
<file path=[Content_Types].xml><?xml version="1.0" encoding="utf-8"?>
<Types xmlns="http://schemas.openxmlformats.org/package/2006/content-types">
  <Default Extension="wmf" ContentType="image/x-wmf"/>
  <Default Extension="png" ContentType="image/png"/>
  <Default Extension="jpg" ContentType="image/jpe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externalLinks/externalLink2.xml" ContentType="application/vnd.openxmlformats-officedocument.spreadsheetml.externalLink+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worksheets/sheet12.xml" ContentType="application/vnd.openxmlformats-officedocument.spreadsheetml.worksheet+xml"/>
  <Override PartName="/xl/worksheets/sheet5.xml" ContentType="application/vnd.openxmlformats-officedocument.spreadsheetml.worksheet+xml"/>
  <Override PartName="/xl/drawings/drawing4.xml" ContentType="application/vnd.openxmlformats-officedocument.drawing+xml"/>
  <Override PartName="/xl/worksheets/sheet6.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drawings/drawing1.xml" ContentType="application/vnd.openxmlformats-officedocument.drawing+xml"/>
  <Override PartName="/xl/drawings/drawing6.xml" ContentType="application/vnd.openxmlformats-officedocument.drawing+xml"/>
  <Override PartName="/xl/worksheets/sheet10.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xl/drawings/drawing7.xml" ContentType="application/vnd.openxmlformats-officedocument.drawing+xml"/>
  <Override PartName="/xl/worksheets/sheet7.xml" ContentType="application/vnd.openxmlformats-officedocument.spreadsheetml.worksheet+xml"/>
  <Override PartName="/xl/worksheets/sheet4.xml" ContentType="application/vnd.openxmlformats-officedocument.spreadsheetml.worksheet+xml"/>
  <Override PartName="/docProps/core.xml" ContentType="application/vnd.openxmlformats-package.core-properties+xml"/>
  <Override PartName="/xl/styles.xml" ContentType="application/vnd.openxmlformats-officedocument.spreadsheetml.styles+xml"/>
  <Override PartName="/xl/worksheets/sheet11.xml" ContentType="application/vnd.openxmlformats-officedocument.spreadsheetml.worksheet+xml"/>
  <Override PartName="/xl/worksheets/sheet9.xml" ContentType="application/vnd.openxmlformats-officedocument.spreadsheetml.worksheet+xml"/>
  <Override PartName="/xl/workbook.xml" ContentType="application/vnd.openxmlformats-officedocument.spreadsheetml.sheet.main+xml"/>
  <Override PartName="/xl/drawings/drawing5.xml" ContentType="application/vnd.openxmlformats-officedocument.drawing+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hidePivotFieldList="0"/>
  <bookViews>
    <workbookView xWindow="360" yWindow="15" windowWidth="20955" windowHeight="9720" activeTab="3"/>
  </bookViews>
  <sheets>
    <sheet name="(1) AN_11.5_MED_VIG._21.05.2018" sheetId="1" state="hidden" r:id="rId3"/>
    <sheet name="alteração de valor &quot;zero&quot;" sheetId="2" state="hidden" r:id="rId4"/>
    <sheet name="Produtos nutricionais com PROCV" sheetId="3" state="hidden" r:id="rId5"/>
    <sheet name="AN_11.5_MED_VIG.01.01.2023" sheetId="4" state="visible" r:id="rId6"/>
    <sheet name="Planilha3" sheetId="5" state="hidden" r:id="rId7"/>
    <sheet name="Oncologia" sheetId="6" state="visible" r:id="rId8"/>
    <sheet name="Produtos Nutricionais" sheetId="7" state="visible" r:id="rId9"/>
    <sheet name="Planilha4" sheetId="8" state="hidden" r:id="rId10"/>
    <sheet name="Planilha2" sheetId="9" state="hidden" r:id="rId11"/>
    <sheet name="Produtos nutricionais impacto" sheetId="10" state="hidden" r:id="rId12"/>
    <sheet name="Diretrizes" sheetId="11" state="visible" r:id="rId13"/>
    <sheet name="Planilha6" sheetId="12" state="hidden" r:id="rId14"/>
    <sheet name="Planilha1" sheetId="13" state="hidden" r:id="rId15"/>
  </sheets>
  <externalReferences>
    <externalReference r:id="rId1"/>
    <externalReference r:id="rId2"/>
  </externalReferences>
  <definedNames>
    <definedName name="_xlnm._FilterDatabase" localSheetId="8" hidden="1">Planilha2!$A$70:$M$218</definedName>
    <definedName name="_xlnm._FilterDatabase" localSheetId="9" hidden="1">'Produtos nutricionais impacto'!$A$5:$AF$203</definedName>
    <definedName name="_xlfn_AGGREGATE">NA()</definedName>
    <definedName name="_xlfn_CONCAT">#N/A</definedName>
    <definedName name="_xlfn_IFERROR">NA()</definedName>
    <definedName name="_xlfn__ONEDARRAY">NA()</definedName>
    <definedName name="_xlfn__SORT">NA()</definedName>
    <definedName name="_xlnm._FilterDatabase" localSheetId="0">'[1](1) AN_11.5_MED_VIG._21.05'!$A$4:$H$6864</definedName>
    <definedName name="_xlnm._FilterDatabase" localSheetId="1">NA()</definedName>
    <definedName name="_2__xlnm._FilterDatabase" localSheetId="1">NA()</definedName>
    <definedName name="_xlnm._FilterDatabase" localSheetId="2">'Produtos nutricionais com PROCV'!#REF!</definedName>
    <definedName name="_xlnm._FilterDatabase" localSheetId="3">AN_11.5_MED_VIG.01.01.2023!$A$5:$IF$5</definedName>
    <definedName name="_xlnm._FilterDatabase" localSheetId="5">Oncologia!$A$5:$J$5</definedName>
    <definedName name="_xlnm._FilterDatabase" localSheetId="6">'Produtos Nutricionais'!$A$5:$I$5</definedName>
    <definedName name="_2__xlnm._FilterDatabase" localSheetId="8">Planilha2!$A$70:$M$218</definedName>
    <definedName name="_2__xlnm._FilterDatabase" localSheetId="9">'Produtos nutricionais impacto'!$A$5:$AF$203</definedName>
    <definedName name="_xlnm._FilterDatabase" localSheetId="12">NA()</definedName>
    <definedName name="_xlfn.CONCAT" hidden="1">#NAME?</definedName>
  </definedNames>
</workbook>
</file>

<file path=xl/sharedStrings.xml><?xml version="1.0" encoding="utf-8"?>
<sst xmlns="http://schemas.openxmlformats.org/spreadsheetml/2006/main" count="13255" uniqueCount="13255">
  <si>
    <t xml:space="preserve">ANEXO 11.5- TABELA DE MEDICAMENTOS SC SAÚDE</t>
  </si>
  <si>
    <t xml:space="preserve">Vigência: 21/05/2018</t>
  </si>
  <si>
    <t>Código</t>
  </si>
  <si>
    <t>Descrição</t>
  </si>
  <si>
    <t xml:space="preserve">Nome Comercial</t>
  </si>
  <si>
    <t>Fabricante</t>
  </si>
  <si>
    <t>Fração</t>
  </si>
  <si>
    <t>Unidade</t>
  </si>
  <si>
    <t xml:space="preserve">Fracionado </t>
  </si>
  <si>
    <t xml:space="preserve">Valor SC Saúde </t>
  </si>
  <si>
    <t xml:space="preserve">ABCIXIMAB - 10MG  5ML</t>
  </si>
  <si>
    <t xml:space="preserve">REOPRO - 10MG  5ML</t>
  </si>
  <si>
    <t xml:space="preserve">ELI LILLY DO BRASIL LTDA</t>
  </si>
  <si>
    <t>FA</t>
  </si>
  <si>
    <t>NÃO</t>
  </si>
  <si>
    <t xml:space="preserve">ACEBROFILINA - 10MG XPE + CP. MED.</t>
  </si>
  <si>
    <t xml:space="preserve">ACEBROFILINA - 10MG</t>
  </si>
  <si>
    <t xml:space="preserve">EMS SA</t>
  </si>
  <si>
    <t>ML</t>
  </si>
  <si>
    <t>SIM</t>
  </si>
  <si>
    <t xml:space="preserve">ACEBROFILINA - 10MG </t>
  </si>
  <si>
    <t>BIOSINTETICA</t>
  </si>
  <si>
    <t xml:space="preserve">ACEBROFILINA - 10MGML  120ML ADT. </t>
  </si>
  <si>
    <t xml:space="preserve">ACEBROFILINA - 10MGML  120ML ADT.</t>
  </si>
  <si>
    <t>MEDLEY</t>
  </si>
  <si>
    <t xml:space="preserve">ACEBROFILINA - 10MGML XPE ADULTO CX. 50 FR. PLÁST.  X 120 ML + 50 CP. MED.</t>
  </si>
  <si>
    <t xml:space="preserve">PRATI DONADUZZI</t>
  </si>
  <si>
    <t xml:space="preserve">ACEBROFILINA - 10MGML XPE ADULTO FR. PLÁST. X 120 ML + CP. MED.</t>
  </si>
  <si>
    <t xml:space="preserve">ACEBROFILINA - 10MGML XPE ADULTO FR. VD. X 120 ML + CP. MED.</t>
  </si>
  <si>
    <t>GERMED</t>
  </si>
  <si>
    <t xml:space="preserve">BRONDYNEO - 10MGML XPE ADULTO FR. VD. X 120 ML + CP. MED.</t>
  </si>
  <si>
    <t xml:space="preserve">NEO QUIMICA</t>
  </si>
  <si>
    <t xml:space="preserve">ACEBROFILINA - 10MGML XPE ADULTO FR. VD. X 120 ML+ CP. MED. X 10 ML</t>
  </si>
  <si>
    <t xml:space="preserve">BRONCOLEX - 10MGML XPE ADULTO FR. VD. X 120 ML+ CP. MED. X 10 ML</t>
  </si>
  <si>
    <t>LEGRAND</t>
  </si>
  <si>
    <t xml:space="preserve">ACEBROFILINA - 10MGML XPE. ADULTO FR. VD. 120 ML + CP. MED.</t>
  </si>
  <si>
    <t>FARMASA</t>
  </si>
  <si>
    <t xml:space="preserve">ACEBROFILINA - 10MGML. XPE. ADULTO CX. 50 FR. VD. X 120 ML + 50 CP. MED.</t>
  </si>
  <si>
    <t xml:space="preserve">ACEBROFILINA - 25MG5ML 120ML XPE PED. + CP. MED.</t>
  </si>
  <si>
    <t>EUROFARMA</t>
  </si>
  <si>
    <t xml:space="preserve">ACEBROFILINA - 50MG5ML  120ML XPE AD. + CP. MED.</t>
  </si>
  <si>
    <t xml:space="preserve">ACEBROFILINA - 5MG  120ML PED. </t>
  </si>
  <si>
    <t xml:space="preserve">BRONDILAT - 5MGML XPE PEDIÁTRICO FR. PLÁST. X 120 ML + CP MED. X 10 ML</t>
  </si>
  <si>
    <t xml:space="preserve">ACHÉ LABORATÓRIOS FARMACÊUTICO</t>
  </si>
  <si>
    <t xml:space="preserve">ACEBROFILINA - 5MGML  120ML PED. </t>
  </si>
  <si>
    <t xml:space="preserve">ACEBROFILINA - 5MGML XPE PEDIÁTRICO FR. VD. X 120 ML + CP. MED.</t>
  </si>
  <si>
    <t xml:space="preserve">BRONDYNEO - 5MGML XPE PEDIÁTRICO FR. VD. X 120 ML + CP. MED.</t>
  </si>
  <si>
    <t xml:space="preserve">ACEBROFILINA - 5MGML XPE PEDIÁTRICO FR. VD. X 120 ML+ CP. MED. X 10 ML</t>
  </si>
  <si>
    <t xml:space="preserve">BRONCOLEX - 5MGML XPE PEDIÁTRICO FR. VD. X 120 ML+ CP. MED. X 10 ML</t>
  </si>
  <si>
    <t xml:space="preserve">ACEBROFILINA - 5MGML XPE. FR. VD. X 120 ML + SER. DOS.</t>
  </si>
  <si>
    <t xml:space="preserve">UNIAO QUIMICA</t>
  </si>
  <si>
    <t xml:space="preserve">ACEBROFILINA - 5MGML XPE. PEDIÁTRICO FR. VD. 120 ML + CP. MED.</t>
  </si>
  <si>
    <t xml:space="preserve">ACEBROFILINA 10 MGML XPE ADULTO FR. PLÁST. X 120 ML + CP MED. X 10 ML</t>
  </si>
  <si>
    <t xml:space="preserve">BRONDILAT 10 MGML XPE ADULTO FR. PLÁST. X 120 ML + CP MED. X 10 ML</t>
  </si>
  <si>
    <t xml:space="preserve">ACEBROFILINA 10 MGML XPE ADULTO FR. VD. X 120 ML +  CP. MED.</t>
  </si>
  <si>
    <t xml:space="preserve">FILINAR 10 MGML XPE ADULTO FR. VD. X 120 ML +  CP. MED.</t>
  </si>
  <si>
    <t xml:space="preserve">ACEBROFILINA 5 MGML XPE PEDIÁTRICO FR. VD. X 120 ML +  CP. MED.</t>
  </si>
  <si>
    <t xml:space="preserve">FILINAR 5 MGML XPE PEDIÁTRICO FR. VD. X 120 ML +  CP. MED.</t>
  </si>
  <si>
    <t xml:space="preserve">ACECLOFENACO - 100MG</t>
  </si>
  <si>
    <t>RANBAXY</t>
  </si>
  <si>
    <t>CP</t>
  </si>
  <si>
    <t xml:space="preserve">PROFLAM - 100MG</t>
  </si>
  <si>
    <t xml:space="preserve">ACETATO DE BETAMETASONA + FOSFATO DE BETAMETASONA </t>
  </si>
  <si>
    <t xml:space="preserve">BETAPROSPAN 1 ML</t>
  </si>
  <si>
    <t>AMP</t>
  </si>
  <si>
    <t xml:space="preserve">ACETATO DE BETAMETASONA + FOSFATO DISSODICO DE BETAMETASONA </t>
  </si>
  <si>
    <t>BETA-LONG</t>
  </si>
  <si>
    <t xml:space="preserve">ACETATO DE BUSERELINA - 3,3MG 2 MIC</t>
  </si>
  <si>
    <t xml:space="preserve">SUPREFACT DEPOT - 3,3MG 2 MIC</t>
  </si>
  <si>
    <t>SANOFI-AVENTIS</t>
  </si>
  <si>
    <t>SER</t>
  </si>
  <si>
    <t xml:space="preserve">ACETATO DE CASPOFUNGINA - 50MG</t>
  </si>
  <si>
    <t xml:space="preserve">CANCIDAS - 50MG</t>
  </si>
  <si>
    <t xml:space="preserve">MERCK SHARP &amp; DOHME</t>
  </si>
  <si>
    <t xml:space="preserve">ACETATO DE CASPOFUNGINA - 70MG</t>
  </si>
  <si>
    <t xml:space="preserve">CANCIDAS - 70MG</t>
  </si>
  <si>
    <t xml:space="preserve">ACETATO DE CIPROTERONA - 0,035MG + ETINILESTRADIOL - 2MG</t>
  </si>
  <si>
    <t xml:space="preserve">ARTEMIDIS 35 - 0,035MG  2MG</t>
  </si>
  <si>
    <t xml:space="preserve">SIGMA PHARMA</t>
  </si>
  <si>
    <t xml:space="preserve">ACETATO DE CIPROTERONA - 50MG</t>
  </si>
  <si>
    <t xml:space="preserve">ANDROCUR - 50MG</t>
  </si>
  <si>
    <t>BAYER</t>
  </si>
  <si>
    <t xml:space="preserve">PROSTMAN - 50MG</t>
  </si>
  <si>
    <t xml:space="preserve">ACETATO DE CIPROTERONA 50 MG CX. 20 CP.</t>
  </si>
  <si>
    <t xml:space="preserve">ANDROSTERON 50 MG CX. 20 CP.</t>
  </si>
  <si>
    <t>BERGAMO</t>
  </si>
  <si>
    <t xml:space="preserve">ACETATO DE CLOSTEBOL+SULFATO DE NEOMICINA</t>
  </si>
  <si>
    <t xml:space="preserve">ACETATO DE CLOSTEBOL + SULFATO DE NEOMICINA 5 MGG + 5 MGG CREME VAG. BISN.X 45 G + 8 APLICADOR</t>
  </si>
  <si>
    <t>UND</t>
  </si>
  <si>
    <t xml:space="preserve">CLOSTEMIN 5 MGG + 5 MGG CREME VAG. BISN.X 40 G + APLICADOR</t>
  </si>
  <si>
    <t xml:space="preserve">UCI - FARMA</t>
  </si>
  <si>
    <t xml:space="preserve">TROFODERMIN 5 MGG + 5 MGG CREME VAG. BISN. X 45 G +  8 APLICADOR</t>
  </si>
  <si>
    <t xml:space="preserve">PHARMACIA PFIZER</t>
  </si>
  <si>
    <t xml:space="preserve">ACETATO DE CLOSTEBOL+SULFATO DE NEOMICINA 5 MGG + 5 MGG CREME DERM. BISN. X 30 G</t>
  </si>
  <si>
    <t xml:space="preserve">TROFODERMIN 5 MGG + 5 MGG CREME DERM. BISN. X 30 G</t>
  </si>
  <si>
    <t>GRA</t>
  </si>
  <si>
    <t xml:space="preserve">ACETATO DE DESMOPRESSINA - 0,1MG  2,5ML SPRAY NASAL</t>
  </si>
  <si>
    <t xml:space="preserve">DDAVP - 0,1MG  2,5ML SPRAY NASAL</t>
  </si>
  <si>
    <t>FERRING</t>
  </si>
  <si>
    <t>DOS</t>
  </si>
  <si>
    <t xml:space="preserve">ACETATO DE DESMOPRESSINA - 4MCG  1ML</t>
  </si>
  <si>
    <t xml:space="preserve">DDAVP - 4MCG  1ML</t>
  </si>
  <si>
    <t xml:space="preserve">ACETATO DE DEXAMETASONA - 10GRA CREME</t>
  </si>
  <si>
    <t xml:space="preserve">DEXADERMIL - 10GRA </t>
  </si>
  <si>
    <t xml:space="preserve">ACETATO DE DEXAMETASONA - 1MGG CREME DERM. BISN. 10GRA</t>
  </si>
  <si>
    <t xml:space="preserve">ACETATO DE DEXAMETASONA 1 MGG CREME DERM. BISN. X 10 G</t>
  </si>
  <si>
    <t xml:space="preserve">ACETATO DE FLUORPREDNISOLONA + CLORIDRATO DE EFEDRINA + NITRATO DE NAFAZOLINA - 15ML SOL. NASAL</t>
  </si>
  <si>
    <t xml:space="preserve">RINISONE - 15ML SOL. NASAL</t>
  </si>
  <si>
    <t xml:space="preserve">ACETATO DE HIDROCORTISONA - 100MG</t>
  </si>
  <si>
    <t xml:space="preserve">CORTISONAL - 100MG</t>
  </si>
  <si>
    <t xml:space="preserve">ACETATO DE HIDROCORTISONA - 10MGG  30GRA CREME </t>
  </si>
  <si>
    <t xml:space="preserve">BERLISON -10MGG  30GRA CREME</t>
  </si>
  <si>
    <t xml:space="preserve">INTENDIS DO BRASIL</t>
  </si>
  <si>
    <t xml:space="preserve">ACETATO DE HIDROCORTISONA 10 MGG CREME DERM. BISN X 20 G</t>
  </si>
  <si>
    <t xml:space="preserve">ACETATO DE HIDROCORTISONA 100 MG PÓ SOL. INJ. FA + DIL. X 2 ML</t>
  </si>
  <si>
    <t xml:space="preserve">CORTISONAL 100 MG PÓ SOL. INJ. FA + DIL. X 2 ML</t>
  </si>
  <si>
    <t xml:space="preserve">ACETATO DE HIDROCORTISONA 500 MG PÓ INJ. CX. 50 FA</t>
  </si>
  <si>
    <t xml:space="preserve">CORTISONAL 500 MG PÓ INJ. CX. 50 FA</t>
  </si>
  <si>
    <t xml:space="preserve">ACETATO DE HIDROCORTISONA 500 MG PÓ SOL. INJ. FA + DIL. X 4 ML</t>
  </si>
  <si>
    <t xml:space="preserve">CORTISONAL 500 MG PÓ SOL. INJ. FA + DIL. X 4 ML</t>
  </si>
  <si>
    <t xml:space="preserve">ACETATO DE HIDROCORTISONA CREME 1% - 15GRA</t>
  </si>
  <si>
    <t xml:space="preserve">BERLISON CREME 1% - 15GRA</t>
  </si>
  <si>
    <t xml:space="preserve">ACETATO DE LEUPRORRELINA - 22,5MG. SUSP. INJ. SACHE CSER. B + SACHE CSER. A DIL.</t>
  </si>
  <si>
    <t xml:space="preserve">ELIGARD - 22,5MG. SUSP. INJ. SACHE CSER. B + SACHE CSER. A DIL.+AG</t>
  </si>
  <si>
    <t>ZODIAC</t>
  </si>
  <si>
    <t xml:space="preserve">ACETATO DE LEUPRORRELINA - 3,75MG  2ML</t>
  </si>
  <si>
    <t xml:space="preserve">LORELIN DEPOT - 3,75MG  2ML</t>
  </si>
  <si>
    <t xml:space="preserve">ACETATO DE LEUPRORRELINA - 7,5MG. SUSP. INJ. SACHE CSER. B + SACHE CSER. A DIL.+AG</t>
  </si>
  <si>
    <t xml:space="preserve">ELIGARD - 7,5MG. SUSP. INJ. SACHE CSER. B + SACHE CSER. A DIL.+AG</t>
  </si>
  <si>
    <t xml:space="preserve">ACETATO DE LEUPRORRELINA 3,75  MG PÓ  LIOF. INJ. FA DIL. X 1,5 ML + SERINGA + AGULHAS</t>
  </si>
  <si>
    <t xml:space="preserve">LECTRUM 3,75  MG PÓ  LIOF. INJ. FA DIL. X 1,5 ML + SERINGA + AGULHAS</t>
  </si>
  <si>
    <t>SANDOZ</t>
  </si>
  <si>
    <t xml:space="preserve">ACETATO DE LEUPRORRELINA 3,75 MG PÓ LIOF. INJ. FA + DIL. + SER. + 2 AGULHAS</t>
  </si>
  <si>
    <t xml:space="preserve">LUPRON DEPOT 3,75 MG PÓ LIOF. INJ. FA + DIL. + SER. + 2 AGULHAS</t>
  </si>
  <si>
    <t>ABBOTT</t>
  </si>
  <si>
    <t xml:space="preserve">ACETATO DE LEUPRORRELINA 7,5 MG PÓ LIOF. INJ. FA  DIL. X 1,5 ML + SERINGA + AGULHAS</t>
  </si>
  <si>
    <t xml:space="preserve">LECTRUM 7,5 MG PÓ LIOF. INJ. FA  DIL. X 1,5 ML + SERINGA + AGULHAS</t>
  </si>
  <si>
    <t xml:space="preserve">ACETATO DE MEGESTROL - 160MG</t>
  </si>
  <si>
    <t xml:space="preserve"> MEGESTAT - 160MG</t>
  </si>
  <si>
    <t>B-MS</t>
  </si>
  <si>
    <t xml:space="preserve">ACETATO DE METILPREDNISOLONA - 40MGML SUSP.INJ</t>
  </si>
  <si>
    <t xml:space="preserve">PREDI-MEDROL - 40MGML SUSP.INJ</t>
  </si>
  <si>
    <t xml:space="preserve">ACETATO DE METILPREDNISOLONA 40 MGML SUSP. INJ. FA X 2 ML</t>
  </si>
  <si>
    <t xml:space="preserve">DEPO-MEDROL 40 MGML SUSP. INJ. FA X 2 ML</t>
  </si>
  <si>
    <t xml:space="preserve">ACETATO DE NORETISTERONA + ESTRADIOL 0,125  25MCG</t>
  </si>
  <si>
    <t xml:space="preserve">ESTRAGEST TTS 0,125  25MCG ADESIVO</t>
  </si>
  <si>
    <t>NOVARTIS</t>
  </si>
  <si>
    <t>ADE</t>
  </si>
  <si>
    <t xml:space="preserve">ACETATO DE PREDNISOLONA 1% - 5ML COLIRIO</t>
  </si>
  <si>
    <t xml:space="preserve">ACETATO DE PREDNISOLONA 1% - 5ML</t>
  </si>
  <si>
    <t>ALCON</t>
  </si>
  <si>
    <t>GT</t>
  </si>
  <si>
    <t xml:space="preserve">ACETATO DE PREDNISOLONA COLIRIO - 5ML</t>
  </si>
  <si>
    <t xml:space="preserve">PRED FORT - 5ML</t>
  </si>
  <si>
    <t xml:space="preserve">ALLERGAN </t>
  </si>
  <si>
    <t xml:space="preserve">ACETATO DE RETINOL - 50.000UI</t>
  </si>
  <si>
    <t xml:space="preserve">RETINAR - 50.000UI</t>
  </si>
  <si>
    <t>BUNKER</t>
  </si>
  <si>
    <t>DRG</t>
  </si>
  <si>
    <t xml:space="preserve">ACETATO DE RETINOL + CLORANFENICOL + METIONINA + AMINOACIDOS - 3,5GRA POMADA OFT.</t>
  </si>
  <si>
    <t xml:space="preserve">REGENOM - 3,5GRA POMADA OFT.</t>
  </si>
  <si>
    <t xml:space="preserve">ACETATO DE RETINOL + COLECALCIFEROL GTS - 10ML </t>
  </si>
  <si>
    <t xml:space="preserve">ADEROGIL D3 GTS - 10ML</t>
  </si>
  <si>
    <t xml:space="preserve">ACETATO DE RETINOL 50.000 UI CX. 30 DRG.</t>
  </si>
  <si>
    <t xml:space="preserve">AROVIT 50.000 UI CX. 30 DRG.</t>
  </si>
  <si>
    <t xml:space="preserve">ACETATO DE TERLIPRESSINA - 1MG  CART. 1 AMP. TRANSP. PO LIOF. + 1 AMP. DIL.</t>
  </si>
  <si>
    <t xml:space="preserve">GLYPRESSIN - 1MG</t>
  </si>
  <si>
    <t xml:space="preserve">ACETAZOLAMIDA 250 MG CX. 60 CP.</t>
  </si>
  <si>
    <t xml:space="preserve">ZOLAMOX 250 MG CX. 60 CP.</t>
  </si>
  <si>
    <t>CAZI</t>
  </si>
  <si>
    <t xml:space="preserve">ACETAZOLAMIDA 250 MG FR. X 25 CP.</t>
  </si>
  <si>
    <t xml:space="preserve">DIAMOX  250 MG FR. X 25 CP.</t>
  </si>
  <si>
    <t>ACETILCISTEÍNA</t>
  </si>
  <si>
    <t xml:space="preserve">ACETILCISTEÍNA  600 MG (120 MGG)  GRAN. CX. 16 ENV. X 5 G</t>
  </si>
  <si>
    <t xml:space="preserve">ACETILCISTÉINA 20 MGML XPE FR. VD. AMB. X 120 ML</t>
  </si>
  <si>
    <t xml:space="preserve">ACETILCISTEÍNA 20 MGML XPE. FR. VD. X 100 ML + CP. MED.</t>
  </si>
  <si>
    <t xml:space="preserve">ACETILCISTEÍNA 200 MG  GRAN. CX. 16 ENV. X 5 G</t>
  </si>
  <si>
    <t xml:space="preserve">ACETILCISTEÍNA 200 MG (40 MGG) GRAN. CX. 16 ENV. X 5 G</t>
  </si>
  <si>
    <t xml:space="preserve">ACETILCISTEÍNA 600 MG  GRAN. CX. 10 ENV. X 5 G</t>
  </si>
  <si>
    <t xml:space="preserve">ACETILCISTEÍNA 600 MG  GRAN. CX. 16 ENV. X 5 G</t>
  </si>
  <si>
    <t xml:space="preserve">ACETILCISTEÍNA 600 MG CX. 16  ENV.  X  5  G</t>
  </si>
  <si>
    <t xml:space="preserve">EUROGENUS - LEGRAND</t>
  </si>
  <si>
    <t xml:space="preserve">ACETILCISTEÍNA 600 MG GRAN. CX. 16  ENV.  X  5  G</t>
  </si>
  <si>
    <t xml:space="preserve">AIRES 200 MG (40 MGG)  GRAN. CX. 16 SACHE X 5 G</t>
  </si>
  <si>
    <t xml:space="preserve">AIRES 600 MG (120 MGG)  GRAN. CX. 16 SACHE X 5 G</t>
  </si>
  <si>
    <t xml:space="preserve">CETILPLEX 200 MG  GRAN. CX. 16 ENV. X 5 G</t>
  </si>
  <si>
    <t xml:space="preserve">FLUCISTEIN 20 MGML XPE FR. VD. AMB. X 100 ML</t>
  </si>
  <si>
    <t xml:space="preserve">FLUITEÍNA 200 MG  GRAN. CX. 16 ENV. X 5 G</t>
  </si>
  <si>
    <t xml:space="preserve">ACETILCISTEINA - 10%  3ML</t>
  </si>
  <si>
    <t xml:space="preserve">FLUIMUCIL - 10%  3ML</t>
  </si>
  <si>
    <t>ZAMBON</t>
  </si>
  <si>
    <t xml:space="preserve">ACETILCISTEINA - 100MG</t>
  </si>
  <si>
    <t xml:space="preserve">FLUIMUCIL - 100MG</t>
  </si>
  <si>
    <t>ENV</t>
  </si>
  <si>
    <t xml:space="preserve">ACETILCISTEINA - 200MG  </t>
  </si>
  <si>
    <t xml:space="preserve">FLUIMUCIL - 200MG</t>
  </si>
  <si>
    <t xml:space="preserve">ACETILCISTEINA - 200MG  5GRA</t>
  </si>
  <si>
    <t xml:space="preserve">ACETILCISTEINA - 20MG  100ML XPE </t>
  </si>
  <si>
    <t xml:space="preserve">ACETILCISTEINA - 20MG  150ML XPE + CP. MED.</t>
  </si>
  <si>
    <t xml:space="preserve">ACETILCISTEINA - 40MGML  120ML XPE AD.</t>
  </si>
  <si>
    <t xml:space="preserve">FLUIMUCIL - 40MGML  120ML XPE AD.</t>
  </si>
  <si>
    <t xml:space="preserve">ACETILCISTEINA - 600MG</t>
  </si>
  <si>
    <t xml:space="preserve">FLUIMUCIL - 600MG</t>
  </si>
  <si>
    <t xml:space="preserve">FLUIMUCIL D - 600MG</t>
  </si>
  <si>
    <t xml:space="preserve">ACETILCISTEINA - 600MG  5GRA</t>
  </si>
  <si>
    <t xml:space="preserve">ACETILCISTEÍNA 100 MGML SOL. INJ. CX. 100 AMP. VD. X 3 ML</t>
  </si>
  <si>
    <t xml:space="preserve">BROMUC 100 MGML SOL. INJ. CX. 100 AMP. VD. X 3 ML</t>
  </si>
  <si>
    <t>ARISTON</t>
  </si>
  <si>
    <t xml:space="preserve">ACETILCISTEÍNA 100 MGML SOL. INJ. CX. 5 AMP. VD. X 3 ML</t>
  </si>
  <si>
    <t xml:space="preserve">BROMUC 100 MGML SOL. INJ. CX. 5 AMP. VD. X 3 ML</t>
  </si>
  <si>
    <t xml:space="preserve">ACETILCISTEÍNA 20 MGML XPE FR. VD. AMB. X 120 ML + CP. MED.</t>
  </si>
  <si>
    <t xml:space="preserve">ACETILCISTÉINA 20 MGML XPE FR. VD. AMB. X 120 ML + CP. MED.</t>
  </si>
  <si>
    <t xml:space="preserve">ACETILCISTEÍNA 20 MGML XPE. FR. VD. X 120 ML + CP. MED.</t>
  </si>
  <si>
    <t xml:space="preserve">ACETILCISTEÍNA 200 MG GRAN. CX. 16 ENV. X  5 GRA</t>
  </si>
  <si>
    <t xml:space="preserve">ACETILCISTEÍNA 40 MGML XPE FR. VD. AMB. X 120 ML + CP. MED.</t>
  </si>
  <si>
    <t xml:space="preserve">ACETONIDA DE TRIANCINOLONA - 10GRA POM.</t>
  </si>
  <si>
    <t xml:space="preserve">ACETONIDA DE TRIANCINOLONA + GRAMICIDINA + SULFATO DE NEOMICINA + NISTATINA - 30GRA CREME</t>
  </si>
  <si>
    <t xml:space="preserve">ACETONIDA DE TRIANCINOLONA + GRAMICIDINA + SULFATO DE NEOMICINA + NISTATINA - 30GRA POMADA</t>
  </si>
  <si>
    <t xml:space="preserve">ACETONIDO DE FLUOCINOLONA + SULFATO DE POLIMIXINA B + SULFATO DE NEOMICINA + CLORIDRATO DE LIDOCAINA - 5ML</t>
  </si>
  <si>
    <t xml:space="preserve">OTOSYNALAR - 5ML</t>
  </si>
  <si>
    <t>ROCHE</t>
  </si>
  <si>
    <t xml:space="preserve">ACETONIDO DE TRIANCINOLONA - 1ML</t>
  </si>
  <si>
    <t xml:space="preserve">THERACORT - 1ML</t>
  </si>
  <si>
    <t>THERASKIN</t>
  </si>
  <si>
    <t xml:space="preserve">ACICLOVIR - 10GRA CREME </t>
  </si>
  <si>
    <t xml:space="preserve">ACICLOVIR - 10GRA </t>
  </si>
  <si>
    <t xml:space="preserve">ACICLOVIR - 200MG</t>
  </si>
  <si>
    <t>BRAINFARMA</t>
  </si>
  <si>
    <t xml:space="preserve">ACICLOVIR - 200MG </t>
  </si>
  <si>
    <t xml:space="preserve">MERCK S.A.</t>
  </si>
  <si>
    <t xml:space="preserve">ANCLOMAX - 200MG</t>
  </si>
  <si>
    <t>BLAUSIEGEL</t>
  </si>
  <si>
    <t xml:space="preserve">CICLAVIX - 200MG</t>
  </si>
  <si>
    <t>LUPER</t>
  </si>
  <si>
    <t xml:space="preserve">ZOVIRAX - 200MG</t>
  </si>
  <si>
    <t>GLAXOSMITKLINE</t>
  </si>
  <si>
    <t xml:space="preserve">ACICLOVIR - 4,5GRA POM. OFT.</t>
  </si>
  <si>
    <t xml:space="preserve">ZOVIRAX - 4,5GRA POM. OFT.</t>
  </si>
  <si>
    <t>TUBO</t>
  </si>
  <si>
    <t xml:space="preserve">ACICLOVIR - 400MG</t>
  </si>
  <si>
    <t xml:space="preserve">ACICLOVIR 200 MG CX. 10 CP.</t>
  </si>
  <si>
    <t xml:space="preserve">ACICLOVIR 200 MG CX. 25 CP.</t>
  </si>
  <si>
    <t xml:space="preserve">ACICLOVIR 250 MG  PÓ LIOF. INJ. CX. 5 FA</t>
  </si>
  <si>
    <t xml:space="preserve">EZOPEN 250 MG  PÓ LIOF. INJ. CX. 5 FA</t>
  </si>
  <si>
    <t xml:space="preserve">TEUTO BRAS.</t>
  </si>
  <si>
    <t xml:space="preserve">ACICLOVIR 250 MG PÓ SOL INJ. IV CX. 50 FA VD. X 20 ML</t>
  </si>
  <si>
    <t xml:space="preserve">ZYNVIR 250 MG PÓ SOL INJ. IV CX. 50 FA VD. X 20 ML</t>
  </si>
  <si>
    <t>NOVAFARMA</t>
  </si>
  <si>
    <t xml:space="preserve">ACICLOVIR 250 MG. PÓ LIOF. INJ. CX. 5 FA</t>
  </si>
  <si>
    <t xml:space="preserve">ACICLOVIR 250 MG. PÓ LIOF. INJ. CX. 50 FA VD.</t>
  </si>
  <si>
    <t xml:space="preserve">ACICLOVIR 5% - 10GRA CREME</t>
  </si>
  <si>
    <t xml:space="preserve">ACICLOVIR 5% - 10GRA CREME </t>
  </si>
  <si>
    <t xml:space="preserve">ACICLOVIR 50  MGG CREME  BISN.  10  G</t>
  </si>
  <si>
    <t xml:space="preserve">ZOVIRAX 50  MGG  CREME  BISN.  10  G</t>
  </si>
  <si>
    <t xml:space="preserve">ACICLOVIR 50 MGG CREME DERM. BISN. X 10 G</t>
  </si>
  <si>
    <t xml:space="preserve">ACICLOVIR IV - 250MG</t>
  </si>
  <si>
    <t xml:space="preserve">UNI VIR IV - 250MG</t>
  </si>
  <si>
    <t xml:space="preserve">ZOVIRAX IV - 250MG</t>
  </si>
  <si>
    <t xml:space="preserve">ÁCIDO ACÉTICO 2% SOL. FR. X 1000 ML </t>
  </si>
  <si>
    <t xml:space="preserve">ÁCIDO ACÉTICO 2% SOL. FR. X 1000 ML</t>
  </si>
  <si>
    <t>MIYAKO</t>
  </si>
  <si>
    <t xml:space="preserve">SIM </t>
  </si>
  <si>
    <t xml:space="preserve">ACIDO ACETIL SALICILICO + SINVASTATINA - 10020MG</t>
  </si>
  <si>
    <t xml:space="preserve">PREVENCOR - 10020MG</t>
  </si>
  <si>
    <t xml:space="preserve">ACIDO ACETILSALICILICO</t>
  </si>
  <si>
    <t xml:space="preserve">ASPIRINA BUFFERED </t>
  </si>
  <si>
    <t xml:space="preserve">ACIDO ACETILSALICILICO - 100MG</t>
  </si>
  <si>
    <t xml:space="preserve">ACETICIL - 100MG</t>
  </si>
  <si>
    <t xml:space="preserve">ANALGESIN - 100MG</t>
  </si>
  <si>
    <t xml:space="preserve">ASPIRINA PREVENT - 100MG </t>
  </si>
  <si>
    <t xml:space="preserve">SALICETIL - 100MG</t>
  </si>
  <si>
    <t>BRASTERAPICA</t>
  </si>
  <si>
    <t xml:space="preserve">ACIDO ACETILSALICILICO - 100MG </t>
  </si>
  <si>
    <t xml:space="preserve">AAS - 100MG </t>
  </si>
  <si>
    <t xml:space="preserve">ASPIRINA INFANTIL - 100MG</t>
  </si>
  <si>
    <t xml:space="preserve">ACIDO ACETILSALICILICO - 100MG (INFANTIL)</t>
  </si>
  <si>
    <t xml:space="preserve">ASPIRINA - 100MG</t>
  </si>
  <si>
    <t xml:space="preserve">ACIDO ACETILSALICILICO - 100MG INF.</t>
  </si>
  <si>
    <t xml:space="preserve">SALICIL - 100MG INF.</t>
  </si>
  <si>
    <t>DUCTO</t>
  </si>
  <si>
    <t xml:space="preserve">ACIDO ACETILSALICILICO - 300MG</t>
  </si>
  <si>
    <t xml:space="preserve">ASPIRINA PREVENT - 300MG</t>
  </si>
  <si>
    <t xml:space="preserve">ACIDO ACETILSALICILICO - 400MG + ACIDO ASCORBICO - 240MG</t>
  </si>
  <si>
    <t xml:space="preserve">ASPIRINA C EFERV. 400MG + 240MG</t>
  </si>
  <si>
    <t xml:space="preserve">ACIDO ACETILSALICILICO - 500MG</t>
  </si>
  <si>
    <t xml:space="preserve">AAS ADULTO - 500MG</t>
  </si>
  <si>
    <t xml:space="preserve">ACIDO ACETILSALICILICO - 500MG </t>
  </si>
  <si>
    <t xml:space="preserve">ASPIRINA ADULTO - 500MG</t>
  </si>
  <si>
    <t xml:space="preserve">ACIDO ACETILSALICILICO - 500MG ADT.</t>
  </si>
  <si>
    <t xml:space="preserve">ASPIRINA - 500MG ADT.</t>
  </si>
  <si>
    <t xml:space="preserve">ACIDO ACETILSALICILICO - 500MG INFANTIL</t>
  </si>
  <si>
    <t xml:space="preserve">AAS - 500MG INFANTIL</t>
  </si>
  <si>
    <t xml:space="preserve">ACIDO ACETILSALICILICO + TEREBENTINA</t>
  </si>
  <si>
    <t xml:space="preserve">A CURITYBINA</t>
  </si>
  <si>
    <t xml:space="preserve">ACIDO ACETILSALICILICO + TEREBENTINA - 13GRA PASTA </t>
  </si>
  <si>
    <t xml:space="preserve">A CURITYBINA - 13GRA PASTA </t>
  </si>
  <si>
    <t xml:space="preserve">ÁCIDO ACETILSALICÍLICO 100 MG CX. 200 CP.</t>
  </si>
  <si>
    <t xml:space="preserve">AS-MED INFANTIL 100 MG CX. 200 CP.</t>
  </si>
  <si>
    <t>MEDQUIMICA</t>
  </si>
  <si>
    <t xml:space="preserve">ÁCIDO ACETILSALICÍLICO 100 MG CX. 30 CP. REV.</t>
  </si>
  <si>
    <t xml:space="preserve">AAS PROTECT 100 MG CX. 30 CP. REV.</t>
  </si>
  <si>
    <t xml:space="preserve">ÁCIDO ACETILSALICÍLICO 100 MG CX. 32 CP. REV.</t>
  </si>
  <si>
    <t xml:space="preserve">SOMALGIN CARDIO 100 MG CX. 32 CP. REV.</t>
  </si>
  <si>
    <t xml:space="preserve">ÁCIDO ACETILSALICÍLICO 100 MG. CX. 32 CP. REV.</t>
  </si>
  <si>
    <t xml:space="preserve">SOMALGIN 100 MG. CX. 32 CP. REV.</t>
  </si>
  <si>
    <t xml:space="preserve">ÁCIDO ACETILSALICÍLICO 325 MG. CX. 32 CP. REV.</t>
  </si>
  <si>
    <t xml:space="preserve">SOMALGIN 325 MG. CX. 32 CP. REV.</t>
  </si>
  <si>
    <t xml:space="preserve">ACIDO ACETILSALICILICO TAMPONADO - 325MG</t>
  </si>
  <si>
    <t xml:space="preserve">SOMALGIN CARDIO - 325MG</t>
  </si>
  <si>
    <t xml:space="preserve">ÁCIDO ACETILSALICÍLICO+ÁCIDO ASCÓRBICO</t>
  </si>
  <si>
    <t xml:space="preserve">ASPIRINA C EFERV. 400 MG + 240 MG CX. 20 CP.</t>
  </si>
  <si>
    <t xml:space="preserve">ACIDO ACETISALICILICO TAMPONADO - 200MG</t>
  </si>
  <si>
    <t xml:space="preserve">SOMALGIN CARDIO - 200MG</t>
  </si>
  <si>
    <t xml:space="preserve">ÁCIDO ASCÓRBICO  </t>
  </si>
  <si>
    <t xml:space="preserve">VITAMINA C 500 MG CX. 20 CP</t>
  </si>
  <si>
    <t xml:space="preserve">ACIDO ASCORBICO - 100MGML SOL INJ</t>
  </si>
  <si>
    <t xml:space="preserve">CEVITA - 100MGML SOL INJ</t>
  </si>
  <si>
    <t xml:space="preserve">ACIDO ASCORBICO - 1GRA </t>
  </si>
  <si>
    <t xml:space="preserve">BIO-C 1GRA CX. 10 CP. EFERV.</t>
  </si>
  <si>
    <t xml:space="preserve">ACIDO ASCORBICO - 1GRA EFERV.</t>
  </si>
  <si>
    <t xml:space="preserve">CEBION - 1GRA EFERV.</t>
  </si>
  <si>
    <t xml:space="preserve">ACIDO ASCORBICO - 2GRA</t>
  </si>
  <si>
    <t xml:space="preserve">REDOXON - 2GRA TUBO X 10 CP EFERV.</t>
  </si>
  <si>
    <t xml:space="preserve">ÁCIDO ASCÓRBICO - 500MG</t>
  </si>
  <si>
    <t xml:space="preserve">CEWIN - 500MG CX. 30 CP. DESINT. LENTA</t>
  </si>
  <si>
    <t xml:space="preserve">ACIDO ASCORBICO + ACIDO FOLICO + CLORIDRATO DE PIRIDOXINA + MONONITRATO DE TIAMINA + NICOTINAMIDA ETC.</t>
  </si>
  <si>
    <t xml:space="preserve">STRESSTABS 600 ZINCO</t>
  </si>
  <si>
    <t xml:space="preserve">WYETH INDÚSTRIA FARMACÊUTICA </t>
  </si>
  <si>
    <t xml:space="preserve">ACIDO ASCORBICO + BICARBONATO DE SODIO + CARBONATO DE CALCIO + GLICOSE - 1GRA</t>
  </si>
  <si>
    <t xml:space="preserve">CALCIUM + VITAMINA C - 1GRA </t>
  </si>
  <si>
    <t xml:space="preserve">ACIDO ASCORBICO + PIRIDOXINA + CARBONATO DE CALCIO + ERGOCALCIFEROL</t>
  </si>
  <si>
    <t xml:space="preserve">C CALCIO EFERV </t>
  </si>
  <si>
    <t xml:space="preserve">ÁCIDO ASCÓRBICO 1 G (200 MGML) SOL. INJ. CX. 100 AMP. X 5 ML</t>
  </si>
  <si>
    <t xml:space="preserve">HYVIT C 1 G (200 MGML) SOL. INJ. CX. 100 AMP. X 5 ML</t>
  </si>
  <si>
    <t>HYPOFARMA</t>
  </si>
  <si>
    <t xml:space="preserve">ÁCIDO ASCÓRBICO 1 G CX. 20 CP. EFERV.</t>
  </si>
  <si>
    <t xml:space="preserve">CEBION 1 G CX. 20 CP. EFERV.</t>
  </si>
  <si>
    <t xml:space="preserve">ÁCIDO ASCÓRBICO 1 G(200 MGML) SOL INJ CX. 100 AMP X 5 ML</t>
  </si>
  <si>
    <t xml:space="preserve">VITAMINA C 1 G(200 MGML) SOL INJ CX. 100 AMP X 5 ML</t>
  </si>
  <si>
    <t>FARMACE</t>
  </si>
  <si>
    <t xml:space="preserve">ÁCIDO ASCÓRBICO 200 MGML SOL. INJ. IMIV CX. 50 AMP. VD. AMB. X 5 ML</t>
  </si>
  <si>
    <t xml:space="preserve">VITARISTON C 200 MGML SOL. INJ. IMIV CX. 50 AMP. VD. AMB. X 5 ML</t>
  </si>
  <si>
    <t xml:space="preserve">ÁCIDO ASCÓRBICO 500 MG (100 MGML) SOL INJ CX. 100 AMP X 5 ML</t>
  </si>
  <si>
    <t xml:space="preserve">VITAMINA C 500 MG (100 MGML) SOL INJ CX. 100 AMP X 5 ML</t>
  </si>
  <si>
    <t xml:space="preserve">ÁCIDO ASCÓRBICO 500 MG (100 MGML) SOL. INJ. CX. 100 AMP. X 5 ML</t>
  </si>
  <si>
    <t xml:space="preserve">CEVITA 500 MG (100 MGML) SOL. INJ. CX. 100 AMP. X 5 ML</t>
  </si>
  <si>
    <t xml:space="preserve">ACIDO ASCORBICO CALCIO - 500MG</t>
  </si>
  <si>
    <t xml:space="preserve">CEBION CALCIO - 500MG</t>
  </si>
  <si>
    <t xml:space="preserve">ÁCIDO ASCÓRBICO+ARGININA</t>
  </si>
  <si>
    <t xml:space="preserve">DINAVITAL C 1 G + 1 G CX. 10 CP. EFERV.</t>
  </si>
  <si>
    <t xml:space="preserve">ACIDO BENZOICO + ACIDO SALICILICO + IODO - 60ML</t>
  </si>
  <si>
    <t xml:space="preserve">DERMICON - 60ML</t>
  </si>
  <si>
    <t xml:space="preserve">ACIDO EPSILON-AMINOCAPROICO - 1GRA</t>
  </si>
  <si>
    <t xml:space="preserve">IPSILON - 1GRA</t>
  </si>
  <si>
    <t>NIKKHO</t>
  </si>
  <si>
    <t xml:space="preserve">ACIDO FOLICO - 5MG</t>
  </si>
  <si>
    <t xml:space="preserve">AFOPIC - 5MG</t>
  </si>
  <si>
    <t xml:space="preserve">ENDOFOLIN - 5MG</t>
  </si>
  <si>
    <t>MARJAN</t>
  </si>
  <si>
    <t xml:space="preserve">ENFOL - 5MG</t>
  </si>
  <si>
    <t>ATIVUS</t>
  </si>
  <si>
    <t xml:space="preserve">FOLIFOLIN - 5MG</t>
  </si>
  <si>
    <t xml:space="preserve">ACIDO FOLICO - 5MG </t>
  </si>
  <si>
    <t xml:space="preserve">NEO FOLICO - 5MG</t>
  </si>
  <si>
    <t xml:space="preserve">ACIDO FOLICO - 5MG  100 CPR</t>
  </si>
  <si>
    <t xml:space="preserve">FOLIN - 5MG</t>
  </si>
  <si>
    <t>GEYER</t>
  </si>
  <si>
    <t xml:space="preserve">ACIDO FOLICO - 5MG  30 CPR</t>
  </si>
  <si>
    <t xml:space="preserve">ACIDO FOLICO + ACIDO ASCORBICO - 100ML</t>
  </si>
  <si>
    <t xml:space="preserve">ENDOFOLIN - 100ML</t>
  </si>
  <si>
    <t xml:space="preserve">ACIDO FOLICO + CIANOCOBALAMINA + PIRIDOXINA + ACETATO DE TOCOFEROL + ZINCO + ACIDO ASCORBICO + COBRE+ SELENIO</t>
  </si>
  <si>
    <t>OLIGOVIT</t>
  </si>
  <si>
    <t xml:space="preserve">ÁCIDO FÓLICO 5 MG CX. 20 CP. REV.</t>
  </si>
  <si>
    <t xml:space="preserve">PRATIFOLIN 5 MG CX. 20 CP. REV.</t>
  </si>
  <si>
    <t xml:space="preserve">ÁCIDO FÓLICO 5 MG CX. 30 CP. REV.</t>
  </si>
  <si>
    <t xml:space="preserve">PRATIFOLIN 5 MG CX. 30 CP. REV.</t>
  </si>
  <si>
    <t xml:space="preserve">ACIDO FOLINICO - 15MG</t>
  </si>
  <si>
    <t xml:space="preserve">FOLICORIN - 15MG</t>
  </si>
  <si>
    <t>MANIPULADO</t>
  </si>
  <si>
    <t xml:space="preserve">ÁCIDO FOLÍNICO - 15MG</t>
  </si>
  <si>
    <t xml:space="preserve">FOLINIUM - 15MG</t>
  </si>
  <si>
    <t xml:space="preserve">ÁCIDO IOXÁGLICO+MEGLUMINA 320 MGML IODO SOL. INJ. FA X 100 ML + SUPORTE E EQUIPO</t>
  </si>
  <si>
    <t xml:space="preserve">HEXABRIX 320 MGML IODO SOL. INJ. FA X 100 ML + SUPORTE E EQUIPO</t>
  </si>
  <si>
    <t xml:space="preserve">GUERBET PROD. RADIOLOGICOS</t>
  </si>
  <si>
    <t xml:space="preserve">ÁCIDO IOXITALÂMICO+MEGLUMINA</t>
  </si>
  <si>
    <t xml:space="preserve">TELEBRIX HYSTERO SOL. INJ CX. 25 FA X 20  ML</t>
  </si>
  <si>
    <t xml:space="preserve">TELEBRIX HYSTERO SOL. INJ CX. FA X 20  ML</t>
  </si>
  <si>
    <t xml:space="preserve">ÁCIDO IOXITALÂMICO+MEGLUMINA 30 MEGLUMINA SOL. INJ. CX. 10 FA X 100 ML</t>
  </si>
  <si>
    <t xml:space="preserve">TELEBRIX 30 MEGLUMINA SOL. INJ. CX. 10 FA X 100 ML</t>
  </si>
  <si>
    <t xml:space="preserve">ÁCIDO IOXITALÂMICO+MEGLUMINA 30 MEGLUMINA SOL. INJ. CX. 25 FA X 30 ML</t>
  </si>
  <si>
    <t xml:space="preserve">TELEBRIX 30 MEGLUMINA SOL. INJ. CX. 25 FA X 30 ML</t>
  </si>
  <si>
    <t xml:space="preserve">ÁCIDO IOXITALÂMICO+MEGLUMINA 30 MEGLUMINA SOL. INJ. CX. 25 FA X 50 ML</t>
  </si>
  <si>
    <t xml:space="preserve">TELEBRIX 30 MEGLUMINA SOL. INJ. CX. 25 FA X 50 ML</t>
  </si>
  <si>
    <t xml:space="preserve">ÁCIDO IOXITALÂMICO+MEGLUMINA 30 MEGLUMINA SOL. INJ. CX. FA X 50 ML</t>
  </si>
  <si>
    <t xml:space="preserve">TELEBRIX 30 MEGLUMINA SOL. INJ. CX. FA X 50 ML</t>
  </si>
  <si>
    <t xml:space="preserve">ÁCIDO IOXITALÂMICO+MEGLUMINA 30 MEGLUMINA SOL. INJ. FA X 30 ML</t>
  </si>
  <si>
    <t xml:space="preserve">TELEBRIX 30 MEGLUMINA SOL. INJ. FA X 30 ML</t>
  </si>
  <si>
    <t xml:space="preserve">ÁCIDO IOXITALÂMICO+MEGLUMINA 35 SOL. INJ. CX. 10 FA X 100  ML</t>
  </si>
  <si>
    <t xml:space="preserve">TELEBRIX 35 SOL. INJ. CX. 10 FA X 100  ML</t>
  </si>
  <si>
    <t xml:space="preserve">ÁCIDO IOXITALÂMICO+MEGLUMINA 35 SOL. INJ. CX. 25 FA X 30  ML</t>
  </si>
  <si>
    <t xml:space="preserve">TELEBRIX 35 SOL. INJ. CX. 25 FA X 30  ML</t>
  </si>
  <si>
    <t xml:space="preserve">ÁCIDO IOXITALÂMICO+MEGLUMINA 35 SOL. INJ. CX. 50 FA X 20  ML</t>
  </si>
  <si>
    <t xml:space="preserve">TELEBRIX 35 SOL. INJ. CX. 50 FA X 20  ML</t>
  </si>
  <si>
    <t xml:space="preserve">ÁCIDO IOXITALÂMICO+MEGLUMINA 35 SOL. INJ. CX. FA X 20 ML</t>
  </si>
  <si>
    <t xml:space="preserve">TELEBRIX 35 SOL. INJ. CX. FA X 20 ML</t>
  </si>
  <si>
    <t xml:space="preserve">ÁCIDO IOXITALÂMICO+MEGLUMINA 35 SOL. INJ. CX. FA X 50  ML</t>
  </si>
  <si>
    <t xml:space="preserve">TELEBRIX 35 SOL. INJ. CX. FA X 50  ML</t>
  </si>
  <si>
    <t xml:space="preserve">ACIDO MUCOPOLISSACARIDIO + POLISSULFURICO - 300MG  40GRA GEL </t>
  </si>
  <si>
    <t xml:space="preserve">HIRUDOID 300 GEL DERM. BISN. X 40  G.</t>
  </si>
  <si>
    <t xml:space="preserve">DAIICHI SANKYO</t>
  </si>
  <si>
    <t xml:space="preserve">ACIDO MUCOPOLISSACARIDIO + POLISSULFURICO - 500MG  40GRA POMADA</t>
  </si>
  <si>
    <t xml:space="preserve">HIRUDOID - 500MG  40GRA POMADA</t>
  </si>
  <si>
    <t xml:space="preserve">ACIDO NICOTINICO - 750MG</t>
  </si>
  <si>
    <t xml:space="preserve">ACINIC - 750MG</t>
  </si>
  <si>
    <t xml:space="preserve">BIOLAB SANUS</t>
  </si>
  <si>
    <t xml:space="preserve">ACIDO POLIACRILICO 0,3% - 10GRA GEL </t>
  </si>
  <si>
    <t xml:space="preserve">REFRESH 0,3% - 10GRA GEL </t>
  </si>
  <si>
    <t xml:space="preserve">ACIDO TRANEXAMICO - 250MG</t>
  </si>
  <si>
    <t xml:space="preserve">TRANSAMIN - 250MG</t>
  </si>
  <si>
    <t xml:space="preserve">ACIDO TRANEXAMICO - 250MG  5ML</t>
  </si>
  <si>
    <t xml:space="preserve">TRANSAMIN - 250MG  5ML</t>
  </si>
  <si>
    <t xml:space="preserve">ÁCIDO TRANEXÂMICO 250 MG5 ML SOL. INJ. CX. 5 AMP. X 5 ML</t>
  </si>
  <si>
    <t xml:space="preserve">HEMOBLOCK </t>
  </si>
  <si>
    <t xml:space="preserve">ÁCIDO TRANEXÂMICO 500 MG CX.  12 CP.</t>
  </si>
  <si>
    <t xml:space="preserve">HEMOBLOCK  500 MG </t>
  </si>
  <si>
    <t xml:space="preserve">ÁCIDO TRICLOROACÉTICO  70%   </t>
  </si>
  <si>
    <t xml:space="preserve"> ÁCIDO TRICLOROACÉTICO  70%   </t>
  </si>
  <si>
    <t xml:space="preserve"> ML </t>
  </si>
  <si>
    <t xml:space="preserve">ACIDO URSODESOXICOLICO - 150MG</t>
  </si>
  <si>
    <t xml:space="preserve">URSACOL - 150MG</t>
  </si>
  <si>
    <t xml:space="preserve">ACIDO URSODESOXICOLICO - 300MG</t>
  </si>
  <si>
    <t xml:space="preserve">URSACOL - 300MG</t>
  </si>
  <si>
    <t xml:space="preserve">ACIDO URSODESOXICOLICO - 50MG</t>
  </si>
  <si>
    <t xml:space="preserve">URSACOL - 50MG</t>
  </si>
  <si>
    <t xml:space="preserve">ACIDO VALPROICO - 250MG</t>
  </si>
  <si>
    <t xml:space="preserve">DEPAKENE - 250MG</t>
  </si>
  <si>
    <t>CAP</t>
  </si>
  <si>
    <t xml:space="preserve">EPILENIL - 250MG</t>
  </si>
  <si>
    <t xml:space="preserve">ACIDO VALPROICO - 300MG</t>
  </si>
  <si>
    <t xml:space="preserve">TORVAL CR - 300MG</t>
  </si>
  <si>
    <t xml:space="preserve">TORRENT DO BRASIL </t>
  </si>
  <si>
    <t xml:space="preserve">ACIDO VALPROICO - 500MG</t>
  </si>
  <si>
    <t xml:space="preserve">DEPAKENE - 500MG</t>
  </si>
  <si>
    <t xml:space="preserve">TORVAL CR - 500MG</t>
  </si>
  <si>
    <t xml:space="preserve">ACIDO VALPROICO - 50MGML</t>
  </si>
  <si>
    <t xml:space="preserve">DEPAKENE 50MGML XPE. FR. X 100MLL</t>
  </si>
  <si>
    <t xml:space="preserve">ÁCIDO VALPRÓICO 250 MG5ML XPE. FR. VD. X  100 ML</t>
  </si>
  <si>
    <t xml:space="preserve">EPILENIL 250 MG5ML XPE. FR. VD. X  100 ML</t>
  </si>
  <si>
    <t xml:space="preserve">ACIDO ZOLEDRONICO - 4MG</t>
  </si>
  <si>
    <t xml:space="preserve">BLAZTERE - 4MG</t>
  </si>
  <si>
    <t xml:space="preserve">DR. REDDY`S</t>
  </si>
  <si>
    <t xml:space="preserve">ACIDO ZOLEDRONICO - 5MG  100ML </t>
  </si>
  <si>
    <t xml:space="preserve">ACLASTA - 5MG  100ML </t>
  </si>
  <si>
    <t xml:space="preserve">ÁCIDO ZOLEDRÔNICO 0,8 MGML SOL. INJ. FA X 5 ML</t>
  </si>
  <si>
    <t xml:space="preserve">ZOLIBBS 0,8 MGML SOL. INJ. FA X 5 ML</t>
  </si>
  <si>
    <t>LIBBS</t>
  </si>
  <si>
    <t xml:space="preserve">ÁCIDO ZOLEDRÔNICO 4 MG SOL. INJ. FA X  5 ML</t>
  </si>
  <si>
    <t xml:space="preserve">ZOMETA LIVI 4 MG SOL. INJ. FA X  5 ML</t>
  </si>
  <si>
    <t xml:space="preserve">ACIDO ZOLEDRONICO 4 MG SOL. INJ. IV FA X 5 ML</t>
  </si>
  <si>
    <t xml:space="preserve">ACIDOS GRAXOS - 100ML LOÇAO </t>
  </si>
  <si>
    <t xml:space="preserve">GAMAX - 100ML LOÇAO </t>
  </si>
  <si>
    <t>HEBRON</t>
  </si>
  <si>
    <t xml:space="preserve">ACIDOS GRAXOS + RETINOL + TOCOFEROL - 100ML</t>
  </si>
  <si>
    <t xml:space="preserve">AGE DERM LOÇAO OLEOSA ALMOTOLIA  OU SPRAY - 100ML</t>
  </si>
  <si>
    <t>HELIANTO</t>
  </si>
  <si>
    <t xml:space="preserve">ACIDOS GRAXOS ESSENCIAIS + VITAMINAS A E E + LECITINA DE SOJA - 100ML</t>
  </si>
  <si>
    <t xml:space="preserve">DERSANI - 100ML</t>
  </si>
  <si>
    <t>SANIPLAN</t>
  </si>
  <si>
    <t xml:space="preserve">ACIDOS GRAXOS ESSENCIAIS + VITAMINAS A E E + LECITINA DE SOJA - 200ML</t>
  </si>
  <si>
    <t xml:space="preserve">DERSANI - 200ML</t>
  </si>
  <si>
    <t xml:space="preserve">ÁCIDOS GRAXOS+LECITINA DE SOJA+RETINOL+TOCOFEROL</t>
  </si>
  <si>
    <t xml:space="preserve">AGE DERM LOÇÃO OLEOSA ALMOTOLIA OU SPRAY X 200 ML</t>
  </si>
  <si>
    <t xml:space="preserve">ESCADERM FR. X 200 ML</t>
  </si>
  <si>
    <t xml:space="preserve">ÁCIDOS GRAXOS+RETINOL+TOCOFEROL+LECITINA DE SOJA</t>
  </si>
  <si>
    <t xml:space="preserve">DERSANI BABY LOÇÃO OLEOSA INFANTIL FR.X 50 ML</t>
  </si>
  <si>
    <t xml:space="preserve">ADENOSINA 3 MGML SOL. INJ. CX. 2 AMP. X 2  ML</t>
  </si>
  <si>
    <t xml:space="preserve">ADENOCARD 3 MGML SOL. INJ. CX. 2 AMP. X 2  ML</t>
  </si>
  <si>
    <t xml:space="preserve">ADENOSINA 3 MGML SOL. INJ. CX. 50 AMP. X 2  ML</t>
  </si>
  <si>
    <t xml:space="preserve">ADENOCARD 3 MGML SOL. INJ. CX. 50 AMP. X 2  ML</t>
  </si>
  <si>
    <t xml:space="preserve">ADIÇAO DE NUTRIENTES GLUTAMINA POR ML - 1ML  0,2G</t>
  </si>
  <si>
    <t xml:space="preserve">GLUTAMINA POR ML - 1ML  0,2G</t>
  </si>
  <si>
    <t>CLINUPAR</t>
  </si>
  <si>
    <t xml:space="preserve">ADITIVO DE NUTRIÇÃO PARENTERAL - ÓLEO DE PEIXE X  1ML</t>
  </si>
  <si>
    <t xml:space="preserve">ÓLEO DE PEIXE X 1ML</t>
  </si>
  <si>
    <t>CEQNEP</t>
  </si>
  <si>
    <t>FR</t>
  </si>
  <si>
    <t xml:space="preserve">ADRENALINA - 1ML</t>
  </si>
  <si>
    <t xml:space="preserve">HYDREN - 1ML</t>
  </si>
  <si>
    <t xml:space="preserve">AFLIBERCEPTE 40MGML INJ FA 0,278ML + AG C FILTRO </t>
  </si>
  <si>
    <t xml:space="preserve">EYLIA 40MGML INJ FA 0,278ML + AG C FILTRO</t>
  </si>
  <si>
    <t xml:space="preserve">AGOMELATINA - 25MG</t>
  </si>
  <si>
    <t xml:space="preserve">VALDOXAN - 25MG</t>
  </si>
  <si>
    <t>SERVIER</t>
  </si>
  <si>
    <t xml:space="preserve">ÁGUA BIDESTILADA SOL. INJ. CX. 100 AMP PLÁST. X 5 ML</t>
  </si>
  <si>
    <t xml:space="preserve">ÁGUA INJETÁVEL SOL. INJ. SIST. FECH. FR. X 100ML</t>
  </si>
  <si>
    <t xml:space="preserve">FRESENIUS KABI UNIDADE AQUIRAZ</t>
  </si>
  <si>
    <t xml:space="preserve">ÁGUA INJETÁVEL SOL. INJ. SIST. FECH. FR. X 250 ML</t>
  </si>
  <si>
    <t xml:space="preserve">ÁGUA INJETAVEL SOL. INJ. SIST. FECH. FR. X 50 ML</t>
  </si>
  <si>
    <t xml:space="preserve">AGUA INJETAVEL SOLUCAO STANDARD KABIPA (SIST.FECH.) 1000ML </t>
  </si>
  <si>
    <t xml:space="preserve">AGUA OXIGENADA 10 VOL. FR. X  1000 ML</t>
  </si>
  <si>
    <t>RIOQUIMICA</t>
  </si>
  <si>
    <t xml:space="preserve">ÁGUA P INJEÇÃO AMP. PLÁST. X 10 ML</t>
  </si>
  <si>
    <t xml:space="preserve">EQUIPLEX </t>
  </si>
  <si>
    <t xml:space="preserve">ÁGUA P INJEÇÃO AMP. PLÁST. X 5 ML</t>
  </si>
  <si>
    <t xml:space="preserve">HALEX ISTAR INDÚSTRIA</t>
  </si>
  <si>
    <t xml:space="preserve">ÁGUA P INJEÇÃO BOLSA X 100 ML</t>
  </si>
  <si>
    <t xml:space="preserve">FRESENIUS KABI AG - ALEMANHA</t>
  </si>
  <si>
    <t xml:space="preserve">ÁGUA P INJEÇÃO BOLSA X 250 ML</t>
  </si>
  <si>
    <t xml:space="preserve">ÁGUA P INJEÇÃO BOLSA X 250ML</t>
  </si>
  <si>
    <t xml:space="preserve">ÁGUA P INJEÇÃO BOLSA X 500 ML</t>
  </si>
  <si>
    <t xml:space="preserve">ÁGUA P INJEÇÃO CX. 100 AMP. PLÁST. X 10 ML</t>
  </si>
  <si>
    <t>ISOFARMA</t>
  </si>
  <si>
    <t xml:space="preserve">ÁGUA P INJEÇÃO CX. 100 AMP. PLÁST. X 20 ML</t>
  </si>
  <si>
    <t xml:space="preserve">ÁGUA P INJEÇÃO CX. 100 AMP. PLÁST. X 5 ML</t>
  </si>
  <si>
    <t xml:space="preserve">ÁGUA P INJEÇÃO CX. 100 AMP. VD. X 10 ML</t>
  </si>
  <si>
    <t xml:space="preserve">ÁGUA P INJEÇÃO CX. 100 AMP. VD. X 20 ML</t>
  </si>
  <si>
    <t xml:space="preserve">ÁGUA P INJEÇÃO CX. 100 AMP. VD. X 5 ML</t>
  </si>
  <si>
    <t xml:space="preserve">ÁGUA P INJEÇÃO CX. 50 AMP. VD. X 10 ML</t>
  </si>
  <si>
    <t xml:space="preserve">ÁGUA P INJEÇÃO CX. 50 AMP. VD. X 5 ML</t>
  </si>
  <si>
    <t xml:space="preserve">AGUA P INJEÇÃO ECOFLAC PLUS X 1000ML</t>
  </si>
  <si>
    <t xml:space="preserve">LABORATÓRIOS B. BRAUN SA</t>
  </si>
  <si>
    <t xml:space="preserve">AGUA P INJEÇÃO ECOFLAC PLUS X 500ML</t>
  </si>
  <si>
    <t xml:space="preserve">AGUA P INJEÇÃO MINIFLAC  X 100ML</t>
  </si>
  <si>
    <t xml:space="preserve">AGUA P INJEÇÃO SOL. INJ. CX. 200 AMP. PLÁST. X 20 ML</t>
  </si>
  <si>
    <t xml:space="preserve">AGUA P INJEÇÃO SOL. INJ. SIST. FECH. ECOFLAC PLUS FR. X 250 ML </t>
  </si>
  <si>
    <t xml:space="preserve">ÁGUA PARA  INJEÇÃO  SOL. INJ. CX. 100 AMP PLÁST. X 20 ML</t>
  </si>
  <si>
    <t xml:space="preserve">ÁGUA PARA  INJEÇÃO  SOL. INJ. CX. 200 AMP PLÁST. X 10 ML</t>
  </si>
  <si>
    <t xml:space="preserve">AGUA PARA INJEÇAO - 10ML</t>
  </si>
  <si>
    <t>ABL</t>
  </si>
  <si>
    <t xml:space="preserve">AGUA PARA INJEÇAO - 10ML </t>
  </si>
  <si>
    <t xml:space="preserve">AGUA PARA INJEÇAO - 20ML</t>
  </si>
  <si>
    <t xml:space="preserve">AGUA PARA INJEÇAO - 5ML </t>
  </si>
  <si>
    <t xml:space="preserve">ÁGUA PARA INJEÇÃO AMP. PLÁST X 10 MLB</t>
  </si>
  <si>
    <t xml:space="preserve">ÁGUA PARA INJEÇÃO AMP. PLÁST X 10 ML</t>
  </si>
  <si>
    <t>DARROW</t>
  </si>
  <si>
    <t xml:space="preserve">ÁGUA PARA INJEÇÃO AMP. PLÁST. X 10 ML</t>
  </si>
  <si>
    <t xml:space="preserve">LABORATORIO SANOBIOL</t>
  </si>
  <si>
    <t xml:space="preserve">ÁGUA PARA INJEÇÃO AMP. X 5 ML</t>
  </si>
  <si>
    <t xml:space="preserve">ÁGUA PARA INJEÇÃO SOL INJ IV CX 20 BOLSA PE BLOWPACK SIST FECH X 500 ML</t>
  </si>
  <si>
    <t xml:space="preserve">ÁGUA PARA INJEÇÃO SOL INJ IV CX 40 BOLSA PE BLOWPACK SIST FECH X 250 ML</t>
  </si>
  <si>
    <t xml:space="preserve">ÁGUA PARA INJEÇÃO SOL. INJ. CX. 100 AMP VD. X 5 ML</t>
  </si>
  <si>
    <t xml:space="preserve">ÁGUA PARA INJEÇÃO SOL. INJ. CX. 20 FR. SIST. FECH. X 500 ML</t>
  </si>
  <si>
    <t xml:space="preserve">ÁGUA PARA INJEÇÃO SOL. INJ. CX. 80 FR.  SIST. FECH. X 125 ML</t>
  </si>
  <si>
    <t xml:space="preserve">AGUA PARA INJEÇÃO SOL. INJ. SIST. FECH. CX. 10 BOLSA X 1000ML</t>
  </si>
  <si>
    <t>J.P</t>
  </si>
  <si>
    <t xml:space="preserve">ÁGUA PARA INJEÇÃO SOL. INJ. SIST. FECH. CX. 12 FR. X 1000ML</t>
  </si>
  <si>
    <t xml:space="preserve">ÁGUA PARA INJEÇÃO SOL. INJ. SIST. FECH. CX. 20 FR. X 500ML</t>
  </si>
  <si>
    <t xml:space="preserve">AGUA PARA INJEÇÃO SOL. INJ. SIST. FECH. CX. 24 FR.X 500ML</t>
  </si>
  <si>
    <t xml:space="preserve">ÁGUA PARA INJEÇÃO SOL. INJ. SIST. FECH. CX. 35 BOLSA X 250ML</t>
  </si>
  <si>
    <t xml:space="preserve">ÁGUA PARA INJEÇÃO SOL. INJ. SIST. FECH. CX. 40 FR. X 250 ML</t>
  </si>
  <si>
    <t xml:space="preserve">AGUA PARA INJEÇÃO SOL. INJ. SIST. FECH. CX. 40 FR.X 250ML</t>
  </si>
  <si>
    <t xml:space="preserve">ÁGUA PARA INJEÇÃO SOL. INJ. SIST. FECH. CX. 48 FR. X 250 ML</t>
  </si>
  <si>
    <t xml:space="preserve">ÁGUA PARA INJEÇÃO SOL. INJ. SIST. FECH. CX. 70 FR. X 100 ML</t>
  </si>
  <si>
    <t xml:space="preserve">AGUA PARA INJETAVEIS - LINHAMAX - FRASCOS - SISTEMA FECHADO 1000 ML</t>
  </si>
  <si>
    <t xml:space="preserve">EUROFARMA  SEGMENTA</t>
  </si>
  <si>
    <t xml:space="preserve">AGUA PARA INJETAVEIS - LINHAMAX - FRASCOS - SISTEMA FECHADO 250 ML</t>
  </si>
  <si>
    <t xml:space="preserve">AGUA PARA INJETAVEIS - LINHAMAX - FRASCOS - SISTEMA FECHADO 500 ML</t>
  </si>
  <si>
    <t xml:space="preserve">AGUA PARA INJETAVEIS - MED FLEX - BOLSAS - SISTEMA FECHADO 1000 ML</t>
  </si>
  <si>
    <t xml:space="preserve">AGUA PARA INJETAVEIS - MED FLEX - BOLSAS - SISTEMA FECHADO 250 ML</t>
  </si>
  <si>
    <t xml:space="preserve">AGUA PARA INJETAVEIS - MED FLEX - BOLSAS - SISTEMA FECHADO 500 ML</t>
  </si>
  <si>
    <t xml:space="preserve">AGUA PARA INJETAVEIS AMP. PLAST. X 10 ML</t>
  </si>
  <si>
    <t>BEKER</t>
  </si>
  <si>
    <t xml:space="preserve">ÁGUA PARA INJETÁVEIS SOL. INJ. CX 4 CT 100 AMP PLÁST. X 20 ML</t>
  </si>
  <si>
    <t>SAMTEC</t>
  </si>
  <si>
    <t xml:space="preserve">ÁGUA PARA INJETÁVEIS SOL. INJ. CX 8 CT 100 AMP PLÁST. X 10 ML</t>
  </si>
  <si>
    <t xml:space="preserve">AGUA PARA INJETAVEIS SOL. INJ. SIST. FECH. BOLSA X 1000 ML</t>
  </si>
  <si>
    <t>TEXON</t>
  </si>
  <si>
    <t xml:space="preserve">ÁGUA PARA INJETÁVEIS SOL. INJ. SIST. FECH. BOLSA X 1000ML</t>
  </si>
  <si>
    <t xml:space="preserve">AGUA PARA INJETAVEIS SOL. INJ. SIST. FECH. BOLSA X 250 ML</t>
  </si>
  <si>
    <t xml:space="preserve">ÁGUA PARA INJETÁVEIS SOL. INJ. SIST. FECH. BOLSA X 250ML</t>
  </si>
  <si>
    <t xml:space="preserve">AGUA PARA INJETAVEIS SOL. INJ. SIST. FECH. BOLSA X 500 ML</t>
  </si>
  <si>
    <t xml:space="preserve">ÁGUA PARA INJETÁVEIS SOL. INJ. SIST. FECH. BOLSA X 500ML</t>
  </si>
  <si>
    <t xml:space="preserve">ÁGUA PARA INJETÁVEIS SOL. INJ. SIST. FECH. FR. X 1000ML</t>
  </si>
  <si>
    <t>BASA</t>
  </si>
  <si>
    <t xml:space="preserve">ÁGUA PARA INJETÁVEIS SOL. INJ. SIST. FECH. FR. X 250ML</t>
  </si>
  <si>
    <t xml:space="preserve">ÁGUA PARA INJETÁVEIS SOL. INJ. SIST. FECH. FR. X 500 ML</t>
  </si>
  <si>
    <t xml:space="preserve">ÁGUA PARA IRRIGAÇÃO SOL.INJ. X 2000 ML IRR</t>
  </si>
  <si>
    <t xml:space="preserve">AGUA PURIFICADA ESTERIL X 5000ML</t>
  </si>
  <si>
    <t xml:space="preserve">ÁGUA PURIFICADA FR. X 125ML </t>
  </si>
  <si>
    <t xml:space="preserve">IRRIGUE AGUA FR. X 125ML </t>
  </si>
  <si>
    <t xml:space="preserve">ALBENDAZOL - 200MG</t>
  </si>
  <si>
    <t xml:space="preserve">ZENTEL - 200MG</t>
  </si>
  <si>
    <t xml:space="preserve">ALBENDAZOL - 400MG</t>
  </si>
  <si>
    <t xml:space="preserve">ALBENZONIL - 400MG</t>
  </si>
  <si>
    <t xml:space="preserve">PARASIN - 400MG</t>
  </si>
  <si>
    <t xml:space="preserve">ZENTEL - 400MG</t>
  </si>
  <si>
    <t xml:space="preserve">ZOLBEM - 400MG</t>
  </si>
  <si>
    <t xml:space="preserve">ALBENDAZOL - 400MG CP. MAST.</t>
  </si>
  <si>
    <t xml:space="preserve">ALBENDAZOL - 40MGML SUSP. ORAL FR. VD. X 10 ML</t>
  </si>
  <si>
    <t xml:space="preserve">ALBENDAZOL - 40MGML SUSP. ORAL FR. VD. X 10 ML + CP. MED.</t>
  </si>
  <si>
    <t xml:space="preserve">MEPHA- RATIOPHARM</t>
  </si>
  <si>
    <t xml:space="preserve">ALBENDAZOL 4% - 10ML SUSP. </t>
  </si>
  <si>
    <t xml:space="preserve">ZENTEL 4% - 10ML</t>
  </si>
  <si>
    <t xml:space="preserve">ALBENDAZOL 40 MGML SUSP. ORAL FR. VD. X 10 ML</t>
  </si>
  <si>
    <t xml:space="preserve">ALBENTEL  40 MGML SUSP. ORAL FR. VD. X 10 ML</t>
  </si>
  <si>
    <t xml:space="preserve">ALBENDAZOL 400 MG CX. 80 CP. MAST. </t>
  </si>
  <si>
    <t xml:space="preserve">ALBUMINA HUMANA - 160MG2ML</t>
  </si>
  <si>
    <t xml:space="preserve">BERIGLOBINA - 160MG2ML</t>
  </si>
  <si>
    <t xml:space="preserve">AVENTIS BEHRING</t>
  </si>
  <si>
    <t xml:space="preserve">ALBUMINA HUMANA  20% SOL. INJ. FA X 50 ML + EQUIPO</t>
  </si>
  <si>
    <t xml:space="preserve">BLAUBIMAX 20% SOL. INJ. FA X 50 ML + EQUIPO</t>
  </si>
  <si>
    <t xml:space="preserve">ALBUMINA HUMANA 20 (200 MGML) SOL. INJ. FA VD. X 50 ML</t>
  </si>
  <si>
    <t xml:space="preserve">PLASBUMIN 20 (200 MGML) SOL. INJ. FA VD. X 50 ML</t>
  </si>
  <si>
    <t>CRISTALIA</t>
  </si>
  <si>
    <t xml:space="preserve">ALBUMINA HUMANA 20% - 10ML</t>
  </si>
  <si>
    <t xml:space="preserve">GRIFOLS BRASIL LTDA </t>
  </si>
  <si>
    <t xml:space="preserve">ALBUMINA HUMANA 20% - 50ML</t>
  </si>
  <si>
    <t xml:space="preserve">ALBUMAX 20% - 50ML</t>
  </si>
  <si>
    <t xml:space="preserve">BERIBUMIN 20% - 50ML</t>
  </si>
  <si>
    <t xml:space="preserve">ALBUMINA HUMANA 20% - 50ML </t>
  </si>
  <si>
    <t xml:space="preserve">ALBUMINAR 20% - 50ML</t>
  </si>
  <si>
    <t xml:space="preserve">ALBUMINA HUMANA 20% SOL. INJ. CX. FA X  50 ML</t>
  </si>
  <si>
    <t xml:space="preserve">ALBUREX 20% SOL. INJ. CX. FA X  50 ML</t>
  </si>
  <si>
    <t>MEIZLER</t>
  </si>
  <si>
    <t xml:space="preserve">ALBUMINA HUMANA 20% SOL. INJ. FA X 50 ML</t>
  </si>
  <si>
    <t xml:space="preserve">MARCOS PEDRILSON</t>
  </si>
  <si>
    <t xml:space="preserve">OCTALBIN 20% SOL. INJ. FA X 50 ML</t>
  </si>
  <si>
    <t>OCTAPHARMA</t>
  </si>
  <si>
    <t xml:space="preserve">ALBUMINA HUMANA 20% SOL. INJ. FA X 50 ML + EQUIPO</t>
  </si>
  <si>
    <t xml:space="preserve">ALBUMINA SÉRICA HUMANA 20% SOL. INJ. FA X 50 ML + EQUIPO</t>
  </si>
  <si>
    <t xml:space="preserve">BAXTER HEALTHCARE - USA</t>
  </si>
  <si>
    <t xml:space="preserve">ALBUMINA HUMANA SÉRICA HUMANA 20 % SOL. INJ. BOLSA PLÁST. X 50 ML </t>
  </si>
  <si>
    <t xml:space="preserve">ALBUMINA SÉRICA HUMANA 20 % SOL. INJ. BOLSA PLÁST. X 50 ML</t>
  </si>
  <si>
    <t xml:space="preserve">ÁLCOOL ABSOLUTO APIROGÊNICO 10ML</t>
  </si>
  <si>
    <t>CITOPHARMA</t>
  </si>
  <si>
    <t>Não</t>
  </si>
  <si>
    <t xml:space="preserve">ALENDRONATO DE SODIO - 10MG</t>
  </si>
  <si>
    <t xml:space="preserve">OSTEOFAR - 10MG</t>
  </si>
  <si>
    <t>ELOFAR</t>
  </si>
  <si>
    <t xml:space="preserve">ALENDRONATO DE SODIO - 70MG</t>
  </si>
  <si>
    <t xml:space="preserve">BONALEN - 70MG</t>
  </si>
  <si>
    <t xml:space="preserve">ALFAEPOETINA 10.000 UI SOL. INJ. CX. 6 SER. PREENCH. X 1 ML + DISPOSITIVO</t>
  </si>
  <si>
    <t xml:space="preserve">EPREX 10.000 UI SOL. INJ. CX. 6 SER. PREENCH. X 1 ML + DISPOSITIVO</t>
  </si>
  <si>
    <t>JANSSEN-CILAG</t>
  </si>
  <si>
    <t xml:space="preserve">ALFAEPOETINA 2.000 UI SOL. INJ. CX. 6 SER. PREENCH. X 0,5 ML + DISPOSITIVO</t>
  </si>
  <si>
    <t xml:space="preserve">EPREX 2.000 UI SOL. INJ. CX. 6 SER. PREENCH. X 0,5 ML + DISPOSITIVO</t>
  </si>
  <si>
    <t xml:space="preserve">ALFAEPOETINA 3.000 UI SOL. INJ. CX. 6 SER. PREENCH. X 0,3 ML + DISPOSITIVO</t>
  </si>
  <si>
    <t xml:space="preserve">EPREX 3.000 UI SOL. INJ. CX. 6 SER. PREENCH. X 0,3 ML + DISPOSITIVO</t>
  </si>
  <si>
    <t xml:space="preserve">ALFAEPOETINA 4.000 UI SOL. INJ. CX. 6 SER. PREENCH. X 0,4 ML + DISPOSITIVO</t>
  </si>
  <si>
    <t xml:space="preserve">EPREX 4.000 UI SOL. INJ. CX. 6 SER. PREENCH. X 0,4 ML + DISPOSITIVO</t>
  </si>
  <si>
    <t xml:space="preserve">ALFAEPOETINA 40.000 UI SOL. INJ. CX. 1 SER. PREENCH. X 1 ML + DISPOSITIVO</t>
  </si>
  <si>
    <t xml:space="preserve">EPREX 40.000 UI SOL. INJ. CX. 1 SER. PREENCH. X 1 ML + DISPOSITIVO</t>
  </si>
  <si>
    <t xml:space="preserve">ALFAEPOETINA 4000 UI PÓ LIOF. INJ. CX. FA  + DIL. X 1 ML</t>
  </si>
  <si>
    <t xml:space="preserve">ERITROMAX 4000 UI PÓ LIOF. INJ. CX. FA  + DIL. X 1 ML</t>
  </si>
  <si>
    <t xml:space="preserve">ALFAEPOETINA HUMANA RECOMBINANTE 3000 UIML SOL. INJ. FA X 1 ML</t>
  </si>
  <si>
    <t xml:space="preserve">ALFAEPOETINA HUMANA RECOMBINANTE 4000 UIML SOL. INJ. CX. 1 AMP. VD. X 1 ML</t>
  </si>
  <si>
    <t xml:space="preserve">ALFAEPOETINA HUMANA RECOMBINANTE 40000 UIML SOL. INJ. CX. 1 AMP. VD. X 1 ML</t>
  </si>
  <si>
    <t xml:space="preserve">ALFAINTERFERONA 2A</t>
  </si>
  <si>
    <t xml:space="preserve">ALFAINTERFERONA 2A 3.000.000 UI PÓ LIOF. INJ FA VD. + AMP. DIL X 1 ML</t>
  </si>
  <si>
    <t xml:space="preserve">ALFAINTERFERONA 2B 10.000.000 UI ML PÓ LIOF. INJ. 5 FA VD. + AMP. DIL.</t>
  </si>
  <si>
    <t xml:space="preserve">ALFAINTERFERONA 10.000.000 UI ML PÓ LIOF. INJ. 5 FA VD. + AMP. DIL.</t>
  </si>
  <si>
    <t xml:space="preserve">ALFAINTERFERONA 2B 5.000.000 UI ML PÓ LIOF. INJ. 5 FA VD. + AMP. DIL.</t>
  </si>
  <si>
    <t xml:space="preserve">ALFAINTERFERONA 5.000.000 UI ML PÓ LIOF. INJ. 5 FA VD. + AMP. DIL.</t>
  </si>
  <si>
    <t xml:space="preserve">ALFALUTROPINA 75 UI PÓ LIOF. INJ. CX. FA + DIL.</t>
  </si>
  <si>
    <t xml:space="preserve">LUVERIS 75 UI PÓ LIOF. INJ. CX. FA + DIL.</t>
  </si>
  <si>
    <t xml:space="preserve">ALFAPEGINTERFERONA 2A 180 MCGML SOL. INJ. SER. PREENCH. X 0,5 ML</t>
  </si>
  <si>
    <t xml:space="preserve">PEGASYS 180 MCGML SOL. INJ. SER. PREENCH. X 0,5 ML</t>
  </si>
  <si>
    <t xml:space="preserve">ALFATIROTROPINA 1,1 MG PÓ LIOF. INJ. CX. 2 FA</t>
  </si>
  <si>
    <t xml:space="preserve">THYROGEN 1,1 MG PÓ LIOF. INJ. CX. 2 FA</t>
  </si>
  <si>
    <t xml:space="preserve">GENZYME DO BRASIL</t>
  </si>
  <si>
    <t xml:space="preserve">ALIMENTOS NUTRICIONALMENTE COMPLETOS TROPHIC 1,5 - TETRA PAK 1000ML</t>
  </si>
  <si>
    <t xml:space="preserve">TROPHIC 1,5 - TETRA PAK 1000ML</t>
  </si>
  <si>
    <t xml:space="preserve">PRODIET NUTRIÇAO CLINICA</t>
  </si>
  <si>
    <t xml:space="preserve">ALIMENTOS NUTRICIONALMENTE COMPLETOS TROPHIC BASIC - LT. 800GRA</t>
  </si>
  <si>
    <t xml:space="preserve">TROPHIC BASIC - LT. 800GRA</t>
  </si>
  <si>
    <t xml:space="preserve">ALIMENTOS NUTRICIONALMENTE COMPLETOS TROPHIC BASIC - TETRA PAK 1000ML</t>
  </si>
  <si>
    <t xml:space="preserve">TROPHIC BASIC - TETRA PAK 1000ML</t>
  </si>
  <si>
    <t xml:space="preserve">ALIMENTOS NUTRICIONALMENTE COMPLETOS TROPHIC FIBER - TETRA PAK 1000ML</t>
  </si>
  <si>
    <t xml:space="preserve">TROPHIC FIBER - TETRA PAK 1000ML</t>
  </si>
  <si>
    <t xml:space="preserve">ALIMENTOS P SUPLEMENTAÇAO ENERGYZIP BAUNILHA, CHOCOLATE E MORANGO - TETRA PAK 200ML</t>
  </si>
  <si>
    <t xml:space="preserve">ENERGYZIP BAUNILHA, CHOCOLATE E MORANGO- TETRA PAK 200 ML</t>
  </si>
  <si>
    <t xml:space="preserve">ALIZAPRIDA - 50MG  2ML</t>
  </si>
  <si>
    <t xml:space="preserve">SUPERAN - 50MG  2ML</t>
  </si>
  <si>
    <t xml:space="preserve">ALOPURINOL - 100MG</t>
  </si>
  <si>
    <t xml:space="preserve">LABOPURINOL - 100MG</t>
  </si>
  <si>
    <t xml:space="preserve">EVOLABIS - SIF</t>
  </si>
  <si>
    <t xml:space="preserve">ZYLORIC - 100MG</t>
  </si>
  <si>
    <t xml:space="preserve">ALOPURINOL - 300MG</t>
  </si>
  <si>
    <t xml:space="preserve">ZYLORIC - 300MG</t>
  </si>
  <si>
    <t xml:space="preserve">ALOPURINOL 300 MG CX. 30 CP</t>
  </si>
  <si>
    <t xml:space="preserve">ALPRAZOLAM - 0,25MG</t>
  </si>
  <si>
    <t xml:space="preserve">CONSTANTE - 0,25MG</t>
  </si>
  <si>
    <t xml:space="preserve">FRONTAL - 0,25MG</t>
  </si>
  <si>
    <t xml:space="preserve">LABORATORIOS PFIZER LTDA</t>
  </si>
  <si>
    <t xml:space="preserve">NEOZOLAM - 0,25MG</t>
  </si>
  <si>
    <t xml:space="preserve">ALPRAZOLAM - 0,50MG</t>
  </si>
  <si>
    <t xml:space="preserve">CONSTANTE - 0,50MG</t>
  </si>
  <si>
    <t xml:space="preserve">ALPRAZOLAM - 0,5MG</t>
  </si>
  <si>
    <t xml:space="preserve">CONSTANTE - 0,5MG</t>
  </si>
  <si>
    <t xml:space="preserve">FRONTAL - 0,5MG</t>
  </si>
  <si>
    <t xml:space="preserve">FRONTAL XR - 0,5MG</t>
  </si>
  <si>
    <t xml:space="preserve">ALPRAZOLAM  1 MG CX.  20  CP.</t>
  </si>
  <si>
    <t xml:space="preserve">ALPRAZOLAM - 1,0MG</t>
  </si>
  <si>
    <t xml:space="preserve">CONSTANTE - 1,0MG</t>
  </si>
  <si>
    <t xml:space="preserve">ALPRAZOLAM - 1MG</t>
  </si>
  <si>
    <t xml:space="preserve">ALTROX - 1MG</t>
  </si>
  <si>
    <t xml:space="preserve">FRONTAL - 1MG</t>
  </si>
  <si>
    <t xml:space="preserve">FRONTAL XR - 1MG</t>
  </si>
  <si>
    <t xml:space="preserve">NEOZOLAM - 1MG</t>
  </si>
  <si>
    <t xml:space="preserve">ALPRAZOLAM - 2MG</t>
  </si>
  <si>
    <t xml:space="preserve">FRONTAL - 2MG</t>
  </si>
  <si>
    <t xml:space="preserve">ALPRAZOLAM 0,25 MG CX. 20 CP.</t>
  </si>
  <si>
    <t xml:space="preserve">APRAZ 0,25 MG CX. 20 CP.</t>
  </si>
  <si>
    <t xml:space="preserve">SCHERING PLOUGHMANTECORP</t>
  </si>
  <si>
    <t xml:space="preserve">ALPRAZOLAM 0,25 MG CX. 30 CP.</t>
  </si>
  <si>
    <t xml:space="preserve">APRAZ 0,25 MG CX. 30 CP.</t>
  </si>
  <si>
    <t xml:space="preserve">ALPRAZOLAM 0,5 MG CX. 30 CP.</t>
  </si>
  <si>
    <t xml:space="preserve">APRAZ 0,5 MG CX. 30 CP.</t>
  </si>
  <si>
    <t xml:space="preserve">ALPRAZOLAM 1 MG CX. 30 CP.</t>
  </si>
  <si>
    <t xml:space="preserve">APRAZ 1 MG CX. 30 CP.</t>
  </si>
  <si>
    <t xml:space="preserve">ALPRAZOLAM 2 MG CX. 30 CP.</t>
  </si>
  <si>
    <t xml:space="preserve">APRAZ 2 MG CX. 30 CP.</t>
  </si>
  <si>
    <t xml:space="preserve">ALPROSTADIL - 10MCG  1ML</t>
  </si>
  <si>
    <t xml:space="preserve">CAVERJECT - 10MCG  1ML</t>
  </si>
  <si>
    <t xml:space="preserve">ALPROSTADIL - 20MCG</t>
  </si>
  <si>
    <t xml:space="preserve">PROSTAVASIN - 20MCG</t>
  </si>
  <si>
    <t xml:space="preserve">ALPROSTADIL - 20MCG  1ML</t>
  </si>
  <si>
    <t xml:space="preserve">CAVERJECT - 20MCG  1ML</t>
  </si>
  <si>
    <t xml:space="preserve">ALTEPLASE - 50MG</t>
  </si>
  <si>
    <t xml:space="preserve">ACTILYSE RT-PA - 50MG</t>
  </si>
  <si>
    <t xml:space="preserve">BOEHRINGER INGELHEIM</t>
  </si>
  <si>
    <t xml:space="preserve">ALUMEN AMONIACAL + ACIDO SALICILICO E BORICO PO - 4GRA</t>
  </si>
  <si>
    <t xml:space="preserve">LUCRETIN - 4GRA</t>
  </si>
  <si>
    <t xml:space="preserve">AMIDO DE MILHO MODIFICADO - 300 G</t>
  </si>
  <si>
    <t xml:space="preserve">NUTILIS LATA X 300 G</t>
  </si>
  <si>
    <t xml:space="preserve">SUPPORT </t>
  </si>
  <si>
    <t xml:space="preserve">AMIDO DE MILHO MODIFICADO CX. C 12 UN. DE 125 G</t>
  </si>
  <si>
    <t xml:space="preserve">RESOURCE THICKEN UP CLEAR CX. C 12 UN. DE 125 G</t>
  </si>
  <si>
    <t xml:space="preserve">NESTLE NUTRITION</t>
  </si>
  <si>
    <t xml:space="preserve">AMIDO DE MILHO MODIFICADO+MALTODEXTRINA</t>
  </si>
  <si>
    <t xml:space="preserve">THICK &amp; EASY LATA X 225 G</t>
  </si>
  <si>
    <t xml:space="preserve">AMIDO DE MILHO MODIFICADO+MALTODEXTRINA CX. 100 SACHES X 9 G</t>
  </si>
  <si>
    <t xml:space="preserve">THICK &amp; EASY CX. 100 SACHES X 9 G</t>
  </si>
  <si>
    <t xml:space="preserve">AMIDOTRIZOATO DE MEGLUMINA+AMIDOTRIZOATO DE SÓDIO</t>
  </si>
  <si>
    <t xml:space="preserve">UROGRAFINA 292 (60%) SOL. INJ. FA X 100 ML + EQUIPO</t>
  </si>
  <si>
    <t xml:space="preserve">UROGRAFINA 292 (60%) SOL. INJ. FA X 50 ML</t>
  </si>
  <si>
    <t xml:space="preserve">UROGRAFINA 370 (76%) SOL. INJ. FA X 50 ML</t>
  </si>
  <si>
    <t xml:space="preserve">SCHERING B.</t>
  </si>
  <si>
    <t xml:space="preserve">AMIDOTRIZOATO DE MEGLUMINA+AMIDOTRIZOATO DE SÓDIO 370 (76%) SOL. INJ. FA X 100 ML + EQUIPO</t>
  </si>
  <si>
    <t xml:space="preserve">UROGRAFINA 370 (76%) SOL. INJ. FA X 100 ML + EQUIPO</t>
  </si>
  <si>
    <t xml:space="preserve">AMIFOSTINA 500 MG PÓ LIOF. INJ. CX. 3 FA X 10 ML</t>
  </si>
  <si>
    <t xml:space="preserve">ETHYOL 500 MG PÓ LIOF. INJ. CX. 3 FA X 10 ML</t>
  </si>
  <si>
    <t>SCHERING-PLOUGH</t>
  </si>
  <si>
    <t>MG</t>
  </si>
  <si>
    <t xml:space="preserve">AMIFOSTINA 500 MG PÓ LIOF. INJ. FA X 10 ML</t>
  </si>
  <si>
    <t xml:space="preserve">ETHYOL 500 MG PÓ LIOF. INJ. FA X 10 ML</t>
  </si>
  <si>
    <t xml:space="preserve">AMINOACIDOS + HIDROXICOBALAMINA SOL. - 10ML</t>
  </si>
  <si>
    <t xml:space="preserve">FORTEN SOL. - 10ML</t>
  </si>
  <si>
    <t>CHIESI</t>
  </si>
  <si>
    <t xml:space="preserve">AMINOACIDOS 10% - 1000ML</t>
  </si>
  <si>
    <t xml:space="preserve">SORAMIN 10% - 1000ML</t>
  </si>
  <si>
    <t xml:space="preserve">AMINOACIDOS 10% - 50ML</t>
  </si>
  <si>
    <t xml:space="preserve">SORAMIN 10% - 50ML</t>
  </si>
  <si>
    <t xml:space="preserve">AMINOÁCIDOS 10% SOL. INJ. FR X 500 ML + GLICOSE 50% FR. X 500 ML</t>
  </si>
  <si>
    <t xml:space="preserve">SORAMIN 10% SOL. INJ. FR X 500 ML + GLICOSE 50% FR. X 500 ML</t>
  </si>
  <si>
    <t xml:space="preserve">AMINOÁCIDOS 10% SOL. NPP PEDIÁTRICA FR. VD.  X 100 ML</t>
  </si>
  <si>
    <t xml:space="preserve">AMINOPED 10% SOL. NPP PEDIÁTRICA FR. VD.  X 100 ML</t>
  </si>
  <si>
    <t xml:space="preserve">AMINOÁCIDOS 10% SS SOL. INJ. FR. VD. X 500 ML</t>
  </si>
  <si>
    <t xml:space="preserve">AMINOSTERIL 10% SS SOL. INJ. FR. VD. X 500 ML</t>
  </si>
  <si>
    <t xml:space="preserve">AMINOÁCIDOS+GLICOSE+CÁLCIO+VITAMINAS+OLIGOELEMENTOS </t>
  </si>
  <si>
    <t xml:space="preserve">NUTRIÇÃO PARENTERAL RENAL PADRÃO 2:1 SOL. INJ. X 2000 ML</t>
  </si>
  <si>
    <t xml:space="preserve">NUTRO SOLUCOES NUTRITIVAS</t>
  </si>
  <si>
    <t xml:space="preserve">AMINOÁCIDOS+GLICOSE+ELETRÓLITOS SIST. FECH. 2 EM 1 SOLUÇÃO INJ. X 1000 ML</t>
  </si>
  <si>
    <t xml:space="preserve">NUTRIFLEX PLUS SIST. FECH. 2 EM 1 SOLUÇÃO INJ. X 1000 ML</t>
  </si>
  <si>
    <t xml:space="preserve">AMINOÁCIDOS+GLICOSE+ELETRÓLITOS SIST. FECH. 2 EM 1 SOLUÇÃO INJ. X 2000 ML</t>
  </si>
  <si>
    <t xml:space="preserve">NUTRIFLEX PLUS SIST. FECH. 2 EM 1 SOLUÇÃO INJ. X 2000 ML</t>
  </si>
  <si>
    <t xml:space="preserve">AMINOÁCIDOS+GLICOSE+ELETRÓLITOS+LIPÍDEOS SIST. FECH. 3 EM 1 EMULSÃO INJ. X 1875 ML</t>
  </si>
  <si>
    <t xml:space="preserve">NUTRIFLEX LIPID PLUS SIST. FECH. 3 EM 1 EMULSÃO INJ. X 1875 ML</t>
  </si>
  <si>
    <t xml:space="preserve">AMINOÁCIDOS+GLICOSE+ELETRÓLITOS+VITAMINAS+OLIGOELEMENTOS </t>
  </si>
  <si>
    <t xml:space="preserve">NUTRIÇÃO PARENTERAL CENTRAL PADRÃO 2:1 SOL. INJ. X 2500 ML</t>
  </si>
  <si>
    <t xml:space="preserve">AMINOÁCIDOS+GLICOSE+ELETRÓLITOS+VITAMINAS+OLIGOELEMENTOS+LIPÍDEOS </t>
  </si>
  <si>
    <t xml:space="preserve">NUTRIÇÃO PARENTERAL NEONATOLOGIA EMULSÃO INJ. VOL. DE 101 A 200 ML</t>
  </si>
  <si>
    <t xml:space="preserve">NUTRIÇÃO PARENTERAL NEONATOLOGIA EMULSÃO INJ. VOL. DE 201 A 300 ML</t>
  </si>
  <si>
    <t xml:space="preserve">NUTRIÇÃO PARENTERAL NEONATOLOGIA EMULSÃO INJ. VOL. DE 401 A 500 ML</t>
  </si>
  <si>
    <t xml:space="preserve">NUTRIÇÃO PARENTERAL PERIFÉRICA PADRÃO 3:1 EMUL. INJ. X 3000 ML</t>
  </si>
  <si>
    <t xml:space="preserve">AMINOFILINA - 0,24MG  10ML</t>
  </si>
  <si>
    <t xml:space="preserve">AMINOFILIN - 0,24MG  10ML</t>
  </si>
  <si>
    <t xml:space="preserve">AMINOTRAT - 0,24MG  10ML</t>
  </si>
  <si>
    <t xml:space="preserve">ASMAPEN - 0,24MG  10ML</t>
  </si>
  <si>
    <t xml:space="preserve">UNIFLIN - 0,24MG  10ML</t>
  </si>
  <si>
    <t xml:space="preserve">AMINOFILINA - 100MG</t>
  </si>
  <si>
    <t xml:space="preserve">ASMAPEN - 100MG</t>
  </si>
  <si>
    <t xml:space="preserve">AMINOFILINA - 200MG</t>
  </si>
  <si>
    <t xml:space="preserve">AMINOFILINA - 24MGML</t>
  </si>
  <si>
    <t xml:space="preserve">AMINOFILINA 0,1 MG CX. 20 CP</t>
  </si>
  <si>
    <t xml:space="preserve">AMINOFILINA 0,1 MG CX. 20 CP.</t>
  </si>
  <si>
    <t xml:space="preserve">AMINOFILINA 0,2 MG CX. 20 CP.</t>
  </si>
  <si>
    <t xml:space="preserve">AMINOFILINA 0,24 G (24 MGML) SOL. INJ. CX. 100 AMP. X 10 ML</t>
  </si>
  <si>
    <t xml:space="preserve">MINOTON 0,24 G (24 MGML) SOL. INJ. CX. 100 AMP. X 10 ML</t>
  </si>
  <si>
    <t xml:space="preserve">AMINOFILINA 24 MGML  CX. 50 AMP. VD. X 10  ML</t>
  </si>
  <si>
    <t xml:space="preserve">AMINOFILINA 24 MGML SOL INJ CX 100 AMP X 10ML</t>
  </si>
  <si>
    <t xml:space="preserve">AMINOFILINA 24 MGML SOL. INJ. CX 100 AMP. X 10 ML</t>
  </si>
  <si>
    <t>HIPOLABOR</t>
  </si>
  <si>
    <t xml:space="preserve">AMINOFILINA 240 MGML  SOL. ORAL FR. VD. GTS. X 10  ML</t>
  </si>
  <si>
    <t xml:space="preserve">AMISSULPRIDA - 50MG</t>
  </si>
  <si>
    <t xml:space="preserve">SOCIAN - 50MG</t>
  </si>
  <si>
    <t xml:space="preserve">AMITRIPTILINA - 25MG</t>
  </si>
  <si>
    <t xml:space="preserve">AMLODIPINO - 10MG</t>
  </si>
  <si>
    <t xml:space="preserve">PRESSAT - 10MG</t>
  </si>
  <si>
    <t>AMOXICILINA</t>
  </si>
  <si>
    <t xml:space="preserve">AMOXICILINA 100 MGML PÓ SUSP. ORAL FR. VD. AMB. X 150 ML + CP. MED.</t>
  </si>
  <si>
    <t xml:space="preserve">AMOXICILINA 500   MG CX. 72 CAP.</t>
  </si>
  <si>
    <t xml:space="preserve">AMOXICILINA 500 MG CX. 16 CAP.</t>
  </si>
  <si>
    <t xml:space="preserve">AMOXICILINA 500 MG CX. 21 CAP.</t>
  </si>
  <si>
    <t xml:space="preserve">AMOXICILINA 875 MG CX. 30 CP. REV.</t>
  </si>
  <si>
    <t xml:space="preserve">AMOXINA 500 MG  CX. 21 CAP.</t>
  </si>
  <si>
    <t>HEXAL</t>
  </si>
  <si>
    <t xml:space="preserve">DUZIMICIN  500 MG CX. 12 CAP.</t>
  </si>
  <si>
    <t xml:space="preserve">AMOXICILINA - 125MG  150ML SUSP. </t>
  </si>
  <si>
    <t xml:space="preserve">AMOXIL - 125MG  150ML SUSP.</t>
  </si>
  <si>
    <t xml:space="preserve">AMOXICILINA - 250MG  150ML</t>
  </si>
  <si>
    <t xml:space="preserve">AMOXICILINA - 250MG  150ML SUSP.</t>
  </si>
  <si>
    <t xml:space="preserve">AMOXIL - 250MG  150ML SUSP. </t>
  </si>
  <si>
    <t xml:space="preserve">AMOXICILINA - 250MG + CLAVULANATO DE POTASSIO - 12,5MG  75ML</t>
  </si>
  <si>
    <t xml:space="preserve">AMOXICILINA - 400MG  100ML SUSP. </t>
  </si>
  <si>
    <t xml:space="preserve">AMOXIL BD - 400MG  100ML SUSP.</t>
  </si>
  <si>
    <t xml:space="preserve">AMOXICILINA - 500MG</t>
  </si>
  <si>
    <t xml:space="preserve">AMOXINA - 500MG</t>
  </si>
  <si>
    <t xml:space="preserve">UNI AMOX - 500MG</t>
  </si>
  <si>
    <t xml:space="preserve">AMOXICILINA - 500MG  150ML </t>
  </si>
  <si>
    <t xml:space="preserve">AMOXICILINA - 500MG  21 CAP</t>
  </si>
  <si>
    <t xml:space="preserve">AMOXIL - 500MG</t>
  </si>
  <si>
    <t xml:space="preserve">AMOXICILINA - 500MG + CLAVULANATO DE POTASSIO - 125MG</t>
  </si>
  <si>
    <t xml:space="preserve">AMOXICILINA - 50MGML  150ML</t>
  </si>
  <si>
    <t xml:space="preserve">AMOXICILINA - 875MG</t>
  </si>
  <si>
    <t xml:space="preserve">AMOXICILINA + ACIDO CLAVULANATO - 875MG  125MG</t>
  </si>
  <si>
    <t xml:space="preserve">NOVAMOX - 875  125MG</t>
  </si>
  <si>
    <t xml:space="preserve">AMOXICILINA + ACIDO CLAVULANICO - 500MG </t>
  </si>
  <si>
    <t xml:space="preserve">CLAVULIN - 500MG</t>
  </si>
  <si>
    <t xml:space="preserve">AMOXICILINA + ACIDO CLAVULANICO - 500MG125MG</t>
  </si>
  <si>
    <t xml:space="preserve">SIGMA-CLAV - 500MG125MG</t>
  </si>
  <si>
    <t xml:space="preserve">AMOXICILINA + ACIDO CLAVULANICO - 875MG  125MG</t>
  </si>
  <si>
    <t xml:space="preserve">NOVAMOX - 875MG  125MG</t>
  </si>
  <si>
    <t xml:space="preserve">AMOXICILINA + ACIDO CLAVULANICO 2 X 400MG + 57MG  70ML SUSP. ORAL</t>
  </si>
  <si>
    <t xml:space="preserve">NOVAMOX 2 X 400MG + 57MG  70ML SUSP. ORAL</t>
  </si>
  <si>
    <t xml:space="preserve">AMOXICILINA + CLAVULANATO DE POTASSIO - 1GRA + 200MG. PO LIOF. SOL. INJ. IV - 30ML</t>
  </si>
  <si>
    <t>AUROBINDO</t>
  </si>
  <si>
    <t xml:space="preserve">AMOXICILINA + CLAVULANATO DE POTASSIO - 1GRA DIL</t>
  </si>
  <si>
    <t xml:space="preserve">AMOXICILINA + CLAVULANATO DE POTASSIO - 1GRA </t>
  </si>
  <si>
    <t xml:space="preserve">AMOXICILINA + CLAVULANATO DE POTASSIO - 200MG  70ML SUSP.</t>
  </si>
  <si>
    <t xml:space="preserve">CLAVULIN BD - 200MG  70ML SUSP.</t>
  </si>
  <si>
    <t xml:space="preserve">AMOXICILINA + CLAVULANATO DE POTASSIO - 250MG  75ML SUSP.</t>
  </si>
  <si>
    <t xml:space="preserve">CLAVULIN - 250MG  75ML SUSP.</t>
  </si>
  <si>
    <t xml:space="preserve">AMOXICILINA + CLAVULANATO DE POTASSIO - 250MG5ML + 62,5MG5ML </t>
  </si>
  <si>
    <t xml:space="preserve">AMOXICILINA + CLAVULANATO DE POTASSIO - 400MG70ML SUSP.</t>
  </si>
  <si>
    <t xml:space="preserve">CLAVULIN BD - 400MG70ML</t>
  </si>
  <si>
    <t xml:space="preserve">AMOXICILINA + CLAVULANATO DE POTASSIO - 500MG</t>
  </si>
  <si>
    <t xml:space="preserve">CLAVULIN INJ - 500MG </t>
  </si>
  <si>
    <t xml:space="preserve">AMOXICILINA + CLAVULANATO DE POTASSIO - 500MG  125MG</t>
  </si>
  <si>
    <t xml:space="preserve">AMOXICILINA + CLAVULANATO DE POTASSIO - 500MG125MG</t>
  </si>
  <si>
    <t xml:space="preserve">AMOXICILINA + CLAVULANATO DE POTASSIO - 875MG</t>
  </si>
  <si>
    <t xml:space="preserve">CLAVULIN BD - 875MG</t>
  </si>
  <si>
    <t xml:space="preserve">AMOXICILINA + CLAVULANATO DE POTASSIO - 875MG125MG </t>
  </si>
  <si>
    <t xml:space="preserve">AMOXICILINA + SULBACTAM - 1000MG + 500MG </t>
  </si>
  <si>
    <t xml:space="preserve">SULBAMOX - 1000MG + 500MG </t>
  </si>
  <si>
    <t xml:space="preserve">AMOXICILINA 250 MG5ML  PÓ SUSP. ORAL FR. VD. X  60 ML</t>
  </si>
  <si>
    <t xml:space="preserve">HINCOMOX 250 MG5ML  PÓ SUSP. ORAL FR. VD. X  60 ML</t>
  </si>
  <si>
    <t xml:space="preserve">AMOXICILINA 500 MG CX. 12 CAP.</t>
  </si>
  <si>
    <t xml:space="preserve">HINCOMOX 500 MG CX. 12 CAP.</t>
  </si>
  <si>
    <t xml:space="preserve">AMOXICILINA 500 MG CX. 15  CAP.</t>
  </si>
  <si>
    <t xml:space="preserve">AMOXIL 500 MG CX. 15  CAP.</t>
  </si>
  <si>
    <t xml:space="preserve">AMOXICILINA 500 MG CX. 30  CAP.</t>
  </si>
  <si>
    <t xml:space="preserve">AMOXIL 500 MG CX. 30  CAP.</t>
  </si>
  <si>
    <t xml:space="preserve">AMOXICILINA 500 MG CX. 30 CAP.</t>
  </si>
  <si>
    <t xml:space="preserve">AMOXICILINA 500 MG CX. 6 CAP</t>
  </si>
  <si>
    <t xml:space="preserve">AMOXICILINA TRIDRATADA - 500MG</t>
  </si>
  <si>
    <t xml:space="preserve">AMOX-EMS - 500MG </t>
  </si>
  <si>
    <t xml:space="preserve">AMOXICILINA+ÁCIDO CLAVULÂNICO 40 MGML + 5,75 MG ML PÓ SUSP. ORAL FR. X 70 ML</t>
  </si>
  <si>
    <t xml:space="preserve">SIGMA-CLAV BD 40 MGML + 5,75 MG ML PÓ SUSP. ORAL FR. X 70 ML</t>
  </si>
  <si>
    <t xml:space="preserve">AMOXICILINA+CLAVULANATO DE POTÁSSIO</t>
  </si>
  <si>
    <t xml:space="preserve">AMOXICILINA + CLAVULANATO DE POTÁSSIO 1G + 200 MG PÓ SOL. INJ. CX. 50 FA VD. + AMP. DIL. X 20 ML</t>
  </si>
  <si>
    <t xml:space="preserve">ASPEN PHARMA</t>
  </si>
  <si>
    <t xml:space="preserve">AMOXICILINA + CLAVULANATO DE POTÁSSIO 500 MG + 125 MG CX. 12 CP. REV.</t>
  </si>
  <si>
    <t xml:space="preserve">AMOXICILINA + CLAVULANATO DE POTÁSSIO 875 MG + 125 MG CX. 14 CP. REV.</t>
  </si>
  <si>
    <t xml:space="preserve">CLAVICIN 1G + 200 MG  PÓ SOL. INJ. CX. 50 FA</t>
  </si>
  <si>
    <t xml:space="preserve">CLAXAM 80 MGML + 11,4 MGML PÓ SUSP. ORAL FR. VD. X 70 ML + DOSADOR</t>
  </si>
  <si>
    <t xml:space="preserve">CLAVULIN ES 600 MG/5ML + 42,9 MG/5 ML PÓ SUSP. ORAL FR. VD.X 100 ML</t>
  </si>
  <si>
    <t xml:space="preserve"> ELIQUIS 5,0 MG COM REV CT BL AL PLAS INC X 20  </t>
  </si>
  <si>
    <t xml:space="preserve"> BRISTOL-MYERS SQUIBB FARMACÊUTICA LTDA </t>
  </si>
  <si>
    <t xml:space="preserve">AMOXICILINA+CLAVULANATO DE POTÁSSIO 1000 MG + 200 MG PÓ SOL. INJ. CX. 10 FA + 10 DIL. X 10 ML</t>
  </si>
  <si>
    <t xml:space="preserve">DOCLAXIN 1000 MG + 200 MG PÓ SOL. INJ. CX. 10 FA + 10 DIL. X 10 ML</t>
  </si>
  <si>
    <t xml:space="preserve">AMOXICILINA+CLAVULANATO DE POTÁSSIO 1G + 200 MG IV PÓ SOL. INJ.CX. 10 FA</t>
  </si>
  <si>
    <t xml:space="preserve">CLAVULIN 1G + 200 MG IV PÓ SOL. INJ.CX. 10 FA</t>
  </si>
  <si>
    <t xml:space="preserve">AMOXICILINA+CLAVULANATO DE POTÁSSIO 500 MG + 100 MG PÓ SOL. INJ. CX. 10 FA + 10 DIL. X 10 ML</t>
  </si>
  <si>
    <t xml:space="preserve">DOCLAXIN 500 MG + 100 MG PÓ SOL. INJ. CX. 10 FA + 10 DIL. X 10 ML</t>
  </si>
  <si>
    <t>AMOXICILINA+SULBACTAM</t>
  </si>
  <si>
    <t xml:space="preserve">SULBAMOX 500 MG + 500 MG CX. 8 CP. REV.</t>
  </si>
  <si>
    <t xml:space="preserve">TRIFAMOX IBL BD 200 MGML + 50 MGML PÓ PREP. EXTEMP. FR. PLÁST. X 30 ML + DOSADOR</t>
  </si>
  <si>
    <t xml:space="preserve">MERCK BAGO</t>
  </si>
  <si>
    <t>AMPICILINA</t>
  </si>
  <si>
    <t xml:space="preserve">AMPICILINA 500 MG CX. 24 CAP.</t>
  </si>
  <si>
    <t xml:space="preserve">AMPICILINA 500 MG CX. 48 CP.</t>
  </si>
  <si>
    <t xml:space="preserve">AMPICILINA SODICA 500 MG PÓ SOL. INJ. CX. 12 FA</t>
  </si>
  <si>
    <t xml:space="preserve">AMPICIMAX 500 MG CX. 10 CAP.</t>
  </si>
  <si>
    <t>ROYTON</t>
  </si>
  <si>
    <t xml:space="preserve">PARENZYME AMPICILINA 500 MG CX. 8 CAP.</t>
  </si>
  <si>
    <t xml:space="preserve">AMPICILINA - 0,5G CX. 50FA</t>
  </si>
  <si>
    <t xml:space="preserve">UNI AMPICILIN 0,5G </t>
  </si>
  <si>
    <t xml:space="preserve">AMPICILINA - 1000MG</t>
  </si>
  <si>
    <t xml:space="preserve">BINOTAL - 1000MG</t>
  </si>
  <si>
    <t xml:space="preserve">AMPICILINA - 1GRA</t>
  </si>
  <si>
    <t xml:space="preserve">AMPLOCILIN - 1GRA</t>
  </si>
  <si>
    <t xml:space="preserve">AMPICILINA - 250MG  60ML SUSP.</t>
  </si>
  <si>
    <t xml:space="preserve">AMPILOZIN - 250MG  60ML SUSP.</t>
  </si>
  <si>
    <t xml:space="preserve">AMPICILINA - 250MG  60ML SUSP. </t>
  </si>
  <si>
    <t xml:space="preserve">AMPICILINA - 500MG</t>
  </si>
  <si>
    <t xml:space="preserve">AMPICILINA - 500MG </t>
  </si>
  <si>
    <t xml:space="preserve">BINOTAL - 500MG</t>
  </si>
  <si>
    <t xml:space="preserve">UNI AMPICILIN - 500MG</t>
  </si>
  <si>
    <t xml:space="preserve">AMPICILINA + SULBACTAM 1,5 G (1G + 0,5G) PÓ SOL. INJ. CX. 20 FA + 20 AMP. DIL. X 3,2 ML</t>
  </si>
  <si>
    <t xml:space="preserve">AMPICILINA + SULBACTAM 3 G (2G + 1G) PÓ SOL. INJ. CX. 20 FA + 20 AMP. DIL. X 6,4 ML</t>
  </si>
  <si>
    <t xml:space="preserve">AMPICILINA + SULBACTAM 500  1000MG PO INJ</t>
  </si>
  <si>
    <t xml:space="preserve">UNASYN 500  1000MG PO INJ</t>
  </si>
  <si>
    <t xml:space="preserve">AMPICILINA 1 G PÓ LIÓF. INJ. CX. 50 FA.</t>
  </si>
  <si>
    <t xml:space="preserve">BIPENCIL 1 G PÓ LIÓF. INJ. CX. 50 FA.</t>
  </si>
  <si>
    <t>BIOCHIMICO</t>
  </si>
  <si>
    <t xml:space="preserve">AMPICILINA 1 G PÓ SOL. INJ. CX.  100  FA</t>
  </si>
  <si>
    <t xml:space="preserve">CILINON 1 G PÓ SOL. INJ. CX.  100  FA</t>
  </si>
  <si>
    <t xml:space="preserve">AMPICILINA 1 G PÓ SOL. INJ. CX. 100 FA+ AMP. DIL. X 5 ML</t>
  </si>
  <si>
    <t xml:space="preserve">CILINON 1 G PÓ SOL. INJ. CX. 100 FA+ AMP. DIL. X 5 ML</t>
  </si>
  <si>
    <t xml:space="preserve">AMPICILINA 1 G PÓ SOL. INJ. CX. 50 FA</t>
  </si>
  <si>
    <t xml:space="preserve">AMPICILINA SODICA 1 G PÓ SOL. INJ. CX. 50 FA</t>
  </si>
  <si>
    <t xml:space="preserve">AMPICILINA 1 G PÓ SOL. INJ. FA</t>
  </si>
  <si>
    <t xml:space="preserve">AMPICILINA 500 MG PÓ LIOF. INJ. CX. 50 FA + 50 AMP. DIL. X 5 ML</t>
  </si>
  <si>
    <t xml:space="preserve">UNI AMPICILIN 500 MG PÓ LIOF. INJ. CX. 50 FA + 50 AMP. DIL. X 5 ML</t>
  </si>
  <si>
    <t xml:space="preserve">AMPICILINA 500 MG PÓ SOL. INJ. CX. 100 FA</t>
  </si>
  <si>
    <t xml:space="preserve">CILINON 500 MG PÓ SOL. INJ. CX. 100 FA</t>
  </si>
  <si>
    <t xml:space="preserve">AMPICILINA 500 MG PÓ SOL. INJ. CX. 100 FA+ AMP. DIL. X 5 ML</t>
  </si>
  <si>
    <t xml:space="preserve">CILINON 500 MG PÓ SOL. INJ. CX. 100 FA+ AMP. DIL. X 5 ML</t>
  </si>
  <si>
    <t xml:space="preserve">AMPICILINA 50MGML PÓ SUSP.ORAL FR. X 60 ML.</t>
  </si>
  <si>
    <t xml:space="preserve">AMPLACILINA 50MGML PÓ SUSP.ORAL FR. X 60 ML.</t>
  </si>
  <si>
    <t xml:space="preserve">AMPICILINA SODICA - 1GRA</t>
  </si>
  <si>
    <t xml:space="preserve">AMPLATIL - 1GRA</t>
  </si>
  <si>
    <t xml:space="preserve">AMPICILINA SODICA - 1GRA + DIL. AMP. PLAST. 3 ML</t>
  </si>
  <si>
    <t xml:space="preserve">AMPLACILINA - 1GRA + DIL. AMP. PLAST. 3 ML</t>
  </si>
  <si>
    <t xml:space="preserve">AMPICILINA SODICA - 500GRA</t>
  </si>
  <si>
    <t xml:space="preserve">AMPLATIL - 500GRA</t>
  </si>
  <si>
    <t xml:space="preserve">AMPICILINA SÓDICA 1G PÓ SOL. INJ. CX. 50 FA + 50 AMP. DIL.X 3 ML</t>
  </si>
  <si>
    <t xml:space="preserve">AMPICILINA SÓDICA 500 MG PÓ SOL. INJ. CX. 50 FA + 50 AMP. DIL.X 2 ML</t>
  </si>
  <si>
    <t>AMPICILINA+SULBACTAM</t>
  </si>
  <si>
    <t xml:space="preserve">AMPICILINA + SULBACTAM 1 G + 0,5 G PÓ SOL. INJ. CX. 20 FA VD. X 3,2 ML</t>
  </si>
  <si>
    <t xml:space="preserve">AMPICILINA + SULBACTAM 1 G + 0,5 G PÓ SOL. INJ. CX. 30 FA VD. X 30 ML</t>
  </si>
  <si>
    <t xml:space="preserve">AMPICILINA + SULBACTAM 2 G + 1 G PÓ SOL. INJ. CX. 20 FA VD. X 30 ML</t>
  </si>
  <si>
    <t xml:space="preserve">AMPICILINA + SULBACTAM 2 G + 1 G PÓ SOL. INJ. CX. 30 FA VD. X 30 ML</t>
  </si>
  <si>
    <t xml:space="preserve">COMBACTAN 1,5 G  (1G + 500 MG) PÓ SOL. INJ. CX. 20 FA + DIL. X 10 ML</t>
  </si>
  <si>
    <t xml:space="preserve">LIBRACTAM 2 G + 1 G PÓ SOL. INJ. CX. FA X 3 G</t>
  </si>
  <si>
    <t>LIBRA</t>
  </si>
  <si>
    <t xml:space="preserve">NOVACTAM 1 G + 0,5 G PÓ SOL. INJ. CX.  20 FA X 3,2 ML</t>
  </si>
  <si>
    <t xml:space="preserve">SULBACTER 3 G (2 G + 1 G) PÓ SOL. INJ CX. 30 FA</t>
  </si>
  <si>
    <t xml:space="preserve">AMPICILINA+SULBACTAM  2000 MG + 1000 MG PÓ INJ. CX. 30 FA</t>
  </si>
  <si>
    <t xml:space="preserve">UNASYN 2000 MG + 1000 MG PÓ INJ. CX. 30 FA</t>
  </si>
  <si>
    <t xml:space="preserve">AMPICILINA+SULBACTAM 3 G (2 G + 1 G) PÓ SOL. INJ CX. 20 FA + 20 AMP. DIL. X 10 ML</t>
  </si>
  <si>
    <t xml:space="preserve">SULBACTER 3 G (2 G + 1 G) PÓ SOL. INJ CX. 20 FA + 20 AMP. DIL. X 10 ML</t>
  </si>
  <si>
    <t>CELLOFARM</t>
  </si>
  <si>
    <t xml:space="preserve">ANASTROZOL </t>
  </si>
  <si>
    <t xml:space="preserve"> ARIMIDEX</t>
  </si>
  <si>
    <t>ASTRAZENECA</t>
  </si>
  <si>
    <t>EXCLUIR</t>
  </si>
  <si>
    <t xml:space="preserve">ANFOTERICINA B - 100MG PO INJ</t>
  </si>
  <si>
    <t xml:space="preserve">AMPHOCIL - 100MG </t>
  </si>
  <si>
    <t xml:space="preserve">ANFOTERICINA B - 50MG</t>
  </si>
  <si>
    <t xml:space="preserve">FUNGIZON - 50MG</t>
  </si>
  <si>
    <t xml:space="preserve">ANFOTERICINA B - 50MG PO INJ</t>
  </si>
  <si>
    <t xml:space="preserve">AMPHOCIL - 50MG </t>
  </si>
  <si>
    <t xml:space="preserve">ANFOTERICINA B 50 MG PÓ LIÓF. INJ. CX. 25 FA + DIL. X 10 ML</t>
  </si>
  <si>
    <t xml:space="preserve">ANFORICIN B 50 MG PÓ LIÓF. INJ. CX. 25 FA + DIL. X 10 ML</t>
  </si>
  <si>
    <t xml:space="preserve">ANFOTERICINA B LIPOSOMAL LIOFILIZADA - 50MG</t>
  </si>
  <si>
    <t xml:space="preserve">AMBISOME - 50MG</t>
  </si>
  <si>
    <t xml:space="preserve">UNITED MEDICAL LTDA</t>
  </si>
  <si>
    <t xml:space="preserve">ANIDULAFUNGINA 100 MG PÓ LIÓF. INJ FA + SOL. DIL. FA X 30 ML</t>
  </si>
  <si>
    <t xml:space="preserve">ECALTA 100 MG PÓ LIÓF. INJ FA + SOL. DIL. FA X 30 ML</t>
  </si>
  <si>
    <t xml:space="preserve">ANTITROMBINA LLL - 500UI + SER. DIL. 10ML</t>
  </si>
  <si>
    <t xml:space="preserve">APREPITANTO 80 MG CX. 2 CAP + 125 MG CX. 1 CAP</t>
  </si>
  <si>
    <t xml:space="preserve">EMEND 80 MG CX. 2 CAP + 125 MG CX. 1 CAP</t>
  </si>
  <si>
    <t xml:space="preserve">APTAMIL PEPTI X 400 GRA</t>
  </si>
  <si>
    <t>DANONE</t>
  </si>
  <si>
    <t xml:space="preserve">APTAMIL SOJA 2 LATA X 400 G</t>
  </si>
  <si>
    <t>ARIPIPRAZOL</t>
  </si>
  <si>
    <t xml:space="preserve">ABILIFY 10 MG CX. 10 CP.</t>
  </si>
  <si>
    <t xml:space="preserve">ARIPIPRAZOL - 15MG</t>
  </si>
  <si>
    <t xml:space="preserve">ABILIFY - 15MG</t>
  </si>
  <si>
    <t xml:space="preserve">ASPARAGINASE 10.000 UI PÓ LIOF. FA X 10 ML</t>
  </si>
  <si>
    <t xml:space="preserve">ELSPAR 10.000 UI PÓ LIOF. FA X 10 ML</t>
  </si>
  <si>
    <t xml:space="preserve">ASPARTATO DE ARGININA - 250MG</t>
  </si>
  <si>
    <t xml:space="preserve">REFORGAN - 250MG</t>
  </si>
  <si>
    <t xml:space="preserve">ASPARTATO DE ORNITINA - 0,5 GML</t>
  </si>
  <si>
    <t xml:space="preserve">HEPA MERZ - 0,5 GML</t>
  </si>
  <si>
    <t xml:space="preserve">ASPARTATO DE ORNITINA - 0,6 GG</t>
  </si>
  <si>
    <t xml:space="preserve">HEPA MERZ - 0,6 GG</t>
  </si>
  <si>
    <t xml:space="preserve">ASPARTATO DE ORNITINA + L-CITRULINA + CLORIDRATO DE ARGININA - 10ML</t>
  </si>
  <si>
    <t xml:space="preserve">ORNITARGIN - 10ML</t>
  </si>
  <si>
    <t>BALDACCI</t>
  </si>
  <si>
    <t>ATENOLOL</t>
  </si>
  <si>
    <t xml:space="preserve">ATENOLOL 100  MG CX. 30 CP.</t>
  </si>
  <si>
    <t xml:space="preserve">ATENOLOL 100  MG CX. 60 CP.</t>
  </si>
  <si>
    <t xml:space="preserve">ATENOLOL 100 MG CX. 14 CP.</t>
  </si>
  <si>
    <t xml:space="preserve">ATENOLOL 25  MG CX. 30 CP.</t>
  </si>
  <si>
    <t xml:space="preserve">ATENOLOL 25 MG CX. 14 CP.</t>
  </si>
  <si>
    <t xml:space="preserve">ATENOPRESS 100 MG CX.  30 CP. REV.</t>
  </si>
  <si>
    <t xml:space="preserve">ATENOPRESS 25 MG CX.  28 CP. REV.</t>
  </si>
  <si>
    <t xml:space="preserve">ATENOPRESS 50 MG CX.  28 CP. REV.</t>
  </si>
  <si>
    <t xml:space="preserve">ATENORM  50 MG CX. 28 CP.</t>
  </si>
  <si>
    <t>CIFARMA</t>
  </si>
  <si>
    <t xml:space="preserve">ATENOLOL - 100MG</t>
  </si>
  <si>
    <t xml:space="preserve">ABLOK - 100MG</t>
  </si>
  <si>
    <t xml:space="preserve">ATECARD - 100MG</t>
  </si>
  <si>
    <t xml:space="preserve">ATENOLOL - 100MG </t>
  </si>
  <si>
    <t xml:space="preserve">ATENOLOL - 25MG</t>
  </si>
  <si>
    <t xml:space="preserve">ABLOK - 25MG</t>
  </si>
  <si>
    <t xml:space="preserve">ANGIPRESS - 25MG</t>
  </si>
  <si>
    <t xml:space="preserve">ATENOLOL - 25MG </t>
  </si>
  <si>
    <t xml:space="preserve">ATENOPRESS  - 25MG</t>
  </si>
  <si>
    <t xml:space="preserve">ATENOLOL - 50MG</t>
  </si>
  <si>
    <t xml:space="preserve">ANGIPRESS - 50MG</t>
  </si>
  <si>
    <t xml:space="preserve">ATECARD - 50MG</t>
  </si>
  <si>
    <t xml:space="preserve">ATENEO - 50MG</t>
  </si>
  <si>
    <t xml:space="preserve">TENORETIC - 50MG</t>
  </si>
  <si>
    <t xml:space="preserve">ATENOLOL + CLORTALIDONA - 100MG  25MG</t>
  </si>
  <si>
    <t xml:space="preserve">ABLOK PLUS - 100MG  25MG</t>
  </si>
  <si>
    <t xml:space="preserve">ATENOLOL 100 MG CX. 28 CP.</t>
  </si>
  <si>
    <t xml:space="preserve">ATENOL 100 MG CX. 28 CP.</t>
  </si>
  <si>
    <t xml:space="preserve">ATENOLOL 25  MG CX. 28 CP.</t>
  </si>
  <si>
    <t xml:space="preserve">ATENOLOL 25 MG CX. 28 CP.</t>
  </si>
  <si>
    <t xml:space="preserve">ATENOL 25 MG CX. 28 CP.</t>
  </si>
  <si>
    <t xml:space="preserve">ATENOLOL 50 MG CX. 28 CP.</t>
  </si>
  <si>
    <t xml:space="preserve">ATENOL 50 MG CX. 28 CP.</t>
  </si>
  <si>
    <t>ATENOLOL+CLORTALIDONA</t>
  </si>
  <si>
    <t xml:space="preserve">ABLOK PLUS 25 MG + 12,5 MG CX. 30 CP.</t>
  </si>
  <si>
    <t xml:space="preserve">ATENOLOL + CLORTALIDONA 50 MG + 12,5 MG CX. 30 CP.</t>
  </si>
  <si>
    <t xml:space="preserve">ATENOLOL + CLORTALIDONA 50 MG + 12,5 MG CX. 90 CP.</t>
  </si>
  <si>
    <t xml:space="preserve">ATENOLOL+CLORTALIDONA 100 MG + 25 MG CX.  30 CP.</t>
  </si>
  <si>
    <t xml:space="preserve">ATORVASTATINA - 40MG</t>
  </si>
  <si>
    <t xml:space="preserve">LIPITOR - 40MG</t>
  </si>
  <si>
    <t xml:space="preserve">ATORVASTATINA - 80MG</t>
  </si>
  <si>
    <t xml:space="preserve">LIPITOR - 80MG</t>
  </si>
  <si>
    <t xml:space="preserve">ATORVASTATINA CALCICA - 10MG</t>
  </si>
  <si>
    <t xml:space="preserve">CITALOR - 10MG</t>
  </si>
  <si>
    <t xml:space="preserve">LIPITOR - 10MG</t>
  </si>
  <si>
    <t xml:space="preserve">ATORVASTATINA CÁLCICA  20 MG CX. 30 CP. REV.</t>
  </si>
  <si>
    <t>CITALOR</t>
  </si>
  <si>
    <t xml:space="preserve">ATORVASTATINA CALCICA - 20MG</t>
  </si>
  <si>
    <t xml:space="preserve">LIPITOR - 20MG</t>
  </si>
  <si>
    <t xml:space="preserve">ATORVASTATINA CALCICA - 80MG</t>
  </si>
  <si>
    <t xml:space="preserve">CITALOR - 80MG</t>
  </si>
  <si>
    <t xml:space="preserve">ATORVASTATINA CÁLCICA 10 MG CX. 30 CP. REV.</t>
  </si>
  <si>
    <t xml:space="preserve">ATORVASTATINA CÁLCICA 10 MG CX. 90 CP. REV.</t>
  </si>
  <si>
    <t xml:space="preserve">LIPITOR </t>
  </si>
  <si>
    <t xml:space="preserve">ATORVASTATINA CÁLCICA 40 MG CX. 30 CP. REV.</t>
  </si>
  <si>
    <t xml:space="preserve">ATROPINA 1% (10 MGML) SOL. OFT. FR. PLÁST. GTS. X  5 ML</t>
  </si>
  <si>
    <t xml:space="preserve">AZACITIDINA 100MG PÓ LIOF. SUSP. INJ SC FA </t>
  </si>
  <si>
    <t xml:space="preserve">VIDAZA 100MG PÓ LIOF. SUSP. INJ SC FA </t>
  </si>
  <si>
    <t xml:space="preserve">AZATIOPRINA - 50MG</t>
  </si>
  <si>
    <t xml:space="preserve">IMUNEN - 50MG</t>
  </si>
  <si>
    <t xml:space="preserve">IMURAN - 50MG</t>
  </si>
  <si>
    <t>AZITROMICINA</t>
  </si>
  <si>
    <t xml:space="preserve">ASTRO 500 MG CX. 5 CP. REV.</t>
  </si>
  <si>
    <t xml:space="preserve">ASTRO 500 MG CX. 60 CP. REV.</t>
  </si>
  <si>
    <t xml:space="preserve">ASTRO 900 MG PÓ SUSP. ORAL FR. PLÁST. + DIL. X 12 ML + SER. DOS.</t>
  </si>
  <si>
    <t xml:space="preserve">ASTRO PULSO 500 MG CX. 9 CP. REV.</t>
  </si>
  <si>
    <t xml:space="preserve">AZIDROMIC 500 MG CX. 3 CP. REV.</t>
  </si>
  <si>
    <t xml:space="preserve">AZITROMICINA 500 MG CX. 120 CP. REV.</t>
  </si>
  <si>
    <t xml:space="preserve">AZITROMICINA 500 MG CX. 2 CP. REV.</t>
  </si>
  <si>
    <t xml:space="preserve">AZITROMICINA 500 MG CX. 3 CP. REV.</t>
  </si>
  <si>
    <t xml:space="preserve">AZITROMICINA 500 MG CX. 30 CP. REV.</t>
  </si>
  <si>
    <t xml:space="preserve">AZITROMICINA 500 MG CX. 450 CP. REV.</t>
  </si>
  <si>
    <t xml:space="preserve">AZITROMICINA 500 MG CX. 60 CP. REV.</t>
  </si>
  <si>
    <t xml:space="preserve">AZITROMICINA 600 MG (40 MGML) PÓ SUSP. ORAL FR. X 15 ML + DIL. FR. X 8 ML + SER. DOS.</t>
  </si>
  <si>
    <t xml:space="preserve">CLINDAL AZ  500 MG CX. 2 CP.  REV.</t>
  </si>
  <si>
    <t xml:space="preserve">SELIMAX PULSO 500 MG CX. 9 CP. REV.</t>
  </si>
  <si>
    <t xml:space="preserve">AZITROMICINA - 500MG</t>
  </si>
  <si>
    <t xml:space="preserve">AZIMIX - 500MG </t>
  </si>
  <si>
    <t xml:space="preserve">ZITROMAX - 500MG</t>
  </si>
  <si>
    <t xml:space="preserve">AZITROMICINA - 600MG  15ML</t>
  </si>
  <si>
    <t xml:space="preserve">AZITROMICINA - 600MG PO SUSP. ORAL</t>
  </si>
  <si>
    <t xml:space="preserve">ZITROMAX - 600MG PO SUSP.ORAL</t>
  </si>
  <si>
    <t xml:space="preserve">AZITROMICINA 500 MG CX. 3 CP</t>
  </si>
  <si>
    <t xml:space="preserve">AZITROMED 500 MG CX. 3 CP</t>
  </si>
  <si>
    <t xml:space="preserve">AZITROMICINA 500 MG CX. 3 CP.  REV.</t>
  </si>
  <si>
    <t xml:space="preserve">CLINDAL AZ 500 MG CX. 3 CP.  REV.</t>
  </si>
  <si>
    <t xml:space="preserve">ASTRO 500 MG CX. 3 CP. REV.</t>
  </si>
  <si>
    <t xml:space="preserve">AZITROMICINA 600 MG (40 MGML) PÓ SUSP. ORAL FR. X 15 ML + DIL. FR. X 11,5 ML + SER. DOS.</t>
  </si>
  <si>
    <t xml:space="preserve">AZITROMICINA IV - 500MG</t>
  </si>
  <si>
    <t xml:space="preserve">ZITROMAX IV - 500MG</t>
  </si>
  <si>
    <t xml:space="preserve">AZTREONAM - 1GRA </t>
  </si>
  <si>
    <t xml:space="preserve">AZEUS - 1GRA PO SOL. INJ. IMIV </t>
  </si>
  <si>
    <t xml:space="preserve">AZUL DE METILENO 1%  2ML</t>
  </si>
  <si>
    <t xml:space="preserve">AZUL  DE METILENO 1%  2ML</t>
  </si>
  <si>
    <t xml:space="preserve">AZUL DE METILENO 2% - 2ML </t>
  </si>
  <si>
    <t xml:space="preserve">AZUL DE METILENO 2% - 5ML </t>
  </si>
  <si>
    <t xml:space="preserve">AZUL DE METILENO SOL TOP FR. VD. X 30 ML</t>
  </si>
  <si>
    <t xml:space="preserve">LABORATORIO TAYUYNA </t>
  </si>
  <si>
    <t xml:space="preserve">AZUL PATENTE 25 MGML SOL. INJ. CX. 5 AMP X 2 ML</t>
  </si>
  <si>
    <t xml:space="preserve">BACILO DE CALMETTE GUERIN 81 MG PÓ LIOF. INJ. FA + DIL. X 3 ML</t>
  </si>
  <si>
    <t xml:space="preserve">BACLOFENO - 10MG</t>
  </si>
  <si>
    <t xml:space="preserve">BACLOFEN - 10MG</t>
  </si>
  <si>
    <t xml:space="preserve">BACLON - 10MG</t>
  </si>
  <si>
    <t xml:space="preserve">LIORESAL - 10MG</t>
  </si>
  <si>
    <t xml:space="preserve">BENEFIBER LATA X 200 G</t>
  </si>
  <si>
    <t xml:space="preserve">BENEFIBER SACHET 10 X 5GRA</t>
  </si>
  <si>
    <t xml:space="preserve">BENZBROMARONA - 100MG</t>
  </si>
  <si>
    <t xml:space="preserve">NARCARICINA - 100MG</t>
  </si>
  <si>
    <t xml:space="preserve">BENZILPENICILINA BENZATINA</t>
  </si>
  <si>
    <t xml:space="preserve">BENZATRON 1.200.000 UI  PÓ INJ. CX. 100  FA VD.</t>
  </si>
  <si>
    <t xml:space="preserve">BENZATRON 1.200.000 UI  PÓ INJ. CX. 50 FA  VD. +  50 AMP. DIL.  PLÁST. X 5 ML</t>
  </si>
  <si>
    <t xml:space="preserve">BENZILPENICILINA BENZATINA 1.200.000 UI (300.000 UIML) SUSP. INJ.CX. 10 FA X 4 ML</t>
  </si>
  <si>
    <t xml:space="preserve">BENZETACIL 1.200.000 UI (300.000 UIML) SUSP. INJ.CX. 10 FA X 4 ML</t>
  </si>
  <si>
    <t xml:space="preserve">BENZILPENICILINA BENZATINA 1.200.000 UI (300.000 UIML) SUSP. INJ.CX. FA X 4 ML</t>
  </si>
  <si>
    <t xml:space="preserve">BENZETACIL 1.200.000 UI (300.000 UIML) SUSP. INJ.CX. FA X 4 ML</t>
  </si>
  <si>
    <t xml:space="preserve">BENZILPENICILINA BENZATINA 1.200.000 UI PÓ SUSP. INJ. 50 FA + 50 AMP. DIL. X 4 ML</t>
  </si>
  <si>
    <t xml:space="preserve">BEPEBEN 1.200.000 UI PÓ SUSP. INJ. 50 FA + 50 AMP. DIL. X 4 ML</t>
  </si>
  <si>
    <t xml:space="preserve">BENZILPENICILINA BENZATINA 1.200.000 UI PÓ SUSP. INJ. CX. 50 FA</t>
  </si>
  <si>
    <t xml:space="preserve">BEPEBEN 1.200.000 UI PÓ SUSP. INJ. CX. 50 FA</t>
  </si>
  <si>
    <t xml:space="preserve">BENZILPENICILINA BENZATINA 600.000 UI  PÓ INJ. CX. 100  FA VD.</t>
  </si>
  <si>
    <t xml:space="preserve">BENZATRON 600.000 UI  PÓ INJ. CX. 100  FA VD.</t>
  </si>
  <si>
    <t xml:space="preserve">BENZILPENICILINA BENZATINA 600.000 UI (150.000 UIML) SUSP. INJ. FA X 4 ML</t>
  </si>
  <si>
    <t xml:space="preserve">BENZETACIL 600.000 UI (150.000 UIML) SUSP. INJ. FA X 4 ML</t>
  </si>
  <si>
    <t xml:space="preserve">BENZILPENICILINA BENZATINA 600.000 UI PÓ INJ. CX. 50 FA VD. + 50 AMP. DIL. PLÁST. X 5 ML</t>
  </si>
  <si>
    <t xml:space="preserve">BENZATRON 600.000 UI PÓ INJ. CX. 50 FA VD. + 50 AMP. DIL. PLÁST. X 5 ML</t>
  </si>
  <si>
    <t xml:space="preserve">BENZILPENICILINA BENZATINA 600.000 UI PÓ SUSP. INJ. CX. 50 FA</t>
  </si>
  <si>
    <t xml:space="preserve">BEPEBEN 600.000 UI PÓ SUSP. INJ. CX. 50 FA</t>
  </si>
  <si>
    <t xml:space="preserve">BENZILPENICILINA POTÁSSICA</t>
  </si>
  <si>
    <t xml:space="preserve">CRISTACILINA 5.000.000 UI PÓ SOL. INJ. CX. 50 FA</t>
  </si>
  <si>
    <t xml:space="preserve">BENZILPENICILINA POTASSICA - 1.000.000UI  3ML</t>
  </si>
  <si>
    <t xml:space="preserve">CRISTACILINA - 1.000.000UI  3ML</t>
  </si>
  <si>
    <t xml:space="preserve">BENZILPENICILINA POTASSICA - 5.000.000UI</t>
  </si>
  <si>
    <t xml:space="preserve">BENZILPENICILINA POTÁSSICA 5.000.000 UI PÓ INJ. CX. 50 FA</t>
  </si>
  <si>
    <t xml:space="preserve">ARICILINA 5.000.000 UI PÓ INJ. CX. 50 FA</t>
  </si>
  <si>
    <t xml:space="preserve">BENZILPENICILINA POTÁSSICA 5.000.000 UI PÓ SOL. INJ. CX. 50 FA</t>
  </si>
  <si>
    <t xml:space="preserve">CRISTALPEN 5.000.000 UI PÓ SOL. INJ. CX. 50 FA</t>
  </si>
  <si>
    <t xml:space="preserve">BENZILPENICILINA POTÁSSICA 5.000.000 UI PÓ SOL. INJ. CX. 50 FA X 5 ML</t>
  </si>
  <si>
    <t xml:space="preserve">BENZILPEN 5.000.000 UI PÓ SOL. INJ. CX. 50 FA X 5 ML</t>
  </si>
  <si>
    <t xml:space="preserve">BENZILPENICILINA POTÁSSICA+BENZILPENICILINA PROCAÍNA</t>
  </si>
  <si>
    <t xml:space="preserve">PENKARON 400000 UI PÓ SUSP. INJ. CX. 50  FA  +  50  DIL.</t>
  </si>
  <si>
    <t xml:space="preserve">BENZILPENICILINA POTÁSSICA+BENZILPENICILINA PROCAÍNA - 400.000 UI</t>
  </si>
  <si>
    <t xml:space="preserve">BENZAPEN G 400.000 UI PÓ SUSP. INJ. CX. 50 FA</t>
  </si>
  <si>
    <t xml:space="preserve">BENZILPENICILINA POTÁSSICA+BENZILPENICILINA PROCAÍNA 400.000 UI PÓ SUSP. INJ. CX. 100 FA + DIL. X 2 ML</t>
  </si>
  <si>
    <t xml:space="preserve">DESPACILINA 400.000 UI PÓ SUSP. INJ. CX. 100 FA + DIL. X 2 ML</t>
  </si>
  <si>
    <t xml:space="preserve">BENZOATO DE BENZILA - 250MG  100ML</t>
  </si>
  <si>
    <t xml:space="preserve">BENZOAX - 250MG  100ML</t>
  </si>
  <si>
    <t xml:space="preserve">BENZOATO DE BENZILA + ACIDO ESTEARICO + TRIETANOLAMINA - 100ML LIQ.</t>
  </si>
  <si>
    <t xml:space="preserve">MITICOÇAN - 100ML</t>
  </si>
  <si>
    <t xml:space="preserve">BENZOATO DE BENZILA SOLUÇAO TOPICA 80 ML </t>
  </si>
  <si>
    <t xml:space="preserve">ACARSAN SOLUÇAO TOPICA 80 ML</t>
  </si>
  <si>
    <t xml:space="preserve">BENZOATO DE RIZATRIPTANO - 10MG</t>
  </si>
  <si>
    <t xml:space="preserve">MAXALT - 10MG</t>
  </si>
  <si>
    <t xml:space="preserve">BENZOATO DE SODIO + GUAIFENISINA + OXOMEMAZINA + PARACETAMOL XPE ADT - 100ML</t>
  </si>
  <si>
    <t xml:space="preserve">TOPLEXIL XPE ADT - 100ML</t>
  </si>
  <si>
    <t xml:space="preserve">BENZOBROMARONA - 100MG</t>
  </si>
  <si>
    <t xml:space="preserve">BENZOCAÍNA+BENZOXIQUINA+CLORETO DE BENZETÔNIO+MENTOL SOL. TÓP. AEROSSOL CX. 43 G</t>
  </si>
  <si>
    <t xml:space="preserve">ANDOLBA SOL. TÓP. AEROSSOL CX. 43 G</t>
  </si>
  <si>
    <t>BENZOILMETRONIDAZOL</t>
  </si>
  <si>
    <t xml:space="preserve">BENZOILMETRONIDAZOL 40 MGML SUSP. ORAL FR. VD.X 100 ML + CP. MED. X 10 ML</t>
  </si>
  <si>
    <t xml:space="preserve">BENZOILMETRONIDAZOL - 40MG  80ML</t>
  </si>
  <si>
    <t xml:space="preserve">BENZOILMETRONIDAZOL + NISTATINA + CLORETO DE BENZALCONIO CRM. VAG - 40 GRA</t>
  </si>
  <si>
    <t xml:space="preserve">BIO-VAGIN - 40 GRA</t>
  </si>
  <si>
    <t xml:space="preserve">BENZOILMETRONIDAZOL+NISTATINA+CLORETO DE BENZALCÔNIO</t>
  </si>
  <si>
    <t xml:space="preserve">BENZOILMETRONIDAZOL+ NISTATINA+CLORETO DE BENZALCONIO CREME VAG BISN. X 40 G + 10 APLICADOR</t>
  </si>
  <si>
    <t xml:space="preserve">COLPISTATIN CREME VAG. BISN. X 40 G. + 10 APLICADOR</t>
  </si>
  <si>
    <t xml:space="preserve">BENZOILMETRONIDAZOL+NISTATINA+CLORETO DE BENZALCÔNIO </t>
  </si>
  <si>
    <t xml:space="preserve">KOLPITRAT CREME VAG BISN. X 40 G + 10 APLIC.</t>
  </si>
  <si>
    <t xml:space="preserve">BESILATO  DE  ATRACURIO 25 MG (10 MGML) CX. 5 AMP X 2,5 ML</t>
  </si>
  <si>
    <t xml:space="preserve">BESILATO DE AMLODIPINA - 10MG</t>
  </si>
  <si>
    <t xml:space="preserve">NICORD - 10MG</t>
  </si>
  <si>
    <t xml:space="preserve">BESILATO DE AMLODIPINA - 5MG</t>
  </si>
  <si>
    <t xml:space="preserve">NICORD - 5MG</t>
  </si>
  <si>
    <t xml:space="preserve">BESILATO DE ANLODIPINA - 2,5MG + MALEATO DE ENALAPRIL - 10MG </t>
  </si>
  <si>
    <t xml:space="preserve">SINERGEN - 2,5MG  10MG </t>
  </si>
  <si>
    <t xml:space="preserve">BESILATO DE ANLODIPINA - 5MG + MALEATO DE ENALAPRIL - 10MG </t>
  </si>
  <si>
    <t xml:space="preserve">SINERGEN - 5MG  10MG </t>
  </si>
  <si>
    <t xml:space="preserve">BESILATO DE ANLODIPINA - 5MG + MALEATO DE ENALAPRIL - 20MG </t>
  </si>
  <si>
    <t xml:space="preserve">SINERGEN - 5MG  20MG  </t>
  </si>
  <si>
    <t xml:space="preserve">BESILATO DE ANLODIPINO - 10MG</t>
  </si>
  <si>
    <t xml:space="preserve">AMLOVASC - 10MG</t>
  </si>
  <si>
    <t xml:space="preserve">NORVASC - 10MG</t>
  </si>
  <si>
    <t xml:space="preserve">TENDIPINA - 10MG</t>
  </si>
  <si>
    <t xml:space="preserve">ARROW FARMACEUTICA S.A.</t>
  </si>
  <si>
    <t xml:space="preserve">BESILATO DE ANLODIPINO - 2,5MG</t>
  </si>
  <si>
    <t xml:space="preserve">PRESSAT - 2,5MG</t>
  </si>
  <si>
    <t xml:space="preserve">BESILATO DE ANLODIPINO - 5MG</t>
  </si>
  <si>
    <t xml:space="preserve">AMLOVASC - 5MG</t>
  </si>
  <si>
    <t xml:space="preserve">ANLO - 5MG</t>
  </si>
  <si>
    <t xml:space="preserve">ANLODIBAL - 5MG</t>
  </si>
  <si>
    <t xml:space="preserve">ZYDUS HEALTHCARE BRASIL LTDA</t>
  </si>
  <si>
    <t xml:space="preserve">LODIPEN - 5MG</t>
  </si>
  <si>
    <t xml:space="preserve">NORVASC - 5MG</t>
  </si>
  <si>
    <t xml:space="preserve">PRESSAT - 5MG</t>
  </si>
  <si>
    <t xml:space="preserve">BESILATO DE ANLODIPINO - 5MG </t>
  </si>
  <si>
    <t xml:space="preserve">BESILATO DE ANLODIPINO + MALEATO DE ENALAPRIL - 5MG  10MG</t>
  </si>
  <si>
    <t xml:space="preserve">ATMOS - 5MG  10MG</t>
  </si>
  <si>
    <t xml:space="preserve">BESILATO DE ANLODIPINO 10 MG COM CT BL AL PLAS AMB X 30</t>
  </si>
  <si>
    <t xml:space="preserve">BESILATO DE ANLODIPINO 5 MG CX. 30 CP.</t>
  </si>
  <si>
    <t xml:space="preserve">BESILATO DE ANLODIPINO+ATENOLOL 5 MG + 25 MG. CX. 30 CAP.</t>
  </si>
  <si>
    <t xml:space="preserve">ANATEN 5 MG + 25 MG. CX. 30 CAP.</t>
  </si>
  <si>
    <t xml:space="preserve">BESILATO DE ANLODIPINO+ATENOLOL 5 MG + 50 MG CX. 30 CAP.</t>
  </si>
  <si>
    <t xml:space="preserve">ANATEN 5 MG + 50 MG CX. 30 CAP.</t>
  </si>
  <si>
    <t xml:space="preserve">BESILATO DE ANLODIPINO+CLORIDRATO DE BENAZEPRIL - 2,5MG + 10MG</t>
  </si>
  <si>
    <t xml:space="preserve">PRESS PLUS - 2,5MG + 10MG</t>
  </si>
  <si>
    <t xml:space="preserve">BESILATO DE ATRACURIO - 10MG5ML</t>
  </si>
  <si>
    <t xml:space="preserve">TRACRIUM - 10MG5ML</t>
  </si>
  <si>
    <t xml:space="preserve">BESILATO DE ATRACÚRIO - 10MGML SOL. INJ. 2,5ML</t>
  </si>
  <si>
    <t xml:space="preserve">TRACUR - 10MGML SOL. INJ.</t>
  </si>
  <si>
    <t xml:space="preserve">BESILATO DE ATRACÚRIO - 10MGML SOL. INJ. 5ML</t>
  </si>
  <si>
    <t xml:space="preserve">TRACUR - 10MGML SOL. INJ. </t>
  </si>
  <si>
    <t xml:space="preserve">BESILATO DE ATRACÚRIO - 25MG (10MGML)</t>
  </si>
  <si>
    <t xml:space="preserve">BESITRAC - 25MG (10MGML)</t>
  </si>
  <si>
    <t xml:space="preserve">BESILATO DE ATRACURIO - 25MG2,5ML</t>
  </si>
  <si>
    <t xml:space="preserve">TRACRIUM - 25MG2,5ML</t>
  </si>
  <si>
    <t xml:space="preserve">BESILATO DE ATRACÚRIO - 50MG (10MGML)</t>
  </si>
  <si>
    <t xml:space="preserve">BESITRAC - 50MG (10MGML)</t>
  </si>
  <si>
    <t xml:space="preserve">BESILATO DE ATRACÚRIO 10 MGML SOL INJ IV CX 25 AMP X 5 ML </t>
  </si>
  <si>
    <t xml:space="preserve">BESILATO DE ATRACÚRIO 10 MGML SOL. INJ. CX. 25 AMP X 2,5ML</t>
  </si>
  <si>
    <t xml:space="preserve">BESILATO DE CISATRACURIO - 10MG  5ML</t>
  </si>
  <si>
    <t xml:space="preserve">NIMBIUM - 10MG  5ML</t>
  </si>
  <si>
    <t xml:space="preserve">BESILATO DE CISATRACURIO - 20MG  10ML</t>
  </si>
  <si>
    <t xml:space="preserve">NIMBIUM - 20MG  10ML</t>
  </si>
  <si>
    <t xml:space="preserve">BETACAROTENO+ÁCIDO ASCÓRBICO+ÁCIDO FÓLICO+CIANOCOBALAMINA+PIRIDOXINA+TOCOFEROL+COLECALCIFEROL+FERRO+CÁLCIO+COBRE+MANGANÊS+ZINCO</t>
  </si>
  <si>
    <t xml:space="preserve">FEMINVIT CX. 30 CP. REV.</t>
  </si>
  <si>
    <t xml:space="preserve">BETAEPOETINA - 10000UI  0,6ML</t>
  </si>
  <si>
    <t xml:space="preserve">RECORMON - 10000UI  0,6ML</t>
  </si>
  <si>
    <t xml:space="preserve">BETAISTINA - 24MG</t>
  </si>
  <si>
    <t xml:space="preserve">LABIRIN - 24MG</t>
  </si>
  <si>
    <t>APSEN</t>
  </si>
  <si>
    <t xml:space="preserve">BETAISTINA 16 MG CX. 60 CP.</t>
  </si>
  <si>
    <t xml:space="preserve">LABIRIN 16 MG CX. 60 CP.</t>
  </si>
  <si>
    <t xml:space="preserve">BETAISTINA 24 MG CX. 20 CP.</t>
  </si>
  <si>
    <t xml:space="preserve">LABIRIN 24 MG CX. 20 CP.</t>
  </si>
  <si>
    <t xml:space="preserve">BETAISTINA 24 MG CX. 60 CP.</t>
  </si>
  <si>
    <t xml:space="preserve">LABIRIN 24 MG CX. 60 CP.</t>
  </si>
  <si>
    <t xml:space="preserve">BETAISTINA 8 MG CX. 60 CP.</t>
  </si>
  <si>
    <t xml:space="preserve">LABIRIN 8 MG CX. 60 CP.</t>
  </si>
  <si>
    <t xml:space="preserve">BETAMETASONA - 1ML SOLUSPAN</t>
  </si>
  <si>
    <t xml:space="preserve">CELESTONE SOLUSPAN - 1ML </t>
  </si>
  <si>
    <t xml:space="preserve">BETAMETASONA - 5MG </t>
  </si>
  <si>
    <t xml:space="preserve">BETROSPAN - 5MG</t>
  </si>
  <si>
    <t xml:space="preserve">BETAMETASONA 0,5 MG CX. 20 CP.</t>
  </si>
  <si>
    <t xml:space="preserve">CELESTONE 0,5 MG CX. 20 CP.</t>
  </si>
  <si>
    <t xml:space="preserve">BETAMETASONA 0,5 MGML SOL. ORAL FR. VD. GTS.  X  15  ML</t>
  </si>
  <si>
    <t xml:space="preserve">CELESTONE 0,5 MGML SOL. ORAL FR. VD. GTS.  X  15  ML</t>
  </si>
  <si>
    <t xml:space="preserve">BETAMETASONA+MALEATO DE DEXCLORFENIRAMINA 0,05 MGML + 0,4 MGML XPE FR. PLÁST. X 120 ML + CP. MED.</t>
  </si>
  <si>
    <t xml:space="preserve">KOIDE D 0,05 MGML + 0,4 MGML XPE FR. PLÁST. X 120 ML + CP. MED.</t>
  </si>
  <si>
    <t xml:space="preserve">BEVACIZUMABE 100 MG (25 MGML) SOL. INJ. IV FA VD. X 4 ML</t>
  </si>
  <si>
    <t xml:space="preserve">AVASTIN 100 MG (25 MGML) SOL. INJ. IV FA VD. X 4 ML</t>
  </si>
  <si>
    <t xml:space="preserve">BEVACIZUMABE 400 MG (25 MGML) SOL. INJ. IV FA VD. X 16 ML</t>
  </si>
  <si>
    <t xml:space="preserve">AVASTIN 400 MG (25 MGML) SOL. INJ. IV FA VD. X 16 ML</t>
  </si>
  <si>
    <t xml:space="preserve">BICARBONATO DE SODIO - 8,4%  10ML</t>
  </si>
  <si>
    <t xml:space="preserve">BICARBONATO DE SÓDIO - 8,4%  10ML</t>
  </si>
  <si>
    <t xml:space="preserve">BICARBONATO DE SODIO - 8,4%  20ML</t>
  </si>
  <si>
    <t xml:space="preserve">BICARBONATO DE SODIO + ACIDO CITRICO + CARBONATO DE SODIO - 5GRA</t>
  </si>
  <si>
    <t xml:space="preserve">SAL DE FRUTA ENO - 5GRA</t>
  </si>
  <si>
    <t xml:space="preserve">BICARBONATO DE SODIO + ACIDO CITRICO + CARBONATO DE SODIO LARANJA - 100GRA</t>
  </si>
  <si>
    <t xml:space="preserve">SAL DE FRUTA ENO LARANJA - 100GRA</t>
  </si>
  <si>
    <t xml:space="preserve">BICARBONATO DE SODIO + CARBONATO DE MAGNESIO - 50GRA PO</t>
  </si>
  <si>
    <t xml:space="preserve">BISUISAN - 50GRA PO</t>
  </si>
  <si>
    <t>HYPM</t>
  </si>
  <si>
    <t xml:space="preserve">BICARBONATO DE SODIO 10% - 10ML</t>
  </si>
  <si>
    <t xml:space="preserve">BICARBONATO DE SODIO 100 GR</t>
  </si>
  <si>
    <t>RIOQUÍMICA</t>
  </si>
  <si>
    <t xml:space="preserve">BICARBONATO DE SÓDIO 5%  SOL. INJ. CX. 35 FR. PLÁST. X 250 ML</t>
  </si>
  <si>
    <t xml:space="preserve">BICARBONATO DE SÓDIO 8,4%  SOL. INJ. CX. 35 FR. PLÁST. X 250 ML - SISTEMA FECHAD</t>
  </si>
  <si>
    <t xml:space="preserve">BICARBONATO DE SÓDIO 8,4% X 250 ML</t>
  </si>
  <si>
    <t xml:space="preserve">BICARBONATO DE SÓDIO 8,4% CX. 100 AMP VD. X 10 ML</t>
  </si>
  <si>
    <t xml:space="preserve">BICARBONATO DE SÓDIO 8,4% SOL INJ CX 100 AMP PLAS TRANS X 10 ML </t>
  </si>
  <si>
    <t xml:space="preserve">BICARBONATO DE SÓDIO+CARBONATO DE CÁLCIO+CARBONATO DE MAGNÉSIO+CARBONATO DE BISMUTO+EXTRATO DE BELADONA+EXTRATO DE RUIBARBO</t>
  </si>
  <si>
    <t xml:space="preserve">BISUISAN PÓ ORAL CX. 12 ENV. X 5,5 G</t>
  </si>
  <si>
    <t xml:space="preserve">BICARBONATO DE SÓDIO+CLORETO DE POTÁSSIO+BENZOCAÍNA</t>
  </si>
  <si>
    <t xml:space="preserve">ALBICON PÓ TÓPICO TB. PLÁST. X 20 G.</t>
  </si>
  <si>
    <t xml:space="preserve">BIFIDOBACTERIUM LACTIS, LACTOBACILLUS PARACASEI, LACTOBACILLUS RHAMNOSUS E LACTOBACILLUS ACIDOPHILLUS EM PO</t>
  </si>
  <si>
    <t xml:space="preserve">PROBIATOP SACHE 1G (LACTO PRO CX. 10 SACHE 1G)</t>
  </si>
  <si>
    <t>FARMOQUÍMICA</t>
  </si>
  <si>
    <t xml:space="preserve">BISACODIL - 5MG</t>
  </si>
  <si>
    <t xml:space="preserve">BISALAX - 5MG</t>
  </si>
  <si>
    <t xml:space="preserve">DULCOLAX - 5MG</t>
  </si>
  <si>
    <t xml:space="preserve">ISILAX - 5MG</t>
  </si>
  <si>
    <t xml:space="preserve">LACTO-PURGA - 5MG</t>
  </si>
  <si>
    <t>DM</t>
  </si>
  <si>
    <t xml:space="preserve">PLESONAX - 5MG</t>
  </si>
  <si>
    <t xml:space="preserve">BISSULFATO DE CLOPIDOGREL</t>
  </si>
  <si>
    <t xml:space="preserve">CLOPIDOGREL, BISSULFATO 75 MG CX. 28 CP.</t>
  </si>
  <si>
    <t xml:space="preserve">CLOPIVIX 75 MG CX. 14 CP. REV.</t>
  </si>
  <si>
    <t xml:space="preserve">PLAGREL 75 MG CX. 28 CP. REV.</t>
  </si>
  <si>
    <t xml:space="preserve">BISSULFATO DE CLOPIDOGREL - 75MG</t>
  </si>
  <si>
    <t xml:space="preserve">CLOPIDOGREL - 75MG</t>
  </si>
  <si>
    <t xml:space="preserve">PLAVIX - 75MG </t>
  </si>
  <si>
    <t xml:space="preserve">BISSULFATO DE CLOPIDOGREL 75  MG CX. 14 CP.  REV.</t>
  </si>
  <si>
    <t xml:space="preserve">CLOPIDOGREL 75  MG CX. 14 CP.  REV.</t>
  </si>
  <si>
    <t xml:space="preserve">BISSULFATO DE CLOPIDOGREL 75  MG CX. 28 CP.  REV.</t>
  </si>
  <si>
    <t xml:space="preserve">CLOPIDOGREL 75  MG CX. 28 CP.  REV.</t>
  </si>
  <si>
    <t xml:space="preserve">BISSULFATO DE CLOPIDOGREL 75  MG CX. 30 CP.  REV.</t>
  </si>
  <si>
    <t xml:space="preserve">BISSULFATO DE CLOPIDOGREL 75 MG  CX. 14 CP. REV.</t>
  </si>
  <si>
    <t xml:space="preserve">PLAVIX 75 MG  CX. 14 CP. REV.</t>
  </si>
  <si>
    <t xml:space="preserve">BITARTARATO DE METARAMINOL - 10MG  1ML</t>
  </si>
  <si>
    <t xml:space="preserve">ARAMIN - 10MG  1ML</t>
  </si>
  <si>
    <t xml:space="preserve">BORTEZOMIBE - 3,5MG</t>
  </si>
  <si>
    <t xml:space="preserve">VELCADE - 3,5MG</t>
  </si>
  <si>
    <t xml:space="preserve">BROMAZEPAM - 3MG</t>
  </si>
  <si>
    <t xml:space="preserve">LEXFAST - 3MG</t>
  </si>
  <si>
    <t xml:space="preserve">LEXOTAN - 3MG</t>
  </si>
  <si>
    <t xml:space="preserve">NEURILAN - 3MG</t>
  </si>
  <si>
    <t>GROSS</t>
  </si>
  <si>
    <t xml:space="preserve">UNI BROMAZEPAX - 3MG</t>
  </si>
  <si>
    <t xml:space="preserve">BROMAZEPAM - 3MG </t>
  </si>
  <si>
    <t xml:space="preserve">LEZEPAN - 3MG</t>
  </si>
  <si>
    <t xml:space="preserve">BROMAZEPAM - 6MG</t>
  </si>
  <si>
    <t xml:space="preserve">LEXFAST - 6MG</t>
  </si>
  <si>
    <t xml:space="preserve">LEXOTAN - 6MG</t>
  </si>
  <si>
    <t xml:space="preserve">SOMALIUM - 6MG</t>
  </si>
  <si>
    <t xml:space="preserve">BROMAZEPAM - 6MG </t>
  </si>
  <si>
    <t xml:space="preserve">UNI BROMAZEPAX - 6MG </t>
  </si>
  <si>
    <t xml:space="preserve">BROMAZEPAM 3 MG CX. 100 CP.</t>
  </si>
  <si>
    <t xml:space="preserve">BROMAZEPAM 3 MG CX. 20 CP</t>
  </si>
  <si>
    <t xml:space="preserve">BROMAZEPAM 3 MG CX. 20 CP.</t>
  </si>
  <si>
    <t xml:space="preserve">BROMAZEPAM 3 MG CX. 200 CP.</t>
  </si>
  <si>
    <t xml:space="preserve">BROMAZEPAM 6 MG CX. 100 CP.</t>
  </si>
  <si>
    <t xml:space="preserve">BROMAZEPAM 6 MG CX. 20 CP</t>
  </si>
  <si>
    <t xml:space="preserve">BROMAZEPAM 6 MG CX. 200 CP.</t>
  </si>
  <si>
    <t xml:space="preserve">BROMETO DE IPRATROPIO - 0,25MG  20ML SOL.NASAL</t>
  </si>
  <si>
    <t xml:space="preserve">BROMETO DE IPRATROPIO - 0,25MG  20ML SOL. NASAL</t>
  </si>
  <si>
    <t xml:space="preserve">BROMETO DE IPRATROPIO - 0,25MG20ML  SOL. NASAL</t>
  </si>
  <si>
    <t xml:space="preserve">ARES - 0,25MG20ML</t>
  </si>
  <si>
    <t xml:space="preserve">BROMETO DE IPRATROPIO - 2ML</t>
  </si>
  <si>
    <t xml:space="preserve">ALVENT - 2ML</t>
  </si>
  <si>
    <t xml:space="preserve">BROMETO DE IPRATROPIO + BROMIDRATO DE FENOTEROL - 15ML AEROSOL</t>
  </si>
  <si>
    <t xml:space="preserve">DUOVENT - 15ML AEROSOL</t>
  </si>
  <si>
    <t xml:space="preserve">BROMETO DE IPRATROPIO + SULFATO DE SALBUTAMOL 120MCG50MCL (200 DOSES) - 10ML </t>
  </si>
  <si>
    <t xml:space="preserve">COMBIVENT AERO 10ML + AEROCAMERA</t>
  </si>
  <si>
    <t xml:space="preserve">BROMETO DE IPRATROPIO 0,025% - 20ML SOL.</t>
  </si>
  <si>
    <t xml:space="preserve">ATROVENT 0,025% - 20ML</t>
  </si>
  <si>
    <t xml:space="preserve">BROMETO DE IPRATRÓPIO 0,25 MGML SOL. INAL . FR. PLÁST GTS X 20 ML</t>
  </si>
  <si>
    <t xml:space="preserve">BROMETO DE IPRATRÓPIO 20 MCGDOSE AEROSSOL DOSIF. FR X 10 ML + BOCAL</t>
  </si>
  <si>
    <t xml:space="preserve">ATROVENT 20 MCGDOSE AEROSSOL DOSIF. FR X 10 ML + BOCAL</t>
  </si>
  <si>
    <t xml:space="preserve">BROMETO DE IPRATRÓPIO+BROMIDRATO DE FENOTEROL 0,02 MG 50ML + 0,05 MG 50ML SOL. AEROSSOL X 10 ML + BOCAL</t>
  </si>
  <si>
    <t xml:space="preserve">DUOVENT N 0,02 MG 50ML + 0,05 MG 50ML SOL. AEROSSOL X 10 ML + BOCAL</t>
  </si>
  <si>
    <t xml:space="preserve">BROMETO DE N-BUTILESCOPOLAMINA - 20MGML</t>
  </si>
  <si>
    <t xml:space="preserve">HYPOCINA - 20MGML </t>
  </si>
  <si>
    <t xml:space="preserve">BROMETO DE N-BUTILESCOPOLAMINA - 20MGML  1ML SOL. INJ.</t>
  </si>
  <si>
    <t xml:space="preserve">HIOSPAN - 20MGML  1ML SOL. INJ.</t>
  </si>
  <si>
    <t xml:space="preserve">BROMETO DE N-BUTILESCOPOLAMINA + DIPIRONA</t>
  </si>
  <si>
    <t>DORSPAN</t>
  </si>
  <si>
    <t xml:space="preserve">BROMETO DE N-BUTILESCOPOLAMINA + DIPIRONA - 10ML SOL. </t>
  </si>
  <si>
    <t xml:space="preserve">BROMETO DE N-BUTILESCOPOLAMINA + DIPIRONA - 20ML GTS</t>
  </si>
  <si>
    <t xml:space="preserve">DORSPAN - 20ML GTS</t>
  </si>
  <si>
    <t xml:space="preserve">BROMETO DE N-BUTILESCOPOLAMINA + DIPIRONA - 20ML SOL. </t>
  </si>
  <si>
    <t xml:space="preserve">BROMETO DE N-BUTILESCOPOLAMINA + DIPIRONA - 20ML </t>
  </si>
  <si>
    <t xml:space="preserve">BROMETO DE N-BUTILESCOPOLAMINA + DIPIRONA SODICA </t>
  </si>
  <si>
    <t xml:space="preserve">BUSCOVERAN COMPOSTO</t>
  </si>
  <si>
    <t xml:space="preserve">BROMETO DE N-BUTILESCOPOLAMINA + DIPIRONA SODICA - 20ML GTS</t>
  </si>
  <si>
    <t xml:space="preserve">BUSCOVERAN COMPOSTO - 20ML GTS</t>
  </si>
  <si>
    <t xml:space="preserve">BROMETO DE N-BUTILESCOPOLAMINA 4MGML + DIPIRONA 500MGML - 5ML</t>
  </si>
  <si>
    <t xml:space="preserve">BROMEPAN COMPOSTO - 5ML</t>
  </si>
  <si>
    <t xml:space="preserve">BROMETO DE OTILONIO - 40MG</t>
  </si>
  <si>
    <t xml:space="preserve">LONIUM - 40MG</t>
  </si>
  <si>
    <t xml:space="preserve">BROMETO DE PANCURÔNIO - 2MGML</t>
  </si>
  <si>
    <t xml:space="preserve">BROMETO DE PANCURONIO - 2MGML  2ML</t>
  </si>
  <si>
    <t xml:space="preserve">PANCURON - 2MGML  2ML</t>
  </si>
  <si>
    <t xml:space="preserve">BROMETO DE PINAVERIO - 100MG</t>
  </si>
  <si>
    <t xml:space="preserve">DICETEL - 100MG</t>
  </si>
  <si>
    <t xml:space="preserve">NYCOMED PHARMA</t>
  </si>
  <si>
    <t xml:space="preserve">BROMETO DE PINAVERIO - 50MG</t>
  </si>
  <si>
    <t xml:space="preserve">DICETEL - 50MG</t>
  </si>
  <si>
    <t xml:space="preserve">BROMETO DE PIRIDOSTIGMINA - 60MG</t>
  </si>
  <si>
    <t xml:space="preserve">MESTINON - 60MG</t>
  </si>
  <si>
    <t>VALEANT</t>
  </si>
  <si>
    <t xml:space="preserve">BROMETO DE ROCURONIO - 10MGML</t>
  </si>
  <si>
    <t xml:space="preserve">ROCURON - 10MGML</t>
  </si>
  <si>
    <t xml:space="preserve">BROMETO DE ROCURONIO - 10MGML  5ML</t>
  </si>
  <si>
    <t xml:space="preserve">ROMERAN - 10MGML  5ML</t>
  </si>
  <si>
    <t xml:space="preserve">BROMETO DE ROCURÔNIO 10 MGML SOL. INJ. IV CX. 12 FA X 5 ML</t>
  </si>
  <si>
    <t xml:space="preserve">BROMETO DE ROCURÔNIO 50 MG (10 MGML) SOL. INJ. CX. 10 FA X 5 ML</t>
  </si>
  <si>
    <t xml:space="preserve">ESMERON 50 MG (10 MGML) SOL. INJ. CX. 10 FA X 5 ML</t>
  </si>
  <si>
    <t xml:space="preserve">BROMETO DE ROCURÔNIO 50 MG (10 MGML) SOL. INJ. CX. 12 FA. X 5 ML</t>
  </si>
  <si>
    <t xml:space="preserve">ESMERON 50 MG (10 MGML) SOL. INJ. CX. 12 FA. X 5 ML</t>
  </si>
  <si>
    <t>ORGANON</t>
  </si>
  <si>
    <t xml:space="preserve">BROMETO DE TIOTRÓPIO 18 MCG CX. 30  CAP.</t>
  </si>
  <si>
    <t xml:space="preserve">SPIRIVA 18 MCG CX. 30  CAP.</t>
  </si>
  <si>
    <t xml:space="preserve">BROMETO DE TIOTRÓPIO 2,5 MCG DOSE SOL. INAL. FR. PLÁST. X 4 ML (60 DOSES) + RESPIMAT</t>
  </si>
  <si>
    <t xml:space="preserve">SPIRIVA RESPIMAT 2,5 MCG DOSE SOL. INAL. FR. PLÁST. X 4 ML (60 DOSES) + RESPIMAT</t>
  </si>
  <si>
    <t xml:space="preserve">BROMETO DE VECURONIO - 10MG PO LIOFLIZADO </t>
  </si>
  <si>
    <t xml:space="preserve">VECURON - 10MG</t>
  </si>
  <si>
    <t xml:space="preserve">BROMETO DE VECURONIO - 4MG + DIL. AMP 1ML</t>
  </si>
  <si>
    <t xml:space="preserve">VECURON - 4MG + DIL. AMP 1ML</t>
  </si>
  <si>
    <t xml:space="preserve">BROMETO DE VECURÔNIO 10 MG PÓ LIÓF.CX. 10 FA</t>
  </si>
  <si>
    <t xml:space="preserve">VERONIO 10 MG PÓ LIÓF.CX. 10 FA</t>
  </si>
  <si>
    <t xml:space="preserve">BROMIDRATO DE CITALOPRAM - 20MG</t>
  </si>
  <si>
    <t xml:space="preserve">CITTA - 20MG</t>
  </si>
  <si>
    <t xml:space="preserve">BROMIDRATO DE DEXTROMETORFANO 15 MG CX. 12 SACHÊS</t>
  </si>
  <si>
    <t xml:space="preserve">TRIMEDAL TOSSE 15 MG FILME ORAL 15 MG CX. 12 SACHÊS</t>
  </si>
  <si>
    <t xml:space="preserve">BROMIDRATO DE FENOTEROL - 120ML XPE PED.</t>
  </si>
  <si>
    <t xml:space="preserve">BEROTEC - 120ML XPE PED.</t>
  </si>
  <si>
    <t xml:space="preserve">BROMIDRATO DE FENOTEROL - 5MG  20ML GTS</t>
  </si>
  <si>
    <t xml:space="preserve">BROMIDRATO DE FENOTEROL 0,5 MGML XPE. ADULTO FR. VD. X 120 ML</t>
  </si>
  <si>
    <t xml:space="preserve">BEROTEC 0,5 MGML XPE. ADULTO FR. VD. X 120 ML</t>
  </si>
  <si>
    <t xml:space="preserve">BROMIDRATO DE FENOTEROL 2 MGML SOL. AEROSSOL  X 10 ML+ BOCAL+ AEROCÂMERA (0,1 MGDOSE)</t>
  </si>
  <si>
    <t xml:space="preserve">BEROTEC 2 MGML SOL. AEROSSOL  X 10 ML+ BOCAL+ AEROCÂMERA (0,1 MGDOSE)</t>
  </si>
  <si>
    <t xml:space="preserve">BROMIDRATO DE FENOTEROL 4 MGML SOL AEROSSOL X 15 ML + BOCAL + AEROCÂMERA (0,2 MGDOSE)</t>
  </si>
  <si>
    <t xml:space="preserve">BEROTEC 4 MGML SOL AEROSSOL X 15 ML + BOCAL + AEROCÂMERA (0,2 MGDOSE)</t>
  </si>
  <si>
    <t xml:space="preserve">BROMIDRATO DE FENOTEROL 5 MGML SOL. ORAL FR. VD. GTS. X 20 ML.</t>
  </si>
  <si>
    <t xml:space="preserve">BEROTEC 5 MGML SOL. ORAL FR. VD. GTS. X 20 ML.</t>
  </si>
  <si>
    <t xml:space="preserve">BROMIDRATO DE FENOTEROL+BUDESONIDA  6 MCG + 200 MCGDOSE AER. BUCAL X 120 DOSES + VALV DOS.</t>
  </si>
  <si>
    <t xml:space="preserve">VANNAIR 6 MCG + 200 MCGDOSE AER. BUCAL X 120 DOSES + VALV DOS.</t>
  </si>
  <si>
    <t xml:space="preserve">BROMIDRATO FENOTEROL - 5 MGML. SOL. OR. CT. FR. PLAS. OPC. GOT. X 20ML</t>
  </si>
  <si>
    <t xml:space="preserve">BROMOCRIPTINA  2,5 MG CX. 14 CP.</t>
  </si>
  <si>
    <t xml:space="preserve">PARLODEL 2,5 MG CX. 14 CP.</t>
  </si>
  <si>
    <t>BROMOPRIDA</t>
  </si>
  <si>
    <t xml:space="preserve">BROMOGEX 10 MG (5MGML) SOL. INJ. CX. 5 AMP. X 2 ML</t>
  </si>
  <si>
    <t xml:space="preserve">WASSER FARMA LTDA </t>
  </si>
  <si>
    <t xml:space="preserve">BROMOGEX 10 MG (5MGML) SOL. INJ. CX. 50 AMP. X 2 ML</t>
  </si>
  <si>
    <t xml:space="preserve">BROMOPRIDA 10 MG CX. 20 CP.</t>
  </si>
  <si>
    <t xml:space="preserve">BROMOPRIDA - 10MG</t>
  </si>
  <si>
    <t xml:space="preserve">DIGESTINA - 10MG</t>
  </si>
  <si>
    <t xml:space="preserve">PLAMET - 10MG</t>
  </si>
  <si>
    <t xml:space="preserve">PRIDECIL - 10MG</t>
  </si>
  <si>
    <t xml:space="preserve">BROMOPRIDA - 20ML GTS</t>
  </si>
  <si>
    <t xml:space="preserve">DIGESTINA - 20ML GTS</t>
  </si>
  <si>
    <t xml:space="preserve">BROMOPRIDA - 20ML PED. GTS</t>
  </si>
  <si>
    <t xml:space="preserve">PLAMET - 20ML</t>
  </si>
  <si>
    <t xml:space="preserve">BROMOPRIDA - 20ML SOL. ORAL</t>
  </si>
  <si>
    <t xml:space="preserve">BROMOPRID - 20ML</t>
  </si>
  <si>
    <t xml:space="preserve">BROMOPRIDA - 4MG  20ML</t>
  </si>
  <si>
    <t xml:space="preserve">BROMOPRIDA - 4MGML  20ML GTS PED. + CTG</t>
  </si>
  <si>
    <t xml:space="preserve">BROMOPRIDA  4MGML SOL. ORAL FR. PLÁST. GTS X 20ML </t>
  </si>
  <si>
    <t xml:space="preserve">BROMOPRIDA - 5MG  2ML</t>
  </si>
  <si>
    <t xml:space="preserve">DIGESTINA - 5MG  2ML</t>
  </si>
  <si>
    <t xml:space="preserve">PLAMET - 5MG  2ML</t>
  </si>
  <si>
    <t xml:space="preserve">BROMOPRIDA - 5MG2ML</t>
  </si>
  <si>
    <t xml:space="preserve">PLAMET - 5MG2ML</t>
  </si>
  <si>
    <t xml:space="preserve">BROMOPRIDA - 5MGML  2ML</t>
  </si>
  <si>
    <t xml:space="preserve">BROMOPRIDA 1 MGML SOL. ORAL FR. VD. X 120 ML + CP. MED.</t>
  </si>
  <si>
    <t xml:space="preserve">DIGESAN 1 MGML SOL. ORAL FR. VD. X 120 ML + CP. MED.</t>
  </si>
  <si>
    <t xml:space="preserve">BROMOPRIDA 1 MGML SOL. ORAL FR. VD.X 120 ML + CP.MED.</t>
  </si>
  <si>
    <t xml:space="preserve">BROMOPRIDA 10 MG (5 MGML) SOL. INJ. CX. 50 AMP. X 2 ML.</t>
  </si>
  <si>
    <t xml:space="preserve">DIGESAN 10 MG (5 MGML) SOL. INJ. CX. 50 AMP. X 2 ML.</t>
  </si>
  <si>
    <t xml:space="preserve">BROMOPRIDA 10 MG (5 MGML) SOL. INJ. CX. 6 AMP X 2 ML</t>
  </si>
  <si>
    <t xml:space="preserve">DIGESAN 10 MG (5 MGML) SOL. INJ. CX. 6 AMP X 2 ML</t>
  </si>
  <si>
    <t xml:space="preserve">BROMOPRIDA 10 MG CX. 20 CAP</t>
  </si>
  <si>
    <t xml:space="preserve">BROMOPRIDA 10 MG CX. 20 CAP.</t>
  </si>
  <si>
    <t xml:space="preserve">BROMOPAN 10 MG</t>
  </si>
  <si>
    <t xml:space="preserve">DIGESAN 10 MG</t>
  </si>
  <si>
    <t xml:space="preserve">BROMOPRIDA 4 MGML SOL. ORAL GTS. FR. PLÁST. X 20 ML</t>
  </si>
  <si>
    <t xml:space="preserve">DIGESAN 4 MGML SOL. ORAL GTS. FR. PLÁST. X 20 ML</t>
  </si>
  <si>
    <t xml:space="preserve">BROMOPRIDA 5MGML SOL INJ IMIV CX 50 AMP VD AMB X 2 ML </t>
  </si>
  <si>
    <t xml:space="preserve">BROMOPRIDA 5MGML SOL. INJ. CX. 50 AMP. VD. X 2 ML</t>
  </si>
  <si>
    <t xml:space="preserve">BUCLIZINA + VITAMINAS DO COMPLEXO B </t>
  </si>
  <si>
    <t>PROPAN</t>
  </si>
  <si>
    <t xml:space="preserve">BUDESONIDA - 0,25MG  2ML SOL. P NEBUL.</t>
  </si>
  <si>
    <t xml:space="preserve">PULMICORT - 0,25MG  2ML SOL. P NEBUL.</t>
  </si>
  <si>
    <t xml:space="preserve">BUDESONIDA - 0,25MG  2ML SUSP.</t>
  </si>
  <si>
    <t xml:space="preserve">PULMICORT - 0,25MG  2ML SUSP.</t>
  </si>
  <si>
    <t xml:space="preserve">BUDESONIDA - 0,50MG  2ML SUSP.</t>
  </si>
  <si>
    <t xml:space="preserve">PULMICORT - 0,50MG 2ML SUSP.</t>
  </si>
  <si>
    <t xml:space="preserve">BUDESONIDA - 0,5MG  2ML SOL. P NEBUL.</t>
  </si>
  <si>
    <t xml:space="preserve">BUDESONIDA - 100MCG</t>
  </si>
  <si>
    <t xml:space="preserve">NOEX - 100MCG</t>
  </si>
  <si>
    <t xml:space="preserve">BUDESONIDA - 200MCG</t>
  </si>
  <si>
    <t xml:space="preserve">BUSONID - 200MCG GEL</t>
  </si>
  <si>
    <t xml:space="preserve">BUDESONIDA - 32MCG</t>
  </si>
  <si>
    <t xml:space="preserve">NOEX - 32MCG</t>
  </si>
  <si>
    <t xml:space="preserve">BUDESONIDA - 400MCG</t>
  </si>
  <si>
    <t xml:space="preserve">MIFLONIDE - 400MCG</t>
  </si>
  <si>
    <t xml:space="preserve">BUDESONIDA - 64MCG</t>
  </si>
  <si>
    <t xml:space="preserve">BUDECORT AQUA - 64MCG</t>
  </si>
  <si>
    <t xml:space="preserve">NOEX - 64MCG</t>
  </si>
  <si>
    <t xml:space="preserve">BUDESONIDA + FUMARATO DE FORMOTEROL - 12400MCG</t>
  </si>
  <si>
    <t xml:space="preserve">SYMBICORT TURBUHALER - 12/400MCG</t>
  </si>
  <si>
    <t xml:space="preserve">BUDESONIDA + FUMARATO DE FORMOTEROL - 6100MCG</t>
  </si>
  <si>
    <t xml:space="preserve">SYMBICORT TURBUHALER - 6/100MCG</t>
  </si>
  <si>
    <t xml:space="preserve">BUDESONIDA + FUMARATO DE FORMOTEROL - 6200MCG</t>
  </si>
  <si>
    <t xml:space="preserve">SYMBICORT TURBUHALER - 6/200MCG</t>
  </si>
  <si>
    <t xml:space="preserve">BUTILBROMETO DE ESCOPOLAMINA </t>
  </si>
  <si>
    <t xml:space="preserve">BUTILBROMETO DE ESCOPOLAMINA 20 MGML SOL. INJ. CX. 100 AMP. X 1 ML</t>
  </si>
  <si>
    <t xml:space="preserve">BUTILBROMETO DE ESCOPOLAMINA - 10MG</t>
  </si>
  <si>
    <t xml:space="preserve">BUSCOPAN - 10MG</t>
  </si>
  <si>
    <t xml:space="preserve">BUTILBROMETO DE ESCOPOLAMINA - 10MG  20ML</t>
  </si>
  <si>
    <t xml:space="preserve">BUTILBROMETO DE ESCOPOLAMINA - 20MG  1ML</t>
  </si>
  <si>
    <t xml:space="preserve">BUSCOPAN - 20MG  1ML</t>
  </si>
  <si>
    <t xml:space="preserve">BUTILBROMETO DE ESCOPOLAMINA + DIPIRONA </t>
  </si>
  <si>
    <t xml:space="preserve">BUSCOPAN COMPOSTO</t>
  </si>
  <si>
    <t xml:space="preserve">BUTILBROMETO DE ESCOPOLAMINA + DIPIRONA - 20ML GTS </t>
  </si>
  <si>
    <t xml:space="preserve">BUTILBROMETO DE ESCOPOLAMINA + DIPIRONA - 5ML</t>
  </si>
  <si>
    <t xml:space="preserve">BUSCOPAN COMPOSTO - 5ML</t>
  </si>
  <si>
    <t xml:space="preserve">BUTILBROMETO DE ESCOPOLAMINA +DIPIRONA 6,67 MGML. + 333,4 MGML. SOL. ORAL FR. PLÁST. GTS. X 20 ML</t>
  </si>
  <si>
    <t xml:space="preserve">BUTILBROMETO DE ESCOPOLAMINA 10 MGML  SOL. ORAL FR. VD. GTS. X 20  ML.</t>
  </si>
  <si>
    <t xml:space="preserve">BUSCOPAN 10 MGML  SOL. ORAL FR. VD. GTS. X 20  ML.</t>
  </si>
  <si>
    <t xml:space="preserve">BUTILBROMETO DE ESCOPOLAMINA 10 MGML. SOL. OR. CX. 200 FR. PLÁST. GTS X 10 ML</t>
  </si>
  <si>
    <t xml:space="preserve">BUTILBROMETO DE ESCOPOLAMINA 20 MGML SOL. INJ. CX. 50 AMP. X 1 ML</t>
  </si>
  <si>
    <t xml:space="preserve">BUTILBROMETO DE ESCOPOLAMINA 20MGML SOL. INJ. CX. 06 AMP. X 1 ML</t>
  </si>
  <si>
    <t xml:space="preserve">BUTILBROMETO DE ESCOPOLAMINA 6,67MGML + DIPIRONA SODICA - 333,4MGML - 5ML</t>
  </si>
  <si>
    <t xml:space="preserve">HYPOCINA COMPOSTA - 5ML</t>
  </si>
  <si>
    <t xml:space="preserve">BUTILBROMETO DE ESCOPOLAMINA+DIPIRONA SÓDICA</t>
  </si>
  <si>
    <t xml:space="preserve">BUSCOPAN COMPOSTO 6,7 MGML + 333,4 MGML SOL. ORAL FR. VD. GTS. X 20 ML</t>
  </si>
  <si>
    <t xml:space="preserve">BUTILBROMETO DE ESCOPOLAMINA+DIPIRONA SÓDICA  4 MGML + 500 MGML SOL INJ CX 100 AMP X 5 ML</t>
  </si>
  <si>
    <t xml:space="preserve">NEOCOPAN 4 MGML + 500 MGML SOL. INJ. CX. 50 AMP X 5 ML</t>
  </si>
  <si>
    <t xml:space="preserve">NEOCOPAN 6,667 MGML + 333,4 MGML SOL. ORAL FR. PLÁST. GTS. X 20 ML</t>
  </si>
  <si>
    <t xml:space="preserve">BUTILBROMETO DE ESCOPOLAMINA+DIPIRONA SÓDICA </t>
  </si>
  <si>
    <t xml:space="preserve">BUTILBROMETO DE ESCOPOLAMINA+DIP. SÓDICA  4 MGML + 500 MGML SOL. INJ. CX. 100 AMP. X 5 ML</t>
  </si>
  <si>
    <t xml:space="preserve">BUTILBROMETO DE ESCOPOLAMINA+DIPIRONA SÓDICA - 10MG + 250MG</t>
  </si>
  <si>
    <t xml:space="preserve">ATROVEX - 10MG + 250MG</t>
  </si>
  <si>
    <t xml:space="preserve">BUTILBROMETO DE ESCOPOLAMINA+DIPIRONA SÓDICA - 4MGML + 500MGML SOL INJ. </t>
  </si>
  <si>
    <t xml:space="preserve">HIOARISTON - 4MGML + 500MGML SOL INJ. </t>
  </si>
  <si>
    <t xml:space="preserve">BUTILBROMETO DE ESCOPOLAMINA+DIPIRONA SÓDICA 10 MG + 250 MG CX. 20 CP. REV.</t>
  </si>
  <si>
    <t xml:space="preserve">NEOCOPAN 10 MG + 250 MG CX. 20 CP. REV.</t>
  </si>
  <si>
    <t xml:space="preserve">BUTILBROMETO DE ESCOPOLAMINA+PARACETAMOL - 10MG + 500MG </t>
  </si>
  <si>
    <t xml:space="preserve">BUSCOPAN PLUS - 10MG + 500MG </t>
  </si>
  <si>
    <t xml:space="preserve">BUTILBROMETO DE HIOSCINA - 10MG</t>
  </si>
  <si>
    <t xml:space="preserve">UNI HIOSCIN - 10MG</t>
  </si>
  <si>
    <t xml:space="preserve">BUTILBROMETO DE HIOSCINA - 20MG  1ML</t>
  </si>
  <si>
    <t xml:space="preserve">UNI HIOSCIN - 20MG  1ML</t>
  </si>
  <si>
    <t xml:space="preserve">BUTILBROMETO DE HIOSCINA + DIPIRONA - 10MG</t>
  </si>
  <si>
    <t xml:space="preserve">HIOSPAN COMPOSTO - 10MG </t>
  </si>
  <si>
    <t xml:space="preserve">BUTILBROMETO DE HIOSCINA + DIPIRONA - 20ML GTS </t>
  </si>
  <si>
    <t xml:space="preserve">HIOSPAN COMPOSTO - 20ML GTS</t>
  </si>
  <si>
    <t xml:space="preserve">BUTILBROMETO DE HIOSCINA + DIPIRONA - 4,0MGML + 500MGML </t>
  </si>
  <si>
    <t xml:space="preserve">HIOSPAN COMPOSTO - 4,0MGML + 500MGML</t>
  </si>
  <si>
    <t xml:space="preserve">CABAZITAXEL 60 MG SOL. INJ. FA VD X 1,5 ML + DIL X 4,5 ML</t>
  </si>
  <si>
    <t xml:space="preserve">JEVTANA 60 MG SOL. INJ. FA VD X 1,5 ML + DIL X 4,5 ML</t>
  </si>
  <si>
    <t xml:space="preserve">CABERGOLINA 0,5 MG FR. X 2 CP</t>
  </si>
  <si>
    <t xml:space="preserve">DOSTINEX 0,5 MG FR. X 2 CP</t>
  </si>
  <si>
    <t xml:space="preserve">CABERGOLINA 0,5 MG FR. X 8 CP</t>
  </si>
  <si>
    <t xml:space="preserve">DOSTINEX 0,5 MG FR. X 8 CP</t>
  </si>
  <si>
    <t xml:space="preserve">CAFEINA + CARISOPRODOL + DICLOFENACO SODICO + PARACETAMOL</t>
  </si>
  <si>
    <t xml:space="preserve">TANDRILAX </t>
  </si>
  <si>
    <t xml:space="preserve">CAFEINA + CLORIDRATO DE METOCLOPRAMIDA + MESILATO DE DIIDROERGOTAMINA + PARACETAMOL</t>
  </si>
  <si>
    <t>CEFALIUM</t>
  </si>
  <si>
    <t xml:space="preserve">CAFEINA + MESILATO DE DIIDROERGOTAMINA + PROPIFENAZONA</t>
  </si>
  <si>
    <t>TONOPAN</t>
  </si>
  <si>
    <t xml:space="preserve">CALAMINA + CLORIDRATO DE DIFENIDRAMINA + CANFORA  - 120ML LOC</t>
  </si>
  <si>
    <t xml:space="preserve">CALAMYN - 120ML</t>
  </si>
  <si>
    <t xml:space="preserve">CALAMINA + CLORIDRATO DE DIFENIDRAMINA + CANFORA - 120ML LOC</t>
  </si>
  <si>
    <t xml:space="preserve">DERMDRYL - 120ML</t>
  </si>
  <si>
    <t xml:space="preserve">CALAMINA + CLORIDRATO DE DIFENIDRAMINA + CANFORA - 28GRA CREME</t>
  </si>
  <si>
    <t xml:space="preserve">DERMDRYL - 28GRA CREME</t>
  </si>
  <si>
    <t xml:space="preserve">SOLARDRIL - 28GRA CREME</t>
  </si>
  <si>
    <t xml:space="preserve">CALCITRIOL - 0,25MCG</t>
  </si>
  <si>
    <t xml:space="preserve">ROCALTROL - 0,25MCG</t>
  </si>
  <si>
    <t xml:space="preserve">CALCITRIOL + ZINCO + ACIDO BORICO + VITAMINA A - 45GRA POMADA</t>
  </si>
  <si>
    <t xml:space="preserve">HIPODERME - 45GRA POMADA</t>
  </si>
  <si>
    <t xml:space="preserve">CALOGEN SUPLEMENTO X 200 ML (MORANGO  SEM-SABOR)</t>
  </si>
  <si>
    <t xml:space="preserve">CANDERSATAN CILEXETIL - 8MG</t>
  </si>
  <si>
    <t xml:space="preserve">ATACAND - 8MG</t>
  </si>
  <si>
    <t xml:space="preserve">CANDESARTAN CILEXETIL - 16MG</t>
  </si>
  <si>
    <t xml:space="preserve">ATACAND - 16MG</t>
  </si>
  <si>
    <t xml:space="preserve">CANDESARTAN CILEXETIL + HIDROCLOROTIAZIDA - 16MG  12,5MG</t>
  </si>
  <si>
    <t xml:space="preserve">ATACAND HCT - 16MG  12,5MG</t>
  </si>
  <si>
    <t xml:space="preserve">CANDESARTAN CILEXETIL + HIDROCLOROTIAZIDA - 8MG  12,5MG</t>
  </si>
  <si>
    <t xml:space="preserve">ATACAND HCT - 8MG  12,5MG</t>
  </si>
  <si>
    <t xml:space="preserve">CANFORA + MENTOL + SALICILATO DE MENTILA - 45GRA POMADA</t>
  </si>
  <si>
    <t xml:space="preserve">GELFLEX - 45GRA POMADA</t>
  </si>
  <si>
    <t xml:space="preserve">CAPECITABINA - 150MG</t>
  </si>
  <si>
    <t xml:space="preserve">XELODA - 150MG</t>
  </si>
  <si>
    <t xml:space="preserve">CAPECITABINA - 500MG</t>
  </si>
  <si>
    <t xml:space="preserve"> XELODA - 500MG</t>
  </si>
  <si>
    <t xml:space="preserve">CAPROATO DE HIDROXIPROGESTERONA - 250MGML + VALERATO DE ESTRADIOL - 5MGML  1ML</t>
  </si>
  <si>
    <t xml:space="preserve">GESTADINONA - 250MG5MGML  1ML</t>
  </si>
  <si>
    <t>CAPTOPRIL</t>
  </si>
  <si>
    <t xml:space="preserve">CAPOTRINEO 12,5 MG CX. 30 CP.</t>
  </si>
  <si>
    <t xml:space="preserve">CAPOTRINEO 25 MG CX. 16 CP.</t>
  </si>
  <si>
    <t xml:space="preserve">CAPOTRINEO 50 MG CX. 30 CP.</t>
  </si>
  <si>
    <t xml:space="preserve">CAPTOPRIL  12,5 MG CX. 30 CP.</t>
  </si>
  <si>
    <t xml:space="preserve">MARIOL INDUSTRIAL LTDA </t>
  </si>
  <si>
    <t xml:space="preserve">CAPTOPRIL  50 MG CX. 30 CP.</t>
  </si>
  <si>
    <t xml:space="preserve">CAPTOPRIL  50 MG CX. 600 CP.</t>
  </si>
  <si>
    <t xml:space="preserve">CAPTOTEC  25 MG CX. 60 CP.</t>
  </si>
  <si>
    <t xml:space="preserve">CAPTOTEC  50 MG CX. 30 CP.</t>
  </si>
  <si>
    <t xml:space="preserve">CAPTOTEC 25 MG CX. 30 CP.</t>
  </si>
  <si>
    <t xml:space="preserve">CAPTOTEC 25 MG CX. 56 CP.</t>
  </si>
  <si>
    <t xml:space="preserve">NORMAPRIL 12,5 MG CX. 30 CP</t>
  </si>
  <si>
    <t xml:space="preserve">NORMAPRIL 25 MG CX. 28 CP</t>
  </si>
  <si>
    <t xml:space="preserve">NORMAPRIL 50 MG CX. 30 CP</t>
  </si>
  <si>
    <t xml:space="preserve">CAPTOPRIL </t>
  </si>
  <si>
    <t xml:space="preserve">PRESSTOPRIL 12,5 MG CX. 16 CP</t>
  </si>
  <si>
    <t xml:space="preserve">CAPTOPRIL - 12,5MG</t>
  </si>
  <si>
    <t xml:space="preserve">CAPOTEN - 12,5MG</t>
  </si>
  <si>
    <t xml:space="preserve">CAPTIL - 12,5MG </t>
  </si>
  <si>
    <t xml:space="preserve">CAPTON - 12,5MG</t>
  </si>
  <si>
    <t xml:space="preserve">CAPTOPRIL - 12,5MG  </t>
  </si>
  <si>
    <t xml:space="preserve">CAPTOPRIL - 25MG</t>
  </si>
  <si>
    <t xml:space="preserve">CAPOTEN - 25MG</t>
  </si>
  <si>
    <t xml:space="preserve">CAPOTRAT - 25MG</t>
  </si>
  <si>
    <t xml:space="preserve">CAPOTRINEO - 25MG</t>
  </si>
  <si>
    <t xml:space="preserve">CAPTIL - 25MG</t>
  </si>
  <si>
    <t xml:space="preserve">CAPTON - 25MG</t>
  </si>
  <si>
    <t xml:space="preserve">VENOPRIL - 25MG</t>
  </si>
  <si>
    <t xml:space="preserve">CAPTOPRIL - 25MG  </t>
  </si>
  <si>
    <t xml:space="preserve">CAPTOPRIL - 50MG</t>
  </si>
  <si>
    <t xml:space="preserve">CAPOTEN - 50MG</t>
  </si>
  <si>
    <t xml:space="preserve">CAPOTRAT - 50MG</t>
  </si>
  <si>
    <t xml:space="preserve">CAPTIL - 50MG</t>
  </si>
  <si>
    <t xml:space="preserve">CAPTON - 50MG</t>
  </si>
  <si>
    <t xml:space="preserve">CAPTOPRIL - 50MG  </t>
  </si>
  <si>
    <t xml:space="preserve">CAPTOPRIL + HIDROCLOROTIAZIDA - 50MG  25MG</t>
  </si>
  <si>
    <t xml:space="preserve">CAPTOPRIL + HIDROCLOROTIAZIDA 50 MG + 25 MG CX. 60 CP.</t>
  </si>
  <si>
    <t xml:space="preserve">CAPTOPRIL 12,5 MG CX. 30 CP.</t>
  </si>
  <si>
    <t xml:space="preserve">CAPTOLAB 12,5 MG CX. 30 CP.</t>
  </si>
  <si>
    <t>MULTILAB</t>
  </si>
  <si>
    <t>CARBAMAZEPINA</t>
  </si>
  <si>
    <t xml:space="preserve">CARBAMAZEPINA 20 MGML SUSP. ORAL FR. VD. X 100 ML + CP. MED.</t>
  </si>
  <si>
    <t xml:space="preserve">CARBAMAZEPINA 20 MGML SUSP. ORAL FR. VD. X 100 ML+ DOSADOR</t>
  </si>
  <si>
    <t xml:space="preserve">UNI CARBAMAZ 2% (20 MGML) SOL. ORAL  FR X 100 ML</t>
  </si>
  <si>
    <t xml:space="preserve">CARBAMAZEPINA - 100ML SUSP.</t>
  </si>
  <si>
    <t xml:space="preserve">TEGRETOL - 100ML SUSP.</t>
  </si>
  <si>
    <t xml:space="preserve">CARBAMAZEPINA - 200MG</t>
  </si>
  <si>
    <t xml:space="preserve">CARMAZIN - 200MG</t>
  </si>
  <si>
    <t xml:space="preserve">TEGRETARD - 200MG</t>
  </si>
  <si>
    <t xml:space="preserve">TEGRETOL - 200MG</t>
  </si>
  <si>
    <t xml:space="preserve">TEGREX - 200MG</t>
  </si>
  <si>
    <t xml:space="preserve">CARBAMAZEPINA - 400MG</t>
  </si>
  <si>
    <t xml:space="preserve">TEGRETOL - 400MG</t>
  </si>
  <si>
    <t xml:space="preserve">TEGRETOL CR - 400MG</t>
  </si>
  <si>
    <t xml:space="preserve">CARBAMAZEPINA 200  MG CX. 20  CP.</t>
  </si>
  <si>
    <t xml:space="preserve">CARBAMAZEPINA 200  MG CX. 30  CP.</t>
  </si>
  <si>
    <t xml:space="preserve">CARBAMAZEPINA 200 MG CX. 200 CP.</t>
  </si>
  <si>
    <t xml:space="preserve">TEGRETARD 200 MG CX. 200 CP.</t>
  </si>
  <si>
    <t xml:space="preserve">CARBAMAZEPINA 200 MG CX. 50  CP.</t>
  </si>
  <si>
    <t xml:space="preserve">CARBAMAZEPINA 400 MG CX. 200 CP.</t>
  </si>
  <si>
    <t xml:space="preserve">TEGRETARD 400 MG CX. 200 CP.</t>
  </si>
  <si>
    <t xml:space="preserve">CARBAMAZEPINA CR - 200MG</t>
  </si>
  <si>
    <t xml:space="preserve">TEGRETOL CR - 200MG</t>
  </si>
  <si>
    <t xml:space="preserve">CARBAZOCROMO - 500 ML S EQUIPO</t>
  </si>
  <si>
    <t xml:space="preserve">ADRENOPLASMA - 500 ML S EQUIPO</t>
  </si>
  <si>
    <t>CLIMAX</t>
  </si>
  <si>
    <t xml:space="preserve">CARBIDOPA + LEVODOPA - 250MG  25ML</t>
  </si>
  <si>
    <t xml:space="preserve">CARBIDOL - 250MG  25ML</t>
  </si>
  <si>
    <t xml:space="preserve">CARBIDOPA + LEVODOPA - 25MG  250MG</t>
  </si>
  <si>
    <t xml:space="preserve">CARBIDOPA+LEVODOPA  - 50MG + 200MG </t>
  </si>
  <si>
    <t xml:space="preserve">DUODOPA CR - 50MG + 200MG </t>
  </si>
  <si>
    <t xml:space="preserve">CARBOCISTEINA - 100ML ADU.</t>
  </si>
  <si>
    <t xml:space="preserve">MUCOTOSS - 100ML</t>
  </si>
  <si>
    <t xml:space="preserve">CARBOCISTEINA - 100ML XPE ADU.</t>
  </si>
  <si>
    <t xml:space="preserve">MUCOLITIC - 100ML</t>
  </si>
  <si>
    <t xml:space="preserve">CARBOCISTEINA - 20MG  100ML </t>
  </si>
  <si>
    <t xml:space="preserve">CARBOCISTEINA - 20MG  100ML XPE INF.</t>
  </si>
  <si>
    <t xml:space="preserve">MUCOFLUX - 20MG  100ML XPE INF.</t>
  </si>
  <si>
    <t xml:space="preserve">CARBOCISTEINA - 50MG  100ML XPE AD.</t>
  </si>
  <si>
    <t xml:space="preserve">CARBOCISTEÍNA 20 MGML XPE PED. FR. VD. AMB X 100 ML</t>
  </si>
  <si>
    <t xml:space="preserve">MUCOLIX 20 MGML XPE PED. FR. VD. AMB X 100 ML</t>
  </si>
  <si>
    <t xml:space="preserve">CARBOCISTEÍNA 20 MGML XPE. FR. PLÁST. X 100 ML</t>
  </si>
  <si>
    <t xml:space="preserve">MUCOFAN 20 MGML XPE. FR. PLÁST. X 100 ML</t>
  </si>
  <si>
    <t xml:space="preserve">CARBOCISTEÍNA 20 MGML XPE. FR. VD. 100 ML + CP. MED.</t>
  </si>
  <si>
    <t xml:space="preserve">CARBOCISTEÍNA 50 MGML XPE ADULTO FR. VD. AMB X 100 ML</t>
  </si>
  <si>
    <t xml:space="preserve">MUCOLIX 50 MGML XPE ADULTO FR. VD. AMB X 100 ML</t>
  </si>
  <si>
    <t xml:space="preserve">CARBOCISTEÍNA 50 MGML XPE. FR. PLÁST. X 100 ML</t>
  </si>
  <si>
    <t xml:space="preserve">MUCOFAN 50 MGML XPE. FR. PLÁST. X 100 ML</t>
  </si>
  <si>
    <t xml:space="preserve">CARBOCISTEÍNA 50 MGML XPE. FR. PLÁST. X 100 ML + CP. MED.</t>
  </si>
  <si>
    <t xml:space="preserve">CARBOCISTEÍNA 50 MGML XPE. FR. VD. X 100 ML. + CP. MED.</t>
  </si>
  <si>
    <t xml:space="preserve">CARBONATO DE CALCIO - 500MG</t>
  </si>
  <si>
    <t xml:space="preserve">CALSAN - 500MG</t>
  </si>
  <si>
    <t xml:space="preserve">OS-CAL - 500MG</t>
  </si>
  <si>
    <t xml:space="preserve">CARBONATO DE CÁLCIO - 500MG</t>
  </si>
  <si>
    <t xml:space="preserve">CÁLCIO ZURITA - 500MG</t>
  </si>
  <si>
    <t>ZURITA</t>
  </si>
  <si>
    <t xml:space="preserve">CARBONATO DE CALCIO - 500MG + VITAMINA D 200UI</t>
  </si>
  <si>
    <t xml:space="preserve">OS-CAL D - 500MG + 200UI</t>
  </si>
  <si>
    <t xml:space="preserve">CARBONATO DE CALCIO + COLECALCIFEROL - 600MG</t>
  </si>
  <si>
    <t xml:space="preserve">CALCIUM D3 - 600MG</t>
  </si>
  <si>
    <t xml:space="preserve">CARBONATO DE CALCIO + LACTOGLICONATO DE CALCIO - 500MG</t>
  </si>
  <si>
    <t xml:space="preserve">CALCIUM F - 500MG</t>
  </si>
  <si>
    <t xml:space="preserve">CARBONATO DE CALCIO + VITAMINA D - 500MG</t>
  </si>
  <si>
    <t xml:space="preserve">OS-CAL D - 500MG</t>
  </si>
  <si>
    <t xml:space="preserve">CARBONATO DE CALCIO E VITAMINA D</t>
  </si>
  <si>
    <t xml:space="preserve">CALTRATE 600 + D</t>
  </si>
  <si>
    <t xml:space="preserve">CARBONATO DE CÁLCIO+COLECALCIFEROL</t>
  </si>
  <si>
    <t xml:space="preserve">CALCIUM D3 600 MG + 200 UI CX. 30 CP. REV.</t>
  </si>
  <si>
    <t xml:space="preserve">CARBONATO DE LITIO - 300MG</t>
  </si>
  <si>
    <t xml:space="preserve">CARBOLITIUM - 300MG</t>
  </si>
  <si>
    <t xml:space="preserve">CARBONATO DE LITIO - 450MG </t>
  </si>
  <si>
    <t xml:space="preserve">CARBOLITIUM CR - 450MG</t>
  </si>
  <si>
    <t xml:space="preserve">CARBONATO DE LÍTIO 300 MG CX. 200 CP.</t>
  </si>
  <si>
    <t xml:space="preserve">CARBOLIM 300 MG</t>
  </si>
  <si>
    <t xml:space="preserve">CARBONATO DE LÍTIO 300 MG</t>
  </si>
  <si>
    <t xml:space="preserve">CARBONATO DE LÍTIO 300 MG CX. 500 CP.</t>
  </si>
  <si>
    <t xml:space="preserve">CARBONATO DE LÍTIO 300 MG </t>
  </si>
  <si>
    <t>CARBOPLATINA</t>
  </si>
  <si>
    <t xml:space="preserve">TEVACARBO 450 MG (10 MGML) SOL. INJ. FA VD. X 45 ML</t>
  </si>
  <si>
    <t xml:space="preserve">TEVA FARMACÊUTICA LTDA.</t>
  </si>
  <si>
    <t xml:space="preserve">TEVACARBO 150 MG (10 MGML) SOL. INJ. FA VD. X 15 ML</t>
  </si>
  <si>
    <t xml:space="preserve">TEVACARBO 50 MG (10 MGML) SOL. INJ. FA X 5 ML</t>
  </si>
  <si>
    <t xml:space="preserve">LIPLATIN 150 MG (10 MGML) SOL. INJ. FA X 15 ML</t>
  </si>
  <si>
    <t xml:space="preserve">ONCOPLATIN 150 MG PÓ LIOF. INJ. FA</t>
  </si>
  <si>
    <t xml:space="preserve">CITOPLATINA 450 MG (10 MGML) SOL. INJ. CX. FA VD. X 45 ML</t>
  </si>
  <si>
    <t xml:space="preserve">CITOPLATINA 50 MG (10 MGML) SOL. INJ. CX. FA VD. X 5 ML</t>
  </si>
  <si>
    <t xml:space="preserve">CITOPLATINA  150 MG (10 MGML) SOL. INJ. CX. FA VD. X 15 ML</t>
  </si>
  <si>
    <t xml:space="preserve">BIOCARBO 450 MG (10 MGML) SOL. INJ. FA VD. AMB. X 45 ML</t>
  </si>
  <si>
    <t xml:space="preserve">CARBOPLATINA - 150MG</t>
  </si>
  <si>
    <t xml:space="preserve">PARAPLATIN - 150MG</t>
  </si>
  <si>
    <t xml:space="preserve">BIOCARBO - 150MG</t>
  </si>
  <si>
    <t xml:space="preserve">CARBOPLATINA - 150MG  15ML</t>
  </si>
  <si>
    <t xml:space="preserve">NEOPLATINE - 150MG  15ML</t>
  </si>
  <si>
    <t>QUIRAL</t>
  </si>
  <si>
    <t xml:space="preserve">CARBOPLATINA - 150MG  25ML</t>
  </si>
  <si>
    <t xml:space="preserve">TECNOCARB - 150MG  25ML</t>
  </si>
  <si>
    <t xml:space="preserve">CARBOPLATINA - 150MG PO LIOF. PSOL. INJ. IV FA</t>
  </si>
  <si>
    <t>GLENMARK</t>
  </si>
  <si>
    <t xml:space="preserve">CARBOPLATINA - 450MG  45ML</t>
  </si>
  <si>
    <t xml:space="preserve">PARAPLATIN - 450MG  45ML</t>
  </si>
  <si>
    <t xml:space="preserve">NEOPLATINE - 450MG  45ML</t>
  </si>
  <si>
    <t xml:space="preserve">CARBOPLATINA - 450MG  50ML PO LIOF.</t>
  </si>
  <si>
    <t xml:space="preserve">TECNOCARB - 450MG  50ML PO LIOF.</t>
  </si>
  <si>
    <t xml:space="preserve">CARBOPLATINA - 450MG PO LIOF. PSOL. INJ. IV FA </t>
  </si>
  <si>
    <t xml:space="preserve">CARBOPLATINA  50 MG PÓ LIOF. INJ. FA</t>
  </si>
  <si>
    <t xml:space="preserve">ONCOPLATIN 50 MG PÓ LIOF. INJ. FA</t>
  </si>
  <si>
    <t xml:space="preserve">CARBOPLATINA - 50MG</t>
  </si>
  <si>
    <t xml:space="preserve">BIOCARBO - 50MG</t>
  </si>
  <si>
    <t xml:space="preserve">CARBOPLATINA - 50MG  5ML</t>
  </si>
  <si>
    <t xml:space="preserve">PARAPLATIN - 50MG  5ML</t>
  </si>
  <si>
    <t xml:space="preserve">CARBOPLATINA 10 MGML SOL. INJ. FA VD. X 15 ML</t>
  </si>
  <si>
    <t xml:space="preserve">B PLATIN 10 MGML SOL. INJ. FA VD. X 15 ML</t>
  </si>
  <si>
    <t xml:space="preserve">CARBOPLATINA 150 MG (10 MGML) SOL INJ FA VD AMB X 15 ML</t>
  </si>
  <si>
    <t xml:space="preserve">CARBOPLATINA 150 MG (10 MGML) SOL.  INJ. CX. FA X 15 ML</t>
  </si>
  <si>
    <t xml:space="preserve">PLATAMINE 150 MG (10 MGML) SOL.  INJ. CX. FA X 15 ML</t>
  </si>
  <si>
    <t xml:space="preserve">CARBOPLATINA 150 MG (10 MGML) SOL. INJ. FA X  15  ML</t>
  </si>
  <si>
    <t xml:space="preserve">KEMOCARB 150 MG (10 MGML) SOL. INJ. FA X  15  ML</t>
  </si>
  <si>
    <t xml:space="preserve">CARBOPLATINA 150 MG (10 MGML) SOL. INJ. FA X 15 ML</t>
  </si>
  <si>
    <t xml:space="preserve">FAULDCARBO 150 MG (10 MGML) SOL. INJ. FA X 15 ML</t>
  </si>
  <si>
    <t xml:space="preserve">VANCEL 150 MG (10 MGML) SOL. INJ. FA X 15 ML</t>
  </si>
  <si>
    <t xml:space="preserve">CARBOPLATINA 150 MG (10 MGML) SOL. INJ. IV FA VD. X 15 ML</t>
  </si>
  <si>
    <t xml:space="preserve">ACCORD FARMACÊUTICA LTDA</t>
  </si>
  <si>
    <t xml:space="preserve">CARBOPLATINA 150 MG PÓ LIOF. INJ. FA</t>
  </si>
  <si>
    <t xml:space="preserve">EVOCARB 150 MG PÓ LIOF. INJ. FA</t>
  </si>
  <si>
    <t>EVOLABIS</t>
  </si>
  <si>
    <t xml:space="preserve">CARBOPLATINA 450 MG (10 MGML) SOL INJ FA VD AMB X 45 ML</t>
  </si>
  <si>
    <t xml:space="preserve">CARBOPLATINA 450 MG (10 MGML) SOL.  INJ. CX. FA X 45 ML</t>
  </si>
  <si>
    <t xml:space="preserve">PLATAMINE 450 MG (10 MGML) SOL.  INJ. CX. FA X 45 ML</t>
  </si>
  <si>
    <t xml:space="preserve">CARBOPLATINA 450 MG (10 MGML) SOL. INJ. FA X  45  ML</t>
  </si>
  <si>
    <t xml:space="preserve">KEMOCARB 450 MG (10 MGML) SOL. INJ. FA X  45  ML</t>
  </si>
  <si>
    <t xml:space="preserve">CARBOPLATINA 450 MG (10 MGML) SOL. INJ. FA X 45 ML</t>
  </si>
  <si>
    <t xml:space="preserve">FAULDCARBO 450 MG (10 MGML) SOL. INJ. FA X 45 ML</t>
  </si>
  <si>
    <t xml:space="preserve">VANCEL 450 MG (10 MGML) SOL. INJ. FA X 45 ML</t>
  </si>
  <si>
    <t xml:space="preserve">CARBOPLATINA 450 MG (10 MGML) SOL. INJ. IV FA VD. X 45 ML</t>
  </si>
  <si>
    <t xml:space="preserve">CARBOPLATINA 50 MG (10 MGML) SOL.  INJ. CX. FA X 5 ML</t>
  </si>
  <si>
    <t xml:space="preserve">PLATAMINE 50 MG (10 MGML) SOL.  INJ. CX. FA X 5 ML</t>
  </si>
  <si>
    <t xml:space="preserve">CARBOPLATINA 50 MG (10 MGML) SOL. INJ. FA X 5 ML</t>
  </si>
  <si>
    <t xml:space="preserve">FAULDCARBO 50 MG (10 MGML) SOL. INJ. FA X 5 ML</t>
  </si>
  <si>
    <t xml:space="preserve">CARBOPLATINA 50 MG (10 MGML) SOL. INJ. IV FA VD. X 5 ML</t>
  </si>
  <si>
    <t xml:space="preserve">CARBOPLATINA 50 MG PÓ LIOF. INJ. FA</t>
  </si>
  <si>
    <t xml:space="preserve">EVOCARB 50 MG PÓ LIOF. INJ. FA</t>
  </si>
  <si>
    <t xml:space="preserve">CARBOPOL - 2MG  10GRA GEL </t>
  </si>
  <si>
    <t xml:space="preserve">VISCOTEARS - 2MG  10GRA GEL </t>
  </si>
  <si>
    <t xml:space="preserve">CARBOXIMETILCELULOSE 5 MGML SOL. OFT. CX. 30 FLAC. X 0,4 ML</t>
  </si>
  <si>
    <t xml:space="preserve">CELLUFRESH 5 MGML SOL. OFT. CX. 30 FLAC. X 0,4 ML</t>
  </si>
  <si>
    <t xml:space="preserve">CARBOXIMETILCELULOSE SODICA - 15ML</t>
  </si>
  <si>
    <t xml:space="preserve">FRESH TEARS - 15ML</t>
  </si>
  <si>
    <t xml:space="preserve">CARBOXIMETILCELULOSE SODICA - 15ML SOL</t>
  </si>
  <si>
    <t xml:space="preserve">ECOFILM - 15ML</t>
  </si>
  <si>
    <t>LATINOFARMA</t>
  </si>
  <si>
    <t xml:space="preserve">CARDIOVASCULAR IN VIVO ANGIOGRAFIA RADIOISOTOPICA</t>
  </si>
  <si>
    <t>SBMN</t>
  </si>
  <si>
    <t xml:space="preserve">CARDIOVASCULAR IN VIVO CINTILOGRAFIA DO MIOCARDIO COM DUPLO ISOTOPO (PERF.+VIAB.)</t>
  </si>
  <si>
    <t xml:space="preserve">CARDIOVASCULAR IN VIVO CINTILOGRAFIA DO MIOCARDIO PERFUSAO - ESTRESSE FARMACOLOGICO</t>
  </si>
  <si>
    <t xml:space="preserve">CARDIOVASCULAR IN VIVO CINTILOGRAFIA DO MIOCARDIO PERFUSAO - ESTRESSE FISICO</t>
  </si>
  <si>
    <t xml:space="preserve">CARDIOVASCULAR IN VIVO CINTILOGRAFIA DO MIOCARDIO PERFUSAO - REPOUSO</t>
  </si>
  <si>
    <t xml:space="preserve">CARDIOVASCULAR IN VIVO CINTILOGRAFIA SINC. DAS CAMARAS CARDIACAS - REPOUSO</t>
  </si>
  <si>
    <t xml:space="preserve">CARISOPRODOL + DICLOFENACO SODICO + PARACETAMOL + CAFEINA</t>
  </si>
  <si>
    <t>TORSILAX</t>
  </si>
  <si>
    <t xml:space="preserve">CARISOPRODOL + PARACETAMOL + FENILBUTAZONA </t>
  </si>
  <si>
    <t>MIOFLEX</t>
  </si>
  <si>
    <t xml:space="preserve">CARISOPRODOL+DICLOFENACO SÓDICO+PARACETAMOL+CAFEÍNA CX. 15 CP</t>
  </si>
  <si>
    <t xml:space="preserve">CARMUSTINA 100 MG (33,33 MGML) PÓ LIOF.INJ. CX.10 FA VD. + DIL X 3 ML</t>
  </si>
  <si>
    <t xml:space="preserve">BECENUN 100 MG (33,33 MGML) PÓ LIOF.INJ. CX.10 FA VD. + DIL X 3 ML</t>
  </si>
  <si>
    <t>CARNABOL</t>
  </si>
  <si>
    <t xml:space="preserve">CARNABOL </t>
  </si>
  <si>
    <t xml:space="preserve">CARNABOL - 120ML SUSP</t>
  </si>
  <si>
    <t xml:space="preserve">CARVÃO VEGETAL ATIVADO</t>
  </si>
  <si>
    <t xml:space="preserve">CARVEDILOL - 12,5MG</t>
  </si>
  <si>
    <t xml:space="preserve">CARVEDILAT - 12,5MG</t>
  </si>
  <si>
    <t xml:space="preserve">COREG - 12,5MG</t>
  </si>
  <si>
    <t xml:space="preserve">DIVELOL - 12,5MG</t>
  </si>
  <si>
    <t xml:space="preserve">CARVEDILOL - 12,5MG </t>
  </si>
  <si>
    <t xml:space="preserve">CARDILOL - 12,5MG</t>
  </si>
  <si>
    <t xml:space="preserve">CARVEDILOL - 25MG</t>
  </si>
  <si>
    <t xml:space="preserve">CARDILOL - 25MG</t>
  </si>
  <si>
    <t xml:space="preserve">CARVEDILAT - 25MG</t>
  </si>
  <si>
    <t xml:space="preserve">COREG - 25MG</t>
  </si>
  <si>
    <t xml:space="preserve">CRONOCOR - 25MG</t>
  </si>
  <si>
    <t xml:space="preserve">DIVELOL - 25MG</t>
  </si>
  <si>
    <t xml:space="preserve">CARVEDILOL - 25MG </t>
  </si>
  <si>
    <t xml:space="preserve">CARVEDILOL - 3,125MG</t>
  </si>
  <si>
    <t xml:space="preserve">CARDILOL - 3,125MG </t>
  </si>
  <si>
    <t xml:space="preserve">CARVEDILAT - 3,125MG</t>
  </si>
  <si>
    <t xml:space="preserve">COREG - 3,125MG</t>
  </si>
  <si>
    <t xml:space="preserve">DIVELOL - 3,125MG</t>
  </si>
  <si>
    <t xml:space="preserve">ICTUS - 3,125MG</t>
  </si>
  <si>
    <t xml:space="preserve">KARVIL - 3,125MG</t>
  </si>
  <si>
    <t xml:space="preserve">CARVEDILOL - 3,125MG </t>
  </si>
  <si>
    <t xml:space="preserve">CARVEDILOL - 6,25MG</t>
  </si>
  <si>
    <t xml:space="preserve">CARDILOL - 6,25MG</t>
  </si>
  <si>
    <t xml:space="preserve">CARVEDILAT - 6,25MG</t>
  </si>
  <si>
    <t xml:space="preserve">DIVELOL - 6,25MG</t>
  </si>
  <si>
    <t xml:space="preserve">ICTUS - 6,25MG</t>
  </si>
  <si>
    <t xml:space="preserve">KARVIL - 6,25MG</t>
  </si>
  <si>
    <t xml:space="preserve">CARVEDILOL - 6,25MG </t>
  </si>
  <si>
    <t xml:space="preserve">COREG - 6,25MG</t>
  </si>
  <si>
    <t xml:space="preserve">CARVEDILOL 12,5 MG CX. 15 CP.</t>
  </si>
  <si>
    <t xml:space="preserve">CARVEDILOL 12,5MG CX. 15CP</t>
  </si>
  <si>
    <t xml:space="preserve">CASCARA SAGRADA + BOLDO - 200ML</t>
  </si>
  <si>
    <t xml:space="preserve">EPAREMA - 200ML</t>
  </si>
  <si>
    <t xml:space="preserve">CASEICAL LATA X 250 G</t>
  </si>
  <si>
    <t xml:space="preserve">CASTANHA DA ÍNDIA 170 MG CX. 120 CP. REV.</t>
  </si>
  <si>
    <t xml:space="preserve">CASTANHA DA ÍNDIA 170 MG</t>
  </si>
  <si>
    <t>MILAN</t>
  </si>
  <si>
    <t xml:space="preserve">CEFACLOR 250 MG5 ML SUSP. ORAL FR. VD. AMB. X 80 ML+ SER. DOS.</t>
  </si>
  <si>
    <t xml:space="preserve">CEFACLOR 250 MG5 ML SUSP.ORAL  FR. VD. X 100 ML+ SER. DOS.</t>
  </si>
  <si>
    <t xml:space="preserve">CECLOR 250 MG5 ML SUSP.ORAL  FR. VD. X 100 ML+ SER. DOS.</t>
  </si>
  <si>
    <t xml:space="preserve">CEFADROXIL  - 500MG</t>
  </si>
  <si>
    <t xml:space="preserve">CEFAMOX - 500MG</t>
  </si>
  <si>
    <t xml:space="preserve">CEFADROXIL - 1GRA</t>
  </si>
  <si>
    <t xml:space="preserve">CEFAMOX - 1GRA</t>
  </si>
  <si>
    <t xml:space="preserve">CEFADROXIL - 500MG</t>
  </si>
  <si>
    <t xml:space="preserve">CEFADROXIL MONOIDRATADO - 500MG  5ML</t>
  </si>
  <si>
    <t xml:space="preserve">CEFAMOX - 500MG  5ML </t>
  </si>
  <si>
    <t xml:space="preserve">CEFADROXILA - 500MG</t>
  </si>
  <si>
    <t xml:space="preserve">CEFADROXILA 250 MG5 ML PÓ SUSP. ORAL FR. VD.X 100 ML+ SER. DOS.</t>
  </si>
  <si>
    <t xml:space="preserve">CEFADROXIL 250 MG5 ML PÓ SUSP. ORAL FR. VD.X 100 ML+ SER. DOS.</t>
  </si>
  <si>
    <t>CEFALEXINA</t>
  </si>
  <si>
    <t xml:space="preserve">CEFALEXINA 500  MG CX. 10  CP. REV.</t>
  </si>
  <si>
    <t xml:space="preserve">CEFALEXINA 500  MG CX. 8  DRG.</t>
  </si>
  <si>
    <t xml:space="preserve">CEFALEXINA 500 MG CX. 10 CAP.</t>
  </si>
  <si>
    <t xml:space="preserve">CEFALEXINA 500 MG CX. 10 CP.</t>
  </si>
  <si>
    <t xml:space="preserve">CEFALEXINA 500 MG CX. 200 DRG.</t>
  </si>
  <si>
    <t xml:space="preserve">CEFANID 500 MG CX. 8 CP.</t>
  </si>
  <si>
    <t xml:space="preserve">CEFALEXINA - 1GRA</t>
  </si>
  <si>
    <t xml:space="preserve">KEFLEX - 1GRA</t>
  </si>
  <si>
    <t xml:space="preserve">CEFALEXINA - 250MG</t>
  </si>
  <si>
    <t xml:space="preserve">KEFLAXINA - 250MG </t>
  </si>
  <si>
    <t xml:space="preserve">CEFALEXINA - 250MG  100ML SUSP</t>
  </si>
  <si>
    <t xml:space="preserve">KEFLEX - 250MG  100ML</t>
  </si>
  <si>
    <t xml:space="preserve">CEFALEXINA - 250MG100ML SUSP. </t>
  </si>
  <si>
    <t xml:space="preserve">CEFALEXINA - 250MG100ML</t>
  </si>
  <si>
    <t xml:space="preserve">CEFALEXINA - 500MG</t>
  </si>
  <si>
    <t xml:space="preserve">KEFLEX - 500MG</t>
  </si>
  <si>
    <t xml:space="preserve">KEFORAL - 500MG</t>
  </si>
  <si>
    <t xml:space="preserve">PRIMACEF - 500MG</t>
  </si>
  <si>
    <t xml:space="preserve">CEFALEXINA - 500MG </t>
  </si>
  <si>
    <t xml:space="preserve">CEFALEXINA - 500MG5 ML SUSP. ORAL FR. VD. X 100 ML + DOSADOR</t>
  </si>
  <si>
    <t xml:space="preserve">CEFALEXINA - 50MG + DOS. SUSP. </t>
  </si>
  <si>
    <t xml:space="preserve">CEFALEXINA 500 MG CX. 8 DRG.</t>
  </si>
  <si>
    <t xml:space="preserve">CEFANAL 500 MG CX. 8 DRG.</t>
  </si>
  <si>
    <t xml:space="preserve">CEFALEXINA 500 MG5 ML SUSP. ORAL FR. VD. X 100 ML+ SER. DOS.</t>
  </si>
  <si>
    <t xml:space="preserve">KEFLEX 500 MG5 ML SUSP. ORAL FR. VD. X 100 ML+ SER. DOS.</t>
  </si>
  <si>
    <t xml:space="preserve">CEFALEXINA MONOIDRATADA - 500MG</t>
  </si>
  <si>
    <t xml:space="preserve">CEFALOTINA SÓDICA</t>
  </si>
  <si>
    <t xml:space="preserve">CEFALOTIL  1 G  PÓ SOL. INJ. CX. 50  FA  VD.  +  50  AMP.  DIL. X 5 ML</t>
  </si>
  <si>
    <t xml:space="preserve">CEFALOTINA SÓDICA 1  G PÓ  SOL. INJ.  CX. 50 FA  VD. +  50  DIL. X 5 ML</t>
  </si>
  <si>
    <t xml:space="preserve">CEFALOTINA SÓDICA 1 G PÓ SOL. INJ. CX. 100 FA X 10 ML</t>
  </si>
  <si>
    <t xml:space="preserve">CEFALOTINA SÓDICA 1 G PÓ SOL. INJ. FA VD. + AMP. DIL. X 10 ML</t>
  </si>
  <si>
    <t xml:space="preserve">KEFLITIN 1 G PÓ SOL. INJ. CX. 50 FA</t>
  </si>
  <si>
    <t xml:space="preserve">CEFALOTINA SÓDICA  1 G PÓ SOL. INJ. CX. 50 FA + DIL. X 4 ML</t>
  </si>
  <si>
    <t xml:space="preserve">CEFALOTINA 1 G PÓ SOL. INJ. CX. 50 FA + DIL. X 4 ML</t>
  </si>
  <si>
    <t xml:space="preserve">CEFALOTINA SODICA - 1GRA</t>
  </si>
  <si>
    <t xml:space="preserve">KEFALOTIN 1 G CX. 50 FR.</t>
  </si>
  <si>
    <t xml:space="preserve">CEFALOTINA SODICA - 1GRA  5ML</t>
  </si>
  <si>
    <t xml:space="preserve">CEFLEN - 1GRA  5ML</t>
  </si>
  <si>
    <t xml:space="preserve">CEFALOTINA SÓDICA 1 G PÓ  SOL. INJ. CX. 50 FA  VD. +  50  DIL. X 5 ML</t>
  </si>
  <si>
    <t xml:space="preserve">CEFALOTINA SÓDICA 1 G PÓ SOL. INJ.  CX. 50 FA VD. + 50 AMP. DIL. X 10 ML</t>
  </si>
  <si>
    <t xml:space="preserve">CEFALOTINA SÓDICA 1 G PÓ SOL. INJ. CX. 50 FA</t>
  </si>
  <si>
    <t xml:space="preserve">CEFALOTINA SÓDICA 1 G PÓ SOL. INJ. CX. 50 FA + 50 AMP. DIL. X 5 ML</t>
  </si>
  <si>
    <t xml:space="preserve">KEFLIN 1 G PÓ SOL. INJ. CX. 50 FA + 50 AMP. DIL. X 5 ML</t>
  </si>
  <si>
    <t xml:space="preserve">CEFALOTINA SÓDICA 1 G PÓ SOL. INJ. CX. FA + DIL.X 4 ML</t>
  </si>
  <si>
    <t xml:space="preserve">CEFALOTINA 1 G  4 ML</t>
  </si>
  <si>
    <t xml:space="preserve">CEFALOTINA SÓDICA 1 G PÓ SOL. INJ. FA VD. + DIL. AMP. X 5 ML</t>
  </si>
  <si>
    <t xml:space="preserve">CEFALOTINA SÓDICA 1 G. PÓ INJ. CX. 100 FA</t>
  </si>
  <si>
    <t xml:space="preserve">CEFARISTON 1 G. PÓ INJ. CX. 100 FA</t>
  </si>
  <si>
    <t xml:space="preserve">CEFALOTINA SÓDICA 1 G. PÓ INJ. CX. 50 FA VD. + 50 AMP. DIL. X 5 ML</t>
  </si>
  <si>
    <t xml:space="preserve">CEFARISTON 1 G. PÓ INJ. CX. 50 FA VD. + 50 AMP. DIL. X 5 ML</t>
  </si>
  <si>
    <t xml:space="preserve">CEFALOTINA SODICA TAMPONADA - 1GRA SEM DILUENTE</t>
  </si>
  <si>
    <t xml:space="preserve">KEFLIN NEUTRO - 1GRA SEM DILUENTE</t>
  </si>
  <si>
    <t xml:space="preserve">CEFAZOLINA SÓDICA</t>
  </si>
  <si>
    <t xml:space="preserve">CEFAZOLINA SÓDICA 1 G PÓ SOL. INJ. CX. 50 FA VD. X 13 ML</t>
  </si>
  <si>
    <t xml:space="preserve">CEFTRAT 1 G PÓ SOL. INJ. CX. 50 FA</t>
  </si>
  <si>
    <t xml:space="preserve">FAZOLIX 1 G PÓ LIOF. INJ. CX. 50 FA</t>
  </si>
  <si>
    <t xml:space="preserve">KEFAZOL 500 MG PÓ SOL. INJ. FA + AMP. DIL. X 2 ML</t>
  </si>
  <si>
    <t xml:space="preserve">CEFAZOLINA SODICA - 1GRA</t>
  </si>
  <si>
    <t xml:space="preserve">CELLOZINA - 1GRA</t>
  </si>
  <si>
    <t xml:space="preserve">KEFAZOL - 1GRA</t>
  </si>
  <si>
    <t xml:space="preserve">CEFAZOLINA SÓDICA 1 G PÓ INJ. CX. 100 FA X 10 ML</t>
  </si>
  <si>
    <t xml:space="preserve">CEFAZOLINA SÓDICA 1 G PÓ INJ. CX. 20 FA + DIL. X 10 ML</t>
  </si>
  <si>
    <t xml:space="preserve">FAZOLON 1 G PÓ INJ. CX. 20 FA + DIL. X 10 ML</t>
  </si>
  <si>
    <t xml:space="preserve">CEFAZOLINA SÓDICA 1 G PÓ INJ. FA</t>
  </si>
  <si>
    <t xml:space="preserve">CEZOLIN 1 G PÓ INJ. FA</t>
  </si>
  <si>
    <t xml:space="preserve">CEFAZOLINA SÓDICA 1 G PÓ INJ. FA VD. + DIL. X 10 ML</t>
  </si>
  <si>
    <t xml:space="preserve">CEFAZOLINA SÓDICA 1 G PÓ SOL. INJ. CX. 25 FA VD. + 25 DIL. X 10 ML</t>
  </si>
  <si>
    <t xml:space="preserve">CEFAZOLINA SÓDICA 1 G PÓ SOL. INJ. CX. 50 FA</t>
  </si>
  <si>
    <t xml:space="preserve">CEZOLIN 1 G PÓ SOL. INJ. CX. 50 FA</t>
  </si>
  <si>
    <t xml:space="preserve">CEFAZOLINA SÓDICA 1 G PO SOL. INJ. FA + BOLSA FLEXIVEL</t>
  </si>
  <si>
    <t xml:space="preserve">KEFAZOL 1 G PO SOL. INJ. FA</t>
  </si>
  <si>
    <t xml:space="preserve">CEFAZOLINA SODICA IM  IV - 1GRA</t>
  </si>
  <si>
    <t xml:space="preserve">CEFTRAT IM  IV - 1GRA</t>
  </si>
  <si>
    <t xml:space="preserve">CEFOTAXIMA - 1GRA  4ML</t>
  </si>
  <si>
    <t xml:space="preserve">CEFORAN - 1GRA  4ML</t>
  </si>
  <si>
    <t xml:space="preserve">CEFOTAXIMA SÓDICA</t>
  </si>
  <si>
    <t xml:space="preserve">CEFOTAXIMA SÓDICA 1 G PÓ SOL. INJ. CX. 25 FA + 25 DIL. X 10 ML</t>
  </si>
  <si>
    <t xml:space="preserve">CEFOTAXIMA SÓDICA 500 MG PÓ SOL. INJ. 25 FA + DIL. X 5 ML</t>
  </si>
  <si>
    <t xml:space="preserve">CEFOTAXIMA SODICA - 1GRA</t>
  </si>
  <si>
    <t xml:space="preserve">CEFOTAXIMA SÓDICA 1 G PÓ SOL. INJ. CX. 50 FA</t>
  </si>
  <si>
    <t xml:space="preserve">CEFOTAXIMA SÓDICA 250 MGML PÓ SOL. INJ. FA.+ DIL.X 4 ML</t>
  </si>
  <si>
    <t xml:space="preserve">CLAFORAN 250 MGML PÓ SOL. INJ. FA.+ DIL.X 4 ML</t>
  </si>
  <si>
    <t xml:space="preserve">CEFOXITINA - 1GRA + DILUENTE</t>
  </si>
  <si>
    <t xml:space="preserve">GAMACEF - 1GRA + DILUENTE</t>
  </si>
  <si>
    <t xml:space="preserve">CEFOXITINA SÓDICA</t>
  </si>
  <si>
    <t xml:space="preserve">KEFOX  1 G PÓ SOL. INJ CX. 25 FA</t>
  </si>
  <si>
    <t xml:space="preserve">CEFOXITINA SÓDICA 1 G IV PÓ SOL. INJ. FA + DIL. X 10 ML</t>
  </si>
  <si>
    <t xml:space="preserve">CEFOXITINA SÓDICA 1 G PÓ INJ. FA VD. + AMP. DIL. X 10 ML</t>
  </si>
  <si>
    <t xml:space="preserve">CEFOXITINA SÓDICA 1 G PÓ SOL. INJ CX. 25 FA + AMP. DIL.X 10 ML</t>
  </si>
  <si>
    <t xml:space="preserve">KEFOX 1 G PÓ SOL. INJ CX. 25 FA + AMP. DIL.X 10 ML</t>
  </si>
  <si>
    <t xml:space="preserve">CEFOXITINA SÓDICA 1000 MG PÓ INJ. CX. 20 FA</t>
  </si>
  <si>
    <t xml:space="preserve">CEFTON 1000 MG PÓ INJ. CX. 20 FA</t>
  </si>
  <si>
    <t>CEFTAZIDIMA</t>
  </si>
  <si>
    <t xml:space="preserve">BETAZIDIM 1 G PÓ SOL. INJ. CX. 50 FA</t>
  </si>
  <si>
    <t xml:space="preserve">CEFTAFOR 1 G PÓ SOL. INJ. CX. 50 FA</t>
  </si>
  <si>
    <t xml:space="preserve">CEFTAZIDIMA - 1GRA</t>
  </si>
  <si>
    <t xml:space="preserve">CETAZ IM  IV 1GRA  10ML</t>
  </si>
  <si>
    <t xml:space="preserve">FORTAZ - 1GRA</t>
  </si>
  <si>
    <t xml:space="preserve">CEFTAZIDIMA - 1GRA  10ML + DILUENTE</t>
  </si>
  <si>
    <t xml:space="preserve">KEFADIM - 1GRA  10ML + DILUENTE</t>
  </si>
  <si>
    <t xml:space="preserve">CEFTAZIDIMA 1 G PÓ SOL. INJ. CX. 50 FA + AMP. DIL. X 10 ML</t>
  </si>
  <si>
    <t xml:space="preserve">CEFTAZIDIMA 1 G PÓ SOL. INJ. FA + DIL. X 10 ML</t>
  </si>
  <si>
    <t xml:space="preserve">CEFTAZIDIMA 1000 MG PÓ INJ. CX. 20 FA</t>
  </si>
  <si>
    <t xml:space="preserve">CEFTAZIDON 1000 MG PÓ INJ. CX. 20 FA</t>
  </si>
  <si>
    <t xml:space="preserve">CEFTRIAXONA 1 G IV PÓ SOL. INJ. CX. 50 FA + AMP. DIL. X 10 ML</t>
  </si>
  <si>
    <t xml:space="preserve">CEFTRIAXONA IM - 1GRA  3,5ML</t>
  </si>
  <si>
    <t xml:space="preserve">TRIOXINA IM - 1GRA  3,5ML</t>
  </si>
  <si>
    <t xml:space="preserve">CEFTRIAXONA IV - 1GRA </t>
  </si>
  <si>
    <t xml:space="preserve">CELLTRIAXON IV - 1GRA </t>
  </si>
  <si>
    <t xml:space="preserve">CEFTRIAXONA IV - 1GRA  10ML</t>
  </si>
  <si>
    <t xml:space="preserve">TRIOXINA IV - 1GRA  10ML</t>
  </si>
  <si>
    <t xml:space="preserve">CEFTRIAXONA SÓDICA</t>
  </si>
  <si>
    <t xml:space="preserve">CEFTRIAXONA SÓDICA  1 G PÓ SOL. INJ. FA + DIL. X 10 ML</t>
  </si>
  <si>
    <t xml:space="preserve">CEFTRIAXONA SÓDICA  500 MG IV PÓ SOL. INJ. CX. 25 FA+ 25 AMP. DIL. X 5 ML</t>
  </si>
  <si>
    <t xml:space="preserve">CEFTRIAXONA SÓDICA 500 MG IV PÓ SOL. INJ. CX. 5 FA + 5 AMP. DIL. X 5 ML</t>
  </si>
  <si>
    <t xml:space="preserve">CEFTRIONA 500 MG PÓ SOL. INJ. CX. 50 FA</t>
  </si>
  <si>
    <t xml:space="preserve">TRIAXON 1 G IM PÓ  INJ. FA + DIL.</t>
  </si>
  <si>
    <t xml:space="preserve">TRIOXIN 1 G IV PÓ INJ. CX. 50 FA</t>
  </si>
  <si>
    <t xml:space="preserve">CEFTRIAXONA SÓDICA 1 G IM PÓ SOL. INJ. CX. 50 FA + 50 AMP. DIL. </t>
  </si>
  <si>
    <t xml:space="preserve">TRIAXON 1 G IM PÓ SOL. INJ. CX. 50 FA + 50 AMP. DIL.</t>
  </si>
  <si>
    <t xml:space="preserve">CEFTRIAXONA SÓDICA 1 G IM PÓ SOL. INJ. FA + DIL. X 3,5 ML</t>
  </si>
  <si>
    <t xml:space="preserve">CEFTRIAXONA 1 G IM PÓ SOL. INJ. FA + DIL. X 3,5 ML</t>
  </si>
  <si>
    <t xml:space="preserve">CEFTRIAXONA SÓDICA 1 G IV PÓ INJ. CX. 50 FA</t>
  </si>
  <si>
    <t xml:space="preserve">TRIAXON 1 G IV PÓ INJ. CX. 50 FA</t>
  </si>
  <si>
    <t xml:space="preserve">CEFTRIAXONA SÓDICA 1 G IV PÓ INJ. FA + DIL. X 10 ML</t>
  </si>
  <si>
    <t xml:space="preserve">TRIAXON 1 G IV PÓ INJ. FA + DIL. X 10 ML</t>
  </si>
  <si>
    <t xml:space="preserve">CEFTRIAXONA SÓDICA 1 G PÓ INJ. CX. 1 FA. + AMP. DIL. X 10 ML</t>
  </si>
  <si>
    <t xml:space="preserve">AMPLOSPEC 1 G PÓ INJ. CX. 1 FA. + AMP. DIL. X 10 ML</t>
  </si>
  <si>
    <t xml:space="preserve">CEFTRIAXONA SÓDICA 1 G PÓ INJ. CX. 20 FA + 20 AMP. DIL. PLÁST. X 10 ML</t>
  </si>
  <si>
    <t xml:space="preserve">TRIAXTON 1 G PÓ INJ. CX. 20 FA + 20 AMP. DIL. PLÁST. X 10 ML</t>
  </si>
  <si>
    <t xml:space="preserve">CEFTRIAXONA SÓDICA 1 G PÓ INJ. CX. 50 FA</t>
  </si>
  <si>
    <t xml:space="preserve">CEFTRIONA 1 G PÓ INJ. CX. 50 FA</t>
  </si>
  <si>
    <t xml:space="preserve">CEFTRIAXONA SÓDICA 1 G PÓ INJ. CX. 50 FA.</t>
  </si>
  <si>
    <t xml:space="preserve">AMPLOSPEC 1 G PÓ INJ. CX. 50 FA.</t>
  </si>
  <si>
    <t xml:space="preserve">CEFTRIAXONA SÓDICA 1 G PÓ SOL. INJ CX. 25 FA</t>
  </si>
  <si>
    <t xml:space="preserve">KEFTRON 1 G PÓ SOL. INJ CX. 25 FA</t>
  </si>
  <si>
    <t xml:space="preserve">CEFTRIAXONA SÓDICA 1 G PÓ SOL. INJ CX. 25 FA + AMP. DIL. X 10 ML</t>
  </si>
  <si>
    <t xml:space="preserve">KEFTRON 1 G PÓ SOL. INJ CX. 25 FA + AMP. DIL. X 10 ML</t>
  </si>
  <si>
    <t xml:space="preserve">CEFTRIAXONA SÓDICA 1 G PÓ SOL. INJ. CX. 25 FA + DIL. X 10 ML</t>
  </si>
  <si>
    <t xml:space="preserve">CEFTRIAXONA SÓDICA 1 G PÓ SOL. INJ. CX. 50 FA</t>
  </si>
  <si>
    <t xml:space="preserve">CEFTRIAXONA SÓDICA 1 G PÓ SOL. INJ. IV CX. 25 FA X 10 ML</t>
  </si>
  <si>
    <t xml:space="preserve">CEFTRIAXONA DISSÓDICA 1 G PÓ SOL. INJ. IV CX. 25 FA X 10 ML</t>
  </si>
  <si>
    <t xml:space="preserve">CEFTRIAXONA SÓDICA 1000 MG PÓ INJ. CX. 100 FA VD. + DIL.</t>
  </si>
  <si>
    <t xml:space="preserve">TRIAXTON 1000 MG PÓ INJ. CX. 100 FA VD. + DIL.</t>
  </si>
  <si>
    <t xml:space="preserve">CEFTRIAXONA SÓDICA 500 MG IM PÓ SOL. INJ. FA + DIL. X 2 ML</t>
  </si>
  <si>
    <t xml:space="preserve">CEFTRIAXONA 500 MG IM PÓ SOL. INJ. FA + DIL. X 2 ML</t>
  </si>
  <si>
    <t xml:space="preserve">CEFTRIAXONA SÓDICA 500 MG IV PÓ INJ. CX. 50 FA</t>
  </si>
  <si>
    <t xml:space="preserve">TRIAXON 500 MG IV PÓ INJ. CX. 50 FA</t>
  </si>
  <si>
    <t xml:space="preserve">CEFTRIAXONA SÓDICA 500 MG IV PÓ INJ. FA + DIL.</t>
  </si>
  <si>
    <t xml:space="preserve">TRIAXON 500 MG IV PÓ INJ. FA + DIL.</t>
  </si>
  <si>
    <t xml:space="preserve">CEFTRIAXONA SÓDICA 500 MG IV PÓ SOL. INJ. CX. 50 FA</t>
  </si>
  <si>
    <t xml:space="preserve">CEFTRIAXONA SODICA IM - 1GRA </t>
  </si>
  <si>
    <t xml:space="preserve">CEFTRIAXONA SODICA IM - 1GRA</t>
  </si>
  <si>
    <t xml:space="preserve">CEFTRIAXONA SODICA IM - 1GRA  3,5ML</t>
  </si>
  <si>
    <t xml:space="preserve">ROCEFIN IM - 1GRA  3,5ML</t>
  </si>
  <si>
    <t xml:space="preserve">CEFTRIAXONA SODICA IM - 1GRA  3,5ML </t>
  </si>
  <si>
    <t xml:space="preserve">CEFTRIAX IM - 1GRA  3,5ML</t>
  </si>
  <si>
    <t xml:space="preserve">CEFTRIAXONA SODICA IM - 250MG  2ML</t>
  </si>
  <si>
    <t xml:space="preserve">ROCEFIN IM - 250MG  2ML</t>
  </si>
  <si>
    <t xml:space="preserve">CEFTRIAXONA SODICA IM - 500MG  2ML</t>
  </si>
  <si>
    <t xml:space="preserve">ROCEFIN IM - 500MG  2ML</t>
  </si>
  <si>
    <t xml:space="preserve">CEFTRIAXONA SODICA IV - 1000MG</t>
  </si>
  <si>
    <t xml:space="preserve">CEFTRIAXONA SODICA IV - 500MG  5ML</t>
  </si>
  <si>
    <t xml:space="preserve">ROCEFIN IV - 500MG  5ML</t>
  </si>
  <si>
    <t xml:space="preserve">CEFTRIAXONA SODICA IV -1GRA  10ML</t>
  </si>
  <si>
    <t xml:space="preserve">ROCEFIN IV - 1GRA  10ML</t>
  </si>
  <si>
    <t xml:space="preserve">CEFUROXIMA ( AXETIL ) - 250MG  50ML SUSP. </t>
  </si>
  <si>
    <t xml:space="preserve">ZINNAT - 250MG  50ML SUSP. </t>
  </si>
  <si>
    <t xml:space="preserve">CEFUROXIMA 750 MG PÓ SOL. INJ CX. 25 FA</t>
  </si>
  <si>
    <t xml:space="preserve">CEFUROXIMA PROXETIL - 250MG </t>
  </si>
  <si>
    <t xml:space="preserve">ZINNAT - 250MG</t>
  </si>
  <si>
    <t xml:space="preserve">CEFUROXIMA PROXETIL - 500MG </t>
  </si>
  <si>
    <t xml:space="preserve">ZINNAT - 500MG</t>
  </si>
  <si>
    <t xml:space="preserve">CEFUROXIMA PROXETIL IVIM - 750MG  6ML</t>
  </si>
  <si>
    <t xml:space="preserve">ZINACEF IVIM - 750MG  6ML</t>
  </si>
  <si>
    <t xml:space="preserve">CEFUROXIMA SÓDICA</t>
  </si>
  <si>
    <t xml:space="preserve">CEFUROXIMA  750 MG PÓ SOL. INJ. FA + AMP. DIL. X 6 ML</t>
  </si>
  <si>
    <t xml:space="preserve">CEFUROXIMA 750 MG PÓ SOL. INJ. CX. 25 FA+ 25 AMP. DIL. X 6 ML</t>
  </si>
  <si>
    <t xml:space="preserve">CEFUROXIMA SÓDICA 750 MG PÓ SOL. INJ. CX. 50 FA + 50 AMP. DIL. X 6 ML</t>
  </si>
  <si>
    <t xml:space="preserve">CELECOXIB - 100MG</t>
  </si>
  <si>
    <t xml:space="preserve">CELEBRA - 100MG</t>
  </si>
  <si>
    <t xml:space="preserve">CELECOXIB - 200MG</t>
  </si>
  <si>
    <t xml:space="preserve">CELEBRA - 200MG</t>
  </si>
  <si>
    <t xml:space="preserve">CELECOXIBE 200 MG CX. 30 CAP.</t>
  </si>
  <si>
    <t xml:space="preserve">CELEBRA 200 MG CX. 30 CAP.</t>
  </si>
  <si>
    <t xml:space="preserve">CELECOXIBE 200 MG CX. 4 CAP.</t>
  </si>
  <si>
    <t xml:space="preserve">CELEBRA 200 MG CX. 4 CAP.</t>
  </si>
  <si>
    <t xml:space="preserve">CETAFRIN - 200MG  20ML GTS</t>
  </si>
  <si>
    <t>CETOCONAZOL</t>
  </si>
  <si>
    <t xml:space="preserve">CETOCONAZOL 200  MG CX. 10  CP.</t>
  </si>
  <si>
    <t xml:space="preserve">CETOCONAZOL 200  MG CX. 60  CP.</t>
  </si>
  <si>
    <t xml:space="preserve">CETOCONAZOL - 200MG</t>
  </si>
  <si>
    <t xml:space="preserve">CETONAX - 200MG</t>
  </si>
  <si>
    <t xml:space="preserve">NIZORAL - 200MG</t>
  </si>
  <si>
    <t xml:space="preserve">CETOCONAZOL - 20MG  30GRA CREME</t>
  </si>
  <si>
    <t xml:space="preserve">CANDICORT - 20MG  30GRA CREME</t>
  </si>
  <si>
    <t xml:space="preserve">NIZORAL - 20MG  30GRA CREME</t>
  </si>
  <si>
    <t xml:space="preserve">CETOCONAZOL - 20MG30GRA CREME</t>
  </si>
  <si>
    <t xml:space="preserve">CETOCONAZOL - 20MG30GRA</t>
  </si>
  <si>
    <t xml:space="preserve">CETOCONAZOL - 20MG30GRA CREME </t>
  </si>
  <si>
    <t xml:space="preserve">CETOCONAZOL - 20MG30GRA </t>
  </si>
  <si>
    <t xml:space="preserve">CETOCONAZOL + BETAMETASONA - 30GRA POMADA</t>
  </si>
  <si>
    <t xml:space="preserve">CETOCORT - 30GRA POMADA </t>
  </si>
  <si>
    <t xml:space="preserve">CETOCONAZOL + BETAMETASONA + SULFATO DE NEOMICINA - 30GRA CREME</t>
  </si>
  <si>
    <t xml:space="preserve">NOVACORT - 30GRA CREME</t>
  </si>
  <si>
    <t xml:space="preserve">CETOCONAZOL + BETAMETASONA + SULFATO DE NEOMICINA - 30GRA POMADA</t>
  </si>
  <si>
    <t xml:space="preserve">NOVACORT - 30GRA POMADA</t>
  </si>
  <si>
    <t xml:space="preserve">CETOCONAZOL + DIPROPIONATO DE BETAMETASONA - 10GRA CREME</t>
  </si>
  <si>
    <t xml:space="preserve">TROK - 10GRA CREME</t>
  </si>
  <si>
    <t xml:space="preserve">CETOCONAZOL + DIPROPIONATO DE BETAMETASONA - 10GRA POMADA</t>
  </si>
  <si>
    <t xml:space="preserve">TROK - 10GRA POMADA</t>
  </si>
  <si>
    <t xml:space="preserve">CETOCONAZOL + DIPROPIONATO DE BETAMETASONA - 30GRA CREME</t>
  </si>
  <si>
    <t xml:space="preserve">CETOCONAZOL + DIPROPIONATO DE BETAMETASONA - 30GRA </t>
  </si>
  <si>
    <t xml:space="preserve">CETOCONAZOL + DIPROPIONATO DE BETAMETASONA + SULFATO DE NEOMICINA - 10GRA CREME</t>
  </si>
  <si>
    <t xml:space="preserve">TROK-N - 10GRA CREME</t>
  </si>
  <si>
    <t xml:space="preserve">CETOCONAZOL + DIPROPIONATO DE BETAMETASONA + SULFATO DE NEOMICINA - 30GRA CREME</t>
  </si>
  <si>
    <t xml:space="preserve">CETOCONAZOL 20 MGG CREME DERM. BISN. X 30 G</t>
  </si>
  <si>
    <t xml:space="preserve">CETOCONAZOL 200 MG CX. 10 CP.</t>
  </si>
  <si>
    <t xml:space="preserve">CANDORAL  200 MG CX. 10 CP.</t>
  </si>
  <si>
    <t xml:space="preserve">CETOCONAZOL 200 MG CX. 30 CP.</t>
  </si>
  <si>
    <t xml:space="preserve">CETOPROFENO - 100MG</t>
  </si>
  <si>
    <t xml:space="preserve">CETOPROFENO - 100MG  2ML</t>
  </si>
  <si>
    <t xml:space="preserve">FLAMADOR - 100MG  2ML</t>
  </si>
  <si>
    <t xml:space="preserve">CETOPROFENO - 100MG (50 MGML) SOL. INJ.</t>
  </si>
  <si>
    <t xml:space="preserve">CETOPROFENO - 100MG (50 MGML) SOL. INJ. IM</t>
  </si>
  <si>
    <t xml:space="preserve">CETOPROFENO - 100MG (50MGML) SOL. INJ. IM </t>
  </si>
  <si>
    <t xml:space="preserve">CETOPROFENO - 100MG PO LIOF</t>
  </si>
  <si>
    <t xml:space="preserve">ARTRINID - 100MG PO LIOF</t>
  </si>
  <si>
    <t xml:space="preserve">CETOPROFENO - 30GRA GEL</t>
  </si>
  <si>
    <t xml:space="preserve">CETOPROFENO - 30GRA</t>
  </si>
  <si>
    <t xml:space="preserve">CETOPROFENO - 50MG</t>
  </si>
  <si>
    <t xml:space="preserve">ARTRINID - 50MG </t>
  </si>
  <si>
    <t xml:space="preserve">CEPROFEN - 50MG</t>
  </si>
  <si>
    <t xml:space="preserve">FLAMADOR - 50MG</t>
  </si>
  <si>
    <t xml:space="preserve">PROFENID - 50MG</t>
  </si>
  <si>
    <t xml:space="preserve">CETOPROFENO 1 MGML XPE. FR. VD. X 150 ML + SER. DOS.</t>
  </si>
  <si>
    <t xml:space="preserve">PROFENID 1 MGML XPE. FR. VD. X 150 ML + SER. DOS.</t>
  </si>
  <si>
    <t xml:space="preserve">CETOPROFENO 100 MG (50 MGML) IM SOL. INJ. CX. 6 AMP. X 2 ML</t>
  </si>
  <si>
    <t xml:space="preserve">CETOPROFENO 100 MG (50 MGML) SOL. INJ. CX. 50 AMP. X 2 ML</t>
  </si>
  <si>
    <t xml:space="preserve">CETOPROFENO 100 MG IV   PÓ LIOF. INJ. CX. 50  FA</t>
  </si>
  <si>
    <t xml:space="preserve">CETOPROFENO 150 MG CX. 10 CP</t>
  </si>
  <si>
    <t xml:space="preserve">PROFENID BI 150 MG CX. 10 CP</t>
  </si>
  <si>
    <t xml:space="preserve">CETOPROFENO 2% - 20ML GTS</t>
  </si>
  <si>
    <t xml:space="preserve">PROFENID 2% - 20ML GTS </t>
  </si>
  <si>
    <t xml:space="preserve">CETOPROFENO 20 MGML  SOL. ORAL FR. GTS. X 20  ML</t>
  </si>
  <si>
    <t xml:space="preserve">CETOPROFENO ENTERICO - 100MG</t>
  </si>
  <si>
    <t xml:space="preserve">PROFENID ENTERICO - 100MG</t>
  </si>
  <si>
    <t xml:space="preserve">CETOPROFENO IM - 100MG</t>
  </si>
  <si>
    <t xml:space="preserve">PROFENID IM - 100MG</t>
  </si>
  <si>
    <t xml:space="preserve">CETOPROFENO IM - 100MG  2ML</t>
  </si>
  <si>
    <t xml:space="preserve">ARTRINID IM - 100MG  2ML</t>
  </si>
  <si>
    <t xml:space="preserve">CETOPROFENO IV - 100MG</t>
  </si>
  <si>
    <t xml:space="preserve">PROFENID IV - 100MG</t>
  </si>
  <si>
    <t xml:space="preserve">CETOPROFENO IV - 100MG  2ML</t>
  </si>
  <si>
    <t xml:space="preserve">ARTRINID IV - 100MG  2ML</t>
  </si>
  <si>
    <t xml:space="preserve">CETOPROFENO RETARD - 200MG</t>
  </si>
  <si>
    <t xml:space="preserve">PROFENID RETARD - 200MG</t>
  </si>
  <si>
    <t xml:space="preserve">CETOROLACO DE TROMETAMINA -  30  MGML</t>
  </si>
  <si>
    <t xml:space="preserve">CETOROLACO DE TROMETAMINA - 10MG</t>
  </si>
  <si>
    <t xml:space="preserve">TORAGESIC SL - 10MG</t>
  </si>
  <si>
    <t xml:space="preserve">CETOROLACO DE TROMETAMINA - 30MG SOL. INJ.</t>
  </si>
  <si>
    <t xml:space="preserve">TORADOL - 30MG SOL. INJ.</t>
  </si>
  <si>
    <t xml:space="preserve">CETOROLACO DE TROMETAMINA - 5MGML SOL OFT ESTERIL - 10ML </t>
  </si>
  <si>
    <t xml:space="preserve">ACULAR LS - 10ML</t>
  </si>
  <si>
    <t xml:space="preserve">CETOROLACO DE TROMETAMINA 0,5% - 5ML COL </t>
  </si>
  <si>
    <t xml:space="preserve">ACULAR - 5ML</t>
  </si>
  <si>
    <t xml:space="preserve">CETOROLACO DE TROMETAMOL - 10MG</t>
  </si>
  <si>
    <t xml:space="preserve">DEOCIL SL - 10MG </t>
  </si>
  <si>
    <t>DIFFUCAP-CHEMOBRAS</t>
  </si>
  <si>
    <t xml:space="preserve">CETOROLACO DE TROMETAMOL - 10MG.  S. L.</t>
  </si>
  <si>
    <t xml:space="preserve">CETOROLACO DE TROMETAMOL - 30MGML SOL. INJ.</t>
  </si>
  <si>
    <t xml:space="preserve">TORAGESIC - 30MGML SOL. INJ.</t>
  </si>
  <si>
    <t xml:space="preserve">CETOROLACO DE TROMETAMOL - 60MG (30MGML) SOL. INJ. </t>
  </si>
  <si>
    <t xml:space="preserve">TORAGESIC - 60MG (30MGML) SOL. INJ. </t>
  </si>
  <si>
    <t xml:space="preserve">CETUXIMABE 5 MGML SOL INJ FA VD X 100 ML  </t>
  </si>
  <si>
    <t xml:space="preserve">ERBITUX 5 MGML SOL INJ FA VD X 100 ML  </t>
  </si>
  <si>
    <t xml:space="preserve">CETUXIMABE 5 MGML SOL. INJ. FA VD. X 20 ML</t>
  </si>
  <si>
    <t xml:space="preserve">ERBITUX - 5MGML - 20ML</t>
  </si>
  <si>
    <t xml:space="preserve">ERBITUX 5 MGML SOL INJ FA VD X 20 ML  </t>
  </si>
  <si>
    <t xml:space="preserve">CHAMOMILLA RECUTITA (L.) RAUSCHERT POM - 10GRA</t>
  </si>
  <si>
    <t xml:space="preserve">AD-MUC POM - 10GRA</t>
  </si>
  <si>
    <t xml:space="preserve">CIANOCOBALAMINA - 500MCGML SOL. INJ. IM </t>
  </si>
  <si>
    <t xml:space="preserve">MEDAT - 500MCGML SOL. INJ. IM </t>
  </si>
  <si>
    <t xml:space="preserve">CIANOCOBALAMINA + CLORIDRATO DE PIRIDOXINA + CLORIDRATO DE TIAMINA + DICLOFENACO SODICO SOL. INJ.</t>
  </si>
  <si>
    <t xml:space="preserve">ALGINAC - SOL. INJ.</t>
  </si>
  <si>
    <t xml:space="preserve">CIANOCOBALAMINA + LIDOCAINA + PIRIDOXINA + TIAMINA - 2ML  1ML</t>
  </si>
  <si>
    <t xml:space="preserve">DEXANEURIN - 2ML  1ML</t>
  </si>
  <si>
    <t xml:space="preserve">CIANOCOBALAMINA + TIAMINA+ PIRIDOXINA</t>
  </si>
  <si>
    <t xml:space="preserve">CITONEURIN - 50MCG</t>
  </si>
  <si>
    <t xml:space="preserve">CIANOCOBALAMINA+PIRIDOXINA+TIAMINA+DICLOFENACO SÓDICO</t>
  </si>
  <si>
    <t xml:space="preserve">ALGINAC FR. X 30 CP. REV.</t>
  </si>
  <si>
    <t>CIANOCOBALAMINA+TIAMINA+PIRIDOXINA</t>
  </si>
  <si>
    <t xml:space="preserve">CITONEURIN - 1000MCGML + (100 + 100)MGML</t>
  </si>
  <si>
    <t xml:space="preserve">CITONEURIN 5000 MCG + 100 MG + 100 MG CX. 20 DRG.</t>
  </si>
  <si>
    <t xml:space="preserve">CITONEURIN 5000 MCGML + (100 + 100)MGML SOL. INJ. CX. 3 AMP. X 1 ML</t>
  </si>
  <si>
    <t xml:space="preserve">CICLOFOSFAMIDA - 1000MG</t>
  </si>
  <si>
    <t xml:space="preserve">CYCRAM - 1000MG</t>
  </si>
  <si>
    <t xml:space="preserve">CICLOFOSFAMIDA - 1GRA</t>
  </si>
  <si>
    <t xml:space="preserve">GENUXAL - 1GRA</t>
  </si>
  <si>
    <t xml:space="preserve">CICLOFOSFAMIDA - 200MG</t>
  </si>
  <si>
    <t xml:space="preserve">CYCRAM - 200MG</t>
  </si>
  <si>
    <t xml:space="preserve">GENUXAL - 200MG</t>
  </si>
  <si>
    <t xml:space="preserve">CICLOFOSFAMIDA - 50MG</t>
  </si>
  <si>
    <t xml:space="preserve">GENUXAL - 50MG</t>
  </si>
  <si>
    <t xml:space="preserve">CICLOPIROX OLAMINA - 10MG  20GRA</t>
  </si>
  <si>
    <t xml:space="preserve">CICLOSPORINA - 100MG</t>
  </si>
  <si>
    <t xml:space="preserve">SANDIMMUN NEORAL - 100MG</t>
  </si>
  <si>
    <t xml:space="preserve">CICLOSPORINA - 25MG</t>
  </si>
  <si>
    <t xml:space="preserve">SANDIMMUN NEORAL - 25MG</t>
  </si>
  <si>
    <t xml:space="preserve">CICLOSPORINA - 50MG</t>
  </si>
  <si>
    <t xml:space="preserve">SANDIMMUN NEORAL - 50MG</t>
  </si>
  <si>
    <t xml:space="preserve">CILAZAPRIL+HIDROCLOROTIAZIDA 5 MG + 12,5MG CX. 28 CP. REV.</t>
  </si>
  <si>
    <t xml:space="preserve">VASCASE PLUS 5 MG + 12,5MG CX. 28 CP. REV.</t>
  </si>
  <si>
    <t xml:space="preserve">CILOSTAZOL - 100MG</t>
  </si>
  <si>
    <t xml:space="preserve">CEBRALAT - 100MG</t>
  </si>
  <si>
    <t xml:space="preserve">CLAUDIC - 100MG</t>
  </si>
  <si>
    <t xml:space="preserve">VASOGARD - 100MG</t>
  </si>
  <si>
    <t xml:space="preserve">CILOSTAZOL - 50MG</t>
  </si>
  <si>
    <t xml:space="preserve">CLAUDIC - 50MG</t>
  </si>
  <si>
    <t xml:space="preserve">VASATIV - 50MG</t>
  </si>
  <si>
    <t xml:space="preserve">VASOGARD - 50MG</t>
  </si>
  <si>
    <t xml:space="preserve">CILOSTAZOL - 50MG  30 CPR</t>
  </si>
  <si>
    <t xml:space="preserve">CEBRALAT - 50MG</t>
  </si>
  <si>
    <t xml:space="preserve">CILOSTAZOL - 50MG  60 CPR</t>
  </si>
  <si>
    <t>CIMETIDINA</t>
  </si>
  <si>
    <t xml:space="preserve">CIMETIDINA 200 MG CX. 10 CP.</t>
  </si>
  <si>
    <t xml:space="preserve">ULCINAX 200 MG CX. 20 CP</t>
  </si>
  <si>
    <t xml:space="preserve">ULCINAX 300 MG (150 MGML)SOL. INJ. CX. 6 AMP X 2 ML</t>
  </si>
  <si>
    <t xml:space="preserve">CIMETIDINA - 200MG</t>
  </si>
  <si>
    <t xml:space="preserve">TAGAMET - 200MG</t>
  </si>
  <si>
    <t xml:space="preserve">ULCIMET - 200MG</t>
  </si>
  <si>
    <t xml:space="preserve">CIMETIDINA - 300MG  2ML</t>
  </si>
  <si>
    <t xml:space="preserve">HYCIMET - 300MG  2ML</t>
  </si>
  <si>
    <t xml:space="preserve">ULCIMET - 300MG  2ML</t>
  </si>
  <si>
    <t xml:space="preserve">CIMETIDINA 300 MG (150 MGML) SOL. INJ. CX 120 AMP X 2 ML</t>
  </si>
  <si>
    <t>CINARIZINA</t>
  </si>
  <si>
    <t xml:space="preserve">CINARAN 25 MG CX. 20 CP</t>
  </si>
  <si>
    <t xml:space="preserve">CINARAN 75 MG CX. 20 CP</t>
  </si>
  <si>
    <t xml:space="preserve">CINARIZINA 25 MG CX. 30 CAP.</t>
  </si>
  <si>
    <t xml:space="preserve">CINARIZINA 75 MG CX. 30 CAP.</t>
  </si>
  <si>
    <t xml:space="preserve">CINARIZINA 75 MG CX. 30 CP.</t>
  </si>
  <si>
    <t xml:space="preserve">DUCTOGERON 25 MG CX. 30 CP.</t>
  </si>
  <si>
    <t xml:space="preserve">DUCTOGERON 75 MG CX. 30 CP.</t>
  </si>
  <si>
    <t xml:space="preserve">CINARIZINA - 25MG</t>
  </si>
  <si>
    <t xml:space="preserve">ANTIGERON - 25MG</t>
  </si>
  <si>
    <t xml:space="preserve">CRONOGERON - 25MG</t>
  </si>
  <si>
    <t xml:space="preserve">ARROW INTERNATIONAL - EUA </t>
  </si>
  <si>
    <t xml:space="preserve">STUGERON - 25MG</t>
  </si>
  <si>
    <t xml:space="preserve">CINARIZINA - 75MG</t>
  </si>
  <si>
    <t xml:space="preserve">FLUXON - 75MG</t>
  </si>
  <si>
    <t xml:space="preserve">STUGERINA - 75MG</t>
  </si>
  <si>
    <t xml:space="preserve">STUGERON - 75MG</t>
  </si>
  <si>
    <t xml:space="preserve">VESSEL - 75MG</t>
  </si>
  <si>
    <t>FARMION</t>
  </si>
  <si>
    <t xml:space="preserve">CINARIZINA - 75MG </t>
  </si>
  <si>
    <t xml:space="preserve">ANTIGERON - 75MG </t>
  </si>
  <si>
    <t xml:space="preserve">CINARIZINA + PIRACETAM </t>
  </si>
  <si>
    <t>EXIT</t>
  </si>
  <si>
    <t xml:space="preserve">CINARIZINA 75 MG CX. 30 CP</t>
  </si>
  <si>
    <t xml:space="preserve">CINARIX 75 MG CX. 30 CP</t>
  </si>
  <si>
    <t xml:space="preserve">CINARIZINA -75MG</t>
  </si>
  <si>
    <t xml:space="preserve">CRONOGERON - 75MG</t>
  </si>
  <si>
    <t xml:space="preserve">CIPROFIBRATO - 100MG</t>
  </si>
  <si>
    <t xml:space="preserve">LIPLESS - 100MG</t>
  </si>
  <si>
    <t xml:space="preserve">CIPROFIBRATO 100 MG CX. 30 CP</t>
  </si>
  <si>
    <t xml:space="preserve">OROXADIN 100 MG CX. 30 CP</t>
  </si>
  <si>
    <t xml:space="preserve">CIPROFLOXACINA 200MG (2 MGML) SOL. INJ. BOLSA X 100  ML</t>
  </si>
  <si>
    <t xml:space="preserve">CIPROFLOXACINA 400 MG (2 MGML) SOL. INJ. BOLSA X 200  ML</t>
  </si>
  <si>
    <t xml:space="preserve">CIPROFLOXACINO 200 MG (2 MGML) SOL. INJ. BOLSA X 100  ML</t>
  </si>
  <si>
    <t xml:space="preserve">CIPROFLOXACINO 400 MG (2 MGML) SOL. INJ. BOLSA X 200  ML</t>
  </si>
  <si>
    <t xml:space="preserve">CISPLATINA  100 MG (1 MGML) SOL. INJ. FA VD. X 100 ML</t>
  </si>
  <si>
    <t xml:space="preserve">C PLATIN 100 MG (1 MGML) SOL. INJ. FA VD. X 100 ML</t>
  </si>
  <si>
    <t xml:space="preserve">CISPLATINA - 10MG</t>
  </si>
  <si>
    <t xml:space="preserve">C-PLATIN - 10MG </t>
  </si>
  <si>
    <t xml:space="preserve">CISPLATINA - 10MG </t>
  </si>
  <si>
    <t xml:space="preserve">TECNOPLATIN - 10MG </t>
  </si>
  <si>
    <t xml:space="preserve">CISPLATINA - 10MG  10ML</t>
  </si>
  <si>
    <t xml:space="preserve">CITOPLAX - 10MG  10ML</t>
  </si>
  <si>
    <t xml:space="preserve">CISPLATINA - 10MG  20ML</t>
  </si>
  <si>
    <t xml:space="preserve">PLATINIL - 10MG  20ML</t>
  </si>
  <si>
    <t xml:space="preserve">CISPLATINA - 25MG  25ML</t>
  </si>
  <si>
    <t xml:space="preserve">CISPLATINA - 50MG</t>
  </si>
  <si>
    <t xml:space="preserve">C-PLATIN - 50MG </t>
  </si>
  <si>
    <t xml:space="preserve">CISPLATINA - 50MG </t>
  </si>
  <si>
    <t xml:space="preserve">TECNOPLATIN - 50MG </t>
  </si>
  <si>
    <t xml:space="preserve">PLATINIL - 50MG </t>
  </si>
  <si>
    <t xml:space="preserve">CISPLATINA - 50MG  50ML</t>
  </si>
  <si>
    <t xml:space="preserve">CITOPLAX - 50MG  50ML</t>
  </si>
  <si>
    <t xml:space="preserve">PLATIRAN - 50MG  50ML</t>
  </si>
  <si>
    <t xml:space="preserve">CISPLATINA 0,5 MGML SOL. INJ. CX. FA X  20 ML</t>
  </si>
  <si>
    <t xml:space="preserve">UNISTIN 0,5 MGML SOL. INJ. CX. FA X  20 ML</t>
  </si>
  <si>
    <t xml:space="preserve">CISPLATINA 10 MG (1 MGML) SOL. INJ. CX. 5 FA X 10 ML</t>
  </si>
  <si>
    <t xml:space="preserve">PLATISTINE 10 MG (1 MGML) SOL. INJ. CX. 5 FA X 10 ML</t>
  </si>
  <si>
    <t xml:space="preserve">CISPLATINA 10 MG (1 MGML) SOL. INJ. FA X 10 ML</t>
  </si>
  <si>
    <t xml:space="preserve">FAULDCISPLA 10 MG (1 MGML) SOL. INJ. FA X 10 ML</t>
  </si>
  <si>
    <t xml:space="preserve">INCEL 10 MG (1 MGML) SOL. INJ. FA X 10 ML</t>
  </si>
  <si>
    <t xml:space="preserve">CISPLATINA 10 MG PÓ LIOF. INJ. FA</t>
  </si>
  <si>
    <t xml:space="preserve">CISPLATINA 100 MG (1 MGML) SOL. INJ. FA X 100 ML</t>
  </si>
  <si>
    <t xml:space="preserve">FAULDCISPLA 100 MG (1 MGML) SOL. INJ. FA X 100 ML</t>
  </si>
  <si>
    <t xml:space="preserve">PLATISTINE 100 MG (1 MGML) SOL. INJ. FA X 100 ML</t>
  </si>
  <si>
    <t xml:space="preserve">CISPLATINA 50 MG ( 1MGML) SOL. INJ. FA X 50 ML</t>
  </si>
  <si>
    <t xml:space="preserve">INCEL 50 MG ( 1MGML) SOL. INJ. FA X 50 ML</t>
  </si>
  <si>
    <t xml:space="preserve">CISPLATINA 50 MG (1 MGML) SOL. INJ. FA X 50 ML</t>
  </si>
  <si>
    <t xml:space="preserve">FAULDCISPLA 50 MG (1 MGML) SOL. INJ. FA X 50 ML</t>
  </si>
  <si>
    <t xml:space="preserve">PLATISTINE 50 MG (1 MGML) SOL. INJ. FA X 50 ML</t>
  </si>
  <si>
    <t xml:space="preserve">CISPLATINA 50 MG PÓ LIOF. INJ. FA</t>
  </si>
  <si>
    <t>CITALOPRAM</t>
  </si>
  <si>
    <t xml:space="preserve">CITALOPRAM 20 MG CX. 14 CP. REV.</t>
  </si>
  <si>
    <t xml:space="preserve">CITALOPRAM 20 MG CX. 15 CP. REV.</t>
  </si>
  <si>
    <t xml:space="preserve">CITALOPRAM 20 MG CX. 30 CP. REV.</t>
  </si>
  <si>
    <t xml:space="preserve">CITTA 20 MG CX. 28 CP. REV.</t>
  </si>
  <si>
    <t xml:space="preserve">MAXAPRAN 20 MG CX. 14 CP. REV.</t>
  </si>
  <si>
    <t xml:space="preserve">MAXAPRAN 20 MG CX. 28 CP. REV.</t>
  </si>
  <si>
    <t xml:space="preserve">PROCIMAX 40 MG CX. 28 CP</t>
  </si>
  <si>
    <t xml:space="preserve">CITALOPRAM - 20MG</t>
  </si>
  <si>
    <t xml:space="preserve">PROCIMAX - 20MG</t>
  </si>
  <si>
    <t xml:space="preserve">CITALOPRAM - 40MG</t>
  </si>
  <si>
    <t xml:space="preserve">PROCIMAX - 40MG</t>
  </si>
  <si>
    <t xml:space="preserve">CITALOPRAM 20 MG CX. 14 CP. REV.  </t>
  </si>
  <si>
    <t xml:space="preserve">CIPRAMIL 20 MG CX. 14 CP. REV.</t>
  </si>
  <si>
    <t>LUNDBECK</t>
  </si>
  <si>
    <t xml:space="preserve">CITALOPRAM 20 MG CX. 28 CP. REV.</t>
  </si>
  <si>
    <t xml:space="preserve">CIPRAMIL 20 MG CX. 28 CP. REV.</t>
  </si>
  <si>
    <t xml:space="preserve">CITALOPRAM 40 MG CX. 14 CP.</t>
  </si>
  <si>
    <t xml:space="preserve">DENYL 40 MG CX. 14 CP.</t>
  </si>
  <si>
    <t>CITARABINA</t>
  </si>
  <si>
    <t xml:space="preserve">CITARABINA 1 G (100 MGML) SOL. INJ. IV FA X 10 ML</t>
  </si>
  <si>
    <t xml:space="preserve">CITARAX  500 MG (50 MGML) SOL. INJ. CX.10 FA VD. X 10 ML</t>
  </si>
  <si>
    <t xml:space="preserve">CITARABINA 500 MG (100 MGML)  SOL. INJ. IV FA X 5 ML</t>
  </si>
  <si>
    <t xml:space="preserve">CITARABINA 100 MGML SOL. INJ. IV FA X 1 ML</t>
  </si>
  <si>
    <t xml:space="preserve">CITARABINA 1 G (100 MGML) SOL. INJ. FA X 10 ML</t>
  </si>
  <si>
    <t xml:space="preserve">FAULDCITA 1 G (100 MGML) SOL. INJ. FA X 10 ML</t>
  </si>
  <si>
    <t xml:space="preserve">CITARABINA 1 G (100 MGML). SOL. INJ. FA PLÁST. X 10 ML</t>
  </si>
  <si>
    <t xml:space="preserve">ARACYTIN CS  1 G (100 MGML). SOL. INJ. FA PLÁST. X 10 ML</t>
  </si>
  <si>
    <t xml:space="preserve">CITARABINA 100 MG (20 MGML) SOL. INJ. CX.10 FA VD. X 5 ML</t>
  </si>
  <si>
    <t xml:space="preserve">CITARAX 100 MG (20 MGML) SOL. INJ. CX.10 FA VD. X 5 ML</t>
  </si>
  <si>
    <t xml:space="preserve">CITARABINA 100 MG PÓ LIOF. INJ. FA + AMP. DIL.</t>
  </si>
  <si>
    <t xml:space="preserve">ARACYTIN CS 100 MG PÓ LIOF. INJ. FA + AMP. DIL.</t>
  </si>
  <si>
    <t xml:space="preserve">CITARABINA 500 MG (100 MGML) SOL. INJ. CX. 5  FA X 5 ML</t>
  </si>
  <si>
    <t xml:space="preserve">FAULDCITA 500 MG (100 MGML) SOL. INJ. CX. 5  FA X 5 ML</t>
  </si>
  <si>
    <t xml:space="preserve">CITARABINA 500 MG (100 MGML) SOL. INJ. FA X 5 ML</t>
  </si>
  <si>
    <t xml:space="preserve">TABINE 500 MG (100 MGML) SOL. INJ. FA X 5 ML</t>
  </si>
  <si>
    <t xml:space="preserve">CITARABINA 500 MG (20 MGML). SOL. INJ. FA PLÁST. X 25 ML</t>
  </si>
  <si>
    <t xml:space="preserve">ARACYTIN CS  500 MG (20 MGML). SOL. INJ. FA PLÁST. X 25 ML</t>
  </si>
  <si>
    <t xml:space="preserve">CITARABINA 500 MG (50 MGML) SOL. INJ. CX. 2 AMP. X 10 ML</t>
  </si>
  <si>
    <t xml:space="preserve">DARBIN 500 MG (50 MGML) SOL. INJ. CX. 2 AMP. X 10 ML</t>
  </si>
  <si>
    <t xml:space="preserve">CITARABINA 500 MG PÓ LIOF. INJ. FA</t>
  </si>
  <si>
    <t xml:space="preserve">CITICOLINA SODICA - 500MG</t>
  </si>
  <si>
    <t xml:space="preserve">SOMAZINA - 500MG </t>
  </si>
  <si>
    <t xml:space="preserve">SOLVAY FARMA</t>
  </si>
  <si>
    <t xml:space="preserve">CITRATO DE FENTANILA</t>
  </si>
  <si>
    <t xml:space="preserve">DUROGESIC D-TRANS 16,8 MG (100 MCGH) CX. 5 ADESIVOS TRANSDÉRMICOS.</t>
  </si>
  <si>
    <t xml:space="preserve">DUROGESIC D-TRANS 4,2 MG (25 MCGH) CX. 5 ADESIVOS TRANSDÉRMICOS.</t>
  </si>
  <si>
    <t xml:space="preserve">CITRATO DE FENTANILA - 0,05MG  10ML</t>
  </si>
  <si>
    <t xml:space="preserve">FENTANEST - 0,05MG  10ML</t>
  </si>
  <si>
    <t xml:space="preserve">CITRATO DE FENTANILA - 0,05MGML  - 2ML </t>
  </si>
  <si>
    <t xml:space="preserve">CITRATO DE FENTANILA - 100MCG (50MCGML) SOL. INJ.</t>
  </si>
  <si>
    <t xml:space="preserve">UNIFENTAL - 100MCG (50MCGML) SOL. INJ. </t>
  </si>
  <si>
    <t xml:space="preserve">CITRATO DE FENTANILA - 100MCG (50MCGML) SOL. INJ. </t>
  </si>
  <si>
    <t xml:space="preserve">UNIFENTAL - 100MCG (50MCGML) SOL. INJ.</t>
  </si>
  <si>
    <t xml:space="preserve">CITRATO DE FENTANILA - 78,5MCGML</t>
  </si>
  <si>
    <t xml:space="preserve">BIOFENT - 78,5MCGML</t>
  </si>
  <si>
    <t xml:space="preserve">CITRATO DE FENTANILA - 78,5MCGML </t>
  </si>
  <si>
    <t xml:space="preserve">BIOFENT - 78,5MCGML </t>
  </si>
  <si>
    <t xml:space="preserve">CITRATO DE FENTANILA + DROPERIDOL - 0,05MG  2ML</t>
  </si>
  <si>
    <t xml:space="preserve">NILPERIDOL - 0,05MG  2ML</t>
  </si>
  <si>
    <t xml:space="preserve">CITRATO DE FENTANILA 100 MCG (0,05 MGML) SOL. INJ. CX. 50 AMP. ESTOJO X  2 ML</t>
  </si>
  <si>
    <t xml:space="preserve">FENTANEST 100 MCG (0,05 MGML) SOL. INJ. CX. 50 AMP. ESTOJO X  2 ML</t>
  </si>
  <si>
    <t xml:space="preserve">CITRATO DE FENTANILA 100 MCG (50 MCGML) SOL. INJ. CX. 25 AMP. VD. X 2 ML</t>
  </si>
  <si>
    <t xml:space="preserve">CITRATO DE FENTANILA 250 MCG (0,05 MGML) SOL. INJ. CX. 25 AMP. X 5 ML</t>
  </si>
  <si>
    <t xml:space="preserve">FENTANEST 250 MCG (0,05 MGML) SOL. INJ. CX. 25 AMP. X 5 ML</t>
  </si>
  <si>
    <t xml:space="preserve">CITRATO DE FENTANILA 250 MCG (50 MCGML) SOL. INJ. CX. 25 AMP. VD. X 5 ML</t>
  </si>
  <si>
    <t xml:space="preserve">CITRATO DE FENTANILA 250 MCG (50 MCGML) SOL. INJ. CX. 5  AMP. X 5  ML</t>
  </si>
  <si>
    <t xml:space="preserve">FENTANIL 250 MCG (50 MCGML) SOL. INJ. CX. 5  AMP. X 5  ML</t>
  </si>
  <si>
    <t xml:space="preserve">CITRATO DE FENTANILA 500 MCG (50 MCG ML)  SOL. INJ. CX  25  AMP. X 10  ML</t>
  </si>
  <si>
    <t xml:space="preserve">FENTANIL 500 MCG (50 MCG ML)  SOL. INJ. CX  25  AMP. X 10  ML</t>
  </si>
  <si>
    <t xml:space="preserve">CITRATO DE FENTANILA 500 MCG (50 MCG ML)  SOL. INJ. CX  5  AMP. X 10  ML</t>
  </si>
  <si>
    <t xml:space="preserve">FENTANIL 500 MCG (50 MCG ML)  SOL. INJ. CX  5  AMP. X 10  ML</t>
  </si>
  <si>
    <t xml:space="preserve">CITRATO DE FENTANILA 500 MCG (50 MCGML) SOL. INJ. CX. 25 AMP. VD. X 10 ML</t>
  </si>
  <si>
    <t xml:space="preserve">CITRATO DE FENTANILA 500 MCG (50 MCGML) SOL. INJ. CX. 25 FA X 10 ML</t>
  </si>
  <si>
    <t xml:space="preserve">UNIFENTAL 500 MCG (50 MCGML) SOL. INJ. CX. 25 FA X 10 ML</t>
  </si>
  <si>
    <t xml:space="preserve">CITRATO DE FENTANILA D-TRANS 8,4 MG (50 MCGH) CX. 5 ADESIVOS TRANSDÉRMICOS.</t>
  </si>
  <si>
    <t xml:space="preserve">DUROGESIC D-TRANS 8,4 MG (50 MCGH) CX. 5 ADESIVOS TRANSDÉRMICOS.</t>
  </si>
  <si>
    <t xml:space="preserve">CITRATO DE FENTANILA ESPINHAL 100 MCG (50 MCGML) SOL. INJ. CX. 5 AMP. X 2 ML</t>
  </si>
  <si>
    <t xml:space="preserve">FENTANIL ESPINHAL 100 MCG (50 MCGML) SOL. INJ. CX. 5 AMP. X 2 ML</t>
  </si>
  <si>
    <t xml:space="preserve">CITRATO DE ORFENADRINA  + DIPIRONA SODICA + CAFEINA ANIDRA - 20ML SOL </t>
  </si>
  <si>
    <t xml:space="preserve">DORFLEX - 20ML</t>
  </si>
  <si>
    <t xml:space="preserve">CITRATO DE ORFENADRINA + DIPIRONA + CAFEINA </t>
  </si>
  <si>
    <t>DORICIN</t>
  </si>
  <si>
    <t xml:space="preserve">CITRATO DE ORFENADRINA + DIPIRONA + CAFEINA - 10ML GTS</t>
  </si>
  <si>
    <t xml:space="preserve">DORICIN - 10ML GTS</t>
  </si>
  <si>
    <t xml:space="preserve">CITRATO DE ORFENADRINA + DIPIRONA SODICA + CAFEINA</t>
  </si>
  <si>
    <t>FLEXDOR</t>
  </si>
  <si>
    <t xml:space="preserve">CITRATO DE SILDENAFIL - 100MG</t>
  </si>
  <si>
    <t xml:space="preserve">VIAGRA - 100MG</t>
  </si>
  <si>
    <t xml:space="preserve">CITRATO DE SILDENAFILA  50 MG CX. 2 CP. REV.</t>
  </si>
  <si>
    <t xml:space="preserve">VIAGRA 50 MG </t>
  </si>
  <si>
    <t xml:space="preserve">CITRATO DE SILDENAFILA 20 MG CX. 90 CP. REV.</t>
  </si>
  <si>
    <t xml:space="preserve">REVATIO 20 MG CX. 90 CP. REV.</t>
  </si>
  <si>
    <t xml:space="preserve">CITRATO DE SILDENAFILA 25 MG CX. 4 CP.</t>
  </si>
  <si>
    <t xml:space="preserve">CITRATO DE SILDENAFILA 50 MG CX. 4 CP. REV.</t>
  </si>
  <si>
    <t xml:space="preserve">CITRATO DE SÓDIO+CLORETO DE POTÁSSIO+CLORETO DE SÓDIO+GLICOSE</t>
  </si>
  <si>
    <t xml:space="preserve">HIDRABENE PÓ ORAL CX. 4 SACHÊ X 27,9 G</t>
  </si>
  <si>
    <t xml:space="preserve">CITRATO DE SUFENTANILA  - 50MCGML </t>
  </si>
  <si>
    <t xml:space="preserve">BIOSUFENIL - 50MCGML </t>
  </si>
  <si>
    <t xml:space="preserve">CITRATO DE SUFENTANILA - 10MCG (5MCGML) SOL. INJ.</t>
  </si>
  <si>
    <t xml:space="preserve">FASTFEN - 10MCG (5MCGML) SOL. INJ.</t>
  </si>
  <si>
    <t xml:space="preserve">CITRATO DE SUFENTANILA - 250MCG ( 50MCGML)</t>
  </si>
  <si>
    <t xml:space="preserve">BIOSUFENIL - 250MCG (50 MCGML)</t>
  </si>
  <si>
    <t xml:space="preserve">CITRATO DE SUFENTANILA - 250MCG (50MCGML)</t>
  </si>
  <si>
    <t xml:space="preserve">FASTFEN - 250MCG (50 MCGML) SOL. INJ.</t>
  </si>
  <si>
    <t xml:space="preserve">CITRATO DE SUFENTANILA - 250MCG (50MCGML) </t>
  </si>
  <si>
    <t xml:space="preserve">BIOSUFENIL - 250MCG (50MCGML) </t>
  </si>
  <si>
    <t xml:space="preserve">CITRATO DE SUFENTANILA - 50MCG  1ML</t>
  </si>
  <si>
    <t xml:space="preserve">SUFENTA - 50MCG  1ML</t>
  </si>
  <si>
    <t xml:space="preserve">CITRATO DE SUFENTANILA - 50MCG (50MCGML)</t>
  </si>
  <si>
    <t xml:space="preserve">FASTFEN - 50MCG (50MCGML) SOL. INJ. </t>
  </si>
  <si>
    <t xml:space="preserve">CITRATO DE SUFENTANILA - 50MCGML</t>
  </si>
  <si>
    <t xml:space="preserve">BIOSUFENIL - 50MCGML</t>
  </si>
  <si>
    <t xml:space="preserve">CITRATO DE SUFENTANILA - 5MCGML  2ML</t>
  </si>
  <si>
    <t xml:space="preserve">FASTFEN - 5MCGML  2ML</t>
  </si>
  <si>
    <t xml:space="preserve">CITRATO DE SUFENTANILA 250 MCG (50 MCGML) SOL. INJ. CX. 5  AMP. X  5  ML</t>
  </si>
  <si>
    <t xml:space="preserve">SUFENTA 250 MCG (50 MCGML) SOL. INJ. CX. 5  AMP. X  5  ML</t>
  </si>
  <si>
    <t xml:space="preserve">CITRATO DE SUFENTANILA ESPINHAL - 5MCG  2ML</t>
  </si>
  <si>
    <t xml:space="preserve">SUFENTA ESPINHAL - 5MCG  2ML</t>
  </si>
  <si>
    <t xml:space="preserve">CITRATO DE TAMOXIFENO - 10MG</t>
  </si>
  <si>
    <t xml:space="preserve"> TAMOFEN - 10MG</t>
  </si>
  <si>
    <t xml:space="preserve">CLADRIBINA - 10MG</t>
  </si>
  <si>
    <t xml:space="preserve">LEUSTATIN - 10MG</t>
  </si>
  <si>
    <t xml:space="preserve">CLADRIBINA - 8MG</t>
  </si>
  <si>
    <t xml:space="preserve">LEUSTATIN - 8MG</t>
  </si>
  <si>
    <t>CLARITROMICINA</t>
  </si>
  <si>
    <t xml:space="preserve">CLARILIB 500 MG  PÓ LIOF. INJ. FA X 20 ML</t>
  </si>
  <si>
    <t xml:space="preserve">CLARITRON 500 MG PÓ SOL. INJ. FA + DIL. X 10 ML</t>
  </si>
  <si>
    <t xml:space="preserve">KLAROXIL 500  MG  PÓ  LIOF.  INJ. FA</t>
  </si>
  <si>
    <t xml:space="preserve">CLARITROMICINA - 125MG  60ML SUSP. PED.</t>
  </si>
  <si>
    <t xml:space="preserve">KLARICID - 125MG  60ML </t>
  </si>
  <si>
    <t xml:space="preserve">CLARITROMICINA - 250MG  60ML GRAN. SUSP. PED.</t>
  </si>
  <si>
    <t xml:space="preserve">KLARICID - 250MG  60ML GRAN.SUSP.PED.</t>
  </si>
  <si>
    <t xml:space="preserve">CLARITROMICINA - 250MG  60ML SUSP.</t>
  </si>
  <si>
    <t xml:space="preserve">CLARITROMICINA - 250MG  60ML</t>
  </si>
  <si>
    <t xml:space="preserve">CLARITROMICINA - 500MG</t>
  </si>
  <si>
    <t xml:space="preserve">CLAMICIN - 500MG </t>
  </si>
  <si>
    <t xml:space="preserve">CLARITROMICINA - 500MG </t>
  </si>
  <si>
    <t xml:space="preserve">KLARICID - 500MG</t>
  </si>
  <si>
    <t xml:space="preserve">CLARITROMICINA - IV 500MG</t>
  </si>
  <si>
    <t xml:space="preserve">CLARITROMICINA - UD 500MG </t>
  </si>
  <si>
    <t xml:space="preserve">KLARICID - UD 500MG </t>
  </si>
  <si>
    <t xml:space="preserve">CLARITROMICINA 500 MG CX. 30 CP. REV.</t>
  </si>
  <si>
    <t xml:space="preserve">CLARITROMICINA 500 MG PÓ SOL. INJ.CX. 5 FA + DIL.</t>
  </si>
  <si>
    <t xml:space="preserve">CLARITROMICINA IV 500 MG PÓ SOL. INJ. CX. FA X 10 ML</t>
  </si>
  <si>
    <t xml:space="preserve">KLARICID IV 500 MG PÓ SOL. INJ. CX. FA X 10 ML</t>
  </si>
  <si>
    <t xml:space="preserve">CLINDAMICINA - 150MGML  4ML</t>
  </si>
  <si>
    <t xml:space="preserve">CLINDABIOTIC - 150MGML  4ML</t>
  </si>
  <si>
    <t xml:space="preserve">CLINDAMICINA - 600MG  4ML IMIV </t>
  </si>
  <si>
    <t xml:space="preserve">CLINDACIN - 600MG  4ML IMIV </t>
  </si>
  <si>
    <t xml:space="preserve">CLOBAZAM - 10MG</t>
  </si>
  <si>
    <t xml:space="preserve">FRISIUM - 10MG</t>
  </si>
  <si>
    <t xml:space="preserve">CLOBAZAM - 20MG</t>
  </si>
  <si>
    <t xml:space="preserve">FRISIUM - 20MG</t>
  </si>
  <si>
    <t xml:space="preserve">URBANIL - 20MG</t>
  </si>
  <si>
    <t>CLONAZEPAM</t>
  </si>
  <si>
    <t xml:space="preserve">CLONAZEPAM 0,5 MG CX. 30 CP.</t>
  </si>
  <si>
    <t xml:space="preserve">CLONAZEPAM 2 MG CX. 20 CP.</t>
  </si>
  <si>
    <t xml:space="preserve">CLONAZEPAM 2 MG CX. 20 CP. REV.</t>
  </si>
  <si>
    <t xml:space="preserve">CLONAZEPAM 2 MG CX. 30 CP</t>
  </si>
  <si>
    <t xml:space="preserve">CLONAZEPAM 2 MG CX. 30 CP. REV.</t>
  </si>
  <si>
    <t xml:space="preserve">CLONAZEPAM 2 MG CX. 60 CP.</t>
  </si>
  <si>
    <t xml:space="preserve">CLONOTRIL 0,5 MG. CX. 20 CP.</t>
  </si>
  <si>
    <t xml:space="preserve">NAVOTRAX 0,5 MG CX. 20 CP.</t>
  </si>
  <si>
    <t xml:space="preserve">CLONAZEPAM - 0,5MG</t>
  </si>
  <si>
    <t xml:space="preserve">RIVOTRIL - 0,5MG</t>
  </si>
  <si>
    <t xml:space="preserve">UNI CLONAZEPAX - 0,5MG</t>
  </si>
  <si>
    <t xml:space="preserve">CLONAZEPAM - 0,5MG (EMB. HOSP.)</t>
  </si>
  <si>
    <t xml:space="preserve">CLOPAM - 0,5MG</t>
  </si>
  <si>
    <t xml:space="preserve">CLONAZEPAM - 2,5MG  20ML GTS </t>
  </si>
  <si>
    <t xml:space="preserve">RIVOTRIL - 2,5MG  20ML GTS</t>
  </si>
  <si>
    <t xml:space="preserve">CLONAZEPAM - 2,5MG20ML GTS </t>
  </si>
  <si>
    <t xml:space="preserve">CLONAZEPAM - 2,5MG20ML GTS</t>
  </si>
  <si>
    <t xml:space="preserve">CLOPAM - 2,5MG20ML GTS</t>
  </si>
  <si>
    <t xml:space="preserve">CLONAZEPAM - 2,5MGML - 20ML GTS </t>
  </si>
  <si>
    <t xml:space="preserve">CLONAZEPAM - 2MG</t>
  </si>
  <si>
    <t xml:space="preserve">EPILEPTIL - 2MG</t>
  </si>
  <si>
    <t xml:space="preserve">NAVOTRAX - 2MG</t>
  </si>
  <si>
    <t xml:space="preserve">RIVOTRIL - 2MG</t>
  </si>
  <si>
    <t xml:space="preserve">UNI CLONAZEPAX - 2MG</t>
  </si>
  <si>
    <t xml:space="preserve">CLONAZEPAM - 2MG (EMB. HOSP.)</t>
  </si>
  <si>
    <t xml:space="preserve">CLOPAM - 2MG</t>
  </si>
  <si>
    <t xml:space="preserve">CLONAZEPAM 0,25 MG CX. 30 CP SUBLINGUAL</t>
  </si>
  <si>
    <t xml:space="preserve">RIVOTRIL 0,25 MG CX. 30 CP SUBLINGUAL</t>
  </si>
  <si>
    <t xml:space="preserve">CLONAZEPAM 2,5 MGML SOL. ORAL FR. PLÁST. GTS X 20 ML </t>
  </si>
  <si>
    <t xml:space="preserve">CLONIXINATO DE LISINA - 125MG</t>
  </si>
  <si>
    <t xml:space="preserve">DOLAMIN - 125MG</t>
  </si>
  <si>
    <t>FARMOQUIMICA</t>
  </si>
  <si>
    <t xml:space="preserve">ISCOVER - 75MG</t>
  </si>
  <si>
    <t xml:space="preserve">PLAVIX - 75MG</t>
  </si>
  <si>
    <t xml:space="preserve">CLORANFENICOL - 10ML COLIRIO</t>
  </si>
  <si>
    <t xml:space="preserve">CLORANFENICOL - 10ML</t>
  </si>
  <si>
    <t xml:space="preserve">CLORANFENICOL - 250MG</t>
  </si>
  <si>
    <t xml:space="preserve">SINTOMICETINA - 250MG</t>
  </si>
  <si>
    <t xml:space="preserve">CLORANFENICOL - 500MG</t>
  </si>
  <si>
    <t xml:space="preserve">QUEMICETINA - 500MG</t>
  </si>
  <si>
    <t xml:space="preserve">CLORANFENICOL + CLORIDRATO DE LIDOCAINA - 10ML GTS</t>
  </si>
  <si>
    <t xml:space="preserve">OTOMICINA GTS 10 ML</t>
  </si>
  <si>
    <t xml:space="preserve">CLORANFENICOL 1000 MG PÓ LIOF. INJ. CX. 100 FA</t>
  </si>
  <si>
    <t xml:space="preserve">ARIFENICOL 1000 MG PÓ LIOF. INJ. CX. 100 FA</t>
  </si>
  <si>
    <t xml:space="preserve">CLORANFENICOL 500 MG CX. 20 DRG.</t>
  </si>
  <si>
    <t xml:space="preserve">NEO FENICOL 500 MG CX. 20 DRG.</t>
  </si>
  <si>
    <t xml:space="preserve">CLORANFENICOL 54,365 MGML XPE. FR. VD. X 100 ML.</t>
  </si>
  <si>
    <t xml:space="preserve">QUEMICETINA 54,365 MGML XPE. FR. VD. X 100 ML.</t>
  </si>
  <si>
    <t xml:space="preserve">CLORANFENICOL COLIRIO - 4MGML 8 ML</t>
  </si>
  <si>
    <t xml:space="preserve">NEO FENICOL COLIRIO - 4MGML 8 ML</t>
  </si>
  <si>
    <t xml:space="preserve">CLORDIAZEPOXIDO - 10MG</t>
  </si>
  <si>
    <t xml:space="preserve">PSICOSEDIN - 10MG</t>
  </si>
  <si>
    <t xml:space="preserve">CLORETO DE AMONIO + GUAIFENESINA + SULFAMETOXAZOL + TRIMETROPIMA - 100ML</t>
  </si>
  <si>
    <t xml:space="preserve">ASSEPIUM BALS - 100ML</t>
  </si>
  <si>
    <t xml:space="preserve">CLORETO DE BENZALCONIO + CLORIDRATO DE NAFAZOLINA + SORO FISIOLOGICO ADULTO - 30ML</t>
  </si>
  <si>
    <t xml:space="preserve">SORINE ADULTO - 30ML</t>
  </si>
  <si>
    <t xml:space="preserve">CLORETO DE BENZALCONIO + SORO FISIOLOGICO H 3% - 60ML</t>
  </si>
  <si>
    <t xml:space="preserve">SORINE H 3% - 60ML</t>
  </si>
  <si>
    <t xml:space="preserve">CLORETO DE BENZALCONIO + SORO FISIOLOGICO INFANTIL - 30ML</t>
  </si>
  <si>
    <t xml:space="preserve">SORINE INFANTIL - 30ML</t>
  </si>
  <si>
    <t xml:space="preserve">CLORETO DE BENZALCONIO 0,01% + ACIDO BORICO 1,7% SOL. OFT. 10ML FR</t>
  </si>
  <si>
    <t xml:space="preserve">HIGICLER SOL.OFT.FR.PLAST. 10ML</t>
  </si>
  <si>
    <t xml:space="preserve">CLORETO DE BETANECOL - 10MG</t>
  </si>
  <si>
    <t xml:space="preserve">LIBERAN - 10MG</t>
  </si>
  <si>
    <t xml:space="preserve">CLORETO DE CÁLCIO+CLORETO DE POTÁSSIO+CLORETO DE SÓDIO</t>
  </si>
  <si>
    <t xml:space="preserve">RINGER SIMPLES SOL. INJ. SIST. FECH. BOLSA PVC ISTARBAG X 500 ML</t>
  </si>
  <si>
    <t xml:space="preserve">RINGER SOL INJ IV CX 10 BOLSA PE BLOWPACK SIST FECH X 1000 ML</t>
  </si>
  <si>
    <t xml:space="preserve">RINGER SOL INJ IV CX 20 BOLSA PE BLOWPACK SIST FECH X 500 ML</t>
  </si>
  <si>
    <t xml:space="preserve">SOLUÇÃO DE RINGER SIMPLES SOL. INJ. BOLSA VIAFLEX SIST. FECH. X 500 ML</t>
  </si>
  <si>
    <t xml:space="preserve">CLORETO DE CÁLCIO+CLORETO DE POTÁSSIO+CLORETO DE SÓDIO -  1000ML</t>
  </si>
  <si>
    <t xml:space="preserve">RINGER SIMPLES SOL. INJ. SIST. FECH. CX. 12 FR. X 1000ML</t>
  </si>
  <si>
    <t xml:space="preserve">CLORETO DE CÁLCIO+CLORETO DE POTÁSSIO+CLORETO DE SÓDIO - 500ML</t>
  </si>
  <si>
    <t xml:space="preserve">RINGER SIMPLES  SOL. INJ. SIST. FECH. CX. 24 FR. X 500 ML</t>
  </si>
  <si>
    <t xml:space="preserve">RINGER SIMPLES SOL. INJ. SIST. FECH. CX. 20 FR. X 500 ML</t>
  </si>
  <si>
    <t xml:space="preserve">RINGER SIMPLES SOL. INJ. SIST. FECH. FR. X 500 ML</t>
  </si>
  <si>
    <t xml:space="preserve">CLORETO DE CÁLCIO+CLORETO DE POTÁSSIO+CLORETO DE SÓDIO SOL. INJ. SIST. FECH. ECOFLAC PLUS FR. X 500 ML</t>
  </si>
  <si>
    <t xml:space="preserve">RINGER SOL. INJ. SIST. FECH. ECOFLAC PLUS FR. X 500 ML</t>
  </si>
  <si>
    <t xml:space="preserve">CLORETO DE CÁLCIO+CLORETO DE POTÁSSIO+CLORETO DE SÓDIO+LACTATO DE SÓDIO</t>
  </si>
  <si>
    <t xml:space="preserve">RINGER C LACTATO SOL INJ IV CX 10 BOLSA PE BLOWPACK SIST FECH X 1000 ML</t>
  </si>
  <si>
    <t xml:space="preserve">RINGER C LACTATO SOL INJ IV CX 20 BOLSA PE BLOWPACK SIST FECH X 500 ML</t>
  </si>
  <si>
    <t xml:space="preserve">RINGER C LACTATO SOL. INJ. SIST. FECH. BOLSA PVC ISTARBAG X 500 ML</t>
  </si>
  <si>
    <t xml:space="preserve">RINGER CLACTATO SOL. INJ. SIST. FECH. CX. 10 BOLSA X 1000 ML</t>
  </si>
  <si>
    <t xml:space="preserve">RINGER CLACTATO SOL. INJ. SIST. FECH. CX. 12 FR.X 1000 ML</t>
  </si>
  <si>
    <t xml:space="preserve">RINGER CLACTATO SOL. INJ. SIST. FECH. CX. 20 BOLSA X 500 ML</t>
  </si>
  <si>
    <t xml:space="preserve">SOLUÇÃO DE RINGER COM LACTATO DE SÓDIO SOL. INJ. BOLSA VIAFLEX SIST. FECH.  X 1000 ML</t>
  </si>
  <si>
    <t xml:space="preserve">SOLUÇÃO DE RINGER COM LACTATO DE SÓDIO SOL. INJ. BOLSA VIAFLEX SIST. FECH. X 500 ML</t>
  </si>
  <si>
    <t xml:space="preserve">SOLUÇÃO DE RINGER COM LACTATO DE SÓDIO SOL. INJ. CX. 12 BOLSA SIST. FECH. X 1000 ML</t>
  </si>
  <si>
    <t xml:space="preserve">SOLUÇÃO DE RINGER COM LACTATO DE SÓDIO SOL. INJ. CX. 12 FR. SIST. FECH. X 1000 ML</t>
  </si>
  <si>
    <t xml:space="preserve">SOLUÇÃO DE RINGER COM LACTATO DE SÓDIO SOL. INJ. CX. 20 BOLSA SIST. FECH. X 500 ML</t>
  </si>
  <si>
    <t xml:space="preserve">CLORETO DE CÁLCIO+CLORETO DE POTÁSSIO+CLORETO DE SÓDIO+LACTATO DE SÓDIO - 1000ML</t>
  </si>
  <si>
    <t xml:space="preserve">RINGER CLACTATO SOL. INJ. SIST. FECH. CX. 12 FR. X 1000ML</t>
  </si>
  <si>
    <t xml:space="preserve">RINGER COM LACTATO DE SÓDIO SOL. INJ. SIST. FECH. FR. X 1000ML</t>
  </si>
  <si>
    <t xml:space="preserve">RINGER LACTATO SÓDIO SOL. INJ. SIST. FECH. FR. X 1000ML</t>
  </si>
  <si>
    <t xml:space="preserve">CLORETO DE CÁLCIO+CLORETO DE POTÁSSIO+CLORETO DE SÓDIO+LACTATO DE SÓDIO - 250ML</t>
  </si>
  <si>
    <t xml:space="preserve">RINGER CLACTATO SOL. INJ. SIST. FECH. CX. 48 FR. X 250ML</t>
  </si>
  <si>
    <t xml:space="preserve">CLORETO DE CÁLCIO+CLORETO DE POTÁSSIO+CLORETO DE SÓDIO+LACTATO DE SÓDIO - 500ML</t>
  </si>
  <si>
    <t xml:space="preserve">RINGER CLACTATO  SOL. INJ. SIST. FECH. CX. 20 FR. X 500ML</t>
  </si>
  <si>
    <t xml:space="preserve">RINGER CLACTATO SOL. INJ. SIST. FECH. CX. 24 FR. X 500ML</t>
  </si>
  <si>
    <t xml:space="preserve">RINGER COM LACTATO DE SÓDIO SOL. INJ. SIST. FECH. FR. X 500ML</t>
  </si>
  <si>
    <t xml:space="preserve">RINGER LACTATO SÓDIO SOL. INJ. SIST. FECH. FR. X 500ML</t>
  </si>
  <si>
    <t xml:space="preserve">CLORETO DE CARBACOL 0,1 MGML SOL. OFT. FA X 2 ML</t>
  </si>
  <si>
    <t xml:space="preserve">OPHTCOL 0,1 MGML SOL. OFT. FA X 2 ML</t>
  </si>
  <si>
    <t>OPHTALMOS</t>
  </si>
  <si>
    <t xml:space="preserve">CLORETO DE CETILPIRIDÍNIO</t>
  </si>
  <si>
    <t xml:space="preserve">CEPACOL SOL. TÓP. FR. X 300 ML (TRADICIONAL)</t>
  </si>
  <si>
    <t xml:space="preserve">CLORETO DE CETILPIRIDINIO + BENZOCAINA - 100ML SOL.</t>
  </si>
  <si>
    <t xml:space="preserve">CEPACAINA - 100ML</t>
  </si>
  <si>
    <t xml:space="preserve">CLORETO DE CETILPIRIDÍNIO 1,34 MG CX 16 PAST. SABOR CEREJA, HORTELÃ</t>
  </si>
  <si>
    <t xml:space="preserve">CEPACOL 1,34 MG CX 16 PAST. SABOR CEREJA, HORTELÃ</t>
  </si>
  <si>
    <t>PAS</t>
  </si>
  <si>
    <t xml:space="preserve">CLORETO DE CETILPIRIDINIO PASTILHAS TODOS OS SABORES</t>
  </si>
  <si>
    <t xml:space="preserve">PONDICILINA TODOS OS SABORES</t>
  </si>
  <si>
    <t xml:space="preserve">CLORETO DE CETILPIRIDÍNIO+BENZOCAÍNA</t>
  </si>
  <si>
    <t xml:space="preserve">NEOPIRIDIN 7,5 MG15ML + 60 MG15ML  SOL. TÓP. SPRAY FR. VD. X 50 ML</t>
  </si>
  <si>
    <t xml:space="preserve">CLORETO DE METILTIONINIO + METENAMINA</t>
  </si>
  <si>
    <t>SEPURIN</t>
  </si>
  <si>
    <t xml:space="preserve">CLORETO DE POTÁSSIO</t>
  </si>
  <si>
    <t xml:space="preserve">CLORETO DE POTÁSSIO  10% SOL. INJ. CX. 50 AMP. PLÁST. X 10 ML</t>
  </si>
  <si>
    <t xml:space="preserve">CLORETO DE POTASSIO - 10%  10ML</t>
  </si>
  <si>
    <t xml:space="preserve">CLORETO DE POTASSIO - 10%  10ML </t>
  </si>
  <si>
    <t xml:space="preserve">CLORETO DE POTASSIO - 10%  10ML SOL. INJ.</t>
  </si>
  <si>
    <t xml:space="preserve">CLORETO DE POTASSIO - 10%  10ML SOL. INJ. </t>
  </si>
  <si>
    <t xml:space="preserve">CLORETO DE POTÁSSIO - 10%  10ML SOL. INJ. </t>
  </si>
  <si>
    <t xml:space="preserve">CLORETO DE POTASSIO - 15%  10ML</t>
  </si>
  <si>
    <t xml:space="preserve">CLORETO DE POTASSIO - 150ML</t>
  </si>
  <si>
    <t xml:space="preserve">HYPOT - 150ML</t>
  </si>
  <si>
    <t xml:space="preserve">CLORETO DE POTASSIO - 19,1%  10ML</t>
  </si>
  <si>
    <t xml:space="preserve">CLORETO DE POTASSIO - 19,1%  10ML SOL. INJ.</t>
  </si>
  <si>
    <t xml:space="preserve">CLORETO DE POTASSIO + CLORETO DE SODIO + CITRATO DE SODIO + GLICOSE(TODAS) - 25ML</t>
  </si>
  <si>
    <t xml:space="preserve">HIDRAFIX - 25ML (TODAS)</t>
  </si>
  <si>
    <t xml:space="preserve">CLORETO DE POTASSIO + CLORETO DE SODIO + GLICOSE - 625GRA</t>
  </si>
  <si>
    <t xml:space="preserve">REHIDRAT 50 LAR 7,625 GR</t>
  </si>
  <si>
    <t xml:space="preserve">CLORETO DE POTASSIO + CLORETO DE SODIO + GLICOSE 50 NAT - 7,337GRA</t>
  </si>
  <si>
    <t xml:space="preserve">REHIDRAT 50 NAT - 7,337GRA</t>
  </si>
  <si>
    <t xml:space="preserve">CLORETO DE POTÁSSIO 10% SOL. INJ. AMP. PLÁST X 10 ML</t>
  </si>
  <si>
    <t xml:space="preserve">CLORETO DE POTÁSSIO 10% SOL. INJ. AMP. PLÁST X 10ML</t>
  </si>
  <si>
    <t xml:space="preserve">CLORETO DE POTÁSSIO 10% SOL. INJ. CX. 200 AMP. PLÁST.X 10 ML</t>
  </si>
  <si>
    <t xml:space="preserve">CLORETO DE POTÁSSIO 19,1% SOL. INJ. AMP. PLÁST X 10 ML</t>
  </si>
  <si>
    <t xml:space="preserve">CLORETO DE POTÁSSIO 19,1% SOL. INJ. AMP. PLÁST X 10ML</t>
  </si>
  <si>
    <t xml:space="preserve">CLORETO DE POTÁSSIO 19,1% SOL. INJ. CX. 100 AMP X 10 ML</t>
  </si>
  <si>
    <t xml:space="preserve">CLORETO DE POTÁSSIO 19,1% SOL. INJ. CX. 100 AMP. PLÁST. X 10 ML</t>
  </si>
  <si>
    <t xml:space="preserve">CLORETO DE POTÁSSIO 19,1% SOL. INJ. CX. 100 AMP. VD. X 10 ML</t>
  </si>
  <si>
    <t xml:space="preserve">CLORETO DE POTÁSSIO 19,1% SOL. INJ. CX. 120 AMP. PLÁST. X 10ML</t>
  </si>
  <si>
    <t xml:space="preserve">SOLUÇÃO CLORETO DE POTÁSSIO 19,1% SOL. INJ. CX. 120 AMP. PLÁST. X 10ML</t>
  </si>
  <si>
    <t xml:space="preserve">CLORETO DE POTÁSSIO 60 MGML SOL. ORAL FR. PLÁST. X 150 ML + CP. MED.</t>
  </si>
  <si>
    <t xml:space="preserve">IONCLOR 60 MGML SOL. ORAL FR. PLÁST. X 150 ML + CP. MED.</t>
  </si>
  <si>
    <t xml:space="preserve">CLORETO DE POTÁSSIO 60 MGML. SOL. ORAL CX. 50 FR. VD.X 100 ML</t>
  </si>
  <si>
    <t xml:space="preserve">IONCLOR 60 MGML. SOL. ORAL CX. 50 FR. VD.X 100 ML</t>
  </si>
  <si>
    <t xml:space="preserve">CLORETO DE POTÁSSIO 60 MGML. SOL. ORAL FR. PLÁST.X 100 ML</t>
  </si>
  <si>
    <t xml:space="preserve">CLORETO DE POTÁSSIO 60 MGML. SOL. ORAL FR. PLÁST.X 150 ML+ CP. MED.</t>
  </si>
  <si>
    <t xml:space="preserve">IONCLOR 60 MGML. SOL. ORAL FR. PLÁST.X 150 ML+ CP. MED.</t>
  </si>
  <si>
    <t xml:space="preserve">CLORETO DE POTÁSSIO 600 MG FR. X 20 DRG.</t>
  </si>
  <si>
    <t xml:space="preserve">SLOW K 600 MG FR. X 20 DRG.</t>
  </si>
  <si>
    <t xml:space="preserve">CLORETO DE POTASSIO 60MGML - 150ML XPE </t>
  </si>
  <si>
    <t xml:space="preserve">CLORETO DE SÓDIO</t>
  </si>
  <si>
    <t xml:space="preserve">CONIDRIN SALINA 9 MGML SOL. NASAL SPRAY FR. X 50 ML</t>
  </si>
  <si>
    <t xml:space="preserve">CLORETO DE SODIO - 0,9%  1000ML - BOLSAS - SISTEMA FECHADO MED FLEX </t>
  </si>
  <si>
    <t xml:space="preserve">SORO FISIOLOGICO - 0,9%  1000ML - BOLSAS - SISTEMA FECHADO MED FLEX</t>
  </si>
  <si>
    <t xml:space="preserve">CLORETO DE SODIO - 0,9%  1000ML (BOLSA) ISTARBAG </t>
  </si>
  <si>
    <t xml:space="preserve">SOLUÇAO FISIOLOGICA - 0,9%  1000ML ISTARBAG </t>
  </si>
  <si>
    <t xml:space="preserve">CLORETO DE SODIO - 0,9%  1000ML SISTEMA FECHADO VIAFLEX </t>
  </si>
  <si>
    <t xml:space="preserve">SORO FISIOLOGICO - 0,9%  1000ML</t>
  </si>
  <si>
    <t xml:space="preserve">CLORETO DE SODIO - 0,9%  100ML - BOLSAS - SISTEMA FECHADO MED FLEX </t>
  </si>
  <si>
    <t xml:space="preserve">SORO FISIOLOGICO - 0,9%  100ML - BOLSAS - SISTEMA FECHADO MED FLEX</t>
  </si>
  <si>
    <t xml:space="preserve">CLORETO DE SODIO - 0,9%  100ML ISTARBAG </t>
  </si>
  <si>
    <t xml:space="preserve">CLORETO DE SODIO - 0,9%  10ML</t>
  </si>
  <si>
    <t xml:space="preserve">CLORETO DE SODIO - 0,9%  20ML</t>
  </si>
  <si>
    <t xml:space="preserve">CLORETO DE SODIO - 0,9%  250ML - BOLSAS - SISTEMA FECHADO MED FLEX </t>
  </si>
  <si>
    <t xml:space="preserve">SORO FISIOLOGICO - 0,9%  250ML - BOLSAS - SISTEMA FECHADO MED FLEX</t>
  </si>
  <si>
    <t xml:space="preserve">CLORETO DE SODIO - 0,9%  250ML SISTEMA FECHADO BOLSA PLAST. VIAFLEX</t>
  </si>
  <si>
    <t xml:space="preserve">SORO FISIOLOGICO - 0,9%  250ML SIST. FECHADO</t>
  </si>
  <si>
    <t xml:space="preserve">CLORETO DE SODIO - 0,9%  250ML SOL. INJ. SIST.FECH. BOLSA PVC ISTARBAG</t>
  </si>
  <si>
    <t xml:space="preserve">CLORETO DE SODIO - 0,9%  500ML - BOLSAS - SISTEMA FECHADO MED FLEX </t>
  </si>
  <si>
    <t xml:space="preserve">SORO FISIOLOGICO - 0,9%  500ML - BOLSAS - SISTEMA FECHADO MED FLEX</t>
  </si>
  <si>
    <t xml:space="preserve">CLORETO DE SODIO - 0,9%  500ML SISTEMA FECHADO BOLSA PLAST. VIAFLEX</t>
  </si>
  <si>
    <t xml:space="preserve">SORO FISIOLOGICO - 0,9%  500ML SISTEMA FECHADO</t>
  </si>
  <si>
    <t xml:space="preserve">CLORETO DE SODIO - 0,9% - LINHAMAX - FRASCOS - SISTEMA FECHADO 100 ML</t>
  </si>
  <si>
    <t xml:space="preserve">SORO FISIOLOGICO 0,9% - LINHAMAX - FRASCOS - SISTEMA FECHADO 100 ML</t>
  </si>
  <si>
    <t xml:space="preserve">CLORETO DE SODIO - 0,9% - LINHAMAX - FRASCOS - SISTEMA FECHADO 1000 ML</t>
  </si>
  <si>
    <t xml:space="preserve">SORO FISIOLOGICO 0,9% - LINHAMAX - FRASCOS - SISTEMA FECHADO 1000 ML</t>
  </si>
  <si>
    <t xml:space="preserve">CLORETO DE SODIO - 0,9% - LINHAMAX - FRASCOS - SISTEMA FECHADO 250 ML</t>
  </si>
  <si>
    <t xml:space="preserve">SORO FISIOLOGICO 0,9% - LINHAMAX - FRASCOS - SISTEMA FECHADO 250 ML</t>
  </si>
  <si>
    <t xml:space="preserve">CLORETO DE SODIO - 0,9% - LINHAMAX - FRASCOS - SISTEMA FECHADO 500 ML</t>
  </si>
  <si>
    <t xml:space="preserve">SORO FISIOLOGICO 0,9% - LINHAMAX - FRASCOS - SISTEMA FECHADO 500 ML</t>
  </si>
  <si>
    <t xml:space="preserve">CLORETO DE SODIO - 0,9% + GLICOSE - 5%  1000ML</t>
  </si>
  <si>
    <t xml:space="preserve">SORO GLICOFISIOLOGICO - 1000ML BOLSA PE BLOWPACK</t>
  </si>
  <si>
    <t xml:space="preserve">CLORETO DE SODIO - 0,9% + GLICOSE - 5%  1000ML MED FLEX - BOLSAS - SISTEMA FECHADO </t>
  </si>
  <si>
    <t xml:space="preserve">GLICOFISIOLOGICO - 5%  1000ML MED FLEX - BOLSAS - SISTEMA FECHADO </t>
  </si>
  <si>
    <t xml:space="preserve">CLORETO DE SODIO - 0,9% + GLICOSE - 5%  250ML MED FLEX - BOLSAS - SISTEMA FECHADO </t>
  </si>
  <si>
    <t xml:space="preserve">GLICOFISIOLOGICO - 5%  250ML MED FLEX - BOLSAS - SISTEMA FECHADO </t>
  </si>
  <si>
    <t xml:space="preserve">CLORETO DE SODIO - 0,9% + GLICOSE - 5%  500ML MED FLEX - BOLSAS - SISTEMA FECHADO </t>
  </si>
  <si>
    <t xml:space="preserve">GLICOFISIOLOGICO - 5%  500ML MED FLEX - BOLSAS - SISTEMA FECHADO </t>
  </si>
  <si>
    <t xml:space="preserve">CLORETO DE SODIO - 0,9% + GLICOSE - 5% SOL. INJ. UMA BOLSA PLAST. VIAFLEX X 500ML</t>
  </si>
  <si>
    <t xml:space="preserve">SORO GLICOFISIOLOGICO - 5%  500ML</t>
  </si>
  <si>
    <t xml:space="preserve">CLORETO DE SÓDIO  0,9% SOL. INJ. SIST. FECH. BOLSA X 250ML</t>
  </si>
  <si>
    <t xml:space="preserve">SOLUÇÃO CLORETO DE SÓDIO 0,9% SOL. INJ. SIST. FECH. BOLSA X 250ML</t>
  </si>
  <si>
    <t xml:space="preserve">CLORETO DE SÓDIO  0,9% SOL. INJ. SIST. FECH. CX. 10 BOLSAS X 100ML</t>
  </si>
  <si>
    <t xml:space="preserve">CLORETO DE SÓDIO 0,9% SOL. INJ. SIST. FECH. CX. 10 BOLSAS X 100ML</t>
  </si>
  <si>
    <t xml:space="preserve">CLORETO DE SÓDIO  0,9% SOL. INJ. SIST. FECH. CX. 35 BOLSA X 250ML</t>
  </si>
  <si>
    <t xml:space="preserve">FISIOLÓGICO  0,9% SOL. INJ. SIST. FECH. CX. 35 BOLSA X 250ML</t>
  </si>
  <si>
    <t xml:space="preserve">CLORETO DE SODIO - 10%  10ML</t>
  </si>
  <si>
    <t xml:space="preserve">CLORETO DE SODIO - 20%  10ML</t>
  </si>
  <si>
    <t xml:space="preserve">CLORETO DE SODIO - 20%  20ML</t>
  </si>
  <si>
    <t xml:space="preserve">CLORETO DE SODIO - 60ML</t>
  </si>
  <si>
    <t xml:space="preserve">RINOSORO  3% SOL. NASAL FR. X 60 ML</t>
  </si>
  <si>
    <t xml:space="preserve">CLORETO DE SODIO + CITRATO DE SODIO + GLICOSE + CITRATO DE POTASSIO</t>
  </si>
  <si>
    <t>HIDRAFIX</t>
  </si>
  <si>
    <t xml:space="preserve">CLORETO DE SODIO + CITRATO DE SODIO + GLICOSE + CITRATO DE POTASSIO - 90250ML</t>
  </si>
  <si>
    <t xml:space="preserve">HIDRAFIX - 90250ML</t>
  </si>
  <si>
    <t xml:space="preserve">CLORETO DE SODIO + CITRATO DE SODIO + GLICOSE + CITRATO DE POTASSIO 90</t>
  </si>
  <si>
    <t xml:space="preserve">HIDRAFIX 90  25 ML</t>
  </si>
  <si>
    <t xml:space="preserve">CLORETO DE SODIO + CLORETO DE BENZALCONIO - 15ML GTS INF.</t>
  </si>
  <si>
    <t xml:space="preserve">NOVO RINO-S - 15ML GTS INF.</t>
  </si>
  <si>
    <t xml:space="preserve">CLORETO DE SODIO + CLORETO DE BENZALCONIO + AGUA DESTILADA GTS - 30ML</t>
  </si>
  <si>
    <t xml:space="preserve">RINOSORO GTS - 30ML</t>
  </si>
  <si>
    <t xml:space="preserve">CLORETO DE SODIO + CLORETO DE POTASSIO + CLORETO DE SODIO + GLICOSE 13,95GRA</t>
  </si>
  <si>
    <t xml:space="preserve">REHIDRAT 90 NAT 13,95GRA</t>
  </si>
  <si>
    <t xml:space="preserve">CLORETO DE SODIO 0,9% - SOL. INJ. SIST. FECH. BOLSA X 100 ML</t>
  </si>
  <si>
    <t xml:space="preserve">CLORETO DE SÓDIO 0,9% ECOFLAC PLUS EP X 100 ML </t>
  </si>
  <si>
    <t xml:space="preserve">CLORETO DE SÓDIO 0,9% ECOFLAC PLUS EP X 100 ML</t>
  </si>
  <si>
    <t xml:space="preserve">CLORETO DE SÓDIO 0,9% SOL. INJ CX. 12 FR. SIST. FECH. X 1000 ML</t>
  </si>
  <si>
    <t xml:space="preserve">CLORETO DE SÓDIO 0,9% SOL. INJ CX. 24 FR. SIST. FECH. X 500 ML</t>
  </si>
  <si>
    <t xml:space="preserve">CLORETO DE SÓDIO 0,9% SOL. INJ CX. 50 FR. SIST. FECH. X 250 ML</t>
  </si>
  <si>
    <t xml:space="preserve">CLORETO DE SODIO 0,9% SOL. INJ. AMP. PLAST. X 10 ML</t>
  </si>
  <si>
    <t xml:space="preserve">CLORETO DE SÓDIO 0,9% SOL. INJ. AMP. PLÁST. X 20ML</t>
  </si>
  <si>
    <t xml:space="preserve">CLORETO DE SÓDIO 0,9% SOL. INJ. BOLSA PLÁST. VIAFLEX SIST. FECH. X 100 ML</t>
  </si>
  <si>
    <t xml:space="preserve">SOLUÇÃO FISIOLÓGICA - CLORETO DE SÓDIO 0,9% SOL. INJ. BOLSA PLÁST. VIAFLEX SIST. FECH. X 100 ML</t>
  </si>
  <si>
    <t xml:space="preserve">CLORETO DE SÓDIO 0,9% SOL. INJ. BOLSA PLÁST. VIAFLEX SIST. FECH. X 50ML</t>
  </si>
  <si>
    <t xml:space="preserve">SOLUÇÃO FISIOLÓGICA - CLORETO DE SÓDIO 0,9% SOL. INJ. BOLSA PLÁST. VIAFLEX SIST. FECH. X 50ML</t>
  </si>
  <si>
    <t xml:space="preserve">CLORETO DE SÓDIO 0,9% SOL. INJ. BOLSA VIAFLEX SIST. FECH. X 2000 ML</t>
  </si>
  <si>
    <t xml:space="preserve">CLORETO DE SÓDIO 0,9% SOL. INJ. CX 800 AMP. PLÁST. X 10 ML </t>
  </si>
  <si>
    <t xml:space="preserve">CLORETO DE SODIO 0,9% SOL. INJ. CX. 10 BOLSA PE BLOWPACK SIST. FECH. X 1000 ML</t>
  </si>
  <si>
    <t xml:space="preserve">CLORETO DE SÓDIO 0,9% SOL. INJ. CX. 10 FR. SIST. FECH. ECOFLAC PLUS  X 500 ML</t>
  </si>
  <si>
    <t xml:space="preserve">CLORETO DE SÓDIO 0,9% SOL. INJ. CX. 10 FR. SIST. FECH. ECOFLAC PLUS X 1000 ML</t>
  </si>
  <si>
    <t xml:space="preserve">CLORETO DE SÓDIO 0,9% SOL. INJ. CX. 100 AMP. VD. X 5 ML</t>
  </si>
  <si>
    <t xml:space="preserve">CLORETO DE SODIO 0,9% SOL. INJ. CX. 12 BOLSA SIST. FECH. X 1000 ML</t>
  </si>
  <si>
    <t xml:space="preserve">CLORETO DE SODIO 0,9% SOL. INJ. CX. 20 BOLSA PE BLOWPACK SIST. FECH. X 500 ML</t>
  </si>
  <si>
    <t xml:space="preserve">CLORETO DE SODIO 0,9% SOL. INJ. CX. 20 BOLSA SIST. FECH. X 500 ML</t>
  </si>
  <si>
    <t xml:space="preserve">CLORETO DE SÓDIO 0,9% SOL. INJ. CX. 30 FR. SIST. FECH. ECOFLAC PLUS X 250 ML</t>
  </si>
  <si>
    <t xml:space="preserve">CLORETO DE SODIO 0,9% SOL. INJ. CX. 40 BOLSA PE BLOWPACK SIST. FECH. X 250 ML</t>
  </si>
  <si>
    <t xml:space="preserve">CLORETO DE SODIO 0,9% SOL. INJ. CX. 40 BOLSA SIST. FECH. X 250 ML</t>
  </si>
  <si>
    <t xml:space="preserve">CLORETO DE SÓDIO 0,9% SOL. INJ. CX. 50 FR. SIST. FECH. MINIFLAC X 100 ML</t>
  </si>
  <si>
    <t xml:space="preserve">CLORETO DE SÓDIO 0,9% SOL. INJ. CX. 50 FR. SIST. FECH. MINIFLAC X 50 ML</t>
  </si>
  <si>
    <t xml:space="preserve">CLORETO DE SODIO 0,9% SOL. INJ. CX. 60 BOLSA PE BLOWPACK SIST. FECH. X 100 ML</t>
  </si>
  <si>
    <t xml:space="preserve">CLORETO DE SODIO 0,9% SOL. INJ. CX. 80 BOLSA SIST. FECH. X 100 ML</t>
  </si>
  <si>
    <t xml:space="preserve">CLORETO DE SODIO 0,9% SOL. INJ. CX. 80 FR. PLÁST. SIST. FECH. X 125 ML</t>
  </si>
  <si>
    <t xml:space="preserve">CLORETO DE SÓDIO 0,9% SOL. INJ. FR. X 250 ML</t>
  </si>
  <si>
    <t xml:space="preserve">SOLUÇÃO FISIOLÓGICA 0,9% SOL. INJ. FR. X 250 ML</t>
  </si>
  <si>
    <t xml:space="preserve">CLORETO DE SODIO 0,9% SOL. INJ. FR. X 500 ML</t>
  </si>
  <si>
    <t xml:space="preserve">SOLUÇÃO FISIOLÓGICA 0,9% SOL. INJ. FR. X 500 ML</t>
  </si>
  <si>
    <t xml:space="preserve">CLORETO DE SÓDIO 0,9% SOL. INJ. SIST. FECH. BOLSA PVC ISTARBAG X 500 ML</t>
  </si>
  <si>
    <t xml:space="preserve">CLORETO DE SODIO 0,9% SOL. INJ. SIST. FECH. BOLSA X 100 ML</t>
  </si>
  <si>
    <t xml:space="preserve">CLORETO DE SODIO 0,9% SOL. INJ. SIST. FECH. BOLSA X 1000 ML</t>
  </si>
  <si>
    <t xml:space="preserve">CLORETO DE SÓDIO 0,9% SOL. INJ. SIST. FECH. BOLSA X 1000ML</t>
  </si>
  <si>
    <t xml:space="preserve">SOLUÇÃO CLORETO DE SÓDIO 0,9% SOL. INJ. SIST. FECH. BOLSA X 1000ML</t>
  </si>
  <si>
    <t xml:space="preserve">CLORETO DE SÓDIO 0,9% SOL. INJ. SIST. FECH. BOLSA X 100ML</t>
  </si>
  <si>
    <t xml:space="preserve">SOLUÇÃO CLORETO DE SÓDIO 0,9% SOL. INJ. SIST. FECH. BOLSA X 100ML</t>
  </si>
  <si>
    <t xml:space="preserve">CLORETO DE SODIO 0,9% SOL. INJ. SIST. FECH. BOLSA X 250 ML</t>
  </si>
  <si>
    <t xml:space="preserve">CLORETO DE SÓDIO 0,9% SOL. INJ. SIST. FECH. BOLSA X 50 ML</t>
  </si>
  <si>
    <t xml:space="preserve">CLORETO DE SODIO 0,9% SOL. INJ. SIST. FECH. BOLSA X 500 ML</t>
  </si>
  <si>
    <t xml:space="preserve">CLORETO DE SÓDIO 0,9% SOL. INJ. SIST. FECH. BOLSA X 500ML</t>
  </si>
  <si>
    <t xml:space="preserve">SOLUÇÃO CLORETO DE SÓDIO 0,9% SOL. INJ. SIST. FECH. BOLSA X 500ML</t>
  </si>
  <si>
    <t xml:space="preserve">CLORETO DE SÓDIO 0,9% SOL. INJ. SIST. FECH. CX. 10 BOLSA X 1000ML</t>
  </si>
  <si>
    <t xml:space="preserve">FISIOLÓGICO 0,9% SOL. INJ. SIST. FECH. CX. 10 BOLSA X 1000ML</t>
  </si>
  <si>
    <t xml:space="preserve">CLORETO DE SÓDIO 0,9% SOL. INJ. SIST. FECH. CX. 12 FR. X 1000 ML</t>
  </si>
  <si>
    <t xml:space="preserve">CLORETO DE SÓDIO 0,9% SOL. INJ. SIST. FECH. CX. 20 BOLSA PP SOLUFLEX X 500 ML</t>
  </si>
  <si>
    <t xml:space="preserve">CLORETO DE SÓDIO SOL. INJ. SIST. FECH. CX. 20 BOLSA PP SOLUFLEX X 500 ML</t>
  </si>
  <si>
    <t xml:space="preserve">CLORETO DE SÓDIO 0,9% SOL. INJ. SIST. FECH. CX. 20 BOLSA X 500ML</t>
  </si>
  <si>
    <t xml:space="preserve">FISIOLÓGICO 0,9% SOL. INJ. SIST. FECH. CX. 20 BOLSA X 500ML</t>
  </si>
  <si>
    <t xml:space="preserve">CLORETO DE SÓDIO 0,9% SOL. INJ. SIST. FECH. CX. 24 FR. X 500ML</t>
  </si>
  <si>
    <t xml:space="preserve">CLORETO DE SÓDIO 0,9% SOL. INJ. SIST. FECH. CX. 24 FR.X 500ML</t>
  </si>
  <si>
    <t xml:space="preserve">FISIOLÓGICO 0,9% SOL. INJ. SIST. FECH. CX. 24 FR.X 500ML</t>
  </si>
  <si>
    <t xml:space="preserve">CLORETO DE SÓDIO 0,9% SOL. INJ. SIST. FECH. CX. 40 BOLSA PP SOLUFLEX X 250 ML</t>
  </si>
  <si>
    <t xml:space="preserve">CLORETO DE SÓDIO SOL. INJ. SIST. FECH. CX. 40 BOLSA PP SOLUFLEX X 250 ML</t>
  </si>
  <si>
    <t xml:space="preserve">CLORETO DE SÓDIO 0,9% SOL. INJ. SIST. FECH. CX. 40 FR. X 250 ML</t>
  </si>
  <si>
    <t xml:space="preserve">CLORETO DE SÓDIO 0,9% SOL. INJ. SIST. FECH. CX. 40 FR.X 250ML</t>
  </si>
  <si>
    <t xml:space="preserve">FISIOLÓGICO 0,9% SOL. INJ. SIST. FECH. CX. 40 FR.X 250ML</t>
  </si>
  <si>
    <t xml:space="preserve">CLORETO DE SÓDIO 0,9% SOL. INJ. SIST. FECH. CX. 48 FR. X 250 ML</t>
  </si>
  <si>
    <t xml:space="preserve">CLORETO DE SÓDIO 0,9% SOL. INJ. SIST. FECH. CX. 50 BOLSA X 100ML</t>
  </si>
  <si>
    <t xml:space="preserve">FISIOLÓGICO 0,9% SOL. INJ. SIST. FECH. CX. 50 BOLSA X 100ML</t>
  </si>
  <si>
    <t xml:space="preserve">CLORETO DE SÓDIO 0,9% SOL. INJ. SIST. FECH. CX. 60 BOLSA PP SOLUFLEX X 100 ML</t>
  </si>
  <si>
    <t xml:space="preserve">CLORETO DE SÓDIO SOL. INJ. SIST. FECH. CX. 60 BOLSA PP SOLUFLEX X 100 ML</t>
  </si>
  <si>
    <t xml:space="preserve">CLORETO DE SÓDIO 0,9% SOL. INJ. SIST. FECH. CX. 70 FR. X 100 ML</t>
  </si>
  <si>
    <t xml:space="preserve">CLORETO DE SÓDIO 0,9% SOL. INJ. SIST. FECH. CX. 90 FR.X 100ML</t>
  </si>
  <si>
    <t xml:space="preserve">FISIOLÓGICO 0,9% SOL. INJ. SIST. FECH. CX. 90 FR.X 100ML</t>
  </si>
  <si>
    <t xml:space="preserve">CLORETO DE SÓDIO 0,9% SOL. INJ. SIST. FECH. FR. X 100 ML</t>
  </si>
  <si>
    <t xml:space="preserve">CLORETO DE SÓDIO 0,9% SOL. INJ. SIST. FECH. FR. X 1000ML</t>
  </si>
  <si>
    <t xml:space="preserve">CLORETO DE SÓDIO 0,9% SOL. INJ. SIST. FECH. FR. X 100ML</t>
  </si>
  <si>
    <t xml:space="preserve">CLORETO DE SÓDIO 0,9% SOL. INJ. SIST. FECH. FR. X 125 ML (LINHAMAX)</t>
  </si>
  <si>
    <t xml:space="preserve">FISIOLÓGICO - CLORETO DE SÓDIO 0,9% SOL. INJ. SIST. FECH. FR. X 125 ML (LINHAMAX)</t>
  </si>
  <si>
    <t xml:space="preserve">CLORETO DE SÓDIO 0,9% SOL. INJ. SIST. FECH. FR. X 125ML</t>
  </si>
  <si>
    <t xml:space="preserve">CLORETO DE SÓDIO 0,9% SOL. INJ. SIST. FECH. FR. X 250ML</t>
  </si>
  <si>
    <t xml:space="preserve">CLORETO DE SÓDIO 0,9% SOL. INJ. SIST. FECH. FR. X 500ML</t>
  </si>
  <si>
    <t xml:space="preserve">CLORETO DE SÓDIO 0,9% SOL. INJ. SIST. FECH. FR. X 500ML SOL.STANDARD KABIPAC</t>
  </si>
  <si>
    <t xml:space="preserve">CLORETO DE SÓDIO 0,9% SOL. INJ. SIST. FECH. FR. X 50ML</t>
  </si>
  <si>
    <t xml:space="preserve">CLORETO DE SÓDIO 0,9% SOL. IRRIG. FR. PLÁST X 2000 ML</t>
  </si>
  <si>
    <t xml:space="preserve">CLORETO DE SÓDIO 0,9% SOL. NASAL FR. NEBULIZADOR X  30 ML</t>
  </si>
  <si>
    <t xml:space="preserve">RINOSORO 0,9% SOL. NASAL FR. NEBULIZADOR X  30 ML</t>
  </si>
  <si>
    <t xml:space="preserve">CLORETO DE SÓDIO 0.9% SOL.INJ. CX. 20 FR. SIST. FECH. ECOFLAC PLUS X 500 ML</t>
  </si>
  <si>
    <t xml:space="preserve">CLORETO DE SÓDIO 10% SOL. INJ. CX. 100 AMP. PLÁST. X  10 ML</t>
  </si>
  <si>
    <t xml:space="preserve">SOLUÇÃO DE CLORETO DE SÓDIO 10% SOL. INJ. CX. 100 AMP. PLÁST. X  10 ML</t>
  </si>
  <si>
    <t xml:space="preserve">CLORETO DE SÓDIO 10% SOL. INJ. CX. 200 AMP. PLÁST. X  10 ML</t>
  </si>
  <si>
    <t xml:space="preserve">SOLUÇÃO DE CLORETO DE SÓDIO 10% SOL. INJ. CX. 200 AMP. PLÁST. X  10 ML</t>
  </si>
  <si>
    <t xml:space="preserve">CLORETO DE SÓDIO 17,55% SOL. INJ. AMP. PLÁST. X 10ML</t>
  </si>
  <si>
    <t xml:space="preserve">CLORETO DE SÓDIO 20% SOL. INJ. AMP. PLÁST. X 10ML</t>
  </si>
  <si>
    <t xml:space="preserve">CLORETO DE SÓDIO 20% SOL. INJ. CX. 100 AMP. PLÁST. X 10 ML</t>
  </si>
  <si>
    <t xml:space="preserve">CLORETO DE SÓDIO 20% SOL. INJ. CX. 100 AMP. VD. X 10 ML</t>
  </si>
  <si>
    <t xml:space="preserve">CLORETO DE SÓDIO 9 MGML SOL. NASAL SPRAY FR. PLÁST.X 50 ML + MICRO NEBULIZADOR</t>
  </si>
  <si>
    <t xml:space="preserve">FLUIMARE 9 MGML SOL. NASAL SPRAY FR. PLÁST.X 50 ML + MICRO NEBULIZADOR</t>
  </si>
  <si>
    <t xml:space="preserve">CLORETO DE SODIO 9,0 MGML SOL. NASAL GOTAS X 50 M</t>
  </si>
  <si>
    <t xml:space="preserve">RINOSORO SIC 9,0 MGML SOL. NASAL GOTAS X 50 M</t>
  </si>
  <si>
    <t xml:space="preserve">CLORETO DE SÓDIO SOL. INJ. SIST. FECH. CX. 10 BOLSA PP SOLUFLEX X 1000 ML</t>
  </si>
  <si>
    <t xml:space="preserve">CLORETO DE SÓDIO+BICARBONATO DE SÓDIO+GLICOSE</t>
  </si>
  <si>
    <t xml:space="preserve">CPHD GENIUS (GENIUS 90 DS 13835-90) PÓ BOLSA PLÁSTICA</t>
  </si>
  <si>
    <t xml:space="preserve">FRESENIUS MEDICAL - ALEMANHA</t>
  </si>
  <si>
    <t xml:space="preserve">CLORETO DE SÓDIO+CITRATO DE POTÁSSIO+CITRATO DE SÓDIO+GLICOSE</t>
  </si>
  <si>
    <t xml:space="preserve">FLORALYTE 45 MEQL SOL. ORAL. FR. PLÁST. X 500 ML  (LARANJA)</t>
  </si>
  <si>
    <t xml:space="preserve">PEDIALYTE 45 SOL. ORAL FR. X 500 ML (CEREJA)</t>
  </si>
  <si>
    <t xml:space="preserve">PEDIALYTE 45 SOL. ORAL FR. X 500 ML (GUARANA)</t>
  </si>
  <si>
    <t xml:space="preserve">CLORETO DE SÓDIO+CLORETO DE POTÁSSIO</t>
  </si>
  <si>
    <t xml:space="preserve">DIETASAL CX. 50 ENV. X 1 G</t>
  </si>
  <si>
    <t xml:space="preserve">CLORETO DE SÓDIO+CLORETO DE POTÁSSIO+CITRATO DE SÓDIO+GLICOSE</t>
  </si>
  <si>
    <t xml:space="preserve">HIDRAFIX  SOL. ORAL CX. 2 FLAC. X 25 ML (LARANJA)</t>
  </si>
  <si>
    <t xml:space="preserve">HIDRAFIX 90 SOL. ORAL CX. 2 FLAC. X 25 ML</t>
  </si>
  <si>
    <t xml:space="preserve">HIDRAFIX SOL. ORAL CX. 2 FLAC. X 25 ML (UVA)</t>
  </si>
  <si>
    <t xml:space="preserve">HIDRAFIX SOL. ORAL FR. X 250 ML</t>
  </si>
  <si>
    <t xml:space="preserve">PRATI-SAL PÓ SOL. EXTEMP. CX. 4 SACHÊ X 28,8 G SABOR LARANJA</t>
  </si>
  <si>
    <t xml:space="preserve">CLORETO DE SÓDIO+CLORETO DE POTÁSSIO+CLORETO DE CÁLCIO+CLORETO DE MAGNÉSIO+ACETATO DE SÓDIO+CITRATO DE SÓDIO</t>
  </si>
  <si>
    <t xml:space="preserve">SOLUÇÃO SALINA BALANCEADA BOLSA SIST. FECH. X 250 ML</t>
  </si>
  <si>
    <t xml:space="preserve">CLORETO DE SÓDIO+CLORETO DE POTÁSSIO+CLORETO DE CÁLCIO+CLORETO DE MAGNÉSIO+ACETATO DE SÓDIO+CITRATO DE SÓDIO  </t>
  </si>
  <si>
    <t xml:space="preserve">SOLUÇÃO SALINA BALANCEADA BOLSA SIST. FECH. X 500 ML</t>
  </si>
  <si>
    <t xml:space="preserve">CLORETO DE SÓDIO+GLICONATO DE SÓDIO+ACETATO DE SÓDIO+CLORETO DE POTÁSSIO+CLORETO DE MAGNÉSIO</t>
  </si>
  <si>
    <t xml:space="preserve">PLASMALYTE SOL. INJ. BOLSA VIAFLEX X 500 ML</t>
  </si>
  <si>
    <t xml:space="preserve">CLORETO DE SUCCINILCOLINA - 100MG  5ML</t>
  </si>
  <si>
    <t xml:space="preserve">QUELICIN - 100MG  5ML</t>
  </si>
  <si>
    <t xml:space="preserve">CLORETO DE SUXAMETONIO - 100MG </t>
  </si>
  <si>
    <t xml:space="preserve">SUCCINIL COLIN - 100MG</t>
  </si>
  <si>
    <t xml:space="preserve">CLORETO DE SUXAMETONIO - 500MG</t>
  </si>
  <si>
    <t xml:space="preserve">SUCCINIL COLIN - 500MG</t>
  </si>
  <si>
    <t xml:space="preserve">CLORETO DE SUXAMETÔNIO 100 MG PÓ LIÓF. INJ. FA</t>
  </si>
  <si>
    <t xml:space="preserve">SUCCITRAT 100 MG PÓ LIÓF. INJ. FA</t>
  </si>
  <si>
    <t xml:space="preserve">CLORETO DE SUXAMETÔNIO 500 MG PÓ LIÓF. INJ. FA</t>
  </si>
  <si>
    <t xml:space="preserve">SUCCITRAT 500 MG PÓ LIÓF. INJ. FA</t>
  </si>
  <si>
    <t xml:space="preserve">CLORIDRATO  DE  CEFEPIMA  1 G PÓ SOL. INJ. CX. 50 FA + 50 DIL. X 3 ML</t>
  </si>
  <si>
    <t xml:space="preserve">CLORIDRATO  DE  CEFEPIMA 2 G PÓ SOL. INJ. CX. 25 FA</t>
  </si>
  <si>
    <t xml:space="preserve">CLORIDRATO  DE  LIDOCAINA  -  GENERICO 20 MGML SOL. INJ. 12 FA VD. X 20 ML</t>
  </si>
  <si>
    <t xml:space="preserve">CLORIDRATO DE ALFENTANILA - 0,544MGML  5ML</t>
  </si>
  <si>
    <t xml:space="preserve">ALFAST - 0,544MGML  5ML</t>
  </si>
  <si>
    <t xml:space="preserve">CLORIDRATO DE ALFENTANILA - 0,544MGML 10ML</t>
  </si>
  <si>
    <t xml:space="preserve">ALFAST - 0,544MGML 10ML</t>
  </si>
  <si>
    <t xml:space="preserve">CLORIDRATO DE ALFENTANILA 0,544 MGML SOL. INJ. CX. 5 AMP. X 5 ML</t>
  </si>
  <si>
    <t xml:space="preserve">RAPIFEN 0,544 MGML SOL. INJ. CX. 5 AMP. X 5 ML</t>
  </si>
  <si>
    <t xml:space="preserve">CLORIDRATO DE ALFUZOSINA  - 10MG</t>
  </si>
  <si>
    <t xml:space="preserve">XATRAL OD - 10MG</t>
  </si>
  <si>
    <t xml:space="preserve">CLORIDRATO DE AMANTADINA - 100MG</t>
  </si>
  <si>
    <t xml:space="preserve">MANTIDAN - 100MG</t>
  </si>
  <si>
    <t xml:space="preserve">CLORIDRATO DE AMBROXOL</t>
  </si>
  <si>
    <t xml:space="preserve">AMBROX 3 MGML XPE. PED. FR. VD. X 100 ML + CP.  MED.</t>
  </si>
  <si>
    <t>SINTERAPICO</t>
  </si>
  <si>
    <t xml:space="preserve">AMBROX 6 MGML XPE. AD. FR. VD. X 100 ML + CP. MED.</t>
  </si>
  <si>
    <t xml:space="preserve">CLORIDRATO DE AMBROXOL - 100ML ADT</t>
  </si>
  <si>
    <t xml:space="preserve">AMBROL - 100ML ADT</t>
  </si>
  <si>
    <t xml:space="preserve">CLORIDRATO DE AMBROXOL - 100ML XPE ADU </t>
  </si>
  <si>
    <t xml:space="preserve">EXPECTUSS - 100ML XPE ADU</t>
  </si>
  <si>
    <t xml:space="preserve">CLORIDRATO DE AMBROXOL - 120ML AD. </t>
  </si>
  <si>
    <t xml:space="preserve">CLORIDRATO DE AMBROXOL - 120ML </t>
  </si>
  <si>
    <t xml:space="preserve">CLORIDRATO DE AMBROXOL - 30MG</t>
  </si>
  <si>
    <t xml:space="preserve">MUCOLIN - 30MG</t>
  </si>
  <si>
    <t xml:space="preserve">CLORIDRATO DE AMBROXOL - 3MGML  120ML XPE PEDIATRICO</t>
  </si>
  <si>
    <t xml:space="preserve">MUCOSOLVAN - 3MGML  120ML XPE PEDIATRICO</t>
  </si>
  <si>
    <t xml:space="preserve">CLORIDRATO DE AMBROXOL - 6MG  120ML XAROPE ADULTO</t>
  </si>
  <si>
    <t xml:space="preserve">MUCOLIN - 6MG  120ML </t>
  </si>
  <si>
    <t xml:space="preserve">CLORIDRATO DE AMBROXOL - 7,5MG  60ML SOL.</t>
  </si>
  <si>
    <t xml:space="preserve">MUCOLIN - 7,5MG  60ML SOL.</t>
  </si>
  <si>
    <t xml:space="preserve">CLORIDRATO DE AMBROXOL - 75MG</t>
  </si>
  <si>
    <t xml:space="preserve">MUCOSOLVAN 24 H - 75MG CAP. MICROG. LIB. CONTROL.</t>
  </si>
  <si>
    <t xml:space="preserve">CLORIDRATO DE AMBROXOL  XPE ADULTO - 120ML</t>
  </si>
  <si>
    <t xml:space="preserve">MUCOSOLVAN XPE ADULTO - 120ML</t>
  </si>
  <si>
    <t xml:space="preserve">CLORIDRATO DE AMBROXOL 3 MGML  XPE.  FR. PLÁST. X 120 ML</t>
  </si>
  <si>
    <t xml:space="preserve">AMBROFLUX 3 MGML  XPE.  FR. PLÁST. X 120 ML</t>
  </si>
  <si>
    <t xml:space="preserve">CLORIDRATO DE AMBROXOL 3 MGML  XPE. FR. VD. X 120 ML + CP.MED.</t>
  </si>
  <si>
    <t xml:space="preserve">CLORIDRATO DE AMBROXOL 3 MGML XPE CX. 50 FR. PLÁST. X 100 ML + 50 CP. MED.</t>
  </si>
  <si>
    <t xml:space="preserve">CLORIDRATO DE AMBROXOL 3 MGML XPE CX. 50 FR. PLÁST. X 120 ML + 50 CP. MED.</t>
  </si>
  <si>
    <t xml:space="preserve">CLORIDRATO DE AMBROXOL 3 MGML XPE PEDIÁTRICO FR. VD. X 120 ML</t>
  </si>
  <si>
    <t xml:space="preserve">PULMOSAN 3 MGML XPE PEDIÁTRICO FR. VD. X 120 ML</t>
  </si>
  <si>
    <t xml:space="preserve">O. MORAES</t>
  </si>
  <si>
    <t xml:space="preserve">CLORIDRATO DE AMBROXOL 3 MGML XPE. FR. VD. X  120  ML + CP. MED.</t>
  </si>
  <si>
    <t xml:space="preserve">CLORIDRATO DE AMBROXOL 3 MGML XPE. FR. VD. X 120 ML + CP. MED.</t>
  </si>
  <si>
    <t xml:space="preserve">CLORIDRATO DE AMBROXOL 6 MGML  XPE. ADULTO FR. VD. X 120 ML + CP. MED.</t>
  </si>
  <si>
    <t xml:space="preserve">CLORIDRATO DE AMBROXOL 6 MGML  XPE. FR. VD. X  120  ML + CP. MED.</t>
  </si>
  <si>
    <t xml:space="preserve">CLORIDRATO DE AMBROXOL 6 MGML  XPE. FR. VD. X 120  ML+ CP.MED.</t>
  </si>
  <si>
    <t xml:space="preserve">CLORIDRATO DE AMBROXOL 6 MGML XPE ADULTO FR. VD. X 120 ML</t>
  </si>
  <si>
    <t xml:space="preserve">PULMOSAN 6 MGML XPE ADULTO FR. VD. X 120 ML</t>
  </si>
  <si>
    <t xml:space="preserve">CLORIDRATO DE AMBROXOL 6 MGML XPE FR. VD. X 120 ML + CP. MED.</t>
  </si>
  <si>
    <t xml:space="preserve">MUCOXOLAN 6 MGML XPE FR. VD. X 120 ML + CP. MED.</t>
  </si>
  <si>
    <t xml:space="preserve">CLORIDRATO DE AMBROXOL 6 MGML XPE. FR. PLÁST. X 120 ML</t>
  </si>
  <si>
    <t xml:space="preserve">AMBROFLUX 6 MGML XPE. FR. PLÁST. X 120 ML</t>
  </si>
  <si>
    <t xml:space="preserve">CLORIDRATO DE AMBROXOL 6 MGML XPE. FR. VD. X 120 ML</t>
  </si>
  <si>
    <t xml:space="preserve">CLORIDRATO DE AMBROXOL 6MGML XPE. FR. VD. X  120 ML + CP. MED.</t>
  </si>
  <si>
    <t xml:space="preserve">CLORIDRATO DE AMBROXOL 7,5 MGML SOL. INALAÇÃO CX. 10 FLAC. X 2 ML</t>
  </si>
  <si>
    <t xml:space="preserve">FLUIBRON A 7,5 MGML SOL. INALAÇÃO CX. 10 FLAC. X 2 ML</t>
  </si>
  <si>
    <t xml:space="preserve">CLORIDRATO DE AMBROXOL AD. XPE - 100ML</t>
  </si>
  <si>
    <t xml:space="preserve">FLUIBRON AD. XPE - 100ML</t>
  </si>
  <si>
    <t xml:space="preserve">CLORIDRATO DE AMILORIDA + HIDROCLOROTIAZIDA - 2,5MG25MG</t>
  </si>
  <si>
    <t xml:space="preserve">CLORIDRATO DE AMILORIDA + HIDROCLOROTIAZIDA - 5MG  50MG</t>
  </si>
  <si>
    <t xml:space="preserve">CLORIDRATO DE AMILORIDA+ HIDROCLOROTIAZIDA 2,5 MG + 25 MG CX. 30 CP.</t>
  </si>
  <si>
    <t xml:space="preserve">CLORIDRATO DE AMILORIDA+ HIDROCLOROTIAZIDA 2,5 MG + 25 MG CX. 90 CP.</t>
  </si>
  <si>
    <t xml:space="preserve">CLORIDRATO DE AMILORIDA+ HIDROCLOROTIAZIDA 5 MG + 50 MG CX. 30 CP.</t>
  </si>
  <si>
    <t xml:space="preserve">CLORIDRATO DE AMILORIDA+ HIDROCLOROTIAZIDA 5 MG + 50 MG CX. 90 CP.</t>
  </si>
  <si>
    <t xml:space="preserve">CLORIDRATO DE AMIODARONA</t>
  </si>
  <si>
    <t xml:space="preserve">CARDICORON 100 MG CX. 20 CP.</t>
  </si>
  <si>
    <t xml:space="preserve">CLORIDRATO DE AMIODARONA 100 MG CX. 20 CP.</t>
  </si>
  <si>
    <t xml:space="preserve">CLORIDRATO DE AMIODARONA 200 MG CX. 20 CP.</t>
  </si>
  <si>
    <t xml:space="preserve">CLORIDRATO DE AMIODARONA 200 MG CX. 30 CP.</t>
  </si>
  <si>
    <t xml:space="preserve">MIODON 50 MGML SOL. INJ. CX. 50 AMP. X 3 ML</t>
  </si>
  <si>
    <t xml:space="preserve">CLORIDRATO DE AMIODARONA - 100MG</t>
  </si>
  <si>
    <t xml:space="preserve">ANCORON - 100MG</t>
  </si>
  <si>
    <t xml:space="preserve">ATLANSIL - 100MG</t>
  </si>
  <si>
    <t xml:space="preserve">CLORIDRATO DE AMIODARONA - 150MG</t>
  </si>
  <si>
    <t xml:space="preserve">ATLANSIL - 150MG SOL. INJ. CX. 6 AMP. X 3 ML</t>
  </si>
  <si>
    <t xml:space="preserve">CLORIDRATO DE AMIODARONA - 200MG</t>
  </si>
  <si>
    <t xml:space="preserve">ANGYTON - 200MG</t>
  </si>
  <si>
    <t xml:space="preserve">ATLANSIL - 200MG</t>
  </si>
  <si>
    <t xml:space="preserve">MIOCOR - 200MG</t>
  </si>
  <si>
    <t xml:space="preserve">CLORIDRATO DE AMIODARONA - 50MG  3ML  50 AMP</t>
  </si>
  <si>
    <t xml:space="preserve">ANCORON - 50MG  3ML</t>
  </si>
  <si>
    <t xml:space="preserve">CLORIDRATO DE AMIODARONA 150 MG (50 MGML) SOL. INJ. IV CX. 100 EST. AMP. X 3 ML</t>
  </si>
  <si>
    <t xml:space="preserve">CLORIDRATO DE AMIODARONA 150 MG SOL. INJ. CX. 50 AMP. X 3 ML</t>
  </si>
  <si>
    <t xml:space="preserve">ATLANSIL 150 MG SOL. INJ. CX. 50 AMP. X 3 ML</t>
  </si>
  <si>
    <t xml:space="preserve">CLORIDRATO DE AMIODARONA 200 MG CX. 20 CP. REV.</t>
  </si>
  <si>
    <t xml:space="preserve">ANCORON 200 MG CX. 20 CP. REV.</t>
  </si>
  <si>
    <t xml:space="preserve">CLORIDRATO DE AMIODARONA 200 MGML SUSP. ORAL FR. VD. GTS.X. 30 ML</t>
  </si>
  <si>
    <t xml:space="preserve">ANCORON 200 MGML SUSP. ORAL FR. VD. GTS.X. 30 ML</t>
  </si>
  <si>
    <t xml:space="preserve">CLORIDRATO DE AMIODARONA 50MGML SOL. INJ.CX. 6 AMP. X 3 ML</t>
  </si>
  <si>
    <t xml:space="preserve">ANCORON 50MGML SOL. INJ.CX. 6 AMP. X 3 ML</t>
  </si>
  <si>
    <t xml:space="preserve">CLORIDRATO DE AMITRIPTILINA</t>
  </si>
  <si>
    <t xml:space="preserve">TRIPSOL 25 MG CX. 20 CP</t>
  </si>
  <si>
    <t xml:space="preserve">TRISOMATOL 75 MG CX. 20 CP.</t>
  </si>
  <si>
    <t xml:space="preserve">CLORIDRATO DE AMITRIPTILINA - 25MG</t>
  </si>
  <si>
    <t xml:space="preserve">AMYTRIL - 25MG</t>
  </si>
  <si>
    <t xml:space="preserve">TRYPTANOL - 25MG</t>
  </si>
  <si>
    <t xml:space="preserve">CLORIDRATO DE AMITRIPTILINA - 75MG</t>
  </si>
  <si>
    <t xml:space="preserve">TRYPTANOL - 75MG</t>
  </si>
  <si>
    <t xml:space="preserve">CLORIDRATO DE AMITRIPTILINA 25 MG CX.  20 CP.</t>
  </si>
  <si>
    <t xml:space="preserve">NEO AMITRIPTILIN 25 MG CX.  20 CP.</t>
  </si>
  <si>
    <t xml:space="preserve">CLORIDRATO DE AMITRIPTILINA 25 MG CX. 20 CP. REV.</t>
  </si>
  <si>
    <t xml:space="preserve">CLORIDRATO DE AMITRIPTILINA 25 MG CX. 30 CP. REV.</t>
  </si>
  <si>
    <t xml:space="preserve">CLORIDRATO DE AMITRIPTILINA 75 MG CX. 20 CP. REV.</t>
  </si>
  <si>
    <t xml:space="preserve">CLORIDRATO DE ANAGRELIDA - 0,5MG</t>
  </si>
  <si>
    <t xml:space="preserve">AGRYLIN - 0,5MG</t>
  </si>
  <si>
    <t xml:space="preserve">GERMED PHARMA</t>
  </si>
  <si>
    <t xml:space="preserve">CLORIDRATO DE ANFEPRAMONA - 75MG</t>
  </si>
  <si>
    <t xml:space="preserve">INIBEX - 75MG</t>
  </si>
  <si>
    <t xml:space="preserve">CLORIDRATO DE BAMBUTEROL - 100ML XPE</t>
  </si>
  <si>
    <t xml:space="preserve">BAMBEC - 100ML XPE</t>
  </si>
  <si>
    <t xml:space="preserve">CLORIDRATO DE BAMIFILINA - 300MG</t>
  </si>
  <si>
    <t xml:space="preserve">BAMIFIX - 300MG</t>
  </si>
  <si>
    <t xml:space="preserve">CLORIDRATO DE BAMIFILINA - 600MG</t>
  </si>
  <si>
    <t xml:space="preserve">BAMIFIX - 600MG</t>
  </si>
  <si>
    <t xml:space="preserve">CLORIDRATO DE BENZIDAMINA</t>
  </si>
  <si>
    <t xml:space="preserve">BENZITRAT 1,5 MGML COLUTÓRIO FR. PLÁST. X 150 ML</t>
  </si>
  <si>
    <t xml:space="preserve">CLORIDRATO DE BENZIDAMINA  50 MG CX. 20 DRG.</t>
  </si>
  <si>
    <t xml:space="preserve">BENFLOGIN 50 MG CX. 20 DRG.</t>
  </si>
  <si>
    <t xml:space="preserve">CLORIDRATO DE BENZIDAMINA 1,5 MGML COLUTORIO FR VD X 150 ML</t>
  </si>
  <si>
    <t xml:space="preserve">FLOGORAL 1,5 MGML COLUTORIO FR VD X 150 ML</t>
  </si>
  <si>
    <t xml:space="preserve">CLORIDRATO DE BENZIDAMINA 1,5 MGML COLUTÓRIO FR. VD. X 150 ML + CP. MED.</t>
  </si>
  <si>
    <t xml:space="preserve">FLOGOLAB 1,5 MGML COLUTÓRIO FR. VD. X 150 ML + CP. MED.</t>
  </si>
  <si>
    <t xml:space="preserve">CLORIDRATO DE BENZIDAMINA 1,5 MGML COLUTÓRIO FR. X 250 ML CP. MED. SABOR MENTA</t>
  </si>
  <si>
    <t xml:space="preserve">FLOGORAL 1,5 MGML COLUTÓRIO FR. X 250 ML CP. MED. SABOR MENTA</t>
  </si>
  <si>
    <t xml:space="preserve">CLORIDRATO DE BENZIDAMINA 3 MG CX. 12 PAST. (SABOR LIMÃO)</t>
  </si>
  <si>
    <t xml:space="preserve">FLOGORAL 3 MG CX. 12 PAST. (SABOR LIMÃO)</t>
  </si>
  <si>
    <t xml:space="preserve">CLORIDRATO DE BENZIDAMINA 30 MGML SOL. ORAL. FR. PLÁST. GTS. X 20 ML</t>
  </si>
  <si>
    <t xml:space="preserve">BENFLOGIN 30 MGML SOL. ORAL. FR. PLÁST. GTS. X 20 ML</t>
  </si>
  <si>
    <t xml:space="preserve">CLORIDRATO DE BIPERIDENO - 2MG</t>
  </si>
  <si>
    <t xml:space="preserve">AKINETON - 2MG</t>
  </si>
  <si>
    <t xml:space="preserve">CINETOL - 2MG</t>
  </si>
  <si>
    <t xml:space="preserve">PROPARK - 2MG</t>
  </si>
  <si>
    <t xml:space="preserve">CLORIDRATO DE BIPERIDENO - 5MGML </t>
  </si>
  <si>
    <t xml:space="preserve">CINETOL - 5MGML </t>
  </si>
  <si>
    <t xml:space="preserve">CLORIDRATO DE BIPERIDENO 2 MG CX. 75 CP.</t>
  </si>
  <si>
    <t xml:space="preserve">PARKINSOL 2 MG CX. 75 CP.</t>
  </si>
  <si>
    <t xml:space="preserve">CLORIDRATO DE BROMEXINA - 0,8MGML  120ML XPE EXPEC. INF.</t>
  </si>
  <si>
    <t xml:space="preserve">BISOLVON - 0,8MGML  120ML</t>
  </si>
  <si>
    <t xml:space="preserve">CLORIDRATO DE BROMEXINA 0,8 MGML XPE FR. X 120 ML</t>
  </si>
  <si>
    <t xml:space="preserve">CLARUS 0,8 MGML XPE FR. X 120 ML</t>
  </si>
  <si>
    <t>JOSPER</t>
  </si>
  <si>
    <t xml:space="preserve">CLORIDRATO DE BROMEXINA 0,8 MGML. XPE. FR. VD. AMB. X 120 ML + CP. MED. X 10 ML</t>
  </si>
  <si>
    <t xml:space="preserve">CLORIDRATO DE BROMEXINA 1,6 MGML XPE ADULTO FR. VD. X 120 ML</t>
  </si>
  <si>
    <t xml:space="preserve">BISOLVON 1,6 MGML XPE ADULTO FR. VD. X 120 ML</t>
  </si>
  <si>
    <t xml:space="preserve">CLORIDRATO DE BROMEXINA 2 MGML SOL. ORAL FR. X  50 ML</t>
  </si>
  <si>
    <t xml:space="preserve">BISPECT 2 MGML SOL. ORAL FR. X  50 ML</t>
  </si>
  <si>
    <t xml:space="preserve">CLORIDRATO DE BROMEXINA 2 MGML SOL.ORAL FR. VD. X 50 ML</t>
  </si>
  <si>
    <t xml:space="preserve">BISOLVON 2 MGML SOL.ORAL FR. VD. X 50 ML</t>
  </si>
  <si>
    <t xml:space="preserve">CLORIDRATO DE BROMEXINA 8 MG5 ML XPE FR. VD. X 120 ML + CP. MED.</t>
  </si>
  <si>
    <t xml:space="preserve">CLORIDRATO DE BUCLIZINA</t>
  </si>
  <si>
    <t>APETIL</t>
  </si>
  <si>
    <t xml:space="preserve">CLORIDRATO DE BUCLIZINA + LISINA + TRIPTOFANA </t>
  </si>
  <si>
    <t xml:space="preserve">PROFOL </t>
  </si>
  <si>
    <t xml:space="preserve">CLORIDRATO DE BUCLIZINA+TIAMINA+RIBOFLAVINA+PIRIDOXINA+CIANOCOBALAMINA+NICOTINAMIDA+FOSFATO DE CÁLCIO</t>
  </si>
  <si>
    <t xml:space="preserve">PROPAN ELIXIR  FR. VD. X 100 ML</t>
  </si>
  <si>
    <t xml:space="preserve">CLORIDRATO DE BUPIVACAÍNA</t>
  </si>
  <si>
    <t xml:space="preserve">NEOCAINA 0,5% SV SOL. INJ. CX. 10 EST. FA X 20 ML</t>
  </si>
  <si>
    <t xml:space="preserve">NEOCAINA 0,5% SV SOL. INJ. CX. 6 FA. X 20 ML</t>
  </si>
  <si>
    <t xml:space="preserve">CLORIDRATO DE BUPIVACAINA  + ADRENALINA 0,5% - 20ML C VASO </t>
  </si>
  <si>
    <t xml:space="preserve">NEOCAINA 0,5% - 20ML C VASO (OF)</t>
  </si>
  <si>
    <t xml:space="preserve">CLORIDRATO DE BUPIVACAINA  + ADRENALINA 0,5% - 20ML CVASO </t>
  </si>
  <si>
    <t xml:space="preserve">NEOCAINA 0,5% - 20ML C VASO </t>
  </si>
  <si>
    <t xml:space="preserve">CLORIDRATO DE BUPIVACAÍNA - 0,5% (5 MGML) SV SOL. INJ. </t>
  </si>
  <si>
    <t xml:space="preserve">CLORIDRATO DE BUPIVACAINA + ADRENALINA 0,25% - 20ML C VASO</t>
  </si>
  <si>
    <t xml:space="preserve">NEOCAINA 0,25% - 20ML C VASO (SP)</t>
  </si>
  <si>
    <t xml:space="preserve">CLORIDRATO DE BUPIVACAINA + ADRENALINA 0,75% - 20ML C VASO </t>
  </si>
  <si>
    <t xml:space="preserve">NEOCAINA 0,75% - 20ML C VASO (OF)</t>
  </si>
  <si>
    <t xml:space="preserve">CLORIDRATO DE BUPIVACAÍNA 0,25% SV SOL. INJ. CX. 10 EST. X 20 ML</t>
  </si>
  <si>
    <t xml:space="preserve">NEOCAINA 0,25% SV SOL. INJ. CX. 10 EST. X 20 ML</t>
  </si>
  <si>
    <t xml:space="preserve">CLORIDRATO DE BUPIVACAÍNA 0,75% SV SOL. INJ. CX. 10 EST. X 20 ML</t>
  </si>
  <si>
    <t xml:space="preserve">NEOCAINA 0,75% SV SOL. INJ. CX. 10 EST. X 20 ML</t>
  </si>
  <si>
    <t xml:space="preserve">CLORIDRATO DE BUPIVACAÍNA 5 MGML SOL.INJ. CX.6 FA X 20 ML</t>
  </si>
  <si>
    <t xml:space="preserve">DORCAINA 5 MGML SOL.INJ. CX.6 FA X 20 ML</t>
  </si>
  <si>
    <t xml:space="preserve">CLORIDRATO DE BUPIVACAINA ISOBARICA 0,5% - 4ML</t>
  </si>
  <si>
    <t xml:space="preserve">NEOCAINA ISOBARICA 0,5% - 4ML (SP)</t>
  </si>
  <si>
    <t xml:space="preserve">CLORIDRATO DE BUPIVACAINA PESADA 0,5% - 4ML </t>
  </si>
  <si>
    <t xml:space="preserve">NEOCAINA PESADA 0,5% - 4ML (SP)</t>
  </si>
  <si>
    <t xml:space="preserve">CLORIDRATO DE BUPIVACAÍNA+EPINEFRINA</t>
  </si>
  <si>
    <t xml:space="preserve">NEOCAÍNA + EPINEFRINA 0,5% CV SOL. INJ. CX. 25 CARP. PLÁST. X 1,8 ML</t>
  </si>
  <si>
    <t xml:space="preserve">CLORIDRATO DE BUPIVACAÍNA+EPINEFRINA 0,5% CV SOL. INJ. CX. 10 EST. FA X 30 ML</t>
  </si>
  <si>
    <t xml:space="preserve">NEOCAÍNA + EPINEFRINA 0,5% CV SOL. INJ. CX. 10 EST. FA X 30 ML</t>
  </si>
  <si>
    <t xml:space="preserve">CLORIDRATO DE BUPIVACAÍNA+GLICOSE</t>
  </si>
  <si>
    <t xml:space="preserve">CLORIDRATO DE BUPIVACAÍNA HIPERBÁRICA 5 MGML + 80 MGML SOL. INJ. CX. 50 AMP X 4 ML</t>
  </si>
  <si>
    <t xml:space="preserve">NEOCAÍNA PESADA 5 MGML + 80 MGML SOL. INJ. CX. 20 AMP. X 4 ML</t>
  </si>
  <si>
    <t xml:space="preserve">CLORIDRATO DE BUPROPIONA - 150MG</t>
  </si>
  <si>
    <t xml:space="preserve">WELLBUTRIN - 150MG </t>
  </si>
  <si>
    <t xml:space="preserve">ZETRON - 150MG</t>
  </si>
  <si>
    <t xml:space="preserve">ZYBAN - 150MG</t>
  </si>
  <si>
    <t xml:space="preserve">CLORIDRATO DE BUPROPIONA - 150MG </t>
  </si>
  <si>
    <t xml:space="preserve">CLORIDRATO DE BUPROPIONA 150 MG CX. 30 CP.</t>
  </si>
  <si>
    <t xml:space="preserve">BUP 150 MG CX. 30 CP.</t>
  </si>
  <si>
    <t xml:space="preserve">CLORIDRATO DE BUPROPIONA 150 MG CX. 60 CP. REV.</t>
  </si>
  <si>
    <t xml:space="preserve">CLORIDRATO DE BUSPIRONA - 10MG</t>
  </si>
  <si>
    <t xml:space="preserve">BUSPAR - 10MG</t>
  </si>
  <si>
    <t xml:space="preserve">CLORIDRATO DE BUSPIRONA - 5MG</t>
  </si>
  <si>
    <t xml:space="preserve">ANSITEC - 5MG</t>
  </si>
  <si>
    <t xml:space="preserve">CLORIDRATO DE BUSPIRONA - 5MG </t>
  </si>
  <si>
    <t xml:space="preserve">BUSPAR - 5MG</t>
  </si>
  <si>
    <t xml:space="preserve">CLORIDRATO DE CEFEPIMA</t>
  </si>
  <si>
    <t xml:space="preserve">CEFEPEN 1 G FA PÓ SOL. INJ.</t>
  </si>
  <si>
    <t xml:space="preserve">CLORIDRATO  DE  CEFEPIMA 1 G PÓ SOL. INJ. FA VD. + AMP. DIL. X 3 ML</t>
  </si>
  <si>
    <t xml:space="preserve">CLORIDRATO DE CEFEPIMA - 1GRA</t>
  </si>
  <si>
    <t xml:space="preserve">CEMAX - 1GRA</t>
  </si>
  <si>
    <t xml:space="preserve">MAXCEF - 1GRA</t>
  </si>
  <si>
    <t xml:space="preserve">CLORIDRATO DE CEFEPIMA - 1GRA + AMP. DIL.</t>
  </si>
  <si>
    <t xml:space="preserve">CLORIDRATO DE CEFEPIMA - 1GRA + BOLSA FLEX.</t>
  </si>
  <si>
    <t xml:space="preserve">CLORIDRATO DE CEFEPIMA  2 G PÓ INJ. FA X 50 ML</t>
  </si>
  <si>
    <t xml:space="preserve">CLORIDRATO DE CEFEPIMA - 2GRA</t>
  </si>
  <si>
    <t xml:space="preserve">MAXCEF - 2GRA</t>
  </si>
  <si>
    <t xml:space="preserve">CLORIDRATO DE CEFEPIMA - 2GRA + BOLSA FLEX.</t>
  </si>
  <si>
    <t xml:space="preserve">CLORIDRATO DE CEFEPIMA 1 G PO INJ CT FR AMP VD AMB+ AMP DIL X 3,0 ML ( EMB HOSP)</t>
  </si>
  <si>
    <t xml:space="preserve">CLOCEF 1 G PO INJ CT FR AMP VD AMB+ AMP DIL X 3,0 ML ( EMB HOSP)</t>
  </si>
  <si>
    <t xml:space="preserve">CLORIDRATO DE CEFEPIMA 1 G PÓ INJ. CX. 50 FA</t>
  </si>
  <si>
    <t xml:space="preserve">CLOCEF 1 G PÓ INJ. CX. 50 FA</t>
  </si>
  <si>
    <t xml:space="preserve">CLORIDRATO DE CEFEPIMA 1 G PÓ INJ. FA + AMP. X 3 ML</t>
  </si>
  <si>
    <t xml:space="preserve">UNIFEPIM (CEFEPIM) 1 G PÓ INJ. FA + AMP. X 3 ML</t>
  </si>
  <si>
    <t xml:space="preserve">CLORIDRATO DE CEFEPIMA 1 G PÓ SOL. INJ. CX. 25 FA VD. + 25  AMP. DIL. X 3 ML</t>
  </si>
  <si>
    <t xml:space="preserve">CLORIDRATO DE CEFEPIMA 1 G PÓ SOL. INJ. CX.10 FA + DIL. X 10 BOLSAS X 100 ML</t>
  </si>
  <si>
    <t xml:space="preserve">MAXCEF 1 G PÓ SOLCLOCL. INJ. CX.10 FA + DIL. X 10 BOLSAS X 100 ML</t>
  </si>
  <si>
    <t xml:space="preserve">CLORIDRATO DE CEFEPIMA 1 G PÓ SOL. INJ. FA. X 17 ML</t>
  </si>
  <si>
    <t xml:space="preserve">CLORIDRATO DE CEFEPIMA 2 G FA PÓ SOL. INJ.</t>
  </si>
  <si>
    <t xml:space="preserve">CEFEPEN 2 G FA PÓ SOL. INJ.</t>
  </si>
  <si>
    <t xml:space="preserve">CLORIDRATO DE CEFEPIMA 2 G PÓ INJ. CX. 50 FA</t>
  </si>
  <si>
    <t xml:space="preserve">CLOCEF 2 G PÓ INJ. CX. 50 FA</t>
  </si>
  <si>
    <t xml:space="preserve">CLORIDRATO DE CEFEPIMA 2 G PÓ SOL. INJ. FA. X 17 ML</t>
  </si>
  <si>
    <t xml:space="preserve">CLORIDRATO DE CETAMINA  50 MGML SOL. INJ. CX. 25  AMP. X 2  ML</t>
  </si>
  <si>
    <t xml:space="preserve">KETAMIN-S 50 MGML SOL. INJ. CX. 25  AMP. X 2  ML</t>
  </si>
  <si>
    <t xml:space="preserve">CLORIDRATO DE CETAMINA - 50MG  10ML</t>
  </si>
  <si>
    <t xml:space="preserve">KETAMIN S - 50MG  10ML</t>
  </si>
  <si>
    <t xml:space="preserve">CLORIDRATO DE CETAMINA 50 MGML SOL. INJ. CX. 5 FA X 10 ML</t>
  </si>
  <si>
    <t xml:space="preserve">CLORTAMINA 50 MGML SOL. INJ. CX. 5 FA X 10 ML</t>
  </si>
  <si>
    <t xml:space="preserve">CLORIDRATO DE CETIRIZINA - 10MG</t>
  </si>
  <si>
    <t xml:space="preserve">ZYRTEC - 10MG</t>
  </si>
  <si>
    <t xml:space="preserve">CLORIDRATO DE CETIRIZINA - 120ML SOL. ORAL</t>
  </si>
  <si>
    <t xml:space="preserve">ZYRTEC - 120ML SOL. ORAL</t>
  </si>
  <si>
    <t xml:space="preserve">CLORIDRATO DE CICLOBENZAPRINA</t>
  </si>
  <si>
    <t xml:space="preserve">CIZAX 10 MG CX. 10 CP.</t>
  </si>
  <si>
    <t xml:space="preserve">MIRTAX  5 MG  CX. 10 CP. REV.</t>
  </si>
  <si>
    <t xml:space="preserve">MIRTAX  5 MG  CX. 15 CP. REV.</t>
  </si>
  <si>
    <t xml:space="preserve">CLORIDRATO DE CICLOBENZAPRINA - 10MG</t>
  </si>
  <si>
    <t xml:space="preserve">MIOSAN - 10MG</t>
  </si>
  <si>
    <t xml:space="preserve">MUSCULARE - 10MG</t>
  </si>
  <si>
    <t xml:space="preserve">CLORIDRATO DE CICLOBENZAPRINA - 5MG</t>
  </si>
  <si>
    <t xml:space="preserve">MIOSAN - 5MG</t>
  </si>
  <si>
    <t xml:space="preserve">MIRTAX - 5MG</t>
  </si>
  <si>
    <t xml:space="preserve">CLORIDRATO DE CICLOBENZAPRINA 10 MG  CX. 30 CP. REV.</t>
  </si>
  <si>
    <t xml:space="preserve">MIRTAX 10 MG  CX. 30 CP. REV.</t>
  </si>
  <si>
    <t xml:space="preserve">CLORIDRATO DE CICLOBENZAPRINA 10 MG CX. 30 CP.REV.</t>
  </si>
  <si>
    <t xml:space="preserve">CLORIDRATO DE CICLOBENZAPRINA 5 MG CX. 15 CP. REV.</t>
  </si>
  <si>
    <t xml:space="preserve">CLORIDRATO DE CICLOBENZAPRINA 5 MG CX.10 CP.REV.</t>
  </si>
  <si>
    <t xml:space="preserve">MIOSAN 5 MG CX. 10 CP. REV.</t>
  </si>
  <si>
    <t xml:space="preserve">CLORIDRATO DE CICLOPENTOLATO - 5ML COL. </t>
  </si>
  <si>
    <t xml:space="preserve">CICLOPLEGICO - 5ML COL.</t>
  </si>
  <si>
    <t xml:space="preserve">CLORIDRATO DE CIMETIDINA - 150MG  2ML</t>
  </si>
  <si>
    <t xml:space="preserve">CLORIDRATO DE CINCHOCAINA + UNDECILATO DE CLEMIZOL + PIVALATO DE FLUOCORTOLONA - 10GRA POMADA</t>
  </si>
  <si>
    <t xml:space="preserve">ULTRAPROCT - 10GRA POMADA</t>
  </si>
  <si>
    <t xml:space="preserve">CLORIDRATO DE CIPROETADINA + COBAMAMIDA - 4MG+1MG</t>
  </si>
  <si>
    <t xml:space="preserve">COBACTIN - 4MG  1MG</t>
  </si>
  <si>
    <t xml:space="preserve">CLORIDRATO DE CIPROFLOXACINO</t>
  </si>
  <si>
    <t xml:space="preserve">CIPROBACTER 200 MG (2 MGML) SOL. INJ. BOLSA X 100 ML</t>
  </si>
  <si>
    <t xml:space="preserve">CIPROCILIN 500 MG CX. 14 CP. REV.</t>
  </si>
  <si>
    <t xml:space="preserve">CLORIDRATO  DE  CIPROFLOXACINO 250 MG CX. 6 CP. REV.</t>
  </si>
  <si>
    <t xml:space="preserve">CLORIDRATO  DE  CIPROFLOXACINO 500 MG CX. 10  CP. REV.</t>
  </si>
  <si>
    <t xml:space="preserve">CLORIDRATO  DE  CIPROFLOXACINO 500 MG CX. 14  CP. REV.</t>
  </si>
  <si>
    <t xml:space="preserve">CLORIDRATO  DE  CIPROFLOXACINO 500 MG CX. 300  CP. REV.</t>
  </si>
  <si>
    <t xml:space="preserve">CLORIDRATO  DE  CIPROFLOXACINO 500 MG CX. 6  CP. REV.</t>
  </si>
  <si>
    <t xml:space="preserve">CLORIDRATO  DE  CIPROFLOXACINO 500 MG CX. 7  CP. REV.</t>
  </si>
  <si>
    <t xml:space="preserve">PROXACIN 500 MG CX. 480 CP. REV.</t>
  </si>
  <si>
    <t xml:space="preserve">CLORIDRATO DE CIPROFLOXACINO - 200MG  100ML </t>
  </si>
  <si>
    <t xml:space="preserve">CIPRO - 200MG  100ML </t>
  </si>
  <si>
    <t xml:space="preserve">CLORIDRATO DE CIPROFLOXACINO - 200MG  100ML  1 BOLSA</t>
  </si>
  <si>
    <t xml:space="preserve">CLORIDRATO DE CIPROFLOXACINO - 200MG  100ML BOLSA</t>
  </si>
  <si>
    <t xml:space="preserve">CLORIDRATO DE CIPROFLOXACINO - 200MG  100ML SIST. FECH.</t>
  </si>
  <si>
    <t xml:space="preserve">HIFLOXAN - 200MG 100ML SIST. FECH.</t>
  </si>
  <si>
    <t xml:space="preserve">CLORIDRATO DE CIPROFLOXACINO - 200MG (2 MGML) SOL. INJ. SIST. FECH. FR. PLÁST. X 100ML</t>
  </si>
  <si>
    <t xml:space="preserve">FRESOFLOX RB - 200MG (2 MGML) SOL. INJ. SIST. FECH. FR. PLÁST. X 100ML</t>
  </si>
  <si>
    <t xml:space="preserve">FRESENIUS KABI BRASIL LTDA</t>
  </si>
  <si>
    <t xml:space="preserve">CLORIDRATO DE CIPROFLOXACINO - 250MG</t>
  </si>
  <si>
    <t xml:space="preserve">CIPRO - 250MG CX. 6 CP. REV.</t>
  </si>
  <si>
    <t xml:space="preserve">QUINOFLOX - 250MG</t>
  </si>
  <si>
    <t xml:space="preserve">CLORIDRATO DE CIPROFLOXACINO - 250MG </t>
  </si>
  <si>
    <t xml:space="preserve">CIPRO - 250MG CX. 14 CP. REV.</t>
  </si>
  <si>
    <t xml:space="preserve">CLORIDRATO DE CIPROFLOXACINO - 3,5 MGML SOL. OFT. FR. PLÁST. GTS. X 5 ML</t>
  </si>
  <si>
    <t xml:space="preserve">CLORIDRATO DE CIPROFLOXACINO - 3,5GRA POMADA </t>
  </si>
  <si>
    <t xml:space="preserve">CILOXAN - 3,5GRA POMADA </t>
  </si>
  <si>
    <t xml:space="preserve">CLORIDRATO DE CIPROFLOXACINO - 3,5GRA POMADA OFT.</t>
  </si>
  <si>
    <t xml:space="preserve">BIAMOTIL - 3,5GRA POMADA OFT.</t>
  </si>
  <si>
    <t xml:space="preserve">CLORIDRATO DE CIPROFLOXACINO - 400MG  200ML</t>
  </si>
  <si>
    <t xml:space="preserve">CIPRO - 400MG  200ML</t>
  </si>
  <si>
    <t xml:space="preserve">CLORIDRATO DE CIPROFLOXACINO - 400MG  200ML SIST. FECH.</t>
  </si>
  <si>
    <t xml:space="preserve">HIFLOXAN - 400MG  200ML SIST. FECH</t>
  </si>
  <si>
    <t xml:space="preserve">CLORIDRATO DE CIPROFLOXACINO - 500MG</t>
  </si>
  <si>
    <t xml:space="preserve">CIPRO XR - 500MG CX. 3 CP. REV.</t>
  </si>
  <si>
    <t xml:space="preserve">CIPRO XR - 500MG CX. 7 CP. REV.</t>
  </si>
  <si>
    <t xml:space="preserve">CIPROFAR - 500MG</t>
  </si>
  <si>
    <t xml:space="preserve">CIPROFLOX - 500MG</t>
  </si>
  <si>
    <t xml:space="preserve">QUINOFLOX - 500MG</t>
  </si>
  <si>
    <t xml:space="preserve">CLORIDRATO DE CIPROFLOXACINO - 500MG   50 CPR</t>
  </si>
  <si>
    <t xml:space="preserve">CIPRO - 500MG CX. 50 CP. REV.</t>
  </si>
  <si>
    <t xml:space="preserve">CLORIDRATO DE CIPROFLOXACINO - 500MG   6 CPR</t>
  </si>
  <si>
    <t xml:space="preserve">CIPRO - 500MG CX. 6 CP. REV.</t>
  </si>
  <si>
    <t xml:space="preserve">CLORIDRATO DE CIPROFLOXACINO - 5ML OTOLOGICO </t>
  </si>
  <si>
    <t xml:space="preserve">CILOXAN - 5ML OTOLOGICO </t>
  </si>
  <si>
    <t xml:space="preserve">CLORIDRATO DE CIPROFLOXACINO - 5ML SOL. OFT.</t>
  </si>
  <si>
    <t xml:space="preserve">BIAMOTIL - 5ML SOL. OFT.</t>
  </si>
  <si>
    <t xml:space="preserve">CILOXAN - 5ML SOL. OFT.</t>
  </si>
  <si>
    <t xml:space="preserve">CLORIDRATO DE CIPROFLOXACINO - 750MG</t>
  </si>
  <si>
    <t xml:space="preserve">PROFLOX CP - 750MG</t>
  </si>
  <si>
    <t xml:space="preserve">CLORIDRATO DE CIPROFLOXACINO + DEXAMETASONA - 3,5GRA POMADA</t>
  </si>
  <si>
    <t xml:space="preserve">CILODEX - 3,5GRA POMADA</t>
  </si>
  <si>
    <t xml:space="preserve">CLORIDRATO DE CIPROFLOXACINO + DEXAMETASONA SOL. OFT.</t>
  </si>
  <si>
    <t xml:space="preserve">CYLOCORT SOL. OFT.</t>
  </si>
  <si>
    <t xml:space="preserve">CLORIDRATO DE CIPROFLOXACINO 200 MG (2 MGML) SOL. INJ. CX. 12 FR. PLÁST. X 100 ML</t>
  </si>
  <si>
    <t xml:space="preserve">PROXACIN 200 MG (2 MGML) SOL. INJ. CX. 12 FR. PLÁST. X 100 ML</t>
  </si>
  <si>
    <t xml:space="preserve">CLORIDRATO DE CIPROFLOXACINO 200 MG (2 MGML) SOL. INJ. CX. 6 BOLSAS X 100  ML</t>
  </si>
  <si>
    <t xml:space="preserve">CIPROFLOXACINO 200 MG (2 MGML) SOL. INJ. CX. 6 BOLSAS X 100  ML</t>
  </si>
  <si>
    <t xml:space="preserve">CLORIDRATO DE CIPROFLOXACINO 200 MG SOL. INJ. BOLSA FLEXIBAG X 100 ML</t>
  </si>
  <si>
    <t xml:space="preserve">CIPRO 200 MG SOL. INJ. BOLSA X 100 ML</t>
  </si>
  <si>
    <t xml:space="preserve">CLORIDRATO DE CIPROFLOXACINO 200 MG SOL. INJ. BOLSA X 100 ML</t>
  </si>
  <si>
    <t xml:space="preserve">FRESOFLOX 200 MG SOL. INJ. BOLSA X 100 ML</t>
  </si>
  <si>
    <t xml:space="preserve">CLORIDRATO DE CIPROFLOXACINO 400 MG (2 MGML) SOL. INJ. BOLSA X 200  ML</t>
  </si>
  <si>
    <t xml:space="preserve">CLORIDRATO DE CIPROFLOXACINO 400 MG SOL. INJ. BOLSA FLEXIBAG X 200 ML</t>
  </si>
  <si>
    <t xml:space="preserve">CIPRO 400 MG SOL. INJ. BOLSA X 200 ML</t>
  </si>
  <si>
    <t xml:space="preserve">CLORIDRATO DE CIPROFLOXACINO 400MG  200ML (2 MGML) SOL. INJ. CX. 6 BOLSAS</t>
  </si>
  <si>
    <t xml:space="preserve">CIPROFLOXACINO 400 MG  200  ML</t>
  </si>
  <si>
    <t xml:space="preserve">CLORIDRATO DE CIPROFLOXACINO 500 MG CX. 14 CP. REV.</t>
  </si>
  <si>
    <t xml:space="preserve">CLORIDRATO DE CIPROFLOXACINO 500 MG CX. 300 CP. REV. </t>
  </si>
  <si>
    <t xml:space="preserve">CIPRIX 500 MG CX. 300 CP. REV. </t>
  </si>
  <si>
    <t>GEOLAB</t>
  </si>
  <si>
    <t xml:space="preserve">CLORIDRATO DE CIPROFLOXACINO 500 MG CX. 6 CP. REV. </t>
  </si>
  <si>
    <t xml:space="preserve">CIPRIX 500 MG CX. 6 CP. REV. </t>
  </si>
  <si>
    <t xml:space="preserve">CLORIDRATO DE CIPROFLOXACINO+DEXAMETASONA</t>
  </si>
  <si>
    <t xml:space="preserve">BIAMOTIL D 3,5 MGML + 1 MGML SOL. OFT. FR. PLÁST. GTS. X 5 ML.</t>
  </si>
  <si>
    <t xml:space="preserve">MAXIFLOX-D 3,5 MGG + 1 MGG POMADA OFT. BISN. X 3,5 G.</t>
  </si>
  <si>
    <t xml:space="preserve">CLORIDRATO DE CIPROFLOXACINO+DEXAMETASONA 3 MGML + 1 MGML  SUSP. OFT. FR. GTS. X 5 ML</t>
  </si>
  <si>
    <t xml:space="preserve">CILODEX 3 MGML + 1 MGML  SUSP. OFT. FR. GTS. X 5 ML</t>
  </si>
  <si>
    <t xml:space="preserve">CLORIDRATO DE CIPROFLOXACINO+DEXAMETASONA 3,5 MGG + 1 MGG POMADA. OFT. BISN.X 3,5 G</t>
  </si>
  <si>
    <t xml:space="preserve">BIAMOTIL D 3,5 MGG + 1 MGG POMADA. OFT. BISN.X 3,5 G</t>
  </si>
  <si>
    <t xml:space="preserve">CLORIDRATO DE CLINDAMICINA - 300MG</t>
  </si>
  <si>
    <t xml:space="preserve">CLINDAMICIN C - 300MG</t>
  </si>
  <si>
    <t xml:space="preserve">CLINDAMICINA - 300MG</t>
  </si>
  <si>
    <t xml:space="preserve">CLORIDRATO DE CLINDAMICINA - 300MG </t>
  </si>
  <si>
    <t xml:space="preserve">CLORIDRATO DE CLOBUTINOL - 4MG120ML XPE</t>
  </si>
  <si>
    <t xml:space="preserve">CLORIDRATO DE CLOBUTINOL - 4MG120ML </t>
  </si>
  <si>
    <t xml:space="preserve">CLORIDRATO DE CLOBUTINOL + DOXILAMINA PLUS GTS 15 ML</t>
  </si>
  <si>
    <t xml:space="preserve">HYTOS PLUS GTS 15 ML</t>
  </si>
  <si>
    <t xml:space="preserve">CLORIDRATO DE CLOBUTINOL 4 MGML  XPE FR. VD. X 120 ML + CP. MED.</t>
  </si>
  <si>
    <t xml:space="preserve">CLORIDRATO DE CLOBUTINOL 4MGML + SUCCINATO DE DOXILAMINA 0,75MGML  120ML</t>
  </si>
  <si>
    <t xml:space="preserve">CLORIDRATO DE CLOMIPRAMINA - 10MG</t>
  </si>
  <si>
    <t xml:space="preserve">CLOMIPRAN - 10MG</t>
  </si>
  <si>
    <t xml:space="preserve">CLORIDRATO DE CLOMIPRAMINA - 25MG</t>
  </si>
  <si>
    <t xml:space="preserve">ANAFRANIL - 25MG</t>
  </si>
  <si>
    <t xml:space="preserve">CLO - 25MG</t>
  </si>
  <si>
    <t xml:space="preserve">CLOMIPRAN - 25MG</t>
  </si>
  <si>
    <t xml:space="preserve">CLORIDRATO DE CLOMIPRAMINA - 75MG</t>
  </si>
  <si>
    <t xml:space="preserve">ANAFRANIL - 75MG</t>
  </si>
  <si>
    <t xml:space="preserve">CLORIDRATO DE CLONIDINA  - 150MCG</t>
  </si>
  <si>
    <t xml:space="preserve">ATENSINA - 0,150MG</t>
  </si>
  <si>
    <t xml:space="preserve">CLORIDRATO DE CLONIDINA  - 200MCG</t>
  </si>
  <si>
    <t xml:space="preserve">ATENSINA - 0,200MG</t>
  </si>
  <si>
    <t xml:space="preserve">CLORIDRATO DE CLONIDINA - 100MCG</t>
  </si>
  <si>
    <t xml:space="preserve">ATENSINA - 0,100MG</t>
  </si>
  <si>
    <t xml:space="preserve">CLORIDRATO DE CLONIDINA - 150MG1ML </t>
  </si>
  <si>
    <t xml:space="preserve">CLONIDIN - 150MG1ML </t>
  </si>
  <si>
    <t xml:space="preserve">CLORIDRATO DE CLORDIAZEPÓXIDO 25 MG CX. 20 CP. REV.</t>
  </si>
  <si>
    <t xml:space="preserve">PSICOSEDIN 25 MG CX. 20 CP. REV.</t>
  </si>
  <si>
    <t xml:space="preserve">CLORIDRATO DE CLORPROMAZINA - 100MG</t>
  </si>
  <si>
    <t xml:space="preserve">AMPLICTIL - 100MG </t>
  </si>
  <si>
    <t xml:space="preserve">CLOPSINA - 100MG </t>
  </si>
  <si>
    <t xml:space="preserve">LONGACTIL - 100MG</t>
  </si>
  <si>
    <t xml:space="preserve">CLORIDRATO DE CLORPROMAZINA - 25MG</t>
  </si>
  <si>
    <t xml:space="preserve">AMPLICTIL - 25MG</t>
  </si>
  <si>
    <t xml:space="preserve">CLOPSINA - 25MG</t>
  </si>
  <si>
    <t xml:space="preserve">LONGACTIL - 25MG </t>
  </si>
  <si>
    <t xml:space="preserve">CLORIDRATO DE CLORPROMAZINA - 25MG  5ML</t>
  </si>
  <si>
    <t xml:space="preserve">AMPLICTIL - 25MG (5MGML) SOL. INJ.CX. 5 AMP X 5 ML</t>
  </si>
  <si>
    <t xml:space="preserve">LONGACTIL - 25MG (5 MGML) SOL. INJ. CX. 50 AMP X 5 ML</t>
  </si>
  <si>
    <t xml:space="preserve">CLORIDRATO DE CLORPROMAZINA - 40MG  20ML</t>
  </si>
  <si>
    <t xml:space="preserve">LONGACTIL - 40MG  20ML</t>
  </si>
  <si>
    <t xml:space="preserve">CLORIDRATO DE CLORPROMAZINA 40 MGML SOL. ORAL. FR. VD. GTS.X 20 ML</t>
  </si>
  <si>
    <t xml:space="preserve">AMPLICTIL 40 MGML SOL. ORAL. FR. VD. GTS.X 20 ML</t>
  </si>
  <si>
    <t xml:space="preserve">CLORIDRATO DE DAUNORRUBICINA - 20MG  4ML</t>
  </si>
  <si>
    <t xml:space="preserve">DAUNOCIN - 20MG  4ML</t>
  </si>
  <si>
    <t xml:space="preserve">CLORIDRATO DE DAUNORRUBICINA - 50MG</t>
  </si>
  <si>
    <t xml:space="preserve">DAUNOXOME - 50MG</t>
  </si>
  <si>
    <t xml:space="preserve">CLORIDRATO DE DAUNORRUBICINA 20 MG PÓ LIOF. INJ. FA + AMP. DIL. X 10 ML</t>
  </si>
  <si>
    <t xml:space="preserve">DAUNOBLASTINA 20 MG PÓ LIOF. INJ. FA + AMP. DIL. X 10 ML</t>
  </si>
  <si>
    <t xml:space="preserve">CLORIDRATO DE DEXAMETASONA - 0,1MG100ML ELIXIR</t>
  </si>
  <si>
    <t xml:space="preserve">CLORIDRATO DE DEXAMETASONA - 0,1MG100ML </t>
  </si>
  <si>
    <t xml:space="preserve">CLORIDRATO DE DEXAMETASONA - 120ML ELIXIR</t>
  </si>
  <si>
    <t xml:space="preserve">CLORIDRATO DE DEXAMETASONA - 120ML </t>
  </si>
  <si>
    <t xml:space="preserve">CLORIDRATO DE DEXAMETASONA - POMADA 10 GRA </t>
  </si>
  <si>
    <t xml:space="preserve">DEXAMETASONA - 10 GRA </t>
  </si>
  <si>
    <t xml:space="preserve">CLORIDRATO DE DEXAMETASONA + VITAMINA B1 + B6 + B12</t>
  </si>
  <si>
    <t xml:space="preserve">DEXAGIL - 3 X 1ML B  3 X 2ML</t>
  </si>
  <si>
    <t xml:space="preserve">CLORIDRATO DE DEXRAZOXANO - 500MG </t>
  </si>
  <si>
    <t xml:space="preserve">CARDIOXANE - 500MG </t>
  </si>
  <si>
    <t xml:space="preserve">CLORIDRATO DE DIFENIDRAMINA - 50MG  1ML</t>
  </si>
  <si>
    <t xml:space="preserve">DIFENIDRIN - 50MG  1ML</t>
  </si>
  <si>
    <t xml:space="preserve">CLORIDRATO DE DIFENIDRAMINA + CLORETO DE AMONIO + SULFOGUAIACOLATO DE POTASSIO - 100ML</t>
  </si>
  <si>
    <t xml:space="preserve">EXPECTIL - 100ML</t>
  </si>
  <si>
    <t xml:space="preserve">CLORIDRATO DE DILTIAZEM - 120MG</t>
  </si>
  <si>
    <t xml:space="preserve">CARDIZEM SR - 120MG</t>
  </si>
  <si>
    <t xml:space="preserve">CLORIDRATO DE DILTIAZEM - 180MG</t>
  </si>
  <si>
    <t xml:space="preserve">DILCOR - 180MG</t>
  </si>
  <si>
    <t xml:space="preserve">INCORIL AP - 180MG </t>
  </si>
  <si>
    <t xml:space="preserve">CLORIDRATO DE DILTIAZEM - 30MG</t>
  </si>
  <si>
    <t xml:space="preserve">BALCOR - 30MG</t>
  </si>
  <si>
    <t xml:space="preserve">CARDIZEM  - 30MG </t>
  </si>
  <si>
    <t xml:space="preserve">DILTIPRESS - 30MG</t>
  </si>
  <si>
    <t xml:space="preserve">CLORIDRATO DE DILTIAZEM - 60MG</t>
  </si>
  <si>
    <t xml:space="preserve">BALCOR - 60MG</t>
  </si>
  <si>
    <t xml:space="preserve">CARDIZEM  - 60MG</t>
  </si>
  <si>
    <t xml:space="preserve">CARDIZEM - 60MG</t>
  </si>
  <si>
    <t xml:space="preserve">CORDIL - 60MG</t>
  </si>
  <si>
    <t xml:space="preserve">CLORIDRATO DE DILTIAZEM - 90MG</t>
  </si>
  <si>
    <t xml:space="preserve">BALCOR RETARD - 90MG</t>
  </si>
  <si>
    <t xml:space="preserve">CARDIZEM SR  - 90MG</t>
  </si>
  <si>
    <t xml:space="preserve">INCORIL AP - 90MG </t>
  </si>
  <si>
    <t xml:space="preserve">CLORIDRATO DE DILTIAZEM 60 MG. CX. 60 CP.</t>
  </si>
  <si>
    <t xml:space="preserve">BALCOR 60 MG. CX. 60 CP.</t>
  </si>
  <si>
    <t xml:space="preserve">CLORIDRATO DE DILTIAZEM AP 240 MG CX. 10 CP</t>
  </si>
  <si>
    <t xml:space="preserve">DILTIZEM AP 240 MG CX. 10 CP</t>
  </si>
  <si>
    <t xml:space="preserve">CLORIDRATO DE DILTIAZEM E.V 25 MG CX. PÓ LIOF.+ DIL.X 5 ML</t>
  </si>
  <si>
    <t xml:space="preserve">BALCOR E.V 25 MG CX. PÓ LIOF.+ DIL.X 5 ML</t>
  </si>
  <si>
    <t xml:space="preserve">CLORIDRATO DE DILTIAZEM E.V 50 MG CX. PÓ LIOF.+ DIL. X 10 ML</t>
  </si>
  <si>
    <t xml:space="preserve">BALCOR E.V 50 MG CX. PÓ LIOF.+ DIL. X 10 ML</t>
  </si>
  <si>
    <t xml:space="preserve">CLORIDRATO DE DOBUTAMINA </t>
  </si>
  <si>
    <t xml:space="preserve">CLORIDRATO DE DOBUTAMINA 250 MG (12,5 MGML) SOL. INJ. IV CX. 50 AMP. VD. X 20 ML</t>
  </si>
  <si>
    <t xml:space="preserve">CLORIDRATO DE DOBUTAMINA - 12,5MGML</t>
  </si>
  <si>
    <t xml:space="preserve">DOBUTANIL 12,5 MGML SOL INJ CX 50 AMP VD X 20 ML</t>
  </si>
  <si>
    <t xml:space="preserve">CLORIDRATO DE DOBUTAMINA - 250MG</t>
  </si>
  <si>
    <t xml:space="preserve">CLORIDRATO DE DOBUTAMINA 250 MG (12,5 MGML) SOL. INJ. CX. 10 AMP. X 20 ML</t>
  </si>
  <si>
    <t xml:space="preserve">DOBUTANIL  250 MG (12,5 MGML) SOL. INJ. AMP. VD. X 20 ML</t>
  </si>
  <si>
    <t xml:space="preserve">DOBUTARISTON 250 MG (12,5 MGML) SOL. INJ. CX. 20 AMP. VD. X 20 ML</t>
  </si>
  <si>
    <t xml:space="preserve">CLORIDRATO DE DOBUTAMINA - 250MG  20ML</t>
  </si>
  <si>
    <t xml:space="preserve">DOBTAN - 250MG  20ML</t>
  </si>
  <si>
    <t xml:space="preserve">CLORIDRATO DE DOBUTAMINA 12,5 MGML SOL. INJ. IV AMP. VD. X 20 ML</t>
  </si>
  <si>
    <t xml:space="preserve">CLORIDRATO DE DOBUTAMINA 14 MGML SOL. INJ. CX. 10 AMP. VD. X 20 ML</t>
  </si>
  <si>
    <t xml:space="preserve">CLORIDRATO DE DOBUTAMINA 250 MG SOL. INJ. AMP X 20 ML</t>
  </si>
  <si>
    <t xml:space="preserve">DOBUTREX 250 MG SOL. INJ. AMP X 20 ML</t>
  </si>
  <si>
    <t xml:space="preserve">CLORIDRATO DE DONEPEZILA - 10MG</t>
  </si>
  <si>
    <t xml:space="preserve">ERANZ - 10MG</t>
  </si>
  <si>
    <t>WYETH</t>
  </si>
  <si>
    <t xml:space="preserve">CLORIDRATO DE DONEPEZILA - 5MG</t>
  </si>
  <si>
    <t xml:space="preserve">ERAZ - 5MG</t>
  </si>
  <si>
    <t xml:space="preserve">CLORIDRATO DE DONEPEZILA 5 MG CX. 10 CP. REV.</t>
  </si>
  <si>
    <t xml:space="preserve">EPÉZ 5 MG CX. 10 CP. REV.</t>
  </si>
  <si>
    <t xml:space="preserve">CLORIDRATO DE DONEPEZILA 5 MG CX. 30 CP. REV.</t>
  </si>
  <si>
    <t xml:space="preserve">EPÉZ 5 MG CX. 30 CP. REV.</t>
  </si>
  <si>
    <t xml:space="preserve">CLORIDRATO DE DOPAMINA  - 5MGML SOL. INJ.</t>
  </si>
  <si>
    <t xml:space="preserve">CONSTRICTION - 5MGML SOL. INJ.</t>
  </si>
  <si>
    <t xml:space="preserve">CLORIDRATO DE DOPAMINA - 50MG (5MGML) SOL. INJ. </t>
  </si>
  <si>
    <t xml:space="preserve">DOPIMEX - 50MG (5MGML) SOL. INJ. </t>
  </si>
  <si>
    <t xml:space="preserve">CLORIDRATO DE DOPAMINA - 5MG  10ML</t>
  </si>
  <si>
    <t xml:space="preserve">DOPACRIS - 5MG  10ML</t>
  </si>
  <si>
    <t xml:space="preserve">CLORIDRATO DE DOPAMINA - 5MGML</t>
  </si>
  <si>
    <t xml:space="preserve">CLORIDRATO DE DOPAMINA - 5MGML SOL. INJ.</t>
  </si>
  <si>
    <t xml:space="preserve">DOPABANE - 5MGML SOL. INJ.</t>
  </si>
  <si>
    <t xml:space="preserve">CLORIDRATO DE DOPAMINA 5 MGML SOL. INJ. CX. 10 AMP X 10 ML</t>
  </si>
  <si>
    <t xml:space="preserve">CLORIDRATO DE DOXICICLINA - 100MG</t>
  </si>
  <si>
    <t xml:space="preserve">VIBRAMICINA - 100MG</t>
  </si>
  <si>
    <t xml:space="preserve">CLORIDRATO DE DOXORRUBICINA - 10MG</t>
  </si>
  <si>
    <t xml:space="preserve">BIORRUB - 10MG</t>
  </si>
  <si>
    <t xml:space="preserve">CLORIDRATO DE DOXORRUBICINA - 10MG </t>
  </si>
  <si>
    <t xml:space="preserve">ONCODOX - 10MG</t>
  </si>
  <si>
    <t xml:space="preserve">CLORIDRATO DE DOXORRUBICINA - 10MG  5ML</t>
  </si>
  <si>
    <t xml:space="preserve">RUBIDOX - 10MG/ML  5ML</t>
  </si>
  <si>
    <t xml:space="preserve">CLORIDRATO DE DOXORRUBICINA - 10MG PO LIOF + DIL</t>
  </si>
  <si>
    <t xml:space="preserve">DOXOLEM - 10MG PO LIOF + DIL</t>
  </si>
  <si>
    <t xml:space="preserve">CLORIDRATO DE DOXORRUBICINA - 10MG PO LIOF. PSOL. INJ. FA</t>
  </si>
  <si>
    <t xml:space="preserve">CLORIDRATO DE DOXORRUBICINA - 2MGML  10ML</t>
  </si>
  <si>
    <t xml:space="preserve">DOXOPEG - 2MGML 10ML</t>
  </si>
  <si>
    <t xml:space="preserve">CLORIDRATO DE DOXORRUBICINA - 50MG</t>
  </si>
  <si>
    <t xml:space="preserve">RUBIDOX - 50MG</t>
  </si>
  <si>
    <t xml:space="preserve">ONCODOX - 50MG</t>
  </si>
  <si>
    <t xml:space="preserve">BIORRUB - 50MG</t>
  </si>
  <si>
    <t xml:space="preserve">CLORIDRATO DE DOXORRUBICINA - 50MG PO LIOF</t>
  </si>
  <si>
    <t xml:space="preserve">DOXOLEM - 50MG </t>
  </si>
  <si>
    <t xml:space="preserve">CLORIDRATO DE DOXORRUBICINA - 50MG PO LIOF. PSOL. INJ. FA </t>
  </si>
  <si>
    <t xml:space="preserve">CLORIDRATO DE DOXORRUBICINA 10 MG (2 MGML) SOL. INJ. FA X 5 ML</t>
  </si>
  <si>
    <t xml:space="preserve">FAULDOXO 10 MG (2 MGML) SOL. INJ. FA X 5 ML</t>
  </si>
  <si>
    <t xml:space="preserve">CLORIDRATO DE DOXORRUBICINA 10 MG PÓ LIOF. INJ. FA</t>
  </si>
  <si>
    <t xml:space="preserve">DOXORRUBICINA 10 MG PÓ LIOF. INJ. FA</t>
  </si>
  <si>
    <t xml:space="preserve">CLORIDRATO DE DOXORRUBICINA 10 MG PÓ LIÓF. INJ. FA VD.</t>
  </si>
  <si>
    <t xml:space="preserve">ADRIBLASTINA RD 10 MG PÓ LIÓF. INJ. FA VD.</t>
  </si>
  <si>
    <t xml:space="preserve">EVORUBICIN 10 MG PÓ LIÓF. INJ. FA VD.</t>
  </si>
  <si>
    <t xml:space="preserve">CLORIDRATO DE DOXORRUBICINA 10 MG PÓ LIOF. SOL. INJ.CX. FA X 15 ML</t>
  </si>
  <si>
    <t xml:space="preserve">CLORIDRATO DE DOXORRUBICINA 50 MG (2 MGML) SOL. INJ. FA X 25 ML</t>
  </si>
  <si>
    <t xml:space="preserve">FAULDOXO 50 MG (2 MGML) SOL. INJ. FA X 25 ML</t>
  </si>
  <si>
    <t xml:space="preserve">CLORIDRATO DE DOXORRUBICINA 50 MG PÓ LIOF. INJ. FA</t>
  </si>
  <si>
    <t xml:space="preserve">DOXORRUBICINA 50 MG PÓ LIOF. INJ. FA</t>
  </si>
  <si>
    <t xml:space="preserve">CLORIDRATO DE DOXORRUBICINA 50 MG PÓ LIÓF. INJ. FA VD.</t>
  </si>
  <si>
    <t xml:space="preserve">ADRIBLASTINA RD 50 MG PÓ LIÓF. INJ. FA VD.</t>
  </si>
  <si>
    <t xml:space="preserve">EVORUBICIN 50 MG PÓ LIÓF. INJ. FA VD.</t>
  </si>
  <si>
    <t xml:space="preserve">CLORIDRATO DE DOXORRUBICINA 50 MG PÓ LIÓF. SOL. INJ. CX. 10 FA X 50 ML</t>
  </si>
  <si>
    <t xml:space="preserve">CLORIDRATO DE EPIRRUBICINA</t>
  </si>
  <si>
    <t xml:space="preserve">TECNOMAX 50 MG PÓ LIÓF. INJ FA</t>
  </si>
  <si>
    <t xml:space="preserve">TECNOMAX 10 MG PÓ LIÓF. INJ FA</t>
  </si>
  <si>
    <t xml:space="preserve">CLORIDRATO DE EPIRRUBICINA  CS 10 MG (2 MGML) SOL. INJ. FA X 5 ML</t>
  </si>
  <si>
    <t xml:space="preserve">FARMORUBICINA CS 10 MG (2 MGML) SOL. INJ. FA X 5 ML</t>
  </si>
  <si>
    <t xml:space="preserve">CLORIDRATO DE EPIRRUBICINA  CS 50 MG (2 MGML) SOL. INJ. FA X 25 ML</t>
  </si>
  <si>
    <t xml:space="preserve">FARMORUBICINA CS 50 MG (2 MGML) SOL. INJ. FA X 25 ML</t>
  </si>
  <si>
    <t xml:space="preserve">CLORIDRATO DE EPIRRUBICINA 10 MG  PÓ  LIOF.  INJ.  FA</t>
  </si>
  <si>
    <t xml:space="preserve">NUOVODOX 10 MG  PÓ  LIOF.  INJ.  FA</t>
  </si>
  <si>
    <t xml:space="preserve">CLORIDRATO DE EPIRRUBICINA 10 MG (2 MGML) SOL. INJ. IM FR. VD.  X 5 ML</t>
  </si>
  <si>
    <t xml:space="preserve">CLORIDRATO DE EPIRRUBICINA 20 MG (2 MGML) SOL. INJ. FA X 10 ML</t>
  </si>
  <si>
    <t xml:space="preserve">FARMORUBICINA CS 20 MG (2 MGML) SOL. INJ. FA X 10 ML</t>
  </si>
  <si>
    <t xml:space="preserve">CLORIDRATO DE EPIRRUBICINA 20 MG (2 MGML) SOL. INJ. IM FR. VD. X 10 ML</t>
  </si>
  <si>
    <t xml:space="preserve">CLORIDRATO DE EPIRRUBICINA 50 MG  PÓ  LIOF.  INJ.  FA</t>
  </si>
  <si>
    <t xml:space="preserve">NUOVODOX 50 MG  PÓ  LIOF.  INJ.  FA</t>
  </si>
  <si>
    <t xml:space="preserve">CLORIDRATO DE EPIRRUBICINA 50 MG PÓ LIOF. FA</t>
  </si>
  <si>
    <t xml:space="preserve">FARMORUBICINA RD 50 MG PÓ LIOF. FA</t>
  </si>
  <si>
    <t xml:space="preserve">CLORIDRATO DE EPIRRUBICINA CS 200 MG (2 MGML) SOL. INJ. FA X 100 ML</t>
  </si>
  <si>
    <t xml:space="preserve">FARMORUBICINA CS 200 MG (2 MGML) SOL. INJ. FA X 100 ML</t>
  </si>
  <si>
    <t xml:space="preserve">CLORIDRATO DE EPIRRUBICINA RD 10 MG PÓ LIOF. FA</t>
  </si>
  <si>
    <t xml:space="preserve">FARMORUBICINA RD 10 MG PÓ LIOF. FA</t>
  </si>
  <si>
    <t xml:space="preserve">CLORIDRATO DE ESMOLOL - 10MG10ML</t>
  </si>
  <si>
    <t xml:space="preserve">BREVIBLOC - 10MG10ML</t>
  </si>
  <si>
    <t xml:space="preserve">CLORIDRATO DE ESMOLOL - 250MG10ML</t>
  </si>
  <si>
    <t xml:space="preserve">BREVIBLOC - 250MG10ML</t>
  </si>
  <si>
    <t xml:space="preserve">CLORIDRATO DE ETILEFRINA - 10MG  1ML</t>
  </si>
  <si>
    <t xml:space="preserve">EFORTIL - 10MG  1ML </t>
  </si>
  <si>
    <t xml:space="preserve">CLORIDRATO DE ETILEFRINA - 10MGML</t>
  </si>
  <si>
    <t xml:space="preserve">ETILEFRIL - 10MGML</t>
  </si>
  <si>
    <t xml:space="preserve">CLORIDRATO DE ETILEFRINA 7,5 MGML SOL. ORAL FR. VD. GTS. X 20 ML</t>
  </si>
  <si>
    <t xml:space="preserve">EFORTIL 7,5 MGML SOL. ORAL FR. VD. GTS. X 20 ML</t>
  </si>
  <si>
    <t xml:space="preserve">CLORIDRATO DE FENAZOPIRIDINA - 100MG</t>
  </si>
  <si>
    <t xml:space="preserve">PYRIDIUM - 100MG </t>
  </si>
  <si>
    <t xml:space="preserve">UROVIT - 100MG</t>
  </si>
  <si>
    <t xml:space="preserve">BIO MACRO</t>
  </si>
  <si>
    <t xml:space="preserve">CLORIDRATO DE FENILEFRINA - 10MG1ML</t>
  </si>
  <si>
    <t xml:space="preserve">FENILEFRIN - 10MG1ML</t>
  </si>
  <si>
    <t xml:space="preserve">CLORIDRATO DE FENILEFRINA + MALEATO DE DEXCLORFENIRAMINA + ACIDO ACETILSALICILICO</t>
  </si>
  <si>
    <t xml:space="preserve">CORISTINA D</t>
  </si>
  <si>
    <t xml:space="preserve">CLORIDRATO DE FENILEFRINA 10% - 5ML</t>
  </si>
  <si>
    <t xml:space="preserve">FENILEFRINA 10% - 5ML</t>
  </si>
  <si>
    <t xml:space="preserve">CLORIDRATO DE FENILEFRINA+PARACETAMOL+CLORFENIRAMINA</t>
  </si>
  <si>
    <t xml:space="preserve">DESCON FR. X 20  CAP.</t>
  </si>
  <si>
    <t xml:space="preserve">CLORIDRATO DE FENOXAZOLINA - 10ML</t>
  </si>
  <si>
    <t xml:space="preserve">RINOLON - 10ML (ADULTO)</t>
  </si>
  <si>
    <t xml:space="preserve">RINOLON - 10ML (PEDIATRICO)</t>
  </si>
  <si>
    <t xml:space="preserve">CLORIDRATO DE FEXOFENADINA</t>
  </si>
  <si>
    <t xml:space="preserve">ALLEGRA 6 MGML SUSP. ORAL FR. PLÁST. X 60 ML + SER. DOS.</t>
  </si>
  <si>
    <t xml:space="preserve">CLORIDRATO DE FEXOFENADINA - 120MG</t>
  </si>
  <si>
    <t xml:space="preserve">ALLEGRA - 120MG</t>
  </si>
  <si>
    <t xml:space="preserve">CLORIDRATO DE FEXOFENADINA - 180MG</t>
  </si>
  <si>
    <t xml:space="preserve">ALLEGRA - 180MG</t>
  </si>
  <si>
    <t xml:space="preserve">ALLEXOFEDRIN - 180MG</t>
  </si>
  <si>
    <t xml:space="preserve">ALTIVA - 180MG</t>
  </si>
  <si>
    <t xml:space="preserve">CLORIDRATO DE FEXOFENADINA 60 MG CX. 10 CP. REV.</t>
  </si>
  <si>
    <t xml:space="preserve">ALLEGRA 60 MG CX. 10 CP. REV.</t>
  </si>
  <si>
    <t xml:space="preserve">CLORIDRATO DE FEXOFENADINA+PSEUDOEFEDRINA</t>
  </si>
  <si>
    <t xml:space="preserve">ALLEGRA D 60 MG + 120 MG CX. 10 CP.</t>
  </si>
  <si>
    <t xml:space="preserve">CLORIDRATO DE FLUOXETINA</t>
  </si>
  <si>
    <t xml:space="preserve">CLORIDRATO  DE  FLUOXETINA 20 MG CX.  28 CAP</t>
  </si>
  <si>
    <t xml:space="preserve">CLORIDRATO  DE  FLUOXETINA 20 MG CX. 30 CP</t>
  </si>
  <si>
    <t xml:space="preserve">CLORIDRATO DE FLUOXETINA 10 MG CX. 20 CAP.</t>
  </si>
  <si>
    <t xml:space="preserve">CLORIDRATO DE FLUOXETINA - 10MG</t>
  </si>
  <si>
    <t xml:space="preserve">FLUXENE - 10MG </t>
  </si>
  <si>
    <t xml:space="preserve">CLORIDRATO DE FLUOXETINA  20 MG CX. 30 CP. REV.</t>
  </si>
  <si>
    <t xml:space="preserve">DAFORIN 20 MG </t>
  </si>
  <si>
    <t xml:space="preserve">CLORIDRATO DE FLUOXETINA - 20MG</t>
  </si>
  <si>
    <t xml:space="preserve">DAFORIN - 20MG</t>
  </si>
  <si>
    <t xml:space="preserve">DEPRESS - 20MG</t>
  </si>
  <si>
    <t xml:space="preserve">EUFOR - 20MG</t>
  </si>
  <si>
    <t xml:space="preserve">FLUXENE - 20MG</t>
  </si>
  <si>
    <t xml:space="preserve">NEO FLUOXETIN - 20MG</t>
  </si>
  <si>
    <t xml:space="preserve">PROZAC - 20MG</t>
  </si>
  <si>
    <t xml:space="preserve">PROZAC - 20MG </t>
  </si>
  <si>
    <t xml:space="preserve">PSIQUIAL - 20MG</t>
  </si>
  <si>
    <t xml:space="preserve">VEROTINA - 20MG</t>
  </si>
  <si>
    <t xml:space="preserve">CLORIDRATO DE FLUOXETINA - 20MG </t>
  </si>
  <si>
    <t xml:space="preserve">FLUXENE - 20MG </t>
  </si>
  <si>
    <t xml:space="preserve">CLORIDRATO DE FLUOXETINA - 20ML GTS </t>
  </si>
  <si>
    <t xml:space="preserve">CLORIDRATO DE FLUOXETINA 20 MG CX. 28 CP.</t>
  </si>
  <si>
    <t xml:space="preserve">FLUOX 20 MG CX. 28 CP.</t>
  </si>
  <si>
    <t xml:space="preserve">CLORIDRATO DE FLUOXETINA 20 MG. CX. 14 CAP</t>
  </si>
  <si>
    <t xml:space="preserve">PROZEN 20 MG. CX. 14 CAP</t>
  </si>
  <si>
    <t xml:space="preserve">CLORIDRATO DE FLUOXETINA 90 MG CX. 4 CAP</t>
  </si>
  <si>
    <t xml:space="preserve">PROZAC DURAPAC 90 MG CX. 4 CAP</t>
  </si>
  <si>
    <t xml:space="preserve">CLORIDRATO DE GENCITABINA - 1GRA</t>
  </si>
  <si>
    <t xml:space="preserve">GEMZAR - 1GRA</t>
  </si>
  <si>
    <t xml:space="preserve">CLORIDRATO DE GENCITABINA - 200MG</t>
  </si>
  <si>
    <t xml:space="preserve">GEMZAR - 200MG</t>
  </si>
  <si>
    <t xml:space="preserve">CLORIDRATO DE GENCITABINA 1 G PÓ LIÓF. INJ. FA VD.</t>
  </si>
  <si>
    <t xml:space="preserve">GENLIBBS 1 G PÓ LIÓF. INJ. FA VD.</t>
  </si>
  <si>
    <t xml:space="preserve">CLORIDRATO DE GENCITABINA 1 G PÓ LIOF. SOL. INJ. IV FA X 50 ML</t>
  </si>
  <si>
    <t xml:space="preserve">CLORIDRATO DE GENCITABINA 200 MG PÓ LIÓF. INJ. FA VD.</t>
  </si>
  <si>
    <t xml:space="preserve">GENLIBBS 200 MG PÓ LIÓF. INJ. FA VD.</t>
  </si>
  <si>
    <t xml:space="preserve">CLORIDRATO DE GENCITABINA 200 MG PÓ LIOF. SOL. INJ. IV FA X 10 ML</t>
  </si>
  <si>
    <t xml:space="preserve">CLORIDRATO DE HIDRALAZINA - 20MG1ML</t>
  </si>
  <si>
    <t xml:space="preserve">NEPRESOL - 20MG1ML</t>
  </si>
  <si>
    <t xml:space="preserve">CLORIDRATO DE HIDRALAZINA - 25MG</t>
  </si>
  <si>
    <t xml:space="preserve">APRESOLINA - 25MG</t>
  </si>
  <si>
    <t xml:space="preserve">CLORIDRATO DE HIDRALAZINA - 50MG</t>
  </si>
  <si>
    <t xml:space="preserve">APRESOLINA - 50MG</t>
  </si>
  <si>
    <t xml:space="preserve">CLORIDRATO DE HIDROXIZINA + SULFATO DE EFEDRINA + TEOFILINA XPE - 120ML</t>
  </si>
  <si>
    <t xml:space="preserve">MARAX - 120 ML</t>
  </si>
  <si>
    <t xml:space="preserve">CLORIDRATO DE HIDROXIZINA 2 MG ML SOL ORAL FR. PLÁST. X 120 ML</t>
  </si>
  <si>
    <t xml:space="preserve">HIXIZINE 2 MG ML SOL ORAL FR. PLÁST. X 120 ML</t>
  </si>
  <si>
    <t xml:space="preserve">CLORIDRATO DE HIDROXIZINA 25 MG CX. 30 CP.</t>
  </si>
  <si>
    <t xml:space="preserve">HIXIZINE 25 MG CX. 30 CP.</t>
  </si>
  <si>
    <t xml:space="preserve">CLORIDRATO DE IDARRUBICINA 10 MG PÓ LIÓF. INJ. FA</t>
  </si>
  <si>
    <t xml:space="preserve">ZAVEDOS 10 MG PÓ LIÓF. INJ. FA</t>
  </si>
  <si>
    <t xml:space="preserve">EVOMID 10 MG PÓ LIÓF. INJ. FA</t>
  </si>
  <si>
    <t xml:space="preserve">CLORIDRATO DE IDARRUBICINA 5 MG PÓ LIÓF. INJ. FA</t>
  </si>
  <si>
    <t xml:space="preserve">EVOMID 5 MG PÓ LIÓF. INJ. FA</t>
  </si>
  <si>
    <t xml:space="preserve">ZAVEDOS 5 MG PÓ LIÓF. INJ. FA</t>
  </si>
  <si>
    <t xml:space="preserve">CLORIDRATO DE IMIPRAMINA - 10MG</t>
  </si>
  <si>
    <t xml:space="preserve">TOFRANIL - 10MG</t>
  </si>
  <si>
    <t xml:space="preserve">CLORIDRATO DE IMIPRAMINA - 25MG</t>
  </si>
  <si>
    <t xml:space="preserve">IMIPRA - 25MG</t>
  </si>
  <si>
    <t xml:space="preserve">MEPRAMIN - 25MG</t>
  </si>
  <si>
    <t xml:space="preserve">TOFRANIL - 25MG</t>
  </si>
  <si>
    <t xml:space="preserve">UNI IMIPRAX - 25MG</t>
  </si>
  <si>
    <t xml:space="preserve">CLORIDRATO DE IMIPRAMINA 25 MG CX. 20 CP. REV.</t>
  </si>
  <si>
    <t xml:space="preserve">DEPRAMINA 25 MG CX. 20 CP. REV.</t>
  </si>
  <si>
    <t xml:space="preserve">CLORIDRATO DE IOIMBINA - 5,4MG</t>
  </si>
  <si>
    <t xml:space="preserve">YOMAX - 5,4MG</t>
  </si>
  <si>
    <t xml:space="preserve">CLORIDRATO DE IRINOTECANO</t>
  </si>
  <si>
    <t xml:space="preserve">CLORIDRATO DE IRINOTECANA 100 MG (20 MGML) SOL. INJ. FA VD. X 5 ML</t>
  </si>
  <si>
    <t xml:space="preserve">LIBRATECAM 20 MGML SOL. INJ. FA X 5 ML</t>
  </si>
  <si>
    <t xml:space="preserve">BIOTECAN 100 MG (20 MGML) SOL. INJ. FA VD.X 5 ML</t>
  </si>
  <si>
    <t xml:space="preserve">BIOTECAN 40 MG (20 MGML) SOL. INJ. FA VD.X 2 ML</t>
  </si>
  <si>
    <t xml:space="preserve">CLORIDRATO DE IRINOTECANO - 100MG</t>
  </si>
  <si>
    <t xml:space="preserve">TECNOTECAN - 100MG</t>
  </si>
  <si>
    <t xml:space="preserve">CLORIDRATO DE IRINOTECANO - 100MG  5ML</t>
  </si>
  <si>
    <t xml:space="preserve">IRNOCAM - 100MG  5ML</t>
  </si>
  <si>
    <t xml:space="preserve">CLORIDRATO DE IRINOTECANO - 20MGML  2ML</t>
  </si>
  <si>
    <t xml:space="preserve">DOSATECAN - 20MGML  2ML</t>
  </si>
  <si>
    <t>CHEMICALTECH</t>
  </si>
  <si>
    <t xml:space="preserve">CLORIDRATO DE IRINOTECANO - 20MGML  5ML</t>
  </si>
  <si>
    <t xml:space="preserve">DOSATECAN - 20MGML  5ML</t>
  </si>
  <si>
    <t xml:space="preserve">CLORIDRATO DE IRINOTECANO - 40MG  2ML</t>
  </si>
  <si>
    <t xml:space="preserve">IRNOCAM - 40MG  2ML</t>
  </si>
  <si>
    <t xml:space="preserve">CLORIDRATO DE IRINOTECANO - 40MGML  2ML</t>
  </si>
  <si>
    <t xml:space="preserve">TECNOTECAN - 40MGML  2ML</t>
  </si>
  <si>
    <t xml:space="preserve">CLORIDRATO DE IRINOTECANO 100 MG (20 MGML) SOL. INJ. FA VD. AMB. X 5 ML</t>
  </si>
  <si>
    <t xml:space="preserve">CLORIDRATO DE IRINOTECANO 100 MG (20 MGML) SOL. INJ. FA VD. X 5 ML</t>
  </si>
  <si>
    <t xml:space="preserve">IRONOTEL 100 MG (20 MGML) SOL. INJ. FA VD. X 5 ML</t>
  </si>
  <si>
    <t xml:space="preserve">CLORIDRATO DE IRINOTECANO 100 MG (20 MGML) SOL. INJ. FA X 5 ML</t>
  </si>
  <si>
    <t xml:space="preserve">EVOTERIN 100 MG (20 MGML) SOL. INJ. FA X 5 ML</t>
  </si>
  <si>
    <t xml:space="preserve">CLORIDRATO DE IRINOTECANO 100 MG (20MGML) SOL. INJ. FA X 5 ML</t>
  </si>
  <si>
    <t xml:space="preserve">CAMPTOSAR 100 MG (20MGML) SOL. INJ. FA X 5 ML</t>
  </si>
  <si>
    <t xml:space="preserve">CLORIDRATO DE IRINOTECANO 100 MG SOL. INJ. FA X 5 ML</t>
  </si>
  <si>
    <t xml:space="preserve">IRINOTECANO 100 MG SOL. INJ. FA X 5 ML</t>
  </si>
  <si>
    <t xml:space="preserve">CLORIDRATO DE IRINOTECANO 20 MGML SOL. INJ. FA. X 5 ML</t>
  </si>
  <si>
    <t xml:space="preserve">IRENAX 20 MGML SOL. INJ. FA. X 5 ML</t>
  </si>
  <si>
    <t xml:space="preserve">CLORIDRATO DE IRINOTECANO 40 MG (20 MGML) SOL. INJ. CX. FA X 2 ML</t>
  </si>
  <si>
    <t xml:space="preserve">IRINOLIBBS 40 MG (20 MGML) SOL. INJ. CX. FA X 2 ML</t>
  </si>
  <si>
    <t xml:space="preserve">CLORIDRATO DE IRINOTECANO 40 MG (20 MGML) SOL. INJ. FA VD. AMB. X 2 ML</t>
  </si>
  <si>
    <t xml:space="preserve">CLORIDRATO DE IRINOTECANO 40 MG (20 MGML) SOL. INJ. FA VD. X 2 ML</t>
  </si>
  <si>
    <t xml:space="preserve">CLORIDRATO DE IRINOTECANO 40 MG (20 MGML) SOL. INJ. FA X 2 ML</t>
  </si>
  <si>
    <t xml:space="preserve">EVOTERIN 40 MG (20 MGML) SOL. INJ. FA X 2 ML</t>
  </si>
  <si>
    <t xml:space="preserve">CLORIDRATO DE IRINOTECANO 40 MG (20 MGML) SOL. INJ. FA. VD X 2 ML</t>
  </si>
  <si>
    <t xml:space="preserve">IRONOTEL 40 MG (20 MGML) SOL. INJ. FA. VD X 2 ML</t>
  </si>
  <si>
    <t xml:space="preserve">CLORIDRATO DE IRINOTECANO 40 MG (20MGML) SOL. INJ. FA X 2 ML</t>
  </si>
  <si>
    <t xml:space="preserve">CAMPTOSAR 40 MG (20MGML) SOL. INJ. FA X 2 ML</t>
  </si>
  <si>
    <t xml:space="preserve">CLORIDRATO DE ISOXSUPRINA 10 MG (5 MGML) SOL. INJ. CX. 25 AMP X 2 ML</t>
  </si>
  <si>
    <t xml:space="preserve">INIBINA 10 MG (5 MGML) SOL. INJ. CX. 25 AMP X 2 ML</t>
  </si>
  <si>
    <t xml:space="preserve">CLORIDRATO DE ISOXSUPRINA 10 MG CX. 20  CP.</t>
  </si>
  <si>
    <t xml:space="preserve">INIBINA 10 MG CX. 20  CP.</t>
  </si>
  <si>
    <t xml:space="preserve">CLORIDRATO DE ISOXSUPRINA 10 MG CX. 30 CP.</t>
  </si>
  <si>
    <t xml:space="preserve">INIBINA 10 MG CX. 30 CP.</t>
  </si>
  <si>
    <t xml:space="preserve">CLORIDRATO DE IVABRADINA 7,5 MG CX. 28 CP. REV. </t>
  </si>
  <si>
    <t xml:space="preserve">PROCORALAN 7,5 MG CX. 28 CP. REV. </t>
  </si>
  <si>
    <t xml:space="preserve">CLORIDRATO DE L. ARGININA + ASPARTATO DE L. ORNITINA + L. CITRULINA + FRUTOSE</t>
  </si>
  <si>
    <t>ORNITARGIN</t>
  </si>
  <si>
    <t xml:space="preserve">CLORIDRATO DE L. ARGININA + ASPARTATO DE L. ORNITINA + L. CITRULINA, ETC - 10ML</t>
  </si>
  <si>
    <t xml:space="preserve">CLORIDRATO DE LEVOBUPIVACAINA 0,25% - 20ML S VASO</t>
  </si>
  <si>
    <t xml:space="preserve">NOVABUPI 0,25% - 20ML S VASO</t>
  </si>
  <si>
    <t xml:space="preserve">CLORIDRATO DE LEVOBUPIVACAINA 0,5% - 20ML S VASO</t>
  </si>
  <si>
    <t xml:space="preserve">NOVABUPI 0,5% - 20ML S VASO</t>
  </si>
  <si>
    <t xml:space="preserve">CLORIDRATO DE LEVOBUPIVACAINA 0,75% - 20ML S VASO</t>
  </si>
  <si>
    <t xml:space="preserve">NOVABUPI 0,75% - 20ML S VASO</t>
  </si>
  <si>
    <t xml:space="preserve">CLORIDRATO DE LEVOBUPIVACAINA ISOBARICA - 4ML</t>
  </si>
  <si>
    <t xml:space="preserve">NOVABUPI ISOBARICA - 4ML</t>
  </si>
  <si>
    <t xml:space="preserve">CLORIDRATO DE LIDOCAÍNA - 2% (20MGML) SOL. INJ</t>
  </si>
  <si>
    <t xml:space="preserve">CLORIDRATO DE LIDOCAÍNA  2% + 9,1 MCGML SOL. INJ. CX. 10 FA X 20 ML</t>
  </si>
  <si>
    <t xml:space="preserve">XYLESTESIN + EPINEFRINA 2% + 9,1 MCGML SOL. INJ. CX. 10 FA X 20 ML</t>
  </si>
  <si>
    <t xml:space="preserve">CLORIDRATO DE LIDOCAÍNA - 2% SV SOL. INJ. </t>
  </si>
  <si>
    <t xml:space="preserve">HYPOCAINA - 2% SV SOL. INJ. </t>
  </si>
  <si>
    <t xml:space="preserve">XYLESTESIN - 2% SV SOL. INJ. </t>
  </si>
  <si>
    <t xml:space="preserve">CLORIDRATO DE LIDOCAINA + TINTURA DE MATRICARIA - 10ML</t>
  </si>
  <si>
    <t xml:space="preserve">NENE-DENT - 10ML</t>
  </si>
  <si>
    <t xml:space="preserve">CLORIDRATO DE LIDOCAÍNA 1% SV SOL. INJ. CX. 10 EST. FA X 20 ML</t>
  </si>
  <si>
    <t xml:space="preserve">XYLESTESIN 1% SV SOL. INJ. CX. 10 EST. FA X 20 ML</t>
  </si>
  <si>
    <t xml:space="preserve">CLORIDRATO DE LIDOCAÍNA 1% SV SOL. INJ. CX. 10 FA X 20 ML</t>
  </si>
  <si>
    <t xml:space="preserve">XYLESTESIN 1% SV SOL. INJ. CX. 10 FA X 20 ML</t>
  </si>
  <si>
    <t xml:space="preserve">CLORIDRATO DE LIDOCAÍNA 1% SV SOL. INJ. CX. 25 FA. X 20 ML</t>
  </si>
  <si>
    <t xml:space="preserve">HYPOCAINA 1% SV SOL. INJ. CX. 25 FA. X 20 ML</t>
  </si>
  <si>
    <t xml:space="preserve">CLORIDRATO DE LIDOCAÍNA 10% PUMP  SPRAY FR. X  50 ML</t>
  </si>
  <si>
    <t xml:space="preserve">XYLOCAÍNA 10% PUMP  SPRAY FR. X  50 ML</t>
  </si>
  <si>
    <t xml:space="preserve">CLORIDRATO DE LIDOCAÍNA 10% SPRAY SOL. TÓP. CX. FR. X 50 ML</t>
  </si>
  <si>
    <t xml:space="preserve">XYLESTESIN 10% SPRAY SOL. TÓP. CX. FR. X 50 ML</t>
  </si>
  <si>
    <t xml:space="preserve">CLORIDRATO DE LIDOCAINA 2% - 30GRA</t>
  </si>
  <si>
    <t xml:space="preserve">CLORIDRATO DE LIDOCAÍNA 2% (20 MGML) SOL. INJ. CX. 25 FA X 20 ML</t>
  </si>
  <si>
    <t xml:space="preserve">CLORIDRATO DE LIDOCAÍNA 2% GELÉIA BISN. X 30 G</t>
  </si>
  <si>
    <t xml:space="preserve">XYLOCAÍNA 2% GELÉIA BISN. X 30 G</t>
  </si>
  <si>
    <t xml:space="preserve">CLORIDRATO DE LIDOCAÍNA 2% GELÉIA TÓP. CX. 10 BISN. X 30 G</t>
  </si>
  <si>
    <t xml:space="preserve">XYLESTESIN 2% GELÉIA TÓP. CX. 10 BISN. X 30 G</t>
  </si>
  <si>
    <t xml:space="preserve">CLORIDRATO DE LIDOCAÍNA 2% SV SOL. INJ. CX. 10 EST. FA X 20 ML</t>
  </si>
  <si>
    <t xml:space="preserve">XYLESTESIN 2% SV SOL. INJ. CX. 10 EST. FA X 20 ML</t>
  </si>
  <si>
    <t xml:space="preserve">CLORIDRATO DE LIDOCAÍNA 2% SV SOL. INJ. CX. 10 FA X 20 ML</t>
  </si>
  <si>
    <t xml:space="preserve">XYLESTESIN 2% SV SOL. INJ. CX. 10 FA X 20 ML</t>
  </si>
  <si>
    <t xml:space="preserve">CLORIDRATO DE LIDOCAÍNA 2% SV SOL. INJ. CX. 25 FA X 20 ML</t>
  </si>
  <si>
    <t xml:space="preserve">LIDOCAÍNA 2% SV SOL. INJ. CX. 25 FA X 20 ML</t>
  </si>
  <si>
    <t xml:space="preserve">CLORIDRATO DE LIDOCAÍNA 2% SV SOL. INJ. CX. 50 CARPULE X 1,8 ML</t>
  </si>
  <si>
    <t xml:space="preserve">XYLESTESIN 2% SV SOL. INJ. CX. 50 CARPULE X 1,8 ML</t>
  </si>
  <si>
    <t xml:space="preserve">CLORIDRATO DE LIDOCAÍNA 20 MGG GEL TÓP CX. 100 BISN. X 30 G</t>
  </si>
  <si>
    <t xml:space="preserve">CLORIDRATO DE LIDOCAINA 5% - 25GRA POMADA</t>
  </si>
  <si>
    <t xml:space="preserve">XYLOCAINA 5% - 25GRA POMADA</t>
  </si>
  <si>
    <t xml:space="preserve">CLORIDRATO DE LIDOCAÍNA 5% POMADA BISN. X 25 G.</t>
  </si>
  <si>
    <t xml:space="preserve">XYLOCAÍNA 5% POMADA BISN. X 25 G.</t>
  </si>
  <si>
    <t xml:space="preserve">CLORIDRATO DE LIDOCAÍNA SV 2% (20 MGML) SOL. INJ. CX. 12  FA X 20  ML</t>
  </si>
  <si>
    <t xml:space="preserve">LIDOJET SV 2% (20 MGML) SOL. INJ. CX. 12  FA X 20  ML</t>
  </si>
  <si>
    <t xml:space="preserve">CLORIDRATO DE LIDOCAÍNA+CLORETO DE BENZETÔNIO</t>
  </si>
  <si>
    <t xml:space="preserve">BAND AID 20 MGML + 1,3 MGML SOL. TÓP. FR. PLÁST. SPRAY X 50 ML</t>
  </si>
  <si>
    <t xml:space="preserve">JOHNSON &amp; JOHNSON</t>
  </si>
  <si>
    <t xml:space="preserve">CLORIDRATO DE LIDOCAÍNA+CLORETO DE BENZETÔNIO 21 MGML + 1,33 MGML SOL. SPRAY FR. X 50 ML</t>
  </si>
  <si>
    <t xml:space="preserve">SALVELOX 21 MGML + 1,33 MGML SOL. SPRAY FR. X 50 ML</t>
  </si>
  <si>
    <t xml:space="preserve">CLORIDRATO DE LIDOCAÍNA+EPINEFRINA  5% +75 MGML SOL. INJ. CX. 50 EST. AMP. X 2 ML</t>
  </si>
  <si>
    <t xml:space="preserve">XYLESTESIN PESADA 5% +75 MGML SOL. INJ. CX. 50 EST. AMP. X 2 ML</t>
  </si>
  <si>
    <t xml:space="preserve">CLORIDRATO DE LIDOCAÍNA+EPINEFRINA 1% + 9,1 MCGML SOL. INJ. CX. 10 EST. FA X 20 ML  (OXYGEN FREE)</t>
  </si>
  <si>
    <t xml:space="preserve">XYLESTESIN + EPINEFRINA 1% + 9,1 MCGML SOL. INJ. CX. 10 EST. FA X 20 ML  (OXYGEN FREE)</t>
  </si>
  <si>
    <t xml:space="preserve">CLORIDRATO DE LIDOCAÍNA+EPINEFRINA 2% + 9,1 MCGML SOL. INJ. CX. 10 EST. FA X 20 ML (OXYGEN FREE)</t>
  </si>
  <si>
    <t xml:space="preserve">XYLESTESIN + EPINEFRINA 2% + 9,1 MCGML SOL. INJ. CX. 10 EST. FA X 20 ML (OXYGEN FREE)</t>
  </si>
  <si>
    <t xml:space="preserve">CLORIDRATO DE LIDOCAÍNA+EPINEFRINA 2% CV SOL. INJ. CX. 25 FA. X 20 ML</t>
  </si>
  <si>
    <t xml:space="preserve">HYPOCAINA 2% CV SOL. INJ. CX. 25 FA. X 20 ML</t>
  </si>
  <si>
    <t xml:space="preserve">CLORIDRATO DE LIDOCAÍNA+NOREPINEFRINA</t>
  </si>
  <si>
    <t xml:space="preserve">XYLESTESIN + NOREPINEFRINA 2% + 0,04 MGML SOL. INJ. CX. 50 CARP. X 1,8 ML</t>
  </si>
  <si>
    <t xml:space="preserve">CLORIDRATO DE LINCOMICINA - 300MGML SOL. INJ. </t>
  </si>
  <si>
    <t xml:space="preserve">FRADEMICINA - 300MGML SOL. INJ. </t>
  </si>
  <si>
    <t xml:space="preserve">CLORIDRATO DE LINCOMICINA - 600MG </t>
  </si>
  <si>
    <t xml:space="preserve">FRADEMICINA - 600MG</t>
  </si>
  <si>
    <t xml:space="preserve">CLORIDRATO DE LINCOMICINA - 600MG SOL. INJ. </t>
  </si>
  <si>
    <t xml:space="preserve">CLORIDRATO DE LINCOMICINA 600 MG (300 MGML) SOL. INJ. CX. 50 AMP X 2 ML</t>
  </si>
  <si>
    <t xml:space="preserve">HYLINC 600 MG (300 MGML) SOL. INJ. CX. 50 AMP X 2 ML</t>
  </si>
  <si>
    <t xml:space="preserve">LINATRON 600 MG (300 MGML) SOL. INJ. CX. 50 AMP X 2 ML</t>
  </si>
  <si>
    <t xml:space="preserve">CLORIDRATO DE LOPERAMIDA  </t>
  </si>
  <si>
    <t>IMOSEC</t>
  </si>
  <si>
    <t xml:space="preserve">IMOSEC </t>
  </si>
  <si>
    <t xml:space="preserve">CLORIDRATO DE LOPERAMIDA - 2MG</t>
  </si>
  <si>
    <t xml:space="preserve">DIAFURAN - 2MG</t>
  </si>
  <si>
    <t xml:space="preserve">CLORIDRATO DE LOPERAMIDA 2 MG CX. 200 CP.</t>
  </si>
  <si>
    <t xml:space="preserve">MAGNOSTASE 2 MG CX. 200 CP.</t>
  </si>
  <si>
    <t xml:space="preserve">CLORIDRATO DE LOPERAMIDA 2,0MG BL X 12CPR</t>
  </si>
  <si>
    <t xml:space="preserve">KAOSEC 2,0MG BL X 200CPR</t>
  </si>
  <si>
    <t>PHARMASCIENCE</t>
  </si>
  <si>
    <t xml:space="preserve">CLORIDRATO DE MEBEVERINA - 200MG</t>
  </si>
  <si>
    <t xml:space="preserve">DUSPATALIN - 200MG</t>
  </si>
  <si>
    <t xml:space="preserve">CLORIDRATO DE MECLIZINA - 25MG</t>
  </si>
  <si>
    <t xml:space="preserve">MECLIN - 25MG</t>
  </si>
  <si>
    <t xml:space="preserve">CLORIDRATO DE MEMANTINA - 10MG</t>
  </si>
  <si>
    <t xml:space="preserve">ALOIS - 10MG</t>
  </si>
  <si>
    <t xml:space="preserve">EBIX - 10MG</t>
  </si>
  <si>
    <t xml:space="preserve">CLORIDRATO DE MEPERIDINA - 100MG  2ML </t>
  </si>
  <si>
    <t xml:space="preserve">DOLANTINA - 100MG  2ML  </t>
  </si>
  <si>
    <t xml:space="preserve">CLORIDRATO DE MEPERIDINA - 100MG2ML</t>
  </si>
  <si>
    <t xml:space="preserve">DOLOSAL - 100MG2ML</t>
  </si>
  <si>
    <t xml:space="preserve">CLORIDRATO DE METADONA - 10MG</t>
  </si>
  <si>
    <t xml:space="preserve">MYTEDOM - 10MG</t>
  </si>
  <si>
    <t xml:space="preserve">CLORIDRATO DE METADONA - 5MG</t>
  </si>
  <si>
    <t xml:space="preserve">MYTEDOM - 5MG</t>
  </si>
  <si>
    <t xml:space="preserve">CLORIDRATO DE METADONA 10 MGML SOL. INJ. CX.10  AMP. X 1  ML</t>
  </si>
  <si>
    <t xml:space="preserve">MYTEDOM 10 MGML SOL. INJ. CX.10  AMP. X 1  ML</t>
  </si>
  <si>
    <t xml:space="preserve">CLORIDRATO DE METFORMINA - 1GRA</t>
  </si>
  <si>
    <t xml:space="preserve">CLORIDRATO DE METFORMINA - 500MG</t>
  </si>
  <si>
    <t xml:space="preserve">GLIFAGE - 500MG </t>
  </si>
  <si>
    <t xml:space="preserve">GLIFAGE XR - 500MG</t>
  </si>
  <si>
    <t xml:space="preserve">GLUCOFORMIN - 500MG</t>
  </si>
  <si>
    <t xml:space="preserve">BIOBRASNOVO NORDISK PROD.</t>
  </si>
  <si>
    <t xml:space="preserve">METFORMIX - 500MG</t>
  </si>
  <si>
    <t xml:space="preserve">METFORMIX - 500MG </t>
  </si>
  <si>
    <t xml:space="preserve">METTA SR - 500MG</t>
  </si>
  <si>
    <t xml:space="preserve">CLORIDRATO DE METFORMINA - 500MG + GLIBENCLAMIDA - 5MG</t>
  </si>
  <si>
    <t xml:space="preserve">GLUCOVANCE - 500MG  5MG</t>
  </si>
  <si>
    <t xml:space="preserve">CLORIDRATO DE METFORMINA - 850MG</t>
  </si>
  <si>
    <t xml:space="preserve">DIAFORMIN - 850MG</t>
  </si>
  <si>
    <t xml:space="preserve">GLIFAGE - 850MG</t>
  </si>
  <si>
    <t xml:space="preserve">GLUCOFORMIN - 850MG</t>
  </si>
  <si>
    <t xml:space="preserve">METFORM - 850MG</t>
  </si>
  <si>
    <t xml:space="preserve">METFORMIX - 850MG</t>
  </si>
  <si>
    <t xml:space="preserve">NEO METFORMIN  - 850MG</t>
  </si>
  <si>
    <t xml:space="preserve">TEUTOFORMIN - 850MG</t>
  </si>
  <si>
    <t xml:space="preserve">CLORIDRATO DE METFORMINA - 850MG </t>
  </si>
  <si>
    <t xml:space="preserve">CLORIDRATO DE METFORMINA 500 MG CX. 30 CP. REV.</t>
  </si>
  <si>
    <t xml:space="preserve">CLORIDRATO DE METFORMINA 500 MG CX. 60 CP. REV.</t>
  </si>
  <si>
    <t xml:space="preserve">CLORIDRATO DE METFORMINA 850 MG CX. 30 CP.</t>
  </si>
  <si>
    <t xml:space="preserve">TEUTOFORMIN 850 MG CX. 30 CP.</t>
  </si>
  <si>
    <t xml:space="preserve">CLORIDRATO DE METFORMINA 850 MG CX. 30 CP. REV.</t>
  </si>
  <si>
    <t xml:space="preserve">CLORIDRATO DE METILFENIDATO - 18MG</t>
  </si>
  <si>
    <t xml:space="preserve">CONCERTA - 18MG</t>
  </si>
  <si>
    <t xml:space="preserve">CLORIDRATO DE METILFENIDATO - 36MG</t>
  </si>
  <si>
    <t xml:space="preserve">CONCERTA - 36MG</t>
  </si>
  <si>
    <t xml:space="preserve">CLORIDRATO DE METILFENIDATO - 54MG</t>
  </si>
  <si>
    <t xml:space="preserve">CONCERTA - 54MG</t>
  </si>
  <si>
    <t xml:space="preserve">CLORIDRATO DE METILFENIDATO 10 MG CX. 20 CP.</t>
  </si>
  <si>
    <t xml:space="preserve">RITALINA 10 MG CX. 20 CP.</t>
  </si>
  <si>
    <t xml:space="preserve">CLORIDRATO DE METILFENIDATO 10 MG CX. 60 CP.</t>
  </si>
  <si>
    <t xml:space="preserve">RITALINA 10 MG CX. 60 CP.</t>
  </si>
  <si>
    <t xml:space="preserve">CLORIDRATO DE METILFENIDATO 20 MG FR. X 30 CAP</t>
  </si>
  <si>
    <t xml:space="preserve">RITALINA LA 20 MG FR. X 30 CAP</t>
  </si>
  <si>
    <t xml:space="preserve">CLORIDRATO DE METILFENIDATO 30 MG FR. X 30 CAP</t>
  </si>
  <si>
    <t xml:space="preserve">RITALINA LA 30 MG FR. X 30 CAP</t>
  </si>
  <si>
    <t xml:space="preserve">CLORIDRATO DE METILFENIDATO 40 MG FR. X 30 CAP</t>
  </si>
  <si>
    <t xml:space="preserve">RITALINA LA 40 MG FR. X 30 CAP</t>
  </si>
  <si>
    <t xml:space="preserve">CLORIDRATO DE METOCLOPRAMIDA - 10MG</t>
  </si>
  <si>
    <t xml:space="preserve">ENZILOM - 10MG</t>
  </si>
  <si>
    <t xml:space="preserve">EUCIL - 10MG</t>
  </si>
  <si>
    <t xml:space="preserve">PLAGEX - 10MG</t>
  </si>
  <si>
    <t xml:space="preserve">CLORIDRATO DE METOCLOPRAMIDA - 10MG (5MGML)</t>
  </si>
  <si>
    <t xml:space="preserve">METOCLOPRAMIDA HCL 10 MG (5 MGML) SOL. INJ.</t>
  </si>
  <si>
    <t xml:space="preserve">CLORIDRATO DE METOCLOPRAMIDA - 10MG (5MGML) SOL. INJ</t>
  </si>
  <si>
    <t xml:space="preserve">NOPROSIL - 10MG (5MGML) SOL. INJ</t>
  </si>
  <si>
    <t xml:space="preserve">CLORIDRATO DE METOCLOPRAMIDA - 10MG (5MGML) SOL. INJ.</t>
  </si>
  <si>
    <t xml:space="preserve">PLAGEX - 10MG (5MGML) SOL. INJ.</t>
  </si>
  <si>
    <t xml:space="preserve">CLORIDRATO DE METOCLOPRAMIDA - 10MG (5MGML) SOL. INJ.  </t>
  </si>
  <si>
    <t xml:space="preserve">NOPROSIL- 10MG (5MGML) SOL. INJ.  </t>
  </si>
  <si>
    <t xml:space="preserve">CLORIDRATO DE METOCLOPRAMIDA - 10MG (5MGML) SOL. INJ. IMIV </t>
  </si>
  <si>
    <t xml:space="preserve">NAUMETRON - 10MG (5MGML) SOL. INJ. IMIV </t>
  </si>
  <si>
    <t xml:space="preserve">CLORIDRATO DE METOCLOPRAMIDA - 10ML</t>
  </si>
  <si>
    <t xml:space="preserve">CLORIDRATO DE METOCLOPRAMIDA - 10ML </t>
  </si>
  <si>
    <t xml:space="preserve">CLORIDRATO DE METOCLOPRAMIDA - 10ML GTS</t>
  </si>
  <si>
    <t xml:space="preserve">PLAGEX - 10ML GTS</t>
  </si>
  <si>
    <t xml:space="preserve">CLORIDRATO DE METOCLOPRAMIDA - 4MG  10ML </t>
  </si>
  <si>
    <t xml:space="preserve">CLORIDRATO DE METOCLOPRAMIDA - 5MGML SOL INJ.</t>
  </si>
  <si>
    <t xml:space="preserve">HYPOSIL - 5MGML SOL. INJ.</t>
  </si>
  <si>
    <t xml:space="preserve">CLORIDRATO DE METOCLOPRAMIDA - 5MGML SOL. INJ</t>
  </si>
  <si>
    <t xml:space="preserve">CLORIDRATO DE METOCLOPRAMIDA 10 MG (5 MGML) SOL. INJ. CX. 100 AMP X 2 ML</t>
  </si>
  <si>
    <t xml:space="preserve">NEOLASIL 10 MG (5 MGML) SOL. INJ. CX. 100 AMP X 2 ML</t>
  </si>
  <si>
    <t xml:space="preserve">CLORIDRATO DE METOCLOPRAMIDA 10 MG (5 MGML) SOL. INJ. CX. 100 AMP. X 2 ML</t>
  </si>
  <si>
    <t xml:space="preserve">ARISTOPRAMIDA 10 MG (5 MGML) SOL. INJ. CX. 100 AMP. X 2 ML</t>
  </si>
  <si>
    <t xml:space="preserve">CLORIDRATO DE METOCLOPRAMIDA 10 MG (5 MGML) SOL.INJ. AMP. X 2 ML</t>
  </si>
  <si>
    <t xml:space="preserve">CLORIDRATO DE METOCLOPRAMIDA 10 MG SOL INJ CX. 50 AMP X 2 ML</t>
  </si>
  <si>
    <t xml:space="preserve">FLUCCIL 10 MG SOL INJ CX. 50 AMP X 2 ML</t>
  </si>
  <si>
    <t xml:space="preserve">CLORIDRATO DE METOCLOPRAMIDA 10 MGML SOL. ORAL GTS. FR. VD. X 10 ML</t>
  </si>
  <si>
    <t xml:space="preserve">EUCIL 10 MGML SOL. ORAL GTS. FR. VD. X 10 ML</t>
  </si>
  <si>
    <t xml:space="preserve">CLORIDRATO DE METOCLOPRAMIDA 5 MGML SOL. INJ. CX. 120 AMP. X 2 ML</t>
  </si>
  <si>
    <t xml:space="preserve">ARISTOPRAMIDA 5 MGML SOL. INJ. CX. 120 AMP. X 2 ML</t>
  </si>
  <si>
    <t xml:space="preserve">CLORIDRATO DE METOCLOPRAMIDA+PANCREATINA+PEPSINA+DIMETICONA+ÁCIDO DESIDROCÓLICO+CELULASE</t>
  </si>
  <si>
    <t xml:space="preserve">DIGEPLUS CX. 30 CAP.</t>
  </si>
  <si>
    <t xml:space="preserve">CLORIDRATO DE MINOCICLINA - 100MG</t>
  </si>
  <si>
    <t xml:space="preserve">MINODERM - 100MG</t>
  </si>
  <si>
    <t>STIEFEL</t>
  </si>
  <si>
    <t xml:space="preserve">CLORIDRATO DE MITOXANTRONA 20 MG (2 MGML) SOL. INJ. AMP.X 10 ML</t>
  </si>
  <si>
    <t xml:space="preserve">EVOMIXAN 20 MG (2 MGML) SOL. INJ. AMP.X 10 ML</t>
  </si>
  <si>
    <t xml:space="preserve">CLORIDRATO DE MOXIFLOXACINO - 400MG  5CPR</t>
  </si>
  <si>
    <t xml:space="preserve">AVALOX - 400MG</t>
  </si>
  <si>
    <t xml:space="preserve">CLORIDRATO DE MOXIFLOXACINO - 400MG  7 CPR</t>
  </si>
  <si>
    <t xml:space="preserve">CLORIDRATO DE NAFAZOLINA - 20ML</t>
  </si>
  <si>
    <t xml:space="preserve">COLIRIO MOURA BRASIL - 20ML</t>
  </si>
  <si>
    <t xml:space="preserve">CLORIDRATO DE NALBUFINA - 10MG1ML</t>
  </si>
  <si>
    <t xml:space="preserve">NUBAIN - 10MG1ML</t>
  </si>
  <si>
    <t xml:space="preserve">CLORIDRATO DE NALOXONA - 0,4MG1ML</t>
  </si>
  <si>
    <t xml:space="preserve">NARCAN - 0,4MG1ML</t>
  </si>
  <si>
    <t xml:space="preserve">CLORIDRATO DE NALTREXONA - 50MG</t>
  </si>
  <si>
    <t xml:space="preserve">REVIA - 50MG</t>
  </si>
  <si>
    <t xml:space="preserve">CLORIDRATO DE NARATRIPTANO - 2,5MG</t>
  </si>
  <si>
    <t xml:space="preserve">NARAMIG - 2,5MG</t>
  </si>
  <si>
    <t xml:space="preserve">CLORIDRATO DE NEBIVOLOL - 5MG</t>
  </si>
  <si>
    <t xml:space="preserve">NEBILET - 5MG</t>
  </si>
  <si>
    <t xml:space="preserve">CLORIDRATO DE NORTRIPTILINA - 25MG</t>
  </si>
  <si>
    <t xml:space="preserve">NORTRIP - 25MG</t>
  </si>
  <si>
    <t xml:space="preserve">PAMELOR - 25MG</t>
  </si>
  <si>
    <t xml:space="preserve">CLORIDRATO DE NORTRIPTILINA - 50MG</t>
  </si>
  <si>
    <t xml:space="preserve">PAMELOR - 50MG</t>
  </si>
  <si>
    <t xml:space="preserve">CLORIDRATO DE NORTRIPTILINA - 75MG</t>
  </si>
  <si>
    <t xml:space="preserve">NORTRIP - 75MG</t>
  </si>
  <si>
    <t xml:space="preserve">CLORIDRATO DE OLOPATADINA 0,1% (1 MGML) SOL. OFT. FR. GTS. X 5 ML</t>
  </si>
  <si>
    <t xml:space="preserve">PATANOL 0,1% (1 MGML) SOL. OFT. FR. GTS. X 5 ML</t>
  </si>
  <si>
    <t xml:space="preserve">CLORIDRATO DE ONDANSETRONA 4 MG (2 MGML) SOL. INJ. CX. 100 AMP. X 2 ML</t>
  </si>
  <si>
    <t xml:space="preserve">CLORIDRATO DE ONDANSETRONA 8 MG (2 MGML) SOL. INJ. CX. 100 AMP. X 4 ML.</t>
  </si>
  <si>
    <t xml:space="preserve">CLORIDRATO DE OXIBUPROCAÍNA 4 MGML  SOL. OFT. FR. GTS. X 10 ML</t>
  </si>
  <si>
    <t xml:space="preserve">OXINEST 4 MGML  SOL. OFT. FR. GTS. X 10 ML</t>
  </si>
  <si>
    <t xml:space="preserve">CLORIDRATO DE OXIBUTININA - 10MG</t>
  </si>
  <si>
    <t xml:space="preserve">RETEMIC UD - 10MG</t>
  </si>
  <si>
    <t xml:space="preserve">CLORIDRATO DE OXIBUTININA - 5MG</t>
  </si>
  <si>
    <t xml:space="preserve">RETEMIC - 5MG</t>
  </si>
  <si>
    <t xml:space="preserve">CLORIDRATO DE OXICODONA 10 MG FR. X 12 CP. REV.</t>
  </si>
  <si>
    <t xml:space="preserve">OXYCONTIN 10 MG FR. X 12 CP. REV.</t>
  </si>
  <si>
    <t xml:space="preserve">CLORIDRATO DE OXICODONA 10 MG FR. X 30 CP. REV.</t>
  </si>
  <si>
    <t xml:space="preserve">OXYCONTIN 10 MG FR. X 30 CP. REV.</t>
  </si>
  <si>
    <t xml:space="preserve">CLORIDRATO DE OXIMETAZOLINA - 0,05MGML SOLUÇAO NASAL</t>
  </si>
  <si>
    <t xml:space="preserve">CLORIDRATO DE OXIMETAZOLINA - 0,5MG  10ML SOL. NASAL</t>
  </si>
  <si>
    <t xml:space="preserve">DESFRIN - 0,5MG  10ML  </t>
  </si>
  <si>
    <t xml:space="preserve">CLORIDRATO DE OXIMETAZOLINA - 20ML OFT. GTS</t>
  </si>
  <si>
    <t xml:space="preserve">AFRIN - 20ML OFT. GTS</t>
  </si>
  <si>
    <t xml:space="preserve">CLORIDRATO DE OXIMETAZOLINA - 20ML SOL. NASAL</t>
  </si>
  <si>
    <t xml:space="preserve">FREENAL - 20ML SOL. NASAL</t>
  </si>
  <si>
    <t xml:space="preserve">CLORIDRATO DE OXIMETAZOLINA 0,5 MGML SOL. NASAL FR. SPRAY X 30 ML</t>
  </si>
  <si>
    <t xml:space="preserve">OXIFRIN 0,5 MGML SOL. NASAL FR. SPRAY X 30 ML</t>
  </si>
  <si>
    <t xml:space="preserve">CLORIDRATO DE OXIMETAZOLINA ADULTO - 10ML </t>
  </si>
  <si>
    <t xml:space="preserve">AFRIN ADULTO - 10ML</t>
  </si>
  <si>
    <t xml:space="preserve">CLORIDRATO DE OXIMETAZOLINA ADULTO 12H - 30ML GTS </t>
  </si>
  <si>
    <t xml:space="preserve">AFRIN ADULTO 12H - 30ML GTS </t>
  </si>
  <si>
    <t xml:space="preserve">CLORIDRATO DE OXIMETAZOLINA NASAL PEDIATRICO - 20ML </t>
  </si>
  <si>
    <t xml:space="preserve">AFRIN NASAL PEDIATRICO - 20ML </t>
  </si>
  <si>
    <t xml:space="preserve">CLORIDRATO DE OXIMETAZOLINA SOL NATURAL - 30ML GTS </t>
  </si>
  <si>
    <t xml:space="preserve">AFRIN SOL NATURAL - 30ML GTS </t>
  </si>
  <si>
    <t xml:space="preserve">CLORIDRATO DE OXITETRACICLINA + HIDROCORTISONA - 15GRA POMADA</t>
  </si>
  <si>
    <t xml:space="preserve">TERRA-CORTRIL - 15GRA POMADA</t>
  </si>
  <si>
    <t>PFIZER</t>
  </si>
  <si>
    <t xml:space="preserve">CLORIDRATO DE OXITETRACILCINA + SULFATO DE POLIMIXINA B - 15GRA POMADA.</t>
  </si>
  <si>
    <t xml:space="preserve">TERRAMICINA POLIM. - 15GRA POMADA</t>
  </si>
  <si>
    <t xml:space="preserve">CLORIDRATO DE PALONOSETRONA 0,05 MG ML SOL. INJ.  AMP. X  5 ML</t>
  </si>
  <si>
    <t xml:space="preserve">ONICIT 0,05 MG ML SOL. INJ.  AMP. X  5 ML</t>
  </si>
  <si>
    <t xml:space="preserve">CLORIDRATO DE PAPAVERINA - 100MG  2ML</t>
  </si>
  <si>
    <t xml:space="preserve">DIPAVERINA - 100MG  2ML</t>
  </si>
  <si>
    <t xml:space="preserve">CLORIDRATO DE PAPAVERINA 50 MGML SOL. INJ. CX. 10 AMP X 2 ML</t>
  </si>
  <si>
    <t xml:space="preserve">HYPOVERIN 50 MGML SOL. INJ. CX. 10 AMP X 2 ML</t>
  </si>
  <si>
    <t xml:space="preserve">CLORIDRATO DE PAROXETINA</t>
  </si>
  <si>
    <t xml:space="preserve">CLORIDRATO DE PAROXETINA  20  MG CX. 20  CP. REV.</t>
  </si>
  <si>
    <t xml:space="preserve">CLORIDRATO DE PAROXETINA  20  MG CX. 30  CP. REV.</t>
  </si>
  <si>
    <t xml:space="preserve">CLORIDRATO DE PAROXETINA 20 MG CX. 20 CP. REV.</t>
  </si>
  <si>
    <t xml:space="preserve">DEPAXAN (PAXAN) 20  MG  CX. 20 CP. REV.</t>
  </si>
  <si>
    <t xml:space="preserve">PAXTRAT 20 MG CX. 30 CP. REV.</t>
  </si>
  <si>
    <t xml:space="preserve">CLORIDRATO DE PAROXETINA </t>
  </si>
  <si>
    <t xml:space="preserve">PAXTRAT 20 MG CX. 20 CP. REV.</t>
  </si>
  <si>
    <t xml:space="preserve">CLORIDRATO DE PAROXETINA - 10MG </t>
  </si>
  <si>
    <t xml:space="preserve">CEBRILIN - 10MG</t>
  </si>
  <si>
    <t xml:space="preserve">CLORIDRATO DE PAROXETINA - 15MG</t>
  </si>
  <si>
    <t xml:space="preserve">PONDERA - 15MG</t>
  </si>
  <si>
    <t xml:space="preserve">CLORIDRATO DE PAROXETINA  20 MG CX. 20  CP. REV.</t>
  </si>
  <si>
    <t xml:space="preserve">CLORIDRATO DE PAROXETINA - 20MG</t>
  </si>
  <si>
    <t xml:space="preserve">CEBRILIN - 20MG</t>
  </si>
  <si>
    <t xml:space="preserve">PONDERA - 20MG</t>
  </si>
  <si>
    <t xml:space="preserve">SERTERO - 20MG </t>
  </si>
  <si>
    <t xml:space="preserve">CLORIDRATO DE PAROXETINA - 20MG  20CPR</t>
  </si>
  <si>
    <t xml:space="preserve">AROPAX - 20MG</t>
  </si>
  <si>
    <t xml:space="preserve">CLORIDRATO DE PAROXETINA - 20MG  30 CPR</t>
  </si>
  <si>
    <t xml:space="preserve">CLORIDRATO DE PAROXETINA - 30MG</t>
  </si>
  <si>
    <t xml:space="preserve">PONDERA - 30MG</t>
  </si>
  <si>
    <t xml:space="preserve">CLORIDRATO DE PAROXETINA 20 MG CX. 20 CP. REV.0MG</t>
  </si>
  <si>
    <t xml:space="preserve">AROTIN 20 MG CX. 20 CP. REV.0MG</t>
  </si>
  <si>
    <t xml:space="preserve">CLORIDRATO DE PETIDINA - 50 MGML SOL. INJ. </t>
  </si>
  <si>
    <t xml:space="preserve">CLORIDRATO DE PETIDINA 100 MG (50 MGML) SOL. INJ. CX. 25 AMP. X 2 ML</t>
  </si>
  <si>
    <t xml:space="preserve">PETINAN 100 MG (50 MGML) SOL. INJ. CX. 25 AMP. X 2 ML</t>
  </si>
  <si>
    <t xml:space="preserve">CLORIDRATO DE PETIDINA 100 MG (50 MGML) SOL. INJ. CX. 5 AMP. X 2 ML</t>
  </si>
  <si>
    <t xml:space="preserve">PETINAN 100 MG (50 MGML) SOL. INJ. CX. 5 AMP. X 2 ML</t>
  </si>
  <si>
    <t xml:space="preserve">CLORIDRATO DE PETIDINA 100 MG (50 MGML) SOL. INJ. CX. 50 AMP. X 2 ML</t>
  </si>
  <si>
    <t xml:space="preserve">PETINAN 100 MG (50 MGML) SOL. INJ. CX. 50 AMP. X 2 ML</t>
  </si>
  <si>
    <t xml:space="preserve">CLORIDRATO DE PILOCARPINA  2 % SOL OFT FR PLÁST GTS X 15 ML</t>
  </si>
  <si>
    <t xml:space="preserve">ISOPTO CARPINE 2 % SOL OFT FR PLÁST GTS X 15 ML</t>
  </si>
  <si>
    <t xml:space="preserve">CLORIDRATO DE PILOCARPINA  2% (20 MGML)SOL. OFT. FR. GTS. X 10 ML</t>
  </si>
  <si>
    <t xml:space="preserve">PILOCARPINA 2% (20 MGML)SOL. OFT. FR. GTS. X 10 ML</t>
  </si>
  <si>
    <t xml:space="preserve">CLORIDRATO DE PILOCARPINA 1% - 10ML COLIRIO</t>
  </si>
  <si>
    <t xml:space="preserve">PILOCARPINA 1% - 10ML COLIRIO</t>
  </si>
  <si>
    <t xml:space="preserve">CLORIDRATO DE PILOCARPINA 2% (20 MGML) SOL. OFT. FR. GTS. X 10 ML</t>
  </si>
  <si>
    <t xml:space="preserve">PILOCAN 2% (20 MGML) SOL. OFT. FR. GTS. X 10 ML</t>
  </si>
  <si>
    <t xml:space="preserve">CLORIDRATO DE PILOCARPINA 4% (40 MGML) SOL. OFT. FR. GTS. X 10 ML</t>
  </si>
  <si>
    <t xml:space="preserve">PILOCAN 4% (40 MGML) SOL. OFT. FR. GTS. X 10 ML</t>
  </si>
  <si>
    <t xml:space="preserve">CLORIDRATO DE PIOGLITAZONA - 30MG</t>
  </si>
  <si>
    <t xml:space="preserve">ACTOS - 30MG</t>
  </si>
  <si>
    <t xml:space="preserve">CLORIDRATO DE PIPERIDOLATO + HESPERIDINA-COMPLEXO + VITAMINA C</t>
  </si>
  <si>
    <t xml:space="preserve">DACTIL - OB</t>
  </si>
  <si>
    <t xml:space="preserve">CLORIDRATO DE PIRIDOXINA - 100MG</t>
  </si>
  <si>
    <t xml:space="preserve">SEIS-B - 100MG</t>
  </si>
  <si>
    <t xml:space="preserve">CLORIDRATO DE PIRIDOXINA - 300MG</t>
  </si>
  <si>
    <t xml:space="preserve">SEIS-B - 300MG</t>
  </si>
  <si>
    <t xml:space="preserve">CLORIDRATO DE PIRIDOXINA + CLORIDRATO DE TIAMINA - 80MG30MG</t>
  </si>
  <si>
    <t xml:space="preserve">DOXAL - 80MG30MG</t>
  </si>
  <si>
    <t xml:space="preserve">CLORIDRATO DE PRASUGREL 10 MG CX. 14 CP. REV.</t>
  </si>
  <si>
    <t xml:space="preserve">EFFIENT 10 MG CX. 14 CP. REV.</t>
  </si>
  <si>
    <t xml:space="preserve">CLORIDRATO DE PRASUGREL 10 MG CX. 30 CP. REV.</t>
  </si>
  <si>
    <t xml:space="preserve">EFFIENT 10 MG CX. 30 CP. REV.</t>
  </si>
  <si>
    <t xml:space="preserve">CLORIDRATO DE PRAZOSINA - 1MG SR</t>
  </si>
  <si>
    <t xml:space="preserve">MINIPRESS SR - 1MG</t>
  </si>
  <si>
    <t xml:space="preserve">CLORIDRATO DE PRAZOSINA - 2MG SR</t>
  </si>
  <si>
    <t xml:space="preserve">MINIPRESS SR - 2MG</t>
  </si>
  <si>
    <t xml:space="preserve">CLORIDRATO DE PRILOCAÍNA+FELIPRESSINA</t>
  </si>
  <si>
    <t xml:space="preserve">CITOCAINA+ FELIPRESSINA 3% + 0,03 UIML SOL. INJ. CX. 50 CARP. X 1,8 ML</t>
  </si>
  <si>
    <t xml:space="preserve">CLORIDRATO DE PROMETAZINA  - 25MG</t>
  </si>
  <si>
    <t xml:space="preserve">FENERGAN - 25MG</t>
  </si>
  <si>
    <t xml:space="preserve">CLORIDRATO DE PROMETAZINA - 0,02G30GRA CREME</t>
  </si>
  <si>
    <t xml:space="preserve">FENERGAN - 0,02G30GRA </t>
  </si>
  <si>
    <t xml:space="preserve">CLORIDRATO DE PROMETAZINA - 25MG</t>
  </si>
  <si>
    <t xml:space="preserve">PROFERGAN - 25MG</t>
  </si>
  <si>
    <t xml:space="preserve">CLORIDRATO DE PROMETAZINA - 25MGML  2ML</t>
  </si>
  <si>
    <t xml:space="preserve">FENERGAN - 25MGML  2ML</t>
  </si>
  <si>
    <t xml:space="preserve">CLORIDRATO DE PROMETAZINA - 50MG (25MGML) SOL INJ</t>
  </si>
  <si>
    <t xml:space="preserve">PAMERGAN - 50MG (25MGML) SOL INJ</t>
  </si>
  <si>
    <t xml:space="preserve">CLORIDRATO DE PROMETAZINA + SULFOGUAIACOLATO DE POTASSIO + EXTRATO FLUIDO DE IPECA - 120ML</t>
  </si>
  <si>
    <t xml:space="preserve">FENERGAN EXP - 120ML</t>
  </si>
  <si>
    <t xml:space="preserve">CLORIDRATO DE PROMETAZINA 25 MG CX. 200 CP. REV.</t>
  </si>
  <si>
    <t xml:space="preserve">PAMERGAN 25 MG CX. 200 CP. REV.</t>
  </si>
  <si>
    <t xml:space="preserve">CLORIDRATO DE PROMETAZINA 50 MG (25 MGML) SOL. INJ. CX. 50 AMP. X 2 ML</t>
  </si>
  <si>
    <t xml:space="preserve">PROMECLOR 50 MG (25 MGML) SOL. INJ. CX. 50 AMP. X 2 ML</t>
  </si>
  <si>
    <t xml:space="preserve">CLORIDRATO DE PROMETAZINA+SULFOGUAIACOLATO DE POTÁSSIO</t>
  </si>
  <si>
    <t xml:space="preserve">FENERGAN EXPECTORANTE 1 MGML + 9 MGML XPE ADULTO FR. X 100 ML</t>
  </si>
  <si>
    <t xml:space="preserve">CLORIDRATO DE PROPAFENONA</t>
  </si>
  <si>
    <t xml:space="preserve">RITMONORM 300 MG CX. 30 CP. REV.</t>
  </si>
  <si>
    <t xml:space="preserve">CLORIDRATO DE PROPAFENONA  300 MG CX. 20 CP. REV.</t>
  </si>
  <si>
    <t xml:space="preserve">RITMONORM 300 MG CX. 20 CP. REV.</t>
  </si>
  <si>
    <t xml:space="preserve">CLORIDRATO DE PROPRANOLOL  - 40MG</t>
  </si>
  <si>
    <t xml:space="preserve">PROPANOLON - 40MG</t>
  </si>
  <si>
    <t xml:space="preserve">CLORIDRATO DE PROPRANOLOL - 10MG</t>
  </si>
  <si>
    <t xml:space="preserve">INDERAL - 10MG</t>
  </si>
  <si>
    <t xml:space="preserve">CLORIDRATO DE PROPRANOLOL - 40MG</t>
  </si>
  <si>
    <t xml:space="preserve">INDERAL - 40MG</t>
  </si>
  <si>
    <t xml:space="preserve">PROPRACOR - 40MG</t>
  </si>
  <si>
    <t xml:space="preserve">PROPRANOLOM - 40MG</t>
  </si>
  <si>
    <t xml:space="preserve">CLORIDRATO DE PROPRANOLOL - 40MG </t>
  </si>
  <si>
    <t xml:space="preserve">CLORIDRATO DE PROPRANOLOL - 80MG</t>
  </si>
  <si>
    <t xml:space="preserve">CLORIDRATO DE PROPRANOLOL 40 MG CX.40 CP. </t>
  </si>
  <si>
    <t xml:space="preserve">AMPRAX 40 MG CX. 40 CP. </t>
  </si>
  <si>
    <t>VITAPAN</t>
  </si>
  <si>
    <t xml:space="preserve">CLORIDRATO DE PROPRANOLOL 80 MG CX. 20 CP.</t>
  </si>
  <si>
    <t xml:space="preserve">CARDIX 80 MG CX. 20 CP.</t>
  </si>
  <si>
    <t xml:space="preserve">CLORIDRATO DE PROTAMINA - 10MGML  5ML</t>
  </si>
  <si>
    <t xml:space="preserve">PROTAMINA - 10MGML  5ML</t>
  </si>
  <si>
    <t xml:space="preserve">CLORIDRATO DE PROXIMETACAINA - 5MGML  5ML SOL. OFT.</t>
  </si>
  <si>
    <t xml:space="preserve">VISONEST - 5MGML  5ML SOL. OFT.</t>
  </si>
  <si>
    <t xml:space="preserve">CLORIDRATO DE PROXIMETACAÍNA 5 MGML SOL. OFT. FR. PLÁST. GTS.X 5 ML</t>
  </si>
  <si>
    <t xml:space="preserve">ANESTALCON 5 MGML SOL. OFT. FR. PLÁST. GTS.X 5 ML</t>
  </si>
  <si>
    <t xml:space="preserve">CLORIDRATO DE RANITIDINA - 150MG</t>
  </si>
  <si>
    <t xml:space="preserve">RANIBLOK - 150MG</t>
  </si>
  <si>
    <t xml:space="preserve">RANIDIN - 150MG</t>
  </si>
  <si>
    <t xml:space="preserve">RANIDINA - 150MG</t>
  </si>
  <si>
    <t xml:space="preserve">RANITIL - 150MG</t>
  </si>
  <si>
    <t xml:space="preserve">RANITRAT - 150MG</t>
  </si>
  <si>
    <t xml:space="preserve">CLORIDRATO DE RANITIDINA - 150MG </t>
  </si>
  <si>
    <t xml:space="preserve">CLORIDRATO DE RANITIDINA - 150MG  10 CPR</t>
  </si>
  <si>
    <t xml:space="preserve">ANTAK - 150MG </t>
  </si>
  <si>
    <t xml:space="preserve">CLORIDRATO DE RANITIDINA - 150MG  20 CPR</t>
  </si>
  <si>
    <t xml:space="preserve">ANTAK - 150MG</t>
  </si>
  <si>
    <t xml:space="preserve">CLORIDRATO DE RANITIDINA - 15MGML  120ML</t>
  </si>
  <si>
    <t xml:space="preserve">LABEL - 15MGML  120ML</t>
  </si>
  <si>
    <t xml:space="preserve">CLORIDRATO DE RANITIDINA - 15MGML  120ML XPE</t>
  </si>
  <si>
    <t xml:space="preserve">ANTAK - 15MGML  120ML XPE </t>
  </si>
  <si>
    <t xml:space="preserve">CLORIDRATO DE RANITIDINA - 20MGML  2ML </t>
  </si>
  <si>
    <t xml:space="preserve">CLORIDRATO DE RANITIDINA - 25MGML</t>
  </si>
  <si>
    <t xml:space="preserve">ANTROX - 25MGML SOL. INJ. </t>
  </si>
  <si>
    <t xml:space="preserve">CLORIDRATO DE RANITIDINA - 25MGML </t>
  </si>
  <si>
    <t xml:space="preserve">CLORIDRATO DE RANITIDINA - 300MG</t>
  </si>
  <si>
    <t xml:space="preserve">CLORIDRATO DE RANITIDINA - 300MG  10 CPR</t>
  </si>
  <si>
    <t xml:space="preserve">ANTAK - 300MG</t>
  </si>
  <si>
    <t xml:space="preserve">CLORIDRATO DE RANITIDINA - 300MG  20 CPR</t>
  </si>
  <si>
    <t xml:space="preserve">CLORIDRATO DE RANITIDINA - 50MG  2ML</t>
  </si>
  <si>
    <t xml:space="preserve">LOGAT - 50MG  2ML</t>
  </si>
  <si>
    <t xml:space="preserve">CLORIDRATO DE RANITIDINA - 50MG  2ML </t>
  </si>
  <si>
    <t xml:space="preserve">CLORIDRATO DE RANITIDINA - 50MG (25MGML) SOL. INJ.</t>
  </si>
  <si>
    <t xml:space="preserve">CLORIDRATO DE RANITIDINA - 50MG (25MGML) SOL. INJ. </t>
  </si>
  <si>
    <t xml:space="preserve">CLORIDRATO DE RANITIDINA 150 MG CX. 20 CP.</t>
  </si>
  <si>
    <t xml:space="preserve">ANTIDIN 150 MG CX. 20 CP.</t>
  </si>
  <si>
    <t xml:space="preserve">CLORIDRATO DE RANITIDINA 150 MG CX. 20 CP. REV.</t>
  </si>
  <si>
    <t xml:space="preserve">RANITION 150 MG CX. 20 CP. REV.</t>
  </si>
  <si>
    <t>SANVAL</t>
  </si>
  <si>
    <t xml:space="preserve">ZYLIUM 150 MG CX. 20 CP. REV.</t>
  </si>
  <si>
    <t xml:space="preserve">CLORIDRATO DE RANITIDINA 25 MGML SOL. INJ. CX. 5 AMP.  X  2  ML.</t>
  </si>
  <si>
    <t xml:space="preserve">ANTAK 25 MGML SOL. INJ. CX. 5 AMP.  X  2  ML.</t>
  </si>
  <si>
    <t xml:space="preserve">CLORIDRATO DE RANITIDINA 50 MG (25 MGML) SOL. INJ. CX. 100 AMP.X 2 ML</t>
  </si>
  <si>
    <t xml:space="preserve">CLORIDRATO DE RANITIDINA 50 MG (25 MGML) SOL. INJ. CX. 120 AMP.X 2 ML</t>
  </si>
  <si>
    <t xml:space="preserve">CLORIDRATO DE RANITIDINA 50 MG (25 MGML) SOL. INJ. CX. 50 AMP.X 2 ML</t>
  </si>
  <si>
    <t xml:space="preserve">CLORIDRATO DE REMIFENTANILA - 1MG</t>
  </si>
  <si>
    <t xml:space="preserve">ULTIVA - 1MG</t>
  </si>
  <si>
    <t xml:space="preserve">CLORIDRATO DE REMIFENTANILA - 2MG</t>
  </si>
  <si>
    <t xml:space="preserve">ULTIVA - 2MG</t>
  </si>
  <si>
    <t xml:space="preserve">CLORIDRATO DE REMIFENTANILA - 5MG</t>
  </si>
  <si>
    <t xml:space="preserve">ULTIVA - 5MG</t>
  </si>
  <si>
    <t xml:space="preserve">CLORIDRATO DE ROPIVACAINA - 10MG  20ML </t>
  </si>
  <si>
    <t xml:space="preserve">NAROPIN - 10MG  20ML POLYAMP SP </t>
  </si>
  <si>
    <t xml:space="preserve">CLORIDRATO DE ROPIVACAÍNA - 10MGML SOL. INJ.</t>
  </si>
  <si>
    <t xml:space="preserve">ROPI - 10MGML SOL. INJ.</t>
  </si>
  <si>
    <t xml:space="preserve">CLORIDRATO DE ROPIVACAÍNA - 10MGML SOL. INJ.  </t>
  </si>
  <si>
    <t xml:space="preserve">NAROPIN - 10MGML SOL. INJ. </t>
  </si>
  <si>
    <t xml:space="preserve">CLORIDRATO DE ROPIVACAÍNA - 10MGML SOL. INJ. 20ML</t>
  </si>
  <si>
    <t xml:space="preserve">CLORIDRATO DE ROPIVACAINA - 2MG  20ML</t>
  </si>
  <si>
    <t xml:space="preserve">ROPI - 2MG  20ML</t>
  </si>
  <si>
    <t xml:space="preserve">CLORIDRATO DE ROPIVACAÍNA - 2MGML SOL. INJ. </t>
  </si>
  <si>
    <t xml:space="preserve">NAROPIN - 2MGML SOL. INJ. </t>
  </si>
  <si>
    <t xml:space="preserve">CLORIDRATO DE ROPIVACAÍNA - 7,5MGML SOL. INJ.</t>
  </si>
  <si>
    <t xml:space="preserve">NAROPIN - 7,5MGML SOL. INJ.</t>
  </si>
  <si>
    <t xml:space="preserve">CLORIDRATO DE ROPIVACAÍNA - 7,5MGML SOL. INJ. </t>
  </si>
  <si>
    <t xml:space="preserve">ROPI - 7,5MGML SOL. INJ. </t>
  </si>
  <si>
    <t xml:space="preserve">CLORIDRATO DE ROPIVACAÍNA 7,5 MGML SOL. INJ. CX. 5 AMP. X 20 ML</t>
  </si>
  <si>
    <t xml:space="preserve">CLORIDRATO DE SERTRALINA</t>
  </si>
  <si>
    <t xml:space="preserve">CLORIDRATO DE SERTRALINA 50  MG CX. 10 CP. REV.</t>
  </si>
  <si>
    <t xml:space="preserve">CLORIDRATO DE SERTRALINA 50  MG CX. 28 CP. REV.</t>
  </si>
  <si>
    <t xml:space="preserve">CLORIDRATO DE SERTRALINA 50  MG CX. 30 CP. REV.</t>
  </si>
  <si>
    <t xml:space="preserve">CLORIDRATO DE SERTRALINA </t>
  </si>
  <si>
    <t xml:space="preserve">TOLREST 100 MG CX. 14  CP. REV.</t>
  </si>
  <si>
    <t xml:space="preserve">CLORIDRATO DE SERTRALINA - 100MG</t>
  </si>
  <si>
    <t xml:space="preserve">ASSERT - 100MG</t>
  </si>
  <si>
    <t xml:space="preserve">ZOLOFT - 100MG</t>
  </si>
  <si>
    <t xml:space="preserve">CLORIDRATO DE SERTRALINA  50 MG CX. 28 CP. REV.</t>
  </si>
  <si>
    <t xml:space="preserve">CLORIDRATO DE SERTRALINA - 50MG</t>
  </si>
  <si>
    <t xml:space="preserve">SERTRALIN - 50MG</t>
  </si>
  <si>
    <t xml:space="preserve">ZOLOFT - 50MG</t>
  </si>
  <si>
    <t xml:space="preserve">CLORIDRATO DE SERTRALINA - 50MG </t>
  </si>
  <si>
    <t xml:space="preserve">CLORIDRATO DE SERTRALINA 25 MG CX. 14  CP. REV.</t>
  </si>
  <si>
    <t xml:space="preserve">TOLREST 25 MG CX. 14  CP. REV.</t>
  </si>
  <si>
    <t xml:space="preserve">CLORIDRATO DE SERTRALINA 50 MG  CX. 21  CP. REV.</t>
  </si>
  <si>
    <t xml:space="preserve">TOLREST 50 MG  CX. 21  CP. REV.</t>
  </si>
  <si>
    <t xml:space="preserve">CLORIDRATO DE SERTRALINA 50 MG CX. 20 CP. REV.</t>
  </si>
  <si>
    <t xml:space="preserve">CLORIDRATO DE SOTALOL - 120MG</t>
  </si>
  <si>
    <t xml:space="preserve">SOTACOR - 120MG</t>
  </si>
  <si>
    <t xml:space="preserve">CLORIDRATO DE SOTALOL - 160MG</t>
  </si>
  <si>
    <t xml:space="preserve">CLORIDRATO DE SOTALOL - 160MG </t>
  </si>
  <si>
    <t xml:space="preserve">SOTACOR - 160MG</t>
  </si>
  <si>
    <t xml:space="preserve">CLORIDRATO DE TANSULOSINA - 0,4MG</t>
  </si>
  <si>
    <t xml:space="preserve">OMNIC - 0,4MG</t>
  </si>
  <si>
    <t xml:space="preserve">SECOTEX - 0,4MG</t>
  </si>
  <si>
    <t xml:space="preserve">SECOTEX ADV - 0,4MG</t>
  </si>
  <si>
    <t xml:space="preserve">TAMSULON - 0,4MG</t>
  </si>
  <si>
    <t xml:space="preserve">CLORIDRATO DE TETRACICLINA 500 MG CX. 8 CAP.</t>
  </si>
  <si>
    <t xml:space="preserve">PARENZYME TETRACICLINA 500 MG CX. 8 CAP.</t>
  </si>
  <si>
    <t xml:space="preserve">CLORIDRATO DE TETRACICLINA+ANFOTERICINA B</t>
  </si>
  <si>
    <t xml:space="preserve">NOVASUTIN 25 MGG + 12,5 MGG CREME VAG. BISN. X 45 G + 10 APLICADOR</t>
  </si>
  <si>
    <t xml:space="preserve">TALSUTIN 25 MGG + 12,5 MG G CREME. VAG. X 45 G + 10 APLICADOR</t>
  </si>
  <si>
    <t xml:space="preserve">CLORIDRATO DE TIAMINA - 300MG</t>
  </si>
  <si>
    <t xml:space="preserve">BENEUM - 300MG</t>
  </si>
  <si>
    <t xml:space="preserve">CLORIDRATO DE TICLOPIDINA - 250MG</t>
  </si>
  <si>
    <t xml:space="preserve">TICLID - 250MG</t>
  </si>
  <si>
    <t xml:space="preserve">TICLOBAL - 250MG</t>
  </si>
  <si>
    <t xml:space="preserve">CLORIDRATO DE TICLOPIDINA- 250MG</t>
  </si>
  <si>
    <t xml:space="preserve">CLORIDRATO DE TIORIDAZINA - 100MG</t>
  </si>
  <si>
    <t xml:space="preserve">MELLERIL - 100MG</t>
  </si>
  <si>
    <t xml:space="preserve">UNITIDAZIN - 100MG</t>
  </si>
  <si>
    <t xml:space="preserve">CLORIDRATO DE TIORIDAZINA - 10MG</t>
  </si>
  <si>
    <t xml:space="preserve">UNITIDAZIN - 10MG</t>
  </si>
  <si>
    <t xml:space="preserve">CLORIDRATO DE TIORIDAZINA - 200MG</t>
  </si>
  <si>
    <t xml:space="preserve">MELLERIL RETARD - 200MG</t>
  </si>
  <si>
    <t xml:space="preserve">CLORIDRATO DE TIORIDAZINA - 25MG</t>
  </si>
  <si>
    <t xml:space="preserve">MELLERIL - 25MG</t>
  </si>
  <si>
    <t xml:space="preserve">UNITIDAZIN - 25MG</t>
  </si>
  <si>
    <t xml:space="preserve">CLORIDRATO DE TIORIDAZINA - 50MG</t>
  </si>
  <si>
    <t xml:space="preserve">MELLERIL - 50MG</t>
  </si>
  <si>
    <t xml:space="preserve">UNITIDAZIN - 50MG</t>
  </si>
  <si>
    <t xml:space="preserve">CLORIDRATO DE TIROFIBANO - 0,25MG ML SOL. INJ. FA VD. X 50ML</t>
  </si>
  <si>
    <t xml:space="preserve">AGRASTAT - 0,25MG  50ML</t>
  </si>
  <si>
    <t>ASPEN</t>
  </si>
  <si>
    <t xml:space="preserve">CLORIDRATO DE TIZANIDINA  - 2MG</t>
  </si>
  <si>
    <t xml:space="preserve">SIRDALUD - 2MG</t>
  </si>
  <si>
    <t xml:space="preserve">CLORIDRATO DE TIZANIDINA - 2MG</t>
  </si>
  <si>
    <t xml:space="preserve">CLORIDRATO DE TOPOTECANA</t>
  </si>
  <si>
    <t xml:space="preserve">TOPORAN 4 MG PÓ LIOF. INJ. IV. FA</t>
  </si>
  <si>
    <t xml:space="preserve">ONCOTECAN 4 MG PÓ LIOF. FA X 10 ML</t>
  </si>
  <si>
    <t xml:space="preserve">CLORIDRATO DE TOPOTECANA 4 MG PÓ LIÓF. INJ. FA VD.</t>
  </si>
  <si>
    <t xml:space="preserve">EVOTECAN 4 MG PÓ LIÓF. INJ. FA VD.</t>
  </si>
  <si>
    <t xml:space="preserve">CLORIDRATO DE TOPOTECANO - 4MG  4ML</t>
  </si>
  <si>
    <t xml:space="preserve">HYCAMTIN - 4MG  4ML</t>
  </si>
  <si>
    <t xml:space="preserve">CLORIDRATO DE TRAMADOL - 100MG  10ML GTS</t>
  </si>
  <si>
    <t xml:space="preserve">TRAMADON - 100MG  10ML GTS</t>
  </si>
  <si>
    <t xml:space="preserve">CLORIDRATO DE TRAMADOL - 100MG  2ML</t>
  </si>
  <si>
    <t xml:space="preserve">ANANGOR - 100MG  2ML</t>
  </si>
  <si>
    <t xml:space="preserve">DORLESS - 100MG  2ML</t>
  </si>
  <si>
    <t xml:space="preserve">CLORIDRATO DE TRAMADOL - 100MG (50MGML) SOL. INJ.</t>
  </si>
  <si>
    <t xml:space="preserve">RAPITRAM - 100MG (50MGML) SOL. INJ.</t>
  </si>
  <si>
    <t xml:space="preserve">SUN FARMACÊUTICA LTDA </t>
  </si>
  <si>
    <t xml:space="preserve">ZAMADOL - 100MG (50MGML) SOL. INJ.</t>
  </si>
  <si>
    <t xml:space="preserve">CLORIDRATO DE TRAMADOL - 100MG (50MGML) SOL. INJ. </t>
  </si>
  <si>
    <t xml:space="preserve">CLORIDRATO DE TRAMADOL  50 MG CX. 10 CAP.</t>
  </si>
  <si>
    <t xml:space="preserve">TRAMAL 50 MG CX. 10 CAP.</t>
  </si>
  <si>
    <t xml:space="preserve">CLORIDRATO DE TRAMADOL - 50MG</t>
  </si>
  <si>
    <t xml:space="preserve">ANANGOR - 50MG</t>
  </si>
  <si>
    <t xml:space="preserve">DORLESS - 50MG</t>
  </si>
  <si>
    <t xml:space="preserve">CLORIDRATO DE TRAMADOL - 50MG </t>
  </si>
  <si>
    <t xml:space="preserve">SYLADOR - 50MG</t>
  </si>
  <si>
    <t xml:space="preserve">CLORIDRATO DE TRAMADOL - 50MG  1ML</t>
  </si>
  <si>
    <t xml:space="preserve">DORLESS - 50MG  1ML</t>
  </si>
  <si>
    <t xml:space="preserve">TRAMADON - 50MG  1ML</t>
  </si>
  <si>
    <t xml:space="preserve">CLORIDRATO DE TRAMADOL - 50MG  2ML</t>
  </si>
  <si>
    <t xml:space="preserve">TRAMADON - 50MG  2ML</t>
  </si>
  <si>
    <t xml:space="preserve">CLORIDRATO DE TRAMADOL - 50MG (50MGML) SOL. INJ.</t>
  </si>
  <si>
    <t xml:space="preserve">CLORIDRATO DE TRAMADOL - 50MG (50MGML) SOL. INJ. </t>
  </si>
  <si>
    <t xml:space="preserve">ANANGOR - 50MG (50MGML) SOL. INJ. </t>
  </si>
  <si>
    <t xml:space="preserve">CLORIDRATO DE TRAMADOL - 50MGML X 2ML</t>
  </si>
  <si>
    <t xml:space="preserve">CLORIDRATO DE TRAMADOL (50 MGML) SOL. INJ. CX. 5 AMP X 2 ML</t>
  </si>
  <si>
    <t xml:space="preserve">TRAMAL 100MG (50 MGML) SOL. INJ. CX. 5 AMP X 2 ML</t>
  </si>
  <si>
    <t xml:space="preserve">CLORIDRATO DE TRAMADOL 100 MG (50 MGML) SOL INJ CX 100 AMP VD INC X 2 ML</t>
  </si>
  <si>
    <t xml:space="preserve">CLORIDRATO DE TRAMADOL 100 MG (50 MGML) SOL. INJ. CX. 6  AMP X 2  ML.</t>
  </si>
  <si>
    <t xml:space="preserve">TRAMAL 100 MG (50 MGML) SOL. INJ. CX. 6  AMP X 2  ML.</t>
  </si>
  <si>
    <t xml:space="preserve">CLORIDRATO DE TRAMADOL 100 MG (50 MGML) SOL. INJ. CX. 6  AMP.X 2 ML</t>
  </si>
  <si>
    <t xml:space="preserve">SYLADOR 100 MG (50 MGML) SOL. INJ. CX. 6  AMP.X 2 ML</t>
  </si>
  <si>
    <t xml:space="preserve">CLORIDRATO DE TRAMADOL 100 MG (50 MGML) SOL. INJ. CX. 6 AMP. X 2 ML</t>
  </si>
  <si>
    <t xml:space="preserve">ZAMADOL 100 MG (50 MGML) SOL. INJ. CX. 6 AMP. X 2 ML</t>
  </si>
  <si>
    <t xml:space="preserve">CLORIDRATO DE TRAMADOL 100 MG (50 MGML) SOL. INJ. CX. 6 AMP.X 2 ML</t>
  </si>
  <si>
    <t xml:space="preserve">TRAMALIV 100 MG (50 MGML) SOL. INJ. CX. 6 AMP.X 2 ML</t>
  </si>
  <si>
    <t xml:space="preserve">CLORIDRATO DE TRAMADOL 100 MG (50MGML) SOL. INJ. CX. 6 AMP.X 2 ML</t>
  </si>
  <si>
    <t xml:space="preserve">CLORIDRATO DE TRAMADOL 100 MG CX. 10 CP. REV.</t>
  </si>
  <si>
    <t xml:space="preserve">TRAMADON 100 MG CX. 10 CP. REV.</t>
  </si>
  <si>
    <t xml:space="preserve">CLORIDRATO DE TRAMADOL 100 MG. CX. 10 CP. REV.</t>
  </si>
  <si>
    <t xml:space="preserve">TRAMAL RETARD 100 MG. CX. 10 CP. REV.</t>
  </si>
  <si>
    <t xml:space="preserve">CLORIDRATO DE TRAMADOL 100 MGML SOL. ORAL FR. PLÁST. GTS. X 10 ML</t>
  </si>
  <si>
    <t xml:space="preserve">CLORIDRATO DE TRAMADOL 100 MGML SOL. ORAL FR. VD. GTS. X 10 ML</t>
  </si>
  <si>
    <t xml:space="preserve">TRAMAL 100 MGML SOL. ORAL FR. VD. GTS. X 10 ML</t>
  </si>
  <si>
    <t xml:space="preserve">CLORIDRATO DE TRAMADOL 50 MG (50 MGML) SOL INJ CX. 6 AMP X 1 ML</t>
  </si>
  <si>
    <t xml:space="preserve">CLORIDRATO DE TRAMADOL 50 MG (50 MGML) SOL. INJ. CX. 6  AMP X 1  ML.</t>
  </si>
  <si>
    <t xml:space="preserve">TRAMAL 50 MG (50 MGML) SOL. INJ. CX. 6  AMP X 1  ML.</t>
  </si>
  <si>
    <t xml:space="preserve">CLORIDRATO DE TRAMADOL 50 MG (50 MGML) SOL. INJ. CX. 6  AMP.X 1 ML</t>
  </si>
  <si>
    <t xml:space="preserve">SYLADOR 50 MG (50 MGML) SOL. INJ. CX. 6  AMP.X 1 ML</t>
  </si>
  <si>
    <t xml:space="preserve">CLORIDRATO DE TRAMADOL 50 MG (50 MGML) SOL. INJ. CX. 6 AMP.X 1 ML</t>
  </si>
  <si>
    <t xml:space="preserve">TRAMALIV 50 MG (50 MGML) SOL. INJ. CX. 6 AMP.X 1 ML</t>
  </si>
  <si>
    <t xml:space="preserve">CLORIDRATO DE TRAMADOL 50 MG (50MGML) SOL. INJ. CX. 6 AMP.X 1 ML</t>
  </si>
  <si>
    <t xml:space="preserve">CLORIDRATO DE TRAMADOL 50 MG CX. 10  CAP.</t>
  </si>
  <si>
    <t xml:space="preserve">TRAMADON 50 MG CX. 10  CAP.</t>
  </si>
  <si>
    <t xml:space="preserve">CLORIDRATO DE TRAMADOL 50 MG CX. 10 CAP.</t>
  </si>
  <si>
    <t xml:space="preserve">TRAMALIV 50 MG CX. 10 CAP.</t>
  </si>
  <si>
    <t xml:space="preserve">CLORIDRATO DE TRAMADOL 50 MG CX. 100  CAP.</t>
  </si>
  <si>
    <t xml:space="preserve">TRAMADON 50 MG CX. 100  CAP.</t>
  </si>
  <si>
    <t xml:space="preserve">CLORIDRATO DE TRAMADOL 50MG (50 MGML) SOL. INJ. CX. 5 AMP X 1 ML</t>
  </si>
  <si>
    <t xml:space="preserve">TRAMAL 50MG (50 MGML) SOL. INJ. CX. 5 AMP X 1 ML</t>
  </si>
  <si>
    <t xml:space="preserve">CLORIDRATO DE TRAMADOL+PARACETAMOL 37,5 MG + 325 MG CX. 10 CP.</t>
  </si>
  <si>
    <t xml:space="preserve">PARATRAN 37,5 MG + 325 MG CX. 10 CP.</t>
  </si>
  <si>
    <t xml:space="preserve">CLORIDRATO DE TRAZODONA - 100MG</t>
  </si>
  <si>
    <t xml:space="preserve">DONAREN - 100MG</t>
  </si>
  <si>
    <t xml:space="preserve">CLORIDRATO DE TRAZODONA - 50MG</t>
  </si>
  <si>
    <t xml:space="preserve">DONAREN - 50MG</t>
  </si>
  <si>
    <t xml:space="preserve">CLORIDRATO DE TRAZODONA 100 MG. CX. 30 CP. REV.</t>
  </si>
  <si>
    <t xml:space="preserve">DONAREN 100 MG. CX. 30 CP. REV.</t>
  </si>
  <si>
    <t xml:space="preserve">CLORIDRATO DE TRAZODONA 150 MG  CX. 20 CP. REV.</t>
  </si>
  <si>
    <t xml:space="preserve">DONAREN RETARD 150 MG  CX. 20 CP. REV.</t>
  </si>
  <si>
    <t xml:space="preserve">CLORIDRATO DE TREIXIFENIDIL - 2MG</t>
  </si>
  <si>
    <t xml:space="preserve">ARTANE - 2MG</t>
  </si>
  <si>
    <t xml:space="preserve">CLORIDRATO DE VANCOMICINA</t>
  </si>
  <si>
    <t xml:space="preserve">NOVAMICIN 1 G PÓ LIÓF. INJ. FA X 20 ML</t>
  </si>
  <si>
    <t xml:space="preserve">NOVAMICIN 500 MG PÓ LIÓF. INJ. CX. 50 FA VD. X 10 ML</t>
  </si>
  <si>
    <t xml:space="preserve">VANCOCID 500 MG PÓ LIÓF. CX. 50 FA</t>
  </si>
  <si>
    <t xml:space="preserve">VANCOCINA CP 500 MG PÓ LIÓF. INJ. FA + BOLSA FLEXIVEL X 100 ML</t>
  </si>
  <si>
    <t xml:space="preserve">CLORIDRATO DE VANCOMICINA  500 MG PÓ LIÓF. INJ. CX. 100 FA</t>
  </si>
  <si>
    <t xml:space="preserve">VANCOSON 500 MG PÓ LIÓF. INJ. CX. 100 FA</t>
  </si>
  <si>
    <t xml:space="preserve">CLORIDRATO DE VANCOMICINA  500 MG PÓ LIOF. INJ. CX. 50 FA</t>
  </si>
  <si>
    <t xml:space="preserve">CLORIDRATO DE VANCOMICINA - 500MG</t>
  </si>
  <si>
    <t xml:space="preserve">NOVAMICIN - 500MG</t>
  </si>
  <si>
    <t xml:space="preserve">VANCOTRAT - 500MG</t>
  </si>
  <si>
    <t xml:space="preserve">CLORIDRATO DE VANCOMICINA 500 MG PÓ LIÓF. INJ IV FA X 10 ML</t>
  </si>
  <si>
    <t xml:space="preserve">CLORIDRATO DE VANCOMICINA 500 MG PÓ LIÓF. INJ. CX. 20 FA</t>
  </si>
  <si>
    <t xml:space="preserve">VANCOSON 500 MG PÓ LIÓF. INJ. CX. 20 FA</t>
  </si>
  <si>
    <t xml:space="preserve">CLORIDRATO DE VANCOMICINA 500 MG PÓ LIÓF. INJ. CX. 20 FA + DIL. X 10 ML</t>
  </si>
  <si>
    <t xml:space="preserve">VANCOSON 500 MG PÓ LIÓF. INJ. CX. 20 FA + DIL. X 10 ML</t>
  </si>
  <si>
    <t xml:space="preserve">CLORIDRATO DE VANCOMICINA 500 MG PÓ LIÓF. INJ. FA</t>
  </si>
  <si>
    <t xml:space="preserve">VANCOMICINA 500 MG PÓ LIÓF. INJ. FA</t>
  </si>
  <si>
    <t xml:space="preserve">CLORIDRATO DE VANCOMICINA CP 1 G PÓ LIÓF. INJ. CX. FA</t>
  </si>
  <si>
    <t xml:space="preserve">VANCOCINA CP 1 G PÓ LIÓF. INJ. CX. FA</t>
  </si>
  <si>
    <t xml:space="preserve">CLORIDRATO DE VANCOMICINA CP 500 MG PÓ LIÓF. INJ. CX. FA</t>
  </si>
  <si>
    <t xml:space="preserve">VANCOCINA CP 500 MG PÓ LIÓF. INJ. CX. FA</t>
  </si>
  <si>
    <t xml:space="preserve">CLORIDRATO DE VENLAFAXINA - 150MG</t>
  </si>
  <si>
    <t xml:space="preserve">VENLIFT OD - 150MG</t>
  </si>
  <si>
    <t xml:space="preserve">CLORIDRATO DE VENLAFAXINA  37,5 MG CX. 28 CP.</t>
  </si>
  <si>
    <t xml:space="preserve">CLORIDRATO DE VENLAFAXINA  75 MG CX. 28 CP.</t>
  </si>
  <si>
    <t xml:space="preserve">CLORIDRATO DE VENLAFAXINA - 75MG</t>
  </si>
  <si>
    <t xml:space="preserve">ALENTHUS XR - 75MG</t>
  </si>
  <si>
    <t xml:space="preserve">VENLIFT OD - 75MG</t>
  </si>
  <si>
    <t xml:space="preserve">CLORIDRATO DE VENLAFAXINA 150 MG CX. 14 CAP.</t>
  </si>
  <si>
    <t xml:space="preserve">VENLAXIN 150 MG CX. 14 CAP.</t>
  </si>
  <si>
    <t xml:space="preserve">CLORIDRATO DE VENLAFAXINA 75 MG CX. 14 CAP.</t>
  </si>
  <si>
    <t xml:space="preserve">CLORIDRATO DE VENLAFAXINA XR - 150MG</t>
  </si>
  <si>
    <t xml:space="preserve">EFEXOR XR - 150MG</t>
  </si>
  <si>
    <t xml:space="preserve">CLORIDRATO DE VENLAFAXINA XR - 75MG</t>
  </si>
  <si>
    <t xml:space="preserve">EFEXOR XR - 75MG</t>
  </si>
  <si>
    <t xml:space="preserve">CLORIDRATO DE VERAPAMIL - 120MG</t>
  </si>
  <si>
    <t xml:space="preserve">CLORIDRATO DE VERAPAMIL - 2,5MGML</t>
  </si>
  <si>
    <t xml:space="preserve">VASOTON - 2,5 MGML SOL. INJ.</t>
  </si>
  <si>
    <t xml:space="preserve">CLORIDRATO DE VERAPAMIL - 240MG</t>
  </si>
  <si>
    <t xml:space="preserve">DILACORON  - 240MG </t>
  </si>
  <si>
    <t xml:space="preserve">CLORIDRATO DE VERAPAMIL - 80MG</t>
  </si>
  <si>
    <t xml:space="preserve">CLORIDRATO DE VERAPAMIL - 80MG </t>
  </si>
  <si>
    <t xml:space="preserve">DILACORON - 80MG</t>
  </si>
  <si>
    <t xml:space="preserve">NEO VERPAMIL - 80MG</t>
  </si>
  <si>
    <t xml:space="preserve">VERAMIL - 80MG</t>
  </si>
  <si>
    <t xml:space="preserve">CLORIDRATO DE VERAPAMIL 80 MG CX. 30 CP. REV.</t>
  </si>
  <si>
    <t xml:space="preserve">DILACOR 80 MG CX. 30 CP. REV.</t>
  </si>
  <si>
    <t xml:space="preserve">CLORIDRATO DE VERAPAMIL AP - 120MG</t>
  </si>
  <si>
    <t xml:space="preserve">DILACORON AP - 120MG</t>
  </si>
  <si>
    <t xml:space="preserve">CLORIDRATO DE XILOMETAZOLINA - 10GRA GEL </t>
  </si>
  <si>
    <t xml:space="preserve">OTRIVINA - 10GRA GEL </t>
  </si>
  <si>
    <t xml:space="preserve">CLORIDRATO DE XILOMETAZOLINA 0,1% SOL. NASAL FR. GTS. X 15 ML</t>
  </si>
  <si>
    <t xml:space="preserve">OTRIVINA UMECTANTE 0,1% SOL. NASAL FR. GTS. X 15 ML</t>
  </si>
  <si>
    <t xml:space="preserve">CLORIDRATO DE ZIPRASIDONA - 40MG</t>
  </si>
  <si>
    <t xml:space="preserve">GEODON - 40MG</t>
  </si>
  <si>
    <t xml:space="preserve">CLORIDRATO DE ZIPRASIDONA - 80MG</t>
  </si>
  <si>
    <t xml:space="preserve">GEODON - 80MG</t>
  </si>
  <si>
    <t xml:space="preserve">CLORIDRATO DOBUTAMINA 250 MG SOL INJ IV AMP VD X 20 ML</t>
  </si>
  <si>
    <t xml:space="preserve">CLORPROMAZINA - 100MG</t>
  </si>
  <si>
    <t xml:space="preserve">CLORPROMAZ - 100MG</t>
  </si>
  <si>
    <t xml:space="preserve">CLORPROMAZINA - 25MG  5ML</t>
  </si>
  <si>
    <t xml:space="preserve">CLORPROMAZ - 25MG  5ML</t>
  </si>
  <si>
    <t xml:space="preserve">CLORPROPAMIDA 250 MG CX. 20 CP.</t>
  </si>
  <si>
    <t xml:space="preserve">GLICOBEN 250 MG CX. 20 CP.</t>
  </si>
  <si>
    <t xml:space="preserve">CLORPROPAMIDA 250 MG CX. 50 CP. REV.</t>
  </si>
  <si>
    <t xml:space="preserve">GLICORP 250 MG CX. 50 CP. REV.</t>
  </si>
  <si>
    <t xml:space="preserve">CLORPROPAMIDA 250 MG FR. 100 CP.</t>
  </si>
  <si>
    <t xml:space="preserve">DIABINESE 250 MG FR. 100 CP.</t>
  </si>
  <si>
    <t xml:space="preserve">CLORTALIDONA - 12,5MG</t>
  </si>
  <si>
    <t xml:space="preserve">HIGROTON - 12,5MG</t>
  </si>
  <si>
    <t xml:space="preserve">CLORTALIDONA - 25MG</t>
  </si>
  <si>
    <t xml:space="preserve">CLORTALIL - 25MG</t>
  </si>
  <si>
    <t xml:space="preserve">DIUPRESS - 25MG</t>
  </si>
  <si>
    <t xml:space="preserve">HIGROTON - 25MG</t>
  </si>
  <si>
    <t xml:space="preserve">CLORTALIDONA - 50MG</t>
  </si>
  <si>
    <t xml:space="preserve">HIGROTON - 50MG</t>
  </si>
  <si>
    <t xml:space="preserve">CLORZOXAZONA + PARACETAMOL</t>
  </si>
  <si>
    <t>PARALON</t>
  </si>
  <si>
    <t xml:space="preserve">CLOTRIMAZOL - 10MG20GRA CREME DERM.</t>
  </si>
  <si>
    <t xml:space="preserve">CLOTRIMAZOL - 10MG20GRA</t>
  </si>
  <si>
    <t xml:space="preserve">CLOTRIMAZOL 1% CREME DERM. BISN. X 20 G</t>
  </si>
  <si>
    <t xml:space="preserve">CANESTEN 1% CREME DERM. BISN. X 20 G</t>
  </si>
  <si>
    <t xml:space="preserve">CLOXAZOLAM - 1MG</t>
  </si>
  <si>
    <t xml:space="preserve">OLCADIL - 1MG</t>
  </si>
  <si>
    <t xml:space="preserve">CLOXAZOLAM - 2MG</t>
  </si>
  <si>
    <t xml:space="preserve">ELUM - 2MG</t>
  </si>
  <si>
    <t xml:space="preserve">OLCADIL - 2MG</t>
  </si>
  <si>
    <t xml:space="preserve">OLCADIL - 2MG BL. ALAL </t>
  </si>
  <si>
    <t xml:space="preserve">CLOXAZOLAM 1 MG BL. ALAL. CX. 20 CP.</t>
  </si>
  <si>
    <t xml:space="preserve">CLOXAZOLAM 2 MG BL. ALAL. CX. 20 CP.</t>
  </si>
  <si>
    <t xml:space="preserve">CLOXAZOLAM 2 MG STR. CX. 20 CP.</t>
  </si>
  <si>
    <t xml:space="preserve">CLOZAPINA - 100MG</t>
  </si>
  <si>
    <t xml:space="preserve">LEPONEX - 100MG</t>
  </si>
  <si>
    <t xml:space="preserve">CLOZAPINA - 25MG</t>
  </si>
  <si>
    <t xml:space="preserve">LEPONEX - 25MG</t>
  </si>
  <si>
    <t xml:space="preserve">COBALAMINA CRONOATIVA + TIAMINA + PIRIDOXINA - 5000MCG2,5ML</t>
  </si>
  <si>
    <t xml:space="preserve">CRONOBE - 5000MCG2,5ML</t>
  </si>
  <si>
    <t xml:space="preserve">CODEINA + FENILTOLOXAMINA - 100ML SUSP.</t>
  </si>
  <si>
    <t xml:space="preserve">SETUX - 100ML </t>
  </si>
  <si>
    <t xml:space="preserve">COLAGENASE + CLORANFENICOL  - 15GRA POM.</t>
  </si>
  <si>
    <t xml:space="preserve">KOLLAGENASE C CLORANF. - 15GRA POM.</t>
  </si>
  <si>
    <t xml:space="preserve">COLAGENASE + CLORANFENICOL - 30GRA + APL. POMADA</t>
  </si>
  <si>
    <t xml:space="preserve">GYNO-IRUXOL - 30GRA + APL. POMADA</t>
  </si>
  <si>
    <t xml:space="preserve">COLAGENASE + CLORANFENICOL - 30GRA POMADA</t>
  </si>
  <si>
    <t xml:space="preserve">IRUXOL - 30GRA POMADA</t>
  </si>
  <si>
    <t xml:space="preserve">COLAGENASE + CLORANFENICOL - 50GRA</t>
  </si>
  <si>
    <t xml:space="preserve">IRUXOL - 50GRA</t>
  </si>
  <si>
    <t xml:space="preserve">COLAGENASE 0,6 UG POMADA DERM. CX. 10 BISN. X 30 G + ESPÁTULA</t>
  </si>
  <si>
    <t xml:space="preserve">KOLLAGENASE SCLORANF. 0,6 UG POMADA DERM. CX. 10 BISN. X 30 G + ESPÁTULA</t>
  </si>
  <si>
    <t xml:space="preserve">COLAGENASE 1,2 UG POMADA DERM. BISN. X 15 G + ESPÁTULA</t>
  </si>
  <si>
    <t xml:space="preserve">IRUXOL MONO 1,2 UG POMADA DERM. BISN. X 15 G + ESPÁTULA</t>
  </si>
  <si>
    <t xml:space="preserve">COLAGENASE 1,2 UG POMADA DERM. BISN. X 30 G + ESPÁTULA</t>
  </si>
  <si>
    <t xml:space="preserve">IRUXOL MONO 1,2 UG POMADA DERM. BISN. X 30 G + ESPÁTULA</t>
  </si>
  <si>
    <t xml:space="preserve">COLAGENASE C CLORANFENICOL - 15GRA</t>
  </si>
  <si>
    <t xml:space="preserve">IRUXOL - 15GRA</t>
  </si>
  <si>
    <t xml:space="preserve">COLAGENASE SCLORANF. 0,6 UG POMADA DERM. BISN. X 30 G</t>
  </si>
  <si>
    <t xml:space="preserve">KOLLAGENASE SCLORANF. 0,6 UG POMADA DERM. BISN. X 30 G</t>
  </si>
  <si>
    <t xml:space="preserve">COLAGENASE+CLORANFENICOL 0,6 UG + 0,01 GG POMADA  DERM. BISN. X 30 G</t>
  </si>
  <si>
    <t xml:space="preserve">KOLLAGENASE CCLORANF. 0,6 UG + 0,01 GG POMADA  DERM. BISN. X 30 G</t>
  </si>
  <si>
    <t xml:space="preserve">COLAGENASE+CLORANFENICOL 0,6 UG + 0,01 GG POMADA  DERM. BISN. X 50 G + ESPÁTULA</t>
  </si>
  <si>
    <t xml:space="preserve">KOLLAGENASE CCLORANF. 0,6 UG + 0,01 GG POMADA  DERM. BISN. X 50 G + ESPÁTULA</t>
  </si>
  <si>
    <t xml:space="preserve">COLAGENASE+CLORANFENICOL 0,6 UG + 0,01 GG POMADA VAG. BISN. X 30 G + 6 APLICADOR</t>
  </si>
  <si>
    <t xml:space="preserve">GINO KOLLAGENASE 0,6 UG + 0,01 GG POMADA VAG. BISN. X 30 G + 6 APLICADOR</t>
  </si>
  <si>
    <t xml:space="preserve">COLAGENASE+CLORANFENICOL POMADA CX. 50 BISN. X 30 G</t>
  </si>
  <si>
    <t xml:space="preserve">IRUXOL POMADA CX. 50 BISN. X 30 G</t>
  </si>
  <si>
    <t xml:space="preserve">COLCHICINA - 0,5MG</t>
  </si>
  <si>
    <t xml:space="preserve">COLCHIS - 0,5MG </t>
  </si>
  <si>
    <t xml:space="preserve">COLCHICINA 0,5 MG CX. 20 CP.</t>
  </si>
  <si>
    <t xml:space="preserve">COCICHIMIL 0,5 MG CX. 20 CP.</t>
  </si>
  <si>
    <t xml:space="preserve">COLCITRAT 0,5 MG CX. 20 CP.</t>
  </si>
  <si>
    <t xml:space="preserve">COLCHICINA 0,5 MG CX. 30 CP.</t>
  </si>
  <si>
    <t xml:space="preserve">COLCHIS 0,5 MG CX. 30 CP.</t>
  </si>
  <si>
    <t xml:space="preserve">COLECALCIFEROL + TOCOFEROL + ACIDO ASCORBICO + CLORIDRATO DE PIRIDOXINA + CIANOCOBALAMINA + ACIDO FOLICO + DEXPANTENOL + PALMITATO DE RETINOL + COCARBOXILASE + RIBOFLAVINA + NICOTINAMA + BIOTINA </t>
  </si>
  <si>
    <t xml:space="preserve">CERNE -12</t>
  </si>
  <si>
    <t xml:space="preserve">COLECALCIFEROL 3300 UIML SOL. ORAL FR. VD. GTS X 10ML</t>
  </si>
  <si>
    <t xml:space="preserve">ADDERA D3 3300 UIML SOL. ORAL FR. VD. GTS X 10ML</t>
  </si>
  <si>
    <t xml:space="preserve">COLISTIMETATO DE SÓDIO 150 MG PÓ LIOF. FA</t>
  </si>
  <si>
    <t xml:space="preserve">COLIS-TEK 150 MG PÓ LIOF. FA</t>
  </si>
  <si>
    <t>OPEM</t>
  </si>
  <si>
    <t xml:space="preserve">COMPLEXO B </t>
  </si>
  <si>
    <t xml:space="preserve">COMPLEXO B - 120ML XPE</t>
  </si>
  <si>
    <t xml:space="preserve">COMPLEXO B - 2ML</t>
  </si>
  <si>
    <t xml:space="preserve">BELUP B - 2ML</t>
  </si>
  <si>
    <t xml:space="preserve">BEPLEXARON - 2ML</t>
  </si>
  <si>
    <t xml:space="preserve">HYPLEX - 2ML</t>
  </si>
  <si>
    <t xml:space="preserve">COMPLEXO B + ACIDO ASCORBICO - 10ML</t>
  </si>
  <si>
    <t xml:space="preserve">GLIPLEX - 10ML</t>
  </si>
  <si>
    <t xml:space="preserve">COMPLEXO DE VITAMINAS + SAIS MINERAIS</t>
  </si>
  <si>
    <t>SUPLAN</t>
  </si>
  <si>
    <t xml:space="preserve">COMPLEXO LIPIDICO DE ANFOTERICINA B INJ - 100MG  20ML</t>
  </si>
  <si>
    <t xml:space="preserve">ABELCET - 100MG  20ML</t>
  </si>
  <si>
    <t xml:space="preserve">COMPLEXO VITAMINICO</t>
  </si>
  <si>
    <t xml:space="preserve">TERAGRAN - M</t>
  </si>
  <si>
    <t xml:space="preserve">CONCENTRADO DE COMPLEXO PROTOMBINICO - 500 UI  20ML</t>
  </si>
  <si>
    <t xml:space="preserve">BERIPLEX PN - 500 UI  20ML</t>
  </si>
  <si>
    <t xml:space="preserve">CONCENTRADO PARA HEMODIÁLISE CPHD SOL. ÁCIDA NA 138,  CA 3,5 E K 2 MEQL FR. PLÁST. X 5 L</t>
  </si>
  <si>
    <t>FARMARIN</t>
  </si>
  <si>
    <t xml:space="preserve">CONCENTRADO PARA HEMODIÁLISE CPHD SOL. ÁCIDA NA 138, CA 3,5 E K 1 MEQL FR. PLÁST. X 5 L</t>
  </si>
  <si>
    <t xml:space="preserve">CONCENTRADOS PARA HEMODIALISE SOLUCAO ACIDA - NA 138  K 2,0  CA 2,5 C GLIC. - 1 X 5,00 LT</t>
  </si>
  <si>
    <t xml:space="preserve">CUBISON  FR. X  500 ML</t>
  </si>
  <si>
    <t xml:space="preserve">CUBISON PACK 1000 ML</t>
  </si>
  <si>
    <t xml:space="preserve">CUBITAN SUPLEMENTO X 200 ML (BAUNILHA MORANGO E CHOCOLATE)</t>
  </si>
  <si>
    <t xml:space="preserve">CULTURA DE BACILLUS CEREUS SUSP.ORAL CX. 6 FLAC.X 5 ML</t>
  </si>
  <si>
    <t xml:space="preserve">BIOVICERIN SUSP.ORAL CX. 6 FLAC.X 5 ML</t>
  </si>
  <si>
    <t xml:space="preserve">CULTURA VIVA DE BACILLUS CEREUS ESPORULADOS - 5ML</t>
  </si>
  <si>
    <t xml:space="preserve">BIOVICERIN - 5ML</t>
  </si>
  <si>
    <t xml:space="preserve">CUMARINA + HEPARINA CRM - 80ML</t>
  </si>
  <si>
    <t xml:space="preserve">VENALOT H CREME DERM. - 80ML</t>
  </si>
  <si>
    <t xml:space="preserve">CUMARINA + TROXERRUTINA </t>
  </si>
  <si>
    <t>VENALOT</t>
  </si>
  <si>
    <t xml:space="preserve">CUMARINA+ TROXERRUTINA </t>
  </si>
  <si>
    <t xml:space="preserve">VENALOT </t>
  </si>
  <si>
    <t>CUMARINA+TROXERRUTINA</t>
  </si>
  <si>
    <t xml:space="preserve">VENALOT 15 MG + 90 MG  CX. 30 DRG</t>
  </si>
  <si>
    <t xml:space="preserve">CUMARINA+TROXERRUTINA 15 MG + 90 MG CX. 20 DRG</t>
  </si>
  <si>
    <t xml:space="preserve">VARICOSS 15 MG + 90 MG CX. 20 DRG</t>
  </si>
  <si>
    <t xml:space="preserve">CUMARINA+TROXERRUTINA 15 MG + 90 MG CX. 60 DRG</t>
  </si>
  <si>
    <t xml:space="preserve">VARICOSS 15 MG + 90 MG CX. 60 DRG</t>
  </si>
  <si>
    <t>DACARBAZINA</t>
  </si>
  <si>
    <t xml:space="preserve">DACARZIN 200 MG PÓ LIOF. INJ. CX. FA X 25 ML</t>
  </si>
  <si>
    <t xml:space="preserve">DACARZIN 100 MG. PÓ LIOF. INJ. CX. FA X 25 ML</t>
  </si>
  <si>
    <t xml:space="preserve">DACARBAZINA - 100MG</t>
  </si>
  <si>
    <t xml:space="preserve">DACARB - 100MG</t>
  </si>
  <si>
    <t xml:space="preserve">D.T.I. - 100MG</t>
  </si>
  <si>
    <t xml:space="preserve">DACARBAZINA - 200MG</t>
  </si>
  <si>
    <t xml:space="preserve">DACARB - 200MG</t>
  </si>
  <si>
    <t xml:space="preserve">D.T.I. - 200MG</t>
  </si>
  <si>
    <t xml:space="preserve">DACARBAZINA 100 MG PÓ LIOF. INJ. FA</t>
  </si>
  <si>
    <t xml:space="preserve">EVODAZIN 100 MG PÓ LIOF. INJ. FA</t>
  </si>
  <si>
    <t xml:space="preserve">DACARBAZINA 200 MG PÓ LIOF. INJ. FA</t>
  </si>
  <si>
    <t xml:space="preserve">FAULDACAR 200 MG PÓ LIOF. INJ. FA</t>
  </si>
  <si>
    <t xml:space="preserve">EVODAZIN 200 MG PÓ LIOF. INJ. FA</t>
  </si>
  <si>
    <t xml:space="preserve">DACARBAZINA 600 MG PÓ LIOF. INJ. FA</t>
  </si>
  <si>
    <t xml:space="preserve">FAULDACAR 600 MG PÓ LIOF. INJ. FA</t>
  </si>
  <si>
    <t xml:space="preserve">DALTEPARINA SÓDICA 2500 UI (12500 UIML) SOL. INJ. CX. 10 SER. X  0,2 ML</t>
  </si>
  <si>
    <t xml:space="preserve">FRAGMIN 2500 UI (12500 UIML) SOL. INJ. CX. 10 SER. X  0,2 ML</t>
  </si>
  <si>
    <t xml:space="preserve">DALTEPARINA SÓDICA 5000 UI (25000 UIML) SOL. INJ. CX. 10 SER. X  0,2 ML</t>
  </si>
  <si>
    <t xml:space="preserve">FRAGMIN 5000 UI (25000 UIML) SOL. INJ. CX. 10 SER. X  0,2 ML</t>
  </si>
  <si>
    <t xml:space="preserve">DAPTOMICINA - 500MG PÓ LIÓF. INJ. FA.</t>
  </si>
  <si>
    <t xml:space="preserve">CUBICIN - 500MG PÓ LIÓF. INJ. FA.</t>
  </si>
  <si>
    <t xml:space="preserve">DAUNORRUBICINA LIPOSSOMAL 50 MG (2 MGML)  PÓ SOL. INJ. CX. 4 FA X 25 ML</t>
  </si>
  <si>
    <t xml:space="preserve">DAUNOXOME 50 MG (2 MGML)  PÓ SOL. INJ. CX. 4 FA X 25 ML</t>
  </si>
  <si>
    <t xml:space="preserve">DECANOATO DE HALOPERIDOL - 5MG1ML</t>
  </si>
  <si>
    <t xml:space="preserve">HALO - 5MG1ML</t>
  </si>
  <si>
    <t xml:space="preserve">DECANOATO DE HALOPERIDOL 50 MGML SOL. INJ. CX. 3 AMP. X 1 ML</t>
  </si>
  <si>
    <t xml:space="preserve">DECAN HALOPER 50 MGML SOL. INJ. CX. 3 AMP. X 1 ML</t>
  </si>
  <si>
    <t xml:space="preserve">HALO DECANOATO 50 MGML SOL. INJ. CX. 3 AMP. X 1 ML</t>
  </si>
  <si>
    <t xml:space="preserve">DECANOATO DE HALOPERIDOL 50 MGML SOL. INJ. CX. 5 AMP X 1 ML</t>
  </si>
  <si>
    <t xml:space="preserve">HALDOL DECANOATO 50 MGML SOL. INJ. CX. 5 AMP X 1 ML</t>
  </si>
  <si>
    <t xml:space="preserve">DECANOATO DE NANDROLONA - 25MG  1ML</t>
  </si>
  <si>
    <t xml:space="preserve">DECA DURABOLIN - 25MG  1ML</t>
  </si>
  <si>
    <t xml:space="preserve">DECANOATO DE ZUCLOPENTIXOL - 200MG  1ML</t>
  </si>
  <si>
    <t xml:space="preserve">CLOPIXOL DEPOT - 200MG  1ML</t>
  </si>
  <si>
    <t xml:space="preserve">DECITABINA 50 MG PÓ LIÓF. FA</t>
  </si>
  <si>
    <t xml:space="preserve">DACOGEN 50 MG PÓ LIÓF. FA</t>
  </si>
  <si>
    <t xml:space="preserve">DEFLAZACORTE - 30MG</t>
  </si>
  <si>
    <t xml:space="preserve">DELAPRIL+MANIDIPINO 30 MG + 10 MG  CX. 28 CP</t>
  </si>
  <si>
    <t xml:space="preserve">HIPERTIL 30 MG + 10 MG  CX. 28 CP</t>
  </si>
  <si>
    <t xml:space="preserve">DELTAMETRINA - 100ML LOÇAO </t>
  </si>
  <si>
    <t xml:space="preserve">ESCABIN - 100ML LOÇAO </t>
  </si>
  <si>
    <t xml:space="preserve">DEQUALINIO DE BENZOCAINA (CEREJALARANJAMENTAMELLIMAO).</t>
  </si>
  <si>
    <t xml:space="preserve">AMIDALIN CEREJALARMENTAMELLIMAO</t>
  </si>
  <si>
    <t xml:space="preserve">DEQUALINIO DE BENZOCAINA + TIROTRICINA MENTA SPR - 25ML</t>
  </si>
  <si>
    <t xml:space="preserve">AMIDALIN MENTA - 25ML</t>
  </si>
  <si>
    <t xml:space="preserve">DESLANOSIDEO - 0,4MG  2ML</t>
  </si>
  <si>
    <t xml:space="preserve">CEDILANIDE - 0,4MG  2ML</t>
  </si>
  <si>
    <t xml:space="preserve">DESLANOSÍDEO 0,2 MGML SOL. INJ. CX. 50 AMP. X 2 ML</t>
  </si>
  <si>
    <t xml:space="preserve">DESLANOL 0,2 MGML SOL. INJ. CX. 50 AMP. X 2 ML</t>
  </si>
  <si>
    <t xml:space="preserve">DESLORATADINA - 0,5MG</t>
  </si>
  <si>
    <t xml:space="preserve">DESALEX - 0,5MG</t>
  </si>
  <si>
    <t xml:space="preserve">DESLORATADINA - 5MG </t>
  </si>
  <si>
    <t xml:space="preserve">DESALEX - 5MG </t>
  </si>
  <si>
    <t xml:space="preserve">DESLORATADINA 0,5 MGML  XPE. FR. VD. X 100 ML + DOSADOR</t>
  </si>
  <si>
    <t xml:space="preserve">DESALEX  0,5 MGML  XPE. FR. VD. X 100 ML + DOSADOR</t>
  </si>
  <si>
    <t xml:space="preserve">DESOGESTREL + ETINILESTRADIOL - 20MCG</t>
  </si>
  <si>
    <t xml:space="preserve">PRIMERATRINTA - 20MCG</t>
  </si>
  <si>
    <t xml:space="preserve">DESOXIMETASONA+SULFATO DE NEOMICINA</t>
  </si>
  <si>
    <t xml:space="preserve">ESPERSON N 2,5 MGG + 7,145 MGG POMADA BISN. X 20 G</t>
  </si>
  <si>
    <t xml:space="preserve">DEXAMETASONA - 0,1% 10GRA CREME</t>
  </si>
  <si>
    <t xml:space="preserve">DEXASON - 0,1% 10GRA CREME</t>
  </si>
  <si>
    <t xml:space="preserve">DEXAMETASONA - 0,5MG</t>
  </si>
  <si>
    <t xml:space="preserve">DECADRON - 0,5MG</t>
  </si>
  <si>
    <t xml:space="preserve">DEXAMETASONA - 0,75MG</t>
  </si>
  <si>
    <t xml:space="preserve">DEXASON - 0,75MG</t>
  </si>
  <si>
    <t xml:space="preserve">DEXAMETASONA - 120ML ELIXIR</t>
  </si>
  <si>
    <t xml:space="preserve">DEXAMETASONA - 120ML</t>
  </si>
  <si>
    <t xml:space="preserve">DEXAMETASONA - 120ML </t>
  </si>
  <si>
    <t xml:space="preserve">DEXAMETASONA - 2MG  1ML</t>
  </si>
  <si>
    <t xml:space="preserve">DEXAZONA - 2MG  1ML</t>
  </si>
  <si>
    <t xml:space="preserve">DEXAMETASONA - 2MG  2ML</t>
  </si>
  <si>
    <t xml:space="preserve">UNIDEXA - 2MG  2ML</t>
  </si>
  <si>
    <t xml:space="preserve">DEXAMETASONA - 4MG</t>
  </si>
  <si>
    <t xml:space="preserve">DEXASON - 4MG</t>
  </si>
  <si>
    <t xml:space="preserve">DEXAMETASONA - 4MG  2,5ML </t>
  </si>
  <si>
    <t xml:space="preserve">UNI DEXAMETASONA - 4MG  2,5ML</t>
  </si>
  <si>
    <t xml:space="preserve">DEXAMETASONA - 5ML SOLUÇAO OFTALMICA </t>
  </si>
  <si>
    <t xml:space="preserve">MINIDEX - 5ML SOLUÇAO OFTALMICA </t>
  </si>
  <si>
    <t xml:space="preserve">DEXAMETASONA + SULFATO DE NEOMICINA + SULFATO DE POLIMIXINA B - 3,5GRA POMADA </t>
  </si>
  <si>
    <t xml:space="preserve">MAXITROL - 3,5GRA POMADA</t>
  </si>
  <si>
    <t xml:space="preserve">DEXAMETASONA + SULFATO DE NEOMICINA + SULFATO DE POLIMIXINA B COLIRIO - 5ML </t>
  </si>
  <si>
    <t xml:space="preserve">MAXITROL COLIRIO - 5ML</t>
  </si>
  <si>
    <t xml:space="preserve">DEXAMETASONA + SULFATO NEOMICINA - 5ML ( CLORANFENICOL + DEXAFENICOL )</t>
  </si>
  <si>
    <t xml:space="preserve">DEXAFENICOL - 5ML</t>
  </si>
  <si>
    <t xml:space="preserve">DEXAMETASONA 0,1 MGML ELIXIR FR. X 120 ML</t>
  </si>
  <si>
    <t xml:space="preserve">DECADRON 0,1 MGML ELIXIR FR. X 120 ML</t>
  </si>
  <si>
    <t xml:space="preserve">DEXAMETASONA 0,1 MGML. ELIXIR. CX 50 FR. VD. X 100 ML</t>
  </si>
  <si>
    <t xml:space="preserve">DEXAMETASONA 0,1 MGML. ELIXIR. CX. 50 FR. PLÁST. X 120 ML</t>
  </si>
  <si>
    <t xml:space="preserve">DEXAMETASONA 0,1 MGML. ELIXIR. FR. VD. X 120 ML + CP. MED.</t>
  </si>
  <si>
    <t xml:space="preserve">DEXAMETASONA 0,75  MG CX. 20 CP.</t>
  </si>
  <si>
    <t xml:space="preserve">DECADRON 0,75  MG CX. 20 CP.</t>
  </si>
  <si>
    <t xml:space="preserve">DEXAMETASONA 1 MGG POMADA DERM. BISN. X 10 G</t>
  </si>
  <si>
    <t xml:space="preserve">DEXADERME 1 MGG POMADA DERM. BISN. X 10 G</t>
  </si>
  <si>
    <t>MEDIC</t>
  </si>
  <si>
    <t xml:space="preserve">DEXAMETASONA 1 MGML SUSP. OFT. FR. GTS. X 5 ML</t>
  </si>
  <si>
    <t xml:space="preserve">MAXIDEX 1 MGML SUSP. OFT. FR. GTS. X 5 ML</t>
  </si>
  <si>
    <t xml:space="preserve">DEXAMETASONA 2 MGML SOL. INJ. CX. 2  AMP X 1  ML.</t>
  </si>
  <si>
    <t xml:space="preserve">DEXANIL 2 MGML SOL. INJ. CX. 2  AMP X 1  ML.</t>
  </si>
  <si>
    <t xml:space="preserve">DEXAMETASONA 4 MG CX. 10 CP.</t>
  </si>
  <si>
    <t xml:space="preserve">DECADRON 4 MG CX. 10 CP.</t>
  </si>
  <si>
    <t xml:space="preserve">DEXAMETASONA 4 MGML SOL. INJ. CX. 50 AMP X 2,5 ML</t>
  </si>
  <si>
    <t xml:space="preserve">DEXAMETASONA 4 MGML SOL. INJ. FA X  2,5  ML.</t>
  </si>
  <si>
    <t xml:space="preserve">DEXANIL 4 MGML SOL. INJ. FA X  2,5  ML.</t>
  </si>
  <si>
    <t xml:space="preserve">DEXAMETASONA 4MG CX. 10 CP.</t>
  </si>
  <si>
    <t xml:space="preserve">DEXAMETASONA 8 MGML SOL. INJ. FA X 2 ML</t>
  </si>
  <si>
    <t xml:space="preserve">DECADRONAL 8 MGML SOL. INJ. FA X 2 ML</t>
  </si>
  <si>
    <t xml:space="preserve">DEXAMETASONA+HIDROXOCOBALAMINA+DIPIRONA SÓDICA SOL. INJ. CX. 3 AMP A X 1 ML + 3 AMP B X 1 ML</t>
  </si>
  <si>
    <t xml:space="preserve">DEXALGEN SOL. INJ. CX. 3 AMP A X 1 ML + 3 AMP B X 1 ML</t>
  </si>
  <si>
    <t xml:space="preserve">DEXAMETASONA+SULFATO DE NEOMICINA SOL. OFT. FR. GTS. X 5 ML</t>
  </si>
  <si>
    <t xml:space="preserve">DECADRON SOL. OFT. FR. GTS. X 5 ML</t>
  </si>
  <si>
    <t xml:space="preserve">DEXAMETASONA+SULFATO DE NEOMICINA+CLORIDRATO DE FENILEFRINA</t>
  </si>
  <si>
    <t xml:space="preserve">DECADRON SOL. NASAL FR. PLÁST.  SPRAY X 20 ML</t>
  </si>
  <si>
    <t xml:space="preserve">DEXAMETASONA+SULFATO DE NEOMICINA+NAFAZOLINA</t>
  </si>
  <si>
    <t xml:space="preserve">HIDROCIN SOL. NASAL FR. PLÁST. SPRAY 20 ML</t>
  </si>
  <si>
    <t xml:space="preserve">DEXAMETASONA+SULFATO DE NEOMICINA+SULFATO DE POLIMIXINA B</t>
  </si>
  <si>
    <t xml:space="preserve">MAXINOM SUSP. OFT. FR. GTS X 5 ML</t>
  </si>
  <si>
    <t xml:space="preserve">DEXAMETASONA+SULFATO DE NEOMICINA+SULFATO DE POLIMIXINA B 1 MG + 3,5 MG + 6000 UI)G POM OFT CT BG AL X 3,5 G</t>
  </si>
  <si>
    <t xml:space="preserve">MAXINON 1 MG + 3,5 MG + 6000 UI)G POM OFT CT BG AL X 3,5 G</t>
  </si>
  <si>
    <t>DEXAMETASONA+TIAMINA+PIRIDOXINA+CIANOCOBALAMINA</t>
  </si>
  <si>
    <t xml:space="preserve">DEXA-CITONEURIN  SOL. INJ. CX. 3 AMP X 1 ML + 3 AMP X 2 ML</t>
  </si>
  <si>
    <t xml:space="preserve">DEXA-CITONEURIN CX. 20 CP. REV.</t>
  </si>
  <si>
    <t xml:space="preserve">VITATONUS DEXA SOL. INJ. AMP. X 2 ML + AMP. X 1 ML</t>
  </si>
  <si>
    <t xml:space="preserve">DEXAMETASONA+TIAMINA+PIRIDOXINA+CIANOCOBALAMINA 1000 MCG SOL. INJ. CX 3 AMP. X 1 ML + 3 AMP. X 2 ML</t>
  </si>
  <si>
    <t xml:space="preserve">DEXADOZE 1000 MCG SOL. INJ. CX 3 AMP. X 1 ML + 3 AMP. X 2 ML</t>
  </si>
  <si>
    <t xml:space="preserve">DEXMEDETOMIDINA 100 MCGML SOL. INJ. CX. 5 FA X 2 ML</t>
  </si>
  <si>
    <t xml:space="preserve">PRECEDEX 100 MCGML SOL. INJ. CX. 5 FA X 2 ML</t>
  </si>
  <si>
    <t>ABBOTTHOSPIRA</t>
  </si>
  <si>
    <t xml:space="preserve">DEXPANTENOL - 50ML SOL.</t>
  </si>
  <si>
    <t xml:space="preserve">BEPANTOL - 50ML</t>
  </si>
  <si>
    <t xml:space="preserve">DEXPANTENOL 5% (50 MGG) POMADA DERM. BISN. X 30 G</t>
  </si>
  <si>
    <t xml:space="preserve">BEPANTOL 5% (50 MGG) POMADA DERM. BISN. X 30 G</t>
  </si>
  <si>
    <t xml:space="preserve">DEXPANTENOL 50 MGG GEL OFT BISN PLAS X 10 G</t>
  </si>
  <si>
    <t xml:space="preserve">EPITEGEL 50 MGG GEL OFT BISN PLAS X 10 G</t>
  </si>
  <si>
    <t xml:space="preserve">BAUSCH&amp;LOMB INC- IRLANDA  BL </t>
  </si>
  <si>
    <t xml:space="preserve">DIAMAX TETRA PAK X 200 ML</t>
  </si>
  <si>
    <t xml:space="preserve">DIANEAL PD2  CAPD SOL. DIAL. PERIT. ULTRABAG 2,5 L DEXT. 1,5% B PI FLEX 2,5 L</t>
  </si>
  <si>
    <t xml:space="preserve">DIANEAL PD2 CAPD SOL. DIAL. PERIT. ULTRABAG 2,5 L DEXT. 2,5% B PI FLEX 2,5 L BAIXO TEOR DE CÁLCIO</t>
  </si>
  <si>
    <t xml:space="preserve">DIASIP SUPLEMENTO X 200 ML (BAUNILHAMORANGO)</t>
  </si>
  <si>
    <t xml:space="preserve">DIATRIZOATO DE MEGLUMINA 60% SOL. INJ.  FA X 100 ML</t>
  </si>
  <si>
    <t xml:space="preserve">RELIEV 60% SOL. INJ.  FA X 100 ML</t>
  </si>
  <si>
    <t xml:space="preserve">JUSTESA IMAGEM</t>
  </si>
  <si>
    <t xml:space="preserve">DIATRIZOATO DE MEGLUMINA 60% SOL. INJ.  FA X 50 ML</t>
  </si>
  <si>
    <t xml:space="preserve">RELIEV 60% SOL. INJ.  FA X 50 ML</t>
  </si>
  <si>
    <t xml:space="preserve">DIATRIZOATO DE MEGLUMINA 60% SOL. INJ. CX. 25 FA X 50 ML</t>
  </si>
  <si>
    <t xml:space="preserve">RELIEV 60% SOL. INJ. CX. 25 FA X 50 ML</t>
  </si>
  <si>
    <t xml:space="preserve">DIATRIZOATO DE MEGLUMINA+DIATRIZOATO DE SÓDIO</t>
  </si>
  <si>
    <t xml:space="preserve">PIELOGRAF 76% SOL.INJ.FA X 100ML</t>
  </si>
  <si>
    <t xml:space="preserve">DIATRIZOATO DE MEGLUMINA+DIATRIZOATO DE SÓDIO 76% SOL. INJ. FA X 100 ML</t>
  </si>
  <si>
    <t xml:space="preserve">PIELOGRAF 76% SOL. INJ. FA X 100 ML</t>
  </si>
  <si>
    <t xml:space="preserve">DIATRIZOATO DE MEGLUMINA+DIATRIZOATO DE SÓDIO 76% SOL. INJ. FA X 20 ML</t>
  </si>
  <si>
    <t xml:space="preserve">PIELOGRAF 76% SOL. INJ. FA X 20 ML</t>
  </si>
  <si>
    <t xml:space="preserve">DIATRIZOATO DE MEGLUMINA+DIATRIZOATO DE SÓDIO 76% SOL. INJ. FA X 50 ML</t>
  </si>
  <si>
    <t xml:space="preserve">PIELOGRAF 76% SOL. INJ. 25 FA X 50 ML</t>
  </si>
  <si>
    <t xml:space="preserve">PIELOGRAF 76% SOL. INJ. FA X 50 ML</t>
  </si>
  <si>
    <t xml:space="preserve">DIAZEPAM - 10MG</t>
  </si>
  <si>
    <t xml:space="preserve">DIENPAX - 10MG</t>
  </si>
  <si>
    <t xml:space="preserve">KIATRIUM - 10MG</t>
  </si>
  <si>
    <t xml:space="preserve">MENOSTRESS - 10MG</t>
  </si>
  <si>
    <t xml:space="preserve">RELAPAX - 10MG</t>
  </si>
  <si>
    <t xml:space="preserve">UNI DIAZEPAX - 10MG</t>
  </si>
  <si>
    <t xml:space="preserve">VALIUM - 10MG</t>
  </si>
  <si>
    <t xml:space="preserve">DIAZEPAM - 10MG  2ML</t>
  </si>
  <si>
    <t xml:space="preserve">VALIUM - 10MG  2ML</t>
  </si>
  <si>
    <t xml:space="preserve">DIAZEPAM - 10MG (5MGML) SOL. INJ. </t>
  </si>
  <si>
    <t xml:space="preserve">DIAZEPAM - 5MG</t>
  </si>
  <si>
    <t xml:space="preserve">ANSILIVE - 5MG</t>
  </si>
  <si>
    <t xml:space="preserve">CALMOCITENO - 5MG</t>
  </si>
  <si>
    <t xml:space="preserve">DIENPAX - 5MG</t>
  </si>
  <si>
    <t xml:space="preserve">UNI DIAZEPAX - 5MG</t>
  </si>
  <si>
    <t xml:space="preserve">VALIUM - 5MG</t>
  </si>
  <si>
    <t xml:space="preserve">DIAZEPAM - 5MGML - 2ML</t>
  </si>
  <si>
    <t xml:space="preserve">DIAZEPAM 10 MG (5 MGML) SOL. INJ. CX. 50 AMP X 2 ML</t>
  </si>
  <si>
    <t xml:space="preserve">COMPAZ 10 MG (5 MGML) SOL. INJ. CX. 50 AMP X 2 ML</t>
  </si>
  <si>
    <t xml:space="preserve">DIAZEPAM 10 MG (5MGML) SOL. INJ. CX. 10 AMP. X 2  ML</t>
  </si>
  <si>
    <t xml:space="preserve">DIAZEPAM 10 MG CX. 20 CP.</t>
  </si>
  <si>
    <t xml:space="preserve">DIAZEFAST 10 MG CX. 20 CP.</t>
  </si>
  <si>
    <t xml:space="preserve">DIAZEPAM N.Q 10 MG CX. 20 CP.</t>
  </si>
  <si>
    <t xml:space="preserve">DIAZEPAM 10 MG CX. 200 CP.</t>
  </si>
  <si>
    <t xml:space="preserve">COMPAZ 10 MG CX. 200 CP.</t>
  </si>
  <si>
    <t xml:space="preserve">DIAZEPAM 5 MG COM CT BL AL PLAS INC X 30</t>
  </si>
  <si>
    <t xml:space="preserve">DIAZEPAM 5 MG CX. 20 CP.</t>
  </si>
  <si>
    <t xml:space="preserve">DIAZEFAST 5 MG CX. 20 CP.</t>
  </si>
  <si>
    <t xml:space="preserve">DIAZEPAM N.Q  5 MG CX. 20 CP.</t>
  </si>
  <si>
    <t xml:space="preserve">DIAZEPAM 5 MG CX. 200 CP.</t>
  </si>
  <si>
    <t xml:space="preserve">COMPAZ 5 MG CX. 200 CP.</t>
  </si>
  <si>
    <t xml:space="preserve">DIAZOXIDO - 300MG20ML</t>
  </si>
  <si>
    <t xml:space="preserve">TENSURIL - 300MG20ML</t>
  </si>
  <si>
    <t xml:space="preserve">DIBESILATO DE ATRACURIO - 25MG2,5ML</t>
  </si>
  <si>
    <t xml:space="preserve">TRACUR - 25MG2,5ML</t>
  </si>
  <si>
    <t xml:space="preserve">DIBESILATO DE ATRACURIO - 50MG5ML</t>
  </si>
  <si>
    <t xml:space="preserve">TRACUR - 50MG5ML</t>
  </si>
  <si>
    <t xml:space="preserve">DICLOFENACO - 100MG</t>
  </si>
  <si>
    <t xml:space="preserve">VOLTAFLEX AP - 100MG </t>
  </si>
  <si>
    <t xml:space="preserve">DICLOFENACO COLESTIRAMINA</t>
  </si>
  <si>
    <t xml:space="preserve">DICLOFENACO COLESTIRAMINA 140 MG (70 MG DICLOFENACO + 70 MG DE COLESTIRAMINA) CX. 14 CAP.</t>
  </si>
  <si>
    <t xml:space="preserve">DICLOFENACO COLESTIRAMINA 140 MG (70 MG DICLOFENACO + 70 MG DE COLESTIRAMINA) CX. 20 CAP.</t>
  </si>
  <si>
    <t xml:space="preserve">DICLOFENACO COLESTIRAMINA - 70MG</t>
  </si>
  <si>
    <t xml:space="preserve">FLOTAC - 70MG</t>
  </si>
  <si>
    <t xml:space="preserve">DICLOFENACO COLESTIRAMINA LIGHT PO - 4GRA</t>
  </si>
  <si>
    <t xml:space="preserve">QUESTRAN LIGHT PO - 4GRA</t>
  </si>
  <si>
    <t xml:space="preserve">DICLOFENACO DE POTASSIO - 75MG  3ML</t>
  </si>
  <si>
    <t xml:space="preserve">NEOTAFLAN - 75MG  3ML</t>
  </si>
  <si>
    <t xml:space="preserve">DICLOFENACO DIETILAMONIO - 10MG60GRA</t>
  </si>
  <si>
    <t xml:space="preserve">DICLOFENACO DIETILAMONIO - 15MG  20ML GTS</t>
  </si>
  <si>
    <t xml:space="preserve">BIOFENAC - 15MG  20ML GTS</t>
  </si>
  <si>
    <t xml:space="preserve">DICLOFENACO DIETILAMONIO - 60GRA</t>
  </si>
  <si>
    <t xml:space="preserve">DICLOFENACO DIETILAMONIO - 60GRA GEL</t>
  </si>
  <si>
    <t xml:space="preserve">DICLOFENACO DIETILAMÔNIO 1% (11,6 MGG) BISN.X 60 G</t>
  </si>
  <si>
    <t xml:space="preserve">CATAFLAM EMULGEL 1% (11,6 MGG) BISN.X 60 G</t>
  </si>
  <si>
    <t xml:space="preserve">DICLOFENACO POTASSICO</t>
  </si>
  <si>
    <t xml:space="preserve">DICLO P 50 MG</t>
  </si>
  <si>
    <t xml:space="preserve">DICLOFENACO POTASSICO - 10ML GTS</t>
  </si>
  <si>
    <t xml:space="preserve">CINAFLAN - 10ML GTS</t>
  </si>
  <si>
    <t xml:space="preserve">DICLOFENACO POTASSICO - 15MGML  15ML GTS</t>
  </si>
  <si>
    <t xml:space="preserve">FENAFLAN - 15MGML  15ML GTS</t>
  </si>
  <si>
    <t xml:space="preserve">DICLOFENACO POTASSICO - 50MG</t>
  </si>
  <si>
    <t xml:space="preserve">CINAFLAN - 50MG</t>
  </si>
  <si>
    <t xml:space="preserve">FETAFLEN - 50MG</t>
  </si>
  <si>
    <t xml:space="preserve">DICLOFENACO POTÁSSICO  75 MG (25 MGML) SOL. INJ. CX. 100 AMP. X 3 ML</t>
  </si>
  <si>
    <t xml:space="preserve">DICLOFENACO POTASSICO - 75MG  3ML</t>
  </si>
  <si>
    <t xml:space="preserve">DICLOFENACO POTÁSSICO 1,8 MGML SUSP. ORAL FR. PLÁST. VD. X 120 ML</t>
  </si>
  <si>
    <t xml:space="preserve">CATAFLAM 1,8 MGML SUSP. ORAL FR. PLÁST. VD. X 120 ML</t>
  </si>
  <si>
    <t xml:space="preserve">DICLOFENACO POTÁSSICO 44,94 MGML SUSP. ORAL FR. PLÁST. GTS. X 20  ML</t>
  </si>
  <si>
    <t xml:space="preserve">CATAFLAM 44,94 MGML SUSP. ORAL FR. PLÁST. GTS. X 20  ML</t>
  </si>
  <si>
    <t xml:space="preserve">DICLOFENACO POTÁSSICO 50 MG CX. 10 DRG.</t>
  </si>
  <si>
    <t xml:space="preserve">CATAFLAM 50 MG CX. 10 DRG.</t>
  </si>
  <si>
    <t xml:space="preserve">DICLOFENACO POTÁSSICO 50 MG CX. 20 DRG.</t>
  </si>
  <si>
    <t xml:space="preserve">CATAFLAM 50 MG CX. 20 DRG.</t>
  </si>
  <si>
    <t xml:space="preserve">DICLOFENACO POTÁSSICO 75 MG (25 MGML) SOL. INJ. CX. 3 AMP X 3 ML</t>
  </si>
  <si>
    <t xml:space="preserve">CATAFLAM 75 MG (25 MGML) SOL. INJ. CX. 3 AMP X 3 ML</t>
  </si>
  <si>
    <t xml:space="preserve">DICLOFENACO POTÁSSICO 75 MG (25 MGML) SOL. INJ.CX. 5 AMP X 3 ML</t>
  </si>
  <si>
    <t xml:space="preserve">FISIOREN 75 MG (25 MGML) SOL. INJ.CX. 5 AMP X 3 ML</t>
  </si>
  <si>
    <t xml:space="preserve">DICLOFENACO POTÁSSICO 75 MG CX. 5 SUP.</t>
  </si>
  <si>
    <t xml:space="preserve">CATAFLAM 75 MG CX. 5 SUP.</t>
  </si>
  <si>
    <t>SUP</t>
  </si>
  <si>
    <t xml:space="preserve">DICLOFENACO RESINATO - 15MG GTS</t>
  </si>
  <si>
    <t xml:space="preserve">DICLOFENACO RESINATO - 15MG20ML</t>
  </si>
  <si>
    <t xml:space="preserve">DICLOFENACO RESINATO -15MG20ML</t>
  </si>
  <si>
    <t xml:space="preserve">DICLOFENACO RESINATO - 20ML</t>
  </si>
  <si>
    <t xml:space="preserve">DICLOFENACO RESINATO 15 MGML SUSP. ORAL GTS FR. PLÁST. X 10  ML</t>
  </si>
  <si>
    <t xml:space="preserve">FISIOREN 15 MGML SUSP. ORAL GTS FR. PLÁST. X 10  ML</t>
  </si>
  <si>
    <t xml:space="preserve">DICLOFENACO RESINATO 15 MGML SUSP. ORAL GTS. FR. PLÁST. X 10 ML</t>
  </si>
  <si>
    <t xml:space="preserve">FENAREN 15 MGML SUSP. ORAL GTS. FR. PLÁST. X 10 ML</t>
  </si>
  <si>
    <t xml:space="preserve">DICLOFENACO SODICO - 100MG</t>
  </si>
  <si>
    <t xml:space="preserve">ARTREN - 100MG</t>
  </si>
  <si>
    <t xml:space="preserve">VOLTAREN RETARD - 100MG</t>
  </si>
  <si>
    <t xml:space="preserve">DICLOFENACO SODICO - 100MG </t>
  </si>
  <si>
    <t xml:space="preserve">FENAREN AP - 100MG</t>
  </si>
  <si>
    <t xml:space="preserve">DICLOFENACO SODICO - 10MGGRA  30GRA GEL</t>
  </si>
  <si>
    <t xml:space="preserve">VOLTRIX - 10MGGRA  30GRA GEL</t>
  </si>
  <si>
    <t xml:space="preserve">DICLOFENACO SODICO - 1MGML  0,3ML</t>
  </si>
  <si>
    <t xml:space="preserve">VOLTAREN - 1MGML  0,3ML</t>
  </si>
  <si>
    <t>FLA</t>
  </si>
  <si>
    <t xml:space="preserve">DICLOFENACO SODICO - 25MG  3ML</t>
  </si>
  <si>
    <t xml:space="preserve">VOLTAFLAN - 25MG  3ML </t>
  </si>
  <si>
    <t xml:space="preserve">DICLOFENACO SODICO - 25MGML  3ML</t>
  </si>
  <si>
    <t xml:space="preserve">DICLOFENACO SODICO - 50MG</t>
  </si>
  <si>
    <t xml:space="preserve">DICLOFENACO SODICO - 50MG </t>
  </si>
  <si>
    <t xml:space="preserve">FENAREN - 50MG</t>
  </si>
  <si>
    <t xml:space="preserve">NEOTAREN - 50MG</t>
  </si>
  <si>
    <t xml:space="preserve">VOLTAREN - 50MG</t>
  </si>
  <si>
    <t xml:space="preserve">VOLTAREN - 50MG </t>
  </si>
  <si>
    <t xml:space="preserve">DICLOFENACO SODICO - 60GRA EMULGEL </t>
  </si>
  <si>
    <t xml:space="preserve">VOLTAREN - 60GRA EMULGEL </t>
  </si>
  <si>
    <t xml:space="preserve">DICLOFENACO SÓDICO  75 MG (25 MGML) SOL. INJ. CX. 50 AMP X 3 ML</t>
  </si>
  <si>
    <t xml:space="preserve">DICLOFENACO SODICO - 75MG</t>
  </si>
  <si>
    <t xml:space="preserve">DIOXAFLEX - 75MG</t>
  </si>
  <si>
    <t xml:space="preserve">VOLTAREN SR - 75MG</t>
  </si>
  <si>
    <t xml:space="preserve">DICLOFENACO SODICO - 75MG  3ML</t>
  </si>
  <si>
    <t xml:space="preserve">FENAREN - 75MG  3ML </t>
  </si>
  <si>
    <t xml:space="preserve">NEOTAREN - 75MG  3ML</t>
  </si>
  <si>
    <t xml:space="preserve">VOLTAREN - 75MG  3ML</t>
  </si>
  <si>
    <t xml:space="preserve">DICLOFENACO SODICO - 75MG  3ML INJ.</t>
  </si>
  <si>
    <t xml:space="preserve">DICLOFENACO SODICO + FOSFATO DE CODEINA HEMIDRATADO - 50MG</t>
  </si>
  <si>
    <t xml:space="preserve">CODATEN - 50MG</t>
  </si>
  <si>
    <t xml:space="preserve">DICLOFENACO SÓDICO 50 MG  CX. 20 CP.  REV.</t>
  </si>
  <si>
    <t xml:space="preserve">DICLOFENACO SÓDICO 50 MG CX. 20 CP.</t>
  </si>
  <si>
    <t xml:space="preserve">DORGEN 50 MG </t>
  </si>
  <si>
    <t xml:space="preserve">DICLOFENACO SÓDICO 50 MG CX. 20 CP. REV.</t>
  </si>
  <si>
    <t xml:space="preserve">CLOFENID 50 MG</t>
  </si>
  <si>
    <t xml:space="preserve">DICLOFENACO SÓDICO 75 MG (25 MGML) SOL. INJ.  CX. 100  AMP X 3  ML.</t>
  </si>
  <si>
    <t xml:space="preserve">DICLOFENACO SÓDICO 75 MG (25 MGML) SOL. INJ. CX. 100 AMP X 3 ML</t>
  </si>
  <si>
    <t xml:space="preserve">VOLTASIL 75 MG (25 MGML) X 3 ML</t>
  </si>
  <si>
    <t xml:space="preserve">DICLOFENACO SÓDICO 75 MG (25 MGML) SOL. INJ. CX. 100 AMP. X 3 ML</t>
  </si>
  <si>
    <t xml:space="preserve">DICLOFENACO SÓDICO 75 MG (25 MGML) X 3 ML</t>
  </si>
  <si>
    <t xml:space="preserve">DICLOFENACO SÓDICO 75 MG (25 MGML) SOL. INJ. CX. 50 AMP. X 3 ML</t>
  </si>
  <si>
    <t xml:space="preserve">DNAREN 75 MG (25 MGML) SOL. INJ. CX. 50 AMP. X 3 ML</t>
  </si>
  <si>
    <t xml:space="preserve">DICLORIDRATO DE BETAISTINA - 16MG</t>
  </si>
  <si>
    <t xml:space="preserve">BETASERC - 16MG</t>
  </si>
  <si>
    <t xml:space="preserve">LABIRIN - 16MG</t>
  </si>
  <si>
    <t xml:space="preserve">DICLORIDRATO DE BETAISTINA - 24MG</t>
  </si>
  <si>
    <t xml:space="preserve">BETASERC - 24MG</t>
  </si>
  <si>
    <t xml:space="preserve">DICLORIDRATO DE BETAISTINA - 8MG</t>
  </si>
  <si>
    <t xml:space="preserve">LABIRIN - 8MG</t>
  </si>
  <si>
    <t xml:space="preserve">DICLORIDRATO DE BUCLIZINA - 25MG</t>
  </si>
  <si>
    <t xml:space="preserve">BUCLINA - 25MG</t>
  </si>
  <si>
    <t xml:space="preserve">DICLORIDRATO DE FLUNARIZINA - 10MG</t>
  </si>
  <si>
    <t xml:space="preserve">FLUNARIN - 10MG</t>
  </si>
  <si>
    <t xml:space="preserve">SIBELIUM - 10MG</t>
  </si>
  <si>
    <t xml:space="preserve">VERTIGIUM - 10MG</t>
  </si>
  <si>
    <t xml:space="preserve">VERTIX - 10MG</t>
  </si>
  <si>
    <t xml:space="preserve">DICLORIDRATO DE FLUNARIZINA + MESILATO DE DIIDROERGOCRISTINA</t>
  </si>
  <si>
    <t xml:space="preserve">VERTIZINE D </t>
  </si>
  <si>
    <t xml:space="preserve">DICLORIDRATO DE FLUNARIZINA 10 MG CX. 30 CP.</t>
  </si>
  <si>
    <t xml:space="preserve">FLUZIX 10 MG CX. 30 CP.</t>
  </si>
  <si>
    <t xml:space="preserve">DICLORIDRATO DE MITOXANTRONA - 20MG  10ML INJ.</t>
  </si>
  <si>
    <t xml:space="preserve">MITOSTATE - 20MG  10ML INJ.</t>
  </si>
  <si>
    <t xml:space="preserve">DICLORIDRATO DE TRIMETAZIDINA - 20MG</t>
  </si>
  <si>
    <t xml:space="preserve">VASTAREL - 20MG</t>
  </si>
  <si>
    <t xml:space="preserve">DICLORIDRATO DE TRIMETAZIDINA - 35MG</t>
  </si>
  <si>
    <t xml:space="preserve">VASTAREL MR - 35MG</t>
  </si>
  <si>
    <t xml:space="preserve">DIETA ENTERAL  MANIPULADA POLIMÉRICA NORMOCALÓRICA NORMOPROTEICA SEM FIBRA 1,0 KCALML  X 1000 ML</t>
  </si>
  <si>
    <t xml:space="preserve">PSH-PRODUTOS E SERVICOS HOSPI</t>
  </si>
  <si>
    <t xml:space="preserve">DIETA ENTERAL EM PÓ NUTRI ENTERAL SOYA BAUNILHA POTE 800G</t>
  </si>
  <si>
    <t xml:space="preserve">NUTRI ENTERAL SOYA SABOR BAUNILHA POTE 800G</t>
  </si>
  <si>
    <t xml:space="preserve">NUTRIMED INDUSTRIAL LTDA</t>
  </si>
  <si>
    <t xml:space="preserve">DIETA ENTERAL NUTRICOMP STANDARD FIBER BAG 500 ML </t>
  </si>
  <si>
    <t xml:space="preserve">DIETA ENTERAL NUTRICOMP STANDARD FIBER BAG 500 ML</t>
  </si>
  <si>
    <t xml:space="preserve">DIETA ESPECIALIZADA NUTRI RENAL BAUNILHA X 92 G</t>
  </si>
  <si>
    <t xml:space="preserve">NUTRI RENAL BAUNILHA X ENVELOPE  92 G</t>
  </si>
  <si>
    <t>DIFENIDRAMINA+AMINOFILINA+GUAIFENESINA+PIRIDOXINA</t>
  </si>
  <si>
    <t xml:space="preserve">ALERGO FILINAL XPE FR. VD. X 120 ML</t>
  </si>
  <si>
    <t xml:space="preserve">DIFENIDRAMINA+CITRATO DE SÓDIO+CLORETO DE AMÔNIO+MENTOL</t>
  </si>
  <si>
    <t xml:space="preserve">BENATUX XPE FR. VD. X 120 ML</t>
  </si>
  <si>
    <t xml:space="preserve">DIFENIDRAMINA+CLORETO DE AMÔNIO</t>
  </si>
  <si>
    <t xml:space="preserve">TOSSILERG XPE FR. X 100 ML</t>
  </si>
  <si>
    <t>DIFENIDRAMINA+PARACETAMOL+PSEUDOEFEDRINA+DROPROPIZINA</t>
  </si>
  <si>
    <t xml:space="preserve">NOTUSS XPE. ADULTO FR. X 120 ML + CP. MED.</t>
  </si>
  <si>
    <t xml:space="preserve">DIGESTIVO IN VIVO CINTILOGRAFIA DAS GLANDULAS SALIVARES COM OU SEM ESTIMULO</t>
  </si>
  <si>
    <t xml:space="preserve">DIGESTIVO IN VIVO CINTILOGRAFIA DO FIGADO E BAÇO</t>
  </si>
  <si>
    <t xml:space="preserve">DIGESTIVO IN VIVO CINTILOGRAFIA DO FIGADO E VIAS BILIARES</t>
  </si>
  <si>
    <t xml:space="preserve">DIGESTIVO IN VIVO CINTILOGRAFIA PARA DETERM. DO TEMPO DE ESVAZIAMENTO GASTRICO</t>
  </si>
  <si>
    <t xml:space="preserve">DIGESTIVO IN VIVO CINTILOGRAFIA PARA PESQUISA DE DIVERTICULO DE MECKEL</t>
  </si>
  <si>
    <t xml:space="preserve">DIGESTIVO IN VIVO CINTILOGRAFIA PARA PESQUISA DE REFLUXO GASTROESOFAGICO</t>
  </si>
  <si>
    <t xml:space="preserve">DIGOXINA - 0,25MG</t>
  </si>
  <si>
    <t xml:space="preserve">DIGOXINA 0,05 MGML ELIXIR FR. VD. X 60 ML</t>
  </si>
  <si>
    <t xml:space="preserve">DIGOXINA 0,05 MGML ELIXIR.  FR. VD. GTS. X 60 ML</t>
  </si>
  <si>
    <t xml:space="preserve">DIGOXINA 0,125 MG CX. 30 CP.</t>
  </si>
  <si>
    <t xml:space="preserve">DIGOBAL 0,125 MG CX. 30 CP.</t>
  </si>
  <si>
    <t xml:space="preserve">DIGOXINA 0,25 MG CX. 25 CP.</t>
  </si>
  <si>
    <t xml:space="preserve">DIGOXINA 0,25 MG CX. 30 CP.</t>
  </si>
  <si>
    <t xml:space="preserve">DIGOBAL 0,25 MG CX. 30 CP.</t>
  </si>
  <si>
    <t xml:space="preserve">DIIDROERGOTAMINA+CAFEÍNA+DIPIRONA SÓDICA</t>
  </si>
  <si>
    <t xml:space="preserve">CEFALIV BLIST. 12 CP</t>
  </si>
  <si>
    <t xml:space="preserve">ENXAK CX. 12 CP</t>
  </si>
  <si>
    <t xml:space="preserve">DIMENIDRATO + VITAMINA B6 - 20ML GTS</t>
  </si>
  <si>
    <t xml:space="preserve">NAUSICALM - 20ML GTS</t>
  </si>
  <si>
    <t xml:space="preserve">DIMENIDRATO + VITAMINA B6 - 50MG</t>
  </si>
  <si>
    <t xml:space="preserve">NAUSICALM - 50MG</t>
  </si>
  <si>
    <t xml:space="preserve">DIMENIDRINATO + PIRIDOXINA - 1ML</t>
  </si>
  <si>
    <t xml:space="preserve">DRAMIN B6 - 1ML</t>
  </si>
  <si>
    <t xml:space="preserve">DIMENIDRINATO 100 MG BL. X 4 CPRS.</t>
  </si>
  <si>
    <t xml:space="preserve">DRAMAVIT 100 MG BL. X 4 CPRS.</t>
  </si>
  <si>
    <t xml:space="preserve">DIMENIDRINATO 100 MG CX. 100 CP.</t>
  </si>
  <si>
    <t xml:space="preserve">NEODRIN 100 MG CX. 100 CP.</t>
  </si>
  <si>
    <t xml:space="preserve">DIMENIDRINATO 100 MG CX. 400 CP .</t>
  </si>
  <si>
    <t xml:space="preserve">DRAMIN 100 MG CX. 400 CP .</t>
  </si>
  <si>
    <t xml:space="preserve">DIMENIDRINATO 2,5 MGML SOL. ORAL FR. PLÁST. X 120 ML</t>
  </si>
  <si>
    <t xml:space="preserve">DRAMIN 2,5 MGML SOL. ORAL FR. PLÁST. X 120 ML</t>
  </si>
  <si>
    <t xml:space="preserve">DIMENIDRINATO+PIRIDOXINA  50 MG + 10 MG CX. 20 CP</t>
  </si>
  <si>
    <t xml:space="preserve">NAUSILON B6 50 MG + 10 MG CX. 20 CP</t>
  </si>
  <si>
    <t xml:space="preserve">DIMENIDRINATO+PIRIDOXINA 25 MGML + 5 MGML SOL. ORAL GTS. FR. VD. X 20 ML</t>
  </si>
  <si>
    <t xml:space="preserve">DRAMIN B6 25 MGML + 5 MGML SOL. ORAL GTS. FR. VD. X 20 ML</t>
  </si>
  <si>
    <t xml:space="preserve">DIMENIDRINATO+PIRIDOXINA 50 MG + 10 MG CX. 20 CP. REV.</t>
  </si>
  <si>
    <t xml:space="preserve">DRAMIN B6  50 MG + 10 MG CX. 20 CP. REV.</t>
  </si>
  <si>
    <t xml:space="preserve">DIMENIDRINATO+PIRIDOXINA 50 MG + 10 MG FR. 20 CP.</t>
  </si>
  <si>
    <t xml:space="preserve">DRAMAVIT B6 50 MG + 10 MG FR. 20 CP.</t>
  </si>
  <si>
    <t xml:space="preserve">DIMENIDRINATO+PIRIDOXINA+GLICOSE+FRUTOSE SOL. INJ. CX. 100 AMP. X 10 ML</t>
  </si>
  <si>
    <t xml:space="preserve">DRAMIN B6 DL  SOL. INJ. CX. 100 AMP. X 10ML</t>
  </si>
  <si>
    <t>DIMETICONA</t>
  </si>
  <si>
    <t>FLATOL</t>
  </si>
  <si>
    <t xml:space="preserve">DIMETICONA </t>
  </si>
  <si>
    <t>GASTROFLAT</t>
  </si>
  <si>
    <t xml:space="preserve">DIMETICONA - 10ML GTS</t>
  </si>
  <si>
    <t xml:space="preserve">GASTROFLAT - 10ML GTS</t>
  </si>
  <si>
    <t xml:space="preserve">DIMETICONA - 10ML GTS </t>
  </si>
  <si>
    <t xml:space="preserve">FLATOL - 10ML</t>
  </si>
  <si>
    <t xml:space="preserve">DIMETICONA - 125MG</t>
  </si>
  <si>
    <t xml:space="preserve">LUFTAL MAX - 125MG</t>
  </si>
  <si>
    <t xml:space="preserve">DIMETICONA - 125MG </t>
  </si>
  <si>
    <t xml:space="preserve">LUFTAL MAX - 125MG GEL</t>
  </si>
  <si>
    <t xml:space="preserve">DIMETICONA - 150MG GTS 10ML</t>
  </si>
  <si>
    <t xml:space="preserve">FLATEX - 150MG GTS 10ML</t>
  </si>
  <si>
    <t xml:space="preserve">DIMETICONA - 15ML EMULSAO ORAL</t>
  </si>
  <si>
    <t xml:space="preserve">DIMETICONA - 15ML GTS</t>
  </si>
  <si>
    <t xml:space="preserve">LUFTAL - 15ML GTS</t>
  </si>
  <si>
    <t xml:space="preserve">DIMETICONA - 40MG</t>
  </si>
  <si>
    <t xml:space="preserve">DIMETILIV - 40MG</t>
  </si>
  <si>
    <t xml:space="preserve">DIMEZIN - 40MG</t>
  </si>
  <si>
    <t xml:space="preserve">FLATEX - 40MG</t>
  </si>
  <si>
    <t xml:space="preserve">GAZYME - 40MG</t>
  </si>
  <si>
    <t xml:space="preserve">LUFTAL - 40MG</t>
  </si>
  <si>
    <t xml:space="preserve">NEO DIMETICON - 40MG</t>
  </si>
  <si>
    <t xml:space="preserve">SANAGAS - 40MG</t>
  </si>
  <si>
    <t xml:space="preserve">DIMETICONA - 75MG  10ML</t>
  </si>
  <si>
    <t xml:space="preserve">FREEGAS - 75MG  10ML</t>
  </si>
  <si>
    <t xml:space="preserve">DIMETICONA - 75MG  10ML GTS</t>
  </si>
  <si>
    <t xml:space="preserve">FINIGAS - 75MG  10ML GTS</t>
  </si>
  <si>
    <t xml:space="preserve">FLAGASS - 75MG  10ML GTS</t>
  </si>
  <si>
    <t xml:space="preserve">DIMETICONA - 75MG  15ML GTS </t>
  </si>
  <si>
    <t xml:space="preserve">FLATEX - 75MG  15ML GTS</t>
  </si>
  <si>
    <t xml:space="preserve">DIMETICONA - 75MG15ML</t>
  </si>
  <si>
    <t xml:space="preserve">DIMETICONA - 75MGML  15ML</t>
  </si>
  <si>
    <t xml:space="preserve">MYLICON - 75MGML  15ML</t>
  </si>
  <si>
    <t xml:space="preserve">DIMETICONA + HIDROXIDO DE ALUMINIO + HIDROXIDO DE MAGNESIO - 120ML</t>
  </si>
  <si>
    <t xml:space="preserve">ALCA LUFTAL - 120ML GEL</t>
  </si>
  <si>
    <t xml:space="preserve">DIMETICONA + HIDROXIDO DE ALUMINIO + HIDROXIDO DE MAGNESIO PLUS - 240 ML SUSP </t>
  </si>
  <si>
    <t xml:space="preserve">SIMECO PLUS - 240 ML</t>
  </si>
  <si>
    <t xml:space="preserve">DIMETICONA + MAGALDRATO - 240ML SUSP.</t>
  </si>
  <si>
    <t xml:space="preserve">RIOPAN - 240ML</t>
  </si>
  <si>
    <t xml:space="preserve">DIMETICONA + METILBROMETO DE HOMATROPINA  - 80MG  15ML GTS</t>
  </si>
  <si>
    <t xml:space="preserve">FLAGASS BABY - 80MG  15ML</t>
  </si>
  <si>
    <t xml:space="preserve">DIMETICONA + METILBROMETO DE HOMATROPINA - 20ML</t>
  </si>
  <si>
    <t xml:space="preserve">ESPAMO DIMETILIV - 20ML</t>
  </si>
  <si>
    <t xml:space="preserve">DIMETICONA + METILBROMETO HOMATROPINA - 80MG  2,5MG</t>
  </si>
  <si>
    <t xml:space="preserve">DIMETICONA + PANCEATINA + DESIDROCOLATO DE SODIO + BROMELAINA + METOCLOPRAMIDA</t>
  </si>
  <si>
    <t xml:space="preserve">PLASIL ENZIMATICO</t>
  </si>
  <si>
    <t xml:space="preserve">DIMETICONA 125  MG CX. 10 CAP.</t>
  </si>
  <si>
    <t xml:space="preserve">DIMETICONA 125  MG </t>
  </si>
  <si>
    <t xml:space="preserve">DIMETICONA 125 MG  CX. 10 CAP.</t>
  </si>
  <si>
    <t xml:space="preserve">FLATOL MAX 125 MG </t>
  </si>
  <si>
    <t xml:space="preserve">DIMETICONA 125 MG CX. 80 CAP.</t>
  </si>
  <si>
    <t xml:space="preserve">LUFTAL MAX 125 MG </t>
  </si>
  <si>
    <t xml:space="preserve">DIMETICONA 40 MG CX. 600 CP.</t>
  </si>
  <si>
    <t xml:space="preserve">DIMETICONA 40MG</t>
  </si>
  <si>
    <t xml:space="preserve">SIMETICONA 40MG</t>
  </si>
  <si>
    <t xml:space="preserve">DIMETICONA 75 MGML EMUL. ORAL  CX. 200 FR. GTS. PLÁST. X  10  ML</t>
  </si>
  <si>
    <t xml:space="preserve">SIMETICONA 75 MGML EMUL. ORAL  FR. PLÁST.  GTS. X  10  ML</t>
  </si>
  <si>
    <t xml:space="preserve">DIMETICONA 75 MGML EMUL. ORAL  FR. PLÁST.  GTS. X  15  ML</t>
  </si>
  <si>
    <t xml:space="preserve">SIMETICONA 75 MGML EMUL. ORAL  FR. PLÁST.  GTS. X  15  ML</t>
  </si>
  <si>
    <t xml:space="preserve">DIMETICONA 75 MGML EMUL. ORAL CX. 50 FR. PLÁST. GTS.  X 10 ML</t>
  </si>
  <si>
    <t xml:space="preserve">DIMEZIN 75 MGML EMUL. ORAL CX. 50 FR. PLÁST. GTS.  X 10 ML</t>
  </si>
  <si>
    <t xml:space="preserve">DIMETICONA 75 MGML EMUL. ORAL FR. PLÁST. GTS. X 15 ML</t>
  </si>
  <si>
    <t xml:space="preserve">DIMETICONA 75 MGML EMULSÃO ORAL CX. 200 FR. PLÁST. GTS. X 10 ML</t>
  </si>
  <si>
    <t xml:space="preserve">DINITRATO DE ISOSSORBIDA - 10MG</t>
  </si>
  <si>
    <t xml:space="preserve">DINITRATO DE ISOSSORBIDA - 20MG</t>
  </si>
  <si>
    <t xml:space="preserve">ISOCORD - 20MG</t>
  </si>
  <si>
    <t xml:space="preserve">DINITRATO DE ISOSSORBIDA - 5MG</t>
  </si>
  <si>
    <t xml:space="preserve">DINITRATO DE ISOSSORBIDA 10 MG CX. 100 CP.</t>
  </si>
  <si>
    <t xml:space="preserve">ISORDIL 10 MG CX. 100 CP.</t>
  </si>
  <si>
    <t xml:space="preserve">DINITRATO DE ISOSSORBIDA 10 MG CX. 30 CP.</t>
  </si>
  <si>
    <t xml:space="preserve">ISORDIL  10 MG CX. 30 CP.</t>
  </si>
  <si>
    <t xml:space="preserve">DINITRATO DE ISOSSORBIDA 5 MG CX. 30 CP.</t>
  </si>
  <si>
    <t xml:space="preserve">ISORDIL SUBLINGUAL 5 MG CX. 30 CP.</t>
  </si>
  <si>
    <t xml:space="preserve">DINITRATO DE ISOSSORBIDA 5 MG CX. 90 CP.</t>
  </si>
  <si>
    <t xml:space="preserve">ISORDIL SUBLINGUAL 5 MG CX. 90 CP.</t>
  </si>
  <si>
    <t xml:space="preserve">DIOSMINA + HESPERIDINA - 500MG</t>
  </si>
  <si>
    <t xml:space="preserve">DAFLON - 500MG</t>
  </si>
  <si>
    <t xml:space="preserve">DIOSMINA + HESPERIDINA - 500MG </t>
  </si>
  <si>
    <t xml:space="preserve">DIOSMIN - 500MG </t>
  </si>
  <si>
    <t xml:space="preserve">DIOSMINA+HESPERIDINA  450 MG + 50 MG CX. 30 DRG</t>
  </si>
  <si>
    <t xml:space="preserve">VENOVAZ 450 MG + 50 MG CX. 30 DRG</t>
  </si>
  <si>
    <t xml:space="preserve">DIOSMINA+HESPERIDINA 450 MG + 50 MG CX. 30 CP REV.</t>
  </si>
  <si>
    <t xml:space="preserve">VENAFLON 450 MG + 50 MG CX. 30 CP REV.</t>
  </si>
  <si>
    <t xml:space="preserve">DIOSMINA+HESPERIDINA 500 MG (450 MG + 50 MG ) CX. 60 CP. REV.</t>
  </si>
  <si>
    <t xml:space="preserve">DAFLON 500 MG (450 MG + 50 MG ) CX. 60 CP. REV.</t>
  </si>
  <si>
    <t xml:space="preserve">DIOSMINA+HESPERIDINA 500 MG (450 MG + 50 MG) CX. 30 CP. REV.</t>
  </si>
  <si>
    <t xml:space="preserve">FLAVENOS 500 MG (450 MG + 50 MG) CX. 30 CP. REV.</t>
  </si>
  <si>
    <t xml:space="preserve">DIPIRIDAMOL - 2ML</t>
  </si>
  <si>
    <t xml:space="preserve">PERSANTIN - 2ML</t>
  </si>
  <si>
    <t xml:space="preserve">DIPIRIDAMOL - 75MG</t>
  </si>
  <si>
    <t xml:space="preserve">PERSANTIN - 75MG</t>
  </si>
  <si>
    <t xml:space="preserve">DIPIRONA  - 100ML XPE</t>
  </si>
  <si>
    <t xml:space="preserve">MAGNOPYROL - 100ML XPE</t>
  </si>
  <si>
    <t xml:space="preserve">DIPIRONA - 10ML SOL. ORAL</t>
  </si>
  <si>
    <t xml:space="preserve">DIPIRONA - 20ML GT</t>
  </si>
  <si>
    <t xml:space="preserve">DORILAN - 20ML GT</t>
  </si>
  <si>
    <t xml:space="preserve">DIPIRONA - 20ML GTS</t>
  </si>
  <si>
    <t xml:space="preserve">MAGNOPYROL - 20ML GTS</t>
  </si>
  <si>
    <t xml:space="preserve">DIPIRONA - 300MG</t>
  </si>
  <si>
    <t xml:space="preserve">MAGNOPYROL - 300MG</t>
  </si>
  <si>
    <t xml:space="preserve">DIPIRONA - 500MG</t>
  </si>
  <si>
    <t xml:space="preserve">DIPIRONA - 500MG  10ML GTS</t>
  </si>
  <si>
    <t xml:space="preserve">DORONA - 500MG  10ML GTS</t>
  </si>
  <si>
    <t xml:space="preserve">DIPIRONA - 500MG  5ML</t>
  </si>
  <si>
    <t xml:space="preserve">HYNALGIN - 500MG  5ML</t>
  </si>
  <si>
    <t xml:space="preserve">DIPIRONA + CAFEINA + MUCATO DE ISOMETEPTENO - 15ML SOL. ORAL </t>
  </si>
  <si>
    <t xml:space="preserve">NEOSALDINA - 15ML SOL. ORAL</t>
  </si>
  <si>
    <t xml:space="preserve">DIPIRONA + CAFEINA + MUCATO DE ISOMETEPTENO - 300MG</t>
  </si>
  <si>
    <t xml:space="preserve">NEOSALDINA - 300MG</t>
  </si>
  <si>
    <t xml:space="preserve">DIPIRONA + ESCOPOLAMINA +HIOSCIAMINA + METILBROMETO DE HOMATROPINA </t>
  </si>
  <si>
    <t>TROPINAL</t>
  </si>
  <si>
    <t xml:space="preserve">DIPIRONA + PAPAVERINA + ADIFENINA + METILBROMETO DE HOMATROPINA - 2ML</t>
  </si>
  <si>
    <t xml:space="preserve">SEDALENE - 2ML</t>
  </si>
  <si>
    <t>GUNTHER</t>
  </si>
  <si>
    <t xml:space="preserve">DIPIRONA + PROMETAZINA + ADIFENINA - 2ML</t>
  </si>
  <si>
    <t xml:space="preserve">LISADOR - 2ML</t>
  </si>
  <si>
    <t xml:space="preserve">LISADOR - 375 G + 12,5MG + 12,5MGML</t>
  </si>
  <si>
    <t xml:space="preserve">DIPIRONA + PROMETAZINA + ASSOCIAÇOES</t>
  </si>
  <si>
    <t xml:space="preserve">DORILEN </t>
  </si>
  <si>
    <t xml:space="preserve">DIPIRONA 500 MGML SOL. ORAL FR. PLÁST. GTS. X 10 ML</t>
  </si>
  <si>
    <t xml:space="preserve">DIPIRONA SÓDICA</t>
  </si>
  <si>
    <t xml:space="preserve">DIPIRONA SÓDICA 500 MG CX. 30 CP.</t>
  </si>
  <si>
    <t xml:space="preserve">DIPIRONA SÓDICA  1 G CX. 200 CP</t>
  </si>
  <si>
    <t xml:space="preserve">NOVALGINA 1 G CX. 200 CP</t>
  </si>
  <si>
    <t xml:space="preserve">DIPIRONA SODICA - 100ML SOL.</t>
  </si>
  <si>
    <t xml:space="preserve">NOVALGINA - 100ML SOL.</t>
  </si>
  <si>
    <t xml:space="preserve">DIPIRONA SODICA - 10ML GTS</t>
  </si>
  <si>
    <t xml:space="preserve">BARALGIN M - 10ML</t>
  </si>
  <si>
    <t xml:space="preserve">MAGNOPYROL - 10ML GTS</t>
  </si>
  <si>
    <t xml:space="preserve">NOFEBRIN - 10ML GTS</t>
  </si>
  <si>
    <t xml:space="preserve">DIPIRONA SODICA - 10ML GTS </t>
  </si>
  <si>
    <t xml:space="preserve">ALGIRONA - 10ML GTS </t>
  </si>
  <si>
    <t xml:space="preserve">DIPIRONA SODICA - 20ML GTS</t>
  </si>
  <si>
    <t xml:space="preserve">NOFEBRIN - 20ML GTS</t>
  </si>
  <si>
    <t xml:space="preserve">DIPIRONA SODICA - 20ML GTS </t>
  </si>
  <si>
    <t xml:space="preserve">NOVALGINA - 20ML GTS </t>
  </si>
  <si>
    <t xml:space="preserve">DIPIRONA SODICA - 2ML</t>
  </si>
  <si>
    <t xml:space="preserve">NOVALGINA - 2ML</t>
  </si>
  <si>
    <t xml:space="preserve">DIPIRONA SÓDICA  320 MG. CX. 200 CP</t>
  </si>
  <si>
    <t xml:space="preserve">CONMEL 320 MG.</t>
  </si>
  <si>
    <t xml:space="preserve">DIPIRONA SÓDICA  50 MGML SOL. ORAL FR. VD.X 100 ML + CP. MED.</t>
  </si>
  <si>
    <t xml:space="preserve">DIPIRONA SÓDICA 50 MGML SOL. ORAL FR. VD.X 100 ML + CP. MED.</t>
  </si>
  <si>
    <t xml:space="preserve">DIPIRONA SÓDICA  500 MG CX 120 CP.</t>
  </si>
  <si>
    <t xml:space="preserve">ANADOR 500 MG </t>
  </si>
  <si>
    <t xml:space="preserve">DIPIRONA SÓDICA  500 MG CX. 200 CP.</t>
  </si>
  <si>
    <t xml:space="preserve">DIPIMED 500 MG CX. 200 CP.</t>
  </si>
  <si>
    <t xml:space="preserve">DIPIRONA SÓDICA  500 MG CX. X 12 CP.</t>
  </si>
  <si>
    <t xml:space="preserve">MIRADOR 500 MG CX. X 12 CP.</t>
  </si>
  <si>
    <t xml:space="preserve">DIPIRONA SÓDICA  500 MGML SOL. INJ. CX. 200 AMP.X 2 ML</t>
  </si>
  <si>
    <t xml:space="preserve">DIPIRONA SODICA - 500MG</t>
  </si>
  <si>
    <t xml:space="preserve">NOVALGINA - 500MG</t>
  </si>
  <si>
    <t xml:space="preserve">TERMOPIRONA - 500MG</t>
  </si>
  <si>
    <t xml:space="preserve">DIPIRONA SODICA - 500MG </t>
  </si>
  <si>
    <t xml:space="preserve">NOVALGINA - 500MG </t>
  </si>
  <si>
    <t xml:space="preserve">DIPIRONA SODICA - 500MG  10ML</t>
  </si>
  <si>
    <t xml:space="preserve">DIPIRONA SODICA - 500MG  10ML SOL. ORAL</t>
  </si>
  <si>
    <t xml:space="preserve">DIPIRONA SODICA - 500MG  20ML</t>
  </si>
  <si>
    <t xml:space="preserve">DIPIRONA SODICA - 500MG  20ML SOL. ORAL</t>
  </si>
  <si>
    <t xml:space="preserve">ANADOR - 500MG  20ML </t>
  </si>
  <si>
    <t xml:space="preserve">DIPIRONA SODICA - 500MG  5ML</t>
  </si>
  <si>
    <t xml:space="preserve">NOVALGINA - 500MG  5ML</t>
  </si>
  <si>
    <t xml:space="preserve">DIPIRONA SODICA - 500MG 10ML GTS </t>
  </si>
  <si>
    <t xml:space="preserve">TERMOPIRONA - 500MG 10ML GTS</t>
  </si>
  <si>
    <t xml:space="preserve">DIPIRONA SODICA - 500MG2ML</t>
  </si>
  <si>
    <t xml:space="preserve">DIPIRONA SODICA - 500MGML  10ML GTS</t>
  </si>
  <si>
    <t xml:space="preserve">DIPIRONA SODICA - 500MGML  2ML</t>
  </si>
  <si>
    <t xml:space="preserve">TERMOPIRONA - 500MGML  2ML</t>
  </si>
  <si>
    <t xml:space="preserve">DIPIRONA SODICA - 50MG  100ML</t>
  </si>
  <si>
    <t xml:space="preserve">DIPIRONA SODICA - 50MG  10ML GTS</t>
  </si>
  <si>
    <t xml:space="preserve">HYNALGIN - 50MG  10ML GTS</t>
  </si>
  <si>
    <t xml:space="preserve">DIPIRONA SODICA - 50MGML  2ML</t>
  </si>
  <si>
    <t xml:space="preserve">HYNALGIN - 50MGML  2ML</t>
  </si>
  <si>
    <t xml:space="preserve">DIPIRONA SODICA - 5ML</t>
  </si>
  <si>
    <t xml:space="preserve">ESPASMODID COMPOSTO - 5ML</t>
  </si>
  <si>
    <t xml:space="preserve">DIPIRONA SÓDICA 1 G CX. X 10 CP</t>
  </si>
  <si>
    <t xml:space="preserve">NOVALGINA 1 G CX. X 10 CP</t>
  </si>
  <si>
    <t xml:space="preserve">DIPIRONA SÓDICA 50 % SOL. INJ. AMP X 2 ML</t>
  </si>
  <si>
    <t xml:space="preserve">NOVALEX 50 % SOL. INJ. AMP X 2 ML</t>
  </si>
  <si>
    <t xml:space="preserve">DIPIRONA SÓDICA 50 MGML SOL. ORAL FR. VD. X 100 ML + SER. DOS.</t>
  </si>
  <si>
    <t xml:space="preserve">NOVALGINA 50 MGML SOL. ORAL FR. VD. X 100 ML + SER. DOS.</t>
  </si>
  <si>
    <t xml:space="preserve">DIPIRONA SÓDICA 50% SOL. INJ. AMP X 5 ML</t>
  </si>
  <si>
    <t xml:space="preserve">NOVALEX 50% SOL. INJ. AMP X 5 ML</t>
  </si>
  <si>
    <t xml:space="preserve">DIPIRONA SÓDICA 500 MG  CX.100  CP.</t>
  </si>
  <si>
    <t xml:space="preserve">NOVALGINA 500 MG  CX.100  CP.</t>
  </si>
  <si>
    <t xml:space="preserve">DIPIRONA SÓDICA 500 MG CX 24 CP.</t>
  </si>
  <si>
    <t xml:space="preserve">ANADOR 500 MG</t>
  </si>
  <si>
    <t xml:space="preserve">DIPIRONA SÓDICA 500 MG CX. 100 CP.</t>
  </si>
  <si>
    <t xml:space="preserve">DIPIRAL 500 MG CX. 100 CP.</t>
  </si>
  <si>
    <t xml:space="preserve">DIPIRONA SÓDICA 500 MG CX. 200 CP.</t>
  </si>
  <si>
    <t xml:space="preserve">MAGNOPYROL 500 MG CX. 200 CP.</t>
  </si>
  <si>
    <t xml:space="preserve">DIPIRONA SÓDICA 500 MG CX. 240 CP.</t>
  </si>
  <si>
    <t xml:space="preserve">DIPIRONA SÓDICA 500 MG CX. 4 CP.</t>
  </si>
  <si>
    <t xml:space="preserve">DIPIRONA SÓDICA 500 MG CX. 500 CP.</t>
  </si>
  <si>
    <t xml:space="preserve">DIPIRONA SÓDICA 500 MG. CX. 200 CP.</t>
  </si>
  <si>
    <t xml:space="preserve">CONMEL 500 MG. </t>
  </si>
  <si>
    <t xml:space="preserve">DIPIRONA SÓDICA 500 MGML SOL INJ CX 100 AMP X 2 ML</t>
  </si>
  <si>
    <t xml:space="preserve">SANTIDOR 500 MGML SOL INJ CX 100 AMP X 2 ML</t>
  </si>
  <si>
    <t>SANTISA</t>
  </si>
  <si>
    <t xml:space="preserve">DIPIRONA SÓDICA 500 MGML SOL. INJ. AMP.X 2 ML</t>
  </si>
  <si>
    <t xml:space="preserve">DIPIRONA SÓDICA 500 MGML SOL. INJ. CX. 100 AMP X 2 ML</t>
  </si>
  <si>
    <t xml:space="preserve">DIPIRONA SÓDICA 500 MGML SOL. INJ. CX. 100 AMP. X 2 ML</t>
  </si>
  <si>
    <t xml:space="preserve">DIPIRONA SÓDICA 500 MGML SOL. ORAL  FR. PLÁST. GTS. X 10 ML</t>
  </si>
  <si>
    <t xml:space="preserve">DIPIRONA SÓDICA 500 MGML SOL. ORAL FR. PLÁST. GTS X 10 ML </t>
  </si>
  <si>
    <t xml:space="preserve">DIPIRONA SÓDICA 500 MGML SOL. ORAL FR. VD. GTS. X 10 ML</t>
  </si>
  <si>
    <t xml:space="preserve">NOVALGINA 500 MGML SOL. ORAL FR. VD. GTS. X 10 ML</t>
  </si>
  <si>
    <t xml:space="preserve">DIPIRONA SÓDICA 500 MGML SOL. ORAL GTS. FR.X 20  ML</t>
  </si>
  <si>
    <t xml:space="preserve">CONMEL 500 MGML SOL. ORAL GTS. FR.X 20  ML</t>
  </si>
  <si>
    <t xml:space="preserve">DIPIRONA SÓDICA 500 MGML SOL. ORAL X FR. PLÁST. GTS. X 10 ML</t>
  </si>
  <si>
    <t xml:space="preserve">ANADOR 500 MGML SOL. ORAL X FR. PLÁST. GTS. X 10 ML</t>
  </si>
  <si>
    <t xml:space="preserve">DIPIRONA SÓDICA 500MGML SOL. ORAL FR. PLÁST. GTS X 10 ML</t>
  </si>
  <si>
    <t xml:space="preserve">NOVALGINA 500MGML SOL. ORAL FR. PLÁST. GTS X 10 ML</t>
  </si>
  <si>
    <t xml:space="preserve">DIPIRONA SODICA SUPOSITORIO INFANTIL</t>
  </si>
  <si>
    <t xml:space="preserve">NOVALGINA SUPOSITORIO INFANTIL</t>
  </si>
  <si>
    <t xml:space="preserve">DIPIRONA SÓDICA+ADIFENINA+CLORIDRATO DE PROMETAZINA</t>
  </si>
  <si>
    <t xml:space="preserve">DORILESS CX. 12 CP.</t>
  </si>
  <si>
    <t xml:space="preserve">LISADOR CX. 100 CP.</t>
  </si>
  <si>
    <t xml:space="preserve">LISADOR CX. 16 CP.</t>
  </si>
  <si>
    <t xml:space="preserve">LISADOR CX. 200 CP.</t>
  </si>
  <si>
    <t xml:space="preserve">LISADOR SOL INJ CX 100 AMP X 2 ML</t>
  </si>
  <si>
    <t xml:space="preserve">LISADOR SOL. ORAL FR. VD. GTS. X 15 ML</t>
  </si>
  <si>
    <t xml:space="preserve">DIPIRONA SÓDICA+ADIFENINA+CLORIDRATO DE PROMETAZINA SOL. ORAL FR. PLÁST. GTS. X 20 ML</t>
  </si>
  <si>
    <t xml:space="preserve">LISADOR SOL. ORAL FR. PLÁST. GTS. X 20 ML</t>
  </si>
  <si>
    <t xml:space="preserve">DIPIRONA SÓDICA+CAFEÍNA</t>
  </si>
  <si>
    <t xml:space="preserve">CAFILISADOR 500 MG + 65 MG CX. 16 CP.</t>
  </si>
  <si>
    <t xml:space="preserve">DIPIRONA SÓDICA+CAFEÍNA+ISOMETEPTENO</t>
  </si>
  <si>
    <t xml:space="preserve">NEOSALDINA CX. 200 DRG</t>
  </si>
  <si>
    <t xml:space="preserve">SEDALGINA CX. 200 DRG</t>
  </si>
  <si>
    <t xml:space="preserve">DIPIRONA SÓDICA+PAPAVERINA+ADIFENINA+METILBROMETO DE HOMATROPINA </t>
  </si>
  <si>
    <t xml:space="preserve">SEDALENE SOL. INJ. CX. 100 AMP. X 2 ML</t>
  </si>
  <si>
    <t xml:space="preserve">DIPROPINATO DE BETAMETASONA + ACIDO SALICILICO - 30GRA POMADA</t>
  </si>
  <si>
    <t xml:space="preserve">DERMOSALIC - 30GRA POMADA</t>
  </si>
  <si>
    <t xml:space="preserve">DIPROPIONATO DE BECLOMETASONA - 200MCG</t>
  </si>
  <si>
    <t xml:space="preserve">MIFLASONA - 200MCG</t>
  </si>
  <si>
    <t xml:space="preserve">DIPROPIONATO DE BECLOMETASONA - 250MCG SPRAY </t>
  </si>
  <si>
    <t xml:space="preserve">CLENIL - 250MCG SPRAY </t>
  </si>
  <si>
    <t xml:space="preserve">DIPROPIONATO DE BECLOMETASONA - 250MCG SPRAY JET</t>
  </si>
  <si>
    <t xml:space="preserve">CLENIL  - 250MCG SPRAY JET</t>
  </si>
  <si>
    <t xml:space="preserve">DIPROPIONATO DE BECLOMETASONA - 2ML</t>
  </si>
  <si>
    <t xml:space="preserve">CLENIL A - 2ML</t>
  </si>
  <si>
    <t xml:space="preserve">DIPROPIONATO DE BECLOMETASONA + SALBUTAMOL - 2ML</t>
  </si>
  <si>
    <t xml:space="preserve">CLENIL COMPOSITUM A - 2ML</t>
  </si>
  <si>
    <t xml:space="preserve">DIPROPIONATO DE BETAMETASONA  + FOSFATO DE BETAMETASONA - 1ML</t>
  </si>
  <si>
    <t xml:space="preserve">DIPROSPAN HYPAK - 1ML</t>
  </si>
  <si>
    <t xml:space="preserve">DIPROPIONATO DE BETAMETASONA  + FOSFATO DISSODICO DE BETAMETASONA - 1ML</t>
  </si>
  <si>
    <t xml:space="preserve">DIPROSPAN - 1ML</t>
  </si>
  <si>
    <t xml:space="preserve">DIPROPIONATO DE BETAMETASONA + FOSFATO DE BETAMETASONA - 1ML</t>
  </si>
  <si>
    <t xml:space="preserve">BECLONATO - 1ML</t>
  </si>
  <si>
    <t xml:space="preserve">DIPROPIONATO DE BETAMETASONA + FOSFATO DISSODICO DE BETAMETASONA - 1ML SUSP. INJ.</t>
  </si>
  <si>
    <t xml:space="preserve">DIPROBETA - 1ML SUSP. INJ.</t>
  </si>
  <si>
    <t xml:space="preserve">DIPROPIONATO DE BETAMETASONA + SULFATO DE GENTAMICINA - 30GRA CREME </t>
  </si>
  <si>
    <t xml:space="preserve">DIPROGENTA - 30GRA CREME </t>
  </si>
  <si>
    <t xml:space="preserve">DIPROPIONATO DE BETAMETASONA + SULFATO DE GENTAMICINA 0,5 + 1 MGG - 30GRA CREME</t>
  </si>
  <si>
    <t xml:space="preserve">DIPROPIONATO DE BETAMETASONA + SULFATO DE GENTAMICINA 0,5 + 1 MGG - 30GRA POM</t>
  </si>
  <si>
    <t xml:space="preserve">DIPROPIONATO DE BETAMETASONA POMADA - 30GRA</t>
  </si>
  <si>
    <t xml:space="preserve">DIPROSONE POMADA - 30GRA</t>
  </si>
  <si>
    <t xml:space="preserve">DIPROPIONATO DE BETAMETASONA+FOSFATO DISSÓDICO DE BETAMETASONA</t>
  </si>
  <si>
    <t xml:space="preserve">BETATRINTA 5 MGML + 2 MGML SUSP. INJ. CX. 1 AMP. X 1 ML + SERINGA</t>
  </si>
  <si>
    <t xml:space="preserve">DIPROPIONATO BETAMETASONA+FOSFATO DISSÓDICO BETAMETASONA 5 MGML + 2 MGML SUSP. INJ. AMP X 1 ML</t>
  </si>
  <si>
    <t xml:space="preserve">DIPROSEN  5 MGML + 2 MGML SUSP. INJ. CX. 1 AMP. X 1 ML</t>
  </si>
  <si>
    <t xml:space="preserve">DUOFLAM 6,43 MGML + 2,63 MGML SUSP. INJ. AMP. X 1 ML + SERINGA</t>
  </si>
  <si>
    <t xml:space="preserve">DISSULFIRAM - 250MG</t>
  </si>
  <si>
    <t xml:space="preserve">ANTIETANOL - 250MG</t>
  </si>
  <si>
    <t xml:space="preserve">DITARTARATO DE VINORELBINA - 10MGML  1ML</t>
  </si>
  <si>
    <t xml:space="preserve">VILNE - 10MGML  1ML</t>
  </si>
  <si>
    <t xml:space="preserve">DITARTARATO DE VINORELBINA - 10MGML  5ML</t>
  </si>
  <si>
    <t xml:space="preserve">VILNE - 10MGML  5ML</t>
  </si>
  <si>
    <t xml:space="preserve">DIVALPROATO DE SODIO - 125MG </t>
  </si>
  <si>
    <t xml:space="preserve">DEPAKOTE SPRINKLE - 125MG</t>
  </si>
  <si>
    <t xml:space="preserve">DIVALPROATO DE SODIO - 250MG</t>
  </si>
  <si>
    <t xml:space="preserve">DEPAKOTE - 250MG</t>
  </si>
  <si>
    <t xml:space="preserve">DIVALPROATO DE SÓDIO - 250MG</t>
  </si>
  <si>
    <t xml:space="preserve">ZYVALPREX - 250MG</t>
  </si>
  <si>
    <t xml:space="preserve">DIVALPROATO DE SODIO - 500MG</t>
  </si>
  <si>
    <t xml:space="preserve">DEPAKOTE ER - 500MG</t>
  </si>
  <si>
    <t xml:space="preserve">DIVALPROATO DE SÓDIO - 500MG</t>
  </si>
  <si>
    <t xml:space="preserve">DIVALPROATO DE SODIO - 500MG  20 CPR</t>
  </si>
  <si>
    <t xml:space="preserve">DEPAKOTE - 500MG</t>
  </si>
  <si>
    <t xml:space="preserve">DIVALPROATO DE SÓDIO - 500MG  30 CPR</t>
  </si>
  <si>
    <t xml:space="preserve">DOBUTAMINA - 12,5MGML  20ML</t>
  </si>
  <si>
    <t xml:space="preserve">DOBUTIL - 12,5MGML  20ML</t>
  </si>
  <si>
    <t xml:space="preserve">DOBUTAMINA ( CLORIDRATO ) SIST FECH - 250MG  250ML</t>
  </si>
  <si>
    <t xml:space="preserve">HIBUTAN - 250MG  250ML</t>
  </si>
  <si>
    <t>DOCETAXEL</t>
  </si>
  <si>
    <t xml:space="preserve">DOXELIB 20 MG SOL. INJ. FA X 0,5 ML + FR. DIL. X 1,5 ML</t>
  </si>
  <si>
    <t xml:space="preserve">ONCODOCEL 20 MG SOL. INJ. FA X 0,5 ML + FA  DIL. X 1,5  ML</t>
  </si>
  <si>
    <t xml:space="preserve">ONCODOCEL 80 MG SOL. INJ. FA  X 2,0 ML + FA DIL. X 6 ML</t>
  </si>
  <si>
    <t xml:space="preserve">DOCETAXEL - 20MG</t>
  </si>
  <si>
    <t xml:space="preserve">NEOTAXEL - 20MG</t>
  </si>
  <si>
    <t xml:space="preserve">DOCETAXEL - 20MG  0,5ML</t>
  </si>
  <si>
    <t xml:space="preserve">TAXOTERE - 20MG  0,5ML</t>
  </si>
  <si>
    <t xml:space="preserve">DOCETAXEL - 20MG  0,5ML  SOL. INJ. IV FA VD. X 0,5 ML + DIL. AMP. X 1,5 ML</t>
  </si>
  <si>
    <t xml:space="preserve">DOCETAXEL - 20MG  0,5ML + DIL. 1,5ML</t>
  </si>
  <si>
    <t xml:space="preserve">DOCETERE - 20MG  0,5ML + DIL. 1,5ML</t>
  </si>
  <si>
    <t xml:space="preserve">DOCETAXEL - 80MG</t>
  </si>
  <si>
    <t xml:space="preserve">NEOTAXEL - 80MG</t>
  </si>
  <si>
    <t xml:space="preserve">DOCETAXEL - 80MG  2ML</t>
  </si>
  <si>
    <t xml:space="preserve">TAXOTERE - 80MG  2ML</t>
  </si>
  <si>
    <t xml:space="preserve">DOCETAXEL - 80MG  2ML + DIL. 6ML</t>
  </si>
  <si>
    <t xml:space="preserve">DOCETERE - 80MG  2ML + DIL. 6ML</t>
  </si>
  <si>
    <t xml:space="preserve">DOCETAXEL - 80MG  2ML SOL. INJ. IV FA VD. X 2,0 ML + DIL. AMP. X 6,0 ML</t>
  </si>
  <si>
    <t xml:space="preserve">DOCETAXEL 120 MG SOL. INJ. FA X 3,0 ML + DIL. X 9 ML</t>
  </si>
  <si>
    <t xml:space="preserve">DOCETERE 120 MG SOL. INJ. FA X 3,0 ML + DIL. X 9 ML</t>
  </si>
  <si>
    <t xml:space="preserve">DOCETAXEL 20 MG SOL. INJ. FA X 0,5 ML + DIL. X 1,5 ML</t>
  </si>
  <si>
    <t xml:space="preserve">DOCETAXEL 20 MG SOL. INJ. FA X 0,5 ML + SOL. DIL. X 1,5 ML</t>
  </si>
  <si>
    <t xml:space="preserve">TRIXOTENE 20 MG SOL. INJ. FA X 0,5 ML + SOL. DIL. X 1,5 ML</t>
  </si>
  <si>
    <t xml:space="preserve">DOCETAXEL 20 MG SOL. INJ. FA X 1,5 ML + DIL. X 1,5 ML</t>
  </si>
  <si>
    <t xml:space="preserve">DOCELIBBS 20 MG SOL. INJ. FA X 1,5 ML + DIL. X 1,5 ML</t>
  </si>
  <si>
    <t xml:space="preserve">DOCETAXEL 80 MG SOL. INJ. FA  X 2 ML + DIL. X 6 ML</t>
  </si>
  <si>
    <t xml:space="preserve">DOCETAXEL 80 MG SOL. INJ. FA X 2 ML + DIL. X 6 ML</t>
  </si>
  <si>
    <t xml:space="preserve">DOCELIBBS 80 MG SOL. INJ. FA X 2 ML + DIL. X 6 ML</t>
  </si>
  <si>
    <t xml:space="preserve">DOCETAXEL TRIIDRATADO - 20MG</t>
  </si>
  <si>
    <t xml:space="preserve">DOSATAXEL - 20MG</t>
  </si>
  <si>
    <t xml:space="preserve">DOCETAXEL TRIIDRATADO - 80MG</t>
  </si>
  <si>
    <t xml:space="preserve">DOSATAXEL - 80MG</t>
  </si>
  <si>
    <t xml:space="preserve">DOCUSATO SODICO - 5MG + BISACODIL - 60MG</t>
  </si>
  <si>
    <t xml:space="preserve">HUMECTOL D - 5MG  60MG</t>
  </si>
  <si>
    <t xml:space="preserve">DOMPERIDONA - 10MG</t>
  </si>
  <si>
    <t xml:space="preserve">PERIDAL - 10MG</t>
  </si>
  <si>
    <t xml:space="preserve">DOMPERIDONA - 10MG </t>
  </si>
  <si>
    <t xml:space="preserve">DOMPERIDONA - 10MG  </t>
  </si>
  <si>
    <t xml:space="preserve">MOTILIUM - 10MG</t>
  </si>
  <si>
    <t xml:space="preserve">DOMPERIDONA 1 MGML SUSP. ORAL FR. VD. X 100 ML</t>
  </si>
  <si>
    <t xml:space="preserve">MOTILIUM 1 MGML SUSP. ORAL FR. VD. X 100 ML</t>
  </si>
  <si>
    <t xml:space="preserve">DOMPERIDONA 1 MGML SUSP. ORAL FR. VD. X 100 ML + DOSADOR</t>
  </si>
  <si>
    <t xml:space="preserve">PERIDAL 1 MGML SUSP. ORAL FR. VD. X 100 ML + DOSADOR</t>
  </si>
  <si>
    <t xml:space="preserve">DOMPERIDONA 1 MGML SUSP. ORAL FR. VD. X 200 ML</t>
  </si>
  <si>
    <t xml:space="preserve">MOTILIUM 1 MGML SUSP. ORAL FR. VD. X 200 ML</t>
  </si>
  <si>
    <t xml:space="preserve">DOMPERIDONA 10 MG CX. 20 CP</t>
  </si>
  <si>
    <t xml:space="preserve">PERIDONA 10 MG CX. 20 CP</t>
  </si>
  <si>
    <t xml:space="preserve">DOMPERIDONA 10 MG CX. 30 CP.</t>
  </si>
  <si>
    <t xml:space="preserve">DOMPERIDONA 10 MG CX. 60 CP.</t>
  </si>
  <si>
    <t xml:space="preserve">MOTILIUM 10 MG CX. 60 CP.</t>
  </si>
  <si>
    <t xml:space="preserve">DOMPERIDONA 1MGML SUSP. ORAL FR X 100ML + PIPET. DOSAD.</t>
  </si>
  <si>
    <t xml:space="preserve">DOXICICLINA 100 MG CX. 15 CP. REV.</t>
  </si>
  <si>
    <t xml:space="preserve">CLORIDRATO DE DOXICICLINA </t>
  </si>
  <si>
    <t xml:space="preserve">DOXICICLINA 100 MG CX. 15 CP. SOL.</t>
  </si>
  <si>
    <t xml:space="preserve">DOXICICLINA </t>
  </si>
  <si>
    <t xml:space="preserve">DOXORRUBICINA LIPOSSOMAL PEGUILADO 2 MGML SUSP. INJ. FA VD. X 10 ML</t>
  </si>
  <si>
    <t xml:space="preserve">CAELYX 2 MGML SUSP. INJ. FA VD. X 10 ML</t>
  </si>
  <si>
    <t xml:space="preserve">DROPERIDOL - 2,5MG1ML</t>
  </si>
  <si>
    <t xml:space="preserve">DROPERDAL - 2,5MG1ML</t>
  </si>
  <si>
    <t xml:space="preserve">DROPROPIZINA  - 10ML GTS</t>
  </si>
  <si>
    <t xml:space="preserve">VIBRAL - 10ML GTS</t>
  </si>
  <si>
    <t xml:space="preserve">DROPROPIZINA - 1,5MGML  120ML XPE PED.</t>
  </si>
  <si>
    <t xml:space="preserve">VIBRAL - 1,5MGML  120ML XPE PED.</t>
  </si>
  <si>
    <t xml:space="preserve">DROPROPIZINA - 100ML</t>
  </si>
  <si>
    <t xml:space="preserve">ATOSSION XPE - 100ML</t>
  </si>
  <si>
    <t xml:space="preserve">DROPROPIZINA - 120ML XPE </t>
  </si>
  <si>
    <t xml:space="preserve">ECOS - 120ML XPE </t>
  </si>
  <si>
    <t xml:space="preserve">DROPROPIZINA - 3MGML  120ML XPE ADULTO</t>
  </si>
  <si>
    <t xml:space="preserve">VIBRAL - 3MGML  120ML XPE ADULTO.</t>
  </si>
  <si>
    <t xml:space="preserve">DROPROPIZINA 10ML</t>
  </si>
  <si>
    <t xml:space="preserve">GOTAS BINELLI 10ML</t>
  </si>
  <si>
    <t xml:space="preserve">LABORATÓRIO DAUDT OLIVEIRA LTD</t>
  </si>
  <si>
    <t xml:space="preserve">DULOXETINA 30 MG CX. 14 CAP.</t>
  </si>
  <si>
    <t xml:space="preserve">CYMBALTA 30 MG CX. 14 CAP.</t>
  </si>
  <si>
    <t xml:space="preserve">DULOXETINA 60 MG CX. 14 CAP.</t>
  </si>
  <si>
    <t xml:space="preserve">CYMBALTA 60 MG CX. 14 CAP.</t>
  </si>
  <si>
    <t xml:space="preserve">DULOXETINA 60 MG CX. 28 CAP.</t>
  </si>
  <si>
    <t xml:space="preserve">CYMBALTA 60 MG CX. 28 CAP.</t>
  </si>
  <si>
    <t xml:space="preserve">EBASTINA - 10MG</t>
  </si>
  <si>
    <t xml:space="preserve">EBASTEL - 10MG</t>
  </si>
  <si>
    <t xml:space="preserve">EDTA ( EDETEATO DISSÓDICO)  0,35%  </t>
  </si>
  <si>
    <t xml:space="preserve">EFEDRINA + SULFANILAMIDA + MENTOL + EUCALIPTOL - 60ML</t>
  </si>
  <si>
    <t xml:space="preserve">YATROPAN INALANTE - 60ML</t>
  </si>
  <si>
    <t xml:space="preserve">EFEDRINA + SULFANILAMIDA + MENTOL + EUCALIPTOL + TINTURA DE TOLU + TINTURA DE BENJOIM + TINTURA DE ALFAZEMAINTURA DE ALFAZEMAYATROPAN INALANTE - 100ML</t>
  </si>
  <si>
    <t xml:space="preserve">YATROPAN INALANTE - 100ML</t>
  </si>
  <si>
    <t xml:space="preserve">ELTROMBOPAG OLAMINA 25 MG CP. REV. CX. X 14 </t>
  </si>
  <si>
    <t xml:space="preserve">REVOLADE 25 MG CP. REV. CX. X 14 </t>
  </si>
  <si>
    <t xml:space="preserve">ELTROMBOPAG OLAMINA 50 MG CP. REV. CX. X 14 </t>
  </si>
  <si>
    <t xml:space="preserve">REVOLADE 50 MG CP. REV. CX. X 14 </t>
  </si>
  <si>
    <t xml:space="preserve">ENDOCRINO IN VIVO CINT. DE CORPO INTEIRO PARA PESQ. DE METASTASE (PCI) - IODO 131</t>
  </si>
  <si>
    <t xml:space="preserve">ENDOCRINO IN VIVO CINTILOGRAFIA DA TIREOIDE EOU CAPTAÇAO COM IODO 123</t>
  </si>
  <si>
    <t xml:space="preserve">ENDOCRINO IN VIVO CINTILOGRAFIA DA TIREOIDE EOU CAPTAÇAO COM IODO 131</t>
  </si>
  <si>
    <t xml:space="preserve">ENDOCRINO IN VIVO CINTILOGRAFIA DA TIREOIDE EOU CAPTAÇAO COM TECNECIO 99M TC</t>
  </si>
  <si>
    <t xml:space="preserve">ENDOCRINO IN VIVO CINTILOGRAFIA DAS PARATIREOIDES</t>
  </si>
  <si>
    <t xml:space="preserve">ENOXAPARINA SODICA - 100MG  1ML</t>
  </si>
  <si>
    <t xml:space="preserve">CLEXANE - 100MG  1ML </t>
  </si>
  <si>
    <t xml:space="preserve">ENOXAPARINA SODICA - 20MG  0,2ML</t>
  </si>
  <si>
    <t xml:space="preserve">CLEXANE - 20MG  0,2ML</t>
  </si>
  <si>
    <t xml:space="preserve">VERSA - 20MG  0,2ML </t>
  </si>
  <si>
    <t xml:space="preserve">ENOXAPARINA SODICA - 40MG  0,4ML</t>
  </si>
  <si>
    <t xml:space="preserve">CLEXANE - 40MG  0,4ML</t>
  </si>
  <si>
    <t xml:space="preserve">CUTENOX - 40MG  0,4ML</t>
  </si>
  <si>
    <t xml:space="preserve">HEPTRON - 40MG  0,4ML</t>
  </si>
  <si>
    <t xml:space="preserve">VERSA - 40MG  0,4ML</t>
  </si>
  <si>
    <t xml:space="preserve">ENOXAPARINA SODICA - 60MG  0,6ML</t>
  </si>
  <si>
    <t xml:space="preserve">CLEXANE - 60MG  0,6ML</t>
  </si>
  <si>
    <t xml:space="preserve">CUTENOX - 60MG  0,6ML</t>
  </si>
  <si>
    <t xml:space="preserve">HEPTRON - 60MG  0,6ML</t>
  </si>
  <si>
    <t xml:space="preserve">VERSA - 60MG  0,6ML</t>
  </si>
  <si>
    <t xml:space="preserve">ENOXAPARINA SODICA - 80MG  0,87ML</t>
  </si>
  <si>
    <t xml:space="preserve">CUTENOX - 80MG  0,87ML</t>
  </si>
  <si>
    <t xml:space="preserve">ENOXAPARINA SODICA - 80MG  0,8ML</t>
  </si>
  <si>
    <t xml:space="preserve">HEPTRON - 80MG  0,8ML</t>
  </si>
  <si>
    <t xml:space="preserve">VERSA - 80MG  0,8ML</t>
  </si>
  <si>
    <t xml:space="preserve">ENOXAPARINA SÓDICA 20 MG (100 MGML) SOL. INJ. CX. 1 SER. PREENCH. X 0,2 ML</t>
  </si>
  <si>
    <t xml:space="preserve">ENOXALOW 20 MG (100 MGML) SOL. INJ. CX. 1 SER. PREENCH. X 0,2 ML</t>
  </si>
  <si>
    <t xml:space="preserve">ENOXAPARINA SODICA 20 MG SOL. INJ. CX. 10 SER. PREENCH. X 0,2 ML</t>
  </si>
  <si>
    <t xml:space="preserve">HEPTRON 20 MG SOL. INJ. CX. 10 SER. PREENCH. X 0,2 ML</t>
  </si>
  <si>
    <t xml:space="preserve">ENOXAPARINA SÓDICA 40 MG (100 MGML) SOL. INJ. CX. 1 SER. PREENCH. X 0,4 ML</t>
  </si>
  <si>
    <t xml:space="preserve">ENOXALOW 40 MG (100 MGML) SOL. INJ. CX. 1 SER. PREENCH. X 0,4 ML</t>
  </si>
  <si>
    <t xml:space="preserve">ENOXAPARINA SÓDICA 60 MG (100 MGML) SOL. INJ. CX. 1 SER. PREENCH. X 0,6 ML</t>
  </si>
  <si>
    <t xml:space="preserve">ENOXALOW 60 MG (100 MGML) SOL. INJ. CX. 1 SER. PREENCH. X 0,6 ML</t>
  </si>
  <si>
    <t xml:space="preserve">ENOXAPARINA SÓDICA 60 MG SOL. INJ. CX. 2 SER PREENCH. X 0,6 ML + SIST. SEGURANÇA</t>
  </si>
  <si>
    <t xml:space="preserve">CLEXANE 60 MG SOL. INJ. CX. 2 SER PREENCH. X 0,6 ML + SIST. SEGURANÇA</t>
  </si>
  <si>
    <t xml:space="preserve">ENOXAPARINA SÓDICA 80 MG SOL. INJ. CX. 2 SER. PREENCH. X 0,8 ML</t>
  </si>
  <si>
    <t xml:space="preserve">CLEXANE 80 MG SOL. INJ. CX. 2 SER. PREENCH. X 0,8 ML</t>
  </si>
  <si>
    <t xml:space="preserve">ENOXAPARINA SÓDICA 80 MG(100 MGML) SOL. INJ. CX. 1 SER. PREENCH. X 0,8 ML</t>
  </si>
  <si>
    <t xml:space="preserve">ENOXALOW 80 MG(100 MGML) SOL. INJ. CX. 1 SER. PREENCH. X 0,8 ML</t>
  </si>
  <si>
    <t xml:space="preserve">EPINASTINA - 10MG</t>
  </si>
  <si>
    <t xml:space="preserve">TALERC - 10MG</t>
  </si>
  <si>
    <t xml:space="preserve">EPINEFRINA 1 MGML SOL INJ CX 100 AMP VD AMB X 1 ML</t>
  </si>
  <si>
    <t xml:space="preserve">ADREN 1 MGML SOL INJ CX 100 AMP VD AMB X 1 ML</t>
  </si>
  <si>
    <t xml:space="preserve">EPINEFRINA 1 MGML SOL. INJ. CX. 100 AMP. X 1  ML</t>
  </si>
  <si>
    <t xml:space="preserve">DRENALIN 1 MGML SOL. INJ. CX. 100 AMP. X 1  ML</t>
  </si>
  <si>
    <t xml:space="preserve">ERGOMETRINA  0,2 MGML SOL. INJ. CX. 100 AMP X 1 ML</t>
  </si>
  <si>
    <t xml:space="preserve">ERGOTRATE 0,2 MGML SOL. INJ. CX. 100 AMP X 1 ML</t>
  </si>
  <si>
    <t xml:space="preserve">ERGOMETRINA 0,2 MG CX. 12 CP</t>
  </si>
  <si>
    <t xml:space="preserve">ERGOTRATE 0,2 MG CX. 12 CP</t>
  </si>
  <si>
    <t>ERITROMICINA</t>
  </si>
  <si>
    <t xml:space="preserve">ERITREX 25 MGML SUSP. ORAL FR. X 105 ML + CP. MED.X 10 ML.</t>
  </si>
  <si>
    <t xml:space="preserve">ERITREX 50 MGML SUSP. ORAL FR. X 105 ML + CP. MED.X 10 ML.</t>
  </si>
  <si>
    <t xml:space="preserve">ERITROPOETINA HUMANA RECOMBINANTE - 10000UI</t>
  </si>
  <si>
    <t xml:space="preserve">HEMAX - 10000UI</t>
  </si>
  <si>
    <t xml:space="preserve">ERITROPOETINA HUMANA RECOMBINANTE - 2000UI</t>
  </si>
  <si>
    <t xml:space="preserve">HEMAX-ERITRON - 2000UI</t>
  </si>
  <si>
    <t xml:space="preserve">ERITROPOETINA HUMANA RECOMBINANTE - 3000UI</t>
  </si>
  <si>
    <t xml:space="preserve">HEMAX - 3000UI</t>
  </si>
  <si>
    <t xml:space="preserve">ERITROPOETINA HUMANA RECOMBINANTE - 3000UI  1ML </t>
  </si>
  <si>
    <t xml:space="preserve">ERITROMAX - 3000UI  1ML</t>
  </si>
  <si>
    <t xml:space="preserve">ERITROPOETINA HUMANA RECOMBINANTE - 4000UI</t>
  </si>
  <si>
    <t xml:space="preserve">HEMAX - 4000UI</t>
  </si>
  <si>
    <t xml:space="preserve">ERITROPOETINA HUMANA RECOMBINANTE - 4000UI  1ML</t>
  </si>
  <si>
    <t xml:space="preserve">ALFAEPOETINA - 4000UI  1ML</t>
  </si>
  <si>
    <t xml:space="preserve">ERITROMAX - 4000UI  1ML</t>
  </si>
  <si>
    <t xml:space="preserve">ERTAPENEM SODICO - 1GRA INJ.</t>
  </si>
  <si>
    <t xml:space="preserve">INVANZ - 1GRA INJ.</t>
  </si>
  <si>
    <t xml:space="preserve">ESCINA SÓDICA+SALICILATO DE DIETILAMINA</t>
  </si>
  <si>
    <t xml:space="preserve">REPARIL GEL DERM. BISN. X 30 G.</t>
  </si>
  <si>
    <t xml:space="preserve">ESOMEPRAZOL 20 MG CX. 28 CP REV.</t>
  </si>
  <si>
    <t xml:space="preserve">NEXIUM 20 MG CX. 28 CP REV.</t>
  </si>
  <si>
    <t xml:space="preserve">ESOMEPRAZOL 40 MG CX. 28 CP REV.</t>
  </si>
  <si>
    <t xml:space="preserve">NEXIUM 40 MG CX. 28 CP REV.</t>
  </si>
  <si>
    <t xml:space="preserve">ESOMEPRAZOL 40 MG PÓ LIOF. INJ. CX. 10 FA</t>
  </si>
  <si>
    <t xml:space="preserve">NEXIUM 40 MG PÓ LIOF. INJ. CX. 10 FA</t>
  </si>
  <si>
    <t xml:space="preserve">ESOMEPRAZOL MAGNESIO - 20MG</t>
  </si>
  <si>
    <t xml:space="preserve">NEXIUM - 20MG</t>
  </si>
  <si>
    <t xml:space="preserve">ESOMEPRAZOL MAGNESIO - 40MG  14 CPR</t>
  </si>
  <si>
    <t xml:space="preserve">NEXIUM - 40MG</t>
  </si>
  <si>
    <t xml:space="preserve">ESOMEPRAZOL MAGNESIO - 40MG  7 CPR</t>
  </si>
  <si>
    <t>ESPASMODID</t>
  </si>
  <si>
    <t xml:space="preserve">ESPASMODID COMP</t>
  </si>
  <si>
    <t xml:space="preserve">ESPASMODID GTS - 10ML</t>
  </si>
  <si>
    <t xml:space="preserve">ESPASMODID COMP GTS - 10ML</t>
  </si>
  <si>
    <t xml:space="preserve">ESPIRAMICINA + METRONIDAZOL - 250MG</t>
  </si>
  <si>
    <t xml:space="preserve">PERIODONTIL - 250MG</t>
  </si>
  <si>
    <t xml:space="preserve">ESPIRONOLACTONA - 100MG</t>
  </si>
  <si>
    <t xml:space="preserve">ALDACTONE - 100MG</t>
  </si>
  <si>
    <t xml:space="preserve">ALDOSTERIN - 100MG</t>
  </si>
  <si>
    <t xml:space="preserve">DIACQUA  - 100MG</t>
  </si>
  <si>
    <t xml:space="preserve">SPIROCTAN - 100MG</t>
  </si>
  <si>
    <t xml:space="preserve">ESPIRONOLACTONA - 25MG</t>
  </si>
  <si>
    <t xml:space="preserve">DIACQUA  - 25MG</t>
  </si>
  <si>
    <t xml:space="preserve">SPIROCTAN - 25MG</t>
  </si>
  <si>
    <t xml:space="preserve">ESPIRONOLACTONA - 50MG</t>
  </si>
  <si>
    <t xml:space="preserve">DIACQUA  - 50MG</t>
  </si>
  <si>
    <t xml:space="preserve">ESPIRONOLACTONA + FUROSEMIDA - 50MG</t>
  </si>
  <si>
    <t xml:space="preserve">ALDAZIDA - 50MG</t>
  </si>
  <si>
    <t xml:space="preserve">ESPIRONOLACTONA 25 MG CX. 30 CP.</t>
  </si>
  <si>
    <t xml:space="preserve">ALDACTONE 25 MG CX. 30 CP.</t>
  </si>
  <si>
    <t xml:space="preserve">ESPIRONOLACTONA 50  MG CX. 30 CP.</t>
  </si>
  <si>
    <t xml:space="preserve">ESPIRONOLACTONA 50 MG CX. 30 CP.</t>
  </si>
  <si>
    <t xml:space="preserve">ALDACTONE 50 MG CX. 30 CP.</t>
  </si>
  <si>
    <t xml:space="preserve">ESTAZOLAM - 2MG</t>
  </si>
  <si>
    <t xml:space="preserve">NOCTAL - 2MG</t>
  </si>
  <si>
    <t xml:space="preserve">ESTOLATO DE ERITROCIMINA - 125MG  100ML SUSP.</t>
  </si>
  <si>
    <t xml:space="preserve">ILOSONE - 125MG  100ML SUSP.</t>
  </si>
  <si>
    <t xml:space="preserve">ESTOLATO DE ERITROMICINA - 250MG  100ML SUSP.</t>
  </si>
  <si>
    <t xml:space="preserve">ILOSONE - 250MG  100ML SUSP.</t>
  </si>
  <si>
    <t xml:space="preserve">ESTOLATO DE ERITROMICINA - 250MG  60ML SUSP.</t>
  </si>
  <si>
    <t xml:space="preserve">RUBROMICIN - 250MG  60ML SUSP.</t>
  </si>
  <si>
    <t xml:space="preserve">ESTOLATO DE ERITROMICINA - 500MG</t>
  </si>
  <si>
    <t xml:space="preserve">ILOSONE - 500MG</t>
  </si>
  <si>
    <t xml:space="preserve">ESTOLATO DE ERITROMICINA 500 MG CX. 20 CP.</t>
  </si>
  <si>
    <t xml:space="preserve">ESTREPTOQUINASE - 1.500.000 UI</t>
  </si>
  <si>
    <t xml:space="preserve">STREPTASE - 1.500.000 UI</t>
  </si>
  <si>
    <t xml:space="preserve">ESTREPTOQUINASE - 1.500.000UI</t>
  </si>
  <si>
    <t xml:space="preserve">SOLUSTREP - 1.500.000UI</t>
  </si>
  <si>
    <t xml:space="preserve">ESTREPTOQUINASE - 250.000 UI</t>
  </si>
  <si>
    <t xml:space="preserve">STREPTASE - 250.000 UI</t>
  </si>
  <si>
    <t xml:space="preserve">ESTREPTOQUINASE - 750.000 UI</t>
  </si>
  <si>
    <t xml:space="preserve">STREPTASE - 750.000 UI</t>
  </si>
  <si>
    <t>ESTRIOL</t>
  </si>
  <si>
    <t xml:space="preserve">ESTRIOPAX 1 MGG CREME VAG. BISN. X 50 G + APLICADOR</t>
  </si>
  <si>
    <t xml:space="preserve">ESTRIOL 1 MGG CREME VAG. CX. 50 BISN. X 50 G (HOSP.)</t>
  </si>
  <si>
    <t xml:space="preserve">ESTRIOPAX 1 MGG CREME VAG. CX. 50 BISN. X 50 G (HOSP.)</t>
  </si>
  <si>
    <t xml:space="preserve">ESTROGENIOS CONJUGADOS - 1,25MG</t>
  </si>
  <si>
    <t xml:space="preserve">PREMARIN - 1,25MG</t>
  </si>
  <si>
    <t xml:space="preserve">ESTROGÊNIOS CONJUGADOS CREME VAG. BISN. X 26 G + APLICADOR</t>
  </si>
  <si>
    <t xml:space="preserve">PREMARIN CREME VAG. BISN. X 26 G + APLICADOR</t>
  </si>
  <si>
    <t xml:space="preserve">ETANERCEPTE - 25MG</t>
  </si>
  <si>
    <t xml:space="preserve">ENBREL - 25MG</t>
  </si>
  <si>
    <t xml:space="preserve">ETEXILATO DE DABIGATRANA 110 MG. CX. 10 CAP.</t>
  </si>
  <si>
    <t xml:space="preserve">PRADAXA 110 MG. CX. 10 CAP.</t>
  </si>
  <si>
    <t xml:space="preserve">ETEXILATO DE DABIGATRANA 110 MG. CX. 30 CAP.</t>
  </si>
  <si>
    <t xml:space="preserve">PRADAXA 110 MG. CX. 30 CAP.</t>
  </si>
  <si>
    <t xml:space="preserve">ETEXILATO DE DABIGATRANA 75 MG. CX. 10 CAP.</t>
  </si>
  <si>
    <t xml:space="preserve">PRADAXA 75 MG. CX. 10 CAP.</t>
  </si>
  <si>
    <t xml:space="preserve">ETEXILATO DE DABIGATRANA 75 MG. CX. 30 CAP.</t>
  </si>
  <si>
    <t xml:space="preserve">PRADAXA 75 MG. CX. 30 CAP.</t>
  </si>
  <si>
    <t xml:space="preserve">ETOMIDATO - 2MG  10ML</t>
  </si>
  <si>
    <t xml:space="preserve">HYPNOMIDATE - 2MG  10ML</t>
  </si>
  <si>
    <t xml:space="preserve">ETOMIDATO 2 MGML SOL. INJ. CX. 25 AMP. X 10 ML</t>
  </si>
  <si>
    <t>ETOPOSÍDEO</t>
  </si>
  <si>
    <t xml:space="preserve">TEVAETOPO 100 MG (20 MGML) SOL. INJ. CX. 10 FA X 5 ML</t>
  </si>
  <si>
    <t xml:space="preserve">ETOPOSIDEO - 20MGML  5ML SOL. INJ. IV AMP. VD. X 5 ML</t>
  </si>
  <si>
    <t xml:space="preserve">ETOPOSÍDEO (20 MGML) SOL. INJ. AMP. X 5 ML</t>
  </si>
  <si>
    <t xml:space="preserve">EVOPOSDO 100 MG (20 MGML) SOL. INJ. AMP. X 5 ML</t>
  </si>
  <si>
    <t xml:space="preserve">ETOPOSÍDEO 100 MG (20 MGML) SOL. INJ. CX. 10 AMP. X 5  ML</t>
  </si>
  <si>
    <t xml:space="preserve">ETOPUL 100 MG (20 MGML) SOL. INJ. CX. 10 AMP. X 5  ML</t>
  </si>
  <si>
    <t xml:space="preserve">ETOPOSÍDEO 100 MG (20 MGML) SOL. INJ. CX. 10 FA X 5 ML</t>
  </si>
  <si>
    <t xml:space="preserve">EPOSIDO 100 MG (20 MGML) SOL. INJ. CX. 10 FA X 5 ML</t>
  </si>
  <si>
    <t xml:space="preserve">ETOPOSÍDEO 100 MG (20 MGML) SOL. INJ. FA X 5 ML</t>
  </si>
  <si>
    <t xml:space="preserve">ETOMERASE 100 MG (20 MGML) SOL. INJ. FA X 5 ML</t>
  </si>
  <si>
    <t xml:space="preserve">ETOPOSÍDEO 100 MG (20 MGML) SOL. INJ. IV CX. 10 AMP. X 5 ML</t>
  </si>
  <si>
    <t xml:space="preserve">ETOPOSÍDEO 100 MG SOL. INJ. CX. 10 FA X 5 ML</t>
  </si>
  <si>
    <t xml:space="preserve">POSIDON 100 MG SOL. INJ. CX. 10 FA X 5 ML</t>
  </si>
  <si>
    <t xml:space="preserve">ETOPOSÍDEO CS 100 MG (20 MGML) SOL. INJ. CX. 10  FA X 5 ML</t>
  </si>
  <si>
    <t xml:space="preserve">EUNADES CS 100 MG (20 MGML) SOL. INJ. CX. 10  FA X 5 ML</t>
  </si>
  <si>
    <t xml:space="preserve">ETOPOSIDO - 100MG  5ML</t>
  </si>
  <si>
    <t xml:space="preserve">VEPESID - 100MG  5ML</t>
  </si>
  <si>
    <t xml:space="preserve">ONCOSIDEO - 100MG  5ML</t>
  </si>
  <si>
    <t xml:space="preserve">ETORICOXIB - 60MG</t>
  </si>
  <si>
    <t xml:space="preserve">ARCOXIA - 60MG</t>
  </si>
  <si>
    <t xml:space="preserve">ETORICOXIB - 90MG</t>
  </si>
  <si>
    <t xml:space="preserve">ARCOXIA - 90MG</t>
  </si>
  <si>
    <t xml:space="preserve">EXTRATO DE ALCACHOFRA+EXTRATO DE BELADONA+EXTRATO DE BOLDO+EXTRATO DE CÁSCARA SAGRADA+ASSOCIAÇÕES</t>
  </si>
  <si>
    <t xml:space="preserve">SOLVOBIL  ELIXIR FR. VD. X 150 ML</t>
  </si>
  <si>
    <t xml:space="preserve">EXTRATO DE BARBATIMÃO 60 MGG POMADA DERM. BISN. X 20 G</t>
  </si>
  <si>
    <t xml:space="preserve">FITOSCAR 60 MGG POMADA DERM. BISN. X 20 G</t>
  </si>
  <si>
    <t xml:space="preserve">EXTRATO DE CÁSSIA+EXTRATO DE TAMARINDO+ASSOCIAÇÕES</t>
  </si>
  <si>
    <t xml:space="preserve">TAMARIL CX. 20 CAP</t>
  </si>
  <si>
    <t xml:space="preserve">TAMARINE CX. 20 CAP</t>
  </si>
  <si>
    <t>BARRENNE</t>
  </si>
  <si>
    <t xml:space="preserve">TAMARINE GELÉIA POTE X 150 G</t>
  </si>
  <si>
    <t xml:space="preserve">TAMARINE GELÉIA POTE X 250 G</t>
  </si>
  <si>
    <t xml:space="preserve">EXTRATO DE CÁSSIA+EXTRATO DE TAMARINDO+EXTRATO DE ALCAÇUZ+ASSOCIAÇÕES</t>
  </si>
  <si>
    <t xml:space="preserve">NATURETTI  CX. 16 CAP.</t>
  </si>
  <si>
    <t xml:space="preserve">NATURETTI GELÉIA POTE X 260 G</t>
  </si>
  <si>
    <t xml:space="preserve">EXTRATO DE GINKGO BILOBA - 120MG</t>
  </si>
  <si>
    <t xml:space="preserve">TANAKAN - 120MG</t>
  </si>
  <si>
    <t xml:space="preserve">EXTRATO DE GINKGO BILOBA - 40MG</t>
  </si>
  <si>
    <t xml:space="preserve">TEBONIN - 40MG</t>
  </si>
  <si>
    <t xml:space="preserve">EXTRATO DE GINKGO BILOBA - 80MG</t>
  </si>
  <si>
    <t xml:space="preserve">KIADON - 80MG</t>
  </si>
  <si>
    <t xml:space="preserve">TANAKAN - 80MG</t>
  </si>
  <si>
    <t xml:space="preserve">TEBONIN - 80MG</t>
  </si>
  <si>
    <t xml:space="preserve">EXTRATO DE GINSENG+EXTRATO DE CATUABA+NICOTINAMIDA+TIAMINA+RIBOFLAVINA+CIANOCOBALAMINA+PIRIDOXINA+TOCOFEROL</t>
  </si>
  <si>
    <t xml:space="preserve">VIRILON CX. 60 CP REV.</t>
  </si>
  <si>
    <t xml:space="preserve">EXTRATO DE GINSENG+SULFATO FERROSO+RETINOL+ADENOSINA+TIAMINA+RIBOFLAVINA+CIANOCOBALAMINA+PANTOTENATO DE CÁLCIO+ÁCIDO FÓLICO+NICOTINAMIDA+ÁCIDO ASCÓRBICO+TOCOFEROL+BIOTINA+BETACAROTENO+SELÊNIO+INOSITOL</t>
  </si>
  <si>
    <t xml:space="preserve">GERIATON </t>
  </si>
  <si>
    <t xml:space="preserve">EXTRATO DE PAPAVER SOMNIFERUM 0,05 MLML SOL. ORAL FR. PLÁST. GTS X 30 ML</t>
  </si>
  <si>
    <t xml:space="preserve">ELIXIR PAREGÓRICO 0,05 MLML SOL. ORAL FR. PLÁST. GTS X 30 ML</t>
  </si>
  <si>
    <t xml:space="preserve">LABORATORIO CATARINENSE SA</t>
  </si>
  <si>
    <t xml:space="preserve">EXTRATO DE PLANTAGO 3,5 G  PÓ EFERV. CX. 30 ENV. X 5 G.</t>
  </si>
  <si>
    <t xml:space="preserve">PLANTABEN 3,5 G  PÓ EFERV. CX. 30 ENV. X 5 G.</t>
  </si>
  <si>
    <t xml:space="preserve">EXTRATO DE PLANTAGO 5G SACHE</t>
  </si>
  <si>
    <t xml:space="preserve">PLANTACIL 5G SACHE</t>
  </si>
  <si>
    <t xml:space="preserve">EXTRATO DE PLANTAGO+EXTRATO DE CÁSSIA FR. PLÁST. X 100 G</t>
  </si>
  <si>
    <t xml:space="preserve">AGIOLAX FR. PLÁST. X 100 G</t>
  </si>
  <si>
    <t xml:space="preserve">EXTRATO DE PRIMULA 1 G CX. 30 CAP.</t>
  </si>
  <si>
    <t xml:space="preserve">TYNK 1 G CX. 30 CAP.</t>
  </si>
  <si>
    <t xml:space="preserve">EXTRATO DE SENE (CASSIA ANGUSTIFOLIA) - 100GRA GRANUL.</t>
  </si>
  <si>
    <t xml:space="preserve">PLANTAX - 100GRA GRANUL.</t>
  </si>
  <si>
    <t xml:space="preserve">EXTRATO DE VALERIANA 50 MG CX. 30 CP. REV.</t>
  </si>
  <si>
    <t xml:space="preserve">SONORIPAN 50 MG CX. 30 CP. REV.</t>
  </si>
  <si>
    <t xml:space="preserve">EXTRATO SECO DE GINKGO BILOBA - 80MG</t>
  </si>
  <si>
    <t xml:space="preserve">EQUITAN - 80MG</t>
  </si>
  <si>
    <t xml:space="preserve">EXTRATO SECO DE GINKGO BILOBA - 80MG </t>
  </si>
  <si>
    <t xml:space="preserve">GINKOBA - 80MG </t>
  </si>
  <si>
    <t xml:space="preserve">EXTRATO SECO DE PASSIFLORA ALATA + AILTON + EXTRATO SECO DE ADONIS VERNALIS+LINNE</t>
  </si>
  <si>
    <t xml:space="preserve">SERENUS </t>
  </si>
  <si>
    <t xml:space="preserve">EXTRATO SECO DE VALERIANA OFFICINALIS - 50MG</t>
  </si>
  <si>
    <t xml:space="preserve">VALERIANE - 50MG</t>
  </si>
  <si>
    <t xml:space="preserve">EXTRATOS SECOS DE SENA + CASSIA + TAMARINDO GEL</t>
  </si>
  <si>
    <t>FONTOLAX</t>
  </si>
  <si>
    <t xml:space="preserve">EZETIMIBA 10 MG CX. 30 CP</t>
  </si>
  <si>
    <t xml:space="preserve">ZETIA 10 MG CX. 30 CP</t>
  </si>
  <si>
    <t>EZETIMIBA+SINVASTATINA</t>
  </si>
  <si>
    <t xml:space="preserve">VYTORIN 10 MG + 10 MG. CX. 14 CP</t>
  </si>
  <si>
    <t xml:space="preserve">EZETIMIBA+SINVASTATINA 10 MG + 20 MG CX. 28 CP</t>
  </si>
  <si>
    <t xml:space="preserve">ZETSIM 10 MG + 20 MG CX. 28 CP</t>
  </si>
  <si>
    <t xml:space="preserve">EZETIMIBE + SINVASTATINA - 10MG  20MG </t>
  </si>
  <si>
    <t xml:space="preserve">VYTORIN - 10MG  20MG</t>
  </si>
  <si>
    <t xml:space="preserve">FANCICLOVIR - 500MG</t>
  </si>
  <si>
    <t xml:space="preserve">PENVIR - 500MG</t>
  </si>
  <si>
    <t xml:space="preserve">FATOR II DE COAGULAÇÃO+FATOR VII DE COAGULAÇÃO+FATOR IX DE COAGULAÇÃO+FATOR X DE COAGULAÇÃO</t>
  </si>
  <si>
    <t xml:space="preserve">PROTHROMPLEX T 600 UI PÓ LIOF. INJ. FA + DIL. X 20 ML + CONJ. INF.</t>
  </si>
  <si>
    <t xml:space="preserve">FELODIPINA - 5MG</t>
  </si>
  <si>
    <t xml:space="preserve">SPLENDIL - 5MG</t>
  </si>
  <si>
    <t xml:space="preserve">FEMPROCUMONA - 3MG </t>
  </si>
  <si>
    <t xml:space="preserve">MARCOUMAR - 3MG</t>
  </si>
  <si>
    <t xml:space="preserve">FEMPROCUMONA 3 MG CX. 30 CP.</t>
  </si>
  <si>
    <t xml:space="preserve">MARCOUMAR 3 MG CX. 30 CP.</t>
  </si>
  <si>
    <t xml:space="preserve">FENILBUTAZONA - 200MG</t>
  </si>
  <si>
    <t xml:space="preserve">BUTAZOLIDINA - 200MG</t>
  </si>
  <si>
    <t xml:space="preserve">FENITOINA - 100MG</t>
  </si>
  <si>
    <t xml:space="preserve">FENITOINA - 100MG </t>
  </si>
  <si>
    <t xml:space="preserve">UNIFENITOIN - 100MG</t>
  </si>
  <si>
    <t xml:space="preserve">FENITOÍNA 100 MG CX. 100 CP</t>
  </si>
  <si>
    <t xml:space="preserve">FENITON 100 MG CX. 100 CP</t>
  </si>
  <si>
    <t xml:space="preserve">FENITOÍNA 100 MG CX. 100 CP.</t>
  </si>
  <si>
    <t xml:space="preserve">FENITOÍNA 100 MG CX. 25 CP.</t>
  </si>
  <si>
    <t xml:space="preserve">HIDANTAL 100 MG CX. 25 CP.</t>
  </si>
  <si>
    <t xml:space="preserve">FENITOÍNA 250 MG (50 MGML) SOL. INJ.  50 AMP. X 5 ML</t>
  </si>
  <si>
    <t xml:space="preserve">UNIFENITOIN 250 MG (50 MGML) SOL. INJ.  50 AMP. X 5 ML</t>
  </si>
  <si>
    <t xml:space="preserve">FENITOÍNA 250 MG (50 MGML) SOL. INJ. CX. 50 AMP. X 5 ML</t>
  </si>
  <si>
    <t xml:space="preserve">FENITAL 250 MG (50 MGML) SOL. INJ. CX. 50 AMP. X 5 ML</t>
  </si>
  <si>
    <t xml:space="preserve">HIDANTAL 250 MG (50 MGML) SOL. INJ. CX. 50 AMP. X 5 ML</t>
  </si>
  <si>
    <t xml:space="preserve">FENITOINA SODICA - 50 MGML SOL. INJ. </t>
  </si>
  <si>
    <t xml:space="preserve">FENITOÍNA SÓDICA 250 MG (50 MGML) SOL. INJ. CX. 72 AMP. X 5 ML</t>
  </si>
  <si>
    <t xml:space="preserve">FENITOÍNA+DIAZEPAM 200 MG + 12 MG CX. 20 CP.</t>
  </si>
  <si>
    <t xml:space="preserve">DIALUDON 200 MG + 12 MG CX. 20 CP.</t>
  </si>
  <si>
    <t xml:space="preserve">FENOBARBITAL - 100MG</t>
  </si>
  <si>
    <t xml:space="preserve">GARBITAL - 100MG</t>
  </si>
  <si>
    <t xml:space="preserve">GARDENAL - 100MG</t>
  </si>
  <si>
    <t xml:space="preserve">UNIFENOBARBITAL - 100MG</t>
  </si>
  <si>
    <t xml:space="preserve">FENOBARBITAL - 200MG </t>
  </si>
  <si>
    <t xml:space="preserve">UNIFENOBARB - 200MG</t>
  </si>
  <si>
    <t xml:space="preserve">FENOBARBITAL - 4%  20ML </t>
  </si>
  <si>
    <t xml:space="preserve">GARDENAL - 4%  20ML </t>
  </si>
  <si>
    <t xml:space="preserve">FENOBARBITAL - 40MGML SOLL.ORAL - 20ML</t>
  </si>
  <si>
    <t xml:space="preserve">FENOBARBITAL - 50MG</t>
  </si>
  <si>
    <t xml:space="preserve">GARDENAL - 50MG</t>
  </si>
  <si>
    <t xml:space="preserve">FENOBARBITAL 100 MG CX. 100 CP</t>
  </si>
  <si>
    <t xml:space="preserve">FENOBARBITAL 100 MG CX. 20 CP.</t>
  </si>
  <si>
    <t xml:space="preserve">CARBITAL 100 MG </t>
  </si>
  <si>
    <t xml:space="preserve">FENOBARBITAL 100 MG CX. 200 CP</t>
  </si>
  <si>
    <t xml:space="preserve">FENOBARBITAL 100 MG CX. 30 CP</t>
  </si>
  <si>
    <t xml:space="preserve">FENOBARBITAL 100 MG</t>
  </si>
  <si>
    <t xml:space="preserve">FENOBARBITAL SÓDICO  200 MG (100 MGML) SOL. INJ. CX. 50  AMP X 2  ML</t>
  </si>
  <si>
    <t xml:space="preserve">FENOCRIS 200 MG  2  ML</t>
  </si>
  <si>
    <t xml:space="preserve">FENOBARBITAL SÓDICO 100 MG CX. 200  CP.</t>
  </si>
  <si>
    <t xml:space="preserve">FENOCRIS 100 MG </t>
  </si>
  <si>
    <t>FENOFIBRATO</t>
  </si>
  <si>
    <t xml:space="preserve">FENOFIBRATO 200 MG CX. 30 CAP.</t>
  </si>
  <si>
    <t xml:space="preserve">FENOFIBRATO - 200MG</t>
  </si>
  <si>
    <t xml:space="preserve">LIPIDIL - 200MG </t>
  </si>
  <si>
    <t xml:space="preserve">FENTANIL - 100MCG</t>
  </si>
  <si>
    <t xml:space="preserve">DUROGESIC - 100MCG</t>
  </si>
  <si>
    <t>SACHE</t>
  </si>
  <si>
    <t xml:space="preserve">FENTANIL - 50MCG</t>
  </si>
  <si>
    <t xml:space="preserve">DUROGESIC - 50MCG</t>
  </si>
  <si>
    <t xml:space="preserve">FENTANILA - 75MCG</t>
  </si>
  <si>
    <t xml:space="preserve">DUROGESIC - 75MCG</t>
  </si>
  <si>
    <t xml:space="preserve">FERRIPOLIMALTOSE 10 MGML XPE FR. PLÁST. X 100 ML</t>
  </si>
  <si>
    <t xml:space="preserve">NORIPURUM 10 MGML XPE FR. PLÁST. X 100 ML</t>
  </si>
  <si>
    <t xml:space="preserve">FERRIPOLIMALTOSE 10 MGML XPE FR. PLÁST. X 120 ML</t>
  </si>
  <si>
    <t xml:space="preserve">NORIPURUM 10 MGML XPE FR. PLÁST. X 120 ML</t>
  </si>
  <si>
    <t xml:space="preserve">FERRIPOLIMALTOSE 10 MGML XPE. FR. PLÁST.X 100 ML + CP MED</t>
  </si>
  <si>
    <t xml:space="preserve">ULTRAFER 10 MGML XPE. FR. PLÁST.X 100 ML + CP MED</t>
  </si>
  <si>
    <t xml:space="preserve">FERRIPOLIMALTOSE 100 MG CX. 20 CP MAST.</t>
  </si>
  <si>
    <t xml:space="preserve">NORIPURUM 100 MG CX. 20 CP MAST.</t>
  </si>
  <si>
    <t xml:space="preserve">FERRIPOLIMALTOSE 100 MG CX. 30 CP MAST.</t>
  </si>
  <si>
    <t xml:space="preserve">NORIPURUM 100 MG CX. 30 CP MAST.</t>
  </si>
  <si>
    <t xml:space="preserve">FERRIPOLIMALTOSE 50 MGML SOL. ORAL GTS. FR. X 15 ML</t>
  </si>
  <si>
    <t xml:space="preserve">NORIPURUM 50 MGML SOL. ORAL GTS. FR. X 15 ML</t>
  </si>
  <si>
    <t xml:space="preserve">FERRIPOLIMALTOSE 50 MGML SOL. ORAL GTS. FR. X 30 ML</t>
  </si>
  <si>
    <t xml:space="preserve">NORIPURUM 50 MGML SOL. ORAL GTS. FR. X 30 ML</t>
  </si>
  <si>
    <t xml:space="preserve">FERRIPOLIMALTOSE+ÁCIDO FÓLICO</t>
  </si>
  <si>
    <t xml:space="preserve">NORIPURUM FOLICO 100 MG + 0,35 MG CX. 20 CP. MAST.</t>
  </si>
  <si>
    <t xml:space="preserve">NORIPURUM FOLICO 100 MG + 0,35 MG CX. 30 CP. REV.</t>
  </si>
  <si>
    <t xml:space="preserve">FERRIPOLIMALTOSE+TIAMINA+RIBOFLAVINA+PIRIDOXINA+NICOTINAMIDA+CIANOCOBALAMINA+ÁCIDO ASCÓRBICO+ÁCIDO FÓLICO+PANTOTENATO DE CÁLCIO</t>
  </si>
  <si>
    <t xml:space="preserve">NORIPURUM VITAMINADO CX. 30 CP REV.</t>
  </si>
  <si>
    <t xml:space="preserve">FERRO AMINOACIDO QUELATO + ACIDO FOLICO - 150MG  5MG</t>
  </si>
  <si>
    <t xml:space="preserve">FERRINI - 150MG  5MG</t>
  </si>
  <si>
    <t xml:space="preserve">FERRO ASSOCIADO - 400MG</t>
  </si>
  <si>
    <t xml:space="preserve">NOVOFER - 400MG</t>
  </si>
  <si>
    <t xml:space="preserve">FERRO QUELATO GLICINATO - 150MG </t>
  </si>
  <si>
    <t xml:space="preserve">NEUTROFER - 150MG</t>
  </si>
  <si>
    <t xml:space="preserve">FERRO QUELATO GLICINATO - 250MG30ML GTS </t>
  </si>
  <si>
    <t xml:space="preserve">NEUTROFER - 250MG30ML</t>
  </si>
  <si>
    <t xml:space="preserve">FERRO QUELATO GLICINATO - 300MG</t>
  </si>
  <si>
    <t xml:space="preserve">NEUTROFER - 300MG</t>
  </si>
  <si>
    <t xml:space="preserve">FERRO QUELATO GLICINATO - 500MG</t>
  </si>
  <si>
    <t xml:space="preserve">NEUTROFER - 500MG</t>
  </si>
  <si>
    <t xml:space="preserve">FERRO QUELATO GLICINATO - 5ML</t>
  </si>
  <si>
    <t xml:space="preserve">NEUTROFER - 5ML</t>
  </si>
  <si>
    <t xml:space="preserve">FERRO QUELATO GLICINATO FOLICO - 5 ML</t>
  </si>
  <si>
    <t xml:space="preserve">NEUTROFER FOLICO - 5 ML</t>
  </si>
  <si>
    <t xml:space="preserve">FEXOFENADINA + PSEUDOEFEDRINA - 120MG</t>
  </si>
  <si>
    <t xml:space="preserve">FEXOFENADINA + PSEUDOEFEDRINA - 180MG</t>
  </si>
  <si>
    <t xml:space="preserve">FIBRAS SOLÚVEIS</t>
  </si>
  <si>
    <t xml:space="preserve">BENEFIBER NUTRIOSE PO ORAL CX 10 SACHE X 3,5 G</t>
  </si>
  <si>
    <t xml:space="preserve">FIBRASE COM CLORANFENICOL POMADA - 10 GRA</t>
  </si>
  <si>
    <t xml:space="preserve">FIBRASE C CLORANFENICOL - 10 GRA</t>
  </si>
  <si>
    <t xml:space="preserve">FIBRASE COM CLORANFENICOL POMADA 30G</t>
  </si>
  <si>
    <t xml:space="preserve">FIBRASE C CLORANFENICOL POMADA 30G</t>
  </si>
  <si>
    <t xml:space="preserve">FIBRINOLISINA+DESOXIRRIBONUCLEASE+CLORANFENICOL POMADA DERM. BISN. X 10 G.</t>
  </si>
  <si>
    <t xml:space="preserve">FIBRINASE COM CLORAFENICOL POMADA DERM. BISN. X 10 G.</t>
  </si>
  <si>
    <t xml:space="preserve">FIBRINOLISINA+DESOXIRRIBONUCLEASE+CLORANFENICOL POMADA DERM. BISN. X 30 G.</t>
  </si>
  <si>
    <t xml:space="preserve">FIBRINASE COM CLORAFENICOL POMADA DERM. BISN. X 30 G.</t>
  </si>
  <si>
    <t xml:space="preserve">FIBRINOSILINA + DESORRIBONUCLEASE + CLORANFENICOL - 30GRA </t>
  </si>
  <si>
    <t xml:space="preserve">GINO FIBRASE - 30GRA + APLICADOR</t>
  </si>
  <si>
    <t xml:space="preserve">FILGRASTIM - 300 MCGML 5 AMPS. VD. 1 ML</t>
  </si>
  <si>
    <t xml:space="preserve">FILGRASTINE - 300 MCGML 5 AMPS. VD. 1 ML</t>
  </si>
  <si>
    <t xml:space="preserve">FILGRASTIM - 300 MCGML 5 SER. PREENCHIDA VD. 1 ML</t>
  </si>
  <si>
    <t xml:space="preserve">FILGRASTINE - 300 MCGML 5 SER. PREENCHIDA VD. 1 ML </t>
  </si>
  <si>
    <t xml:space="preserve">FILGRASTIM - 300MCG </t>
  </si>
  <si>
    <t xml:space="preserve">FILGRASTINE - 300MCG </t>
  </si>
  <si>
    <t xml:space="preserve">FILGRASTIM - 300MCG SER. PREENCHIDA VD</t>
  </si>
  <si>
    <t xml:space="preserve">FILGRASTINE - 300MCG SER. PREENCHIDA VD</t>
  </si>
  <si>
    <t xml:space="preserve">FILGRASTIM - 300MCG SOL. INJ.</t>
  </si>
  <si>
    <t xml:space="preserve">FILGRASTIM - 300MCG</t>
  </si>
  <si>
    <t xml:space="preserve">FILGRASTIM 30 MUI (300 MCG) SOL. INJ. CX. 5 FA X 1 ML</t>
  </si>
  <si>
    <t xml:space="preserve">GRANULOKINE 30 MUI (300 MCG) SOL. INJ. CX. 5 FA X 1 ML</t>
  </si>
  <si>
    <t xml:space="preserve">FILGRASTIM 30 MUI (300 MCG) SOL. INJ. SER. PREENCH. X 0,5 ML</t>
  </si>
  <si>
    <t xml:space="preserve">GRANULOKINE 30 MUI (300 MCG) SOL. INJ. SER. PREENCH. X 0,5 ML</t>
  </si>
  <si>
    <t>FINASTERIDA</t>
  </si>
  <si>
    <t xml:space="preserve">FINASTERIDA 5 MG CX. 10 CP. REV.</t>
  </si>
  <si>
    <t xml:space="preserve">FINASTERIDA 5 MG CX. 30 CP. REV.</t>
  </si>
  <si>
    <t xml:space="preserve">FINASTERIDA - 1MG</t>
  </si>
  <si>
    <t xml:space="preserve">PROPECIA - 1MG</t>
  </si>
  <si>
    <t xml:space="preserve">FINASTERIDA - 5MG</t>
  </si>
  <si>
    <t xml:space="preserve">PROSCAR - 5MG</t>
  </si>
  <si>
    <t xml:space="preserve">PROSTIDE - 5MG</t>
  </si>
  <si>
    <t xml:space="preserve">FITOMENADIONA  10 MGML SOL. INJ. CX. 50 AMP. X 1 ML</t>
  </si>
  <si>
    <t>MENADION</t>
  </si>
  <si>
    <t xml:space="preserve">FITOMENADIONA - 10MGML  1ML</t>
  </si>
  <si>
    <t xml:space="preserve">VITA K - 10MGML  1ML</t>
  </si>
  <si>
    <t xml:space="preserve">FITOMENADIONA 10 MG ML SOL. INJ. CX. 50 AMP X 1 ML</t>
  </si>
  <si>
    <t xml:space="preserve">ESKAVIT 10 MG ML SOL. INJ. CX. 50 AMP X 1 ML</t>
  </si>
  <si>
    <t xml:space="preserve">FITOMENADIONA 10 MGML  SOL. INJ. CX. 50 AMP. X 1 ML</t>
  </si>
  <si>
    <t xml:space="preserve">KAVIT 10 MGML  SOL. INJ. CX. 50 AMP. X 1 ML</t>
  </si>
  <si>
    <t xml:space="preserve">FITOMENADIONA 10 MGML SOL. INJ. CX. 100 AMP. X 1 ML</t>
  </si>
  <si>
    <t xml:space="preserve">VIKATRON </t>
  </si>
  <si>
    <t xml:space="preserve">FITOMENADIONA 2 MG0,2 ML SOL. INJ. CX. 5 AMP. X 0,2 ML</t>
  </si>
  <si>
    <t xml:space="preserve">KANAKION MM 2 MG0,2 ML SOL. INJ. CX. 5 AMP. X 0,2 ML</t>
  </si>
  <si>
    <t xml:space="preserve">FITOMENADIONA MM 10 MGML SOL. INJ. CX. 5 AMP. X 1 ML</t>
  </si>
  <si>
    <t xml:space="preserve">KANAKION MM 10 MGML SOL. INJ. CX. 5 AMP. X 1 ML</t>
  </si>
  <si>
    <t xml:space="preserve">FLUCONAZOL  100 MG CX. 8 CAP.</t>
  </si>
  <si>
    <t xml:space="preserve">FLUCAZOL 100 MG </t>
  </si>
  <si>
    <t xml:space="preserve">FLUCONAZOL  150 MG CX. 1 CAP.</t>
  </si>
  <si>
    <t xml:space="preserve">FLUCOLTRIX 150 MG </t>
  </si>
  <si>
    <t>GALLIA</t>
  </si>
  <si>
    <t xml:space="preserve">FLUCONAZOL  150 MG CX. 2 CAP.</t>
  </si>
  <si>
    <t xml:space="preserve">FLUCOCIN 150 MG </t>
  </si>
  <si>
    <t xml:space="preserve">FLUCONAZOL - 150MG</t>
  </si>
  <si>
    <t xml:space="preserve">FLUCONAL - 150MG</t>
  </si>
  <si>
    <t xml:space="preserve">FLUCOZEN - 150MG</t>
  </si>
  <si>
    <t xml:space="preserve">TRIAZOL - 150MG</t>
  </si>
  <si>
    <t xml:space="preserve">FLUCONAZOL - 150MG </t>
  </si>
  <si>
    <t xml:space="preserve">CANDIZOL - 150MG </t>
  </si>
  <si>
    <t xml:space="preserve">ZOLTREN - 150MG </t>
  </si>
  <si>
    <t xml:space="preserve">FLUCONAZOL - 200MG  100ML SIST FECH</t>
  </si>
  <si>
    <t xml:space="preserve">HICONAZOL - 200MG  100ML SIST FECH</t>
  </si>
  <si>
    <t xml:space="preserve">FLUCONAZOL 100 MG CX. 8 CAP</t>
  </si>
  <si>
    <t xml:space="preserve">ZOLTEC 100 MG CX. 8 CAP</t>
  </si>
  <si>
    <t xml:space="preserve">FLUCONAZOL 150  MG CX. 1 CAP.</t>
  </si>
  <si>
    <t xml:space="preserve">FLUCONAZOL 150  MG CX. 2 CAP.</t>
  </si>
  <si>
    <t xml:space="preserve">FLUCONAZOL 150  MG</t>
  </si>
  <si>
    <t xml:space="preserve">FLUCONAZOL 150  MG </t>
  </si>
  <si>
    <t xml:space="preserve">FLUCONAZOL 150 MG CX.  2 CAP</t>
  </si>
  <si>
    <t xml:space="preserve">ZOLTEC 150 MG CX.  2 CAP</t>
  </si>
  <si>
    <t xml:space="preserve">FLUCONAZOL 150 MG CX. 1 CAP</t>
  </si>
  <si>
    <t xml:space="preserve">ZOLTEC 150 MG CX. 1 CAP</t>
  </si>
  <si>
    <t xml:space="preserve">FLUCONAZOL 150 MG CX. 1 CAP.</t>
  </si>
  <si>
    <t xml:space="preserve">FLUCOZIX (FLUCOLUP) 150 MG</t>
  </si>
  <si>
    <t xml:space="preserve">FLUCONAZOL 150 MG CX. 2 CAP.</t>
  </si>
  <si>
    <t xml:space="preserve">FLUCONAZOL 150 MG</t>
  </si>
  <si>
    <t xml:space="preserve">FLUCONAZOL 150 MG </t>
  </si>
  <si>
    <t xml:space="preserve">FLUCONAZOL 2 MGML SOL. INJ. BOLSA X 100  ML</t>
  </si>
  <si>
    <t xml:space="preserve">FLUCONAZOL 2 MGML SOL. INJ. CX. 6 BOLSAS X 100  ML</t>
  </si>
  <si>
    <t xml:space="preserve">FLUCONAZOL 2 MGML SOL. INJ. CX. 6 BOLSAS X 100 ML.</t>
  </si>
  <si>
    <t xml:space="preserve">ZOLTEC 2 MGML SOL. INJ. CX. 6 BOLSAS X 100 ML.</t>
  </si>
  <si>
    <t xml:space="preserve">FLUCONAZOL 2 MGML SOL. INJ. FA X 100 ML</t>
  </si>
  <si>
    <t xml:space="preserve">FLUCONAZOL 2 MGML SOL. INJ. FR. PLÁST. SIST. FECH. X 100 ML</t>
  </si>
  <si>
    <t xml:space="preserve">FRESOLCAN 2 MGML SOL. INJ. FR. PLÁST. SIST. FECH. X 100 ML</t>
  </si>
  <si>
    <t xml:space="preserve">FLUDROXICORTIDA 0,125 MGG CREME DERM. BISN. X 30 G</t>
  </si>
  <si>
    <t xml:space="preserve">DRENISON 0,125 MGG CREME DERM. BISN. X 30 G</t>
  </si>
  <si>
    <t xml:space="preserve">FLUDROXICORTIDA 0,125 MGG POMADA DERM. BISN.X 30 G</t>
  </si>
  <si>
    <t xml:space="preserve">DRENISON 0,125 MGG POMADA DERM. BISN.X 30 G</t>
  </si>
  <si>
    <t xml:space="preserve">FLUDROXICORTIDA+SULFATO DE NEOMICINA</t>
  </si>
  <si>
    <t xml:space="preserve">DRENISON N 0,125 MGG + 3,5 MG POMADA DERM. BISN.X 30 G</t>
  </si>
  <si>
    <t xml:space="preserve">FLUMAZENIL - 0,1MG5ML</t>
  </si>
  <si>
    <t xml:space="preserve">FLUMAZIL - 0,1MG5ML</t>
  </si>
  <si>
    <t xml:space="preserve">FLUMAZENIL - 0,1MGML</t>
  </si>
  <si>
    <t xml:space="preserve">FLUMAZENIL - 0,1MGML SOL. INJ </t>
  </si>
  <si>
    <t xml:space="preserve">FLUMAZEN - 0,1MGML SOL. INJ </t>
  </si>
  <si>
    <t xml:space="preserve">FLUMAZENIL 0,1 MGML SOL. INJ. CX. 5 AMP. X  5ML</t>
  </si>
  <si>
    <t xml:space="preserve">FLUMAZENIL 0,5 MG5 ML SOL. INJ. CX. 5 AMP.X 5 ML</t>
  </si>
  <si>
    <t xml:space="preserve">LANEXAT 0,5 MG5 ML SOL. INJ. CX. 5 AMP.X 5 ML</t>
  </si>
  <si>
    <t xml:space="preserve">FLUNITRAZEPAM  1 MG CX. 30 CP. REV.</t>
  </si>
  <si>
    <t xml:space="preserve">ROHYPNOL 1 MG CX. 30 CP. REV.</t>
  </si>
  <si>
    <t xml:space="preserve">FLUNITRAZEPAM 1 MG CX. 20 CP. REV.</t>
  </si>
  <si>
    <t xml:space="preserve">ROHYDORM 1 MG CX. 20 CP. REV.</t>
  </si>
  <si>
    <t xml:space="preserve">ROHYPNOL 1 MG CX. 20 CP. REV.</t>
  </si>
  <si>
    <t xml:space="preserve">FLUNITRAZEPAM 2 MG CX. 20 CP. REV.</t>
  </si>
  <si>
    <t xml:space="preserve">ROHYDORM 2 MG CX. 20 CP. REV.</t>
  </si>
  <si>
    <t xml:space="preserve">FLUOCINOLONA ACETONIDA+SULFATO DE NEOMICINA</t>
  </si>
  <si>
    <t xml:space="preserve">DERMOXIN 0,5 MGG + 10 MGG POMADA DERM. BISN.X 10 G</t>
  </si>
  <si>
    <t xml:space="preserve">FLUORURACILA 2,5 G (50 MGML) SOL. INJ. FA X 50 ML</t>
  </si>
  <si>
    <t xml:space="preserve">FAULDFLUOR 2,5 G (50 MGML) SOL. INJ. FA X 50 ML</t>
  </si>
  <si>
    <t xml:space="preserve">FLUORURACILA 25 MGML SOL. INJ. CX. 50 FA. VD. X 10 ML</t>
  </si>
  <si>
    <t xml:space="preserve">FLUORURACILA 250 MG (25 MGML) SOL. INJ. CX. 10 FA X 10 ML</t>
  </si>
  <si>
    <t xml:space="preserve">FLUORO-URACIL 250 MG (25 MGML) SOL. INJ. CX. 10 FA X 10 ML</t>
  </si>
  <si>
    <t xml:space="preserve">FLUORURACILA 500 MG (25 MGML) SOL INJ CX. 5 FA X 20 ML</t>
  </si>
  <si>
    <t xml:space="preserve">FLUORURACILA 500 MG (50 MGML) SOL. INJ. CX. 10 FA X 10 ML</t>
  </si>
  <si>
    <t xml:space="preserve">FLUORO-URACIL 500 MG (50 MGML) SOL. INJ. CX. 10 FA X 10 ML</t>
  </si>
  <si>
    <t xml:space="preserve">FLUORURACILA 500 MG (50 MGML) SOL. INJ. CX. 5 FA X 10 ML</t>
  </si>
  <si>
    <t xml:space="preserve">FAULDFLUOR 500 MG (50 MGML) SOL. INJ. CX. 5 FA X 10 ML</t>
  </si>
  <si>
    <t xml:space="preserve">FLUORURACILA 500 MG (50 MGML) SOL. INJ. FA VD X 10 ML</t>
  </si>
  <si>
    <t xml:space="preserve">FLURAZEPAM - 30MG</t>
  </si>
  <si>
    <t xml:space="preserve">DALMADORM - 30MG </t>
  </si>
  <si>
    <t xml:space="preserve">FLURBIPROFENO 0,03% SOL. OFT. FR. GTS. X 5 ML</t>
  </si>
  <si>
    <t xml:space="preserve">OCUFEN 0,03% SOL. OFT. FR. GTS. X 5 ML</t>
  </si>
  <si>
    <t xml:space="preserve">FLUTAMIDA - 250MG</t>
  </si>
  <si>
    <t xml:space="preserve">EULEXIN - 250MG</t>
  </si>
  <si>
    <t xml:space="preserve">FLUTAMIDA 250 MG  CX. 20  CP</t>
  </si>
  <si>
    <t xml:space="preserve">TEFLUT 250 MG  CX. 20  CP</t>
  </si>
  <si>
    <t xml:space="preserve">FLUVASTATINA - 20MG</t>
  </si>
  <si>
    <t xml:space="preserve">LESCOL - 20MG</t>
  </si>
  <si>
    <t xml:space="preserve">FLUVASTATINA 20 MG CX. 28 CAP.</t>
  </si>
  <si>
    <t xml:space="preserve">LESCOL 20 MG CX. 28 CAP.</t>
  </si>
  <si>
    <t xml:space="preserve">FOLINATO DE CÁLCIO</t>
  </si>
  <si>
    <t xml:space="preserve">TEVAFOLIN 300 MG (10 MGML) SOL. INJ. FA X 30 ML</t>
  </si>
  <si>
    <t xml:space="preserve">FOLINATO DE CALCIO - 15MG</t>
  </si>
  <si>
    <t xml:space="preserve">PREVAX - 15MG</t>
  </si>
  <si>
    <t xml:space="preserve">FOLINATO DE CALCIO - 50MG  5ML</t>
  </si>
  <si>
    <t xml:space="preserve">PREVAX - 50MG  5ML</t>
  </si>
  <si>
    <t xml:space="preserve">FOLINATO DE CÁLCIO 10 MGML SOL INJ IVIM CX. 10 FA X 30 ML</t>
  </si>
  <si>
    <t xml:space="preserve">FOLINATO DE CÁLCIO 300 MG (10 MGML) SOL. INJ FA X 30 ML</t>
  </si>
  <si>
    <t xml:space="preserve">FAULDLEUCO 300 MG (10 MGML) SOL. INJ FA X 30 ML</t>
  </si>
  <si>
    <t xml:space="preserve">FOLINATO DE CÁLCIO 50 MG  PÓ LIOF. CX. FA X 10 ML</t>
  </si>
  <si>
    <t xml:space="preserve">LIFOLIN 50 MG  PÓ LIOF. CX. FA X 10 ML</t>
  </si>
  <si>
    <t xml:space="preserve">FOLINATO DE CÁLCIO 50 MG (10 MGML) SOL. INJ FA X 5 ML</t>
  </si>
  <si>
    <t xml:space="preserve">FAULDLEUCO 50 MG (10 MGML) SOL. INJ FA X 5 ML</t>
  </si>
  <si>
    <t xml:space="preserve">FOLINATO DE CÁLCIO 50 MG PÓ LIOF. INJ. FA</t>
  </si>
  <si>
    <t xml:space="preserve">LEUCOVORINA 50 MG PÓ LIOF. INJ. FA</t>
  </si>
  <si>
    <t xml:space="preserve">FOLINATO DE CÁLCIO 50 MG SOL. INJ. CX. 50 FA</t>
  </si>
  <si>
    <t xml:space="preserve">FONDAPARINUX SODICO  2,5MG SOL INJ CX 2 SER. PREENCHIDA X 0,5 ML</t>
  </si>
  <si>
    <t xml:space="preserve">ARIXTRA 2,5MG SOL INJ CX 2 SER. PREENCHIDA X 0,5 ML</t>
  </si>
  <si>
    <t xml:space="preserve">FONDAPARINUX SODICO 7,5MG SOL INJ CX. 2 SER PREENCHIDA X 0,6 ML</t>
  </si>
  <si>
    <t xml:space="preserve">ARIXTRA 7,5MG SOL INJ CX. 2 SER PREENCHIDA X 0,6 ML</t>
  </si>
  <si>
    <t xml:space="preserve">FORMULA INFANTIL HIPOALERGENICA COM FERRO - 400 GRA</t>
  </si>
  <si>
    <t xml:space="preserve">NEOCATE PÓ LATA 400 G</t>
  </si>
  <si>
    <t xml:space="preserve">FORMULA INFANTIL SEMI-ELEMENTAR HIPOALERGENICA COM FERRO - 400 GRA</t>
  </si>
  <si>
    <t xml:space="preserve">PREGOMIN PEPTI LATA X 400 G.</t>
  </si>
  <si>
    <t xml:space="preserve">FORTICARE SUPLEMENTO X 125 ML (SABOR LARANJA - LIMAO PESSEGO - GENGIBRE CAPPUCINNO)</t>
  </si>
  <si>
    <t xml:space="preserve">FORTINI MULTI FIBER SUPLEMENTO X 200 ML (SABOR CHOCOLATEBAUNILHAMORANGOBANANA)</t>
  </si>
  <si>
    <t xml:space="preserve">FORTINI PO NEUTRO LATA 400G </t>
  </si>
  <si>
    <t xml:space="preserve">FOSFATO DE CLINDAMICINA</t>
  </si>
  <si>
    <t xml:space="preserve">ANAEROCID 20 MGG CREME VAG. BISN. 40 G + 7 APLICADOR.</t>
  </si>
  <si>
    <t xml:space="preserve">DALACIN-C 300 MG CX. 16 CAP.</t>
  </si>
  <si>
    <t xml:space="preserve">FOSFATO DE CLINDAMICINA 600 MG (150 MGML) SOL. INJ. CX. 100 AMP. X 4 ML</t>
  </si>
  <si>
    <t xml:space="preserve">FOSFATO DE CLINDAMICINA </t>
  </si>
  <si>
    <t xml:space="preserve">FOSFATO DE CLINDAMICINA 600 MG (150 MGML) SOL. INJ. CX. 50 AMP. X 4 ML</t>
  </si>
  <si>
    <t xml:space="preserve">FOSFATO DE CLINDAMICINA  600 MG (150 MGML) SOL. INJ. CX. 50 AMP.X 4 ML</t>
  </si>
  <si>
    <t xml:space="preserve">SENOCLIN 600 MG (150 MGML) SOL. INJ. CX. 50 AMP.X 4 ML</t>
  </si>
  <si>
    <t xml:space="preserve">FOSFATO DE CLINDAMICINA - 600MG  4ML</t>
  </si>
  <si>
    <t xml:space="preserve">FOSFATO DE CLINDAMICINA 300 MG (150 MGML) SOL. INJ. AMP X 2 ML</t>
  </si>
  <si>
    <t xml:space="preserve">DALACIN-C 300 MG (150 MGML) SOL. INJ. AMP X 2 ML</t>
  </si>
  <si>
    <t xml:space="preserve">FOSFATO DE CLINDAMICINA 300 MG (150 MGML) SOL. INJ. CX. 50 AMP. X 2 ML</t>
  </si>
  <si>
    <t xml:space="preserve">FOSFATO DE CLINDAMICINA 600 MG (150 MGML) SOL INJ AMP X 4 ML</t>
  </si>
  <si>
    <t xml:space="preserve">DALACIN C 600 MG (150 MGML) SOL INJ AMP X 4 ML</t>
  </si>
  <si>
    <t xml:space="preserve">FOSFATO DE CLINDAMICINA 600 MG (150 MGML) SOL. INJ.CX. 20 AMP X 4 ML</t>
  </si>
  <si>
    <t xml:space="preserve">CLINDARIX 600 MG (150 MGML) SOL. INJ.CX. 20 AMP X 4 ML</t>
  </si>
  <si>
    <t xml:space="preserve">FOSFATO DE CODEINA - 30MG</t>
  </si>
  <si>
    <t xml:space="preserve">CODEIN - 30MG</t>
  </si>
  <si>
    <t xml:space="preserve">FOSFATO DE CODEINA - 30MG2ML</t>
  </si>
  <si>
    <t xml:space="preserve">CODEIN - 30MG2ML</t>
  </si>
  <si>
    <t xml:space="preserve">FOSFATO DE CODEINA - 3MG120ML</t>
  </si>
  <si>
    <t xml:space="preserve">CODEIN - 3MG120ML</t>
  </si>
  <si>
    <t xml:space="preserve">FOSFATO DE CODEÍNA+PARACETAMOL</t>
  </si>
  <si>
    <t xml:space="preserve">VICODIL 30 MG + 500 MG CX. 12 CP.</t>
  </si>
  <si>
    <t xml:space="preserve">FOSFATO DE CODEÍNA+PARACETAMOL 30 MG + 500 MG CX. 12 CP.</t>
  </si>
  <si>
    <t xml:space="preserve">TYLEX 30 MG + 500 MG CX. 12 CP.</t>
  </si>
  <si>
    <t xml:space="preserve">FOSFATO DE CODEÍNA+PARACETAMOL 7,5 MG + 500 MG CX. 12 CP.</t>
  </si>
  <si>
    <t xml:space="preserve">TYLEX 7,5 MG + 500 MG CX. 12 CP.</t>
  </si>
  <si>
    <t xml:space="preserve">FOSFATO DE FLUDARABINA - 50MG</t>
  </si>
  <si>
    <t xml:space="preserve">FLUDARA - 50MG</t>
  </si>
  <si>
    <t xml:space="preserve">FOSFATO DE FLUDARABINA 50 MG PÓ LIÓF. INJ. CX. 5 FA</t>
  </si>
  <si>
    <t xml:space="preserve">FLUDALIBBS 50 MG PÓ LIÓF. INJ. CX. 5 FA</t>
  </si>
  <si>
    <t xml:space="preserve">FOSFATO DE FLUDARABINA ORAL 10 MG CX. 15 CP. REV.</t>
  </si>
  <si>
    <t xml:space="preserve">FLUDARA ORAL 10 MG CX. 15 CP. REV.</t>
  </si>
  <si>
    <t xml:space="preserve">FOSFATO DE OSELTAMIVIR - 75MG</t>
  </si>
  <si>
    <t xml:space="preserve">TAMIFLU - 75MG</t>
  </si>
  <si>
    <t xml:space="preserve">FOSFATO DE POTASSIO - 2MEQ  10ML </t>
  </si>
  <si>
    <t xml:space="preserve">FOSFATO DE POTASSIO - 2MEQ 10ML </t>
  </si>
  <si>
    <t xml:space="preserve">FOSFATO DE POTÁSSIO 2 MEQML SOL. INJ. CX. 100 AMP PLÁST. X 10 ML</t>
  </si>
  <si>
    <t xml:space="preserve">FOSFATO DE PREDNISOLONA - 20MG</t>
  </si>
  <si>
    <t xml:space="preserve">PREDSIM - 20MG</t>
  </si>
  <si>
    <t xml:space="preserve">FOSFATO DE PREDNISOLONA - 3MG  100ML SOL.</t>
  </si>
  <si>
    <t xml:space="preserve">PREDSIM - 3MG  100ML SOL.</t>
  </si>
  <si>
    <t xml:space="preserve">FOSFATO DE PREDNISOLONA - 3MG  60ML SOLUÇAO </t>
  </si>
  <si>
    <t xml:space="preserve">PREDSIM - 3MG  60ML SOLUÇAO </t>
  </si>
  <si>
    <t xml:space="preserve">FOSFATO DE PREDNISOLONA - 5MG</t>
  </si>
  <si>
    <t xml:space="preserve">PREDSIM - 5MG</t>
  </si>
  <si>
    <t xml:space="preserve">FOSFATO DE SITAGLIPTINA - 100MG </t>
  </si>
  <si>
    <t xml:space="preserve">JANUVIA - 100MG</t>
  </si>
  <si>
    <t xml:space="preserve">FOSFATO DE SITAGLIPTINA - 50MG </t>
  </si>
  <si>
    <t xml:space="preserve">JANUVIA - 50MG</t>
  </si>
  <si>
    <t xml:space="preserve">FOSFATO DE SÓDIO MONOBÁSICO  500MG</t>
  </si>
  <si>
    <t xml:space="preserve">FOSFATO DE SODIO MONOBASICO + FOSFATO DE SODIO DIBASICO - 130ML</t>
  </si>
  <si>
    <t xml:space="preserve">FLEET ENEMA - 130ML</t>
  </si>
  <si>
    <t xml:space="preserve">FOSFATO DE SÓDIO MONOBÁSICO+FOSFATO DE SÓDIO DIBÁSICO</t>
  </si>
  <si>
    <t xml:space="preserve">ENEMAPLEX SOL. RETAL FR. X 130 ML</t>
  </si>
  <si>
    <t xml:space="preserve">FOSFATO DISSÓDICO DE BETAMETASONA</t>
  </si>
  <si>
    <t xml:space="preserve">CELESTONE  4 MGML SOL. INJ. AMP X 1 ML.</t>
  </si>
  <si>
    <t xml:space="preserve">FOSFATO DISSODICO DE DEXAMETASONA - 2MG ML</t>
  </si>
  <si>
    <t xml:space="preserve">DEXAMETASONA - 2MGML SOL. INJ.</t>
  </si>
  <si>
    <t xml:space="preserve">FOSFATO DISSODICO DE DEXAMETASONA - 2MG1ML</t>
  </si>
  <si>
    <t xml:space="preserve">FOSFATO DISSODICO DE DEXAMETASONA - 2MGML  1ML</t>
  </si>
  <si>
    <t xml:space="preserve">FOSFATO DISSODICO DE DEXAMETASONA - 4,0MGML SOL. INJ. FA VF. X 2,5ML</t>
  </si>
  <si>
    <t xml:space="preserve">FOSFATO DISSODICO DE DEXAMETASONA - 4MG  2,5ML</t>
  </si>
  <si>
    <t xml:space="preserve">FOSFATO DISSODICO DE DEXAMETASONA - 4MG2,5ML</t>
  </si>
  <si>
    <t xml:space="preserve">FOSFATO DISSODICO DE DEXAMETASONA - 4MG  2,5ML </t>
  </si>
  <si>
    <t xml:space="preserve">CORTICOIDEX - 4 MGML</t>
  </si>
  <si>
    <t xml:space="preserve">FOSFATO DISSODICO DE DEXAMETASONA - 4MGML SOL. INJ.</t>
  </si>
  <si>
    <t xml:space="preserve">FOSFATO DISSODICO DE DEXAMETASONA + CLORIDRATO DE MOXIFLOXACINO - 5MGML + 1MGML SOL OFT</t>
  </si>
  <si>
    <t xml:space="preserve">VIGADEXA SOL.OFTAL.5ML</t>
  </si>
  <si>
    <t xml:space="preserve">FOSFATO DISSÓDICO DE DEXAMETASONA 2 MGML SOL INJ CX 50 AMP VD INC X 1 ML </t>
  </si>
  <si>
    <t xml:space="preserve">FOSFATO DISSÓDICO DE DEXAMETASONA 2 MGML SOL. INJ. CX. 2 FA X 1 ML</t>
  </si>
  <si>
    <t xml:space="preserve">DECADRON 2 MGML SOL. INJ. CX. 2 FA X 1 ML</t>
  </si>
  <si>
    <t xml:space="preserve">FOSFATO DISSÓDICO DE DEXAMETASONA 4 MGML SOL. INJ. CX. 100 AMP X 2,5 ML </t>
  </si>
  <si>
    <t xml:space="preserve">FOSFATO DISSÓDICO DE DEXAMETASONA 4 MGML SOL. INJ. CX. 50 FA X 2,5 ML</t>
  </si>
  <si>
    <t xml:space="preserve">METAXON 4 MGML SOL. INJ. CX. 50 FA X 2,5 ML</t>
  </si>
  <si>
    <t xml:space="preserve">FOSFATO DISSÓDICO DE DEXAMETASONA 4 MGML SOL. INJ. FA X 2,5 ML</t>
  </si>
  <si>
    <t xml:space="preserve">DECADRON 4 MGML SOL. INJ. FA X 2,5 ML</t>
  </si>
  <si>
    <t xml:space="preserve">FOSFATO DISSÓDICO DE DEXAMETASONA+ACETATO DE DEXAMETASONA</t>
  </si>
  <si>
    <t xml:space="preserve">DUO-DECADRON 2 MGML + 8 MGML SUSP. INJ. FA X 1 ML + SER. DOS.</t>
  </si>
  <si>
    <t xml:space="preserve">DUO-DECADRON 2 MGML + 8 MGML SUSP. INJ. FA X 2 ML + SER. DOS.</t>
  </si>
  <si>
    <t xml:space="preserve">FOSFATO MONO E DISSODICO - 130ML</t>
  </si>
  <si>
    <t xml:space="preserve">PHOSFOENEMA - 130ML</t>
  </si>
  <si>
    <t xml:space="preserve">FOSFATO MONOBASICO E DISSODICO - 130ML</t>
  </si>
  <si>
    <t xml:space="preserve">FOSFATO SÓDICO DE PREDNISOLONA</t>
  </si>
  <si>
    <t xml:space="preserve">PRELONE 5 MG CX. 20 CP.</t>
  </si>
  <si>
    <t xml:space="preserve">FOSFATO SODICO DE PREDNISOLONA  -  GENERICO 3 MGML. SOL. OR. CT. FR. PLAS. OPC. X 100 ML.</t>
  </si>
  <si>
    <t xml:space="preserve">FOSFATO SODICO DE PREDNISOLONA  -  GENERICO 3 MGML. SOL. OR. CT. FR. PLAS. OPC. X 120 ML.</t>
  </si>
  <si>
    <t xml:space="preserve">FOSFATO SODICO DE PREDNISOLONA  -  GENERICO 3 MGML. SOL. OR. CX. 50 FR. PLAS.  OPC.  X  100  ML.  (EMB.</t>
  </si>
  <si>
    <t xml:space="preserve">FOSFATO SODICO DE PREDNISOLONA - 100ML + DOS. SOL. ORAL</t>
  </si>
  <si>
    <t xml:space="preserve">FOSFATO SODICO DE PREDNISOLONA - 100ML SUSP. ORAL </t>
  </si>
  <si>
    <t xml:space="preserve">FOSFATO SODICO DE PREDNISOLONA - 100ML </t>
  </si>
  <si>
    <t xml:space="preserve">FOSFATO SODICO DE PREDNISOLONA - 1MGML  100ML MGML. SOL. OR. CT. FR. PLAS. OPC. +  CP.  DOSADOR</t>
  </si>
  <si>
    <t xml:space="preserve">FOSFATO SODICO DE PREDNISOLONA - 1MGML  120ML SOL. OR. CT.  FR. PLAS. OPC.+ CP.  DOSADOR</t>
  </si>
  <si>
    <t xml:space="preserve">FOSFATO SODICO DE PREDNISOLONA - 3 MGML SOL. ORAL</t>
  </si>
  <si>
    <t xml:space="preserve">ORALPRED - 3 MGML SOL. ORAL</t>
  </si>
  <si>
    <t xml:space="preserve">FOSFATO SÓDICO DE PREDNISOLONA 1 MGML SOL. ORAL FR. VD. X 100 ML + CP. MED.</t>
  </si>
  <si>
    <t xml:space="preserve">FOSFATO SÓDICO DE PREDNISOLONA 20 MG CX. 10  CP.</t>
  </si>
  <si>
    <t xml:space="preserve">PRELONE 20 MG CX. 10  CP.</t>
  </si>
  <si>
    <t xml:space="preserve">FOSFATO SODICO DE PREDNISOLONA 3 MGML SOL. ORAL FR. PLÁST. X 120 ML +</t>
  </si>
  <si>
    <t xml:space="preserve">FOSFATO SODICO DE PREDNISOLONA 3 MGML SOL. ORAL FR. PLÁST. X 120 ML + PIPETA DOS.</t>
  </si>
  <si>
    <t xml:space="preserve">FOSFATO SÓDICO DE PREDNISOLONA 3 MGML SOL. ORAL FR. PLÁST. X 60 ML + SER. DOS.</t>
  </si>
  <si>
    <t xml:space="preserve">FOSFATO SÓDICO DE PREDNISOLONA 3 MGML SOL. ORAL FR. X 120 ML + PIPETA DOSADORA</t>
  </si>
  <si>
    <t xml:space="preserve">PRELONE FOSFATO 3 MGML SOL. ORAL FR. X 120 ML + PIPETA DOSADORA</t>
  </si>
  <si>
    <t xml:space="preserve">FOSFATO SÓDICO DE PREDNISOLONA 3 MGML SOL. ORAL FR. X 60 ML +  PIPETA DOSADORA</t>
  </si>
  <si>
    <t xml:space="preserve">PRELONE FOSFATO 3 MGML SOL. ORAL FR. X 60 ML +  PIPETA DOSADORA</t>
  </si>
  <si>
    <t xml:space="preserve">FOSFATO TRICALCIO + VITAMINA B12 E D2 + FLUORETO DE SODIO</t>
  </si>
  <si>
    <t xml:space="preserve">CALCIGENOL B12 SUSP ORAL 300 ML</t>
  </si>
  <si>
    <t xml:space="preserve">FOSFOMICINA TROMETAMOL - 3GRA GRANULADO </t>
  </si>
  <si>
    <t xml:space="preserve">MONURIL - 3GRA GRANULADO </t>
  </si>
  <si>
    <t xml:space="preserve">FOTEMUSTINA </t>
  </si>
  <si>
    <t xml:space="preserve">MUPHORAN </t>
  </si>
  <si>
    <t xml:space="preserve">FRAÇAO FOSFOLIPÍDICA DE PULMAO PORCINO 80 MGML SUSP. INJ FA VD X 1,5 ML</t>
  </si>
  <si>
    <t xml:space="preserve">CUROSURF 80 MGML SUSP. INJ FA VD X 1,5 ML</t>
  </si>
  <si>
    <t xml:space="preserve">FRAÇAO FOSFOLIPÍDICA DE PULMAO PORCINO 80 MGML SUSP. INJ FA VD X 3 ML</t>
  </si>
  <si>
    <t xml:space="preserve">CUROSURF 80 MGML SUSP. INJ FA VD X 3 ML</t>
  </si>
  <si>
    <t xml:space="preserve">FREBINI ENERGY EASY BAG 500ML</t>
  </si>
  <si>
    <t xml:space="preserve">FRESUBIN 2 KCAL DRINK FRUTAS DA FLORESTA  EASY BOTTLE X 200 ML </t>
  </si>
  <si>
    <t xml:space="preserve">FRESUBIN 2 KCAL FIBRE DRINK CHOCOLATE 200ML</t>
  </si>
  <si>
    <t xml:space="preserve">FRESUBIN ENERGY DRINK BAUNILHA EASY BOTTLE X 200 ML</t>
  </si>
  <si>
    <t xml:space="preserve">FRESUBIN ENERGY EASY BAG  X 1000 ML</t>
  </si>
  <si>
    <t xml:space="preserve">FRESUBIN ENERGY EASY BAG 500ML</t>
  </si>
  <si>
    <t xml:space="preserve">FRESUBIN ENERGY FIBRE EASY BAG X 1000 ML</t>
  </si>
  <si>
    <t xml:space="preserve">FRESUBIN ENERGY FIBRE EASY BAG X 500 ML</t>
  </si>
  <si>
    <t xml:space="preserve">FRESUBIN HEPA EASY BAG X 500 ML</t>
  </si>
  <si>
    <t xml:space="preserve">FRESUBIN HP ENERGY EASY BAG  X 1000 ML</t>
  </si>
  <si>
    <t xml:space="preserve">FRESUBIN HP ENERGY EASY BAG 500ML</t>
  </si>
  <si>
    <t xml:space="preserve">FRESUBIN JUCY DRINKI EASY BOTTLE 200ML BR 7179601</t>
  </si>
  <si>
    <t xml:space="preserve">FRESUBIN JUCY DRINK EASY BOTTLE 200ML BR 7179601</t>
  </si>
  <si>
    <t xml:space="preserve">FRESENIUS KABI</t>
  </si>
  <si>
    <t xml:space="preserve">FRESUBIN LIPID DRINK CAPPUCCINO TETRA X 200 ML</t>
  </si>
  <si>
    <t xml:space="preserve">FRESUBIN LIPID DRINK FRUTAS TROPICAIS TETRA X 200 ML</t>
  </si>
  <si>
    <t xml:space="preserve">FRESUBIN LIPID EASY BAG X  500 ML</t>
  </si>
  <si>
    <t xml:space="preserve">FRESUBIN ORIGINAL EASY BAG  X 1000 ML</t>
  </si>
  <si>
    <t xml:space="preserve">FRESUBIN ORIGINAL EASY BAG  X 500 ML</t>
  </si>
  <si>
    <t xml:space="preserve">FRESUBIN ORIGINAL FIBRE EASY BAG - 1000ML</t>
  </si>
  <si>
    <t xml:space="preserve">FRESUBIN ORIGINAL FIBRE EASY BAG  X 500 ML</t>
  </si>
  <si>
    <t xml:space="preserve">FRESUBIN PROTEIN ENERGY DRINK ABACAXI EASY BOTTLE X 200 ML</t>
  </si>
  <si>
    <t xml:space="preserve">FRESUBIN PROTEIN ENERGY DRINK AVELA EASY BOTTLE X 200 ML</t>
  </si>
  <si>
    <t xml:space="preserve">FRESUBIN PROTEIN ENERGY DRINK BAUNILHA EASY BOTTLE X 200 ML</t>
  </si>
  <si>
    <t xml:space="preserve">FRESUBIN PROTEIN ENERGY DRINK CHOCOLATE EASY BOTTLE X 200 ML</t>
  </si>
  <si>
    <t xml:space="preserve">FRESUBIN PROTEIN ENERGY DRINK FRUTAS VERMELHAS EASY BOTTLE X 200 ML</t>
  </si>
  <si>
    <t xml:space="preserve">FRESUBIN PROTEIN ENERGY DRINK BAUNILHA TETRA X 200 ML</t>
  </si>
  <si>
    <t xml:space="preserve">FRESUBIN PROTEIN ENERGY DRINK MORANGO TETRA X 200 ML</t>
  </si>
  <si>
    <t xml:space="preserve">FRESUBIN PROTEIN POWDER 300G</t>
  </si>
  <si>
    <t xml:space="preserve">FRESUBIN SOYA FIBRE EASY BAG X 1000 ML</t>
  </si>
  <si>
    <t xml:space="preserve">FRUTOSE + VITAMINA B2, B6 E C - 10ML</t>
  </si>
  <si>
    <t xml:space="preserve">ENERGOPLEX - 10ML</t>
  </si>
  <si>
    <t xml:space="preserve">FRUTOSE + VITAMINA B2, B6 E C 10 ML</t>
  </si>
  <si>
    <t xml:space="preserve">ENERGOPLEX 10 ML</t>
  </si>
  <si>
    <t xml:space="preserve">FRUTOSE + VITAMINA C + COMPLEXO B - 10ML</t>
  </si>
  <si>
    <t xml:space="preserve">FRUTOPLEX - 10ML</t>
  </si>
  <si>
    <t xml:space="preserve">FRUTOSE + VITAMINA C + COMPLEXO B - 20ML</t>
  </si>
  <si>
    <t xml:space="preserve">FRUTOPLEX - 20ML</t>
  </si>
  <si>
    <t xml:space="preserve">FRUTOSE 5% SOL INJ IV CX 20 BOLSA PE BLOWPACK SIST FECH X 500 ML</t>
  </si>
  <si>
    <t xml:space="preserve">FRUTOSE+ÁCIDO ASCÓRBICO+RIBOFLAVINA+PIRIDOXINA+NICOTINAMIDA</t>
  </si>
  <si>
    <t xml:space="preserve">BIOFRUCTOSE SOL. INJ. CX. 3 AMP X 10 ML.</t>
  </si>
  <si>
    <t xml:space="preserve">BIOFRUCTOSE SOL. INJ. CX. 3 AMP X 20 ML.</t>
  </si>
  <si>
    <t xml:space="preserve">BIOFRUCTOSE SOL. INJ. CX. 50 AMP X 2 ML.</t>
  </si>
  <si>
    <t xml:space="preserve">BIOFRUCTOSE SOL. INJ.CX. 100 AMP X 10 ML.</t>
  </si>
  <si>
    <t xml:space="preserve">FULVESTRANTO - 250MG  5ML </t>
  </si>
  <si>
    <t xml:space="preserve">FASLODEX - 250MG  5ML</t>
  </si>
  <si>
    <t xml:space="preserve">FUMARATO + SULFATO FERROSO + VIT B12 + COMPLEXO B - 150ML SOL ORAL</t>
  </si>
  <si>
    <t xml:space="preserve">ANEMIX - 150ML SOL ORAL</t>
  </si>
  <si>
    <t xml:space="preserve">FUMARATO DE BENCICLANO - 200MG </t>
  </si>
  <si>
    <t xml:space="preserve">FLUDILAT RETARD - 200MG</t>
  </si>
  <si>
    <t xml:space="preserve">FUMARATO DE BISOPROLOL - 1,25MG</t>
  </si>
  <si>
    <t xml:space="preserve">CONCOR - 1,25MG</t>
  </si>
  <si>
    <t xml:space="preserve">CONCOR - 1,25MG CP. REV.</t>
  </si>
  <si>
    <t xml:space="preserve">FUMARATO DE BISOPROLOL - 10MG</t>
  </si>
  <si>
    <t xml:space="preserve">CONCOR - 10MG CP. REV.</t>
  </si>
  <si>
    <t xml:space="preserve">FUMARATO DE BISOPROLOL - 5MG</t>
  </si>
  <si>
    <t xml:space="preserve">CONCOR - 5MG</t>
  </si>
  <si>
    <t xml:space="preserve">FUMARATO DE BISOPROLOL + HIDROCLOROTIAZIDA - 10MG</t>
  </si>
  <si>
    <t xml:space="preserve">BICONCOR - 10MG</t>
  </si>
  <si>
    <t xml:space="preserve">FUMARATO DE BISOPROLOL + HIDROCLOROTIAZIDA - 2,5MG  6,25MG </t>
  </si>
  <si>
    <t xml:space="preserve">BICONCOR - 2,5MG  6,25MG</t>
  </si>
  <si>
    <t xml:space="preserve">FUMARATO DE BISOPROLOL + HIDROCLOROTIAZIDA - 5,0MG  6,25MG</t>
  </si>
  <si>
    <t xml:space="preserve">BICONCOR - 5,0MG  6,25MG</t>
  </si>
  <si>
    <t xml:space="preserve">FUMARATO DE BISOPROLOL 2,5 MG CX. 28 CP. REV.</t>
  </si>
  <si>
    <t xml:space="preserve">CONCOR 2,5 MG CX. 28 CP. REV.</t>
  </si>
  <si>
    <t xml:space="preserve">FUMARATO DE CETOTIFENO - 100ML XPE </t>
  </si>
  <si>
    <t xml:space="preserve">FUMARATO DE CETOTIFENO - 100ML </t>
  </si>
  <si>
    <t xml:space="preserve">FUMARATO DE CETOTIFENO - 2MG</t>
  </si>
  <si>
    <t xml:space="preserve">ZADITEN - 2MG</t>
  </si>
  <si>
    <t xml:space="preserve">FUMARATO DE CLEMASTINA - 120ML XPE</t>
  </si>
  <si>
    <t xml:space="preserve">AGASTEN - 120ML XPE</t>
  </si>
  <si>
    <t xml:space="preserve">FUMARATO DE CLEMASTINA - 1MG </t>
  </si>
  <si>
    <t xml:space="preserve">AGASTEN - 1MG</t>
  </si>
  <si>
    <t xml:space="preserve">FUMARATO DE FORMOTEROL - 12MCG</t>
  </si>
  <si>
    <t xml:space="preserve">FORADIL - 12MCG SINALADOR</t>
  </si>
  <si>
    <t xml:space="preserve">FORADIL DP - 12MCG</t>
  </si>
  <si>
    <t xml:space="preserve">FORMOCAPS - 12MCG</t>
  </si>
  <si>
    <t xml:space="preserve">FUMARATO DE FORMOTEROL - 12MCG C INALADOR</t>
  </si>
  <si>
    <t xml:space="preserve">FORMOCAPS - 12MCG C INALADOR</t>
  </si>
  <si>
    <t xml:space="preserve">FUMARATO DE FORMOTEROL + BUDESONIDA - 12  200MCG</t>
  </si>
  <si>
    <t xml:space="preserve">FORASEQ -  12  200MCG</t>
  </si>
  <si>
    <t xml:space="preserve">FUMARATO DE FORMOTEROL + BUDESONIDA - 12  400MCG </t>
  </si>
  <si>
    <t xml:space="preserve">FORASEQ - 12  400MCG</t>
  </si>
  <si>
    <t xml:space="preserve">FUMARATO DE FORMOTEROL + BUDESONIDA - 6MCG  100MCG</t>
  </si>
  <si>
    <t xml:space="preserve">ALENIA - 6MCG  100MCG</t>
  </si>
  <si>
    <t xml:space="preserve">FUMARATO DE FORMOTEROL + BUDESONIDA - 6MCG  200MCG</t>
  </si>
  <si>
    <t xml:space="preserve">ALENIA - 6MCG  200MCG</t>
  </si>
  <si>
    <t xml:space="preserve">FUMARATO DE FORMOTEROL 12 MCG  PÓ CAP. INALANTE CX.  60  CAP + INAL.</t>
  </si>
  <si>
    <t xml:space="preserve">FORMARE 12 MCG  PÓ CAP. INALANTE CX.  60  CAP + INAL.</t>
  </si>
  <si>
    <t xml:space="preserve">FUMARATO DE FORMOTEROL 12 MCG PÓ CAP. INALANTE CX. 30 CAP. + INAL.</t>
  </si>
  <si>
    <t xml:space="preserve">FLUIR 12 MCG PÓ CAP. INALANTE CX. 30 CAP. + INAL.</t>
  </si>
  <si>
    <t xml:space="preserve">FUMARATO DE FORMOTEROL 12 MCG PÓ CAP. INALANTE CX. 30 CAP. + REFIL</t>
  </si>
  <si>
    <t xml:space="preserve">FLUIR 12 MCG PÓ CAP. INALANTE CX. 30 CAP. + REFIL</t>
  </si>
  <si>
    <t xml:space="preserve">FUMARATO DE FORMOTEROL+BUDESONIDA 12  400 MCG</t>
  </si>
  <si>
    <t xml:space="preserve">ALENIA 12 MCG + 400 MCG CAP. PÓ INAL. FR. PLÁST.  X  60 CAP.</t>
  </si>
  <si>
    <t xml:space="preserve">ALENIA 12 MCG + 400 MCG CAP. PÓ INAL. FR. PLÁST. X  60 CAP.  CINALADOR</t>
  </si>
  <si>
    <t xml:space="preserve">FUMARATO DE QUETIAPINA - 100MG</t>
  </si>
  <si>
    <t xml:space="preserve">SEROQUEL - 100MG</t>
  </si>
  <si>
    <t xml:space="preserve">FUMARATO DE QUETIAPINA - 200MG</t>
  </si>
  <si>
    <t xml:space="preserve">SEROQUEL - 200MG</t>
  </si>
  <si>
    <t xml:space="preserve">FUMARATO DE QUETIAPINA - 200MG CP. REV. LIB. PROL.</t>
  </si>
  <si>
    <t xml:space="preserve">SEROQUEL XRO - 200MG CP. REV. LIB. PROL.</t>
  </si>
  <si>
    <t xml:space="preserve">FUMARATO DE QUETIAPINA - 25MG</t>
  </si>
  <si>
    <t xml:space="preserve">SEROQUEL - 25MG</t>
  </si>
  <si>
    <t xml:space="preserve">FUMARATO DE QUETIAPINA - 300MG CP. REV. LIB. PROL.</t>
  </si>
  <si>
    <t xml:space="preserve">SEROQUEL XRO - 300MG CP. REV. LIB. PROL.</t>
  </si>
  <si>
    <t xml:space="preserve">FUMARATO DE QUETIAPINA - 50MG CP. REV. LIB. PROL.</t>
  </si>
  <si>
    <t xml:space="preserve">SEROQUEL XRO - 50MG CP. REV. LIB. PROL.</t>
  </si>
  <si>
    <t xml:space="preserve">FUMARATO DE QUETIAPINA 25 MG CX. 14 CP. REV.</t>
  </si>
  <si>
    <t xml:space="preserve">FUMARATO DE QUETIAPINA 25 MG CX. 15 CP. REV.</t>
  </si>
  <si>
    <t xml:space="preserve">FUROATO DE FLUTICASONA 27,5 MCGDOSE SOL. SPRAY NASAL FR. X  120 DOSES</t>
  </si>
  <si>
    <t xml:space="preserve">AVAMYS 27,5 MCGDOSE SOL. SPRAY NASAL FR. X  120 DOSES</t>
  </si>
  <si>
    <t xml:space="preserve">FUROATO DE MOMETASONA</t>
  </si>
  <si>
    <t xml:space="preserve">OXIMAX 400 MCG CX. 30 CAP. PÓ INAL. + INALADOR</t>
  </si>
  <si>
    <t xml:space="preserve">FUROATO DE MOMETASONA - 1MG CREME</t>
  </si>
  <si>
    <t xml:space="preserve">TOPISON - 1MG</t>
  </si>
  <si>
    <t xml:space="preserve">FUROATO DE MOMETASONA - 20GRA (POMADA)</t>
  </si>
  <si>
    <t xml:space="preserve">ELOCOM  - 20GRA</t>
  </si>
  <si>
    <t xml:space="preserve">FUROSEMIDA - 20MG  2ML</t>
  </si>
  <si>
    <t xml:space="preserve">LASIX - 20MG  2ML</t>
  </si>
  <si>
    <t xml:space="preserve">FUROSEMIDA - 20MG2ML</t>
  </si>
  <si>
    <t xml:space="preserve">FUROSEMIDA - 40MG</t>
  </si>
  <si>
    <t xml:space="preserve">FUROSEMIN - 40MG</t>
  </si>
  <si>
    <t xml:space="preserve">LASIX - 40MG</t>
  </si>
  <si>
    <t xml:space="preserve">FUROSEMIDA - 40MG </t>
  </si>
  <si>
    <t xml:space="preserve">FUROSEMIDE - 40MG</t>
  </si>
  <si>
    <t xml:space="preserve">FUROSEMIDA - 40MG  + CLORETO DE POTASSIO - 100MG </t>
  </si>
  <si>
    <t xml:space="preserve">HIDRION - 40MG  100MG</t>
  </si>
  <si>
    <t xml:space="preserve">FUROSEMIDA + ESPIRONOLACTONA - 100MG</t>
  </si>
  <si>
    <t xml:space="preserve">LASILACTONA - 100MG</t>
  </si>
  <si>
    <t xml:space="preserve">FUROSEMIDA 10 MGML SOL INJ CX. 5 AMP X 2 ML</t>
  </si>
  <si>
    <t xml:space="preserve">FUROSEMIDA 10 MGML SOL. INJ. CX. 50 AMP. X 2 ML</t>
  </si>
  <si>
    <t xml:space="preserve">NEOSEMID 10 MGML SOL. INJ. CX. 50 AMP. X 2 ML</t>
  </si>
  <si>
    <t xml:space="preserve">FUROSEMIDA 10 MGML SOL. INJ. CX. 60 AMP  X  2  MLHOSP)</t>
  </si>
  <si>
    <t xml:space="preserve">FUROSEMIDA 10 MGML SOL. INJ. CX. 60 AMP  X  2  ML</t>
  </si>
  <si>
    <t xml:space="preserve">FUROSEMIDA 20 MG (10 MGML) SOL. INJ. CX. 100 AMP. X 2 ML</t>
  </si>
  <si>
    <t xml:space="preserve">FUROSEMIDA 20 MG (10 MGML) SOL. INJ. CX. 50 AMP  X  2  ML</t>
  </si>
  <si>
    <t xml:space="preserve">FUROSEMIDA 20 MG (10 MGML) SOL. INJ. CX. 50 AMP X 2 ML</t>
  </si>
  <si>
    <t xml:space="preserve">FUROSETRON 20 MG (10 MGML) SOL. INJ. CX. 50 AMP X 2 ML</t>
  </si>
  <si>
    <t xml:space="preserve">FUROSEMIDA 40 MG CX. 100 CP.</t>
  </si>
  <si>
    <t xml:space="preserve">FUROSEMIDA 40 MG CX. 20 CP.</t>
  </si>
  <si>
    <t xml:space="preserve">DIUREMIL 40 MG CX. 20 CP.</t>
  </si>
  <si>
    <t xml:space="preserve">FLUXIL 40 MG CX. 20 CP.</t>
  </si>
  <si>
    <t xml:space="preserve">FUROSEMIDE 40 MG CX. 20 CP.</t>
  </si>
  <si>
    <t xml:space="preserve">FUROSEMIDA 40 MG CX. 500 CP.</t>
  </si>
  <si>
    <t xml:space="preserve">FUROSEMIDA+CLORETO DE POTÁSSIO 40 MG + 50 MG CX. 20 CP.</t>
  </si>
  <si>
    <t xml:space="preserve">FUROSEMIDE COMPOSTO 40 MG + 50 MG CX. 20 CP.</t>
  </si>
  <si>
    <t xml:space="preserve">FUROSEMIDA+CLORIDRATO DE AMILORIDA</t>
  </si>
  <si>
    <t xml:space="preserve">DIURISA 40 MG + 10 MG CX. 20 CP.</t>
  </si>
  <si>
    <t>GABAPENTINA</t>
  </si>
  <si>
    <t xml:space="preserve">GABAPENTINA 300  MG CX. 30  CAP.</t>
  </si>
  <si>
    <t xml:space="preserve">GABAPENTINA 300 MG CX. 30 CAP.</t>
  </si>
  <si>
    <t xml:space="preserve">GABAPENTINA - 300MG</t>
  </si>
  <si>
    <t xml:space="preserve">NEURONTIN - 300MG</t>
  </si>
  <si>
    <t xml:space="preserve">PROGRESSE - 300MG</t>
  </si>
  <si>
    <t xml:space="preserve">GABAPENTINA - 300MG </t>
  </si>
  <si>
    <t xml:space="preserve">GABAPENTINA - 400MG</t>
  </si>
  <si>
    <t xml:space="preserve">NEURONTIN - 400MG</t>
  </si>
  <si>
    <t xml:space="preserve">GABAPENTINA - 600MG</t>
  </si>
  <si>
    <t xml:space="preserve">NEURONTIN - 600MG</t>
  </si>
  <si>
    <t xml:space="preserve">GADODIAMIDA  287 MGML SOL. INJ. FA X  15 ML</t>
  </si>
  <si>
    <t xml:space="preserve">OMNISCAN 287 MGML SOL. INJ. FA X  15 ML</t>
  </si>
  <si>
    <t xml:space="preserve">GADODIAMIDA 287 MGML SOL. INJ. FA X  10 ML</t>
  </si>
  <si>
    <t xml:space="preserve">OMNISCAN 287 MGML SOL. INJ. FA X  10 ML</t>
  </si>
  <si>
    <t xml:space="preserve">GADODIAMIDA 287 MGML SOL. INJ. FA X  20 ML</t>
  </si>
  <si>
    <t xml:space="preserve">OMNISCAN 287 MGML SOL. INJ. FA X  20 ML</t>
  </si>
  <si>
    <t xml:space="preserve">GADOPENTETATO DE DIMEGLUMINA - 10ML</t>
  </si>
  <si>
    <t xml:space="preserve">VIEWGAM - 469MGML SOL. INJ.FA X 10ML</t>
  </si>
  <si>
    <t xml:space="preserve">ALKO DO BRASIL</t>
  </si>
  <si>
    <t xml:space="preserve">GADOPENTETATO DE DIMEGLUMINA - 15ML</t>
  </si>
  <si>
    <t xml:space="preserve">VIEWGAM - 469MGML SOL. INJ.FA X 15ML</t>
  </si>
  <si>
    <t xml:space="preserve">GADOPENTETATO DE DIMEGLUMINA - 469MGML SOL. INJ. CX. 10 FA X 100 ML</t>
  </si>
  <si>
    <t xml:space="preserve">MAGNEVISTAN - 469MGML SOL. INJ. CX. 10 FA X 100 ML</t>
  </si>
  <si>
    <t xml:space="preserve">GADOPENTETATO DE DIMEGLUMINA - 469MGML SOL. INJ. CX. 10 FA X 15 ML</t>
  </si>
  <si>
    <t xml:space="preserve">MAGNEVISTAN - 469MGML SOL. INJ. CX. 10 FA X 15 ML</t>
  </si>
  <si>
    <t xml:space="preserve">GADOPENTETATO DE DIMEGLUMINA 469 MGML SOL. INJ. CX. 10 FA X 10 ML</t>
  </si>
  <si>
    <t xml:space="preserve">MAGNEVISTAN 469 MGML SOL. INJ. CX. 10 FA X 10 ML</t>
  </si>
  <si>
    <t xml:space="preserve">GADOPENTETATO DE DIMEGLUMINA 469 MGML SOL. INJ. CX. FA X 10 ML</t>
  </si>
  <si>
    <t xml:space="preserve">MAGNEVISTAN 469 MGML SOL. INJ. CX. FA X 10 ML</t>
  </si>
  <si>
    <t xml:space="preserve">GADOTERATO DE MEGLUMINA 0,5 MMOLML SOL. INJ. CX. 25 FA X 15 ML</t>
  </si>
  <si>
    <t xml:space="preserve">DOTAREM 0,5 MMOLML SOL. INJ. CX. 25 FA X 15 ML</t>
  </si>
  <si>
    <t xml:space="preserve">GADOTERATO DE MEGLUMINA 0,5 MMOLML SOL. INJ. FA X 10 ML</t>
  </si>
  <si>
    <t xml:space="preserve">DOTAREM 0,5 MMOLML SOL. INJ. FA X 10 ML</t>
  </si>
  <si>
    <t xml:space="preserve">GADOTERATO DE MEGLUMINA 0,5 MMOLML SOL. INJ. FA X 15 ML</t>
  </si>
  <si>
    <t xml:space="preserve">DOTAREM 0,5 MMOLML SOL. INJ. FA X 15 ML</t>
  </si>
  <si>
    <t xml:space="preserve">GADOVERSETAMIDA 330,9 MGML SOL. INJ. FA X 10 ML</t>
  </si>
  <si>
    <t xml:space="preserve">OPTIMARK 330,9 MGML SOL. INJ. FA X 10 ML</t>
  </si>
  <si>
    <t xml:space="preserve">COVIDIEN MALLINCKRODT</t>
  </si>
  <si>
    <t xml:space="preserve">GADOVERSETAMIDA 330,9 MGML SOL. INJ. FA X 15 ML</t>
  </si>
  <si>
    <t xml:space="preserve">OPTIMARK 330,9 MGML SOL. INJ. FA X 15 ML</t>
  </si>
  <si>
    <t xml:space="preserve">GADOVERSETAMIDA 330,9 MGML SOL. INJ. SER. PREENCH. X 15 ML</t>
  </si>
  <si>
    <t xml:space="preserve">OPTIMARK 330,9 MGML SOL. INJ. SER. PREENCH. X 15 ML</t>
  </si>
  <si>
    <t xml:space="preserve">GADOVERSETAMIDAR 330,9 MGML SOL. INJ. FA X 20 ML</t>
  </si>
  <si>
    <t xml:space="preserve">OPTIMARK 330,9 MGML SOL. INJ. FA X 20 ML</t>
  </si>
  <si>
    <t xml:space="preserve">GALATO DE BISMUTO MONOBASICO + OXIDO DE ZINCO - 100GRA GEL</t>
  </si>
  <si>
    <t xml:space="preserve">CUTISANOL - 100GRA GEL</t>
  </si>
  <si>
    <t>MILLET-ROUX</t>
  </si>
  <si>
    <t xml:space="preserve">GALATO DE BISMUTO MONOBASICO + OXIDO DE ZINCO - 150GRA PO </t>
  </si>
  <si>
    <t xml:space="preserve">CUTISANOL - 150GRA PO</t>
  </si>
  <si>
    <t xml:space="preserve">GANCICLOVIR - 500MG</t>
  </si>
  <si>
    <t xml:space="preserve">GANCICLOVIR 1 MGML SOL. INJ. BOLSA X 250 ML (C CLORETO DE SÓDIO)</t>
  </si>
  <si>
    <t xml:space="preserve">CYMEVIR 1 MGML SOL. INJ. BOLSA X 250 ML (C CLORETO DE SÓDIO)</t>
  </si>
  <si>
    <t xml:space="preserve">GANCICLOVIR 1 MGML SOL. INJ. BOLSA X 250 ML (C GLICOSE)</t>
  </si>
  <si>
    <t xml:space="preserve">CYMEVIR 1 MGML SOL. INJ. BOLSA X 250 ML (C GLICOSE)</t>
  </si>
  <si>
    <t xml:space="preserve">GANCICLOVIR 500 MG PÓ LIOF. SOL. INJ. CX. 25  FA  X  10  ML</t>
  </si>
  <si>
    <t xml:space="preserve">CYMEVENE 500 MG PÓ LIOF. SOL. INJ. CX. 25  FA  X  10  ML</t>
  </si>
  <si>
    <t xml:space="preserve">GATIFLOXACINO - 3MGML  5ML COLIRIO</t>
  </si>
  <si>
    <t xml:space="preserve">ZYMAR - 3MGML  5ML COLIRIO</t>
  </si>
  <si>
    <t xml:space="preserve">GATIFLOXACINO+ACETATO DE PREDNISOLONA 3 MGML + 10 MGML SUSP. OFT. FR. PLÁST. GTS X 3 ML</t>
  </si>
  <si>
    <t xml:space="preserve">ZYPRED 3 MGML + 10 MGML SUSP. OFT. FR. PLÁST. GTS X 3 ML</t>
  </si>
  <si>
    <t xml:space="preserve">GELATINA 40 MGML SOL. INJ. FR. SIST.FECH. ECOFLAC PLUS X 500 ML </t>
  </si>
  <si>
    <t xml:space="preserve">GELAFUNDIN 40 MGML SOL. INJ. FR. SIST.FECH. ECOFLAC PLUS X 500 ML</t>
  </si>
  <si>
    <t xml:space="preserve">GELATINA+CLORETO DE SÓDIO+CLORETO DE POTÁSSIO+CLORETO DE CÁLCIO</t>
  </si>
  <si>
    <t xml:space="preserve">HISOCEL SOL. INJ. SIST. FECH. BOLSA X 500 ML</t>
  </si>
  <si>
    <t xml:space="preserve">POLISOCEL 3,5% GELATINA SOL. INJ. BOLSA X 500 ML + EQUIPO</t>
  </si>
  <si>
    <t xml:space="preserve">GENITURINARIO IN VIVO CINTILOGRAFIA RENAL DINAMICA</t>
  </si>
  <si>
    <t xml:space="preserve">GENITURINARIO IN VIVO CINTILOGRAFIA RENAL DINAMICA COM DIURETICO</t>
  </si>
  <si>
    <t xml:space="preserve">GENITURINARIO IN VIVO CINTILOGRAFIA RENAL ESTATICA (QUALITATIVA OU QUANTITATIVA)</t>
  </si>
  <si>
    <t xml:space="preserve">GENITURINARIO IN VIVO CINTILOGRAFIA TESTICULAR ESCROTAL</t>
  </si>
  <si>
    <t xml:space="preserve">GENITURINARIO IN VIVO CISTOCINTILOGRAFIA DIRETA</t>
  </si>
  <si>
    <t xml:space="preserve">GENITURINARIO IN VIVO CISTOCINTILOGRAFIA INDIRETA</t>
  </si>
  <si>
    <t xml:space="preserve">GENTAMICINA ( SULFATO ) + FOSFATO DISSODICO DE BETAMETASONA COL.- 10ML</t>
  </si>
  <si>
    <t xml:space="preserve">GARASONE COL.- 10ML</t>
  </si>
  <si>
    <t xml:space="preserve">GLIBENCLAMIDA - 5MG</t>
  </si>
  <si>
    <t xml:space="preserve">DAONIL - 5MG</t>
  </si>
  <si>
    <t xml:space="preserve">GLIBEXIL - 5MG</t>
  </si>
  <si>
    <t xml:space="preserve">LISAGLUCON - 5MG</t>
  </si>
  <si>
    <t xml:space="preserve">UNI GLIBEN - 5MG</t>
  </si>
  <si>
    <t xml:space="preserve">GLIBENCLAMIDA - 5MG </t>
  </si>
  <si>
    <t xml:space="preserve">GLIBENCLAMIDA 5 MG CX. 30  CP.</t>
  </si>
  <si>
    <t xml:space="preserve">GLIONIL 5 MG CX. 30  CP.</t>
  </si>
  <si>
    <t xml:space="preserve">GLIBENCLAMIDA 5 MG CX. 30 CP.</t>
  </si>
  <si>
    <t xml:space="preserve">GLIBENDIABE 5 MG CX. 30 CP.</t>
  </si>
  <si>
    <t xml:space="preserve">GLICONIL 5 MG CX. 30 CP.</t>
  </si>
  <si>
    <t xml:space="preserve">GLIBENCLAMIDA 5 MG. CX. 20 CP</t>
  </si>
  <si>
    <t xml:space="preserve">BENCLAMIN 5 MG. CX. 20 CP</t>
  </si>
  <si>
    <t xml:space="preserve">GLICAZIDA MR - 30MG </t>
  </si>
  <si>
    <t xml:space="preserve">DIAMICRON MR - 30MG</t>
  </si>
  <si>
    <t xml:space="preserve">GLICERINA - 12%  500ML</t>
  </si>
  <si>
    <t xml:space="preserve">ENEMA GLICERINADO - 12%  500ML</t>
  </si>
  <si>
    <t xml:space="preserve">SOLUÇAO DE GLICERINA - 12%  500ML</t>
  </si>
  <si>
    <t xml:space="preserve">GLICERINA - ADULTO</t>
  </si>
  <si>
    <t xml:space="preserve">GLICERIN - ADULTO</t>
  </si>
  <si>
    <t xml:space="preserve">GLICERINA ADULTO</t>
  </si>
  <si>
    <t xml:space="preserve">GLICEL ADULTO </t>
  </si>
  <si>
    <t xml:space="preserve">GLICERINA GLICOSADO - 12%  1000ML</t>
  </si>
  <si>
    <t xml:space="preserve">ENEMA GLICERINA - 12%  1000ML</t>
  </si>
  <si>
    <t xml:space="preserve">GLICERINA INFANTIL</t>
  </si>
  <si>
    <t xml:space="preserve">GLICEL INFANTIL </t>
  </si>
  <si>
    <t xml:space="preserve">GLICERINA INFANTIL </t>
  </si>
  <si>
    <t xml:space="preserve">GLICERIN  INFANTIL </t>
  </si>
  <si>
    <t xml:space="preserve">GLICEROFOSFATOS DE CALCIO E SODIO - 480ML SOL. </t>
  </si>
  <si>
    <t xml:space="preserve">NEUROTONICO - 480ML SOL. </t>
  </si>
  <si>
    <t xml:space="preserve">GLICEROL 12% SOL. RETAL FR. X 250 ML</t>
  </si>
  <si>
    <t xml:space="preserve">GLICENAX 12% SOL. RETAL FR. X 250 ML</t>
  </si>
  <si>
    <t xml:space="preserve">GLICERINA 12% SOL. RETAL FR. X 250 ML</t>
  </si>
  <si>
    <t xml:space="preserve">GLICEROL 12% SOL. RETAL FR. X 500 ML</t>
  </si>
  <si>
    <t xml:space="preserve">GLICENAX 12% SOL. RETAL FR. X 500 ML</t>
  </si>
  <si>
    <t xml:space="preserve">GLICERINA 12% SOL. RETAL FR. X 500 ML</t>
  </si>
  <si>
    <t xml:space="preserve">SOLUÇÃO ENEMA DE GLICERINA 12% SOL. RETAL FR. X 500 ML</t>
  </si>
  <si>
    <t xml:space="preserve">GLICEROL+LECITINA DE OVO+ÓLEO DE SOJA</t>
  </si>
  <si>
    <t xml:space="preserve">LIPOVENOS 20% EMULSÃO INJ. FR. X 500 ML</t>
  </si>
  <si>
    <t xml:space="preserve">GLICLAZIDA - 30MG</t>
  </si>
  <si>
    <t xml:space="preserve">GLICLAZIDA 80 MG CX. 60 CP.</t>
  </si>
  <si>
    <t xml:space="preserve">GLICARON 80 MG CX. 60 CP.</t>
  </si>
  <si>
    <t xml:space="preserve">GLICOFISIOLOGICO - LINHAMAX - FRASCOS - SISTEMA FECHADO 1000 ML</t>
  </si>
  <si>
    <t xml:space="preserve">GLICOFISIOLOGICO - LINHAMAX - FRASCOS - SISTEMA FECHADO 250 ML</t>
  </si>
  <si>
    <t xml:space="preserve">GLICOFISIOLOGICO - LINHAMAX - FRASCOS - SISTEMA FECHADO 500 ML</t>
  </si>
  <si>
    <t xml:space="preserve">GLICONATO DE CALCIO 10% SOL. INJ. AMP X 10 ML.</t>
  </si>
  <si>
    <t xml:space="preserve">GLICONATO DE CÁLCIO 10% SOL. INJ. CX. 100 AMP X 10 ML </t>
  </si>
  <si>
    <t xml:space="preserve">GLICONATO DE CÁLCIO 10% SOL. INJ. CX. 200 AMP. PLÁST. X 10 ML.</t>
  </si>
  <si>
    <t xml:space="preserve">GLICONATO DE CÁLCIO 10% SOL. INJ. CX. 50 AMP. PLÁST. X 10ML</t>
  </si>
  <si>
    <t xml:space="preserve">GLICOSE - 10%  1000ML - BOLSAS - SISTEMA FECHADO MED FLEX </t>
  </si>
  <si>
    <t xml:space="preserve">SORO GLICOSADO - 10%  1000ML - BOLSAS - SISTEMA FECHADO MED FLEX </t>
  </si>
  <si>
    <t xml:space="preserve">GLICOSE - 10%  250ML - BOLSAS - SISTEMA FECHADO MED FLEX </t>
  </si>
  <si>
    <t xml:space="preserve">SORO GLICOSADO - 10%  250ML - BOLSAS - SISTEMA FECHADO MED FLEX </t>
  </si>
  <si>
    <t xml:space="preserve">GLICOSE - 10%  500ML - BOLSAS - SISTEMA FECHADO MED FLEX </t>
  </si>
  <si>
    <t xml:space="preserve">SORO GLICOSADO - 10%  500ML - BOLSAS - SISTEMA FECHADO MED FLEX </t>
  </si>
  <si>
    <t xml:space="preserve">GLICOSE - 25%  10ML</t>
  </si>
  <si>
    <t xml:space="preserve">GLICOSE - 5%  1000ML - BOLSAS - SISTEMA FECHADO MED FLEX </t>
  </si>
  <si>
    <t xml:space="preserve">SORO GLICOSADO - 5%  1000ML - BOLSAS - SISTEMA FECHADO MED FLEX </t>
  </si>
  <si>
    <t xml:space="preserve">GLICOSE - 5%  100ML - BOLSAS - SISTEMA FECHADO MED FLEX </t>
  </si>
  <si>
    <t xml:space="preserve">SORO GLICOSADO - 5%  100ML - BOLSAS - SISTEMA FECHADO MED FLEX </t>
  </si>
  <si>
    <t xml:space="preserve">GLICOSE - 5%  250ML - BOLSAS - SISTEMA FECHADO MED FLEX </t>
  </si>
  <si>
    <t xml:space="preserve">SORO GLICOSADO - 5%  250ML - BOLSAS - SISTEMA FECHADO MED FLEX </t>
  </si>
  <si>
    <t xml:space="preserve">GLICOSE - 5%  500ML - BOLSAS - SISTEMA FECHADO MED FLEX </t>
  </si>
  <si>
    <t xml:space="preserve">SORO GLICOSADO - 5%  500ML - BOLSAS - SISTEMA FECHADO MED FLEX </t>
  </si>
  <si>
    <t xml:space="preserve">GLICOSE  5% SOL. INJ. BOLSA PLÁST. VIAFLEX SIST. FECH. X 500ML</t>
  </si>
  <si>
    <t xml:space="preserve">SOLUÇÃO DE GLICOSE 5% SOL. INJ. BOLSA PLÁST. VIAFLEX SIST. FECH. X 500ML</t>
  </si>
  <si>
    <t xml:space="preserve">GLICOSE - 50%  10ML</t>
  </si>
  <si>
    <t xml:space="preserve">GLICOSE - 50%  10ML LINHA FLEXVIAL</t>
  </si>
  <si>
    <t xml:space="preserve">GLICOSE 10% - LINHAMAX - FRASCOS - SISTEMA FECHADO 1000 ML</t>
  </si>
  <si>
    <t xml:space="preserve">GLICOSE 5% - LINHAMAX - FRASCOS - SISTEMA FECHADO 1000 ML</t>
  </si>
  <si>
    <t xml:space="preserve">GLICOSE 10% - LINHAMAX - FRASCOS - SISTEMA FECHADO 250 ML</t>
  </si>
  <si>
    <t xml:space="preserve">GLICOSE 10% - LINHAMAX - FRASCOS - SISTEMA FECHADO 500 ML</t>
  </si>
  <si>
    <t xml:space="preserve">GLICOSE 10%  SOL. INJ. SIST. FECH. CX. 24 FR.X 500 ML</t>
  </si>
  <si>
    <t xml:space="preserve">GLICOSE 10% SOL. INJ.  SIST. FECH. CX. 10 AMP. ECOFLAC PLUS X 1000 ML </t>
  </si>
  <si>
    <t xml:space="preserve">GLICOSE 10% SOL. INJ.  SIST. FECH. CX. 10 AMP. ECOFLAC PLUS X 1000 ML</t>
  </si>
  <si>
    <t xml:space="preserve">GLICOSE 10% SOL. INJ. BOLSA PLÁST. VIAFLEX SIST. FECH.  X 500ML</t>
  </si>
  <si>
    <t xml:space="preserve">SOLUÇÃO DE GLICOSE 10% SOL. INJ. BOLSA PLÁST. VIAFLEX SIST. FECH.  X 500ML</t>
  </si>
  <si>
    <t xml:space="preserve">GLICOSE 10% SOL. INJ. IV SIST. FECH. CX. 10 BOLSA PVC X 1000ML</t>
  </si>
  <si>
    <t xml:space="preserve">GLICOSE 10% SOL. INJ. IV SIST. FECH. CX. 20 BOLSA PVC X 500ML</t>
  </si>
  <si>
    <t xml:space="preserve">GLICOSE 10% SOL. INJ. SIST. FECH BOLSA PVC ISTARBAG X 250 ML</t>
  </si>
  <si>
    <t xml:space="preserve">GLICOSE 10% SOL. INJ. SIST. FECH. BOLSA X 500 ML</t>
  </si>
  <si>
    <t xml:space="preserve">GLICOSE 10% SOL. INJ. SIST. FECH. CX. 20 AMP. ECOFLAC PLUS X 500 ML </t>
  </si>
  <si>
    <t xml:space="preserve">GLICOSE 10% SOL. INJ. SIST. FECH. CX. 20 AMP. ECOFLAC PLUS X 500 ML</t>
  </si>
  <si>
    <t xml:space="preserve">GLICOSE 10% SOL. INJ. SIST. FECH. CX. 30 AMP. ECOFLAC PLUS X 250 ML</t>
  </si>
  <si>
    <t xml:space="preserve">GLICOSE 10% SOL. INJ. SIST. FECH. FR. X 250ML</t>
  </si>
  <si>
    <t xml:space="preserve">GLICOSE 25% SOL INJ CX 200 AMP PLÁST X 10 ML</t>
  </si>
  <si>
    <t xml:space="preserve">GLICOSE 25% SOL. INJ. AMP X 10 ML</t>
  </si>
  <si>
    <t xml:space="preserve">GLICOSE 25% SOL. INJ. AMP X 10ML</t>
  </si>
  <si>
    <t xml:space="preserve">GLICOSE 25% SOL. INJ. CX. 100 AMP. X 10 ML</t>
  </si>
  <si>
    <t xml:space="preserve">GLICOSE 25% SOL. INJ. CX. 50 AMP. PLÁST. X 20ML</t>
  </si>
  <si>
    <t xml:space="preserve">SOLUÇÃO DE GLICOSE 25% SOL. INJ. CX. 50 AMP. PLÁST. X 20ML</t>
  </si>
  <si>
    <t xml:space="preserve">GLICOSE 25% SOL. INJ. CX. 800 AMP PLÁST. X 10 ML</t>
  </si>
  <si>
    <t xml:space="preserve">GLICOSE 5% - LINHAMAX - FRASCOS - SISTEMA FECHADO 100 ML</t>
  </si>
  <si>
    <t xml:space="preserve">GLICOSE 5% - LINHAMAX - FRASCOS - SISTEMA FECHADO 250 ML</t>
  </si>
  <si>
    <t xml:space="preserve">GLICOSE 5% - LINHAMAX - FRASCOS - SISTEMA FECHADO 500 ML</t>
  </si>
  <si>
    <t xml:space="preserve">GLICOSE 5%  SOL. INJ. SIST. FECH. CX. 10 AMP. ECOFLAC PLUS X 500 ML</t>
  </si>
  <si>
    <t xml:space="preserve">SOL. DE GLICOSE 5%  SOL. INJ. SIST. FECH. CX. 10 AMP. ECOFLAC PLUS X 500 ML</t>
  </si>
  <si>
    <t xml:space="preserve">GLICOSE 5%  SOL. INJ. SIST. FECH. CX. 20 AMP. ECOFLAC PLUS X 100 ML</t>
  </si>
  <si>
    <t xml:space="preserve">SOL. DE GLICOSE 5%  SOL. INJ. SIST. FECH. CX. 20 AMP. ECOFLAC PLUS X 100 ML</t>
  </si>
  <si>
    <t xml:space="preserve">GLICOSE 5% SOL. INJ. BOLSA PLÁST. VIAFLEX SIST. FECH. X 50ML</t>
  </si>
  <si>
    <t xml:space="preserve">SOLUÇÃO DE GLICOSE 5% SOL. INJ. BOLSA PLÁST. VIAFLEX SIST. FECH. X 50ML</t>
  </si>
  <si>
    <t xml:space="preserve">GLICOSE 5% SOL. INJ. CX. 10 BOLSA PE BLOWPACK SIST. FECH. X 1000 ML</t>
  </si>
  <si>
    <t xml:space="preserve">GLICOSE 5% SOL. INJ. CX. 20 BOLSA PE BLOWPACK SIST. FECH. X 500 ML</t>
  </si>
  <si>
    <t xml:space="preserve">GLICOSE 5% SOL. INJ. CX. 40 BOLSA PE BLOWPACK SIST. FECH. X 250 ML</t>
  </si>
  <si>
    <t xml:space="preserve">GLICOSE 5% SOL. INJ. CX. 60 BOLSA PE BLOWPACK SIST. FECH. X 100 ML</t>
  </si>
  <si>
    <t xml:space="preserve">GLICOSE 5% SOL. INJ. SIST. FECH. BOLSA X 100 ML</t>
  </si>
  <si>
    <t xml:space="preserve">GLICOSE 5% SOL. INJ. SIST. FECH. BOLSA X 1000 ML</t>
  </si>
  <si>
    <t xml:space="preserve">GLICOSE 5% SOL. INJ. SIST. FECH. BOLSA X 250 ML</t>
  </si>
  <si>
    <t xml:space="preserve">GLICOSE 5% SOL. INJ. SIST. FECH. BOLSA X 500 ML</t>
  </si>
  <si>
    <t xml:space="preserve">GLICOSE 5% SOL. INJ. SIST. FECH. CX. 10 AMP. ECOFLAC PLUS X 1000 ML </t>
  </si>
  <si>
    <t xml:space="preserve">GLICOSE 5% SOL. INJ. SIST. FECH. CX. 10 AMP. ECOFLAC PLUS X 1000 ML</t>
  </si>
  <si>
    <t xml:space="preserve">GLICOSE 5% SOL. INJ. SIST. FECH. CX. 10 BOLSA PVC ISTARBAG  X 1000 ML</t>
  </si>
  <si>
    <t xml:space="preserve">GLICOSE 5% SOL. INJ. SIST. FECH. CX. 12 FR. X 1000 ML</t>
  </si>
  <si>
    <t xml:space="preserve">GLICOSE 5% SOL. INJ. SIST. FECH. CX. 12 FR.X 1000 ML</t>
  </si>
  <si>
    <t xml:space="preserve">GLICOSE 5% SOL. INJ. SIST. FECH. CX. 20 AMP. ECOFLAC PLUS X 500 ML</t>
  </si>
  <si>
    <t xml:space="preserve">GLICOSE 5% SOL. INJ. SIST. FECH. CX. 20 BOLSA PVC ISTARBAG X 500 ML</t>
  </si>
  <si>
    <t xml:space="preserve">GLICOSE 5% SOL. INJ. SIST. FECH. CX. 20 BOLSA X 500 ML</t>
  </si>
  <si>
    <t xml:space="preserve">GLICOSE 5% SOL. INJ. SIST. FECH. CX. 20 FR. X 500ML</t>
  </si>
  <si>
    <t xml:space="preserve">GLICOSE 5% SOL. INJ. SIST. FECH. CX. 24 FR. X 500ML</t>
  </si>
  <si>
    <t xml:space="preserve">GLICOSE 5% SOL. INJ. SIST. FECH. CX. 30 AMP. ECOFLAC PLUS X 250 ML</t>
  </si>
  <si>
    <t xml:space="preserve">GLICOSE 5% SOL. INJ. SIST. FECH. CX. 35 BOLSA X 250ML</t>
  </si>
  <si>
    <t xml:space="preserve">GLICOSE 5% SOL. INJ. SIST. FECH. CX. 35 BOLSA X 250 ML</t>
  </si>
  <si>
    <t xml:space="preserve">GLICOSE 5% SOL. INJ. SIST. FECH. CX. 40 BOLSA PVC ISTARBAG X 250 ML</t>
  </si>
  <si>
    <t xml:space="preserve">GLICOSE 5% SOL. INJ. SIST. FECH. CX. 40 FR. X 250ML</t>
  </si>
  <si>
    <t xml:space="preserve">GLICOSE 5% SOL. INJ. SIST. FECH. CX. 48 FR. X 250ML</t>
  </si>
  <si>
    <t xml:space="preserve">GLICOSE 5% SOL. INJ. SIST. FECH. CX. 50 AMP. MINIFLAC X 100 ML</t>
  </si>
  <si>
    <t xml:space="preserve">GLICOSE 5% SOL. INJ. SIST. FECH. CX. 50 AMP. MINIFLAC X 50 ML</t>
  </si>
  <si>
    <t xml:space="preserve">GLICOSE 5% SOL. INJ. SIST. FECH. CX. 60 BOLSA PVC ISTARBAG X 100 ML</t>
  </si>
  <si>
    <t xml:space="preserve">GLICOSE 5% SOL. INJ. SIST. FECH. CX. 70 FR. X 50ML</t>
  </si>
  <si>
    <t xml:space="preserve">GLICOSE 5% SOL. INJ. SIST. FECH. FR. X 1000ML</t>
  </si>
  <si>
    <t xml:space="preserve">GLICOSE 5% SOL. INJ. SIST. FECH. FR. X 100ML</t>
  </si>
  <si>
    <t xml:space="preserve">GLICOSE 5% SOL. INJ. SIST. FECH. FR. X 125ML</t>
  </si>
  <si>
    <t xml:space="preserve">GLICOSE 5% SOL. INJ. SIST. FECH. FR. X 250ML</t>
  </si>
  <si>
    <t xml:space="preserve">GLICOSE 5% SOL. INJ. SIST. FECH. FR. X 500ML</t>
  </si>
  <si>
    <t xml:space="preserve">GLICOSE 5% SOL. INJ. SIST. FECH. FR. X 50ML</t>
  </si>
  <si>
    <t xml:space="preserve">GLICOSE 50% SOL. INJ. AMP X 10 ML</t>
  </si>
  <si>
    <t xml:space="preserve">GLICOSE 50% SOL. INJ. AMP X 20 ML</t>
  </si>
  <si>
    <t xml:space="preserve">GLICOSE 50% SOL. INJ. AMP X 20ML</t>
  </si>
  <si>
    <t xml:space="preserve">GLICOSE 50% SOL. INJ. BOLSA PLÁST. VIAFLEX SIST. FECH. X 1000ML</t>
  </si>
  <si>
    <t xml:space="preserve">SOLUÇÃO DE GLICOSE 50% SOL. INJ. BOLSA PLÁST. VIAFLEX SIST. FECH. X 1000ML</t>
  </si>
  <si>
    <t xml:space="preserve">GLICOSE 50% SOL. INJ. CX. 100 AMP. PLÁST. X 20ML</t>
  </si>
  <si>
    <t xml:space="preserve">SOLUÇÃO DE GLICOSE 50% SOL. INJ. CX. 100 AMP. PLÁST. X 20ML</t>
  </si>
  <si>
    <t xml:space="preserve">GLICOSE 50% SOL. INJ. CX. 100 AMP. VD. X 10 ML</t>
  </si>
  <si>
    <t xml:space="preserve">GLICOSE 50% SOL. INJ. CX. 200 AMP PLÁST. X 10 ML </t>
  </si>
  <si>
    <t xml:space="preserve">GLICOSE 50% SOL. INJ. CX. 200 AMP. PLÁST. X 10 ML</t>
  </si>
  <si>
    <t xml:space="preserve">GLICOSE 50% SOL. INJ. SIST. FECH. FR. X 500ML</t>
  </si>
  <si>
    <t xml:space="preserve">GLICOSE 75% SOL. INJ. CX. 200 AMP. X 10ML</t>
  </si>
  <si>
    <t xml:space="preserve">SOLUÇÃO DE GLICOSE 75% SOL. INJ. CX. 200 AMP. X 10ML</t>
  </si>
  <si>
    <t xml:space="preserve">GLICOSE A 10% SOL. INJ. SIST. FECH. BOLSA X 250ML</t>
  </si>
  <si>
    <t xml:space="preserve">SOLUÇÃO DE GLICOSE A 10% SOL. INJ. SIST. FECH. BOLSA X 250ML</t>
  </si>
  <si>
    <t xml:space="preserve">GLICOSE A 5% SOL. INJ. SIST. FECH. BOLSA X 1000ML</t>
  </si>
  <si>
    <t xml:space="preserve">SOLUÇÃO DE GLICOSE A 5% SOL. INJ. SIST. FECH. BOLSA X 1000ML</t>
  </si>
  <si>
    <t xml:space="preserve">GLICOSE A 5% SOL. INJ. SIST. FECH. BOLSA X 125ML</t>
  </si>
  <si>
    <t xml:space="preserve">SOLUÇÃO DE GLICOSE A 5% SOL. INJ. SIST. FECH. BOLSA X 125ML</t>
  </si>
  <si>
    <t xml:space="preserve">GLICOSE A 5% SOL. INJ. SIST. FECH. BOLSA X 250ML</t>
  </si>
  <si>
    <t xml:space="preserve">SOLUÇÃO DE GLICOSE A 5% SOL. INJ. SIST. FECH. BOLSA X 250ML</t>
  </si>
  <si>
    <t xml:space="preserve">GLICOSE A 5% SOL. INJ. SIST. FECH. BOLSA X 500ML</t>
  </si>
  <si>
    <t xml:space="preserve">SOLUÇÃO DE GLICOSE A 5% SOL. INJ. SIST. FECH. BOLSA X 500ML</t>
  </si>
  <si>
    <t xml:space="preserve">GLICOSE+AMINOÁCIDOS+EMULSÃO LIPÍDICA</t>
  </si>
  <si>
    <t xml:space="preserve">KABIVEN 1900 EMULS. INJ. CX.  2 BOLSAS X 2053 ML</t>
  </si>
  <si>
    <t xml:space="preserve">KABIVEN 900 EMULS. INJ. CX.  4 BOLSAS X 1026 ML</t>
  </si>
  <si>
    <t xml:space="preserve">GLICOSE+CLORETO DE SÓDIO  SOL. INJ. SIST. FECH. CX. 20 FR. ECOFLAC PLUS X 500 ML</t>
  </si>
  <si>
    <t xml:space="preserve">GLICOFISIOLÓGICO SOL. INJ. SIST. FECH. CX. 20 FR. ECOFLAC PLUS X 500 ML</t>
  </si>
  <si>
    <t xml:space="preserve">GLICOSE+CLORETO DE SÓDIO  SOL. INJ. SIST. FECH. FR. X 500ML</t>
  </si>
  <si>
    <t xml:space="preserve">GLICO-FISIOLOGICO SOL. INJ. SIST. FECH. FR. X 500ML</t>
  </si>
  <si>
    <t xml:space="preserve">GLICOSE+CLORETO DE SÓDIO 1X1 SOL. INJ. SIST. FECH. CX. 12 FR. X 1000ML</t>
  </si>
  <si>
    <t xml:space="preserve">GLICOFISIOLÓGICO 1X1 SOL. INJ. SIST. FECH. CX. 12 FR. X 1000ML</t>
  </si>
  <si>
    <t xml:space="preserve">GLICOSE+CLORETO DE SÓDIO 1X1 SOL. INJ. SIST. FECH. CX. 20 FR. X 500 ML</t>
  </si>
  <si>
    <t xml:space="preserve">GLICOFISIOLÓGICO 1X1 SOL. INJ. SIST. FECH. CX. 20 FR. X 500 ML</t>
  </si>
  <si>
    <t xml:space="preserve">GLICOSE+CLORETO DE SÓDIO 1X1 SOL. INJ. SIST. FECH. CX. 40 FR. X 250ML</t>
  </si>
  <si>
    <t xml:space="preserve">GLICOFISIOLÓGICO 1X1 SOL. INJ. SIST. FECH. CX. 40 FR. X 250ML</t>
  </si>
  <si>
    <t xml:space="preserve">GLICOSE+CLORETO DE SÓDIO SOL. INJ. CX. 12 BOLSA SIST. FECH. X 1000 ML</t>
  </si>
  <si>
    <t xml:space="preserve">SOLUÇÃO GLICOFISIOLÓGICA SOL. INJ. CX. 12 BOLSA SIST. FECH. X 1000 ML</t>
  </si>
  <si>
    <t xml:space="preserve">GLICOSE+CLORETO DE SÓDIO SOL. INJ. CX. 20 BOLSA SIST. FECH. X 500 ML</t>
  </si>
  <si>
    <t xml:space="preserve">SOLUÇÃO GLICOFISIOLÓGICA SOL. INJ. CX. 20 BOLSA SIST. FECH. X 500 ML</t>
  </si>
  <si>
    <t xml:space="preserve">GLICOSE+CLORETO DE SÓDIO SOL. INJ. CX. 40 BOLSA SIST. FECH. X 250 ML</t>
  </si>
  <si>
    <t xml:space="preserve">SOLUÇÃO GLICOFISIOLÓGICA SOL. INJ. CX. 40 BOLSA SIST. FECH. X 250 ML</t>
  </si>
  <si>
    <t xml:space="preserve">GLICOSE+CLORETO DE SÓDIO SOL. INJ. SIST. FECH. BOLSA X 1000 ML</t>
  </si>
  <si>
    <t xml:space="preserve">GLICOCLORETADA SOL. INJ. SIST. FECH. BOLSA X 1000 ML</t>
  </si>
  <si>
    <t xml:space="preserve">GLICOSE+CLORETO DE SÓDIO SOL. INJ. SIST. FECH. BOLSA X 250 ML</t>
  </si>
  <si>
    <t xml:space="preserve">GLICOCLORETADA SOL. INJ. SIST. FECH. BOLSA X 250 ML</t>
  </si>
  <si>
    <t xml:space="preserve">GLICOSE+CLORETO DE SÓDIO SOL. INJ. SIST. FECH. BOLSA X 500 ML</t>
  </si>
  <si>
    <t xml:space="preserve">GLICOCLORETADA SOL. INJ. SIST. FECH. BOLSA X 500 ML</t>
  </si>
  <si>
    <t xml:space="preserve">GLICOSE+CLORETO DE SÓDIO SOL. INJ. SIST. FECH. CX. 10 BOLSA X 1000 ML</t>
  </si>
  <si>
    <t xml:space="preserve">GLICOFISIOLÓGICO SOL. INJ. SIST. FECH. CX. 10 BOLSA X 1000 ML</t>
  </si>
  <si>
    <t xml:space="preserve">GLICOSE+CLORETO DE SÓDIO SOL. INJ. SIST. FECH. CX. 10 FR. ECOFLAC PLUS X 1000 ML</t>
  </si>
  <si>
    <t xml:space="preserve">GLICOFISIOLÓGICO SOL. INJ. SIST. FECH. CX. 10 FR. ECOFLAC PLUS X 1000 ML</t>
  </si>
  <si>
    <t xml:space="preserve">GLICOSE+CLORETO DE SÓDIO SOL. INJ. SIST. FECH. CX. 12 FR.X 1000 ML</t>
  </si>
  <si>
    <t xml:space="preserve">GLICOFISIOLÓGICO SOL. INJ. SIST. FECH. CX. 12 FR.X 1000 ML</t>
  </si>
  <si>
    <t xml:space="preserve">GLICOSE+CLORETO DE SÓDIO SOL. INJ. SIST. FECH. CX. 20 BOLSA X 500 ML</t>
  </si>
  <si>
    <t xml:space="preserve">GLICOFISIOLÓGICO SOL. INJ. SIST. FECH. CX. 20 BOLSA X 500 ML</t>
  </si>
  <si>
    <t xml:space="preserve">GLICOSE+CLORETO DE SÓDIO SOL. INJ. SIST. FECH. CX. 40 FR.X 250 ML</t>
  </si>
  <si>
    <t xml:space="preserve">GLICOFISIOLÓGICO SOL. INJ. SIST. FECH. CX. 40 FR.X 250 ML</t>
  </si>
  <si>
    <t xml:space="preserve">GLICOSE+CLORETO DE SÓDIO SOL. INJ. SIST. FECH. FR. X 1000ML</t>
  </si>
  <si>
    <t xml:space="preserve">GLICOCLORETADO SOL. INJ. SIST. FECH. FR. X 1000ML</t>
  </si>
  <si>
    <t xml:space="preserve">GLICO-FISIOLOGICO SOL. INJ. SIST. FECH. FR. X 1000ML</t>
  </si>
  <si>
    <t xml:space="preserve">GLICOSE+CLORETO DE SÓDIO SOL. INJ. SIST. FECH. FR. X 250ML</t>
  </si>
  <si>
    <t xml:space="preserve">GLICO-FISIOLOGICO SOL. INJ. SIST. FECH. FR. X 250ML</t>
  </si>
  <si>
    <t xml:space="preserve">GLICOSE+CLORETO DE SÓDIO+LACTATO DE SÓDIO+CLORETO DE CÁLCIO+CLORETO DE MAGNÉSIO</t>
  </si>
  <si>
    <t xml:space="preserve">DIÁLISE PERITONEAL 1,5%  SOL. DIAL. PERITONEAL BOLSA  PVC SIST. FECH. X 1000 ML</t>
  </si>
  <si>
    <t xml:space="preserve">DIANEAL PD2 BOLSA SINGLE BAG 4,25% GLICOSE SOL. X 5000 ML</t>
  </si>
  <si>
    <t xml:space="preserve">DIANEAL PD2 SOL. DIAL. PERIT. SINGLE BAG 6 L DEXT. 2,5% B PI FLEX. 6 L</t>
  </si>
  <si>
    <t xml:space="preserve">DIANEAL PD2 SOL. DIAL. PERIT. SINGLE BAG 6 L DEXT. 2,5% B PI FLEX. 6 L  BAIXO TEOR DE CÁLCIO</t>
  </si>
  <si>
    <t xml:space="preserve">DIANEAL PD2 SOL. DIAL. PERIT. SINGLE BAG 6 L DEXT. 4,25% B PI FLEX. 6 L</t>
  </si>
  <si>
    <t xml:space="preserve">GLIMEPIRIDA - 1MG</t>
  </si>
  <si>
    <t xml:space="preserve">AMARYL - 1MG</t>
  </si>
  <si>
    <t xml:space="preserve">GLIMEPIRIDA - 2MG</t>
  </si>
  <si>
    <t xml:space="preserve">AMARYL - 2MG</t>
  </si>
  <si>
    <t xml:space="preserve">BIOGLIC - 2MG</t>
  </si>
  <si>
    <t xml:space="preserve">GLIMEPIL - 2MG</t>
  </si>
  <si>
    <t xml:space="preserve">GLIMEPIRIDA - 4MG</t>
  </si>
  <si>
    <t xml:space="preserve">GLIMEPIRIDA 1 MG CX. 30 CP.</t>
  </si>
  <si>
    <t xml:space="preserve">GLIMEPIRIDA 2 MG CX. 30 CP.</t>
  </si>
  <si>
    <t xml:space="preserve">GLIMEPIBAL 2 MG CX. 30 CP.</t>
  </si>
  <si>
    <t xml:space="preserve">GLIMEPIRIDA 4 MG CX. 30 CP.</t>
  </si>
  <si>
    <t xml:space="preserve">GLIANSOR 4 MG CX. 30 CP.</t>
  </si>
  <si>
    <t xml:space="preserve">GLIMEPIRIDA 6 MG CX. 30 CP.</t>
  </si>
  <si>
    <t xml:space="preserve">AMARYL 6 MG </t>
  </si>
  <si>
    <t xml:space="preserve">GLUCERNA 1.5 KCAL TETRAPACK - 200 ML</t>
  </si>
  <si>
    <t xml:space="preserve">GLUCERNA 1.5 KCAL TETRAPACK -  200 ML</t>
  </si>
  <si>
    <t xml:space="preserve">GLUCERNA 1.5 RTH SISTEMA FECHADO X 500ML</t>
  </si>
  <si>
    <t xml:space="preserve">GLUCERNA LATA 250ML</t>
  </si>
  <si>
    <t xml:space="preserve">GLUCERNA RPB BAUNILHA/CHOCOLATE GARRAFINHA 200ML</t>
  </si>
  <si>
    <t xml:space="preserve">GLUCERNA RPB GARRAFINHA 200ML BAUN/CHOC</t>
  </si>
  <si>
    <t xml:space="preserve">GLUCERNA RTH SF 1000ML</t>
  </si>
  <si>
    <t xml:space="preserve"> ABBOTT </t>
  </si>
  <si>
    <t xml:space="preserve">NÃO </t>
  </si>
  <si>
    <t xml:space="preserve">GLUCONATO DE CALCIO 10% - 10ML</t>
  </si>
  <si>
    <t xml:space="preserve">HYPOCALCIO 10% - 10ML</t>
  </si>
  <si>
    <t xml:space="preserve">GLUCONATO DE CALCIO 10% SOL. INJ. CX. 100 AMP. X 10 ML</t>
  </si>
  <si>
    <t xml:space="preserve">GLUTAMIN  CX. 40 SACHES X 10 G</t>
  </si>
  <si>
    <t xml:space="preserve">GLUTAMINA (ENDOVENOSA) - 1ML  0,2G</t>
  </si>
  <si>
    <t xml:space="preserve">GLUTAMINA 200 MGML SOL. INJ. FA. X 100 ML</t>
  </si>
  <si>
    <t xml:space="preserve">DIPEPTIVEN 200 MGML SOL. INJ. FA. X 100 ML</t>
  </si>
  <si>
    <t xml:space="preserve">GLUTAMINA CX. 20 SACHES DE 10 G </t>
  </si>
  <si>
    <t xml:space="preserve">GLUTAMAX CX.  20 SACHES DE 10 G </t>
  </si>
  <si>
    <t>VITAFOR</t>
  </si>
  <si>
    <t xml:space="preserve">GLUTAMINA CX. 20 SACHES DE 5 G </t>
  </si>
  <si>
    <t xml:space="preserve">GLUTAMAX CX.  20 SACHES DE 5 G</t>
  </si>
  <si>
    <t xml:space="preserve">GLUTATIONA+ÁCIDO GLUTÂMICO+MANITOL+ÁCIDO LACTOBIÔNICO+HIDRÓXIDO DE SÓDIO+CLORETO DE CÁLCIO+CLORETO DE POTÁSSIO+CLORETO DE MAGNÉSIO+HISTIDINA</t>
  </si>
  <si>
    <t xml:space="preserve">CELSIOR CX. 4 BOLSAS DE 1 LITRO</t>
  </si>
  <si>
    <t xml:space="preserve">GONADOTROFINA CORIONICA HUMANA HCG - 1500 UI</t>
  </si>
  <si>
    <t xml:space="preserve">CHORAGON - 1500 UI DIL.</t>
  </si>
  <si>
    <t xml:space="preserve">GOSSERRELINA 10,8 MG + 1 SERINGA</t>
  </si>
  <si>
    <t xml:space="preserve">ZOLADEX LA DEPOT 10,8 MG + 1 SERINGA</t>
  </si>
  <si>
    <t xml:space="preserve">GOSSERRELINA 3,6 MG + 1 SERINGA</t>
  </si>
  <si>
    <t xml:space="preserve">ZOLADEX DEPOT 3,6 MG + 1 SERINGA</t>
  </si>
  <si>
    <t xml:space="preserve">GRANISETRONA - 1MG</t>
  </si>
  <si>
    <t xml:space="preserve">KYTRIL - 1MG</t>
  </si>
  <si>
    <t xml:space="preserve">GRANISETRONA - 1MGML  1ML</t>
  </si>
  <si>
    <t xml:space="preserve">KYTRIL - 1MGML  1ML</t>
  </si>
  <si>
    <t xml:space="preserve">GRANISETRONA - 1MGML  3ML</t>
  </si>
  <si>
    <t xml:space="preserve">KYTRIL - 1MGML  3ML</t>
  </si>
  <si>
    <t xml:space="preserve">GRANISETRONA 1 MGML  SOL. INJ.  AMP X 1 ML</t>
  </si>
  <si>
    <t xml:space="preserve">KIDAZON 1 MGML  SOL. INJ.  AMP X 1 ML</t>
  </si>
  <si>
    <t xml:space="preserve">GRANISETRONA 3 MG (1 MGML) SOL. INJ. AMP. X 3 ML</t>
  </si>
  <si>
    <t xml:space="preserve">GRANISETRONA 3 MG SOL. INJ. CX. 1 AMP.X 3 ML</t>
  </si>
  <si>
    <t xml:space="preserve">NEOSETRON 3 MG SOL. INJ. CX. 1 AMP.X 3 ML</t>
  </si>
  <si>
    <t xml:space="preserve">GRISEOFULVINA - 500MG</t>
  </si>
  <si>
    <t xml:space="preserve">SPOROSTATIN - 500MG</t>
  </si>
  <si>
    <t xml:space="preserve">HALOPERIDOL 1 MG CX. 20 CP.</t>
  </si>
  <si>
    <t xml:space="preserve">HALDOL 1 MG CX. 20 CP.</t>
  </si>
  <si>
    <t xml:space="preserve">HALOPERIDOL 1 MG CX. 200 CP.</t>
  </si>
  <si>
    <t xml:space="preserve">HALO 1 MG CX. 200 CP.</t>
  </si>
  <si>
    <t xml:space="preserve">HALOPERIDOL 2 MG ML SOL. ORAL  FR. GTS. X 20 ML</t>
  </si>
  <si>
    <t xml:space="preserve">UNI HALOPER 2 MG ML SOL. ORAL  FR. GTS. X 20 ML</t>
  </si>
  <si>
    <t xml:space="preserve">HALOPERIDOL 2 MGML SOL. ORAL 10 FR. GTS. X 20 ML</t>
  </si>
  <si>
    <t xml:space="preserve">HALO 2 MGML SOL. ORAL 10 FR. GTS. X 20 ML</t>
  </si>
  <si>
    <t xml:space="preserve">HALOPERIDOL 2 MGML SOL. ORAL GTS. FR. X 20 ML</t>
  </si>
  <si>
    <t xml:space="preserve">HALOPERIDOL 2 MGML SOL. ORAL GTS. FR. X 30 ML</t>
  </si>
  <si>
    <t xml:space="preserve">HALDOL 2 MGML SOL. ORAL GTS. FR. X 30 ML</t>
  </si>
  <si>
    <t xml:space="preserve">HALOPERIDOL 5 MG CX. 100 CP.</t>
  </si>
  <si>
    <t xml:space="preserve">HALOPER 5 MG CX. 100 CP.</t>
  </si>
  <si>
    <t xml:space="preserve">HALOPERIDOL 5 MG CX. 200 CP</t>
  </si>
  <si>
    <t xml:space="preserve">UNI HALOPER 5 MG CX. 200 CP</t>
  </si>
  <si>
    <t xml:space="preserve">HALOPERIDOL 5 MG CX. 200 CP.</t>
  </si>
  <si>
    <t xml:space="preserve">HALO 5 MG CX. 200 CP.</t>
  </si>
  <si>
    <t xml:space="preserve">HALOPERIDOL 5 MG FR. X 20 CP.</t>
  </si>
  <si>
    <t xml:space="preserve">HALDOL 5 MG FR. X 20 CP.</t>
  </si>
  <si>
    <t xml:space="preserve">HALOPERIDOL 5 MGML SOL. INJ.  CX. 25 AMP. X 1 ML</t>
  </si>
  <si>
    <t xml:space="preserve">HALOPER  5 MGML SOL. INJ.  CX. 25 AMP. X 1 ML</t>
  </si>
  <si>
    <t xml:space="preserve">HALOPERIDOL 5 MGML SOL. INJ. CX. 5 AMP. X 1 ML</t>
  </si>
  <si>
    <t xml:space="preserve">HALDOL 5 MGML SOL. INJ. CX. 5 AMP. X 1 ML</t>
  </si>
  <si>
    <t xml:space="preserve">HALOPERIDOL 5 MGML SOL. INJ. CX. 50 AMP. X 1  ML</t>
  </si>
  <si>
    <t xml:space="preserve">UNI HALOPER 5 MGML SOL. INJ. CX. 50 AMP. X 1  ML</t>
  </si>
  <si>
    <t xml:space="preserve">HALOPERIDOL 5 MGML SOL. INJ. CX. 50 AMP. X 1 ML</t>
  </si>
  <si>
    <t xml:space="preserve">HALOPERIDOL 5 MGML SOL. INJ. CX. 60 AMP. X 1 ML</t>
  </si>
  <si>
    <t xml:space="preserve">HALOTANO - 100ML</t>
  </si>
  <si>
    <t xml:space="preserve">TANOHALO - 100ML</t>
  </si>
  <si>
    <t xml:space="preserve">HALOTANO - 250ML</t>
  </si>
  <si>
    <t xml:space="preserve">TANOHALO - 250ML</t>
  </si>
  <si>
    <t xml:space="preserve">HDMAX TETRA PAK X 200 ML</t>
  </si>
  <si>
    <t xml:space="preserve">HEDERA HELIX (HERA) XPE - 100ML</t>
  </si>
  <si>
    <t xml:space="preserve">ABRILAR XPE - 100ML</t>
  </si>
  <si>
    <t xml:space="preserve">HEMIFUMARATO DE ALISQUIRENO - 150MG</t>
  </si>
  <si>
    <t xml:space="preserve">RASILEZ - 150MG</t>
  </si>
  <si>
    <t xml:space="preserve">HEMIFUMARATO DE ALISQUIRENO - 300MG</t>
  </si>
  <si>
    <t xml:space="preserve">RASILEZ - 300MG</t>
  </si>
  <si>
    <t xml:space="preserve">HEMITARTARATO DE EPINEFRINA 0,1% SOL. INJ. CX. 100 AMP. X 1 ML</t>
  </si>
  <si>
    <t xml:space="preserve">EPIFRIN 0,1% SOL. INJ. CX. 100 AMP. X 1 ML</t>
  </si>
  <si>
    <t xml:space="preserve">HEMITARTARATO DE EPINEFRINA 1 MGML SOL. INJ. CX. 100 AMP X 1 ML</t>
  </si>
  <si>
    <t xml:space="preserve">EFRINALIN 1 MGML SOL. INJ. CX. 100 AMP X 1 ML</t>
  </si>
  <si>
    <t xml:space="preserve">HEMITARTARATO DE NOREPINEFRINA - 8MG  4ML</t>
  </si>
  <si>
    <t xml:space="preserve">HYPONOR - 8MG  4ML</t>
  </si>
  <si>
    <t xml:space="preserve">HEMITARTARATO DE NOREPINEFRINA 1 MGML SOL. INJ. CX. 10 FA VD X 4 ML</t>
  </si>
  <si>
    <t xml:space="preserve">LEVOPHED 1 MGML SOL. INJ. CX. 10 FA VD X 4 ML</t>
  </si>
  <si>
    <t xml:space="preserve">HEMITARTARATO DE NOREPINEFRINA 2 MG ML SOL. INJ. CX 100 AMP X 4ML</t>
  </si>
  <si>
    <t xml:space="preserve">HEMITARTARATO DE NOREPINEFRINA 2 MGML SOL. INJ. CX. 50 AMP. VD. X 4 ML</t>
  </si>
  <si>
    <t xml:space="preserve">NOVANOR 2 MGML SOL. INJ. CX. 50 AMP. VD. X 4 ML</t>
  </si>
  <si>
    <t xml:space="preserve">HEMITARTARATO DE NOREPINEFRINA 2 MGML SOL. INJ. CX. 50 AMP. X 4 ML</t>
  </si>
  <si>
    <t xml:space="preserve">HEMITARTARATO DE NOREPINEFRINA 4 MG (1 MGML) SOL. INJ. CX. 10 AMP. X 4 ML</t>
  </si>
  <si>
    <t xml:space="preserve">HEMITARTARATO DE NOREPINEFRINA 8 MG (2 MGML) SOL. INJ. IV CX. 50 AMP. X 4 ML</t>
  </si>
  <si>
    <t xml:space="preserve">HEMITARTARATO DE NOREPINEFRINA 8 MG SOL. INJ. CX. 10 AMP. X 4 ML</t>
  </si>
  <si>
    <t xml:space="preserve">NOREPINE 8 MG SOL. INJ. CX. 10 AMP. X 4 ML</t>
  </si>
  <si>
    <t xml:space="preserve">HEMITARTARATO DE ZOLPIDEM - 10MG</t>
  </si>
  <si>
    <t xml:space="preserve">LIORAM - 10MG</t>
  </si>
  <si>
    <t xml:space="preserve">HEPARINA SODICA - 5.000UI  0,25 ML </t>
  </si>
  <si>
    <t xml:space="preserve">ACTPARIN 5.000 UI 0,25 ML</t>
  </si>
  <si>
    <t xml:space="preserve">HEPARINA SODICA - 5.000UI  5ML</t>
  </si>
  <si>
    <t xml:space="preserve">ACTPARIN - 5.000UI  5ML</t>
  </si>
  <si>
    <t xml:space="preserve">HEPAMAX S - 5.000UI  5ML</t>
  </si>
  <si>
    <t xml:space="preserve">HEPARINA SÓDICA 10.000 UIML SOL. TOP SPRAY FR. VD. NEB. X 50 ML</t>
  </si>
  <si>
    <t xml:space="preserve">ALIMAX 10.000 UIML SOL. TOP SPRAY FR. VD. NEB. X 50 ML</t>
  </si>
  <si>
    <t xml:space="preserve">HEPARINA SODICA 20.000 UIML CX. 25 AMP. (SUBCUTANEA) X 0,25 ML</t>
  </si>
  <si>
    <t xml:space="preserve">LIQUEMINE 20.000 UIML CX. 25 AMP. (SUBCUTANEA) X 0,25 ML</t>
  </si>
  <si>
    <t xml:space="preserve">HEPARINA SÓDICA 5.000 UIML SOL. INJ. CX. 50 FA X 5 ML</t>
  </si>
  <si>
    <t xml:space="preserve">HEPTAR 5.000 UIML SOL. INJ. CX. 50 FA X 5 ML</t>
  </si>
  <si>
    <t xml:space="preserve">HEPARINA SÓDICA 5000 UI 0,25 ML SOL INJ CX 50 AMP VD X 0,25 ML </t>
  </si>
  <si>
    <t xml:space="preserve">PARINEX 5000 UI 0,25 ML SOL INJ CX 50 AMP VD X 0,25 ML </t>
  </si>
  <si>
    <t xml:space="preserve">HEPARINA SÓDICA 5000 UI0,25 ML SOL. INJ. CX. 25 AMP X 0,25 ML </t>
  </si>
  <si>
    <t xml:space="preserve">HEMOFOL 5000 UI0,25 ML SOL. INJ. CX. 25 AMP X 0,25 ML </t>
  </si>
  <si>
    <t xml:space="preserve">HEPARINA SÓDICA 5000 UIML SOL. INJ. CX. 50 FA X 5 ML</t>
  </si>
  <si>
    <t xml:space="preserve">ACTPARIN 5000 UIML SOL. INJ. CX. 50 FA X 5 ML</t>
  </si>
  <si>
    <t xml:space="preserve">PARINEX 5000 UIML SOL. INJ. CX. 50 FA X 5 ML</t>
  </si>
  <si>
    <t xml:space="preserve">HEPARINA SÓDICA+NICOTINATO DE BENZILA 50 UIG + 2,064 MGG POMADA DERM. BISN. X 40 G.</t>
  </si>
  <si>
    <t xml:space="preserve">TROMBOFOB 50 UIG + 2,064 MGG POMADA DERM. BISN. X 40 G.</t>
  </si>
  <si>
    <t xml:space="preserve">HEXACETONIDO DE TRIANCINOLONA - 20MG  5ML</t>
  </si>
  <si>
    <t xml:space="preserve">TRIANCIL - 20MG  5ML</t>
  </si>
  <si>
    <t xml:space="preserve">HEXAMIDINA + CLORIDRATO DE TETRACAINA COLUTORIO - 30ML</t>
  </si>
  <si>
    <t xml:space="preserve">HEXOMEDINE COLUTORIO - 30ML</t>
  </si>
  <si>
    <t xml:space="preserve">HEXAMIDINA + CLORIDRATO DE TETRACAINA COLUTORIO SPRAY - 50ML</t>
  </si>
  <si>
    <t xml:space="preserve">HEXOMEDINE COL. SPRAY  50ML</t>
  </si>
  <si>
    <t xml:space="preserve">HIALURONIDASE 2.000 UTR PÓ LIOF. SOL. INJ. CX. 3 FA + 3 AMP. DIL. X 5 ML</t>
  </si>
  <si>
    <t xml:space="preserve">HYALOZIMA 2.000 UTR PÓ LIOF. SOL. INJ. CX. 3 FA + 3 AMP. DIL. X 5 ML</t>
  </si>
  <si>
    <t xml:space="preserve">HIALURONIDASE 20.000 UTR PÓ LIOF. SOL. INJ. CX. 3 FA + 3 AMP. DIL. X 5 ML</t>
  </si>
  <si>
    <t xml:space="preserve">HYALOZIMA 20.000 UTR PÓ LIOF. SOL. INJ. CX. 3 FA + 3 AMP. DIL. X 5 ML</t>
  </si>
  <si>
    <t xml:space="preserve">HIALURONIDASE 20.000 UTR PÓ LIOF. SOL. INJ. FA + DIL. X 5 ML + APLICADOR</t>
  </si>
  <si>
    <t xml:space="preserve">HYALOZIMA 20.000 UTR PÓ LIOF. SOL. INJ. FA + DIL. X 5 ML + APLICADOR</t>
  </si>
  <si>
    <t xml:space="preserve">HICLATO DE DOXICICLINA - 100MG</t>
  </si>
  <si>
    <t xml:space="preserve">PROTECTINA - 100MG</t>
  </si>
  <si>
    <t xml:space="preserve">HIDRAPLUS NATURAL - 25ML</t>
  </si>
  <si>
    <t xml:space="preserve">HIDRATO DE CLORAL 20%</t>
  </si>
  <si>
    <t xml:space="preserve">HIDRATO DE CLORAL 6%</t>
  </si>
  <si>
    <t xml:space="preserve">HIDROBROMETO DE GALANTAMINA 8 MG CX. 7 CAP</t>
  </si>
  <si>
    <t xml:space="preserve">REMINYL ER 8 MG CX. 7 CAP</t>
  </si>
  <si>
    <t xml:space="preserve">HIDROCLOROTIAZIDA  2,5MGML</t>
  </si>
  <si>
    <t xml:space="preserve">HIDROCLOROTIAZIDA - 25MG</t>
  </si>
  <si>
    <t xml:space="preserve">DIURIX - 25MG</t>
  </si>
  <si>
    <t xml:space="preserve">HIDROCLOROTIAZIDA - 25MG (HOSP)</t>
  </si>
  <si>
    <t xml:space="preserve">HIDROCLOROTIAZIDA  50 MG CX. 30 CP</t>
  </si>
  <si>
    <t xml:space="preserve">DRENOL 50 MG CX. 30 CP</t>
  </si>
  <si>
    <t xml:space="preserve">HIDROCLOROTIAZIDA - 50MG</t>
  </si>
  <si>
    <t xml:space="preserve">DIURETIC - 50MG</t>
  </si>
  <si>
    <t xml:space="preserve">NEO HIDROCLOR - 50MG</t>
  </si>
  <si>
    <t xml:space="preserve">HIDROCLOROTIAZIDA - 50MG (HOSP)</t>
  </si>
  <si>
    <t xml:space="preserve">HIDROCLOROTIAZIDA + AMILORIDA - 25MG</t>
  </si>
  <si>
    <t xml:space="preserve">MODURETIC - 25MG</t>
  </si>
  <si>
    <t xml:space="preserve">HIDROCLOROTIAZIDA + AMILORIDA - 50MG</t>
  </si>
  <si>
    <t xml:space="preserve">MODURETIC - 50MG</t>
  </si>
  <si>
    <t xml:space="preserve">HIDROCLOROTIAZIDA 25 MG CCX. 30 CP.</t>
  </si>
  <si>
    <t xml:space="preserve">HIDROCLOROTIAZIDA 25 MG CX. 20 CP.</t>
  </si>
  <si>
    <t xml:space="preserve">DIURETIC 25 MG CX. 20 CP.</t>
  </si>
  <si>
    <t xml:space="preserve">HIDRAZIN 25 MG CX. 20 CP.</t>
  </si>
  <si>
    <t xml:space="preserve">HIDROCLOROTIAZIDA 25 MG CX. 30 CP.</t>
  </si>
  <si>
    <t xml:space="preserve">CLORANA 25 MG CX. 30 CP.</t>
  </si>
  <si>
    <t xml:space="preserve">HIDROCLOROTIAZIDA 25 MG CX. 300 CP.</t>
  </si>
  <si>
    <t xml:space="preserve">DIURIX 25 MG CX. 300 CP.</t>
  </si>
  <si>
    <t xml:space="preserve">HIDROCLOROTIAZIDA 50 MG</t>
  </si>
  <si>
    <t xml:space="preserve">HIDROCLOROTIAZIDA 50 MG CX. 20 CP.</t>
  </si>
  <si>
    <t xml:space="preserve">CLORANA 50 MG CX. 20 CP.</t>
  </si>
  <si>
    <t xml:space="preserve">HIDRAZIN 50 MG CX. 20 CP.</t>
  </si>
  <si>
    <t xml:space="preserve">HIDROCLOROTIAZIDA 50 MG CX. 20 CP.  </t>
  </si>
  <si>
    <t xml:space="preserve">HIDROFLUX 50 MG CX. 20 CP.</t>
  </si>
  <si>
    <t xml:space="preserve">HIDROCLOROTIAZIDA 50 MG CX. 30 CP.</t>
  </si>
  <si>
    <t xml:space="preserve">DIURIX 50 MG CX. 30 CP.</t>
  </si>
  <si>
    <t xml:space="preserve">HIDROCLOROTIAZIDA 50 MG. CX. 20 CP.</t>
  </si>
  <si>
    <t xml:space="preserve">DIUREZIN 50 MG. CX. 20 CP.</t>
  </si>
  <si>
    <t>HIDROCLOROTIAZIDA+CAPTOPRIL</t>
  </si>
  <si>
    <t xml:space="preserve">DIUREZIN C 25 MG + 50 MG. CX. 30 CP.</t>
  </si>
  <si>
    <t xml:space="preserve">HIDROCORTISONA + SULFATO DE NEOMICINA + SULFATO DE POLIMIXINA B GTS - 10ML</t>
  </si>
  <si>
    <t xml:space="preserve">OTOSPORIN GTS - 10ML</t>
  </si>
  <si>
    <t xml:space="preserve">HIDROCORTISONA+SULFATO DE NEOMICINA+TROXERRUTINA+BENZOCAÍNA+ÁCIDO ASCÓRBICO</t>
  </si>
  <si>
    <t xml:space="preserve">GINGILONE POMADA  BUCAL BISN. X  10 G</t>
  </si>
  <si>
    <t xml:space="preserve">HIDROXIDO DE ALUMINIO - 120ML</t>
  </si>
  <si>
    <t xml:space="preserve">LEITE DE MAGNESIA PHILLIPS - 120ML</t>
  </si>
  <si>
    <t xml:space="preserve">LEITE MAGNESIA PHILLIPS HORT -120ML</t>
  </si>
  <si>
    <t xml:space="preserve">HIDROXIDO DE ALUMINIO - 150ML SUSP.</t>
  </si>
  <si>
    <t xml:space="preserve">AZIRAM - 150ML</t>
  </si>
  <si>
    <t xml:space="preserve">DUCTOGEL - 150ML SUSP.</t>
  </si>
  <si>
    <t xml:space="preserve">HIDROXIDO DE ALUMINIO - 150ML SUSP. </t>
  </si>
  <si>
    <t xml:space="preserve">HIDROXIDO DE ALUMINIO - 150ML </t>
  </si>
  <si>
    <t xml:space="preserve">HIDROXIDO DE ALUMINIO - 240ML SUSP.</t>
  </si>
  <si>
    <t xml:space="preserve">HIDROXIDO DE ALUMINIO - 240ML</t>
  </si>
  <si>
    <t xml:space="preserve">HIDROXIDO DE ALUMINIO - 300MG</t>
  </si>
  <si>
    <t xml:space="preserve">DUCTOGEL - 300MG</t>
  </si>
  <si>
    <t xml:space="preserve">HIDROXIDO DE ALUMINIO - 350ML</t>
  </si>
  <si>
    <t xml:space="preserve">LEITE DE MAGNESIA PHILLIPS - 350ML</t>
  </si>
  <si>
    <t xml:space="preserve">HIDROXIDO DE ALUMINIO - 61,5MGML  240ML SUSP.</t>
  </si>
  <si>
    <t xml:space="preserve">HIDROXIDO DE ALUMINIO + HIDROXIDO DE MAGNESIO + DIMETICONA - 240ML SUSP. ORAL</t>
  </si>
  <si>
    <t xml:space="preserve">PEPSOGEL - 240ML SUSP. ORAL</t>
  </si>
  <si>
    <t xml:space="preserve">HIDROXIDO DE ALUMINIO + HIDROXIDO DE MAGNESIO + DIMETICONA PLUS</t>
  </si>
  <si>
    <t xml:space="preserve">ALCALONE PLUS </t>
  </si>
  <si>
    <t xml:space="preserve">HIDROXIDO DE ALUMINIO + HIDROXIDO DE MAGNESIO PLUS - 240ML</t>
  </si>
  <si>
    <t xml:space="preserve">ALCALONE PLUS - 240ML</t>
  </si>
  <si>
    <t xml:space="preserve">HIDRÓXIDO DE ALUMÍNIO 230 MG CX. 30 CP. MAST.</t>
  </si>
  <si>
    <t xml:space="preserve">PEPSAMAR 230 MG CX. 30 CP. MAST.</t>
  </si>
  <si>
    <t xml:space="preserve">HIDRÓXIDO DE ALUMÍNIO 60 MGML SUSP. ORAL FR.  X 100 ML</t>
  </si>
  <si>
    <t xml:space="preserve">HIDRÓXIDO DE ALUMÍNIO 61,5 MGML. SUSP. ORAL  CX. 50 FR. PLÁST. X 240 ML</t>
  </si>
  <si>
    <t xml:space="preserve">HIDROXIDO DE ALUMINIO E MAGNESIO + CARBONATO DE CALCIO</t>
  </si>
  <si>
    <t xml:space="preserve">GASTROL PAS</t>
  </si>
  <si>
    <t xml:space="preserve">HIDROXIDO DE ALUMINIO E MAGNESIO + DIMETICONA 240 ML MENTACEREJA</t>
  </si>
  <si>
    <t xml:space="preserve">MAALOX PLUS 240 ML MENTACEREJA</t>
  </si>
  <si>
    <t xml:space="preserve">HIDROXIDO DE ALUMINIO E MAGNESIO + TRISSILICATO DE MAGNESIO + METILCELULOSE</t>
  </si>
  <si>
    <t xml:space="preserve">KOLANTYL </t>
  </si>
  <si>
    <t xml:space="preserve">HIDROXIDO DE ALUMINIO GEL - 240ML</t>
  </si>
  <si>
    <t xml:space="preserve">PEPSAMAR GEL - 240ML</t>
  </si>
  <si>
    <t xml:space="preserve">HIDRÓXIDO DE ALUMÍNIO+CARBONATO DE MAGNÉSIO</t>
  </si>
  <si>
    <t xml:space="preserve">GAVIZ  160 MG + 50 MG CX. 80 CP MAST. (SABOR MORANGO)</t>
  </si>
  <si>
    <t xml:space="preserve">HIDRÓXIDO DE ALUMÍNIO+HIDRÓXIDO DE MAGNÉSIO</t>
  </si>
  <si>
    <t xml:space="preserve">HIDRÓXIDO DE ALUMÍNIO + HIDRÓXIDO DE MAGNÉSIO 6% + 4% SUSP. ORAL FR. X 100 ML</t>
  </si>
  <si>
    <t xml:space="preserve">HIDRÓXIDO DE ALUMÍNIO+HIDRÓXIDO DE MAGNÉSIO+CARBONATO DE CÁLCIO</t>
  </si>
  <si>
    <t xml:space="preserve">GELMAX SUSP. ORAL FR. X 240 ML</t>
  </si>
  <si>
    <t xml:space="preserve">HIDRÓXIDO DE ALUMÍNIO+HIDRÓXIDO DE MAGNÉSIO+DIMETICONA</t>
  </si>
  <si>
    <t xml:space="preserve">MAALOX PLUS SUSP. ORAL FR. X 240 ML (CREME-LIMÃO)</t>
  </si>
  <si>
    <t xml:space="preserve">MYLANTA SUSP. ORAL FR. PLÁST. X 240 ML ( MORANGO)</t>
  </si>
  <si>
    <t xml:space="preserve">MYLANTA SUSP. ORAL FR. PLÁST. X 240 ML (SABOR MENTA)</t>
  </si>
  <si>
    <t xml:space="preserve">HIDRÓXIDO DE ALUMÍNIO+HIDRÓXIDO DE MAGNÉSIO+METILCELULOSE</t>
  </si>
  <si>
    <t xml:space="preserve">KOLANTYL 40 MGML SUSP. ORAL FR.  X 200 ML</t>
  </si>
  <si>
    <t xml:space="preserve">HIDRÓXIDO DE ALUMÍNIO+HIDRÓXIDO DE MAGNÉSIO+METILCELULOSE+DIMETICONA</t>
  </si>
  <si>
    <t xml:space="preserve">KOLANTYL DMP SUSP. ORAL FR. VD. X 200 ML</t>
  </si>
  <si>
    <t xml:space="preserve">HIDRÓXIDO DE MAGNÉSIO+CARBONATO DE CÁLCIO</t>
  </si>
  <si>
    <t xml:space="preserve">MYLANTA DE BOLSO CX. 144 CP. MAST. (MENTA GELADA)</t>
  </si>
  <si>
    <t xml:space="preserve">HIDROXIETILAMIDO 1300,4  6% SOL. INJ. BOLSA X 500 ML</t>
  </si>
  <si>
    <t xml:space="preserve">VOLUVEN 1300,4  6% SOL. INJ. BOLSA X 500 ML</t>
  </si>
  <si>
    <t xml:space="preserve">HIDROXIETILAMIDO 6% ECOFLAX PLUS 500 ML </t>
  </si>
  <si>
    <t xml:space="preserve">VENOFUNDIN 6% ECOFLAX PLUS 500 ML</t>
  </si>
  <si>
    <t xml:space="preserve">HIDROXIETILAMIDO+CLORETO DE SÓDIO+CLORETO DE POTÁSSIO+CLORETO DE CÁLCIO+CLORETO DE MAGNÉSIO+ACETATO DE SÓDIO</t>
  </si>
  <si>
    <t xml:space="preserve">ISTARHES 6% SOL. INJ. SIST. FECH. BOLSA X 500 ML</t>
  </si>
  <si>
    <t xml:space="preserve">HIDROXIPROPILMETILCELULOSE 0,4%  5ML</t>
  </si>
  <si>
    <t xml:space="preserve">HIDROXIQUINOLINA + TRIETANOLAMINA - 8ML</t>
  </si>
  <si>
    <t xml:space="preserve">CERUMIN - 8ML</t>
  </si>
  <si>
    <t xml:space="preserve">HIDROXIUREIA - 500MG</t>
  </si>
  <si>
    <t xml:space="preserve"> HYDREA - 500MG</t>
  </si>
  <si>
    <t xml:space="preserve">HIDROXIURÉIA 500 MG FR. X 100 CAP.</t>
  </si>
  <si>
    <t xml:space="preserve">HYDRINE 500 MG FR. X 100 CAP.</t>
  </si>
  <si>
    <t xml:space="preserve">HIDROXIZINE - 100ML SOL. ORAL</t>
  </si>
  <si>
    <t xml:space="preserve">PRURIZIN - 100ML </t>
  </si>
  <si>
    <t xml:space="preserve">HIDROXIZINE - 25MG</t>
  </si>
  <si>
    <t xml:space="preserve">PRURIZIN - 25MG</t>
  </si>
  <si>
    <t xml:space="preserve">HIDROXOCOBALAMINA 15000 MCG SOL. INJ. AMP X 2 ML</t>
  </si>
  <si>
    <t xml:space="preserve">RUBRANOVA 15000 MCG SOL. INJ. AMP X 2 ML</t>
  </si>
  <si>
    <t xml:space="preserve">HIDROXOCOBALAMINA 5000 MCG SOL. INJ. AMP X 2 ML</t>
  </si>
  <si>
    <t xml:space="preserve">RUBRANOVA 5000 MCG SOL. INJ. AMP X 2 ML</t>
  </si>
  <si>
    <t xml:space="preserve">HIPROMELOSE + DEXTRANO 70 - 15ML</t>
  </si>
  <si>
    <t xml:space="preserve">LACRIBELL - 15ML</t>
  </si>
  <si>
    <t xml:space="preserve">LACRIMA PLUS - 15ML</t>
  </si>
  <si>
    <t xml:space="preserve">HIPROMELOSE 0,3% - 10ML</t>
  </si>
  <si>
    <t xml:space="preserve">GENTEAL 0,3% - 10ML</t>
  </si>
  <si>
    <t xml:space="preserve">HIPROMELOSE+DEXTRANA+GLICEROL SOL. OFT. FR. GTS. X 15 ML</t>
  </si>
  <si>
    <t xml:space="preserve">TRISORB SOL. OFT. FR. GTS. X 15 ML</t>
  </si>
  <si>
    <t xml:space="preserve">HYPERICUM PERFORATUM L</t>
  </si>
  <si>
    <t>IPERISAN</t>
  </si>
  <si>
    <t xml:space="preserve">IBUPROFENO </t>
  </si>
  <si>
    <t>IBUFRAN</t>
  </si>
  <si>
    <t xml:space="preserve">IBUPROFENO - 100MGML  20ML GTS</t>
  </si>
  <si>
    <t xml:space="preserve">ALIVIUM - 100MGML  20ML GTS</t>
  </si>
  <si>
    <t xml:space="preserve">IBUPROFENO - 200MG</t>
  </si>
  <si>
    <t xml:space="preserve">ADVIL - 200MG</t>
  </si>
  <si>
    <t xml:space="preserve">IBUPROFENO - 300MG</t>
  </si>
  <si>
    <t xml:space="preserve">LOMBALGINA - 300MG</t>
  </si>
  <si>
    <t xml:space="preserve">IBUPROFENO - 400MG</t>
  </si>
  <si>
    <t xml:space="preserve">ALIVIUM - 400MG</t>
  </si>
  <si>
    <t xml:space="preserve">BUSCOFEM - 400MG</t>
  </si>
  <si>
    <t xml:space="preserve">DALSY - 400MG</t>
  </si>
  <si>
    <t xml:space="preserve">IBUPROFENO - 50MGML  30ML GTS</t>
  </si>
  <si>
    <t xml:space="preserve">ALIVIUM - 50MGML  30ML GTS</t>
  </si>
  <si>
    <t xml:space="preserve">IBUPROFENO - 600MG</t>
  </si>
  <si>
    <t xml:space="preserve">ALIVIUM - 600MG</t>
  </si>
  <si>
    <t xml:space="preserve">BUPROVIL - 600MG</t>
  </si>
  <si>
    <t xml:space="preserve">DALSY - 600MG</t>
  </si>
  <si>
    <t xml:space="preserve">IBUPRIL - 600MG</t>
  </si>
  <si>
    <t xml:space="preserve">IBUPROFAN - 600MG</t>
  </si>
  <si>
    <t xml:space="preserve">MOTRIN - 600MG</t>
  </si>
  <si>
    <t xml:space="preserve">IBUPROFENO 20 MGML SUSP. ORAL FR. VD. X 100 ML + SER. DOS.</t>
  </si>
  <si>
    <t xml:space="preserve">DALSY 20 MGML SUSP. ORAL FR. VD. X 100 ML + SER. DOS.</t>
  </si>
  <si>
    <t xml:space="preserve">IBUPROFENO 300 MG CX. 100 CP.</t>
  </si>
  <si>
    <t xml:space="preserve">IBUPRIL 300 MG CX. 100 CP.</t>
  </si>
  <si>
    <t xml:space="preserve">IBUPROFENO 50 MGML SUSP. ORAL FR. GTS. PLÁST. X 30 ML</t>
  </si>
  <si>
    <t xml:space="preserve">IBUPROFENO 600 MG CX. 30 CP. REV.</t>
  </si>
  <si>
    <t xml:space="preserve">BUPROVIL 600 MG CX. 30 CP. REV.</t>
  </si>
  <si>
    <t xml:space="preserve">IDOXURIDINA - 10MG  10ML</t>
  </si>
  <si>
    <t xml:space="preserve">HERPESINE - 10MG  10ML</t>
  </si>
  <si>
    <t>IFOSFAMIDA</t>
  </si>
  <si>
    <t xml:space="preserve">LIFOS 1 G PÓ LIOF. INJ. FA</t>
  </si>
  <si>
    <t xml:space="preserve">EVOLOX  1 G PÓ LIOF. INJ. FA VD. X 1,5 G</t>
  </si>
  <si>
    <t xml:space="preserve">IFOSFAMIDA - 1GRA</t>
  </si>
  <si>
    <t xml:space="preserve">HOLOXANE - 1GRA</t>
  </si>
  <si>
    <t xml:space="preserve">IFOSFAMIDA - 2GRA</t>
  </si>
  <si>
    <t xml:space="preserve">HOLOXANE - 2GRA</t>
  </si>
  <si>
    <t xml:space="preserve">IFOSFAMIDA - 500MG</t>
  </si>
  <si>
    <t xml:space="preserve">HOLOXANE - 500MG</t>
  </si>
  <si>
    <t xml:space="preserve">IFOSFAMIDA 1 G PÓ LIOF. SOL. INJ. IV CX. 10 FA X 25 ML</t>
  </si>
  <si>
    <t xml:space="preserve">IFOSFAMIDA 1 G PÓ LIOF. SOL. INJ. IV FA X 25 ML</t>
  </si>
  <si>
    <t xml:space="preserve">IFOSFAMIDA 1 G PÓ PREP. EXTEMP. INJ. CX.10 FA</t>
  </si>
  <si>
    <t xml:space="preserve">IFOSFAMIDA 2 G PÓ PREP. EXTEMP. INJ. CX.10 FA</t>
  </si>
  <si>
    <t xml:space="preserve">IFOSFAMIDA 500 MG PÓ PREP. EXTEMP. INJ. CX.10 FA</t>
  </si>
  <si>
    <t xml:space="preserve">IMIPENEM  CILASTATINA 500 MG + 500 MG PÓ SOL. INJ.  CX. 25FA. X  20  ML</t>
  </si>
  <si>
    <t xml:space="preserve">TIENAM IV 500 MG + 500 MG PÓ SOL. INJ.  CX. 25FA. X  20  ML</t>
  </si>
  <si>
    <t xml:space="preserve">IMIPENEM + CILASTATINA 500 MG + 500 MG PÓ SOL. INJ. FA + BOLSA SIST. FECHADO</t>
  </si>
  <si>
    <t xml:space="preserve">IMIPENEM + CILASTATINA 500MG + 500MG PÓ SOL. INJ. CX 10 FA VD INC X 20ML</t>
  </si>
  <si>
    <t xml:space="preserve">IMIPENEM + CILASTATINA SODICA IV - 500MG  120ML</t>
  </si>
  <si>
    <t xml:space="preserve">TIENAN IV - 500MG  120ML</t>
  </si>
  <si>
    <t>IMIPENEM+CILASTATINA</t>
  </si>
  <si>
    <t xml:space="preserve">IMIPENEM + CILASTATINA 500 MG + 500 MG PÓ SOL. INJ. CX. 10 FA + BOLSA SIST. FECHADO</t>
  </si>
  <si>
    <t xml:space="preserve">IMIPENEM+CILASTATINA  500 MG PÓ INJ. FA.</t>
  </si>
  <si>
    <t xml:space="preserve">TIENAM MONOVIAL 500 MG PÓ INJ. FA.</t>
  </si>
  <si>
    <t xml:space="preserve">IMIPENEM+CILASTATINA 500 MG + 500 MG PÓ SOL. INJ. CX. FA X 20 ML</t>
  </si>
  <si>
    <t xml:space="preserve">TIEPEM 500 MG + 500 MG PÓ SOL. INJ. CX. FA X 20 ML</t>
  </si>
  <si>
    <t xml:space="preserve">IMPACT CX. 27 TETRA SLIM 200ML (PESSEGO/TORTA DE LIMÃO)</t>
  </si>
  <si>
    <t xml:space="preserve">IMPACT CX. 27 TETRA SLIM 200ML (PESSEGO/TORA DE LIMÃO)</t>
  </si>
  <si>
    <t xml:space="preserve">IMPACT SF CX. 6 FR. X 1000 ML</t>
  </si>
  <si>
    <t xml:space="preserve">IMUNOGLOBULINA ANTI-RHO (D) + PROTEINAS PLASMATICAS HUMANA  - 300MCG</t>
  </si>
  <si>
    <t xml:space="preserve">IMUNOGLOBULINA H.ANTI-D KAMRHO - 300MCG </t>
  </si>
  <si>
    <t>PANAMERICAN</t>
  </si>
  <si>
    <t xml:space="preserve">IMUNOGLOBULINA ANTI-RHO (D) + PROTEINAS PLASMATICAS HUMANAS - 330MCG</t>
  </si>
  <si>
    <t xml:space="preserve">PARTOGAMA SDF - 330MCG  SOL. INJ. CART. SER. PREENCHIDA DE 1,32 ML</t>
  </si>
  <si>
    <t xml:space="preserve">IMUNOGLOBULINA ANTI-RHO(D)</t>
  </si>
  <si>
    <t xml:space="preserve">GAMA ANTI-D 1500 UI (750 UIML) SOL. INJ. SERINGA X 2ML</t>
  </si>
  <si>
    <t xml:space="preserve">IMUNOGLOBULINA ANTI-RHO(D) 250 MCG SOL. INJ. CX. SER. PREENCH. X 1 ML</t>
  </si>
  <si>
    <t xml:space="preserve">PARTOGAMA SDF 250 MCG SOL. INJ. CX. SER. PREENCH. X 1 ML</t>
  </si>
  <si>
    <t xml:space="preserve">IMUNOGLOBULINA ANTI-RHO(D) 300 MCG SOL INJ CX SER VD INC X 2,0 ML</t>
  </si>
  <si>
    <t xml:space="preserve">RHOPHYLAC 300 MCG SOL INJ CX SER VD INC X 2,0 ML</t>
  </si>
  <si>
    <t xml:space="preserve">IMUNOGLOBULINA ANTITETANICA - 250UI  1ML</t>
  </si>
  <si>
    <t xml:space="preserve">TETANOGAMMA - 250UI  1ML </t>
  </si>
  <si>
    <t xml:space="preserve">IMUNOGLOBULINA G HUMANA INTACTA - 3GRA</t>
  </si>
  <si>
    <t xml:space="preserve">SANDOGLOBULINA - 3GRA</t>
  </si>
  <si>
    <t xml:space="preserve">IMUNOGLOBULINA G HUMANA INTACTA - 6GRA</t>
  </si>
  <si>
    <t xml:space="preserve">SANDOGLOBULINA - 6GRA</t>
  </si>
  <si>
    <t xml:space="preserve">IMUNOGLOBULINA HUMANA - 10G (0,1GML) SOL. INJ. FA X 100 ML</t>
  </si>
  <si>
    <t xml:space="preserve">ENDOBULIN KIOVIG - 10G (0,1GML) SOL. INJ. FA X 100 ML</t>
  </si>
  <si>
    <t xml:space="preserve">IMUNOGLOBULINA HUMANA 5 G (50 MGML) SOL. INJ. FA X 100 ML</t>
  </si>
  <si>
    <t xml:space="preserve">PENTAGLOBIN 5 G (50 MGML) SOL. INJ. FA X 100 ML</t>
  </si>
  <si>
    <t xml:space="preserve">IMUNOGLOBULINA HUMANA 5 G PÓ LIOF. INJ. CX. FA + DIL. X  100 ML + KIT. INFUSÃO</t>
  </si>
  <si>
    <t xml:space="preserve">IMUNOGLOBULIN 5 G PÓ LIOF. INJ. CX. FA + DIL. X  100 ML + KIT. INFUSÃO</t>
  </si>
  <si>
    <t xml:space="preserve">IMUNOGLOBULINA HUMANA IV 5% - 5GRA</t>
  </si>
  <si>
    <t xml:space="preserve">IMUNOGLOBULINA HUMANA IV FLEBOGAMMA - 5GRA</t>
  </si>
  <si>
    <t xml:space="preserve">INDAPAMIDA - 2,5MG</t>
  </si>
  <si>
    <t xml:space="preserve">NATRILIX - 2,5MG</t>
  </si>
  <si>
    <t xml:space="preserve">INDAPAMIDA 2,5 MG CX. 30 DRG</t>
  </si>
  <si>
    <t xml:space="preserve">NATRILIX 2,5 MG CX. 30 DRG</t>
  </si>
  <si>
    <t xml:space="preserve">INDAPAMIDA SR - 1,5MG</t>
  </si>
  <si>
    <t xml:space="preserve">INDAPEN SR - 1,5MG</t>
  </si>
  <si>
    <t xml:space="preserve">NATRILIX SR - 1,5MG</t>
  </si>
  <si>
    <t xml:space="preserve">INDIGO CARMIN </t>
  </si>
  <si>
    <t xml:space="preserve">INDINAVIR 200 MG FR.X 360 CAP</t>
  </si>
  <si>
    <t xml:space="preserve">CRIXIVAN 200 MG FR.X 360 CAP</t>
  </si>
  <si>
    <t xml:space="preserve">INDOMETACINA - 25MG</t>
  </si>
  <si>
    <t xml:space="preserve">INDOCID - 25MG</t>
  </si>
  <si>
    <t xml:space="preserve">INDOMETACINA - 50MG</t>
  </si>
  <si>
    <t xml:space="preserve">INDOCID - 50MG </t>
  </si>
  <si>
    <t xml:space="preserve">INFLIXIMABE 10 MGML PÓ LIÓF. INJ. FA  X 10 ML</t>
  </si>
  <si>
    <t xml:space="preserve">REMICADE 10 MGML PÓ LIÓF. INJ. FA  X 10 ML</t>
  </si>
  <si>
    <t xml:space="preserve">INSULINA ASPARTE 100 UIML SOL. INJ. FA X 10 ML</t>
  </si>
  <si>
    <t xml:space="preserve">NOVORAPID 100 UIML SOL. INJ. FA X 10 ML</t>
  </si>
  <si>
    <t>UI</t>
  </si>
  <si>
    <t xml:space="preserve">INSULINA ASPARTE PENFILL  100 UI ML SOL. INJ. CX. 5 CARP. X 3 ML</t>
  </si>
  <si>
    <t xml:space="preserve">NOVORAPID  PENFILL  100 UI ML SOL. INJ. CX. 5 CARP. X 3 ML</t>
  </si>
  <si>
    <t xml:space="preserve">INSULINA ASPARTE+INSULINA ASPARTE PROTAMINA PENFILL 100 UI ML SUSP. INJ. CX. 5 CARP. X 3 ML</t>
  </si>
  <si>
    <t xml:space="preserve">NOVOMIX 30 PENFILL 100 UI ML SUSP. INJ. CX. 5 CARP. X 3 ML</t>
  </si>
  <si>
    <t xml:space="preserve">INSULINA DETEMIR 100 UML SOL. INJ. CX. 5 CARP. X 3 ML X SIST. (FLEXPEN)</t>
  </si>
  <si>
    <t xml:space="preserve">LEVEMIR FLEXPEN 100 UML SOL. INJ. CX. 5 CARP. X 3 ML X SIST. (FLEXPEN)</t>
  </si>
  <si>
    <t xml:space="preserve">INSULINA GLARGINA 100 UIML SOL. INJ. CX. 1 CARP. X 3 ML + 1 SIST. APLICADOR</t>
  </si>
  <si>
    <t xml:space="preserve">LANTUS OPTISET 100 UIML SOL. INJ. CX. 1 CARP. X 3 ML + 1 SIST. APLICADOR</t>
  </si>
  <si>
    <t xml:space="preserve">INSULINA GLARGINA 100 UIML SOL. INJ. CX. 5 CARP. X 3 ML</t>
  </si>
  <si>
    <t xml:space="preserve">LANTUS 100 UIML SOL. INJ. CX. 5 CARP. X 3 ML</t>
  </si>
  <si>
    <t xml:space="preserve">INSULINA GLARGINA 100 UIML SOL. INJ. CX.1 CARP. X 3 ML</t>
  </si>
  <si>
    <t xml:space="preserve">LANTUS 100 UIML SOL. INJ. CX.1 CARP. X 3 ML</t>
  </si>
  <si>
    <t xml:space="preserve">INSULINA GLARGINA 100 UIML SOL. INJ. FA VD. X 10 ML</t>
  </si>
  <si>
    <t xml:space="preserve">LANTUS  100 UIML SOL. INJ. FA VD. X 10 ML</t>
  </si>
  <si>
    <t xml:space="preserve">INSULINA HUMANA 100 UIML SOL. INJ. CX. 2 CARP. X  3 ML</t>
  </si>
  <si>
    <t xml:space="preserve">HUMULIN R 100 UIML SOL. INJ. CX. 2 CARP. X  3 ML</t>
  </si>
  <si>
    <t xml:space="preserve">INSULINA HUMANA 100 UIML SOL. INJ. CX. 5 CARP. X 3 ML</t>
  </si>
  <si>
    <t xml:space="preserve">INSUMAN R 100 UIML SOL. INJ. CX. 5 CARP. X 3 ML</t>
  </si>
  <si>
    <t xml:space="preserve">INSULINA HUMANA 100 UIML SOL. INJ. FA X 10 ML</t>
  </si>
  <si>
    <t xml:space="preserve">HUMULIN R 100 UIML SOL. INJ. FA X 10 ML</t>
  </si>
  <si>
    <t xml:space="preserve">INSULINA HUMANA 100 UIML SOL. INJ. FA X 5 ML</t>
  </si>
  <si>
    <t xml:space="preserve">INSUMAN R 100 UIML SOL. INJ. FA X 5 ML</t>
  </si>
  <si>
    <t xml:space="preserve">INSULINA HUMANA 100 UIML SUSP. INJ. CX. 5 CARP.X 3 ML</t>
  </si>
  <si>
    <t xml:space="preserve">INSUMAN N 100 UIML SUSP. INJ. CX. 5 CARP.X 3 ML</t>
  </si>
  <si>
    <t xml:space="preserve">INSULINA HUMANA 100 UIML SUSP. INJ. FA. X  10 ML</t>
  </si>
  <si>
    <t xml:space="preserve">NOVOLIN N  100 UIML SUSP. INJ. FA. X  10 ML</t>
  </si>
  <si>
    <t xml:space="preserve">INSULINA HUMANA 100 UIML SUSP. INJ. FR. X  10 ML</t>
  </si>
  <si>
    <t xml:space="preserve">NOVOLIN R 100 UIML SUSP. INJ. FR. X  10 ML</t>
  </si>
  <si>
    <t xml:space="preserve">INSULINA HUMANA 70N30R 100 UIML SUSP. INJ. FA X 10 ML</t>
  </si>
  <si>
    <t xml:space="preserve">HUMULIN 70N30R 100 UIML SUSP. INJ. FA X 10 ML</t>
  </si>
  <si>
    <t xml:space="preserve">INSULINA HUMANA N 100 UIML SUSP. INJ. FA X 10 ML</t>
  </si>
  <si>
    <t xml:space="preserve">INSUNORM N 100 UIML SUSP. INJ. FA X 10 ML</t>
  </si>
  <si>
    <t xml:space="preserve">INSULINA HUMANA NPH 100 UI  5 ML</t>
  </si>
  <si>
    <t xml:space="preserve">INSUMAN NPH 100 UI  5 ML</t>
  </si>
  <si>
    <t xml:space="preserve">INSULINA HUMANA NPH 100 UIML SOL. INJ. FA X 10 ML</t>
  </si>
  <si>
    <t xml:space="preserve">HUMULIN NPH 100 UIML SOL. INJ. FA X 10 ML</t>
  </si>
  <si>
    <t xml:space="preserve">INSULINA HUMANA R 100 UIML SOL. INJ. FA X 10 ML</t>
  </si>
  <si>
    <t xml:space="preserve">INSUNORM R 100 UIML SOL. INJ. FA X 10 ML</t>
  </si>
  <si>
    <t xml:space="preserve">INSULINA LISPRO 100 UIML  SOL. INJ. FR. X 10 ML.</t>
  </si>
  <si>
    <t xml:space="preserve">HUMALOG 100 UIML  SOL. INJ. FR. X 10 ML.</t>
  </si>
  <si>
    <t xml:space="preserve">INSULINA LISPRO 100 UIML SOL. INJ. CX. 2 CARP. X 3 ML</t>
  </si>
  <si>
    <t xml:space="preserve">HUMALOG 100 UIML SOL. INJ. CX. 2 CARP. X 3 ML</t>
  </si>
  <si>
    <t xml:space="preserve">INSULINA LISPRO 100 UIML SOL. INJ. CX. 5 CARP. X 3 ML</t>
  </si>
  <si>
    <t xml:space="preserve">HUMALOG 100 UIML SOL. INJ. CX. 5 CARP. X 3 ML</t>
  </si>
  <si>
    <t xml:space="preserve">INSULINA SOLÚVEL+INSULINA PROTAMINA CRISTALINA  75N25R 100UIML SUSP. INJ.  FA X 5 ML</t>
  </si>
  <si>
    <t xml:space="preserve">INSUMAN COMB. 75N25R 100UIML SUSP. INJ.  FA X 5 ML</t>
  </si>
  <si>
    <t xml:space="preserve">INSULINA SOLÚVEL+INSULINA PROTAMINA CRISTALINA 75N25R 100 UIML SUSP. INJ. CX. 5 CARP. X 3 ML</t>
  </si>
  <si>
    <t xml:space="preserve">INSUMAN COMB. 75N25R  100 UIML SUSP. INJ. CX. 5 CARP. X 3 ML</t>
  </si>
  <si>
    <t xml:space="preserve">INSULINA SOLÚVEL+INSULINA PROTAMINA CRISTALINA 85N15R 100 UIML SUSP. INJ. CX. 5 CARP.X 3 ML</t>
  </si>
  <si>
    <t xml:space="preserve">INSUMAN COMB. 85N15R 100 UIML SUSP. INJ. CX. 5 CARP.X 3 ML</t>
  </si>
  <si>
    <t xml:space="preserve">INSULINA SOLÚVEL+INSULINA PROTAMINA CRISTALINA 85N15R 100UIML SUSP. INJ.  FA X 5 ML</t>
  </si>
  <si>
    <t xml:space="preserve">INSUMAN COMB. 85N15R 100UIML SUSP. INJ.  FA X 5 ML</t>
  </si>
  <si>
    <t xml:space="preserve">INSUMO RADIOATIVO 1 MG PÓ LIÓF. CX. 2 FA. </t>
  </si>
  <si>
    <t xml:space="preserve">CARDIOLITE 1 MG PÓ LIÓF. CX. 2 FA.</t>
  </si>
  <si>
    <t>REM</t>
  </si>
  <si>
    <t xml:space="preserve">INSUMO RADIOATIVO 1 MG PÓ LIÓF. CX. 5 FA.</t>
  </si>
  <si>
    <t xml:space="preserve">CARDIOLITE 1 MG PÓ LIÓF. CX. 5 FA.</t>
  </si>
  <si>
    <t xml:space="preserve">INTERFERON ALFA 2A - 3.000.000 UI  1 ML</t>
  </si>
  <si>
    <t xml:space="preserve">BLAUFERON ALFA 2A 3.000.000 UI1 ML</t>
  </si>
  <si>
    <t xml:space="preserve">INTERFERON ALFA 2A - 9.000.000 UI CDIL 1 ML</t>
  </si>
  <si>
    <t xml:space="preserve">BLAUFERON A-INT ALFA 2A 9.0UI </t>
  </si>
  <si>
    <t xml:space="preserve">INTERFERON ALFA 2B - 10.000.000UI C DIL. 1ML</t>
  </si>
  <si>
    <t xml:space="preserve">BLAUFERON B-INT ALFA 2B - 1ML</t>
  </si>
  <si>
    <t xml:space="preserve">INTERFERON ALFA 2B - 3.000.000 UI CDIL 1 ML</t>
  </si>
  <si>
    <t xml:space="preserve">BLAUFERON B-INT ALFA 2B 3.0UI 1 ML</t>
  </si>
  <si>
    <t xml:space="preserve">INTERFERON ALFA-2A 3 MIO UI - 0,5ML</t>
  </si>
  <si>
    <t xml:space="preserve">ROFERON-A 3 MIO UI - 0,5ML</t>
  </si>
  <si>
    <t xml:space="preserve">INTERFERON ALFA-2A 9 MIO UI - 0,5ML</t>
  </si>
  <si>
    <t xml:space="preserve">ROFERON A 9 MIO UI - 0,5ML</t>
  </si>
  <si>
    <t xml:space="preserve">IOBITRIDOL 300 MGML  SOL. INJ. CX. 25 FA X 50 ML</t>
  </si>
  <si>
    <t xml:space="preserve">HENETIX 300 MGML  SOL. INJ. CX. 25 FA X 50 ML</t>
  </si>
  <si>
    <t xml:space="preserve">IOBITRIDOL 300 MGML SOL. INJ. CX. FA X 100 ML</t>
  </si>
  <si>
    <t xml:space="preserve">HENETIX 300 MGML SOL. INJ. CX. FA X 100 ML</t>
  </si>
  <si>
    <t xml:space="preserve">IOBITRIDOL 300 MGML SOL. INJ. CX. FA X 50 ML</t>
  </si>
  <si>
    <t xml:space="preserve">HENETIX 300 MGML SOL. INJ. CX. FA X 50 ML</t>
  </si>
  <si>
    <t xml:space="preserve">IOBITRIDOL 350 MGML  SOL. INJ. CX. FA X 100 ML</t>
  </si>
  <si>
    <t xml:space="preserve">HENETIX 350 MGML  SOL. INJ. CX. FA X 100 ML</t>
  </si>
  <si>
    <t xml:space="preserve">IOBITRIDOL 350 MGML  SOL. INJ. CX. FA X 50 ML</t>
  </si>
  <si>
    <t xml:space="preserve">HENETIX 350 MGML  SOL. INJ. CX. FA X 50 ML</t>
  </si>
  <si>
    <t xml:space="preserve">IODETO DE POTÁSSIO 2% XPE. FR. PLÁST. X 100 ML</t>
  </si>
  <si>
    <t xml:space="preserve">IODETO DE POTASSIO XPE - 120ML</t>
  </si>
  <si>
    <t xml:space="preserve">M M EXPECTORANTE XPE - 120ML</t>
  </si>
  <si>
    <t xml:space="preserve">IODIXANOL 270 MG IODOML SOL. INJ. FA X 100 ML</t>
  </si>
  <si>
    <t xml:space="preserve">VISIPAQUE 270 MG IODOML SOL. INJ. FA X 100 ML</t>
  </si>
  <si>
    <t xml:space="preserve">IODIXANOL 270 MG IODOML SOL. INJ. FA X 50 ML</t>
  </si>
  <si>
    <t xml:space="preserve">VISIPAQUE 270 MG IODOML SOL. INJ. FA X 50 ML</t>
  </si>
  <si>
    <t xml:space="preserve">IODIXANOL 320 MG IODOML SOL. INJ FA X 100 ML</t>
  </si>
  <si>
    <t xml:space="preserve">VISIPAQUE 320 MG IODOML SOL. INJ FA X 100 ML</t>
  </si>
  <si>
    <t xml:space="preserve">IODIXANOL 320 MG IODOML SOL. INJ FA X 50 ML</t>
  </si>
  <si>
    <t xml:space="preserve">VISIPAQUE 320 MG IODOML SOL. INJ FA X 50 ML</t>
  </si>
  <si>
    <t xml:space="preserve">IODO - LINHA CONSUMO SIMPLES 28 G</t>
  </si>
  <si>
    <t xml:space="preserve">IODEX - LINHA CONSUMO SIMPLES 28 G</t>
  </si>
  <si>
    <t xml:space="preserve">IODO + IODETO DE POTASSIO + ACIDO BORICO E SALICILICO + FUCSINA SOL. 30ML</t>
  </si>
  <si>
    <t xml:space="preserve">FUNGOL SOL. 30ML</t>
  </si>
  <si>
    <t xml:space="preserve">IODO RESSUBLIMATO + OLEO DE CADE + ACIDO SALICILICO - 30ML</t>
  </si>
  <si>
    <t xml:space="preserve">HEBRIN - 30ML</t>
  </si>
  <si>
    <t xml:space="preserve">IODOPOVIDONA 5% COLÍRIO</t>
  </si>
  <si>
    <t xml:space="preserve">IOEXOL 300 MG IODOML SOL. INJ. FA X 100 ML</t>
  </si>
  <si>
    <t xml:space="preserve">OMNIPAQUE 300 MG IODOML SOL. INJ. FA X 100 ML</t>
  </si>
  <si>
    <t xml:space="preserve">IOEXOL 300 MG IODOML SOL. INJ. FA X 20 ML</t>
  </si>
  <si>
    <t xml:space="preserve">OMNIPAQUE 300 MG IODOML SOL. INJ. FA X 20 ML</t>
  </si>
  <si>
    <t xml:space="preserve">IOEXOL 300 MG IODOML SOL. INJ. FA X 50 ML</t>
  </si>
  <si>
    <t xml:space="preserve">OMNIPAQUE 300 MG IODOML SOL. INJ. FA X 50 ML</t>
  </si>
  <si>
    <t xml:space="preserve">IOEXOL 350 MG IODOML SOL. INJ. FA X 100 ML</t>
  </si>
  <si>
    <t xml:space="preserve">OMNIPAQUE 350 MG IODOML SOL. INJ. FA X 100 ML</t>
  </si>
  <si>
    <t xml:space="preserve">IOEXOL 350 MG IODOML SOL. INJ. FA X 50 ML</t>
  </si>
  <si>
    <t xml:space="preserve">OMNIPAQUE 350 MG IODOML SOL. INJ. FA X 50 ML</t>
  </si>
  <si>
    <t xml:space="preserve">IOPAMIDOL 300 MG IODOML SOL. INJ. CX 10 FA X 20 ML</t>
  </si>
  <si>
    <t xml:space="preserve">IOPAMIRON 300 MG IODOML SOL. INJ. CX 10 FA X 20 ML</t>
  </si>
  <si>
    <t xml:space="preserve">IOPAMIDOL 300 MG IODOML SOL. INJ. CX 10 FA X 50 ML</t>
  </si>
  <si>
    <t xml:space="preserve">IOPAMIRON 300 MG IODOML SOL. INJ. CX 10 FA X 50 ML</t>
  </si>
  <si>
    <t xml:space="preserve">IOPAMIDOL 300 MG IODOML SOL. INJ. FA X 10 ML</t>
  </si>
  <si>
    <t xml:space="preserve">IOPAMIRON 300 MG IODOML SOL. INJ. FA X 10 ML</t>
  </si>
  <si>
    <t xml:space="preserve">IOPAMIDOL 300 MG IODOML SOL. INJ. FA X 20 ML</t>
  </si>
  <si>
    <t xml:space="preserve">IOPAMIRON 300 MG IODOML SOL. INJ. FA X 20 ML</t>
  </si>
  <si>
    <t xml:space="preserve">IOPAMIDOL 300 MG IODOML SOL. INJ. FA X 50 ML</t>
  </si>
  <si>
    <t xml:space="preserve">IOPAMIRON 300 MG IODOML SOL. INJ. FA X 50 ML</t>
  </si>
  <si>
    <t>BRACCO</t>
  </si>
  <si>
    <t xml:space="preserve">IOPAMIDOL 370 MG IODOML  SOL. INJ. CX 10 FA X 100 ML</t>
  </si>
  <si>
    <t xml:space="preserve">IOPAMIRON 370 MG IODOML  SOL. INJ. CX 10 FA X 100 ML</t>
  </si>
  <si>
    <t xml:space="preserve">IOPAMIDOL 370 MG IODOML  SOL. INJ. CX 10 FA X 50 ML</t>
  </si>
  <si>
    <t xml:space="preserve">IOPAMIRON 370 MG IODOML  SOL. INJ. CX 10 FA X 50 ML</t>
  </si>
  <si>
    <t xml:space="preserve">IOPAMIDOL 370 MG IODOML  SOL. INJ. FA X 50 ML</t>
  </si>
  <si>
    <t xml:space="preserve">IOPAMIRON 370 MG IODOML  SOL. INJ. FA X 50 ML</t>
  </si>
  <si>
    <t xml:space="preserve">IOPAMIDOL 370 MG IODOML SOL. INJ. CX 10 FA X 200 ML</t>
  </si>
  <si>
    <t xml:space="preserve">IOPAMIRON 370 MG IODOML SOL. INJ. CX 10 FA X 200 ML</t>
  </si>
  <si>
    <t xml:space="preserve">IOPAMIDOL 612 MGML SOL. INJ. CX. 10 FA X 50 ML </t>
  </si>
  <si>
    <t xml:space="preserve">IOPAMIRON 612 MGML SOL. INJ. CX. 10 FA X 50 ML </t>
  </si>
  <si>
    <t xml:space="preserve">IOPAMIRON 300 MG IODOML SOL. INJ. CX 10 FA X 100 ML</t>
  </si>
  <si>
    <t xml:space="preserve">IOPROMIDA 300 (623,4 MGML) SOL. INJ. CX. 10 FA X 200 ML</t>
  </si>
  <si>
    <t xml:space="preserve">ULTRAVIST 300 (623,4 MGML) SOL. INJ. CX. 10 FA X 200 ML</t>
  </si>
  <si>
    <t>SCHERINGBAYER</t>
  </si>
  <si>
    <t xml:space="preserve">IOPROMIDA 300 (623,4 MGML) SOL. INJ. FA X 100 ML</t>
  </si>
  <si>
    <t xml:space="preserve">ULTRAVIST 300 (623,4 MGML) SOL. INJ. FA X 100 ML</t>
  </si>
  <si>
    <t xml:space="preserve">IOPROMIDA 300 (623,4 MGML) SOL. INJ. FA X 20 ML</t>
  </si>
  <si>
    <t xml:space="preserve">ULTRAVIST 300 (623,4 MGML) SOL. INJ. FA X 20 ML</t>
  </si>
  <si>
    <t xml:space="preserve">IOPROMIDA 300 (623,4 MGML) SOL. INJ. FA X 50 ML</t>
  </si>
  <si>
    <t xml:space="preserve">ULTRAVIST 300 (623,4 MGML) SOL. INJ. FA X 50 ML</t>
  </si>
  <si>
    <t xml:space="preserve">IOPROMIDA 370 (768,86 MGML) SOL. INJ. CX. 10 FA X 100 ML</t>
  </si>
  <si>
    <t xml:space="preserve">ULTRAVIST 370 (768,86 MGML) SOL. INJ. CX. 10 FA X 100 ML</t>
  </si>
  <si>
    <t xml:space="preserve">IOPROMIDA 370 (768,86 MGML) SOL. INJ. CX. 10 FA X 50 ML</t>
  </si>
  <si>
    <t xml:space="preserve">ULTRAVIST 370 (768,86 MGML) SOL. INJ. CX. 10 FA X 50 ML</t>
  </si>
  <si>
    <t xml:space="preserve">IOTALAMATO DE MEGLUMINA 60 (600 MGML) SOL. INJ. FA X 50 ML</t>
  </si>
  <si>
    <t xml:space="preserve">CONRAY 60 (600 MGML) SOL. INJ. FA X 50 ML</t>
  </si>
  <si>
    <t xml:space="preserve">IOVERSOL 240 MG IODOML SOL. INJ. FA X 100ML</t>
  </si>
  <si>
    <t xml:space="preserve">OPTIRAY 240 MG IODOML SOL. INJ. FA X 100ML</t>
  </si>
  <si>
    <t xml:space="preserve">IOVERSOL 240 MG IODOML SOL. INJ. FA X 50 ML</t>
  </si>
  <si>
    <t xml:space="preserve">OPTIRAY 240 MG IODOML SOL. INJ. FA X 50 ML</t>
  </si>
  <si>
    <t xml:space="preserve">IOVERSOL 320 MG IODOML  SOL. INJ. SER. PREENCH. X 50 ML</t>
  </si>
  <si>
    <t xml:space="preserve">OPTIRAY 320 MG IODOML  SOL. INJ. SER. PREENCH. X 50 ML</t>
  </si>
  <si>
    <t xml:space="preserve">IOVERSOL 320 MG IODOML  SOL. INJ. SERINGA ULTRAJET (INJETORA) X 100 ML</t>
  </si>
  <si>
    <t xml:space="preserve">OPTIRAY 320 MG IODOML  SOL. INJ. SERINGA ULTRAJET (INJETORA) X 100 ML</t>
  </si>
  <si>
    <t xml:space="preserve">IOVERSOL 320 MG IODOML SOL. INJ. FA X 100 ML</t>
  </si>
  <si>
    <t xml:space="preserve">OPTIRAY 320 MG IODOML SOL. INJ. FA X 100 ML</t>
  </si>
  <si>
    <t xml:space="preserve">IOVERSOL 320 MG IODOML SOL. INJ. FA X 20 ML</t>
  </si>
  <si>
    <t xml:space="preserve">OPTIRAY 320 MG IODOML SOL. INJ. FA X 20 ML</t>
  </si>
  <si>
    <t xml:space="preserve">IOVERSOL 320 MG IODOML SOL. INJ. FA X 50 ML</t>
  </si>
  <si>
    <t xml:space="preserve">OPTIRAY 320 MG IODOML SOL. INJ. FA X 50 ML </t>
  </si>
  <si>
    <t xml:space="preserve">IOVERSOL 320 MG IODOML SOL. INJ. SERINGA ULTRAJET (INJETORA) X 75 ML</t>
  </si>
  <si>
    <t xml:space="preserve">OPTIRAY 320 MG IODOML SOL. INJ. SERINGA ULTRAJET (INJETORA) X 75 ML</t>
  </si>
  <si>
    <t xml:space="preserve">IOVERSOL 350 MG IODOML SOL. INJ. FA X 100 ML</t>
  </si>
  <si>
    <t xml:space="preserve">OPTIRAY 350 MG IODOML SOL. INJ. FA X 100 ML</t>
  </si>
  <si>
    <t xml:space="preserve">IOVERSOL 350 MG IODOML SOL. INJ. FA X 50 ML</t>
  </si>
  <si>
    <t xml:space="preserve">OPTIRAY 350 MG IODOML SOL. INJ. FA X 50 ML</t>
  </si>
  <si>
    <t xml:space="preserve">IOXITALAMATO DE MEGLUMINA+IOTALAMATO DE SÓDIO</t>
  </si>
  <si>
    <t xml:space="preserve">TELEBRIX-CORONAR SOL. INJ. CX. 10 FA X 100 ML C SUPORTE E EQUIPO</t>
  </si>
  <si>
    <t xml:space="preserve">TELEBRIX-CORONAR SOL. INJ. CX. 25 FA X 50 ML</t>
  </si>
  <si>
    <t xml:space="preserve">IOXITALAMATO DE MEGLUMINA+IOTALAMATO DE SÓDIO  SOL. INJ. FA X 50 ML</t>
  </si>
  <si>
    <t xml:space="preserve">TELEBRIX-CORONAR SOL. INJ. FA X 50 ML</t>
  </si>
  <si>
    <t xml:space="preserve">IOXITALAMATO DE MEGLUMINA+IOTALAMATO DE SÓDIO SOL. INJ  FA X 100 ML C SUPORTE E EQUIPO</t>
  </si>
  <si>
    <t xml:space="preserve">TELEBRIX-CORONAR SOL. INJ  FA X 100 ML C SUPORTE E EQUIPO</t>
  </si>
  <si>
    <t xml:space="preserve">IRBESARTANA - 150MG</t>
  </si>
  <si>
    <t xml:space="preserve">AVAPRO - 150MG</t>
  </si>
  <si>
    <t xml:space="preserve">IRBESARTANA 150 MG CX.  14 CP.</t>
  </si>
  <si>
    <t xml:space="preserve">APROVEL 150 MG CX.  14 CP.</t>
  </si>
  <si>
    <t>IRBESARTANA+HIDROCLOROTIAZIDA</t>
  </si>
  <si>
    <t xml:space="preserve">APROZIDE 300 MG + 12,5 MG CX. 14 CP. REV.</t>
  </si>
  <si>
    <t xml:space="preserve">ISOFLURANO - 100ML</t>
  </si>
  <si>
    <t xml:space="preserve">ISOFORINE - 100ML</t>
  </si>
  <si>
    <t xml:space="preserve">ISOFLURANO - 240ML</t>
  </si>
  <si>
    <t xml:space="preserve">ISOFORINE - 240ML</t>
  </si>
  <si>
    <t xml:space="preserve">ISOFLURANO SOL. INAL FR. VD. X 100 ML</t>
  </si>
  <si>
    <t xml:space="preserve">FORANE SOL. INAL FR. VD. X 100 ML</t>
  </si>
  <si>
    <t xml:space="preserve">ISOFLURANO SOL. INAL FR. VD. X 240 ML</t>
  </si>
  <si>
    <t xml:space="preserve">FORANE SOL. INAL FR. VD. X 240 ML</t>
  </si>
  <si>
    <t xml:space="preserve">ISOFLURANO SOL. INAL. FR. VD. AMB.  X  100  ML</t>
  </si>
  <si>
    <t xml:space="preserve">ISOFLURANO SOL. INAL. FR. VD. AMB.  X  240  ML</t>
  </si>
  <si>
    <t xml:space="preserve">ISOFLURANO SOL. INAL. FR. VD. AMB.  X  50  ML</t>
  </si>
  <si>
    <t xml:space="preserve">ISOFLURANO SOL. INAL. FR. VD. AMB. X  100ML</t>
  </si>
  <si>
    <t xml:space="preserve">ISORAN SOL. INAL. FR. VD. AMB. X  100ML</t>
  </si>
  <si>
    <t xml:space="preserve">ISOFLURANO SOL. INAL. FR. VD. AMB. X  240 ML</t>
  </si>
  <si>
    <t xml:space="preserve">ISORAN SOL. INAL. FR. VD. AMB. X  240 ML</t>
  </si>
  <si>
    <t xml:space="preserve">ISOFLURANO SOL. INAL. FR. VD.X 100 ML</t>
  </si>
  <si>
    <t xml:space="preserve">ISOTHANE SOL. INAL. FR. VD.X 100 ML</t>
  </si>
  <si>
    <t xml:space="preserve">ISOMETEPTENO + DIPIRONA + CAFEINA </t>
  </si>
  <si>
    <t>SEDALGINA</t>
  </si>
  <si>
    <t xml:space="preserve">ISOPRENALINA 0,2MG 1ML </t>
  </si>
  <si>
    <t xml:space="preserve"> ISOPRENALINA 0,2MG 1ML </t>
  </si>
  <si>
    <t xml:space="preserve">ISOSOURCE 1,5 CAL SEM SACAROSE CX. 10 TETRA SQUARE X 1000 ML</t>
  </si>
  <si>
    <t xml:space="preserve">ISOSOURCE 1,5 CAL SEM SACAROSE SF CX. 6 FR. X 1000 ML</t>
  </si>
  <si>
    <t xml:space="preserve">ISOSOURCE SOYA CX. 12 TETRA SQUARE X 1000 ML</t>
  </si>
  <si>
    <t xml:space="preserve">ISOSOURCE SOYA FIBER CX. 12 TETRA SQUARE X 1000 ML</t>
  </si>
  <si>
    <t xml:space="preserve">ISOSOURCE STANDARD - 1 L - TETRA SQUARE 1000ML</t>
  </si>
  <si>
    <t xml:space="preserve">ISOSOURCE STANDARD LIQ. SF - 1000ML</t>
  </si>
  <si>
    <t xml:space="preserve">ISOTRETINOINA - 10MG</t>
  </si>
  <si>
    <t xml:space="preserve">ROACUTAN - 10MG</t>
  </si>
  <si>
    <t>ITRACONAZOL</t>
  </si>
  <si>
    <t xml:space="preserve">ITRACONAZOL 100  MG  CX.  10  CAP.</t>
  </si>
  <si>
    <t xml:space="preserve">ITRACONAZOL 100  MG  CX.  400  CAP.</t>
  </si>
  <si>
    <t xml:space="preserve">MICONAL 100 MG CX. 4 CAP.</t>
  </si>
  <si>
    <t xml:space="preserve">ITRACONAZOL - 100MG</t>
  </si>
  <si>
    <t xml:space="preserve">ITRACOTAN - 100MG</t>
  </si>
  <si>
    <t xml:space="preserve">ITRACONAZOL - 100MG   4 CAP</t>
  </si>
  <si>
    <t xml:space="preserve">SPORANOX - 100MG</t>
  </si>
  <si>
    <t xml:space="preserve">ITRACONAZOL - 100MG  28 CAP</t>
  </si>
  <si>
    <t>IVERMECTINA</t>
  </si>
  <si>
    <t xml:space="preserve">LEVERCTIN 6 MG CX. 2 CP.</t>
  </si>
  <si>
    <t xml:space="preserve">VERMECTIL 6 MG CX. 4 CP.</t>
  </si>
  <si>
    <t xml:space="preserve">IVERMECTINA - 6MG</t>
  </si>
  <si>
    <t xml:space="preserve">REVECTINA - 6MG</t>
  </si>
  <si>
    <t xml:space="preserve">JEVITY PLUS RTH CX. 8 UND.  X 1000 ML</t>
  </si>
  <si>
    <t xml:space="preserve">LACTATO DE MILRINONA 1MGML SOL. INJ. CX. 10 AMP. X 10 ML </t>
  </si>
  <si>
    <t xml:space="preserve">PRIMACOR 1MGML SOL. INJ. CX. 10 AMP. X 10 ML </t>
  </si>
  <si>
    <t xml:space="preserve">NOVASOURCE GC 1.5 SF 6FR X 1000ML</t>
  </si>
  <si>
    <t xml:space="preserve">NESTLE BRASIL LTDA</t>
  </si>
  <si>
    <t xml:space="preserve">NOVASOURCE SENIOR SF 6FR X 1000ML</t>
  </si>
  <si>
    <t xml:space="preserve">NUTREN SENIOR SEM SABOR PO CX. C/12 LTS. DE 370 G</t>
  </si>
  <si>
    <t xml:space="preserve">NUTRI RENAL (2.0 KCAL/ML) SIST. FECH. 1000ML</t>
  </si>
  <si>
    <t xml:space="preserve">BIFIDOBACTERIUM LACTIS, LACTOBACILLUS PARACASEI, LACTOBACILLUS RHAMNOSUS,  LACTOBACILLUS ACIDOPHILLUS E FOS EM PO</t>
  </si>
  <si>
    <t xml:space="preserve">SIMBIOFLORA SACHE 6 G (LACTOFOS 10 SACHES 6 G)</t>
  </si>
  <si>
    <t xml:space="preserve">LACTOGLICONATO DE CÁLCIO+CARBONATO DE CÁLCIO - 500MG CP.  EFERV.</t>
  </si>
  <si>
    <t xml:space="preserve">CALCIUM SANDOZ F - 500MG CP.  EFERV.</t>
  </si>
  <si>
    <t xml:space="preserve">LACTULOSE - 667MGML XPE  FR. PLÁST. X 120 ML (SABOR AMEIXA)</t>
  </si>
  <si>
    <t xml:space="preserve">LACTULONA - 667MGML XPE  FR. PLÁST. X 120 ML (SABOR AMEIXA)</t>
  </si>
  <si>
    <t xml:space="preserve">LACTULOSE - 667MGML XPE  FR. PLÁST. X 120 ML (SALADA DE FRUTAS)</t>
  </si>
  <si>
    <t xml:space="preserve">LACTULONA - 667MGML XPE  FR. PLÁST. X 120 ML (SALADA DE FRUTAS)</t>
  </si>
  <si>
    <t xml:space="preserve">LACTULOSE - 667MGML XPE  FR. VD. X 120 ML (SABOR AMEIXA)</t>
  </si>
  <si>
    <t xml:space="preserve">LACTULONA - 667MGML XPE  FR. VD. X 120 ML (SABOR AMEIXA)</t>
  </si>
  <si>
    <t xml:space="preserve">LACTULOSE - 667MGML XPE  FR. VD. X 120 ML (SALADA DE FRUTAS)</t>
  </si>
  <si>
    <t xml:space="preserve">LACTULONA - 667MGML XPE  FR. VD. X 120 ML (SALADA DE FRUTAS)</t>
  </si>
  <si>
    <t xml:space="preserve">LACTULOSE - 667MGML XPE 120ML </t>
  </si>
  <si>
    <t xml:space="preserve">COLONAC - 667MGML XPE 120ML</t>
  </si>
  <si>
    <t xml:space="preserve">LACTULOSE - 667MGML XPE. FR. VD. X 120 ML</t>
  </si>
  <si>
    <t xml:space="preserve">PENTALAC - 667MGML XPE. FR. VD. X 120 ML</t>
  </si>
  <si>
    <t xml:space="preserve">LACTULOSE 667MG - 120ML XPE</t>
  </si>
  <si>
    <t xml:space="preserve">FARLAC 667MG - 120ML XPE</t>
  </si>
  <si>
    <t xml:space="preserve">LAMIVUDINA - 150MG</t>
  </si>
  <si>
    <t xml:space="preserve">EPIVIR - 150MG</t>
  </si>
  <si>
    <t xml:space="preserve">LAMIVUDINA + ZIDOVUDINA</t>
  </si>
  <si>
    <t xml:space="preserve">BIOVIR </t>
  </si>
  <si>
    <t xml:space="preserve">LAMIVUDINA SOL - 240ML</t>
  </si>
  <si>
    <t xml:space="preserve">EPIVIR SOL - 240ML</t>
  </si>
  <si>
    <t xml:space="preserve">LAMOTRIGINA - 100MG</t>
  </si>
  <si>
    <t xml:space="preserve">LAMICTAL - 100MG</t>
  </si>
  <si>
    <t xml:space="preserve">NEURAL - 100MG</t>
  </si>
  <si>
    <t xml:space="preserve">LAMOTRIGINA - 25MG</t>
  </si>
  <si>
    <t xml:space="preserve">LAMICTAL - 25MG</t>
  </si>
  <si>
    <t xml:space="preserve">NEURAL - 25MG</t>
  </si>
  <si>
    <t xml:space="preserve">LAMOTRIGINA  50 MG CX. 30 CP.</t>
  </si>
  <si>
    <t xml:space="preserve">LAMOTRIGINA - 50MG</t>
  </si>
  <si>
    <t xml:space="preserve">LAMICTAL - 50MG </t>
  </si>
  <si>
    <t xml:space="preserve">LAMITOR - 50MG</t>
  </si>
  <si>
    <t xml:space="preserve">NEURAL - 50MG</t>
  </si>
  <si>
    <t xml:space="preserve">LAMOTRIGINA 100 MG CX. 30 CP.</t>
  </si>
  <si>
    <t xml:space="preserve">LAMITOR 100 MG CX. 30 CP.</t>
  </si>
  <si>
    <t xml:space="preserve">LAMOTRIGINA 25 MG CX. 30 CP.</t>
  </si>
  <si>
    <t xml:space="preserve">LAMITOR 25 MG CX. 30 CP.</t>
  </si>
  <si>
    <t xml:space="preserve">LAMOTRIGINA 50 MG CX. 28 CP.</t>
  </si>
  <si>
    <t xml:space="preserve">NORTRIGIN 50 MG CX. 28 CP.</t>
  </si>
  <si>
    <t>LANSOPRAZOL</t>
  </si>
  <si>
    <t xml:space="preserve">LANSOPRAZOL 30 MG CX. 7 CAP.</t>
  </si>
  <si>
    <t xml:space="preserve">PRAZOL 30 MG CX. 7 CAP.</t>
  </si>
  <si>
    <t xml:space="preserve">LANSOPRAZOL - 30MG</t>
  </si>
  <si>
    <t xml:space="preserve">PRAZOL - 30MG</t>
  </si>
  <si>
    <t xml:space="preserve">LANSOPRAZOL + BROMOPRIDA - 15MG  10MG</t>
  </si>
  <si>
    <t xml:space="preserve">LANSOPRID - 15MG  10MG</t>
  </si>
  <si>
    <t xml:space="preserve">LANSOPRAZOL + BROMOPRIDA - 30MG  10MG</t>
  </si>
  <si>
    <t xml:space="preserve">LANSOPRID - 30MG  10MG</t>
  </si>
  <si>
    <t xml:space="preserve">LANSOPRAZOL + CLARITROMICINA + AMOXICILINA - 30MG500MG1000MG - 7CART</t>
  </si>
  <si>
    <t xml:space="preserve">HELICOPAC - 30MG500MG1000MG </t>
  </si>
  <si>
    <t xml:space="preserve">LANSOPRAZOL 30 MG CX. 28 CAP.</t>
  </si>
  <si>
    <t xml:space="preserve">LANSOPRAZOL 30MG + CLARITROMICINA 500MG + AMOXICILINA 500MG </t>
  </si>
  <si>
    <t xml:space="preserve">PYLORIPAC IBP </t>
  </si>
  <si>
    <t>LANSOPRAZOL+AMOXICILINA+CLARITROMICINA</t>
  </si>
  <si>
    <t xml:space="preserve">H BACTER IBP 30 MG + 500 MG + 500 MG CX. 7 BLISTER X 2 + 2 + 4 CAP. + 28 CAP.</t>
  </si>
  <si>
    <t xml:space="preserve">LEUCOVORINA CALCICA - 15MG</t>
  </si>
  <si>
    <t xml:space="preserve">LEVORIN - 15MG</t>
  </si>
  <si>
    <t xml:space="preserve">LEUCOVORINA CALCICA - 50MG</t>
  </si>
  <si>
    <t xml:space="preserve">TECNOVORIN - 50MG</t>
  </si>
  <si>
    <t xml:space="preserve">LEVOBUPIVACAÍNA+EPINEFRINA 0,25 % + 9,1 MCGML SOL. INJ. CX. 10 EST. FA X 20 ML</t>
  </si>
  <si>
    <t xml:space="preserve">NOVABUPI + EPINEFRINA 0,25 % + 9,1 MCGML SOL. INJ. CX. 10 EST. FA X 20 ML</t>
  </si>
  <si>
    <t xml:space="preserve">LEVOBUPIVACAÍNA+EPINEFRINA 0,5 % + 9,1 MCGML SOL. INJ. CX. 10 EST. FA X 20 ML</t>
  </si>
  <si>
    <t xml:space="preserve">NOVABUPI + EPINEFRINA 0,5 % + 9,1 MCGML SOL. INJ. CX. 10 EST. FA X 20 ML</t>
  </si>
  <si>
    <t xml:space="preserve">LEVOBUPIVACAÍNA+EPINEFRINA 0,75 % + 9,1 MCGML SOL. INJ. CX. 10 EST. FA X 20 ML</t>
  </si>
  <si>
    <t xml:space="preserve">NOVABUPI + EPINEFRINA 0,75 % + 9,1 MCGML SOL. INJ. CX. 10 EST. FA X 20 ML</t>
  </si>
  <si>
    <t xml:space="preserve">LEVODOPA + BENSERAZIDA - 250MG</t>
  </si>
  <si>
    <t xml:space="preserve">PROLOPA - 250MG</t>
  </si>
  <si>
    <t xml:space="preserve">LEVODOPA + CARBIDOPA - 250MG25MG</t>
  </si>
  <si>
    <t xml:space="preserve">PARKIDOPA - 250MG25MG</t>
  </si>
  <si>
    <t xml:space="preserve">LEVODOPA + CARBIDOPA + ENTACAPONA - 150MG </t>
  </si>
  <si>
    <t xml:space="preserve">STALEVO - 150MG</t>
  </si>
  <si>
    <t xml:space="preserve">LEVODOPA + CARBIDOPA + ENTACAPONA - 50MG </t>
  </si>
  <si>
    <t xml:space="preserve">STALEVO - 50MG</t>
  </si>
  <si>
    <t xml:space="preserve">LEVODOPA+BENSERAZIDA - 100MG + 25MG</t>
  </si>
  <si>
    <t xml:space="preserve">PROLOPA HBS 100 MG + 25 MG </t>
  </si>
  <si>
    <t xml:space="preserve">LEVODOPA+BENSERAZIDA 100 MG + 25 MG FR. X 30 CP. DISP.</t>
  </si>
  <si>
    <t xml:space="preserve">PROLOPA  100 MG + 25 MG FR. X 30 CP. DISP.</t>
  </si>
  <si>
    <t xml:space="preserve">LEVODOPA+CARBIDOPA 250 MG + 25 MG FR. X 30 CP.</t>
  </si>
  <si>
    <t xml:space="preserve">PARKLEN 250 MG + 25 MG FR. X 30 CP.</t>
  </si>
  <si>
    <t xml:space="preserve">LEVODROPROPIZINA - 20ML SOL. ORAL</t>
  </si>
  <si>
    <t xml:space="preserve">ANTUX - 20ML SOL. ORAL</t>
  </si>
  <si>
    <t xml:space="preserve">LEVODROPROPIZINA - 6MG  120ML XPE </t>
  </si>
  <si>
    <t xml:space="preserve">ANTUX - 6MG  120ML</t>
  </si>
  <si>
    <t xml:space="preserve">LEVODROPROPIZINA 6 MGML XPE FR. X 120 ML</t>
  </si>
  <si>
    <t xml:space="preserve">ZYPLO 6 MGML XPE FR. X 120 ML</t>
  </si>
  <si>
    <t xml:space="preserve">LEVODROPROPIZINA 6 MGML XPE.  FR. VD. X  120  ML + CP. MED.</t>
  </si>
  <si>
    <t xml:space="preserve">PERCOF 6 MGML XPE.  FR. VD. X  120  ML + CP. MED.</t>
  </si>
  <si>
    <t xml:space="preserve">LEVOFLOXACINO - 250MG</t>
  </si>
  <si>
    <t xml:space="preserve">LEVOXIN - 250MG</t>
  </si>
  <si>
    <t xml:space="preserve">TAVANIC - 250MG</t>
  </si>
  <si>
    <t xml:space="preserve">LEVOFLOXACINO - 500MG</t>
  </si>
  <si>
    <t xml:space="preserve">LEVAQUIN - 500MG</t>
  </si>
  <si>
    <t xml:space="preserve">LEVOXIN - 500MG</t>
  </si>
  <si>
    <t xml:space="preserve">TAMIRAM - 500MG</t>
  </si>
  <si>
    <t xml:space="preserve">TAVANIC - 500MG</t>
  </si>
  <si>
    <t xml:space="preserve">LEVOFLOXACINO - 500MG  100ML</t>
  </si>
  <si>
    <t xml:space="preserve">LEVAQUIN - 500MG  100ML</t>
  </si>
  <si>
    <t xml:space="preserve">LEVOFLOXACINO 250 MG CX. 3 CP. REV.</t>
  </si>
  <si>
    <t xml:space="preserve">LEVOTAC 250 MG CX. 3 CP. REV.</t>
  </si>
  <si>
    <t xml:space="preserve">LEVOFLOXACINO 250 MG CX. 7 CP. REV.</t>
  </si>
  <si>
    <t xml:space="preserve">LEVOFLOXACINO 250 MG CX.7 CP. REV.</t>
  </si>
  <si>
    <t xml:space="preserve">LEVOFLOXACINO 5 MGML SOL INJ FA X 100 ML</t>
  </si>
  <si>
    <t xml:space="preserve">LEVOFLOXACINO 5 MGML SOL. INJ. CX. 6 BOLSAS X 100 ML</t>
  </si>
  <si>
    <t xml:space="preserve">LEVOFLOXACINO 500 MG (5 MGML) SOL. INJ. BOLSA X 100 ML</t>
  </si>
  <si>
    <t xml:space="preserve">LEVOFLOXACINO 500 MG (5 MGML) SOL. INJ. SIST. FECH. BOLSA X 100  ML</t>
  </si>
  <si>
    <t xml:space="preserve">LEVAFLOX 500 MG (5 MGML) SOL. INJ. SIST. FECH. BOLSA X 100  ML</t>
  </si>
  <si>
    <t xml:space="preserve">LEVOFLOXACINO 500 MG CX. 10 CP.</t>
  </si>
  <si>
    <t xml:space="preserve">TAVAGRAN 500 MG CX. 10 CP.</t>
  </si>
  <si>
    <t xml:space="preserve">LEVOFLOXACINO 500 MG CX. 10 CP. REV.</t>
  </si>
  <si>
    <t xml:space="preserve">TAVAFLOX 500 MG CX. 10 CP. REV.</t>
  </si>
  <si>
    <t xml:space="preserve">LEVOFLOXACINO 500 MG CX. 14 CP. REV.</t>
  </si>
  <si>
    <t xml:space="preserve">LEVOXIN 500 MG CX. 14 CP. REV.</t>
  </si>
  <si>
    <t xml:space="preserve">LEVOFLOXACINO 500 MG CX. 3 CP. REV.</t>
  </si>
  <si>
    <t xml:space="preserve">TAMIRAM 500 MG CX. 3 CP. REV.</t>
  </si>
  <si>
    <t xml:space="preserve">LEVOFLOXACINO 500 MG CX. 42 CP. REV.</t>
  </si>
  <si>
    <t xml:space="preserve">LEVOFLOXACINO 500 MG CX. 7 CP. REV.</t>
  </si>
  <si>
    <t xml:space="preserve">TAVAFLOX 500 MG CX. 7 CP. REV.</t>
  </si>
  <si>
    <t xml:space="preserve">LEVOFLOXACINO 500 MG CX.10 CP. REV.</t>
  </si>
  <si>
    <t xml:space="preserve">LEVOFLOXACINO 500 MG CX.7 CP. REV.</t>
  </si>
  <si>
    <t xml:space="preserve">LEVOSIMENDANA - 2,5MGML  5ML</t>
  </si>
  <si>
    <t xml:space="preserve">SIMDAX - 2,5MGML  5ML</t>
  </si>
  <si>
    <t xml:space="preserve">LEVOTIROXINA SÓDICA</t>
  </si>
  <si>
    <t xml:space="preserve">LEVOID 100 MCG CX. 30 CP.</t>
  </si>
  <si>
    <t xml:space="preserve">LEVOID 150 MCG CX. 30 CP.</t>
  </si>
  <si>
    <t xml:space="preserve">LEVOID 75 MCG CX. 30 CP.</t>
  </si>
  <si>
    <t xml:space="preserve">LEVOTIROXINA SÓDICA 100 MCG BL. AL. AL. X 30 CP.</t>
  </si>
  <si>
    <t xml:space="preserve">LEVOTIROXINA SÓDICA 125 MCG BL. AL. AL. X 30 CP.</t>
  </si>
  <si>
    <t xml:space="preserve">LEVOTIROXINA SÓDICA 25 MCG BL. AL. AL. X 30 CP.</t>
  </si>
  <si>
    <t xml:space="preserve">LEVOTIROXINA SÓDICA 50 MCG BL. AL. AL. X 30 CP.</t>
  </si>
  <si>
    <t xml:space="preserve">LEVOTIROXINA SÓDICA 75 MCG BL. AL. AL. X 30 CP.</t>
  </si>
  <si>
    <t xml:space="preserve">PURAN T4 112 MCG CX. 30 CP.</t>
  </si>
  <si>
    <t xml:space="preserve">PURAN T4 88 MCG CX. 30 CP.</t>
  </si>
  <si>
    <t xml:space="preserve">SYNTHROID 137 MCG CX. 30 CP.</t>
  </si>
  <si>
    <t xml:space="preserve">LEVOTIROXINA SODICA - 100MCG</t>
  </si>
  <si>
    <t xml:space="preserve">PURAN T4 - 100MCG</t>
  </si>
  <si>
    <t xml:space="preserve">SYNTHROID - 100MCG</t>
  </si>
  <si>
    <t xml:space="preserve">LEVOTIROXINA SODICA - 112MCG </t>
  </si>
  <si>
    <t xml:space="preserve">SYNTHROID - 112MCG</t>
  </si>
  <si>
    <t xml:space="preserve">LEVOTIROXINA SODICA - 125MCG</t>
  </si>
  <si>
    <t xml:space="preserve">PURAN T4 - 125MCG</t>
  </si>
  <si>
    <t xml:space="preserve">SYNTHROID - 125MCG</t>
  </si>
  <si>
    <t xml:space="preserve">LEVOTIROXINA SODICA - 150MCG</t>
  </si>
  <si>
    <t xml:space="preserve">PURAN T4 - 150MCG</t>
  </si>
  <si>
    <t xml:space="preserve">LEVOTIROXINA SODICA - 200MCG</t>
  </si>
  <si>
    <t xml:space="preserve">SYNTHROID - 200MCG</t>
  </si>
  <si>
    <t xml:space="preserve">LEVOTIROXINA SODICA - 25MCG</t>
  </si>
  <si>
    <t xml:space="preserve">PURAN T4 - 25MCG</t>
  </si>
  <si>
    <t xml:space="preserve">SYNTHROID - 25MCG</t>
  </si>
  <si>
    <t xml:space="preserve">LEVOTIROXINA SODICA - 50MCG</t>
  </si>
  <si>
    <t xml:space="preserve">PURAN T4 - 50MCG</t>
  </si>
  <si>
    <t xml:space="preserve">SYNTHROID - 50MCG</t>
  </si>
  <si>
    <t xml:space="preserve">LEVOTIROXINA SODICA - 50MCG </t>
  </si>
  <si>
    <t xml:space="preserve">LEVOID - 50MCG</t>
  </si>
  <si>
    <t xml:space="preserve">LEVOTIROXINA SODICA - 75MCG</t>
  </si>
  <si>
    <t xml:space="preserve">PURAN T4 - 75MCG</t>
  </si>
  <si>
    <t xml:space="preserve">SYNTHROID - 75MCG</t>
  </si>
  <si>
    <t xml:space="preserve">LEVOTIROXINA SODICA - 88MCG</t>
  </si>
  <si>
    <t xml:space="preserve">SYNTHROID - 88MCG</t>
  </si>
  <si>
    <t xml:space="preserve">LEVOTIROXINA SÓDICA 100 MCG CX. 30 CP.</t>
  </si>
  <si>
    <t xml:space="preserve">TIROIDIN 100 MCG CX. 30 CP.</t>
  </si>
  <si>
    <t xml:space="preserve">LEVOTIROXINA SÓDICA 100 MCG CX. 50 CP.</t>
  </si>
  <si>
    <t xml:space="preserve">EUTHYROX 100 MCG CX. 50 CP.</t>
  </si>
  <si>
    <t xml:space="preserve">LEVOTIROXINA SÓDICA 125 MCG CX. 50 CP.</t>
  </si>
  <si>
    <t xml:space="preserve">EUTHYROX 125 MCG CX. 50 CP.</t>
  </si>
  <si>
    <t xml:space="preserve">LEVOTIROXINA SÓDICA 200 MCG CX. 50 CP.</t>
  </si>
  <si>
    <t xml:space="preserve">EUTHYROX 200 MCG CX. 50 CP.</t>
  </si>
  <si>
    <t xml:space="preserve">LEVOTIROXINA SÓDICA 25 MCG CX. 30 CP.</t>
  </si>
  <si>
    <t xml:space="preserve">LEVOID 25 MCG CX. 30 CP.</t>
  </si>
  <si>
    <t xml:space="preserve">LEVOTIROXINA SÓDICA 25 MCG CX. 50 CP.</t>
  </si>
  <si>
    <t xml:space="preserve">EUTHYROX 25 MCG CX. 50 CP.</t>
  </si>
  <si>
    <t xml:space="preserve">LEVOTIROXINA SÓDICA 50 MCG CX. 50 CP.</t>
  </si>
  <si>
    <t xml:space="preserve">EUTHYROX 50 MCG CX. 50 CP.</t>
  </si>
  <si>
    <t xml:space="preserve">LEVOTIROXINA SÓDICA 75 MCG CX. 50 CP.</t>
  </si>
  <si>
    <t xml:space="preserve">EUTHYROX 75 MCG CX. 50 CP.</t>
  </si>
  <si>
    <t xml:space="preserve">LIDOCAINA - 40MGGRA</t>
  </si>
  <si>
    <t xml:space="preserve">DERMOMAX - 40MGGRA</t>
  </si>
  <si>
    <t xml:space="preserve">LIDOCAINA + ACETATO HIDROCORTISONA + SUBACETATO ALUMINIO - 25GRA POMADA </t>
  </si>
  <si>
    <t xml:space="preserve">XYLOPROCT - 25GRA POMADA </t>
  </si>
  <si>
    <t xml:space="preserve">LIDOCAINA + PRILOCAINA 5% - 5GRA CREME</t>
  </si>
  <si>
    <t xml:space="preserve">EMLA 5% - 5GRA CREME</t>
  </si>
  <si>
    <t xml:space="preserve">LIDOCAINA + PRILOCAINA 5% - 5GRA POMADA</t>
  </si>
  <si>
    <t xml:space="preserve">EMLA 5% - 5GRA POMADA</t>
  </si>
  <si>
    <t xml:space="preserve">LIDOCAINA + SULFATO DE POLIMIXINA B - 10ML SOL. OTOL. GTS</t>
  </si>
  <si>
    <t xml:space="preserve">LIDOSPORIN  - 10ML SOL. OTOL. GTS</t>
  </si>
  <si>
    <t xml:space="preserve">LIDOCAINA + TRIBENOSIDO - 15GRA CREME </t>
  </si>
  <si>
    <t xml:space="preserve">PROCTO GLYVENOL - 15GRA CREME </t>
  </si>
  <si>
    <t xml:space="preserve">LIDOCAINA + TRIBENOSIDO SUP</t>
  </si>
  <si>
    <t xml:space="preserve">PROCTO GLYVENOL SUP</t>
  </si>
  <si>
    <t xml:space="preserve">LIDOCAINA 10% - 50ML</t>
  </si>
  <si>
    <t xml:space="preserve">LIDOSPRAY 10% - 50ML</t>
  </si>
  <si>
    <t xml:space="preserve">LIDOCAINA GELEIA 2% - 30GRA</t>
  </si>
  <si>
    <t xml:space="preserve">LIDOGEL GELEIA 2% - 30GRA</t>
  </si>
  <si>
    <t xml:space="preserve">LINCOMICINA - 600MG  2ML</t>
  </si>
  <si>
    <t xml:space="preserve">NEO LINCO - 600MG  2ML</t>
  </si>
  <si>
    <t xml:space="preserve">LINEZOLIDA 600 MG (2 MGML) SOL. INJ. CX. 10 BOLSA  X 300 ML.</t>
  </si>
  <si>
    <t xml:space="preserve">ZYVOX 600 MG (2 MGML) SOL. INJ. CX. 10 BOLSA  X 300 ML.</t>
  </si>
  <si>
    <t xml:space="preserve">LISADO BACTERIANO</t>
  </si>
  <si>
    <t xml:space="preserve">PAXORAL 3,5 MG CX. 10 CAP.</t>
  </si>
  <si>
    <t xml:space="preserve">LISADO BACTERIANO DE ESCHERICHIA COLI</t>
  </si>
  <si>
    <t xml:space="preserve">URO-VAXOM 6 MG PÓ LIÓF. CX. 30 CAP.</t>
  </si>
  <si>
    <t xml:space="preserve">LISINATO DE CETOPROFENO - 160MG</t>
  </si>
  <si>
    <t xml:space="preserve">ARTROSIL - 160MG </t>
  </si>
  <si>
    <t xml:space="preserve">LISINOPRIL - 10MG</t>
  </si>
  <si>
    <t xml:space="preserve">VASOJET - 10MG</t>
  </si>
  <si>
    <t xml:space="preserve">ZESTRIL - 10MG</t>
  </si>
  <si>
    <t xml:space="preserve">LISINOPRIL  20  MG CX. 30 CP.</t>
  </si>
  <si>
    <t xml:space="preserve">LISINOPRIL 20  MG </t>
  </si>
  <si>
    <t xml:space="preserve">LISINOPRIL - 20MG</t>
  </si>
  <si>
    <t xml:space="preserve">PRINIVIL - 20MG</t>
  </si>
  <si>
    <t xml:space="preserve">LISINOPRIL - 5MG</t>
  </si>
  <si>
    <t xml:space="preserve">ZESTRIL - 5MG</t>
  </si>
  <si>
    <t xml:space="preserve">LISINOPRIL 10 MG CX. 30 CP.</t>
  </si>
  <si>
    <t xml:space="preserve">LISTRIL 10 MG </t>
  </si>
  <si>
    <t xml:space="preserve">LISINOPRIL 20  MG CX. 60 CP.</t>
  </si>
  <si>
    <t xml:space="preserve">LISINOPRIL 20  MG</t>
  </si>
  <si>
    <t xml:space="preserve">LISINOPRIL 20 MG CX. 30 CP.</t>
  </si>
  <si>
    <t xml:space="preserve">ZESTRIL 20 MG CX. 30 CP.</t>
  </si>
  <si>
    <t xml:space="preserve">LISINOPRIL 5  MG CX. 30 CP.</t>
  </si>
  <si>
    <t xml:space="preserve">LISINOPRIL 5  MG</t>
  </si>
  <si>
    <t>LORATADINA</t>
  </si>
  <si>
    <t xml:space="preserve">LORATADINA 1 MGML XPE FR. PLÁST. X 100 ML + CP. MED.</t>
  </si>
  <si>
    <t xml:space="preserve">LORATADINA - 100ML XPE</t>
  </si>
  <si>
    <t xml:space="preserve">CLARITIN - 100ML XPE</t>
  </si>
  <si>
    <t xml:space="preserve">LORATADINA - 100ML</t>
  </si>
  <si>
    <t xml:space="preserve">LORATADINA - 10MG</t>
  </si>
  <si>
    <t xml:space="preserve">CLARITIN - 10MG</t>
  </si>
  <si>
    <t xml:space="preserve">HISTADIN - 10MG</t>
  </si>
  <si>
    <t xml:space="preserve">NEO LORATADIN - 10MG</t>
  </si>
  <si>
    <t xml:space="preserve">LORATADINA - 1MG  100ML XPE</t>
  </si>
  <si>
    <t xml:space="preserve">LORATADINA - 1MGML XPE FR. VD. X 100 ML</t>
  </si>
  <si>
    <t xml:space="preserve">CLISTIN - 1MGML XPE FR. VD. X 100 ML</t>
  </si>
  <si>
    <t xml:space="preserve">LORATADINA - 5MG5ML XPE</t>
  </si>
  <si>
    <t xml:space="preserve">LORATADINA- 5MG5ML </t>
  </si>
  <si>
    <t xml:space="preserve">LORATADINA + CLORIDRATO DE PSEUDO-EFEDRINA</t>
  </si>
  <si>
    <t xml:space="preserve">LORALERG D </t>
  </si>
  <si>
    <t xml:space="preserve">LORATADINA + CLORIDRATO DE PSEUDOEFEDRINA - 60ML XPE </t>
  </si>
  <si>
    <t xml:space="preserve">CLARITIN D - 60ML XPE </t>
  </si>
  <si>
    <t xml:space="preserve">LORATADINA + PSEUDOEFEDRINA</t>
  </si>
  <si>
    <t xml:space="preserve">LORANIL D</t>
  </si>
  <si>
    <t xml:space="preserve">LORATADINA + PSEUDOEFEDRINA - 10MG</t>
  </si>
  <si>
    <t xml:space="preserve">CLORATADD - 10MG</t>
  </si>
  <si>
    <t xml:space="preserve">LORATADINA + PSEUDOEFEDRINA - 1MG12MG</t>
  </si>
  <si>
    <t xml:space="preserve">LORATADINA + PSEUDOEFEDRINA - 1MG12MG </t>
  </si>
  <si>
    <t xml:space="preserve">LORATADINA 10 MG CX. 10 CP.</t>
  </si>
  <si>
    <t xml:space="preserve">LORATADINA 10 MG CX. 6 CP.</t>
  </si>
  <si>
    <t xml:space="preserve">CLARITIN 10 MG CX. 6 CP.</t>
  </si>
  <si>
    <t xml:space="preserve">LORATADINA D</t>
  </si>
  <si>
    <t xml:space="preserve">CLARITIN D </t>
  </si>
  <si>
    <t>LORATADINA+PSEUDOEFEDRINA</t>
  </si>
  <si>
    <t xml:space="preserve">CLORATADD D 5 MG + 120 MG CX. 12 DRG</t>
  </si>
  <si>
    <t xml:space="preserve">LORATADINA+PSEUDOEFEDRINA 5 MG + 120  MG CX. 12  DRG.</t>
  </si>
  <si>
    <t xml:space="preserve">HISTADIN D 5 MG + 120  MG CX. 12  DRG.</t>
  </si>
  <si>
    <t xml:space="preserve">LORAZEPAM - 1MG</t>
  </si>
  <si>
    <t xml:space="preserve">LORAX - 1MG</t>
  </si>
  <si>
    <t xml:space="preserve">LORAZEPAM  2 MG CX. 20 CP.</t>
  </si>
  <si>
    <t xml:space="preserve">MAX PAX 2 MG CX. 20 CP.</t>
  </si>
  <si>
    <t xml:space="preserve">LORAZEPAM - 2MG</t>
  </si>
  <si>
    <t xml:space="preserve">LORAX - 2MG</t>
  </si>
  <si>
    <t xml:space="preserve">LORAZEFAST - 2MG</t>
  </si>
  <si>
    <t xml:space="preserve">LORAZEPAM 1 MG CX. 20 CP.</t>
  </si>
  <si>
    <t xml:space="preserve">LORAZEPAM 2 MG CX. 100 CP.</t>
  </si>
  <si>
    <t xml:space="preserve">LORAZEPAM 2 MG CX. 20 CP.</t>
  </si>
  <si>
    <t xml:space="preserve">ANSIRAX 2 MG CX. 20 CP.</t>
  </si>
  <si>
    <t xml:space="preserve">LOSARTANA + HIDROCLOROTIAZIDA - 50  12,5MG</t>
  </si>
  <si>
    <t xml:space="preserve">LOSARTANA POTÁSSICA</t>
  </si>
  <si>
    <t xml:space="preserve">ARADOIS 50 MG CX. 60 CP. REV.</t>
  </si>
  <si>
    <t xml:space="preserve">LANZACOR 50 MG CX. 14  CP. REV.</t>
  </si>
  <si>
    <t xml:space="preserve">LANZACOR 50 MG CX. 28  CP. REV.</t>
  </si>
  <si>
    <t xml:space="preserve">LANZACOR 50 MG CX. 490  CP. REV.</t>
  </si>
  <si>
    <t xml:space="preserve">LOSARTANA POTÁSSICA  50 MG CX. 14 CP.</t>
  </si>
  <si>
    <t xml:space="preserve">LOSARTANA POTÁSSICA  50 MG CX. 15 CP. REV.</t>
  </si>
  <si>
    <t xml:space="preserve">LOSARTANA POTÁSSICA  50 MG CX. 28 CP.</t>
  </si>
  <si>
    <t xml:space="preserve">LOSARTANA POTÁSSICA  50 MG CX. 30 CP. REV.</t>
  </si>
  <si>
    <t xml:space="preserve">LOSARTANA POTÁSSICA 100 MG CX. 30 CP. REV.</t>
  </si>
  <si>
    <t xml:space="preserve">LOSARTANA POTÁSSICA 50 MG CX. 300 CP. REV.</t>
  </si>
  <si>
    <t xml:space="preserve">LOSARTANA POTÁSSICA 50 MG CX. 75 CP. REV.</t>
  </si>
  <si>
    <t xml:space="preserve">LOSARTION 50 MG  CX.  30  CP. REV.</t>
  </si>
  <si>
    <t xml:space="preserve">TORLOS 25 MG CX. 28 CP. REV.</t>
  </si>
  <si>
    <t xml:space="preserve">LOSARTANA POTASSICA - 100MG</t>
  </si>
  <si>
    <t xml:space="preserve">ARADOIS - 100MG</t>
  </si>
  <si>
    <t xml:space="preserve">COZAAR - 100MG</t>
  </si>
  <si>
    <t xml:space="preserve">LOSARTANA POTASSICA - 25MG</t>
  </si>
  <si>
    <t xml:space="preserve">ARADOIS - 25MG</t>
  </si>
  <si>
    <t xml:space="preserve">CORUS - 25MG</t>
  </si>
  <si>
    <t xml:space="preserve">LOSARTEC - 25MG</t>
  </si>
  <si>
    <t xml:space="preserve">LOSARTANA POTÁSSICA  50 MG CX. 60 CP. REV.</t>
  </si>
  <si>
    <t xml:space="preserve">LOSARTANA POTASSICA - 50MG</t>
  </si>
  <si>
    <t xml:space="preserve">ARADOIS - 50MG</t>
  </si>
  <si>
    <t xml:space="preserve">CORUS - 50MG</t>
  </si>
  <si>
    <t xml:space="preserve">COZAAR - 50MG</t>
  </si>
  <si>
    <t xml:space="preserve">LOSARTEC - 50MG</t>
  </si>
  <si>
    <t xml:space="preserve">VALTRIAN - 50MG</t>
  </si>
  <si>
    <t xml:space="preserve">LOSARTANA POTÁSSICA - 50MG</t>
  </si>
  <si>
    <t xml:space="preserve">LOSARTANA POTASSICA + HIDROCLOROTIAZIDA - 100MG  25MG</t>
  </si>
  <si>
    <t xml:space="preserve">ARADOIS H - 100MG  25MG</t>
  </si>
  <si>
    <t xml:space="preserve">LOSARTANA POTASSICA + HIDROCLOROTIAZIDA - 50MG  12,5MG</t>
  </si>
  <si>
    <t xml:space="preserve">ARADOIS H - 50MG  12,5MG</t>
  </si>
  <si>
    <t xml:space="preserve">LOSARTANA POTÁSSICA 100 MG CX. 15  CP. REV.</t>
  </si>
  <si>
    <t xml:space="preserve">ZAARPRESS 100 MG CX. 15  CP. REV.</t>
  </si>
  <si>
    <t xml:space="preserve">LOSARTANA POTÁSSICA 50 MG  CX.30 CP. REV.</t>
  </si>
  <si>
    <t xml:space="preserve">ZART 50 MG  CX.30 CP. REV.</t>
  </si>
  <si>
    <t xml:space="preserve">LOSARTANA POTÁSSICA 50 MG CX. 20 CP. REV.</t>
  </si>
  <si>
    <t xml:space="preserve">LOSARTANA POTÁSSICA 50 MG CX. 30  CP. REV.</t>
  </si>
  <si>
    <t xml:space="preserve">ZAARPRESS 50 MG CX. 30  CP. REV.</t>
  </si>
  <si>
    <t xml:space="preserve">LOSARTANA POTÁSSICA 50 MG CX. 30 CP. REV.</t>
  </si>
  <si>
    <t xml:space="preserve">LOTANOL 50 MG CX. 30 CP. REV.</t>
  </si>
  <si>
    <t xml:space="preserve">LOSARTANA POTÁSSICA+ANLODIPINO</t>
  </si>
  <si>
    <t xml:space="preserve">BRANTA 50 MG + 5 MG CX. 30 CP. REV.</t>
  </si>
  <si>
    <t xml:space="preserve">LOSARTANA POTÁSSICA+HIDROCLOROTIAZIDA</t>
  </si>
  <si>
    <t xml:space="preserve">LOSARTANA POTÁSSICA+HIDROCLOROTIAZIDA 100 MG + 25 MG CX. 30 CP. REV.</t>
  </si>
  <si>
    <t xml:space="preserve">LOSARTANA+HIDROCLOROTIAZIDA 50 MG + 12,5 MG CX. 30 CP. REV.</t>
  </si>
  <si>
    <t xml:space="preserve">ZAARPRESS HCT 100 MG + 25 MG CX. 30 CP. REV.</t>
  </si>
  <si>
    <t xml:space="preserve">ZAARPRESS HCT 50 MG + 12,5 MG CX. 30 CP. REV.</t>
  </si>
  <si>
    <t xml:space="preserve">LOSARTANA POTÁSSICA+HIDROCLOROTIAZIDA 50 MG + 12,5 MG CX. 30 CP. REV.</t>
  </si>
  <si>
    <t xml:space="preserve">LOSARTANA POTÁSSICA+HIDROCLOROTIAZIDA 50 MG+ 12,5 MG CX. 28 CP. REV.</t>
  </si>
  <si>
    <t xml:space="preserve">CORUS H 50 MG+ 12,5 MG CX. 28 CP. REV.</t>
  </si>
  <si>
    <t xml:space="preserve">LOVASTATINA 10 MG CX. 30 CP.</t>
  </si>
  <si>
    <t xml:space="preserve">LOVASTATINA 20 MG CX. 30 CP.</t>
  </si>
  <si>
    <t xml:space="preserve">L-TRIPTOFANO + ACETATO DE RETINOL + MONONITRATO TIAMINA + RIBOFLAVINA + AC. ASCORBICO + ACETATO TOCOFEROL</t>
  </si>
  <si>
    <t xml:space="preserve">ORGANONEURO OPTICO </t>
  </si>
  <si>
    <t xml:space="preserve">LUGOL  FORTE </t>
  </si>
  <si>
    <t xml:space="preserve">MACROGOL 3350 + BICARBONATO DE SODIO + CLORETO DE POTASSIO - 14GRA</t>
  </si>
  <si>
    <t xml:space="preserve">MUVINLAX - 14GRA</t>
  </si>
  <si>
    <t>MAGALDRATO+DIMETICONA</t>
  </si>
  <si>
    <t xml:space="preserve">RIOPAN PLUS 80 MGML + 10 MGML SUSP. ORAL FR. X 240 ML.</t>
  </si>
  <si>
    <t xml:space="preserve">RIOPAN PLUS 800 MG + 100 MG CX. 20 CP. MAST.</t>
  </si>
  <si>
    <t xml:space="preserve">MALEATO  DE LEVOMEPROMAZINA - 25MG</t>
  </si>
  <si>
    <t xml:space="preserve">NEOZINE - 25MG </t>
  </si>
  <si>
    <t xml:space="preserve">MALEATO DE BROMOFENIRAMINA + CLORIDRATO DE FENILEFRINA</t>
  </si>
  <si>
    <t xml:space="preserve">DECONGEX PLUS</t>
  </si>
  <si>
    <t xml:space="preserve">MALEATO DE BROMOFENIRAMINA + CLORIDRATO DE FENILEFRINA - 20 ML GTS PED.</t>
  </si>
  <si>
    <t xml:space="preserve">DECONGEX PLUS - 20 ML</t>
  </si>
  <si>
    <t xml:space="preserve">MALEATO DE BRONFENIRAMINA + CLORIDRATO DE FENILEFRINA - 120ML</t>
  </si>
  <si>
    <t xml:space="preserve">DECONGEX PLUS XPE - 120ML </t>
  </si>
  <si>
    <t xml:space="preserve">MALEATO DE BRONFENIRAMINA GELCAPS </t>
  </si>
  <si>
    <t xml:space="preserve">DIMETAPP GELCAPS</t>
  </si>
  <si>
    <t xml:space="preserve">MALEATO DE BRONFENIRAMINA+CLORIDRATO DE FENILEFRINA</t>
  </si>
  <si>
    <t xml:space="preserve">DECONGEX PLUS 12 MG + 15 MG CX. 100 CP. REV. LIB. PROG.</t>
  </si>
  <si>
    <t xml:space="preserve">DECONGEX PLUS 12 MG + 15 MG CX. 4 CP. REV. LIB. PROG.</t>
  </si>
  <si>
    <t xml:space="preserve">MALEATO DE CLORFENIRAMINA + ACIDO ACETILSALICILICO + VIT C + CAFEINA</t>
  </si>
  <si>
    <t xml:space="preserve">SUPERHIST </t>
  </si>
  <si>
    <t xml:space="preserve">MALEATO DE CLORFENIRAMINA+ÁCIDO ACETILSALICÍLICO+CAFEÍNA</t>
  </si>
  <si>
    <t xml:space="preserve">CHERACAP S CX. 12 CAP.</t>
  </si>
  <si>
    <t xml:space="preserve">MALEATO DE CLORFENIRAMINA+CAFEÍNA+SALICILAMIDA+ÁCIDO ASCÓRBICO</t>
  </si>
  <si>
    <t xml:space="preserve">BENEGRIP CX. 25 BL. X 3 CP. REV. (VERDE) + 3 CP. REV. (AMARELO)</t>
  </si>
  <si>
    <t xml:space="preserve">MALEATO DE DEXCLOFENIRAMINA + BETAMETASONA - 120ML + CP. MED.</t>
  </si>
  <si>
    <t xml:space="preserve">MALEATO DE DEXCLORFENIRAMINA</t>
  </si>
  <si>
    <t xml:space="preserve">POLAREN 0,4 MGML XPE FR. VD. X 100 ML</t>
  </si>
  <si>
    <t xml:space="preserve">MALEATO DE DEXCLORFENIRAMINA - 120ML</t>
  </si>
  <si>
    <t xml:space="preserve">MALEATO DE DEXCLORFENIRAMINA -120ML</t>
  </si>
  <si>
    <t xml:space="preserve">MALEATO DE DEXCLORFENIRAMINA - 120ML </t>
  </si>
  <si>
    <t xml:space="preserve">POLARAMINE - 120ML</t>
  </si>
  <si>
    <t xml:space="preserve">MALEATO DE DEXCLORFENIRAMINA - 120ML XPE</t>
  </si>
  <si>
    <t xml:space="preserve">MALEATO DE DEXCLORFENIRAMINA -120ML XPE</t>
  </si>
  <si>
    <t xml:space="preserve">MALEATO DE DEXCLORFENIRAMINA - 2MG</t>
  </si>
  <si>
    <t xml:space="preserve">HISTAMIN - 2MG</t>
  </si>
  <si>
    <t xml:space="preserve">POLARAMINE - 2MG</t>
  </si>
  <si>
    <t xml:space="preserve">MALEATO DE DEXCLORFENIRAMINA - 2MG5ML 100ML</t>
  </si>
  <si>
    <t xml:space="preserve">HISTAMIN - 2MG5ML 100ML</t>
  </si>
  <si>
    <t xml:space="preserve">MALEATO DE DEXCLORFENIRAMINA + BETAMETASONA</t>
  </si>
  <si>
    <t xml:space="preserve">POLARAMINE REPETABS</t>
  </si>
  <si>
    <t xml:space="preserve">MALEATO DE DEXCLORFENIRAMINA + BETAMETASONA - XPE. 120ML</t>
  </si>
  <si>
    <t xml:space="preserve">MALEATO DE DEXCLORFENIRAMINA 0,4  MGML  SOL. ORAL FR. VD. X 120  ML + CP.MED.</t>
  </si>
  <si>
    <t xml:space="preserve">MALEATO DE DEXCLORFENIRAMINA  0,4  MGML  SOL. ORAL FR. VD. X 120  ML + CP.MED.</t>
  </si>
  <si>
    <t xml:space="preserve">MALEATO DE DEXCLORFENIRAMINA 0,4 MGML SOL. ORAL FR. VD. X 100 ML + CP. MED.</t>
  </si>
  <si>
    <t xml:space="preserve">MALEATO DE DEXCLORFENIRAMINA 2 MG CX. 20 CP.</t>
  </si>
  <si>
    <t xml:space="preserve">ALERGONIL 2 MG CX. 20 CP.</t>
  </si>
  <si>
    <t xml:space="preserve">MALEATO DE DEXCLORFENIRAMINA 2 MG5 ML XPE CX. 50 FR. VD. X 100 ML + 50 CP. MED.</t>
  </si>
  <si>
    <t xml:space="preserve">HISTAMIN 2 MG5 ML XPE CX. 50 FR. VD. X 100 ML + 50 CP. MED.</t>
  </si>
  <si>
    <t xml:space="preserve">MALEATO DE DEXCLORFENIRAMINA+BETAMETASONA</t>
  </si>
  <si>
    <t xml:space="preserve">CELESTAMINE XPE. FR. PLÁST. X 120 ML + DOS.</t>
  </si>
  <si>
    <t xml:space="preserve">CELESTRAT 2 MG5 ML + 0,25 MG5ML XPE FR. VD. X. 120 ML</t>
  </si>
  <si>
    <t xml:space="preserve">MALEATO DE DEXCLORFENIRAMINA+BETAMETASONA 0,4 MGML + 0,05 MGML XPE FR. VD. X 120 ML</t>
  </si>
  <si>
    <t xml:space="preserve">MALEATO DE DEXCLORFENIRAMINA+BETAMETASONA 0,4 MGML + 0,05 MGML XPE FR. VD. X 120 ML + CP. MED.</t>
  </si>
  <si>
    <t xml:space="preserve">MALEATO DE DEXCLORFENIRAMINA+BETAMETASONA </t>
  </si>
  <si>
    <t xml:space="preserve">CELESTRAT  2 MG + 0,25 MG CX. 15 CP.</t>
  </si>
  <si>
    <t xml:space="preserve">MALEATO DE DEXCLORFENIRAMINA+BETAMETASONA  2 MG + 0,25 MG CX. 20 CP.</t>
  </si>
  <si>
    <t xml:space="preserve">CELESTAMINE 2 MG + 0,25 MG CX. 20 CP.</t>
  </si>
  <si>
    <t xml:space="preserve">MALEATO DE DEXCLORFENIRAMINA+BETAMETASONA 0,4 MGML + 0,05 MGML XPE FR. PLÁST. X 120 ML + CP. MED.</t>
  </si>
  <si>
    <t xml:space="preserve">MALEATO DE DEXCLORFENIRAMINA+BETAMETASONA 0,4 MGML + 0,05 MGML XPE. FR. X 120 ML + CP. MED</t>
  </si>
  <si>
    <t xml:space="preserve">MALEATO DE DEXCLORFENIRAMINA+BETAMETASONA 2 MG + 0,25 MG CX. 20 CP.</t>
  </si>
  <si>
    <t xml:space="preserve">MALEATO DE DEXCLORFENIRAMINA+BETAMETASONA 2 MG5ML + 0,25 MG5ML XPE FR. X 120 ML</t>
  </si>
  <si>
    <t xml:space="preserve">CELERG 2 MG5ML + 0,25 MG5ML XPE FR. X 120 ML</t>
  </si>
  <si>
    <t xml:space="preserve">MALEATO DE DEXCLORFENIRAMINA+PSEUDOEFEDRINA+GUAIFENESINA</t>
  </si>
  <si>
    <t xml:space="preserve">MALEATO DE DEXCLORFENIRAMINA+PSEUDOEFEDRINA+GUAIFENESINA SOL. ORAL FR.  VD. X 120 ML +DOSADOR</t>
  </si>
  <si>
    <t xml:space="preserve">MALEATO DE DEXCLORFENIRAMINA+PSEUDOEFEDRINA+GUAIFENESINA SOL. ORAL FR. VD. X 120 ML</t>
  </si>
  <si>
    <t xml:space="preserve">MALEATO DE ENALAPRIL - 10MG</t>
  </si>
  <si>
    <t xml:space="preserve">ANGIOPRIL - 10MG</t>
  </si>
  <si>
    <t xml:space="preserve">ENALPRIN - 10MG</t>
  </si>
  <si>
    <t xml:space="preserve">EUPRESSIN - 10MG</t>
  </si>
  <si>
    <t xml:space="preserve">GLIOTEN - 10MG</t>
  </si>
  <si>
    <t xml:space="preserve">MALEAPRIL - 10MG</t>
  </si>
  <si>
    <t xml:space="preserve">PRESSOTEC - 10MG</t>
  </si>
  <si>
    <t xml:space="preserve">RENALAPRIL - 10MG</t>
  </si>
  <si>
    <t xml:space="preserve">RENIPRESS - 10MG</t>
  </si>
  <si>
    <t xml:space="preserve">RENITEC - 10MG</t>
  </si>
  <si>
    <t xml:space="preserve">VASOPRIL - 10MG</t>
  </si>
  <si>
    <t xml:space="preserve">MALEATO DE ENALAPRIL - 10MG </t>
  </si>
  <si>
    <t xml:space="preserve">MALEATO DE ENALAPRIL - 2,5MG</t>
  </si>
  <si>
    <t xml:space="preserve">EUPRESSIN - 2,5MG</t>
  </si>
  <si>
    <t xml:space="preserve">MALEATO DE ENALAPRIL - 20MG</t>
  </si>
  <si>
    <t xml:space="preserve">ENALPRIN - 20MG</t>
  </si>
  <si>
    <t xml:space="preserve">EUPRESSIN - 20MG</t>
  </si>
  <si>
    <t xml:space="preserve">PRESSOTEC - 20MG</t>
  </si>
  <si>
    <t xml:space="preserve">RENIPRESS - 20MG</t>
  </si>
  <si>
    <t xml:space="preserve">RENITEC - 20MG</t>
  </si>
  <si>
    <t xml:space="preserve">MALEATO DE ENALAPRIL - 20MG </t>
  </si>
  <si>
    <t xml:space="preserve">MALEATO DE ENALAPRIL - 5MG</t>
  </si>
  <si>
    <t xml:space="preserve">ENALPRIN - 5MG</t>
  </si>
  <si>
    <t xml:space="preserve">MALEATO DE ENALAPRIL - 5MG </t>
  </si>
  <si>
    <t xml:space="preserve">PRESSOTEC - 5MG</t>
  </si>
  <si>
    <t xml:space="preserve">RENIPRESS - 5MG</t>
  </si>
  <si>
    <t xml:space="preserve">RENITEC - 5MG</t>
  </si>
  <si>
    <t xml:space="preserve">VASOPRIL - 5MG</t>
  </si>
  <si>
    <t xml:space="preserve">MALEATO DE ENALAPRIL + HIDROCLOROTIAZIDA - 10MG  25MG</t>
  </si>
  <si>
    <t xml:space="preserve">CO-RENITEC - 10MG  25MG </t>
  </si>
  <si>
    <t xml:space="preserve">ENATEC-F - 10MG  25MG</t>
  </si>
  <si>
    <t xml:space="preserve">MALEATO DE ENALAPRIL + HIDROCLOROTIAZIDA - 20MG  12,5MG</t>
  </si>
  <si>
    <t xml:space="preserve">CO-PRESSOTEC - 20MG  12,5MG</t>
  </si>
  <si>
    <t xml:space="preserve">MALEATO DE ENALAPRIL + HIDROCLOROTIAZIDA - 20MG  12,5MG </t>
  </si>
  <si>
    <t xml:space="preserve">VASOPRIL PLUS - 20MG  12,5MG </t>
  </si>
  <si>
    <t xml:space="preserve">MALEATO DE ENALAPRIL + HIDROCORTIAZIDA - 20MG  12,5MG</t>
  </si>
  <si>
    <t xml:space="preserve">CO- RENITEC - 20MG  12,5MG</t>
  </si>
  <si>
    <t xml:space="preserve">MALEATO DE ENALAPRIL 10 MG CX. 100 CP.</t>
  </si>
  <si>
    <t xml:space="preserve">MALEATO DE ENALAPRIL 10 MG CX. 30 CP.</t>
  </si>
  <si>
    <t xml:space="preserve">ENALAP 10 MG CX. 30 CP.</t>
  </si>
  <si>
    <t xml:space="preserve">ENAPROTEC 10 MG CX. 30 CP.</t>
  </si>
  <si>
    <t xml:space="preserve">PRYLTEC 10 MG CX. 30 CP.</t>
  </si>
  <si>
    <t xml:space="preserve">MALEATO DE ENALAPRIL 20 MG CX. 10 CP</t>
  </si>
  <si>
    <t xml:space="preserve">RENITEC 20 MG CX. 10 CP</t>
  </si>
  <si>
    <t xml:space="preserve">MALEATO DE ENALAPRIL 20 MG CX. 30  CP.</t>
  </si>
  <si>
    <t xml:space="preserve">MALEATO DE ENALAPRIL 20 MG CX. 30 CP</t>
  </si>
  <si>
    <t xml:space="preserve">PRESSOMEDE 20 MG CX. 30 CP</t>
  </si>
  <si>
    <t xml:space="preserve">MALEATO DE ENALAPRIL 20 MG CX. 30 CP.</t>
  </si>
  <si>
    <t xml:space="preserve">ENALAP 20 MG CX. 30 CP.</t>
  </si>
  <si>
    <t xml:space="preserve">MALEATO DE ENALAPRIL 20 MG CX. 500 CP.</t>
  </si>
  <si>
    <t xml:space="preserve">ENALPRIN 20 MG CX. 500 CP.</t>
  </si>
  <si>
    <t xml:space="preserve">MALEATO DE ENALAPRIL 5 MG CX. 30 CP.</t>
  </si>
  <si>
    <t xml:space="preserve">ENALAP 5 MG CX. 30 CP.</t>
  </si>
  <si>
    <t xml:space="preserve">MALEATO DE ENALAPRIL+HIDROCLOROTIAZIDA 10 MG + 25 MG CX. 30 CP.</t>
  </si>
  <si>
    <t xml:space="preserve">MALEATO DE ENALAPRIL+HIDROCLOROTIAZIDA 10 MG + 25 MG CX. 90 CP.</t>
  </si>
  <si>
    <t xml:space="preserve">MALEATO DE ENALAPRIL+HIDROCLOROTIAZIDA 20 MG + 12,5 MG CX. 30 CP.</t>
  </si>
  <si>
    <t xml:space="preserve">MALEATO DE ENALAPRIL+HIDROCLOROTIAZIDA 20 MG + 12,5 MG CX. 90 CP.</t>
  </si>
  <si>
    <t xml:space="preserve">MALEATO DE FLUVOXAMINA - 100MG</t>
  </si>
  <si>
    <t xml:space="preserve">LUVOX - 100MG</t>
  </si>
  <si>
    <t xml:space="preserve">MALEATO DE INDACATEROL 150 MCG CX. 10 CAP PÓ INALANTE+INALADOR</t>
  </si>
  <si>
    <t xml:space="preserve">ONBRIZE 150 MCG CX. 10 CAP PÓ INALANTE+INALADOR</t>
  </si>
  <si>
    <t xml:space="preserve">MALEATO DE LEVOMEPROMAZINA - 100MG</t>
  </si>
  <si>
    <t xml:space="preserve">NEOZINE - 100MG</t>
  </si>
  <si>
    <t xml:space="preserve">MALEATO DE LEVOMEPROMAZINA - 25MG  5ML</t>
  </si>
  <si>
    <t xml:space="preserve">NEOZINE - 25MG  5ML</t>
  </si>
  <si>
    <t xml:space="preserve">MALEATO DE LEVOMEPROMAZINA 100 MG CX. 20 CP.</t>
  </si>
  <si>
    <t xml:space="preserve">MEPROZIN 100 MG CX. 20 CP.</t>
  </si>
  <si>
    <t xml:space="preserve">MALEATO DE LEVOMEPROMAZINA 100 MG CX. 200  CP. REV.</t>
  </si>
  <si>
    <t xml:space="preserve">LEVOZINE 100 MG CX. 200  CP. REV.</t>
  </si>
  <si>
    <t xml:space="preserve">MALEATO DE LEVOMEPROMAZINA 25 MG CX. 20 CP. REV.</t>
  </si>
  <si>
    <t xml:space="preserve">MEPROZIN 25 MG CX. 20 CP. REV.</t>
  </si>
  <si>
    <t xml:space="preserve">MALEATO DE LEVOMEPROMAZINA 25 MG CX. 200 CP. REV.</t>
  </si>
  <si>
    <t xml:space="preserve">LEVOZINE 25 MG CX. 200 CP. REV.</t>
  </si>
  <si>
    <t xml:space="preserve">MALEATO DE LEVOMEPROMAZINA 4% - 20ML</t>
  </si>
  <si>
    <t xml:space="preserve">NEOZINE 4% - 20ML</t>
  </si>
  <si>
    <t xml:space="preserve">MALEATO DE LEVOMEPROMAZINA 4% - 40MG20ML</t>
  </si>
  <si>
    <t xml:space="preserve">LEVOZINE 4% - 40MG20ML</t>
  </si>
  <si>
    <t xml:space="preserve">MALEATO DE METILERGOMETRINA - 0,125MG</t>
  </si>
  <si>
    <t xml:space="preserve">ERGOMETRIN - 0,125MG</t>
  </si>
  <si>
    <t xml:space="preserve">METHERGIN - 0,125MG</t>
  </si>
  <si>
    <t xml:space="preserve">MALEATO DE METILERGOMETRINA - 0,2MG  1ML</t>
  </si>
  <si>
    <t xml:space="preserve">ERGOMETRIN - 0,2MG  1ML</t>
  </si>
  <si>
    <t xml:space="preserve">MALEATO DE METILERGOMETRINA - 1ML</t>
  </si>
  <si>
    <t xml:space="preserve">METHERGIN - 1ML</t>
  </si>
  <si>
    <t xml:space="preserve">MALEATO DE MIDAZOLAM - 15MG</t>
  </si>
  <si>
    <t xml:space="preserve">DORMIUM - 15MG</t>
  </si>
  <si>
    <t xml:space="preserve">DORMONID - 15MG</t>
  </si>
  <si>
    <t xml:space="preserve">MALEATO DE MIDAZOLAM - 15MG  3ML</t>
  </si>
  <si>
    <t xml:space="preserve">DORMIRE - 15MG  3ML</t>
  </si>
  <si>
    <t xml:space="preserve">DORMIUM - 15MG  3ML</t>
  </si>
  <si>
    <t xml:space="preserve">MALEATO DE MIDAZOLAM - 2MG  10ML</t>
  </si>
  <si>
    <t xml:space="preserve">DORMIRE - 2MG  10ML</t>
  </si>
  <si>
    <t xml:space="preserve">MALEATO DE MIDAZOLAM - 50MG  10ML</t>
  </si>
  <si>
    <t xml:space="preserve">DORMIRE - 50MG  10ML</t>
  </si>
  <si>
    <t xml:space="preserve">DORMIUM - 50MG  10ML</t>
  </si>
  <si>
    <t xml:space="preserve">MALEATO DE MIDAZOLAM - 5MG  10ML</t>
  </si>
  <si>
    <t xml:space="preserve">ZOLIDAM - 5MG  10ML</t>
  </si>
  <si>
    <t xml:space="preserve">MALEATO DE MIDAZOLAM - 5MG  3ML</t>
  </si>
  <si>
    <t xml:space="preserve">ZOLIDAM - 5MG  3ML</t>
  </si>
  <si>
    <t xml:space="preserve">MALEATO DE MIDAZOLAM - 5MG  5ML</t>
  </si>
  <si>
    <t xml:space="preserve">DORMIUM - 5MG  5ML</t>
  </si>
  <si>
    <t xml:space="preserve">MALEATO DE MIDAZOLAM - 7,5MG</t>
  </si>
  <si>
    <t xml:space="preserve">DORMONID - 7,5MG</t>
  </si>
  <si>
    <t xml:space="preserve">MALEATO DE TIMOLOL 0,25% - 5ML SOL. OFT.</t>
  </si>
  <si>
    <t xml:space="preserve">TIMOPTOL 0,25% - 5ML SOL. OFT.</t>
  </si>
  <si>
    <t xml:space="preserve">MALEATO DE TIMOLOL 0,5% - 5ML</t>
  </si>
  <si>
    <t xml:space="preserve">GLAUTIMOL 0,5% - 5ML</t>
  </si>
  <si>
    <t xml:space="preserve">MALEATO DE TIMOLOL 0,5% SOL. OFT. FR. GTS. X 5 ML</t>
  </si>
  <si>
    <t xml:space="preserve">TIMOPTOL 0,5% SOL. OFT. FR. GTS. X 5 ML</t>
  </si>
  <si>
    <t xml:space="preserve">MALEATO DE TRIMEBUTINA - 200MG</t>
  </si>
  <si>
    <t xml:space="preserve">DIGEDRAT - 200MG</t>
  </si>
  <si>
    <t>MANITOL</t>
  </si>
  <si>
    <t xml:space="preserve">MANITOL 20% SOL. INJ. SIST. FECH. FR. X 250 ML</t>
  </si>
  <si>
    <t xml:space="preserve">MANITOL 20%  SOL INJ IV CX 40 BOLSA PVC ISTARBAG SIST FECH X 250 ML</t>
  </si>
  <si>
    <t xml:space="preserve">MANITOL 20% SOL. INJ FR. X 250 ML</t>
  </si>
  <si>
    <t xml:space="preserve">FRESENITOL 20% SOL. INJ FR. X 250 ML</t>
  </si>
  <si>
    <t xml:space="preserve">MANITOL 20% SOL. INJ. CX. 40 BOLSA PE BLOWPACK SIST. FECH. X 250 ML</t>
  </si>
  <si>
    <t xml:space="preserve">MANITOL 20% SOL. INJ. SIST FECH FR. X 250 ML</t>
  </si>
  <si>
    <t xml:space="preserve">MANITOL 20% SOL. INJ. SIST. FECH. BOLSA X 250 ML</t>
  </si>
  <si>
    <t xml:space="preserve">SOLUÇÃO DE MANITOL 20% SOL. INJ. SIST. FECH. BOLSA X 250 ML</t>
  </si>
  <si>
    <t xml:space="preserve">MANITOL 20% SOL. INJ. SIST. FECH. BOLSA X 250 ML (MEDFLEX)</t>
  </si>
  <si>
    <t xml:space="preserve">MANITOL 20% SOL. INJ. SIST. FECH. CX. 20 FR. X 500 ML</t>
  </si>
  <si>
    <t xml:space="preserve">MANITOL 20% SOL. INJ. SIST. FECH. CX. 24 FR. X 500 ML</t>
  </si>
  <si>
    <t xml:space="preserve">MANITOL 20% SOL. INJ. SIST. FECH. CX. 30 FR. ECOFLAC PLUS X 250 ML</t>
  </si>
  <si>
    <t xml:space="preserve">MANITOL 20% SOL. INJ. SIST. FECH. CX. 35 BOLSA X 250 ML</t>
  </si>
  <si>
    <t xml:space="preserve">MANITOL 20% SOL. INJ. SIST. FECH. CX. 40 FR. X 250 ML</t>
  </si>
  <si>
    <t xml:space="preserve">MANITOL 20% SOL. INJ. SIST. FECH. CX. 40 FR.X 250 ML</t>
  </si>
  <si>
    <t xml:space="preserve">MANITOL 20% SOL. INJ. SIST. FECH. CX. 48 FR. X 250 ML</t>
  </si>
  <si>
    <t xml:space="preserve">MANITOL 20% SOL. INJ. SIST. FECH. FR. X 250 ML (LINHAMAX)</t>
  </si>
  <si>
    <t xml:space="preserve">MANITOL 3% (30 MGML) SOL. FR. X 2000ML SISTEMA FECHADO</t>
  </si>
  <si>
    <t xml:space="preserve">ENDONITOL 3% (30 MGML) SOL. FR. X 2000ML</t>
  </si>
  <si>
    <t xml:space="preserve">MAPROTILINA - 25MG</t>
  </si>
  <si>
    <t xml:space="preserve">LUDIOMIL - 25MG</t>
  </si>
  <si>
    <t xml:space="preserve">MAPROTILINA - 75MG</t>
  </si>
  <si>
    <t xml:space="preserve">LUDIOMIL - 75MG</t>
  </si>
  <si>
    <t xml:space="preserve">MEBENDAZOL - 100MG</t>
  </si>
  <si>
    <t xml:space="preserve">DUCTELMIN - 100MG</t>
  </si>
  <si>
    <t xml:space="preserve">MEBENDAZOL - 20MG  30ML SUSP. ORAL</t>
  </si>
  <si>
    <t xml:space="preserve">NECAMIN - 20MG 30ML</t>
  </si>
  <si>
    <t xml:space="preserve">MELFALANO - 50MG  10ML</t>
  </si>
  <si>
    <t xml:space="preserve">ALKERAN - 50MG  10ML</t>
  </si>
  <si>
    <t xml:space="preserve">MELOXICAM - 10MG</t>
  </si>
  <si>
    <t xml:space="preserve">MELOXICAM - 15MG</t>
  </si>
  <si>
    <t xml:space="preserve">INICOX - 15MG</t>
  </si>
  <si>
    <t xml:space="preserve">MELOXICAM - 15MG </t>
  </si>
  <si>
    <t xml:space="preserve">MELOXIL - 15MG</t>
  </si>
  <si>
    <t xml:space="preserve">MELOXICAM - 15MG  1,5ML </t>
  </si>
  <si>
    <t xml:space="preserve">MOVATEC - 15MG  1,5ML</t>
  </si>
  <si>
    <t xml:space="preserve">MELOXICAM - 7,5MG</t>
  </si>
  <si>
    <t xml:space="preserve">MOVACOX - 7,5MG</t>
  </si>
  <si>
    <t xml:space="preserve">MOVATEC - 7,5MG</t>
  </si>
  <si>
    <t xml:space="preserve">MELOXICAM 15 MG (10 MGML) SOL. INJ. CX. 5 AMP. X 1,5 ML</t>
  </si>
  <si>
    <t xml:space="preserve">MELOCOX 15 MG (10 MGML) SOL. INJ. CX. 5 AMP. X 1,5 ML</t>
  </si>
  <si>
    <t xml:space="preserve">MELOXICAM </t>
  </si>
  <si>
    <t xml:space="preserve">MELOXICAM 15 MG CX. 10 CP.</t>
  </si>
  <si>
    <t xml:space="preserve">MELOCOX 15 MG CX. 10 CP.</t>
  </si>
  <si>
    <t xml:space="preserve">MEVAMOX </t>
  </si>
  <si>
    <t xml:space="preserve">MELOXICAM 15 MG CX. 60 CP.</t>
  </si>
  <si>
    <t xml:space="preserve">MELOXICAM 15 MG SOL. INJ. CX. 5  AMP X 1,5  ML</t>
  </si>
  <si>
    <t xml:space="preserve">INICOX </t>
  </si>
  <si>
    <t xml:space="preserve">MELOXICAM 7,5 MG CX. 10 CP.</t>
  </si>
  <si>
    <t xml:space="preserve">MEPIVACAINA 3% 1,8ML</t>
  </si>
  <si>
    <t>MEROPENEM</t>
  </si>
  <si>
    <t xml:space="preserve">MEROPENEM IV 500 MG PÓ LIOF. INJ. FA X 20 ML + DIL. BOLSA SIST. FECH. X 100 ML</t>
  </si>
  <si>
    <t xml:space="preserve">MEROPENEM - 1GRA  30ML</t>
  </si>
  <si>
    <t xml:space="preserve">MEROPENEM - 1GRA  30ML CBOLSA FLEXIVEL</t>
  </si>
  <si>
    <t xml:space="preserve">MEROPENEM - 500MG  30ML</t>
  </si>
  <si>
    <t xml:space="preserve">MEROPENEM 1 G PÓ SOL. INJ. CX. 10  FA</t>
  </si>
  <si>
    <t xml:space="preserve">MERONEM IV 1 G PÓ SOL. INJ. CX. 10  FA</t>
  </si>
  <si>
    <t xml:space="preserve">MEROPENEM 1 G PÓ SOL. INJ. CX. 10 FA</t>
  </si>
  <si>
    <t xml:space="preserve">MEPENOX 1 G PÓ SOL. INJ. CX. 10 FA</t>
  </si>
  <si>
    <t xml:space="preserve">MEROPENEM 1 G PÓ SOL. INJ. SIST. FECH. CX. 10 FA+ 10 BOLSA PLÁST. X 100 ML</t>
  </si>
  <si>
    <t xml:space="preserve">MERONEM IV 1 G PÓ SOL. INJ. SIST. FECH. CX. 10 FA+ 10 BOLSA PLÁST. X 100 ML</t>
  </si>
  <si>
    <t xml:space="preserve">MEROPENEM 2 G PÓ SOL. INJ. IV CX. 5 FR. VD. X 30 ML</t>
  </si>
  <si>
    <t xml:space="preserve">MEROMAX 2 G PÓ SOL. INJ. IV CX. 5 FR. VD. X 30 ML</t>
  </si>
  <si>
    <t xml:space="preserve">MEROPENEM 500 MG PÓ SOL. INJ. CX. 10  FA</t>
  </si>
  <si>
    <t xml:space="preserve">ZYLPEN 500 MG PÓ SOL. INJ. CX. 10  FA</t>
  </si>
  <si>
    <t xml:space="preserve">MEROPENEM 500 MG PÓ SOL. INJ. CX. 10 FA</t>
  </si>
  <si>
    <t xml:space="preserve">MEPENOX 500 MG PÓ SOL. INJ. CX. 10 FA</t>
  </si>
  <si>
    <t xml:space="preserve">MERONEM IV 500 MG PÓ SOL. INJ. CX. 10 FA</t>
  </si>
  <si>
    <t xml:space="preserve">MEROPENEM IV 1 G PÓ LIOF. INJ. CX.10  FA X 30 ML</t>
  </si>
  <si>
    <t xml:space="preserve">MEROPENEM IV 500 MG PÓ LIOF. INJ. CX. 25  FA X 30 ML</t>
  </si>
  <si>
    <t xml:space="preserve">MEROPENEM IV 500 MG PÓ SOL. INJ. SIST. FECH. CX. 10 FA + 10 BOLSA PLÁST. X 100 ML</t>
  </si>
  <si>
    <t xml:space="preserve">MERONEM IV 500 MG PÓ SOL. INJ. SIST. FECH. CX. 10 FA + 10 BOLSA PLÁST. X 100 ML</t>
  </si>
  <si>
    <t xml:space="preserve">MESALAZINA - 400MG</t>
  </si>
  <si>
    <t xml:space="preserve">ASALIT - 400MG</t>
  </si>
  <si>
    <t xml:space="preserve">MESALAZINA - 500MG</t>
  </si>
  <si>
    <t xml:space="preserve">PENTASA - 500MG </t>
  </si>
  <si>
    <t xml:space="preserve">MESALAZINA  800 MG CX. 30 CP. REV.</t>
  </si>
  <si>
    <t xml:space="preserve">MESALAZINA 800 MG </t>
  </si>
  <si>
    <t xml:space="preserve">MESALAZINA - 800MG</t>
  </si>
  <si>
    <t xml:space="preserve">MESACOL - 800MG</t>
  </si>
  <si>
    <t xml:space="preserve">MESALAZINA 1 ENV DIL - 3GRA</t>
  </si>
  <si>
    <t xml:space="preserve">ASALIT 1ENV DIL - 3GRA</t>
  </si>
  <si>
    <t xml:space="preserve">MESALAZINA 1000 MG (10 MGML) ENEMA RETAL CX. 7 FR. PLÁST. X 100 ML</t>
  </si>
  <si>
    <t xml:space="preserve">PENTASA 1000 MG (10 MGML) ENEMA RETAL CX. 7 FR. PLÁST. X 100 ML</t>
  </si>
  <si>
    <t xml:space="preserve">MESALAZINA 3 G CX. 3 ENV. + FR. 100 ML DIL.</t>
  </si>
  <si>
    <t xml:space="preserve">MESALAZINA ENEMA 3 G CX. 3 ENV. + FR. 100 ML DIL.</t>
  </si>
  <si>
    <t xml:space="preserve">MESALAZINA 400 MG CX. 30 CP. REV.</t>
  </si>
  <si>
    <t xml:space="preserve">CHRON-ASA 5  400 MG </t>
  </si>
  <si>
    <t xml:space="preserve">MESACOL 400 MG </t>
  </si>
  <si>
    <t xml:space="preserve">MESALAZINA SUPOSITORIO - 250MG</t>
  </si>
  <si>
    <t xml:space="preserve">ASALIT - 250MG</t>
  </si>
  <si>
    <t xml:space="preserve">MESILATO DE  DOXAZOSINA - 2MG</t>
  </si>
  <si>
    <t xml:space="preserve">MESILATO DE BROMOCRIPTINA SRO - 2,5MG</t>
  </si>
  <si>
    <t xml:space="preserve">PARLODEL SRO - 2,5MG</t>
  </si>
  <si>
    <t xml:space="preserve">MESILATO DE CODERGOCRINA - 0,3MG  1ML </t>
  </si>
  <si>
    <t xml:space="preserve">HYDERGINE - 0,3MG  1ML</t>
  </si>
  <si>
    <t xml:space="preserve">MESILATO DE CODERGOCRINA - 1MG</t>
  </si>
  <si>
    <t xml:space="preserve">HYDERGINE - 1MG</t>
  </si>
  <si>
    <t xml:space="preserve">MESILATO DE CODERGOCRINA - 1MG  30ML SOL.</t>
  </si>
  <si>
    <t xml:space="preserve">HYDERGINE - 1MG  30ML SOL.</t>
  </si>
  <si>
    <t xml:space="preserve">MESILATO DE CODERGOCRINA - 4,5MG</t>
  </si>
  <si>
    <t xml:space="preserve">HYDERGINE - 4,5MG</t>
  </si>
  <si>
    <t xml:space="preserve">MESILATO DE CODERGOCRINA - 4,5MG  15ML</t>
  </si>
  <si>
    <t xml:space="preserve">HYDERGINE - 4,5MG  15ML SL</t>
  </si>
  <si>
    <t xml:space="preserve">MESILATO DE DESFEROXAMINA - 500MG</t>
  </si>
  <si>
    <t xml:space="preserve">DESFERAL - 500MG </t>
  </si>
  <si>
    <t xml:space="preserve">MESILATO DE DIIDROERGOCRISTINA - 6MG</t>
  </si>
  <si>
    <t xml:space="preserve">ISKEMIL - 6MG</t>
  </si>
  <si>
    <t xml:space="preserve">MESILATO DE DIIDROERGOTAMINA + CAFEINA + DIPIRONA</t>
  </si>
  <si>
    <t xml:space="preserve">MIGRALIV </t>
  </si>
  <si>
    <t xml:space="preserve">MESILATO DE DOXAZOSINA</t>
  </si>
  <si>
    <t xml:space="preserve">CARDURAN XL 4 MG CX. 30 CP. REV. LIB. CONT.</t>
  </si>
  <si>
    <t xml:space="preserve">DOXAPROST 2 MG CX. 30 CP.</t>
  </si>
  <si>
    <t xml:space="preserve">DOXAPROST 4 MG CX. 30 CP.</t>
  </si>
  <si>
    <t xml:space="preserve">DOXSOL 2 MG CX. 10 CP.</t>
  </si>
  <si>
    <t xml:space="preserve">DOXURAN  4 MG CX. 20 CP.</t>
  </si>
  <si>
    <t xml:space="preserve">DUOMO 2 MG CX. 30 CP.</t>
  </si>
  <si>
    <t xml:space="preserve">MESIDOX 4 MG. FR. PLÁST. X 30 CP.</t>
  </si>
  <si>
    <t xml:space="preserve">MESILATO DE  DOXAZOSINA 2 MG CX. 30 CP.</t>
  </si>
  <si>
    <t xml:space="preserve">MESILATO DE  DOXAZOSINA 4 MG CX. 10 CP.</t>
  </si>
  <si>
    <t xml:space="preserve">MESILATO DE  DOXAZOSINA 4 MG CX. 20 CP.</t>
  </si>
  <si>
    <t xml:space="preserve">MESILATO DE DOXAZOSINA - 2MG</t>
  </si>
  <si>
    <t xml:space="preserve">UNOPROST - 2MG</t>
  </si>
  <si>
    <t xml:space="preserve">MESILATO DE DOXAZOSINA - 4MG</t>
  </si>
  <si>
    <t xml:space="preserve">CARDURAN SL - 4MG</t>
  </si>
  <si>
    <t xml:space="preserve">ZOFLUX - 4MG</t>
  </si>
  <si>
    <t xml:space="preserve">MESILATO DE DOXAZOSINA 2 MG CX. 30 CP.</t>
  </si>
  <si>
    <t xml:space="preserve">CARDURAN 2 MG CX. 30 CP.</t>
  </si>
  <si>
    <t xml:space="preserve">MESILATO DE DOXAZOSINA 4 MG CX. 20 CP</t>
  </si>
  <si>
    <t xml:space="preserve">UNOPROST 4 MG CX. 20 CP</t>
  </si>
  <si>
    <t xml:space="preserve">MESILATO DE DOXAZOSINA 4 MG CX. 30 CP</t>
  </si>
  <si>
    <t xml:space="preserve">UNOPROST 4 MG CX. 30 CP</t>
  </si>
  <si>
    <t xml:space="preserve">MESILATO DE ERIBULINA 1MG/2ML</t>
  </si>
  <si>
    <t xml:space="preserve">HALAVEN 1MG/2ML</t>
  </si>
  <si>
    <t>EISAI</t>
  </si>
  <si>
    <t xml:space="preserve">MESNA - 400MG</t>
  </si>
  <si>
    <t xml:space="preserve"> MITEXAN - 400MG</t>
  </si>
  <si>
    <t xml:space="preserve">MESNA 100 MGML SOL. INJ. 50 AMP. VD. X 4 ML</t>
  </si>
  <si>
    <t xml:space="preserve">MESNA 400 MG (100  MGML) SOL. INJ. CX. 10  AMP. X 4 ML</t>
  </si>
  <si>
    <t xml:space="preserve">MITEXAN 400 MG (100  MGML) SOL. INJ. CX. 10  AMP. X 4 ML</t>
  </si>
  <si>
    <t xml:space="preserve">MESNA 400 MG (100 MGML) SOL. INJ. CX.  10  AMP X  4  ML.</t>
  </si>
  <si>
    <t xml:space="preserve">MESNA 400 MG (100 MGML) SOL. INJ. CX. 5 AMP. X 4 ML</t>
  </si>
  <si>
    <t xml:space="preserve">TEVAMESNA 400 MG (100 MGML) SOL. INJ. CX. 5 AMP. X 4 ML</t>
  </si>
  <si>
    <t xml:space="preserve">MESNA 400 MG (100 MGML) SOL. INJ. CX. 50 AMP. X 4 ML</t>
  </si>
  <si>
    <t xml:space="preserve">METILBROMETO DE HOMATROPINA+HIOSCIAMINA+DIPIRONA SÓDICA+BUTILBROMETO DE ESCOPOLAMINA</t>
  </si>
  <si>
    <t xml:space="preserve">TROPINAL SOL. ORAL FR. VD. GTS. X 15 ML.</t>
  </si>
  <si>
    <t>METILDOPA</t>
  </si>
  <si>
    <t xml:space="preserve">METILDOPA  250 MG CX. 30 CP.</t>
  </si>
  <si>
    <t xml:space="preserve">METILDOPA  500 MG CX.  30 CP.</t>
  </si>
  <si>
    <t xml:space="preserve">METILDOPA 250 MG CX. 90 CP. REV.</t>
  </si>
  <si>
    <t xml:space="preserve">METILDOPA 500 MG CX. 90 CP. REV.</t>
  </si>
  <si>
    <t xml:space="preserve">ALDOMET 250 MG </t>
  </si>
  <si>
    <t xml:space="preserve">METILDOPA - 250MG</t>
  </si>
  <si>
    <t xml:space="preserve">CARDIODOPA - 250MG</t>
  </si>
  <si>
    <t xml:space="preserve">DUCTOMET - 250MG</t>
  </si>
  <si>
    <t xml:space="preserve">ETILDOPANAN - 250MG</t>
  </si>
  <si>
    <t xml:space="preserve">METILCORD - 250MG</t>
  </si>
  <si>
    <t xml:space="preserve">METILDOPA - 250MG </t>
  </si>
  <si>
    <t xml:space="preserve">METILDOPA - 500MG</t>
  </si>
  <si>
    <t xml:space="preserve">CARDIODOPA - 500MG</t>
  </si>
  <si>
    <t xml:space="preserve">METILDOPA - 500MG </t>
  </si>
  <si>
    <t xml:space="preserve">METILDOPA 250 MG. CX. 30 CPRS.</t>
  </si>
  <si>
    <t xml:space="preserve">METILPRESS 250 MG. CX. 30 CPRS.</t>
  </si>
  <si>
    <t xml:space="preserve">METILDOPA 500 MG CX. 30 CP.</t>
  </si>
  <si>
    <t xml:space="preserve">ALDOMET 500 MG </t>
  </si>
  <si>
    <t xml:space="preserve">METILDOPA 500 MG.  3 BL. X 10 CPRS.</t>
  </si>
  <si>
    <t xml:space="preserve">METILPRESS 500 MG. 3  BL. X 10 CPRS.</t>
  </si>
  <si>
    <t xml:space="preserve">METILPREDNISOLONA - 125MG</t>
  </si>
  <si>
    <t xml:space="preserve">UNIMEDROL - 125MG </t>
  </si>
  <si>
    <t xml:space="preserve">METILPREDNISOLONA 4 MG . CX. 21 CP.</t>
  </si>
  <si>
    <t xml:space="preserve">ALERGOLON 4 MG . </t>
  </si>
  <si>
    <t xml:space="preserve">METILSULFATO DE NEOSTIGMINA - 0,5MG  1ML</t>
  </si>
  <si>
    <t xml:space="preserve">NORMASTIG - 0,5MG  1ML</t>
  </si>
  <si>
    <t xml:space="preserve">PROSTIGMINE - 0,5MG  1ML</t>
  </si>
  <si>
    <t xml:space="preserve">METOCLOPRAMIDA - 10MG</t>
  </si>
  <si>
    <t xml:space="preserve">PLAMIVON - 10MG</t>
  </si>
  <si>
    <t xml:space="preserve">PLASIL - 10MG</t>
  </si>
  <si>
    <t xml:space="preserve">METOCLOPRAMIDA - 10MG  2ML</t>
  </si>
  <si>
    <t xml:space="preserve">PLASIL - 10MG  2ML</t>
  </si>
  <si>
    <t xml:space="preserve">METOCLOPRAMIDA - 10ML GTS  </t>
  </si>
  <si>
    <t xml:space="preserve">PLAMIVON - 10ML TS</t>
  </si>
  <si>
    <t xml:space="preserve">METOCLOPRAMIDA - 2ML</t>
  </si>
  <si>
    <t xml:space="preserve">METOCLOPRAMIDA 10 MG (5 MGML) SOL. INJ. CX. 100 AMP X 2 ML.</t>
  </si>
  <si>
    <t xml:space="preserve">METOCLOPRAMIDA 10 MG CX.100 CP. </t>
  </si>
  <si>
    <t xml:space="preserve">NOVOSIL 10 MG CX.100 CP. </t>
  </si>
  <si>
    <t xml:space="preserve">METOCLOPRAMIDA SOL. PED. - 10ML</t>
  </si>
  <si>
    <t xml:space="preserve">PLASIL SOL. PED. - 10ML</t>
  </si>
  <si>
    <t xml:space="preserve">METOCLOPRAMIDA SOLUÇAO - 100ML</t>
  </si>
  <si>
    <t xml:space="preserve">PLASIL SOLUÇAO - 100ML</t>
  </si>
  <si>
    <t>METOTREXATO</t>
  </si>
  <si>
    <t xml:space="preserve">HYTAS 500 MG (100 MGML) SOL. INJ. FA VD. X 5 ML</t>
  </si>
  <si>
    <t xml:space="preserve">HYTAS 50 MG (25 MGML) SOL. INJ. FA VD. X 2 ML</t>
  </si>
  <si>
    <t xml:space="preserve">HYTAS 1000 MG (100 MGML) SOL. INJ. FA VD. X 10 ML</t>
  </si>
  <si>
    <t xml:space="preserve">THEVAMETHO 5 G (100 MGML) SOL. INJ. FA X 50 ML</t>
  </si>
  <si>
    <t xml:space="preserve">THEVAMETHO 1 G (100 MGML) SOL. INJ. FA X 10 ML</t>
  </si>
  <si>
    <t xml:space="preserve">THEVAMETHO 500 G (25 MGML) SOL. INJ. FA X 20 ML</t>
  </si>
  <si>
    <t xml:space="preserve">THEVAMETHO 50MG (25 MGML) SOL. INJ. FA X 2 ML</t>
  </si>
  <si>
    <t xml:space="preserve">LITREXATE 25 MGML SOL. INJ. CX. FA  X 20 ML</t>
  </si>
  <si>
    <t xml:space="preserve">METOTREXATO 1 G (100 MGML) SOL. INJ.  CX. FA X 10 ML</t>
  </si>
  <si>
    <t xml:space="preserve">FAULDMETRO 1 G (100 MGML) SOL. INJ.  CX. FA X 10 ML</t>
  </si>
  <si>
    <t xml:space="preserve">METOTREXATO 5 G (100 MGML) SOL. INJ.  CX. FA X 50 ML</t>
  </si>
  <si>
    <t xml:space="preserve">FAULDMETRO 5 G (100 MGML) SOL. INJ.  CX. FA X 50 ML</t>
  </si>
  <si>
    <t xml:space="preserve">METOTREXATO 50 MG  (25 MGML)  SOL. INJ. FA X 2 ML</t>
  </si>
  <si>
    <t xml:space="preserve">MIANTREX CS 50 MG  (25 MGML)  SOL. INJ. FA X 2 ML</t>
  </si>
  <si>
    <t xml:space="preserve">METOTREXATO 50 MG (25 MGML) SOL. INJ.  CX. 5 FA X 2 ML</t>
  </si>
  <si>
    <t xml:space="preserve">FAULDMETRO 50 MG (25 MGML) SOL. INJ.  CX. 5 FA X 2 ML</t>
  </si>
  <si>
    <t xml:space="preserve">METOTREXATO 50 MG PÓ LIOF. INJ. FA</t>
  </si>
  <si>
    <t xml:space="preserve">METOTREXATO 500 MG (25 MGML) SOL. INJ.  CX. FA X 20 ML</t>
  </si>
  <si>
    <t xml:space="preserve">FAULDMETRO 500 MG (25 MGML) SOL. INJ.  CX. FA X 20 ML</t>
  </si>
  <si>
    <t xml:space="preserve">METOTREXATO 500 MG (25 MGML) SOL. INJ. CX. FA X 20 ML</t>
  </si>
  <si>
    <t xml:space="preserve">LEXATO 500 MG (25 MGML) SOL. INJ. CX. FA X 20 ML</t>
  </si>
  <si>
    <t xml:space="preserve">METOTREXATO 500 MG PÓ LIOF. INJ. FA</t>
  </si>
  <si>
    <t xml:space="preserve">METOTREXATO 500 MG PÓ LIÓFIL. FA X 10 ML</t>
  </si>
  <si>
    <t xml:space="preserve">LITREXATE 500 MG PÓ LIÓFIL. FA X 10 ML</t>
  </si>
  <si>
    <t xml:space="preserve">METOTREXATO CS 1 G (100 MGML) SOL. INJ. FA X 10ML</t>
  </si>
  <si>
    <t xml:space="preserve">MIANTREX CS 1 G (100 MGML) SOL. INJ. FA X 10ML</t>
  </si>
  <si>
    <t xml:space="preserve">METOTREXATO CS 500 MG (25 MGML) SOL. INJ. FA X  20 ML</t>
  </si>
  <si>
    <t xml:space="preserve">MIANTREX CS 500 MG (25 MGML) SOL. INJ. FA X  20 ML</t>
  </si>
  <si>
    <t xml:space="preserve">METOTREXATO DE SODIO - 2,5MG</t>
  </si>
  <si>
    <t xml:space="preserve">METREXATO - 2,5MG</t>
  </si>
  <si>
    <t xml:space="preserve">METOTREXATO DE SODIO - 500MG</t>
  </si>
  <si>
    <t xml:space="preserve">BIOMETROX - 500MG</t>
  </si>
  <si>
    <t xml:space="preserve">METOTREXATO DE SODIO - 50MG</t>
  </si>
  <si>
    <t xml:space="preserve">BIOMETROX - 50MG</t>
  </si>
  <si>
    <t xml:space="preserve">METOTREXATO DE SODIO - 50MG  2ML</t>
  </si>
  <si>
    <t xml:space="preserve">LEXATO -  50MG  2ML</t>
  </si>
  <si>
    <t xml:space="preserve">METOXI POLIETILENOGLICOL EPOETINA BETA 50 MCG SOL. INJ. SER. VD. PREENCH. X 0,3 ML</t>
  </si>
  <si>
    <t xml:space="preserve">MIRCERA 50 MCG SOL. INJ. SER. VD. PREENCH. X 0,3 ML</t>
  </si>
  <si>
    <t>METRONIDAZOL</t>
  </si>
  <si>
    <t xml:space="preserve">METRONIDAZOL 100 MGG GEL. VAG. BISN. X 50 G + 10 APLICADOR</t>
  </si>
  <si>
    <t xml:space="preserve">METRONIFLEX 500 MG (5 MGML) SOL. INJ. BOLSA X 100 ML</t>
  </si>
  <si>
    <t xml:space="preserve">METRONIDAZOL  - 50GRA GELEIA VAGINAL</t>
  </si>
  <si>
    <t xml:space="preserve">METRONIDAZOL - 50GRA GELEIA VAGINAL </t>
  </si>
  <si>
    <t xml:space="preserve">METRONIDAZOL - 0,5% (5MGML) SOL. INJ. X 100ML SISTEMA FECHADO</t>
  </si>
  <si>
    <t xml:space="preserve">ENDONIDAZOL - 0,5% (5MGML) SOL. INJ. X 100ML</t>
  </si>
  <si>
    <t xml:space="preserve">METRONIDAZOL - 100MG  50GRA GEL</t>
  </si>
  <si>
    <t xml:space="preserve">METRONIDAZOL - 100MG  50GRA </t>
  </si>
  <si>
    <t xml:space="preserve">METRONIDAZOL - 120ML PED</t>
  </si>
  <si>
    <t xml:space="preserve">FLAGYL - 120ML</t>
  </si>
  <si>
    <t xml:space="preserve">METRONIDAZOL - 200MG  80ML SUSP.</t>
  </si>
  <si>
    <t xml:space="preserve">HELMIZOL - 200MG  80ML SUSP.</t>
  </si>
  <si>
    <t xml:space="preserve">METRONIDAZOL - 250MG</t>
  </si>
  <si>
    <t xml:space="preserve">FLAGYL - 250MG</t>
  </si>
  <si>
    <t xml:space="preserve">GELMIN - 250MG</t>
  </si>
  <si>
    <t xml:space="preserve">POLIBIOTIC - 250MG</t>
  </si>
  <si>
    <t xml:space="preserve">METRONIDAZOL - 400MG</t>
  </si>
  <si>
    <t xml:space="preserve">CANDERM - 400MG</t>
  </si>
  <si>
    <t xml:space="preserve">FLAGYL - 400MG</t>
  </si>
  <si>
    <t xml:space="preserve">METRONIDAZOL - 400MG </t>
  </si>
  <si>
    <t xml:space="preserve">METRONIDAZOL - 40MG  100ML </t>
  </si>
  <si>
    <t xml:space="preserve">FLAGYL - 40MG  100ML</t>
  </si>
  <si>
    <t xml:space="preserve">METRONIDAZOL - 40MGML  80ML SUSP. PED.</t>
  </si>
  <si>
    <t xml:space="preserve">NEO METRODAZOL - 40MGML  80ML SUSP. PED.</t>
  </si>
  <si>
    <t xml:space="preserve">METRONIDAZOL  5 MGML SOL. INJ. SIST. FECH. CX. 70 FR. X 100 ML</t>
  </si>
  <si>
    <t xml:space="preserve">METRONIDAZOL - 500MG</t>
  </si>
  <si>
    <t xml:space="preserve">HELMINZOL - 500MG</t>
  </si>
  <si>
    <t xml:space="preserve">METRONIDAZOL - 500MG100ML SOL. INJ. BOLSA PLAST</t>
  </si>
  <si>
    <t xml:space="preserve">FLAGYL BAG - 500MG100ML</t>
  </si>
  <si>
    <t xml:space="preserve">METRONIDAZOL - 5MG ML SOL. INJ. FR. X 100 ML</t>
  </si>
  <si>
    <t xml:space="preserve">METRONIDAZOL + NISTATINA - 50 GRA</t>
  </si>
  <si>
    <t xml:space="preserve">FLAGYL NISTATINA - 50 GRA</t>
  </si>
  <si>
    <t xml:space="preserve">METRONIDAZOL + NISTATINA + UREIA - 40 GRA CREME</t>
  </si>
  <si>
    <t xml:space="preserve">COLPATRIN - 40GRA + APLIC</t>
  </si>
  <si>
    <t xml:space="preserve">METRONIDAZOL 0,5 G SOL. INJ. SIST. FECH. MINIFLAC X 100 ML</t>
  </si>
  <si>
    <t xml:space="preserve">METRONAC 0,5 G SOL. INJ. SIST. FECH. MINIFLAC X 100 ML</t>
  </si>
  <si>
    <t xml:space="preserve">METRONIDAZOL 0,5% - 100ML S EQUIPO</t>
  </si>
  <si>
    <t xml:space="preserve">METRONIDAZOL 0,5% - 100ML </t>
  </si>
  <si>
    <t xml:space="preserve">METRONIDAZOL 0,5% SOL. INJ. FR. X 100  ML</t>
  </si>
  <si>
    <t xml:space="preserve">HIDAZOL 0,5% SOL. INJ. FR. X 100  ML</t>
  </si>
  <si>
    <t xml:space="preserve">METRONIDAZOL 1,5 G SOL. INJ. SIST. FECH. CX. 30 MINIFLAC X 300 ML</t>
  </si>
  <si>
    <t xml:space="preserve">METRONAC 1,5 G SOL. INJ. SIST. FECH. CX. 30 MINIFLAC X 300 ML</t>
  </si>
  <si>
    <t xml:space="preserve">METRONIDAZOL 100 MGG GEL. VAG. CX. 50 BISN. X  50 G + APLICADOR</t>
  </si>
  <si>
    <t xml:space="preserve">METRONIDAZOL 250 MG CX. 500 CP.</t>
  </si>
  <si>
    <t xml:space="preserve">HELMIZOL 250 MG CX. 500 CP.</t>
  </si>
  <si>
    <t xml:space="preserve">METRONIDAZOL 400 MG CX. 24 CP.</t>
  </si>
  <si>
    <t xml:space="preserve">METRONIDAZOL 5 MGML SOL. INJ. BOLSA X 100 ML</t>
  </si>
  <si>
    <t xml:space="preserve">METRONIDAZOL 5 MGML SOL. INJ. CX. 50 FR. X 100 ML</t>
  </si>
  <si>
    <t xml:space="preserve">METRONIDAZOL 5 MGML SOL. INJ. SIST. FECH. BOLSA PLÁST.X 100 ML</t>
  </si>
  <si>
    <t xml:space="preserve">METRONIDAZOL 5 MGML. SOL. INJ. CX. 60 BOLSA PE  BLOWPACK SIST. FECH.  X 100 ML</t>
  </si>
  <si>
    <t xml:space="preserve">HIDAZOL 5 MGML. SOL. INJ. CX. 60 BOLSA PE  BLOWPACK SIST. FECH.  X 100 ML</t>
  </si>
  <si>
    <t xml:space="preserve">METRONIDAZOL 500 MG (5 MGML) SOL. INJ. FR. VD. X 100 ML</t>
  </si>
  <si>
    <t xml:space="preserve">DAZOLSTON 500 MG (5 MGML) SOL. INJ. FR. VD. X 100 ML</t>
  </si>
  <si>
    <t xml:space="preserve">METRONIDAZOL GEL - 50 GRA</t>
  </si>
  <si>
    <t xml:space="preserve">METRONIDAZOL - 50 GRA</t>
  </si>
  <si>
    <t>METRONIDAZOL+NISTATINA</t>
  </si>
  <si>
    <t xml:space="preserve">METRONIDAZOL+NISTATINA 100 MGG + 20.000 UIG CREME VAG. BISN. X 50 G + 10 APLICADOR</t>
  </si>
  <si>
    <t xml:space="preserve">MICAFUNGINA SÓDICA 50 MG PÓ LIÓF. SOL. INJ. FA VD INC</t>
  </si>
  <si>
    <t xml:space="preserve">MYCAMINE 50 MG PÓ LIÓF. SOL. INJ. FA VD INC</t>
  </si>
  <si>
    <t xml:space="preserve">ASTELLAS </t>
  </si>
  <si>
    <t xml:space="preserve">MICOFENOLATO MOFETIL - 500MG</t>
  </si>
  <si>
    <t xml:space="preserve">CELLCEPT - 500MG</t>
  </si>
  <si>
    <t xml:space="preserve">MICOFENOLATO SODICO - 180MG</t>
  </si>
  <si>
    <t xml:space="preserve">MYFORTIC - 180MG</t>
  </si>
  <si>
    <t xml:space="preserve">MICOFENOLATO SODICO - 360MG</t>
  </si>
  <si>
    <t xml:space="preserve">MYFORTIC - 360MG</t>
  </si>
  <si>
    <t xml:space="preserve">MICONAZOL - 30GRA PO</t>
  </si>
  <si>
    <t xml:space="preserve">GINOTARIN - 30GRA PO</t>
  </si>
  <si>
    <t xml:space="preserve">MIDAZOLAM 15 MG  CX. 30 CP. REV.</t>
  </si>
  <si>
    <t xml:space="preserve">HIPNAZOLAM 15 MG  CX. 30 CP. REV.</t>
  </si>
  <si>
    <t xml:space="preserve">MIDAZOLAM 15 MG  FR. X 10 CP. REV.</t>
  </si>
  <si>
    <t xml:space="preserve">HIPNAZOLAM 15 MG  FR. X 10 CP. REV.</t>
  </si>
  <si>
    <t xml:space="preserve">MIDAZOLAM 15 MG (5 MGML) SOL. INJ. CX. 10  AMP X 3 ML</t>
  </si>
  <si>
    <t xml:space="preserve">MIDADORM 15 MG (5 MGML) SOL. INJ. CX. 10  AMP X  3  ML</t>
  </si>
  <si>
    <t xml:space="preserve">MIDAZOLAM 15 MG (5 MGML) SOL. INJ. CX. 100 AMP. X 3 ML</t>
  </si>
  <si>
    <t xml:space="preserve">MIDAZOLAM 15 MG (5 MGML) SOL. INJ. CX. 5  AMP X  3 ML</t>
  </si>
  <si>
    <t xml:space="preserve">MIDADORM 15 MG (5 MGML) SOL. INJ. CX. 5  AMP X  3  ML</t>
  </si>
  <si>
    <t xml:space="preserve">MIDAZOLAM 15 MG (5 MGML) SOL. INJ. CX. 5 AMP. X 3  ML</t>
  </si>
  <si>
    <t xml:space="preserve">DORMONID 15 MG (5 MGML) SOL. INJ. CX. 5 AMP. X 3  ML</t>
  </si>
  <si>
    <t xml:space="preserve">MIDAZOLAM 15 MG (5 MGML) SOL. INJ. CX. 50 AMP. X 3 ML</t>
  </si>
  <si>
    <t xml:space="preserve">DORMANT 15 MG (5 MGML) SOL. INJ. CX. 50 AMP. X 3 ML</t>
  </si>
  <si>
    <t xml:space="preserve">MIDAZOLAM 15 MG (5 MGML). SOL. INJ. CX. 5 AMP. X 3 ML</t>
  </si>
  <si>
    <t xml:space="preserve">MIDAZOLAM  15 MG (5 MGML). SOL. INJ. CX. 5 AMP. X 3 ML</t>
  </si>
  <si>
    <t xml:space="preserve">MIDAZOLAM 15 MG (5MGML) SOL. INJ. CX. 5 AMP. X 3 ML</t>
  </si>
  <si>
    <t xml:space="preserve">INDUSON 15 MG (5MGML) SOL. INJ. CX. 5 AMP. X 3 ML</t>
  </si>
  <si>
    <t xml:space="preserve">MIDAZOLAM 15 MG CX. 20  CP.</t>
  </si>
  <si>
    <t xml:space="preserve">DORMIRE 15 MG CX. 20  CP.</t>
  </si>
  <si>
    <t xml:space="preserve">MIDAZOLAM 15 MG CX. 20 CP. REV.</t>
  </si>
  <si>
    <t xml:space="preserve">DORMONID 15 MG CX. 20 CP. REV.</t>
  </si>
  <si>
    <t xml:space="preserve">MALEATO DE MIDAZOLAM 15 MG CX. 20 CP. REV.</t>
  </si>
  <si>
    <t xml:space="preserve">MIDAZOLAM 15 MG CX. 30 CP. REV.</t>
  </si>
  <si>
    <t xml:space="preserve">MALEATO DE MIDAZOLAM 15 MG CX. 30 CP. REV.</t>
  </si>
  <si>
    <t xml:space="preserve">MIDAZOLAM 2 MGML SOL ORAL FR VD AMB X 120 ML + DOSADOR</t>
  </si>
  <si>
    <t xml:space="preserve">DORMIRE 2 MGML SOL ORAL FR VD AMB X 120 ML + DOSADOR</t>
  </si>
  <si>
    <t xml:space="preserve">MIDAZOLAM 5 MG (1 MGML) SOL. INJ. CX. 100 AMP. X 5 ML</t>
  </si>
  <si>
    <t xml:space="preserve">MIDAZOLAM 5 MG (1 MGML) SOL. INJ. CX. 5 AMP. X 5  ML</t>
  </si>
  <si>
    <t xml:space="preserve">DORMONID 5 MG (1 MGML) SOL. INJ. CX. 5 AMP. X 5  ML</t>
  </si>
  <si>
    <t xml:space="preserve">MIDAZOLAM 5 MG (1 MGML) SOL. INJ. CX. 5 AMP. X 5 ML</t>
  </si>
  <si>
    <t xml:space="preserve">DORMIRE 5 MG (1 MGML) SOL. INJ. CX. 5 AMP. X 5 ML</t>
  </si>
  <si>
    <t xml:space="preserve">MIDAZOLAM 5 MG (1 MGML). SOL. INJ. CX. 5 AMP. X 5 ML</t>
  </si>
  <si>
    <t xml:space="preserve">MIDAZOLAM 50 MG (5 MGML) SOL. INJ. CX. 5 AMP. X 10 ML</t>
  </si>
  <si>
    <t xml:space="preserve">DORMONID 50 MG (5 MGML) SOL. INJ. CX. 5 AMP. X 10 ML</t>
  </si>
  <si>
    <t xml:space="preserve">MIDAZOLAM 50 MG (5 MGML) SOL. INJ. CX. 50 AMP. X10 ML</t>
  </si>
  <si>
    <t xml:space="preserve">MIDADORM 50 MG (5 MGML) SOL. INJ. CX. 50 AMP. X10 ML</t>
  </si>
  <si>
    <t xml:space="preserve">MIDAZOLAM 50 MG (5 MGML). SOL. INJ. CX. 5 AMP. X 10 ML</t>
  </si>
  <si>
    <t xml:space="preserve">MIDAZOLAM 7,5 MG  CX. 30 CP. REV.</t>
  </si>
  <si>
    <t xml:space="preserve">HIPNAZOLAM 7,5 MG  CX. 30 CP. REV.</t>
  </si>
  <si>
    <t xml:space="preserve">MIDAZOLAM 7,5 MG CX. 30 CP. REV.</t>
  </si>
  <si>
    <t xml:space="preserve">MALEATO DE MIDAZOLAM 7,5 MG CX. 30 CP. REV.</t>
  </si>
  <si>
    <t xml:space="preserve">MINOXIDIL 10 MG FR. X 30 CP</t>
  </si>
  <si>
    <t xml:space="preserve">LONITEN 10 MG FR. X 30 CP</t>
  </si>
  <si>
    <t>MIRTAZAPINA</t>
  </si>
  <si>
    <t xml:space="preserve">MENELAT 30 MG CX. 30 CP. REV.</t>
  </si>
  <si>
    <t xml:space="preserve">MENELAT 45 MG CX. 30 CP. REV.</t>
  </si>
  <si>
    <t xml:space="preserve">RAZAPINA 30 MG CX. 14 CP. REV.</t>
  </si>
  <si>
    <t xml:space="preserve">RAZAPINA 30 MG CX. 28 CP. REV.</t>
  </si>
  <si>
    <t xml:space="preserve">RAZAPINA 45 MG CX. 28 CP. REV.</t>
  </si>
  <si>
    <t xml:space="preserve">MIRTAZAPINA - 30MG</t>
  </si>
  <si>
    <t xml:space="preserve">REMERON - 30MG</t>
  </si>
  <si>
    <t xml:space="preserve">MIRTAZAPINA - 45MG</t>
  </si>
  <si>
    <t xml:space="preserve">REMERON - 45MG</t>
  </si>
  <si>
    <t xml:space="preserve">MIRTAZAPINA 15  MG CX.  30  CP. ORODISPERSÍVEL</t>
  </si>
  <si>
    <t xml:space="preserve">REMERON SOLTAB  15  MG CX.  30  CP. ORODISPERSÍVEL</t>
  </si>
  <si>
    <t xml:space="preserve">MIRTAZAPINA 30 MG CX. 14 CP. REV.</t>
  </si>
  <si>
    <t xml:space="preserve">MIRTAZAPINA 30 MG CX. 28 CP. REV.</t>
  </si>
  <si>
    <t xml:space="preserve">MISOPROSTOL - 100MCG</t>
  </si>
  <si>
    <t xml:space="preserve">PROSTOKOS - 100MCG CP. VAGINAL</t>
  </si>
  <si>
    <t xml:space="preserve">MISOPROSTOL - 200MCG</t>
  </si>
  <si>
    <t xml:space="preserve">PROSTOKOS - 200MCG CP. VAGINAL</t>
  </si>
  <si>
    <t xml:space="preserve">MISOPROSTOL - 25MCG</t>
  </si>
  <si>
    <t xml:space="preserve">PROSTOKOS - 25MCG CP. VAGINAL</t>
  </si>
  <si>
    <t xml:space="preserve">MITOMICINA 1MG</t>
  </si>
  <si>
    <t xml:space="preserve"> MITOMICINA 1MG</t>
  </si>
  <si>
    <t xml:space="preserve">MITOMICINA C - 0,5MGML  10ML</t>
  </si>
  <si>
    <t xml:space="preserve">MITOCIN - 0,5MGML 10ML</t>
  </si>
  <si>
    <t xml:space="preserve">MODAFINILA 200 MG CX. 30 CP.</t>
  </si>
  <si>
    <t xml:space="preserve">STAVIGILE 200 MG CX. 30 CP.</t>
  </si>
  <si>
    <t xml:space="preserve">MÓDULO DE GLUTAMINA NUTRI GLUTAMINE ENVELOPE DE 10G</t>
  </si>
  <si>
    <t xml:space="preserve">NUTRI GLUTAMINE ENVELOPE DE 10G</t>
  </si>
  <si>
    <t xml:space="preserve">MODULO DE PROTEINA ISOLADA (WHEY PROTEIN ISOLATE) LATA 250G</t>
  </si>
  <si>
    <t xml:space="preserve">MÓDULO DE PROTEÍNA NUTRI PROTEIN HWP POTE DE 250G</t>
  </si>
  <si>
    <t xml:space="preserve">NUTRI PROTEIN POTE 250G</t>
  </si>
  <si>
    <t xml:space="preserve">MODULOS DE NUTRIENTES ENTERFIBER - LT. 400 G</t>
  </si>
  <si>
    <t xml:space="preserve">MOLGRAMOSTIM - 300MCG  1ML</t>
  </si>
  <si>
    <t xml:space="preserve">LEUCOCITIM - 300MCG  1ML</t>
  </si>
  <si>
    <t xml:space="preserve">MONONITRATO DE ISOSSORBIDA</t>
  </si>
  <si>
    <t xml:space="preserve">VEXELL  20 MG CX. 20 CAP.</t>
  </si>
  <si>
    <t xml:space="preserve">VEXELL  40 MG CX. 20 CAP.</t>
  </si>
  <si>
    <t xml:space="preserve">VEXELL  60 MG CX. 20 CAP.</t>
  </si>
  <si>
    <t xml:space="preserve">MONONITRATO DE ISOSSORBIDA - 10MG  1ML</t>
  </si>
  <si>
    <t xml:space="preserve">CORONAR - 10MG  1ML</t>
  </si>
  <si>
    <t xml:space="preserve">MONOCORDIL - 10MG  1ML</t>
  </si>
  <si>
    <t xml:space="preserve">MONONITRATO DE ISOSSORBIDA  20 MG  CX. 30  CP.</t>
  </si>
  <si>
    <t xml:space="preserve">CORONAR 20 MG  CX. 30  CP.</t>
  </si>
  <si>
    <t xml:space="preserve">MONONITRATO DE ISOSSORBIDA - 20MG</t>
  </si>
  <si>
    <t xml:space="preserve">MONOCORDIL - 20MG</t>
  </si>
  <si>
    <t xml:space="preserve">MONONITRATO DE ISOSSORBIDA - 40MG</t>
  </si>
  <si>
    <t xml:space="preserve">MONOCORDIL - 40MG</t>
  </si>
  <si>
    <t xml:space="preserve">MONONITRATO DE ISOSSORBIDA - 5MG SUBLINGUAL</t>
  </si>
  <si>
    <t xml:space="preserve">MONOCORDIL - 5MG SUBLINGUAL </t>
  </si>
  <si>
    <t xml:space="preserve">MONONITRATO DE ISOSSORBIDA 20 MG CX. 30 CP.</t>
  </si>
  <si>
    <t xml:space="preserve">CINCORDIL 20 MG CX. 30 CP.</t>
  </si>
  <si>
    <t xml:space="preserve">MONONITRATO DE ISOSSORBIDA 40 MG CX. 20 CP.</t>
  </si>
  <si>
    <t xml:space="preserve">MONONITRATO DE ISOSSORBIDA 50 MG (10 MGML) SOL. INJ. CX. 12 AMP. X  5 ML</t>
  </si>
  <si>
    <t xml:space="preserve">MONOCORDIL 50 MG (10 MGML) SOL. INJ. CX. 12 AMP. X  5 ML</t>
  </si>
  <si>
    <t xml:space="preserve">MONONITRATO DE ISOSSORBIDA 50 MG CX. 30 CAP.</t>
  </si>
  <si>
    <t xml:space="preserve">MONOCORDIL RETARD 50 MG CX. 30 CAP.</t>
  </si>
  <si>
    <t xml:space="preserve">MONONITRATO DE TIAMINA + CLORIDRATO DE PIRIDOXINA + CIANOCOBALAMINA + PARACETAMOL + CARISOPRODOL + CAFEINA</t>
  </si>
  <si>
    <t xml:space="preserve">MIO-CITALGAN </t>
  </si>
  <si>
    <t xml:space="preserve">MONTELUCASTE DE SÓDIO</t>
  </si>
  <si>
    <t xml:space="preserve">SINGULAIR BABY 4 MG GRAN. CX. 10 SACHÊS X 500 MG</t>
  </si>
  <si>
    <t xml:space="preserve">MONTELUCASTE SODICO - 10MG</t>
  </si>
  <si>
    <t xml:space="preserve">SINGULAIR - 10MG</t>
  </si>
  <si>
    <t xml:space="preserve">MONTELUCASTE SODICO - 5MG</t>
  </si>
  <si>
    <t xml:space="preserve">SINGULAIR - 5MG</t>
  </si>
  <si>
    <t xml:space="preserve">MOXIFLOXACINO 400 MG (1,6 MGML) SOL. INJ. BOLSA PLÁST. X 250 ML</t>
  </si>
  <si>
    <t xml:space="preserve">AVALOX 400 MG (1,6 MGML) SOL. INJ. BOLSA PLÁST. X 250 ML</t>
  </si>
  <si>
    <t xml:space="preserve">MOXIFLOXACINO 5 MGML SOL. OFT. FR. GTS. X 5 ML.</t>
  </si>
  <si>
    <t xml:space="preserve">VIGAMOX 5 MGML SOL. OFT. FR. GTS. X 5 ML.</t>
  </si>
  <si>
    <t xml:space="preserve">MUCATO DE ISOMETEPTENO + DIPIRONA SODICA + CAFEINA</t>
  </si>
  <si>
    <t>DORALGINA</t>
  </si>
  <si>
    <t xml:space="preserve">MUCATO DE ISOMETEPTENO + DIPIRONA SODICA + CAFEINA GTS - 15ML</t>
  </si>
  <si>
    <t xml:space="preserve">DORALGINA GTS - 15ML</t>
  </si>
  <si>
    <t xml:space="preserve">MULTIFIBER MF6 350G</t>
  </si>
  <si>
    <t>MULTIVITAMINAS</t>
  </si>
  <si>
    <t>MATERSUPRE</t>
  </si>
  <si>
    <t xml:space="preserve">MULTIVITAMINAS - 10ML</t>
  </si>
  <si>
    <t xml:space="preserve">FRUTOVITAM - 10ML</t>
  </si>
  <si>
    <t xml:space="preserve">MULTIVITAMINICO GTS - 20ML</t>
  </si>
  <si>
    <t xml:space="preserve">PROTOVIT PLUS GTS - 20ML</t>
  </si>
  <si>
    <t xml:space="preserve">MUPIROCINA - 15GRA CRM </t>
  </si>
  <si>
    <t xml:space="preserve">BACTROBAN - 15GRA</t>
  </si>
  <si>
    <t xml:space="preserve">MUPIROCINA 20 MGG POMADA DERM. BISN.X 15 G</t>
  </si>
  <si>
    <t xml:space="preserve">BACROCIN 20 MGG POMADA DERM. BISN.X 15 G</t>
  </si>
  <si>
    <t xml:space="preserve">MUSCULOESQUELETICO IN VIVO CINTILOGRAFIA OSSEA (CORPO TOTAL)</t>
  </si>
  <si>
    <t xml:space="preserve">MUSCULOESQUELETICO IN VIVO FLUXO SANGUINEO OSSEO</t>
  </si>
  <si>
    <t xml:space="preserve">MYCOBACTERIUM BOVIS  40 MG PÓ LIOF. SOL. INJ. CX. 1 AMP.</t>
  </si>
  <si>
    <t xml:space="preserve">IMUNO BCG 40 MG PÓ LIOF. SOL. INJ. CX. 1 AMP.</t>
  </si>
  <si>
    <t xml:space="preserve">FUNDAÇAO ATAULPHO DE PAIVA</t>
  </si>
  <si>
    <t xml:space="preserve">N-ACETILCISTEINA 10%  3 ML</t>
  </si>
  <si>
    <t xml:space="preserve">FLUCISTEIN 10%  3 ML</t>
  </si>
  <si>
    <t>NAPROXENO</t>
  </si>
  <si>
    <t xml:space="preserve">NAPROSYN  500 MG CX. 20 CP.</t>
  </si>
  <si>
    <t xml:space="preserve">NAPROXENO 250 MG CX. 15 CP.</t>
  </si>
  <si>
    <t xml:space="preserve">NAPROXENO 500 MG CX. 20 CP.</t>
  </si>
  <si>
    <t xml:space="preserve">NAPROXENO - 275MG</t>
  </si>
  <si>
    <t xml:space="preserve">FLANAX - 275MG</t>
  </si>
  <si>
    <t xml:space="preserve">NAPROXENO - 550MG</t>
  </si>
  <si>
    <t xml:space="preserve">FLANAX - 550MG</t>
  </si>
  <si>
    <t xml:space="preserve">NAQUIM 1% (ampola de 2ml)  </t>
  </si>
  <si>
    <t xml:space="preserve">NATEGLINIDA + CLORIDRATO DE METFORMINA - 120MG  500MG</t>
  </si>
  <si>
    <t xml:space="preserve">STARFORM - 120MG  500MG</t>
  </si>
  <si>
    <t xml:space="preserve">NATEGLINIDA + CLORIDRATO DE METFORMINA - 120MG  850MG</t>
  </si>
  <si>
    <t xml:space="preserve">STARFORM - 120MG  850MG</t>
  </si>
  <si>
    <t xml:space="preserve">NEO ADVANCE LATA 400 G</t>
  </si>
  <si>
    <t xml:space="preserve">NEO ADVANCE LATA 400 G (ANTIGO NEOCATE ADVANCE)</t>
  </si>
  <si>
    <t xml:space="preserve">NEOMICINA - 20GRA POMADA</t>
  </si>
  <si>
    <t xml:space="preserve">NEMICINA - 20GRA POMADA</t>
  </si>
  <si>
    <t xml:space="preserve">NEOMICINA + BACITRACINA ZINCO - 15GRA POM. </t>
  </si>
  <si>
    <t xml:space="preserve">NEOBACIPAN - 15GRA</t>
  </si>
  <si>
    <t xml:space="preserve">NEOMICINA 250MG  </t>
  </si>
  <si>
    <t xml:space="preserve">NEOMICINA 500MG  </t>
  </si>
  <si>
    <t xml:space="preserve">CAP </t>
  </si>
  <si>
    <t xml:space="preserve">NERVOSO IN VIVO CINTILOGRAFIA CEREBRAL</t>
  </si>
  <si>
    <t xml:space="preserve">NERVOSO IN VIVO CINTILOGRAFIA DE PERFUSAO CEREBRAL</t>
  </si>
  <si>
    <t xml:space="preserve">NERVOSO IN VIVO CISTERNOCINTILOGRAFIA</t>
  </si>
  <si>
    <t xml:space="preserve">NERVOSO IN VIVO MIELOCINTILOGRAFIA</t>
  </si>
  <si>
    <t xml:space="preserve">NEVIRAPINA - 200MG</t>
  </si>
  <si>
    <t xml:space="preserve">VIRAMUNE - 200MG</t>
  </si>
  <si>
    <t xml:space="preserve">NICOTINA - 14MG ADESIVO</t>
  </si>
  <si>
    <t xml:space="preserve">NIQUITIN DP - 14MG </t>
  </si>
  <si>
    <t xml:space="preserve">NICOTINA - 21MG ADESIVO</t>
  </si>
  <si>
    <t xml:space="preserve">NIQUITIN DP - 21MG </t>
  </si>
  <si>
    <t xml:space="preserve">NICOTINAMIDA + CLORIDRATO DE PIRIDOXINA + RIBOFLAVINA + CIANOCOBALAMINA + ACIDO ASCORBICO + FRUTOSE</t>
  </si>
  <si>
    <t xml:space="preserve">NEO CEBETIL </t>
  </si>
  <si>
    <t xml:space="preserve">NIFEDIPINO - 10MG</t>
  </si>
  <si>
    <t xml:space="preserve">ADALAT - 10MG CAP.  GEL</t>
  </si>
  <si>
    <t xml:space="preserve">NEO FEDIPINA - 10MG</t>
  </si>
  <si>
    <t xml:space="preserve">OXCORD - 10MG</t>
  </si>
  <si>
    <t xml:space="preserve">NIFEDIPINO - 10MG </t>
  </si>
  <si>
    <t xml:space="preserve">NIFEDAX - 10MG </t>
  </si>
  <si>
    <t xml:space="preserve">NIFEDIPRESS RETARD 10 MG CX. 30 CP.</t>
  </si>
  <si>
    <t xml:space="preserve">NIFEDIPINO - 10MG SUBLINGUAL</t>
  </si>
  <si>
    <t xml:space="preserve">DILAFLUX SUBLINGUAL - 10MG</t>
  </si>
  <si>
    <t xml:space="preserve">NIFEDIPINO - 20MG</t>
  </si>
  <si>
    <t xml:space="preserve">ADALAT OROS 20 MG CX. 30  CP.</t>
  </si>
  <si>
    <t xml:space="preserve">ADALAT OROS 20 MG CX. X 15  CP.</t>
  </si>
  <si>
    <t xml:space="preserve">ADALAT RETARD - 20MG</t>
  </si>
  <si>
    <t xml:space="preserve">NIFEDIPRESS RETARD 20 MG CX. 30 CP.</t>
  </si>
  <si>
    <t xml:space="preserve">OXCORD - 20MG</t>
  </si>
  <si>
    <t xml:space="preserve">NIFEDIPINO - 20MG RETARD</t>
  </si>
  <si>
    <t xml:space="preserve">DILAFLUX RETARD - 20MG</t>
  </si>
  <si>
    <t xml:space="preserve">OXCORD RETARD - 20MG</t>
  </si>
  <si>
    <t xml:space="preserve">NIFEDIPINO - 30MG</t>
  </si>
  <si>
    <t xml:space="preserve">ADALAT OROS 30 MG CX. 15  CP. REV.</t>
  </si>
  <si>
    <t xml:space="preserve">ADALAT OROS 30 MG CX. 30  CP. REV.</t>
  </si>
  <si>
    <t xml:space="preserve">NIFEDIPINO - 60MG</t>
  </si>
  <si>
    <t xml:space="preserve">ADALAT OROS 60 MG CX. 30  CP. REV.</t>
  </si>
  <si>
    <t xml:space="preserve">NIFEDIPINO + ATENOLOL - 1025MG</t>
  </si>
  <si>
    <t xml:space="preserve">NIFELAT - 1025MG</t>
  </si>
  <si>
    <t xml:space="preserve">NIFEDIPINO + ATENOLOL - 20MG  50MG </t>
  </si>
  <si>
    <t xml:space="preserve">NIFELAT - 20MG  50MG </t>
  </si>
  <si>
    <t xml:space="preserve">NIFEDIPINO RETARD - 10MG</t>
  </si>
  <si>
    <t xml:space="preserve">ADALAT RETARD - 10MG</t>
  </si>
  <si>
    <t>NIMESULIDA</t>
  </si>
  <si>
    <t xml:space="preserve">FASULIDE  100 MG CX. 12 CP.</t>
  </si>
  <si>
    <t xml:space="preserve">NIMESULIDA 100 MG CX. 10 CP.</t>
  </si>
  <si>
    <t xml:space="preserve">NIMESULIDA 100 MG CX. 12 CP.</t>
  </si>
  <si>
    <t xml:space="preserve">NIMESULIDA - 100MG</t>
  </si>
  <si>
    <t xml:space="preserve">NIMESULIX - 100MG</t>
  </si>
  <si>
    <t xml:space="preserve">NISULID - 100MG</t>
  </si>
  <si>
    <t xml:space="preserve">SCAFLAM - 100MG</t>
  </si>
  <si>
    <t xml:space="preserve">NIMESULIDA - 100MG DISPERS.</t>
  </si>
  <si>
    <t xml:space="preserve">NIMESULIDA - 100MG SUPOSITORIO</t>
  </si>
  <si>
    <t xml:space="preserve">NISULID - 100MG SUPOSITORIO</t>
  </si>
  <si>
    <t xml:space="preserve">NIMESULIDA - 15ML GTS</t>
  </si>
  <si>
    <t xml:space="preserve">INFLALID - 15ML GTS</t>
  </si>
  <si>
    <t xml:space="preserve">NIMESILAM - 15ML GTS</t>
  </si>
  <si>
    <t xml:space="preserve">SCAFLAM - 15ML GTS</t>
  </si>
  <si>
    <t xml:space="preserve">NIMESULIDA - 15ML GTS </t>
  </si>
  <si>
    <t xml:space="preserve">NISULID - 15ML</t>
  </si>
  <si>
    <t xml:space="preserve">NIMESULIDA - 50MG15ML GTS</t>
  </si>
  <si>
    <t xml:space="preserve">NIMESULIDA 10 MGML SUSP. ORAL FR. VD. X 60 ML</t>
  </si>
  <si>
    <t xml:space="preserve">FASULIDE 10 MGML SUSP. ORAL FR. VD. X 60 ML</t>
  </si>
  <si>
    <t xml:space="preserve">OPTAFLAN 100 MG CX. 12 CP.</t>
  </si>
  <si>
    <t xml:space="preserve">NIMESULIDA 100 MG CX. 20 CP.</t>
  </si>
  <si>
    <t xml:space="preserve">NIMESULIDA 200 MG CX. 12 CAP.</t>
  </si>
  <si>
    <t xml:space="preserve">ARFLEX RETARD 200 MG CX. 12 CAP.</t>
  </si>
  <si>
    <t xml:space="preserve">NIMESULIDA 200 MG CX. 6 CAP.</t>
  </si>
  <si>
    <t xml:space="preserve">ARFLEX RETARD 200 MG CX. 6 CAP.</t>
  </si>
  <si>
    <t xml:space="preserve">NIMESULIDA 50 MGML SUSP. ORAL GTS. FR. X 15 ML</t>
  </si>
  <si>
    <t xml:space="preserve">FLOGILID 50 MGML SUSP. ORAL GTS. FR. X 15 ML</t>
  </si>
  <si>
    <t xml:space="preserve">NIMODIPINA - 30MG</t>
  </si>
  <si>
    <t xml:space="preserve">NIMOVAS - 30MG</t>
  </si>
  <si>
    <t xml:space="preserve">NOODIPINA - 30MG</t>
  </si>
  <si>
    <t xml:space="preserve">OXIGEN - 30MG</t>
  </si>
  <si>
    <t xml:space="preserve">VASODIPINA - 30MG</t>
  </si>
  <si>
    <t xml:space="preserve">NIMODIPINO 30 MG  CX. 30 CP. REV.</t>
  </si>
  <si>
    <t xml:space="preserve">NIMODIPINO 30 MG CX. 30 CP. REV.</t>
  </si>
  <si>
    <t xml:space="preserve">NIMOPAX 30 MG CX. 30 CP. REV.</t>
  </si>
  <si>
    <t xml:space="preserve">NIMOTOP 30 MG CX. 30 CP. REV.</t>
  </si>
  <si>
    <t>NISTATINA</t>
  </si>
  <si>
    <t xml:space="preserve">NISTATEC 100.000 UI4G CREME VAG. BISN. X 60 G + 1 APLICADOR</t>
  </si>
  <si>
    <t xml:space="preserve">NISTATINA 25.000 UIG CREME VAG. BISN. X 60 G + 14 APLICADOR</t>
  </si>
  <si>
    <t xml:space="preserve">NISTATINA - 100.000 UI  50ML</t>
  </si>
  <si>
    <t xml:space="preserve">MICOSTATIN -100.000 UI  50ML</t>
  </si>
  <si>
    <t xml:space="preserve">NISTATINA - 100.000 UIML SUSP. ORAL FR. VD. X 50 ML + DOSADOR</t>
  </si>
  <si>
    <t xml:space="preserve">NEO MISTATIN - 100.000 UIML SUSP. ORAL FR. VD. X 50 ML + DOSADOR</t>
  </si>
  <si>
    <t xml:space="preserve">NISTATINA - 100.000UI  50ML</t>
  </si>
  <si>
    <t xml:space="preserve">NISTATINA - 100.000UI  50ML </t>
  </si>
  <si>
    <t xml:space="preserve">NISTATINA - 100.000UI50ML</t>
  </si>
  <si>
    <t xml:space="preserve">NISTATINA - 100.000UI50ML </t>
  </si>
  <si>
    <t xml:space="preserve">NISTATINA - 100.000UIGRA + OXIDO DE ZINCO - 200MGGRA  60GRA POMADA</t>
  </si>
  <si>
    <t xml:space="preserve">NISTATINA - 25.000UI  60GRA </t>
  </si>
  <si>
    <t xml:space="preserve">NISTATINA - 25.000UIGRA  60GRA CREME VAGINAL + APLICADOR</t>
  </si>
  <si>
    <t xml:space="preserve">NISTATINA - 25.00UIGRA  60GRA CREME VAGINAL + APLICADOR</t>
  </si>
  <si>
    <t xml:space="preserve">NISTATINA - 30ML SUSP. </t>
  </si>
  <si>
    <t xml:space="preserve">NISTATINA - 30ML SUSP.</t>
  </si>
  <si>
    <t xml:space="preserve">NISTATINA - 50ML SUSP.</t>
  </si>
  <si>
    <t xml:space="preserve">NISTATINA - 60GRA CREME VAGINAL</t>
  </si>
  <si>
    <t xml:space="preserve">CANDISTATIN - 60GRA CREME</t>
  </si>
  <si>
    <t xml:space="preserve">MICOSTATIN - 60GRA CREME</t>
  </si>
  <si>
    <t xml:space="preserve">NISTATINA - 60GRA CREME VAGINAL </t>
  </si>
  <si>
    <t xml:space="preserve">NISTATINA - 60GRA </t>
  </si>
  <si>
    <t xml:space="preserve">NISTATINA + OXIDO DE ZINCO - 60GRA POMADA </t>
  </si>
  <si>
    <t xml:space="preserve">DERMODEX 100.000 UIG + 200 MGG POMADA DERM. BISN.X 60 G</t>
  </si>
  <si>
    <t xml:space="preserve">NISTATINA 100.000 UIML SUSP. ORAL CX. 50 FR. VD. X 50 ML</t>
  </si>
  <si>
    <t xml:space="preserve">NISTATINA 100.000 UIML SUSP. ORAL FR. VD. X 40 ML</t>
  </si>
  <si>
    <t xml:space="preserve">ALBISTIN 100.000 UIML SUSP. ORAL FR. VD. X 40 ML</t>
  </si>
  <si>
    <t xml:space="preserve">NISTATINA 100.000 UIML SUSP. ORAL FR. VD. X 50 ML</t>
  </si>
  <si>
    <t xml:space="preserve">CANDITRAT 100.000 UIML SUSP. ORAL FR. VD. X 50 ML</t>
  </si>
  <si>
    <t xml:space="preserve">NISTATINA 25.000 UIG CREME VAG. BISN. X 60 G + APLICADOR</t>
  </si>
  <si>
    <t xml:space="preserve">NICOSTAN 25.000 UIG CREME VAG. BISN. X 60 G + APLICADOR</t>
  </si>
  <si>
    <t xml:space="preserve">NISTATINA 25.000 UIG CREME VAG. CX. 50 BISN. X 50 G + 50 APLICADOR</t>
  </si>
  <si>
    <t xml:space="preserve">NISTATINA 25000 UIG CREME VAG. BISN. X 60 G + 10 APLICADOR</t>
  </si>
  <si>
    <t xml:space="preserve">MICOSTALAB 25000 UIG CREME VAG. BISN. X 60 G + 10 APLICADOR</t>
  </si>
  <si>
    <t xml:space="preserve">NITAZOXANIDA 20 MGML PÓ SUSP. ORAL FR. VD.X 100 ML</t>
  </si>
  <si>
    <t xml:space="preserve">ANNITA 20 MGML PÓ SUSP. ORAL FR. VD.X 100 ML</t>
  </si>
  <si>
    <t xml:space="preserve">NITAZOXANIDA 20 MGML PÓ SUSP. ORAL FR. VD.X 45 ML</t>
  </si>
  <si>
    <t xml:space="preserve">ANNITA 20 MGML PÓ SUSP. ORAL FR. VD.X 45 ML</t>
  </si>
  <si>
    <t xml:space="preserve">NITAZOXANIDA 500 MG CX. 6 CP. REV.</t>
  </si>
  <si>
    <t xml:space="preserve">ANNITA 500 MG CX. 6 CP. REV.</t>
  </si>
  <si>
    <t xml:space="preserve">NITRATO DE CERIO + SULFADIAZINA DE PRATA - 1% + 0,4% CREME DERM. BISN. X 50G</t>
  </si>
  <si>
    <t xml:space="preserve">DERMACERIUM - 1% + 0,4% CREME DERM. BISN. X 50G</t>
  </si>
  <si>
    <t>SILVESTRE</t>
  </si>
  <si>
    <t xml:space="preserve">NITRATO DE CERIO + SULFADIAZINA DE PRATA - 120GRA</t>
  </si>
  <si>
    <t xml:space="preserve">DERMACERIUM - 120GRA</t>
  </si>
  <si>
    <t xml:space="preserve">NITRATO DE ISOCONAZOL - 10MGG  20GRA CREME</t>
  </si>
  <si>
    <t xml:space="preserve">ICADEN - 10MGG  20GRA</t>
  </si>
  <si>
    <t xml:space="preserve">NITRATO DE ISOCONAZOL - 10MGG  40GRA + 7 APL. CREME</t>
  </si>
  <si>
    <t xml:space="preserve">GYNO-ICADEN - 10MGG  40GRA </t>
  </si>
  <si>
    <t xml:space="preserve">NITRATO DE MICONAZOL - 30ML LOÇAO</t>
  </si>
  <si>
    <t xml:space="preserve">DAKTARIN - 30ML</t>
  </si>
  <si>
    <t xml:space="preserve">NITRATO DE MICONAZOL - 40GRA GEL ORAL</t>
  </si>
  <si>
    <t xml:space="preserve">DAKTARIN - 40GRA</t>
  </si>
  <si>
    <t xml:space="preserve">NITRATO DE MICONAZOL - 80GRA CREME</t>
  </si>
  <si>
    <t xml:space="preserve">GYNO-DAKTARIN - 80GRA CREME</t>
  </si>
  <si>
    <t xml:space="preserve">NITRATO DE MICONAZOL 20 MGG CREME DERM. BISN. X 28 G</t>
  </si>
  <si>
    <t xml:space="preserve">GINOTARIN 20 MGG CREME DERM. BISN. X 28 G</t>
  </si>
  <si>
    <t xml:space="preserve">NITRATO DE MICONAZOL 20 MGG CREME VAG. BISN. X 50 G + APLICADOR</t>
  </si>
  <si>
    <t xml:space="preserve">GINOTARIN 20 MGG CREME VAG. BISN. X 50 G + APLICADOR</t>
  </si>
  <si>
    <t xml:space="preserve">NITRATO DE MICONAZOL 20 MGG CREME VAG. BISN. X 80 G + 14 APLICADOR</t>
  </si>
  <si>
    <t xml:space="preserve">NITRATO DE NAFAZOLINA 1% SOL. NASAL FR. GTS. X 15 ML</t>
  </si>
  <si>
    <t xml:space="preserve">PRIVINA 1% SOL. NASAL FR. GTS. X 15 ML</t>
  </si>
  <si>
    <t xml:space="preserve">NITRATO DE PRATA 1% </t>
  </si>
  <si>
    <t xml:space="preserve">NITRAZEPAM  5 MG CX. 20 CP.</t>
  </si>
  <si>
    <t xml:space="preserve">SONEBON 5 MG CX. 20 CP.</t>
  </si>
  <si>
    <t>NITRENDIPINA</t>
  </si>
  <si>
    <t xml:space="preserve">CALTREN 10 MG</t>
  </si>
  <si>
    <t xml:space="preserve">NITRENDIPINO - 10MG</t>
  </si>
  <si>
    <t xml:space="preserve">NITRENDIPINO - 20MG</t>
  </si>
  <si>
    <t xml:space="preserve">NITRENDIPINO 10 MG CX. 30 CP. REV.</t>
  </si>
  <si>
    <t xml:space="preserve">NITRENCORD 10 MG CX. 30 CP. REV.</t>
  </si>
  <si>
    <t xml:space="preserve">NITROFURAL - 30GRA POMADA</t>
  </si>
  <si>
    <t xml:space="preserve">FURACIN - 30GRA</t>
  </si>
  <si>
    <t xml:space="preserve">NITROFURAL - 30ML SOL.</t>
  </si>
  <si>
    <t xml:space="preserve">FURACIN - 30ML </t>
  </si>
  <si>
    <t xml:space="preserve">NITROFURANTOÍNA 100 MG CX. 24 CAP.</t>
  </si>
  <si>
    <t xml:space="preserve">NITROFEN 100 MG CX. 24 CAP.</t>
  </si>
  <si>
    <t xml:space="preserve">NITROFURANTOÍNA 100 MG CX. 28 CAP.</t>
  </si>
  <si>
    <t xml:space="preserve">MACRODANTINA 100 MG CX. 28 CAP.</t>
  </si>
  <si>
    <t xml:space="preserve">NITROGLICERINA - 10MG TTS C SISTEMA</t>
  </si>
  <si>
    <t xml:space="preserve">NITRODERM  - 10MG TTS</t>
  </si>
  <si>
    <t xml:space="preserve">NITROGLICERINA - 25MG5ML</t>
  </si>
  <si>
    <t xml:space="preserve">TRIDIL - 25MG5ML</t>
  </si>
  <si>
    <t xml:space="preserve">NITROGLICERINA - 50MG10ML</t>
  </si>
  <si>
    <t xml:space="preserve">TRIDIL - 50MG10ML</t>
  </si>
  <si>
    <t xml:space="preserve">NITROGLICERINA - 5MG TTS C SISTEMA</t>
  </si>
  <si>
    <t xml:space="preserve">NITRODERM TTS - 5MG </t>
  </si>
  <si>
    <t xml:space="preserve">NITROPRUSSETO DE SÓDIO</t>
  </si>
  <si>
    <t xml:space="preserve">NITROPRUSSIATO DE SÓDIO 50 MG PÓ SOL. INJ. CX. 25 FA</t>
  </si>
  <si>
    <t>LEBON</t>
  </si>
  <si>
    <t xml:space="preserve">NITROPRUSSETO DE SÓDIO 50 MG (25 MGML) SOL. INJ. CX. AMP. X 2 ML</t>
  </si>
  <si>
    <t xml:space="preserve">NITROP 50 MG (25 MGML) SOL. INJ. CX. AMP. X 2 ML</t>
  </si>
  <si>
    <t xml:space="preserve">NITROPRUSSETO DE SÓDIO 50 MG PÓ LIOF. INJ. CX. 5 FA + DIL.+ 5 AMP. DIL. X 2 ML</t>
  </si>
  <si>
    <t xml:space="preserve">NIPRIDE 50 MG PÓ LIOF. INJ. CX. 5 FA + DIL.+ 5 AMP. DIL. X 2 ML</t>
  </si>
  <si>
    <t xml:space="preserve">NITROPRUSSETO DE SÓDIO 50MG PÓ LIOF. INJ. CX. 5 AMP + AMP DIL X 2ML + EQUIPO</t>
  </si>
  <si>
    <t xml:space="preserve">NITROPRUS 50MG PÓ LIOF. INJ. CX. 5 AMP + AMP DIL X 2ML + EQUIPO</t>
  </si>
  <si>
    <t xml:space="preserve">NIZATIDINA 150 MG CX. 20 CAP.</t>
  </si>
  <si>
    <t xml:space="preserve">AXID 150 MG CX. 20 CAP.</t>
  </si>
  <si>
    <t xml:space="preserve">NORETISTERONA+ETINILESTRADIOL 2 MG + 0,01 MG CX. 30 CP.</t>
  </si>
  <si>
    <t xml:space="preserve">PRIMOSISTON 2 MG + 0,01 MG CX. 30 CP.</t>
  </si>
  <si>
    <t>NORFLOXACINO</t>
  </si>
  <si>
    <t xml:space="preserve">NORFLOXACINO 400  MG  CX.  14  CP.  REV.</t>
  </si>
  <si>
    <t xml:space="preserve">NORFLOXACINO 400 MG CX. 14 CP. REV.</t>
  </si>
  <si>
    <t xml:space="preserve">NORFLOXACINO - 400MG</t>
  </si>
  <si>
    <t xml:space="preserve">FLOXACIN - 400MG</t>
  </si>
  <si>
    <t xml:space="preserve">FLOXINOL - 400MG</t>
  </si>
  <si>
    <t xml:space="preserve">NORFLOXACINO 400  MG  CX.  14  CP.</t>
  </si>
  <si>
    <t xml:space="preserve">RESPEXIL - 400MG</t>
  </si>
  <si>
    <t xml:space="preserve">UNI NORFLOXACIN - 400MG</t>
  </si>
  <si>
    <t xml:space="preserve">NORFLOXACINO - 400MG </t>
  </si>
  <si>
    <t xml:space="preserve">UROSEPTAL - 400MG</t>
  </si>
  <si>
    <t xml:space="preserve">NORFLOXACINO 400  MG  CX.  6  CP.</t>
  </si>
  <si>
    <t xml:space="preserve">NORFLOXACINO 400 MG CX. 6 CP. REV.</t>
  </si>
  <si>
    <r>
      <t/>
    </r>
    <r>
      <rPr>
        <sz val="11"/>
        <color rgb="FF254061"/>
        <rFont val="Calibri"/>
      </rPr>
      <t xml:space="preserve">NOVASOURCE 0</t>
    </r>
    <r>
      <rPr>
        <vertAlign val="subscript"/>
        <sz val="9"/>
        <color indexed="18"/>
        <rFont val="Arial"/>
      </rPr>
      <t>2</t>
    </r>
    <r>
      <rPr>
        <vertAlign val="subscript"/>
        <sz val="10"/>
        <color indexed="18"/>
        <rFont val="Arial"/>
      </rPr>
      <t xml:space="preserve"> </t>
    </r>
    <r>
      <rPr>
        <sz val="10"/>
        <color indexed="18"/>
        <rFont val="Arial"/>
      </rPr>
      <t xml:space="preserve">SF CX. 6 FR. X 1000 ML</t>
    </r>
  </si>
  <si>
    <t xml:space="preserve">NOVASOURCE GC - 1L CX.C/12 TETRA SQUARE DE 1000ML</t>
  </si>
  <si>
    <t xml:space="preserve">NOVASOURCE GC  200ML </t>
  </si>
  <si>
    <t xml:space="preserve">NOVASOURCE GC BAUNILHA/MORANGO CX.C/27 TETRA SLIM DE 200ML</t>
  </si>
  <si>
    <t xml:space="preserve">NOVASOURCE GC SF CX. 6 FR. X 1000 ML</t>
  </si>
  <si>
    <t xml:space="preserve">NOVASOURCE GI CONTROL FORTE - SF 1000ML</t>
  </si>
  <si>
    <t xml:space="preserve">NOVASOURCE GI CONTROL FORTE CX. 24 TETRA SLIM X 200 ML</t>
  </si>
  <si>
    <t xml:space="preserve">NOVASOURCE REN CX. 27 TETRA SLIM X  200 ML (ANTIGO NOVASOURCE RENAL)</t>
  </si>
  <si>
    <t xml:space="preserve">NOVASOURCE REN SF - 1000ML (ANTIGO NOVASOURCE RENAL)</t>
  </si>
  <si>
    <t xml:space="preserve">NP PARA NEONATOLOGIA E PEDIATRIA COM LIP PARTINDO DO VOLUME DE 0 A 100 ML</t>
  </si>
  <si>
    <t xml:space="preserve">NPT MASTER CENTRAL CLIPIDIO NPCL 1,0L</t>
  </si>
  <si>
    <t xml:space="preserve">NPT MASTER CENTRAL CLIPIDIO NPCL 1,5L</t>
  </si>
  <si>
    <t xml:space="preserve">NPT MASTER CENTRAL CLIPIDIO NPCL 2,0L</t>
  </si>
  <si>
    <t xml:space="preserve">NPT MASTER HIPERPROTEICA NPHP 1,0L</t>
  </si>
  <si>
    <t xml:space="preserve">NPT MASTER HIPERPROTEICA NPHP 2,0L</t>
  </si>
  <si>
    <t xml:space="preserve">NPT MASTER HIPERPROTEICA NPHP 2,5L</t>
  </si>
  <si>
    <t xml:space="preserve">NPT MASTER PERIFERICA CLIPIDIO NPPL 1,0L</t>
  </si>
  <si>
    <t xml:space="preserve">NPT PEDIATRICA MASTER NPPED 151-250ML</t>
  </si>
  <si>
    <t xml:space="preserve">NPT PEDIATRICA MASTER NPPED 251-350ML</t>
  </si>
  <si>
    <t xml:space="preserve">NPT PEDIATRICA MASTER NPPED 351-450ML</t>
  </si>
  <si>
    <t xml:space="preserve">NPT PEDIATRICA MASTER NPPED 451-750ML</t>
  </si>
  <si>
    <t xml:space="preserve">NUTREN 1,5 BAUNILHA, CHOCOLATE E MORANGO CX. 27 TETRA SLIM X 200 ML</t>
  </si>
  <si>
    <t xml:space="preserve">NUTREN 1.0 BAUNILHA  PÓ CX. 12 LATAS X 400 G</t>
  </si>
  <si>
    <t xml:space="preserve">NUTREN 1.0 BAUNILHA  PÓ CX. 24 LATAS X 400 G</t>
  </si>
  <si>
    <t xml:space="preserve">NUTREN 2,0 BAUNILHA CX. C/27 TETRA SLIM X 200 ML</t>
  </si>
  <si>
    <t xml:space="preserve">NUTREN ACTIVE  MORANGO  PÓ CX. 12 LATAS X 400 G</t>
  </si>
  <si>
    <t xml:space="preserve">NUTREN PREBIO BAUNILHA PÓ CX. 24 LATAS X 400 G</t>
  </si>
  <si>
    <t xml:space="preserve">NUTRI DIABETIC SF 1000ML</t>
  </si>
  <si>
    <t xml:space="preserve"> NUTRIMED </t>
  </si>
  <si>
    <t xml:space="preserve">NUTRI ENTERAL 1.5 SF 1000ML</t>
  </si>
  <si>
    <t xml:space="preserve">NUTRI ENTERAL 1.5 SF 250ML</t>
  </si>
  <si>
    <t xml:space="preserve">NUTRI FIBER SF 250ML</t>
  </si>
  <si>
    <t xml:space="preserve">NUTRIÇÃO PARENTERAL MASTER PERIFÉRICA SEM LIPÍDEO SOLUÇÃO INJ. X 500 ML</t>
  </si>
  <si>
    <t xml:space="preserve">NUTRICOMP ENERGY HN MB 500ML 3547930</t>
  </si>
  <si>
    <t xml:space="preserve">NUTRIDRINK COMPACT 125 ML (BAUNILHA/CAPPUCINO/CHOCOLATE)</t>
  </si>
  <si>
    <t xml:space="preserve">NUTRIDRINK COMPACT 125 ML (BAUNILHACAPPUCINO)</t>
  </si>
  <si>
    <t xml:space="preserve">NUTRIDRINK MAX PO BAUNILHA  SEM SABOR LATA X 350 G</t>
  </si>
  <si>
    <t xml:space="preserve">NUTRIDRINK MULTI FIBER SUPLEMENTO X 200 ML MORANGOBAUNILHACHOCOLATE</t>
  </si>
  <si>
    <t xml:space="preserve">NUTRIDRINK PROTEIN BAUNILHACHOCOLATEMORANGO X 200 ML</t>
  </si>
  <si>
    <t xml:space="preserve">NUTRIDRINK SUPLEMENTO X 200 ML BAUNILHACHOCOLATEMORANGOFRUTAS TROPICAIS</t>
  </si>
  <si>
    <t xml:space="preserve">NUTRINI ENERGY MULTI FIBER PACK 500 ML.</t>
  </si>
  <si>
    <t xml:space="preserve">NUTRINI MULTI FIBER PACK X 500 ML</t>
  </si>
  <si>
    <t xml:space="preserve">NUTRINI STANDARD PACK 500 ML.</t>
  </si>
  <si>
    <t xml:space="preserve">NUTRISON ADVANCED DIASON FR.  500 ML</t>
  </si>
  <si>
    <t xml:space="preserve">NUTRISON ADVANCED DIASON PACK 1.000ML</t>
  </si>
  <si>
    <t xml:space="preserve">NUTRISON ADVANCED HEPATO PÓ ENV. X 90 G</t>
  </si>
  <si>
    <t xml:space="preserve">NUTRISON ADVANCED PEPTISORB (PEPTISON DIET) PACK 1 LITRO</t>
  </si>
  <si>
    <t xml:space="preserve">NUTRISON ADVANCED PEPTISORB FR. X 500 ML</t>
  </si>
  <si>
    <t xml:space="preserve">NUTRISON ADVANCED PROTISON PACK 500ML</t>
  </si>
  <si>
    <t xml:space="preserve">NUTRISON ADVANCED PULMO (PULMO DIET) BAUNILHA ENV. X 90 G.</t>
  </si>
  <si>
    <t xml:space="preserve">NUTRISON ADVANCED TCM S/SAC PÓ ENV. X 90 G</t>
  </si>
  <si>
    <t xml:space="preserve">NUTRISON ENERGY MULTI FIBER 1.5 MF FR. X 500 ML</t>
  </si>
  <si>
    <t xml:space="preserve">NUTRISON ENERGY MULTI FIBER 1.5 MF PACK 1 LITRO</t>
  </si>
  <si>
    <t xml:space="preserve">NUTRISON ENERGY PLUS 1.5  FR. X 500 ML</t>
  </si>
  <si>
    <t xml:space="preserve">NUTRISON ENERGY PLUS 1.5 PACK 1 LITRO</t>
  </si>
  <si>
    <t xml:space="preserve">NUTRISON MULTI FIBER 1.0 MF FR. X 500 ML</t>
  </si>
  <si>
    <t xml:space="preserve">NUTRISON MULTI FIBER 1.0 MF PACK 1 LITRO</t>
  </si>
  <si>
    <t xml:space="preserve">NUTRISON PROTEIN PLUS MULTI FIBER PACK 1 LITRO</t>
  </si>
  <si>
    <t xml:space="preserve">NUTRISON PROTEIN PLUS MULTI FIBER PACK 500 ML</t>
  </si>
  <si>
    <t xml:space="preserve">NUTRISON SOYA LATA 800 G.</t>
  </si>
  <si>
    <t xml:space="preserve">NUTRISON SOYA MULTI FIBER LATA 800 G</t>
  </si>
  <si>
    <t xml:space="preserve">NUTRISON STANDARD 1.0 FR. X 500 ML</t>
  </si>
  <si>
    <t xml:space="preserve">NUTRISON STANDARD 1.0 PACK 1 LITRO</t>
  </si>
  <si>
    <t xml:space="preserve">OCITOCINA 5 UIML  SOL. INJ. CX. 50 AMP X 1 ML</t>
  </si>
  <si>
    <t xml:space="preserve">NAOX 5 UIML  SOL. INJ. CX. 50 AMP X 1 ML</t>
  </si>
  <si>
    <t xml:space="preserve">OCITOCINA 5 UIML SOL. INJ. AMP X 1 ML</t>
  </si>
  <si>
    <t xml:space="preserve">OCITOC 5 UIML SOL. INJ. AMP X 1 ML</t>
  </si>
  <si>
    <t xml:space="preserve">OCITOCINA 5 UIML SOL. INJ. CX. 100 AMP X 1 ML</t>
  </si>
  <si>
    <t xml:space="preserve">OCITOC 5 UIML SOL. INJ. CX. 100 AMP X 1 ML</t>
  </si>
  <si>
    <t xml:space="preserve">OCITOCINA 5 UIML SOL. INJ. CX. 5 AMP X 1 ML</t>
  </si>
  <si>
    <t xml:space="preserve">OCITOC 5 UIML SOL. INJ. CX. 5 AMP X 1 ML</t>
  </si>
  <si>
    <t xml:space="preserve">OCITOCINA 5 UIML SOL. INJ. CX. 50 AMP. X 1 ML</t>
  </si>
  <si>
    <t xml:space="preserve">OCITOC 5 UIML SOL. INJ. CX. 50 AMP. X 1 ML</t>
  </si>
  <si>
    <t>OCTREOTIDA</t>
  </si>
  <si>
    <t xml:space="preserve">SANDOSTATIN LAR MVPI 20 MG PÓ SUSP. INJ. FA + DIL. SER. X 2,5 ML + SIST. APLICADOR</t>
  </si>
  <si>
    <t xml:space="preserve">OCTREOTIDA - 0,1MG  1ML</t>
  </si>
  <si>
    <t xml:space="preserve">SANDOSTATIN - 0,1MG  1ML</t>
  </si>
  <si>
    <t xml:space="preserve">OCTREOTIDA - 0,5MG  1ML</t>
  </si>
  <si>
    <t xml:space="preserve">SANDOSTATIN - 0,5MG  1ML</t>
  </si>
  <si>
    <t xml:space="preserve">OCTREOTIDA MVPI 30 MG PÓ SUSP. INJ. FA + DIL. SER. X 2,5 ML + SIST. APLICADOR</t>
  </si>
  <si>
    <t xml:space="preserve">SANDOSTATIN LAR MVPI 30 MG PÓ SUSP. INJ. FA + DIL. SER. X 2,5 ML + SIST. APLICADOR</t>
  </si>
  <si>
    <t xml:space="preserve">OFLOXACINO - 400MG</t>
  </si>
  <si>
    <t xml:space="preserve">FLOGIRAX - 400MG</t>
  </si>
  <si>
    <t xml:space="preserve">OFLOXACINO 0,3% SOL. OFT. FR. GTS. X 5 ML</t>
  </si>
  <si>
    <t xml:space="preserve">OFLOX 0,3% SOL. OFT. FR. GTS. X 5 ML</t>
  </si>
  <si>
    <t xml:space="preserve">OLANZAPINA 10 MG CX. 14 CP. ORODISPERSÍVEL</t>
  </si>
  <si>
    <t xml:space="preserve">ZYPREXA ZYDIS 10 MG CX. 14 CP. ORODISPERSÍVEL</t>
  </si>
  <si>
    <t xml:space="preserve">OLANZAPINA 10 MG CX. 14 CP. REV.</t>
  </si>
  <si>
    <t xml:space="preserve">ZYPREXA 10 MG CX. 14 CP. REV.</t>
  </si>
  <si>
    <t xml:space="preserve">OLANZAPINA 10 MG CX. 28 CP. ORODISPERSÍVEL</t>
  </si>
  <si>
    <t xml:space="preserve">ZYPREXA ZYDIS 10 MG CX. 28 CP. ORODISPERSÍVEL</t>
  </si>
  <si>
    <t xml:space="preserve">OLANZAPINA 10 MG CX. 28 CP. REV.</t>
  </si>
  <si>
    <t xml:space="preserve">ZYPREXA 10 MG CX. 28 CP. REV.</t>
  </si>
  <si>
    <t xml:space="preserve">OLANZAPINA 10 MG CX. 7 CP. REV.</t>
  </si>
  <si>
    <t xml:space="preserve">ZYPREXA 10 MG CX. 7 CP. REV.</t>
  </si>
  <si>
    <t xml:space="preserve">OLANZAPINA 10 MG PÓ LIOF. INJ.  FA X 5 ML</t>
  </si>
  <si>
    <t xml:space="preserve">ZYPREXA 10 MG PÓ LIOF. INJ.  FA X 5 ML</t>
  </si>
  <si>
    <t xml:space="preserve">OLANZAPINA 2,5 MG CX. 14 CP. REV.</t>
  </si>
  <si>
    <t xml:space="preserve">ZYPREXA 2,5 MG CX. 14 CP. REV.</t>
  </si>
  <si>
    <t xml:space="preserve">OLANZAPINA 2,5 MG CX. 28 CP. REV.</t>
  </si>
  <si>
    <t xml:space="preserve">ZYPREXA 2,5 MG CX. 28 CP. REV.</t>
  </si>
  <si>
    <t xml:space="preserve">OLANZAPINA 5 MG CX. 14 CP. ORODISPERSÍVEL</t>
  </si>
  <si>
    <t xml:space="preserve">ZYPREXA ZYDIS 5 MG CX. 14 CP. ORODISPERSÍVEL</t>
  </si>
  <si>
    <t xml:space="preserve">OLANZAPINA 5 MG CX. 14 CP. REV.</t>
  </si>
  <si>
    <t xml:space="preserve">ZYPREXA 5 MG CX. 14 CP. REV.</t>
  </si>
  <si>
    <t xml:space="preserve">OLANZAPINA 5 MG CX. 28 CP. ORODISPERSÍVEL</t>
  </si>
  <si>
    <t xml:space="preserve">ZYPREXA ZYDIS 5 MG CX. 28 CP. ORODISPERSÍVEL</t>
  </si>
  <si>
    <t xml:space="preserve">OLANZAPINA 5 MG CX. 28 CP. REV.</t>
  </si>
  <si>
    <t xml:space="preserve">ZYPREXA 5 MG CX. 28 CP. REV.</t>
  </si>
  <si>
    <t xml:space="preserve">OLEATO DE MONOETANOLAMINA - 2ML</t>
  </si>
  <si>
    <t xml:space="preserve">ETHAMOLIN - 2ML</t>
  </si>
  <si>
    <t xml:space="preserve">ÓLEO DE AMÊNDOAS+EXTRATO DE ALOE VERA+RETINOL+COLECALCIFEROL CREME  X 60 GR </t>
  </si>
  <si>
    <t xml:space="preserve">PRODERM CREME  X 60 GR </t>
  </si>
  <si>
    <t>GALDERMA</t>
  </si>
  <si>
    <t xml:space="preserve">OLEO DE FIGADO DE CACAU + ACIDO BORICO + OXIDO DE ZINCO - 45GRA POMADA</t>
  </si>
  <si>
    <t xml:space="preserve">POMADERME - 45GRA POMADA</t>
  </si>
  <si>
    <t xml:space="preserve">ÓLEO DE GIRASSOL+RETINOL+TOCOFEROL+LECITINA DE SOJA</t>
  </si>
  <si>
    <t xml:space="preserve">CARE INNOVATION ALMOTOLIA X 100 ML</t>
  </si>
  <si>
    <t>BIOINNOVATION</t>
  </si>
  <si>
    <t xml:space="preserve">CARE INNOVATION ALMOTOLIA X 20 ML</t>
  </si>
  <si>
    <t xml:space="preserve">ÓLEO DE PEIXE 1000 MG CX. 60 CAP.</t>
  </si>
  <si>
    <t xml:space="preserve">OMEGAFOR 1000 MG CX. 60 CAP.</t>
  </si>
  <si>
    <t xml:space="preserve">ÓLEO DE PEIXE EMUL. INJ. FR. VD. X 100 ML</t>
  </si>
  <si>
    <t xml:space="preserve">OMEGAVEN EMUL. INJ. FR. VD. X 100 ML</t>
  </si>
  <si>
    <t xml:space="preserve">OLEO DE SOJA+TRIGLICERÍDEOS DE CADEIA MÉDIA+GLICEROL+FOSFOLIPÍDEO DE OVO</t>
  </si>
  <si>
    <t xml:space="preserve">LIPOFUNDIN MCTLCT + E 20% EMULSÃO INJ. FR. X 100 ML</t>
  </si>
  <si>
    <t xml:space="preserve">LIPOFUNDIN MCTLCT + E 20% EMULSÃO INJ. FR. X 500 ML</t>
  </si>
  <si>
    <t xml:space="preserve">ÓLEO IODADO 480 MGML SOL. INJ. CX. AMP X 10 ML</t>
  </si>
  <si>
    <t xml:space="preserve">LIPIODOL ULTRA-FLUIDO 480 MGML SOL. INJ. CX. AMP X 10 ML</t>
  </si>
  <si>
    <t xml:space="preserve">OLEO MINERAL - 100ML</t>
  </si>
  <si>
    <t xml:space="preserve">MINEROLEO - 100ML</t>
  </si>
  <si>
    <t xml:space="preserve">OLEO MINERAL - 120ML</t>
  </si>
  <si>
    <t xml:space="preserve">NUJOL - 120ML</t>
  </si>
  <si>
    <t xml:space="preserve">OLEO MINERAL - 200ML</t>
  </si>
  <si>
    <t xml:space="preserve">NUJOL - 200ML</t>
  </si>
  <si>
    <t xml:space="preserve">ÓLEO MINERAL FR. X 100 ML </t>
  </si>
  <si>
    <t xml:space="preserve">ÓLEO MINERAL+ÁGAR-ÁGAR+PICOSSULFATO DE SÓDIO</t>
  </si>
  <si>
    <t xml:space="preserve">AGAROL EMUL. ORAL FR. PLÁST. X 240 ML (SABOR MORANGO)</t>
  </si>
  <si>
    <t xml:space="preserve">AGAROL EMUL.ORAL FR. PLÁST. X 240 ML (SABOR BAUNILHA)</t>
  </si>
  <si>
    <t xml:space="preserve">ÓLEO MINERAL+ÓXIDO DE ZINCO+ASSOCIAÇÕES</t>
  </si>
  <si>
    <t xml:space="preserve">DERMODEX PREVENT CREME BISN.X 45 G</t>
  </si>
  <si>
    <t xml:space="preserve">OLIGOELEMENTOS PEDIATRICO</t>
  </si>
  <si>
    <t xml:space="preserve">TRACITRANS PEDIATRICO</t>
  </si>
  <si>
    <t xml:space="preserve">OLIGOSSAC LATA 400 G</t>
  </si>
  <si>
    <t xml:space="preserve">OLMESARTANA  40 MG CX. 30 CP. REV.</t>
  </si>
  <si>
    <t xml:space="preserve">BENICAR 40 MG</t>
  </si>
  <si>
    <t xml:space="preserve">OLMESARTANA 20 MG CX. 30 CP. REV.</t>
  </si>
  <si>
    <t xml:space="preserve">BENICAR 20 MG </t>
  </si>
  <si>
    <t xml:space="preserve">OLMESARTANA MEDOXOMILA - 20MG</t>
  </si>
  <si>
    <t xml:space="preserve">OLMETEC - 20MG</t>
  </si>
  <si>
    <t xml:space="preserve">OLMESARTANA MEDOXOMILA - 40MG</t>
  </si>
  <si>
    <t xml:space="preserve">OLMETEC - 40MG</t>
  </si>
  <si>
    <t xml:space="preserve">OLMESARTANA+BESILATO DE ANLODIPINO 40 MG + 10 MG CX. 30 CP. REV.</t>
  </si>
  <si>
    <t xml:space="preserve">BENICARANLO 40 MG + 10 MG </t>
  </si>
  <si>
    <t>OLMESARTANA+HIDROCLOROTIAZIDA</t>
  </si>
  <si>
    <t xml:space="preserve">OLMETEC HCT 40 MG + 25 MG CX 30 CP. REV.</t>
  </si>
  <si>
    <t xml:space="preserve">OLMESARTANA+HIDROCLOROTIAZIDA 20 MG + 12,5 MG CX 30 CP. REV.</t>
  </si>
  <si>
    <t xml:space="preserve">OLMETEC HCT 20 MG + 12,5 MG CX 30 CP. REV.</t>
  </si>
  <si>
    <t xml:space="preserve">OLMESARTANA+HIDROCLOROTIAZIDA 40 MG + 25 MG CX. 30 CP. REV.</t>
  </si>
  <si>
    <t xml:space="preserve">BENICAR HCT 40 MG + 25 MG </t>
  </si>
  <si>
    <t>OMEPRAZOL</t>
  </si>
  <si>
    <t xml:space="preserve">PRATIPRAZOL 10 MG CX 300 CAP.</t>
  </si>
  <si>
    <t xml:space="preserve">OMEPRAZOL - 10MG</t>
  </si>
  <si>
    <t xml:space="preserve">OMEP - 10MG</t>
  </si>
  <si>
    <t xml:space="preserve">OMEPRAZOL - 20MG</t>
  </si>
  <si>
    <t xml:space="preserve">ESTOMEPE - 20MG</t>
  </si>
  <si>
    <t xml:space="preserve">GASTROCIMET - 20MG</t>
  </si>
  <si>
    <t xml:space="preserve">LOSAPROL - 20MG</t>
  </si>
  <si>
    <t xml:space="preserve">MESOPRAN - 20MG</t>
  </si>
  <si>
    <t xml:space="preserve">PEPRAZOL - 20MG</t>
  </si>
  <si>
    <t xml:space="preserve">PRATIPRAZOL - 20MG</t>
  </si>
  <si>
    <t xml:space="preserve">UNIPRAZOL - 20MG</t>
  </si>
  <si>
    <t xml:space="preserve">VICTRIX - 20MG</t>
  </si>
  <si>
    <t xml:space="preserve">OMEPRAZOL - 20MG </t>
  </si>
  <si>
    <t xml:space="preserve">OMEPRAZOL - 20MG GEL</t>
  </si>
  <si>
    <t xml:space="preserve">OMEPRAZOL - 40MG</t>
  </si>
  <si>
    <t xml:space="preserve">GASPIREN - 40MG</t>
  </si>
  <si>
    <t xml:space="preserve">OMEPRAZIN - 40MG</t>
  </si>
  <si>
    <t xml:space="preserve">PEPRAZOL - 40MG</t>
  </si>
  <si>
    <t xml:space="preserve">OMEPRAZOL - 40MG  10ML</t>
  </si>
  <si>
    <t xml:space="preserve">VICTRIX - 40MG  10ML</t>
  </si>
  <si>
    <t xml:space="preserve">OMEPRAZOL 20 MG CX. 14 CAP.</t>
  </si>
  <si>
    <t xml:space="preserve">GASPIREN 20 MG CX. 14 CAP.</t>
  </si>
  <si>
    <t xml:space="preserve">LOPRAZOL 20 MG CX. 14 CAP.</t>
  </si>
  <si>
    <t xml:space="preserve">OMEPRAZIN 20 MG CX. 14 CAP.</t>
  </si>
  <si>
    <t xml:space="preserve">OMEPRAZOL 20 MG CX. 28 CAP.</t>
  </si>
  <si>
    <t xml:space="preserve">OMEPRAZOL 20 MG CX. 30 CAP.</t>
  </si>
  <si>
    <t xml:space="preserve">PRATIPRAZOL 20 MG CX. 30 CAP.</t>
  </si>
  <si>
    <t xml:space="preserve">OMEPRAZOL 20 MG CX. 300 CAP.</t>
  </si>
  <si>
    <t xml:space="preserve">PRATIPRAZOL 20 MG CX. 300 CAP.</t>
  </si>
  <si>
    <t xml:space="preserve">OMEPRAZOL 20 MG CX. 350 CAP.</t>
  </si>
  <si>
    <t xml:space="preserve">PRATIPRAZOL 20 MG CX. 350 CAP.</t>
  </si>
  <si>
    <t xml:space="preserve">OMEPRAZOL 20 MG CX. 500 CAP.</t>
  </si>
  <si>
    <t xml:space="preserve">GASTROCIMET 20 MG CX. 500 CAP.</t>
  </si>
  <si>
    <t xml:space="preserve">OMEPRAZOL 20 MG CX. 60 CAP.</t>
  </si>
  <si>
    <t xml:space="preserve">GASTROCIMET 20 MG CX. 60 CAP.</t>
  </si>
  <si>
    <t xml:space="preserve">OMEPRAZOL 20 MG CX. 7 CAP.</t>
  </si>
  <si>
    <t xml:space="preserve">LOPRAZOL 20 MG CX. 7 CAP.</t>
  </si>
  <si>
    <t xml:space="preserve">OMEPRAZOL 20 MG FR. PLÁST. CX. 14 CAP.</t>
  </si>
  <si>
    <t xml:space="preserve">LOZEPREL 20 MG FR. PLÁST. CX. 14 CAP.</t>
  </si>
  <si>
    <t xml:space="preserve">OMEPRAZOL 20 MG FR. PLÁST. CX. 56 CAP.</t>
  </si>
  <si>
    <t xml:space="preserve">LOZEPREL 20 MG FR. PLÁST. CX. 56 CAP.</t>
  </si>
  <si>
    <t xml:space="preserve">OMEPRAZOL 20 MG FR. X 28 CAP.</t>
  </si>
  <si>
    <t xml:space="preserve">PRATIPRAZOL 20 MG FR. X 28 CAP.</t>
  </si>
  <si>
    <t xml:space="preserve">OMEPRAZOL 20 MG FR. X 7 CAP</t>
  </si>
  <si>
    <t xml:space="preserve">UNIPRAZOL 20 MG FR. X 7 CAP</t>
  </si>
  <si>
    <t xml:space="preserve">OMEPRAZOL 40 MG CX. 7 CAP.</t>
  </si>
  <si>
    <t xml:space="preserve">OMEPRAZOL 40 MG PÓ LIOF. CX. 50 FA + 50 AMP. X 10 ML</t>
  </si>
  <si>
    <t xml:space="preserve">LOSAR 40 MG PÓ LIOF. CX. 50 FA + 50 AMP. X 10 ML</t>
  </si>
  <si>
    <t xml:space="preserve">OMEPRAZOL 40 MG PÓ LIÓF. INJ FA VD AMB + AMP DIL X 10 ML</t>
  </si>
  <si>
    <t xml:space="preserve">LOSAR 40 MG PÓ LIÓF. INJ FA VD AMB + AMP DIL X 10 ML</t>
  </si>
  <si>
    <t xml:space="preserve">OMEPRAZOL 40 MG PÓ LIOF. INJ. CX. 20 FA + 20 DIL. X 10 ML</t>
  </si>
  <si>
    <t xml:space="preserve">OPRAZON 40 MG PÓ LIOF. INJ. CX. 20 FA + 20 DIL. X 10 ML</t>
  </si>
  <si>
    <t xml:space="preserve">OMEPRAZOL MAGNÉSIO MUPS 10 MG CX. 14 CP. REV.</t>
  </si>
  <si>
    <t xml:space="preserve">LOSEC MUPS 10 MG CX. 14 CP. REV.</t>
  </si>
  <si>
    <t xml:space="preserve">OMEPRAZOL MAGNÉSIO MUPS 20 MG CX. 14 CP. REV.</t>
  </si>
  <si>
    <t xml:space="preserve">LOSEC MUPS 20 MG CX. 14 CP. REV.</t>
  </si>
  <si>
    <t xml:space="preserve">OMEPRAZOL MAGNÉSIO MUPS 20 MG CX. 7 CP. REV.</t>
  </si>
  <si>
    <t xml:space="preserve">LOSEC MUPS 20 MG CX. 7 CP. REV.</t>
  </si>
  <si>
    <t xml:space="preserve">OMEPRAZOL SODICO - 40MG + DILUENTE 10ML</t>
  </si>
  <si>
    <t xml:space="preserve">OMEPRAZOL SÓDICO 40 MG PO LIOF. INJ. CX. 50 FA + 50 DIL. X 10 ML</t>
  </si>
  <si>
    <t xml:space="preserve">OMEPRAZOL SÓDICO 40 MG PÓ LIOF. SOL. INJ. CX. 25 FA  + 25 AMP. DIL. X 10 ML</t>
  </si>
  <si>
    <t>OMEPRAZOL+AMOXICILINA+CLARITROMICINA</t>
  </si>
  <si>
    <t xml:space="preserve">ERRADIC UG 20 MG + 500 MG + 500 MG CX. 7 BLISTER X 2 + 2 + 4 CAP. + 3 BLISTER X 7 CAP.</t>
  </si>
  <si>
    <t xml:space="preserve">ONCOLOGIA  INFECTOLOGIA IN VIVO CINTILOGRAFIA COM ANALOGO DE SOMATOSTATINA</t>
  </si>
  <si>
    <t xml:space="preserve">ONCOLOGIA  INFECTOLOGIA IN VIVO CINTILOGRAFIA COM GALIO 67</t>
  </si>
  <si>
    <t xml:space="preserve">ONCOLOGIA  INFECTOLOGIA IN VIVO CINTILOGRAFIA DE MAMA (BILATERAL)</t>
  </si>
  <si>
    <t xml:space="preserve">ONCOLOGIA  INFECTOLOGIA IN VIVO DEMARCAÇAO RADIOISOTOPICA DE LESOES TUMORAIS</t>
  </si>
  <si>
    <t xml:space="preserve">ONCOLOGIA  INFECTOLOGIA IN VIVO LINFOCINTILOGRAFIA</t>
  </si>
  <si>
    <t xml:space="preserve">ONDANSETRONA 4 MG (2 MGML)  SOL. INJ. CX. 25 AMP. X 2 ML</t>
  </si>
  <si>
    <t xml:space="preserve">NANTRON 4 MG (2 MGML)  SOL. INJ. CX. 25 AMP. X 2 ML</t>
  </si>
  <si>
    <t xml:space="preserve">ONDANSETRONA 4 MG (2 MGML) SOL INJ CX 100 AMP X 2 ML</t>
  </si>
  <si>
    <t xml:space="preserve">ONTRAX 4 MG (2 MGML) SOL INJ CX 100 AMP X 2 ML</t>
  </si>
  <si>
    <t xml:space="preserve">ONDANSETRONA 4 MG (2 MGML) SOL INJ CX. 5 AMP X 2 ML</t>
  </si>
  <si>
    <t xml:space="preserve">ONDANSETRONA 4 MG (2 MGML) SOL. INJ.  CX. 5  AMP.  X  2 ML</t>
  </si>
  <si>
    <t xml:space="preserve">SETRONAX 4 MG (2 MGML) SOL. INJ.  CX. 5  AMP.  X  2 ML</t>
  </si>
  <si>
    <t xml:space="preserve">ONDANSETRONA 4 MG (2 MGML) SOL. INJ. CX. 1 AMP X 2 ML</t>
  </si>
  <si>
    <t xml:space="preserve">VONAU 4 MG (2 MGML) SOL. INJ. CX. 1 AMP X 2 ML</t>
  </si>
  <si>
    <t xml:space="preserve">ONDANSETRONA 4 MG (2 MGML) SOL. INJ. CX. 10 AMP. X 2 ML</t>
  </si>
  <si>
    <t xml:space="preserve">MODIFICAL 4 MG (2 MGML) SOL. INJ. CX. 10 AMP. X 2 ML</t>
  </si>
  <si>
    <t xml:space="preserve">ONDANSETRONA 4 MG (2 MGML) SOL. INJ. CX. 100 AMP X 2 ML</t>
  </si>
  <si>
    <t xml:space="preserve">CLORIDRATO DE ONDANSETRONA 4 MG (2 MGML) SOL. INJ. CX. 100 AMP X 2 ML</t>
  </si>
  <si>
    <t xml:space="preserve">ONDANSETRONA 4 MG (2 MGML) SOL. INJ. CX. 100 AMP. X 2 ML</t>
  </si>
  <si>
    <t xml:space="preserve">CLORIDRATO DE ONDANSETRONA 4 MG  2 ML</t>
  </si>
  <si>
    <t xml:space="preserve">ONDANSETRONA 4 MG (2 MGML) SOL. INJ. CX. 20 AMP. X 2 ML</t>
  </si>
  <si>
    <t xml:space="preserve">ONTRAX 4 MG (2 MGML) SOL. INJ. CX. 20 AMP. X 2 ML</t>
  </si>
  <si>
    <t xml:space="preserve">ONDANSETRONA 4 MG (2 MGML) SOL. INJ. CX. 5 AMP. X  2 ML</t>
  </si>
  <si>
    <t xml:space="preserve">ZOFRAN 4 MG (2 MGML) SOL. INJ. CX. 5 AMP. X  2 ML</t>
  </si>
  <si>
    <t xml:space="preserve">ONDANSETRONA 4 MG (2 MGML) SOL. INJ. CX. 50 AMP X 2 ML</t>
  </si>
  <si>
    <t xml:space="preserve">CLORIDRATO DE ONDANSETRONA 4 MG (2 MGML) SOL. INJ. CX. 50 AMP X 2 ML</t>
  </si>
  <si>
    <t xml:space="preserve">ONDANSETRONA 4 MG (2 MGML) SOL. INJ. CX. 50 AMP. X 2 ML</t>
  </si>
  <si>
    <t xml:space="preserve">ONDANTRIL 4 MG (2 MGML) SOL. INJ. CX. 50 AMP. X 2 ML</t>
  </si>
  <si>
    <t xml:space="preserve">ONDANSETRONA 4 MG (2 MGML) SOL. INJ. IMIV CX. 50 AMP. X 2 ML</t>
  </si>
  <si>
    <t xml:space="preserve">ONDRALIX  4 MG (2 MGML) SOL. INJ. IMIV CX. 50 AMP. X 2 ML</t>
  </si>
  <si>
    <t xml:space="preserve">ONDANSETRONA 4 MG (2MGML) SOL. INJ. CX. 1 AMP X  2 ML</t>
  </si>
  <si>
    <t xml:space="preserve">NAUSEDRON 4 MG (2MGML) SOL. INJ. CX. 1 AMP X  2 ML</t>
  </si>
  <si>
    <t xml:space="preserve">ONDANSETRONA 4 MG (2MGML) SOL. INJ. CX. 50  AMP X 2  ML</t>
  </si>
  <si>
    <t xml:space="preserve">NAUSEDRON 4 MG (2MGML) SOL. INJ. CX. 50  AMP X 2  ML</t>
  </si>
  <si>
    <t xml:space="preserve">ONDANSETRONA 4 MG CX. 10 CP. REV.</t>
  </si>
  <si>
    <t xml:space="preserve">ONDANTRIL 4 MG CX. 10 CP. REV.</t>
  </si>
  <si>
    <t xml:space="preserve">ZOFRAN 4 MG CX. 10 CP. REV.</t>
  </si>
  <si>
    <t xml:space="preserve">ONDANSETRONA 4 MG CX. 10 CP. SOL.</t>
  </si>
  <si>
    <t xml:space="preserve">VONAU FLASH 4 MG CX. 10 CP. SOL.</t>
  </si>
  <si>
    <t xml:space="preserve">ONDANSETRONA 4 MG SOL. INJ. CX.1 AMP. X 2 ML</t>
  </si>
  <si>
    <t xml:space="preserve">ANSENTRON 4 MG SOL. INJ. CX.1 AMP. X 2 ML</t>
  </si>
  <si>
    <t xml:space="preserve">ONDANSETRONA 8 MG  CX. 10  CP. REV.</t>
  </si>
  <si>
    <t xml:space="preserve">NAUSEDRON 8 MG  CX. 10  CP. REV.</t>
  </si>
  <si>
    <t xml:space="preserve">ONDANSETRONA 8 MG ( 2MG ML) SOL. INJ. CX. 25 AMP.X 4 ML</t>
  </si>
  <si>
    <t xml:space="preserve">NANTRON 8 MG ( 2MG ML) SOL. INJ. CX. 25 AMP.X 4 ML</t>
  </si>
  <si>
    <t xml:space="preserve">ONDANSETRONA 8 MG (2 MGML)  SOL. INJ.  CX. 5  AMP.  X  4 ML</t>
  </si>
  <si>
    <t xml:space="preserve">SETRONAX 8 MG (2 MGML)  SOL. INJ.  CX. 5  AMP.  X  4 ML</t>
  </si>
  <si>
    <t xml:space="preserve">ONDANSETRONA 8 MG (2 MGML) SOL. INJ. CX.  50  AMP X 4  ML</t>
  </si>
  <si>
    <t xml:space="preserve">NAUSEDRON 8 MG (2 MGML) SOL. INJ. CX.  50  AMP X 4  ML</t>
  </si>
  <si>
    <t xml:space="preserve">ONDANSETRONA 8 MG (2 MGML) SOL. INJ. CX. 1 AMP X  4 ML</t>
  </si>
  <si>
    <t xml:space="preserve">NAUSEDRON 8 MG (2 MGML) SOL. INJ. CX. 1 AMP X  4 ML</t>
  </si>
  <si>
    <t xml:space="preserve">ONDANSETRONA 8 MG (2 MGML) SOL. INJ. CX. 1 AMP X 4 ML</t>
  </si>
  <si>
    <t xml:space="preserve">VONAU 8 MG (2 MGML) SOL. INJ. CX. 1 AMP X 4 ML</t>
  </si>
  <si>
    <t xml:space="preserve">ONDANSETRONA 8 MG (2 MGML) SOL. INJ. CX. 10 AMP. X 4 ML</t>
  </si>
  <si>
    <t xml:space="preserve">MODIFICAL 8 MG (2 MGML) SOL. INJ. CX. 10 AMP. X 4 ML</t>
  </si>
  <si>
    <t xml:space="preserve">ONDANSETRONA 8 MG (2 MGML) SOL. INJ. CX. 100 AMP X 4 ML</t>
  </si>
  <si>
    <t xml:space="preserve">CLORIDRATO DE ONDANSETRONA 8 MG (2 MGML) SOL. INJ. CX. 100 AMP X 4 ML</t>
  </si>
  <si>
    <t xml:space="preserve">ONDANSETRONA 8 MG (2 MGML) SOL. INJ. CX. 100 AMP. X 4 ML</t>
  </si>
  <si>
    <t xml:space="preserve">CLORIDRATO DE ONDANSETRONA 8 MG (2 MGML) SOL. INJ. CX. 100 AMP. X 4 ML</t>
  </si>
  <si>
    <t xml:space="preserve">ONDANSETRONA 8 MG (2 MGML) SOL. INJ. CX. 20 AMP. X 4 ML</t>
  </si>
  <si>
    <t xml:space="preserve">ONTRAX 8 MG (2 MGML) SOL. INJ. CX. 20 AMP. X 4 ML</t>
  </si>
  <si>
    <t xml:space="preserve">ONDANSETRONA 8 MG (2 MGML) SOL. INJ. CX. 5 AMP. X  4 ML</t>
  </si>
  <si>
    <t xml:space="preserve">ZOFRAN 8 MG (2 MGML) SOL. INJ. CX. 5 AMP. X  4 ML</t>
  </si>
  <si>
    <t xml:space="preserve">ONDANSETRONA 8 MG (2 MGML) SOL. INJ. CX. 5 AMP. X 4 ML</t>
  </si>
  <si>
    <t xml:space="preserve">ONDANSETRONA 8 MG (2 MGML) SOL. INJ. CX. 50 AMP. X 4 ML</t>
  </si>
  <si>
    <t xml:space="preserve">ONDANLES 8 MG (2 MGML) SOL. INJ. CX. 50 AMP. X 4 ML</t>
  </si>
  <si>
    <t xml:space="preserve">ONDANTRIL 8 MG (2 MGML) SOL. INJ. CX. 50 AMP. X 4 ML</t>
  </si>
  <si>
    <t xml:space="preserve">ONDANSETRONA 8 MG CX. 10 CP.</t>
  </si>
  <si>
    <t xml:space="preserve">ANSENTRON 8 MG CX. 10 CP.</t>
  </si>
  <si>
    <t xml:space="preserve">ONDANSETRONA 8 MG CX. 10 CP. REV.</t>
  </si>
  <si>
    <t xml:space="preserve">CLORIDRATO DE ONDANSETRONA 8 MG CX. 10 CP. REV.</t>
  </si>
  <si>
    <t xml:space="preserve">ONTRAX 8 MG CX. 10 CP. REV.</t>
  </si>
  <si>
    <t xml:space="preserve">ONDANSETRONA 8 MG CX. 10 CP. SOL.</t>
  </si>
  <si>
    <t xml:space="preserve">VONAU FLASH 8 MG CX. 10 CP. SOL.</t>
  </si>
  <si>
    <t xml:space="preserve">ONDANSETRONA 8 MG SOL. INJ. CX.1 AMP. X 4 ML</t>
  </si>
  <si>
    <t xml:space="preserve">ANSENTRON 8 MG SOL. INJ. CX.1 AMP. X 4 ML</t>
  </si>
  <si>
    <t xml:space="preserve">ONDANSETRONA 8MG (2MGML) SOL. INJ. </t>
  </si>
  <si>
    <t xml:space="preserve">ORFENADRINA ( CITRATO ) + DIPIRONA SODICA + CAFEINA ANIDRA</t>
  </si>
  <si>
    <t>DORFLEX</t>
  </si>
  <si>
    <t xml:space="preserve">ORFENADRINA+DIPIRONA SÓDICA+CAFEÍNA</t>
  </si>
  <si>
    <t xml:space="preserve">DORFLEX CX. 240 CP.</t>
  </si>
  <si>
    <t xml:space="preserve">PARALEX CX. 100 CP.</t>
  </si>
  <si>
    <t xml:space="preserve">SEDALEX  CX. 240 CP.</t>
  </si>
  <si>
    <t>ORFENADRINA+PARACETAMOL+CAFEÍNA</t>
  </si>
  <si>
    <t xml:space="preserve">DORFLEX P CX. 12 CP.</t>
  </si>
  <si>
    <t xml:space="preserve">OSMOLITE HICAL RTH CX. 8 UND. X 1000 ML</t>
  </si>
  <si>
    <t xml:space="preserve">OUTROS IN VIVO IMUNOCINTILOGRAFIA (ANTICORPOS MONOCLONAIS)</t>
  </si>
  <si>
    <t xml:space="preserve">OXACILINA - 500MG</t>
  </si>
  <si>
    <t xml:space="preserve">OXACILIL - 500MG</t>
  </si>
  <si>
    <t xml:space="preserve">STAFICILIN-N - 500MG</t>
  </si>
  <si>
    <t xml:space="preserve">OXACILINA - 500MG  3ML</t>
  </si>
  <si>
    <t xml:space="preserve">BACTOCILIN - 500MG  3ML</t>
  </si>
  <si>
    <t xml:space="preserve">OXACILINA SÓDICA 500 MG PÓ INJ. CX. 50 FA + 50 AMP. DIL. X 5 ML</t>
  </si>
  <si>
    <t xml:space="preserve">OXANON 500 MG PÓ INJ. CX. 50 FA + 50 AMP. DIL. X 5 ML</t>
  </si>
  <si>
    <t xml:space="preserve">OXACILINA SÓDICA 500 MG PÓ SOL. INJ. CX. 50 FA + 50 AMP. DIL. X 5 ML</t>
  </si>
  <si>
    <t xml:space="preserve">OXACILINA SÓDICA 500 MG PÓ SOL. INJ. CX. 50 FA VD.</t>
  </si>
  <si>
    <t xml:space="preserve">OXANON 500 MG PÓ SOL. INJ. CX. 50 FA VD.</t>
  </si>
  <si>
    <t xml:space="preserve">OXALATO DE ESCITALOPRAM - 10MG</t>
  </si>
  <si>
    <t xml:space="preserve">LEXAPRO - 10MG</t>
  </si>
  <si>
    <t xml:space="preserve">OXALATO DE ESCITALOPRAM 10 MG CX. 28 CP. REV.</t>
  </si>
  <si>
    <t xml:space="preserve">LEXAPRO 10 MG CX. 28 CP. REV.</t>
  </si>
  <si>
    <t xml:space="preserve">OXALATO DE ESCITALOPRAM 10 MG CX.15 CP. REV.</t>
  </si>
  <si>
    <t xml:space="preserve">EXODUS 10 MG CX.15 CP. REV.</t>
  </si>
  <si>
    <t xml:space="preserve">OXALATO DE ESCITALOPRAM 10 MG CX.60 CP. REV.</t>
  </si>
  <si>
    <t xml:space="preserve">EXODUS 10 MG CX.60 CP. REV.</t>
  </si>
  <si>
    <t xml:space="preserve">OXALATO DE ESCITALOPRAM 15 MG CX. 14 CP. REV.</t>
  </si>
  <si>
    <t xml:space="preserve">LEXAPRO 15 MG CX. 14 CP. REV.</t>
  </si>
  <si>
    <t xml:space="preserve">OXALATO DE ESCITALOPRAM 20 MG CX. 14 CP. REV.</t>
  </si>
  <si>
    <t xml:space="preserve">LEXAPRO 20 MG CX. 14 CP. REV.</t>
  </si>
  <si>
    <t xml:space="preserve">OXALATO DE ESCITALOPRAM 20 MG CX. 28 CP. REV.</t>
  </si>
  <si>
    <t xml:space="preserve">LEXAPRO 20 MG CX. 28 CP. REV.</t>
  </si>
  <si>
    <t xml:space="preserve">OXALATO ESCITALOPRAM 10 MG CX. 30 CP. REV.</t>
  </si>
  <si>
    <t xml:space="preserve">OXALIPLATINA - 100MG</t>
  </si>
  <si>
    <t xml:space="preserve">DOSAPLATIN - 100MG</t>
  </si>
  <si>
    <t xml:space="preserve">OXALIPLATINA - 100MG PO LIOF</t>
  </si>
  <si>
    <t xml:space="preserve">O-PLAT - 100MG</t>
  </si>
  <si>
    <t xml:space="preserve">OXALIPLATINA - 50MG</t>
  </si>
  <si>
    <t xml:space="preserve">DOSAPLATIN - 50MG</t>
  </si>
  <si>
    <t xml:space="preserve">OXALIPLATINA - 50MG PO LIOF</t>
  </si>
  <si>
    <t xml:space="preserve">O-PLAT - 50MG </t>
  </si>
  <si>
    <t xml:space="preserve">OXALIPLATINA 100 MG (5 MGML) SOL. INJ. FA VD. X 20 ML</t>
  </si>
  <si>
    <t xml:space="preserve">ELOXATIN 100 MG (5 MGML) SOL. INJ. FA VD. X 20 ML</t>
  </si>
  <si>
    <t xml:space="preserve">OXALIPLATINA 100 MG PÓ LIOF. FA X 1000 MG.</t>
  </si>
  <si>
    <t xml:space="preserve">UXALUN 100 MG PÓ LIOF. FA X 1000 MG.</t>
  </si>
  <si>
    <t xml:space="preserve">OXALIPLATINA 100 MG PÓ LIÓF. INJ CX. FA</t>
  </si>
  <si>
    <t xml:space="preserve">OXALIBBS 100 MG PÓ LIÓF. INJ CX. FA</t>
  </si>
  <si>
    <t xml:space="preserve">OXALIPLATINA 100 MG PÓ LIOF. INJ. CX. FA</t>
  </si>
  <si>
    <t xml:space="preserve">ELOXATIN 100 MG PÓ LIOF. INJ. CX. FA</t>
  </si>
  <si>
    <t xml:space="preserve">OXALIPLATINA 100 MG PÓ LIOF. INJ. FA</t>
  </si>
  <si>
    <t xml:space="preserve">EZULEN 100 MG PÓ LIOF. INJ. FA</t>
  </si>
  <si>
    <t xml:space="preserve">OXALIPLATINA 100 MG PÓ LIOF. INJ. FA </t>
  </si>
  <si>
    <t xml:space="preserve">EVOXALI 100 MG PÓ LIOF. INJ. FA </t>
  </si>
  <si>
    <t xml:space="preserve">OXALIPLATINA 100 MG PÓ LIÓF. INJ. FA VD. </t>
  </si>
  <si>
    <t xml:space="preserve">TEVAOXALI 100 MG PÓ LIÓF. INJ. FA VD.</t>
  </si>
  <si>
    <t xml:space="preserve">OXALIPLATINA 100 MG PÓ LIOF. INJ. FA X 1 G</t>
  </si>
  <si>
    <t xml:space="preserve">OXALIPLATINA 100 MG PÓ LIOF. INJ. FA X 50 ML</t>
  </si>
  <si>
    <t xml:space="preserve">OXALIPLATINA 50 MG (5 MGML) SOL. INJ. FA VD. X 10 ML </t>
  </si>
  <si>
    <t xml:space="preserve">ELOXATIN 50 MG (5 MGML) SOL. INJ. FA VD. X 10 ML</t>
  </si>
  <si>
    <t xml:space="preserve">OXALIPLATINA 50 MG PÓ LIOF. FA X 500 MG.</t>
  </si>
  <si>
    <t xml:space="preserve">UXALUN 50 MG PÓ LIOF. FA X 500 MG.</t>
  </si>
  <si>
    <t xml:space="preserve">OXALIPLATINA 50 MG PÓ LIÓF. INJ CX. FA</t>
  </si>
  <si>
    <t xml:space="preserve">OXALIBBS 50 MG PÓ LIÓF. INJ CX. FA</t>
  </si>
  <si>
    <t xml:space="preserve">OXALIPLATINA 50 MG PÓ LIOF. INJ. CX. FA</t>
  </si>
  <si>
    <t xml:space="preserve">ELOXATIN 50 MG PÓ LIOF. INJ. CX. FA</t>
  </si>
  <si>
    <t xml:space="preserve">OXALIPLATINA 50 MG PÓ LIOF. INJ. FA</t>
  </si>
  <si>
    <t xml:space="preserve">EZULEN 50 MG PÓ LIOF. INJ. FA</t>
  </si>
  <si>
    <t xml:space="preserve">OXALIPLATINA 50 MG PÓ LIOF. INJ. FA  X 50 ML</t>
  </si>
  <si>
    <t xml:space="preserve">OXALIPLATINA 50 MG PÓ LIOF. INJ. FA X 500 MG</t>
  </si>
  <si>
    <t xml:space="preserve">EVOXALI 50 MG PÓ LIOF. INJ. FA X 500 MG</t>
  </si>
  <si>
    <t xml:space="preserve">OXAMNIQUINA XPE - 12ML</t>
  </si>
  <si>
    <t xml:space="preserve">MANSIL XPE - 12ML</t>
  </si>
  <si>
    <t>OXCARBAZEPINA</t>
  </si>
  <si>
    <t xml:space="preserve">OLEPTAL 300 MG CX. 30 CP. REV.</t>
  </si>
  <si>
    <t xml:space="preserve">OXCARBAZEPINA 300 MG CX. 30 CP. REV.</t>
  </si>
  <si>
    <t xml:space="preserve">OXCARBAZEPINA 600 MG CX. 20 CP. REV.</t>
  </si>
  <si>
    <t xml:space="preserve">OXCARBAZEPINA - 300MG</t>
  </si>
  <si>
    <t xml:space="preserve">TRILEPTAL - 300MG</t>
  </si>
  <si>
    <t xml:space="preserve">OXCARBAZEPINA - 600MG</t>
  </si>
  <si>
    <t xml:space="preserve">TRILEPTAL - 600MG</t>
  </si>
  <si>
    <t xml:space="preserve">OXCARBAZEPINA 300 MG CX. 20 CP. REV.</t>
  </si>
  <si>
    <t xml:space="preserve">OXCARB 300 MG CX. 20 CP. REV.</t>
  </si>
  <si>
    <t xml:space="preserve">OXCARBAZEPINA 6% SUSP. ORAL FR. X 100 ML + DOSADOR</t>
  </si>
  <si>
    <t xml:space="preserve">TRILEPTAL 6% SUSP. ORAL FR. X 100 ML + DOSADOR</t>
  </si>
  <si>
    <t xml:space="preserve">OXCARB 600 MG CX. 20 CP. REV.</t>
  </si>
  <si>
    <t xml:space="preserve">OXCARBAZEPINA 600 MG CX. 60 CP. REV</t>
  </si>
  <si>
    <t xml:space="preserve">TRILEPTAL 600 MG CX. 60 CP. REV</t>
  </si>
  <si>
    <t xml:space="preserve">ÓXIDO DE ZINCO D`AGUA TB. X 80 G</t>
  </si>
  <si>
    <t xml:space="preserve">PASTA D`AGUA TB. X 80 G</t>
  </si>
  <si>
    <t xml:space="preserve">OXITETRACICLINA + LIDOCAINA - 100MG  2ML</t>
  </si>
  <si>
    <t xml:space="preserve">TERRAMICINA - 100MG  2ML</t>
  </si>
  <si>
    <t xml:space="preserve">OXITOCINA - 40UI  5ML SPRAY NASAL </t>
  </si>
  <si>
    <t xml:space="preserve">SYNTOCINON - 40UI  5ML SPRAY NASAL </t>
  </si>
  <si>
    <t xml:space="preserve">OXITOCINA - 5UI  1ML</t>
  </si>
  <si>
    <t xml:space="preserve">OXITON - 5UI  1ML</t>
  </si>
  <si>
    <t xml:space="preserve">SYNTOCINON - 5UI  1ML</t>
  </si>
  <si>
    <t xml:space="preserve">OXOMEMAZINA + GUAIFENESINA + BENZOATO DE SODIO + PARACETAMOL 120ML XPE ADU</t>
  </si>
  <si>
    <t xml:space="preserve">TIRATOSSE - 120ML</t>
  </si>
  <si>
    <t xml:space="preserve">P. INCARNATA + S. ALBA + C. OXYACANTHA L.</t>
  </si>
  <si>
    <t>CALMIPLAN</t>
  </si>
  <si>
    <t>PACLITAXEL</t>
  </si>
  <si>
    <t xml:space="preserve">EVOTAXEL 300 MG (6 MGML) SOL. INJ. FA X 50 ML</t>
  </si>
  <si>
    <t xml:space="preserve">PLAXEL 100 MG (6 MGML) SOL. INJ. FA X 17 ML</t>
  </si>
  <si>
    <t xml:space="preserve">PLAXEL 30 MG (6 MGML) SOL. INJ. FA X 5 ML</t>
  </si>
  <si>
    <t xml:space="preserve">PLAXEL 300 MG (6 MGML) SOL. INJ. FA X 50 ML</t>
  </si>
  <si>
    <t xml:space="preserve">PACLITAXEL - 100MG  16,7ML</t>
  </si>
  <si>
    <t xml:space="preserve">TAXOL - 100MG  16,7ML</t>
  </si>
  <si>
    <t xml:space="preserve">PACLITAXEL - 102MG  17ML </t>
  </si>
  <si>
    <t xml:space="preserve">ONCOTAXEL - 102MG  17ML</t>
  </si>
  <si>
    <t xml:space="preserve">PACLITAXEL - 150MG</t>
  </si>
  <si>
    <t xml:space="preserve">PAREXEL - 150MG</t>
  </si>
  <si>
    <t xml:space="preserve">PACLITAXEL - 300MG</t>
  </si>
  <si>
    <t xml:space="preserve">TAXOL - 300MG</t>
  </si>
  <si>
    <t xml:space="preserve">PACLITAXEL - 30MG</t>
  </si>
  <si>
    <t xml:space="preserve">PAREXEL - 30MG</t>
  </si>
  <si>
    <t xml:space="preserve">PACLITAXEL - 30MG  5ML</t>
  </si>
  <si>
    <t xml:space="preserve">ONCOTAXEL - 30MG  5ML</t>
  </si>
  <si>
    <t xml:space="preserve">PACLIRED - 30MG  5ML</t>
  </si>
  <si>
    <t xml:space="preserve">PACLITAXEL - 30MG SOL. INJ.</t>
  </si>
  <si>
    <t xml:space="preserve">TAXOL - 30MG SOL. INJ.</t>
  </si>
  <si>
    <t xml:space="preserve">PACLITAXEL - 6MGML  50ML</t>
  </si>
  <si>
    <t xml:space="preserve">PACLITAXEL (6MGML) SOL. INJ. FA VD. X 5 ML </t>
  </si>
  <si>
    <t xml:space="preserve">ANZATAX 30 MG (6MGML) SOL. INJ. FA VD. X 5 ML</t>
  </si>
  <si>
    <t xml:space="preserve">PACLITAXEL 100 MG (6 MGML) SOL.  INJ. FA X 17 ML</t>
  </si>
  <si>
    <t xml:space="preserve">ONXEL 100 MG (6 MGML) SOL.  INJ. FA X 17 ML</t>
  </si>
  <si>
    <t xml:space="preserve">PACLITAXEL 100 MG (6 MGML) SOL. INJ. 10 FA VD. X 16,7 ML</t>
  </si>
  <si>
    <t xml:space="preserve">PACLITAXEL 100 MG (6 MGML) SOL. INJ. FA  X 16,7 ML</t>
  </si>
  <si>
    <t xml:space="preserve">EVOTAXEL 100 MG (6 MGML) SOL. INJ. FA  X 16,7 ML</t>
  </si>
  <si>
    <t xml:space="preserve">PACLITAXEL 100 MG (6 MGML) SOL. INJ. FA X 16,7 ML</t>
  </si>
  <si>
    <t xml:space="preserve">ONTAX 100 MG (6 MGML) SOL. INJ. FA X 16,7 ML</t>
  </si>
  <si>
    <t xml:space="preserve">PACLITAXEL 100 MG (6 MGML) SOL. INJ. FA X 17 ML</t>
  </si>
  <si>
    <t xml:space="preserve">TACLIPAXOL 100 MG (6 MGML) SOL. INJ. FA X 17 ML</t>
  </si>
  <si>
    <t xml:space="preserve">PACLITAXEL 100 MG (6 MGML) SOL. INJ. IV FA VD. X 16,7 ML</t>
  </si>
  <si>
    <t xml:space="preserve">PACLITAXEL 100 MG (6 MGML) SOL. INJ. IV FA X 16,7 ML</t>
  </si>
  <si>
    <t xml:space="preserve">PACLITAXEL 150 MG (6 MGML) SOL. INJ. FA  X 25 ML</t>
  </si>
  <si>
    <t xml:space="preserve">EVOTAXEL 150 MG (6 MGML) SOL. INJ. FA  X 25 ML</t>
  </si>
  <si>
    <t xml:space="preserve">PACLITAXEL 150 MG (6 MGML) SOL. INJ. FA VD X 25 ML</t>
  </si>
  <si>
    <t xml:space="preserve">ONTAX 150 MG (6 MGML) SOL. INJ. FA VD X 25 ML</t>
  </si>
  <si>
    <t xml:space="preserve">PACLITAXEL 150 MG (6 MGML) SOL. INJ. FA X 25 ML</t>
  </si>
  <si>
    <t xml:space="preserve">PACLITAX 150 MG (6 MGML) SOL. INJ. FA X 25 ML</t>
  </si>
  <si>
    <t xml:space="preserve">PACLITAXEL 150 MG (6 MGML) SOL. INJ. IV FA VD. X 25 ML</t>
  </si>
  <si>
    <t xml:space="preserve">PACLITAXEL 30 MG (6 MGML) SOL.  INJ. FA X 5 ML</t>
  </si>
  <si>
    <t xml:space="preserve">ONXEL 30 MG (6 MGML) SOL.  INJ. FA X 5 ML</t>
  </si>
  <si>
    <t xml:space="preserve">PACLITAXEL 30 MG (6 MGML) SOL. INJ. 10 FA VD. X 5 ML</t>
  </si>
  <si>
    <t xml:space="preserve">PACLITAXEL 30 MG (6 MGML) SOL. INJ. FA X 5 ML</t>
  </si>
  <si>
    <t xml:space="preserve">EVOTAXEL 30 MG (6 MGML) SOL. INJ. FA X 5 ML</t>
  </si>
  <si>
    <t xml:space="preserve">ONTAX 30 MG (6 MGML) SOL. INJ. FA X 5 ML</t>
  </si>
  <si>
    <t xml:space="preserve">TACLIPAXOL 30 MG (6 MGML) SOL. INJ. FA X 5 ML</t>
  </si>
  <si>
    <t xml:space="preserve">PACLITAXEL 300 MG (6 MGML) SOL. INJ. FA X 50 ML</t>
  </si>
  <si>
    <t xml:space="preserve">TACLIPAXOL 300 MG (6 MGML) SOL. INJ. FA X 50 ML</t>
  </si>
  <si>
    <t xml:space="preserve">PALIPERIDONA 3 MG CX. 28 CP. REV.</t>
  </si>
  <si>
    <t xml:space="preserve">INVEGA 3 MG CX. 28 CP. REV.</t>
  </si>
  <si>
    <t xml:space="preserve">PALMITATO DE CLORANFENICOL - 1GRA </t>
  </si>
  <si>
    <t xml:space="preserve">VIXMICINA - 1GRA</t>
  </si>
  <si>
    <t xml:space="preserve">PALMITATO DE RETINOL + CLORIDRATO DE PIRIDOXINA + ACETATO DE TOCOFEROL </t>
  </si>
  <si>
    <t>TENSULAN</t>
  </si>
  <si>
    <t xml:space="preserve">PAMIDRONATO 30 MG PÓ LIOF. SOL. INJ. CX. 2 FA X 2 AMP. DIL. X 10 ML</t>
  </si>
  <si>
    <t xml:space="preserve">PAMIDRONATO 90 MG PÓ LIOF. SOL. INJ. CX. FA X 10 ML</t>
  </si>
  <si>
    <t xml:space="preserve">PAMIDRONATO DISSODICO - 30MG  10ML</t>
  </si>
  <si>
    <t xml:space="preserve">AREDIA - 30MG  10ML</t>
  </si>
  <si>
    <t xml:space="preserve">PAMIDRONATO DISSÓDICO 30 MG PÓ LIOF. SOL. INJ. CX. 2 FA</t>
  </si>
  <si>
    <t xml:space="preserve">PAMIRED 30 MG PÓ LIOF. SOL. INJ. CX. 2 FA</t>
  </si>
  <si>
    <t xml:space="preserve">PAMIDRONATO DISSÓDICO 60 MG PÓ LIOF. INJ. CX. 5 FA+  5  AMP.  DIL. X 10 ML</t>
  </si>
  <si>
    <t xml:space="preserve">PAMIDROM 60 MG PÓ LIOF. INJ. CX. 5 FA+  5  AMP.  DIL. X 10 ML</t>
  </si>
  <si>
    <t xml:space="preserve">PAMIDRONATO DISSÓDICO 60 MG PÓ LIOF. SOL. INJ. FA</t>
  </si>
  <si>
    <t xml:space="preserve">PAMIRED 60 MG PÓ LIOF. SOL. INJ. FA</t>
  </si>
  <si>
    <t xml:space="preserve">PAMIDRONATO DISSÓDICO 90 MG (9 MGML) SOL. INJ. FA X 10 ML</t>
  </si>
  <si>
    <t xml:space="preserve">FAULDPAMI 90 MG (9 MGML) SOL. INJ. FA X 10 ML</t>
  </si>
  <si>
    <t xml:space="preserve">PAMIDRONATO DISSÓDICO 90 MG PÓ LIOF .INJ. CX. 5 FA + 5 AMP. DIL. X 10 ML</t>
  </si>
  <si>
    <t xml:space="preserve">PAMIDROM 90 MG PÓ LIOF .INJ. CX. 5 FA + 5 AMP. DIL. X 10 ML</t>
  </si>
  <si>
    <t xml:space="preserve">PAMOATO DE IMIPRAMINA - 75MG</t>
  </si>
  <si>
    <t xml:space="preserve">TOFRANIL PAMOATO - 75MG</t>
  </si>
  <si>
    <t xml:space="preserve">PAMOATO DE IMIPRAMINA 75 MG CX. 30 CAP.</t>
  </si>
  <si>
    <t xml:space="preserve">TOFRANIL PAMOATO 75 MG CX. 30 CAP.</t>
  </si>
  <si>
    <t xml:space="preserve">PANAX GINSENG + ASSOCIAÇOES - 40MG</t>
  </si>
  <si>
    <t xml:space="preserve">VITERGAN MASTER - 40MG</t>
  </si>
  <si>
    <t xml:space="preserve">PANCREATINA - 25.000</t>
  </si>
  <si>
    <t xml:space="preserve">CREON - 25.000</t>
  </si>
  <si>
    <t xml:space="preserve">PANCREATINA+DIMETICONA 170 MG + 80 MG CX. 20 DRG.</t>
  </si>
  <si>
    <t xml:space="preserve">PANKREOFLAT 170 MG + 80 MG CX. 20 DRG.</t>
  </si>
  <si>
    <t xml:space="preserve">PANITUMUMABE 20MGML SOL INJ P INFUS CT FA VD INC X 5 ML</t>
  </si>
  <si>
    <t xml:space="preserve">VECTIBIX 20MGML SOL INJ P INFUS CT FA VD INC X 5 ML</t>
  </si>
  <si>
    <t xml:space="preserve">MANTECORP </t>
  </si>
  <si>
    <t>PANTOPRAZOL</t>
  </si>
  <si>
    <t xml:space="preserve">PANTASUN 40 MGML PÓ LIÓF. INJ. FA. + AMP. DIL. X 10 ML</t>
  </si>
  <si>
    <t xml:space="preserve">PANTOPAZ 20 MG CX. 28 CP. REV.</t>
  </si>
  <si>
    <t xml:space="preserve">PANTOPAZ 40 MG CX. 14 CP. REV.</t>
  </si>
  <si>
    <t xml:space="preserve">PANTOPAZ 40 MG CX. 28 CP. REV.</t>
  </si>
  <si>
    <t xml:space="preserve">PANTOPRAZOL  40 MG CX. 14 CP. REV.</t>
  </si>
  <si>
    <t xml:space="preserve">PANTOPRAZOL 20 MG CX. 14 CP. REV.</t>
  </si>
  <si>
    <t xml:space="preserve">PANTOPRAZOL 20 MG CX. 28 CP. REV.</t>
  </si>
  <si>
    <t xml:space="preserve">PANTOPRAZOL 20 MG CX. 42 CP. REV.</t>
  </si>
  <si>
    <t xml:space="preserve">PANTOPRAZOL 20 MG CX. 7 CP. REV.</t>
  </si>
  <si>
    <t xml:space="preserve">PANTOPRAZOL 40 MG CX. 14 CP. REV.</t>
  </si>
  <si>
    <t xml:space="preserve">PANTOPRAZOL 40 MG CX. 28 CP. REV.</t>
  </si>
  <si>
    <t xml:space="preserve">PANTOPRAZOL 40 MG CX. 42 CP. REV.</t>
  </si>
  <si>
    <t xml:space="preserve">PANTOPRAZOL 40 MG CX. 7 CP. REV.</t>
  </si>
  <si>
    <t xml:space="preserve">PANTOZOL 20 MG CX. 42 CP. REV.</t>
  </si>
  <si>
    <t xml:space="preserve">PANTOZOL 40 MG CX. 42 CP. REV.</t>
  </si>
  <si>
    <t xml:space="preserve">PANTOPRAZOL </t>
  </si>
  <si>
    <t xml:space="preserve">PANTONAX 40  MG  CX. 14  CP.  REV.</t>
  </si>
  <si>
    <t xml:space="preserve">PANTOPRAZOL - 20MG</t>
  </si>
  <si>
    <t xml:space="preserve">PANTOCAL - 20MG</t>
  </si>
  <si>
    <t xml:space="preserve">PANTOZOL - 20MG</t>
  </si>
  <si>
    <t xml:space="preserve">PANTOPRAZOL - 40MG</t>
  </si>
  <si>
    <t xml:space="preserve">PANTOCAL - 40MG</t>
  </si>
  <si>
    <t xml:space="preserve">PANTOZOL - 40MG</t>
  </si>
  <si>
    <t xml:space="preserve">PANTOZOL - 40MG </t>
  </si>
  <si>
    <t xml:space="preserve">PANTOPRAZOL 40 MG PÓ LIOF. SOL. INJ. CX.  50  FA X DIL. X 10  ML</t>
  </si>
  <si>
    <t xml:space="preserve">PANTOPRAZOL EV 40 MG PÓ LIOF. INJ. FA + DIL. X 10 ML</t>
  </si>
  <si>
    <t xml:space="preserve">PANTOCAL EV 40 MG PÓ LIOF. INJ. FA + DIL. X 10 ML</t>
  </si>
  <si>
    <t xml:space="preserve">PAPAÍNA 8% GEL</t>
  </si>
  <si>
    <t>PARACETAMOL</t>
  </si>
  <si>
    <t xml:space="preserve">ANADOR PRT 750 MG CX. 20 CP.</t>
  </si>
  <si>
    <t xml:space="preserve">CEFABRINA 750 MG CX. 100  CP.</t>
  </si>
  <si>
    <t xml:space="preserve">DORICO 500 MG CX. 100 CP.</t>
  </si>
  <si>
    <t xml:space="preserve">DORICO 750 MG CX. 10 CP.</t>
  </si>
  <si>
    <t xml:space="preserve">DORICO 750 MG CX. 200 CP.</t>
  </si>
  <si>
    <t xml:space="preserve">PARACETAMOL 500 MG (100 MGG) PÓ SOL. ORAL CX. 50 SACHÊ X 5 G (LIMAOMEL)</t>
  </si>
  <si>
    <t xml:space="preserve">PARACETAMOL 500 MG CX. 100 CP. REV.</t>
  </si>
  <si>
    <t xml:space="preserve">PARACETAMOL 500 MG CX. 200 CP. REV.</t>
  </si>
  <si>
    <t xml:space="preserve">PARACETAMOL 500 MG CX. 360 CP. REV.</t>
  </si>
  <si>
    <t xml:space="preserve">PARACETAMOL 500 MG CX. 500 CP.</t>
  </si>
  <si>
    <t xml:space="preserve">PARACETAMOL 750 MG CX. 100 CP. REV.</t>
  </si>
  <si>
    <t xml:space="preserve">PARACETAMOL 750 MG CX. 20 CP.</t>
  </si>
  <si>
    <t xml:space="preserve">PARACETAMOL 750 MG CX. 20 CP. REV.</t>
  </si>
  <si>
    <t xml:space="preserve">PARACETAMOL 750 MG CX. 200 CP.</t>
  </si>
  <si>
    <t xml:space="preserve">PARACETAMOL 750 MG CX. 200 CP. REV.</t>
  </si>
  <si>
    <t xml:space="preserve">PARACETAMOL 750 MG CX. BL.AL.  24 CP. REV.</t>
  </si>
  <si>
    <t xml:space="preserve">PARACETAMOL 750 MG CX. BL.AL.  480 CP. REV.</t>
  </si>
  <si>
    <t xml:space="preserve">TYFLEN 750 MG CX. 20 CP.</t>
  </si>
  <si>
    <t xml:space="preserve">TYFLEN 750 MG CX. 200 CP.</t>
  </si>
  <si>
    <t xml:space="preserve">TYLENOL 500 MG CX. 200 CP.</t>
  </si>
  <si>
    <t xml:space="preserve">JANSSEN  J&amp;J</t>
  </si>
  <si>
    <t xml:space="preserve">TYLENOL AP 650 MG CX. 200 CP. REV.</t>
  </si>
  <si>
    <t xml:space="preserve">TYLENOL BEBE 100 MGML SUSP. ORAL FR. X 15 ML + SER. DOS.</t>
  </si>
  <si>
    <t xml:space="preserve">TYNEO 750 MG CX. 100 CP.</t>
  </si>
  <si>
    <t xml:space="preserve">VICK PYRENA 500 MG PÓ PREP. EXTEMP. CX. 5 SACHÊ X 5 G</t>
  </si>
  <si>
    <t xml:space="preserve">PROCTER &amp; GAMBLE HIGIENE E COS</t>
  </si>
  <si>
    <t xml:space="preserve">ZUPLYN 750 MG CX. 20 CP.</t>
  </si>
  <si>
    <t xml:space="preserve">PARACETAMOL </t>
  </si>
  <si>
    <t xml:space="preserve">DORSANOL 500 MG CX. 20 CP.</t>
  </si>
  <si>
    <t xml:space="preserve">DORSANOL 500 MG CX. 200 CP.</t>
  </si>
  <si>
    <t xml:space="preserve">PARACETAMOL - 15ML GTS</t>
  </si>
  <si>
    <t xml:space="preserve">PARACETAMOL - 200MG  15ML GTS</t>
  </si>
  <si>
    <t xml:space="preserve">TERMOL - 200MG  15ML GTS</t>
  </si>
  <si>
    <t xml:space="preserve">TYLEPHEN - 200MG  15ML GTS</t>
  </si>
  <si>
    <t xml:space="preserve">INSTITUTO QUÍMICA E BIOLOGIA</t>
  </si>
  <si>
    <t xml:space="preserve">PARACETAMOL - 200MG15ML</t>
  </si>
  <si>
    <t xml:space="preserve">PARACETAMOL - 200MG15ML GTS</t>
  </si>
  <si>
    <t xml:space="preserve">PARACETAMOL - 200MG15ML </t>
  </si>
  <si>
    <t xml:space="preserve">PARALGEN - 200MG15ML GTS</t>
  </si>
  <si>
    <t xml:space="preserve">PARACETAMOL - 200MGML  15ML</t>
  </si>
  <si>
    <t xml:space="preserve">PARACETAMOL  500 MG CX. 200 CP.</t>
  </si>
  <si>
    <t xml:space="preserve">DORALFEBRE 500 MG CX. 200 CP.</t>
  </si>
  <si>
    <t xml:space="preserve">PARACETAMOL - 500MG</t>
  </si>
  <si>
    <t xml:space="preserve">TYLIDOL - 500MG</t>
  </si>
  <si>
    <t xml:space="preserve">PARACETAMOL - 500MG + CODEINA - 30MG</t>
  </si>
  <si>
    <t xml:space="preserve">CODEX - 30MG</t>
  </si>
  <si>
    <t xml:space="preserve">PARACETAMOL - 500MG + CODEINA - 7,5MG</t>
  </si>
  <si>
    <t xml:space="preserve">CODEX - 7,5MG</t>
  </si>
  <si>
    <t xml:space="preserve">PARACETAMOL - 750MG</t>
  </si>
  <si>
    <t xml:space="preserve">DORICO - 750MG </t>
  </si>
  <si>
    <t xml:space="preserve">TERMOL - 750MG</t>
  </si>
  <si>
    <t xml:space="preserve">THYLOM - 750MG</t>
  </si>
  <si>
    <t xml:space="preserve">TYLENOL - 750MG</t>
  </si>
  <si>
    <t xml:space="preserve">PARACETAMOL - 750MG </t>
  </si>
  <si>
    <t xml:space="preserve">TYLIDOL - 750MG</t>
  </si>
  <si>
    <t xml:space="preserve">PARACETAMOL + CARISOPRODOL + CAFEINA </t>
  </si>
  <si>
    <t>DORILAX</t>
  </si>
  <si>
    <t xml:space="preserve">PARACETAMOL + CLORIDRATO DE FENILEFRINA</t>
  </si>
  <si>
    <t xml:space="preserve">NALDECON NOITE </t>
  </si>
  <si>
    <t xml:space="preserve">PARACETAMOL + CLORIDRATO DE TRAMADOL - 325MG  37,5MG</t>
  </si>
  <si>
    <t xml:space="preserve">ULTRACET - 325MG  37,5MG</t>
  </si>
  <si>
    <t xml:space="preserve">PARACETAMOL + DIFENIDRAMINA + PSEUDOEFEDRINA + DROPROPIZINA</t>
  </si>
  <si>
    <t xml:space="preserve">NOTUSS MENTA </t>
  </si>
  <si>
    <t xml:space="preserve">PARACETAMOL + FOSFATO DE CODEÍNA 500 MG + 30 MG  CX. 12 CP.</t>
  </si>
  <si>
    <t xml:space="preserve">PARACETAMOL 100 MGML SUSP. ORAL FR. X 15 ML+ SER. DOS.</t>
  </si>
  <si>
    <t xml:space="preserve">PARACETAMOL 100MGML SUSP. ORAL FR. X 15 ML+ SER. DOS.</t>
  </si>
  <si>
    <t xml:space="preserve">PARACETAMOL 200 MG ML SOL. ORAL CX. 48 FR. PLÁST. GTS X 15 ML </t>
  </si>
  <si>
    <t xml:space="preserve">PARACETAMOL 200 MGML SOL. ORAL  GTS FR. X  15  ML</t>
  </si>
  <si>
    <t xml:space="preserve">PARACETAMOL 200 MGML SOL. ORAL FR. GTS. X 15 ML</t>
  </si>
  <si>
    <t xml:space="preserve">PARACETAMOL 200 MGML SOL. ORAL FR. PLÁST. GTS. X 15 ML</t>
  </si>
  <si>
    <t xml:space="preserve">ACETOFEN 200 MGML SOL. ORAL FR. PLÁST. GTS. X 15 ML</t>
  </si>
  <si>
    <t xml:space="preserve">PARACETAMOL 200 MGML SOL. ORAL GTS. FR. X 15 ML</t>
  </si>
  <si>
    <t xml:space="preserve">TYLENOL 200 MGML SOL. ORAL GTS. FR. X 15 ML</t>
  </si>
  <si>
    <t xml:space="preserve">TYLIDOL 200 MGML SOL. ORAL GTS. FR. X 15 ML</t>
  </si>
  <si>
    <t xml:space="preserve">PARACETAMOL 200 MGML SOL. ORAL. GTS. FR. PLÁST. X 10 ML.</t>
  </si>
  <si>
    <t xml:space="preserve">DORICO 200 MGML SOL. ORAL. GTS. FR. PLÁST. X 10 ML.</t>
  </si>
  <si>
    <t xml:space="preserve">PARACETAMOL 32 MGML SUSP. ORAL FR. X 60 ML + CP. MED.</t>
  </si>
  <si>
    <t xml:space="preserve">TYLENOL 32 MGML SUSP. ORAL FR. X 60 ML + CP. MED.</t>
  </si>
  <si>
    <t xml:space="preserve">PARACETAMOL 500 MG CX. 20 CP.</t>
  </si>
  <si>
    <t xml:space="preserve">PARACETAMOL 500 MG CX. 200 CP.</t>
  </si>
  <si>
    <t xml:space="preserve">TYLIDOL 500 MG CX. 200 CP.</t>
  </si>
  <si>
    <t xml:space="preserve">TYLAFLEX 500 MG CX. 500 CP.</t>
  </si>
  <si>
    <t xml:space="preserve">PARACETAMOL 500 MG CX. 500 CP. REV.</t>
  </si>
  <si>
    <t xml:space="preserve">PARACETAMOL 750 MG CX . 300 CP. REV.</t>
  </si>
  <si>
    <t xml:space="preserve">PARACETAMOL 750 MG CX. 12 CP.</t>
  </si>
  <si>
    <t xml:space="preserve">TYLAFLEX 750 MG CX. 12 CP.</t>
  </si>
  <si>
    <t xml:space="preserve">CYFENOL 750 MG CX. 20 CP.</t>
  </si>
  <si>
    <t xml:space="preserve">ACETOFEN 750 MG CX. 200 CP. REV.</t>
  </si>
  <si>
    <t xml:space="preserve">TYLENOL 750 MG CX. 200 CP. REV.</t>
  </si>
  <si>
    <t xml:space="preserve">PARACETAMOL 750 MG CX. 24 CP. REV.</t>
  </si>
  <si>
    <t xml:space="preserve">PARACETAMOL 750 MG CX. 480 CP. REV.</t>
  </si>
  <si>
    <t xml:space="preserve">PARACETAMOL 750 MG CX. 500 CP.</t>
  </si>
  <si>
    <t xml:space="preserve">PARACETAMOL AP 650  MG  CX.  24  CP. REV.</t>
  </si>
  <si>
    <t xml:space="preserve">TYLENOL AP 650  MG  CX.  24  CP. REV.</t>
  </si>
  <si>
    <t xml:space="preserve">PARACETAMOL GTS 15 ML</t>
  </si>
  <si>
    <t xml:space="preserve">TYFLEN GTS 15 ML</t>
  </si>
  <si>
    <t xml:space="preserve">PARACETAMOL+BUTILBROMETO DE ESCOPOLAMINA</t>
  </si>
  <si>
    <t xml:space="preserve">ATROVERAN PLUS 500 MG + 10 MG CX. 150 CP. REV.</t>
  </si>
  <si>
    <t xml:space="preserve">PARACETAMOL+CAFEÍNA 500 MG + 65 MG CX. 100 CP.</t>
  </si>
  <si>
    <t xml:space="preserve">TYLENOL DC 500 MG + 65 MG CX. 100 CP.</t>
  </si>
  <si>
    <t xml:space="preserve">PARACETAMOL+CAFEÍNA 500 MG + 65 MG CX. 20 CP. REV.</t>
  </si>
  <si>
    <t xml:space="preserve">EXCEDRIN 500 MG + 65 MG CX. 20 CP. REV.</t>
  </si>
  <si>
    <t>PARACETAMOL+CARISOPRODOL+CAFEÍNA</t>
  </si>
  <si>
    <t xml:space="preserve">DORILAX CX. 100 CP.</t>
  </si>
  <si>
    <t xml:space="preserve">PARACETAMOL+CLORIDRATO DE TRAMADOL</t>
  </si>
  <si>
    <t xml:space="preserve">ULTRACET 325 MG + 37,5 MG CX. 20 CP. REV.</t>
  </si>
  <si>
    <t xml:space="preserve">PARACETAMOL+DIMETINDENO+RUTOSÍDEOS+ÁCIDO ASCÓRBICO+CLORIDRATO DE FENILEFRINA</t>
  </si>
  <si>
    <t xml:space="preserve">TRIMEDAL CX. 20 CP .REV.</t>
  </si>
  <si>
    <t xml:space="preserve">PARACETAMOL+FOSFATO DE CODEÍNA 500MG + 30MG CX. 12 CP.</t>
  </si>
  <si>
    <t xml:space="preserve">PACO 500MG + 30MG CX. 12 CP.</t>
  </si>
  <si>
    <t xml:space="preserve">PARACETAMOL+MALEATO DE CARBINOXAMINA+CLORIDRATO DE FENILEFRINA</t>
  </si>
  <si>
    <t xml:space="preserve">NALDECON SOL. ORAL FR. VD. X 60 ML + DOSADOR</t>
  </si>
  <si>
    <t xml:space="preserve">PARACETAMOL+MALEATO DE CLORFENIRAMINA+CLORIDRATO DE FENILEFRINA</t>
  </si>
  <si>
    <t xml:space="preserve">GRIPALCE CX. 200 CAP.</t>
  </si>
  <si>
    <t xml:space="preserve">MULTIGRIP CX. 20 CAP.</t>
  </si>
  <si>
    <t>PARACETAMOL+PROPIFENAZONA+CAFEÍNA</t>
  </si>
  <si>
    <t xml:space="preserve">SARIDON CX. 400 CP.</t>
  </si>
  <si>
    <t xml:space="preserve">PARACETAMOL+PSEUDOEFEDRINA 500 MG + 30 MG CX. 24 CP. REV.</t>
  </si>
  <si>
    <t xml:space="preserve">PARACETAMOL + CLOR. PSEUDOEFEDRINA 500 MG + 30 MG CX. 24 CP. REV.</t>
  </si>
  <si>
    <t xml:space="preserve">PARECOXIBE IMIV 40 MG PÓ LIOF. INJ. </t>
  </si>
  <si>
    <t xml:space="preserve">BEXTRA IMIV 40 MG PÓ LIOF. INJ. </t>
  </si>
  <si>
    <t xml:space="preserve">PARECOXIBE IMIV 40 MG PÓ LIOF. INJ. CX. 10 FA</t>
  </si>
  <si>
    <t xml:space="preserve">BEXTRA IMIV 40 MG PÓ LIOF. INJ. CX. 10 FA</t>
  </si>
  <si>
    <t xml:space="preserve">PEDIASURE PÓ X 900 GRA (BAUNILHACHOCOLATE)</t>
  </si>
  <si>
    <t xml:space="preserve">PEFLOXACINO ( MESILATO ) - 400MG</t>
  </si>
  <si>
    <t xml:space="preserve">PEFLACIN - 400MG</t>
  </si>
  <si>
    <t xml:space="preserve">PEGFILGRASTIM 10 MGML SOL. INJ. SER. PREENCH. X 0,6 ML</t>
  </si>
  <si>
    <t xml:space="preserve">NEULASTIM 10 MGML SOL. INJ. SER. PREENCH. X 0,6 ML</t>
  </si>
  <si>
    <t xml:space="preserve">PEMETREXEDE 100 MG PO LIOF INJ IV  01 FA</t>
  </si>
  <si>
    <t xml:space="preserve">ATRED 100 MG INJ IV CT 01 FA </t>
  </si>
  <si>
    <t xml:space="preserve">PEMETREXEDE 100 MG PO LIOF INJ IV CT 01 FA VD INC X 15 ML </t>
  </si>
  <si>
    <t xml:space="preserve">PEMEGLENN 100 MG PO LIOF INJ IV CT 01 FA VD INC X 15 ML </t>
  </si>
  <si>
    <t xml:space="preserve">GLENMARK FARMACÊUTICA</t>
  </si>
  <si>
    <t xml:space="preserve">PEMETREXEDE 100 MG PÓ LIOF. INJ. FA </t>
  </si>
  <si>
    <t xml:space="preserve">ALIMTA 100 MG PÓ LIOF. INJ. FA</t>
  </si>
  <si>
    <t xml:space="preserve">PEMETREXEDE 500 MG PO LIOF INJ IV  01 FA </t>
  </si>
  <si>
    <t xml:space="preserve">ATRED 500 MG INJ IV CT 01 FA</t>
  </si>
  <si>
    <t xml:space="preserve">PEMETREXEDE 500 MG PO LIOF INJ IV CT 01 FA VD INC X 30 ML </t>
  </si>
  <si>
    <t xml:space="preserve">PEMEGLENN 500 MG PO LIOF INJ IV CT 01 FA VD INC X 30 ML </t>
  </si>
  <si>
    <t xml:space="preserve">PEMETREXEDE 500 MG PÓ LIOF. INJ. FA </t>
  </si>
  <si>
    <t xml:space="preserve">ALIMTA 500 MG PÓ LIOF. INJ. FA </t>
  </si>
  <si>
    <t xml:space="preserve">PENCILIN-V 500.000 UI </t>
  </si>
  <si>
    <t xml:space="preserve">PENICILINA G BENZATINA - 1.200.000 UI</t>
  </si>
  <si>
    <t xml:space="preserve">BIOZATIN - 1.200.000 UI PO LIOF. </t>
  </si>
  <si>
    <t xml:space="preserve">PENICILINA G BENZATINA - 600.000 UI</t>
  </si>
  <si>
    <t xml:space="preserve">BIOZATIN - 600.000 UI PO LIOF. </t>
  </si>
  <si>
    <t xml:space="preserve">PENICILINA V - 500.000 U</t>
  </si>
  <si>
    <t xml:space="preserve">MERACILINA - 500.000 U </t>
  </si>
  <si>
    <t>PENTOXIFILINA</t>
  </si>
  <si>
    <t xml:space="preserve">PENTOXIFILINA 400  MG  CX. 30  CP. REV.</t>
  </si>
  <si>
    <t xml:space="preserve">PENTOXIFILINA 400  MG  CX. 60  CP. REV.</t>
  </si>
  <si>
    <t xml:space="preserve">PENTOXIN 400 MG CX. 20 DRG</t>
  </si>
  <si>
    <t xml:space="preserve">TRENTAFILINA 400  MG  CX. 30 CP. REV.</t>
  </si>
  <si>
    <t xml:space="preserve">VASCER 20 MGML SOL. INJ. 50 AMP. X 5 ML</t>
  </si>
  <si>
    <t xml:space="preserve">PENTOXIFILINA - 100MG  5ML</t>
  </si>
  <si>
    <t xml:space="preserve">PENTOX - 100MG  5ML</t>
  </si>
  <si>
    <t xml:space="preserve">TRENTAL - 100MG  5ML</t>
  </si>
  <si>
    <t xml:space="preserve">PENTOXIFILINA - 400MG</t>
  </si>
  <si>
    <t xml:space="preserve">CHEMOPENT - 400MG</t>
  </si>
  <si>
    <t xml:space="preserve">PENTOX - 400MG</t>
  </si>
  <si>
    <t xml:space="preserve">TRENTAL - 400MG</t>
  </si>
  <si>
    <t xml:space="preserve">VASCER - 400MG</t>
  </si>
  <si>
    <t xml:space="preserve">PENTOXIFILINA - 600MG </t>
  </si>
  <si>
    <t xml:space="preserve">TRENTAL VERT - 600MG</t>
  </si>
  <si>
    <t xml:space="preserve">PEPTAMEN 1,5 LIQ. CX. 24 TETRA PRISMA X 250 ML</t>
  </si>
  <si>
    <t xml:space="preserve">PEPTAMEN 1,5 LIQ. SF CX. 6 ULTRAPAK X 1000 ML</t>
  </si>
  <si>
    <t xml:space="preserve">PEPTAMEN AF LIQ. SF CX. 6 ULTRAPAK X  1000 ML</t>
  </si>
  <si>
    <t xml:space="preserve">PEPTAMEN ARG SF 1000ML</t>
  </si>
  <si>
    <t xml:space="preserve">PEPTAMEN PREBIO LIQ. SF CX. 6 ULTRAPAK X  1000 ML</t>
  </si>
  <si>
    <t xml:space="preserve">PEPTIMAX LATA 400G</t>
  </si>
  <si>
    <t xml:space="preserve">PERICIAZINA - 10MG</t>
  </si>
  <si>
    <t xml:space="preserve">NEULEPTIL - 10MG</t>
  </si>
  <si>
    <t xml:space="preserve">PERICIAZINA 1% GTS PED. - 20ML</t>
  </si>
  <si>
    <t xml:space="preserve">NEULEPTIL 1% GTS PED. - 20ML</t>
  </si>
  <si>
    <t xml:space="preserve">PERICIAZINA 4% GTS - 20ML</t>
  </si>
  <si>
    <t xml:space="preserve">NEULEPTIL 4% GTS - 20ML</t>
  </si>
  <si>
    <t xml:space="preserve">PERINDOPRIL 8 MG CX. 30 CP.</t>
  </si>
  <si>
    <t xml:space="preserve">COVERSYL 8 MG CX. 30 CP.</t>
  </si>
  <si>
    <t xml:space="preserve">PERINDOPRIL+INDAPAMIDA  4 MG + 1,25 MG  CX. 15 CP.</t>
  </si>
  <si>
    <t xml:space="preserve">COVERSYL PLUS  4 MG + 1,25 MG  CX. 15 CP.</t>
  </si>
  <si>
    <t xml:space="preserve">PERINDOPRIL+INDAPAMIDA 4 MG + 1,25 MG  CX. 30 CP.</t>
  </si>
  <si>
    <t xml:space="preserve">COVERSYL PLUS 4 MG + 1,25 MG  CX. 30 CP.</t>
  </si>
  <si>
    <t xml:space="preserve">PERMANGANATO DE POTÁSSIO 100 MG CX. 10 FR VD X 50 CP.</t>
  </si>
  <si>
    <t xml:space="preserve">PERTUZUMABE 420 MG INJ. FA 14ML</t>
  </si>
  <si>
    <t xml:space="preserve">PERJETA 420 MG INJ. FA 14ML</t>
  </si>
  <si>
    <t xml:space="preserve">PETIDINA - 50MGML  2ML</t>
  </si>
  <si>
    <t xml:space="preserve">DORNOT - 50MGML  2ML</t>
  </si>
  <si>
    <t xml:space="preserve">PICOSSULFATO DE SÓDIO - 20ML GTS</t>
  </si>
  <si>
    <t xml:space="preserve">GUTTALAX - 20ML GTS</t>
  </si>
  <si>
    <t xml:space="preserve">PICOSSULFATO DE SÓDIO (PEROLA GELATINOSA)</t>
  </si>
  <si>
    <t xml:space="preserve">GUTTALAX (PEROLA GELATINOSA)</t>
  </si>
  <si>
    <t xml:space="preserve">PIDOLATO DE MAGNESIO - 150MGML  10ML</t>
  </si>
  <si>
    <t xml:space="preserve">PIDOMAG - 150MGML  10ML </t>
  </si>
  <si>
    <t xml:space="preserve">PILOCARPINA ( CLORIDRATO ) COLIRIO 4% - 10ML</t>
  </si>
  <si>
    <t xml:space="preserve">PILOCARPINA COLIRIO 4% - 10ML</t>
  </si>
  <si>
    <t xml:space="preserve">PIMECROLIMUS 1% - 15GRA CREME</t>
  </si>
  <si>
    <t xml:space="preserve">ELIDEL 1% - 15GRA CREME</t>
  </si>
  <si>
    <t xml:space="preserve">PIMETIXENO - 120ML XPE </t>
  </si>
  <si>
    <t xml:space="preserve">MURICALM - 120ML XPE </t>
  </si>
  <si>
    <t xml:space="preserve">PIMETIXENO SOL. ORAL - 10ML</t>
  </si>
  <si>
    <t xml:space="preserve">MURICALM SOL. ORAL - 10ML</t>
  </si>
  <si>
    <t xml:space="preserve">PIMOZIDA - 4MG</t>
  </si>
  <si>
    <t xml:space="preserve">ORAP - 4MG</t>
  </si>
  <si>
    <t xml:space="preserve">PINDOLOL - 5MG</t>
  </si>
  <si>
    <t xml:space="preserve">VISKEN - 5MG</t>
  </si>
  <si>
    <t xml:space="preserve">PIPERACILINA SODICA + TAZOBACTAM SODICA - 2.000 + 250MG</t>
  </si>
  <si>
    <t xml:space="preserve">TAZPEN - 2.000 + 250MG</t>
  </si>
  <si>
    <t xml:space="preserve">PIPERACILINA SODICA + TAZOBACTAM SODICA - 4.000 + 500MG</t>
  </si>
  <si>
    <t xml:space="preserve">TAZPEN - 4.000 + 500MG</t>
  </si>
  <si>
    <t xml:space="preserve">PIPERACILINA SODICA + TAZOBACTAM SODICO IV - 2,25GRA</t>
  </si>
  <si>
    <t xml:space="preserve">TAZOCIN - 2,25GRA</t>
  </si>
  <si>
    <t xml:space="preserve">PIPERACILINA SODICA + TAZOBACTAM SODICO IV - 4GRA500MG </t>
  </si>
  <si>
    <t>PIPERACILINA+TAZOBACTAM</t>
  </si>
  <si>
    <t xml:space="preserve">AUROTAZ-P  4,5 G (4 G + 0,5 G) PÓ LIOF. SOL. INJ. IV CT. FA VD. X 40 ML</t>
  </si>
  <si>
    <t xml:space="preserve">NOVATAZ 4 G + 0,5 G PÓ LIÓF. SOL. INJ. CX. 10 FA VD. X 20 ML</t>
  </si>
  <si>
    <t xml:space="preserve">NOVATAZ 4 G + 0,5 G PÓ LIOF. SOL. INJ. FA X 20 ML</t>
  </si>
  <si>
    <t xml:space="preserve">PIPERACILINA+TAZOBACTAM 2,25 G (2 G + 0,25 G) PÓ LIOF. SOL. INJ. IV FA X 30 ML</t>
  </si>
  <si>
    <t xml:space="preserve">PIPERACILINA+TAZOBACTAM 4,5 G (4 G + 0,5 G) PÓ LIOF. SOL. INJ. IV FA VD. X 40 ML</t>
  </si>
  <si>
    <t xml:space="preserve">PIPERAZAM 4,5 G (4 G + 0,5 G) PÓ LIOF. INJ. FA VD. X 50 ML</t>
  </si>
  <si>
    <t xml:space="preserve">TAZOCILINA 2,25 G (2 G + 250 MG) PÓ LIÓF. INJ. FA</t>
  </si>
  <si>
    <t xml:space="preserve">TAZOCILINA 4,5 G (4 G + 500 MG) PÓ LIÓF. INJ. CX. 10  FA</t>
  </si>
  <si>
    <t xml:space="preserve">TAZOCILINA 4,5 G (4 G + 500 MG) PÓ LIÓF. INJ. CX. 50  FA</t>
  </si>
  <si>
    <t xml:space="preserve">PIPERACILINA+TAZOBACTAM - 4,5G (4 G + 500 MG) PÓ LIOF. INJ. FA.</t>
  </si>
  <si>
    <t xml:space="preserve">TAZOCIN - 4,5G (4 G + 500 MG) PÓ LIOF. INJ. FA.</t>
  </si>
  <si>
    <t xml:space="preserve">PIPERACILINA+TAZOBACTAM 2,25 G (2 G + 0,25 G) PÓ SOL. INJ. CX.10 FA</t>
  </si>
  <si>
    <t xml:space="preserve">PIPERACILINA+TAZOBACTAM 4,5 G (4 G + 500 MG) PÓ LIÓF. INJ. FA</t>
  </si>
  <si>
    <t xml:space="preserve">TAZOCILINA 4,5 G (4 G + 500 MG) PÓ LIÓF. INJ. FA</t>
  </si>
  <si>
    <t xml:space="preserve">PIPOTIAZINA - 10MG</t>
  </si>
  <si>
    <t xml:space="preserve">PIPORTIL L4 - 10MG</t>
  </si>
  <si>
    <t xml:space="preserve">PIRACETAM </t>
  </si>
  <si>
    <t>NOOTRON</t>
  </si>
  <si>
    <t xml:space="preserve">PIRACETAM - 1000MG  5ML</t>
  </si>
  <si>
    <t xml:space="preserve">NOOTROPIL - 1000MG  5ML</t>
  </si>
  <si>
    <t xml:space="preserve">PIRACETAM - 400MG</t>
  </si>
  <si>
    <t xml:space="preserve">CINTILAN - 400MG</t>
  </si>
  <si>
    <t xml:space="preserve">PIRACETAM - 800MG</t>
  </si>
  <si>
    <t xml:space="preserve">NOOTROPIL - 800MG</t>
  </si>
  <si>
    <t xml:space="preserve">PIRACETAM + MESILATO DE DIIDROERGOCRISTINA </t>
  </si>
  <si>
    <t>ISKETAM</t>
  </si>
  <si>
    <t xml:space="preserve">PIRETANIDA - 6MG</t>
  </si>
  <si>
    <t xml:space="preserve">ARELIX - 6MG</t>
  </si>
  <si>
    <t xml:space="preserve">PIRIMETAMINA 25 MG FR. X 100 CP</t>
  </si>
  <si>
    <t xml:space="preserve">DARAPRIM 25 MG FR. X 100 CP</t>
  </si>
  <si>
    <t>PIROXICAM</t>
  </si>
  <si>
    <t xml:space="preserve">CICLADOL  20 MG CX. 6 CP. EFERV.</t>
  </si>
  <si>
    <t xml:space="preserve">PIROXICAM  20  MG  CX. 15  CAP.</t>
  </si>
  <si>
    <t xml:space="preserve">PIROXICAM - 20MG</t>
  </si>
  <si>
    <t xml:space="preserve">FELDENE - 20MG</t>
  </si>
  <si>
    <t xml:space="preserve">PIROXICAM - 20MG SL </t>
  </si>
  <si>
    <t xml:space="preserve">FELDENE SL - 20MG</t>
  </si>
  <si>
    <t xml:space="preserve">PIROXICAM - 20MGML  2ML</t>
  </si>
  <si>
    <t xml:space="preserve">INFLAX - 20MGML  2ML</t>
  </si>
  <si>
    <t xml:space="preserve">PIROXICAM - 40MG  2ML IM</t>
  </si>
  <si>
    <t xml:space="preserve">FELDENE IM - 40MG  2ML</t>
  </si>
  <si>
    <t xml:space="preserve">PIROXICAM - 9MGML  10ML</t>
  </si>
  <si>
    <t xml:space="preserve">INFLAMENE - 9MGML  10ML</t>
  </si>
  <si>
    <t xml:space="preserve">PIROXICAM 20 MG  CX.15 CAP.</t>
  </si>
  <si>
    <t xml:space="preserve">PIROXICAM 20 MGML SOL. INJ. CX. 2 AMP. X 2 ML</t>
  </si>
  <si>
    <t xml:space="preserve">PIROXICAM FELDENE 20 MG CX. 10 SUP.</t>
  </si>
  <si>
    <t xml:space="preserve">PIVALATO DE FLUMETASONA + CLIOQUINOL - 15GRA POMADA</t>
  </si>
  <si>
    <t xml:space="preserve">LOCORTEN - 15GRA POMADA</t>
  </si>
  <si>
    <t xml:space="preserve">PLANTAGO OVATA ( ISPAGHULA HUSK) 3,5 GRA + SACARINA SODICA - 0,03 GRA</t>
  </si>
  <si>
    <t xml:space="preserve">PLANTABEN 3,5 GRA 5 GRA PO EFV</t>
  </si>
  <si>
    <t xml:space="preserve">PLANTAGO OVATA FORSK + CASSIA ANGUSTIFOLIA + VAHL  - 250GRA</t>
  </si>
  <si>
    <t xml:space="preserve">AGIOLAX - 250GRA</t>
  </si>
  <si>
    <t xml:space="preserve">PLANTAGO OVATA FORSK + CASSIA ANGUSTIFOLIA + VAHL  - 5GRA</t>
  </si>
  <si>
    <t xml:space="preserve">AGIOLAX - 5GRA ENV</t>
  </si>
  <si>
    <t xml:space="preserve">PLANTAGO OVATA FORSK. - 174GRA LAR.</t>
  </si>
  <si>
    <t xml:space="preserve">METAMUCIL - 174GRA LAR.</t>
  </si>
  <si>
    <t xml:space="preserve">PLANTAGO OVATA FORSK. - 3,4GRA</t>
  </si>
  <si>
    <t xml:space="preserve">METAMUCIL - 3,4GRA</t>
  </si>
  <si>
    <t xml:space="preserve">PLURIVITAMIN CX. 40 SACHÊS X 10 G</t>
  </si>
  <si>
    <t xml:space="preserve">POLICARBOFILA CALCICA - 625MG</t>
  </si>
  <si>
    <t xml:space="preserve">MUVINOR - 625MG</t>
  </si>
  <si>
    <t>POLICRESULENO</t>
  </si>
  <si>
    <t xml:space="preserve">ALBOCRESIL </t>
  </si>
  <si>
    <t>OVL</t>
  </si>
  <si>
    <t xml:space="preserve">POLICRESULENO + CLORIDRATO DE CINCHOCAINA </t>
  </si>
  <si>
    <t xml:space="preserve">PROCTYL </t>
  </si>
  <si>
    <t xml:space="preserve">POLICRESULENO + CLORIDRATO DE CINCHOCAINA POMADA - 30GRA</t>
  </si>
  <si>
    <t xml:space="preserve">PROCTYL POMADA - 30GRA</t>
  </si>
  <si>
    <t xml:space="preserve">POLICRESULENO SOL 12ML</t>
  </si>
  <si>
    <t xml:space="preserve">ALBOCRESIL SOL 12ML</t>
  </si>
  <si>
    <t xml:space="preserve">POLICRESULENO+CLORIDRATO DE CINCHOCAÍNA 50 MGG + 10 MGG POMADA CX. 10 BISN. X 3 G + 10 APLICADOR</t>
  </si>
  <si>
    <t xml:space="preserve">PROCTYL 50 MGG + 10 MGG POMADA CX. 10 BISN. X 3 G + 10 APLICADOR</t>
  </si>
  <si>
    <t xml:space="preserve">POLIESTIRENOSSULFONATO DE CALCIO - 30GRA</t>
  </si>
  <si>
    <t xml:space="preserve">SORCAL - 30GRA</t>
  </si>
  <si>
    <t xml:space="preserve">POLIGELINA 35 MGML SOL. INJ. CX.10 FR. PLÁST. X 500 ML + EQUIPO</t>
  </si>
  <si>
    <t xml:space="preserve">HAEMACCEL 35 MGML SOL. INJ. CX.10 FR. PLÁST. X 500 ML + EQUIPO</t>
  </si>
  <si>
    <t xml:space="preserve">POLISSULFATO DE MUCOPOLISSACARÍDEO 300 POMADA DERM. BISN. X 40  G.</t>
  </si>
  <si>
    <t xml:space="preserve">HIRUDOID 300 POMADA DERM. BISN. X 40  G.</t>
  </si>
  <si>
    <t xml:space="preserve">POLISSULFATO DE MUCOPOLISSACARÍDEO 500 GEL DERM. BISN. X 40  G.</t>
  </si>
  <si>
    <t xml:space="preserve">HIRUDOID 500 GEL DERM. BISN. X 40  G.</t>
  </si>
  <si>
    <t xml:space="preserve">POLISSULFATO DE MUCOPOLISSACARIDIO - 5MGG GEL 40GRA</t>
  </si>
  <si>
    <t xml:space="preserve">TOPCOID - 5MGG GEL 40GRA</t>
  </si>
  <si>
    <t xml:space="preserve">POLIVITAMINICOS + POLIMINERAIS</t>
  </si>
  <si>
    <t>CENTRUM</t>
  </si>
  <si>
    <t xml:space="preserve">CENTRUM </t>
  </si>
  <si>
    <t xml:space="preserve">CENTRUM  </t>
  </si>
  <si>
    <t xml:space="preserve">POLIVITAMINICOS + POLIMINERAIS </t>
  </si>
  <si>
    <t xml:space="preserve">POLIVITAMINICOS E POLIMINERAIS</t>
  </si>
  <si>
    <t>MATERNA</t>
  </si>
  <si>
    <t xml:space="preserve">PRAMIPEXOL - 0,125MG</t>
  </si>
  <si>
    <t xml:space="preserve">SIFROL - 0,125MG</t>
  </si>
  <si>
    <t xml:space="preserve">PRAMIPEXOL - 0,25MG </t>
  </si>
  <si>
    <t xml:space="preserve">SIFROL - 0,25MG</t>
  </si>
  <si>
    <t xml:space="preserve">PRAMIPEXOL - 1MG</t>
  </si>
  <si>
    <t xml:space="preserve">SIFROL - 1MG</t>
  </si>
  <si>
    <t xml:space="preserve">PRANOPROFENO 0,1% - 5ML COLIRIO</t>
  </si>
  <si>
    <t xml:space="preserve">DIFEN 0,1% - 5ML COLIRIO </t>
  </si>
  <si>
    <t xml:space="preserve">PRAVASTATINA - 10MG</t>
  </si>
  <si>
    <t xml:space="preserve">PRAVACOL - 10MG</t>
  </si>
  <si>
    <t xml:space="preserve">PRAVASTATINA - 20MG</t>
  </si>
  <si>
    <t xml:space="preserve">PRAVACOL - 20MG</t>
  </si>
  <si>
    <t xml:space="preserve">PRAVASTATINA - 40MG</t>
  </si>
  <si>
    <t xml:space="preserve">PRAVACOL - 40MG</t>
  </si>
  <si>
    <t xml:space="preserve">PRAVASTATINA 20 MG CX. 30 CP.</t>
  </si>
  <si>
    <t xml:space="preserve">MEVALOTIN 20 MG CX. 30 CP.</t>
  </si>
  <si>
    <t>PREDNISONA</t>
  </si>
  <si>
    <t xml:space="preserve">PRECORTIL 20 MG CX. 20 CP.</t>
  </si>
  <si>
    <t xml:space="preserve">PREDNIS 20 MG CX. 10 CP.</t>
  </si>
  <si>
    <t xml:space="preserve">PREDNISONA 20 MG CX. 10 CP.</t>
  </si>
  <si>
    <t xml:space="preserve">PREDNISONA 20 MG CX. 20 CP.</t>
  </si>
  <si>
    <t xml:space="preserve">PREDNISONA 20 MG CX. 30 CP.</t>
  </si>
  <si>
    <t xml:space="preserve">PREDNISONA 5 MG CX. 20 CP.</t>
  </si>
  <si>
    <t xml:space="preserve">PREDSON 20 MG CX. 200 CP.</t>
  </si>
  <si>
    <t xml:space="preserve">PREDNISONA </t>
  </si>
  <si>
    <t xml:space="preserve">PREDNISONA - 20MG</t>
  </si>
  <si>
    <t xml:space="preserve">BECORTEN - 20MG</t>
  </si>
  <si>
    <t xml:space="preserve">METICORTEN - 20MG</t>
  </si>
  <si>
    <t xml:space="preserve">PREDNISON - 20MG</t>
  </si>
  <si>
    <t xml:space="preserve">PREDNISONA - 5MG</t>
  </si>
  <si>
    <t xml:space="preserve">ARTINIZONA - 5MG</t>
  </si>
  <si>
    <t xml:space="preserve">METICORTEN - 5MG</t>
  </si>
  <si>
    <t xml:space="preserve">PREGABALINA - 150MG</t>
  </si>
  <si>
    <t xml:space="preserve">LYRICA - 150MG</t>
  </si>
  <si>
    <t xml:space="preserve">PREGABALINA - 75MG</t>
  </si>
  <si>
    <t xml:space="preserve">LYRICA - 75MG</t>
  </si>
  <si>
    <t xml:space="preserve">PRIMIDONA 100 MG CX. 100 CP.</t>
  </si>
  <si>
    <t xml:space="preserve">PRIMID 100 MG CX. 100 CP.</t>
  </si>
  <si>
    <t xml:space="preserve">PROGESTERONA - 100MG </t>
  </si>
  <si>
    <t xml:space="preserve">EVOCANIL - 100MG</t>
  </si>
  <si>
    <t xml:space="preserve">PROGESTERONA 100 MG CX. 30 CAP.</t>
  </si>
  <si>
    <t xml:space="preserve">UTROGESTAN 100 MG CX. 30 CAP.</t>
  </si>
  <si>
    <t xml:space="preserve">PROGESTERONA 200 MG CX. 14 CAP.</t>
  </si>
  <si>
    <t xml:space="preserve">UTROGESTAN 200 MG CX. 14 CAP.</t>
  </si>
  <si>
    <t xml:space="preserve">PROPALOL - 40MG</t>
  </si>
  <si>
    <t xml:space="preserve">UNI PROPALOL - 40MG</t>
  </si>
  <si>
    <t xml:space="preserve">PROPATILNITRATO - 10MG</t>
  </si>
  <si>
    <t xml:space="preserve">SUSTRATE - 10MG</t>
  </si>
  <si>
    <t xml:space="preserve">PROPILTIOURACILA 100 MG CX. 30 CP.</t>
  </si>
  <si>
    <t xml:space="preserve">PROPIL 100 MG CX. 30 CP.</t>
  </si>
  <si>
    <t xml:space="preserve">PROPILRACIL 100 MG CX. 30 CP.</t>
  </si>
  <si>
    <t xml:space="preserve">PROPIONATO DE CLOBETASOL -  50GRA CAPILAR</t>
  </si>
  <si>
    <t xml:space="preserve">PSOREX -  50GRA</t>
  </si>
  <si>
    <t xml:space="preserve">PROPIONATO DE CLOBETASOL - 30GRA CREME</t>
  </si>
  <si>
    <t xml:space="preserve">CLOBESOL - 30GRA CREME</t>
  </si>
  <si>
    <t xml:space="preserve">PROPIONATO DE CLOBETASOL - 30GRA POMADA</t>
  </si>
  <si>
    <t xml:space="preserve">CLOBESOL - 30GRA POMADA</t>
  </si>
  <si>
    <t xml:space="preserve">PROPIONATO DE CLOBETASOL - 30GRA POMADA </t>
  </si>
  <si>
    <t xml:space="preserve">PSOREX - 30GRA POMADA </t>
  </si>
  <si>
    <t xml:space="preserve">PROPIONATO DE CLOBETASOL 0,05% (0,5MGML) SHAMPOO FR.X 118 ML</t>
  </si>
  <si>
    <t xml:space="preserve">CLOB-X 0,05% (0,5MGML) SHAMPOO FR.X 118 ML</t>
  </si>
  <si>
    <t xml:space="preserve">PROPIONATO DE CLOBETASOL CREME - 30GRA</t>
  </si>
  <si>
    <t xml:space="preserve">PSOREX CREME - 30GRA</t>
  </si>
  <si>
    <t xml:space="preserve">PROPIONATO DE FLUTICASONA - 250MCG</t>
  </si>
  <si>
    <t xml:space="preserve">FLIXOTIDE - 250MCG</t>
  </si>
  <si>
    <t xml:space="preserve">PROPIONATO DE FLUTICASONA - 50MCG</t>
  </si>
  <si>
    <t xml:space="preserve">FLIXOTIDE DISKUS - 50MCG</t>
  </si>
  <si>
    <t xml:space="preserve">PLURAIR - 50MCG</t>
  </si>
  <si>
    <t xml:space="preserve">PROPOFOL - 10MG  20ML</t>
  </si>
  <si>
    <t xml:space="preserve">PROFOLEN - 10MG  20ML</t>
  </si>
  <si>
    <t xml:space="preserve">PROPOFOL - 10MG  50ML</t>
  </si>
  <si>
    <t xml:space="preserve">PRONEST - 10MG  50ML </t>
  </si>
  <si>
    <t xml:space="preserve">PROPOFOL - 10MGML  10ML </t>
  </si>
  <si>
    <t xml:space="preserve">PROPOVAN - 10MGML  10ML </t>
  </si>
  <si>
    <t xml:space="preserve">PROPOFOL - 10MGML  20ML</t>
  </si>
  <si>
    <t xml:space="preserve">PROPOVAN - 10MGML  20ML</t>
  </si>
  <si>
    <t xml:space="preserve">PROPOFOL 1% (10 MGML) EMUL. INJ. CX. 5 AMP. X 20 ML</t>
  </si>
  <si>
    <t xml:space="preserve">FRESOFOL 1% (10 MGML) EMUL. INJ. CX. 5 AMP. X 20 ML</t>
  </si>
  <si>
    <t xml:space="preserve">PROPOFOL 1% (10 MGML) EMUL. INJ. CX. 5 AMP.X 20 ML</t>
  </si>
  <si>
    <t xml:space="preserve">LIPURO 1% (10 MGML) EMUL. INJ. CX. 5 AMP.X 20 ML</t>
  </si>
  <si>
    <t xml:space="preserve">PROPOFOL 1% (10 MGML) EMUL. INJ. FA X 100 ML</t>
  </si>
  <si>
    <t xml:space="preserve">FRESOFOL 1% (10 MGML) EMUL. INJ. FA X 100 ML</t>
  </si>
  <si>
    <t xml:space="preserve">PROPOFOL 1% (10 MGML) EMUL. INJ. FA X 100 ML </t>
  </si>
  <si>
    <t xml:space="preserve">LIPURO 1% (10 MGML) EMUL. INJ. FA X 100 ML</t>
  </si>
  <si>
    <t xml:space="preserve">PROPOFOL 1% (10 MGML) EMUL. INJ. FA X 50 ML</t>
  </si>
  <si>
    <t xml:space="preserve">LIPURO 1% (10 MGML) EMUL. INJ. FA X 50 ML</t>
  </si>
  <si>
    <t xml:space="preserve">PROPOFOL 10 MGML EMUL. INJ. CX. 10  AMP.X  20  ML</t>
  </si>
  <si>
    <t xml:space="preserve">PROPOTIL  10 MGML EMUL. INJ. CX. 10  AMP.X  20  ML</t>
  </si>
  <si>
    <t xml:space="preserve">PROPOFOL 10 MGML EMUL. INJ. CX. 25  AMP.X  20  ML</t>
  </si>
  <si>
    <t xml:space="preserve">PROPOTIL 10 MGML EMUL. INJ. CX. 25  AMP.X  20  ML</t>
  </si>
  <si>
    <t xml:space="preserve">PROPOFOL 10 MGML EMUL. INJ. CX. 5  AMP.X  20  ML</t>
  </si>
  <si>
    <t xml:space="preserve">PROPOTIL 10 MGML EMUL. INJ. CX. 5  AMP.X  20  ML</t>
  </si>
  <si>
    <t xml:space="preserve">PROPOFOL 10 MGML EMUL. INJ. CX. 5 AMP. X 20 ML</t>
  </si>
  <si>
    <t xml:space="preserve">DIPRIVAN 10 MGML EMUL. INJ. CX. 5 AMP. X 20 ML</t>
  </si>
  <si>
    <t xml:space="preserve">PRONEST 10 MGML EMUL. INJ. CX. 5 AMP. X 20 ML</t>
  </si>
  <si>
    <t xml:space="preserve">PROPOFOL 10 MGML EMUL. INJ. CX. 50 AMP. X 20 ML</t>
  </si>
  <si>
    <t xml:space="preserve">PROPOTIL 10 MGML EMUL. INJ. CX. 50 AMP. X 20 ML</t>
  </si>
  <si>
    <t xml:space="preserve">PROPOFOL 10 MGML EMUL. INJ. FA X 100 ML</t>
  </si>
  <si>
    <t xml:space="preserve">DIPRIVAN 10 MGML EMUL. INJ. FA X 100 ML</t>
  </si>
  <si>
    <t xml:space="preserve">PROPOFOL 10 MGML EMUL. INJ. FA X 50 ML</t>
  </si>
  <si>
    <t xml:space="preserve">DIPRIVAN 10 MGML EMUL. INJ. FA X 50 ML</t>
  </si>
  <si>
    <t xml:space="preserve">PROPOFOL 2% (20 MGML) EMUL. INJ. FA X 50 ML</t>
  </si>
  <si>
    <t xml:space="preserve">DIPRIVAN 2% (20 MGML) EMUL. INJ. FA X 50 ML</t>
  </si>
  <si>
    <t xml:space="preserve">FRESOFOL 2% (20 MGML) EMUL. INJ. FA X 50 ML</t>
  </si>
  <si>
    <t xml:space="preserve">PROPOFOL PFS 1% 1 SER. VD. PRONTA PUSO - 50ML</t>
  </si>
  <si>
    <t xml:space="preserve">DIPRIVAN PFS 1% 1 SER. VD. PRONTA PUSO - 50ML</t>
  </si>
  <si>
    <t xml:space="preserve">PROPOFOL PFS 2% 1 SER. VD. PRONTA PUSO - 50ML</t>
  </si>
  <si>
    <t xml:space="preserve">DIPRIVAN PFS 2% SER. VD. PRONTA PUSO - 50ML</t>
  </si>
  <si>
    <t xml:space="preserve">QUELATO DE FERRO + ACIDO FOLICO + CIANOCOBALAMINA</t>
  </si>
  <si>
    <t>VI-FERRIN</t>
  </si>
  <si>
    <t xml:space="preserve">QUELATO DE ZINCO 15MG - ENVELOPE</t>
  </si>
  <si>
    <t xml:space="preserve">RABEPRAZOL SODICO - 20MG</t>
  </si>
  <si>
    <t xml:space="preserve">PARIET - 20MG</t>
  </si>
  <si>
    <t xml:space="preserve">RACECADOTRIL - 100MG</t>
  </si>
  <si>
    <t xml:space="preserve">TIORFAN - 100MG</t>
  </si>
  <si>
    <t xml:space="preserve">RACECADOTRILA 30 MG PÓ ORAL CX. 18 SACHÊS X 3 G</t>
  </si>
  <si>
    <t xml:space="preserve">TIORFAN 30 MG PÓ ORAL CX. 18 SACHÊS X 3 G</t>
  </si>
  <si>
    <t>RAMIPRIL</t>
  </si>
  <si>
    <t xml:space="preserve">RAMIPRIL 5  MG  CX. 30 CP.</t>
  </si>
  <si>
    <t xml:space="preserve">RAMIPRIL - 10MG</t>
  </si>
  <si>
    <t xml:space="preserve">NAPRIX - 10MG</t>
  </si>
  <si>
    <t xml:space="preserve">RAMIPRIL - 2,5MG</t>
  </si>
  <si>
    <t xml:space="preserve">TRIATEC - 2,5MG</t>
  </si>
  <si>
    <t xml:space="preserve">RAMIPRIL - 5MG</t>
  </si>
  <si>
    <t xml:space="preserve">ECATOR - 5MG</t>
  </si>
  <si>
    <t xml:space="preserve">NAPRIX - 5MG</t>
  </si>
  <si>
    <t xml:space="preserve">TRIATEC - 5MG</t>
  </si>
  <si>
    <t xml:space="preserve">RANELATO DE ESTRÔNCIO 2 G PÓ SUSP. ORAL CX. 14 SACHÊS</t>
  </si>
  <si>
    <t xml:space="preserve">PROTOS 2 G PÓ SUSP. ORAL CX. 14 SACHÊS</t>
  </si>
  <si>
    <t xml:space="preserve">RANIBIZUMABE 10 MGML SOL. INJ. FR. X 0,23 ML + SERINGA+ AGULHA + FILTRO</t>
  </si>
  <si>
    <t xml:space="preserve">LUCENTIS 10 MGML SOL. INJ. FR. X 0,23 ML + SERINGA+ AGULHA + FILTRO</t>
  </si>
  <si>
    <t xml:space="preserve">RASBURICASE 1,5 MG PÓ LIOF CX. 3 FA + 3 AMP. DIL. X 1 ML</t>
  </si>
  <si>
    <t xml:space="preserve">FASTURTEC 1,5 MG PÓ LIOF CX. 3 FA + 3 AMP. DIL. X 1 ML</t>
  </si>
  <si>
    <t xml:space="preserve">RECONVAN EASY BAG X 500 ML</t>
  </si>
  <si>
    <t xml:space="preserve">REIDRATANTE PO 27,9 GR</t>
  </si>
  <si>
    <t xml:space="preserve">BABYDRAX PO 27,9 GR</t>
  </si>
  <si>
    <t xml:space="preserve">REPAGLINIDA - 2MG</t>
  </si>
  <si>
    <t xml:space="preserve">POSPRAND - 2MG</t>
  </si>
  <si>
    <t xml:space="preserve">REPLENA LP RPB BAUNILHA GARRAFINHA 220ML</t>
  </si>
  <si>
    <t xml:space="preserve">RESINATO DE NICOTINA - 7MG ADESIVO</t>
  </si>
  <si>
    <t xml:space="preserve">NIQUITIN DP - 7MG </t>
  </si>
  <si>
    <t xml:space="preserve">RESOURCE FIBERMAIS CX. 12 DISPLAY C 10 SACHES X  5GRA</t>
  </si>
  <si>
    <t xml:space="preserve">RESOURCE FIBERMAIS SACHES X  5GRA</t>
  </si>
  <si>
    <t xml:space="preserve">RESOURCE FIBERMAIS CX. 12 LATA X 260GRA</t>
  </si>
  <si>
    <t xml:space="preserve">RESOURCE FIBERMAIS 260GRA</t>
  </si>
  <si>
    <t xml:space="preserve">RESOURCE FIBERMAIS FLORA CX. 12 DISPLAY C 6 SACHES X  5 G</t>
  </si>
  <si>
    <t xml:space="preserve">RESOURCE GLUTAMINA CX. 12 DISPLAY C 20 SACHES X 5 G</t>
  </si>
  <si>
    <t xml:space="preserve">RESOURCE PROTEIN 240G</t>
  </si>
  <si>
    <t xml:space="preserve">RESOURCE THICKEN-UP - SACHE - 1,2GRA</t>
  </si>
  <si>
    <t xml:space="preserve">RESOURCE THICKEN-UP CLEAR CX. 12 DISPLAYS C 24 SACHES X 1,2 G</t>
  </si>
  <si>
    <t xml:space="preserve">RESPIFOR BAUN. MOR. CARTUCHO C4 EMB.DE 125ML)</t>
  </si>
  <si>
    <t xml:space="preserve">RESPIFOR BAUN. MOR. (CARTUCHO C4 EMB.DE 125ML)</t>
  </si>
  <si>
    <t xml:space="preserve">RESPIRATORIO IN VIVO CINTILOGRAFIA PARA DETECÇAO DE ASPIRAÇAO PULMONAR</t>
  </si>
  <si>
    <t xml:space="preserve">RESPIRATORIO IN VIVO CINTILOGRAFIA PULMONAR - INALAÇAO</t>
  </si>
  <si>
    <t xml:space="preserve">RESPIRATORIO IN VIVO CINTILOGRAFIA PULMONAR - PERFUSAO</t>
  </si>
  <si>
    <t xml:space="preserve">RETINOL + COLECALCIFEROL + OXIDO DE ZINCO - 45GRA POMADA</t>
  </si>
  <si>
    <t xml:space="preserve">ADEDERME POMADA - 45GRA</t>
  </si>
  <si>
    <t>RETINOL+AMINOÁCIDOS+METIONINA+CLORANFENICOL</t>
  </si>
  <si>
    <t xml:space="preserve">REGENCEL POMADA OFT. BISN. X 3,5 G.</t>
  </si>
  <si>
    <t xml:space="preserve">RETINOL+COLECALCIFEROL 50.000 UIML + 10.000 UIML SOL. ORAL FR. PLÁST. GTS. X 10 ML</t>
  </si>
  <si>
    <t xml:space="preserve">AD-TIL 50.000 UIML + 10.000 UIML SOL. ORAL FR. PLÁST. GTS. X 10 ML</t>
  </si>
  <si>
    <t xml:space="preserve">RETINOL+COLECALCIFEROL+ÓXIDO DE ZINCO</t>
  </si>
  <si>
    <t xml:space="preserve">HIPOGLÓS POMADA DERM. BISN. X 45 G</t>
  </si>
  <si>
    <t xml:space="preserve">RETINOL+COLECALCIFEROL+ÓXIDO DE ZINCO POMADA BISN. X  45 G</t>
  </si>
  <si>
    <t xml:space="preserve">HIPODERMON POMADA BISN. X  45 G</t>
  </si>
  <si>
    <t xml:space="preserve">RETINOL+COLECALCIFEROL+ÓXIDO DE ZINCO POMADA DERM. BISN. X 45 G</t>
  </si>
  <si>
    <t xml:space="preserve">PRATIGLOS POMADA DERM. BISN. X 45 G</t>
  </si>
  <si>
    <t xml:space="preserve">VITAGLÓS POMADA DERM. BISN. X 45 G</t>
  </si>
  <si>
    <t xml:space="preserve">RETINOL+COLECALCIFEROL+TIAMINA+RIBOFLAVINA+PIRIDOXINA+ÁCIDO ASCÓRBICO+NICOTINAMIDA+GLICEROFOSFATO DE CÁLCIO+SULFATO FERROSO+MANGANÊS+MAGNÉSIO+COBRE+ZINCO+LEUCINA+LISINA+VALINA+TRIPTOFANO</t>
  </si>
  <si>
    <t xml:space="preserve">OPOPLEX MVI 12 PÓ LIOF INJ FR AMP AMB + AMP DIL X 5 ML</t>
  </si>
  <si>
    <t>RETINOL+COLECALCIFEROL+TOCOFEROL</t>
  </si>
  <si>
    <t xml:space="preserve">ADEFORTE SOL. ORAL CX. 25  AMP X 3 ML</t>
  </si>
  <si>
    <t xml:space="preserve">RETINOL+METIONINA+CLORANFENICOL+AMINOÁCIDOS OFT BISN. X 3,5 G</t>
  </si>
  <si>
    <t xml:space="preserve">EPITEZAN POMADA OFT BISN. X 3,5 G</t>
  </si>
  <si>
    <t xml:space="preserve">RIBOFLAVINA + TIAMINA</t>
  </si>
  <si>
    <t>LEVEGLUTAN</t>
  </si>
  <si>
    <t xml:space="preserve">RIFAMICINA - 10MG  20ML SPRAY</t>
  </si>
  <si>
    <t xml:space="preserve">RIFAMICINA - 10MG  20ML SPRAY </t>
  </si>
  <si>
    <t xml:space="preserve">RIFAMICINA - 10MG20ML SPRAY</t>
  </si>
  <si>
    <t xml:space="preserve">RIFAMICINA - 10MG20ML </t>
  </si>
  <si>
    <t xml:space="preserve">RIFAMICINA 10 MGML SOL. TÓP. SPRAY  FR. X 20  ML</t>
  </si>
  <si>
    <t xml:space="preserve">RIFASAN 10 MGML SOL. TÓP. SPRAY  FR. X 20  ML</t>
  </si>
  <si>
    <t xml:space="preserve">RIFOCINA 10 MGML SOL. TÓP. SPRAY  FR. X 20  ML</t>
  </si>
  <si>
    <t xml:space="preserve">RIFAMICINA 10 MGML SOL. TÓP. SPRAY FR. VD. X 20 ML</t>
  </si>
  <si>
    <t xml:space="preserve">ARRIF 10 MGML SOL. TÓP. SPRAY FR. VD. X 20 ML</t>
  </si>
  <si>
    <t xml:space="preserve">RIFAMICINA IV SODICA - 500MG</t>
  </si>
  <si>
    <t xml:space="preserve">RIFOCINA IV - 500MG</t>
  </si>
  <si>
    <t xml:space="preserve">RIFAMPICINA - 20MG  60ML SUSP. ORAL</t>
  </si>
  <si>
    <t xml:space="preserve">RIFALDIN - 20MG  60ML SUSP. ORAL</t>
  </si>
  <si>
    <t xml:space="preserve">RIFAMPICINA - 300MG</t>
  </si>
  <si>
    <t xml:space="preserve">RIFALDIN - 300MG</t>
  </si>
  <si>
    <t xml:space="preserve">RILMENIDINA - 1MG</t>
  </si>
  <si>
    <t xml:space="preserve">HYPERIUM - 1MG</t>
  </si>
  <si>
    <t xml:space="preserve">RINGER C LACTADO - LINHAMAX - FRASCOS - SISTEMA FECHADO 500 ML</t>
  </si>
  <si>
    <t xml:space="preserve">RINGER C LACTADO - MED FLEX - BOLSAS - SISTEMA FECHADO 500 ML</t>
  </si>
  <si>
    <t xml:space="preserve">RINGER C LACTATO SOL. INJ. SIST. FECH. CX. 10 FR. ECOFLAC PLUS X 1000 ML </t>
  </si>
  <si>
    <t xml:space="preserve">RINGER C LACTATO SOL. INJ. SIST. FECH. CX. 10 FR. ECOFLAC PLUS X 1000 ML</t>
  </si>
  <si>
    <t xml:space="preserve">RINGER C LACTATO SOL. INJ. SIST. FECH. CX. 20 FR. ECOFLAC PLUS X 500 ML </t>
  </si>
  <si>
    <t xml:space="preserve">RINGER C LACTATO SOL. INJ. SIST. FECH. CX. 20 FR. ECOFLAC PLUS X 500 ML</t>
  </si>
  <si>
    <t xml:space="preserve">RINGER CLACTATO DE SODIO SOL. INJ. SIST. FECH. BOLSA X 500 ML</t>
  </si>
  <si>
    <t xml:space="preserve">RINGER SIMPLES - LINHAMAX - FRASCOS - SISTEMA FECHADO 500 ML</t>
  </si>
  <si>
    <t xml:space="preserve">RINGER SIMPLES - MED FLEX - BOLSAS - SISTEMA FECHADO 500 ML</t>
  </si>
  <si>
    <t>RISPERIDONA</t>
  </si>
  <si>
    <t xml:space="preserve">RIPEVIL 1 MG CX. 20 CP. REV.</t>
  </si>
  <si>
    <t xml:space="preserve">RISPERIDON 1 MG CX. 200 CP. REV.</t>
  </si>
  <si>
    <t xml:space="preserve">RISPERIDON 1 MG CX. 30 CP. REV.</t>
  </si>
  <si>
    <t xml:space="preserve">RISPERIDON 2 MG CX. 200 CP. REV.</t>
  </si>
  <si>
    <t xml:space="preserve">RISPERIDONA 1 MG CX. 20 CP. REV.</t>
  </si>
  <si>
    <t xml:space="preserve">RISPERIDONA 1 MG CX. 60 CP. REV.</t>
  </si>
  <si>
    <t xml:space="preserve">RISPERIDONA 2 MG CX. 20 CP. REV.</t>
  </si>
  <si>
    <t xml:space="preserve">RISS 1 MG CX. 20 CP. REV.</t>
  </si>
  <si>
    <t xml:space="preserve">RISS 2 MG CX. 20 CP. REV.</t>
  </si>
  <si>
    <t xml:space="preserve">RISS 3 MG CX. 20 CP. REV.</t>
  </si>
  <si>
    <t xml:space="preserve">RISPERIDONA - 1MG</t>
  </si>
  <si>
    <t xml:space="preserve">RESPIDON - 1MG</t>
  </si>
  <si>
    <t xml:space="preserve">RISPERDAL - 1MG</t>
  </si>
  <si>
    <t xml:space="preserve">RISPERIDONA - 1MG </t>
  </si>
  <si>
    <t xml:space="preserve">RISPERIDON - 1MG</t>
  </si>
  <si>
    <t xml:space="preserve">ZARGUS - 1MG</t>
  </si>
  <si>
    <t xml:space="preserve">RISPERIDONA - 2MG</t>
  </si>
  <si>
    <t xml:space="preserve">RESPIDON - 2MG</t>
  </si>
  <si>
    <t xml:space="preserve">RISPERDAL - 2MG</t>
  </si>
  <si>
    <t xml:space="preserve">RISPERIDON - 2MG</t>
  </si>
  <si>
    <t xml:space="preserve">ZARGUS - 2MG</t>
  </si>
  <si>
    <t xml:space="preserve">RISPERIDONA - 3MG</t>
  </si>
  <si>
    <t xml:space="preserve">RESPIDON - 3MG</t>
  </si>
  <si>
    <t xml:space="preserve">RISPERDAL - 3MG</t>
  </si>
  <si>
    <t xml:space="preserve">RISPERIDONA 0,5 MG CX. 10 CP. REV.</t>
  </si>
  <si>
    <t xml:space="preserve">RISPERDAL 0,5 MG CX. 10 CP. REV.</t>
  </si>
  <si>
    <t xml:space="preserve">RISPERIDONA 1 MG CX. 20 CP.</t>
  </si>
  <si>
    <t xml:space="preserve">RISPERIX 1 MG CX. 20 CP.</t>
  </si>
  <si>
    <t xml:space="preserve">RISPERIDONA 1 MG CX. 20 CP. REV. </t>
  </si>
  <si>
    <t xml:space="preserve">RISPERIDONA 1 MGML SOL. ORAL FR. X 30 ML + SER. DOS.</t>
  </si>
  <si>
    <t xml:space="preserve">RISPERIDONA 2 MG CX. 20 CP.</t>
  </si>
  <si>
    <t xml:space="preserve">RISPERIX 2 MG CX. 20 CP.</t>
  </si>
  <si>
    <t xml:space="preserve">RISPERIDONA 3 MG CX. 20 CP.</t>
  </si>
  <si>
    <t xml:space="preserve">RISPERIX 3 MG CX. 20 CP.</t>
  </si>
  <si>
    <t xml:space="preserve">RITONAVIR 100 MG FR. X 84 CAP.</t>
  </si>
  <si>
    <t xml:space="preserve">RITOVIR 100 MG FR. X 84 CAP.</t>
  </si>
  <si>
    <t xml:space="preserve">RITUXIMABE 100 MG (10 MGML) SOL. INJ. CX. 2 FA X 10 ML</t>
  </si>
  <si>
    <t xml:space="preserve">MABTHERA 100 MG (10 MGML) SOL. INJ. CX. 2 FA X 10 ML</t>
  </si>
  <si>
    <t xml:space="preserve">RITUXIMABE 500 MG (10 MGML) SOL. INJ. FA X 50 ML</t>
  </si>
  <si>
    <t xml:space="preserve">MABTHERA 500 MG (10 MGML) SOL. INJ. FA X 50 ML</t>
  </si>
  <si>
    <t xml:space="preserve">RIVAROXABANA 10 MG CX. 10 CP. REV.</t>
  </si>
  <si>
    <t xml:space="preserve">XARELTO 10 MG CX. 10 CP. REV.</t>
  </si>
  <si>
    <t xml:space="preserve">RIVAROXABANA 10 MG CX. 30 CP. REV.</t>
  </si>
  <si>
    <t xml:space="preserve">XARELTO 10 MG CX. 30 CP. REV.</t>
  </si>
  <si>
    <t xml:space="preserve">RIVAROXABANA 15 MG CX. 28 CP. REV.</t>
  </si>
  <si>
    <t xml:space="preserve">XARELTO 15 MG CX. 28 CP. REV.</t>
  </si>
  <si>
    <t xml:space="preserve">RIVAROXABANA 20 MG CX. 28 CP. REV.</t>
  </si>
  <si>
    <t xml:space="preserve">XARELTO 20 MG CX. 28 CP. REV.</t>
  </si>
  <si>
    <t>RIVASTIGMINA</t>
  </si>
  <si>
    <t xml:space="preserve">EXELON PATCH 18 MG CX. 30 ADESIVO TRANSDÉRMICO</t>
  </si>
  <si>
    <t xml:space="preserve">RIVASTIGMINA - 1,5MG</t>
  </si>
  <si>
    <t xml:space="preserve">PROMETAX - 1,5MG </t>
  </si>
  <si>
    <t xml:space="preserve">RIVASTIGMINA - 2MG120ML</t>
  </si>
  <si>
    <t xml:space="preserve">EXELON - 2MG120ML </t>
  </si>
  <si>
    <t xml:space="preserve">RIVASTIGMINA - 3MG</t>
  </si>
  <si>
    <t xml:space="preserve">PROMETAX - 3MG </t>
  </si>
  <si>
    <t xml:space="preserve">RIVASTIGMINA - 4,5MG</t>
  </si>
  <si>
    <t xml:space="preserve">EXELON - 4,5MG</t>
  </si>
  <si>
    <t xml:space="preserve">RIVASTIGMINA - 4,5MG </t>
  </si>
  <si>
    <t xml:space="preserve">PROMETAX - 4,5MG </t>
  </si>
  <si>
    <t xml:space="preserve">RIVASTIGMINA 1,5 MG CX. 28 CAP.</t>
  </si>
  <si>
    <t xml:space="preserve">EXELON 1,5 MG CX. 28 CAP.</t>
  </si>
  <si>
    <t xml:space="preserve">RIVASTIGMINA 3 MG CX. 28 CAP.</t>
  </si>
  <si>
    <t xml:space="preserve">EXELON 3 MG CX. 28 CAP.</t>
  </si>
  <si>
    <t>ROSUVASTATINA</t>
  </si>
  <si>
    <t xml:space="preserve">CRESTOR 40 MG CX. 30 CP. REV.</t>
  </si>
  <si>
    <t xml:space="preserve">ROSUVASTATINA  10 MG CX. 10 CP. REV.</t>
  </si>
  <si>
    <t xml:space="preserve">VIVACOR 10 MG CX. 10 CP. REV.</t>
  </si>
  <si>
    <t xml:space="preserve">ROSUVASTATINA 10 MG  CX. 10 CP. REV.</t>
  </si>
  <si>
    <t xml:space="preserve">CRESTOR 10 MG  CX. 10 CP. REV.</t>
  </si>
  <si>
    <t xml:space="preserve">ROSUVASTATINA 10 MG  CX. 30 CP. REV.</t>
  </si>
  <si>
    <t xml:space="preserve">CRESTOR 10 MG  CX. 30 CP. REV.</t>
  </si>
  <si>
    <t xml:space="preserve">ROSUVASTATINA 10 MG CX. 30 CP. REV.</t>
  </si>
  <si>
    <t xml:space="preserve">VIVACOR 10 MG CX. 30 CP. REV.</t>
  </si>
  <si>
    <t xml:space="preserve">ROSUVASTATINA 20 MG  CX. 10 CP. REV.</t>
  </si>
  <si>
    <t xml:space="preserve">CRESTOR 20 MG  CX. 10 CP. REV.</t>
  </si>
  <si>
    <t xml:space="preserve">RUTOSIDO + EXTRATO SECO DE CASTANHA-DA-INDIA + EXTRATO SECO DE MIROTOM</t>
  </si>
  <si>
    <t xml:space="preserve">VENOCUR TRIPLEX</t>
  </si>
  <si>
    <t>KNOLL</t>
  </si>
  <si>
    <t xml:space="preserve">SACARATO DE HIDRÓXIDO FÉRRICO 20 MGML SOL. INJ. CX. 5 AMP. X 5 ML</t>
  </si>
  <si>
    <t xml:space="preserve">NORIPURUM 20 MGML SOL. INJ. CX. 5 AMP. X 5 ML</t>
  </si>
  <si>
    <t xml:space="preserve">SACARATO DE HIDRÓXIDO FÉRRICO 50 MGML SOL. INJ. IM CX. 5 AMP. X 2 ML + 5 AGULHAS</t>
  </si>
  <si>
    <t xml:space="preserve">NORIPURUM 50 MGML SOL. INJ. IM CX. 5 AMP. X 2 ML + 5 AGULHAS</t>
  </si>
  <si>
    <t xml:space="preserve">SACCHAROMY BOULARDII - 200MG</t>
  </si>
  <si>
    <t xml:space="preserve">LACTIPAN - 200MG</t>
  </si>
  <si>
    <t xml:space="preserve">SACCHAROMYCES BOULARDII - 100MG</t>
  </si>
  <si>
    <t xml:space="preserve">LACTIPAN - 100MG</t>
  </si>
  <si>
    <t xml:space="preserve">REPOFLOR - 100MG</t>
  </si>
  <si>
    <t xml:space="preserve">SACCHAROMYCES BOULARDII - 1GRA </t>
  </si>
  <si>
    <t xml:space="preserve">LACTIPAN - 1GRA </t>
  </si>
  <si>
    <t xml:space="preserve">SACCHAROMYCES BOULARDII  200 MG FR. X 6 CAP.</t>
  </si>
  <si>
    <t xml:space="preserve">REPOFLOR 200 MG FR. X 6 CAP.</t>
  </si>
  <si>
    <t xml:space="preserve">SACCHAROMYCES BOULARDII 100 MG CART. FR. VD. X 12 CAP.</t>
  </si>
  <si>
    <t xml:space="preserve">FLORATIL 100 MG CART. FR. VD. X 12 CAP.</t>
  </si>
  <si>
    <t xml:space="preserve">SACCHAROMYCES BOULARDII 100 MG CX. 12 CAP.</t>
  </si>
  <si>
    <t xml:space="preserve">FLORENT 100 MG CX. 12 CAP.</t>
  </si>
  <si>
    <t xml:space="preserve">SACCHAROMYCES BOULARDII 100 MG TB. X 12 CAP.</t>
  </si>
  <si>
    <t xml:space="preserve">FLORATIL 100 MG TB. X 12 CAP.</t>
  </si>
  <si>
    <t xml:space="preserve">SACCHAROMYCES BOULARDII 200 MG CART. FR. VD. X 6 CAP.</t>
  </si>
  <si>
    <t xml:space="preserve">FLORATIL 200 MG CART. FR. VD. X 6 CAP.</t>
  </si>
  <si>
    <t xml:space="preserve">SACCHAROMYCES BOULARDII 200 MG TB. X 6 CAP.</t>
  </si>
  <si>
    <t xml:space="preserve">FLORATIL 200 MG TB. X 6 CAP.</t>
  </si>
  <si>
    <t xml:space="preserve">SACCHAROMYCES BOULARDII 200 MGG  PÓ ORAL  CX. 4  SACHÊS X  1 G</t>
  </si>
  <si>
    <t xml:space="preserve">FLORATIL 200 MGG  PÓ ORAL  CX. 4  SACHÊS X  1 G</t>
  </si>
  <si>
    <t xml:space="preserve">SACCHAROMYCES BOULARDII 200 MGG  PÓ ORAL  CX. 6  SACHÊS X  1 G</t>
  </si>
  <si>
    <t xml:space="preserve">FLORATIL 200 MGG  PÓ ORAL  CX. 6  SACHÊS X  1 G</t>
  </si>
  <si>
    <t xml:space="preserve">SACCHAROMYCES BOULARDII 200 MGG PÓ ORAL CX. 25 SACHÊS X 1 G</t>
  </si>
  <si>
    <t xml:space="preserve">FLORATIL 200 MGG PÓ ORAL CX. 25 SACHÊS X 1 G</t>
  </si>
  <si>
    <t xml:space="preserve">SACCHAROMYCES BOULARDII 200 MGG PÓ ORAL CX. 4 SACHÊ  X 1 G</t>
  </si>
  <si>
    <t xml:space="preserve">FLOMICIN 200 MGG PÓ ORAL CX. 4 SACHÊ  X 1 G</t>
  </si>
  <si>
    <t xml:space="preserve">SACCHAROMYCES BOULARDII 200 MGG PÓ PREP. EXTEMP. CX 4 SACHÊS X 1 G</t>
  </si>
  <si>
    <t xml:space="preserve">FLORENT 200 MGG PÓ PREP. EXTEMP. CX 4 SACHÊS X 1 G</t>
  </si>
  <si>
    <t xml:space="preserve">SACCHAROMYCES BOULARDII PEDIATRICO - 200MG</t>
  </si>
  <si>
    <t xml:space="preserve">REPOFLOR PEDIATRICO - 200MG</t>
  </si>
  <si>
    <t xml:space="preserve">SACCHAROMYCES CEREVISAE</t>
  </si>
  <si>
    <t xml:space="preserve">FLORAX  PEDIÁTRICO 50 MILHÕESML SUSP. ORAL  CX. 100 FLAC. X  5  ML</t>
  </si>
  <si>
    <t xml:space="preserve">SALBURIN - 120ML XPE </t>
  </si>
  <si>
    <t xml:space="preserve">SALBUTAMOL - 100ML</t>
  </si>
  <si>
    <t xml:space="preserve">SALBUTAM - 100ML</t>
  </si>
  <si>
    <t xml:space="preserve">SALBUTAMOL - 100ML XPE </t>
  </si>
  <si>
    <t xml:space="preserve">AEROJET - 100ML XPE </t>
  </si>
  <si>
    <t xml:space="preserve">SALBUTAMOL - 17,4GRA SPRAY </t>
  </si>
  <si>
    <t xml:space="preserve">AERO JET - 17,4GRA SPRAY </t>
  </si>
  <si>
    <t xml:space="preserve">SALBUTAMOL - 2MG</t>
  </si>
  <si>
    <t xml:space="preserve">AERO JET - 2MG</t>
  </si>
  <si>
    <t>FARMALAB</t>
  </si>
  <si>
    <t xml:space="preserve">SALBUTAMOL - 4MG</t>
  </si>
  <si>
    <t xml:space="preserve">AERO JET - 4MG </t>
  </si>
  <si>
    <t xml:space="preserve">SALICILATO DE METILA + CANFORA + MENTOL - 20GRA POMADA </t>
  </si>
  <si>
    <t xml:space="preserve">GELOL - 20GRA POMADA</t>
  </si>
  <si>
    <t xml:space="preserve">SALICILATO DE METILA + CANFORA + MENTOL - 60ML AEROSOL </t>
  </si>
  <si>
    <t xml:space="preserve">GELOL - 60ML AEROSOL </t>
  </si>
  <si>
    <t xml:space="preserve">SALMETEROL+PROPIONATO DE FLUTICASONA 25 MCGDOSE + 125 MCGDOSE SUSP. ORAL AER. FR. X 120 DOSES + VÁLV. DOS.</t>
  </si>
  <si>
    <t xml:space="preserve">SERETIDE SPRAY 25 MCGDOSE + 125 MCGDOSE SUSP. ORAL AER. FR. X 120 DOSES + VÁLV. DOS.</t>
  </si>
  <si>
    <t xml:space="preserve">SALMETEROL+PROPIONATO DE FLUTICASONA 25 MCGDOSE + 250 MCGDOSE SUSP. ORAL AER. FR. X 120 DOSES + VÁLV. DOS.</t>
  </si>
  <si>
    <t xml:space="preserve">SERETIDE SPRAY 25 MCGDOSE + 250 MCGDOSE SUSP. ORAL AER. FR. X 120 DOSES + VÁLV. DOS.</t>
  </si>
  <si>
    <t xml:space="preserve">SALMETEROL+PROPIONATO DE FLUTICASONA 25 MCGDOSE + 50 MCGDOSE SUSP. ORAL AER. FR. X 120 DOSES + VÁLV. DOS.</t>
  </si>
  <si>
    <t xml:space="preserve">SERETIDE SPRAY 25 MCGDOSE + 50 MCGDOSE SUSP. ORAL AER. FR. X 120 DOSES + VÁLV. DOS.</t>
  </si>
  <si>
    <t xml:space="preserve">SALMETEROL+PROPIONATO DE FLUTICASONA 50 MCG + 100 MCG PÓ INAL. FR. X 60 DOSES</t>
  </si>
  <si>
    <t xml:space="preserve">SERETIDE DISKUS 50 MCG + 100 MCG PÓ INAL. FR. X 60 DOSES</t>
  </si>
  <si>
    <t xml:space="preserve">SALMETEROL+PROPIONATO DE FLUTICASONA 50 MCG + 250 MCG PÓ INAL. FR. X 60 DOSES</t>
  </si>
  <si>
    <t xml:space="preserve">SERETIDE DISKUS 50 MCG + 250 MCG PÓ INAL. FR. X 60 DOSES</t>
  </si>
  <si>
    <t xml:space="preserve">SALMETEROL+PROPIONATO DE FLUTICASONA 500 MCG PÓ INAL. FR. X 60 DOSES</t>
  </si>
  <si>
    <t xml:space="preserve">SERETIDE DISKUS 50 MCG + 500 MCG PÓ INAL. FR. X 60 DOSES</t>
  </si>
  <si>
    <t xml:space="preserve">SENNA ALEXANDRINA MILL - 50MG </t>
  </si>
  <si>
    <t xml:space="preserve">SENAN - 50MG</t>
  </si>
  <si>
    <t xml:space="preserve">SEVOFLURANO - 100ML</t>
  </si>
  <si>
    <t xml:space="preserve">SEVOCRIS - 100ML</t>
  </si>
  <si>
    <t xml:space="preserve">SEVOFLURANO - 250ML</t>
  </si>
  <si>
    <t xml:space="preserve">SEVOCRIS - 250ML</t>
  </si>
  <si>
    <t xml:space="preserve">SEVOFLURANO SOL. INAL FR. PLÁST. X  100  ML</t>
  </si>
  <si>
    <t xml:space="preserve">SEVORANE SOL. INAL FR. PLÁST. X  100  ML</t>
  </si>
  <si>
    <t xml:space="preserve">SEVOFLURANO SOL. INAL FR. PLÁST. X  250  ML</t>
  </si>
  <si>
    <t xml:space="preserve">SEVORANE SOL. INAL FR. PLÁST. X  250  ML</t>
  </si>
  <si>
    <t xml:space="preserve">SEVOFLURANO SOL. INAL FR. VD. X  100  ML</t>
  </si>
  <si>
    <t xml:space="preserve">SEVOFLURANO SOL. INAL FR. VD. X  250  ML</t>
  </si>
  <si>
    <t xml:space="preserve">SEVOFLURANO SOL. INAL FR. VD. X 50  ML</t>
  </si>
  <si>
    <t xml:space="preserve">SEVOFLURANO SOL. INAL. FR. VD. X 100 ML</t>
  </si>
  <si>
    <t xml:space="preserve">ANESEVO SOL. INAL. FR. VD. X 100 ML</t>
  </si>
  <si>
    <t xml:space="preserve">SEVOFLURANO SOL. INAL. FR. VD. X 250 ML</t>
  </si>
  <si>
    <t xml:space="preserve">ANESEVO SOL. INAL. FR. VD. X 250 ML</t>
  </si>
  <si>
    <t xml:space="preserve">SEVOFLURANO SOL. INAL. FR. VD. X 50 ML</t>
  </si>
  <si>
    <t xml:space="preserve">ANESEVO SOL. INAL. FR. VD. X 50 ML</t>
  </si>
  <si>
    <t xml:space="preserve">SILIMARINA - 140MG</t>
  </si>
  <si>
    <t xml:space="preserve">LEGALON - 140MG</t>
  </si>
  <si>
    <t xml:space="preserve">SILIMARINA - 70MG</t>
  </si>
  <si>
    <t xml:space="preserve">LEGALON - 70MG</t>
  </si>
  <si>
    <t xml:space="preserve">SILIMARINA + METIONINA</t>
  </si>
  <si>
    <t>SILIMALON</t>
  </si>
  <si>
    <t xml:space="preserve">SILIMARINA 200 MG CX. 20 CAP.</t>
  </si>
  <si>
    <t xml:space="preserve">FORFIG 200 MG CX. 20 CAP.</t>
  </si>
  <si>
    <t xml:space="preserve">SIMETICONA - 40MG</t>
  </si>
  <si>
    <t xml:space="preserve">SIMETICONA - 40MG </t>
  </si>
  <si>
    <t>SINVASTATINA</t>
  </si>
  <si>
    <t xml:space="preserve">CLINFAR 40 MG CX. 30 CP. REV.</t>
  </si>
  <si>
    <t xml:space="preserve">LIPOTEX 10 MG  CX. 30 CP. REV.</t>
  </si>
  <si>
    <t xml:space="preserve">SINVASTACOR 20 MG CX. 60 CP. REV.</t>
  </si>
  <si>
    <t xml:space="preserve">SINVASTATINA  80  MG  CX. 10  CP. REV.</t>
  </si>
  <si>
    <t xml:space="preserve">SINVASTATINA 10  MG  CX.  10  CP. REV.</t>
  </si>
  <si>
    <t xml:space="preserve">SINVASTATINA 10  MG  CX.  30  CP. REV.</t>
  </si>
  <si>
    <t xml:space="preserve">SINVASTATINA 20  MG  CX.  10  CP. REV.</t>
  </si>
  <si>
    <t xml:space="preserve">SINVASTATINA 20  MG  CX.  30  CP. REV.</t>
  </si>
  <si>
    <t xml:space="preserve">SINVASTATINA 20 MG CX. 60 CP. REV.</t>
  </si>
  <si>
    <t xml:space="preserve">SINVASTATINA 40  MG  CX.  10  CP. REV.</t>
  </si>
  <si>
    <t xml:space="preserve">SINVASTATINA 40 MG CX. 30 CP. REV.</t>
  </si>
  <si>
    <t xml:space="preserve">VASTATIL 40 MG CX. 10 CP. REV.</t>
  </si>
  <si>
    <t xml:space="preserve">SINVASTATINA </t>
  </si>
  <si>
    <t xml:space="preserve">LIPTRAT 10 MG CX. 30 CP. REV.</t>
  </si>
  <si>
    <t xml:space="preserve">SINVASTATINA - 10MG</t>
  </si>
  <si>
    <t xml:space="preserve">SINVASCOR - 10MG</t>
  </si>
  <si>
    <t xml:space="preserve">ZOCOR - 10MG</t>
  </si>
  <si>
    <t xml:space="preserve">SINVASTATINA - 20MG</t>
  </si>
  <si>
    <t xml:space="preserve">SINVASCOR - 20MG</t>
  </si>
  <si>
    <t xml:space="preserve">VASLIP - 20MG</t>
  </si>
  <si>
    <t xml:space="preserve">ZOCOR - 20MG</t>
  </si>
  <si>
    <t xml:space="preserve">SINVASTATINA - 40MG</t>
  </si>
  <si>
    <t xml:space="preserve">SINVASCOR - 40MG</t>
  </si>
  <si>
    <t xml:space="preserve">SINVASTATINA 10 MG  CX. 30  CP. REV.</t>
  </si>
  <si>
    <t xml:space="preserve">SINVASTATINA 20 MG  CX.  30 CP. REV.</t>
  </si>
  <si>
    <t xml:space="preserve">SINVATROX 20 MG  CX.  30 CP. REV.</t>
  </si>
  <si>
    <t xml:space="preserve">SINVASTATINA 20 MG  CX. 30 CP. REV.</t>
  </si>
  <si>
    <t xml:space="preserve">SINVASTATINA 20 MG  CX. 30 CP.REV.</t>
  </si>
  <si>
    <t xml:space="preserve">SINVASTATINA 20 MG  CX.30  CP.</t>
  </si>
  <si>
    <t xml:space="preserve">SINVASTATINA 20 MG CX. 30 CP. REV.</t>
  </si>
  <si>
    <t xml:space="preserve">CLINFAR 20 MG CX. 30 CP. REV.</t>
  </si>
  <si>
    <t xml:space="preserve">MENOCOL 20 MG CX. 30 CP. REV.</t>
  </si>
  <si>
    <t xml:space="preserve">SINVASTATINA 40 MG  CX.  10  CP. REV.</t>
  </si>
  <si>
    <t xml:space="preserve">SINVASTATINA 40 MG  CX.  30  CP.</t>
  </si>
  <si>
    <t xml:space="preserve">SINVASTATINA 40 MG CX. 10 CP. REV.</t>
  </si>
  <si>
    <t xml:space="preserve">ZOCOR 40 MG CX. 10 CP. REV.</t>
  </si>
  <si>
    <t xml:space="preserve">SIROLIMO 1 MG CX. 60 DRG.</t>
  </si>
  <si>
    <t xml:space="preserve">RAPAMUNE 1 MG CX. 60 DRG.</t>
  </si>
  <si>
    <t xml:space="preserve">SITAGLIPTINA+CLORIDRATO DE METFORMINA</t>
  </si>
  <si>
    <t xml:space="preserve">JANUMET 50 MG + 1000 MG CX. 56 CP. REV.</t>
  </si>
  <si>
    <t xml:space="preserve">JANUMET 50 MG + 500 MG CX. 28 CP. REV.</t>
  </si>
  <si>
    <t xml:space="preserve">JANUMET 50 MG + 850 MG CX. 28 CP. REV.</t>
  </si>
  <si>
    <t xml:space="preserve">SOL. DIÁLISE PERITONIAL  1,5% SOL. DIAL. PERITONEAL FR. X 1000 ML</t>
  </si>
  <si>
    <t xml:space="preserve">SOLUÇÃO BÁSICA DE BICARBONATO DE SÓDIO 8,125% GALÃO X 5000 ML</t>
  </si>
  <si>
    <t xml:space="preserve">SOLUÇÃO BÁSICA DE BICARBONATO DE SÓDIO 8,4% GALÃO X 5000 ML</t>
  </si>
  <si>
    <t xml:space="preserve">SOLUCAO CLORETO DE POTASSIO 10% AMP. PLAST. - 10ML </t>
  </si>
  <si>
    <t xml:space="preserve">SOLUÇÃO CLORETO DE SÓDIO 0,9% SOL. INJ. SIST. FECH. BOLSA X 125 ML</t>
  </si>
  <si>
    <t xml:space="preserve">SOLUCAO DE FOSFATO DE SODIO - 133ML</t>
  </si>
  <si>
    <t xml:space="preserve">TRAVAD ENEMA - 133ML</t>
  </si>
  <si>
    <t xml:space="preserve">SOLUÇAO DE GLICERINA - 12%  500ML </t>
  </si>
  <si>
    <t xml:space="preserve">SOLUÇÃO DE GLICERINA 12% SOL. RETAL FR. X 250 ML</t>
  </si>
  <si>
    <t xml:space="preserve">SOLUÇÃO DE GLICERINA 12% SOL. RETAL FR. X 500 ML</t>
  </si>
  <si>
    <t xml:space="preserve">SOLUÇAO DE GLICOSE - 10%  1000ML  BOLSA PLAST. VIAFLEX</t>
  </si>
  <si>
    <t xml:space="preserve">SORO GLICOSADO - 10%  1000ML  BOLSA PLAST. VIAFLEX</t>
  </si>
  <si>
    <t xml:space="preserve">SOLUÇAO DE GLICOSE - 10%  250ML BOLSA PLAST VIAFLEX</t>
  </si>
  <si>
    <t xml:space="preserve">SORO GLICOSADO - 10%  250ML</t>
  </si>
  <si>
    <t xml:space="preserve">SOLUÇAO DE GLICOSE - 5%  1000ML SISTEMA FECHADO BOLSA PLAST. VIAFLEX</t>
  </si>
  <si>
    <t xml:space="preserve">SORO GLICOSADO - 5%  1000ML</t>
  </si>
  <si>
    <t xml:space="preserve">SOLUÇAO DE GLICOSE - 5%  100ML  SISTEMA FECHADO VIAFLEX</t>
  </si>
  <si>
    <t xml:space="preserve">SORO GLICOSADO - 5%  100ML</t>
  </si>
  <si>
    <t xml:space="preserve">SOLUÇAO DE GLICOSE - 5%  250ML SISTEMA FECHADO VIAFLEX</t>
  </si>
  <si>
    <t xml:space="preserve">SORO GLICOSADO 5% - 250ML</t>
  </si>
  <si>
    <t xml:space="preserve">SOLUÇÃO DE GLICOSE 10% SOL. INJ. CX. 12 BOLSA SIST. FECH. X 1000 ML</t>
  </si>
  <si>
    <t xml:space="preserve">SOLUÇÃO DE GLICOSE 10% SOL. INJ. CX. 20 BOLSA SIST. FECH. X 500 ML</t>
  </si>
  <si>
    <t xml:space="preserve">SOLUÇÃO DE GLICOSE 25% SOL. INJ. AMP. X 10 ML</t>
  </si>
  <si>
    <t xml:space="preserve">SOLUÇÃO DE GLICOSE 25% SOL. INJ. AMP. X 10 ML (FLEXVIAL)</t>
  </si>
  <si>
    <t xml:space="preserve">SOLUÇÃO DE GLICOSE 5% SOL. INJ. CX. 12 BOLSA SIST. FECH. X 1000 ML</t>
  </si>
  <si>
    <t xml:space="preserve">SOLUÇÃO DE GLICOSE 5% SOL. INJ. CX. 20 BOLSA SIST. FECH. X 500 ML</t>
  </si>
  <si>
    <t xml:space="preserve">SOLUÇÃO DE GLICOSE 5% SOL. INJ. CX. 40 BOLSA SIST. FECH. X 250 ML</t>
  </si>
  <si>
    <t xml:space="preserve">SOLUÇÃO DE GLICOSE 5% SOL. INJ. CX. 80 BOLSA SIST. FECH. X 125 ML</t>
  </si>
  <si>
    <t xml:space="preserve">SOLUÇÃO DE GLICOSE 50% SOL. INJ. AMP. X 10 ML</t>
  </si>
  <si>
    <t xml:space="preserve">SOLUÇÃO DE IRRIGAÇÃO ÁGUA ESTÉRIL PARA IRRIGAÇÃO UROLÓGICA X 3.000 ML</t>
  </si>
  <si>
    <t xml:space="preserve">SOLUÇÃO DE IRRIGAÇÃO GLICINA 1,5% UROLÓGICA BOLSA X 3000 ML</t>
  </si>
  <si>
    <t xml:space="preserve">SOLUÇÃO DE MANITOL 20% SOL. INJ. BOLSA PLÁST. VIAFLEX SIST. FECH. X 250 ML</t>
  </si>
  <si>
    <t xml:space="preserve">SOLUÇÃO DE MANITOL 20% SOL. INJ. CX. 40 BOLSA SIST. FECH. X 250 ML</t>
  </si>
  <si>
    <t xml:space="preserve">SOLUÇÃO FISIOLÓGICA CLORETO DE SÓDIO 0,9% SOL. INJ. AMP X 10 ML</t>
  </si>
  <si>
    <t xml:space="preserve">SOLUÇÃO FISIOLÓGICA CLORETO DE SÓDIO 10% SOL. INJ. AMP X 10 ML</t>
  </si>
  <si>
    <t xml:space="preserve">SOLUÇÃO FISIOLÓGICA CLORETO DE SÓDIO 20% SOL. INJ. AMP X 10 ML</t>
  </si>
  <si>
    <t xml:space="preserve">SOLUÇAO GLICO-FISIOLOGICA BOLSA PLAST VIAFLEX - 1000ML SISTEMA FECHADO VIAFLEX</t>
  </si>
  <si>
    <t xml:space="preserve">SOLUÇAO GLICO-FISIOLOGICA BOLSA PLAST VIAFLEX - 1000ML</t>
  </si>
  <si>
    <t xml:space="preserve">SOLUCAO GLICOSE 5% SOL INJ IV CX 10 BOLSA PP SIST FECH SOLUFLEX X 1000 ML</t>
  </si>
  <si>
    <t xml:space="preserve">SOLUCAO GLICOSE 5% SOL INJ IV CX 40 BOLSA PP SIST FECH SOLUFLEX X 250 ML</t>
  </si>
  <si>
    <t xml:space="preserve">SOLUÇOES DE IRRIGAÇAO E VISCOELASTICOS 8382 - PROVISC 0,55 ML DESC.</t>
  </si>
  <si>
    <t xml:space="preserve">PROVISC - 0,55 ML DESC.</t>
  </si>
  <si>
    <t xml:space="preserve">SOMATROPINA 4 UI SOL. INJ.  FA X 0,5 ML</t>
  </si>
  <si>
    <t xml:space="preserve">HORMOTROP AQ 4 UI SOL. INJ.  FA X 0,5 ML</t>
  </si>
  <si>
    <t xml:space="preserve">SOMATROPINA 4 UI SOL. INJ. FA+ AMP. DIL. X 1 ML</t>
  </si>
  <si>
    <t xml:space="preserve">SOMATROP 4 UI SOL. INJ. FA+ AMP. DIL. X 1 ML</t>
  </si>
  <si>
    <t xml:space="preserve">SORBITOL - 3% 3000ML  SOL. IRRIG. UROL. UMA BOLSA PLAST.</t>
  </si>
  <si>
    <t xml:space="preserve">SORBITOL + LAURISULFATO DE SODIO - 6,5GRA</t>
  </si>
  <si>
    <t xml:space="preserve">MINILAX - 6,5GRA</t>
  </si>
  <si>
    <t xml:space="preserve">SORBITOL E MANITOL SOL. IRRIGAÇÃO UROLÓGICA FR. X 2000 ML</t>
  </si>
  <si>
    <t>SORBITOL+MANITOL</t>
  </si>
  <si>
    <t xml:space="preserve">PURISOLE SM SOL. INJ. FR. PLÁST.  SIST. FECH. X 1000 ML</t>
  </si>
  <si>
    <t xml:space="preserve">STRESSAN - 600MG</t>
  </si>
  <si>
    <t xml:space="preserve">SUBCITRATO DE BISMUTO COLOIDAL - 120MG</t>
  </si>
  <si>
    <t xml:space="preserve">PEPTULAN - 120MG</t>
  </si>
  <si>
    <t xml:space="preserve">SUBGALATO DE BISMUTO </t>
  </si>
  <si>
    <t xml:space="preserve">SUCCINATO DE DESVENLAFAXINA - 100MG</t>
  </si>
  <si>
    <t xml:space="preserve">PRISTIQ - 100MG</t>
  </si>
  <si>
    <t xml:space="preserve">SUCCINATO DE DESVENLAFAXINA - 50MG</t>
  </si>
  <si>
    <t xml:space="preserve">PRISTIQ - 50MG</t>
  </si>
  <si>
    <t xml:space="preserve">SUCCINATO DE DESVENLAFAXINA 50 MG BL. PVCACLARAL. X 28 CP. REV. LIB. CONT.</t>
  </si>
  <si>
    <t xml:space="preserve">PRISTIQ 50 MG BL. PVCACLARAL. X 28 CP. REV. LIB. CONT.</t>
  </si>
  <si>
    <t xml:space="preserve">SUCCINATO DE HIDROCORTISONA - 100MG  2ML</t>
  </si>
  <si>
    <t xml:space="preserve">HIDROSONE - 100MG  2ML</t>
  </si>
  <si>
    <t xml:space="preserve">SUCCINATO DE METOPROLOL - 100MG CX. 30 CP. LIB. CONTROL</t>
  </si>
  <si>
    <t xml:space="preserve">SELOZOK - 100MG CX. 30 CP. LIB. CONTROL</t>
  </si>
  <si>
    <t xml:space="preserve">SUCCINATO DE METOPROLOL - 25MG CX. 30 CP. LIB. CONTROL</t>
  </si>
  <si>
    <t xml:space="preserve">SELOZOK - 25MG CX. 30 CP. LIB. CONTROL</t>
  </si>
  <si>
    <t xml:space="preserve">SUCCINATO DE METOPROLOL - 50MG CPRS. LIB. CONTROL</t>
  </si>
  <si>
    <t xml:space="preserve">SELOZOK - 50MG</t>
  </si>
  <si>
    <t xml:space="preserve">SUCCINATO DE METOPROLOL - 50MG CX. 30 CP. LIB. CONTROL</t>
  </si>
  <si>
    <t xml:space="preserve">SELOZOK - 50MG CX. 30 CP. LIB. CONTROL</t>
  </si>
  <si>
    <t xml:space="preserve">SUCCINATO DE METOPROLOL + HIDROCLOROTIAZIDA </t>
  </si>
  <si>
    <t xml:space="preserve">SELOPRESS ZOK </t>
  </si>
  <si>
    <t xml:space="preserve">SUCCINATO DE METOPROLOL 100 MG CX. 20 CP. LIB. CONTROL.</t>
  </si>
  <si>
    <t xml:space="preserve">SELOZOK 100 MG CX. 20 CP. LIB. CONTROL.</t>
  </si>
  <si>
    <t xml:space="preserve">SUCCINATO DE METOPROLOL 25 MG CX. 20 CP. LIB. CONTROL.</t>
  </si>
  <si>
    <t xml:space="preserve">SELOZOK 25 MG CX. 20 CP. LIB. CONTROL.</t>
  </si>
  <si>
    <t xml:space="preserve">SUCCINATO DE SUMATRIPTANA - 100MG</t>
  </si>
  <si>
    <t xml:space="preserve">SUCCINATO DE SUMATRIPTANA - 50MG</t>
  </si>
  <si>
    <t xml:space="preserve">SUCCINATO DE SUMATRIPTANO - 100MG</t>
  </si>
  <si>
    <t xml:space="preserve">SUMAX - 100MG</t>
  </si>
  <si>
    <t xml:space="preserve">SUCCINATO DE SUMATRIPTANO - 25MG</t>
  </si>
  <si>
    <t xml:space="preserve">SUMAX - 25MG</t>
  </si>
  <si>
    <t xml:space="preserve">SUCCINATO DE SUMATRIPTANO - 50MG</t>
  </si>
  <si>
    <t xml:space="preserve">SUMAX - 50MG</t>
  </si>
  <si>
    <t xml:space="preserve">SUCCINATO DE SUMATRIPTANO - 6MG</t>
  </si>
  <si>
    <t xml:space="preserve">SUMAX - 6MG</t>
  </si>
  <si>
    <t xml:space="preserve">SUCCINATO SODICO DE CLORANFENICOL - 1GRA + DILUENTE</t>
  </si>
  <si>
    <t xml:space="preserve">ARIFENICOL - 1GRA + DILUENTE</t>
  </si>
  <si>
    <t xml:space="preserve">SUCCINATO SODICO DE CLORANFENICOL - 1GRA PO LIOF. SOL. INJ. IV</t>
  </si>
  <si>
    <t xml:space="preserve">SUCCINATO SÓDICO DE HIDROCORTISONA</t>
  </si>
  <si>
    <t xml:space="preserve">CORTISON 100 MG PÓ INJ. CX. 50 FA + 50 AMP. DIL. X 2 ML</t>
  </si>
  <si>
    <t xml:space="preserve">CORTISON 100 MG PÓ LIÓF. SOL. INJ. CX. 50 FA VD.</t>
  </si>
  <si>
    <t xml:space="preserve">CORTISON 500 MG PÓ INJ. CX. 50 FA + 50 AMP. DIL. X 2 ML</t>
  </si>
  <si>
    <t xml:space="preserve">CORTISON 500 MG PÓ LIÓF. SOL. INJ. CX. 50 FA VD.</t>
  </si>
  <si>
    <t xml:space="preserve">CORTISTON 500 MG PÓ LIOF. INJ. CX. 50 FA + DIL. X 4 ML</t>
  </si>
  <si>
    <t xml:space="preserve">SUCCINATO SODICO DE HIDROCORTISONA - 100MG</t>
  </si>
  <si>
    <t xml:space="preserve">HIDROSONE - 100MG</t>
  </si>
  <si>
    <t xml:space="preserve">SUCCINATO SÓDICO DE HIDROCORTISONA  500 MG PÓ LIOF. INJ. CX. 100 FA</t>
  </si>
  <si>
    <t xml:space="preserve">CORTISTON 500 MG PÓ LIOF. INJ. CX. 100 FA</t>
  </si>
  <si>
    <t xml:space="preserve">SUCCINATO SÓDICO DE HIDROCORTISONA  500 MG PO LIOF. SOL. INJ. CX. 50 FA + DIL. X 5 ML</t>
  </si>
  <si>
    <t xml:space="preserve">HIDROSONE 500 MG PO LIOF. SOL. INJ. CX. 50 FA + DIL. X 5 ML</t>
  </si>
  <si>
    <t xml:space="preserve">SUCCINATO SODICO DE HIDROCORTISONA - 500MG PO LIOF C DILUENTE</t>
  </si>
  <si>
    <t xml:space="preserve">ANDROCORTIL - 500MG C DILUENTE</t>
  </si>
  <si>
    <t xml:space="preserve">SUCCINATO SÓDICO DE HIDROCORTISONA 100 MG PÓ LIOF. INJ. CX. 100 FA</t>
  </si>
  <si>
    <t xml:space="preserve">CORTISTON 100 MG PÓ LIOF. INJ. CX. 100 FA</t>
  </si>
  <si>
    <t xml:space="preserve">SUCCINATO SÓDICO DE HIDROCORTISONA 100 MG PÓ LIOF. INJ. CX. 50 FA</t>
  </si>
  <si>
    <t xml:space="preserve">CORTISTON 100 MG PÓ LIOF. INJ. CX. 50 FA</t>
  </si>
  <si>
    <t xml:space="preserve">SUCCINATO SÓDICO DE HIDROCORTISONA 100 MG PÓ LIÓF. INJ. CX. 50 FA</t>
  </si>
  <si>
    <t xml:space="preserve">SOLU-CORTEF 100 MG PÓ LIÓF. INJ. CX. 50 FA</t>
  </si>
  <si>
    <t xml:space="preserve">SUCCINATO SÓDICO DE HIDROCORTISONA 100 MG PÓ LIÓF. INJ. CX. 50 FA + 50 AMP. DIL. X 2 ML</t>
  </si>
  <si>
    <t xml:space="preserve">SUCCINATO SÓDICO DE HIDROCORTISONA 100 MG PÓ LIOF. INJ. FA+ DIL.X 2 ML</t>
  </si>
  <si>
    <t xml:space="preserve">ANDROCORTIL 100 MG PÓ LIOF. INJ. FA+ DIL.X 2 ML</t>
  </si>
  <si>
    <t xml:space="preserve">SUCCINATO SÓDICO DE HIDROCORTISONA 100 MGML PÓ SOL. INJ. CX. 50 FA + 50 AMP. DIL. X 2 ML</t>
  </si>
  <si>
    <t xml:space="preserve">CORTIZOL 100 MGML PÓ SOL. INJ. CX. 50 FA + 50 AMP. DIL. X 2 ML</t>
  </si>
  <si>
    <t xml:space="preserve">SUCCINATO SÓDICO DE HIDROCORTISONA 500 MG PO LIOF INJ CX 100 FA VD</t>
  </si>
  <si>
    <t xml:space="preserve">ARISCORTEN 500 MG PO LIOF INJ CX 100 FA VD</t>
  </si>
  <si>
    <t xml:space="preserve">SUCCINATO SÓDICO DE HIDROCORTISONA 500 MG PÓ LIOF. INJ. CX. 50 FA</t>
  </si>
  <si>
    <t xml:space="preserve">ANDROCORTIL 500 MG PÓ LIOF. INJ. CX. 50 FA</t>
  </si>
  <si>
    <t xml:space="preserve">CORTISTON 500 MG PÓ LIOF. INJ. CX. 50 FA</t>
  </si>
  <si>
    <t xml:space="preserve">SUCCINATO SÓDICO DE HIDROCORTISONA 500 MG PÓ LIÓF. INJ. CX. 50 FA</t>
  </si>
  <si>
    <t xml:space="preserve">SOLU-CORTEF 500 MG PÓ LIÓF. INJ. CX. 50 FA</t>
  </si>
  <si>
    <t xml:space="preserve">SUCCINATO SÓDICO DE HIDROCORTISONA 500 MG PÓ LIÓF. INJ. CX. 50 FA + 50 AMP. DIL. X 4 ML</t>
  </si>
  <si>
    <t xml:space="preserve">SUCCINATO SÓDICO DE HIDROCORTISONA 500 MG PO LIOF. SOL. INJ. CX. 50 FA</t>
  </si>
  <si>
    <t xml:space="preserve">HIDROSONE 500 MG PO LIOF. SOL. INJ. CX. 50 FA</t>
  </si>
  <si>
    <t xml:space="preserve">SUCCINATO SÓDICO DE HIDROCORTISONA 500 MG PÓ LIOF. SOL. INJ. CX. 50 FA</t>
  </si>
  <si>
    <t xml:space="preserve">HIDROCORTEX 500 MG PÓ LIOF. SOL. INJ. CX. 50 FA</t>
  </si>
  <si>
    <t xml:space="preserve">SUCCINATO SÓDICO DE HIDROCORTISONA 500 MG PÓ LIOF. SOL. INJ. CX. 50 FA + DIL. X 4 ML</t>
  </si>
  <si>
    <t xml:space="preserve">HIDROCORTEX 500 MG PÓ LIOF. SOL. INJ. CX. 50 FA + DIL. X 4 ML</t>
  </si>
  <si>
    <t xml:space="preserve">SUCCINATO SÓDICO DE HIDROCORTISONA 500 MGML PÓ SOL. INJ. CX. 50 FA + 50 AMP. DIL. X 2 ML</t>
  </si>
  <si>
    <t xml:space="preserve">CORTIZOL 500 MGML PÓ SOL. INJ. CX. 50 FA + 50 AMP. DIL. X 2 ML</t>
  </si>
  <si>
    <t xml:space="preserve">SUCCINATO SÓDICO DE HIDROCORTISONA CORTISTON 100 MG PÓ LIOF. INJ. CX. 50 FA + DIL. X 2 ML</t>
  </si>
  <si>
    <t xml:space="preserve">CORTISTON 100 MG PÓ LIOF. INJ. CX. 50 FA + DIL. X 2 ML</t>
  </si>
  <si>
    <t xml:space="preserve">SUCCINATO SÓDICO DE METILPREDNISOLONA</t>
  </si>
  <si>
    <t xml:space="preserve">PREDMETIL 500 MG PÓ LIOF. SOL. INJ. CX. 50 FA + 50 AMP. DIL. X 8 ML</t>
  </si>
  <si>
    <t xml:space="preserve">SOLUPRED 1000  MG PÓ LIÓF. INJ. FA  +  DIL.</t>
  </si>
  <si>
    <t xml:space="preserve">SOLUPRED 500  MG PÓ LIÓF. INJ. FA  +  DIL.</t>
  </si>
  <si>
    <t xml:space="preserve">SOLUPREN 500 MG PÓ LIÓF. INJ. CX. 25  FA + 25 AMP. DIL. X 8 ML</t>
  </si>
  <si>
    <t xml:space="preserve">SUCCINATO SÓDICO DE METILPREDNISOLONA 125 MG PÓ LIOF. SOL. INJ. CX. 25 FA + DIL. AMP. X 2 ML</t>
  </si>
  <si>
    <t xml:space="preserve">SUCCINATO SÓDICO DE METILPREDNISOLONA 500 MG PÓ LIOF. SOL. INJ. CX. 25 FA + DIL. AMP. X 8 ML</t>
  </si>
  <si>
    <t xml:space="preserve">SUCCINATO SÓDICO DE METILPREDNISOLONA 1 G PÓ LIÓF. INJ. FA + AMP. DIL. X 16 ML</t>
  </si>
  <si>
    <t xml:space="preserve">SOLU-MEDROL 1 G PÓ LIÓF. INJ. FA + AMP. DIL. X 16 ML</t>
  </si>
  <si>
    <t xml:space="preserve">SUCCINATO SÓDICO DE METILPREDNISOLONA 125 MG PÓ LIÓF. INJ. FA + AMP. DIL. X 2 ML</t>
  </si>
  <si>
    <t xml:space="preserve">SOLU-MEDROL 125 MG PÓ LIÓF. INJ. FA + AMP. DIL. X 2 ML</t>
  </si>
  <si>
    <t xml:space="preserve">SUCCINATO SÓDICO DE METILPREDNISOLONA 40 MG PÓ LIÓF. INJ. FA + AMP. DIL. X  1 ML</t>
  </si>
  <si>
    <t xml:space="preserve">SOLU-MEDROL 40 MG PÓ LIÓF. INJ. FA + AMP. DIL. X  1 ML</t>
  </si>
  <si>
    <t xml:space="preserve">SUCCINATO SÓDICO DE METILPREDNISOLONA 500 MG PÓ LIÓF. INJ. FA + AMP. DIL. X 8 ML</t>
  </si>
  <si>
    <t xml:space="preserve">SOLU-MEDROL 500 MG PÓ LIÓF. INJ. FA + AMP. DIL. X 8 ML</t>
  </si>
  <si>
    <t xml:space="preserve">SUCCINATO SÓDICO DE METILPREDNISOLONA 500 MG PÓ SOL. INJ. FA + AMP. DIL. X 8 ML</t>
  </si>
  <si>
    <t xml:space="preserve">UNIMEDROL 500 MG PÓ SOL. INJ. FA + AMP. DIL. X 8 ML</t>
  </si>
  <si>
    <t xml:space="preserve">SUCRALFATO - 1GRA </t>
  </si>
  <si>
    <t xml:space="preserve">SUCRAFILM - 1GRA</t>
  </si>
  <si>
    <t xml:space="preserve">SUCRALFATO - 2GRA  10ML</t>
  </si>
  <si>
    <t xml:space="preserve">SUCRAFILM - 2GRA  10ML</t>
  </si>
  <si>
    <t xml:space="preserve">SUGAMADEX SÓDICO 100 MGML SOL. INJ. CX. 10 FA X 2 M</t>
  </si>
  <si>
    <t xml:space="preserve">BRIDION 100 MGML SOL. INJ. CX. 10 FA X 2 ML</t>
  </si>
  <si>
    <t xml:space="preserve">SULBACTAM SODICO + AMPICILINA - 1,5GRA</t>
  </si>
  <si>
    <t xml:space="preserve">SULBACTER - 1,5GRA</t>
  </si>
  <si>
    <t xml:space="preserve">SULBUTIAMINA </t>
  </si>
  <si>
    <t>ARCALION</t>
  </si>
  <si>
    <t xml:space="preserve">ARCALION </t>
  </si>
  <si>
    <t xml:space="preserve">SULFACRISOIDINA + CLORETO DE BENZALCONIO + BENZOCAINA - 20ML SPRAY</t>
  </si>
  <si>
    <t xml:space="preserve">COLUBIAZOL - 20ML</t>
  </si>
  <si>
    <t xml:space="preserve">SULFADIAZINA 500 MG CX. 200 CP.  </t>
  </si>
  <si>
    <t xml:space="preserve">SULADRIN 500 MG CX. 200 CP.  </t>
  </si>
  <si>
    <t xml:space="preserve">SULFADIAZINA DE PRATA</t>
  </si>
  <si>
    <t xml:space="preserve">GINO DERMAZINE 1% ( 10 MGG) CREME VAG. BISN. X + 6 APLICADOR</t>
  </si>
  <si>
    <t xml:space="preserve">SULFADIAZINA DE PRATA - GENERICO 10 MGG CREME DERM. BISN. X 30 G</t>
  </si>
  <si>
    <t xml:space="preserve">SULFADIAZINA DE PRATA 1% - 100GRA CREME (MICRONIZADA)</t>
  </si>
  <si>
    <t xml:space="preserve">DERMAZINE - 100GRA CREME</t>
  </si>
  <si>
    <t xml:space="preserve">SULFADIAZINA DE PRATA 1% (10 MGG) CREME DERM. BISN. X 30 G</t>
  </si>
  <si>
    <t xml:space="preserve">DERMAZINE 1% (10 MGG) CREME DERM. BISN. X 30 G</t>
  </si>
  <si>
    <t xml:space="preserve">SULFADIAZINA DE PRATA 1% (10 MGG) CREME DERM. BISN. X 50 G</t>
  </si>
  <si>
    <t xml:space="preserve">DERMAZINE 1% (10 MGG) CREME DERM. BISN. X 50 G</t>
  </si>
  <si>
    <t xml:space="preserve">SULFADIAZINA DE PRATA 1% (10 MGG) CREME DERM. POTE X 400 G</t>
  </si>
  <si>
    <t xml:space="preserve">DERMAZINE 1% (10 MGG) CREME DERM. POTE X 400 G</t>
  </si>
  <si>
    <t xml:space="preserve">SULFADIAZINA DE PRATA 1% CREME DERM. BISN. X 50 G</t>
  </si>
  <si>
    <t xml:space="preserve">SILGLOS 1% CREME DERM. BISN. X 50 G</t>
  </si>
  <si>
    <t xml:space="preserve">SULFADIAZINA DE PRATA 10 MGG CREME  BISN. X 30 G</t>
  </si>
  <si>
    <t xml:space="preserve">SULFADIAZINA DE PRATA 10 MGG CREME  BISN. X 50 G</t>
  </si>
  <si>
    <t xml:space="preserve">SULFADIAZINA DE PRATA 10 MGG CREME CX. 50 BISN. X 50 G</t>
  </si>
  <si>
    <t xml:space="preserve">SULFADIAZINA DE PRATA 10 MGG CREME DERM. BISN. X 20 G</t>
  </si>
  <si>
    <t xml:space="preserve">PRATAZINE 10 MGG CREME DERM. BISN. X 20 G</t>
  </si>
  <si>
    <t xml:space="preserve">SULFADIAZINA DE PRATA 10 MGG CREME DERM. BISN. X 50 G</t>
  </si>
  <si>
    <t xml:space="preserve">PRATAZINE 10 MGG CREME DERM. BISN. X 50 G</t>
  </si>
  <si>
    <t xml:space="preserve">SULFADIAZINA DE PRATA 10 MGG CREME POTE X 400 G</t>
  </si>
  <si>
    <t xml:space="preserve">SULFADOXINA + PIRIMETAMINA</t>
  </si>
  <si>
    <t>FANSIDAR</t>
  </si>
  <si>
    <t xml:space="preserve">SULFAMETOXAZOL + TRIMETOPRIMA</t>
  </si>
  <si>
    <t>BACFAR</t>
  </si>
  <si>
    <t xml:space="preserve">BACTERACIN </t>
  </si>
  <si>
    <t xml:space="preserve">QIFTRIN F</t>
  </si>
  <si>
    <t xml:space="preserve">SULFAMETOXAZOL + TRIMETOPRIMA - 100ML SUSP.</t>
  </si>
  <si>
    <t xml:space="preserve">SULFAMETOXAZOL + TRIMETOPRIMA - 100ML SUSP. </t>
  </si>
  <si>
    <t xml:space="preserve">SULFAMETOXAZOL + TRIMETOPRIMA - 40080MG</t>
  </si>
  <si>
    <t xml:space="preserve">QIFTRIM - 40080MG</t>
  </si>
  <si>
    <t xml:space="preserve">SULFAMETOXAZOL + TRIMETOPRIMA - 400MG</t>
  </si>
  <si>
    <t xml:space="preserve">INFECTRIN - 400MG</t>
  </si>
  <si>
    <t xml:space="preserve">SULFAMETOXAZOL + TRIMETOPRIMA - 50ML SUSP.</t>
  </si>
  <si>
    <t xml:space="preserve">BACFAR - 50ML SUSP.</t>
  </si>
  <si>
    <t xml:space="preserve">SULFAMETOXAZOL + TRIMETOPRIMA - 5ML INJ.IV</t>
  </si>
  <si>
    <t xml:space="preserve">ECTRIN - 5ML INJ.IV</t>
  </si>
  <si>
    <t xml:space="preserve">SULFAMETOXAZOL + TRIMETOPRIMA - 800MG</t>
  </si>
  <si>
    <t xml:space="preserve">INFECTRIN F - 800MG</t>
  </si>
  <si>
    <t xml:space="preserve">SULFAMETOXAZOL + TRIMETROPIMA</t>
  </si>
  <si>
    <t>ROYTRIN</t>
  </si>
  <si>
    <t xml:space="preserve">SULFAMETOXAZOL + TRIMETROPINA</t>
  </si>
  <si>
    <t>BENECTRIN</t>
  </si>
  <si>
    <t xml:space="preserve">SULFAMETOXAZOL + TRIMETROPINA - 100ML SUSP.</t>
  </si>
  <si>
    <t xml:space="preserve">BACTERACIN - 100ML</t>
  </si>
  <si>
    <t xml:space="preserve">SULFAMETOXAZOL + TRIMETROPINA F - 160MG</t>
  </si>
  <si>
    <t xml:space="preserve">BACTERACIN F - 160MG </t>
  </si>
  <si>
    <t>SULFAMETOXAZOL+TRIMETOPRIMA</t>
  </si>
  <si>
    <t xml:space="preserve">BAC-SULFITRIN 40 MGML + 8 MGML SUSP. ORAL.X 100 ML</t>
  </si>
  <si>
    <t xml:space="preserve">BACTRIM 200 MG5ML + 40 MG5ML SUSP. ORAL FR. X 100 ML.</t>
  </si>
  <si>
    <t xml:space="preserve">BACTRIM F 80 MGML + 16 MGML SUSP. ORAL FR. X 100 ML</t>
  </si>
  <si>
    <t xml:space="preserve">BACTRIM F 800 MG + 160 MG CX. 10 CP.</t>
  </si>
  <si>
    <t xml:space="preserve">BENECTRIN F 800 MG + 160 MG CX. 10 CP.</t>
  </si>
  <si>
    <t xml:space="preserve">ECTRIN 40 MGML + 8 MGML SUSP. ORAL FR. X 100 ML</t>
  </si>
  <si>
    <t xml:space="preserve">SULFAMETOXAZOL + TRIMETOPRIMA 40 MGML + 8 MGML SUSP. ORAL FR. PLÁST. AMB. X 100 ML + CP. MED.</t>
  </si>
  <si>
    <t xml:space="preserve">SULFAMETOXAZOL+TRIMETOPRIMA </t>
  </si>
  <si>
    <t xml:space="preserve">MEDTRIM 400 MG + 80 MG  CX. 20 CP.</t>
  </si>
  <si>
    <t xml:space="preserve">SULFAMETOXAZOL+TRIMETOPRIMA  40 MGML + 8 MGML SUSP. ORAL CX. 50 FR. VD. X 50  ML+  CP. MED.</t>
  </si>
  <si>
    <t xml:space="preserve">SULFAMETOXAZOL+TRIMETOPRIMA 40 MGML + 8 MGML </t>
  </si>
  <si>
    <t xml:space="preserve">SULFAMETOXAZOL+TRIMETOPRIMA  40 MGML + 8 MGML. SUSP. ORAL CX. 50  FR. PLÁST. X 50 ML</t>
  </si>
  <si>
    <t xml:space="preserve">ESPECTROPRIMA 40 MGML + 8 MGML. SUSP. ORAL CX. 50  FR. PLÁST. X 50 ML</t>
  </si>
  <si>
    <t xml:space="preserve">SULFAMETOXAZOL+TRIMETOPRIMA - 400MG + 80MG</t>
  </si>
  <si>
    <t xml:space="preserve">SULFAMETOXAZOL+TRIMETOPRIMA 40 MGML + 8 MGML SUSP. ORAL CX. 50 FR. VD. X 100  ML + CP. MED.</t>
  </si>
  <si>
    <t xml:space="preserve">SULFAMETOXAZOL+TRIMETOPRIMA 40 MGML + 8 MGML SUSP. ORAL FR. X 50 ML.</t>
  </si>
  <si>
    <t xml:space="preserve">BACTRIM 40 MGML + 8 MGML SUSP. ORAL FR. X 50 ML.</t>
  </si>
  <si>
    <t xml:space="preserve">SULFAMETOXAZOL+TRIMETOPRIMA 400 MG + 80 MG CX. 12 CP.</t>
  </si>
  <si>
    <t xml:space="preserve">DIENTRIN 400 MG + 80 MG CX. 12 CP.</t>
  </si>
  <si>
    <t xml:space="preserve">SULFAMETOXAZOL+TRIMETOPRIMA 400 MG + 80 MG CX. 20 CP.</t>
  </si>
  <si>
    <t xml:space="preserve">BACTRIM 400 MG + 80 MG CX. 20 CP.</t>
  </si>
  <si>
    <t xml:space="preserve">SULFAMETOXAZOL+TRIMETOPRIMA 80 MGML + 16 MGML SOL. INJ. CX. 50 AMP. X 5 ML</t>
  </si>
  <si>
    <t xml:space="preserve">BAC-SULFITRIN 80 MGML + 16 MGML SOL. INJ. CX. 50 AMP. X 5 ML</t>
  </si>
  <si>
    <t xml:space="preserve">SULFASALAZINA - 500MG</t>
  </si>
  <si>
    <t xml:space="preserve">AZULFIN - 500MG</t>
  </si>
  <si>
    <t xml:space="preserve">SULFASSALAZINA 500 MG FR. X 20 CP.</t>
  </si>
  <si>
    <t xml:space="preserve">SALAZOPRIN 500 MG FR. X 20 CP.</t>
  </si>
  <si>
    <t xml:space="preserve">SULFATO  DE  AMICACINA  100 MG (50 MGML) SOL. INJ. CX. 50 AMP. X 2 ML</t>
  </si>
  <si>
    <t xml:space="preserve">SULFATO  DE  AMICACINA 500 MG (250 MGML) SOL. INJ. CX. 50 AMP. X 2 ML</t>
  </si>
  <si>
    <t xml:space="preserve">SULFATO DE AMICACINA - 100MG  2ML</t>
  </si>
  <si>
    <t xml:space="preserve">NOVAMIN - 100MG  2ML</t>
  </si>
  <si>
    <t xml:space="preserve">SULFATO DE AMICACINA - 125MG  2ML SOL. INJ. </t>
  </si>
  <si>
    <t xml:space="preserve">SULFATO DE AMICACINA - 125MG  2ML SOL. INJ.</t>
  </si>
  <si>
    <t xml:space="preserve">SULFATO DE AMICACINA - 500MG  2ML</t>
  </si>
  <si>
    <t xml:space="preserve">HICACINA - 500MG  2ML</t>
  </si>
  <si>
    <t xml:space="preserve">NOVAMIN - 500MG  2ML</t>
  </si>
  <si>
    <t xml:space="preserve">SULFATO DE AMICACINA 100 MG (50 MGML) CX. 50 AMP. X 2 ML</t>
  </si>
  <si>
    <t xml:space="preserve">AMICILON 100 MG (50 MGML) CX. 50 AMP. X 2 ML</t>
  </si>
  <si>
    <t xml:space="preserve">SULFATO DE AMICACINA 100 MG (50 MGML) SOL INJ CX. 50 AMP X 2 ML</t>
  </si>
  <si>
    <t xml:space="preserve">AMICALIN 100 MG (50 MGML) SOL INJ CX. 50 AMP X 2 ML</t>
  </si>
  <si>
    <t xml:space="preserve">SULFATO DE AMICACINA 100 MG (50 MGML) SOL. INJ. CX. 100 AMP. VD X 2 ML</t>
  </si>
  <si>
    <t xml:space="preserve">SULFATO DE AMICACINA 100 MG (50 MGML) SOL. INJ. CX. 50 AMP. X 2 ML</t>
  </si>
  <si>
    <t xml:space="preserve">SULFATO DE AMICACINA 250 MG (125 MGML) CX. 50 AMP. X 2 ML</t>
  </si>
  <si>
    <t xml:space="preserve">AMICILON 250 MG (125 MGML) CX. 50 AMP. X 2 ML</t>
  </si>
  <si>
    <t xml:space="preserve">SULFATO DE AMICACINA 250 MG (125 MGML) SOL. INJ. CX. 50 AMP.X 2 ML</t>
  </si>
  <si>
    <t xml:space="preserve">SULFATO DE AMICACINA 500 MG (125 MGML) SOL INJ CX. 50 AMP X 2 ML</t>
  </si>
  <si>
    <t xml:space="preserve">AMICALIN 500 MG (125 MGML) SOL INJ CX. 50 AMP X 2 ML</t>
  </si>
  <si>
    <t xml:space="preserve">SULFATO DE AMICACINA 500 MG (250 MGML) CX. 50 AMP. X 2 ML</t>
  </si>
  <si>
    <t xml:space="preserve">AMICILON 500 MG (250 MGML) CX. 50 AMP. X 2 ML</t>
  </si>
  <si>
    <t xml:space="preserve">SULFATO DE AMICACINA 500 MG (250 MGML) SOL. INJ. AMP. X 2 ML</t>
  </si>
  <si>
    <t xml:space="preserve">SULFATO DE AMICACINA 500 MG (250 MGML) SOL. INJ. CX. 50 AMP. X 2 ML</t>
  </si>
  <si>
    <t xml:space="preserve">SULFATO DE ATROPINA - 0,25MG  1ML</t>
  </si>
  <si>
    <t xml:space="preserve">ATROPIN - 0,25MG  1ML</t>
  </si>
  <si>
    <t xml:space="preserve">HYTROPIN - 0,25MG  1ML</t>
  </si>
  <si>
    <t xml:space="preserve">SULFATO DE ATROPINA - 0,25MG  1ML SOL.INJ. AMP. VF</t>
  </si>
  <si>
    <t xml:space="preserve">PASMODEX - 0,25MG  1ML SOL.INJ. AMP. VF</t>
  </si>
  <si>
    <t xml:space="preserve">SULFATO DE ATROPINA - 0,25MG  1ML SOL.INJ. AMP.PLAST.</t>
  </si>
  <si>
    <t xml:space="preserve">PASMODEX - 0,25MG  1ML SOL.INJ. AMP.PLAST.</t>
  </si>
  <si>
    <t xml:space="preserve">SULFATO DE ATROPINA 0,25 MG SOL. INJ. CX. 100 AMP X 1 ML</t>
  </si>
  <si>
    <t xml:space="preserve">ATROPION 0,25 MG SOL. INJ. CX. 100 AMP X 1 ML</t>
  </si>
  <si>
    <t xml:space="preserve">SULFATO DE ATROPINA 0,25 MGML SOL INJ CX 100 AMP X 1 ML</t>
  </si>
  <si>
    <t xml:space="preserve">ATROPINON 0,25 MGML SOL INJ CX 100 AMP X 1 ML</t>
  </si>
  <si>
    <t xml:space="preserve">SULFATO DE ATROPINA 0,25 MGML SOL INJ CX 50 AMP X 1 ML </t>
  </si>
  <si>
    <t xml:space="preserve">ATROFARMA 0,25 MGML SOL INJ CX 50 AMP X 1 ML </t>
  </si>
  <si>
    <t xml:space="preserve">SULFATO DE ATROPINA 0,25 MGML SOL. INJ. CX. 100 AMP X 1 ML</t>
  </si>
  <si>
    <t xml:space="preserve">SANTROPINA 0,25 MGML SOL. INJ. CX. 100 AMP X 1 ML</t>
  </si>
  <si>
    <t xml:space="preserve">SULFATO DE ATROPINA 0,25 MGML SOL. INJ. CX. 100 AMP X 2 ML</t>
  </si>
  <si>
    <t xml:space="preserve">SANTROPINA 0,25 MGML SOL. INJ. CX. 100 AMP X 2 ML</t>
  </si>
  <si>
    <t xml:space="preserve">SULFATO DE ATROPINA 0,25 MGML SOL. INJ. CX. 100 AMP. X 1 ML</t>
  </si>
  <si>
    <t xml:space="preserve">SULFATO DE ATROPINA 0,25 MGML SOL. INJ. IMIV SC CX. 50 AMP. X 1 ML</t>
  </si>
  <si>
    <t xml:space="preserve">NOVATON 0,25 MGML SOL. INJ. IMIV SC CX. 50 AMP. X 1 ML</t>
  </si>
  <si>
    <t xml:space="preserve">SULFATO DE ATROPINA 0,5 MG SOL. INJ. CX. 100 AMP X 1 ML</t>
  </si>
  <si>
    <t xml:space="preserve">ATROPION 0,5 MG SOL. INJ. CX. 100 AMP X 1 ML</t>
  </si>
  <si>
    <t xml:space="preserve">SULFATO DE ATROPINA 0,5 MGML  SOL. INJ. CX. 100 AMP X 1  ML</t>
  </si>
  <si>
    <t xml:space="preserve">HYTROPIN 0,5 MGML  SOL. INJ. CX. 100 AMP X 1  ML</t>
  </si>
  <si>
    <t xml:space="preserve">SULFATO DE ATROPINA 0,5% - 5ML COLIRIO</t>
  </si>
  <si>
    <t xml:space="preserve">ATROPINA 0,5% - 5ML</t>
  </si>
  <si>
    <t xml:space="preserve">SULFATO DE BÁRIO (100% PV) 1 GML SUSP. ORAL CX. 30 FR X 150 ML</t>
  </si>
  <si>
    <t xml:space="preserve">MICROPAQUE  (100% PV) 1 GML SUSP. ORAL CX. 30 FR X 150 ML</t>
  </si>
  <si>
    <t xml:space="preserve">SULFATO DE BÁRIO 2,1% SUSP. ORAL FR. X 450 ML</t>
  </si>
  <si>
    <t xml:space="preserve">READI-CAT  2,1% SUSP. ORAL FR. X 450 ML</t>
  </si>
  <si>
    <t>ALPHARAD</t>
  </si>
  <si>
    <t xml:space="preserve">SULFATO DE BÁRIO KIT ENEMA 340 G + SONDA RETAL 1 VIA</t>
  </si>
  <si>
    <t xml:space="preserve">SULFATO DE BÁRIO KIT ENEMA 340 G + SONDA RETAL 3 VIAS + BALAO</t>
  </si>
  <si>
    <t xml:space="preserve">SULFATO DE BÁRIO OPTI-BAR SUSP. ORAL FR. X 150 ML</t>
  </si>
  <si>
    <t xml:space="preserve">SULFATO DE BÁRIO SUSP. ORAL COPO FR. PLÁST.X 150 ML</t>
  </si>
  <si>
    <t xml:space="preserve">BARIOGEL SUSP. ORAL COPO FR. PLÁST.X 150 ML</t>
  </si>
  <si>
    <t xml:space="preserve">SULFATO DE BÁRIO SUSP. ORAL COPO FR. PLÁST.X 200 ML</t>
  </si>
  <si>
    <t xml:space="preserve">BARIOGEL SUSP. ORAL COPO FR. PLÁST.X 200 ML</t>
  </si>
  <si>
    <t xml:space="preserve">SULFATO DE BÁRIO SUSP. ORAL CX. 10 COPO FR. PLÁST.X 150 ML</t>
  </si>
  <si>
    <t xml:space="preserve">BARIOGEL SUSP. ORAL CX. 10 COPO FR. PLÁST.X 150 ML</t>
  </si>
  <si>
    <t xml:space="preserve">SULFATO DE BÁRIO SUSP. ORAL CX.10 COPO FR. PLÁST.X 200 ML</t>
  </si>
  <si>
    <t xml:space="preserve">BARIOGEL SUSP. ORAL CX.10 COPO FR. PLÁST.X 200 ML</t>
  </si>
  <si>
    <t xml:space="preserve">SULFATO DE BLEOMICINA - 15UI PO LIOF.</t>
  </si>
  <si>
    <t xml:space="preserve">CINALEO - 15UI PO LIOF.</t>
  </si>
  <si>
    <t xml:space="preserve">SULFATO DE BLEOMICINA 15 UI PÓ LIOF. FA + AMP.DIL.X 10 ML</t>
  </si>
  <si>
    <t xml:space="preserve">BONAR 15 UI PÓ LIOF. FA + AMP.DIL.X 10 ML</t>
  </si>
  <si>
    <t xml:space="preserve">SULFATO DE BLEOMICINA 15 UI PÓ LIOF. FA + AMP.DIL.X 15 ML</t>
  </si>
  <si>
    <t xml:space="preserve">BONAR 15 UI PÓ LIOF. FA + AMP.DIL.X 15 ML</t>
  </si>
  <si>
    <t xml:space="preserve">SULFATO DE BLEOMICINA 15 UI PÓ LIOF. FA + AMP.DIL.X 5 ML</t>
  </si>
  <si>
    <t xml:space="preserve">BONAR 15 UI PÓ LIOF. FA + AMP.DIL.X 5 ML</t>
  </si>
  <si>
    <t xml:space="preserve">SULFATO DE BLEOMICINA 15 UI PÓ LIÓF. INJ. AMP. + DIL. X 10 ML</t>
  </si>
  <si>
    <t xml:space="preserve">TECNOMICINA 15 UI PÓ LIÓF. INJ. AMP. + DIL. X 10 ML</t>
  </si>
  <si>
    <t xml:space="preserve">SULFATO DE BLEOMICINA 15 UI PÓ LIÓF. INJ. FA</t>
  </si>
  <si>
    <t xml:space="preserve">BLENOXANE 15 UI PÓ LIÓF. INJ. FA</t>
  </si>
  <si>
    <t xml:space="preserve">SULFATO DE CONDROITINA - 500MG + SULFATO DE GLICOSAMINA - 400MG</t>
  </si>
  <si>
    <t>ARTROLIVE</t>
  </si>
  <si>
    <t xml:space="preserve">SULFATO DE EFEDRINA - 50MG1ML</t>
  </si>
  <si>
    <t xml:space="preserve">EFEDRIN - 50MG1ML</t>
  </si>
  <si>
    <t xml:space="preserve">UNIFEDRINE - 50MG1ML </t>
  </si>
  <si>
    <t xml:space="preserve">SULFATO DE GENTAMICINA - 120MG  1,5ML</t>
  </si>
  <si>
    <t xml:space="preserve">GARAMICINA - 120MG  1,5ML</t>
  </si>
  <si>
    <t xml:space="preserve">SULFATO DE GENTAMICINA - 160MG  2ML</t>
  </si>
  <si>
    <t xml:space="preserve">GENTAMIL - 160MG  2ML</t>
  </si>
  <si>
    <t xml:space="preserve">SULFATO DE GENTAMICINA - 20MG  1ML</t>
  </si>
  <si>
    <t xml:space="preserve">GENTAMIL - 20MG  1ML</t>
  </si>
  <si>
    <t xml:space="preserve">SULFATO DE GENTAMICINA - 280MG  1,5ML</t>
  </si>
  <si>
    <t xml:space="preserve">GARAMICINA - 280MG  1,5ML</t>
  </si>
  <si>
    <t xml:space="preserve">SULFATO DE GENTAMICINA - 30GRA CREME </t>
  </si>
  <si>
    <t xml:space="preserve">GARAMICINA - 30GRA CREME</t>
  </si>
  <si>
    <t xml:space="preserve">SULFATO DE GENTAMICINA - 40MG  1ML</t>
  </si>
  <si>
    <t xml:space="preserve">GARAMICINA - 40MG  1ML</t>
  </si>
  <si>
    <t xml:space="preserve">SULFATO DE GENTAMICINA - 40MGML  2ML</t>
  </si>
  <si>
    <t xml:space="preserve">SULFATO DE GENTAMICINA - 5ML COL.</t>
  </si>
  <si>
    <t xml:space="preserve">GENTAMICINA - 5ML</t>
  </si>
  <si>
    <t xml:space="preserve">SULFATO DE GENTAMICINA - 60MG  1,5ML</t>
  </si>
  <si>
    <t xml:space="preserve">GARAMICINA - 60MG  1,5ML</t>
  </si>
  <si>
    <t xml:space="preserve">SULFATO DE GENTAMICINA - 80MG  2ML</t>
  </si>
  <si>
    <t xml:space="preserve">GARAMICINA - 80MG  2ML</t>
  </si>
  <si>
    <t xml:space="preserve">GENTAMIL - 80MG  2ML</t>
  </si>
  <si>
    <t xml:space="preserve">NEO GENTAMICIN - 80MG  2ML</t>
  </si>
  <si>
    <t xml:space="preserve">SULFATO DE GENTAMICINA 160 MG SOL. INJ. AMP. X  2  ML.</t>
  </si>
  <si>
    <t xml:space="preserve">GARAMICINA 160 MG SOL. INJ. AMP. X  2  ML.</t>
  </si>
  <si>
    <t xml:space="preserve">SULFATO DE GENTAMICINA 20 MG SOL. INJ. CX. 2 AMP. X 1 ML</t>
  </si>
  <si>
    <t xml:space="preserve">GARAMICINA 20 MG SOL. INJ. CX. 2 AMP. X 1 ML</t>
  </si>
  <si>
    <t xml:space="preserve">SULFATO DE GENTAMICINA 20 MG SOL. INJ.CX. 100 AMP X 1  ML</t>
  </si>
  <si>
    <t xml:space="preserve">GENTARON 20 MG SOL. INJ.CX. 100 AMP X 1  ML</t>
  </si>
  <si>
    <t xml:space="preserve">SULFATO DE GENTAMICINA 20 MGML SOL. INJ. CX. 50 AMP. X 1 ML</t>
  </si>
  <si>
    <t xml:space="preserve">GENTAMICIN 20 MGML SOL. INJ. CX. 50 AMP. X 1 ML</t>
  </si>
  <si>
    <t xml:space="preserve">SULFATO DE GENTAMICINA 40 MGML SOL. INJ. CX. 100 AMP X 2 ML</t>
  </si>
  <si>
    <t xml:space="preserve">SULFATO DE GENTAMICINA 40 MGML SOL. INJ. CX. 50 AMP. X 1 ML</t>
  </si>
  <si>
    <t xml:space="preserve">GENTAMICIN 40 MGML SOL. INJ. CX. 50 AMP. X 1 ML</t>
  </si>
  <si>
    <t xml:space="preserve">SULFATO DE GENTAMICINA 40 MGML SOL. INJ. CX.100 AMP X 2 ML</t>
  </si>
  <si>
    <t xml:space="preserve">HYTAMICINA 40 MGML SOL. INJ. CX.100 AMP X 2 ML</t>
  </si>
  <si>
    <t xml:space="preserve">SULFATO DE GENTAMICINA 5 MGG  POMADA OFT. BISN. X 3,5 G</t>
  </si>
  <si>
    <t xml:space="preserve">GENTAMICINA 5 MGG  POMADA OFT. BISN. X 3,5 G</t>
  </si>
  <si>
    <t xml:space="preserve">SULFATO DE GENTAMICINA 60 MG SOL. INJ.CX. 100 AMP X 1,5  ML</t>
  </si>
  <si>
    <t xml:space="preserve">GENTARON 60 MG SOL. INJ.CX. 100 AMP X 1,5  ML</t>
  </si>
  <si>
    <t xml:space="preserve">SULFATO DE GENTAMICINA 80 MG SOL. INJ. CX. 50 AMP. X 2 ML</t>
  </si>
  <si>
    <t xml:space="preserve">NEO GENTAMICIN 80 MG SOL. INJ. CX. 50 AMP. X 2 ML</t>
  </si>
  <si>
    <t xml:space="preserve">SULFATO DE GENTAMICINA 80 MG SOL. INJ.CX. 100 AMP X 2  ML</t>
  </si>
  <si>
    <t xml:space="preserve">GENTARON 80 MG SOL. INJ.CX. 100 AMP X 2  ML</t>
  </si>
  <si>
    <t xml:space="preserve">SULFATO DE GENTAMICINA 80 MG2 ML SOL. INJ. CX. 50 AMP. X 2 ML</t>
  </si>
  <si>
    <t xml:space="preserve">GENTAMICIN 80 MG2 ML SOL. INJ. CX. 50 AMP. X 2 ML</t>
  </si>
  <si>
    <t xml:space="preserve">SULFATO DE GLICOSAMINA PO ORAL - 3,95GRA</t>
  </si>
  <si>
    <t xml:space="preserve">DINAFLEX - 3,95GRA</t>
  </si>
  <si>
    <t xml:space="preserve">SULFATO DE HIDROXICLOROQUINA 400 MG CX. 30 CP. REV.</t>
  </si>
  <si>
    <t xml:space="preserve">PLAQUINOL 400 MG CX. 30 CP. REV.</t>
  </si>
  <si>
    <t xml:space="preserve">SULFATO DE MAGNESIO - 50%  10ML</t>
  </si>
  <si>
    <t xml:space="preserve">SULFATO DE MAGNESIO 1 MEQML - 10 ML FLEXVIAL</t>
  </si>
  <si>
    <t xml:space="preserve">MAGNESIO 1 MEQML - 10 ML </t>
  </si>
  <si>
    <t xml:space="preserve">SULFATO DE MAGNESIO 10% - 10ML  200 AMP</t>
  </si>
  <si>
    <t xml:space="preserve">SULFATO DE MAGNESIO 10% - 10ML</t>
  </si>
  <si>
    <t xml:space="preserve">SULFATO DE MAGNÉSIO 10% SOL. INJ. CX. 100 AMP X 10 ML</t>
  </si>
  <si>
    <t xml:space="preserve">MAGNOSTON 10% SOL. INJ. CX. 100 AMP X 10 ML</t>
  </si>
  <si>
    <t xml:space="preserve">SULFATO DE MAGNÉSIO 50% SOL. INJ. CX. 100 AMP X 10 ML</t>
  </si>
  <si>
    <t xml:space="preserve">HYPOMAGNE 50% SOL. INJ. CX. 100 AMP X 10 ML</t>
  </si>
  <si>
    <t xml:space="preserve">MAGNOSTON 50% SOL. INJ. CX. 100 AMP X 10 ML</t>
  </si>
  <si>
    <t xml:space="preserve">SULFATO DE MORFINA</t>
  </si>
  <si>
    <t xml:space="preserve">MORFENIL 10 MGML SOL. INJ. CX. 5 AMP. X 1 ML</t>
  </si>
  <si>
    <t xml:space="preserve">SULFATO DE MORFINA - 0,1MG  1ML</t>
  </si>
  <si>
    <t xml:space="preserve">DIMORF - 0,1 MG 1ML</t>
  </si>
  <si>
    <t xml:space="preserve">SULFATO DE MORFINA  0,2 MGML SOL. INJ. CX. 50 AMP. X 1 ML</t>
  </si>
  <si>
    <t xml:space="preserve">SULFATO DE MORFINA - 0,2MG  1ML</t>
  </si>
  <si>
    <t xml:space="preserve">DIMORF - 0,2MG  1ML</t>
  </si>
  <si>
    <t xml:space="preserve">SULFATO DE MORFINA - 100MG</t>
  </si>
  <si>
    <t xml:space="preserve">DIMORF LC - 100MG</t>
  </si>
  <si>
    <t xml:space="preserve">SULFATO DE MORFINA - 10MG </t>
  </si>
  <si>
    <t xml:space="preserve">DIMORF - 10MG </t>
  </si>
  <si>
    <t xml:space="preserve">SULFATO DE MORFINA - 10MG / 1ML</t>
  </si>
  <si>
    <t xml:space="preserve">DIMORF - 10MG / 1ML</t>
  </si>
  <si>
    <t xml:space="preserve">SULFATO DE MORFINA - 10MGML  60ML SOL. ORAL</t>
  </si>
  <si>
    <t xml:space="preserve">DIMORF - 10MGML  60ML SOL.ORAL</t>
  </si>
  <si>
    <t xml:space="preserve">SULFATO DE MORFINA - 1MG ML  2ML CX. ISOPOR 50 EST. C1 AMP. 2 ML</t>
  </si>
  <si>
    <t xml:space="preserve">DIMORF - 1MG  ML  2ML</t>
  </si>
  <si>
    <t xml:space="preserve">SULFATO DE MORFINA - 30MG</t>
  </si>
  <si>
    <t xml:space="preserve">DIMORF LC - 30MG</t>
  </si>
  <si>
    <t xml:space="preserve">SULFATO DE MORFINA 0,2 MGML SOL. INJ. CX. 50 AMP. X 1 ML</t>
  </si>
  <si>
    <t xml:space="preserve">DIMORF 0,2 MGML SOL. INJ. CX. 50 AMP. X 1 ML</t>
  </si>
  <si>
    <t xml:space="preserve">SULFATO DE MORFINA 1 MGML SOL. INJ. CX. 50 AMP. X 2 ML</t>
  </si>
  <si>
    <t xml:space="preserve">SULFATO DE MORFINA 10 MGML SOL. INJ. CX. 100 AMP X 1 ML </t>
  </si>
  <si>
    <t xml:space="preserve">SULFATO DE MORFINA 10 MGML SOL. INJ. CX. 50  AMP. X 1  ML</t>
  </si>
  <si>
    <t xml:space="preserve">DIMORF 10 MGML SOL. INJ. CX. 50  AMP. X 1  ML</t>
  </si>
  <si>
    <t xml:space="preserve">SULFATO DE MORFINA 10 MGML SOL. INJ. CX. 50 AMP. X 1 ML</t>
  </si>
  <si>
    <t xml:space="preserve">MORFENIL 10 MGML SOL. INJ. CX. 50 AMP. X 1 ML</t>
  </si>
  <si>
    <t xml:space="preserve">SULFATO  DE  MORFINA 10 MGML SOL. INJ. CX. 50 AMP. X 1 ML</t>
  </si>
  <si>
    <t xml:space="preserve">SULFATO DE MORFINA 30 MG CX. 50 CP.</t>
  </si>
  <si>
    <t xml:space="preserve">DIMORF 30 MG CX. 50 CP.</t>
  </si>
  <si>
    <t xml:space="preserve">SULFATO DE MORFINA PENTAIDRATADO - 0,2 MGML</t>
  </si>
  <si>
    <t xml:space="preserve">DOLO MOFF - 0,2 MGML </t>
  </si>
  <si>
    <t xml:space="preserve">SULFATO DE MORFINA PENTAIDRATADO - 10MG</t>
  </si>
  <si>
    <t xml:space="preserve">DOLO MOFF - 10MG</t>
  </si>
  <si>
    <t xml:space="preserve">SULFATO DE MORFINA PENTAIDRATADO - 10MGML</t>
  </si>
  <si>
    <t xml:space="preserve">DOLO MOFF - 10MGML</t>
  </si>
  <si>
    <t xml:space="preserve">SULFATO DE MORFINA PENTAIDRATADO - 1MGML</t>
  </si>
  <si>
    <t xml:space="preserve">DOLO MOFF - 1MGML</t>
  </si>
  <si>
    <t xml:space="preserve">SULFATO DE NEOMICINA + BACITRACINA - 15GRA POM.</t>
  </si>
  <si>
    <t xml:space="preserve">NEBACETIN - 15GRA</t>
  </si>
  <si>
    <t xml:space="preserve">SULFATO DE NEOMICINA + BACITRACINA - 15GRA POMADA</t>
  </si>
  <si>
    <t xml:space="preserve">NEOCETRIN - 15GRA POMADA</t>
  </si>
  <si>
    <t xml:space="preserve">SULFATO DE NEOMICINA + BACITRACINA - 15GRA POMADA  </t>
  </si>
  <si>
    <t xml:space="preserve">SULFATO DE NEOMICINA + BACITRACINA - 50GRA POM. </t>
  </si>
  <si>
    <t xml:space="preserve">NEBACETIN - 50GRA</t>
  </si>
  <si>
    <t xml:space="preserve">SULFATO DE NEOMICINA + BACITRACINA - 50GRA POMADA</t>
  </si>
  <si>
    <t xml:space="preserve">SULFATO DE NEOMICINA + BACITRACINA POMADA - 15 GRA</t>
  </si>
  <si>
    <t xml:space="preserve">BACINEO - 15 GRA</t>
  </si>
  <si>
    <t xml:space="preserve">SULFATO DE NEOMICINA + BACITRACINA ZINCICA - 10GRA POM. DERM. </t>
  </si>
  <si>
    <t xml:space="preserve">TEUTOMICIN - 10GRA POM. DERM. </t>
  </si>
  <si>
    <t xml:space="preserve">SULFATO DE NEOMICINA + BACITRACINA ZINCICA POM - 5MG</t>
  </si>
  <si>
    <t xml:space="preserve">FERID POM - 5MG</t>
  </si>
  <si>
    <t xml:space="preserve">SULFATO DE NEOMICINA + SULFATO DE POLIMIXINA B + NISTATINA + TINIDAZOL CRM - 60 GRA</t>
  </si>
  <si>
    <t xml:space="preserve">POLIGINAX - 60 GRA</t>
  </si>
  <si>
    <t xml:space="preserve">SULFATO DE NEOMICINA 5 MGG POMADA DERM. BISN. X 10 G</t>
  </si>
  <si>
    <t xml:space="preserve">LOMICINA 5 MGG POMADA DERM. BISN. X 10 G</t>
  </si>
  <si>
    <t xml:space="preserve">SULFATO DE NEOMICINA E POLIMIXINA B + CLORIDRATO DE LIDOCAINA + ACETONIDO DE FLUOCINOLONA - 5ML</t>
  </si>
  <si>
    <t xml:space="preserve">ELOTIN - 5ML</t>
  </si>
  <si>
    <t xml:space="preserve">SULFATO DE NEOMICINA+BACITRACINA</t>
  </si>
  <si>
    <t xml:space="preserve">CICATRENE 250 UIG + 3300 UIG  CREME BISN. X 20 G</t>
  </si>
  <si>
    <t xml:space="preserve">NEODERME 5 MGG + 250 UIG POMADA BISN. X 10 G</t>
  </si>
  <si>
    <t xml:space="preserve">SULFATO DE NEOMICINA+BACITRACINA  5 MG + 250 UIG POMADA DERM. BISN. X 15 G</t>
  </si>
  <si>
    <t xml:space="preserve">NEOTRICIN 5 MG + 250 UIG POMADA DERM. BISN. X 15 G</t>
  </si>
  <si>
    <t xml:space="preserve">SULFATO DE NEOMICINA+BACITRACINA 5 MGG + 250 UIG POMADA DERM. BISN. X 15 G</t>
  </si>
  <si>
    <t xml:space="preserve">SULFATO DE POLIMIXINA B  500.000 UI PÓ LIÓF. INJ. CX. 5 FA</t>
  </si>
  <si>
    <t xml:space="preserve">SULFATO DE POLIMIXINA B + NEOMICINA + BACITRACINA + ZINCO - 10 GRA PO </t>
  </si>
  <si>
    <t xml:space="preserve">ANASEPTIL - 10 GRA</t>
  </si>
  <si>
    <t xml:space="preserve">SULFATO DE POLIMIXINA B 500.000 UI PÓ LIOF. CX. 10 FA VD. X 1 ML</t>
  </si>
  <si>
    <t xml:space="preserve">BEDFORDPOLY-B 500.000 UI PÓ LIOF. CX. 10 FA VD. X 1 ML</t>
  </si>
  <si>
    <t xml:space="preserve">SULFATO DE POLIMIXINA B+SULFATO DE NEOMICINA+FLUDROCORTISONA+CLORIDRATO DE LIDOCAÍNA</t>
  </si>
  <si>
    <t xml:space="preserve">PANOTIL SOL. OTOL. FR. GTS. X 8 ML</t>
  </si>
  <si>
    <t xml:space="preserve">SULFATO DE SALBUTAMOL</t>
  </si>
  <si>
    <t xml:space="preserve">AEROLIN 2 MG5ML XPR FR. VD. X 120 ML</t>
  </si>
  <si>
    <t xml:space="preserve">SULFATO  DE  SALBUTAMOL 0,4 MGML XPE FR. VD X 100 ML</t>
  </si>
  <si>
    <t xml:space="preserve">SULFATO  DE  SALBUTAMOL 0,4 MGML. XPE. FR. PLÁST. X 120 ML.</t>
  </si>
  <si>
    <t xml:space="preserve">SULFATO DE SALBUTAMOL - 100MCG  200 DOSES SPRAY</t>
  </si>
  <si>
    <t xml:space="preserve">AEROLIN - 100MCG  200 DOSES SPRAY</t>
  </si>
  <si>
    <t xml:space="preserve">SULFATO DE SALBUTAMOL - 100MCGDOSE AEROSOL ORAL</t>
  </si>
  <si>
    <t xml:space="preserve">AERODINI - 100MCGDOSE AEROSOL ORAL</t>
  </si>
  <si>
    <t xml:space="preserve">SULFATO DE SALBUTAMOL - 120ML XPE</t>
  </si>
  <si>
    <t xml:space="preserve">SULFATO DE SALBUTAMOL - 120ML</t>
  </si>
  <si>
    <t xml:space="preserve">SULFATO DE SALBUTAMOL - 2MG</t>
  </si>
  <si>
    <t xml:space="preserve">AEROTAMOL - 2MG </t>
  </si>
  <si>
    <t xml:space="preserve">SULFATO DE SALBUTAMOL - 2MG  120ML XPE</t>
  </si>
  <si>
    <t xml:space="preserve">SULFATO DE SALBUTAMOL - 2MG5ML</t>
  </si>
  <si>
    <t xml:space="preserve">SULFATO DE SALBUTAMOL - 2MG5ML </t>
  </si>
  <si>
    <t xml:space="preserve">SULFATO DE SALBUTAMOL - 5MGML  10ML GTS</t>
  </si>
  <si>
    <t xml:space="preserve">AEROLIN - 5MGML  10ML GTS</t>
  </si>
  <si>
    <t xml:space="preserve">SULFATO DE SALBUTAMOL 0,4 MGML. XPE. CX. 50  FR. VD. X 120 ML.</t>
  </si>
  <si>
    <t xml:space="preserve">SULFATO  DE  SALBUTAMOL 0,4 MGML.</t>
  </si>
  <si>
    <t xml:space="preserve">SULFATO DE SALBUTAMOL 0,5 MGML SOL. INJ. CX.  5  AMP. X 1  ML</t>
  </si>
  <si>
    <t xml:space="preserve">AEROLIN 0,5 MGML SOL. INJ. CX.  5  AMP. X 1  ML</t>
  </si>
  <si>
    <t xml:space="preserve">SULFATO DE SALBUTAMOL 1,0 MGML SOL. NEBUL. CX. 20 AMP PLÁST. X 2,5 ML </t>
  </si>
  <si>
    <t xml:space="preserve">AEROLIN 1,0 MGML SOL. NEBUL. CX. 20 AMP PLÁST. X 2,5 ML </t>
  </si>
  <si>
    <t xml:space="preserve">SULFATO DE SALBUTAMOL 2 MG CX. 20 CP.</t>
  </si>
  <si>
    <t xml:space="preserve">AEROLIN 2 MG</t>
  </si>
  <si>
    <t xml:space="preserve">SULFATO DE SALBUTAMOL 4 MG  CX. 20 CP.</t>
  </si>
  <si>
    <t xml:space="preserve">AEROLIN 4 MG </t>
  </si>
  <si>
    <t xml:space="preserve">SULFATO DE SALBUTAMOL XPE 120MG</t>
  </si>
  <si>
    <t xml:space="preserve">AEROTAMOL XPE 120 ML</t>
  </si>
  <si>
    <t xml:space="preserve">SULFATO DE SALBUTAMOL+GUAIFENESINA</t>
  </si>
  <si>
    <t xml:space="preserve">SULFATO  DE  SALBUTAMOL+GUAIFENESINA  0,4 MGML + 20 MGML SOL. ORAL FR. VD. X 120 ML + CP.MED.</t>
  </si>
  <si>
    <t xml:space="preserve">SULFATO DE TERBUTALINA</t>
  </si>
  <si>
    <t xml:space="preserve">BRICANYL 0,3 MGML XPE.FR. VD. X 100 ML</t>
  </si>
  <si>
    <t xml:space="preserve">TERBUTIL 0,5 MGML SOL. INJ. CX  50 AMP. X 1 ML</t>
  </si>
  <si>
    <t xml:space="preserve">SULFATO DE TERBUTALINA - 0,3MG</t>
  </si>
  <si>
    <t xml:space="preserve">SULFATO DE TERBUTALINA - 0,5MG </t>
  </si>
  <si>
    <t xml:space="preserve">TERBUTIL - 0,5MG </t>
  </si>
  <si>
    <t xml:space="preserve">SULFATO DE TERBUTALINA + GUAIFENESINA - 100ML XPE</t>
  </si>
  <si>
    <t xml:space="preserve">SULFATO DE TERBUTALINA + GUAIFENESINA</t>
  </si>
  <si>
    <t xml:space="preserve">SULFATO DE TERBUTALINA 0,3 MGML XPE CX. 50 FR. VD. X 100 ML + CP. MED.</t>
  </si>
  <si>
    <t xml:space="preserve">SULFATO DE TERBUTALINA 0,3 MGML XPE FR. X 100 ML</t>
  </si>
  <si>
    <t xml:space="preserve">ADRENYL 0,3 MGML XPE FR. X 100 ML</t>
  </si>
  <si>
    <t xml:space="preserve">SULFATO DE TERBUTALINA 0,3 MGML XPE FR. X 100 ML + CP. MED.</t>
  </si>
  <si>
    <t xml:space="preserve">SULFATO DE TERBUTALINA 0,5 MGML SOL .INJ. CX. 50 AMP X 1 ML</t>
  </si>
  <si>
    <t xml:space="preserve">SULFATO DE TERBUTALINA 0,5 MGML SOL. INJ. CX. 6 AMP. X 1 ML</t>
  </si>
  <si>
    <t xml:space="preserve">SULFATO DE TERBUTALINA+GUAIFENESINA</t>
  </si>
  <si>
    <t xml:space="preserve">BRICANYL 0,3 MGML + 13,3 MGML XPE. EXP. FR. VD.X 100 ML</t>
  </si>
  <si>
    <t xml:space="preserve">SULFATO DE VINCRISTINA - 1MG</t>
  </si>
  <si>
    <t xml:space="preserve">ONCOVIN - 1MG</t>
  </si>
  <si>
    <t xml:space="preserve">TECNOCRIS - 1MG</t>
  </si>
  <si>
    <t xml:space="preserve">SULFATO DE ZINCO + ACIDO BORICO + BORAX COL - 15ML</t>
  </si>
  <si>
    <t xml:space="preserve">VISUAL COL - 15ML</t>
  </si>
  <si>
    <t xml:space="preserve">SULFATO DE ZINCO + CLORIDRATO DE NAFAZOLINA - 10ML COL.</t>
  </si>
  <si>
    <t xml:space="preserve">ZINCOLOK - 10ML COL.</t>
  </si>
  <si>
    <t xml:space="preserve">SULFATO DE ZINCO+SULFATO DE MANGANÊS+SULFATO CÚPRICO+CLORETO CRÔMICO</t>
  </si>
  <si>
    <t xml:space="preserve">AD ELEMENT SOL. INJ. 2 ML</t>
  </si>
  <si>
    <t xml:space="preserve">SULFATO FERROSO - 100ML</t>
  </si>
  <si>
    <t xml:space="preserve">LOMFER - 100ML</t>
  </si>
  <si>
    <t xml:space="preserve">SULFATO FERROSO - 250MG</t>
  </si>
  <si>
    <t xml:space="preserve">SULFERROL - 250MG</t>
  </si>
  <si>
    <t xml:space="preserve">SULFATO FERROSO - 300MG</t>
  </si>
  <si>
    <t xml:space="preserve">LOMFER - 300MG</t>
  </si>
  <si>
    <t xml:space="preserve">SULFATO FERROSO - 30ML GTS</t>
  </si>
  <si>
    <t xml:space="preserve">SULFERROL - 30ML GTS</t>
  </si>
  <si>
    <t xml:space="preserve">SULFATO FERROSO - 30ML GTS </t>
  </si>
  <si>
    <t xml:space="preserve">FER-IN-SOL - 30ML GTS</t>
  </si>
  <si>
    <t xml:space="preserve">SULFATO FERROSO + COMPLEXO B</t>
  </si>
  <si>
    <t xml:space="preserve">IBEROL - 500MG GRADUMET</t>
  </si>
  <si>
    <t xml:space="preserve">SULFATO FERROSO + COMPLEXO B - 120ML</t>
  </si>
  <si>
    <t xml:space="preserve">IBEROL - 120ML</t>
  </si>
  <si>
    <t xml:space="preserve">SULFATO FERROSO + VITAMINA C + COMPLEXO B - 30ML GTS</t>
  </si>
  <si>
    <t xml:space="preserve">COMBIRON - 30ML</t>
  </si>
  <si>
    <t xml:space="preserve">SULFATO FERROSO 109 MG FR. X 50 CP. REV.</t>
  </si>
  <si>
    <t xml:space="preserve">VITAFER 109 MG FR. X 50 CP. REV.</t>
  </si>
  <si>
    <t xml:space="preserve">SULFATO FERROSO 125 MGML SOL ORAL CX 200 FR PLAS GTS X 30 ML </t>
  </si>
  <si>
    <t xml:space="preserve">FERSIL 125 MGML SOL ORAL CX 200 FR PLAS GTS X 30 ML </t>
  </si>
  <si>
    <t xml:space="preserve">SULFATO FERROSO 300 MG CX. BL. X 50 DRG.</t>
  </si>
  <si>
    <t xml:space="preserve">LOMFER 300 MG CX. BL. X 50 DRG.</t>
  </si>
  <si>
    <t xml:space="preserve">SULFATO FERROSO 40 MG CX. 200 CP. REV.</t>
  </si>
  <si>
    <t xml:space="preserve">HEMATOFER 40 MG CX. 200 CP. REV.</t>
  </si>
  <si>
    <t xml:space="preserve">SULFATO FERROSO 60 MG CX. 50 DRG.</t>
  </si>
  <si>
    <t xml:space="preserve">ANEMIFER 60 MG CX. 50 DRG.</t>
  </si>
  <si>
    <t xml:space="preserve">SULFATO FERROSO+CIANOCOBALAMINA+ÁCIDO FÓLICO</t>
  </si>
  <si>
    <t xml:space="preserve">FERROTRAT B12 PLUS SOL. ORAL FR. VD. X 200 ML</t>
  </si>
  <si>
    <t xml:space="preserve">SULPIRIDA 200 MG CX. 20 CP.</t>
  </si>
  <si>
    <t xml:space="preserve">DOGMATIL 200 MG CX. 20 CP.</t>
  </si>
  <si>
    <t xml:space="preserve">EQUILID 200 MG</t>
  </si>
  <si>
    <t xml:space="preserve">SULPIRIDA 50 MG CX. 20 CAP.</t>
  </si>
  <si>
    <t xml:space="preserve">DOGMATIL 50 MG </t>
  </si>
  <si>
    <t xml:space="preserve">EQUILID 50 MG </t>
  </si>
  <si>
    <t xml:space="preserve">SUPOSITORIO DE GLICERINA ADULTO</t>
  </si>
  <si>
    <t xml:space="preserve">GLICEROL SUPOSITORIO ADULTO</t>
  </si>
  <si>
    <t xml:space="preserve">SUPOSITORIO DE GLICERINA INFANTIL</t>
  </si>
  <si>
    <t xml:space="preserve">GLICEROL SUPOSITORIO INFANTIL</t>
  </si>
  <si>
    <t xml:space="preserve">SURVIMED EASY BAG X 500 ML</t>
  </si>
  <si>
    <t xml:space="preserve">SUSTAIN 30 COMPLEMENTO CHOCOLATEMORANGOBAUNILHA LATA X 450G</t>
  </si>
  <si>
    <t xml:space="preserve">TACROLIMUS - 1MG</t>
  </si>
  <si>
    <t xml:space="preserve">PROGRAF - 1MG</t>
  </si>
  <si>
    <t xml:space="preserve">TACROLIMUS - 5MG</t>
  </si>
  <si>
    <t xml:space="preserve">PROGRAF - 5MG</t>
  </si>
  <si>
    <t xml:space="preserve">TADALAFILA 20 MG CX. 8 CP. REV.</t>
  </si>
  <si>
    <t xml:space="preserve">CIALIS 20 MG CX. 8 CP. REV.</t>
  </si>
  <si>
    <t xml:space="preserve">TARTARATO DE BRIMONIDINA 0,2% - 5ML</t>
  </si>
  <si>
    <t xml:space="preserve">TARTARATO DE BRIMONIDINA 0,2% SOL. OFT. FR. PLÁST. GTS.  X 5 ML</t>
  </si>
  <si>
    <t xml:space="preserve">ALPHAGAN 0,2% SOL. OFT. FR. PLÁST. GTS.  X 5 ML</t>
  </si>
  <si>
    <t xml:space="preserve">TARTARATO DE BRIMONIDINA+MALEATO DE TIMOLOL 2 MGML + 5 MGML SOL. OFT. FR. PLÁST. GTS. X 5 ML</t>
  </si>
  <si>
    <t xml:space="preserve">COMBIGAN 2 MGML + 5 MGML SOL. OFT. FR. PLÁST. GTS. X 5 ML</t>
  </si>
  <si>
    <t xml:space="preserve">TARTARATO DE METOPROLOL - 100MG</t>
  </si>
  <si>
    <t xml:space="preserve">SELOKEN - 100MG</t>
  </si>
  <si>
    <t xml:space="preserve">TARTARATO DE METOPROLOL + HIDROCLORATIAZIDA - 100MG</t>
  </si>
  <si>
    <t xml:space="preserve">SELOPRESS - 100MG</t>
  </si>
  <si>
    <t xml:space="preserve">TARTARATO DE METOPROLOL 1 MGML SOL. INJ. 5 AMP. X 5 ML</t>
  </si>
  <si>
    <t xml:space="preserve">SELOKEN 1 MGML SOL. INJ. 5 AMP. X 5 ML</t>
  </si>
  <si>
    <t xml:space="preserve">TARTARATO DE METOPROLOL 1 MGML SOL. INJ. CX. 3 SERINGA X 5 ML</t>
  </si>
  <si>
    <t xml:space="preserve">SELOKEN 1 MGML SOL. INJ. CX. 3 SERINGA X 5 ML</t>
  </si>
  <si>
    <t xml:space="preserve">TARTARATO DE TOLTERODINA</t>
  </si>
  <si>
    <t xml:space="preserve">DETRUSITOL LA 4 MG FR. PLÁST.X 30 CAP.</t>
  </si>
  <si>
    <t xml:space="preserve">TARTARATO DE VARENICICLINA - 1MG</t>
  </si>
  <si>
    <t xml:space="preserve">CHAMPIX KIT MANUTENÇÃO - 1MG</t>
  </si>
  <si>
    <t xml:space="preserve">TARTARATO DE VARENICICLINA - KIT INÍCIO CX. 11 CP. REV. (0,5MG)+  42 CP. REV. (1MG)</t>
  </si>
  <si>
    <t xml:space="preserve">CHAMPIX KIT INÍCIO CX. 11 CP. REV. (0,5MG)+  42 CP. REV. (1MG)</t>
  </si>
  <si>
    <t xml:space="preserve">TARTARATO DE ZOLPIDEM 10 MG CX. 10 CP. REV.</t>
  </si>
  <si>
    <t xml:space="preserve">TARTARATO DE ZOLPIDEM 10 MG CX. 20 CP. REV.</t>
  </si>
  <si>
    <t xml:space="preserve">TECLOZANA - 500MG</t>
  </si>
  <si>
    <t xml:space="preserve">FALMONOX - 500MG</t>
  </si>
  <si>
    <t xml:space="preserve">TEGASERODE - 6MG </t>
  </si>
  <si>
    <t xml:space="preserve">ZELMAC - 6MG </t>
  </si>
  <si>
    <t>TEICOPLANINA</t>
  </si>
  <si>
    <t xml:space="preserve">KIROM 200 MG PÓ INJ. LIOF. FA + DIL. X 3 ML</t>
  </si>
  <si>
    <t xml:space="preserve">TEICOPLANINA  200 MG PÓ LIÓF. SOL. INJ. FA  X 15 ML + AMP. DIL. X 3 ML</t>
  </si>
  <si>
    <t xml:space="preserve">TEICOPLANINA  400 MG PÓ LIÓF. SOL. INJ. FA  X 30 ML + AMP. DIL. X 3 ML</t>
  </si>
  <si>
    <t xml:space="preserve">TEICOPLANINA - 200MG</t>
  </si>
  <si>
    <t xml:space="preserve">TARGOCID - 200MG</t>
  </si>
  <si>
    <t xml:space="preserve">TEICOPLANINA - 200MG  3ML</t>
  </si>
  <si>
    <t xml:space="preserve">BACTOMAX - 200MG  3ML</t>
  </si>
  <si>
    <t xml:space="preserve">TEICOPLANINA - 400MG</t>
  </si>
  <si>
    <t xml:space="preserve">TARGOCID - 400MG</t>
  </si>
  <si>
    <t xml:space="preserve">TEICOPLANINA 200 MG  PÓ LIÓF. SOL. INJ. CX. 5 FA + 5 DIL. AMP. X  3 ML</t>
  </si>
  <si>
    <t xml:space="preserve">TEICOPLANINA 400 MG  PÓ LIÓF. SOL. INJ. CX. 5 FA + 5 DIL. AMP. X  3 ML</t>
  </si>
  <si>
    <t xml:space="preserve">TEICOPLANINA 400 MG PÓ LIÓF. INJ. FA + DIL. X 3 ML</t>
  </si>
  <si>
    <t xml:space="preserve">TEICONIN 400 MG PÓ LIÓF. INJ. FA + DIL. X 3 ML</t>
  </si>
  <si>
    <t xml:space="preserve">TELMISARTAM - 40MG</t>
  </si>
  <si>
    <t xml:space="preserve">MICARDIS - 40MG</t>
  </si>
  <si>
    <t xml:space="preserve">TELMISARTAM - 80MG</t>
  </si>
  <si>
    <t xml:space="preserve">MICARDIS - 80MG</t>
  </si>
  <si>
    <t xml:space="preserve">TELMISARTANA 80 MG CX. 28 CP.</t>
  </si>
  <si>
    <t xml:space="preserve">MICARDIS 80 MG CX. 28 CP.</t>
  </si>
  <si>
    <t xml:space="preserve">TEMOZOLOMIDA 100 MG PÓ LIÓF. INJ. EV FA X 40 ML</t>
  </si>
  <si>
    <t xml:space="preserve">TEMODAL 100 MG PÓ LIÓF. INJ. EV FA X 40 ML</t>
  </si>
  <si>
    <t xml:space="preserve">TENIPOSIDO - 10MGML  5ML</t>
  </si>
  <si>
    <t xml:space="preserve">VUMON - 10MGML  5ML</t>
  </si>
  <si>
    <t xml:space="preserve">TENOXICAM - 20MG</t>
  </si>
  <si>
    <t xml:space="preserve">TENOTEC - 20MG</t>
  </si>
  <si>
    <t xml:space="preserve">TILATIL - 20MG</t>
  </si>
  <si>
    <t xml:space="preserve">TENOXICAM - 20MG  2ML</t>
  </si>
  <si>
    <t xml:space="preserve">TEFLAN - 20MG  2ML</t>
  </si>
  <si>
    <t xml:space="preserve">TENOXICAM - 40MG  2ML</t>
  </si>
  <si>
    <t xml:space="preserve">TEFLAN - 40MG  2ML</t>
  </si>
  <si>
    <t xml:space="preserve">TENOXICAM 20 MG  CX. 10 CP.</t>
  </si>
  <si>
    <t xml:space="preserve">TEFLAN 20 MG  CX. 10 CP.</t>
  </si>
  <si>
    <t xml:space="preserve">TENOXICAM 20 MG CX. 10  CP. REV.</t>
  </si>
  <si>
    <t xml:space="preserve">TENOXICAM 20 MG </t>
  </si>
  <si>
    <t xml:space="preserve">TENOXICAM 20 MG CX. 10 CP.</t>
  </si>
  <si>
    <t xml:space="preserve">TENOXIL 20 MG</t>
  </si>
  <si>
    <t xml:space="preserve">TILONAX 20 MG </t>
  </si>
  <si>
    <t xml:space="preserve">TENOXICAM 20 MG CX. 10 CP. REV.</t>
  </si>
  <si>
    <t xml:space="preserve">TENOXICAM 20 MG</t>
  </si>
  <si>
    <t xml:space="preserve">TENOXICAM 20 MG CX. 60  CP. REV.</t>
  </si>
  <si>
    <t xml:space="preserve">TENOXICAM 20 MG PO LIOF SOL INJ CX 50 FA VD + AMP DIL X 2 ML</t>
  </si>
  <si>
    <t xml:space="preserve">TENOXICAM 20 MG PÓ LIÓF. SOL. INJ. CX. 50 FA + DIL. X 2 ML</t>
  </si>
  <si>
    <t xml:space="preserve">TENOXICAM 40 MG PÓ LIÓF. SOL. INJ. CX. 50 FA</t>
  </si>
  <si>
    <t xml:space="preserve">TEFLAN 40 MG PÓ LIÓF. SOL. INJ. CX. 50 FA</t>
  </si>
  <si>
    <t xml:space="preserve">TENOXICAM 40 MG PÓ LIÓF. SOL. INJ. CX. 50 FA + DIL. X 2 ML</t>
  </si>
  <si>
    <t xml:space="preserve">TENOXICAN - 20MG  2ML</t>
  </si>
  <si>
    <t xml:space="preserve">TENSIROLIMO 25 MGML SOL INJ FA X 1,2 ML + FA VD DIL X 1,8 ML</t>
  </si>
  <si>
    <t xml:space="preserve">TORISEL 25 MGML SOL INJ FA X 1,2 ML + FA VD DIL X 1,8 ML</t>
  </si>
  <si>
    <t xml:space="preserve">TEOFILINA - 100MG</t>
  </si>
  <si>
    <t xml:space="preserve">TALOFILINA - 100MG</t>
  </si>
  <si>
    <t xml:space="preserve">TEOFILINA  200 MG  CX. 30 CAP.</t>
  </si>
  <si>
    <t xml:space="preserve">TEOLONG 200 MG</t>
  </si>
  <si>
    <t xml:space="preserve">TEOFILINA - 200MG</t>
  </si>
  <si>
    <t xml:space="preserve">TALOFILINA - 200MG</t>
  </si>
  <si>
    <t xml:space="preserve">TEOFILINA - 300MG</t>
  </si>
  <si>
    <t xml:space="preserve">TALOFILINA - 300MG</t>
  </si>
  <si>
    <t xml:space="preserve">TEOFILINA 100 MG  CX. 30 CAP.</t>
  </si>
  <si>
    <t xml:space="preserve">TEOLONG 100 MG</t>
  </si>
  <si>
    <t xml:space="preserve">TEOFILINA SOL. 200 ML</t>
  </si>
  <si>
    <t xml:space="preserve">TEOFILAB SOL. 200 ML</t>
  </si>
  <si>
    <t xml:space="preserve">TEOFILINA+SULFATO DE EFEDRINA 3 MGML + 2,4 MGML XPE FR. VD. X  60 ML</t>
  </si>
  <si>
    <t xml:space="preserve">FRANOL 3 MGML + 2,4 MGML XPE FR. VD. X  60 ML</t>
  </si>
  <si>
    <t xml:space="preserve">TERAPIA IN VIVO TRATAMENTO DE CANCER DA TIREOIDE (ATE 150 MCI)</t>
  </si>
  <si>
    <t xml:space="preserve">TERAPIA IN VIVO TRATAMENTO DE HIPERTIREOIDISMO-BOCIO NODULAR TOXICO - GRAVES</t>
  </si>
  <si>
    <t xml:space="preserve">TERAPIA IN VIVO TRATAMENTO DE HIPERTIREOIDISMO-BOCIO NODULAR TOXICO - PLUMMER</t>
  </si>
  <si>
    <t xml:space="preserve">TERCONAZOL - 30GRA + 5APL. CREME </t>
  </si>
  <si>
    <t xml:space="preserve">GYNO-FUNGIX - 30GRA + 5APL. CREME </t>
  </si>
  <si>
    <t xml:space="preserve">TETRACAINA + FENILEFRINA - 10ML COL.</t>
  </si>
  <si>
    <t xml:space="preserve">ANESTESICO - 10ML COL.</t>
  </si>
  <si>
    <t xml:space="preserve">TETRACICLINA + ANFOTERICINA B  25 MGG+ 12,5 MGG CREME VAG. BISN. X 45 G + 10 APLICADOR</t>
  </si>
  <si>
    <t xml:space="preserve">TIABENDAZOL - 500MG</t>
  </si>
  <si>
    <t xml:space="preserve">THIABEN - 500MG</t>
  </si>
  <si>
    <t xml:space="preserve">TIAMAZOL 10 MG CX. 50 CP.</t>
  </si>
  <si>
    <t xml:space="preserve">TAPAZOL 10 MG CX. 50 CP.</t>
  </si>
  <si>
    <t xml:space="preserve">TIAMAZOL 5 MG CX. 100 CP.</t>
  </si>
  <si>
    <t xml:space="preserve">TAPAZOL 5 MG CX. 100 CP.</t>
  </si>
  <si>
    <t xml:space="preserve">TIAMINA - 300MG</t>
  </si>
  <si>
    <t xml:space="preserve">TIAMINA + RIBOFLAVINA + NICOTINAMIDA + PIRIDOXINA + BIOTINA + DEXPANTENOL</t>
  </si>
  <si>
    <t xml:space="preserve">BENEROC </t>
  </si>
  <si>
    <t xml:space="preserve">BENEROC JUNIOR SOL. ORAL FR. GTS X 20ML</t>
  </si>
  <si>
    <t xml:space="preserve">TIAMINA 100 MG CX. 20 CP. REV.</t>
  </si>
  <si>
    <t xml:space="preserve">NEURIVIT 100 MG CX. 20 CP. REV.</t>
  </si>
  <si>
    <t xml:space="preserve">TIAMINA 100MG 2ML</t>
  </si>
  <si>
    <t xml:space="preserve">TIAMINA 300 MG CX. 30 CP.</t>
  </si>
  <si>
    <t xml:space="preserve">NERVEN 300 MG CX. 30 CP.</t>
  </si>
  <si>
    <t xml:space="preserve">TIAMINA 300 MG CX. 30 CP. REV.</t>
  </si>
  <si>
    <t xml:space="preserve">BENERVA 300 MG CX. 30 CP. REV.</t>
  </si>
  <si>
    <t>TIAMINA+PIRIDOXINA+CIANOCOBALAMINA</t>
  </si>
  <si>
    <t xml:space="preserve">VITATONUS CX. 20 DRG.</t>
  </si>
  <si>
    <t xml:space="preserve">VITATONUS SOL. INJ. CX. 3 AMP. X 2 ML</t>
  </si>
  <si>
    <t xml:space="preserve">TIAMINA+PIRIDOXINA+NICOTINAMIDA+CIANOCOBALAMINA+ÁCIDO PANTOTÊNICO+ÁCIDO ASCÓRBICO+ÁCIDO FÓLICO+RIBOFLAVINA+ZINCO+BIOTINA+CÁLCIO+MAGNÉSIO</t>
  </si>
  <si>
    <t xml:space="preserve">BEROCCAL ZINCO CX. 30 CP.</t>
  </si>
  <si>
    <t xml:space="preserve">TIAMINA+PIRIDOXINA+NICOTINAMIDA+CIANOCOBALAMINA+PANTOTENATO DE CÁLCIO+ÁCIDO ASCÓRBICO+RIBOFLAVINA</t>
  </si>
  <si>
    <t xml:space="preserve">BELUP FR. X 20 DRG.</t>
  </si>
  <si>
    <t xml:space="preserve">TIAMINA+PIRIDOXINA+NICOTINAMIDA+CIANOCOBALAMINA+PANTOTENATO DE CÁLCIO+ÁCIDO ASCÓRBICO+TOCOFEROL+COLECALCIFEROL+RIBOFLAVINA+CÁLCIO+FERRO+MAGNÉSIO+MANGANÊS</t>
  </si>
  <si>
    <t xml:space="preserve">ELEVIT GERIATRICO FR. X 30 DRG.</t>
  </si>
  <si>
    <t xml:space="preserve">TIAMINA+PIRIDOXINA+NICOTINAMIDA+RIBOFLAVINA+ÁCIDO PANTOTÊNICO+CIANOCOBALAMINA+ÁCIDO ASCÓRBICO</t>
  </si>
  <si>
    <t xml:space="preserve">COMPLEXO B CX. 20 DRG.</t>
  </si>
  <si>
    <t>TIAMINA+PIRIDOXINA+NICOTINAMIDA+RIBOFLAVINA+CIANOCOBALAMINA</t>
  </si>
  <si>
    <t xml:space="preserve">COMPLEXO B CX. 100 DRG.</t>
  </si>
  <si>
    <t>TIAMINA+PIRIDOXINA+NICOTINAMIDA+RIBOFLAVINA+DEXPANTENOL</t>
  </si>
  <si>
    <t xml:space="preserve">TIAMIN SOL INJ CX 50 AMP VD AMB X 2 ML</t>
  </si>
  <si>
    <t xml:space="preserve">TIAMINA+PIRIDOXINA+NICOTINAMIDA+RIBOFLAVINA+DEXPANTENOL - 30ML </t>
  </si>
  <si>
    <t xml:space="preserve">TIAMIN - 30ML</t>
  </si>
  <si>
    <t xml:space="preserve">TIAMINA+PIRIDOXINA+NICOTINAMIDA+RIBOFLAVINA+PANTOTENATO DE CÁLCIO</t>
  </si>
  <si>
    <t xml:space="preserve">COMPLEVITAN SOL. ORAL GTS. FR.X 30 ML.</t>
  </si>
  <si>
    <t xml:space="preserve">COMPLEXO B SOL INJ CX 100 AMP X 2 ML</t>
  </si>
  <si>
    <t xml:space="preserve">TIAMINA+RIBOFLAVINA+CIANOCOBALAMINA+PIRIDOXINA+NICOTINAMIDA+ÁCIDO FÓLICO+FERRO+PANTOTENATO DE CÁLCIO</t>
  </si>
  <si>
    <t xml:space="preserve">COMBIRON FÓLICO CX. 45 CP. REV.</t>
  </si>
  <si>
    <t xml:space="preserve">TIAMINA+RIBOFLAVINA+NICOTINAMIDA+PIRIDOXINA+ÁCIDO ASCÓRBICO+CIANOCOBALAMINA+PANTOTENATO DE CÁLCIO</t>
  </si>
  <si>
    <t xml:space="preserve">BEMINAL FR.X 30 CP. REV.</t>
  </si>
  <si>
    <t xml:space="preserve">TIAMINA+RIBOFLAVINA+PIRIDOXINA+NICOTINAMIDA+CIANOCOBALAMINA+ÁCIDO GLUTÂMICO+CITRATO FÉRRICO+MAGNÉSIO+CÁLCIO+CARNITINA</t>
  </si>
  <si>
    <t xml:space="preserve">NUTRIMAIZ FR. X 24 CAP.</t>
  </si>
  <si>
    <t xml:space="preserve">TIAMINA+RIBOFLAVINA+PIRIDOXINA+NICOTINAMIDA+PANTOTENATO DE CÁLCIO</t>
  </si>
  <si>
    <t xml:space="preserve">BENORMAL CX. 200 DRG.</t>
  </si>
  <si>
    <t xml:space="preserve">TIBOLONA 2,5 MG CX. 28 CP.</t>
  </si>
  <si>
    <t xml:space="preserve">REDUCLIM 2,5 MG CX. 28 CP.</t>
  </si>
  <si>
    <t xml:space="preserve">TICAGRELOR 90 MG CX. 20 CP. REV.</t>
  </si>
  <si>
    <t xml:space="preserve">BRILINTA 90 MG CX. 20 CP. REV.</t>
  </si>
  <si>
    <t xml:space="preserve">TICAGRELOR 90 MG CX. 30 CP. REV</t>
  </si>
  <si>
    <t xml:space="preserve">BRILINTA 90 MG CX. 30 CP. REV</t>
  </si>
  <si>
    <t xml:space="preserve">TIGECICLINA 50 MG PÓ LIOF. CX. 10 FA</t>
  </si>
  <si>
    <t xml:space="preserve">TYGACIL 50 MG PÓ LIOF. CX. 10 FA</t>
  </si>
  <si>
    <t xml:space="preserve">TINIDAZOL - 500MG</t>
  </si>
  <si>
    <t xml:space="preserve">AMPLIUM - 500MG</t>
  </si>
  <si>
    <t xml:space="preserve">TINIDAZOL + NITRATO DE MICONAZOL - 40GRA + 7APLIC </t>
  </si>
  <si>
    <t xml:space="preserve">TINIDAZOL + NITRATO DE MICONAZOL - 40GRA</t>
  </si>
  <si>
    <t xml:space="preserve">TINIDAZOL + TIOCONAZOL BIS.35G + 7 APLICADORES</t>
  </si>
  <si>
    <t xml:space="preserve">TRAVOGYN BIS.35G + 7 APLICADORES</t>
  </si>
  <si>
    <t>TINIDAZOL+MICONAZOL</t>
  </si>
  <si>
    <t xml:space="preserve">TINIDAZOL+NITRATO DE MICONAZOL 30 MGG + 20 MGG CREME VAG. BISN. X 45 G + 7 APLICADOR</t>
  </si>
  <si>
    <t xml:space="preserve">TINTURA DE BELADONA+CLORETO DE CÁLCIO+ASSOCIAÇÕES</t>
  </si>
  <si>
    <t xml:space="preserve">REGULADOR XAVIER N.1 SOL. ORAL FR. X 100 ML.</t>
  </si>
  <si>
    <t>HEPACHOLAN</t>
  </si>
  <si>
    <t xml:space="preserve">TIOCOLCHICOSIDO - 2MG</t>
  </si>
  <si>
    <t xml:space="preserve">COLTRAX - 2MGML 2ML</t>
  </si>
  <si>
    <t xml:space="preserve">TIOCOLCHICOSIDO - 4MG</t>
  </si>
  <si>
    <t xml:space="preserve">COLTRAX - 4MG</t>
  </si>
  <si>
    <t xml:space="preserve">TIOPENTAL SÓDICO  1 G PÓ SOL. INJ. CX. 25 FA</t>
  </si>
  <si>
    <t xml:space="preserve">THIOPENTAX 1 G PÓ SOL. INJ. CX. 25 FA</t>
  </si>
  <si>
    <t xml:space="preserve">TIOPENTAL SÓDICO 0,5 G PÓ SOL. INJ. CX. 25 FA</t>
  </si>
  <si>
    <t xml:space="preserve">THIOPENTAX 0,5 G PÓ SOL. INJ. CX. 25 FA</t>
  </si>
  <si>
    <t xml:space="preserve">TIROTRICINA + BENZOCAINA </t>
  </si>
  <si>
    <t xml:space="preserve">AMIDALIN SABORES</t>
  </si>
  <si>
    <t xml:space="preserve">TIROTRICINA + CLOROFILA + ACIDO TANICO - 100ML</t>
  </si>
  <si>
    <t xml:space="preserve">ANAPYON - 100ML</t>
  </si>
  <si>
    <t xml:space="preserve">TOBRAMICINA - 0,3%  5ML COLIRIO </t>
  </si>
  <si>
    <t xml:space="preserve">TOBRAGAN - 0,3%  5ML COLIRIO</t>
  </si>
  <si>
    <t xml:space="preserve">TOBRAMICINA - 3,5GRA POMADA</t>
  </si>
  <si>
    <t xml:space="preserve">TOBRANOM - 3,5GRA POMADA</t>
  </si>
  <si>
    <t xml:space="preserve">TOBRAMICINA ( SULFATO ) COLIRIO 0,3% - 5ML</t>
  </si>
  <si>
    <t xml:space="preserve">TOBREX COLIRIO 0,3% - 5ML</t>
  </si>
  <si>
    <t xml:space="preserve">TOBRAMICINA ( SULFATO ) POMADA OFT. 0,3% - 3,5GRA</t>
  </si>
  <si>
    <t xml:space="preserve">TOBREX POMADA OFT. 0,3% - 3,5GRA</t>
  </si>
  <si>
    <t xml:space="preserve">TOBRAMICINA + DEXAMETASONA POMADA OFT. 3,5 GR</t>
  </si>
  <si>
    <t xml:space="preserve">TOBRADEX POM. OFT. 3,5 GR</t>
  </si>
  <si>
    <t xml:space="preserve">TOBRAMICINA + DEXAMETASONA SOL. SUSP. OFT. - 5 ML</t>
  </si>
  <si>
    <t xml:space="preserve">TOBRADEX SOL. SUSP. OFT. - 5 ML</t>
  </si>
  <si>
    <t xml:space="preserve">TOBRAMICINA 0,3% - 5ML COLIRIO</t>
  </si>
  <si>
    <t xml:space="preserve">TOBRAMICINA 0,3% (3 MGML) SOL. OFT. FR. GTS. X 5 ML</t>
  </si>
  <si>
    <t xml:space="preserve">TOBRAMICINA 0,3% + DEXAMETASONA 0,1% - 5ML COLIRIO</t>
  </si>
  <si>
    <t xml:space="preserve">TOBRAMICINA 0,3% + DEXAMETASONA 0,1% - 5ML</t>
  </si>
  <si>
    <t xml:space="preserve">TOCOFEROL 400 MG FR. X 30 CAP.</t>
  </si>
  <si>
    <t xml:space="preserve">VITA E 400 MG FR. X 30 CAP.</t>
  </si>
  <si>
    <t xml:space="preserve">TOPIRAMATO - 100MG</t>
  </si>
  <si>
    <t xml:space="preserve">TOPAMAX - 100MG</t>
  </si>
  <si>
    <t xml:space="preserve">TOPIRAMATO - 25MG</t>
  </si>
  <si>
    <t xml:space="preserve">TOPAMAX - 25MG</t>
  </si>
  <si>
    <t xml:space="preserve">TOPIRAMATO - 50MG</t>
  </si>
  <si>
    <t xml:space="preserve">TOPAMAX - 50MG</t>
  </si>
  <si>
    <t xml:space="preserve">TOPIRAMATO 100 MG CX. 60 CP. REV.</t>
  </si>
  <si>
    <t xml:space="preserve">AMATO 100 MG CX. 60 CP. REV.</t>
  </si>
  <si>
    <t xml:space="preserve">TOPIRAMATO 25 MG CX. 60 CP. REV.</t>
  </si>
  <si>
    <t xml:space="preserve">AMATO 25 MG CX. 60 CP. REV.</t>
  </si>
  <si>
    <t xml:space="preserve">TOPIRAMATO 50 MG CX. 60 CP. REV.</t>
  </si>
  <si>
    <t xml:space="preserve">AMATO 50 MG CX. 60 CP. REV.</t>
  </si>
  <si>
    <t xml:space="preserve">TOSILATO DE SULTAMICILINA - 250MGML  60ML PO SUSP ORAL</t>
  </si>
  <si>
    <t xml:space="preserve">UNASYN - 250MG  60ML PO SUSP ORAL</t>
  </si>
  <si>
    <t xml:space="preserve">TOTAL NUTRITION SOY HIPOSSODICO SEM SACAROSE 90GR</t>
  </si>
  <si>
    <t xml:space="preserve">TOTAL NUTRITION SOY HIPOSSODICO SEM</t>
  </si>
  <si>
    <t>NUTERAL</t>
  </si>
  <si>
    <t xml:space="preserve">TOXINA BOTULÍNICA TIPO A 100U</t>
  </si>
  <si>
    <t xml:space="preserve">XEOMIN 100U</t>
  </si>
  <si>
    <t xml:space="preserve">TOXINA BOTULINICA TIPO A 100U</t>
  </si>
  <si>
    <t xml:space="preserve">PROSIGNE  100U</t>
  </si>
  <si>
    <t xml:space="preserve">BOTOX 100U</t>
  </si>
  <si>
    <t xml:space="preserve">TPA - ATIVADOR DO PLASMINOGENIO TISSULAR 25MCG/0,1ML - 0,3ML</t>
  </si>
  <si>
    <t>OPTHALMOS</t>
  </si>
  <si>
    <t xml:space="preserve">TRANILCIPROMINA ( SULFATO )</t>
  </si>
  <si>
    <t>PARNATE</t>
  </si>
  <si>
    <t xml:space="preserve">TRASTUZUMABE 440 MG PÓ SOL. INJ. FA +  DIL. X 20 ML</t>
  </si>
  <si>
    <t xml:space="preserve">HERCEPTIN 440 MG PÓ SOL. INJ. FA +  DIL. X 20 ML</t>
  </si>
  <si>
    <t xml:space="preserve">TRASTUZUMABE ENTANSINA</t>
  </si>
  <si>
    <t xml:space="preserve">KADCYLA 100 MG PO LIOF SOL INJ IV CT FA </t>
  </si>
  <si>
    <t xml:space="preserve">KADCYLA 160 MG PO LIOF SOL INJ IV CT FA  </t>
  </si>
  <si>
    <t xml:space="preserve">TRETINOINA - 10MG GEL</t>
  </si>
  <si>
    <t xml:space="preserve">VESANOID - 10MG GEL</t>
  </si>
  <si>
    <t xml:space="preserve">TRIANCINOLONA ( ACETONIDO ) + NEOMICINA ( SULFATO ) + GRAMICIDINA + NISTATINA CREME - 30GRA</t>
  </si>
  <si>
    <t xml:space="preserve">OMCILON A-M CREME - 30GRA</t>
  </si>
  <si>
    <t xml:space="preserve">TRIANCINOLONA ( ACETONIDO ) + NEOMICINA ( SULFATO ) + GRAMICIDINA + NISTATINA POMADA - 30GRA</t>
  </si>
  <si>
    <t xml:space="preserve">OMCILON A-M POMADA - 30GRA</t>
  </si>
  <si>
    <t xml:space="preserve">TRIANCINOLONA ( ACETONIDO ) ORABASE - 10GRA</t>
  </si>
  <si>
    <t xml:space="preserve">OMCILON-A ORABASE - 10GRA</t>
  </si>
  <si>
    <t xml:space="preserve">TRIANCINOLONA ACETONIDA 0,5 MGML SOL. NASAL SPRAY FR. X 15 ML</t>
  </si>
  <si>
    <t xml:space="preserve">AIRCLIN 0,5 MGML SOL. NASAL SPRAY FR. X 15 ML</t>
  </si>
  <si>
    <t xml:space="preserve">TRIANCINOLONA ACETONIDA 1MGG POMADA BUCAL BISN. X 10 G</t>
  </si>
  <si>
    <t xml:space="preserve">TRIANCINOLONA ACETONIDA 40 MGML SUSP. INJ. FA X 1 ML</t>
  </si>
  <si>
    <t xml:space="preserve">OPTHAAC 40 MGML SUSP. INJ. FA X 1 ML</t>
  </si>
  <si>
    <t xml:space="preserve">TRIANCINOLONA ACETONIDA+GRAMICIDINA+SULFATO DE NEOMICINA+NISTATINA</t>
  </si>
  <si>
    <t xml:space="preserve">ACETONIDA TRIANCINOLONA+GRAMICIDINA+NEOMICINA+NISTATINA CREME BISN. X 30 G.</t>
  </si>
  <si>
    <t xml:space="preserve">TRIBENOSÍDEO+CLORIDRATO DE LIDOCAÍNA</t>
  </si>
  <si>
    <t xml:space="preserve">PROCTO GLYVENOL 50 MGG + 20 MGG CREME BISN. X 30 G X 10 APLICADOR</t>
  </si>
  <si>
    <t xml:space="preserve">TRICLOSANA SABONETE 80 G </t>
  </si>
  <si>
    <t xml:space="preserve">SOAPEX SABONETE 80 G </t>
  </si>
  <si>
    <t xml:space="preserve">TRIGLICERÍDEOS DE CADEIA MÉDIA CM X  250 ML</t>
  </si>
  <si>
    <t xml:space="preserve">TRIGLICERIL CM X  250 ML</t>
  </si>
  <si>
    <t xml:space="preserve">TRIMETOPRIMA + SULFAMETOXAZOL</t>
  </si>
  <si>
    <t xml:space="preserve">ECTRIN </t>
  </si>
  <si>
    <t xml:space="preserve">TRIMETOPRIMA + SULFAMETOXAZOL SUSP. PED. - 120ML</t>
  </si>
  <si>
    <t xml:space="preserve">INFECTRIN SUSP. PED. - 120ML</t>
  </si>
  <si>
    <t xml:space="preserve">TROMETAMOL CETOROLACO - 30MGML SOL. INJ. </t>
  </si>
  <si>
    <t xml:space="preserve">TROPICAMIDA  1% SOL. OFT. FR. GTS. X 5 ML</t>
  </si>
  <si>
    <t xml:space="preserve">TROPINOM 1% SOL. OFT. FR. GTS. X 5 ML</t>
  </si>
  <si>
    <t xml:space="preserve">TROPICAMIDA 1% SOL. OFT. FR. GTS. X 5 ML</t>
  </si>
  <si>
    <t xml:space="preserve">MYDRIACYL 1% SOL. OFT. FR. GTS. X 5 ML</t>
  </si>
  <si>
    <t xml:space="preserve">UNDECANOATO DE TESTOSTERONA 40 MG FR.X 30 CAP.</t>
  </si>
  <si>
    <t xml:space="preserve">ANDROXON 40 MG FR.X 30 CAP.</t>
  </si>
  <si>
    <t xml:space="preserve">UREIA CREME E LOÇAO HIDRATANTE - 60GRA</t>
  </si>
  <si>
    <t xml:space="preserve">HIDRAPEL PLUS - 60GRA</t>
  </si>
  <si>
    <t xml:space="preserve">VACINA ANTI-RABICA HUMANA SOBRE CELULAS VERO  - INATIVADO</t>
  </si>
  <si>
    <t xml:space="preserve">VACINA CONTRA RAIVA</t>
  </si>
  <si>
    <t xml:space="preserve">AVENTIS PASTEUR</t>
  </si>
  <si>
    <t xml:space="preserve">VALACICLOVIR - 500MG</t>
  </si>
  <si>
    <t xml:space="preserve">VALTREX - 500MG</t>
  </si>
  <si>
    <t xml:space="preserve">VALERATO DE BETAMETASONA - 30GRA CREME</t>
  </si>
  <si>
    <t xml:space="preserve">BETNOVATE - 30GRA CREME</t>
  </si>
  <si>
    <t xml:space="preserve">VALERATO DE BETAMETASONA - 30GRA POMADA</t>
  </si>
  <si>
    <t xml:space="preserve">BETNOVATE - 30GRA POMADA</t>
  </si>
  <si>
    <t xml:space="preserve">VALERATO DE BETAMETASONA + ACIDO FUSIDICO CREME 15 GR</t>
  </si>
  <si>
    <t xml:space="preserve">VERUTEX B CREME BISN. 15 G</t>
  </si>
  <si>
    <t xml:space="preserve">VALERATO DE BETAMETASONA + SULFATO DE GENTAMICINA + TOLNAFTATO + CLIOQUINOL - 20GRA CREME </t>
  </si>
  <si>
    <t xml:space="preserve">QUADRIDERM CREME - 20GRA</t>
  </si>
  <si>
    <t xml:space="preserve">VALERATO DE BETAMETASONA + SULFATO DE GENTAMICINA + TOLNAFTATO + CLIOQUINOL - 20GRA POMADA</t>
  </si>
  <si>
    <t xml:space="preserve">QUADRIDERM POMADA - 20GRA</t>
  </si>
  <si>
    <t xml:space="preserve">VALERATO DE BETAMETASONA + SULFATO DE GENTAMICINA + TOLNAFTATO + CLIOQUINOL CREME - 20GRA</t>
  </si>
  <si>
    <t xml:space="preserve">TETRADERM CREME - 20GRA</t>
  </si>
  <si>
    <t xml:space="preserve">VALERATO DE BETAMETASONA + SULFATO DE NEOMICINA  CREME - 30GRA</t>
  </si>
  <si>
    <t xml:space="preserve">BETNOVATE-N CREME - 30GRA</t>
  </si>
  <si>
    <t xml:space="preserve">VALERATO DE BETAMETASONA 1 MGG POMADA DERM. BISN. X 30 G</t>
  </si>
  <si>
    <t xml:space="preserve">VALERATO DE BETAMETASONA+SULFATO DE GENTAMICINA+TOLNAFTATO+CLIOQUINOL</t>
  </si>
  <si>
    <t xml:space="preserve">DERMATISAN CREME DERM. BISN. X 20 G</t>
  </si>
  <si>
    <t xml:space="preserve">VALERATO DE DIFLUCORTOLONA+CLORQUINALDOL</t>
  </si>
  <si>
    <t xml:space="preserve">BI-NERISONA 1 MGG + 10 MGG CREME DERM. BISN. X 15 G</t>
  </si>
  <si>
    <t xml:space="preserve">VALERIANA OFFICINALIS L. - 50MG</t>
  </si>
  <si>
    <t xml:space="preserve">VALERIX - 50MG</t>
  </si>
  <si>
    <t xml:space="preserve">VALPROATO DE SÓDIO - 200MG</t>
  </si>
  <si>
    <t xml:space="preserve">VALPAKINE - 200MG</t>
  </si>
  <si>
    <t xml:space="preserve">VALPROATO DE SÓDIO - 500MG</t>
  </si>
  <si>
    <t xml:space="preserve">VALPAKINE - 500MG </t>
  </si>
  <si>
    <t xml:space="preserve">VALPROATO DE SODIO - 50MGML XPE FR - 100ML</t>
  </si>
  <si>
    <t xml:space="preserve">VALPROATO DE SÓDIO 100MGML SOL INJ CT FA VD INC X 5ML</t>
  </si>
  <si>
    <t xml:space="preserve">DEPACON 100MGML SOL INJ CT FA VD INC X 5ML</t>
  </si>
  <si>
    <t xml:space="preserve">VALPROATO DE SODIO 250MGML 100ML XPE</t>
  </si>
  <si>
    <t xml:space="preserve">VALPRENE -250MGML 100ML XPE</t>
  </si>
  <si>
    <t xml:space="preserve">VALPROATO DE SÓDIO 50 MGML  XPE FR. VD. X 100 ML</t>
  </si>
  <si>
    <t xml:space="preserve">VALPROATO DE SÓDIO 50 MGML  XPE FR. VD. X 100 ML + CP. MED.</t>
  </si>
  <si>
    <t xml:space="preserve">VALSARTANA - 160MG</t>
  </si>
  <si>
    <t xml:space="preserve">DIOVAN - 160MG</t>
  </si>
  <si>
    <t xml:space="preserve">VALSARTANA - 320MG</t>
  </si>
  <si>
    <t xml:space="preserve">DIOVAN - 320MG</t>
  </si>
  <si>
    <t xml:space="preserve">VALSARTANA - 80MG</t>
  </si>
  <si>
    <t xml:space="preserve">DIOVAN - 80MG</t>
  </si>
  <si>
    <t xml:space="preserve">VALSARTANA + BESILATO DE ANLODIPINO - 160MG  5MG</t>
  </si>
  <si>
    <t xml:space="preserve">DIOVAN AMLO - 160MG  5MG</t>
  </si>
  <si>
    <t xml:space="preserve">DIOVAN AMLO FIX - 160MG  5MG</t>
  </si>
  <si>
    <t xml:space="preserve">VALSARTANA + BESILATO DE ANLODIPINO - 80MG  5MG</t>
  </si>
  <si>
    <t xml:space="preserve">DIOVAN AMLO - 80MG  5MG</t>
  </si>
  <si>
    <t xml:space="preserve">VALSARTANA + HIDROCLOROTIAZIDA - 160MG  12,5MG</t>
  </si>
  <si>
    <t xml:space="preserve">DIOVAN HCT - 160MG  12,5MG</t>
  </si>
  <si>
    <t xml:space="preserve">DIOVAN HCT - 160MG  12,5MG </t>
  </si>
  <si>
    <t xml:space="preserve">VALSARTANA + HIDROCLOROTIAZIDA - 160MG  25MG</t>
  </si>
  <si>
    <t xml:space="preserve">DIOVAN HCT - 160MG  25MG</t>
  </si>
  <si>
    <t xml:space="preserve">VALSARTANA + HIDROCLOROTIAZIDA - 80MG  12,5MG</t>
  </si>
  <si>
    <t xml:space="preserve">DIOVAN HCT - 80MG  12,5MG</t>
  </si>
  <si>
    <t xml:space="preserve">VALSARTANA 40 MG CX. 14 CP. REV.</t>
  </si>
  <si>
    <t xml:space="preserve">DIOVAN 40 MG CX. 14 CP. REV.</t>
  </si>
  <si>
    <t xml:space="preserve">VALSARTANA+BESILATO DE ANLODIPINO 160 MG + 10  MG CX.  28  CP. REV.</t>
  </si>
  <si>
    <t xml:space="preserve">DIOVAN AMLO FIX 160 MG + 10  MG CX.  28  CP. REV.</t>
  </si>
  <si>
    <t xml:space="preserve">VALSARTANA+BESILATO DE ANLODIPINO 320 MG + 5  MG CX.  28  CP. REV.</t>
  </si>
  <si>
    <t xml:space="preserve">DIOVAN AMLO FIX 320 MG + 5  MG CX.  28  CP. REV.</t>
  </si>
  <si>
    <t xml:space="preserve">VALSARTANA+BESILATO DE ANLODIPINO 80 MG + 5  MG CX.  28  CP. REV.</t>
  </si>
  <si>
    <t xml:space="preserve">DIOVAN AMLO FIX 80 MG + 5  MG CX.  28  CP. REV.</t>
  </si>
  <si>
    <t xml:space="preserve">VALSARTANA+HIDROCLOROTIAZIDA+BESILATO DE ANLODIPINO</t>
  </si>
  <si>
    <t xml:space="preserve">DIOVAN TRIPLO 160 MG + 25 MG CX. 28 CP. REV. + 10 MG CX. 28 CP.</t>
  </si>
  <si>
    <t xml:space="preserve">VALSARTANA+SINVASTATINA - 160MG + 20MG CX. 28 + 28 CP. REV.</t>
  </si>
  <si>
    <t xml:space="preserve">DIOCOMB SI - 160MG + 20MG CX. 28 + 28 CP. REV.</t>
  </si>
  <si>
    <t xml:space="preserve">VANCOMICINA 500 MG PO LIOF SOL INJ FA</t>
  </si>
  <si>
    <t xml:space="preserve">VANCOMICINA 500 MG PÓ LIÓF. INJ. CX. 25 FA</t>
  </si>
  <si>
    <t xml:space="preserve">VANCOMICINA 500 MG PÓ LIÓF. INJ. CX. 50 FA</t>
  </si>
  <si>
    <t xml:space="preserve">VARFARINA SODICA - 2,5MG</t>
  </si>
  <si>
    <t xml:space="preserve">MAREVAN - 2,5MG</t>
  </si>
  <si>
    <t xml:space="preserve">VARFARINA SODICA - 5MG</t>
  </si>
  <si>
    <t xml:space="preserve">MAREVAN - 5MG</t>
  </si>
  <si>
    <t xml:space="preserve">VARFARINA SÓDICA - 5MG</t>
  </si>
  <si>
    <t xml:space="preserve">MARFARIM - 5MG </t>
  </si>
  <si>
    <t xml:space="preserve">VARFARINA SÓDICA - 5MG </t>
  </si>
  <si>
    <t xml:space="preserve">WARFARIN - 5MG</t>
  </si>
  <si>
    <t xml:space="preserve">VARFARINA SODICA CRISTALINA - 1MG</t>
  </si>
  <si>
    <t xml:space="preserve">COUMADIN - 1MG</t>
  </si>
  <si>
    <t xml:space="preserve">VARFARINA SODICA CRISTALINA - 2,5MG</t>
  </si>
  <si>
    <t xml:space="preserve">COUMADIN - 2,5MG</t>
  </si>
  <si>
    <t xml:space="preserve">VARFARINA SODICA CRISTALINA - 5MG</t>
  </si>
  <si>
    <t xml:space="preserve">COUMADIN - 5MG</t>
  </si>
  <si>
    <t xml:space="preserve">VASELINA LÍQUIDA FR. X 1000 ML</t>
  </si>
  <si>
    <t xml:space="preserve">VASELINA LÍQUIDA FR. X 100ML</t>
  </si>
  <si>
    <t xml:space="preserve">ÓLEO MINERAL FR. X 100ML</t>
  </si>
  <si>
    <t xml:space="preserve">VASELINA SÓLIDA POMADA DERM. POTE X 500 GR </t>
  </si>
  <si>
    <t xml:space="preserve">VASOPRESSINA SINTETICA - 20UML SOL.INJ.</t>
  </si>
  <si>
    <t xml:space="preserve">ENCRISE - 20UML SOL. INJ.</t>
  </si>
  <si>
    <t xml:space="preserve">VENLAFAXINA - 37,5MG</t>
  </si>
  <si>
    <t xml:space="preserve">EFEXOR - 37,5MG</t>
  </si>
  <si>
    <t xml:space="preserve">VIDAGLIPTINA 50 MG CX. 56 CP.</t>
  </si>
  <si>
    <t xml:space="preserve">GALVUS 50 MG CX. 56 CP.</t>
  </si>
  <si>
    <t>VIDAGLIPTINA+METFORMINA</t>
  </si>
  <si>
    <t xml:space="preserve">GALVUS MET 50 MG + 1000 MG CX. 56 CP.</t>
  </si>
  <si>
    <t xml:space="preserve">GALVUS MET 50 MG + 500 MG CX. 56 CP.</t>
  </si>
  <si>
    <t xml:space="preserve">VIDAGLIPTINA+METFORMINA 50 MG + 850 MG CX. 56 + 56 CP. REV.</t>
  </si>
  <si>
    <t xml:space="preserve">GALVUS MET COMBI PACK 50 MG + 850 MG CX. 56 + 56 CP. REV.</t>
  </si>
  <si>
    <t xml:space="preserve">VIGABATRINA - 500MG</t>
  </si>
  <si>
    <t xml:space="preserve">SABRIL - 500MG</t>
  </si>
  <si>
    <t xml:space="preserve">VILDAGLIPTINA - 50MG</t>
  </si>
  <si>
    <t xml:space="preserve">GALVUS - 50MG</t>
  </si>
  <si>
    <t>VIMBLASTINA</t>
  </si>
  <si>
    <t xml:space="preserve">VINATIN 1 MGML SOL. INJ. IV FA X 10 ML</t>
  </si>
  <si>
    <t xml:space="preserve">VIMBLASTINA 10 MG (1 MGML) SOL. INJ. CX. 5 FA X 10 ML</t>
  </si>
  <si>
    <t xml:space="preserve">FAULBLASTINA 10 MG (1 MGML) SOL. INJ. CX. 5 FA X 10 ML</t>
  </si>
  <si>
    <t xml:space="preserve">VIMBLASTINA 10 MG PÓ LIOF. INJ CX 1 FA</t>
  </si>
  <si>
    <t xml:space="preserve">VELBAN 10 MG PÓ LIOF. INJ CX 1 FA</t>
  </si>
  <si>
    <t xml:space="preserve">VIMBLASTINA 10 MG PÓ LIOF. INJ. FA X 10 ML</t>
  </si>
  <si>
    <t xml:space="preserve">VINCRISTINA 1 MG PÓ LIOF. INJ. FA + DIL X 1 ML</t>
  </si>
  <si>
    <t xml:space="preserve">VINCRISTINA 1 MGML SOL. INJ. CX. 5 FA X 1 ML</t>
  </si>
  <si>
    <t xml:space="preserve">FAULDVINCRI 1 MGML SOL. INJ. CX. 5 FA X 1 ML</t>
  </si>
  <si>
    <t xml:space="preserve">VINCRISTINA 1 MGML SOL. INJ. FA X 1 ML</t>
  </si>
  <si>
    <t xml:space="preserve">VINRACINE 1 MGML SOL. INJ. FA X 1 ML</t>
  </si>
  <si>
    <t xml:space="preserve">VINCRISTINA CS 1 MGML SOL. INJ. CX. 5 FA X 1 ML</t>
  </si>
  <si>
    <t xml:space="preserve">VINCIZINA CS 1 MGML SOL. INJ. CX. 5 FA X 1 ML</t>
  </si>
  <si>
    <t>VINORELBINA</t>
  </si>
  <si>
    <t xml:space="preserve">ONCOBINE 50 MG (10 MGML) SOL. INJ. FA X 5 ML</t>
  </si>
  <si>
    <t xml:space="preserve">ONCOBINE 10 MG (10 MGML) SOL. INJ. FA X 1 ML</t>
  </si>
  <si>
    <t xml:space="preserve">VINORELBINA 10 MG (10 MGML) SOL. INJ.  FA X  1  ML</t>
  </si>
  <si>
    <t xml:space="preserve">NORELBIN 10 MG (10 MGML) SOL. INJ.  FA X  1  ML</t>
  </si>
  <si>
    <t xml:space="preserve">VINORELBINA 10 MG (10 MGML) SOL. INJ. AMP X 1 ML</t>
  </si>
  <si>
    <t xml:space="preserve">EVOTABINA 10 MG (10 MGML) SOL. INJ. AMP X 1 ML</t>
  </si>
  <si>
    <t xml:space="preserve">VINORELBINA 10 MG (10 MGML) SOL. INJ. CX. FA X 1 ML.</t>
  </si>
  <si>
    <t xml:space="preserve">NAVELBINE 10 MG (10 MGML) SOL. INJ. CX. FA X 1 ML.</t>
  </si>
  <si>
    <t xml:space="preserve">VINORELBINA 10 MG (10 MGML) SOL. INJ. FA X 1 ML</t>
  </si>
  <si>
    <t xml:space="preserve">NEOCITEC 10 MG (10 MGML) SOL. INJ. FA X 1 ML</t>
  </si>
  <si>
    <t xml:space="preserve">VINORELBINA 10 MGML SOL. INJ. FA X 1 ML</t>
  </si>
  <si>
    <t xml:space="preserve">TEVAVINOR 10 MGML SOL. INJ. FA X 1 ML</t>
  </si>
  <si>
    <t xml:space="preserve">VINORELBINA 50 MG (10 MGML) SOL. INJ.  FA X  5  ML</t>
  </si>
  <si>
    <t xml:space="preserve">NORELBIN 50 MG (10 MGML) SOL. INJ.  FA X  5  ML</t>
  </si>
  <si>
    <t xml:space="preserve">VINORELBINA 50 MG (10 MGML) SOL. INJ. AMP X 5 ML</t>
  </si>
  <si>
    <t xml:space="preserve">EVOTABINA 50 MG (10 MGML) SOL. INJ. AMP X 5 ML</t>
  </si>
  <si>
    <t xml:space="preserve">VINORELBINA 50 MG (10 MGML) SOL. INJ. CX. FA X 5 ML.</t>
  </si>
  <si>
    <t xml:space="preserve">NAVELBINE 50 MG (10 MGML) SOL. INJ. CX. FA X 5 ML.</t>
  </si>
  <si>
    <t xml:space="preserve">VINORELBINA 50 MG (10 MGML) SOL. INJ. FA X 5 ML</t>
  </si>
  <si>
    <t xml:space="preserve">NEOCITEC 50 MG (10 MGML) SOL. INJ. FA X 5 ML</t>
  </si>
  <si>
    <t xml:space="preserve">TEVAVINOR 50 MG (10 MGML) SOL. INJ. FA X 5 ML</t>
  </si>
  <si>
    <t xml:space="preserve">VIOFORMIO + HIDROCORTISONA - 20GRA CREME</t>
  </si>
  <si>
    <t xml:space="preserve">HIDROCORTE - 20GRA</t>
  </si>
  <si>
    <t xml:space="preserve">VIOLETA GENCIANA  2% </t>
  </si>
  <si>
    <t xml:space="preserve">VITAMINA A - 10MG  10GRA</t>
  </si>
  <si>
    <t xml:space="preserve">LACRIGEL A - 10MG  10GRA</t>
  </si>
  <si>
    <t xml:space="preserve">VITAMINA A E D + SULFATO DE NEOMICINA + CLORETO DE BENZETONIO - 20GRA POMADA</t>
  </si>
  <si>
    <t xml:space="preserve">HIPODEX -  20GRA POMADA</t>
  </si>
  <si>
    <t xml:space="preserve">VITAMINA B1 + VITAMINA B6 + VITAMINA B12 </t>
  </si>
  <si>
    <t xml:space="preserve">DEXADOR - 5000 MCG</t>
  </si>
  <si>
    <t xml:space="preserve">VITAMINA B1 + VITAMINA B6 + VITAMINA B12 5000 UI - 1ML2ML</t>
  </si>
  <si>
    <t xml:space="preserve">DEXACOBAL - 1ML  2ML</t>
  </si>
  <si>
    <t xml:space="preserve">VITAMINA B1 + VITAMINA B6 + VITAMINA B12 5000 UI  3 ML</t>
  </si>
  <si>
    <t xml:space="preserve">DEXADOZE 5000 UI  3 ML</t>
  </si>
  <si>
    <t xml:space="preserve">VITAMINA B1, B6 E B12 + DIPIRONA + CARISOPRODOL</t>
  </si>
  <si>
    <t>MIONEVRIX</t>
  </si>
  <si>
    <t xml:space="preserve">VITAMINA B12 - 1000MCG  2ML</t>
  </si>
  <si>
    <t xml:space="preserve">BEDOZIL - 1000MCG  2ML</t>
  </si>
  <si>
    <t xml:space="preserve">VITAMINA B12 - 5000MCG  2ML</t>
  </si>
  <si>
    <t xml:space="preserve">BEDOZIL - 5000MCG  2ML</t>
  </si>
  <si>
    <t xml:space="preserve">VITAMINA B12 + DL-METIONINA + CLORIDRATO DE COLINA </t>
  </si>
  <si>
    <t xml:space="preserve">XANTINON B12</t>
  </si>
  <si>
    <t xml:space="preserve">VITAMINA C</t>
  </si>
  <si>
    <t xml:space="preserve">ENERGIL C</t>
  </si>
  <si>
    <t xml:space="preserve">VITAMINA C - 1GRA</t>
  </si>
  <si>
    <t xml:space="preserve">CENEVIT - 1GRA</t>
  </si>
  <si>
    <t xml:space="preserve">VITAMINA C - 1GRA EFERV.</t>
  </si>
  <si>
    <t xml:space="preserve">ENERGIL C - 1GRA EFV.</t>
  </si>
  <si>
    <t xml:space="preserve">ENERGIL C ROSE HIPS - 1GRA EFERV.</t>
  </si>
  <si>
    <t xml:space="preserve">VITAMINA C - 1GRA S AÇUCAR EFERV.</t>
  </si>
  <si>
    <t xml:space="preserve">ENERGIL C - 1GRA  S AÇUCAR EFERV.</t>
  </si>
  <si>
    <t xml:space="preserve">VITAMINA C - 500MG</t>
  </si>
  <si>
    <t xml:space="preserve">CITROPLEX C - 500MG</t>
  </si>
  <si>
    <t xml:space="preserve">HYVIT C - 500MG </t>
  </si>
  <si>
    <t xml:space="preserve">VITAMINA C - 500MG MASTIGAVEIS</t>
  </si>
  <si>
    <t xml:space="preserve">ENERGIL C - 500MG MASTIGAVEIS</t>
  </si>
  <si>
    <t xml:space="preserve">VITAMINAS + MINERAIS + OLIGOELEMENTOS</t>
  </si>
  <si>
    <t xml:space="preserve">SUPRADYN </t>
  </si>
  <si>
    <t xml:space="preserve">VITAMINAS DO COMPLEXO B</t>
  </si>
  <si>
    <t xml:space="preserve">COMPLEVITAM </t>
  </si>
  <si>
    <t xml:space="preserve">VITAMINAS DO COMPLEXO B - 100ML XPE </t>
  </si>
  <si>
    <t xml:space="preserve">COMPLEVITAM - 100ML XPE </t>
  </si>
  <si>
    <t>VITAMINAS+MINERAIS</t>
  </si>
  <si>
    <t xml:space="preserve">LIFE-VIT FR. X 30 CP. REV.</t>
  </si>
  <si>
    <t xml:space="preserve">VITELINATO DE PRATA 10% SOL. OFT. FR. PLÁST. GTS. X 5 ML</t>
  </si>
  <si>
    <t xml:space="preserve">ARGIROL 10% SOL. OFT. FR. PLÁST. GTS. X 5 ML</t>
  </si>
  <si>
    <t xml:space="preserve">VORICONAZOL - 200MG</t>
  </si>
  <si>
    <t xml:space="preserve">VFEND - 200MG</t>
  </si>
  <si>
    <t xml:space="preserve">XINAFOATO DE SALMETEROL - 25MCG SPR</t>
  </si>
  <si>
    <t xml:space="preserve">SEREVENT - 25MCG</t>
  </si>
  <si>
    <t xml:space="preserve">XINAFOATO DE SALMETEROL + PROPIONATO DE FLUTICASONA - 50MCG</t>
  </si>
  <si>
    <t xml:space="preserve">SEREVENT DISKUS - 50MCG</t>
  </si>
  <si>
    <t xml:space="preserve">ZINCO </t>
  </si>
  <si>
    <t xml:space="preserve">VITERGAN ZINCO PLUS</t>
  </si>
  <si>
    <t xml:space="preserve">ZINCO 15MG - CÁPSULAS</t>
  </si>
  <si>
    <t xml:space="preserve">ZIPRASIDONA - 80MG</t>
  </si>
  <si>
    <t xml:space="preserve">GEODON - 80MG </t>
  </si>
  <si>
    <t xml:space="preserve">ZOLPIDEM - 10MG</t>
  </si>
  <si>
    <t xml:space="preserve">NOCTIDEN - 10MG</t>
  </si>
  <si>
    <t xml:space="preserve">ZOLPIDEM 10 MG CX. 10 CP. REV.</t>
  </si>
  <si>
    <t xml:space="preserve">NOCTIDEN 10 MG CX. 10 CP. REV.</t>
  </si>
  <si>
    <t xml:space="preserve">STILNOX 10 MG CX. 10 CP. REV.</t>
  </si>
  <si>
    <t xml:space="preserve">ZOLPIDEM 10 MG CX. 20 CP. REV.</t>
  </si>
  <si>
    <t xml:space="preserve">STILNOX 10 MG CX. 20 CP. REV.</t>
  </si>
  <si>
    <t xml:space="preserve">ZOPICLONA - 7,5MG</t>
  </si>
  <si>
    <t xml:space="preserve">ZUCLOPENTIXOL 50 MGML SOL. INJ. AMP.X 1  ML</t>
  </si>
  <si>
    <t xml:space="preserve">CLOPIXOL ACUPHASE 50 MGML SOL. INJ. AMP.X 1  ML</t>
  </si>
  <si>
    <t xml:space="preserve">STIMULANCE MULTI FIBER 225G</t>
  </si>
  <si>
    <t xml:space="preserve">GANCICLOVIR 1 MGML SOL. INJ. BOLSA X 500 ML (C GLICOSE)</t>
  </si>
  <si>
    <t xml:space="preserve">CYMEVIR 1 MGML SOL. INJ. BOLSA X 500 ML (C GLICOSE)</t>
  </si>
  <si>
    <t xml:space="preserve">TOCILIZUMABE 20 MGML SOL. INJ. INFUS. IV FA X 10 ML</t>
  </si>
  <si>
    <t xml:space="preserve">ACTEMRA 20 MGML SOL. INJ. INFUS. IV FA X 10 ML</t>
  </si>
  <si>
    <t xml:space="preserve">FUMARATO DE BISOPROLOL 1,25 MG COM REV CT BL AL PLAS OPC X 30</t>
  </si>
  <si>
    <t xml:space="preserve">EMS S/A</t>
  </si>
  <si>
    <t xml:space="preserve"> SULFATO DE POLIMIXINA B  500.000 UI PÓ LIÓF. INJ. </t>
  </si>
  <si>
    <t xml:space="preserve"> POLIXIL  B  500.000 UI PÓ LIÓF. INJ. </t>
  </si>
  <si>
    <t xml:space="preserve">QUIMICA HARLEY</t>
  </si>
  <si>
    <t xml:space="preserve"> NÃO </t>
  </si>
  <si>
    <t xml:space="preserve">ACIDO TRANEXAMICO 50 MG/ML SOL INJ CT 5 AMP VD TRANS X 5ML </t>
  </si>
  <si>
    <t xml:space="preserve">HIPOLABOR FARMACEUTICA LTDA</t>
  </si>
  <si>
    <t> NÃO</t>
  </si>
  <si>
    <t xml:space="preserve">FLUCONAZOL 2 MG/ML SOL INJ INFUS IV CT 06 BOLS PLAS TRILAM TRANS SIST FECH X 100 ML</t>
  </si>
  <si>
    <t xml:space="preserve">LABORATÓRIO SANOBIOL LTDA</t>
  </si>
  <si>
    <t xml:space="preserve">GENTAMICINA 10 MG SOL INJ CX 100 AMP VD AMB X 1 ML</t>
  </si>
  <si>
    <t xml:space="preserve">GENTAMISAN 10 MG SOL INJ CX 100 AMP VD AMB X 1 ML</t>
  </si>
  <si>
    <t xml:space="preserve">SANTISA LABORATÓRIO FARMACÊUTICO S/A</t>
  </si>
  <si>
    <t xml:space="preserve">PACLITAXEL 100 MG (6 MGML) SOL. INJ. FA VD. X 16,7 ML</t>
  </si>
  <si>
    <t xml:space="preserve">TARVEXOL 100 MG (6 MGML) SOL. INJ. FA VD. X 16,7 ML</t>
  </si>
  <si>
    <t xml:space="preserve"> ABATACEPTE - 250MG </t>
  </si>
  <si>
    <t xml:space="preserve"> ORENCIA - 250MG </t>
  </si>
  <si>
    <t xml:space="preserve"> B-MS </t>
  </si>
  <si>
    <t xml:space="preserve">CLORETO DE SÓDIO ,9% - 100ML</t>
  </si>
  <si>
    <t xml:space="preserve">FISIOSOL 100ML - SISTEMA ABERTO</t>
  </si>
  <si>
    <t>JP</t>
  </si>
  <si>
    <t xml:space="preserve">ACIDOS GRAXOS ESSENCAIS + VIT A + VIT E</t>
  </si>
  <si>
    <t xml:space="preserve">PILSANA PREMIUM 200ML</t>
  </si>
  <si>
    <t>DBS</t>
  </si>
  <si>
    <t xml:space="preserve">DIALYCARE HP TETRAPACK 220ML</t>
  </si>
  <si>
    <t xml:space="preserve">DIALYCARE HP SF 500ML</t>
  </si>
  <si>
    <t xml:space="preserve">ENERGYZIP FIBER TETRAPACK 200ML</t>
  </si>
  <si>
    <t>PRODIET</t>
  </si>
  <si>
    <t xml:space="preserve">ENSURE PLUS TETRAPACK 200ML</t>
  </si>
  <si>
    <t xml:space="preserve">FRESUBIN  2 KCAL HP SF EASY BAG 500ML</t>
  </si>
  <si>
    <t xml:space="preserve">FRESUBIN 1.2 HP FIBRE SF EASY BAG 1000ML</t>
  </si>
  <si>
    <t xml:space="preserve">FRESUBIN ENERGY FIBRE DRINK EASY BOTTLE 200ML</t>
  </si>
  <si>
    <t xml:space="preserve">ISOSOURCE MIX SF 1000ML (ANTIGO ISOSOURCE FIBER)</t>
  </si>
  <si>
    <t xml:space="preserve">NESTLÉ NUTRITION</t>
  </si>
  <si>
    <t xml:space="preserve">UND </t>
  </si>
  <si>
    <t xml:space="preserve">JEVITY HICAL SF 1000ML</t>
  </si>
  <si>
    <t xml:space="preserve">NUTREN 2.4 TETRAPACK GARRAFA 125ML</t>
  </si>
  <si>
    <t>NESTLÉ</t>
  </si>
  <si>
    <t xml:space="preserve">NUTRIDRINK COMPACT PROTEIN 125ML</t>
  </si>
  <si>
    <t xml:space="preserve">NUTRISON ADVANCED DIASON ENERGY HP SF 1000ML</t>
  </si>
  <si>
    <t xml:space="preserve">NUTRISON PROTEIN PLUS ENERGY SF 1000ML</t>
  </si>
  <si>
    <t xml:space="preserve">NUTRISON PROTEIN PLUS ENERGY SF 500ML</t>
  </si>
  <si>
    <t xml:space="preserve">OSMOLITE PLUS HN SF 1000ML</t>
  </si>
  <si>
    <t xml:space="preserve">PERATIVE RTH SF 1000ML</t>
  </si>
  <si>
    <t xml:space="preserve">PERATIVE SA LATA 237ML</t>
  </si>
  <si>
    <t xml:space="preserve">SURVIMED OPD SF 1000ML</t>
  </si>
  <si>
    <t xml:space="preserve">HEMITARTARATO DE NOREPINEFRINA 2 MG/ML SOL INJ IV CX 50 AMP VD AMB X 4 ML (EMB HOSP)</t>
  </si>
  <si>
    <t xml:space="preserve">CLORIDRATO DE REMIFENTANILA 2 MG PO LIOF SOL INJ IV CX 5 FA VD TRANS (EMB HOSP)</t>
  </si>
  <si>
    <t xml:space="preserve">CRISTÁLIA PRODUTOS QUÍMICOS FARMACÊUTICOS LTDA.</t>
  </si>
  <si>
    <t xml:space="preserve"> SEVOFLURANO SOL. INAL FR. VD. X  250  ML </t>
  </si>
  <si>
    <t xml:space="preserve"> SEVONESS SOL. INAL FR. VD. X  250  ML </t>
  </si>
  <si>
    <t xml:space="preserve">BAXTER HOSPITALAR LTDA</t>
  </si>
  <si>
    <t xml:space="preserve"> SIM </t>
  </si>
  <si>
    <t xml:space="preserve">APREPITANTO 150 MG PO LIOF INJ IV CT FA VD INC X 10 ML </t>
  </si>
  <si>
    <t xml:space="preserve">EMEND 150 MG PO LIOF INJ IV CT FA VD INC X 10 ML </t>
  </si>
  <si>
    <t xml:space="preserve">MERCK SHARP &amp; DOHME </t>
  </si>
  <si>
    <t xml:space="preserve">PICOPREP 10MG + 3,5G + 12G PÓ PREP EXTEMP CT SACHE AL/PE X 2</t>
  </si>
  <si>
    <t xml:space="preserve">LABORATÓRIOS FERRING LTDA</t>
  </si>
  <si>
    <t xml:space="preserve">AMINOÁCIDOS+GLICOSE+ELETRÓLITOS+LIPÍDEOS  2000ML RESTRIÇÃO HIDRICA</t>
  </si>
  <si>
    <t xml:space="preserve">OLIMEL N9(14,2 + 27,5 + 20) G/L EMUL INJ IV BOLS PLAS INC FLEX X 2000 ML  </t>
  </si>
  <si>
    <t xml:space="preserve">GLICERO FOSFATO DE SÓDIO 13,4% + CARBONATO DE CÁLCIO 3,6%</t>
  </si>
  <si>
    <t xml:space="preserve">AMINOÁCIDOS+GLICOSE+ELETRÓLITOS+LIPÍDEOS PERIFÉRICO 1000ML</t>
  </si>
  <si>
    <t xml:space="preserve">OLIMEL N4E (6,3 + 18,75 + 15) G/L EMUL INJ IV BOLS PLAS INC FLEX X 1000 ML</t>
  </si>
  <si>
    <t xml:space="preserve">AMINOÁCIDOS+GLICOSE+ELETRÓLITOS+LIPÍDEOS PERIFÉRICO 2000ML</t>
  </si>
  <si>
    <t xml:space="preserve">OLIMEL N4E (6,3 + 18,75 + 15) G/L EMUL INJ IV BOLS PLAS INC FLEX X 2000 ML</t>
  </si>
  <si>
    <t xml:space="preserve">AMINOÁCIDOS+GLICOSE+ELETRÓLITOS+LIPÍDEOS CENTRAL 1000ML</t>
  </si>
  <si>
    <t xml:space="preserve">OLIMEL N7E (11,1 + 35 + 20) G/L EMUL INJ IV BOLS PLAS INC FLEX X 1000 ML </t>
  </si>
  <si>
    <t xml:space="preserve">AMINOÁCIDOS+GLICOSE+ELETRÓLITOS+LIPÍDEOS CENTRAL 2000ML</t>
  </si>
  <si>
    <t xml:space="preserve">OLIMEL N7E (11,1 + 35 + 20) G/L EMUL INJ IV BOLS PLAS INC FLEX X 2000 ML </t>
  </si>
  <si>
    <t xml:space="preserve">AMINOÁCIDOS+GLICOSE+ELETRÓLITOS+LIPÍDEOS  1000ML RESTRIÇÃO HIDRICA</t>
  </si>
  <si>
    <t xml:space="preserve">OLIMEL N9(14,2 + 27,5 + 20) G/L EMUL INJ IV BOLS PLAS INC FLEX X 1000 ML  </t>
  </si>
  <si>
    <t xml:space="preserve">AMISSULPRIDA - 200MG</t>
  </si>
  <si>
    <t xml:space="preserve">SOCIAN - 200MG</t>
  </si>
  <si>
    <t xml:space="preserve">SMOFKABIVEN LIVRE DE ELETROLITOS EMUL INJ IV BOLS PLAS X 986 ML SIST FECH</t>
  </si>
  <si>
    <t xml:space="preserve">SMOFKABIVEN LIVRE DE ELETROLITOS EMUL INJ IV BOLS PLAS X 1477 ML SIST FECH</t>
  </si>
  <si>
    <t xml:space="preserve">SMOFKABIVEN LIVRE DE ELETROLITOS EMUL INJ IV BOLS PLAS X 1970 ML SIST FECH</t>
  </si>
  <si>
    <t xml:space="preserve">SMOFKABIVEN EMUL INJ IV BOLS PLAS INC X 1206 ML SIST FECH</t>
  </si>
  <si>
    <t xml:space="preserve">SMOFKABIVEN PERIPHERAL EMUL INJ IV BOLS PLAS INC X 1206 ML SIST FECH</t>
  </si>
  <si>
    <t xml:space="preserve">SMOFKABIVEN EMUL INJ IV BOLS PLAS INC X 1904 ML SIST FECH</t>
  </si>
  <si>
    <t xml:space="preserve">SMOFKABIVEN PERIPHERAL EMUL INJ IV BOLS PLAS INC X 1904 ML SIST FECH</t>
  </si>
  <si>
    <t xml:space="preserve">PIDOLATO DE MAGNÉSIO 150/ML SOL OR CT 12 FLAC X 10ML</t>
  </si>
  <si>
    <t xml:space="preserve">PIDOMAG 150/ML SOL OR CT 12 FLAC X 10ML</t>
  </si>
  <si>
    <t xml:space="preserve">LABORATÓRIOS BALDACCI LTDA</t>
  </si>
  <si>
    <t xml:space="preserve">RITUXIMABE SC 1400MG SOL INJ SC  1 FA VD TRANSF. 11,7ML</t>
  </si>
  <si>
    <t xml:space="preserve">MABTHERA SC 1400MG SOL INJ SC  1 FA VD TRANSF. 11,7ML</t>
  </si>
  <si>
    <t xml:space="preserve">ROCHE </t>
  </si>
  <si>
    <t xml:space="preserve">IMUNOGLOBULINA ANTI-TETANO 250 UI/ML SOL. INJ. CX. SERINGA X 2 ML + AGULHA</t>
  </si>
  <si>
    <t xml:space="preserve">GAMA ANTI-TETANO 250 UI/ML SOL. INJ. CX. SERINGA X 2 ML + AGULHA</t>
  </si>
  <si>
    <t xml:space="preserve">GRIFOLS BRASIL LTDA</t>
  </si>
  <si>
    <t xml:space="preserve">ACIDOS GRAXOS ESSENCIAIS + VITAMINAS A E E + LECITINA DE SOJA - 20ML</t>
  </si>
  <si>
    <t xml:space="preserve">DERSANI - 20ML</t>
  </si>
  <si>
    <t xml:space="preserve">CLORETO DE POTÁSSIO 6% 100ML</t>
  </si>
  <si>
    <t xml:space="preserve">PEPTAMEN INTENSE SF CX C 6 X 1000 ML</t>
  </si>
  <si>
    <t xml:space="preserve">FRESUBIN 2 KCAL CREME POTE 125G</t>
  </si>
  <si>
    <t>90254392</t>
  </si>
  <si>
    <t xml:space="preserve">TOXINA BOTULÍNICA TIPO A 50U </t>
  </si>
  <si>
    <t xml:space="preserve">BOTOX 50U</t>
  </si>
  <si>
    <t>U</t>
  </si>
  <si>
    <t xml:space="preserve">ISOFORT - CAIXA COM 15 SACHÊS DE 30G</t>
  </si>
  <si>
    <t xml:space="preserve">NPT MASTER HIPERPROTEICA NPHP 1,5L</t>
  </si>
  <si>
    <t xml:space="preserve">NPT PANCREATITE NPPA 1,0L</t>
  </si>
  <si>
    <t xml:space="preserve">NPT PANCREATITE NPPA 2,0L</t>
  </si>
  <si>
    <t xml:space="preserve">CITRATO DE CAFEÍNA 20 MG / ML SOL INJ OR  CT BAND PLAS 10 AMP VC TRANS X 1,0 ML</t>
  </si>
  <si>
    <t xml:space="preserve">PEYONA 20 MG / ML SOL INJ OR  CT BAND PLAS 10 AMP VC TRANS X 1,0 ML</t>
  </si>
  <si>
    <t xml:space="preserve">CHIESI FARMACÊUTICA LTDA</t>
  </si>
  <si>
    <t xml:space="preserve">CEFTAROLINA FOSAMILA</t>
  </si>
  <si>
    <t xml:space="preserve">ZINFORO 600 MG PO SOL INFUS CT 10 FA VD TRANS</t>
  </si>
  <si>
    <t xml:space="preserve">ASTRAZENECA DO BRASIL LTDA</t>
  </si>
  <si>
    <t xml:space="preserve">POLIAMINOACIDOS 10 PCC SOL INJ CX FR VD INC X 250 ML (REST. HOSP)</t>
  </si>
  <si>
    <t xml:space="preserve">PRIMENE 10 PCC SOL INJ CX FR VD INC X 250 ML (REST. HOSP)</t>
  </si>
  <si>
    <t xml:space="preserve">APIXABANA  2,5 MG COM REV CT BL AL PLAS INC X 100 (EMB HOSP)</t>
  </si>
  <si>
    <t xml:space="preserve">ELIQUIS 2,5 MG COM REV CT BL AL PLAS INC X 100 (EMB HOSP)</t>
  </si>
  <si>
    <t xml:space="preserve">BRISTOL-MYERS SQUIBB FARMACÊUTICA LTDA</t>
  </si>
  <si>
    <t xml:space="preserve">APIXABANA  2,5 MG COM REV CT BL AL PLAS INC X 20</t>
  </si>
  <si>
    <t xml:space="preserve">ELIQUIS 2,5 MG COM REV CT BL AL PLAS INC X 20</t>
  </si>
  <si>
    <t xml:space="preserve">APIXABANA  2,5 MG COM REV CT BL AL PLAS INC X 60 (EMB HOSP)</t>
  </si>
  <si>
    <t xml:space="preserve"> ELIQUIS 2,5 MG COM REV CT BL AL PLAS INC X 60 (EMB HOSP)</t>
  </si>
  <si>
    <t xml:space="preserve">AZUL DE METILENO 1% - 5ML </t>
  </si>
  <si>
    <t xml:space="preserve">ETANERCEPTE PFS 50 MG SOL INJ CT 4 SER PREENCH C/ AGU X 1,0 ML + 4 LENÇOS</t>
  </si>
  <si>
    <t xml:space="preserve">ENBREL PFS 50 MG SOL INJ CT 4 SER PREENCH C/ AGU X 1,0 ML + 4 LENÇOS</t>
  </si>
  <si>
    <t xml:space="preserve">WYETH INDÚSTRIA FARMACÊUTICA LTDA</t>
  </si>
  <si>
    <t xml:space="preserve">PIDOLATO DE MAGNÉSIO + VITAMINA B3 - CAPSULAS</t>
  </si>
  <si>
    <t xml:space="preserve">PIDOMAG B3 - CAPSULAS</t>
  </si>
  <si>
    <t>FRUTOOLIGOSSACARIDEOS</t>
  </si>
  <si>
    <t xml:space="preserve">FV30 FOSVITA 30 SACHES C/ 7G</t>
  </si>
  <si>
    <t>SCH</t>
  </si>
  <si>
    <t xml:space="preserve">PROSURE RPB GARRAFINHA 220ML</t>
  </si>
  <si>
    <t xml:space="preserve">BIFIDOBACTERIUM BIFIDUM+LACTOBACILLUS ACIDOPHILUS+LACTOBACILLUS CASEI+LACTOBACILLUS LACTIS+BIFIDOBACTERIUM LACTIS</t>
  </si>
  <si>
    <t xml:space="preserve">SIMFORT CX. 30 SACHES X 2 G</t>
  </si>
  <si>
    <t xml:space="preserve">CARBOIDRATOS A BASE DE MALTODEXTRINA</t>
  </si>
  <si>
    <t xml:space="preserve">MODULO PARA DIETA ENTERAL  - NUTRI DEXTRIN X 400 G</t>
  </si>
  <si>
    <t xml:space="preserve">TRASTUZUMABE SC 600 MG SOL INJ SC CT FA VD TRANS X 5 ML</t>
  </si>
  <si>
    <t xml:space="preserve">HERCEPTIN SC 600 MG SOL INJ SC CT FA VD TRANS X 5 ML</t>
  </si>
  <si>
    <t xml:space="preserve">OCTREOTIDA 10 MG PO P/ SUS INJ CT FA VD INC + 1 SER DIL X 2,0 ML + SIST APLIC</t>
  </si>
  <si>
    <t xml:space="preserve">SANDOSTATIN 10 MG PO P/ SUS INJ CT FA VD INC + 1 SER DIL X 2,0 ML + SIST APLIC</t>
  </si>
  <si>
    <t xml:space="preserve">NOVARTIS BIOCIENCIAS S.A</t>
  </si>
  <si>
    <t xml:space="preserve">COLISTIMETATO SODICO 1.000.000 UI PO INJ/INAL CX 10 FA VD TRANS X 10 ML </t>
  </si>
  <si>
    <t xml:space="preserve">UNIÃO QUIMICA</t>
  </si>
  <si>
    <t xml:space="preserve">DEXMEDETOMIDINA 100 MCG/ML SOL INJ CT 5 FA VD TRANS X 2 ML</t>
  </si>
  <si>
    <t xml:space="preserve">EXTODIN 100 MCG/ML SOL INJ CT 5 FA VD TRANS X 2 ML</t>
  </si>
  <si>
    <t xml:space="preserve">ANTIBIÓTICOS DO BRASIL LTDA</t>
  </si>
  <si>
    <t xml:space="preserve">IMUNOGLOBULINA DE COELHO ANTI-TIMÓCITOS HUMANOS</t>
  </si>
  <si>
    <t xml:space="preserve">THYMOGLOBULINA 25 MG PÓ LIÓF. INJ.  FA + DIL. X 5 ML</t>
  </si>
  <si>
    <t xml:space="preserve">LIPEGFILGRASTIM 10 MG/ML SOL INJ SC CT SER PREENC VD INC X 0,6 ML + DISPOSITIVO DE SEGURANÇA</t>
  </si>
  <si>
    <t xml:space="preserve">LONQUEX 10 MG/ML SOL INJ SC CT SER PREENC VD INC X 0,6 ML + DISPOSITIVO DE SEGURANÇA</t>
  </si>
  <si>
    <t xml:space="preserve">LACTOBIONATO DE ERITROMICINA 1000 MG PO INJ CT 10 FA VD INC (EMB HOSP)</t>
  </si>
  <si>
    <t xml:space="preserve">TROMAXIL 1000 MG PO INJ CT 10 FA VD INC (EMB HOSP)</t>
  </si>
  <si>
    <t xml:space="preserve">OPEM REPRESENTAÇÃO IMPORTADORA EXPORTADORA E DISTRIBUIDORA LTDA</t>
  </si>
  <si>
    <t xml:space="preserve">DECANOATO DE NANDROLONA 50 MG/ML SOL INJ CT AMP VD INC X 1 ML</t>
  </si>
  <si>
    <t xml:space="preserve">DECADURABOLIN 50 MG/ML SOL INJ CT AMP VD INC X 1 ML</t>
  </si>
  <si>
    <t xml:space="preserve">SCHERING-PLOUGH INDÚSTRIA FARMACÊUTICA LTDA</t>
  </si>
  <si>
    <t xml:space="preserve">DEXAMETASONA 0,7 MG IMPL IVIT BL APL CT</t>
  </si>
  <si>
    <t xml:space="preserve">OZURDEX  0,7 MG IMPL IVIT BL APL CT</t>
  </si>
  <si>
    <t>ALLERGAN</t>
  </si>
  <si>
    <t>UN</t>
  </si>
  <si>
    <t xml:space="preserve">BORTEZOMIBE 3,5 MG FR AMP SOL INJETÁVEL</t>
  </si>
  <si>
    <t xml:space="preserve">NUTRIFLEX LIPID PLUS - EMU INJ IV CX 5 BOLS PLAS CAMARA TRIPLA X 1250 ML</t>
  </si>
  <si>
    <t xml:space="preserve"> UND </t>
  </si>
  <si>
    <t xml:space="preserve">NOVASOURCE GC HP CX 6 UND 1000ML</t>
  </si>
  <si>
    <t xml:space="preserve">FREBINI ORIGINAL  EASY BAG X 500 ML</t>
  </si>
  <si>
    <t xml:space="preserve">NUTRINI PEPTI PACK 500ML</t>
  </si>
  <si>
    <t xml:space="preserve">DANONE LTDA</t>
  </si>
  <si>
    <t xml:space="preserve">GLUCERNA SR PO 400G</t>
  </si>
  <si>
    <t xml:space="preserve">ABBOTT LABORATORIOS DO BRASIL LTDA.</t>
  </si>
  <si>
    <t xml:space="preserve"> GRA </t>
  </si>
  <si>
    <t xml:space="preserve">GLUCERNA 1.5 SF 1000ML</t>
  </si>
  <si>
    <t>INCLUÍDO</t>
  </si>
  <si>
    <t>EDILENE</t>
  </si>
  <si>
    <t xml:space="preserve">RETIFICAÇÃO 21/05/2018</t>
  </si>
  <si>
    <t xml:space="preserve">TABELA PARAMETRIZAÇÃO 21/05/2018</t>
  </si>
  <si>
    <t xml:space="preserve">VALOR PARAMETRIZAÇÃO 21/05/2018</t>
  </si>
  <si>
    <t>DIFERENÇA</t>
  </si>
  <si>
    <t xml:space="preserve"> </t>
  </si>
  <si>
    <t xml:space="preserve">Vigência: 01/06/2021</t>
  </si>
  <si>
    <t>BRASÍNDICE</t>
  </si>
  <si>
    <t xml:space="preserve">Total Geral</t>
  </si>
  <si>
    <t xml:space="preserve">Tabela Dominio</t>
  </si>
  <si>
    <t xml:space="preserve">Fabricante ajustar</t>
  </si>
  <si>
    <t xml:space="preserve">VALOR SC SAÚDE</t>
  </si>
  <si>
    <t xml:space="preserve">Preço do Material </t>
  </si>
  <si>
    <t xml:space="preserve">Quantidade para Fracionamento </t>
  </si>
  <si>
    <t xml:space="preserve">Valor Fracionado do Material </t>
  </si>
  <si>
    <t xml:space="preserve">Reajuste %</t>
  </si>
  <si>
    <t xml:space="preserve">Valor SC Saúde  Atualizado</t>
  </si>
  <si>
    <t xml:space="preserve">Utilizações: 08/2019 a 07/2020</t>
  </si>
  <si>
    <t xml:space="preserve">Valor pago
 08/2019 a 07/2020</t>
  </si>
  <si>
    <t xml:space="preserve">Projeção valor pago</t>
  </si>
  <si>
    <t xml:space="preserve">Projeção Valor a pagar</t>
  </si>
  <si>
    <t>Impacto</t>
  </si>
  <si>
    <t xml:space="preserve">% Repres.</t>
  </si>
  <si>
    <t xml:space="preserve"> Curva ABC</t>
  </si>
  <si>
    <t>00</t>
  </si>
  <si>
    <t xml:space="preserve">DANONE LTDA.</t>
  </si>
  <si>
    <t xml:space="preserve">sem brasíndice</t>
  </si>
  <si>
    <t>A</t>
  </si>
  <si>
    <t>G</t>
  </si>
  <si>
    <t>B</t>
  </si>
  <si>
    <t xml:space="preserve">NOVASOURCE 02 SF CX. 6 FR. X 1000 ML</t>
  </si>
  <si>
    <t>C</t>
  </si>
  <si>
    <t xml:space="preserve">PROTEÍNA ISOLADA DO SORO DO LEITE (WPI) SACHÊ DE 15 G</t>
  </si>
  <si>
    <t xml:space="preserve">MPI 155 - MÓDULO DE PROTEÍNA WHEY PROTEIN ISOLATE SACHÊ DE 15 G</t>
  </si>
  <si>
    <t xml:space="preserve">VIDA FORTE INDUSTRIA E COMERCIO DE PRODUTOS NATURAL</t>
  </si>
  <si>
    <t xml:space="preserve">FRESUBIN DIBEN 1.0 SF 1000ML</t>
  </si>
  <si>
    <t xml:space="preserve">NOVASOURCE PROLINE TETRA SLIM 200ML</t>
  </si>
  <si>
    <t xml:space="preserve">SURVIMED OPD DRINK BAUNILHA EASY BOTTLE 200ML</t>
  </si>
  <si>
    <t xml:space="preserve">ENSURE PÓ MORANGO CHOCOLATE BAUNILHA BANANA LATA 900G </t>
  </si>
  <si>
    <t>GRAMAS</t>
  </si>
  <si>
    <t xml:space="preserve">FRESUBIN 5KCAL SHOT EASY BOTTLE 120ML </t>
  </si>
  <si>
    <t xml:space="preserve">NUTRI DIABETIC 1.0 BAUNILHA TP 200ML</t>
  </si>
  <si>
    <t xml:space="preserve">FRESUBIN DIBEN 1.5KCAL HP EASY BAG 500ML </t>
  </si>
  <si>
    <t>bolsa</t>
  </si>
  <si>
    <t xml:space="preserve">Não localizado</t>
  </si>
  <si>
    <t>96546425 </t>
  </si>
  <si>
    <t xml:space="preserve">DIBEN 1,5KCAL HP SEM SABOR SF 1000ML C/ 01 BOLSA</t>
  </si>
  <si>
    <t xml:space="preserve">ENSURE PLUS ADVANCED BAUNILHA 220ML</t>
  </si>
  <si>
    <t xml:space="preserve">ENSURE PÓ MORANGO CHOCOLATE BAUNILHA BANANA LATA 400G </t>
  </si>
  <si>
    <t xml:space="preserve">FRESUBIN 2 KCAL HP FIBRE SF EASY BAG 500 ML - SEM SABOR</t>
  </si>
  <si>
    <t>BOLS</t>
  </si>
  <si>
    <t xml:space="preserve">NUTRI ENTERAL 1.5 BAUNILHA/CHOCOLATE TP 200ML</t>
  </si>
  <si>
    <t xml:space="preserve">Vigência: 01/02/2023</t>
  </si>
  <si>
    <t xml:space="preserve">Valor SC SAÚDE</t>
  </si>
  <si>
    <t>COM</t>
  </si>
  <si>
    <t xml:space="preserve">LEVOSIMENDANA - 2,5MGML SOL INJ FA 5ML</t>
  </si>
  <si>
    <t xml:space="preserve">SIMDAX - 2,5MGML SOL INJ FA 5ML</t>
  </si>
  <si>
    <t>BIOLAB</t>
  </si>
  <si>
    <t xml:space="preserve">Insumo radioativo - análogo da somatostatina Ga-68</t>
  </si>
  <si>
    <t xml:space="preserve">INFLIXIMABE 10 MG/ML PO LIOF CT FA VD INC X 10 ML</t>
  </si>
  <si>
    <t xml:space="preserve">REMSIMA 10 MG/ML PO LIOF CT FA VD INC X 10 ML</t>
  </si>
  <si>
    <t xml:space="preserve">CELLTRION HEALTHCARE</t>
  </si>
  <si>
    <t>DOSE</t>
  </si>
  <si>
    <t xml:space="preserve"> CLORIDRATO DE TIAMINA 100 MG/ML SOL INJ CX 50 AMP VD AMB X 1 ML </t>
  </si>
  <si>
    <t xml:space="preserve"> ACESYL 100 MG/ML SOL INJ CX 50 AMP VD AMB X 1 ML </t>
  </si>
  <si>
    <t xml:space="preserve"> CASULA &amp; VASCONCELOS INDÚSTRIA FARMACÊUTICA E COMÉRCIO LTDA </t>
  </si>
  <si>
    <t xml:space="preserve"> AMP </t>
  </si>
  <si>
    <t>GTS</t>
  </si>
  <si>
    <t xml:space="preserve">CLORIDRATO DE MOXIFLOXACINO 1,6MG/ML SOL INJ CT 1 ENV PLAS OPC BOLS PLAS TRANS SIST FECH X 250ML</t>
  </si>
  <si>
    <t xml:space="preserve">EUROFARMA LABORATÓRIOS S.A</t>
  </si>
  <si>
    <t xml:space="preserve">INSUMO RADIOATIVO - 131I PARA CINTILOGRAFIA DE CORPO INTEIRO PARA PESQUISA DE METÁSTASES (PCI)</t>
  </si>
  <si>
    <t>ADES</t>
  </si>
  <si>
    <t xml:space="preserve">TOXINA BOTULINICA A 50 U PO LIOF INJ CT FA VD INC </t>
  </si>
  <si>
    <t xml:space="preserve">BOTOX 50 U PO LIOF INJ CT FA VD INC</t>
  </si>
  <si>
    <t xml:space="preserve">ALLERGAN PRODUTOS FARMACÊUTICOS LTDA</t>
  </si>
  <si>
    <t xml:space="preserve">NUTRIFLEX LIPID SPECIAL SIST. FECH. 3 EM 1 EMULSÃO INJ. X 1875 ML </t>
  </si>
  <si>
    <t>BBRAUN</t>
  </si>
  <si>
    <t xml:space="preserve">ALFAINTERFERONA 2B 3 000 000 UI PO LIOF INJ CT 5 FA VD INC + 5 AMP VD INC DIL X 1 ML </t>
  </si>
  <si>
    <t xml:space="preserve">ALFAINTERFERONA 2B (RECOMBINANTE) 3 000 000 UI PO LIOF INJ CT 5 FA VD INC + 5 AMP VD INC DIL X 1 ML</t>
  </si>
  <si>
    <t xml:space="preserve">BIOSINTÉTICA FARMACÊUTICA LTDA</t>
  </si>
  <si>
    <t>CARP</t>
  </si>
  <si>
    <t xml:space="preserve">TOXINA BOTULINICA A 100 U PO LIOF INJ CT FA VD INC</t>
  </si>
  <si>
    <t xml:space="preserve">BOTOX 100 U PO LIOF INJ CT FA VD INC</t>
  </si>
  <si>
    <t xml:space="preserve">Insumo radioativo - 131I-MIBG para Cintilografia com MIBG (metaiodobenzilguanidina)</t>
  </si>
  <si>
    <t xml:space="preserve">COM MST</t>
  </si>
  <si>
    <t>20</t>
  </si>
  <si>
    <t xml:space="preserve">Insumo radioativo - colóide ou DTPA-99mTc para Cintilografia para estudo de transito esofagico</t>
  </si>
  <si>
    <t xml:space="preserve">TOXINA BOTULINICA A 100 U PO LIOF SOL INJ CT 1 FA VD TRANS</t>
  </si>
  <si>
    <t xml:space="preserve">XEOMIN 100 U PO LIOF SOL INJ CT 1 FA VD TRANS</t>
  </si>
  <si>
    <t xml:space="preserve">MERZ FARMACÊUTICA COMERCIAL LTDA</t>
  </si>
  <si>
    <t xml:space="preserve">Insumo radioativo - hemácias-99mTc (in vivo ou in vivitro ) para Cintilografia para deteccao de hemorragia digestoria nao ativa</t>
  </si>
  <si>
    <t xml:space="preserve">Insumo radioativo - pirofosfato-99mTc para cintilografia para pesquisa de necrose miocárdica</t>
  </si>
  <si>
    <t xml:space="preserve">PVPI 2,5% OCULAR FR 1ml</t>
  </si>
  <si>
    <t>MAGISTRAL</t>
  </si>
  <si>
    <t xml:space="preserve">BICARBONATO DE SÓDIO 500MG - CÁPSULA</t>
  </si>
  <si>
    <t xml:space="preserve">CLORIDRATO DE PRASUGREL 5 MG COM REV CT BL AL/AL X 14</t>
  </si>
  <si>
    <t xml:space="preserve">EFFIENT 5 MG COM REV CT BL AL/AL X 14</t>
  </si>
  <si>
    <t xml:space="preserve">DAIICHI SANKYO BRASIL FARMACÊUTICA LTDA</t>
  </si>
  <si>
    <t xml:space="preserve">OLIG-TRAT ADULTO SOL. INJ. CX 50 AMP X 2ML </t>
  </si>
  <si>
    <t>FLAC</t>
  </si>
  <si>
    <t xml:space="preserve">PANCREATINA 10.000UI</t>
  </si>
  <si>
    <t xml:space="preserve">CREON 10.000UI</t>
  </si>
  <si>
    <t>TB</t>
  </si>
  <si>
    <t xml:space="preserve">COM EFEV</t>
  </si>
  <si>
    <t xml:space="preserve">ACETATO DE FLUDOCORTISONA 0,1MG COM CT FR VD AMB X 100</t>
  </si>
  <si>
    <t xml:space="preserve">FLORINEFE 0,1MG MG COM CT FR VD AMB X 100</t>
  </si>
  <si>
    <t xml:space="preserve">ASPEN PHARMA </t>
  </si>
  <si>
    <t xml:space="preserve">CEFTAZIDIMA PENTAIDRATADA,  AVIBACTAM SÓDICO 2000 MG + 500 MG PO SOL INFUS CT FA VD TRANS X 10</t>
  </si>
  <si>
    <t xml:space="preserve">TORGENA 2000 MG + 500 MG PO SOL INFUS CT FA VD TRANS X 10</t>
  </si>
  <si>
    <t xml:space="preserve">IDARUCIZUMABE 50 MG/ML SOL INJ FA X 50 ML</t>
  </si>
  <si>
    <t xml:space="preserve">PRAXBIND 50 MG/ML SOL INJ FA X 50 ML</t>
  </si>
  <si>
    <t>BOEHRINGER</t>
  </si>
  <si>
    <t xml:space="preserve">LINEZOLIDA 2 MG/ML SOL INJ X BOLS X 300 ML</t>
  </si>
  <si>
    <t xml:space="preserve"> INSUMO RADIOATIVO DE CINTILOGRAFIA DE PERFUSAO CEREBRAL PARA AVALIACAO DO TRANSPORTE DE DOPAMINA.</t>
  </si>
  <si>
    <t xml:space="preserve">NERVOSO IN VIVO - CINTILOGRAFIA DE PERF. CEREBRAL P/ AVALIAÇÃO DOS TRANSP. DE DOPAMINA</t>
  </si>
  <si>
    <t xml:space="preserve">SACUBITRIL+VALSARTANA SODICA HIDRATADA 24 MG + 26 MG COM REV CT BL AL AL X 28</t>
  </si>
  <si>
    <t xml:space="preserve">ENTRESTO 24 MG + 26 MG COM REV CT BL AL AL X 28CP</t>
  </si>
  <si>
    <t xml:space="preserve">SACUBITRIL+VALSARTANA SODICA HIDRATADA 49 MG + 51 MG COM REV CT BL AL AL X 60</t>
  </si>
  <si>
    <t xml:space="preserve">ENTRESTO 49 MG + 51 MG COM REV CT BL AL AL X 60CP</t>
  </si>
  <si>
    <t xml:space="preserve">SACUBITRIL+VALSARTANA SODICA HIDRATADA 97 MG + 103 MG COM REV CT BL AL AL X 60</t>
  </si>
  <si>
    <t xml:space="preserve">ENTRESTO 97 MG + 103 MG COM REV CT BL AL AL X 60CP</t>
  </si>
  <si>
    <t xml:space="preserve">Solução de Citrato de Sódio 4% bolsa 3000mL</t>
  </si>
  <si>
    <t xml:space="preserve">ALTEPLASE - 20MG</t>
  </si>
  <si>
    <t xml:space="preserve">ACTILYSE - 20MG</t>
  </si>
  <si>
    <t xml:space="preserve"> FA </t>
  </si>
  <si>
    <t xml:space="preserve"> NPT PEDIATRICA MASTER NPPED 1ML </t>
  </si>
  <si>
    <t xml:space="preserve"> CEQNEP </t>
  </si>
  <si>
    <t xml:space="preserve"> DANTROLENO SÓDICO 20 MG PO LIOF SOL INJ IV CX 12 FA VD TRANS + DIL CX 12 FA VD TRANS X 60 ML </t>
  </si>
  <si>
    <t xml:space="preserve"> DANTROLEN 20 MG PO LIOF SOL INJ IV CX 12 FA VD TRANS + DIL CX 12 FA VD TRANS X 60 ML  </t>
  </si>
  <si>
    <t xml:space="preserve"> CRISTÁLIA PRODUTOS QUÍMICOS FARMACÊUTICOS LTDA. </t>
  </si>
  <si>
    <t xml:space="preserve"> RISPERIDONA 1 MG/ML SOL OR CT FR VD AMB X 30 ML + SER PLAS DOS  </t>
  </si>
  <si>
    <t xml:space="preserve"> RISPERIDON 1 MG/ML SOL OR CT FR VD AMB X 30 ML + SER PLAS DOS </t>
  </si>
  <si>
    <t xml:space="preserve"> NPT MASTER CENTRAL CLIPIDIO NPCL 1,0L  </t>
  </si>
  <si>
    <t xml:space="preserve"> ESSENCIAL MANIPULACOES ESPECIAIS LTDA - ME  </t>
  </si>
  <si>
    <t xml:space="preserve">ÁCIDO ASCÓRBICO 200 MG/ML SOL OR CT FR PLAS OPC GOT X 20 ML"</t>
  </si>
  <si>
    <t xml:space="preserve"> VITAMINA C MEDQUÍMICA 200 MG/ML SOL OR CT FR PLAS OPC GOT X 20 ML</t>
  </si>
  <si>
    <t xml:space="preserve"> MEDQUIMICA INDUSTRIA FARMACEUTICA LTDA</t>
  </si>
  <si>
    <t xml:space="preserve">Insumo radioativo - “radiofármaco”-99mTc</t>
  </si>
  <si>
    <t xml:space="preserve">Insumo radioativo - 131I-Iodo + perclorato 1000 mg</t>
  </si>
  <si>
    <t xml:space="preserve">Insumo radioativo - 131I-Iodo ou pertecnetato-99mTc</t>
  </si>
  <si>
    <t xml:space="preserve">Insumo radioativo - 131I-MIBG para Tratamento com metaiodobenzilguanidina (MIBG)</t>
  </si>
  <si>
    <t xml:space="preserve">Insumo radioativo - albumina-131I</t>
  </si>
  <si>
    <t xml:space="preserve">Insumo radioativo - cápsulas de vit.B12-57Co</t>
  </si>
  <si>
    <t xml:space="preserve">Insumo radioativo - colóides-99mTc (enxofre coloidal, estanho coloidal) para Cintilografia do sistema reticulo-endotelial (medula ossea)</t>
  </si>
  <si>
    <t xml:space="preserve">Insumo radioativo - DTPA-99mTc para Cisternocintilografia</t>
  </si>
  <si>
    <t xml:space="preserve">Insumo radioativo - DTPA-99mTc para Fluxo sangüineo cerebral</t>
  </si>
  <si>
    <t xml:space="preserve">Insumo radioativo - DTPA-99mTc para Ventriculo-cintilografia</t>
  </si>
  <si>
    <t xml:space="preserve">Insumo radioativo - EDTA-51Cr</t>
  </si>
  <si>
    <t xml:space="preserve">Insumo radioativo - estroncio-90</t>
  </si>
  <si>
    <t xml:space="preserve">Insumo radioativo - FDG-18F para estudo do miocárdio</t>
  </si>
  <si>
    <t xml:space="preserve">Insumo radioativo - Gálio 67</t>
  </si>
  <si>
    <t xml:space="preserve">Insumo radioativo - hemácias-51Cr (marcação in vitro)</t>
  </si>
  <si>
    <t xml:space="preserve">INSUMO RADIOATIVO - HEMÁCIAS-99MTC (IN VIVO OU IN VITRO) PARA CINTILOGRAFIA SINCRONIZADA DAS CAMARAS CARDÍACAS</t>
  </si>
  <si>
    <t xml:space="preserve">Insumo radioativo - hippuran-131I (OIH-I)</t>
  </si>
  <si>
    <t xml:space="preserve">Insumo radioativo - Leucocitos-99mTc para Cintilografia com leucocitos marcados</t>
  </si>
  <si>
    <t xml:space="preserve">Insumo radioativo - Macroagregado de albumina marcado com 99mTc (MAA-99mTc)</t>
  </si>
  <si>
    <t xml:space="preserve">Insumo radioativo - samario-153</t>
  </si>
  <si>
    <t xml:space="preserve">NUTRIÇÃO PARENTERAL NPRL 1,0L NEFROPATICA C/ LIPÍDIOS</t>
  </si>
  <si>
    <t xml:space="preserve">NUTRIÇÃO PARENTERAL NPRL 1,5L NEFROPATICA C/ LIPÍDIOS</t>
  </si>
  <si>
    <t xml:space="preserve">NUTRIÇÃO PARENTERAL NPRL 2,0L NEFROPATICA C/ LIPÍDIOS</t>
  </si>
  <si>
    <t xml:space="preserve">NUTRIÇÃO PARENTERAL NPRL 2,5L NEFROPATICA C/ LIPÍDIOS</t>
  </si>
  <si>
    <t xml:space="preserve">NUTRIÇÃO PARENTERAL NPRL 500L NEFROPATICA C/ LIPÍDIOS</t>
  </si>
  <si>
    <t xml:space="preserve">TOXINA BOTULINICA A 100 U PÓ LIOF INJ CT 1 FA VD INC</t>
  </si>
  <si>
    <t xml:space="preserve">PROSIGNE 100 U PÓ LIOF INJ CT 1 FA VD INC</t>
  </si>
  <si>
    <t xml:space="preserve">CRISTÁLIA PRODUTOS QUÍMICOS FARMACÊUTICOS LTDA</t>
  </si>
  <si>
    <t xml:space="preserve">LEVETIRACETAM 100 MG/ML SOL OR CT FR VD AMB X 100 ML + SER DOS</t>
  </si>
  <si>
    <t xml:space="preserve">ACHÉ LABORATÓRIOS FARMACÊUTICOS S.A</t>
  </si>
  <si>
    <t xml:space="preserve">FIBRINOGÊNIO 1G PÓ LIOF CT FA VD INC </t>
  </si>
  <si>
    <t xml:space="preserve">HAEMOCOMPLETTAN P 1G PÓ LIOF CT FA VD INC </t>
  </si>
  <si>
    <t xml:space="preserve">CSL BEHRING COMÉRCIO DE PRODUTOS FARMACÊUTICOS LTDA </t>
  </si>
  <si>
    <t xml:space="preserve">AMIXAL 10% FR. VD. 1000ML cx c/6 </t>
  </si>
  <si>
    <t xml:space="preserve">AMIXAL BBRAUN 10% FRVD 1000ML </t>
  </si>
  <si>
    <t xml:space="preserve">BBRAUN </t>
  </si>
  <si>
    <t xml:space="preserve">ALTEPLASE - 10MG</t>
  </si>
  <si>
    <t xml:space="preserve">ACTILYSE - 10MG</t>
  </si>
  <si>
    <t xml:space="preserve">AMINOVEN 10% 1000ML</t>
  </si>
  <si>
    <t>FRESENIUS</t>
  </si>
  <si>
    <t xml:space="preserve">NPT MASTER PEDIATRICA NPPED ate 150 ml</t>
  </si>
  <si>
    <t xml:space="preserve">NPT MASTER PEDIATRICA NPPED 151-250 ml</t>
  </si>
  <si>
    <t xml:space="preserve">NPT MASTER PEDIATRICA NPPED 251-350 ml</t>
  </si>
  <si>
    <t xml:space="preserve">NPT MASTER PEDIATRICA NPPED 351-450 ml</t>
  </si>
  <si>
    <t xml:space="preserve">NPT MASTER PEDIATRICA NPPED 451-750 ml</t>
  </si>
  <si>
    <t xml:space="preserve">NPT MASTER PEDIATRICA NPPED 751-1000 ml</t>
  </si>
  <si>
    <t xml:space="preserve">NPT MASTER PEDIATRICA NPPED 1001 - 1500 ml</t>
  </si>
  <si>
    <t xml:space="preserve">NPT MASTER PEDIATRICA NPPED acima de 1501 ml</t>
  </si>
  <si>
    <t xml:space="preserve">SOLUÇÃO DE CLORETO DE SÓDIO, SULFATO DE MAGNÉSIO  6,14 MG/ML + 0,18596 MG/ML SOL. HEMO BOLS PLAS TRANS SIST FECH X 5000ML</t>
  </si>
  <si>
    <t xml:space="preserve">HEMOLENTA 6,14+0,18596MG/ML BOL.SIST.FECH.5000ML</t>
  </si>
  <si>
    <t xml:space="preserve">COVID- 19 / BROMETO DE ROCURÔNIO 10MG/ML - 10ML</t>
  </si>
  <si>
    <t>MYLAN</t>
  </si>
  <si>
    <t xml:space="preserve"> MG </t>
  </si>
  <si>
    <t xml:space="preserve">FOSFATO TRICÁLCICO 12,9% - SUSPENSÃO ORAL – 60 ML</t>
  </si>
  <si>
    <t xml:space="preserve">COLISTIMESTATO DE SÓDIO 2.000.000.00 UI</t>
  </si>
  <si>
    <t xml:space="preserve">ANTIBIÓTICOS DO BRASIL LTDA </t>
  </si>
  <si>
    <t xml:space="preserve">METOTREXATO 2,5 MG COM CT BL AL PLAS AMB X 24 COM</t>
  </si>
  <si>
    <t xml:space="preserve">METREXATO 2,5 MG COM CT BL AL PLAS AMB X 24 COM</t>
  </si>
  <si>
    <t xml:space="preserve">BLAU FARMACÊUTICA</t>
  </si>
  <si>
    <t xml:space="preserve">RIFAXIMINA 550 MG COM REV CT BL AL PLAS TRANS X 28</t>
  </si>
  <si>
    <t xml:space="preserve">XIFAXAN 550 MG COM REV CT BL AL PLAS TRANS X 28 COM</t>
  </si>
  <si>
    <t xml:space="preserve">BIOLAB SANBUS FARMACÊUTICA</t>
  </si>
  <si>
    <t xml:space="preserve">AMINOVEN 10% inf. - 1 x 1000ml</t>
  </si>
  <si>
    <t xml:space="preserve">AMIXAL 10% FRVC 1000ml</t>
  </si>
  <si>
    <t xml:space="preserve">Vigência: 07/09/2022</t>
  </si>
  <si>
    <t xml:space="preserve">Princípio Ativo</t>
  </si>
  <si>
    <t>Apresentação</t>
  </si>
  <si>
    <t>Fracionado</t>
  </si>
  <si>
    <t xml:space="preserve">Valor SC Saúde</t>
  </si>
  <si>
    <t xml:space="preserve">BEVACIZUMABE - 25 MG/ML SOL INJ P/ INF IV CT FA VD INC X 16 ML </t>
  </si>
  <si>
    <t xml:space="preserve">BEVACIZUMABE </t>
  </si>
  <si>
    <t xml:space="preserve"> 25 MG/ML SOL INJ P/ INF IV CT FA VD INC X 16 ML </t>
  </si>
  <si>
    <t>-</t>
  </si>
  <si>
    <t xml:space="preserve">PERTUZUMABE - 420 MG SOL DIL INFUS IV CT FA VD TRANS X 14 ML</t>
  </si>
  <si>
    <t xml:space="preserve">PERTUZUMABE </t>
  </si>
  <si>
    <t xml:space="preserve"> 420 MG SOL DIL INFUS IV CT FA VD TRANS X 14 ML</t>
  </si>
  <si>
    <t xml:space="preserve">TRASTUZUMABE - 440 MG PO LIOF SOL INJ IV CT FA VD TRANS + DIL FA VD TRANS X 20 ML</t>
  </si>
  <si>
    <t xml:space="preserve">TRASTUZUMABE </t>
  </si>
  <si>
    <t xml:space="preserve"> 440 MG PO LIOF SOL INJ IV CT FA VD TRANS + DIL FA VD TRANS X 20 ML</t>
  </si>
  <si>
    <t xml:space="preserve">OXALIPLATINA - 100MG PÓ LIOF SOL INJ IV CT FA VD TRANS X 50ML</t>
  </si>
  <si>
    <t xml:space="preserve">OXALIPLATINA </t>
  </si>
  <si>
    <t xml:space="preserve"> 100MG PÓ LIOF SOL INJ IV CT FA VD TRANS X 50ML</t>
  </si>
  <si>
    <t xml:space="preserve">PACLITAXEL - 6 MG/ ML SOL INJ IV CT FA VD INC X 16,7 ML</t>
  </si>
  <si>
    <t xml:space="preserve">PACLITAXEL </t>
  </si>
  <si>
    <t xml:space="preserve"> 6 MG/ ML SOL INJ IV CT FA VD INC X 16,7 ML</t>
  </si>
  <si>
    <t xml:space="preserve">BEVACIZUMABE - 25 MG/ML SOL INJ P/ INF IV CT FA VD INC X 4 ML </t>
  </si>
  <si>
    <t xml:space="preserve"> 25 MG/ML SOL INJ P/ INF IV CT FA VD INC X 4 ML </t>
  </si>
  <si>
    <t xml:space="preserve">FULVESTRANTO - 50 MG/ML SOL INJ IM CT SER PREENC VD TRANS X 5 ML + AGU</t>
  </si>
  <si>
    <t xml:space="preserve">FULVESTRANTO </t>
  </si>
  <si>
    <t xml:space="preserve"> 50 MG/ML SOL INJ IM CT SER PREENC VD TRANS X 5 ML + AGU</t>
  </si>
  <si>
    <t xml:space="preserve">PEMETREXEDE DISSÓDICO - 500 MG PO LIOF INJ CT FA VD INC X 50 ML</t>
  </si>
  <si>
    <t xml:space="preserve">PEMETREXEDE DISSÓDICO </t>
  </si>
  <si>
    <t xml:space="preserve"> 500 MG PO LIOF INJ CT FA VD INC X 50 ML</t>
  </si>
  <si>
    <t xml:space="preserve">ÁCIDO ZOLEDRÔNICO - 4 MG SOL INJ CT FA PLAS TRANS X 100 ML </t>
  </si>
  <si>
    <t xml:space="preserve">ÁCIDO ZOLEDRÔNICO </t>
  </si>
  <si>
    <t xml:space="preserve"> 4 MG SOL INJ CT FA PLAS TRANS X 100 ML </t>
  </si>
  <si>
    <t xml:space="preserve">CLORIDRATO DE IRINOTECANO - 20 MG/ML SOL INJ CT FA PLAS AMB X 5 ML</t>
  </si>
  <si>
    <t xml:space="preserve">CLORIDRATO DE IRINOTECANO </t>
  </si>
  <si>
    <t xml:space="preserve"> 20 MG/ML SOL INJ CT FA PLAS AMB X 5 ML</t>
  </si>
  <si>
    <t xml:space="preserve">DOCETAXEL - 20 MG/ML SOL INJ CX FA VD TRANS X 6 ML</t>
  </si>
  <si>
    <t xml:space="preserve">DOCETAXEL </t>
  </si>
  <si>
    <t xml:space="preserve"> 20 MG/ML SOL INJ CX FA VD TRANS X 6 ML</t>
  </si>
  <si>
    <t xml:space="preserve">FILGRASTIM - 600 MCG/ML SOL INJ SER PREENCHIDA</t>
  </si>
  <si>
    <t xml:space="preserve">FILGRASTIM </t>
  </si>
  <si>
    <t xml:space="preserve">600 MCG/ML SOL INJ SER PREENCHIDA</t>
  </si>
  <si>
    <t xml:space="preserve">AZACITIDINA - 100MG/200MG PO LIOF SUS INJ SC FA VD INC X 200MG</t>
  </si>
  <si>
    <t xml:space="preserve">AZACITIDINA </t>
  </si>
  <si>
    <t xml:space="preserve"> 100MG/200MG PO LIOF SUS INJ SC FA VD INC X 200MG</t>
  </si>
  <si>
    <t xml:space="preserve">BORTEZOMIBE - 3,5 MG PO LIOF SOL INJ CT FA VD TRANS</t>
  </si>
  <si>
    <t xml:space="preserve">BORTEZOMIBE </t>
  </si>
  <si>
    <t xml:space="preserve"> 3,5 MG PO LIOF SOL INJ CT FA VD TRANS</t>
  </si>
  <si>
    <t xml:space="preserve">OXALIPLATINA - 50MG PÓ LIOF SOL INJ IV CT FA VD TRANS X 50ML</t>
  </si>
  <si>
    <t xml:space="preserve"> 50MG PÓ LIOF SOL INJ IV CT FA VD TRANS X 50ML</t>
  </si>
  <si>
    <t xml:space="preserve">OCTREOTIDA - 30 MG PO P/ SUS INJ CT FA VD INC + 1 SER DIL X 2,0 ML + SIST APLIC</t>
  </si>
  <si>
    <t xml:space="preserve">OCTREOTIDA </t>
  </si>
  <si>
    <t xml:space="preserve"> 30 MG PO P/ SUS INJ CT FA VD INC + 1 SER DIL X 2,0 ML + SIST APLIC</t>
  </si>
  <si>
    <t xml:space="preserve">TRASTUZUMABE ENTANSINA - 100 MG PO LIOF SOL INJ IV CT FA VD TRANS </t>
  </si>
  <si>
    <t xml:space="preserve">TRASTUZUMABE ENTANSINA </t>
  </si>
  <si>
    <t xml:space="preserve"> 100 MG PO LIOF SOL INJ IV CT FA VD TRANS </t>
  </si>
  <si>
    <t xml:space="preserve">RITUXIMABE - 10 MG/ML SOL DIL INFUS IV CT 1 FR VD TRANS X 50 ML</t>
  </si>
  <si>
    <t xml:space="preserve">RITUXIMABE </t>
  </si>
  <si>
    <t xml:space="preserve"> 10 MG/ML SOL DIL INFUS IV CT 1 FR VD TRANS X 50 ML</t>
  </si>
  <si>
    <t xml:space="preserve">TRASTUZUMABE ENTANSINA - 160 MG PO LIOF SOL INJ IV CT FA VD TRANS</t>
  </si>
  <si>
    <t xml:space="preserve"> 160 MG PO LIOF SOL INJ IV CT FA VD TRANS</t>
  </si>
  <si>
    <t xml:space="preserve">DOCETAXEL - 80 MG SOL INJ CT FA VD INC X 2,0 ML + AMP DIL VD INC X 6,0 ML</t>
  </si>
  <si>
    <t xml:space="preserve"> 80 MG SOL INJ CT FA VD INC X 2,0 ML + AMP DIL VD INC X 6,0 ML</t>
  </si>
  <si>
    <t xml:space="preserve">PEGFILGRASTIM - 10 MG/ML SOL INJ CT SER PREENCH VD TRANS X 0,6 ML + DISPOSITIVO DE SEGURANÇA</t>
  </si>
  <si>
    <t xml:space="preserve">PEGFILGRASTIM </t>
  </si>
  <si>
    <t xml:space="preserve"> 10 MG/ML SOL INJ CT SER PREENCH VD TRANS X 0,6 ML + DISPOSITIVO DE SEGURANÇA</t>
  </si>
  <si>
    <t xml:space="preserve">FOLINATO DE CÁLCIO - 10 MG/ML SOL INJ CT FA VD AMB X 30 ML</t>
  </si>
  <si>
    <t xml:space="preserve">FOLINATO DE CÁLCIO </t>
  </si>
  <si>
    <t xml:space="preserve"> 10 MG/ML SOL INJ CT FA VD AMB X 30 ML</t>
  </si>
  <si>
    <t xml:space="preserve">LIPEGFILGRASTIM - 10 MG/ML SOL INJ SC CT SER PREENC VD INC X 0,6 ML + DISPOSITIVO DE SEGURANÇA</t>
  </si>
  <si>
    <t xml:space="preserve">LIPEGFILGRASTIM </t>
  </si>
  <si>
    <t xml:space="preserve"> 10 MG/ML SOL INJ SC CT SER PREENC VD INC X 0,6 ML + DISPOSITIVO DE SEGURANÇA</t>
  </si>
  <si>
    <t xml:space="preserve">CLORIDRATO DE DOXORRUBICINA LIPOSSOMAL- 2 MG/ML SUS INJ CT FA INC X 10 ML</t>
  </si>
  <si>
    <t xml:space="preserve">CLORIDRATO DE DOXORRUBICINA LIPOSSOMAL</t>
  </si>
  <si>
    <t xml:space="preserve"> 2 MG/ML SUS INJ CT FA INC X 10 ML</t>
  </si>
  <si>
    <t xml:space="preserve">PACLITAXEL - 6MG/ML SOL INJ CT FA VD INC X 5 ML</t>
  </si>
  <si>
    <t xml:space="preserve"> 6MG/ML SOL INJ CT FA VD INC X 5 ML</t>
  </si>
  <si>
    <t xml:space="preserve">RITUXIMABE - 10 MG/ML SOL DIL INFUS IV CT 2 FR VD TRANS X 10 ML</t>
  </si>
  <si>
    <t xml:space="preserve"> 10 MG/ML SOL DIL INFUS IV CT 2 FR VD TRANS X 10 ML</t>
  </si>
  <si>
    <t xml:space="preserve">PEMETREXEDE DISSÓDICO - 100 MG PO LIOF SOL INJ CT 1 FA VD TRANS</t>
  </si>
  <si>
    <t xml:space="preserve"> 100 MG PO LIOF SOL INJ CT 1 FA VD TRANS</t>
  </si>
  <si>
    <t xml:space="preserve">PACLITAXEL - 150 MG (6 MGML) SOL. INJ. FA VD X 25 ML</t>
  </si>
  <si>
    <t xml:space="preserve">150 MG (6 MGML) SOL. INJ. FA VD X 25 ML</t>
  </si>
  <si>
    <t xml:space="preserve">CLORIDRATO DE GENCITABINA - 1000 MG PO LIOF INJ CT FA VD INC X 50 ML</t>
  </si>
  <si>
    <t xml:space="preserve">CLORIDRATO DE GENCITABINA </t>
  </si>
  <si>
    <t xml:space="preserve"> 1000 MG PO LIOF INJ CT FA VD INC X 50 ML</t>
  </si>
  <si>
    <t xml:space="preserve">RITUXIMABE SC - 1400 MG SOL INJ SC CT 1 FA VD TRANS X 11,7 ML (REST HOSP)</t>
  </si>
  <si>
    <t xml:space="preserve">RITUXIMABE SC </t>
  </si>
  <si>
    <t xml:space="preserve"> 1400 MG SOL INJ SC CT 1 FA VD TRANS X 11,7 ML (REST HOSP)</t>
  </si>
  <si>
    <t xml:space="preserve">PANITUMUMABE - 20 MG/ML SOL DIL INFUS CT FA VD TRANS X 5 ML</t>
  </si>
  <si>
    <t xml:space="preserve">PANITUMUMABE </t>
  </si>
  <si>
    <t xml:space="preserve"> 20 MG/ML SOL DIL INFUS CT FA VD TRANS X 5 ML</t>
  </si>
  <si>
    <t xml:space="preserve">ACETATO DE LEUPRORRELINA - 7,5 MG PO LIOF INJ CX FA VD INC + DIL + SER + 2 AGU</t>
  </si>
  <si>
    <t xml:space="preserve">ACETATO DE LEUPRORRELINA </t>
  </si>
  <si>
    <t xml:space="preserve"> 7,5 MG PO LIOF INJ CX FA VD INC + DIL + SER + 2 AGU</t>
  </si>
  <si>
    <t xml:space="preserve">TEMOZOLOMIDA - 100 MG PO LIOF P/ SOL INJ CT 1 FA VD INC X 42 ML</t>
  </si>
  <si>
    <t xml:space="preserve">TEMOZOLOMIDA </t>
  </si>
  <si>
    <t xml:space="preserve"> 100 MG PO LIOF P/ SOL INJ CT 1 FA VD INC X 42 ML</t>
  </si>
  <si>
    <t xml:space="preserve">DOCETAXEL - 20 MG SOL INJ CT FA VD INC X 0,5 ML + AMP DIL VD INC X 1,5 ML </t>
  </si>
  <si>
    <t xml:space="preserve"> 20 MG SOL INJ CT FA VD INC X 0,5 ML + AMP DIL VD INC X 1,5 ML </t>
  </si>
  <si>
    <t xml:space="preserve">FOLINATO DE CÁLCIO - 10 MG/ML SOL INJ CT 1 FA VD INC X 5ML </t>
  </si>
  <si>
    <t xml:space="preserve"> 10 MG/ML SOL INJ CT 1 FA VD INC X 5ML </t>
  </si>
  <si>
    <t xml:space="preserve">ACETATO DE GOSSERRELINA - 10,8 MG DEPOT + SER CT ENV AL POLIET X 1</t>
  </si>
  <si>
    <t xml:space="preserve">ACETATO DE GOSSERRELINA </t>
  </si>
  <si>
    <t xml:space="preserve"> 10,8 MG DEPOT + SER CT ENV AL POLIET X 1</t>
  </si>
  <si>
    <t xml:space="preserve">DECITABINA - 50 MG PO LIOF INJ CT FA VD INC</t>
  </si>
  <si>
    <t xml:space="preserve">DECITABINA </t>
  </si>
  <si>
    <t xml:space="preserve"> 50 MG PO LIOF INJ CT FA VD INC</t>
  </si>
  <si>
    <t xml:space="preserve">FILGRASTIM - 300 MCG/ML SOL INJ FA</t>
  </si>
  <si>
    <t xml:space="preserve">300 MCG/ML SOL INJ FA</t>
  </si>
  <si>
    <t xml:space="preserve">FA </t>
  </si>
  <si>
    <t xml:space="preserve">CLORIDRATO DE IRINOTECANO - 20 MG/ML SOL INJ CT FA VD AMB X 2 ML </t>
  </si>
  <si>
    <t xml:space="preserve"> 20 MG/ML SOL INJ CT FA VD AMB X 2 ML </t>
  </si>
  <si>
    <t xml:space="preserve">CETUXIMABE - 5 MG/ML SOL INJ CT FA VD INC X 100 ML  </t>
  </si>
  <si>
    <t xml:space="preserve">CETUXIMABE </t>
  </si>
  <si>
    <t xml:space="preserve"> 5 MG/ML SOL INJ CT FA VD INC X 100 ML  </t>
  </si>
  <si>
    <t xml:space="preserve">CARBOPLATINA - 10 MG/ML SOL INJ CT FA VD AMB X 45 ML</t>
  </si>
  <si>
    <t xml:space="preserve">CARBOPLATINA </t>
  </si>
  <si>
    <t xml:space="preserve"> 10 MG/ML SOL INJ CT FA VD AMB X 45 ML</t>
  </si>
  <si>
    <t xml:space="preserve">ACETATO DE LEUPRORRELINA - 22,5 MG PO LIOF SUS INJ SC LIB PROL CT BL AL PLAS TRANS SER B + AGU DISP SEGUR + DESSEC + BL AL PLAS TRANS DIL SER A + EMB + DESSEC </t>
  </si>
  <si>
    <t xml:space="preserve"> 22,5 MG PO LIOF SUS INJ SC LIB PROL CT BL AL PLAS TRANS SER B + AGU DISP SEGUR + DESSEC + BL AL PLAS TRANS DIL SER A + EMB + DESSEC </t>
  </si>
  <si>
    <t xml:space="preserve">PACLITAXEL - 6 MG/ ML SOL INJ IV CT FA VD INC X 50 ML</t>
  </si>
  <si>
    <t xml:space="preserve"> 6 MG/ ML SOL INJ IV CT FA VD INC X 50 ML</t>
  </si>
  <si>
    <t xml:space="preserve">ACETATO DE GOSSERRELINA - 3,6 MG DEPOT + SER CT ENV AL POLIET X 1</t>
  </si>
  <si>
    <t xml:space="preserve"> 3,6 MG DEPOT + SER CT ENV AL POLIET X 1</t>
  </si>
  <si>
    <t xml:space="preserve">FLUORURACILA - 2,5 G (50 MGML) SOL. INJ. FA X 50 ML</t>
  </si>
  <si>
    <t xml:space="preserve">FLUORURACILA </t>
  </si>
  <si>
    <t xml:space="preserve">2,5 G (50 MGML) SOL. INJ. FA X 50 ML</t>
  </si>
  <si>
    <t xml:space="preserve">CLORIDRATO DE GENCITABINA - 200 MG PO LIOF INJ CT FA VD INC X 10 ML</t>
  </si>
  <si>
    <t xml:space="preserve"> 200 MG PO LIOF INJ CT FA VD INC X 10 ML</t>
  </si>
  <si>
    <t xml:space="preserve">CARBOPLATINA - 10 MG/ML SOL INJ CT FA VD AMB X 15 ML</t>
  </si>
  <si>
    <t xml:space="preserve"> 10 MG/ML SOL INJ CT FA VD AMB X 15 ML</t>
  </si>
  <si>
    <t xml:space="preserve">PANITUMUMABE - 20 MG/ML SOL DIL INFUS CT FA VD TRANS X 20 ML</t>
  </si>
  <si>
    <t xml:space="preserve"> 20 MG/ML SOL DIL INFUS CT FA VD TRANS X 20 ML</t>
  </si>
  <si>
    <t xml:space="preserve">CABAZITAXEL - 60 MG SOL INJ CT BAND 5 FR AMP VD TRANS X1,5ML + DIL 5 FR AMP VD TRANS X 4,5 ML</t>
  </si>
  <si>
    <t xml:space="preserve">CABAZITAXEL </t>
  </si>
  <si>
    <t xml:space="preserve"> 60 MG SOL INJ CT BAND 5 FR AMP VD TRANS X1,5ML + DIL 5 FR AMP VD TRANS X 4,5 ML</t>
  </si>
  <si>
    <t xml:space="preserve">OCTREOTIDA - 20 MG PO P/ SUS INJ CT FA VD INC + 1 SER DIL X 2,5 ML + SIST APLIC </t>
  </si>
  <si>
    <t xml:space="preserve"> 20 MG PO P/ SUS INJ CT FA VD INC + 1 SER DIL X 2,5 ML + SIST APLIC </t>
  </si>
  <si>
    <t xml:space="preserve">CLORIDRATO DE DOXORRUBICINA - 50 MG PÓ LIOF INJ CT 5 FA VD AMB</t>
  </si>
  <si>
    <t xml:space="preserve">CLORIDRATO DE DOXORRUBICINA </t>
  </si>
  <si>
    <t xml:space="preserve"> 50 MG PÓ LIOF INJ CT 5 FA VD AMB</t>
  </si>
  <si>
    <t xml:space="preserve">MESILATO DE ERIBULINA - 0,5 MG/ML SOL INJ CT FA VD INC X 2ML</t>
  </si>
  <si>
    <t xml:space="preserve">MESILATO DE ERIBULINA </t>
  </si>
  <si>
    <t xml:space="preserve"> 0,5 MG/ML SOL INJ CT FA VD INC X 2ML</t>
  </si>
  <si>
    <t xml:space="preserve">OCTREOTIDA - 0,1 MG/ML SOL INJ CT AMP VD INC X 1 ML</t>
  </si>
  <si>
    <t xml:space="preserve"> 0,1 MG/ML SOL INJ CT AMP VD INC X 1 ML</t>
  </si>
  <si>
    <t xml:space="preserve">CARBOPLATINA - 10 MG/ML SOL INJ CT FA VD AMB X 5 ML</t>
  </si>
  <si>
    <t xml:space="preserve"> 10 MG/ML SOL INJ CT FA VD AMB X 5 ML</t>
  </si>
  <si>
    <t xml:space="preserve">ÁCIDO ZOLEDRÔNICO - 5 MG / 100 ML SOL INJ CT FR PLAS X 100 ML</t>
  </si>
  <si>
    <t xml:space="preserve"> 5 MG / 100 ML SOL INJ CT FR PLAS X 100 ML</t>
  </si>
  <si>
    <t xml:space="preserve">TRASTUZUMABE - 600 MG SOL INJ SC CT FA VD TRANS X 5 ML</t>
  </si>
  <si>
    <t xml:space="preserve"> 600 MG SOL INJ SC CT FA VD TRANS X 5 ML</t>
  </si>
  <si>
    <t xml:space="preserve">CETUXIMABE - 5 MG/ML SOL INJ CT FA VD INC X 20 ML </t>
  </si>
  <si>
    <t xml:space="preserve"> 5 MG/ML SOL INJ CT FA VD INC X 20 ML </t>
  </si>
  <si>
    <t xml:space="preserve">FLUORURACILA - 50 MG/ML SOL INJ CT FA VD INC X 10 ML</t>
  </si>
  <si>
    <t xml:space="preserve"> 50 MG/ML SOL INJ CT FA VD INC X 10 ML</t>
  </si>
  <si>
    <t xml:space="preserve">METOTREXATO - 100MG/ML SOL INJ CT FA VD TRANS X 10 ML</t>
  </si>
  <si>
    <t xml:space="preserve">METOTREXATO </t>
  </si>
  <si>
    <t xml:space="preserve"> 100MG/ML SOL INJ CT FA VD TRANS X 10 ML</t>
  </si>
  <si>
    <t xml:space="preserve">METOTREXATO - 100 MG/ML SOL INJ CT FA VD INC X 50 ML</t>
  </si>
  <si>
    <t xml:space="preserve"> 100 MG/ML SOL INJ CT FA VD INC X 50 ML</t>
  </si>
  <si>
    <t xml:space="preserve">CISPLATINA - 1 MG/ML SOL INJ CT FA VD AMB X 100 ML </t>
  </si>
  <si>
    <t xml:space="preserve">CISPLATINA </t>
  </si>
  <si>
    <t xml:space="preserve"> 1 MG/ML SOL INJ CT FA VD AMB X 100 ML </t>
  </si>
  <si>
    <t xml:space="preserve">CLORIDRATO DE DOXORRUBICINA - 10 MG PO LIOF INJ CX FA VD INC</t>
  </si>
  <si>
    <t xml:space="preserve"> 10 MG PO LIOF INJ CX FA VD INC</t>
  </si>
  <si>
    <t xml:space="preserve">ETOPOSIDO - 20 MG/ML SOL INJ CT FA VD AMB X 5 ML</t>
  </si>
  <si>
    <t xml:space="preserve">ETOPOSIDO </t>
  </si>
  <si>
    <t xml:space="preserve"> 20 MG/ML SOL INJ CT FA VD AMB X 5 ML</t>
  </si>
  <si>
    <t xml:space="preserve">ACETATO DE LEUPRORRELINA - 3,75 MG PO LIOF INJ CX FA VD INC + DIL + SER + 2 AGU</t>
  </si>
  <si>
    <t xml:space="preserve"> 3,75 MG PO LIOF INJ CX FA VD INC + DIL + SER + 2 AGU</t>
  </si>
  <si>
    <t xml:space="preserve">CICLOFOSFAMIDA MONOIDRATADA - 1000 MG PO SOL INJ IV CX 1 FA VD TRANS X 75 ML (REST HOSP)</t>
  </si>
  <si>
    <t xml:space="preserve">CICLOFOSFAMIDA MONOIDRATADA </t>
  </si>
  <si>
    <t xml:space="preserve"> 1000 MG PO SOL INJ IV CX 1 FA VD TRANS X 75 ML (REST HOSP)</t>
  </si>
  <si>
    <t xml:space="preserve">OCTREOTIDA - 0,5 MG/ML SOL INJ CT AMP VD INC X 1 ML</t>
  </si>
  <si>
    <t xml:space="preserve"> 0,5 MG/ML SOL INJ CT AMP VD INC X 1 ML</t>
  </si>
  <si>
    <t xml:space="preserve">CISPLATINA - 1 MG/ML SOL INJ CT FA VD AMB X 10 ML </t>
  </si>
  <si>
    <t xml:space="preserve"> 1 MG/ML SOL INJ CT FA VD AMB X 10 ML </t>
  </si>
  <si>
    <t xml:space="preserve">CISPLATINA - 1 MG/ML SOL INJ CT FA VD AMB X 50 ML </t>
  </si>
  <si>
    <t xml:space="preserve"> 1 MG/ML SOL INJ CT FA VD AMB X 50 ML </t>
  </si>
  <si>
    <t xml:space="preserve">DACARBAZINA - 600 MG PÓ LIOF INJ CT FA VD AMB </t>
  </si>
  <si>
    <t xml:space="preserve">DACARBAZINA </t>
  </si>
  <si>
    <t xml:space="preserve"> 600 MG PÓ LIOF INJ CT FA VD AMB </t>
  </si>
  <si>
    <t xml:space="preserve">VINORELBINA - 10 MG/ML SOL INJ CT FA VD TRANS X 1 ML </t>
  </si>
  <si>
    <t xml:space="preserve">VINORELBINA </t>
  </si>
  <si>
    <t xml:space="preserve"> 10 MG/ML SOL INJ CT FA VD TRANS X 1 ML </t>
  </si>
  <si>
    <t xml:space="preserve">PAMIDRONATO DISSÓDICO - 90 MG PO LIOF P/ SOL INJ CT FA VD INC + AMP PLAS INC DIL X 10 ML </t>
  </si>
  <si>
    <t xml:space="preserve">PAMIDRONATO DISSÓDICO </t>
  </si>
  <si>
    <t xml:space="preserve"> 90 MG PO LIOF P/ SOL INJ CT FA VD INC + AMP PLAS INC DIL X 10 ML </t>
  </si>
  <si>
    <t xml:space="preserve">CLORIDRATO DE MITOXANTRONA - 2 MG/ML SOL INJ CT FA VD AMB X 10 ML</t>
  </si>
  <si>
    <t xml:space="preserve">CLORIDRATO DE MITOXANTRONA </t>
  </si>
  <si>
    <t xml:space="preserve"> 2 MG/ML SOL INJ CT FA VD AMB X 10 ML</t>
  </si>
  <si>
    <t xml:space="preserve">CICLOFOSFAMIDA MONOIDRATADA - 200 MG PO SOL INJ IV CX 1 FA VD TRANS X 20 ML (REST HOSP)</t>
  </si>
  <si>
    <t xml:space="preserve"> 200 MG PO SOL INJ IV CX 1 FA VD TRANS X 20 ML (REST HOSP)</t>
  </si>
  <si>
    <t xml:space="preserve">IFOSFAMIDA - 2 G PO PREP EXT INJ CT 10 FA VD INC</t>
  </si>
  <si>
    <t xml:space="preserve">IFOSFAMIDA </t>
  </si>
  <si>
    <t xml:space="preserve"> 2 G PO PREP EXT INJ CT 10 FA VD INC</t>
  </si>
  <si>
    <t xml:space="preserve">MYCOBACTERIUM BOVIS-40 MG PÓ LIOF. SOL. INJ. CX. 1 AMP.</t>
  </si>
  <si>
    <t xml:space="preserve">MYCOBACTERIUM BOVIS</t>
  </si>
  <si>
    <t xml:space="preserve">40 MG PÓ LIOF. SOL. INJ. CX. 1 AMP.</t>
  </si>
  <si>
    <t xml:space="preserve">SULFATO DE VINCRISTINA - 1 MG/ML SOL INJ CT FA VD INC X 2 ML</t>
  </si>
  <si>
    <t xml:space="preserve">SULFATO DE VINCRISTINA </t>
  </si>
  <si>
    <t xml:space="preserve"> 1 MG/ML SOL INJ CT FA VD INC X 2 ML</t>
  </si>
  <si>
    <t xml:space="preserve">IFOSFAMIDA - 500 MG PO SOL INJ CX 1 FA VD TRANS X 20 ML</t>
  </si>
  <si>
    <t xml:space="preserve"> 500 MG PO SOL INJ CX 1 FA VD TRANS X 20 ML</t>
  </si>
  <si>
    <t xml:space="preserve">IFOSFAMIDA - 1 G PO SOL INJ CX 1 FA VD TRANS X 30 ML</t>
  </si>
  <si>
    <t xml:space="preserve"> 1 G PO SOL INJ CX 1 FA VD TRANS X 30 ML</t>
  </si>
  <si>
    <t xml:space="preserve">CLORIDRATO DE DAUNORRUBICINA - 20 MG PO LIOF SOL INJ CT FA VD AMB X 10 ML</t>
  </si>
  <si>
    <t xml:space="preserve">CLORIDRATO DE DAUNORRUBICINA </t>
  </si>
  <si>
    <t xml:space="preserve"> 20 MG PO LIOF SOL INJ CT FA VD AMB X 10 ML</t>
  </si>
  <si>
    <t xml:space="preserve">MESNA - 100 MG/MLSOL INJ IV CX 10 AMP VD INC X 4 ML (EMB HOSP)</t>
  </si>
  <si>
    <t xml:space="preserve">MESNA </t>
  </si>
  <si>
    <t xml:space="preserve"> 100 MG/MLSOL INJ IV CX 10 AMP VD INC X 4 ML (EMB HOSP)</t>
  </si>
  <si>
    <t xml:space="preserve">CITARABINA - 20 MG/ML SOL INJ CT FA VD TRANS X 50 ML</t>
  </si>
  <si>
    <t xml:space="preserve">CITARABINA </t>
  </si>
  <si>
    <t xml:space="preserve"> 20 MG/ML SOL INJ CT FA VD TRANS X 50 ML</t>
  </si>
  <si>
    <t xml:space="preserve">DACARBAZINA - 200 MG PO LIOF SOL INJ CT FA VD AMB</t>
  </si>
  <si>
    <t xml:space="preserve"> 200 MG PO LIOF SOL INJ CT FA VD AMB</t>
  </si>
  <si>
    <t xml:space="preserve">CITARABINA - 20 MG/ML SOL INJ CT FA VD TRANS X 5 ML</t>
  </si>
  <si>
    <t xml:space="preserve"> 20 MG/ML SOL INJ CT FA VD TRANS X 5 ML</t>
  </si>
  <si>
    <t xml:space="preserve">CLORIDRATO DE EPIRRUBICINA - 50 MG PO LIOF INJ CT FA VD INC</t>
  </si>
  <si>
    <t xml:space="preserve">CLORIDRATO DE EPIRRUBICINA </t>
  </si>
  <si>
    <t xml:space="preserve">VINORELBINA - 10 MG/ML SOL INJ CT FA VD INC X 5 ML</t>
  </si>
  <si>
    <t xml:space="preserve"> 10 MG/ML SOL INJ CT FA VD INC X 5 ML</t>
  </si>
  <si>
    <t xml:space="preserve">METOTREXATO - 25 MG/ ML SOL INJ CT FA VD INC X 2 ML </t>
  </si>
  <si>
    <t xml:space="preserve"> 25 MG/ ML SOL INJ CT FA VD INC X 2 ML </t>
  </si>
  <si>
    <t xml:space="preserve">SULFATO DE VIMBLASTINA - 10 MG PO LIOF INJ CX FA X 10 ML</t>
  </si>
  <si>
    <t xml:space="preserve">SULFATO DE VIMBLASTINA </t>
  </si>
  <si>
    <t xml:space="preserve"> 10 MG PO LIOF INJ CX FA X 10 ML</t>
  </si>
  <si>
    <t xml:space="preserve">CITARABINA - 100 MG/ML SOL INJ CT FA VD TRANS X 5 ML</t>
  </si>
  <si>
    <t xml:space="preserve"> 100 MG/ML SOL INJ CT FA VD TRANS X 5 ML</t>
  </si>
  <si>
    <t xml:space="preserve">CLORIDRATO DE TOPOTECANA - 4 MG PO LIOF SOL INJ CT FA VD TRANS X 5 ML</t>
  </si>
  <si>
    <t xml:space="preserve">CLORIDRATO DE TOPOTECANA </t>
  </si>
  <si>
    <t xml:space="preserve"> 4 MG PO LIOF SOL INJ CT FA VD TRANS X 5 ML</t>
  </si>
  <si>
    <t xml:space="preserve">METOTREXATO - 25 MG/ML SOL INJ CT FA VD AMB X 20 ML</t>
  </si>
  <si>
    <t xml:space="preserve"> 25 MG/ML SOL INJ CT FA VD AMB X 20 ML</t>
  </si>
  <si>
    <t xml:space="preserve">FLUORURACILA - 50 MG/ML SOL INJ CT FA VD INC X 5 ML</t>
  </si>
  <si>
    <t xml:space="preserve"> 50 MG/ML SOL INJ CT FA VD INC X 5 ML</t>
  </si>
  <si>
    <t xml:space="preserve">ACETATO DE BUSSERRELINA - 3,3 MG/MICROBAST IMPL CT SER APLIC X 2 MICROBAST</t>
  </si>
  <si>
    <t xml:space="preserve">ACETATO DE BUSSERRELINA </t>
  </si>
  <si>
    <t xml:space="preserve"> 3,3 MG/MICROBAST IMPL CT SER APLIC X 2 MICROBAST</t>
  </si>
  <si>
    <t xml:space="preserve">CARMUSTINA - 100 MG PO LIOF INF CT 10 FA VD AMB + DIL X 3 ML</t>
  </si>
  <si>
    <t xml:space="preserve">CARMUSTINA </t>
  </si>
  <si>
    <t xml:space="preserve"> 100 MG PO LIOF INF CT 10 FA VD AMB + DIL X 3 ML</t>
  </si>
  <si>
    <t xml:space="preserve">CLADRIBINA - 1 MG/ML SOL INJ CT X 1 FA VD INC X 8 ML</t>
  </si>
  <si>
    <t xml:space="preserve">CLADRIBINA </t>
  </si>
  <si>
    <t xml:space="preserve"> 1 MG/ML SOL INJ CT X 1 FA VD INC X 8 ML</t>
  </si>
  <si>
    <t xml:space="preserve">CLORAMBUCILA - 2 MG COM REV CT FR VD AMB X 25</t>
  </si>
  <si>
    <t>CLORAMBUCILA</t>
  </si>
  <si>
    <t xml:space="preserve">2 MG COM REV CT FR VD AMB X 25</t>
  </si>
  <si>
    <t xml:space="preserve">CLORIDRATO DE DEXRAZOXANO - 500 MG PO LIOF INJ CT FA VD AMB (REST HOSP)</t>
  </si>
  <si>
    <t xml:space="preserve">CLORIDRATO DE DEXRAZOXANO </t>
  </si>
  <si>
    <t xml:space="preserve"> 500 MG PO LIOF INJ CT FA VD AMB (REST HOSP)</t>
  </si>
  <si>
    <t xml:space="preserve">CLORIDRATO DE EPIRRUBICINA - 10 MG PO LIOF INJ CT FA VD INC</t>
  </si>
  <si>
    <t xml:space="preserve"> 10 MG PO LIOF INJ CT FA VD INC</t>
  </si>
  <si>
    <t xml:space="preserve">CLORIDRATO DE EPIRRUBICINA - 2 MG/ML SOL INJ CT FA PLAS TRANS X 100 ML</t>
  </si>
  <si>
    <t xml:space="preserve"> 2 MG/ML SOL INJ CT FA PLAS TRANS X 100 ML</t>
  </si>
  <si>
    <t xml:space="preserve">CLORIDRATO DE EPIRRUBICINA - 2 MG/ML SOL INJ IV CT FA VD TRANS X 10 ML</t>
  </si>
  <si>
    <t xml:space="preserve"> 2 MG/ML SOL INJ IV CT FA VD TRANS X 10 ML</t>
  </si>
  <si>
    <t xml:space="preserve">CLORIDRATO DE IDARRUBICINA - 10 MG PO LIOF INJ CT FA VD TRANS</t>
  </si>
  <si>
    <t xml:space="preserve">CLORIDRATO DE IDARRUBICINA </t>
  </si>
  <si>
    <t xml:space="preserve"> 10 MG PO LIOF INJ CT FA VD TRANS</t>
  </si>
  <si>
    <t xml:space="preserve">CLORIDRATO DE IDARRUBICINA - 5 MG PO LIOF INJ CT FA VD TRANS</t>
  </si>
  <si>
    <t xml:space="preserve"> 5 MG PO LIOF INJ CT FA VD TRANS</t>
  </si>
  <si>
    <t xml:space="preserve">DACARBAZINA - 100 MG PÓ LIOF SOL INJ IV CT FA VD TRANS X 10 ML</t>
  </si>
  <si>
    <t xml:space="preserve"> 100 MG PÓ LIOF SOL INJ IV CT FA VD TRANS X 10 ML</t>
  </si>
  <si>
    <t xml:space="preserve">DEGARELIX - 120 MG. PO LIOF. INJ. CT. 2 FA VD. INC. + 2 DIL. SER. PREENCH. VD. TRANS. X 3 ML. + 2 ADAP. + 2 AG. + 2 EMBOLOS</t>
  </si>
  <si>
    <t>DEGARELIX</t>
  </si>
  <si>
    <t xml:space="preserve">120 MG. PO LIOF. INJ. CT. 2 FA VD. INC. + 2 DIL. SER. PREENCH. VD. TRANS. X 3 ML. + 2 ADAP. + 2 AG. + 2 EMBOLOS</t>
  </si>
  <si>
    <t xml:space="preserve"> KIT </t>
  </si>
  <si>
    <t xml:space="preserve">DEGARELIX - 80 MG. PO LIOF. INJ. CT. 1 FA VD. INC. + 1 DIL. SER. PREENCH. VD. TRANS. X 4,2 ML. + 1 ADAP. + 1 AG. + EMBOLO</t>
  </si>
  <si>
    <t xml:space="preserve">80 MG. PO LIOF. INJ. CT. 1 FA VD. INC. + 1 DIL. SER. PREENCH. VD. TRANS. X 4,2 ML. + 1 ADAP. + 1 AG. + EMBOLO</t>
  </si>
  <si>
    <t xml:space="preserve">FOLINATO DE CÁLCIO - 15 MG COM CT BL AL PLAS INC X 10</t>
  </si>
  <si>
    <t xml:space="preserve"> 15 MG COM CT BL AL PLAS INC X 10</t>
  </si>
  <si>
    <t xml:space="preserve">FOSFATO DE FLUDARABINA - 50 MG PO LIOF SOL INJ CT FA VD TRANS X 20 ML</t>
  </si>
  <si>
    <t xml:space="preserve">FOSFATO DE FLUDARABINA </t>
  </si>
  <si>
    <t xml:space="preserve"> 50 MG PO LIOF SOL INJ CT FA VD TRANS X 20 ML</t>
  </si>
  <si>
    <t xml:space="preserve">FOTEMUSTINA - 50 MG/ML PO SOL INJ CT FR VD AMB X 208 MG + AMP SOL X 4 ML</t>
  </si>
  <si>
    <t xml:space="preserve"> 50 MG/ML PO SOL INJ CT FR VD AMB X 208 MG + AMP SOL X 4 ML</t>
  </si>
  <si>
    <t xml:space="preserve">MELFALANA - 50 MG PO LIOF INJ CT FA VD TRANS + SOL DIL X 10 ML</t>
  </si>
  <si>
    <t xml:space="preserve">MELFALANA </t>
  </si>
  <si>
    <t xml:space="preserve"> 50 MG PO LIOF INJ CT FA VD TRANS + SOL DIL X 10 ML</t>
  </si>
  <si>
    <t xml:space="preserve">NAB-PACLITAXEL 100 MG PO LIOF SUS INJ CT FA VD TRANS</t>
  </si>
  <si>
    <t>NAB-PACLITAXEL</t>
  </si>
  <si>
    <t xml:space="preserve">100 MG PO LIOF SUS INJ CT FA VD TRANS</t>
  </si>
  <si>
    <t xml:space="preserve">OCTREOTIDA - 10 MG PO P/ SUS INJ CT FA VD INC + 1 SER DIL X 2,0 ML + SIST APLIC</t>
  </si>
  <si>
    <t xml:space="preserve"> 10 MG PO P/ SUS INJ CT FA VD INC + 1 SER DIL X 2,0 ML + SIST APLIC</t>
  </si>
  <si>
    <t xml:space="preserve">PAMIDRONATO DISSÓDICO - 60 MG PO LIOF INJ IV CT FA VD INC</t>
  </si>
  <si>
    <t xml:space="preserve"> 60 MG PO LIOF INJ IV CT FA VD INC</t>
  </si>
  <si>
    <t xml:space="preserve">PEGASPARGASE-750 U/ML. SOL. INJ. CT. FA VD. INC. X 5 ML.</t>
  </si>
  <si>
    <t>PEGASPARGASE</t>
  </si>
  <si>
    <t xml:space="preserve">750 U/ML. SOL. INJ. CT. FA VD. INC. X 5 ML.</t>
  </si>
  <si>
    <t xml:space="preserve">PEMBROLIZUMABE 100 MG/4 ML SOL. INJ. CT. FA VD. INC. x 4 ML</t>
  </si>
  <si>
    <t>PEMBROLIZUMABE</t>
  </si>
  <si>
    <t xml:space="preserve">100 MG/4 ML SOL. INJ. CT. FA VD. INC. x 4 ML</t>
  </si>
  <si>
    <t xml:space="preserve">SULFATO DE BLEOMICINA - 15 UI PO LIOF INJ CT FA VD INC + AMP DIL VD INC X 5 ML</t>
  </si>
  <si>
    <t xml:space="preserve">SULFATO DE BLEOMICINA </t>
  </si>
  <si>
    <t xml:space="preserve"> 15 UI PO LIOF INJ CT FA VD INC + AMP DIL VD INC X 5 ML</t>
  </si>
  <si>
    <t xml:space="preserve">TENIPOSÍDEO - 10 MG/ML SOL INJ CT AMP VD INC X 5 ML</t>
  </si>
  <si>
    <t xml:space="preserve">TENIPOSÍDEO </t>
  </si>
  <si>
    <t xml:space="preserve"> 10 MG/ML SOL INJ CT AMP VD INC X 5 ML</t>
  </si>
  <si>
    <t xml:space="preserve">TENSIROLIMO - 25 MG/ML SOL DIL INFUS IV CT FA VD TRANS X 1,2 ML + DIL FA VD TRANS X 1,8 ML</t>
  </si>
  <si>
    <t xml:space="preserve">TENSIROLIMO </t>
  </si>
  <si>
    <t xml:space="preserve"> 25 MG/ML SOL DIL INFUS IV CT FA VD TRANS X 1,2 ML + DIL FA VD TRANS X 1,8 ML</t>
  </si>
  <si>
    <t xml:space="preserve">Vigência: 01/01/2023</t>
  </si>
  <si>
    <t xml:space="preserve">PRODIET MEDICAL NUTRITION</t>
  </si>
  <si>
    <t>NUTRIMED</t>
  </si>
  <si>
    <t xml:space="preserve">NUTREN JUST PROTEIN 15G C/ 01SACHE</t>
  </si>
  <si>
    <t xml:space="preserve"> SACHE </t>
  </si>
  <si>
    <t xml:space="preserve">NUTRI RENAL 200ML TETRA PAK</t>
  </si>
  <si>
    <t xml:space="preserve">  UN  </t>
  </si>
  <si>
    <t xml:space="preserve">  NÃO  </t>
  </si>
  <si>
    <t xml:space="preserve">FÓRMULA INFANTIL DE SEGUIMENTO PARA LACTENTES</t>
  </si>
  <si>
    <t xml:space="preserve">FÓRMULA INFANTIL NAN SUPREME 1 HM-O COM 400G</t>
  </si>
  <si>
    <t>DV</t>
  </si>
  <si>
    <t>antigo</t>
  </si>
  <si>
    <t>FRS</t>
  </si>
  <si>
    <t xml:space="preserve">ALIMENTOS NUTRICIONALMENTE COMPLETOS TROPHIC BASIC - BOLSA 500ML</t>
  </si>
  <si>
    <t xml:space="preserve">TROPHIC BASIC - BOLSA 500ML</t>
  </si>
  <si>
    <t>AMINOÁCIDOS+GLICOSE+ELETRÓLITOS+LIPÍDEOS</t>
  </si>
  <si>
    <t xml:space="preserve">OLICLINOMEL N4-550 EMUL. INJ. BOLSA PLÁST. TRIPLA X 1000 ML</t>
  </si>
  <si>
    <t xml:space="preserve">OLICLINOMEL N4-550 EMUL. INJ. BOLSA PLÁST. TRIPLA X 2000 ML</t>
  </si>
  <si>
    <t xml:space="preserve">OLICLINOMEL N7-1000 EMUL. INJ. BOLSA PLÁST. TRIPLA X 2000 ML</t>
  </si>
  <si>
    <t xml:space="preserve">OLICLINOMEL N7-1000 EMUL. INJ. BOLSA PLÁST. TRIPLA X 2500 ML</t>
  </si>
  <si>
    <t>UM</t>
  </si>
  <si>
    <t xml:space="preserve">ABBOTT </t>
  </si>
  <si>
    <t xml:space="preserve"> UND </t>
  </si>
  <si>
    <t xml:space="preserve">ISOSOURCE FIBER SF 1000ML</t>
  </si>
  <si>
    <t xml:space="preserve">MODULO DE PROTEINA ISOLADA 250 G   </t>
  </si>
  <si>
    <t xml:space="preserve">MODULO DE PROTEINA ISOLADA 250 G</t>
  </si>
  <si>
    <t xml:space="preserve">MÓDULO DE PROTEÍNA NUTRI PROTEIN POTE DE 250G</t>
  </si>
  <si>
    <r>
      <t/>
    </r>
    <r>
      <rPr>
        <sz val="10"/>
        <color rgb="FF254061"/>
        <rFont val="Calibri"/>
      </rPr>
      <t xml:space="preserve">NOVASOURCE 0</t>
    </r>
    <r>
      <rPr>
        <vertAlign val="subscript"/>
        <sz val="9"/>
        <color rgb="FFFEFEBB"/>
        <rFont val="Calibri"/>
      </rPr>
      <t>2</t>
    </r>
    <r>
      <rPr>
        <vertAlign val="subscript"/>
        <sz val="11"/>
        <color rgb="FFFEFEBB"/>
        <rFont val="Calibri"/>
      </rPr>
      <t xml:space="preserve"> </t>
    </r>
    <r>
      <rPr>
        <sz val="11"/>
        <color rgb="FFFEFEBB"/>
        <rFont val="Calibri"/>
      </rPr>
      <t xml:space="preserve">SF CX. 6 FR. X 1000 ML</t>
    </r>
  </si>
  <si>
    <t xml:space="preserve">NOVASOURCE RENAL CX. 27 TETRA SLIM X  200 ML</t>
  </si>
  <si>
    <t xml:space="preserve">NOVASOURCE RENAL SF - 1000ML</t>
  </si>
  <si>
    <t xml:space="preserve">NUTRIDRINK MAX PO BAUNILHA  SEM SABOR LATA X 325 G</t>
  </si>
  <si>
    <t xml:space="preserve">UN </t>
  </si>
  <si>
    <t xml:space="preserve">RESOURCE THICKEN-UP - SACHE - 5GRA</t>
  </si>
  <si>
    <t>90260767</t>
  </si>
  <si>
    <t>90937074</t>
  </si>
  <si>
    <t>90942396</t>
  </si>
  <si>
    <t>90307194</t>
  </si>
  <si>
    <t>90942353</t>
  </si>
  <si>
    <t>90942370</t>
  </si>
  <si>
    <t>90942388</t>
  </si>
  <si>
    <t>90942400</t>
  </si>
  <si>
    <t>90852702</t>
  </si>
  <si>
    <t>90311086</t>
  </si>
  <si>
    <t>90870166</t>
  </si>
  <si>
    <t>90300130</t>
  </si>
  <si>
    <t>90274083</t>
  </si>
  <si>
    <t>90273990</t>
  </si>
  <si>
    <t>90280040</t>
  </si>
  <si>
    <t>92416845</t>
  </si>
  <si>
    <t>92416853</t>
  </si>
  <si>
    <t>90199731</t>
  </si>
  <si>
    <t>90199685</t>
  </si>
  <si>
    <t>90199723</t>
  </si>
  <si>
    <t>90199758</t>
  </si>
  <si>
    <t>92452531</t>
  </si>
  <si>
    <t>90279913</t>
  </si>
  <si>
    <t>90280385</t>
  </si>
  <si>
    <t>90280393</t>
  </si>
  <si>
    <t>90280415</t>
  </si>
  <si>
    <t>90280369</t>
  </si>
  <si>
    <t>90311922</t>
  </si>
  <si>
    <t>90852877</t>
  </si>
  <si>
    <t>90849388</t>
  </si>
  <si>
    <t>90849396</t>
  </si>
  <si>
    <t>90294157</t>
  </si>
  <si>
    <t>90904591</t>
  </si>
  <si>
    <t>90278305</t>
  </si>
  <si>
    <t>90852400</t>
  </si>
  <si>
    <t>90852796</t>
  </si>
  <si>
    <t>92467105</t>
  </si>
  <si>
    <t>92442960</t>
  </si>
  <si>
    <t>90288211</t>
  </si>
  <si>
    <t>90852753</t>
  </si>
  <si>
    <t>90893824</t>
  </si>
  <si>
    <t>90290577</t>
  </si>
  <si>
    <t>90846907</t>
  </si>
  <si>
    <t>90868226</t>
  </si>
  <si>
    <t>90288645</t>
  </si>
  <si>
    <t>92448526</t>
  </si>
  <si>
    <t>92448518</t>
  </si>
  <si>
    <t>90852915</t>
  </si>
  <si>
    <t>90852699</t>
  </si>
  <si>
    <t>90307100</t>
  </si>
  <si>
    <t>90870379</t>
  </si>
  <si>
    <t>90308093</t>
  </si>
  <si>
    <t>90307097</t>
  </si>
  <si>
    <t>90299574</t>
  </si>
  <si>
    <t>90870360</t>
  </si>
  <si>
    <t>90266676</t>
  </si>
  <si>
    <t>90870344</t>
  </si>
  <si>
    <t>90264860</t>
  </si>
  <si>
    <t>90308042</t>
  </si>
  <si>
    <t>90870352</t>
  </si>
  <si>
    <t>90266668</t>
  </si>
  <si>
    <t>90317092</t>
  </si>
  <si>
    <t>90299663</t>
  </si>
  <si>
    <t>90299671</t>
  </si>
  <si>
    <t>90266650</t>
  </si>
  <si>
    <t>92450814</t>
  </si>
  <si>
    <t>90264878</t>
  </si>
  <si>
    <t>90870336</t>
  </si>
  <si>
    <t>90264886</t>
  </si>
  <si>
    <t>90301366</t>
  </si>
  <si>
    <t>90299620</t>
  </si>
  <si>
    <t>90299639</t>
  </si>
  <si>
    <t>90299647</t>
  </si>
  <si>
    <t>90299655</t>
  </si>
  <si>
    <t>90255658</t>
  </si>
  <si>
    <t>90323670</t>
  </si>
  <si>
    <t>90290534</t>
  </si>
  <si>
    <t>90274164</t>
  </si>
  <si>
    <t>90274156</t>
  </si>
  <si>
    <t>94313385</t>
  </si>
  <si>
    <t>90312350</t>
  </si>
  <si>
    <t>90844335</t>
  </si>
  <si>
    <t>90275098</t>
  </si>
  <si>
    <t>96003804</t>
  </si>
  <si>
    <t>90852419</t>
  </si>
  <si>
    <t>90937082</t>
  </si>
  <si>
    <t>90870590</t>
  </si>
  <si>
    <t>90308336</t>
  </si>
  <si>
    <t>90282167</t>
  </si>
  <si>
    <t>90288220</t>
  </si>
  <si>
    <t>90306953</t>
  </si>
  <si>
    <t>90261674</t>
  </si>
  <si>
    <t>90276388</t>
  </si>
  <si>
    <t>90276361</t>
  </si>
  <si>
    <t>90276299</t>
  </si>
  <si>
    <t>90308425</t>
  </si>
  <si>
    <t>90276280</t>
  </si>
  <si>
    <t>90276302</t>
  </si>
  <si>
    <t>90844378</t>
  </si>
  <si>
    <t>90307739</t>
  </si>
  <si>
    <t>90307089</t>
  </si>
  <si>
    <t>92450580</t>
  </si>
  <si>
    <t>90942434</t>
  </si>
  <si>
    <t>90312031</t>
  </si>
  <si>
    <t>90312252</t>
  </si>
  <si>
    <t>90276442</t>
  </si>
  <si>
    <t>90298381</t>
  </si>
  <si>
    <t>90314158</t>
  </si>
  <si>
    <t>96006021</t>
  </si>
  <si>
    <t>90276876</t>
  </si>
  <si>
    <t>90276906</t>
  </si>
  <si>
    <t>90276485</t>
  </si>
  <si>
    <t>90276477</t>
  </si>
  <si>
    <t>90276469</t>
  </si>
  <si>
    <t>90276450</t>
  </si>
  <si>
    <t>96003863</t>
  </si>
  <si>
    <t>90261275</t>
  </si>
  <si>
    <t>90936469</t>
  </si>
  <si>
    <t>90936477</t>
  </si>
  <si>
    <t>90936485</t>
  </si>
  <si>
    <t>90936884</t>
  </si>
  <si>
    <t>90936906</t>
  </si>
  <si>
    <t>90936914</t>
  </si>
  <si>
    <t>90936833</t>
  </si>
  <si>
    <t>90937007</t>
  </si>
  <si>
    <t>90255690</t>
  </si>
  <si>
    <t>90255704</t>
  </si>
  <si>
    <t>90937031</t>
  </si>
  <si>
    <t>90306996</t>
  </si>
  <si>
    <t>90276531</t>
  </si>
  <si>
    <t>90307003</t>
  </si>
  <si>
    <t>90276515</t>
  </si>
  <si>
    <t>90276540</t>
  </si>
  <si>
    <t>94321167</t>
  </si>
  <si>
    <t>96003812</t>
  </si>
  <si>
    <t>96003839</t>
  </si>
  <si>
    <t>96003820</t>
  </si>
  <si>
    <t>96003847</t>
  </si>
  <si>
    <t>94318557</t>
  </si>
  <si>
    <t>90936752</t>
  </si>
  <si>
    <t>90310462</t>
  </si>
  <si>
    <t>90311680</t>
  </si>
  <si>
    <t>90296613</t>
  </si>
  <si>
    <t>90852508</t>
  </si>
  <si>
    <t>90296621</t>
  </si>
  <si>
    <t>90852397</t>
  </si>
  <si>
    <t>90852621</t>
  </si>
  <si>
    <t>90852664</t>
  </si>
  <si>
    <t>90852648</t>
  </si>
  <si>
    <t>90852710</t>
  </si>
  <si>
    <t>90852729</t>
  </si>
  <si>
    <t>90852346</t>
  </si>
  <si>
    <t>90852370</t>
  </si>
  <si>
    <t>90852362</t>
  </si>
  <si>
    <t>90312520</t>
  </si>
  <si>
    <t>92448178</t>
  </si>
  <si>
    <t>90852281</t>
  </si>
  <si>
    <t>90852737</t>
  </si>
  <si>
    <t>90852745</t>
  </si>
  <si>
    <t>90266633</t>
  </si>
  <si>
    <t>90266641</t>
  </si>
  <si>
    <t>90266617</t>
  </si>
  <si>
    <t>90266625</t>
  </si>
  <si>
    <t>90852788</t>
  </si>
  <si>
    <t>90852770</t>
  </si>
  <si>
    <t>90852583</t>
  </si>
  <si>
    <t>90273354</t>
  </si>
  <si>
    <t>90266595</t>
  </si>
  <si>
    <t>90266609</t>
  </si>
  <si>
    <t>90274130</t>
  </si>
  <si>
    <t>92408281</t>
  </si>
  <si>
    <t>90455045</t>
  </si>
  <si>
    <t>90287320</t>
  </si>
  <si>
    <t>90307755</t>
  </si>
  <si>
    <t>90311906</t>
  </si>
  <si>
    <t>90276680</t>
  </si>
  <si>
    <t>90276698</t>
  </si>
  <si>
    <t>90310454</t>
  </si>
  <si>
    <t>90316789</t>
  </si>
  <si>
    <t>90276663</t>
  </si>
  <si>
    <t>90303709</t>
  </si>
  <si>
    <t>90290542</t>
  </si>
  <si>
    <t>90844394</t>
  </si>
  <si>
    <t>90276922</t>
  </si>
  <si>
    <t>90276914</t>
  </si>
  <si>
    <t>90312082</t>
  </si>
  <si>
    <t>90276957</t>
  </si>
  <si>
    <t>90276965</t>
  </si>
  <si>
    <t>90276841</t>
  </si>
  <si>
    <t>90315871</t>
  </si>
  <si>
    <t>90307011</t>
  </si>
  <si>
    <t>96003855</t>
  </si>
  <si>
    <t>90290550</t>
  </si>
  <si>
    <t>90852672</t>
  </si>
  <si>
    <t>92453627</t>
  </si>
  <si>
    <t>90852451</t>
  </si>
  <si>
    <t xml:space="preserve">Código do Laboratório </t>
  </si>
  <si>
    <t xml:space="preserve">Nome do Laboratório </t>
  </si>
  <si>
    <t xml:space="preserve">Código do Material </t>
  </si>
  <si>
    <t xml:space="preserve">Nome do Material </t>
  </si>
  <si>
    <t xml:space="preserve">Nome da Apresentação </t>
  </si>
  <si>
    <t xml:space="preserve">Código TUSS do Material  (não existe para todos)</t>
  </si>
  <si>
    <t xml:space="preserve">Edição no qual ocorreu última alteração de preço </t>
  </si>
  <si>
    <t xml:space="preserve">I.P.I do Material </t>
  </si>
  <si>
    <t xml:space="preserve">Flag Portaria PIS/COFINS </t>
  </si>
  <si>
    <t xml:space="preserve">Código BrasindiceTISS do Material </t>
  </si>
  <si>
    <t xml:space="preserve">THICK &amp; EASY</t>
  </si>
  <si>
    <t xml:space="preserve">Lata 225 g</t>
  </si>
  <si>
    <t>0.00</t>
  </si>
  <si>
    <t>N</t>
  </si>
  <si>
    <t xml:space="preserve">100 saches x 9 g</t>
  </si>
  <si>
    <t xml:space="preserve">DIETA ENTERAL LIQUIDA</t>
  </si>
  <si>
    <t xml:space="preserve">EASY BAG Fresubin Original 1000 ml</t>
  </si>
  <si>
    <t xml:space="preserve">EASY BAG Frebini Energy - 500 ml</t>
  </si>
  <si>
    <t xml:space="preserve">EASY BAG Fresubin Original Fibre 500 ml</t>
  </si>
  <si>
    <t xml:space="preserve">EASY BAG Fresubin Original 500 ml</t>
  </si>
  <si>
    <t xml:space="preserve">EASY BAG Fresubin Original Fibre 1000 ml</t>
  </si>
  <si>
    <t xml:space="preserve">EASY BAG Survimed OPD 500 ml</t>
  </si>
  <si>
    <t xml:space="preserve">EASY BAG Fresubin Energy Fibre 1000 ml</t>
  </si>
  <si>
    <t xml:space="preserve">EASY BAG Fresubin Energy Fibre 500 ml</t>
  </si>
  <si>
    <t xml:space="preserve">EASY BAG Fresubin HP Energy 1000 ml</t>
  </si>
  <si>
    <t xml:space="preserve">EASY BAG Fresubin Energy 1000 ml</t>
  </si>
  <si>
    <t xml:space="preserve">EASY BAG Fresubin Energy 500 ml</t>
  </si>
  <si>
    <t xml:space="preserve">EASY BAG Fresubin HP Energy 500 ml</t>
  </si>
  <si>
    <t xml:space="preserve">EASY BAG Fresubin Lipid 500 ml</t>
  </si>
  <si>
    <t xml:space="preserve">EASY BAG Reconvan 500 ml</t>
  </si>
  <si>
    <t xml:space="preserve">EASY BAG Fresubin Soya Fibre 1000 ml</t>
  </si>
  <si>
    <t xml:space="preserve">EASY BAG Fresubin Hepa 500 ml</t>
  </si>
  <si>
    <t xml:space="preserve">EASY BAG Survimed OPD 1000 ml</t>
  </si>
  <si>
    <t xml:space="preserve">EASY BAG Fresubin 1.2 HP Fibre 1000 ml</t>
  </si>
  <si>
    <t xml:space="preserve">EASY BAG Fresubin 2 Kcal HP - 500 ml</t>
  </si>
  <si>
    <t xml:space="preserve">SUPLEMENTO ALIMENTAR (EASY BOTTLE)</t>
  </si>
  <si>
    <t xml:space="preserve">Fresubin Energy Drink Baunilha - 200 ml</t>
  </si>
  <si>
    <t xml:space="preserve">Fresubin Energy Fibre Drink Chocolate - 200 ml</t>
  </si>
  <si>
    <t xml:space="preserve">Fresubin Protein Energy Drink Chocolate - 200 ml</t>
  </si>
  <si>
    <t xml:space="preserve">Fresubin Protein Energy Drink Frutas Vermelhas - 200 ml</t>
  </si>
  <si>
    <t xml:space="preserve">Fresubin Protein Energy Drink Baunilha - 200 ml</t>
  </si>
  <si>
    <t xml:space="preserve">Fresubin Protein Energy Drink Avela - 200 ml</t>
  </si>
  <si>
    <t xml:space="preserve">Fresubin Lipid Drink Frutas Tropicais - 200 ml</t>
  </si>
  <si>
    <t xml:space="preserve">Fresubin Lipid Drink Cappuccino - 200 ml</t>
  </si>
  <si>
    <t xml:space="preserve">Fresubin 2 Kcal Fibre Drink Chocolate - 200 ml</t>
  </si>
  <si>
    <t xml:space="preserve">Fresubin Protein Energy Drink Abacaxi - 200 ml</t>
  </si>
  <si>
    <t xml:space="preserve">Fresubin 2 Kcal Drink Frutas da Floresta - 200 ml</t>
  </si>
  <si>
    <t xml:space="preserve">Fresubin Jucy Drink Maca - 200 ml</t>
  </si>
  <si>
    <t xml:space="preserve">Fresubin Protein Powder - lata 300 g</t>
  </si>
  <si>
    <t xml:space="preserve">Fresubin 2 Kcal creme Praline - 125 g</t>
  </si>
  <si>
    <t xml:space="preserve">PSH NUTRI</t>
  </si>
  <si>
    <t xml:space="preserve">DIETAS ENTERAIS MANIPULADAS - Poliméricas</t>
  </si>
  <si>
    <t xml:space="preserve">Normocal/Normoprot c/s fib 1,0 kcal - 1000 ml</t>
  </si>
  <si>
    <t xml:space="preserve">NPT MASTER CENTRAL C/LIPIDIO</t>
  </si>
  <si>
    <t xml:space="preserve">NPCL 1,0L</t>
  </si>
  <si>
    <t xml:space="preserve">NPCL 1,5L</t>
  </si>
  <si>
    <t xml:space="preserve">NPCL 2,0L</t>
  </si>
  <si>
    <t xml:space="preserve">NPT MASTER PERIFERICA S/LIPIDIO</t>
  </si>
  <si>
    <t xml:space="preserve">NPP 0,5L</t>
  </si>
  <si>
    <t xml:space="preserve">NPT MASTER PERIFERICA C/LIPIDIO</t>
  </si>
  <si>
    <t xml:space="preserve">NPPL 1,0L</t>
  </si>
  <si>
    <t xml:space="preserve">NPT MASTER HIPERPROTEICA</t>
  </si>
  <si>
    <t xml:space="preserve">NPHP 1,0L</t>
  </si>
  <si>
    <t xml:space="preserve">NPHP 1,5L</t>
  </si>
  <si>
    <t xml:space="preserve">NPHP 2,0L</t>
  </si>
  <si>
    <t xml:space="preserve">NPHP 2,5L</t>
  </si>
  <si>
    <t xml:space="preserve">NPT MASTER PANCREATITE</t>
  </si>
  <si>
    <t xml:space="preserve">NPPA 1,0L</t>
  </si>
  <si>
    <t xml:space="preserve">NPPA 2,0L</t>
  </si>
  <si>
    <t xml:space="preserve">NPT MASTER PEDIATRICA</t>
  </si>
  <si>
    <t xml:space="preserve">NPPED 151-250 ml</t>
  </si>
  <si>
    <t xml:space="preserve">NPPED 251-350 ml</t>
  </si>
  <si>
    <t xml:space="preserve">NPPED 351-450 ml</t>
  </si>
  <si>
    <t xml:space="preserve">NPPED 451-750 ml</t>
  </si>
  <si>
    <t>ADITIVOS</t>
  </si>
  <si>
    <t xml:space="preserve">Lipideo Oleo de peixe 1 ml</t>
  </si>
  <si>
    <t xml:space="preserve">Glutamina 20%  1 ml</t>
  </si>
  <si>
    <t xml:space="preserve">FÓRMULAS PADRÃO</t>
  </si>
  <si>
    <t xml:space="preserve">Trophic Basic - Tetra Pak 1000 ml</t>
  </si>
  <si>
    <t xml:space="preserve">Trophic Fiber - Tetra Pak 1000 ml</t>
  </si>
  <si>
    <t xml:space="preserve">Trophic 1,5 - Tetra Pak 1000 ml</t>
  </si>
  <si>
    <t xml:space="preserve">Trophic Basic Po - pote 800 g</t>
  </si>
  <si>
    <t xml:space="preserve">FÓRMULAS VIA ORAL</t>
  </si>
  <si>
    <t xml:space="preserve">Energyzip Baunilha, Chocolate e Morango - Tetra Pak 200 ml</t>
  </si>
  <si>
    <t>MÓDULOS</t>
  </si>
  <si>
    <t xml:space="preserve">Enterfiber - lt. 400 g</t>
  </si>
  <si>
    <t xml:space="preserve">FÓRMULAS ESPECIALIZADAS</t>
  </si>
  <si>
    <t xml:space="preserve">Diamax - Tetra Pak 200 ml</t>
  </si>
  <si>
    <t xml:space="preserve">HDmax - Tetra Pak 200 ml</t>
  </si>
  <si>
    <t xml:space="preserve">Peptimax Lata 400 g</t>
  </si>
  <si>
    <t xml:space="preserve">100% L-GLUTAMINA</t>
  </si>
  <si>
    <t xml:space="preserve">GM100 - GLUTAMAX cx. c/ 20 sachês de 5g</t>
  </si>
  <si>
    <t xml:space="preserve">GM30S10 - GLUTAMAX cx.c/30 sachês de 10g</t>
  </si>
  <si>
    <t xml:space="preserve">MÓDULO DE PROTEÍNA</t>
  </si>
  <si>
    <t xml:space="preserve">MPI155 - Módulo de Proteína Whey Protein Isolate sachê de 15 g</t>
  </si>
  <si>
    <t xml:space="preserve">FOS - FRUTOOLIGOSSACARÍDEOS</t>
  </si>
  <si>
    <t xml:space="preserve">FV30 - FOSVITA Módulo de Fibras 210g - caixa c/ 30 sachês de 7g</t>
  </si>
  <si>
    <t xml:space="preserve">PROBIÓTICO - COM 5 MICROORGANISMOS</t>
  </si>
  <si>
    <t xml:space="preserve">SF30 - SIMFORT 30 sachês de 2g</t>
  </si>
  <si>
    <t xml:space="preserve">WHEY PROTEIN ISOLADO - 92% DE PROTEINA</t>
  </si>
  <si>
    <t xml:space="preserve">IF450B/IF450C/IF450F/IF450N - ISOFORT Baunilha/Choc/Frutas Verm/Neutro - cx. c/15 saches de 30g</t>
  </si>
  <si>
    <t>ABBOT</t>
  </si>
  <si>
    <t xml:space="preserve">Valor brasíndice não fracionado</t>
  </si>
  <si>
    <t xml:space="preserve">Valor brasíndice fracionado -20%</t>
  </si>
  <si>
    <t xml:space="preserve">Diferença SC x Brasíndice -20%</t>
  </si>
  <si>
    <t>%</t>
  </si>
  <si>
    <t xml:space="preserve">COM/SEM BRASÍNDICE</t>
  </si>
  <si>
    <t>ANTIGO?</t>
  </si>
  <si>
    <t xml:space="preserve">VALOR COMPATÍVEL COM MERCADO?</t>
  </si>
  <si>
    <t xml:space="preserve">CLASSIFICAÇÃO DE CENÁRIOS PARA REAJUSTE</t>
  </si>
  <si>
    <t>AÇÃO</t>
  </si>
  <si>
    <t xml:space="preserve">ACIMA VALOR DE MERCADO</t>
  </si>
  <si>
    <t xml:space="preserve">Não reajustar</t>
  </si>
  <si>
    <t xml:space="preserve">COM BRASÍNDICE</t>
  </si>
  <si>
    <t xml:space="preserve">NOVA INCORPORAÇÃO</t>
  </si>
  <si>
    <t>COMPATÍVEL</t>
  </si>
  <si>
    <t>Reajustar</t>
  </si>
  <si>
    <t xml:space="preserve">DIRETRIZES PARA UTILIZAÇÃO DOS MEDICAMENTOS PELO PLANO SC SAUDE</t>
  </si>
  <si>
    <t xml:space="preserve">Diretrizes de utilização dos Medicamentos</t>
  </si>
  <si>
    <t xml:space="preserve">90308310 -  Sugamadex Sódico 100 Mgml Sol. Inj. Cx. 10 Fa X 2 ML </t>
  </si>
  <si>
    <t xml:space="preserve"> A cobertura contratual da medicação Sugamadex (Bridion) obedecerá aos seguintes critérios: Reversão do bloqueio neuromuscular induzido pelo brometo de rocurônio ou vecurônio, através de antagonismo específico nas situações a seguir: 
 1) Via aérea difícil;
 2) Anestesia geral em gestante; 
 3) Pacientes portadores de uma ou mais situações:  miopatias, acamados de longa data, hiperpotassemia, síndromes do neurônio motor inferior (paraplégicos ou tetraplégicos) ou contraindicações ao uso de succinilcolina (considerar não utilizar BNM nestes pacientes);
 4) IMC acima de 40 (informar peso e altura); 
 5) Infarto há menos de 6 (seis) meses ou angina instável; 
 6) Doença pulmonar moderada a grave, nas quais a utilização de neostigmine possa comprometer o prognóstico do paciente;
7) História familiar positiva para risco de hipertermia maligna; 
8) Situações especiais: paralisia cerebral, síndrome de Down;
9)  Cirurgias que o paciente ficará com as vias aéreas bloqueadas. (ex. buco-ortognáticas, cabeça e pescoço);
10)  Ausência de reversão do bloqueio neuromuscular com o uso de neostigmina, devidamente registrado com os níveis de TOF.
Conforme bula do medicamento, recomenda-se a mensuração objetiva da profundidade do bloqueio neuromuscular, para fins de indicação e cálculo da dose adequada.  Dessa maneira faz-se obrigatório o registro da profundidade neuromuscular em momento anterior ao uso do medicamento e documentado na ficha anestésica (TOF (Train of four) - PTC (Contagens Pós Tetânicas)). 
O Plano SC Saúde poderá a qualquer momento realizar auditoria para verificar se o prestador disponibiliza o referido equipamento para mensuração da profundidade do bloquieo neuromuscular (TOF). </t>
  </si>
  <si>
    <t xml:space="preserve">90200713 Filgastrim - 300 MCGML 5 AMPS. VD. 1 ML; 90200810 Filgastrim- 300 MCGML 5 SER. PREENCHIDA VD. 1 ML; 90200713 Filgastrim - 300MCG; 90200802 Filgastrim - 300MCG; 90200721 Filgastrim- 300MCG; 90200730 Filgastrim - 300MCG;  90200764 Filgastrim- 300MCG SER. PREENCHIDA VD; 90200756 Filgastrim - 300MCG SER. PREENCHIDA VD; 92453457 Filgastrim - 300MCG SOL. INJ.; 91318017 Filgastrim30 MUI (300 MCG) SOL. INJ. CX. 5 FA X 1 ML; 92373313 Filgastrim 30 MUI (300 MCG) SOL. INJ. SER. PREENCH. X 0,5 ML.</t>
  </si>
  <si>
    <t xml:space="preserve">Pacientes intensamente neutropênicos, em intervalo de quimioterapia (fora do nadir);</t>
  </si>
  <si>
    <t xml:space="preserve">1)Se as neutropenias (fora do nadir) se repetirem em pelo menos dois ciclos consecutivos, comprovadas por hemograma e datas, pode-se autorizar o tratamento profilático com os fatores estimulantes;</t>
  </si>
  <si>
    <t xml:space="preserve">2)Na vigência de infecção instalada, o uso desses fatores não é de eficácia comprovada; Está indicado em doentes considerados de alto risco de complicações infecciosas induzidas pela quimioterapia e naqueles com fatores preditivos de mau prognóstico;</t>
  </si>
  <si>
    <t xml:space="preserve">3) Deve ser encaminhado sempre hemograma junto ao pedido do medicamento e informar a data da última quimioterapia, caso seja pertinente temos como regra no plano autorizar no máximo 5 ampolas por guias para paciente com diagnóstico (tumor sólido), caso seja necessária mais aplicação deverá ser encaminhada hemograma após as ampolas já administradas.</t>
  </si>
  <si>
    <t xml:space="preserve">4)Medicamento deve ser administrado na clínica, paciente não deve levar para uso em domicílio</t>
  </si>
  <si>
    <t xml:space="preserve">90155092 Pegfilgrastim 10 MG/ML Sol. Inj. Ser. Preench. X 0,6 ML</t>
  </si>
  <si>
    <t xml:space="preserve">Cobertura em uma das seguintes situações:</t>
  </si>
  <si>
    <t xml:space="preserve">Grupo I </t>
  </si>
  <si>
    <t xml:space="preserve">a. uma medida de temperatura ≥ 38,30° C ou ≥38,0 ºC por mais de 1h; </t>
  </si>
  <si>
    <t xml:space="preserve">b. neutropenia ≤ 500 neutrófilos/mcL ou &lt; 1000 neutrófilos/mcL com probabilidade de queda até ≤ 500 neutrófilos/mcL ao longo das 48h seguintes. </t>
  </si>
  <si>
    <t xml:space="preserve">Grupo II </t>
  </si>
  <si>
    <t xml:space="preserve">a. paciente já estiver em uso de Fatores de Crescimento de Colônia de Granulócitos; e </t>
  </si>
  <si>
    <t xml:space="preserve">b. paciente ainda não fez uso de Fatores de Crescimento de Colônia de Granulócitos e apresenta fatores de risco para complicações associadas à infecção. </t>
  </si>
  <si>
    <t xml:space="preserve">Observação: O uso de Fatores de Crescimento de Colônia de Granulócitos é contra-indicado para pacientes em tratamento concomitante com quimioterápicos e radioterapia.</t>
  </si>
  <si>
    <t xml:space="preserve">90250435 Aprepitanto 150 MG Po Liof Inj IV CT Fa Vd Inc X 10 ML</t>
  </si>
  <si>
    <t xml:space="preserve">Indicado para a prevenção de náuseas e vômitos agudos e tardios associados a quimioterapia antineoplásica altamente emetogênica, devendo ser administrado 30min após o tratamento em ambiente ambulatorial e hospitalar.</t>
  </si>
  <si>
    <t xml:space="preserve">1. Para uso excepcional em pacientes que realizaram protocolo adriamicina + ciclofosfamida (AC);</t>
  </si>
  <si>
    <t xml:space="preserve">2. Será autorizado uma ampola do medicamento Emend para cada aplicação do protocolo, ficando sob custos do próprio prestador a utilização dos demais frascos utilizados, caso ocorra;</t>
  </si>
  <si>
    <t xml:space="preserve">3. O valor do Frasco será segundo Brasíndice publicado na data da realização do medicamento</t>
  </si>
  <si>
    <t xml:space="preserve">96006461 Dexametasona 0,7 Mg Impl Ivit Bl Apl Ct (OZURDEX)</t>
  </si>
  <si>
    <t xml:space="preserve">Cobertura para os casos:</t>
  </si>
  <si>
    <t xml:space="preserve"> 1 - Tratamento de edema macular diabético;</t>
  </si>
  <si>
    <t xml:space="preserve">2 - Tratamento de edema macular nas oclusões venosas da retina.</t>
  </si>
  <si>
    <t xml:space="preserve">90241193 - Alfatirotropina 1,1 Mg Pó Liof. Inj. Cx. 2 FA (Thyrogen)</t>
  </si>
  <si>
    <t xml:space="preserve">Medicamento coberto para pacientes em uma das situações abaixo:</t>
  </si>
  <si>
    <r>
      <t/>
    </r>
    <r>
      <rPr>
        <sz val="10"/>
        <rFont val="Arial"/>
      </rPr>
      <t xml:space="preserve">1. Paciente qu</t>
    </r>
    <r>
      <rPr>
        <sz val="12"/>
        <color indexed="63"/>
        <rFont val="Calibri"/>
      </rPr>
      <t xml:space="preserve">e apresenta intolerância na suspensão do hormônio da tireóide sintético;</t>
    </r>
  </si>
  <si>
    <t xml:space="preserve">2. Paciente idoso;</t>
  </si>
  <si>
    <t xml:space="preserve">3. Paciente com alto risco de metastatização do tumor;</t>
  </si>
  <si>
    <t xml:space="preserve">4. Paciente ativo profissionalmente e que por riscos laborais não possa suspender o hormônio da tireóide sintético.</t>
  </si>
  <si>
    <t xml:space="preserve">90406826 - Ceftazidima Pentaidratada, AVIBACTAM SÓDICO 2000 MG + 500 MG PO SOL INFUS CT FA VD TRANS X 10 (TORGENA)</t>
  </si>
  <si>
    <r>
      <t/>
    </r>
    <r>
      <rPr>
        <b/>
        <sz val="10"/>
        <rFont val="Arial"/>
      </rPr>
      <t>1.</t>
    </r>
    <r>
      <rPr>
        <sz val="10"/>
        <rFont val="Arial"/>
      </rPr>
      <t xml:space="preserve">Medicamento coberto para o tratamento das seguintes infecções:</t>
    </r>
  </si>
  <si>
    <t xml:space="preserve">a) Infecção Intra-abdominal complicada (IIAc); </t>
  </si>
  <si>
    <t xml:space="preserve">b) Infecção de Trato Urinário complicada, incluindo Pielonefrite (ITUc); </t>
  </si>
  <si>
    <t xml:space="preserve">c) Pneumonia adquirida no hospital (PAH), incluindo pneumonia associada à ventilação mecânica (PAV).</t>
  </si>
  <si>
    <r>
      <t/>
    </r>
    <r>
      <rPr>
        <b/>
        <sz val="10"/>
        <rFont val="Arial"/>
      </rPr>
      <t>2.</t>
    </r>
    <r>
      <rPr>
        <sz val="10"/>
        <rFont val="Arial"/>
      </rPr>
      <t xml:space="preserve"> O medicamento será autorizado mediante comprovação microbiológica de Enterobactéria produtora de carbapenemase NÃO METALO-BETA-LACTAMASE (MBL):</t>
    </r>
  </si>
  <si>
    <t xml:space="preserve">a) Culturas de urina, secreção exsudativa de rim ou via urinária, secreção abdominal, líquido peritoneal ou secreção traqueal;</t>
  </si>
  <si>
    <t xml:space="preserve">b) Teste de inibição pelo ácido fenilborônico para identificação fenotípica de KPC e/ou antibiograma</t>
  </si>
  <si>
    <r>
      <t/>
    </r>
    <r>
      <rPr>
        <b/>
        <sz val="10"/>
        <rFont val="Arial"/>
      </rPr>
      <t>3</t>
    </r>
    <r>
      <rPr>
        <sz val="10"/>
        <rFont val="Arial"/>
      </rPr>
      <t xml:space="preserve">.O medicamento não será autorizado para: </t>
    </r>
  </si>
  <si>
    <t xml:space="preserve">a) terapia empírica; </t>
  </si>
  <si>
    <t xml:space="preserve">b) pacientes menor de 18 anos de idade</t>
  </si>
  <si>
    <t xml:space="preserve">90373944 - Idarucizumabe 50 MG/ML SOL INJ FA X 50 ML</t>
  </si>
  <si>
    <t xml:space="preserve">Indicação: Idarucizumabe (Praxbind)  é indicado com agente reversor específico da dabigatrana, indicado para pacientes nos casos em que se faz necessária uma reversão rápida dos efeitos anticoagulantes da dabigatrana (Pradaxa), como em cirurgias ou procedimentos de emergência e em casos de sangramento não controlado ou com ameaça à vida.
Posologia: O esquema posológico recomendado do idarucizumabe é de 5 g (2 FA), administrado pela via intravenosa, com duas infusões consecutivas durante 5 a 10 minutos cada ou como uma injeção em bolus.</t>
  </si>
  <si>
    <t xml:space="preserve">90165489 - Levosimendana - 2,5MGML SOL INJ FA 5ML</t>
  </si>
  <si>
    <t xml:space="preserve">Indicação: Levosimendana  para pacientes sem hipotensão e com sinais de baixo débito, sem choque cardiogênico, em uso de betabloqueador. Deve ser administrado somente nas dependências hospitalares, onde se encontram disponíveis instalações de monitoramento adequadas e por profissionais com experiência no uso de agentes inotrópicos.
Posologia: Para preparar a infusão 0,025mg/mL, misturar 5mL de levosimendana solução injetável concentrada com 500 mL de solução glicosada 5%. Dose Inicial: 0,05μg/kg/minuto - Dose máxima: 0,2μg/kg/minuto, Infusão por 24 horas. A levosimendana é contraindicado a pacientes com comprometimento renal ou hepático grave e histórico de Torsades de Pointes (tipo de taquicardia ventricular, instável e de término espontâneo). </t>
  </si>
  <si>
    <t xml:space="preserve">96546549 -  PEMBROLIZUMABE 100 MG/ 4 ML SOL INJ CT FA VD INC X 4 ML </t>
  </si>
  <si>
    <r>
      <t/>
    </r>
    <r>
      <rPr>
        <b/>
        <sz val="10"/>
        <rFont val="Arial"/>
      </rPr>
      <t>Indicação</t>
    </r>
    <r>
      <rPr>
        <sz val="10"/>
        <rFont val="Arial"/>
      </rPr>
      <t xml:space="preserve">: como monoterapia para o tratamento de pacientes com melanoma metastático ou irressecável; no tratamento adjuvante de adultos com melanoma com envolvimento de linfonodos que tenham sido submetidos à resseção cirúrgica completa.
</t>
    </r>
    <r>
      <rPr>
        <b/>
        <sz val="10"/>
        <rFont val="Arial"/>
      </rPr>
      <t xml:space="preserve">Informações indispensáveis</t>
    </r>
    <r>
      <rPr>
        <sz val="10"/>
        <rFont val="Arial"/>
      </rPr>
      <t xml:space="preserve">: </t>
    </r>
    <r>
      <rPr>
        <b/>
        <sz val="10"/>
        <rFont val="Arial"/>
      </rPr>
      <t xml:space="preserve">1. Guia: </t>
    </r>
    <r>
      <rPr>
        <sz val="10"/>
        <rFont val="Arial"/>
      </rPr>
      <t xml:space="preserve">indicação do CID C43; </t>
    </r>
    <r>
      <rPr>
        <b/>
        <sz val="10"/>
        <rFont val="Arial"/>
      </rPr>
      <t xml:space="preserve">2. Anexos:</t>
    </r>
    <r>
      <rPr>
        <sz val="10"/>
        <rFont val="Arial"/>
      </rPr>
      <t xml:space="preserve"> plano terapêutico (formulário 10) preenchido na integra e corretamente; relatório médico com informações da evolução clínica do paciente e exames complementares que justifiquem a indicação; </t>
    </r>
    <r>
      <rPr>
        <b/>
        <sz val="10"/>
        <rFont val="Arial"/>
      </rPr>
      <t xml:space="preserve">3. Compra</t>
    </r>
    <r>
      <rPr>
        <sz val="10"/>
        <rFont val="Arial"/>
      </rPr>
      <t xml:space="preserve">: Confirmação beneficiário SC Saúde no ato da compra.                                                                                                                                                                                      </t>
    </r>
  </si>
  <si>
    <t xml:space="preserve">92459269 - 90309235 - 90206363 - 90254392 - TOXINA BOTULINICA TIPO A </t>
  </si>
  <si>
    <t xml:space="preserve">Uso da toxina botulínica do Tipo A tem cobertura contratual garantida quando enquadrada no protocolo da Portaria Nº 376, de 10 de novembro de 2009 e Portaria no 377, de 10 de novembro de 2009 da Secretaria de Atenção à Saúde/Ministério da Saúde, que pode ser acessada na íntegra no seguintes endereços eletrônicos:
http://bvsms.saude.gov.br/bvs/saudelegis/sas/2009/prt0376_10_11_2009.html
http://bvsms.saude.gov.br/bvs/saudelegis/sas/2009/prt0377_10_11_2009.html
A dose total por sessão de tratamento deve seguir as recomendações das bulas oficiais dos medicamentos, divididas entre os músculos selecionados e conforme protocolos acima citados.
Para adultos recomenda-se uma dose máxima por aplicação de: Botox®= 400U e Prosigne®= 360U, independentemente do número de músculos envolvidos e do número de pontos de aplicação nos quais será dividida; nas crianças, a dose máxima, por sessão de aplicação, deve ser de 8U/kg ou no máximo 300U de Botox® e no máximo 200U  Prosigne®. 
Será aplicado o pagamento sob forma de pacotes para as seguintes patologias:</t>
  </si>
  <si>
    <t xml:space="preserve">
Os pacotes contemplam materiais, medicamentos e honorários médico. Não é permitida a associação de pacotes. 
Para solicitação de autorização da medicação, deverá ser anexado formulário 19 de medicação de alto custo.
Outras patologias não contempladas nos pacotes e menores de 18 anos deverão ter a solicitação em conta aberta. É imprescindível informar a dose por músculo a ser tratado. O pagamento será feito por unidade conforme musculatura a ser tratada.
Para os casos não comtemplados nos pacotes, o procedimento a ser solicitado para aplicação da toxina botulínica é 2010314-0  - Bloqueio fenólico, alcoólico ou com toxina botulínica por segmento corporal (com diretriz de utilização definida pelo SC Saúde),  será remunerado conforme descrição na CBHPM, por segmento corporal.
Por segmento corporal compreende-se como parte do corpo facilmente delimitável:
a)         cabeça e pescoço
b)         membro superior esquerdo
c)         membro superior direito
d)         face anterior  do tórax
e)         face posterior do tórax
f)          abdome
g)         nádegas (da cintura a  raiz das coxas)
h)         coxa direita
i)          coxa esquerda
j)          conjunto perna e pé esquerdo
k)         conjunto perna e pé direito
l)          região genital e órgãos genitais externos
Para o tratamento do estrabismo, e conforme indicações descritas neste edital, o procedimento associado é injeção de toxina botulínica – monocular, código 3031105-5. </t>
  </si>
  <si>
    <t xml:space="preserve">92465447 - 91208025 - 90178220 - 90301927 - 90135431 - 90144104 - 92417396 - 90269683  -  Omeprazol </t>
  </si>
  <si>
    <r>
      <t/>
    </r>
    <r>
      <rPr>
        <sz val="10"/>
        <rFont val="Arial"/>
      </rPr>
      <t xml:space="preserve">O omeprazol sódico por via intravenosa está indicado quando a administração do omeprazol na forma farmacêutica por Via oral está impossibilitada, no tratamento de: Úlcera péptica gástrica, ou duodenal; esofagite de refluxo; síndrome de Zollinger-Ellison; profilaxia de aspiração de conteúdo gástrico durante a anestesia geral em pacientes de risco.
Não contempla em bula a indicação de para prevenção de úlcera de stress, mas diversos guidelines corroboram seu uso. Frente a descontinuidade do bloqueador de receptor de H2 (Ranitidina), </t>
    </r>
    <r>
      <rPr>
        <u val="single"/>
        <sz val="10"/>
        <rFont val="Arial"/>
      </rPr>
      <t>excepcionalmente</t>
    </r>
    <r>
      <rPr>
        <sz val="10"/>
        <rFont val="Arial"/>
      </rPr>
      <t xml:space="preserve"> o Plano SC Saúde oferecerá cobertura para as seguintes condições clínicas: 
</t>
    </r>
    <r>
      <rPr>
        <u val="single"/>
        <sz val="10"/>
        <rFont val="Arial"/>
      </rPr>
      <t xml:space="preserve">Pacientes em UTI:</t>
    </r>
    <r>
      <rPr>
        <sz val="10"/>
        <rFont val="Arial"/>
      </rPr>
      <t xml:space="preserve"> Disfunção de múltiplos órgãos; Ventilação mecânica prolongada; Instabilidade hemodinâmica; Grande queimado – acima de 25% ASC; Politraumatizado / Trauma crânio-encefálico grave; Traumatismo raquimedular; Coagulopatia: Plaquetas &lt; 50000, RNI &gt;1, TTPa &gt; 2 vezes o controle; Histórico de úlcera gastrointestinal ou sangramento nos últimos 12 meses; Lesões cerebrais; Choque Séptico; Terapia com corticóides em altas doses; Insuficiência Renal e/ou Hepática.
</t>
    </r>
    <r>
      <rPr>
        <u val="single"/>
        <sz val="10"/>
        <rFont val="Arial"/>
      </rPr>
      <t xml:space="preserve">Pacientes clínicos não em UTI:</t>
    </r>
    <r>
      <rPr>
        <sz val="10"/>
        <rFont val="Arial"/>
      </rPr>
      <t xml:space="preserve"> Não há até o momento estudos que demonstrem claro benefício da profilaxia de úlcera de stress em pacientes clínicos não internados em UTI. Exceção feita a pacientes clínicos com história de doença péptica e que necessitam uso prolongado de antiinflamatórios não-hormonais ou corticosteróides.
</t>
    </r>
    <r>
      <rPr>
        <u val="single"/>
        <sz val="10"/>
        <rFont val="Arial"/>
      </rPr>
      <t xml:space="preserve">Pacientes cirúrgicos</t>
    </r>
    <r>
      <rPr>
        <sz val="10"/>
        <rFont val="Arial"/>
      </rPr>
      <t xml:space="preserve">: Pacientes submetidos a procedimentos cirúrgicos de grande porte devem receber profilaxia, principalmente pacientes de alto risco – História prévia de sangramento TGI, pacientes oncológicos, pacientes em uso de corticosteróides ou anticoagulantes.</t>
    </r>
  </si>
  <si>
    <t xml:space="preserve">96546590 -  Solução de Citrato de Sódio 4% bolsa 3000mL</t>
  </si>
  <si>
    <t xml:space="preserve">A utilização da Solução de Citrato será autorizado apenas em caso de paciente internados em UTI, que necessitem de terapia dialítica lenta, com a utilização dos pacotes [Pacote Hemodiálise Lenta (Em UTI) Paciente Sem Fistula AV/COM, cód. 60990210] ou [Pacote Hemodiálise Lenta (Em UTI) paciente com fístula A-V, cód. 60990228] e contraindicação de utilização de heparina e/ou solução fisiológica para anticoagulação do sistema.</t>
  </si>
  <si>
    <t xml:space="preserve">90048970 -  HAEMOCOMPLETTAN P (FIBRINOGÊNIO)</t>
  </si>
  <si>
    <t xml:space="preserve">Cobertura assegurada para os pacientes que preencherem todos os critérios do Grupo I e nenhum dos critérios do Grupo II, a seguir:
Grupo I: (critérios de inclusão)
a) Casos de Cirurgia Cardíaca quando associada à Circulação Extracorpórea (CEC);
b) Evidência de sangramento grave, a ser caracterizado em relatório médico contendo o registro das evidências clínicas e cirúrgicas acerca do quadro de sangramento, resultado de hematimetria (quando realizado).
Grupo II:(critérios de exclusão)
a) Dosagem de fibrinogênio plasmático maior que 2,0.
Obs.: É obrigatório o preenchimento completo do Formulário 019 Medicamento Alto Custo, que deve ser anexado na guia.</t>
  </si>
  <si>
    <t xml:space="preserve">90292693 - HEMOLENTA 6,14+0,18596MG/ML BOL.SIST.FECH.5000ML</t>
  </si>
  <si>
    <t xml:space="preserve">No caso da solução de Hemolenta, deve ser utilizada exclusivamente em ambiente hospitalar (guia de internação); 
Deve ser utilizada em pacientes internados em terapia intensiva (deve estar associada ao código de leito de UTI); 
Deve estar associada aos códigos de sessão de diálise contínua/lenta; 
Deve estar associada à casos agudos (insuficiência renal aguda);
Deve ser anexada guia com evolução médica do quadro do beneficiário e diagnóstico de insuficiência renal aguda, para avaliação de auditoria.</t>
  </si>
  <si>
    <t xml:space="preserve">96546654 - COVID-19 / BROMETO DE ROCURÔNIO 10MG/ML - 10ML </t>
  </si>
  <si>
    <t xml:space="preserve">Cobertura assegurada para pacientes com COVID-19 considerando o cenário pandêmico, sujeito a revisão com a normalização do mercado</t>
  </si>
  <si>
    <t xml:space="preserve">Contagem de Descrição</t>
  </si>
  <si>
    <t>Total</t>
  </si>
  <si>
    <t xml:space="preserve">COM BRASÍNDICE | antigo | ACIMA VALOR DE MERCADO</t>
  </si>
  <si>
    <t xml:space="preserve">COM BRASÍNDICE | NOVA INCORPORAÇÃO | COMPATÍVEL</t>
  </si>
  <si>
    <t xml:space="preserve">não reajuste</t>
  </si>
  <si>
    <t>reajuste</t>
  </si>
  <si>
    <t xml:space="preserve">sem brasíndice | antigo | ACIMA VALOR DE MERCADO</t>
  </si>
  <si>
    <t xml:space="preserve">sem brasíndice | NOVA INCORPORAÇÃO | COMPATÍVEL</t>
  </si>
  <si>
    <t xml:space="preserve">CENÁRIOS PARA REAJUSTE</t>
  </si>
  <si>
    <t xml:space="preserve">Item antigo</t>
  </si>
  <si>
    <t xml:space="preserve">Tabela de referência</t>
  </si>
  <si>
    <t xml:space="preserve">Tempo de rol</t>
  </si>
  <si>
    <t xml:space="preserve">Valor de mercado</t>
  </si>
  <si>
    <t xml:space="preserve">Quantidade de itens</t>
  </si>
  <si>
    <t xml:space="preserve">REAJUSTAR? </t>
  </si>
  <si>
    <t xml:space="preserve">COM BRASÍNDICE - ACIMA VALOR DE MERCADO</t>
  </si>
  <si>
    <t xml:space="preserve">CENÁRIO 1</t>
  </si>
  <si>
    <t xml:space="preserve">Com brasíndice</t>
  </si>
  <si>
    <t>Antigo</t>
  </si>
  <si>
    <t>Acima</t>
  </si>
  <si>
    <t xml:space="preserve">sem brasíndice - ACIMA VALOR DE MERCADO</t>
  </si>
  <si>
    <t xml:space="preserve">CENÁRIO 2</t>
  </si>
  <si>
    <t xml:space="preserve">Sem brasíndice</t>
  </si>
  <si>
    <t xml:space="preserve">CENÁRIO 3</t>
  </si>
  <si>
    <t xml:space="preserve">Nova incorporação</t>
  </si>
  <si>
    <t>Compatível</t>
  </si>
  <si>
    <t xml:space="preserve">CENÁRIO 4</t>
  </si>
  <si>
    <t xml:space="preserve">COM BRASÍNDICE - COMPATÍVEL</t>
  </si>
  <si>
    <t>TOTAL</t>
  </si>
  <si>
    <t xml:space="preserve">sem brasíndice - COMPATÍVEL</t>
  </si>
  <si>
    <t xml:space="preserve">Período / Impacto</t>
  </si>
  <si>
    <t xml:space="preserve">Valor total em 12 meses</t>
  </si>
  <si>
    <t xml:space="preserve">Valor mensal</t>
  </si>
  <si>
    <t xml:space="preserve">Projeção de impacto  %</t>
  </si>
  <si>
    <t xml:space="preserve">Projeção de impacto anual </t>
  </si>
  <si>
    <t xml:space="preserve">Projeção de impacto por mês </t>
  </si>
  <si>
    <t xml:space="preserve"> Valor total pago  em 12 meses</t>
  </si>
  <si>
    <t xml:space="preserve">  </t>
  </si>
  <si>
    <t xml:space="preserve"> Impacto</t>
  </si>
  <si>
    <t xml:space="preserve">Código sem DV</t>
  </si>
  <si>
    <t>TUSS</t>
  </si>
  <si>
    <t xml:space="preserve">TUSS Brasíndice Ed. 923</t>
  </si>
  <si>
    <t xml:space="preserve">Brasíndice Eletrônico</t>
  </si>
  <si>
    <t xml:space="preserve">TISS Brasindice</t>
  </si>
  <si>
    <t>74818014CNWQ</t>
  </si>
  <si>
    <t>74809113CRTG</t>
  </si>
  <si>
    <t>74811499CUJU</t>
  </si>
  <si>
    <t>04807167AAHV</t>
  </si>
  <si>
    <t>04807167AYNN</t>
  </si>
  <si>
    <t>04812791BSPK</t>
  </si>
  <si>
    <t>04804779ANYO</t>
  </si>
  <si>
    <t>04800426CZGB</t>
  </si>
  <si>
    <t>04800426ABGM</t>
  </si>
  <si>
    <t>04800479ABJC</t>
  </si>
  <si>
    <t>04805306AAIT</t>
  </si>
  <si>
    <t>04800499AABC</t>
  </si>
  <si>
    <t>04800523ABMF</t>
  </si>
  <si>
    <t>04800674ALJH</t>
  </si>
  <si>
    <t>04815943CZGD</t>
  </si>
  <si>
    <t>04804782CVFB</t>
  </si>
  <si>
    <t>04800749BPXM</t>
  </si>
  <si>
    <t>04816960ADCC</t>
  </si>
  <si>
    <t>04808522AOPM</t>
  </si>
  <si>
    <t>04808522BPXG</t>
  </si>
  <si>
    <t>04808522BPXH</t>
  </si>
  <si>
    <t>04816959BPXJ</t>
  </si>
  <si>
    <t>04816959BPXK</t>
  </si>
  <si>
    <t>04808522BPXI</t>
  </si>
  <si>
    <t>04816958AASZ</t>
  </si>
  <si>
    <t>04808296ALKP</t>
  </si>
  <si>
    <t>04808296BDSA</t>
  </si>
  <si>
    <t>04808296BDSB</t>
  </si>
  <si>
    <t>04800842CGER</t>
  </si>
  <si>
    <t>04811457BNHL</t>
  </si>
  <si>
    <t>04811457BNHM</t>
  </si>
  <si>
    <t>04800906CAUK</t>
  </si>
  <si>
    <t>04800906ABMF</t>
  </si>
  <si>
    <t>04800937CSPK</t>
  </si>
  <si>
    <t>04817995CFYA</t>
  </si>
  <si>
    <t>04817995CXUK</t>
  </si>
  <si>
    <t>04801170ABPG</t>
  </si>
  <si>
    <t>04805077APBQ</t>
  </si>
  <si>
    <t>04801273CFNM</t>
  </si>
  <si>
    <t>04801505ADRB</t>
  </si>
  <si>
    <t>04801556ALTB</t>
  </si>
  <si>
    <t>04815605CJAI</t>
  </si>
  <si>
    <t>04815605CJAL</t>
  </si>
  <si>
    <t>04815605CJAE</t>
  </si>
  <si>
    <t>04815605CJAF</t>
  </si>
  <si>
    <t>04815605CJAG</t>
  </si>
  <si>
    <t>04801743AECZ</t>
  </si>
  <si>
    <t>04803666AABC</t>
  </si>
  <si>
    <t>04813039BQQO</t>
  </si>
  <si>
    <t>04813039BTTN</t>
  </si>
  <si>
    <t>04808551BYZC</t>
  </si>
  <si>
    <t>04808551DCCG</t>
  </si>
  <si>
    <t>04808551DCCL</t>
  </si>
  <si>
    <t>04808551DCCJ</t>
  </si>
  <si>
    <t>04801966ABJC</t>
  </si>
  <si>
    <t>04801966BNEC</t>
  </si>
  <si>
    <t>04806662AZVF</t>
  </si>
  <si>
    <t>04806662AVJA</t>
  </si>
  <si>
    <t>04806662AVJB</t>
  </si>
  <si>
    <t>04803993AKVU</t>
  </si>
  <si>
    <t>04806394BWKW</t>
  </si>
  <si>
    <t>04806394ABIT</t>
  </si>
  <si>
    <t>04813678EEPC</t>
  </si>
  <si>
    <t>04817080AFQH</t>
  </si>
  <si>
    <t>04804494DFNV</t>
  </si>
  <si>
    <t>04802634AFVP</t>
  </si>
  <si>
    <t>04802634AAYC</t>
  </si>
  <si>
    <t>04802891AGIE</t>
  </si>
  <si>
    <t>04802892AITM</t>
  </si>
  <si>
    <t>75607123DMCL</t>
  </si>
  <si>
    <t>75607123DMCM</t>
  </si>
  <si>
    <t>44504262AMDA</t>
  </si>
  <si>
    <t>44504262CKOH</t>
  </si>
  <si>
    <t>44504666AARC</t>
  </si>
  <si>
    <t>44500191AISO</t>
  </si>
  <si>
    <t>44500225BHWJ</t>
  </si>
  <si>
    <t>44500271BFAM</t>
  </si>
  <si>
    <t>44500271AAWF</t>
  </si>
  <si>
    <t>44500369ABDC</t>
  </si>
  <si>
    <t>44500369ABDB</t>
  </si>
  <si>
    <t>44516923CBVT</t>
  </si>
  <si>
    <t>44516923AUJV</t>
  </si>
  <si>
    <t>44510948BKWC</t>
  </si>
  <si>
    <t>44500568AARC</t>
  </si>
  <si>
    <t>44513103ADCC</t>
  </si>
  <si>
    <t>44501007ABTQ</t>
  </si>
  <si>
    <t>44501109AARC</t>
  </si>
  <si>
    <t>44508839APKQ</t>
  </si>
  <si>
    <t>44501267AARC</t>
  </si>
  <si>
    <t>44502001AEPU</t>
  </si>
  <si>
    <t>44502004AARC</t>
  </si>
  <si>
    <t>44502174AEYJ</t>
  </si>
  <si>
    <t>44502174ADRK</t>
  </si>
  <si>
    <t>44502174ADRL</t>
  </si>
  <si>
    <t>44502251ADCC</t>
  </si>
  <si>
    <t>44521841BUAK</t>
  </si>
  <si>
    <t>44510999AQFC</t>
  </si>
  <si>
    <t>44512255ADCC</t>
  </si>
  <si>
    <t>44519051CORQ</t>
  </si>
  <si>
    <t>60818005CBMJ</t>
  </si>
  <si>
    <t>60818133CVZC</t>
  </si>
  <si>
    <t>60818133CRIN</t>
  </si>
  <si>
    <t>60818385DBPS</t>
  </si>
  <si>
    <t>60818099BXJZ</t>
  </si>
  <si>
    <t>60818099EDMA</t>
  </si>
  <si>
    <t>60813757CFOS</t>
  </si>
  <si>
    <t>60801532AURK</t>
  </si>
  <si>
    <t>60812359BQVV</t>
  </si>
  <si>
    <t>60812357BQVW</t>
  </si>
  <si>
    <t>60813188BULI</t>
  </si>
  <si>
    <t>60818274BZDH</t>
  </si>
  <si>
    <t>60803913DENJ</t>
  </si>
  <si>
    <t>60803913CLXY</t>
  </si>
  <si>
    <t>09213435AWLJ</t>
  </si>
  <si>
    <t>09200232DEEG</t>
  </si>
  <si>
    <t>09208295AYZL</t>
  </si>
  <si>
    <t>09204879AGNP</t>
  </si>
  <si>
    <t>09204879AOJB</t>
  </si>
  <si>
    <t>09217165BQSD</t>
  </si>
  <si>
    <t>09201479ABIS</t>
  </si>
  <si>
    <t>09210594AYDI</t>
  </si>
  <si>
    <t>09210594AMYU</t>
  </si>
  <si>
    <t>09210594ANLC</t>
  </si>
  <si>
    <t>09213646CGYB</t>
  </si>
  <si>
    <t>09212098ATJX</t>
  </si>
  <si>
    <t>09206691BVVA</t>
  </si>
  <si>
    <t>09215946BDSX</t>
  </si>
  <si>
    <t>09203995ACLF</t>
  </si>
  <si>
    <t>09203995AKTG</t>
  </si>
  <si>
    <t>09213436EYDV</t>
  </si>
  <si>
    <t>09205203APMK</t>
  </si>
  <si>
    <t>09204833APIM</t>
  </si>
  <si>
    <t>09204833BYYD</t>
  </si>
  <si>
    <t>09216165CNGG</t>
  </si>
  <si>
    <t>09204244AMAP</t>
  </si>
  <si>
    <t>102519374CHID</t>
  </si>
  <si>
    <t>102521586DEMT</t>
  </si>
  <si>
    <t>102509983CVUT</t>
  </si>
  <si>
    <t>102517699CUFK</t>
  </si>
  <si>
    <t>51605376DFVN</t>
  </si>
  <si>
    <t>51600094DBZV</t>
  </si>
  <si>
    <t>51600094DBZW</t>
  </si>
  <si>
    <t>51617755CVYO</t>
  </si>
  <si>
    <t>51617756CVYP</t>
  </si>
  <si>
    <t>51603015AAWW</t>
  </si>
  <si>
    <t>51603015ALLW</t>
  </si>
  <si>
    <t>83719422DEAC</t>
  </si>
  <si>
    <t>44205243AZOM</t>
  </si>
  <si>
    <t>44205243APQL</t>
  </si>
  <si>
    <t>44205243APQK</t>
  </si>
  <si>
    <t>44219637DFNX</t>
  </si>
  <si>
    <t>44219637DFNY</t>
  </si>
  <si>
    <t>44212782AWLJ</t>
  </si>
  <si>
    <t>44212782BPKL</t>
  </si>
  <si>
    <t>44212782CPXE</t>
  </si>
  <si>
    <t>44211851BODF</t>
  </si>
  <si>
    <t>44206755AKTU</t>
  </si>
  <si>
    <t>44206755AWVO</t>
  </si>
  <si>
    <t>44206755AWVN</t>
  </si>
  <si>
    <t>44208673CUJU</t>
  </si>
  <si>
    <t>44208673AWVO</t>
  </si>
  <si>
    <t>44208673AWVN</t>
  </si>
  <si>
    <t>44208673CJAP</t>
  </si>
  <si>
    <t>44208673AYQY</t>
  </si>
  <si>
    <t>44208673AWVP</t>
  </si>
  <si>
    <t>44208673BYAT</t>
  </si>
  <si>
    <t>44204585BDKJ</t>
  </si>
  <si>
    <t>44204585AZHM</t>
  </si>
  <si>
    <t>44204585BDKK</t>
  </si>
  <si>
    <t>44204585AZHN</t>
  </si>
  <si>
    <t>44218097CRJA</t>
  </si>
  <si>
    <t>44205029CVQY</t>
  </si>
  <si>
    <t>44205029CVQZ</t>
  </si>
  <si>
    <t>44205029CVQW</t>
  </si>
  <si>
    <t>44205029CVRA</t>
  </si>
  <si>
    <t>44205029CVQV</t>
  </si>
  <si>
    <t>44205414BWBT</t>
  </si>
  <si>
    <t>44205414BWBU</t>
  </si>
  <si>
    <t>44205414BWBV</t>
  </si>
  <si>
    <t>44217019CRJC</t>
  </si>
  <si>
    <t>44217019CRJD</t>
  </si>
  <si>
    <t>44217019CRNP</t>
  </si>
  <si>
    <t>44217019CRJE</t>
  </si>
  <si>
    <t>44208305BRLP</t>
  </si>
  <si>
    <t>44208305BDTB</t>
  </si>
  <si>
    <t>44208305BDTC</t>
  </si>
  <si>
    <t>44217872CWWH</t>
  </si>
  <si>
    <t>44203009BCPJ</t>
  </si>
  <si>
    <t>44203009AUQU</t>
  </si>
  <si>
    <t>59015633CJEA</t>
  </si>
  <si>
    <t>59015619CJEE</t>
  </si>
  <si>
    <t>59018195CQUW</t>
  </si>
  <si>
    <t>59018385BVCO</t>
  </si>
  <si>
    <t>59018003CEYB</t>
  </si>
  <si>
    <t>59018408CEYB</t>
  </si>
  <si>
    <t>59018041BVCM</t>
  </si>
  <si>
    <t>59018269BVER</t>
  </si>
  <si>
    <t>59009116CQUX</t>
  </si>
  <si>
    <t>59011303CJEF</t>
  </si>
  <si>
    <t>59011303CJEG</t>
  </si>
  <si>
    <t>41306579CUZY</t>
  </si>
  <si>
    <t>41319850DGJM</t>
  </si>
  <si>
    <t>41317143ARID</t>
  </si>
  <si>
    <t>41317143AEFY</t>
  </si>
  <si>
    <t>41317587ARIE</t>
  </si>
  <si>
    <t>41317142ARIE</t>
  </si>
  <si>
    <t>41317142AHDD</t>
  </si>
  <si>
    <t>41317142ARID</t>
  </si>
  <si>
    <t>41317142AEFY</t>
  </si>
  <si>
    <t>41317146AEFY</t>
  </si>
  <si>
    <t>41317141ARIE</t>
  </si>
  <si>
    <t>41317141AHDD</t>
  </si>
  <si>
    <t>41317141ARID</t>
  </si>
  <si>
    <t>41317141AEFY</t>
  </si>
  <si>
    <t>41317141BFCR</t>
  </si>
  <si>
    <t>41305836DDJJ</t>
  </si>
  <si>
    <t>41305831BRRK</t>
  </si>
  <si>
    <t>41305831BRRH</t>
  </si>
  <si>
    <t>41317585AHDD</t>
  </si>
  <si>
    <t>41310573BJDA</t>
  </si>
  <si>
    <t>02900335AJFN</t>
  </si>
  <si>
    <t>02901141BFLG</t>
  </si>
  <si>
    <t>02901141ACUG</t>
  </si>
  <si>
    <t>53418759CZUA</t>
  </si>
  <si>
    <t>53418759CZUB</t>
  </si>
  <si>
    <t>53418759CZUC</t>
  </si>
  <si>
    <t>53417394CZUA</t>
  </si>
  <si>
    <t>53417394CZUB</t>
  </si>
  <si>
    <t>53417394CZUC</t>
  </si>
  <si>
    <t>53417396CZUC</t>
  </si>
  <si>
    <t>53417395CZUA</t>
  </si>
  <si>
    <t>53417395CZUB</t>
  </si>
  <si>
    <t>53417397CZUC</t>
  </si>
  <si>
    <t>43808011AGNP</t>
  </si>
  <si>
    <t>43808011AASE</t>
  </si>
  <si>
    <t>43808012CJWA</t>
  </si>
  <si>
    <t>43809508BQKA</t>
  </si>
  <si>
    <t>43809508AOJB</t>
  </si>
  <si>
    <t>43816925BIYM</t>
  </si>
  <si>
    <t>43816095AAWW</t>
  </si>
  <si>
    <t>43816095ABLA</t>
  </si>
  <si>
    <t>43807829BSSH</t>
  </si>
  <si>
    <t>43807829BBXN</t>
  </si>
  <si>
    <t>43800709ABXI</t>
  </si>
  <si>
    <t>43800929BWDJ</t>
  </si>
  <si>
    <t>43816968BWDL</t>
  </si>
  <si>
    <t>43800929BWDL</t>
  </si>
  <si>
    <t>43816029CMEY</t>
  </si>
  <si>
    <t>43801015BMZI</t>
  </si>
  <si>
    <t>43801015ABOA</t>
  </si>
  <si>
    <t>02115844BNHL</t>
  </si>
  <si>
    <t>43813860BXZF</t>
  </si>
  <si>
    <t>43813860BXZG</t>
  </si>
  <si>
    <t>43812231BQKZ</t>
  </si>
  <si>
    <t>43812231BQLA</t>
  </si>
  <si>
    <t>43810530AVUX</t>
  </si>
  <si>
    <t>43817490CUPI</t>
  </si>
  <si>
    <t>43816926BPKL</t>
  </si>
  <si>
    <t>43816926BGID</t>
  </si>
  <si>
    <t>43814895CEPZ</t>
  </si>
  <si>
    <t>43809382AGNP</t>
  </si>
  <si>
    <t>43807787AHLS</t>
  </si>
  <si>
    <t>43802635CAWM</t>
  </si>
  <si>
    <t>43802635CAWN</t>
  </si>
  <si>
    <t>02103746APBV</t>
  </si>
  <si>
    <t>02106651BBZV</t>
  </si>
  <si>
    <t>43806653AWLL</t>
  </si>
  <si>
    <t>43819053DBOX</t>
  </si>
  <si>
    <t>42710020BEUV</t>
  </si>
  <si>
    <t>42713750CQRK</t>
  </si>
  <si>
    <t>42707882BAON</t>
  </si>
  <si>
    <t>42718004CGBA</t>
  </si>
  <si>
    <t>42707903BIFS</t>
  </si>
  <si>
    <t>42707903BIFJ</t>
  </si>
  <si>
    <t>42717473CULU</t>
  </si>
  <si>
    <t>42707924BCUP</t>
  </si>
  <si>
    <t>42721707CDZD</t>
  </si>
  <si>
    <t>42714774CDZF</t>
  </si>
  <si>
    <t>42724758EZXY</t>
  </si>
  <si>
    <t>80320191DLEA</t>
  </si>
  <si>
    <t>38200029DMAJ</t>
  </si>
  <si>
    <t>38200266AAVQ</t>
  </si>
  <si>
    <t>38200266AAVR</t>
  </si>
  <si>
    <t>38200266AAVS</t>
  </si>
  <si>
    <t>38200272AAWK</t>
  </si>
  <si>
    <t>38200354CZFM</t>
  </si>
  <si>
    <t>38200354AAJK</t>
  </si>
  <si>
    <t>38216929CWGZ</t>
  </si>
  <si>
    <t>38200440APMR</t>
  </si>
  <si>
    <t>38200440ATQS</t>
  </si>
  <si>
    <t>38200440CDYB</t>
  </si>
  <si>
    <t>38217785BRGW</t>
  </si>
  <si>
    <t>38217785CWGW</t>
  </si>
  <si>
    <t>38217785ACAQ</t>
  </si>
  <si>
    <t>38204157ABKF</t>
  </si>
  <si>
    <t>38204157ABKE</t>
  </si>
  <si>
    <t>38200935ACIW</t>
  </si>
  <si>
    <t>38201470ADOU</t>
  </si>
  <si>
    <t>38204207ANCI</t>
  </si>
  <si>
    <t>38202163ACDX</t>
  </si>
  <si>
    <t>38217225CSSO</t>
  </si>
  <si>
    <t>38217225CSSP</t>
  </si>
  <si>
    <t>38217225CSSQ</t>
  </si>
  <si>
    <t>38217225CSSR</t>
  </si>
  <si>
    <t>38205120CULI</t>
  </si>
  <si>
    <t>38205404BNMY</t>
  </si>
  <si>
    <t>38205404ATRF</t>
  </si>
  <si>
    <t>38205404ATRG</t>
  </si>
  <si>
    <t>38217786CWGY</t>
  </si>
  <si>
    <t>47311419DXTJ</t>
  </si>
  <si>
    <t>30911509CHHR</t>
  </si>
  <si>
    <t>30911509BNLF</t>
  </si>
  <si>
    <t>30900526BCOU</t>
  </si>
  <si>
    <t>30911506BNLR</t>
  </si>
  <si>
    <t>30911506BNLS</t>
  </si>
  <si>
    <t>30911506BNLT</t>
  </si>
  <si>
    <t>93001670EDAP</t>
  </si>
  <si>
    <t>30903991AKSO</t>
  </si>
  <si>
    <t>30915845EYVA</t>
  </si>
  <si>
    <t>30902554ANXJ</t>
  </si>
  <si>
    <t>30902554BYOX</t>
  </si>
  <si>
    <t>58111619BNRD</t>
  </si>
  <si>
    <t>58111614BNST</t>
  </si>
  <si>
    <t>58111633AAIC</t>
  </si>
  <si>
    <t>58111616AAII</t>
  </si>
  <si>
    <t>58111591ABIS</t>
  </si>
  <si>
    <t>04400076AAGN</t>
  </si>
  <si>
    <t>04400309AYCY</t>
  </si>
  <si>
    <t>04400309AYCZ</t>
  </si>
  <si>
    <t>04410038BHPW</t>
  </si>
  <si>
    <t>04419328DDMG</t>
  </si>
  <si>
    <t>04419328DDMJ</t>
  </si>
  <si>
    <t>04416364CORW</t>
  </si>
  <si>
    <t>04416364CORX</t>
  </si>
  <si>
    <t>04414288AAXG</t>
  </si>
  <si>
    <t>67614523ACVI</t>
  </si>
  <si>
    <t>67614523CBWI</t>
  </si>
  <si>
    <t>67615363CGXO</t>
  </si>
  <si>
    <t>67615363CGXN</t>
  </si>
  <si>
    <t>34816471BIHP</t>
  </si>
  <si>
    <t>34816471BIHQ</t>
  </si>
  <si>
    <t>34814779CPCN</t>
  </si>
  <si>
    <t>34818419BEZY</t>
  </si>
  <si>
    <t>91704021CRNY</t>
  </si>
  <si>
    <t>34816493CPEU</t>
  </si>
  <si>
    <t>34804264AMDD</t>
  </si>
  <si>
    <t>34807565AAWW</t>
  </si>
  <si>
    <t>34807565ABKY</t>
  </si>
  <si>
    <t>34807565ABLA</t>
  </si>
  <si>
    <t>07207228ACEQ</t>
  </si>
  <si>
    <t>07207228ACLF</t>
  </si>
  <si>
    <t>34806916AXJZ</t>
  </si>
  <si>
    <t>34807310BMEV</t>
  </si>
  <si>
    <t>34807170BGEP</t>
  </si>
  <si>
    <t>34818270BOIV</t>
  </si>
  <si>
    <t>34818270CARY</t>
  </si>
  <si>
    <t>34808757CPCX</t>
  </si>
  <si>
    <t>34812994CPCY</t>
  </si>
  <si>
    <t>34812994CPCZ</t>
  </si>
  <si>
    <t>34805188BDXW</t>
  </si>
  <si>
    <t>34816497CPDD</t>
  </si>
  <si>
    <t>34820377CPDB</t>
  </si>
  <si>
    <t>34808014BCMU</t>
  </si>
  <si>
    <t>34818421APLI</t>
  </si>
  <si>
    <t>34805189APLG</t>
  </si>
  <si>
    <t>34805189AVTO</t>
  </si>
  <si>
    <t>34813844CPDI</t>
  </si>
  <si>
    <t>34813844CPDJ</t>
  </si>
  <si>
    <t>34813844CPDK</t>
  </si>
  <si>
    <t>34816500CPDO</t>
  </si>
  <si>
    <t>34807768BDJU</t>
  </si>
  <si>
    <t>34816473CPDQ</t>
  </si>
  <si>
    <t>34818422CPDU</t>
  </si>
  <si>
    <t>34818422BDYF</t>
  </si>
  <si>
    <t>34818422CPDS</t>
  </si>
  <si>
    <t>34804270DFBG</t>
  </si>
  <si>
    <t>34804270ANZK</t>
  </si>
  <si>
    <t>34818422AWPB</t>
  </si>
  <si>
    <t>34804271AMWC</t>
  </si>
  <si>
    <t>34804271AMWD</t>
  </si>
  <si>
    <t>34804991AORR</t>
  </si>
  <si>
    <t>34816474BRLH</t>
  </si>
  <si>
    <t>34818423BIGL</t>
  </si>
  <si>
    <t>34818423DDEN</t>
  </si>
  <si>
    <t>34818423DEUK</t>
  </si>
  <si>
    <t>34816475CPDX</t>
  </si>
  <si>
    <t>91711369ELFD</t>
  </si>
  <si>
    <t>34805191APLP</t>
  </si>
  <si>
    <t>34816477BIGN</t>
  </si>
  <si>
    <t>34806432CGWU</t>
  </si>
  <si>
    <t>34806432CGWV</t>
  </si>
  <si>
    <t>34805327AQBO</t>
  </si>
  <si>
    <t>34813852CPEI</t>
  </si>
  <si>
    <t>34813853CPEK</t>
  </si>
  <si>
    <t>34816562CPEO</t>
  </si>
  <si>
    <t>34816562CPEP</t>
  </si>
  <si>
    <t>34816562AWPJ</t>
  </si>
  <si>
    <t>34824128ANXX</t>
  </si>
  <si>
    <t>34809901BHFB</t>
  </si>
  <si>
    <t>34804394AMTA</t>
  </si>
  <si>
    <t>34815850CKQK</t>
  </si>
  <si>
    <t>34813859CPFB</t>
  </si>
  <si>
    <t>34813859CPFC</t>
  </si>
  <si>
    <t>34813859CPGE</t>
  </si>
  <si>
    <t>34813859CPDK</t>
  </si>
  <si>
    <t>34821552DWAG</t>
  </si>
  <si>
    <t>34813861CPFM</t>
  </si>
  <si>
    <t>34816479CPEA</t>
  </si>
  <si>
    <t>34816514EYML</t>
  </si>
  <si>
    <t>34818424CRIW</t>
  </si>
  <si>
    <t>34817015AEKS</t>
  </si>
  <si>
    <t>34817015AWJF</t>
  </si>
  <si>
    <t>34804030CPEJ</t>
  </si>
  <si>
    <t>34804030BFBO</t>
  </si>
  <si>
    <t>34809955BAME</t>
  </si>
  <si>
    <t>34804031CPEJ</t>
  </si>
  <si>
    <t>34804031CPFM</t>
  </si>
  <si>
    <t>34804031CPFN</t>
  </si>
  <si>
    <t>34804031CPEL</t>
  </si>
  <si>
    <t>34812472AIBP</t>
  </si>
  <si>
    <t>34801862AEJM</t>
  </si>
  <si>
    <t>34804281DFBK</t>
  </si>
  <si>
    <t>34818426CPGM</t>
  </si>
  <si>
    <t>34804281DFBJ</t>
  </si>
  <si>
    <t>34804281AMFC</t>
  </si>
  <si>
    <t>34818426CPGN</t>
  </si>
  <si>
    <t>34816480CPGT</t>
  </si>
  <si>
    <t>34804401ETLB</t>
  </si>
  <si>
    <t>34804401CPGO</t>
  </si>
  <si>
    <t>34804401CPGQ</t>
  </si>
  <si>
    <t>34804401CPGR</t>
  </si>
  <si>
    <t>34816481CPGX</t>
  </si>
  <si>
    <t>34816482CPGY</t>
  </si>
  <si>
    <t>34816482CPGZ</t>
  </si>
  <si>
    <t>34804282AMFD</t>
  </si>
  <si>
    <t>34811109ABEC</t>
  </si>
  <si>
    <t>34816483CPHA</t>
  </si>
  <si>
    <t>34807627BCVI</t>
  </si>
  <si>
    <t>34816529CPHB</t>
  </si>
  <si>
    <t>34816530CPHC</t>
  </si>
  <si>
    <t>34816530CPHD</t>
  </si>
  <si>
    <t>34816530CPHE</t>
  </si>
  <si>
    <t>34807368BNEG</t>
  </si>
  <si>
    <t>34807368BEZO</t>
  </si>
  <si>
    <t>34807368BNEI</t>
  </si>
  <si>
    <t>34816531CPHF</t>
  </si>
  <si>
    <t>34803911ATRZ</t>
  </si>
  <si>
    <t>34818428CPHG</t>
  </si>
  <si>
    <t>34813872CPFM</t>
  </si>
  <si>
    <t>34813872CPHH</t>
  </si>
  <si>
    <t>34813559CPHJ</t>
  </si>
  <si>
    <t>34813559CPHI</t>
  </si>
  <si>
    <t>34816485CPHK</t>
  </si>
  <si>
    <t>34818429CVFM</t>
  </si>
  <si>
    <t>91704283ELFY</t>
  </si>
  <si>
    <t>34821974DZYS</t>
  </si>
  <si>
    <t>34809563BGIB</t>
  </si>
  <si>
    <t>34805391BCJV</t>
  </si>
  <si>
    <t>91707221BTSV</t>
  </si>
  <si>
    <t>34818430CPHQ</t>
  </si>
  <si>
    <t>34818430CPHS</t>
  </si>
  <si>
    <t>34816487CPDZ</t>
  </si>
  <si>
    <t>34816487CPHW</t>
  </si>
  <si>
    <t>34818431CPHZ</t>
  </si>
  <si>
    <t>34804038AFWG</t>
  </si>
  <si>
    <t>34819287DAAW</t>
  </si>
  <si>
    <t>34816489CPIB</t>
  </si>
  <si>
    <t>34816490CPID</t>
  </si>
  <si>
    <t>34816490CPIE</t>
  </si>
  <si>
    <t>34816490CVFN</t>
  </si>
  <si>
    <t>34816490CVFO</t>
  </si>
  <si>
    <t>34809199BFRN</t>
  </si>
  <si>
    <t>34818432BFRS</t>
  </si>
  <si>
    <t>34818432BFRT</t>
  </si>
  <si>
    <t>34809199DFBM</t>
  </si>
  <si>
    <t>34809199DFBN</t>
  </si>
  <si>
    <t>34809199BFRR</t>
  </si>
  <si>
    <t>34809199DFBL</t>
  </si>
  <si>
    <t>34816491BOLB</t>
  </si>
  <si>
    <t>34816491BOLA</t>
  </si>
  <si>
    <t>34811203BLXC</t>
  </si>
  <si>
    <t>34811203BLXB</t>
  </si>
  <si>
    <t>34816549CPIS</t>
  </si>
  <si>
    <t>34816549CPIT</t>
  </si>
  <si>
    <t>34816549CPIU</t>
  </si>
  <si>
    <t>47012204DMZS</t>
  </si>
  <si>
    <t>75312399ACQZ</t>
  </si>
  <si>
    <t>75312399AYSG</t>
  </si>
  <si>
    <t>75316817CQMF</t>
  </si>
  <si>
    <t>75313207BUOG</t>
  </si>
  <si>
    <t>75301567CBOL</t>
  </si>
  <si>
    <t>37310555ACRH</t>
  </si>
  <si>
    <t>37311904AZFA</t>
  </si>
  <si>
    <t>11013213AZTH</t>
  </si>
  <si>
    <t>11013213DDMN</t>
  </si>
  <si>
    <t>11013213DDMO</t>
  </si>
  <si>
    <t>11004795AOAC</t>
  </si>
  <si>
    <t>11004795BDHP</t>
  </si>
  <si>
    <t>11004795DAPY</t>
  </si>
  <si>
    <t>11004399BHXY</t>
  </si>
  <si>
    <t>11004399BHYD</t>
  </si>
  <si>
    <t>11004399BCBF</t>
  </si>
  <si>
    <t>11003737AKPI</t>
  </si>
  <si>
    <t>11003737AJGR</t>
  </si>
  <si>
    <t>11004812ATXK</t>
  </si>
  <si>
    <t>11004812ATXL</t>
  </si>
  <si>
    <t>11004812CRRS</t>
  </si>
  <si>
    <t>11004812BWZK</t>
  </si>
  <si>
    <t>11004812BWZI</t>
  </si>
  <si>
    <t>11004812BBIY</t>
  </si>
  <si>
    <t>11004812BBIZ</t>
  </si>
  <si>
    <t>11004812ATXI</t>
  </si>
  <si>
    <t>11004812ATXJ</t>
  </si>
  <si>
    <t>06210544BSRE</t>
  </si>
  <si>
    <t>06213751BXJJ</t>
  </si>
  <si>
    <t>06209890BXDZ</t>
  </si>
  <si>
    <t>06209890BXXD</t>
  </si>
  <si>
    <t>06209890BXXE</t>
  </si>
  <si>
    <t>06216005BVZL</t>
  </si>
  <si>
    <t>06209243BVXH</t>
  </si>
  <si>
    <t>06209243BUKN</t>
  </si>
  <si>
    <t>06209243BICE</t>
  </si>
  <si>
    <t>06213398BVMF</t>
  </si>
  <si>
    <t>06210764CKRH</t>
  </si>
  <si>
    <t>06209829ANHF</t>
  </si>
  <si>
    <t>06208805BJPO</t>
  </si>
  <si>
    <t>06208805BJPP</t>
  </si>
  <si>
    <t>06207652ATIN</t>
  </si>
  <si>
    <t>06207225AFBL</t>
  </si>
  <si>
    <t>06207565CBRP</t>
  </si>
  <si>
    <t>06207565BNYH</t>
  </si>
  <si>
    <t>06209978AYPF</t>
  </si>
  <si>
    <t>06209978AOMB</t>
  </si>
  <si>
    <t>06209978BLEQ</t>
  </si>
  <si>
    <t>06207228AXXW</t>
  </si>
  <si>
    <t>06207976BAJZ</t>
  </si>
  <si>
    <t>06207976BAKA</t>
  </si>
  <si>
    <t>06211918BVCR</t>
  </si>
  <si>
    <t>06208218CFUN</t>
  </si>
  <si>
    <t>06207310BPZH</t>
  </si>
  <si>
    <t>06207310BRFK</t>
  </si>
  <si>
    <t>06207310BNYH</t>
  </si>
  <si>
    <t>06211255AVFU</t>
  </si>
  <si>
    <t>06208780BJPZ</t>
  </si>
  <si>
    <t>06207822ABMK</t>
  </si>
  <si>
    <t>06210519AEFF</t>
  </si>
  <si>
    <t>06207170BBXC</t>
  </si>
  <si>
    <t>06208757BNUI</t>
  </si>
  <si>
    <t>50013464BVXB</t>
  </si>
  <si>
    <t>06207319AOME</t>
  </si>
  <si>
    <t>06207319BRMC</t>
  </si>
  <si>
    <t>06210961BXCI</t>
  </si>
  <si>
    <t>06208105BCYF</t>
  </si>
  <si>
    <t>06208105BCYE</t>
  </si>
  <si>
    <t>06208222BCMT</t>
  </si>
  <si>
    <t>06208222BCMS</t>
  </si>
  <si>
    <t>06209897BVZE</t>
  </si>
  <si>
    <t>06210679BJMO</t>
  </si>
  <si>
    <t>06210135BTIA</t>
  </si>
  <si>
    <t>06210135BTIB</t>
  </si>
  <si>
    <t>06207979CFUO</t>
  </si>
  <si>
    <t>06207979AJGR</t>
  </si>
  <si>
    <t>06209113AOJE</t>
  </si>
  <si>
    <t>06209113BXME</t>
  </si>
  <si>
    <t>06213850BZGN</t>
  </si>
  <si>
    <t>06207607CBPY</t>
  </si>
  <si>
    <t>06208223ABEH</t>
  </si>
  <si>
    <t>06211853BODC</t>
  </si>
  <si>
    <t>06211853BODD</t>
  </si>
  <si>
    <t>06211853BODE</t>
  </si>
  <si>
    <t>06213710BXCU</t>
  </si>
  <si>
    <t>06207249BUKT</t>
  </si>
  <si>
    <t>06211680BVCZ</t>
  </si>
  <si>
    <t>06207768BNUX</t>
  </si>
  <si>
    <t>06207833BXDA</t>
  </si>
  <si>
    <t>06219211BTIQ</t>
  </si>
  <si>
    <t>06223689ALAR</t>
  </si>
  <si>
    <t>06211124BLNQ</t>
  </si>
  <si>
    <t>06207615BUHJ</t>
  </si>
  <si>
    <t>06210958BVZG</t>
  </si>
  <si>
    <t>06200914BNVN</t>
  </si>
  <si>
    <t>06211936AASZ</t>
  </si>
  <si>
    <t>06212445BOKP</t>
  </si>
  <si>
    <t>06212445BNYG</t>
  </si>
  <si>
    <t>06218108CXNM</t>
  </si>
  <si>
    <t>06211167BGUI</t>
  </si>
  <si>
    <t>06209844BXNK</t>
  </si>
  <si>
    <t>06209325ATNZ</t>
  </si>
  <si>
    <t>06219530BGUI</t>
  </si>
  <si>
    <t>06219491CVJG</t>
  </si>
  <si>
    <t>06209983AMNE</t>
  </si>
  <si>
    <t>06209701ACLF</t>
  </si>
  <si>
    <t>06212400ABKY</t>
  </si>
  <si>
    <t>06210529ATPS</t>
  </si>
  <si>
    <t>06210529CRUK</t>
  </si>
  <si>
    <t>06210529APDN</t>
  </si>
  <si>
    <t>06208271BYYJ</t>
  </si>
  <si>
    <t>06212472BQKA</t>
  </si>
  <si>
    <t>06213863BXZQ</t>
  </si>
  <si>
    <t>06213863BXZP</t>
  </si>
  <si>
    <t>06211367BRMJ</t>
  </si>
  <si>
    <t>06209600BXFP</t>
  </si>
  <si>
    <t>06208272BEVA</t>
  </si>
  <si>
    <t>06207233ABJZ</t>
  </si>
  <si>
    <t>06207233BSSH</t>
  </si>
  <si>
    <t>06207233ACPT</t>
  </si>
  <si>
    <t>06210403ALMT</t>
  </si>
  <si>
    <t>06220080DJXG</t>
  </si>
  <si>
    <t>06214056BZLG</t>
  </si>
  <si>
    <t>06209349BUQU</t>
  </si>
  <si>
    <t>06209714BJGV</t>
  </si>
  <si>
    <t>06209714BJIL</t>
  </si>
  <si>
    <t>06210008CFNZ</t>
  </si>
  <si>
    <t>06211842BTZZ</t>
  </si>
  <si>
    <t>06207627BFYI</t>
  </si>
  <si>
    <t>06219366ATXL</t>
  </si>
  <si>
    <t>06207846BRGP</t>
  </si>
  <si>
    <t>06207846BRGR</t>
  </si>
  <si>
    <t>06211499BODS</t>
  </si>
  <si>
    <t>06211499BODT</t>
  </si>
  <si>
    <t>06211499BRGU</t>
  </si>
  <si>
    <t>06207630BYAX</t>
  </si>
  <si>
    <t>06207630CFOD</t>
  </si>
  <si>
    <t>06207630CFOC</t>
  </si>
  <si>
    <t>06207630CDRU</t>
  </si>
  <si>
    <t>06208241APQZ</t>
  </si>
  <si>
    <t>06210010BCNK</t>
  </si>
  <si>
    <t>06211212AJLE</t>
  </si>
  <si>
    <t>17307632CZCS</t>
  </si>
  <si>
    <t>17307632CGXD</t>
  </si>
  <si>
    <t>17307632BALC</t>
  </si>
  <si>
    <t>06213015BFXO</t>
  </si>
  <si>
    <t>06208246BKKY</t>
  </si>
  <si>
    <t>06215376ACEC</t>
  </si>
  <si>
    <t>06208278BQOX</t>
  </si>
  <si>
    <t>06214449CBQM</t>
  </si>
  <si>
    <t>06214449CBQL</t>
  </si>
  <si>
    <t>06214449BPYE</t>
  </si>
  <si>
    <t>06211734BNYK</t>
  </si>
  <si>
    <t>50013911BYRF</t>
  </si>
  <si>
    <t>50012433BRFI</t>
  </si>
  <si>
    <t>50000515CEEJ</t>
  </si>
  <si>
    <t>50001513AYEP</t>
  </si>
  <si>
    <t>50001513AYER</t>
  </si>
  <si>
    <t>58309955BQRE</t>
  </si>
  <si>
    <t>58309955BAME</t>
  </si>
  <si>
    <t>50002298BCKF</t>
  </si>
  <si>
    <t>50002298ALQA</t>
  </si>
  <si>
    <t>50017105AYPD</t>
  </si>
  <si>
    <t>50017105CRTA</t>
  </si>
  <si>
    <t>53517275CSWU</t>
  </si>
  <si>
    <t>53517275CSWS</t>
  </si>
  <si>
    <t>53517275CSWR</t>
  </si>
  <si>
    <t>53517238CSWU</t>
  </si>
  <si>
    <t>53517238CSWX</t>
  </si>
  <si>
    <t>53518011BWJI</t>
  </si>
  <si>
    <t>53517239CSWX</t>
  </si>
  <si>
    <t>53517239CSWS</t>
  </si>
  <si>
    <t>53517235CSWU</t>
  </si>
  <si>
    <t>53517235CSWS</t>
  </si>
  <si>
    <t>53517235CSWR</t>
  </si>
  <si>
    <t>53517272CSWU</t>
  </si>
  <si>
    <t>53517272CSWS</t>
  </si>
  <si>
    <t>53517274CSWU</t>
  </si>
  <si>
    <t>53517274CSWX</t>
  </si>
  <si>
    <t>53517273CSWU</t>
  </si>
  <si>
    <t>53517273BQJT</t>
  </si>
  <si>
    <t>07210544BJAA</t>
  </si>
  <si>
    <t>07210544BJAB</t>
  </si>
  <si>
    <t>07218409CYBA</t>
  </si>
  <si>
    <t>07215740CFGF</t>
  </si>
  <si>
    <t>07215740CFGD</t>
  </si>
  <si>
    <t>07215740CFGE</t>
  </si>
  <si>
    <t>07218264BMEB</t>
  </si>
  <si>
    <t>07207652BBGY</t>
  </si>
  <si>
    <t>07207652BLPD</t>
  </si>
  <si>
    <t>07211385BUOC</t>
  </si>
  <si>
    <t>07209978DMFL</t>
  </si>
  <si>
    <t>07209978CRUK</t>
  </si>
  <si>
    <t>91705377ELEU</t>
  </si>
  <si>
    <t>07217422CUCL</t>
  </si>
  <si>
    <t>07214796AAWX</t>
  </si>
  <si>
    <t>07200491ABJV</t>
  </si>
  <si>
    <t>07200491AJPM</t>
  </si>
  <si>
    <t>07212461BBWU</t>
  </si>
  <si>
    <t>07212461BLPG</t>
  </si>
  <si>
    <t>07207169BFKU</t>
  </si>
  <si>
    <t>07208782AZCL</t>
  </si>
  <si>
    <t>07208782AZCK</t>
  </si>
  <si>
    <t>07211671BMEX</t>
  </si>
  <si>
    <t>07218270BJRW</t>
  </si>
  <si>
    <t>07217163BUNH</t>
  </si>
  <si>
    <t>07217163CSQM</t>
  </si>
  <si>
    <t>07217163BPTX</t>
  </si>
  <si>
    <t>07217163CSQN</t>
  </si>
  <si>
    <t>07210788BROB</t>
  </si>
  <si>
    <t>07210961CSPX</t>
  </si>
  <si>
    <t>07211701BTIC</t>
  </si>
  <si>
    <t>07215195BTTG</t>
  </si>
  <si>
    <t>07215195CFXZ</t>
  </si>
  <si>
    <t>07210962BFPX</t>
  </si>
  <si>
    <t>07200803DCBR</t>
  </si>
  <si>
    <t>91700879ELFC</t>
  </si>
  <si>
    <t>07217420AMOF</t>
  </si>
  <si>
    <t>07205216APNR</t>
  </si>
  <si>
    <t>91703726ELFP</t>
  </si>
  <si>
    <t>91703726BTJV</t>
  </si>
  <si>
    <t>91703726CEAR</t>
  </si>
  <si>
    <t>07210549DDVB</t>
  </si>
  <si>
    <t>07210549CFYB</t>
  </si>
  <si>
    <t>07212742BSJZ</t>
  </si>
  <si>
    <t>07216933CRCB</t>
  </si>
  <si>
    <t>07212472BTTI</t>
  </si>
  <si>
    <t>07210403BRNW</t>
  </si>
  <si>
    <t>07217111CRVG</t>
  </si>
  <si>
    <t>07218274CXRX</t>
  </si>
  <si>
    <t>07208187BALL</t>
  </si>
  <si>
    <t>07213402BFQA</t>
  </si>
  <si>
    <t>07213402BVMZ</t>
  </si>
  <si>
    <t>07213402BVNA</t>
  </si>
  <si>
    <t>07218359DFAX</t>
  </si>
  <si>
    <t>07212408BVQM</t>
  </si>
  <si>
    <t>07205117EWVG</t>
  </si>
  <si>
    <t>07218360BRDO</t>
  </si>
  <si>
    <t>91711841ELFX</t>
  </si>
  <si>
    <t>07205119CEKS</t>
  </si>
  <si>
    <t>07205119ACQZ</t>
  </si>
  <si>
    <t>07205119BCPC</t>
  </si>
  <si>
    <t>07204019BLAD</t>
  </si>
  <si>
    <t>91702374ELGF</t>
  </si>
  <si>
    <t>91702374ELGD</t>
  </si>
  <si>
    <t>91702504ELGK</t>
  </si>
  <si>
    <t>07210995BLAU</t>
  </si>
  <si>
    <t>07213411BVNG</t>
  </si>
  <si>
    <t>07210694BMGQ</t>
  </si>
  <si>
    <t>07210694BLPJ</t>
  </si>
  <si>
    <t>07218361BMGR</t>
  </si>
  <si>
    <t>07218361BMGS</t>
  </si>
  <si>
    <t>07214965CFBY</t>
  </si>
  <si>
    <t>07219287BHGW</t>
  </si>
  <si>
    <t>07210543ABCP</t>
  </si>
  <si>
    <t>07211922BOKM</t>
  </si>
  <si>
    <t>07211922BOKL</t>
  </si>
  <si>
    <t>07211946BOKM</t>
  </si>
  <si>
    <t>54713097DAMY</t>
  </si>
  <si>
    <t>54718870DAMV</t>
  </si>
  <si>
    <t>54720523DFAQ</t>
  </si>
  <si>
    <t>54709188DNTO</t>
  </si>
  <si>
    <t>54718862DAKX</t>
  </si>
  <si>
    <t>54718862DAKW</t>
  </si>
  <si>
    <t>54724200DALW</t>
  </si>
  <si>
    <t>54718171DAND</t>
  </si>
  <si>
    <t>54702937DANB</t>
  </si>
  <si>
    <t>53023313EQLB</t>
  </si>
  <si>
    <t>38714882CEOJ</t>
  </si>
  <si>
    <t>38704272AMDX</t>
  </si>
  <si>
    <t>38707566APIM</t>
  </si>
  <si>
    <t>38701701DZQT</t>
  </si>
  <si>
    <t>38701701AGGQ</t>
  </si>
  <si>
    <t>38702069AAAU</t>
  </si>
  <si>
    <t>59717405ARIE</t>
  </si>
  <si>
    <t>59717405AHDD</t>
  </si>
  <si>
    <t>59717405ARID</t>
  </si>
  <si>
    <t>59717398AHDD</t>
  </si>
  <si>
    <t>59717398ARID</t>
  </si>
  <si>
    <t>59717398AEFY</t>
  </si>
  <si>
    <t>59717398BFCR</t>
  </si>
  <si>
    <t>47911790BFSF</t>
  </si>
  <si>
    <t>47918348AGVH</t>
  </si>
  <si>
    <t>47916821CYFV</t>
  </si>
  <si>
    <t>47912323AGVH</t>
  </si>
  <si>
    <t>47910125BJBK</t>
  </si>
  <si>
    <t>59717401ARIE</t>
  </si>
  <si>
    <t>59717401ARID</t>
  </si>
  <si>
    <t>59717401AEFY</t>
  </si>
  <si>
    <t>47912515BRPV</t>
  </si>
  <si>
    <t>67914672ADDJ</t>
  </si>
  <si>
    <t>60615370BSBB</t>
  </si>
  <si>
    <t>60612932CGFS</t>
  </si>
  <si>
    <t>10024282ABJZ</t>
  </si>
  <si>
    <t>59109890BXXD</t>
  </si>
  <si>
    <t>59111385BUGD</t>
  </si>
  <si>
    <t>59107310BNYG</t>
  </si>
  <si>
    <t>59107979BYRY</t>
  </si>
  <si>
    <t>59111680BNUV</t>
  </si>
  <si>
    <t>59112445BOKP</t>
  </si>
  <si>
    <t>59110529ATPS</t>
  </si>
  <si>
    <t>59110529APDN</t>
  </si>
  <si>
    <t>59108272BEVA</t>
  </si>
  <si>
    <t>59111367BRMJ</t>
  </si>
  <si>
    <t>59107233BTTK</t>
  </si>
  <si>
    <t>59114056BZLG</t>
  </si>
  <si>
    <t>59107846BSRK</t>
  </si>
  <si>
    <t>59111499BNMQ</t>
  </si>
  <si>
    <t>59111499BNMR</t>
  </si>
  <si>
    <t>59116106CNVH</t>
  </si>
  <si>
    <t>59107992BQLN</t>
  </si>
  <si>
    <t>59113015BFXO</t>
  </si>
  <si>
    <t>59114449CBQM</t>
  </si>
  <si>
    <t>54409462BGEO</t>
  </si>
  <si>
    <t>54409462BGEN</t>
  </si>
  <si>
    <t>54409458AFIF</t>
  </si>
  <si>
    <t>56200049AADP</t>
  </si>
  <si>
    <t>56200049AADS</t>
  </si>
  <si>
    <t>56200049AADU</t>
  </si>
  <si>
    <t>56200049DEEM</t>
  </si>
  <si>
    <t>56200049ANYM</t>
  </si>
  <si>
    <t>56200049AADR</t>
  </si>
  <si>
    <t>56200049BCSN</t>
  </si>
  <si>
    <t>56200139ANHF</t>
  </si>
  <si>
    <t>56200139AALY</t>
  </si>
  <si>
    <t>56200139APKR</t>
  </si>
  <si>
    <t>56206214AWOM</t>
  </si>
  <si>
    <t>56200201AARS</t>
  </si>
  <si>
    <t>56200201AART</t>
  </si>
  <si>
    <t>56200201AMQB</t>
  </si>
  <si>
    <t>56200201AMQC</t>
  </si>
  <si>
    <t>56200201BCAA</t>
  </si>
  <si>
    <t>56200201AARX</t>
  </si>
  <si>
    <t>56200229BQRE</t>
  </si>
  <si>
    <t>56200297BSRQ</t>
  </si>
  <si>
    <t>56200366ABCR</t>
  </si>
  <si>
    <t>56200366ABCP</t>
  </si>
  <si>
    <t>56206216AUTD</t>
  </si>
  <si>
    <t>56206216AUTC</t>
  </si>
  <si>
    <t>56212931BSZU</t>
  </si>
  <si>
    <t>56211116AYWE</t>
  </si>
  <si>
    <t>56211116AYWF</t>
  </si>
  <si>
    <t>56204173ALPT</t>
  </si>
  <si>
    <t>56204173ALPU</t>
  </si>
  <si>
    <t>56204085ALAT</t>
  </si>
  <si>
    <t>56201196ANVU</t>
  </si>
  <si>
    <t>56201569ADUN</t>
  </si>
  <si>
    <t>56201569AHQT</t>
  </si>
  <si>
    <t>56201569ADUM</t>
  </si>
  <si>
    <t>56206198AUOE</t>
  </si>
  <si>
    <t>56202322ABCO</t>
  </si>
  <si>
    <t>56202322ABCR</t>
  </si>
  <si>
    <t>56202322BKXZ</t>
  </si>
  <si>
    <t>56204761BOKG</t>
  </si>
  <si>
    <t>56207222AYRK</t>
  </si>
  <si>
    <t>56207222AYRL</t>
  </si>
  <si>
    <t>56207222AYRM</t>
  </si>
  <si>
    <t>56210654BJKM</t>
  </si>
  <si>
    <t>56210654BJKN</t>
  </si>
  <si>
    <t>56210654BJKL</t>
  </si>
  <si>
    <t>56202494BBRJ</t>
  </si>
  <si>
    <t>56204079ABPJ</t>
  </si>
  <si>
    <t>56204079AKZO</t>
  </si>
  <si>
    <t>56210051AAWX</t>
  </si>
  <si>
    <t>56202993BLOF</t>
  </si>
  <si>
    <t>56202993ATXA</t>
  </si>
  <si>
    <t>56202999AGMQ</t>
  </si>
  <si>
    <t>56203004AWRP</t>
  </si>
  <si>
    <t>56203004AGMT</t>
  </si>
  <si>
    <t>56203004BJRA</t>
  </si>
  <si>
    <t>56208582ATHV</t>
  </si>
  <si>
    <t>56218026AMAU</t>
  </si>
  <si>
    <t>56203013CPJA</t>
  </si>
  <si>
    <t>56208582BWPB</t>
  </si>
  <si>
    <t>56206774AAWX</t>
  </si>
  <si>
    <t>56203016AAIR</t>
  </si>
  <si>
    <t>56203016BWOZ</t>
  </si>
  <si>
    <t>67418277CBRZ</t>
  </si>
  <si>
    <t>45800078AYYE</t>
  </si>
  <si>
    <t>45821438EWUW</t>
  </si>
  <si>
    <t>17112978CDZY</t>
  </si>
  <si>
    <t>17112979DGJT</t>
  </si>
  <si>
    <t>17112979CDZP</t>
  </si>
  <si>
    <t>17112979CDZQ</t>
  </si>
  <si>
    <t>17112980CDZR</t>
  </si>
  <si>
    <t>17112982CEAF</t>
  </si>
  <si>
    <t>17112983CEAN</t>
  </si>
  <si>
    <t>17112986CDZT</t>
  </si>
  <si>
    <t>17112986CDZX</t>
  </si>
  <si>
    <t>17112986CEAI</t>
  </si>
  <si>
    <t>17112987CEAI</t>
  </si>
  <si>
    <t>17112987CDZT</t>
  </si>
  <si>
    <t>17112987CDZU</t>
  </si>
  <si>
    <t>17112990CEAI</t>
  </si>
  <si>
    <t>17112990CDZW</t>
  </si>
  <si>
    <t>17112988CDZV</t>
  </si>
  <si>
    <t>36918393CZMP</t>
  </si>
  <si>
    <t>36918393CZMQ</t>
  </si>
  <si>
    <t>36917879CWXE</t>
  </si>
  <si>
    <t>36918009EZKP</t>
  </si>
  <si>
    <t>36910401BIRE</t>
  </si>
  <si>
    <t>36918012BSPY</t>
  </si>
  <si>
    <t>55518128EUDC</t>
  </si>
  <si>
    <t>55518288ETJE</t>
  </si>
  <si>
    <t>55523603ETFB</t>
  </si>
  <si>
    <t>55510961EYOR</t>
  </si>
  <si>
    <t>55518392ETFF</t>
  </si>
  <si>
    <t>55518004ETFK</t>
  </si>
  <si>
    <t>55508014ETFM</t>
  </si>
  <si>
    <t>55518004ETFL</t>
  </si>
  <si>
    <t>55518154ETFS</t>
  </si>
  <si>
    <t>55518159EYOG</t>
  </si>
  <si>
    <t>55518161ETFU</t>
  </si>
  <si>
    <t>55518163EYOJ</t>
  </si>
  <si>
    <t>55518387ETGR</t>
  </si>
  <si>
    <t>55518276ETGF</t>
  </si>
  <si>
    <t>55518276ETGG</t>
  </si>
  <si>
    <t>55523615ETGZ</t>
  </si>
  <si>
    <t>43614588CBZK</t>
  </si>
  <si>
    <t>43614586CBZJ</t>
  </si>
  <si>
    <t>43618392CKAH</t>
  </si>
  <si>
    <t>43618393EDZB</t>
  </si>
  <si>
    <t>43618393EDZC</t>
  </si>
  <si>
    <t>43618153BCJU</t>
  </si>
  <si>
    <t>43618303BNDM</t>
  </si>
  <si>
    <t>43618303BNDN</t>
  </si>
  <si>
    <t>43618159BWKN</t>
  </si>
  <si>
    <t>43610145AWFE</t>
  </si>
  <si>
    <t>43610147BCHB</t>
  </si>
  <si>
    <t>43612475BSCP</t>
  </si>
  <si>
    <t>43624157BRLG</t>
  </si>
  <si>
    <t>43606640BSCQ</t>
  </si>
  <si>
    <t>43606640AWKM</t>
  </si>
  <si>
    <t>37619131BWLE</t>
  </si>
  <si>
    <t>37619137DCCE</t>
  </si>
  <si>
    <t>37619137DCCC</t>
  </si>
  <si>
    <t>33217750CVYL</t>
  </si>
  <si>
    <t>33215842CKPX</t>
  </si>
  <si>
    <t>33213385AURK</t>
  </si>
  <si>
    <t>33217244BGST</t>
  </si>
  <si>
    <t>33213948BYUT</t>
  </si>
  <si>
    <t>33216632CPUK</t>
  </si>
  <si>
    <t>33216632CPUL</t>
  </si>
  <si>
    <t>33213387BVFC</t>
  </si>
  <si>
    <t>33214691CCRK</t>
  </si>
  <si>
    <t>33213951BYUX</t>
  </si>
  <si>
    <t>33216633CPUK</t>
  </si>
  <si>
    <t>33216633CPUM</t>
  </si>
  <si>
    <t>37211939BOIY</t>
  </si>
  <si>
    <t>37211939BOIZ</t>
  </si>
  <si>
    <t>37211939BXCT</t>
  </si>
  <si>
    <t>37200729EFQW</t>
  </si>
  <si>
    <t>37216618CPTI</t>
  </si>
  <si>
    <t>37216618CPTF</t>
  </si>
  <si>
    <t>37216618CPTG</t>
  </si>
  <si>
    <t>37210968CVVX</t>
  </si>
  <si>
    <t>37210968CVVU</t>
  </si>
  <si>
    <t>37210968CVVY</t>
  </si>
  <si>
    <t>37217572CVBT</t>
  </si>
  <si>
    <t>37217572CVBS</t>
  </si>
  <si>
    <t>37201346AHHC</t>
  </si>
  <si>
    <t>37208540ADHQ</t>
  </si>
  <si>
    <t>37208540BWCR</t>
  </si>
  <si>
    <t>37208540ACCQ</t>
  </si>
  <si>
    <t>37218091BFBM</t>
  </si>
  <si>
    <t>37216456COZE</t>
  </si>
  <si>
    <t>37205099ABPJ</t>
  </si>
  <si>
    <t>37205099APDN</t>
  </si>
  <si>
    <t>37201830BJBS</t>
  </si>
  <si>
    <t>37201830BJBT</t>
  </si>
  <si>
    <t>37201830CRCE</t>
  </si>
  <si>
    <t>37201830AAYO</t>
  </si>
  <si>
    <t>37211501BNMK</t>
  </si>
  <si>
    <t>37201942AEND</t>
  </si>
  <si>
    <t>37202039AERJ</t>
  </si>
  <si>
    <t>37217574CVBV</t>
  </si>
  <si>
    <t>37213735BXEL</t>
  </si>
  <si>
    <t>37203667ATUG</t>
  </si>
  <si>
    <t>37203667AJGV</t>
  </si>
  <si>
    <t>37203667AJGW</t>
  </si>
  <si>
    <t>37203667BYBL</t>
  </si>
  <si>
    <t>37202560AFQX</t>
  </si>
  <si>
    <t>37202560BBSP</t>
  </si>
  <si>
    <t>37209201ABXK</t>
  </si>
  <si>
    <t>37209201BFVI</t>
  </si>
  <si>
    <t>37217575CVBX</t>
  </si>
  <si>
    <t>37217575EUEM</t>
  </si>
  <si>
    <t>37202798COZR</t>
  </si>
  <si>
    <t>37212540CQHO</t>
  </si>
  <si>
    <t>37212540BRSQ</t>
  </si>
  <si>
    <t xml:space="preserve">  </t>
  </si>
  <si>
    <t>37214442CBOO</t>
  </si>
  <si>
    <t>34204146ABQK</t>
  </si>
  <si>
    <t>34204147ALLY</t>
  </si>
  <si>
    <t>34223748EUDY</t>
  </si>
  <si>
    <t>34207171AMYU</t>
  </si>
  <si>
    <t>34207171AMYT</t>
  </si>
  <si>
    <t>34204167ADCC</t>
  </si>
  <si>
    <t>68514807AMTZ</t>
  </si>
  <si>
    <t>03101394AOOX</t>
  </si>
  <si>
    <t>03102491AMCF</t>
  </si>
  <si>
    <t>53718592CYXO</t>
  </si>
  <si>
    <t>53717396CYXP</t>
  </si>
  <si>
    <t>53717396CYXO</t>
  </si>
  <si>
    <t>53717395CYXP</t>
  </si>
  <si>
    <t>53717395CYXO</t>
  </si>
  <si>
    <t>53717395CYXN</t>
  </si>
  <si>
    <t>53718591CYXP</t>
  </si>
  <si>
    <t>53718591CYXO</t>
  </si>
  <si>
    <t>53718591CYXN</t>
  </si>
  <si>
    <t>53718591CYXL</t>
  </si>
  <si>
    <t>53718597CYXP</t>
  </si>
  <si>
    <t>53718597CYXO</t>
  </si>
  <si>
    <t>53717882CYXP</t>
  </si>
  <si>
    <t>53717882CYXO</t>
  </si>
  <si>
    <t>53717882CYXN</t>
  </si>
  <si>
    <t>15219346DDMU</t>
  </si>
  <si>
    <t>15219347DDMS</t>
  </si>
  <si>
    <t>15219347DDNF</t>
  </si>
  <si>
    <t>15219342DDND</t>
  </si>
  <si>
    <t>15219341DDNB</t>
  </si>
  <si>
    <t>15219523CZUJ</t>
  </si>
  <si>
    <t>15219329DDMS</t>
  </si>
  <si>
    <t>15219329DDMR</t>
  </si>
  <si>
    <t>15219329DDMQ</t>
  </si>
  <si>
    <t>15219329CZUJ</t>
  </si>
  <si>
    <t>15219329DDMP</t>
  </si>
  <si>
    <t>15219331DDMS</t>
  </si>
  <si>
    <t>15219331DDMQ</t>
  </si>
  <si>
    <t>15219330DDMQ</t>
  </si>
  <si>
    <t>15219333DDMR</t>
  </si>
  <si>
    <t>44001533CVZG</t>
  </si>
  <si>
    <t>44001533CVZC</t>
  </si>
  <si>
    <t>44001533CGXA</t>
  </si>
  <si>
    <t>44001533CVZF</t>
  </si>
  <si>
    <t>44006643AWKO</t>
  </si>
  <si>
    <t>44014941CEYQ</t>
  </si>
  <si>
    <t>44013044BTTX</t>
  </si>
  <si>
    <t>11222773EDEM</t>
  </si>
  <si>
    <t>11205050CSQE</t>
  </si>
  <si>
    <t>11205050DAEB</t>
  </si>
  <si>
    <t>11205050AUIW</t>
  </si>
  <si>
    <t>11205050AWPD</t>
  </si>
  <si>
    <t>11201819ACQZ</t>
  </si>
  <si>
    <t>11201819ABIZ</t>
  </si>
  <si>
    <t>11201819AYSG</t>
  </si>
  <si>
    <t>11215327ALLO</t>
  </si>
  <si>
    <t>11201819AMEX</t>
  </si>
  <si>
    <t>11204491AVFN</t>
  </si>
  <si>
    <t>11204491AVJM</t>
  </si>
  <si>
    <t>11204491ACQX</t>
  </si>
  <si>
    <t>00612238AMEH</t>
  </si>
  <si>
    <t>00611698BNWP</t>
  </si>
  <si>
    <t>00600197AUIW</t>
  </si>
  <si>
    <t>00600197AUIX</t>
  </si>
  <si>
    <t>00603720AJOQ</t>
  </si>
  <si>
    <t>00607565BBPO</t>
  </si>
  <si>
    <t>00607565AVUW</t>
  </si>
  <si>
    <t>00607228ACLF</t>
  </si>
  <si>
    <t>00611292BFPN</t>
  </si>
  <si>
    <t>00613151BPTW</t>
  </si>
  <si>
    <t>00613151BUGJ</t>
  </si>
  <si>
    <t>00607170CBMO</t>
  </si>
  <si>
    <t>00610788CUJT</t>
  </si>
  <si>
    <t>00609189BFUL</t>
  </si>
  <si>
    <t>00608105CRDU</t>
  </si>
  <si>
    <t>00607979BHOK</t>
  </si>
  <si>
    <t>00609113BZGJ</t>
  </si>
  <si>
    <t>00609113BIGA</t>
  </si>
  <si>
    <t>00609113BFUN</t>
  </si>
  <si>
    <t>00610962BQLM</t>
  </si>
  <si>
    <t>00608225AGPM</t>
  </si>
  <si>
    <t>00615258CNUX</t>
  </si>
  <si>
    <t>00615258CNUP</t>
  </si>
  <si>
    <t>00607280BBQY</t>
  </si>
  <si>
    <t>00604598AOMK</t>
  </si>
  <si>
    <t>00604598AAVK</t>
  </si>
  <si>
    <t>00615852AUKP</t>
  </si>
  <si>
    <t>00616557CPJN</t>
  </si>
  <si>
    <t>00612513BRPG</t>
  </si>
  <si>
    <t>00607769BIMB</t>
  </si>
  <si>
    <t>00601066ABJZ</t>
  </si>
  <si>
    <t>00601066BSSH</t>
  </si>
  <si>
    <t>00610699BJQJ</t>
  </si>
  <si>
    <t>00610699BJQK</t>
  </si>
  <si>
    <t>00604307AMHJ</t>
  </si>
  <si>
    <t>00611167BUKW</t>
  </si>
  <si>
    <t>00611881BOEQ</t>
  </si>
  <si>
    <t>00611881BOER</t>
  </si>
  <si>
    <t>00611060CXID</t>
  </si>
  <si>
    <t>00608112BEHF</t>
  </si>
  <si>
    <t>00609701BGUI</t>
  </si>
  <si>
    <t>00612512BRPL</t>
  </si>
  <si>
    <t>00612512BRPM</t>
  </si>
  <si>
    <t>00601366ALGG</t>
  </si>
  <si>
    <t>00614053CNHL</t>
  </si>
  <si>
    <t>00615612CJBV</t>
  </si>
  <si>
    <t>00615612CJBW</t>
  </si>
  <si>
    <t>00612472BOES</t>
  </si>
  <si>
    <t>00607233ACEQ</t>
  </si>
  <si>
    <t>00607233ACQZ</t>
  </si>
  <si>
    <t>00607233ACLF</t>
  </si>
  <si>
    <t>00607781BQJN</t>
  </si>
  <si>
    <t>00615604CUJU</t>
  </si>
  <si>
    <t>00609714BMGJ</t>
  </si>
  <si>
    <t>00609714BFUM</t>
  </si>
  <si>
    <t>00613478ANDW</t>
  </si>
  <si>
    <t>00613478ALQA</t>
  </si>
  <si>
    <t>00603407ATRP</t>
  </si>
  <si>
    <t>00603407BDSS</t>
  </si>
  <si>
    <t>00612314BQQO</t>
  </si>
  <si>
    <t>00612314BKKY</t>
  </si>
  <si>
    <t>00607989BIOO</t>
  </si>
  <si>
    <t>00607989BIOP</t>
  </si>
  <si>
    <t>00618829CYNE</t>
  </si>
  <si>
    <t>00607266AYXK</t>
  </si>
  <si>
    <t>00612511BRPQ</t>
  </si>
  <si>
    <t>00613015DAFG</t>
  </si>
  <si>
    <t>00607634BALM</t>
  </si>
  <si>
    <t>00607634BALN</t>
  </si>
  <si>
    <t>00607634BGUV</t>
  </si>
  <si>
    <t>00609726BGUZ</t>
  </si>
  <si>
    <t>00604616BYQD</t>
  </si>
  <si>
    <t>00611733BSDZ</t>
  </si>
  <si>
    <t>00611733BNYJ</t>
  </si>
  <si>
    <t>00611733BNYG</t>
  </si>
  <si>
    <t>00606656ACKE</t>
  </si>
  <si>
    <t>00606656AADP</t>
  </si>
  <si>
    <t>34900742ANHW</t>
  </si>
  <si>
    <t>34900742AMXK</t>
  </si>
  <si>
    <t>34917263CSWD</t>
  </si>
  <si>
    <t>34904581DAEY</t>
  </si>
  <si>
    <t>50111684CJVU</t>
  </si>
  <si>
    <t>50111718CQEY</t>
  </si>
  <si>
    <t>10909747AAAY</t>
  </si>
  <si>
    <t>10912507BROI</t>
  </si>
  <si>
    <t>10919372CEQA</t>
  </si>
  <si>
    <t>13218045CXKN</t>
  </si>
  <si>
    <t>13217763CVZI</t>
  </si>
  <si>
    <t>13217763BXEY</t>
  </si>
  <si>
    <t>13217763CVZJ</t>
  </si>
  <si>
    <t>36814385ABNY</t>
  </si>
  <si>
    <t>36800818BCRA</t>
  </si>
  <si>
    <t>36805283ABNY</t>
  </si>
  <si>
    <t>36801877AEKA</t>
  </si>
  <si>
    <t>36801877DFJT</t>
  </si>
  <si>
    <t>36817635CVJG</t>
  </si>
  <si>
    <t>36816786ANAN</t>
  </si>
  <si>
    <t>36816786BYTQ</t>
  </si>
  <si>
    <t>17015325DJBB</t>
  </si>
  <si>
    <t>17007277AAJM</t>
  </si>
  <si>
    <t>17007277BBWD</t>
  </si>
  <si>
    <t>17018202AZZC</t>
  </si>
  <si>
    <t>17018202AZZA</t>
  </si>
  <si>
    <t>17013097AFPZ</t>
  </si>
  <si>
    <t>17013097ABJQ</t>
  </si>
  <si>
    <t>17018128CMGS</t>
  </si>
  <si>
    <t>17007652ANHF</t>
  </si>
  <si>
    <t>17018195CYPD</t>
  </si>
  <si>
    <t>17018195CYPE</t>
  </si>
  <si>
    <t>17018130CFTI</t>
  </si>
  <si>
    <t>17018130CFTJ</t>
  </si>
  <si>
    <t>17004502ABIS</t>
  </si>
  <si>
    <t>17011942BOIK</t>
  </si>
  <si>
    <t>17008820CMIL</t>
  </si>
  <si>
    <t>17018139CNVZ</t>
  </si>
  <si>
    <t>17018139CMID</t>
  </si>
  <si>
    <t>17018139CMIC</t>
  </si>
  <si>
    <t>17007228BCKF</t>
  </si>
  <si>
    <t>17007228BKWB</t>
  </si>
  <si>
    <t>17012089BXXH</t>
  </si>
  <si>
    <t>17021149BYXL</t>
  </si>
  <si>
    <t>17007310ABJN</t>
  </si>
  <si>
    <t>17018136CNHN</t>
  </si>
  <si>
    <t>17007169BMUS</t>
  </si>
  <si>
    <t>17007169ABPJ</t>
  </si>
  <si>
    <t>17018133BXFL</t>
  </si>
  <si>
    <t>17005174AKXQ</t>
  </si>
  <si>
    <t>17013742CNWA</t>
  </si>
  <si>
    <t>17013742CSRA</t>
  </si>
  <si>
    <t>17013742CSQZ</t>
  </si>
  <si>
    <t>17010963ACQX</t>
  </si>
  <si>
    <t>17018145CNWC</t>
  </si>
  <si>
    <t>17013977BYXO</t>
  </si>
  <si>
    <t>17018149CJZQ</t>
  </si>
  <si>
    <t>17007979CFUR</t>
  </si>
  <si>
    <t>17018150CFUP</t>
  </si>
  <si>
    <t>17009113BFQL</t>
  </si>
  <si>
    <t>17018187CNWN</t>
  </si>
  <si>
    <t>17014597CCAJ</t>
  </si>
  <si>
    <t>17018153CMHB</t>
  </si>
  <si>
    <t>17007607BRGA</t>
  </si>
  <si>
    <t>17018153CQII</t>
  </si>
  <si>
    <t>17018153CSJY</t>
  </si>
  <si>
    <t>17018154CNHT</t>
  </si>
  <si>
    <t>17018154CNHU</t>
  </si>
  <si>
    <t>17018154CNHS</t>
  </si>
  <si>
    <t>17014668CCPV</t>
  </si>
  <si>
    <t>17004723ATLB</t>
  </si>
  <si>
    <t>17007249CRTQ</t>
  </si>
  <si>
    <t>17009528AXZY</t>
  </si>
  <si>
    <t>17018157CLPM</t>
  </si>
  <si>
    <t>17007769BJEH</t>
  </si>
  <si>
    <t>17004518AOES</t>
  </si>
  <si>
    <t>17013035ATKF</t>
  </si>
  <si>
    <t>17023689CPEY</t>
  </si>
  <si>
    <t>17023939CPEZ</t>
  </si>
  <si>
    <t>17023928ACZK</t>
  </si>
  <si>
    <t>17023928APBK</t>
  </si>
  <si>
    <t>17018163CNHP</t>
  </si>
  <si>
    <t>17009532BPTX</t>
  </si>
  <si>
    <t>17009532AFFZ</t>
  </si>
  <si>
    <t>17018166CUNX</t>
  </si>
  <si>
    <t>17009325BJNV</t>
  </si>
  <si>
    <t>17009325BJNG</t>
  </si>
  <si>
    <t>17009542AHNC</t>
  </si>
  <si>
    <t>17018179CQIM</t>
  </si>
  <si>
    <t>17018180CRCD</t>
  </si>
  <si>
    <t>17017783CULY</t>
  </si>
  <si>
    <t>17009349AMOF</t>
  </si>
  <si>
    <t>17011685ALGS</t>
  </si>
  <si>
    <t>17011485BTZY</t>
  </si>
  <si>
    <t>17018189CEPR</t>
  </si>
  <si>
    <t>17007627CKHO</t>
  </si>
  <si>
    <t>17007989CCAL</t>
  </si>
  <si>
    <t>17007846AKPI</t>
  </si>
  <si>
    <t>17013871BYAV</t>
  </si>
  <si>
    <t>17005087APBM</t>
  </si>
  <si>
    <t>17010047AFFZ</t>
  </si>
  <si>
    <t>17023689EVYJ</t>
  </si>
  <si>
    <t>17008277CVPZ</t>
  </si>
  <si>
    <t>17018201CPYL</t>
  </si>
  <si>
    <t>17005093APCO</t>
  </si>
  <si>
    <t>17018204CMIW</t>
  </si>
  <si>
    <t>17014898CGBV</t>
  </si>
  <si>
    <t>17018196CVPV</t>
  </si>
  <si>
    <t>17018196CEQM</t>
  </si>
  <si>
    <t>17018196CMJB</t>
  </si>
  <si>
    <t>17014734BHKB</t>
  </si>
  <si>
    <t>17018199CQIL</t>
  </si>
  <si>
    <t>17012695BSCK</t>
  </si>
  <si>
    <t>60312274ADUX</t>
  </si>
  <si>
    <t>60313037BTTA</t>
  </si>
  <si>
    <t>60312272ADUX</t>
  </si>
  <si>
    <t>60312270BQNW</t>
  </si>
  <si>
    <t>60312264AISN</t>
  </si>
  <si>
    <t>60312259BQNW</t>
  </si>
  <si>
    <t>17300801ACBS</t>
  </si>
  <si>
    <t>59107831AJMU</t>
  </si>
  <si>
    <t>03408642AUQX</t>
  </si>
  <si>
    <t>03408642AUQY</t>
  </si>
  <si>
    <t>03400180AAQT</t>
  </si>
  <si>
    <t>03400200AARQ</t>
  </si>
  <si>
    <t>03400475ACEQ</t>
  </si>
  <si>
    <t>03405292ANTV</t>
  </si>
  <si>
    <t>03410950AVUX</t>
  </si>
  <si>
    <t>03410950AVUW</t>
  </si>
  <si>
    <t>03408657BEGW</t>
  </si>
  <si>
    <t>03407334BPLM</t>
  </si>
  <si>
    <t>03407334AZEF</t>
  </si>
  <si>
    <t>03408658BEGX</t>
  </si>
  <si>
    <t>03408658BEGY</t>
  </si>
  <si>
    <t>03409900BHJV</t>
  </si>
  <si>
    <t>03404881ACVT</t>
  </si>
  <si>
    <t>03412100BPSW</t>
  </si>
  <si>
    <t>03403801EDKE</t>
  </si>
  <si>
    <t>03403801BAKJ</t>
  </si>
  <si>
    <t>03402197AABC</t>
  </si>
  <si>
    <t>03402197BICW</t>
  </si>
  <si>
    <t>03411434BNEK</t>
  </si>
  <si>
    <t>03411436BNEN</t>
  </si>
  <si>
    <t>03411436AYSO</t>
  </si>
  <si>
    <t>03412924BSYX</t>
  </si>
  <si>
    <t>03416938CRCF</t>
  </si>
  <si>
    <t>03402601AFTC</t>
  </si>
  <si>
    <t>03402601ATVJ</t>
  </si>
  <si>
    <t>03412343BQUJ</t>
  </si>
  <si>
    <t>03403783AOAZ</t>
  </si>
  <si>
    <t>03411920BOKS</t>
  </si>
  <si>
    <t>56803816AKCO</t>
  </si>
  <si>
    <t>56818043CXKL</t>
  </si>
  <si>
    <t>56812406BFBQ</t>
  </si>
  <si>
    <t>56811383BFBQ</t>
  </si>
  <si>
    <t>56811383AOAZ</t>
  </si>
  <si>
    <t>100614567EVWX</t>
  </si>
  <si>
    <t>90615970CLRV</t>
  </si>
  <si>
    <t>90615971CLRY</t>
  </si>
  <si>
    <t>90615971CLRZ</t>
  </si>
  <si>
    <t>90615971CLSB</t>
  </si>
  <si>
    <t>90615973CLRW</t>
  </si>
  <si>
    <t>90615973CLRV</t>
  </si>
  <si>
    <t>90615974CLRW</t>
  </si>
  <si>
    <t>90615974CLRV</t>
  </si>
  <si>
    <t>90615972CLRW</t>
  </si>
  <si>
    <t>90615972CLRV</t>
  </si>
  <si>
    <t>90615973CLSH</t>
  </si>
  <si>
    <t>90615973CLSG</t>
  </si>
  <si>
    <t>98808271EVZC</t>
  </si>
  <si>
    <t>36206223AARQ</t>
  </si>
  <si>
    <t>36206223AGGQ</t>
  </si>
  <si>
    <t>33410961AMOF</t>
  </si>
  <si>
    <t>33410961CKSB</t>
  </si>
  <si>
    <t>62007607BQSD</t>
  </si>
  <si>
    <t>62012853BSSI</t>
  </si>
  <si>
    <t>62012881AAIC</t>
  </si>
  <si>
    <t>62012866BSSY</t>
  </si>
  <si>
    <t>08912238BIEX</t>
  </si>
  <si>
    <t>08912238BLEM</t>
  </si>
  <si>
    <t>08910661CCPH</t>
  </si>
  <si>
    <t>08900237AATR</t>
  </si>
  <si>
    <t>08907228BAMF</t>
  </si>
  <si>
    <t>08907228ACLF</t>
  </si>
  <si>
    <t>08905071ACEQ</t>
  </si>
  <si>
    <t>08905071APAZ</t>
  </si>
  <si>
    <t>08905071APBA</t>
  </si>
  <si>
    <t>08900513ABLI</t>
  </si>
  <si>
    <t>08900591AUKI</t>
  </si>
  <si>
    <t>08900591AUKJ</t>
  </si>
  <si>
    <t>08906351CRUJ</t>
  </si>
  <si>
    <t>08906351CRUK</t>
  </si>
  <si>
    <t>08907709CXOH</t>
  </si>
  <si>
    <t>08907709CXOI</t>
  </si>
  <si>
    <t>08909113BKZN</t>
  </si>
  <si>
    <t>08909113ATQX</t>
  </si>
  <si>
    <t>08909113BFQL</t>
  </si>
  <si>
    <t>08909113BQTO</t>
  </si>
  <si>
    <t>08908826BIFD</t>
  </si>
  <si>
    <t>08904880CRDZ</t>
  </si>
  <si>
    <t>08904880CREA</t>
  </si>
  <si>
    <t>08904880CRED</t>
  </si>
  <si>
    <t>08915955CLOT</t>
  </si>
  <si>
    <t>08901155CVFY</t>
  </si>
  <si>
    <t>08901155ACVJ</t>
  </si>
  <si>
    <t>08901155AWPO</t>
  </si>
  <si>
    <t>08903822CXEW</t>
  </si>
  <si>
    <t>08903822CXEX</t>
  </si>
  <si>
    <t>08914671CXEY</t>
  </si>
  <si>
    <t>08910680BJNI</t>
  </si>
  <si>
    <t>08908271ECWM</t>
  </si>
  <si>
    <t>08912472CULY</t>
  </si>
  <si>
    <t>08910342BIOD</t>
  </si>
  <si>
    <t>08917570CVBM</t>
  </si>
  <si>
    <t>08909349BFWK</t>
  </si>
  <si>
    <t>12710512BKYQ</t>
  </si>
  <si>
    <t>12710512BIYO</t>
  </si>
  <si>
    <t>12710512BKYR</t>
  </si>
  <si>
    <t>12708646BEFW</t>
  </si>
  <si>
    <t>12708646BEFX</t>
  </si>
  <si>
    <t>12700643AHRM</t>
  </si>
  <si>
    <t>12700643ABUH</t>
  </si>
  <si>
    <t>12703817DQRL</t>
  </si>
  <si>
    <t>12703817AKCQ</t>
  </si>
  <si>
    <t>12712235DFDE</t>
  </si>
  <si>
    <t>12710415BIRY</t>
  </si>
  <si>
    <t>12716939CRCK</t>
  </si>
  <si>
    <t>12716939CRCG</t>
  </si>
  <si>
    <t>12716939CRCI</t>
  </si>
  <si>
    <t>12715279CGGN</t>
  </si>
  <si>
    <t>12715279CGGO</t>
  </si>
  <si>
    <t>12715279BWJB</t>
  </si>
  <si>
    <t>12705386ATQQ</t>
  </si>
  <si>
    <t>12701816ABKY</t>
  </si>
  <si>
    <t>12705150APHT</t>
  </si>
  <si>
    <t>12702381AESP</t>
  </si>
  <si>
    <t>12702381ACQZ</t>
  </si>
  <si>
    <t>12702381AFIF</t>
  </si>
  <si>
    <t>12705151BAVV</t>
  </si>
  <si>
    <t>12705151APHX</t>
  </si>
  <si>
    <t>12705151BTYC</t>
  </si>
  <si>
    <t>12705151BAVU</t>
  </si>
  <si>
    <t>12702687DEZD</t>
  </si>
  <si>
    <t>12702692AAWE</t>
  </si>
  <si>
    <t>12713008BTJZ</t>
  </si>
  <si>
    <t>12703007ANYH</t>
  </si>
  <si>
    <t>12703007BVCG</t>
  </si>
  <si>
    <t>79017658BNMG</t>
  </si>
  <si>
    <t>79007989BNVL</t>
  </si>
  <si>
    <t>69915789CKHU</t>
  </si>
  <si>
    <t>69916326CNZR</t>
  </si>
  <si>
    <t>69917483CUNI</t>
  </si>
  <si>
    <t>69918287CWWE</t>
  </si>
  <si>
    <t>69918003EKUX</t>
  </si>
  <si>
    <t>69915170EKVD</t>
  </si>
  <si>
    <t>69915167EKUY</t>
  </si>
  <si>
    <t>69918099CXYN</t>
  </si>
  <si>
    <t>69918099CXYO</t>
  </si>
  <si>
    <t>69918393CJZR</t>
  </si>
  <si>
    <t>69915171CFUT</t>
  </si>
  <si>
    <t>69918159CGDA</t>
  </si>
  <si>
    <t>69918386CMKM</t>
  </si>
  <si>
    <t>69918386CMKN</t>
  </si>
  <si>
    <t>69915178CFVJ</t>
  </si>
  <si>
    <t>69915178CFVK</t>
  </si>
  <si>
    <t>69915178CFVL</t>
  </si>
  <si>
    <t>69918387CMKP</t>
  </si>
  <si>
    <t>69918388CXYP</t>
  </si>
  <si>
    <t>69915182EZQJ</t>
  </si>
  <si>
    <t>69915182EZQE</t>
  </si>
  <si>
    <t>69915183EKVC</t>
  </si>
  <si>
    <t>69915185CWMC</t>
  </si>
  <si>
    <t>69916063CMKO</t>
  </si>
  <si>
    <t>69916879CQVI</t>
  </si>
  <si>
    <t>69916879CQVJ</t>
  </si>
  <si>
    <t>69918202CGRW</t>
  </si>
  <si>
    <t>69918202BZHZ</t>
  </si>
  <si>
    <t>58307277CPQI</t>
  </si>
  <si>
    <t>58313896CCVO</t>
  </si>
  <si>
    <t>58312792BQTC</t>
  </si>
  <si>
    <t>58323689ALAR</t>
  </si>
  <si>
    <t>35214308CAWI</t>
  </si>
  <si>
    <t>35200055AAEI</t>
  </si>
  <si>
    <t>35200164AAPW</t>
  </si>
  <si>
    <t>35200164ATIV</t>
  </si>
  <si>
    <t>35200219AASR</t>
  </si>
  <si>
    <t>56200460AUKB</t>
  </si>
  <si>
    <t>56207445CMKB</t>
  </si>
  <si>
    <t>35208512AAOG</t>
  </si>
  <si>
    <t>35208512BREO</t>
  </si>
  <si>
    <t>35208512AASR</t>
  </si>
  <si>
    <t>35213186CGSE</t>
  </si>
  <si>
    <t>35213186CGSF</t>
  </si>
  <si>
    <t>35211287BMFK</t>
  </si>
  <si>
    <t>35211287BPUV</t>
  </si>
  <si>
    <t>35200791BBHI</t>
  </si>
  <si>
    <t>35204436BJQF</t>
  </si>
  <si>
    <t>35204436BJQG</t>
  </si>
  <si>
    <t>35215888CKTI</t>
  </si>
  <si>
    <t>35215888CKTG</t>
  </si>
  <si>
    <t>35215888CKTH</t>
  </si>
  <si>
    <t>35205139AZZH</t>
  </si>
  <si>
    <t>35205139AZZI</t>
  </si>
  <si>
    <t>35205139BOHG</t>
  </si>
  <si>
    <t>35205114APEH</t>
  </si>
  <si>
    <t>35205114BBRF</t>
  </si>
  <si>
    <t>35205114APEI</t>
  </si>
  <si>
    <t>35205114APEK</t>
  </si>
  <si>
    <t>35206181AWGA</t>
  </si>
  <si>
    <t>35208229BDHM</t>
  </si>
  <si>
    <t>35208229BDHN</t>
  </si>
  <si>
    <t>35215732BWYE</t>
  </si>
  <si>
    <t>35215732CNGS</t>
  </si>
  <si>
    <t>35201627AKPF</t>
  </si>
  <si>
    <t>35216281CYPG</t>
  </si>
  <si>
    <t>35201669BSZH</t>
  </si>
  <si>
    <t>35201669BSZI</t>
  </si>
  <si>
    <t>35205260APSL</t>
  </si>
  <si>
    <t>35209121BFQX</t>
  </si>
  <si>
    <t>35211355BMOF</t>
  </si>
  <si>
    <t>35211355BMOG</t>
  </si>
  <si>
    <t>35202011CGSE</t>
  </si>
  <si>
    <t>35202011CGSF</t>
  </si>
  <si>
    <t>35202011CGUV</t>
  </si>
  <si>
    <t>56202073BYSL</t>
  </si>
  <si>
    <t>35202115CPTU</t>
  </si>
  <si>
    <t>56202273AFCW</t>
  </si>
  <si>
    <t>56202280BTXL</t>
  </si>
  <si>
    <t>35216167CNGI</t>
  </si>
  <si>
    <t>35216167CPWY</t>
  </si>
  <si>
    <t>35212923BSYU</t>
  </si>
  <si>
    <t>35212923BSYV</t>
  </si>
  <si>
    <t>35212923BSYW</t>
  </si>
  <si>
    <t>35203750ATUS</t>
  </si>
  <si>
    <t>35203750ATUT</t>
  </si>
  <si>
    <t>35203750AFMB</t>
  </si>
  <si>
    <t>35203841AKES</t>
  </si>
  <si>
    <t>35203841AKET</t>
  </si>
  <si>
    <t>35206866BTLQ</t>
  </si>
  <si>
    <t>35212904BSVQ</t>
  </si>
  <si>
    <t>35212904BSVM</t>
  </si>
  <si>
    <t>35202645AFWG</t>
  </si>
  <si>
    <t>35202645BCKI</t>
  </si>
  <si>
    <t>35202645AAYO</t>
  </si>
  <si>
    <t>35202645AFWF</t>
  </si>
  <si>
    <t>35202645BBIO</t>
  </si>
  <si>
    <t>35202645BCKH</t>
  </si>
  <si>
    <t>35202645BZUK</t>
  </si>
  <si>
    <t>35203684AYFV</t>
  </si>
  <si>
    <t>35203684AJKO</t>
  </si>
  <si>
    <t>35203684BGFQ</t>
  </si>
  <si>
    <t>35203684BQJI</t>
  </si>
  <si>
    <t>35203684CEFF</t>
  </si>
  <si>
    <t>35202915EZLW</t>
  </si>
  <si>
    <t>35208579AMAM</t>
  </si>
  <si>
    <t>35219408ATWU</t>
  </si>
  <si>
    <t>35208579ATWT</t>
  </si>
  <si>
    <t>35208579BSZI</t>
  </si>
  <si>
    <t>35518417CYBQ</t>
  </si>
  <si>
    <t>35524114EWRJ</t>
  </si>
  <si>
    <t>35518415CYBK</t>
  </si>
  <si>
    <t>35518416CYBO</t>
  </si>
  <si>
    <t>35518418CYBS</t>
  </si>
  <si>
    <t>35518418CYBP</t>
  </si>
  <si>
    <t>04300077ALKS</t>
  </si>
  <si>
    <t>04300926BFXJ</t>
  </si>
  <si>
    <t>04316966DEPS</t>
  </si>
  <si>
    <t>04316967DEPT</t>
  </si>
  <si>
    <t>04300926AVTW</t>
  </si>
  <si>
    <t>04303247CAUR</t>
  </si>
  <si>
    <t>04303247CAUS</t>
  </si>
  <si>
    <t>04303247CAUU</t>
  </si>
  <si>
    <t>04303247AOAB</t>
  </si>
  <si>
    <t>04310790BKKZ</t>
  </si>
  <si>
    <t>04317043CQMA</t>
  </si>
  <si>
    <t>04301955ALKP</t>
  </si>
  <si>
    <t>04308554AWVZ</t>
  </si>
  <si>
    <t>04303780CAWG</t>
  </si>
  <si>
    <t>04303780CAWH</t>
  </si>
  <si>
    <t>04303780AVJE</t>
  </si>
  <si>
    <t>04302281ABCF</t>
  </si>
  <si>
    <t>04315788AFIJ</t>
  </si>
  <si>
    <t>04317073AABC</t>
  </si>
  <si>
    <t>04317073AFKA</t>
  </si>
  <si>
    <t>04302868ANAN</t>
  </si>
  <si>
    <t>04302868BYTQ</t>
  </si>
  <si>
    <t>53117137EDCT</t>
  </si>
  <si>
    <t>71815744CJXI</t>
  </si>
  <si>
    <t>51707277BKVT</t>
  </si>
  <si>
    <t>51718282CMGQ</t>
  </si>
  <si>
    <t>51707652CRPB</t>
  </si>
  <si>
    <t>51707565CMGL</t>
  </si>
  <si>
    <t>51707565CMGN</t>
  </si>
  <si>
    <t>51718284CMGO</t>
  </si>
  <si>
    <t>51709978CREM</t>
  </si>
  <si>
    <t>51718285CREN</t>
  </si>
  <si>
    <t>51716171CNHF</t>
  </si>
  <si>
    <t>51712089BPQT</t>
  </si>
  <si>
    <t>51718138BPQU</t>
  </si>
  <si>
    <t>51723995EVZS</t>
  </si>
  <si>
    <t>51712823BXJS</t>
  </si>
  <si>
    <t>51708218CMKU</t>
  </si>
  <si>
    <t>51708262CKYD</t>
  </si>
  <si>
    <t>51718289EVZP</t>
  </si>
  <si>
    <t>51718289CMGO</t>
  </si>
  <si>
    <t>51708105CKYL</t>
  </si>
  <si>
    <t>51718296CKAD</t>
  </si>
  <si>
    <t>51709113CQIO</t>
  </si>
  <si>
    <t>51718152CCAQ</t>
  </si>
  <si>
    <t>51718155CRDP</t>
  </si>
  <si>
    <t>51707614CSUO</t>
  </si>
  <si>
    <t>51718159CKYO</t>
  </si>
  <si>
    <t>51713035CKYQ</t>
  </si>
  <si>
    <t>51717169CKYR</t>
  </si>
  <si>
    <t>51718826CCAQ</t>
  </si>
  <si>
    <t>51717169CBRT</t>
  </si>
  <si>
    <t>51717781CWGM</t>
  </si>
  <si>
    <t>51718309CWGN</t>
  </si>
  <si>
    <t>51709325CVEO</t>
  </si>
  <si>
    <t>51711060CRDS</t>
  </si>
  <si>
    <t>51718172EWAG</t>
  </si>
  <si>
    <t>51712207CQJA</t>
  </si>
  <si>
    <t>51718316CQJC</t>
  </si>
  <si>
    <t>51712472CUQH</t>
  </si>
  <si>
    <t>51712472CUOK</t>
  </si>
  <si>
    <t>51718180EWBB</t>
  </si>
  <si>
    <t>51710712CEYG</t>
  </si>
  <si>
    <t>51707504COHN</t>
  </si>
  <si>
    <t>51718189BYZB</t>
  </si>
  <si>
    <t>51707846CQQR</t>
  </si>
  <si>
    <t>51712922BXKQ</t>
  </si>
  <si>
    <t>51711212CSJI</t>
  </si>
  <si>
    <t>51718339BOHV</t>
  </si>
  <si>
    <t>51710065CKZG</t>
  </si>
  <si>
    <t>51710065CKZH</t>
  </si>
  <si>
    <t>51718339DTOS</t>
  </si>
  <si>
    <t>51713760BXKW</t>
  </si>
  <si>
    <t>07617602CVET</t>
  </si>
  <si>
    <t>07600294AAXU</t>
  </si>
  <si>
    <t>07600294AABC</t>
  </si>
  <si>
    <t>07600295AAIT</t>
  </si>
  <si>
    <t>07600295AAXZ</t>
  </si>
  <si>
    <t>07604355CRNS</t>
  </si>
  <si>
    <t>07605097AYDP</t>
  </si>
  <si>
    <t>07605097BDYA</t>
  </si>
  <si>
    <t>07605097AYDO</t>
  </si>
  <si>
    <t>07604164ALOG</t>
  </si>
  <si>
    <t>07600910BAPO</t>
  </si>
  <si>
    <t>07616976ACHK</t>
  </si>
  <si>
    <t>07616976ACHL</t>
  </si>
  <si>
    <t>07600910BLMU</t>
  </si>
  <si>
    <t>07600910BLMV</t>
  </si>
  <si>
    <t>07607860BCBI</t>
  </si>
  <si>
    <t>07618092BCZN</t>
  </si>
  <si>
    <t>07618092BCZQ</t>
  </si>
  <si>
    <t>07601605ADWO</t>
  </si>
  <si>
    <t>07601605ADWP</t>
  </si>
  <si>
    <t>07608563AJGS</t>
  </si>
  <si>
    <t>07608563BJCR</t>
  </si>
  <si>
    <t>07608563AFEF</t>
  </si>
  <si>
    <t>07604544BHQK</t>
  </si>
  <si>
    <t>07602419CKRH</t>
  </si>
  <si>
    <t>07602419AFKE</t>
  </si>
  <si>
    <t>07602419BCRI</t>
  </si>
  <si>
    <t>07602419AADL</t>
  </si>
  <si>
    <t>07602422ABCY</t>
  </si>
  <si>
    <t>07602423BALG</t>
  </si>
  <si>
    <t>07602423BALH</t>
  </si>
  <si>
    <t>07602423BALI</t>
  </si>
  <si>
    <t>07602423BALJ</t>
  </si>
  <si>
    <t>07606400ATUK</t>
  </si>
  <si>
    <t>07606400AUPA</t>
  </si>
  <si>
    <t>07607270AYXU</t>
  </si>
  <si>
    <t>07602850ABIS</t>
  </si>
  <si>
    <t>07602850BAMF</t>
  </si>
  <si>
    <t>07602850ABIT</t>
  </si>
  <si>
    <t>07602850BAME</t>
  </si>
  <si>
    <t>07616974BNOY</t>
  </si>
  <si>
    <t>52912252BQNO</t>
  </si>
  <si>
    <t>52907276BEUS</t>
  </si>
  <si>
    <t>07213890AOVB</t>
  </si>
  <si>
    <t>52915856CSWO</t>
  </si>
  <si>
    <t>52913896BYON</t>
  </si>
  <si>
    <t>52913896BYOO</t>
  </si>
  <si>
    <t>52910961CGCX</t>
  </si>
  <si>
    <t>52907978BOKQ</t>
  </si>
  <si>
    <t>52912792BYOA</t>
  </si>
  <si>
    <t>52915792CMKA</t>
  </si>
  <si>
    <t>52909983BYRV</t>
  </si>
  <si>
    <t>52909701BAME</t>
  </si>
  <si>
    <t>52908271AAIR</t>
  </si>
  <si>
    <t>52908246ACQZ</t>
  </si>
  <si>
    <t>88003211EXAA</t>
  </si>
  <si>
    <t>88003211EWZZ</t>
  </si>
  <si>
    <t>88020557DOJU</t>
  </si>
  <si>
    <t>88020558BPUB</t>
  </si>
  <si>
    <t>88020559BPUP</t>
  </si>
  <si>
    <t>70209104ACEQ</t>
  </si>
  <si>
    <t>70207225BHLE</t>
  </si>
  <si>
    <t>70211197CWPA</t>
  </si>
  <si>
    <t>70209978CRUK</t>
  </si>
  <si>
    <t>70219442CKQU</t>
  </si>
  <si>
    <t>70207310BQVC</t>
  </si>
  <si>
    <t>70208172AGSI</t>
  </si>
  <si>
    <t>70207169ABMK</t>
  </si>
  <si>
    <t>70210788BBZV</t>
  </si>
  <si>
    <t>70218992DBAM</t>
  </si>
  <si>
    <t>70218992DBAO</t>
  </si>
  <si>
    <t>70216787CQHL</t>
  </si>
  <si>
    <t>70208105ABOU</t>
  </si>
  <si>
    <t>70208105ABOT</t>
  </si>
  <si>
    <t>70207979ACQZ</t>
  </si>
  <si>
    <t>70207280BLXG</t>
  </si>
  <si>
    <t>70207280BFBI</t>
  </si>
  <si>
    <t>70207464DEUM</t>
  </si>
  <si>
    <t>70209999BLWL</t>
  </si>
  <si>
    <t>70216792CKSA</t>
  </si>
  <si>
    <t>70207476CRDA</t>
  </si>
  <si>
    <t>70219653CVRM</t>
  </si>
  <si>
    <t>70211182CLPT</t>
  </si>
  <si>
    <t>70208791ACEQ</t>
  </si>
  <si>
    <t>70208791ACQZ</t>
  </si>
  <si>
    <t>70209349AODU</t>
  </si>
  <si>
    <t>70212944ELBM</t>
  </si>
  <si>
    <t>70207989BIBP</t>
  </si>
  <si>
    <t>70212470APEZ</t>
  </si>
  <si>
    <t>70212470AYQY</t>
  </si>
  <si>
    <t>70212470AYQZ</t>
  </si>
  <si>
    <t>70211499CVAX</t>
  </si>
  <si>
    <t>70211499CVAY</t>
  </si>
  <si>
    <t>70216002CKQU</t>
  </si>
  <si>
    <t>70217568CVAQ</t>
  </si>
  <si>
    <t>70217568CVAR</t>
  </si>
  <si>
    <t>70213015CQIE</t>
  </si>
  <si>
    <t>70213015BTSW</t>
  </si>
  <si>
    <t>70217169AYQP</t>
  </si>
  <si>
    <t>70209242CQQT</t>
  </si>
  <si>
    <t>70208246BQQK</t>
  </si>
  <si>
    <t>70208246BQQL</t>
  </si>
  <si>
    <t>70208246BCIK</t>
  </si>
  <si>
    <t>70220624EGEQ</t>
  </si>
  <si>
    <t>70214449CFGF</t>
  </si>
  <si>
    <t>51105013CJRL</t>
  </si>
  <si>
    <t>51105013CJRM</t>
  </si>
  <si>
    <t>51105013CSJQ</t>
  </si>
  <si>
    <t>51104350ATIH</t>
  </si>
  <si>
    <t>51100151EDDF</t>
  </si>
  <si>
    <t>51100151BTIC</t>
  </si>
  <si>
    <t>51100151AAOG</t>
  </si>
  <si>
    <t>51100151AAOF</t>
  </si>
  <si>
    <t>51100204AABC</t>
  </si>
  <si>
    <t>51107761DDVJ</t>
  </si>
  <si>
    <t>51118878DAOZ</t>
  </si>
  <si>
    <t>51100538AASM</t>
  </si>
  <si>
    <t>51117167BUNH</t>
  </si>
  <si>
    <t>51100597BHXQ</t>
  </si>
  <si>
    <t>51103757DAGE</t>
  </si>
  <si>
    <t>51103757DAGF</t>
  </si>
  <si>
    <t>51103757DAGJ</t>
  </si>
  <si>
    <t>51103757DAGK</t>
  </si>
  <si>
    <t>51100667ABVA</t>
  </si>
  <si>
    <t>51100677ABKR</t>
  </si>
  <si>
    <t>51100677AQHE</t>
  </si>
  <si>
    <t>51101107ABCG</t>
  </si>
  <si>
    <t>51100724AAHG</t>
  </si>
  <si>
    <t>51100735AAHE</t>
  </si>
  <si>
    <t>51100889ABJQ</t>
  </si>
  <si>
    <t>51100890ACGK</t>
  </si>
  <si>
    <t>51100899AYWN</t>
  </si>
  <si>
    <t>51100899BYRP</t>
  </si>
  <si>
    <t>51119837DGFQ</t>
  </si>
  <si>
    <t>51116980ALUT</t>
  </si>
  <si>
    <t>51116061CMJY</t>
  </si>
  <si>
    <t>51117018ANBI</t>
  </si>
  <si>
    <t>51118022CEIN</t>
  </si>
  <si>
    <t>51101136AZRP</t>
  </si>
  <si>
    <t>51101212ABIS</t>
  </si>
  <si>
    <t>51101212ACYM</t>
  </si>
  <si>
    <t>51122462CRIU</t>
  </si>
  <si>
    <t>51111906BOGL</t>
  </si>
  <si>
    <t>51111906BOGK</t>
  </si>
  <si>
    <t>51101576AABC</t>
  </si>
  <si>
    <t>51101677DEKF</t>
  </si>
  <si>
    <t>51101907ALDL</t>
  </si>
  <si>
    <t>51101907ALHC</t>
  </si>
  <si>
    <t>51101913AELP</t>
  </si>
  <si>
    <t>51101913ALHE</t>
  </si>
  <si>
    <t>51101913ALHF</t>
  </si>
  <si>
    <t>51101951ALHG</t>
  </si>
  <si>
    <t>51101951ALHH</t>
  </si>
  <si>
    <t>51101967AHGB</t>
  </si>
  <si>
    <t>51104125ABNY</t>
  </si>
  <si>
    <t>51104999AOSX</t>
  </si>
  <si>
    <t>51103394AVEI</t>
  </si>
  <si>
    <t>51102200AABC</t>
  </si>
  <si>
    <t>51102200ABER</t>
  </si>
  <si>
    <t>51120665DPDC</t>
  </si>
  <si>
    <t>51106996AZZU</t>
  </si>
  <si>
    <t>51108303AJNQ</t>
  </si>
  <si>
    <t>51103395DCCO</t>
  </si>
  <si>
    <t>51108562DAGM</t>
  </si>
  <si>
    <t>51108562AHNV</t>
  </si>
  <si>
    <t>51108562ALHU</t>
  </si>
  <si>
    <t>51108562AFDY</t>
  </si>
  <si>
    <t>51122459ATTL</t>
  </si>
  <si>
    <t>51102331AAVR</t>
  </si>
  <si>
    <t>51102331AZMZ</t>
  </si>
  <si>
    <t>51102331AAVQ</t>
  </si>
  <si>
    <t>51102331AVES</t>
  </si>
  <si>
    <t>51102331AVET</t>
  </si>
  <si>
    <t>51102331AVEU</t>
  </si>
  <si>
    <t>51102404AFJK</t>
  </si>
  <si>
    <t>51102406AMRP</t>
  </si>
  <si>
    <t>51103698AABC</t>
  </si>
  <si>
    <t>51102602BDAZ</t>
  </si>
  <si>
    <t>51102612ATVM</t>
  </si>
  <si>
    <t>51102637AFVU</t>
  </si>
  <si>
    <t>51102637AFVT</t>
  </si>
  <si>
    <t>51102686AACC</t>
  </si>
  <si>
    <t>51102812AGFM</t>
  </si>
  <si>
    <t>51102852BYVE</t>
  </si>
  <si>
    <t>80918776CZWJ</t>
  </si>
  <si>
    <t>74904330BPLD</t>
  </si>
  <si>
    <t>74904330BPLE</t>
  </si>
  <si>
    <t>74904330BPLF</t>
  </si>
  <si>
    <t>74918827DAEZ</t>
  </si>
  <si>
    <t>42806170AYDU</t>
  </si>
  <si>
    <t>42806170CPUT</t>
  </si>
  <si>
    <t>42806171CPUW</t>
  </si>
  <si>
    <t>42806171CPUU</t>
  </si>
  <si>
    <t>42806171CPUV</t>
  </si>
  <si>
    <t>42806171CPUX</t>
  </si>
  <si>
    <t>42811015BLDJ</t>
  </si>
  <si>
    <t>49706531ALKP</t>
  </si>
  <si>
    <t>57418875EYDC</t>
  </si>
  <si>
    <t>57416660AEMI</t>
  </si>
  <si>
    <t>57416660CPVS</t>
  </si>
  <si>
    <t>57415196AGNQ</t>
  </si>
  <si>
    <t>57411309BMII</t>
  </si>
  <si>
    <t>57413226ALKG</t>
  </si>
  <si>
    <t>57412142BPWK</t>
  </si>
  <si>
    <t>57412142BPWJ</t>
  </si>
  <si>
    <t>10702678AASH</t>
  </si>
  <si>
    <t>00113751BXJJ</t>
  </si>
  <si>
    <t>00100001AJOX</t>
  </si>
  <si>
    <t>00107652BRJO</t>
  </si>
  <si>
    <t>00120938CEDZ</t>
  </si>
  <si>
    <t>00120938DMFJ</t>
  </si>
  <si>
    <t>00100235AMSP</t>
  </si>
  <si>
    <t>00107655EWWD</t>
  </si>
  <si>
    <t>00112089BPTQ</t>
  </si>
  <si>
    <t>00107310AGSI</t>
  </si>
  <si>
    <t>00108067COSC</t>
  </si>
  <si>
    <t>00107169CUOU</t>
  </si>
  <si>
    <t>00118003EGQM</t>
  </si>
  <si>
    <t>00111023BNLL</t>
  </si>
  <si>
    <t>00111023BLEW</t>
  </si>
  <si>
    <t>00118153BPTR</t>
  </si>
  <si>
    <t>00118154BQSI</t>
  </si>
  <si>
    <t>00118154BQSK</t>
  </si>
  <si>
    <t>00107658ALEV</t>
  </si>
  <si>
    <t>00107658ALEW</t>
  </si>
  <si>
    <t>00111025BLGR</t>
  </si>
  <si>
    <t>00122211BVUO</t>
  </si>
  <si>
    <t>00122211BVUP</t>
  </si>
  <si>
    <t>00110749BKGU</t>
  </si>
  <si>
    <t>00114847CEIL</t>
  </si>
  <si>
    <t>00117032CRNO</t>
  </si>
  <si>
    <t>00110581BJEF</t>
  </si>
  <si>
    <t>00118159BNLV</t>
  </si>
  <si>
    <t>00107614CEIM</t>
  </si>
  <si>
    <t>00104389AAVP</t>
  </si>
  <si>
    <t>00104389ANLO</t>
  </si>
  <si>
    <t>00104389ALFE</t>
  </si>
  <si>
    <t>00118697AWFH</t>
  </si>
  <si>
    <t>00118697BNLX</t>
  </si>
  <si>
    <t>00118697AWFG</t>
  </si>
  <si>
    <t>00117488CUPC</t>
  </si>
  <si>
    <t>00106357ALKP</t>
  </si>
  <si>
    <t>00112304BQPM</t>
  </si>
  <si>
    <t>00118168DFXT</t>
  </si>
  <si>
    <t>00112459BRJW</t>
  </si>
  <si>
    <t>00107836BCOX</t>
  </si>
  <si>
    <t>00110524BIZD</t>
  </si>
  <si>
    <t>00101356ADIC</t>
  </si>
  <si>
    <t>00107668ANWA</t>
  </si>
  <si>
    <t>00117001BMFT</t>
  </si>
  <si>
    <t>00105016AOTS</t>
  </si>
  <si>
    <t>00107666BAQR</t>
  </si>
  <si>
    <t>00105330AQAN</t>
  </si>
  <si>
    <t>00105330ECQW</t>
  </si>
  <si>
    <t>00101892APWH</t>
  </si>
  <si>
    <t>00101988BIPX</t>
  </si>
  <si>
    <t>00113457BFPX</t>
  </si>
  <si>
    <t>00115265CGFC</t>
  </si>
  <si>
    <t>00111212APUO</t>
  </si>
  <si>
    <t>00104114DFPW</t>
  </si>
  <si>
    <t>00108570BARH</t>
  </si>
  <si>
    <t>00108570ANNR</t>
  </si>
  <si>
    <t>00110065CNIA</t>
  </si>
  <si>
    <t>00107676CZLM</t>
  </si>
  <si>
    <t>00107676CUNA</t>
  </si>
  <si>
    <t>00108281EEOT</t>
  </si>
  <si>
    <t>00113406BVNK</t>
  </si>
  <si>
    <t>00109391BDJV</t>
  </si>
  <si>
    <t>00109270CEKF</t>
  </si>
  <si>
    <t>00120940CEKD</t>
  </si>
  <si>
    <t>00113779COSE</t>
  </si>
  <si>
    <t>00107681BARV</t>
  </si>
  <si>
    <t>00107681DMFR</t>
  </si>
  <si>
    <t>00109336BHHA</t>
  </si>
  <si>
    <t>00113780BXNC</t>
  </si>
  <si>
    <t>00109133CEKJ</t>
  </si>
  <si>
    <t>00109133BFRW</t>
  </si>
  <si>
    <t>00112312BQQN</t>
  </si>
  <si>
    <t>36104667ANSY</t>
  </si>
  <si>
    <t>45109261CHIJ</t>
  </si>
  <si>
    <t>45109020AJHV</t>
  </si>
  <si>
    <t>45100732AYWJ</t>
  </si>
  <si>
    <t>45101731AECO</t>
  </si>
  <si>
    <t>45101731ATQT</t>
  </si>
  <si>
    <t>06704166ATLX</t>
  </si>
  <si>
    <t>06704166CEPD</t>
  </si>
  <si>
    <t>06704166ATLW</t>
  </si>
  <si>
    <t>06709762BGYS</t>
  </si>
  <si>
    <t>06709762BGYR</t>
  </si>
  <si>
    <t>06701661BVMV</t>
  </si>
  <si>
    <t>06701661BVMW</t>
  </si>
  <si>
    <t>06702257CFBK</t>
  </si>
  <si>
    <t>06705184APKL</t>
  </si>
  <si>
    <t>06705167APNE</t>
  </si>
  <si>
    <t>06705167APJJ</t>
  </si>
  <si>
    <t>06801165APVH</t>
  </si>
  <si>
    <t>06802099BFYK</t>
  </si>
  <si>
    <t>36007102AYDD</t>
  </si>
  <si>
    <t>36008526BDYG</t>
  </si>
  <si>
    <t>36013036CZLW</t>
  </si>
  <si>
    <t>36017636CVJD</t>
  </si>
  <si>
    <t>36004659AODT</t>
  </si>
  <si>
    <t>69110788CFAD</t>
  </si>
  <si>
    <t>69108223CFAN</t>
  </si>
  <si>
    <t>69110403CFBB</t>
  </si>
  <si>
    <t>69113478CFAD</t>
  </si>
  <si>
    <t>69113478CFBD</t>
  </si>
  <si>
    <t>69117391CTZI</t>
  </si>
  <si>
    <t>51104350CVUQ</t>
  </si>
  <si>
    <t>51100002BFVZ</t>
  </si>
  <si>
    <t>51100270AYVP</t>
  </si>
  <si>
    <t>51100270AFWG</t>
  </si>
  <si>
    <t>51100434ADZQ</t>
  </si>
  <si>
    <t>51115250CGCZ</t>
  </si>
  <si>
    <t>51100903AOWI</t>
  </si>
  <si>
    <t>51100845ACEC</t>
  </si>
  <si>
    <t>51100845ACEA</t>
  </si>
  <si>
    <t>51122461AKEF</t>
  </si>
  <si>
    <t>51101086ACQT</t>
  </si>
  <si>
    <t>43804601DGFD</t>
  </si>
  <si>
    <t>42707903DNQX</t>
  </si>
  <si>
    <t>38219593DFDX</t>
  </si>
  <si>
    <t>51601463EZRF</t>
  </si>
  <si>
    <t>67614494DZSN</t>
  </si>
  <si>
    <t>34818420CPKQ</t>
  </si>
  <si>
    <t>34818425CRIW</t>
  </si>
  <si>
    <t>34817016BKXZ</t>
  </si>
  <si>
    <t>34804401DEUL</t>
  </si>
  <si>
    <t>34815181AJMU</t>
  </si>
  <si>
    <t>34804270BMZD</t>
  </si>
  <si>
    <t>37311911BTKD</t>
  </si>
  <si>
    <t>37311911BTKC</t>
  </si>
  <si>
    <t>06209725BWKW</t>
  </si>
  <si>
    <t>06220344DMED</t>
  </si>
  <si>
    <t>07219646DCBT</t>
  </si>
  <si>
    <t>38702619CAWM</t>
  </si>
  <si>
    <t>36918013EZKL</t>
  </si>
  <si>
    <t>00610764CBPC</t>
  </si>
  <si>
    <t>00615856CZPB</t>
  </si>
  <si>
    <t>03419623DFJA</t>
  </si>
  <si>
    <t>62012874BSTG</t>
  </si>
  <si>
    <t>47811066BLIF</t>
  </si>
  <si>
    <t>52908246AYSG</t>
  </si>
  <si>
    <t>75319055DMAP</t>
  </si>
  <si>
    <t>75319055DCOY</t>
  </si>
  <si>
    <t>36819219DCQD</t>
  </si>
  <si>
    <t>50004851BAKL</t>
  </si>
  <si>
    <t>50004851AYQT</t>
  </si>
  <si>
    <t>50004851APYS</t>
  </si>
  <si>
    <t>50004851AWQQ</t>
  </si>
  <si>
    <t>50004851AWQO</t>
  </si>
  <si>
    <t>50012436ACKE</t>
  </si>
  <si>
    <t>50012436AADP</t>
  </si>
  <si>
    <t>50011362BMVQ</t>
  </si>
  <si>
    <t>50012300BQPA</t>
  </si>
  <si>
    <t>58319529AARQ</t>
  </si>
  <si>
    <t>50012229BCNI</t>
  </si>
  <si>
    <t>58302545BQQF</t>
  </si>
  <si>
    <t>50002789ADZF</t>
  </si>
  <si>
    <t>50002789AABC</t>
  </si>
  <si>
    <t>50009819BHAL</t>
  </si>
  <si>
    <t>50009819BHAK</t>
  </si>
  <si>
    <t>50009814BHAH</t>
  </si>
  <si>
    <t>06801165BFLJ</t>
  </si>
  <si>
    <t>06802839BGZQ</t>
  </si>
  <si>
    <t>17309834APQZ</t>
  </si>
  <si>
    <t>17311674BCYE</t>
  </si>
  <si>
    <t>17308509AOEB</t>
  </si>
  <si>
    <t>17310674BXDL</t>
  </si>
  <si>
    <t>17301397ADJW</t>
  </si>
  <si>
    <t>17302150ANBM</t>
  </si>
  <si>
    <t>17309843AOEB</t>
  </si>
  <si>
    <t>02905045AMEM</t>
  </si>
  <si>
    <t>02905045BQSY</t>
  </si>
  <si>
    <t>02907246AYVQ</t>
  </si>
  <si>
    <t>02907246AYVR</t>
  </si>
  <si>
    <t>02907246BJDR</t>
  </si>
  <si>
    <t>02900353ABBX</t>
  </si>
  <si>
    <t>02900353ANYQ</t>
  </si>
  <si>
    <t>02908407CBNM</t>
  </si>
  <si>
    <t>02908407CBNN</t>
  </si>
  <si>
    <t>02900030DSQX</t>
  </si>
  <si>
    <t>02900030CUOL</t>
  </si>
  <si>
    <t>02900030ATHY</t>
  </si>
  <si>
    <t>02900030CUOM</t>
  </si>
  <si>
    <t>02900030CUON</t>
  </si>
  <si>
    <t>02900030DSQW</t>
  </si>
  <si>
    <t>85319864DGLK</t>
  </si>
  <si>
    <t>84408406CFRU</t>
  </si>
  <si>
    <t>84600395ABFJ</t>
  </si>
  <si>
    <t>08804053ALKP</t>
  </si>
  <si>
    <t>08800153BPZL</t>
  </si>
  <si>
    <t>08800153EVXW</t>
  </si>
  <si>
    <t>87111517CYNV</t>
  </si>
  <si>
    <t>96322562EGDV</t>
  </si>
  <si>
    <t>96311311EGEA</t>
  </si>
  <si>
    <t>96311311EGDY</t>
  </si>
  <si>
    <t>03412099BPSV</t>
  </si>
  <si>
    <t>03420850DQKT</t>
  </si>
  <si>
    <t>03420850DQKU</t>
  </si>
  <si>
    <t>07209890BIAQ</t>
  </si>
  <si>
    <t>07209890BIAR</t>
  </si>
  <si>
    <t>07209890BIZY</t>
  </si>
  <si>
    <t>07209890BIZZ</t>
  </si>
  <si>
    <t>04401197ACXT</t>
  </si>
  <si>
    <t>04401164ACVZ</t>
  </si>
  <si>
    <t>04401164AULQ</t>
  </si>
  <si>
    <t>06801165BBPT</t>
  </si>
  <si>
    <t>06801165BFLI</t>
  </si>
  <si>
    <t>06801165AKUS</t>
  </si>
  <si>
    <t>08900513ABLH</t>
  </si>
  <si>
    <t>56200139ANHG</t>
  </si>
  <si>
    <t>56200139AAMA</t>
  </si>
  <si>
    <t>09201479ABJZ</t>
  </si>
  <si>
    <t>09204343BNHM</t>
  </si>
  <si>
    <t>09206691BVZQ</t>
  </si>
  <si>
    <t>74913050BTUE</t>
  </si>
  <si>
    <t>30903991AKSN</t>
  </si>
  <si>
    <t>06201080AMZA</t>
  </si>
  <si>
    <t>06204171BHBC</t>
  </si>
  <si>
    <t>06204171EUBC</t>
  </si>
  <si>
    <t>17305060BQOU</t>
  </si>
  <si>
    <t>06207615ABYT</t>
  </si>
  <si>
    <t>06207615AAOG</t>
  </si>
  <si>
    <t>06207630AJKX</t>
  </si>
  <si>
    <t>06209271BHBY</t>
  </si>
  <si>
    <t>06209271AMZA</t>
  </si>
  <si>
    <t>06207279EEPR</t>
  </si>
  <si>
    <t>06207279EEQC</t>
  </si>
  <si>
    <t>06207630BNXK</t>
  </si>
  <si>
    <t>06207630ANKS</t>
  </si>
  <si>
    <t>06207615CGYP</t>
  </si>
  <si>
    <t>06209890EEPQ</t>
  </si>
  <si>
    <t>34812130ETKX</t>
  </si>
  <si>
    <t>91710728ELFN</t>
  </si>
  <si>
    <t>91710728APYB</t>
  </si>
  <si>
    <t>34818422CVFK</t>
  </si>
  <si>
    <t>34816479CPDZ</t>
  </si>
  <si>
    <t>34806432EDCW</t>
  </si>
  <si>
    <t>34816480CPGS</t>
  </si>
  <si>
    <t>34816480CPGW</t>
  </si>
  <si>
    <t>34821742AUQR</t>
  </si>
  <si>
    <t>34821742CPIR</t>
  </si>
  <si>
    <t>38200394AJYN</t>
  </si>
  <si>
    <t>38200394AVAI</t>
  </si>
  <si>
    <t>38200394AUJY</t>
  </si>
  <si>
    <t>38201840AEIJ</t>
  </si>
  <si>
    <t>38201840AEIG</t>
  </si>
  <si>
    <t>38217462CULG</t>
  </si>
  <si>
    <t>38200162ALAL</t>
  </si>
  <si>
    <t>38200162ALLK</t>
  </si>
  <si>
    <t>38200162CFTA</t>
  </si>
  <si>
    <t>17003342ACIO</t>
  </si>
  <si>
    <t>17009575AJKX</t>
  </si>
  <si>
    <t>17007050AXYW</t>
  </si>
  <si>
    <t>17020702AZRA</t>
  </si>
  <si>
    <t>17007846AJGR</t>
  </si>
  <si>
    <t>17020703DFQD</t>
  </si>
  <si>
    <t>17020702DAKD</t>
  </si>
  <si>
    <t>17020702BMVL</t>
  </si>
  <si>
    <t>17010044ABVT</t>
  </si>
  <si>
    <t>17020700DARW</t>
  </si>
  <si>
    <t>34204147ACHB</t>
  </si>
  <si>
    <t>34204242BCBX</t>
  </si>
  <si>
    <t>38701701ACLF</t>
  </si>
  <si>
    <t>37307783AEMI</t>
  </si>
  <si>
    <t>03105154BJJN</t>
  </si>
  <si>
    <t>75303045DUNA</t>
  </si>
  <si>
    <t>75303045DUND</t>
  </si>
  <si>
    <t>75303045DUNB</t>
  </si>
  <si>
    <t>75303045DUNC</t>
  </si>
  <si>
    <t>00116031CMFA</t>
  </si>
  <si>
    <t>00120702BSQX</t>
  </si>
  <si>
    <t>00120702BTJE</t>
  </si>
  <si>
    <t>00106445AVJP</t>
  </si>
  <si>
    <t>00106445AVJO</t>
  </si>
  <si>
    <t>00118149BIBC</t>
  </si>
  <si>
    <t>00101835DUDX</t>
  </si>
  <si>
    <t>04802926AGJQ</t>
  </si>
  <si>
    <t>04817990CXIT</t>
  </si>
  <si>
    <t>04817990CXIQ</t>
  </si>
  <si>
    <t>59109890BXXG</t>
  </si>
  <si>
    <t>04317040AJKX</t>
  </si>
  <si>
    <t>04301900AACC</t>
  </si>
  <si>
    <t>04301900CJWN</t>
  </si>
  <si>
    <t>43212473BRLK</t>
  </si>
  <si>
    <t>41309887BHDK</t>
  </si>
  <si>
    <t>62013420EDQR</t>
  </si>
  <si>
    <t>62012835DXFO</t>
  </si>
  <si>
    <t>00607630BSVO</t>
  </si>
  <si>
    <t>00607279BTHY</t>
  </si>
  <si>
    <t>00607279BTHZ</t>
  </si>
  <si>
    <t>00607615BTIR</t>
  </si>
  <si>
    <t>00607615BTIS</t>
  </si>
  <si>
    <t>00611698BNWQ</t>
  </si>
  <si>
    <t>57802797COZM</t>
  </si>
  <si>
    <t>57802797AOWJ</t>
  </si>
  <si>
    <t>57802797COZO</t>
  </si>
  <si>
    <t>57802797COZK</t>
  </si>
  <si>
    <t>37211225AOGY</t>
  </si>
  <si>
    <t>11011507DTJR</t>
  </si>
  <si>
    <t>51101967AEOK</t>
  </si>
  <si>
    <t>51101967CVUR</t>
  </si>
  <si>
    <t>51100002BDXJ</t>
  </si>
  <si>
    <t>51100002AUIO</t>
  </si>
  <si>
    <t>51100552AAHE</t>
  </si>
  <si>
    <t>55523614ETGY</t>
  </si>
  <si>
    <t>06224625EZCM</t>
  </si>
  <si>
    <t>79017668AAYX</t>
  </si>
  <si>
    <t>79021825CVMW</t>
  </si>
  <si>
    <t>51719589DFDP</t>
  </si>
  <si>
    <t>51707279BHTB</t>
  </si>
  <si>
    <t>51707615EWZT</t>
  </si>
  <si>
    <t>51707630BJTA</t>
  </si>
  <si>
    <t>51707630CMKQ</t>
  </si>
  <si>
    <t>51707630DJAJ</t>
  </si>
  <si>
    <t>51709890EWZE</t>
  </si>
  <si>
    <t>51709890EWZJ</t>
  </si>
  <si>
    <t>51715766EWYV</t>
  </si>
  <si>
    <t>58307630AVJP</t>
  </si>
  <si>
    <t>47307615BKXY</t>
  </si>
  <si>
    <t>02902362ABLG</t>
  </si>
  <si>
    <t>02900253DXTE</t>
  </si>
  <si>
    <t>02916610CXXK</t>
  </si>
  <si>
    <t>02916610CXXL</t>
  </si>
  <si>
    <t>02916610CXXM</t>
  </si>
  <si>
    <t>02920921DRER</t>
  </si>
  <si>
    <t>84608092BCWG</t>
  </si>
  <si>
    <t>08801685CEEO</t>
  </si>
  <si>
    <t>08801635CEKR</t>
  </si>
  <si>
    <t>08801635CPOT</t>
  </si>
  <si>
    <t>08801635BUGX</t>
  </si>
  <si>
    <t>08801635CPBN</t>
  </si>
  <si>
    <t>08800688AAOG</t>
  </si>
  <si>
    <t>08800688EFEG</t>
  </si>
  <si>
    <t>84600334BSDR</t>
  </si>
  <si>
    <t>08815784AAUM</t>
  </si>
  <si>
    <t>84409878CFWW</t>
  </si>
  <si>
    <t>92521648DWQP</t>
  </si>
  <si>
    <t>92521648DWQQ</t>
  </si>
  <si>
    <t>92521648DWQR</t>
  </si>
  <si>
    <t>00109890CEHK</t>
  </si>
  <si>
    <t>42711029ESXU</t>
  </si>
  <si>
    <t>42711031CEDY</t>
  </si>
  <si>
    <t>42718507CYST</t>
  </si>
  <si>
    <t>42711043BZBI</t>
  </si>
  <si>
    <t>42710299ELVZ</t>
  </si>
  <si>
    <t>56206216BJJS</t>
  </si>
  <si>
    <t>56206216BJJT</t>
  </si>
  <si>
    <t>59018151DXAK</t>
  </si>
  <si>
    <t>61919392DDVC</t>
  </si>
  <si>
    <t>42714000CWXI</t>
  </si>
  <si>
    <t>42718689CZJU</t>
  </si>
  <si>
    <t>51718308CGBX</t>
  </si>
  <si>
    <t>42710334BHWM</t>
  </si>
  <si>
    <t>42714004ESXN</t>
  </si>
  <si>
    <t>51724593DFDO</t>
  </si>
  <si>
    <t>42714005BZAW</t>
  </si>
  <si>
    <t>00101835CBNB</t>
  </si>
  <si>
    <t>42713611BWOR</t>
  </si>
  <si>
    <t>42714014AVCH</t>
  </si>
  <si>
    <t>42714014ATIR</t>
  </si>
  <si>
    <t>42721747DXQL</t>
  </si>
  <si>
    <t>35205223CJXP</t>
  </si>
  <si>
    <t>35213253BUQY</t>
  </si>
  <si>
    <t>60822644EJBN</t>
  </si>
  <si>
    <t>43808012DZRV</t>
  </si>
  <si>
    <t>38700562ABNT</t>
  </si>
  <si>
    <t>17018194DAEV</t>
  </si>
  <si>
    <t>00611698BYPX</t>
  </si>
  <si>
    <t>33416003CLYQ</t>
  </si>
  <si>
    <t>33409668CVYC</t>
  </si>
  <si>
    <t>35206866EDDQ</t>
  </si>
  <si>
    <t>61922385EESO</t>
  </si>
  <si>
    <t>72922722EJVL</t>
  </si>
  <si>
    <t>02900481AUKD</t>
  </si>
  <si>
    <t>02900584BEUY</t>
  </si>
  <si>
    <t>08800176BPZN</t>
  </si>
  <si>
    <t>07219204DDWV</t>
  </si>
  <si>
    <t>00122724EJVT</t>
  </si>
  <si>
    <t>72908502BDXL</t>
  </si>
  <si>
    <t>08807278CBOZ</t>
  </si>
  <si>
    <t>08807278CBPA</t>
  </si>
  <si>
    <t>08807278CBPB</t>
  </si>
  <si>
    <t>08811855CASM</t>
  </si>
  <si>
    <t>06219209BUJL</t>
  </si>
  <si>
    <t>07623366ERKD</t>
  </si>
  <si>
    <t>08811855CARW</t>
  </si>
  <si>
    <t>06207277BCXK</t>
  </si>
  <si>
    <t xml:space="preserve">Duplicidade com 90316568</t>
  </si>
  <si>
    <t xml:space="preserve">Duplicidade com 90344944</t>
  </si>
  <si>
    <t>#N/A</t>
  </si>
  <si>
    <t>Manipualdo</t>
  </si>
  <si>
    <t xml:space="preserve">Sem TUSS</t>
  </si>
  <si>
    <t>04300045AAAU</t>
  </si>
  <si>
    <t>42713750EZVV</t>
  </si>
  <si>
    <t>96308217BDGS</t>
  </si>
  <si>
    <t>01003845BZLA</t>
  </si>
  <si>
    <t>01003845CZSY</t>
  </si>
  <si>
    <t>03407713BFBD</t>
  </si>
  <si>
    <t>03407713BGHP</t>
  </si>
  <si>
    <t>03407770AUTE</t>
  </si>
  <si>
    <t>03407770BBRG</t>
  </si>
  <si>
    <t>03407835BBYA</t>
  </si>
  <si>
    <t>03407835BYTF</t>
  </si>
  <si>
    <t>03408657BEGU</t>
  </si>
  <si>
    <t>03408659BEGZ</t>
  </si>
  <si>
    <t>03408659BEHA</t>
  </si>
  <si>
    <t>03408659BEHB</t>
  </si>
  <si>
    <t>03408659BEHC</t>
  </si>
  <si>
    <t>03408754AZEF</t>
  </si>
  <si>
    <t>03408754BEGS</t>
  </si>
  <si>
    <t>03408754BEGT</t>
  </si>
  <si>
    <t>03408837BFBE</t>
  </si>
  <si>
    <t>03410140EWXN</t>
  </si>
  <si>
    <t>03413157AXFY</t>
  </si>
  <si>
    <t>03413157BARH</t>
  </si>
  <si>
    <t>03413157CUIN</t>
  </si>
  <si>
    <t>03413846APPN</t>
  </si>
  <si>
    <t>03413846BXYA</t>
  </si>
  <si>
    <t>03417207CUIM</t>
  </si>
  <si>
    <t>03417208EUDT</t>
  </si>
  <si>
    <t>03417208EUDU</t>
  </si>
  <si>
    <t>03417651CGTG</t>
  </si>
  <si>
    <t>03417651CVVH</t>
  </si>
  <si>
    <t>06700044AGNY</t>
  </si>
  <si>
    <t>06700044AGNZ</t>
  </si>
  <si>
    <t>06706683AWOX</t>
  </si>
  <si>
    <t>06706683AXFL</t>
  </si>
  <si>
    <t>06706684AGMK</t>
  </si>
  <si>
    <t>06709272AOHF</t>
  </si>
  <si>
    <t>06709272AOHG</t>
  </si>
  <si>
    <t>06709323AOWM</t>
  </si>
  <si>
    <t>07206537AVVF</t>
  </si>
  <si>
    <t>07210952CSQL</t>
  </si>
  <si>
    <t>07218040BWYN</t>
  </si>
  <si>
    <t>07218040BWYO</t>
  </si>
  <si>
    <t>07605301ANNR</t>
  </si>
  <si>
    <t>07605301ATQK</t>
  </si>
  <si>
    <t>07606878AXGS</t>
  </si>
  <si>
    <t>07615210CGAQ</t>
  </si>
  <si>
    <t>07615210CGAR</t>
  </si>
  <si>
    <t>08900591EEWO</t>
  </si>
  <si>
    <t>08915787DAFM</t>
  </si>
  <si>
    <t>08915787DCAY</t>
  </si>
  <si>
    <t>11004310AMLX</t>
  </si>
  <si>
    <t>11004310ATMZ</t>
  </si>
  <si>
    <t>11013205BUNZ</t>
  </si>
  <si>
    <t>11013205DPBR</t>
  </si>
  <si>
    <t>30902639ATVR</t>
  </si>
  <si>
    <t>30902639BHMZ</t>
  </si>
  <si>
    <t>30902956ATWV</t>
  </si>
  <si>
    <t>35204458ANIR</t>
  </si>
  <si>
    <t>36006078BDGL</t>
  </si>
  <si>
    <t>36008755BETZ</t>
  </si>
  <si>
    <t>36008755BNEJ</t>
  </si>
  <si>
    <t>36009810ANST</t>
  </si>
  <si>
    <t>36014864CHAC</t>
  </si>
  <si>
    <t>36014864CHAD</t>
  </si>
  <si>
    <t>36805312APZV</t>
  </si>
  <si>
    <t>37204029DJXM</t>
  </si>
  <si>
    <t>41301806CZVF</t>
  </si>
  <si>
    <t>41303055AGRG</t>
  </si>
  <si>
    <t>41303055AGRH</t>
  </si>
  <si>
    <t>41303055ATOJ</t>
  </si>
  <si>
    <t>41303717AJOJ</t>
  </si>
  <si>
    <t>41303717AMZG</t>
  </si>
  <si>
    <t>42707894CGGG</t>
  </si>
  <si>
    <t>42707894DBPV</t>
  </si>
  <si>
    <t>42707902BCAT</t>
  </si>
  <si>
    <t>42711192CJVY</t>
  </si>
  <si>
    <t>42711192ESXW</t>
  </si>
  <si>
    <t>42718275CPWZ</t>
  </si>
  <si>
    <t>43210777BKJG</t>
  </si>
  <si>
    <t>43213895BYOS</t>
  </si>
  <si>
    <t>50109941CQEX</t>
  </si>
  <si>
    <t>50111691CJDQ</t>
  </si>
  <si>
    <t>51106412CROD</t>
  </si>
  <si>
    <t>51106412CROE</t>
  </si>
  <si>
    <t>58412117BPUN</t>
  </si>
  <si>
    <t>58412117BPUO</t>
  </si>
  <si>
    <t>67418040CFAS</t>
  </si>
  <si>
    <t>67418277CBRY</t>
  </si>
  <si>
    <t>67420531DNTW</t>
  </si>
  <si>
    <t>67420531DNTX</t>
  </si>
  <si>
    <t>69918275DGGM</t>
  </si>
  <si>
    <t>72916054DQRV</t>
  </si>
  <si>
    <t>74817133CSFA</t>
  </si>
  <si>
    <t>74817133CSFC</t>
  </si>
  <si>
    <t>74817133EZRY</t>
  </si>
  <si>
    <t>74818017CBRW</t>
  </si>
  <si>
    <t>74818017CBRX</t>
  </si>
  <si>
    <t>74818017CNWS</t>
  </si>
  <si>
    <t>95222037DGGX</t>
  </si>
  <si>
    <t xml:space="preserve">Sem divulgação Brasíndice vigente</t>
  </si>
  <si>
    <t>NE</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</si>
</sst>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13">
    <numFmt numFmtId="164" formatCode="_([$€]* #,##0.00_);_([$€]* \(#,##0.00\);_([$€]* \-??_);_(@_)"/>
    <numFmt numFmtId="165" formatCode="_-&quot;R$ &quot;* #,##0.00_-;&quot;-R$ &quot;* #,##0.00_-;_-&quot;R$ &quot;* \-??_-;_-@_-"/>
    <numFmt numFmtId="166" formatCode="General"/>
    <numFmt numFmtId="167" formatCode="0%"/>
    <numFmt numFmtId="168" formatCode="_-* #,##0.00_-;\-* #,##0.00_-;_-* \-??_-;_-@_-"/>
    <numFmt numFmtId="169" formatCode="0"/>
    <numFmt numFmtId="170" formatCode="[$R$-416]\ #,##0.00;[RED]\-[$R$-416]\ #,##0.00"/>
    <numFmt numFmtId="171" formatCode="0.00"/>
    <numFmt numFmtId="172" formatCode="@"/>
    <numFmt numFmtId="173" formatCode="0.00%"/>
    <numFmt numFmtId="174" formatCode="#,##0"/>
    <numFmt numFmtId="175" formatCode="_-[$R$-416]\ * #,##0.00_-;\-[$R$-416]\ * #,##0.00_-;_-[$R$-416]\ * \-??_-;_-@_-"/>
    <numFmt numFmtId="176" formatCode="_-&quot;R$ &quot;* #,##0.00_-;&quot;-R$ &quot;* #,##0.00_-;_-&quot;R$ &quot;* \-??_-;_-@"/>
  </numFmts>
  <fonts count="54">
    <font>
      <sz val="10.000000"/>
      <name val="Arial"/>
    </font>
    <font>
      <sz val="10.000000"/>
      <name val="Arial"/>
    </font>
    <font>
      <sz val="10.000000"/>
      <name val="Arial"/>
    </font>
    <font>
      <sz val="10.000000"/>
      <name val="Arial"/>
    </font>
    <font>
      <sz val="11.000000"/>
      <color indexed="63"/>
      <name val="Calibri"/>
    </font>
    <font>
      <sz val="11.000000"/>
      <color indexed="63"/>
      <name val="Calibri"/>
    </font>
    <font>
      <sz val="10.000000"/>
      <color rgb="FF9C0006"/>
      <name val="Arial"/>
    </font>
    <font>
      <sz val="11.000000"/>
      <color indexed="63"/>
      <name val="Arial"/>
    </font>
    <font>
      <b/>
      <sz val="20.000000"/>
      <color rgb="FF002060"/>
      <name val="Calibri"/>
    </font>
    <font>
      <sz val="10.000000"/>
      <color rgb="FF17375E"/>
      <name val="Arial"/>
    </font>
    <font>
      <b/>
      <sz val="10.000000"/>
      <color indexed="53"/>
      <name val="Calibri"/>
    </font>
    <font>
      <b/>
      <sz val="12.000000"/>
      <color rgb="FF002060"/>
      <name val="Calibri"/>
    </font>
    <font>
      <b/>
      <sz val="16.000000"/>
      <name val="Calibri"/>
    </font>
    <font>
      <b/>
      <sz val="12.000000"/>
      <color rgb="FF254061"/>
      <name val="Calibri"/>
    </font>
    <font>
      <sz val="11.000000"/>
      <color rgb="FF254061"/>
      <name val="Calibri"/>
    </font>
    <font>
      <sz val="10.000000"/>
      <color rgb="FF254061"/>
      <name val="Arial"/>
    </font>
    <font>
      <b/>
      <sz val="11.000000"/>
      <color indexed="53"/>
      <name val="Arial"/>
    </font>
    <font>
      <b/>
      <sz val="10.000000"/>
      <name val="Arial"/>
    </font>
    <font>
      <b/>
      <sz val="10.000000"/>
      <name val="Arial"/>
    </font>
    <font>
      <b/>
      <sz val="10.000000"/>
      <color rgb="FF002060"/>
      <name val="Calibri"/>
    </font>
    <font>
      <b/>
      <sz val="11.000000"/>
      <color indexed="53"/>
      <name val="Calibri"/>
    </font>
    <font>
      <b/>
      <sz val="10.000000"/>
      <name val="Calibri"/>
    </font>
    <font>
      <b/>
      <sz val="10.000000"/>
      <color rgb="FF254061"/>
      <name val="Calibri"/>
    </font>
    <font>
      <b/>
      <sz val="10.000000"/>
      <color rgb="FFFBFBFB"/>
      <name val="Calibri"/>
    </font>
    <font>
      <sz val="10.000000"/>
      <color rgb="FF254061"/>
      <name val="Calibri"/>
    </font>
    <font>
      <sz val="10.000000"/>
      <color rgb="FF254061"/>
      <name val="Calibri"/>
    </font>
    <font>
      <sz val="10.000000"/>
      <name val="Calibri"/>
    </font>
    <font>
      <b/>
      <sz val="10.000000"/>
      <color rgb="FFFBFBFB"/>
      <name val="Calibri"/>
    </font>
    <font>
      <b/>
      <sz val="10.000000"/>
      <color rgb="FF254061"/>
      <name val="Calibri"/>
    </font>
    <font>
      <sz val="20.000000"/>
      <color rgb="FF002060"/>
      <name val="Calibri"/>
    </font>
    <font>
      <sz val="10.000000"/>
      <color rgb="FF002060"/>
      <name val="Calibri"/>
    </font>
    <font>
      <sz val="10.000000"/>
      <color rgb="FF17375E"/>
      <name val="Calibri"/>
    </font>
    <font>
      <sz val="10.000000"/>
      <color indexed="60"/>
      <name val="Arial"/>
    </font>
    <font>
      <sz val="10.000000"/>
      <color indexed="53"/>
      <name val="Arial"/>
    </font>
    <font>
      <sz val="10.000000"/>
      <color rgb="FF254061"/>
      <name val="Arial"/>
    </font>
    <font>
      <sz val="10.000000"/>
      <color rgb="FF002060"/>
      <name val="Calibri"/>
    </font>
    <font>
      <sz val="10.000000"/>
      <color rgb="FF002060"/>
      <name val="Arial"/>
    </font>
    <font>
      <b/>
      <sz val="12.000000"/>
      <color rgb="FF254061"/>
      <name val="Calibri"/>
    </font>
    <font>
      <sz val="11.000000"/>
      <color rgb="FF254061"/>
      <name val="Calibri"/>
    </font>
    <font>
      <sz val="11.000000"/>
      <color rgb="FF002060"/>
      <name val="Calibri"/>
    </font>
    <font>
      <b/>
      <sz val="10.000000"/>
      <color rgb="FFFBFBFB"/>
      <name val="Arial"/>
    </font>
    <font>
      <b/>
      <sz val="16.000000"/>
      <color rgb="FF254061"/>
      <name val="Arial"/>
    </font>
    <font>
      <sz val="12.000000"/>
      <color rgb="FF254061"/>
      <name val="Calibri"/>
    </font>
    <font>
      <sz val="12.000000"/>
      <name val="Calibri"/>
    </font>
    <font>
      <sz val="10.000000"/>
      <name val="Century Gothic"/>
    </font>
    <font>
      <b/>
      <sz val="10.000000"/>
      <color rgb="FFFBFBFB"/>
      <name val="Century Gothic"/>
    </font>
    <font>
      <b/>
      <sz val="10.000000"/>
      <name val="Century Gothic"/>
    </font>
    <font>
      <b/>
      <sz val="12.000000"/>
      <color rgb="FFFBFBFB"/>
      <name val="Calibri"/>
    </font>
    <font>
      <b/>
      <sz val="12.000000"/>
      <color indexed="63"/>
      <name val="Calibri"/>
    </font>
    <font>
      <b/>
      <sz val="12.000000"/>
      <color indexed="53"/>
      <name val="Calibri"/>
    </font>
    <font>
      <b/>
      <sz val="8.000000"/>
      <color indexed="63"/>
      <name val="Calibri"/>
    </font>
    <font>
      <sz val="8.000000"/>
      <color indexed="63"/>
      <name val="Calibri"/>
    </font>
    <font>
      <sz val="8.000000"/>
      <color rgb="FF254061"/>
      <name val="Calibri"/>
    </font>
    <font>
      <sz val="10.000000"/>
      <color indexed="63"/>
      <name val="Calibri"/>
    </font>
  </fonts>
  <fills count="19">
    <fill>
      <patternFill patternType="none"/>
    </fill>
    <fill>
      <patternFill patternType="gray125">
        <fgColor/>
        <bgColor indexed="65"/>
      </patternFill>
    </fill>
    <fill>
      <patternFill patternType="solid">
        <fgColor rgb="FF8EB4E3"/>
        <bgColor indexed="24"/>
      </patternFill>
    </fill>
    <fill>
      <patternFill patternType="solid">
        <fgColor indexed="5"/>
        <bgColor indexed="5"/>
      </patternFill>
    </fill>
    <fill>
      <patternFill patternType="solid">
        <fgColor rgb="FFFEFEBB"/>
        <bgColor indexed="43"/>
      </patternFill>
    </fill>
    <fill>
      <patternFill patternType="solid">
        <fgColor rgb="FFFBFBFB"/>
        <bgColor rgb="FFFEFEBB"/>
      </patternFill>
    </fill>
    <fill>
      <patternFill patternType="solid">
        <fgColor indexed="60"/>
        <bgColor indexed="25"/>
      </patternFill>
    </fill>
    <fill>
      <patternFill patternType="solid">
        <fgColor indexed="53"/>
        <bgColor indexed="52"/>
      </patternFill>
    </fill>
    <fill>
      <patternFill patternType="solid">
        <fgColor indexed="57"/>
        <bgColor indexed="21"/>
      </patternFill>
    </fill>
    <fill>
      <patternFill patternType="solid">
        <fgColor rgb="FFFEBE00"/>
        <bgColor indexed="52"/>
      </patternFill>
    </fill>
    <fill>
      <patternFill patternType="solid">
        <fgColor rgb="FFDEE2D4"/>
        <bgColor indexed="42"/>
      </patternFill>
    </fill>
    <fill>
      <patternFill patternType="solid">
        <fgColor indexed="40"/>
        <bgColor indexed="49"/>
      </patternFill>
    </fill>
    <fill>
      <patternFill patternType="solid">
        <fgColor indexed="43"/>
        <bgColor rgb="FFFEFEBB"/>
      </patternFill>
    </fill>
    <fill>
      <patternFill patternType="solid">
        <fgColor indexed="22"/>
        <bgColor rgb="FF8EB4E3"/>
      </patternFill>
    </fill>
    <fill>
      <patternFill patternType="solid">
        <fgColor indexed="21"/>
        <bgColor indexed="21"/>
      </patternFill>
    </fill>
    <fill>
      <patternFill patternType="solid">
        <fgColor indexed="63"/>
        <bgColor rgb="FF2B3D34"/>
      </patternFill>
    </fill>
    <fill>
      <patternFill patternType="solid">
        <fgColor indexed="54"/>
        <bgColor indexed="23"/>
      </patternFill>
    </fill>
    <fill>
      <patternFill patternType="solid">
        <fgColor indexed="49"/>
        <bgColor indexed="40"/>
      </patternFill>
    </fill>
    <fill>
      <patternFill patternType="solid">
        <fgColor indexed="29"/>
        <bgColor indexed="45"/>
      </patternFill>
    </fill>
  </fills>
  <borders count="48">
    <border>
      <left/>
      <right/>
      <top/>
      <bottom/>
      <diagonal/>
    </border>
    <border>
      <left style="thick">
        <color rgb="FF134D8F"/>
      </left>
      <right style="thick">
        <color rgb="FF2B3D34"/>
      </right>
      <top style="thick">
        <color rgb="FF134D8F"/>
      </top>
      <bottom style="thick">
        <color rgb="FF134D8F"/>
      </bottom>
      <diagonal/>
    </border>
    <border>
      <left style="medium">
        <color rgb="FF134D8F"/>
      </left>
      <right style="medium">
        <color rgb="FF134D8F"/>
      </right>
      <top style="medium">
        <color rgb="FF134D8F"/>
      </top>
      <bottom style="medium">
        <color rgb="FF134D8F"/>
      </bottom>
      <diagonal/>
    </border>
    <border>
      <left style="medium">
        <color rgb="FF134D8F"/>
      </left>
      <right style="thin">
        <color rgb="FF134D8F"/>
      </right>
      <top/>
      <bottom style="thin">
        <color rgb="FF134D8F"/>
      </bottom>
      <diagonal/>
    </border>
    <border>
      <left style="thin">
        <color rgb="FF134D8F"/>
      </left>
      <right style="thin">
        <color rgb="FF134D8F"/>
      </right>
      <top/>
      <bottom style="thin">
        <color rgb="FF134D8F"/>
      </bottom>
      <diagonal/>
    </border>
    <border>
      <left style="thin">
        <color rgb="FF134D8F"/>
      </left>
      <right style="medium">
        <color rgb="FF134D8F"/>
      </right>
      <top/>
      <bottom style="thin">
        <color rgb="FF134D8F"/>
      </bottom>
      <diagonal/>
    </border>
    <border>
      <left style="thin">
        <color indexed="64"/>
      </left>
      <right style="thin">
        <color indexed="64"/>
      </right>
      <top style="thin">
        <color indexed="64"/>
      </top>
      <bottom style="thin">
        <color indexed="64"/>
      </bottom>
      <diagonal/>
    </border>
    <border>
      <left style="medium">
        <color rgb="FF134D8F"/>
      </left>
      <right style="medium">
        <color rgb="FF134D8F"/>
      </right>
      <top/>
      <bottom style="medium">
        <color rgb="FF134D8F"/>
      </bottom>
      <diagonal/>
    </border>
    <border>
      <left style="thick">
        <color rgb="FF134D8F"/>
      </left>
      <right style="thick">
        <color rgb="FF002060"/>
      </right>
      <top style="thick">
        <color rgb="FF134D8F"/>
      </top>
      <bottom style="thick">
        <color rgb="FF134D8F"/>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ck">
        <color rgb="FF134D8F"/>
      </left>
      <right/>
      <top style="thick">
        <color rgb="FF134D8F"/>
      </top>
      <bottom style="thick">
        <color rgb="FF134D8F"/>
      </bottom>
      <diagonal/>
    </border>
    <border>
      <left/>
      <right style="thick">
        <color rgb="FF254061"/>
      </right>
      <top style="thick">
        <color rgb="FF254061"/>
      </top>
      <bottom style="thick">
        <color rgb="FF254061"/>
      </bottom>
      <diagonal/>
    </border>
    <border>
      <left/>
      <right style="thick">
        <color rgb="FF17375E"/>
      </right>
      <top style="thick">
        <color rgb="FF17375E"/>
      </top>
      <bottom style="thick">
        <color rgb="FF17375E"/>
      </bottom>
      <diagonal/>
    </border>
    <border>
      <left style="thin">
        <color indexed="22"/>
      </left>
      <right style="thin">
        <color indexed="22"/>
      </right>
      <top style="thin">
        <color indexed="22"/>
      </top>
      <bottom/>
      <diagonal/>
    </border>
    <border>
      <left style="medium">
        <color rgb="FF254061"/>
      </left>
      <right style="medium">
        <color rgb="FF254061"/>
      </right>
      <top style="medium">
        <color rgb="FF254061"/>
      </top>
      <bottom style="medium">
        <color rgb="FF254061"/>
      </bottom>
      <diagonal/>
    </border>
    <border>
      <left style="thin">
        <color rgb="FF254061"/>
      </left>
      <right style="thin">
        <color rgb="FF254061"/>
      </right>
      <top style="thin">
        <color rgb="FF254061"/>
      </top>
      <bottom style="thin">
        <color rgb="FF254061"/>
      </bottom>
      <diagonal/>
    </border>
    <border>
      <left style="thin">
        <color rgb="FF254061"/>
      </left>
      <right style="thin">
        <color rgb="FF254061"/>
      </right>
      <top style="thin">
        <color rgb="FF254061"/>
      </top>
      <bottom/>
      <diagonal/>
    </border>
    <border>
      <left style="thin">
        <color rgb="FF254061"/>
      </left>
      <right style="thin">
        <color rgb="FF254061"/>
      </right>
      <top/>
      <bottom style="thin">
        <color rgb="FF254061"/>
      </bottom>
      <diagonal/>
    </border>
    <border>
      <left style="thin">
        <color indexed="63"/>
      </left>
      <right style="thin">
        <color indexed="63"/>
      </right>
      <top style="thin">
        <color indexed="63"/>
      </top>
      <bottom style="thin">
        <color indexed="63"/>
      </bottom>
      <diagonal/>
    </border>
    <border>
      <left style="medium">
        <color indexed="60"/>
      </left>
      <right/>
      <top style="medium">
        <color indexed="60"/>
      </top>
      <bottom style="thin">
        <color indexed="22"/>
      </bottom>
      <diagonal/>
    </border>
    <border>
      <left/>
      <right/>
      <top style="medium">
        <color indexed="60"/>
      </top>
      <bottom style="thin">
        <color indexed="22"/>
      </bottom>
      <diagonal/>
    </border>
    <border>
      <left/>
      <right style="medium">
        <color indexed="60"/>
      </right>
      <top style="medium">
        <color indexed="60"/>
      </top>
      <bottom/>
      <diagonal/>
    </border>
    <border>
      <left style="medium">
        <color indexed="60"/>
      </left>
      <right style="thin">
        <color indexed="22"/>
      </right>
      <top style="thin">
        <color indexed="22"/>
      </top>
      <bottom style="thin">
        <color indexed="22"/>
      </bottom>
      <diagonal/>
    </border>
    <border>
      <left style="thin">
        <color indexed="22"/>
      </left>
      <right style="medium">
        <color indexed="60"/>
      </right>
      <top style="thin">
        <color indexed="22"/>
      </top>
      <bottom style="thin">
        <color indexed="22"/>
      </bottom>
      <diagonal/>
    </border>
    <border>
      <left/>
      <right style="thin">
        <color indexed="22"/>
      </right>
      <top style="thin">
        <color indexed="22"/>
      </top>
      <bottom style="thin">
        <color indexed="22"/>
      </bottom>
      <diagonal/>
    </border>
    <border>
      <left style="medium">
        <color indexed="60"/>
      </left>
      <right style="thin">
        <color indexed="22"/>
      </right>
      <top style="thin">
        <color indexed="22"/>
      </top>
      <bottom style="medium">
        <color indexed="60"/>
      </bottom>
      <diagonal/>
    </border>
    <border>
      <left style="thin">
        <color indexed="22"/>
      </left>
      <right style="thin">
        <color indexed="22"/>
      </right>
      <top style="thin">
        <color indexed="22"/>
      </top>
      <bottom style="medium">
        <color indexed="60"/>
      </bottom>
      <diagonal/>
    </border>
    <border>
      <left style="thin">
        <color indexed="22"/>
      </left>
      <right style="medium">
        <color indexed="60"/>
      </right>
      <top style="thin">
        <color indexed="22"/>
      </top>
      <bottom style="medium">
        <color indexed="60"/>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top/>
      <bottom/>
      <diagonal/>
    </border>
    <border>
      <left style="thin">
        <color indexed="22"/>
      </left>
      <right/>
      <top style="thin">
        <color rgb="FFFBFBFB"/>
      </top>
      <bottom/>
      <diagonal/>
    </border>
    <border>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style="thin">
        <color indexed="22"/>
      </left>
      <right/>
      <top/>
      <bottom style="thin">
        <color indexed="22"/>
      </bottom>
      <diagonal/>
    </border>
    <border>
      <left/>
      <right/>
      <top/>
      <bottom style="thin">
        <color indexed="22"/>
      </bottom>
      <diagonal/>
    </border>
    <border>
      <left/>
      <right style="thin">
        <color indexed="22"/>
      </right>
      <top/>
      <bottom/>
      <diagonal/>
    </border>
    <border>
      <left/>
      <right style="thin">
        <color indexed="22"/>
      </right>
      <top/>
      <bottom style="thin">
        <color indexed="22"/>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top/>
      <bottom/>
      <diagonal/>
    </border>
    <border>
      <left style="thin">
        <color indexed="55"/>
      </left>
      <right style="thin">
        <color indexed="55"/>
      </right>
      <top/>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medium">
        <color indexed="22"/>
      </left>
      <right style="medium">
        <color indexed="22"/>
      </right>
      <top style="medium">
        <color indexed="22"/>
      </top>
      <bottom style="medium">
        <color indexed="22"/>
      </bottom>
      <diagonal/>
    </border>
    <border>
      <left style="thin">
        <color indexed="62"/>
      </left>
      <right style="thin">
        <color indexed="62"/>
      </right>
      <top style="thin">
        <color indexed="62"/>
      </top>
      <bottom style="thin">
        <color indexed="62"/>
      </bottom>
      <diagonal/>
    </border>
  </borders>
  <cellStyleXfs count="66">
    <xf fontId="0" fillId="0" borderId="0" numFmtId="164">
      <alignment horizontal="general" shrinkToFit="0" vertical="bottom" wrapText="0"/>
    </xf>
    <xf fontId="1" fillId="0" borderId="0" numFmtId="0">
      <alignment horizontal="general" shrinkToFit="0" vertical="bottom" wrapText="0"/>
    </xf>
    <xf fontId="1" fillId="0" borderId="0" numFmtId="0">
      <alignment horizontal="general" shrinkToFit="0" vertical="bottom" wrapText="0"/>
    </xf>
    <xf fontId="1" fillId="0" borderId="0" numFmtId="0">
      <alignment horizontal="general" shrinkToFit="0" vertical="bottom" wrapText="0"/>
    </xf>
    <xf fontId="1"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0">
      <alignment horizontal="general" shrinkToFit="0" vertical="bottom" wrapText="0"/>
    </xf>
    <xf fontId="0" fillId="0" borderId="0" numFmtId="168">
      <alignment horizontal="general" shrinkToFit="0" vertical="bottom" wrapText="0"/>
    </xf>
    <xf fontId="1" fillId="0" borderId="0" numFmtId="41">
      <alignment horizontal="general" shrinkToFit="0" vertical="bottom" wrapText="0"/>
    </xf>
    <xf fontId="2" fillId="0" borderId="0" numFmtId="165">
      <alignment horizontal="general" shrinkToFit="0" vertical="bottom" wrapText="0"/>
    </xf>
    <xf fontId="1" fillId="0" borderId="0" numFmtId="42">
      <alignment horizontal="general" shrinkToFit="0" vertical="bottom" wrapText="0"/>
    </xf>
    <xf fontId="0" fillId="0" borderId="0" numFmtId="167">
      <alignment horizontal="general" shrinkToFit="0" vertical="bottom" wrapText="0"/>
    </xf>
    <xf fontId="2" fillId="0" borderId="0" numFmtId="165">
      <alignment horizontal="general" shrinkToFit="0" vertical="bottom" wrapText="0"/>
    </xf>
    <xf fontId="3" fillId="0" borderId="0" numFmtId="165">
      <alignment horizontal="general" shrinkToFit="0" vertical="bottom" wrapText="0"/>
    </xf>
    <xf fontId="0" fillId="0" borderId="0" numFmtId="165">
      <alignment horizontal="general" shrinkToFit="0" vertical="bottom" wrapText="0"/>
    </xf>
    <xf fontId="3" fillId="0" borderId="0" numFmtId="165">
      <alignment horizontal="general" shrinkToFit="0" vertical="bottom" wrapText="0"/>
    </xf>
    <xf fontId="2" fillId="0" borderId="0" numFmtId="165">
      <alignment horizontal="general" shrinkToFit="0" vertical="bottom" wrapText="0"/>
    </xf>
    <xf fontId="0" fillId="0" borderId="0" numFmtId="165">
      <alignment horizontal="general" shrinkToFit="0" vertical="bottom" wrapText="0"/>
    </xf>
    <xf fontId="2" fillId="0" borderId="0" numFmtId="165">
      <alignment horizontal="general" shrinkToFit="0" vertical="bottom" wrapText="0"/>
    </xf>
    <xf fontId="0" fillId="0" borderId="0" numFmtId="165">
      <alignment horizontal="general" shrinkToFit="0" vertical="bottom" wrapText="0"/>
    </xf>
    <xf fontId="0" fillId="0" borderId="0" numFmtId="165">
      <alignment horizontal="general" shrinkToFit="0" vertical="bottom" wrapText="0"/>
    </xf>
    <xf fontId="0" fillId="0" borderId="0" numFmtId="165">
      <alignment horizontal="general" shrinkToFit="0" vertical="bottom" wrapText="0"/>
    </xf>
    <xf fontId="4" fillId="0" borderId="0" numFmtId="166">
      <alignment horizontal="general" shrinkToFit="0" vertical="bottom" wrapText="0"/>
    </xf>
    <xf fontId="5" fillId="0" borderId="0" numFmtId="166">
      <alignment horizontal="general" shrinkToFit="0" vertical="bottom" wrapText="0"/>
    </xf>
    <xf fontId="4" fillId="0" borderId="0" numFmtId="166">
      <alignment horizontal="general" shrinkToFit="0" vertical="bottom" wrapText="0"/>
    </xf>
    <xf fontId="4" fillId="0" borderId="0" numFmtId="164">
      <alignment horizontal="general" shrinkToFit="0" vertical="bottom" wrapText="0"/>
    </xf>
    <xf fontId="4" fillId="0" borderId="0" numFmtId="166">
      <alignment horizontal="general" shrinkToFit="0" vertical="bottom" wrapText="0"/>
    </xf>
    <xf fontId="2" fillId="0" borderId="0" numFmtId="164">
      <alignment horizontal="general" shrinkToFit="0" vertical="bottom" wrapText="0"/>
    </xf>
    <xf fontId="3" fillId="0" borderId="0" numFmtId="164">
      <alignment horizontal="general" shrinkToFit="0" vertical="bottom" wrapText="0"/>
    </xf>
    <xf fontId="2" fillId="0" borderId="0" numFmtId="164">
      <alignment horizontal="general" shrinkToFit="0" vertical="bottom" wrapText="0"/>
    </xf>
    <xf fontId="3" fillId="0" borderId="0" numFmtId="164">
      <alignment horizontal="general" shrinkToFit="0" vertical="bottom" wrapText="0"/>
    </xf>
    <xf fontId="2" fillId="0" borderId="0" numFmtId="164">
      <alignment horizontal="general" shrinkToFit="0" vertical="bottom" wrapText="0"/>
    </xf>
    <xf fontId="3" fillId="0" borderId="0" numFmtId="164">
      <alignment horizontal="general" shrinkToFit="0" vertical="bottom" wrapText="0"/>
    </xf>
    <xf fontId="6" fillId="0" borderId="0" numFmtId="164">
      <alignment horizontal="general" shrinkToFit="0" vertical="bottom" wrapText="0"/>
    </xf>
    <xf fontId="3" fillId="0" borderId="0" numFmtId="164">
      <alignment horizontal="general" shrinkToFit="0" vertical="bottom" wrapText="0"/>
    </xf>
    <xf fontId="4" fillId="0" borderId="0" numFmtId="166">
      <alignment horizontal="general" shrinkToFit="0" vertical="bottom" wrapText="0"/>
    </xf>
    <xf fontId="7" fillId="0" borderId="0" numFmtId="166">
      <alignment horizontal="general" shrinkToFit="0" vertical="bottom" wrapText="0"/>
    </xf>
    <xf fontId="7" fillId="0" borderId="0" numFmtId="166">
      <alignment horizontal="general" shrinkToFit="0" vertical="bottom" wrapText="0"/>
    </xf>
    <xf fontId="2" fillId="0" borderId="0" numFmtId="164">
      <alignment horizontal="general" shrinkToFit="0" vertical="bottom" wrapText="0"/>
    </xf>
    <xf fontId="0" fillId="0" borderId="0" numFmtId="164">
      <alignment horizontal="general" shrinkToFit="0" vertical="bottom" wrapText="0"/>
    </xf>
    <xf fontId="4" fillId="0" borderId="0" numFmtId="164">
      <alignment horizontal="general" shrinkToFit="0" vertical="bottom" wrapText="0"/>
    </xf>
    <xf fontId="5" fillId="0" borderId="0" numFmtId="164">
      <alignment horizontal="general" shrinkToFit="0" vertical="bottom" wrapText="0"/>
    </xf>
    <xf fontId="4" fillId="0" borderId="0" numFmtId="164">
      <alignment horizontal="general" shrinkToFit="0" vertical="bottom" wrapText="0"/>
    </xf>
    <xf fontId="5" fillId="0" borderId="0" numFmtId="164">
      <alignment horizontal="general" shrinkToFit="0" vertical="bottom" wrapText="0"/>
    </xf>
    <xf fontId="4" fillId="0" borderId="0" numFmtId="164">
      <alignment horizontal="general" shrinkToFit="0" vertical="bottom" wrapText="0"/>
    </xf>
    <xf fontId="4" fillId="0" borderId="0" numFmtId="164">
      <alignment horizontal="general" shrinkToFit="0" vertical="bottom" wrapText="0"/>
    </xf>
    <xf fontId="2" fillId="0" borderId="0" numFmtId="164">
      <alignment horizontal="general" shrinkToFit="0" vertical="bottom" wrapText="0"/>
    </xf>
    <xf fontId="7" fillId="0" borderId="0" numFmtId="166">
      <alignment horizontal="general" shrinkToFit="0" vertical="bottom" wrapText="0"/>
    </xf>
    <xf fontId="0" fillId="0" borderId="0" numFmtId="167">
      <alignment horizontal="general" shrinkToFit="0" vertical="bottom" wrapText="0"/>
    </xf>
    <xf fontId="2" fillId="0" borderId="0" numFmtId="167">
      <alignment horizontal="general" shrinkToFit="0" vertical="bottom" wrapText="0"/>
    </xf>
    <xf fontId="0" fillId="0" borderId="0" numFmtId="167">
      <alignment horizontal="general" shrinkToFit="0" vertical="bottom" wrapText="0"/>
    </xf>
    <xf fontId="2" fillId="0" borderId="0" numFmtId="164">
      <alignment horizontal="general" shrinkToFit="0" vertical="bottom" wrapText="0"/>
    </xf>
    <xf fontId="3" fillId="0" borderId="0" numFmtId="164">
      <alignment horizontal="general" shrinkToFit="0" vertical="bottom" wrapText="0"/>
    </xf>
    <xf fontId="2" fillId="0" borderId="0" numFmtId="164">
      <alignment horizontal="general" shrinkToFit="0" vertical="bottom" wrapText="0"/>
    </xf>
    <xf fontId="2" fillId="0" borderId="0" numFmtId="164">
      <alignment horizontal="general" shrinkToFit="0" vertical="bottom" wrapText="0"/>
    </xf>
    <xf fontId="0" fillId="0" borderId="0" numFmtId="168">
      <alignment horizontal="general" shrinkToFit="0" vertical="bottom" wrapText="0"/>
    </xf>
    <xf fontId="0" fillId="0" borderId="0" numFmtId="168">
      <alignment horizontal="general" shrinkToFit="0" vertical="bottom" wrapText="0"/>
    </xf>
    <xf fontId="2" fillId="0" borderId="0" numFmtId="164">
      <alignment horizontal="general" shrinkToFit="0" vertical="bottom" wrapText="0"/>
    </xf>
  </cellStyleXfs>
  <cellXfs count="331">
    <xf fontId="0" fillId="0" borderId="0" numFmtId="164" xfId="0" applyNumberFormat="0" applyFont="0" applyFill="0" applyBorder="0" applyAlignment="0">
      <alignment horizontal="general" shrinkToFit="0" vertical="bottom" wrapText="0"/>
    </xf>
    <xf fontId="3" fillId="0" borderId="0" numFmtId="169" xfId="66" applyNumberFormat="1" applyFont="1" applyFill="0" applyBorder="0" applyAlignment="0">
      <alignment horizontal="general" shrinkToFit="0" vertical="bottom" wrapText="0"/>
    </xf>
    <xf fontId="3" fillId="0" borderId="0" numFmtId="164" xfId="66" applyNumberFormat="0" applyFont="1" applyFill="0" applyBorder="0" applyAlignment="0">
      <alignment horizontal="general" shrinkToFit="0" vertical="bottom" wrapText="0"/>
    </xf>
    <xf fontId="3" fillId="0" borderId="0" numFmtId="170" xfId="66" applyNumberFormat="1" applyFont="1" applyFill="0" applyBorder="0" applyAlignment="0">
      <alignment horizontal="general" shrinkToFit="0" vertical="bottom" wrapText="0"/>
    </xf>
    <xf fontId="8" fillId="0" borderId="1" numFmtId="166" xfId="66" applyNumberFormat="1" applyFont="1" applyFill="0" applyBorder="1" applyAlignment="1">
      <alignment horizontal="left" shrinkToFit="0" vertical="center" wrapText="1"/>
    </xf>
    <xf fontId="9" fillId="0" borderId="0" numFmtId="164" xfId="66" applyNumberFormat="0" applyFont="1" applyFill="0" applyBorder="0" applyAlignment="1">
      <alignment horizontal="general" shrinkToFit="0" vertical="center" wrapText="0"/>
    </xf>
    <xf fontId="8" fillId="0" borderId="0" numFmtId="169" xfId="66" applyNumberFormat="1" applyFont="1" applyFill="0" applyBorder="1" applyAlignment="1">
      <alignment horizontal="left" shrinkToFit="0" vertical="center" wrapText="0"/>
    </xf>
    <xf fontId="8" fillId="0" borderId="0" numFmtId="166" xfId="66" applyNumberFormat="1" applyFont="1" applyFill="0" applyBorder="1" applyAlignment="1">
      <alignment horizontal="left" shrinkToFit="0" vertical="center" wrapText="0"/>
    </xf>
    <xf fontId="9" fillId="0" borderId="0" numFmtId="170" xfId="18" applyNumberFormat="1" applyFont="1" applyFill="0" applyBorder="1" applyAlignment="1" applyProtection="1">
      <alignment horizontal="general" shrinkToFit="0" vertical="center" wrapText="0"/>
    </xf>
    <xf fontId="10" fillId="0" borderId="0" numFmtId="169" xfId="0" applyNumberFormat="1" applyFont="1" applyFill="0" applyBorder="1" applyAlignment="1">
      <alignment horizontal="left" shrinkToFit="0" vertical="center" wrapText="0"/>
    </xf>
    <xf fontId="11" fillId="0" borderId="0" numFmtId="164" xfId="0" applyNumberFormat="0" applyFont="1" applyFill="0" applyBorder="1" applyAlignment="1">
      <alignment horizontal="left" shrinkToFit="0" vertical="center" wrapText="1"/>
    </xf>
    <xf fontId="12" fillId="0" borderId="0" numFmtId="166" xfId="66" applyNumberFormat="1" applyFont="1" applyFill="0" applyBorder="1" applyAlignment="1">
      <alignment horizontal="center" shrinkToFit="0" vertical="center" wrapText="1"/>
    </xf>
    <xf fontId="13" fillId="2" borderId="2" numFmtId="169" xfId="66" applyNumberFormat="1" applyFont="1" applyFill="1" applyBorder="1" applyAlignment="1">
      <alignment horizontal="center" shrinkToFit="0" vertical="center" wrapText="1"/>
    </xf>
    <xf fontId="13" fillId="2" borderId="2" numFmtId="166" xfId="66" applyNumberFormat="1" applyFont="1" applyFill="1" applyBorder="1" applyAlignment="1">
      <alignment horizontal="center" shrinkToFit="0" vertical="center" wrapText="1"/>
    </xf>
    <xf fontId="13" fillId="2" borderId="2" numFmtId="170" xfId="18" applyNumberFormat="1" applyFont="1" applyFill="1" applyBorder="1" applyAlignment="1" applyProtection="1">
      <alignment horizontal="center" shrinkToFit="0" vertical="center" wrapText="1"/>
    </xf>
    <xf fontId="14" fillId="0" borderId="3" numFmtId="169" xfId="0" applyNumberFormat="1" applyFont="1" applyFill="0" applyBorder="1" applyAlignment="1">
      <alignment horizontal="center" shrinkToFit="0" vertical="center" wrapText="1"/>
    </xf>
    <xf fontId="14" fillId="0" borderId="4" numFmtId="166" xfId="0" applyNumberFormat="1" applyFont="1" applyFill="0" applyBorder="1" applyAlignment="1">
      <alignment horizontal="general" shrinkToFit="0" vertical="center" wrapText="1"/>
    </xf>
    <xf fontId="14" fillId="0" borderId="4" numFmtId="166" xfId="0" applyNumberFormat="1" applyFont="1" applyFill="0" applyBorder="1" applyAlignment="1">
      <alignment horizontal="center" shrinkToFit="0" vertical="center" wrapText="1"/>
    </xf>
    <xf fontId="14" fillId="0" borderId="4" numFmtId="164" xfId="0" applyNumberFormat="0" applyFont="1" applyFill="0" applyBorder="1" applyAlignment="1">
      <alignment horizontal="center" shrinkToFit="0" vertical="center" wrapText="1"/>
    </xf>
    <xf fontId="15" fillId="0" borderId="5" numFmtId="170" xfId="18" applyNumberFormat="1" applyFont="1" applyFill="0" applyBorder="1" applyAlignment="1" applyProtection="1">
      <alignment horizontal="general" shrinkToFit="0" vertical="center" wrapText="0"/>
    </xf>
    <xf fontId="15" fillId="0" borderId="0" numFmtId="164" xfId="66" applyNumberFormat="0" applyFont="1" applyFill="0" applyBorder="0" applyAlignment="1">
      <alignment horizontal="general" shrinkToFit="0" vertical="center" wrapText="0"/>
    </xf>
    <xf fontId="14" fillId="0" borderId="4" numFmtId="166" xfId="0" applyNumberFormat="1" applyFont="1" applyFill="0" applyBorder="1" applyAlignment="1">
      <alignment horizontal="left" shrinkToFit="0" vertical="center" wrapText="1"/>
    </xf>
    <xf fontId="15" fillId="0" borderId="5" numFmtId="170" xfId="0" applyNumberFormat="1" applyFont="1" applyFill="0" applyBorder="1" applyAlignment="1" applyProtection="1">
      <alignment horizontal="general" shrinkToFit="0" vertical="center" wrapText="0"/>
    </xf>
    <xf fontId="14" fillId="3" borderId="3" numFmtId="169" xfId="0" applyNumberFormat="1" applyFont="1" applyFill="1" applyBorder="1" applyAlignment="1">
      <alignment horizontal="center" shrinkToFit="0" vertical="center" wrapText="1"/>
    </xf>
    <xf fontId="14" fillId="3" borderId="4" numFmtId="166" xfId="0" applyNumberFormat="1" applyFont="1" applyFill="1" applyBorder="1" applyAlignment="1">
      <alignment horizontal="general" shrinkToFit="0" vertical="center" wrapText="1"/>
    </xf>
    <xf fontId="14" fillId="3" borderId="4" numFmtId="166" xfId="0" applyNumberFormat="1" applyFont="1" applyFill="1" applyBorder="1" applyAlignment="1">
      <alignment horizontal="center" shrinkToFit="0" vertical="center" wrapText="1"/>
    </xf>
    <xf fontId="14" fillId="3" borderId="4" numFmtId="164" xfId="0" applyNumberFormat="0" applyFont="1" applyFill="1" applyBorder="1" applyAlignment="1">
      <alignment horizontal="center" shrinkToFit="0" vertical="center" wrapText="1"/>
    </xf>
    <xf fontId="15" fillId="3" borderId="5" numFmtId="170" xfId="18" applyNumberFormat="1" applyFont="1" applyFill="1" applyBorder="1" applyAlignment="1" applyProtection="1">
      <alignment horizontal="general" shrinkToFit="0" vertical="center" wrapText="0"/>
    </xf>
    <xf fontId="15" fillId="3" borderId="0" numFmtId="164" xfId="66" applyNumberFormat="0" applyFont="1" applyFill="1" applyBorder="0" applyAlignment="1">
      <alignment horizontal="general" shrinkToFit="0" vertical="center" wrapText="0"/>
    </xf>
    <xf fontId="14" fillId="0" borderId="4" numFmtId="164" xfId="0" applyNumberFormat="0" applyFont="1" applyFill="0" applyBorder="1" applyAlignment="1">
      <alignment horizontal="general" shrinkToFit="0" vertical="center" wrapText="1"/>
    </xf>
    <xf fontId="14" fillId="0" borderId="4" numFmtId="164" xfId="0" applyNumberFormat="0" applyFont="1" applyFill="0" applyBorder="1" applyAlignment="1">
      <alignment horizontal="general" shrinkToFit="0" vertical="top" wrapText="1"/>
    </xf>
    <xf fontId="14" fillId="0" borderId="3" numFmtId="166" xfId="0" applyNumberFormat="1" applyFont="1" applyFill="0" applyBorder="1" applyAlignment="1">
      <alignment horizontal="center" shrinkToFit="0" vertical="center" wrapText="1"/>
    </xf>
    <xf fontId="14" fillId="4" borderId="3" numFmtId="166" xfId="0" applyNumberFormat="1" applyFont="1" applyFill="1" applyBorder="1" applyAlignment="1">
      <alignment horizontal="center" shrinkToFit="0" vertical="center" wrapText="1"/>
    </xf>
    <xf fontId="14" fillId="4" borderId="4" numFmtId="164" xfId="0" applyNumberFormat="0" applyFont="1" applyFill="1" applyBorder="1" applyAlignment="1">
      <alignment horizontal="general" shrinkToFit="0" vertical="center" wrapText="1"/>
    </xf>
    <xf fontId="14" fillId="4" borderId="4" numFmtId="164" xfId="0" applyNumberFormat="0" applyFont="1" applyFill="1" applyBorder="1" applyAlignment="1">
      <alignment horizontal="center" shrinkToFit="0" vertical="center" wrapText="1"/>
    </xf>
    <xf fontId="14" fillId="4" borderId="4" numFmtId="166" xfId="0" applyNumberFormat="1" applyFont="1" applyFill="1" applyBorder="1" applyAlignment="1">
      <alignment horizontal="center" shrinkToFit="0" vertical="center" wrapText="1"/>
    </xf>
    <xf fontId="15" fillId="4" borderId="5" numFmtId="170" xfId="0" applyNumberFormat="1" applyFont="1" applyFill="1" applyBorder="1" applyAlignment="1" applyProtection="1">
      <alignment horizontal="general" shrinkToFit="0" vertical="center" wrapText="0"/>
    </xf>
    <xf fontId="2" fillId="0" borderId="0" numFmtId="164" xfId="66" applyNumberFormat="0" applyFont="0" applyFill="0" applyBorder="0" applyAlignment="1">
      <alignment horizontal="general" shrinkToFit="0" vertical="bottom" wrapText="0"/>
    </xf>
    <xf fontId="2" fillId="0" borderId="0" numFmtId="170" xfId="66" applyNumberFormat="1" applyFont="0" applyFill="0" applyBorder="0" applyAlignment="1">
      <alignment horizontal="general" shrinkToFit="0" vertical="bottom" wrapText="0"/>
    </xf>
    <xf fontId="2" fillId="0" borderId="0" numFmtId="169" xfId="66" applyNumberFormat="1" applyFont="0" applyFill="0" applyBorder="0" applyAlignment="1">
      <alignment horizontal="center" shrinkToFit="0" vertical="bottom" wrapText="0"/>
    </xf>
    <xf fontId="2" fillId="0" borderId="0" numFmtId="164" xfId="66" applyNumberFormat="0" applyFont="0" applyFill="0" applyBorder="0" applyAlignment="1">
      <alignment horizontal="center" shrinkToFit="0" vertical="bottom" wrapText="0"/>
    </xf>
    <xf fontId="16" fillId="0" borderId="6" numFmtId="164" xfId="66" applyNumberFormat="0" applyFont="1" applyFill="0" applyBorder="1" applyAlignment="1">
      <alignment horizontal="center" shrinkToFit="0" vertical="bottom" wrapText="0"/>
    </xf>
    <xf fontId="13" fillId="2" borderId="7" numFmtId="169" xfId="66" applyNumberFormat="1" applyFont="1" applyFill="1" applyBorder="1" applyAlignment="1">
      <alignment horizontal="center" shrinkToFit="0" vertical="center" wrapText="1"/>
    </xf>
    <xf fontId="13" fillId="2" borderId="7" numFmtId="166" xfId="66" applyNumberFormat="1" applyFont="1" applyFill="1" applyBorder="1" applyAlignment="1">
      <alignment horizontal="center" shrinkToFit="0" vertical="center" wrapText="1"/>
    </xf>
    <xf fontId="13" fillId="2" borderId="7" numFmtId="170" xfId="0" applyNumberFormat="1" applyFont="1" applyFill="1" applyBorder="1" applyAlignment="1" applyProtection="1">
      <alignment horizontal="center" shrinkToFit="0" vertical="center" wrapText="1"/>
    </xf>
    <xf fontId="2" fillId="0" borderId="0" numFmtId="164" xfId="66" applyNumberFormat="0" applyFont="0" applyFill="0" applyBorder="0" applyAlignment="1">
      <alignment horizontal="general" shrinkToFit="0" vertical="bottom" wrapText="1"/>
    </xf>
    <xf fontId="17" fillId="3" borderId="0" numFmtId="169" xfId="66" applyNumberFormat="1" applyFont="1" applyFill="1" applyBorder="0" applyAlignment="1">
      <alignment horizontal="center" shrinkToFit="0" vertical="center" wrapText="1"/>
    </xf>
    <xf fontId="14" fillId="0" borderId="3" numFmtId="169" xfId="0" applyNumberFormat="1" applyFont="1" applyFill="0" applyBorder="1" applyAlignment="1">
      <alignment horizontal="center" shrinkToFit="0" vertical="center" wrapText="0"/>
    </xf>
    <xf fontId="14" fillId="0" borderId="4" numFmtId="166" xfId="0" applyNumberFormat="1" applyFont="1" applyFill="0" applyBorder="1" applyAlignment="1">
      <alignment horizontal="general" shrinkToFit="0" vertical="center" wrapText="0"/>
    </xf>
    <xf fontId="14" fillId="0" borderId="4" numFmtId="166" xfId="0" applyNumberFormat="1" applyFont="1" applyFill="0" applyBorder="1" applyAlignment="1">
      <alignment horizontal="center" shrinkToFit="0" vertical="center" wrapText="0"/>
    </xf>
    <xf fontId="14" fillId="0" borderId="4" numFmtId="164" xfId="0" applyNumberFormat="0" applyFont="1" applyFill="0" applyBorder="1" applyAlignment="1">
      <alignment horizontal="center" shrinkToFit="0" vertical="center" wrapText="0"/>
    </xf>
    <xf fontId="2" fillId="0" borderId="0" numFmtId="171" xfId="66" applyNumberFormat="1" applyFont="0" applyFill="0" applyBorder="0" applyAlignment="1">
      <alignment horizontal="center" shrinkToFit="0" vertical="bottom" wrapText="0"/>
    </xf>
    <xf fontId="14" fillId="0" borderId="3" numFmtId="166" xfId="0" applyNumberFormat="1" applyFont="1" applyFill="0" applyBorder="1" applyAlignment="1">
      <alignment horizontal="center" shrinkToFit="0" vertical="center" wrapText="0"/>
    </xf>
    <xf fontId="14" fillId="0" borderId="4" numFmtId="164" xfId="0" applyNumberFormat="0" applyFont="1" applyFill="0" applyBorder="1" applyAlignment="1">
      <alignment horizontal="general" shrinkToFit="0" vertical="center" wrapText="0"/>
    </xf>
    <xf fontId="2" fillId="0" borderId="0" numFmtId="164" xfId="66" applyNumberFormat="0" applyFont="0" applyFill="0" applyBorder="0" applyAlignment="0">
      <alignment horizontal="general" shrinkToFit="0" vertical="bottom" wrapText="0"/>
    </xf>
    <xf fontId="3" fillId="0" borderId="0" numFmtId="172" xfId="66" applyNumberFormat="1" applyFont="1" applyFill="0" applyBorder="0" applyAlignment="0">
      <alignment horizontal="general" shrinkToFit="0" vertical="bottom" wrapText="0"/>
    </xf>
    <xf fontId="3" fillId="0" borderId="0" numFmtId="164" xfId="66" applyNumberFormat="0" applyFont="1" applyFill="0" applyBorder="0" applyAlignment="1">
      <alignment horizontal="general" shrinkToFit="0" vertical="bottom" wrapText="1"/>
    </xf>
    <xf fontId="2" fillId="5" borderId="0" numFmtId="164" xfId="66" applyNumberFormat="0" applyFont="1" applyFill="1" applyBorder="0" applyAlignment="0">
      <alignment horizontal="general" shrinkToFit="0" vertical="bottom" wrapText="0"/>
    </xf>
    <xf fontId="18" fillId="5" borderId="0" numFmtId="164" xfId="66" applyNumberFormat="0" applyFont="1" applyFill="1" applyBorder="0" applyAlignment="0">
      <alignment horizontal="general" shrinkToFit="0" vertical="bottom" wrapText="0"/>
    </xf>
    <xf fontId="8" fillId="0" borderId="8" numFmtId="166" xfId="66" applyNumberFormat="1" applyFont="1" applyFill="0" applyBorder="1" applyAlignment="1">
      <alignment horizontal="left" shrinkToFit="0" vertical="center" wrapText="1"/>
    </xf>
    <xf fontId="8" fillId="0" borderId="0" numFmtId="166" xfId="66" applyNumberFormat="1" applyFont="1" applyFill="0" applyBorder="1" applyAlignment="1">
      <alignment horizontal="left" shrinkToFit="0" vertical="center" wrapText="1"/>
    </xf>
    <xf fontId="19" fillId="0" borderId="0" numFmtId="166" xfId="66" applyNumberFormat="1" applyFont="1" applyFill="0" applyBorder="1" applyAlignment="1">
      <alignment horizontal="left" shrinkToFit="0" vertical="center" wrapText="1"/>
    </xf>
    <xf fontId="10" fillId="5" borderId="0" numFmtId="169" xfId="0" applyNumberFormat="1" applyFont="1" applyFill="1" applyBorder="1" applyAlignment="1">
      <alignment horizontal="left" shrinkToFit="0" vertical="center" wrapText="0"/>
    </xf>
    <xf fontId="20" fillId="5" borderId="0" numFmtId="172" xfId="0" applyNumberFormat="1" applyFont="1" applyFill="1" applyBorder="1" applyAlignment="1">
      <alignment horizontal="left" shrinkToFit="0" vertical="center" wrapText="0"/>
    </xf>
    <xf fontId="11" fillId="5" borderId="0" numFmtId="164" xfId="0" applyNumberFormat="0" applyFont="1" applyFill="1" applyBorder="1" applyAlignment="1">
      <alignment horizontal="left" shrinkToFit="0" vertical="center" wrapText="1"/>
    </xf>
    <xf fontId="12" fillId="5" borderId="0" numFmtId="166" xfId="66" applyNumberFormat="1" applyFont="1" applyFill="1" applyBorder="1" applyAlignment="1">
      <alignment horizontal="center" shrinkToFit="0" vertical="center" wrapText="1"/>
    </xf>
    <xf fontId="10" fillId="5" borderId="0" numFmtId="172" xfId="0" applyNumberFormat="1" applyFont="1" applyFill="1" applyBorder="1" applyAlignment="1">
      <alignment horizontal="left" shrinkToFit="0" vertical="center" wrapText="0"/>
    </xf>
    <xf fontId="21" fillId="0" borderId="0" numFmtId="164" xfId="66" applyNumberFormat="0" applyFont="1" applyFill="0" applyBorder="0" applyAlignment="0">
      <alignment horizontal="general" shrinkToFit="0" vertical="bottom" wrapText="0"/>
    </xf>
    <xf fontId="21" fillId="0" borderId="0" numFmtId="165" xfId="66" applyNumberFormat="1" applyFont="1" applyFill="0" applyBorder="0" applyAlignment="0">
      <alignment horizontal="general" shrinkToFit="0" vertical="bottom" wrapText="0"/>
    </xf>
    <xf fontId="21" fillId="0" borderId="0" numFmtId="173" xfId="66" applyNumberFormat="1" applyFont="1" applyFill="0" applyBorder="0" applyAlignment="0">
      <alignment horizontal="general" shrinkToFit="0" vertical="bottom" wrapText="0"/>
    </xf>
    <xf fontId="21" fillId="0" borderId="0" numFmtId="165" xfId="18" applyNumberFormat="0" applyFont="1" applyFill="0" applyBorder="0" applyAlignment="0">
      <alignment horizontal="general" shrinkToFit="0" vertical="bottom" wrapText="0"/>
    </xf>
    <xf fontId="2" fillId="0" borderId="0" numFmtId="164" xfId="66" applyNumberFormat="0" applyFont="1" applyFill="0" applyBorder="0" applyAlignment="0">
      <alignment horizontal="general" shrinkToFit="0" vertical="bottom" wrapText="0"/>
    </xf>
    <xf fontId="22" fillId="2" borderId="9" numFmtId="169" xfId="66" applyNumberFormat="1" applyFont="1" applyFill="1" applyBorder="1" applyAlignment="1">
      <alignment horizontal="center" shrinkToFit="0" vertical="center" wrapText="1"/>
    </xf>
    <xf fontId="22" fillId="2" borderId="9" numFmtId="172" xfId="66" applyNumberFormat="1" applyFont="1" applyFill="1" applyBorder="1" applyAlignment="1">
      <alignment horizontal="center" shrinkToFit="0" vertical="center" wrapText="1"/>
    </xf>
    <xf fontId="22" fillId="2" borderId="9" numFmtId="166" xfId="66" applyNumberFormat="1" applyFont="1" applyFill="1" applyBorder="1" applyAlignment="1">
      <alignment horizontal="center" shrinkToFit="0" vertical="center" wrapText="1"/>
    </xf>
    <xf fontId="23" fillId="6" borderId="9" numFmtId="166" xfId="66" applyNumberFormat="1" applyFont="1" applyFill="1" applyBorder="1" applyAlignment="1">
      <alignment horizontal="center" shrinkToFit="0" vertical="center" wrapText="1"/>
    </xf>
    <xf fontId="23" fillId="7" borderId="9" numFmtId="166" xfId="66" applyNumberFormat="1" applyFont="1" applyFill="1" applyBorder="1" applyAlignment="1">
      <alignment horizontal="center" shrinkToFit="0" vertical="center" wrapText="1"/>
    </xf>
    <xf fontId="23" fillId="8" borderId="9" numFmtId="166" xfId="60" applyNumberFormat="1" applyFont="1" applyFill="1" applyBorder="1" applyAlignment="1">
      <alignment horizontal="center" shrinkToFit="0" vertical="center" wrapText="1"/>
    </xf>
    <xf fontId="23" fillId="8" borderId="10" numFmtId="166" xfId="60" applyNumberFormat="1" applyFont="1" applyFill="1" applyBorder="1" applyAlignment="1">
      <alignment horizontal="center" shrinkToFit="0" vertical="center" wrapText="1"/>
    </xf>
    <xf fontId="22" fillId="9" borderId="9" numFmtId="166" xfId="60" applyNumberFormat="1" applyFont="1" applyFill="1" applyBorder="1" applyAlignment="1">
      <alignment horizontal="center" shrinkToFit="0" vertical="center" wrapText="1"/>
    </xf>
    <xf fontId="22" fillId="3" borderId="9" numFmtId="166" xfId="60" applyNumberFormat="1" applyFont="1" applyFill="1" applyBorder="1" applyAlignment="1">
      <alignment horizontal="center" shrinkToFit="0" vertical="center" wrapText="1"/>
    </xf>
    <xf fontId="2" fillId="0" borderId="0" numFmtId="164" xfId="66" applyNumberFormat="0" applyFont="1" applyFill="0" applyBorder="0" applyAlignment="1">
      <alignment horizontal="general" shrinkToFit="0" vertical="bottom" wrapText="0"/>
    </xf>
    <xf fontId="24" fillId="5" borderId="9" numFmtId="169" xfId="0" applyNumberFormat="1" applyFont="1" applyFill="1" applyBorder="1" applyAlignment="1">
      <alignment horizontal="center" shrinkToFit="0" vertical="center" wrapText="0"/>
    </xf>
    <xf fontId="24" fillId="5" borderId="9" numFmtId="172" xfId="0" applyNumberFormat="1" applyFont="1" applyFill="1" applyBorder="1" applyAlignment="1">
      <alignment horizontal="center" shrinkToFit="0" vertical="center" wrapText="0"/>
    </xf>
    <xf fontId="24" fillId="5" borderId="9" numFmtId="166" xfId="0" applyNumberFormat="1" applyFont="1" applyFill="1" applyBorder="1" applyAlignment="1">
      <alignment horizontal="left" shrinkToFit="0" vertical="center" wrapText="0"/>
    </xf>
    <xf fontId="24" fillId="5" borderId="9" numFmtId="166" xfId="0" applyNumberFormat="1" applyFont="1" applyFill="1" applyBorder="1" applyAlignment="1">
      <alignment horizontal="center" shrinkToFit="0" vertical="center" wrapText="0"/>
    </xf>
    <xf fontId="24" fillId="5" borderId="9" numFmtId="164" xfId="0" applyNumberFormat="0" applyFont="1" applyFill="1" applyBorder="1" applyAlignment="1">
      <alignment horizontal="center" shrinkToFit="0" vertical="center" wrapText="0"/>
    </xf>
    <xf fontId="25" fillId="5" borderId="9" numFmtId="165" xfId="38" applyNumberFormat="1" applyFont="1" applyFill="1" applyBorder="1" applyAlignment="1" applyProtection="1">
      <alignment horizontal="center" shrinkToFit="0" vertical="center" wrapText="0"/>
    </xf>
    <xf fontId="25" fillId="10" borderId="9" numFmtId="173" xfId="20" applyNumberFormat="1" applyFont="1" applyFill="1" applyBorder="1" applyAlignment="1" applyProtection="1">
      <alignment horizontal="center" shrinkToFit="0" vertical="center" wrapText="0"/>
    </xf>
    <xf fontId="25" fillId="10" borderId="9" numFmtId="165" xfId="38" applyNumberFormat="1" applyFont="1" applyFill="1" applyBorder="1" applyAlignment="1" applyProtection="1">
      <alignment horizontal="center" shrinkToFit="0" vertical="center" wrapText="0"/>
    </xf>
    <xf fontId="26" fillId="0" borderId="9" numFmtId="174" xfId="66" applyNumberFormat="1" applyFont="1" applyFill="0" applyBorder="1" applyAlignment="1">
      <alignment horizontal="center" shrinkToFit="0" vertical="bottom" wrapText="0"/>
    </xf>
    <xf fontId="26" fillId="0" borderId="9" numFmtId="165" xfId="66" applyNumberFormat="1" applyFont="1" applyFill="0" applyBorder="1" applyAlignment="1">
      <alignment horizontal="center" shrinkToFit="0" vertical="bottom" wrapText="0"/>
    </xf>
    <xf fontId="26" fillId="0" borderId="9" numFmtId="173" xfId="20" applyNumberFormat="1" applyFont="1" applyFill="1" applyBorder="1" applyAlignment="1" applyProtection="1">
      <alignment horizontal="center" shrinkToFit="0" vertical="bottom" wrapText="0"/>
    </xf>
    <xf fontId="27" fillId="11" borderId="9" numFmtId="164" xfId="66" applyNumberFormat="0" applyFont="1" applyFill="1" applyBorder="1" applyAlignment="1">
      <alignment horizontal="center" shrinkToFit="0" vertical="bottom" wrapText="0"/>
    </xf>
    <xf fontId="2" fillId="0" borderId="0" numFmtId="165" xfId="18" applyNumberFormat="0" applyFont="0" applyFill="0" applyBorder="0" applyAlignment="0">
      <alignment horizontal="general" shrinkToFit="0" vertical="bottom" wrapText="0"/>
    </xf>
    <xf fontId="25" fillId="5" borderId="9" numFmtId="173" xfId="20" applyNumberFormat="1" applyFont="1" applyFill="1" applyBorder="1" applyAlignment="1" applyProtection="1">
      <alignment horizontal="center" shrinkToFit="0" vertical="center" wrapText="0"/>
    </xf>
    <xf fontId="28" fillId="12" borderId="9" numFmtId="165" xfId="38" applyNumberFormat="1" applyFont="1" applyFill="1" applyBorder="1" applyAlignment="1" applyProtection="1">
      <alignment horizontal="center" shrinkToFit="0" vertical="center" wrapText="0"/>
    </xf>
    <xf fontId="21" fillId="3" borderId="9" numFmtId="164" xfId="66" applyNumberFormat="0" applyFont="1" applyFill="1" applyBorder="1" applyAlignment="1">
      <alignment horizontal="center" shrinkToFit="0" vertical="bottom" wrapText="0"/>
    </xf>
    <xf fontId="27" fillId="7" borderId="9" numFmtId="164" xfId="66" applyNumberFormat="0" applyFont="1" applyFill="1" applyBorder="1" applyAlignment="1">
      <alignment horizontal="center" shrinkToFit="0" vertical="bottom" wrapText="0"/>
    </xf>
    <xf fontId="24" fillId="5" borderId="9" numFmtId="172" xfId="0" applyNumberFormat="1" applyFont="1" applyFill="1" applyBorder="1" applyAlignment="1">
      <alignment horizontal="left" shrinkToFit="0" vertical="center" wrapText="0"/>
    </xf>
    <xf fontId="24" fillId="5" borderId="9" numFmtId="164" xfId="0" applyNumberFormat="0" applyFont="1" applyFill="1" applyBorder="1" applyAlignment="1">
      <alignment horizontal="left" shrinkToFit="0" vertical="center" wrapText="0"/>
    </xf>
    <xf fontId="24" fillId="5" borderId="9" numFmtId="166" xfId="47" applyNumberFormat="1" applyFont="1" applyFill="1" applyBorder="1" applyAlignment="1">
      <alignment horizontal="center" shrinkToFit="0" vertical="center" wrapText="0"/>
    </xf>
    <xf fontId="25" fillId="5" borderId="9" numFmtId="165" xfId="21" applyNumberFormat="0" applyFont="1" applyFill="1" applyBorder="1" applyAlignment="1">
      <alignment horizontal="center" shrinkToFit="0" vertical="center" wrapText="0"/>
    </xf>
    <xf fontId="26" fillId="3" borderId="9" numFmtId="165" xfId="66" applyNumberFormat="1" applyFont="1" applyFill="1" applyBorder="1" applyAlignment="1">
      <alignment horizontal="center" shrinkToFit="0" vertical="bottom" wrapText="0"/>
    </xf>
    <xf fontId="25" fillId="0" borderId="9" numFmtId="165" xfId="38" applyNumberFormat="1" applyFont="1" applyFill="1" applyBorder="1" applyAlignment="1" applyProtection="1">
      <alignment horizontal="center" shrinkToFit="0" vertical="center" wrapText="0"/>
    </xf>
    <xf fontId="25" fillId="5" borderId="9" numFmtId="166" xfId="0" applyNumberFormat="1" applyFont="1" applyFill="1" applyBorder="1" applyAlignment="1">
      <alignment horizontal="left" shrinkToFit="0" vertical="center" wrapText="0"/>
    </xf>
    <xf fontId="25" fillId="5" borderId="9" numFmtId="166" xfId="0" applyNumberFormat="1" applyFont="1" applyFill="1" applyBorder="1" applyAlignment="1">
      <alignment horizontal="center" shrinkToFit="0" vertical="center" wrapText="0"/>
    </xf>
    <xf fontId="25" fillId="5" borderId="9" numFmtId="164" xfId="0" applyNumberFormat="0" applyFont="1" applyFill="1" applyBorder="1" applyAlignment="1">
      <alignment horizontal="center" shrinkToFit="0" vertical="center" wrapText="0"/>
    </xf>
    <xf fontId="28" fillId="5" borderId="9" numFmtId="165" xfId="38" applyNumberFormat="1" applyFont="1" applyFill="1" applyBorder="1" applyAlignment="1" applyProtection="1">
      <alignment horizontal="center" shrinkToFit="0" vertical="center" wrapText="0"/>
    </xf>
    <xf fontId="28" fillId="10" borderId="9" numFmtId="173" xfId="20" applyNumberFormat="1" applyFont="1" applyFill="1" applyBorder="1" applyAlignment="1" applyProtection="1">
      <alignment horizontal="center" shrinkToFit="0" vertical="center" wrapText="0"/>
    </xf>
    <xf fontId="28" fillId="10" borderId="9" numFmtId="165" xfId="38" applyNumberFormat="1" applyFont="1" applyFill="1" applyBorder="1" applyAlignment="1" applyProtection="1">
      <alignment horizontal="center" shrinkToFit="0" vertical="center" wrapText="0"/>
    </xf>
    <xf fontId="28" fillId="5" borderId="9" numFmtId="173" xfId="20" applyNumberFormat="1" applyFont="1" applyFill="1" applyBorder="1" applyAlignment="1" applyProtection="1">
      <alignment horizontal="center" shrinkToFit="0" vertical="center" wrapText="0"/>
    </xf>
    <xf fontId="25" fillId="5" borderId="9" numFmtId="175" xfId="0" applyNumberFormat="1" applyFont="1" applyFill="1" applyBorder="1" applyAlignment="1">
      <alignment horizontal="center" shrinkToFit="0" vertical="center" wrapText="0"/>
    </xf>
    <xf fontId="25" fillId="0" borderId="9" numFmtId="165" xfId="40" applyNumberFormat="1" applyFont="1" applyFill="1" applyBorder="1" applyAlignment="1">
      <alignment horizontal="center" shrinkToFit="0" vertical="center" wrapText="0"/>
    </xf>
    <xf fontId="25" fillId="5" borderId="9" numFmtId="165" xfId="38" applyNumberFormat="1" applyFont="1" applyFill="1" applyBorder="1" applyAlignment="1">
      <alignment horizontal="center" shrinkToFit="0" vertical="center" wrapText="0"/>
    </xf>
    <xf fontId="8" fillId="0" borderId="11" numFmtId="166" xfId="66" applyNumberFormat="1" applyFont="1" applyFill="0" applyBorder="1" applyAlignment="1">
      <alignment horizontal="left" shrinkToFit="0" vertical="center" wrapText="1"/>
    </xf>
    <xf fontId="29" fillId="0" borderId="12" numFmtId="166" xfId="66" applyNumberFormat="1" applyFont="1" applyFill="0" applyBorder="1" applyAlignment="1">
      <alignment horizontal="left" shrinkToFit="0" vertical="center" wrapText="1"/>
    </xf>
    <xf fontId="30" fillId="0" borderId="0" numFmtId="166" xfId="66" applyNumberFormat="1" applyFont="1" applyFill="0" applyBorder="1" applyAlignment="1">
      <alignment horizontal="left" shrinkToFit="0" vertical="center" wrapText="1"/>
    </xf>
    <xf fontId="28" fillId="2" borderId="9" numFmtId="166" xfId="66" applyNumberFormat="1" applyFont="1" applyFill="1" applyBorder="1" applyAlignment="1">
      <alignment horizontal="center" shrinkToFit="0" vertical="center" wrapText="1"/>
    </xf>
    <xf fontId="24" fillId="5" borderId="9" numFmtId="164" xfId="0" applyNumberFormat="0" applyFont="1" applyFill="1" applyBorder="1" applyAlignment="1">
      <alignment horizontal="left" shrinkToFit="0" vertical="top" wrapText="0"/>
    </xf>
    <xf fontId="31" fillId="5" borderId="9" numFmtId="169" xfId="0" applyNumberFormat="1" applyFont="1" applyFill="1" applyBorder="1" applyAlignment="1">
      <alignment horizontal="center" shrinkToFit="0" vertical="center" wrapText="0"/>
    </xf>
    <xf fontId="31" fillId="5" borderId="9" numFmtId="172" xfId="0" applyNumberFormat="1" applyFont="1" applyFill="1" applyBorder="1" applyAlignment="1">
      <alignment horizontal="center" shrinkToFit="0" vertical="center" wrapText="0"/>
    </xf>
    <xf fontId="31" fillId="5" borderId="9" numFmtId="166" xfId="0" applyNumberFormat="1" applyFont="1" applyFill="1" applyBorder="1" applyAlignment="1">
      <alignment horizontal="left" shrinkToFit="0" vertical="center" wrapText="0"/>
    </xf>
    <xf fontId="31" fillId="5" borderId="9" numFmtId="166" xfId="0" applyNumberFormat="1" applyFont="1" applyFill="1" applyBorder="1" applyAlignment="1">
      <alignment horizontal="center" shrinkToFit="0" vertical="center" wrapText="0"/>
    </xf>
    <xf fontId="31" fillId="5" borderId="9" numFmtId="164" xfId="0" applyNumberFormat="0" applyFont="1" applyFill="1" applyBorder="1" applyAlignment="1">
      <alignment horizontal="center" shrinkToFit="0" vertical="center" wrapText="0"/>
    </xf>
    <xf fontId="32" fillId="0" borderId="0" numFmtId="164" xfId="66" applyNumberFormat="0" applyFont="1" applyFill="0" applyBorder="0" applyAlignment="1">
      <alignment horizontal="general" shrinkToFit="0" vertical="bottom" wrapText="0"/>
    </xf>
    <xf fontId="33" fillId="0" borderId="0" numFmtId="164" xfId="66" applyNumberFormat="0" applyFont="1" applyFill="0" applyBorder="0" applyAlignment="1">
      <alignment horizontal="general" shrinkToFit="0" vertical="bottom" wrapText="0"/>
    </xf>
    <xf fontId="34" fillId="0" borderId="0" numFmtId="164" xfId="66" applyNumberFormat="0" applyFont="1" applyFill="0" applyBorder="0" applyAlignment="1">
      <alignment horizontal="general" shrinkToFit="0" vertical="bottom" wrapText="0"/>
    </xf>
    <xf fontId="24" fillId="5" borderId="9" numFmtId="169" xfId="47" applyNumberFormat="1" applyFont="1" applyFill="1" applyBorder="1" applyAlignment="1">
      <alignment horizontal="center" shrinkToFit="0" vertical="center" wrapText="0"/>
    </xf>
    <xf fontId="24" fillId="5" borderId="9" numFmtId="166" xfId="47" applyNumberFormat="1" applyFont="1" applyFill="1" applyBorder="1" applyAlignment="1">
      <alignment horizontal="left" shrinkToFit="0" vertical="center" wrapText="0"/>
    </xf>
    <xf fontId="24" fillId="5" borderId="9" numFmtId="164" xfId="47" applyNumberFormat="0" applyFont="1" applyFill="1" applyBorder="1" applyAlignment="1">
      <alignment horizontal="center" shrinkToFit="0" vertical="center" wrapText="0"/>
    </xf>
    <xf fontId="2" fillId="0" borderId="0" numFmtId="164" xfId="0" applyNumberFormat="0" applyFont="1" applyFill="0" applyBorder="0" applyAlignment="1">
      <alignment horizontal="general" shrinkToFit="0" vertical="bottom" wrapText="0"/>
    </xf>
    <xf fontId="24" fillId="5" borderId="9" numFmtId="166" xfId="47" applyNumberFormat="1" applyFont="1" applyFill="1" applyBorder="1" applyAlignment="1">
      <alignment horizontal="left" shrinkToFit="0" vertical="center" wrapText="1"/>
    </xf>
    <xf fontId="3" fillId="0" borderId="0" numFmtId="169" xfId="60" applyNumberFormat="1" applyFont="1" applyFill="0" applyBorder="0" applyAlignment="0">
      <alignment horizontal="general" shrinkToFit="0" vertical="bottom" wrapText="0"/>
    </xf>
    <xf fontId="3" fillId="0" borderId="0" numFmtId="172" xfId="60" applyNumberFormat="1" applyFont="1" applyFill="0" applyBorder="0" applyAlignment="0">
      <alignment horizontal="general" shrinkToFit="0" vertical="bottom" wrapText="0"/>
    </xf>
    <xf fontId="3" fillId="0" borderId="0" numFmtId="164" xfId="60" applyNumberFormat="0" applyFont="1" applyFill="0" applyBorder="0" applyAlignment="0">
      <alignment horizontal="general" shrinkToFit="0" vertical="bottom" wrapText="0"/>
    </xf>
    <xf fontId="8" fillId="0" borderId="11" numFmtId="166" xfId="60" applyNumberFormat="1" applyFont="1" applyFill="0" applyBorder="1" applyAlignment="1">
      <alignment horizontal="left" shrinkToFit="0" vertical="center" wrapText="1"/>
    </xf>
    <xf fontId="0" fillId="0" borderId="13" numFmtId="164" xfId="0" applyNumberFormat="0" applyFont="0" applyFill="0" applyBorder="1" applyAlignment="0">
      <alignment horizontal="general" shrinkToFit="0" vertical="bottom" wrapText="0"/>
    </xf>
    <xf fontId="8" fillId="0" borderId="0" numFmtId="166" xfId="60" applyNumberFormat="1" applyFont="1" applyFill="0" applyBorder="1" applyAlignment="1">
      <alignment horizontal="center" shrinkToFit="0" vertical="center" wrapText="1"/>
    </xf>
    <xf fontId="8" fillId="0" borderId="0" numFmtId="166" xfId="60" applyNumberFormat="1" applyFont="1" applyFill="0" applyBorder="1" applyAlignment="1">
      <alignment horizontal="general" shrinkToFit="0" vertical="center" wrapText="1"/>
    </xf>
    <xf fontId="12" fillId="5" borderId="0" numFmtId="169" xfId="60" applyNumberFormat="1" applyFont="1" applyFill="1" applyBorder="1" applyAlignment="1">
      <alignment horizontal="center" shrinkToFit="0" vertical="center" wrapText="1"/>
    </xf>
    <xf fontId="12" fillId="5" borderId="0" numFmtId="166" xfId="60" applyNumberFormat="1" applyFont="1" applyFill="1" applyBorder="1" applyAlignment="1">
      <alignment horizontal="center" shrinkToFit="0" vertical="center" wrapText="1"/>
    </xf>
    <xf fontId="20" fillId="5" borderId="0" numFmtId="169" xfId="0" applyNumberFormat="1" applyFont="1" applyFill="1" applyBorder="1" applyAlignment="1">
      <alignment horizontal="left" shrinkToFit="0" vertical="center" wrapText="0"/>
    </xf>
    <xf fontId="22" fillId="2" borderId="14" numFmtId="169" xfId="60" applyNumberFormat="1" applyFont="1" applyFill="1" applyBorder="1" applyAlignment="1">
      <alignment horizontal="center" shrinkToFit="0" vertical="center" wrapText="1"/>
    </xf>
    <xf fontId="22" fillId="2" borderId="14" numFmtId="172" xfId="60" applyNumberFormat="1" applyFont="1" applyFill="1" applyBorder="1" applyAlignment="1">
      <alignment horizontal="center" shrinkToFit="0" vertical="center" wrapText="1"/>
    </xf>
    <xf fontId="22" fillId="2" borderId="14" numFmtId="166" xfId="60" applyNumberFormat="1" applyFont="1" applyFill="1" applyBorder="1" applyAlignment="1">
      <alignment horizontal="center" shrinkToFit="0" vertical="center" wrapText="1"/>
    </xf>
    <xf fontId="2" fillId="0" borderId="0" numFmtId="164" xfId="0" applyNumberFormat="0" applyFont="1" applyFill="0" applyBorder="0" applyAlignment="0">
      <alignment horizontal="general" shrinkToFit="0" vertical="bottom" wrapText="0"/>
    </xf>
    <xf fontId="24" fillId="0" borderId="9" numFmtId="169" xfId="0" applyNumberFormat="1" applyFont="1" applyFill="1" applyBorder="1" applyAlignment="1">
      <alignment horizontal="center" shrinkToFit="0" vertical="center" wrapText="1"/>
    </xf>
    <xf fontId="24" fillId="0" borderId="9" numFmtId="172" xfId="0" applyNumberFormat="1" applyFont="1" applyFill="1" applyBorder="1" applyAlignment="1">
      <alignment horizontal="center" shrinkToFit="0" vertical="center" wrapText="1"/>
    </xf>
    <xf fontId="24" fillId="0" borderId="9" numFmtId="166" xfId="0" applyNumberFormat="1" applyFont="1" applyFill="1" applyBorder="1" applyAlignment="1">
      <alignment horizontal="left" shrinkToFit="0" vertical="center" wrapText="0"/>
    </xf>
    <xf fontId="30" fillId="0" borderId="9" numFmtId="166" xfId="0" applyNumberFormat="1" applyFont="1" applyFill="1" applyBorder="1" applyAlignment="1">
      <alignment horizontal="left" shrinkToFit="0" vertical="center" wrapText="0"/>
    </xf>
    <xf fontId="30" fillId="0" borderId="9" numFmtId="166" xfId="0" applyNumberFormat="1" applyFont="1" applyFill="1" applyBorder="1" applyAlignment="1">
      <alignment horizontal="center" shrinkToFit="0" vertical="center" wrapText="1"/>
    </xf>
    <xf fontId="30" fillId="0" borderId="9" numFmtId="164" xfId="0" applyNumberFormat="0" applyFont="1" applyFill="1" applyBorder="1" applyAlignment="1">
      <alignment horizontal="center" shrinkToFit="0" vertical="center" wrapText="1"/>
    </xf>
    <xf fontId="30" fillId="0" borderId="9" numFmtId="169" xfId="0" applyNumberFormat="1" applyFont="1" applyFill="1" applyBorder="1" applyAlignment="1">
      <alignment horizontal="center" shrinkToFit="0" vertical="center" wrapText="1"/>
    </xf>
    <xf fontId="35" fillId="0" borderId="9" numFmtId="165" xfId="0" applyNumberFormat="1" applyFont="1" applyFill="1" applyBorder="1" applyAlignment="0">
      <alignment horizontal="general" shrinkToFit="0" vertical="bottom" wrapText="0"/>
    </xf>
    <xf fontId="36" fillId="0" borderId="9" numFmtId="169" xfId="60" applyNumberFormat="1" applyFont="1" applyFill="1" applyBorder="1" applyAlignment="0">
      <alignment horizontal="general" shrinkToFit="0" vertical="bottom" wrapText="0"/>
    </xf>
    <xf fontId="30" fillId="0" borderId="9" numFmtId="166" xfId="0" applyNumberFormat="1" applyFont="1" applyFill="1" applyBorder="1" applyAlignment="1">
      <alignment horizontal="general" shrinkToFit="0" vertical="center" wrapText="1"/>
    </xf>
    <xf fontId="24" fillId="0" borderId="9" numFmtId="166" xfId="0" applyNumberFormat="1" applyFont="1" applyFill="1" applyBorder="1" applyAlignment="1">
      <alignment horizontal="center" shrinkToFit="0" vertical="center" wrapText="1"/>
    </xf>
    <xf fontId="24" fillId="0" borderId="9" numFmtId="169" xfId="44" applyNumberFormat="1" applyFont="1" applyFill="1" applyBorder="1" applyAlignment="1">
      <alignment horizontal="center" shrinkToFit="0" vertical="center" wrapText="0"/>
    </xf>
    <xf fontId="24" fillId="0" borderId="9" numFmtId="166" xfId="44" applyNumberFormat="0" applyFont="1" applyFill="1" applyBorder="1" applyAlignment="1">
      <alignment horizontal="left" shrinkToFit="0" vertical="center" wrapText="0"/>
    </xf>
    <xf fontId="30" fillId="0" borderId="9" numFmtId="166" xfId="44" applyNumberFormat="0" applyFont="1" applyFill="1" applyBorder="1" applyAlignment="1">
      <alignment horizontal="left" shrinkToFit="0" vertical="center" wrapText="0"/>
    </xf>
    <xf fontId="30" fillId="0" borderId="9" numFmtId="166" xfId="44" applyNumberFormat="0" applyFont="1" applyFill="1" applyBorder="1" applyAlignment="1">
      <alignment horizontal="center" shrinkToFit="0" vertical="center" wrapText="0"/>
    </xf>
    <xf fontId="30" fillId="0" borderId="9" numFmtId="169" xfId="44" applyNumberFormat="1" applyFont="1" applyFill="1" applyBorder="1" applyAlignment="1">
      <alignment horizontal="center" shrinkToFit="0" vertical="center" wrapText="0"/>
    </xf>
    <xf fontId="24" fillId="0" borderId="9" numFmtId="166" xfId="44" applyNumberFormat="0" applyFont="1" applyFill="1" applyBorder="1" applyAlignment="1">
      <alignment horizontal="center" shrinkToFit="0" vertical="center" wrapText="0"/>
    </xf>
    <xf fontId="3" fillId="0" borderId="0" numFmtId="164" xfId="66" applyNumberFormat="0" applyFont="1" applyFill="0" applyBorder="0" applyAlignment="1">
      <alignment horizontal="left" shrinkToFit="0" vertical="bottom" wrapText="1"/>
    </xf>
    <xf fontId="8" fillId="0" borderId="13" numFmtId="166" xfId="66" applyNumberFormat="1" applyFont="1" applyFill="0" applyBorder="1" applyAlignment="1">
      <alignment horizontal="left" shrinkToFit="0" vertical="center" wrapText="1"/>
    </xf>
    <xf fontId="12" fillId="5" borderId="0" numFmtId="166" xfId="66" applyNumberFormat="1" applyFont="1" applyFill="1" applyBorder="1" applyAlignment="1">
      <alignment horizontal="left" shrinkToFit="0" vertical="center" wrapText="1"/>
    </xf>
    <xf fontId="22" fillId="2" borderId="10" numFmtId="166" xfId="66" applyNumberFormat="1" applyFont="1" applyFill="1" applyBorder="1" applyAlignment="1">
      <alignment horizontal="center" shrinkToFit="0" vertical="center" wrapText="1"/>
    </xf>
    <xf fontId="37" fillId="13" borderId="15" numFmtId="166" xfId="0" applyNumberFormat="1" applyFont="1" applyFill="1" applyBorder="1" applyAlignment="1">
      <alignment horizontal="center" shrinkToFit="0" vertical="center" wrapText="1"/>
    </xf>
    <xf fontId="38" fillId="5" borderId="16" numFmtId="166" xfId="49" applyNumberFormat="1" applyFont="1" applyFill="1" applyBorder="1" applyAlignment="1">
      <alignment horizontal="center" shrinkToFit="0" vertical="center" wrapText="1"/>
    </xf>
    <xf fontId="38" fillId="3" borderId="16" numFmtId="166" xfId="49" applyNumberFormat="1" applyFont="1" applyFill="1" applyBorder="1" applyAlignment="1">
      <alignment horizontal="center" shrinkToFit="0" vertical="center" wrapText="1"/>
    </xf>
    <xf fontId="38" fillId="0" borderId="16" numFmtId="166" xfId="49" applyNumberFormat="1" applyFont="1" applyFill="0" applyBorder="1" applyAlignment="1">
      <alignment horizontal="center" shrinkToFit="0" vertical="center" wrapText="1"/>
    </xf>
    <xf fontId="38" fillId="5" borderId="17" numFmtId="166" xfId="49" applyNumberFormat="1" applyFont="1" applyFill="1" applyBorder="1" applyAlignment="1">
      <alignment horizontal="center" shrinkToFit="0" vertical="center" wrapText="1"/>
    </xf>
    <xf fontId="39" fillId="0" borderId="18" numFmtId="166" xfId="49" applyNumberFormat="1" applyFont="1" applyFill="0" applyBorder="1" applyAlignment="1">
      <alignment horizontal="center" shrinkToFit="0" vertical="center" wrapText="1"/>
    </xf>
    <xf fontId="38" fillId="5" borderId="18" numFmtId="166" xfId="49" applyNumberFormat="1" applyFont="1" applyFill="1" applyBorder="1" applyAlignment="1">
      <alignment horizontal="center" shrinkToFit="0" vertical="center" wrapText="1"/>
    </xf>
    <xf fontId="38" fillId="3" borderId="18" numFmtId="166" xfId="49" applyNumberFormat="1" applyFont="1" applyFill="1" applyBorder="1" applyAlignment="1">
      <alignment horizontal="center" shrinkToFit="0" vertical="center" wrapText="1"/>
    </xf>
    <xf fontId="27" fillId="14" borderId="19" numFmtId="166" xfId="45" applyNumberFormat="0" applyFont="1" applyFill="1" applyBorder="1" applyAlignment="1">
      <alignment horizontal="center" shrinkToFit="0" vertical="center" wrapText="1"/>
    </xf>
    <xf fontId="27" fillId="14" borderId="19" numFmtId="176" xfId="45" applyNumberFormat="1" applyFont="1" applyFill="1" applyBorder="1" applyAlignment="1">
      <alignment horizontal="center" shrinkToFit="0" vertical="center" wrapText="1"/>
    </xf>
    <xf fontId="4" fillId="0" borderId="0" numFmtId="166" xfId="45" applyNumberFormat="0" applyFont="1" applyFill="0" applyBorder="0" applyAlignment="0">
      <alignment horizontal="general" shrinkToFit="0" vertical="bottom" wrapText="0"/>
    </xf>
    <xf fontId="7" fillId="0" borderId="0" numFmtId="166" xfId="45" applyNumberFormat="0" applyFont="1" applyFill="0" applyBorder="0" applyAlignment="1">
      <alignment horizontal="general" shrinkToFit="0" vertical="bottom" wrapText="0"/>
    </xf>
    <xf fontId="4" fillId="0" borderId="0" numFmtId="176" xfId="45" applyNumberFormat="1" applyFont="1" applyFill="0" applyBorder="0" applyAlignment="0">
      <alignment horizontal="general" shrinkToFit="0" vertical="bottom" wrapText="0"/>
    </xf>
    <xf fontId="4" fillId="0" borderId="0" numFmtId="176" xfId="46" applyNumberFormat="1" applyFont="1" applyFill="0" applyBorder="0" applyAlignment="0">
      <alignment horizontal="general" shrinkToFit="0" vertical="bottom" wrapText="0"/>
    </xf>
    <xf fontId="4" fillId="0" borderId="0" numFmtId="166" xfId="46" applyNumberFormat="0" applyFont="1" applyFill="0" applyBorder="0" applyAlignment="0">
      <alignment horizontal="general" shrinkToFit="0" vertical="bottom" wrapText="0"/>
    </xf>
    <xf fontId="28" fillId="5" borderId="9" numFmtId="166" xfId="0" applyNumberFormat="1" applyFont="1" applyFill="1" applyBorder="1" applyAlignment="1">
      <alignment horizontal="left" shrinkToFit="0" vertical="center" wrapText="0"/>
    </xf>
    <xf fontId="28" fillId="5" borderId="9" numFmtId="166" xfId="0" applyNumberFormat="1" applyFont="1" applyFill="1" applyBorder="1" applyAlignment="1">
      <alignment horizontal="center" shrinkToFit="0" vertical="center" wrapText="0"/>
    </xf>
    <xf fontId="28" fillId="5" borderId="9" numFmtId="164" xfId="0" applyNumberFormat="0" applyFont="1" applyFill="1" applyBorder="1" applyAlignment="1">
      <alignment horizontal="center" shrinkToFit="0" vertical="center" wrapText="0"/>
    </xf>
    <xf fontId="2" fillId="5" borderId="0" numFmtId="168" xfId="16" applyNumberFormat="0" applyFont="1" applyFill="1" applyBorder="1" applyAlignment="1" applyProtection="1">
      <alignment horizontal="general" shrinkToFit="0" vertical="bottom" wrapText="0"/>
    </xf>
    <xf fontId="2" fillId="5" borderId="0" numFmtId="164" xfId="66" applyNumberFormat="0" applyFont="1" applyFill="1" applyBorder="0" applyAlignment="1">
      <alignment horizontal="left" shrinkToFit="0" vertical="bottom" wrapText="0"/>
    </xf>
    <xf fontId="8" fillId="0" borderId="0" numFmtId="168" xfId="16" applyNumberFormat="0" applyFont="1" applyFill="1" applyBorder="1" applyAlignment="1" applyProtection="1">
      <alignment horizontal="left" shrinkToFit="0" vertical="center" wrapText="1"/>
    </xf>
    <xf fontId="19" fillId="0" borderId="0" numFmtId="168" xfId="16" applyNumberFormat="0" applyFont="1" applyFill="1" applyBorder="1" applyAlignment="1" applyProtection="1">
      <alignment horizontal="left" shrinkToFit="0" vertical="center" wrapText="1"/>
    </xf>
    <xf fontId="40" fillId="15" borderId="20" numFmtId="164" xfId="66" applyNumberFormat="0" applyFont="1" applyFill="1" applyBorder="1" applyAlignment="1">
      <alignment horizontal="general" shrinkToFit="0" vertical="bottom" wrapText="0"/>
    </xf>
    <xf fontId="40" fillId="15" borderId="21" numFmtId="168" xfId="16" applyNumberFormat="0" applyFont="1" applyFill="1" applyBorder="1" applyAlignment="1" applyProtection="1">
      <alignment horizontal="general" shrinkToFit="0" vertical="bottom" wrapText="0"/>
    </xf>
    <xf fontId="40" fillId="15" borderId="21" numFmtId="164" xfId="66" applyNumberFormat="0" applyFont="1" applyFill="1" applyBorder="1" applyAlignment="1">
      <alignment horizontal="general" shrinkToFit="0" vertical="bottom" wrapText="0"/>
    </xf>
    <xf fontId="40" fillId="15" borderId="22" numFmtId="164" xfId="66" applyNumberFormat="0" applyFont="1" applyFill="1" applyBorder="1" applyAlignment="1">
      <alignment horizontal="general" shrinkToFit="0" vertical="bottom" wrapText="0"/>
    </xf>
    <xf fontId="23" fillId="7" borderId="23" numFmtId="166" xfId="66" applyNumberFormat="1" applyFont="1" applyFill="1" applyBorder="1" applyAlignment="1">
      <alignment horizontal="center" shrinkToFit="0" vertical="center" wrapText="1"/>
    </xf>
    <xf fontId="23" fillId="7" borderId="9" numFmtId="168" xfId="16" applyNumberFormat="0" applyFont="1" applyFill="1" applyBorder="1" applyAlignment="1" applyProtection="1">
      <alignment horizontal="center" shrinkToFit="0" vertical="center" wrapText="1"/>
    </xf>
    <xf fontId="23" fillId="7" borderId="9" numFmtId="166" xfId="66" applyNumberFormat="1" applyFont="1" applyFill="1" applyBorder="1" applyAlignment="1">
      <alignment horizontal="left" shrinkToFit="0" vertical="center" wrapText="1"/>
    </xf>
    <xf fontId="23" fillId="7" borderId="24" numFmtId="166" xfId="66" applyNumberFormat="1" applyFont="1" applyFill="1" applyBorder="1" applyAlignment="1">
      <alignment horizontal="left" shrinkToFit="0" vertical="center" wrapText="1"/>
    </xf>
    <xf fontId="23" fillId="8" borderId="25" numFmtId="166" xfId="60" applyNumberFormat="1" applyFont="1" applyFill="1" applyBorder="1" applyAlignment="1">
      <alignment horizontal="center" shrinkToFit="0" vertical="center" wrapText="1"/>
    </xf>
    <xf fontId="25" fillId="5" borderId="10" numFmtId="165" xfId="38" applyNumberFormat="1" applyFont="1" applyFill="1" applyBorder="1" applyAlignment="1" applyProtection="1">
      <alignment horizontal="center" shrinkToFit="0" vertical="center" wrapText="0"/>
    </xf>
    <xf fontId="25" fillId="5" borderId="23" numFmtId="165" xfId="38" applyNumberFormat="1" applyFont="1" applyFill="1" applyBorder="1" applyAlignment="1" applyProtection="1">
      <alignment horizontal="center" shrinkToFit="0" vertical="center" wrapText="0"/>
    </xf>
    <xf fontId="25" fillId="5" borderId="9" numFmtId="168" xfId="16" applyNumberFormat="0" applyFont="1" applyFill="1" applyBorder="1" applyAlignment="1" applyProtection="1">
      <alignment horizontal="center" shrinkToFit="0" vertical="center" wrapText="0"/>
    </xf>
    <xf fontId="25" fillId="0" borderId="9" numFmtId="165" xfId="38" applyNumberFormat="1" applyFont="1" applyFill="1" applyBorder="1" applyAlignment="1" applyProtection="1">
      <alignment horizontal="left" shrinkToFit="0" vertical="center" wrapText="0"/>
    </xf>
    <xf fontId="25" fillId="5" borderId="24" numFmtId="165" xfId="38" applyNumberFormat="1" applyFont="1" applyFill="1" applyBorder="1" applyAlignment="1" applyProtection="1">
      <alignment horizontal="left" shrinkToFit="0" vertical="center" wrapText="0"/>
    </xf>
    <xf fontId="25" fillId="0" borderId="25" numFmtId="173" xfId="20" applyNumberFormat="1" applyFont="1" applyFill="1" applyBorder="1" applyAlignment="1" applyProtection="1">
      <alignment horizontal="center" shrinkToFit="0" vertical="center" wrapText="0"/>
    </xf>
    <xf fontId="25" fillId="5" borderId="9" numFmtId="167" xfId="20" applyNumberFormat="0" applyFont="1" applyFill="1" applyBorder="1" applyAlignment="1" applyProtection="1">
      <alignment horizontal="center" shrinkToFit="0" vertical="center" wrapText="0"/>
    </xf>
    <xf fontId="25" fillId="0" borderId="24" numFmtId="165" xfId="38" applyNumberFormat="1" applyFont="1" applyFill="1" applyBorder="1" applyAlignment="1" applyProtection="1">
      <alignment horizontal="left" shrinkToFit="0" vertical="center" wrapText="0"/>
    </xf>
    <xf fontId="25" fillId="10" borderId="10" numFmtId="165" xfId="38" applyNumberFormat="1" applyFont="1" applyFill="1" applyBorder="1" applyAlignment="1" applyProtection="1">
      <alignment horizontal="center" shrinkToFit="0" vertical="center" wrapText="0"/>
    </xf>
    <xf fontId="25" fillId="0" borderId="10" numFmtId="165" xfId="38" applyNumberFormat="1" applyFont="1" applyFill="1" applyBorder="1" applyAlignment="1" applyProtection="1">
      <alignment horizontal="center" shrinkToFit="0" vertical="center" wrapText="0"/>
    </xf>
    <xf fontId="25" fillId="0" borderId="23" numFmtId="165" xfId="38" applyNumberFormat="1" applyFont="1" applyFill="1" applyBorder="1" applyAlignment="1" applyProtection="1">
      <alignment horizontal="center" shrinkToFit="0" vertical="center" wrapText="0"/>
    </xf>
    <xf fontId="25" fillId="0" borderId="9" numFmtId="168" xfId="16" applyNumberFormat="0" applyFont="1" applyFill="1" applyBorder="1" applyAlignment="1" applyProtection="1">
      <alignment horizontal="center" shrinkToFit="0" vertical="center" wrapText="0"/>
    </xf>
    <xf fontId="25" fillId="5" borderId="10" numFmtId="165" xfId="21" applyNumberFormat="0" applyFont="1" applyFill="1" applyBorder="1" applyAlignment="1">
      <alignment horizontal="center" shrinkToFit="0" vertical="center" wrapText="0"/>
    </xf>
    <xf fontId="25" fillId="5" borderId="26" numFmtId="165" xfId="38" applyNumberFormat="1" applyFont="1" applyFill="1" applyBorder="1" applyAlignment="1" applyProtection="1">
      <alignment horizontal="center" shrinkToFit="0" vertical="center" wrapText="0"/>
    </xf>
    <xf fontId="25" fillId="5" borderId="27" numFmtId="168" xfId="16" applyNumberFormat="0" applyFont="1" applyFill="1" applyBorder="1" applyAlignment="1" applyProtection="1">
      <alignment horizontal="center" shrinkToFit="0" vertical="center" wrapText="0"/>
    </xf>
    <xf fontId="25" fillId="5" borderId="27" numFmtId="165" xfId="38" applyNumberFormat="1" applyFont="1" applyFill="1" applyBorder="1" applyAlignment="1" applyProtection="1">
      <alignment horizontal="center" shrinkToFit="0" vertical="center" wrapText="0"/>
    </xf>
    <xf fontId="25" fillId="0" borderId="27" numFmtId="165" xfId="38" applyNumberFormat="1" applyFont="1" applyFill="1" applyBorder="1" applyAlignment="1" applyProtection="1">
      <alignment horizontal="left" shrinkToFit="0" vertical="center" wrapText="0"/>
    </xf>
    <xf fontId="25" fillId="5" borderId="28" numFmtId="165" xfId="38" applyNumberFormat="1" applyFont="1" applyFill="1" applyBorder="1" applyAlignment="1" applyProtection="1">
      <alignment horizontal="left" shrinkToFit="0" vertical="center" wrapText="0"/>
    </xf>
    <xf fontId="25" fillId="5" borderId="29" numFmtId="165" xfId="38" applyNumberFormat="1" applyFont="1" applyFill="1" applyBorder="1" applyAlignment="1" applyProtection="1">
      <alignment horizontal="center" shrinkToFit="0" vertical="center" wrapText="0"/>
    </xf>
    <xf fontId="25" fillId="5" borderId="29" numFmtId="168" xfId="16" applyNumberFormat="0" applyFont="1" applyFill="1" applyBorder="1" applyAlignment="1" applyProtection="1">
      <alignment horizontal="center" shrinkToFit="0" vertical="center" wrapText="0"/>
    </xf>
    <xf fontId="25" fillId="5" borderId="0" numFmtId="165" xfId="38" applyNumberFormat="1" applyFont="1" applyFill="1" applyBorder="1" applyAlignment="1" applyProtection="1">
      <alignment horizontal="center" shrinkToFit="0" vertical="center" wrapText="0"/>
    </xf>
    <xf fontId="25" fillId="5" borderId="0" numFmtId="165" xfId="38" applyNumberFormat="1" applyFont="1" applyFill="1" applyBorder="1" applyAlignment="1" applyProtection="1">
      <alignment horizontal="left" shrinkToFit="0" vertical="center" wrapText="0"/>
    </xf>
    <xf fontId="25" fillId="5" borderId="0" numFmtId="175" xfId="0" applyNumberFormat="1" applyFont="1" applyFill="1" applyBorder="1" applyAlignment="1">
      <alignment horizontal="center" shrinkToFit="0" vertical="center" wrapText="0"/>
    </xf>
    <xf fontId="25" fillId="5" borderId="0" numFmtId="175" xfId="0" applyNumberFormat="1" applyFont="1" applyFill="1" applyBorder="1" applyAlignment="1">
      <alignment horizontal="left" shrinkToFit="0" vertical="center" wrapText="0"/>
    </xf>
    <xf fontId="25" fillId="0" borderId="0" numFmtId="165" xfId="40" applyNumberFormat="1" applyFont="1" applyFill="1" applyBorder="1" applyAlignment="1">
      <alignment horizontal="center" shrinkToFit="0" vertical="center" wrapText="0"/>
    </xf>
    <xf fontId="25" fillId="0" borderId="0" numFmtId="165" xfId="40" applyNumberFormat="1" applyFont="1" applyFill="1" applyBorder="1" applyAlignment="1">
      <alignment horizontal="left" shrinkToFit="0" vertical="center" wrapText="0"/>
    </xf>
    <xf fontId="25" fillId="5" borderId="0" numFmtId="165" xfId="38" applyNumberFormat="1" applyFont="1" applyFill="1" applyBorder="1" applyAlignment="1">
      <alignment horizontal="center" shrinkToFit="0" vertical="center" wrapText="0"/>
    </xf>
    <xf fontId="25" fillId="5" borderId="0" numFmtId="165" xfId="38" applyNumberFormat="1" applyFont="1" applyFill="1" applyBorder="1" applyAlignment="1">
      <alignment horizontal="left" shrinkToFit="0" vertical="center" wrapText="0"/>
    </xf>
    <xf fontId="0" fillId="0" borderId="0" numFmtId="164" xfId="0" applyNumberFormat="0" applyFont="0" applyFill="1" applyBorder="1" applyAlignment="0">
      <alignment horizontal="general" shrinkToFit="0" vertical="bottom" wrapText="0"/>
    </xf>
    <xf fontId="41" fillId="0" borderId="19" numFmtId="164" xfId="38" applyNumberFormat="0" applyFont="1" applyFill="0" applyBorder="1" applyAlignment="1">
      <alignment horizontal="center" shrinkToFit="0" vertical="center" wrapText="1"/>
    </xf>
    <xf fontId="13" fillId="2" borderId="9" numFmtId="166" xfId="60" applyNumberFormat="1" applyFont="1" applyFill="1" applyBorder="1" applyAlignment="1">
      <alignment horizontal="center" shrinkToFit="0" vertical="center" wrapText="1"/>
    </xf>
    <xf fontId="42" fillId="0" borderId="10" numFmtId="166" xfId="60" applyNumberFormat="1" applyFont="1" applyFill="0" applyBorder="1" applyAlignment="1">
      <alignment horizontal="center" shrinkToFit="0" vertical="center" wrapText="1"/>
    </xf>
    <xf fontId="18" fillId="0" borderId="14" numFmtId="164" xfId="0" applyNumberFormat="0" applyFont="1" applyFill="0" applyBorder="1" applyAlignment="1">
      <alignment horizontal="left" shrinkToFit="0" vertical="bottom" wrapText="0"/>
    </xf>
    <xf fontId="43" fillId="5" borderId="29" numFmtId="166" xfId="60" applyNumberFormat="1" applyFont="1" applyFill="1" applyBorder="1" applyAlignment="1">
      <alignment horizontal="left" shrinkToFit="0" vertical="top" wrapText="1"/>
    </xf>
    <xf fontId="13" fillId="2" borderId="30" numFmtId="166" xfId="60" applyNumberFormat="1" applyFont="1" applyFill="1" applyBorder="1" applyAlignment="1">
      <alignment horizontal="center" shrinkToFit="0" vertical="center" wrapText="1"/>
    </xf>
    <xf fontId="0" fillId="5" borderId="10" numFmtId="166" xfId="0" applyNumberFormat="1" applyFont="0" applyFill="1" applyBorder="1" applyAlignment="1">
      <alignment horizontal="center" shrinkToFit="0" vertical="center" wrapText="0"/>
    </xf>
    <xf fontId="18" fillId="5" borderId="14" numFmtId="166" xfId="0" applyNumberFormat="1" applyFont="1" applyFill="1" applyBorder="1" applyAlignment="1">
      <alignment horizontal="left" shrinkToFit="0" vertical="bottom" wrapText="1"/>
    </xf>
    <xf fontId="2" fillId="5" borderId="30" numFmtId="166" xfId="0" applyNumberFormat="1" applyFont="1" applyFill="1" applyBorder="1" applyAlignment="1">
      <alignment horizontal="left" shrinkToFit="0" vertical="bottom" wrapText="1"/>
    </xf>
    <xf fontId="2" fillId="5" borderId="29" numFmtId="166" xfId="0" applyNumberFormat="1" applyFont="1" applyFill="1" applyBorder="1" applyAlignment="1">
      <alignment horizontal="left" shrinkToFit="0" vertical="bottom" wrapText="1"/>
    </xf>
    <xf fontId="13" fillId="2" borderId="31" numFmtId="166" xfId="60" applyNumberFormat="1" applyFont="1" applyFill="1" applyBorder="1" applyAlignment="1">
      <alignment horizontal="center" shrinkToFit="0" vertical="center" wrapText="1"/>
    </xf>
    <xf fontId="0" fillId="0" borderId="10" numFmtId="166" xfId="0" applyNumberFormat="1" applyFont="0" applyFill="0" applyBorder="1" applyAlignment="1">
      <alignment horizontal="center" shrinkToFit="0" vertical="center" wrapText="0"/>
    </xf>
    <xf fontId="2" fillId="0" borderId="30" numFmtId="166" xfId="0" applyNumberFormat="1" applyFont="1" applyFill="0" applyBorder="1" applyAlignment="1">
      <alignment horizontal="left" shrinkToFit="0" vertical="bottom" wrapText="1"/>
    </xf>
    <xf fontId="2" fillId="0" borderId="29" numFmtId="166" xfId="0" applyNumberFormat="1" applyFont="1" applyFill="0" applyBorder="1" applyAlignment="1">
      <alignment horizontal="left" shrinkToFit="0" vertical="bottom" wrapText="1"/>
    </xf>
    <xf fontId="0" fillId="0" borderId="9" numFmtId="166" xfId="0" applyNumberFormat="1" applyFont="0" applyFill="0" applyBorder="1" applyAlignment="1">
      <alignment horizontal="center" shrinkToFit="0" vertical="center" wrapText="0"/>
    </xf>
    <xf fontId="18" fillId="0" borderId="30" numFmtId="166" xfId="0" applyNumberFormat="1" applyFont="1" applyFill="0" applyBorder="1" applyAlignment="1">
      <alignment horizontal="left" shrinkToFit="0" vertical="bottom" wrapText="1"/>
    </xf>
    <xf fontId="18" fillId="0" borderId="31" numFmtId="166" xfId="0" applyNumberFormat="1" applyFont="1" applyFill="0" applyBorder="1" applyAlignment="1">
      <alignment horizontal="left" shrinkToFit="0" vertical="bottom" wrapText="1"/>
    </xf>
    <xf fontId="2" fillId="0" borderId="0" numFmtId="166" xfId="0" applyNumberFormat="1" applyFont="1" applyFill="0" applyBorder="0" applyAlignment="1">
      <alignment horizontal="left" shrinkToFit="0" vertical="bottom" wrapText="1"/>
    </xf>
    <xf fontId="2" fillId="0" borderId="0" numFmtId="166" xfId="0" applyNumberFormat="1" applyFont="1" applyFill="0" applyBorder="1" applyAlignment="1">
      <alignment horizontal="left" shrinkToFit="0" vertical="bottom" wrapText="1"/>
    </xf>
    <xf fontId="2" fillId="0" borderId="31" numFmtId="166" xfId="0" applyNumberFormat="1" applyFont="1" applyFill="0" applyBorder="1" applyAlignment="1">
      <alignment horizontal="left" shrinkToFit="0" vertical="bottom" wrapText="1"/>
    </xf>
    <xf fontId="2" fillId="0" borderId="32" numFmtId="166" xfId="0" applyNumberFormat="1" applyFont="1" applyFill="0" applyBorder="1" applyAlignment="1">
      <alignment horizontal="left" shrinkToFit="0" vertical="bottom" wrapText="1"/>
    </xf>
    <xf fontId="0" fillId="0" borderId="14" numFmtId="166" xfId="0" applyNumberFormat="1" applyFont="0" applyFill="0" applyBorder="1" applyAlignment="1">
      <alignment horizontal="center" shrinkToFit="0" vertical="center" wrapText="0"/>
    </xf>
    <xf fontId="18" fillId="5" borderId="14" numFmtId="164" xfId="0" applyNumberFormat="0" applyFont="1" applyFill="1" applyBorder="1" applyAlignment="1">
      <alignment horizontal="left" shrinkToFit="0" vertical="bottom" wrapText="1"/>
    </xf>
    <xf fontId="2" fillId="5" borderId="31" numFmtId="171" xfId="0" applyNumberFormat="1" applyFont="1" applyFill="1" applyBorder="1" applyAlignment="1">
      <alignment horizontal="left" shrinkToFit="0" vertical="top" wrapText="1"/>
    </xf>
    <xf fontId="2" fillId="5" borderId="0" numFmtId="171" xfId="0" applyNumberFormat="1" applyFont="1" applyFill="1" applyBorder="0" applyAlignment="1">
      <alignment horizontal="general" shrinkToFit="0" vertical="top" wrapText="1"/>
    </xf>
    <xf fontId="2" fillId="5" borderId="0" numFmtId="171" xfId="0" applyNumberFormat="1" applyFont="1" applyFill="1" applyBorder="1" applyAlignment="1">
      <alignment horizontal="general" shrinkToFit="0" vertical="top" wrapText="1"/>
    </xf>
    <xf fontId="2" fillId="5" borderId="14" numFmtId="166" xfId="38" applyNumberFormat="1" applyFont="0" applyFill="1" applyBorder="1" applyAlignment="1">
      <alignment horizontal="center" shrinkToFit="0" vertical="center" wrapText="0"/>
    </xf>
    <xf fontId="18" fillId="5" borderId="14" numFmtId="164" xfId="38" applyNumberFormat="0" applyFont="1" applyFill="1" applyBorder="1" applyAlignment="1">
      <alignment horizontal="left" shrinkToFit="0" vertical="bottom" wrapText="1"/>
    </xf>
    <xf fontId="18" fillId="5" borderId="31" numFmtId="171" xfId="38" applyNumberFormat="1" applyFont="1" applyFill="1" applyBorder="1" applyAlignment="1">
      <alignment horizontal="left" shrinkToFit="0" vertical="top" wrapText="1"/>
    </xf>
    <xf fontId="2" fillId="5" borderId="0" numFmtId="171" xfId="38" applyNumberFormat="1" applyFont="0" applyFill="1" applyBorder="0" applyAlignment="1">
      <alignment horizontal="general" shrinkToFit="0" vertical="top" wrapText="1"/>
    </xf>
    <xf fontId="2" fillId="5" borderId="0" numFmtId="171" xfId="38" applyNumberFormat="1" applyFont="0" applyFill="1" applyBorder="1" applyAlignment="1">
      <alignment horizontal="general" shrinkToFit="0" vertical="top" wrapText="1"/>
    </xf>
    <xf fontId="0" fillId="0" borderId="33" numFmtId="169" xfId="0" applyNumberFormat="1" applyFont="0" applyFill="0" applyBorder="1" applyAlignment="1">
      <alignment horizontal="center" shrinkToFit="0" vertical="center" wrapText="0"/>
    </xf>
    <xf fontId="0" fillId="0" borderId="0" numFmtId="164" xfId="0" applyNumberFormat="0" applyFont="0" applyFill="0" applyBorder="1" applyAlignment="0">
      <alignment horizontal="general" shrinkToFit="0" vertical="bottom" wrapText="0"/>
    </xf>
    <xf fontId="2" fillId="5" borderId="31" numFmtId="171" xfId="0" applyNumberFormat="1" applyFont="1" applyFill="1" applyBorder="1" applyAlignment="1">
      <alignment horizontal="general" shrinkToFit="0" vertical="top" wrapText="1"/>
    </xf>
    <xf fontId="34" fillId="0" borderId="10" numFmtId="166" xfId="60" applyNumberFormat="1" applyFont="1" applyFill="0" applyBorder="1" applyAlignment="1">
      <alignment horizontal="center" shrinkToFit="0" vertical="center" wrapText="1"/>
    </xf>
    <xf fontId="18" fillId="0" borderId="34" numFmtId="164" xfId="0" applyNumberFormat="0" applyFont="1" applyFill="0" applyBorder="1" applyAlignment="0">
      <alignment horizontal="general" shrinkToFit="0" vertical="bottom" wrapText="0"/>
    </xf>
    <xf fontId="0" fillId="0" borderId="35" numFmtId="164" xfId="0" applyNumberFormat="0" applyFont="0" applyFill="0" applyBorder="1" applyAlignment="0">
      <alignment horizontal="general" shrinkToFit="0" vertical="bottom" wrapText="0"/>
    </xf>
    <xf fontId="2" fillId="5" borderId="36" numFmtId="166" xfId="60" applyNumberFormat="1" applyFont="1" applyFill="1" applyBorder="1" applyAlignment="1">
      <alignment horizontal="general" shrinkToFit="0" vertical="top" wrapText="1"/>
    </xf>
    <xf fontId="0" fillId="0" borderId="37" numFmtId="164" xfId="0" applyNumberFormat="0" applyFont="0" applyFill="0" applyBorder="1" applyAlignment="0">
      <alignment horizontal="general" shrinkToFit="0" vertical="bottom" wrapText="0"/>
    </xf>
    <xf fontId="18" fillId="0" borderId="35" numFmtId="164" xfId="0" applyNumberFormat="0" applyFont="1" applyFill="0" applyBorder="1" applyAlignment="0">
      <alignment horizontal="general" shrinkToFit="0" vertical="bottom" wrapText="0"/>
    </xf>
    <xf fontId="18" fillId="0" borderId="33" numFmtId="164" xfId="0" applyNumberFormat="0" applyFont="1" applyFill="0" applyBorder="1" applyAlignment="0">
      <alignment horizontal="general" shrinkToFit="0" vertical="bottom" wrapText="0"/>
    </xf>
    <xf fontId="2" fillId="0" borderId="31" numFmtId="166" xfId="60" applyNumberFormat="1" applyFont="1" applyFill="0" applyBorder="1" applyAlignment="1">
      <alignment horizontal="general" shrinkToFit="0" vertical="top" wrapText="1"/>
    </xf>
    <xf fontId="2" fillId="0" borderId="0" numFmtId="166" xfId="60" applyNumberFormat="1" applyFont="0" applyFill="0" applyBorder="0" applyAlignment="1">
      <alignment horizontal="general" shrinkToFit="0" vertical="top" wrapText="1"/>
    </xf>
    <xf fontId="2" fillId="0" borderId="0" numFmtId="166" xfId="60" applyNumberFormat="1" applyFont="0" applyFill="0" applyBorder="1" applyAlignment="1">
      <alignment horizontal="general" shrinkToFit="0" vertical="top" wrapText="1"/>
    </xf>
    <xf fontId="13" fillId="2" borderId="31" numFmtId="166" xfId="60" applyNumberFormat="1" applyFont="1" applyFill="1" applyBorder="1" applyAlignment="1">
      <alignment horizontal="general" shrinkToFit="0" vertical="center" wrapText="1"/>
    </xf>
    <xf fontId="13" fillId="2" borderId="0" numFmtId="166" xfId="60" applyNumberFormat="1" applyFont="1" applyFill="1" applyBorder="0" applyAlignment="1">
      <alignment horizontal="general" shrinkToFit="0" vertical="center" wrapText="1"/>
    </xf>
    <xf fontId="13" fillId="2" borderId="38" numFmtId="166" xfId="60" applyNumberFormat="1" applyFont="1" applyFill="1" applyBorder="1" applyAlignment="1">
      <alignment horizontal="general" shrinkToFit="0" vertical="center" wrapText="1"/>
    </xf>
    <xf fontId="18" fillId="0" borderId="14" numFmtId="164" xfId="0" applyNumberFormat="0" applyFont="1" applyFill="0" applyBorder="1" applyAlignment="1">
      <alignment horizontal="general" shrinkToFit="0" vertical="center" wrapText="0"/>
    </xf>
    <xf fontId="18" fillId="0" borderId="0" numFmtId="164" xfId="0" applyNumberFormat="0" applyFont="1" applyFill="1" applyBorder="1" applyAlignment="1">
      <alignment horizontal="general" shrinkToFit="0" vertical="bottom" wrapText="0"/>
    </xf>
    <xf fontId="2" fillId="0" borderId="29" numFmtId="166" xfId="60" applyNumberFormat="1" applyFont="1" applyFill="0" applyBorder="1" applyAlignment="1">
      <alignment horizontal="left" shrinkToFit="0" vertical="top" wrapText="1"/>
    </xf>
    <xf fontId="2" fillId="0" borderId="0" numFmtId="166" xfId="60" applyNumberFormat="1" applyFont="0" applyFill="1" applyBorder="1" applyAlignment="1">
      <alignment horizontal="general" shrinkToFit="0" vertical="top" wrapText="1"/>
    </xf>
    <xf fontId="13" fillId="2" borderId="10" numFmtId="166" xfId="60" applyNumberFormat="1" applyFont="1" applyFill="1" applyBorder="1" applyAlignment="1">
      <alignment horizontal="center" shrinkToFit="0" vertical="center" wrapText="1"/>
    </xf>
    <xf fontId="18" fillId="0" borderId="30" numFmtId="166" xfId="60" applyNumberFormat="1" applyFont="1" applyFill="0" applyBorder="1" applyAlignment="1">
      <alignment horizontal="left" shrinkToFit="0" vertical="top" wrapText="1"/>
    </xf>
    <xf fontId="18" fillId="0" borderId="30" numFmtId="166" xfId="60" applyNumberFormat="1" applyFont="1" applyFill="0" applyBorder="1" applyAlignment="1">
      <alignment horizontal="left" shrinkToFit="0" vertical="center" wrapText="1"/>
    </xf>
    <xf fontId="2" fillId="0" borderId="36" numFmtId="166" xfId="60" applyNumberFormat="1" applyFont="1" applyFill="0" applyBorder="1" applyAlignment="1">
      <alignment horizontal="general" shrinkToFit="0" vertical="top" wrapText="1"/>
    </xf>
    <xf fontId="2" fillId="0" borderId="37" numFmtId="166" xfId="60" applyNumberFormat="1" applyFont="0" applyFill="0" applyBorder="1" applyAlignment="1">
      <alignment horizontal="general" shrinkToFit="0" vertical="top" wrapText="1"/>
    </xf>
    <xf fontId="2" fillId="0" borderId="39" numFmtId="166" xfId="60" applyNumberFormat="1" applyFont="0" applyFill="0" applyBorder="1" applyAlignment="1">
      <alignment horizontal="general" shrinkToFit="0" vertical="top" wrapText="1"/>
    </xf>
    <xf fontId="22" fillId="2" borderId="31" numFmtId="166" xfId="60" applyNumberFormat="1" applyFont="1" applyFill="1" applyBorder="1" applyAlignment="1">
      <alignment horizontal="center" shrinkToFit="0" vertical="center" wrapText="1"/>
    </xf>
    <xf fontId="0" fillId="0" borderId="0" numFmtId="164" xfId="0" applyNumberFormat="0" applyFont="0" applyFill="0" applyBorder="0" applyAlignment="1">
      <alignment horizontal="center" shrinkToFit="0" vertical="bottom" wrapText="0"/>
    </xf>
    <xf fontId="0" fillId="0" borderId="40" numFmtId="164" xfId="0" applyNumberFormat="0" applyFont="1" applyFill="0" applyBorder="1" applyAlignment="0">
      <alignment horizontal="general" shrinkToFit="0" vertical="bottom" wrapText="0"/>
    </xf>
    <xf fontId="0" fillId="0" borderId="41" numFmtId="164" xfId="0" applyNumberFormat="0" applyFont="0" applyFill="0" applyBorder="1" applyAlignment="0">
      <alignment horizontal="general" shrinkToFit="0" vertical="bottom" wrapText="0"/>
    </xf>
    <xf fontId="0" fillId="0" borderId="41" numFmtId="166" xfId="0" applyNumberFormat="1" applyFont="0" applyFill="0" applyBorder="1" applyAlignment="1">
      <alignment horizontal="center" shrinkToFit="0" vertical="bottom" wrapText="0"/>
    </xf>
    <xf fontId="0" fillId="0" borderId="42" numFmtId="164" xfId="0" applyNumberFormat="0" applyFont="1" applyFill="0" applyBorder="1" applyAlignment="0">
      <alignment horizontal="general" shrinkToFit="0" vertical="bottom" wrapText="0"/>
    </xf>
    <xf fontId="0" fillId="7" borderId="43" numFmtId="166" xfId="0" applyNumberFormat="1" applyFont="0" applyFill="1" applyBorder="1" applyAlignment="1">
      <alignment horizontal="center" shrinkToFit="0" vertical="bottom" wrapText="0"/>
    </xf>
    <xf fontId="2" fillId="0" borderId="0" numFmtId="164" xfId="0" applyNumberFormat="0" applyFont="1" applyFill="0" applyBorder="0" applyAlignment="1">
      <alignment horizontal="center" shrinkToFit="0" vertical="bottom" wrapText="0"/>
    </xf>
    <xf fontId="0" fillId="0" borderId="43" numFmtId="166" xfId="0" applyNumberFormat="1" applyFont="0" applyFill="0" applyBorder="1" applyAlignment="1">
      <alignment horizontal="center" shrinkToFit="0" vertical="bottom" wrapText="0"/>
    </xf>
    <xf fontId="0" fillId="0" borderId="0" numFmtId="169" xfId="16" applyNumberFormat="1" applyFont="1" applyFill="1" applyBorder="1" applyAlignment="1" applyProtection="1">
      <alignment horizontal="center" shrinkToFit="0" vertical="bottom" wrapText="0"/>
    </xf>
    <xf fontId="0" fillId="0" borderId="0" numFmtId="167" xfId="20" applyNumberFormat="0" applyFont="1" applyFill="1" applyBorder="1" applyAlignment="1" applyProtection="1">
      <alignment horizontal="center" shrinkToFit="0" vertical="bottom" wrapText="0"/>
    </xf>
    <xf fontId="0" fillId="0" borderId="44" numFmtId="164" xfId="0" applyNumberFormat="0" applyFont="1" applyFill="0" applyBorder="1" applyAlignment="0">
      <alignment horizontal="general" shrinkToFit="0" vertical="bottom" wrapText="0"/>
    </xf>
    <xf fontId="0" fillId="0" borderId="45" numFmtId="166" xfId="0" applyNumberFormat="1" applyFont="0" applyFill="0" applyBorder="1" applyAlignment="1">
      <alignment horizontal="center" shrinkToFit="0" vertical="bottom" wrapText="0"/>
    </xf>
    <xf fontId="44" fillId="0" borderId="0" numFmtId="164" xfId="0" applyNumberFormat="0" applyFont="1" applyFill="0" applyBorder="0" applyAlignment="0">
      <alignment horizontal="general" shrinkToFit="0" vertical="bottom" wrapText="0"/>
    </xf>
    <xf fontId="44" fillId="0" borderId="0" numFmtId="164" xfId="0" applyNumberFormat="0" applyFont="1" applyFill="0" applyBorder="0" applyAlignment="1">
      <alignment horizontal="center" shrinkToFit="0" vertical="bottom" wrapText="0"/>
    </xf>
    <xf fontId="45" fillId="16" borderId="9" numFmtId="169" xfId="0" applyNumberFormat="1" applyFont="1" applyFill="1" applyBorder="1" applyAlignment="1">
      <alignment horizontal="center" shrinkToFit="0" vertical="center" wrapText="0"/>
    </xf>
    <xf fontId="45" fillId="16" borderId="9" numFmtId="169" xfId="0" applyNumberFormat="1" applyFont="1" applyFill="1" applyBorder="1" applyAlignment="1">
      <alignment horizontal="center" shrinkToFit="0" vertical="center" wrapText="1"/>
    </xf>
    <xf fontId="46" fillId="13" borderId="9" numFmtId="164" xfId="0" applyNumberFormat="0" applyFont="1" applyFill="1" applyBorder="1" applyAlignment="1">
      <alignment horizontal="center" shrinkToFit="0" vertical="bottom" wrapText="0"/>
    </xf>
    <xf fontId="44" fillId="0" borderId="9" numFmtId="164" xfId="0" applyNumberFormat="0" applyFont="1" applyFill="0" applyBorder="1" applyAlignment="1">
      <alignment horizontal="center" shrinkToFit="0" vertical="bottom" wrapText="0"/>
    </xf>
    <xf fontId="44" fillId="0" borderId="9" numFmtId="169" xfId="16" applyNumberFormat="1" applyFont="1" applyFill="1" applyBorder="1" applyAlignment="1" applyProtection="1">
      <alignment horizontal="center" shrinkToFit="0" vertical="bottom" wrapText="0"/>
    </xf>
    <xf fontId="0" fillId="0" borderId="0" numFmtId="167" xfId="20" applyNumberFormat="0" applyFont="1" applyFill="1" applyBorder="1" applyAlignment="1" applyProtection="1">
      <alignment horizontal="general" shrinkToFit="0" vertical="bottom" wrapText="0"/>
    </xf>
    <xf fontId="46" fillId="0" borderId="9" numFmtId="164" xfId="0" applyNumberFormat="0" applyFont="1" applyFill="0" applyBorder="1" applyAlignment="1">
      <alignment horizontal="center" shrinkToFit="0" vertical="bottom" wrapText="0"/>
    </xf>
    <xf fontId="46" fillId="13" borderId="9" numFmtId="169" xfId="16" applyNumberFormat="1" applyFont="1" applyFill="1" applyBorder="1" applyAlignment="1" applyProtection="1">
      <alignment horizontal="center" shrinkToFit="0" vertical="bottom" wrapText="0"/>
    </xf>
    <xf fontId="47" fillId="17" borderId="46" numFmtId="164" xfId="0" applyNumberFormat="0" applyFont="1" applyFill="1" applyBorder="1" applyAlignment="1">
      <alignment horizontal="center" shrinkToFit="0" vertical="center" wrapText="1"/>
    </xf>
    <xf fontId="48" fillId="13" borderId="46" numFmtId="164" xfId="0" applyNumberFormat="0" applyFont="1" applyFill="1" applyBorder="1" applyAlignment="1">
      <alignment horizontal="left" shrinkToFit="0" vertical="center" wrapText="1"/>
    </xf>
    <xf fontId="48" fillId="0" borderId="46" numFmtId="164" xfId="0" applyNumberFormat="0" applyFont="1" applyFill="0" applyBorder="1" applyAlignment="1">
      <alignment horizontal="left" shrinkToFit="0" vertical="center" wrapText="1"/>
    </xf>
    <xf fontId="2" fillId="0" borderId="0" numFmtId="167" xfId="20" applyNumberFormat="0" applyFont="1" applyFill="1" applyBorder="1" applyAlignment="1" applyProtection="1">
      <alignment horizontal="general" shrinkToFit="0" vertical="bottom" wrapText="0"/>
    </xf>
    <xf fontId="18" fillId="0" borderId="0" numFmtId="165" xfId="18" applyNumberFormat="0" applyFont="1" applyFill="0" applyBorder="0" applyAlignment="0">
      <alignment horizontal="general" shrinkToFit="0" vertical="bottom" wrapText="0"/>
    </xf>
    <xf fontId="18" fillId="0" borderId="0" numFmtId="173" xfId="20" applyNumberFormat="1" applyFont="1" applyFill="1" applyBorder="1" applyAlignment="1" applyProtection="1">
      <alignment horizontal="general" shrinkToFit="0" vertical="bottom" wrapText="0"/>
    </xf>
    <xf fontId="13" fillId="2" borderId="6" numFmtId="169" xfId="66" applyNumberFormat="1" applyFont="1" applyFill="1" applyBorder="1" applyAlignment="1">
      <alignment horizontal="center" shrinkToFit="0" vertical="center" wrapText="1"/>
    </xf>
    <xf fontId="49" fillId="13" borderId="6" numFmtId="169" xfId="66" applyNumberFormat="1" applyFont="1" applyFill="1" applyBorder="1" applyAlignment="1">
      <alignment horizontal="center" shrinkToFit="0" vertical="center" wrapText="1"/>
    </xf>
    <xf fontId="50" fillId="11" borderId="6" numFmtId="164" xfId="0" applyNumberFormat="0" applyFont="1" applyFill="1" applyBorder="1" applyAlignment="1">
      <alignment horizontal="center" shrinkToFit="0" vertical="center" wrapText="1"/>
    </xf>
    <xf fontId="14" fillId="18" borderId="6" numFmtId="169" xfId="0" applyNumberFormat="1" applyFont="1" applyFill="1" applyBorder="1" applyAlignment="1">
      <alignment horizontal="center" shrinkToFit="0" vertical="center" wrapText="1"/>
    </xf>
    <xf fontId="14" fillId="18" borderId="6" numFmtId="166" xfId="0" applyNumberFormat="1" applyFont="1" applyFill="1" applyBorder="1" applyAlignment="1">
      <alignment horizontal="center" shrinkToFit="0" vertical="center" wrapText="1"/>
    </xf>
    <xf fontId="14" fillId="5" borderId="6" numFmtId="169" xfId="0" applyNumberFormat="1" applyFont="1" applyFill="1" applyBorder="1" applyAlignment="1">
      <alignment horizontal="center" shrinkToFit="0" vertical="center" wrapText="1"/>
    </xf>
    <xf fontId="51" fillId="3" borderId="6" numFmtId="169" xfId="0" applyNumberFormat="1" applyFont="1" applyFill="1" applyBorder="1" applyAlignment="1">
      <alignment horizontal="center" shrinkToFit="0" vertical="center" wrapText="1"/>
    </xf>
    <xf fontId="51" fillId="3" borderId="6" numFmtId="164" xfId="0" applyNumberFormat="0" applyFont="1" applyFill="1" applyBorder="1" applyAlignment="1">
      <alignment horizontal="center" shrinkToFit="0" vertical="center" wrapText="1"/>
    </xf>
    <xf fontId="50" fillId="3" borderId="6" numFmtId="169" xfId="0" applyNumberFormat="1" applyFont="1" applyFill="1" applyBorder="1" applyAlignment="1">
      <alignment horizontal="center" shrinkToFit="0" vertical="center" wrapText="1"/>
    </xf>
    <xf fontId="50" fillId="3" borderId="6" numFmtId="164" xfId="0" applyNumberFormat="0" applyFont="1" applyFill="1" applyBorder="1" applyAlignment="1">
      <alignment horizontal="center" shrinkToFit="0" vertical="center" wrapText="1"/>
    </xf>
    <xf fontId="52" fillId="5" borderId="6" numFmtId="169" xfId="0" applyNumberFormat="1" applyFont="1" applyFill="1" applyBorder="1" applyAlignment="1">
      <alignment horizontal="center" shrinkToFit="0" vertical="center" wrapText="1"/>
    </xf>
    <xf fontId="24" fillId="18" borderId="6" numFmtId="169" xfId="0" applyNumberFormat="1" applyFont="1" applyFill="1" applyBorder="1" applyAlignment="1">
      <alignment horizontal="center" shrinkToFit="0" vertical="center" wrapText="1"/>
    </xf>
    <xf fontId="25" fillId="5" borderId="6" numFmtId="169" xfId="0" applyNumberFormat="1" applyFont="1" applyFill="1" applyBorder="1" applyAlignment="1">
      <alignment horizontal="center" shrinkToFit="0" vertical="center" wrapText="1"/>
    </xf>
    <xf fontId="53" fillId="0" borderId="0" numFmtId="169" xfId="0" applyNumberFormat="1" applyFont="1" applyFill="0" applyBorder="1" applyAlignment="1">
      <alignment horizontal="center" shrinkToFit="0" vertical="bottom" wrapText="0"/>
    </xf>
    <xf fontId="51" fillId="0" borderId="0" numFmtId="169" xfId="0" applyNumberFormat="1" applyFont="1" applyFill="0" applyBorder="1" applyAlignment="1">
      <alignment horizontal="center" shrinkToFit="0" vertical="bottom" wrapText="0"/>
    </xf>
    <xf fontId="14" fillId="5" borderId="3" numFmtId="169" xfId="0" applyNumberFormat="1" applyFont="1" applyFill="1" applyBorder="1" applyAlignment="1">
      <alignment horizontal="center" shrinkToFit="0" vertical="center" wrapText="1"/>
    </xf>
    <xf fontId="2" fillId="5" borderId="47" numFmtId="169" xfId="60" applyNumberFormat="1" applyFont="0" applyFill="1" applyBorder="1" applyAlignment="1">
      <alignment horizontal="center" shrinkToFit="0" vertical="center" wrapText="1"/>
    </xf>
  </cellXfs>
  <cellStyles count="52">
    <cellStyle name="Normal" xfId="0" builtinId="0"/>
    <cellStyle name="Comma" xfId="15" builtinId="3"/>
    <cellStyle name="Comma [0]" xfId="16" builtinId="6"/>
    <cellStyle name="Currency" xfId="17" builtinId="4"/>
    <cellStyle name="Currency[0]" xfId="18" builtinId="7"/>
    <cellStyle name="Percent" xfId="19" builtinId="5"/>
    <cellStyle name="Moeda 10" xfId="20"/>
    <cellStyle name="Moeda 2" xfId="21"/>
    <cellStyle name="Moeda 2 2" xfId="22"/>
    <cellStyle name="Moeda 2 3" xfId="23"/>
    <cellStyle name="Moeda 3" xfId="24"/>
    <cellStyle name="Moeda 8" xfId="25"/>
    <cellStyle name="Moeda 8 2" xfId="26"/>
    <cellStyle name="Moeda 8 3" xfId="27"/>
    <cellStyle name="Moeda 8 3 2" xfId="28"/>
    <cellStyle name="Moeda 8 4" xfId="29"/>
    <cellStyle name="Normal 11" xfId="30"/>
    <cellStyle name="Normal 11 2" xfId="31"/>
    <cellStyle name="Normal 11 3" xfId="32"/>
    <cellStyle name="Normal 11 4" xfId="33"/>
    <cellStyle name="Normal 11 5" xfId="34"/>
    <cellStyle name="Normal 2" xfId="35"/>
    <cellStyle name="Normal 2 2" xfId="36"/>
    <cellStyle name="Normal 3" xfId="37"/>
    <cellStyle name="Normal 3 10" xfId="38"/>
    <cellStyle name="Normal 3 11" xfId="39"/>
    <cellStyle name="Normal 3 2" xfId="40"/>
    <cellStyle name="Normal 4" xfId="41"/>
    <cellStyle name="Normal 4 2" xfId="42"/>
    <cellStyle name="Normal 5" xfId="43"/>
    <cellStyle name="Normal 6" xfId="44"/>
    <cellStyle name="Normal 6 2" xfId="45"/>
    <cellStyle name="Normal 63" xfId="46"/>
    <cellStyle name="Normal 68" xfId="47"/>
    <cellStyle name="Normal 7" xfId="48"/>
    <cellStyle name="Normal 7 2" xfId="49"/>
    <cellStyle name="Normal 7 3" xfId="50"/>
    <cellStyle name="Normal 7 3 2" xfId="51"/>
    <cellStyle name="Normal 7 3 3" xfId="52"/>
    <cellStyle name="Normal 7 4" xfId="53"/>
    <cellStyle name="Normal 8" xfId="54"/>
    <cellStyle name="Normal 9" xfId="55"/>
    <cellStyle name="Porcentagem 2" xfId="56"/>
    <cellStyle name="Porcentagem 2 2" xfId="57"/>
    <cellStyle name="Porcentagem 3" xfId="58"/>
    <cellStyle name="Texto Explicativo 2" xfId="59"/>
    <cellStyle name="Texto Explicativo 2 2" xfId="60"/>
    <cellStyle name="Texto Explicativo 2 3" xfId="61"/>
    <cellStyle name="Texto Explicativo 3" xfId="62"/>
    <cellStyle name="Vírgula 2" xfId="63"/>
    <cellStyle name="Vírgula 2 2" xfId="64"/>
    <cellStyle name="Excel_BuiltIn_Texto Explicativo" xfId="65"/>
  </cellStyles>
  <dxfs count="2">
    <dxf/>
    <dxf>
      <font>
        <b val="0"/>
        <color rgb="FF9C0006"/>
      </font>
      <fill>
        <patternFill patternType="solid">
          <fgColor rgb="FFDEE2D4"/>
          <bgColor rgb="FFFFC7CE"/>
        </patternFill>
      </fill>
    </dxf>
  </dxfs>
  <tableStyles count="0" defaultTableStyle="TableStyleMedium2" defaultPivotStyle="PivotStyleLight16"/>
</styleSheet>
</file>

<file path=xl/_rels/workbook.xml.rels><?xml version="1.0" encoding="UTF-8" standalone="yes"?><Relationships xmlns="http://schemas.openxmlformats.org/package/2006/relationships"><Relationship  Id="rId13" Type="http://schemas.openxmlformats.org/officeDocument/2006/relationships/worksheet" Target="worksheets/sheet11.xml"/><Relationship  Id="rId11" Type="http://schemas.openxmlformats.org/officeDocument/2006/relationships/worksheet" Target="worksheets/sheet9.xml"/><Relationship  Id="rId17" Type="http://schemas.openxmlformats.org/officeDocument/2006/relationships/styles" Target="styles.xml"/><Relationship  Id="rId10" Type="http://schemas.openxmlformats.org/officeDocument/2006/relationships/worksheet" Target="worksheets/sheet8.xml"/><Relationship  Id="rId15" Type="http://schemas.openxmlformats.org/officeDocument/2006/relationships/worksheet" Target="worksheets/sheet13.xml"/><Relationship  Id="rId9" Type="http://schemas.openxmlformats.org/officeDocument/2006/relationships/worksheet" Target="worksheets/sheet7.xml"/><Relationship  Id="rId8" Type="http://schemas.openxmlformats.org/officeDocument/2006/relationships/worksheet" Target="worksheets/sheet6.xml"/><Relationship  Id="rId7" Type="http://schemas.openxmlformats.org/officeDocument/2006/relationships/worksheet" Target="worksheets/sheet5.xml"/><Relationship  Id="rId14" Type="http://schemas.openxmlformats.org/officeDocument/2006/relationships/worksheet" Target="worksheets/sheet12.xml"/><Relationship  Id="rId6" Type="http://schemas.openxmlformats.org/officeDocument/2006/relationships/worksheet" Target="worksheets/sheet4.xml"/><Relationship  Id="rId5" Type="http://schemas.openxmlformats.org/officeDocument/2006/relationships/worksheet" Target="worksheets/sheet3.xml"/><Relationship  Id="rId4" Type="http://schemas.openxmlformats.org/officeDocument/2006/relationships/worksheet" Target="worksheets/sheet2.xml"/><Relationship  Id="rId16" Type="http://schemas.openxmlformats.org/officeDocument/2006/relationships/sharedStrings" Target="sharedStrings.xml"/><Relationship  Id="rId12" Type="http://schemas.openxmlformats.org/officeDocument/2006/relationships/worksheet" Target="worksheets/sheet10.xml"/><Relationship  Id="rId3" Type="http://schemas.openxmlformats.org/officeDocument/2006/relationships/worksheet" Target="worksheets/sheet1.xml"/><Relationship  Id="rId2" Type="http://schemas.openxmlformats.org/officeDocument/2006/relationships/externalLink" Target="externalLinks/externalLink2.xml"/><Relationship  Id="rId1" Type="http://schemas.openxmlformats.org/officeDocument/2006/relationships/externalLink" Target="externalLinks/externalLink1.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2.xml.rels><?xml version="1.0" encoding="UTF-8" standalone="yes"?><Relationships xmlns="http://schemas.openxmlformats.org/package/2006/relationships"><Relationship Id="rId1" Type="http://schemas.openxmlformats.org/officeDocument/2006/relationships/image" Target="../media/image1.jpg"/></Relationships>
</file>

<file path=xl/drawings/_rels/drawing3.xml.rels><?xml version="1.0" encoding="UTF-8" standalone="yes"?><Relationships xmlns="http://schemas.openxmlformats.org/package/2006/relationships"><Relationship Id="rId1" Type="http://schemas.openxmlformats.org/officeDocument/2006/relationships/image" Target="../media/image1.jpg"/></Relationships>
</file>

<file path=xl/drawings/_rels/drawing4.xml.rels><?xml version="1.0" encoding="UTF-8" standalone="yes"?><Relationships xmlns="http://schemas.openxmlformats.org/package/2006/relationships"><Relationship Id="rId1" Type="http://schemas.openxmlformats.org/officeDocument/2006/relationships/image" Target="../media/image1.jpg"/></Relationships>
</file>

<file path=xl/drawings/_rels/drawing5.xml.rels><?xml version="1.0" encoding="UTF-8" standalone="yes"?><Relationships xmlns="http://schemas.openxmlformats.org/package/2006/relationships"><Relationship Id="rId1" Type="http://schemas.openxmlformats.org/officeDocument/2006/relationships/image" Target="../media/image1.jpg"/></Relationships>
</file>

<file path=xl/drawings/_rels/drawing6.xml.rels><?xml version="1.0" encoding="UTF-8" standalone="yes"?><Relationships xmlns="http://schemas.openxmlformats.org/package/2006/relationships"><Relationship Id="rId1" Type="http://schemas.openxmlformats.org/officeDocument/2006/relationships/image" Target="../media/image1.jpg"/></Relationships>
</file>

<file path=xl/drawings/_rels/drawing7.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5</xdr:col>
      <xdr:colOff>404914</xdr:colOff>
      <xdr:row>0</xdr:row>
      <xdr:rowOff>151804</xdr:rowOff>
    </xdr:from>
    <xdr:to>
      <xdr:col>7</xdr:col>
      <xdr:colOff>540246</xdr:colOff>
      <xdr:row>0</xdr:row>
      <xdr:rowOff>1093886</xdr:rowOff>
    </xdr:to>
    <xdr:pic macro="">
      <xdr:nvPicPr>
        <xdr:cNvPr id="1025" name="Imagem 2"/>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9</xdr:col>
      <xdr:colOff>200248</xdr:colOff>
      <xdr:row>0</xdr:row>
      <xdr:rowOff>113034</xdr:rowOff>
    </xdr:from>
    <xdr:to>
      <xdr:col>11</xdr:col>
      <xdr:colOff>329030</xdr:colOff>
      <xdr:row>0</xdr:row>
      <xdr:rowOff>856877</xdr:rowOff>
    </xdr:to>
    <xdr:pic macro="">
      <xdr:nvPicPr>
        <xdr:cNvPr id="3073" name="Imagem 1"/>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7</xdr:col>
      <xdr:colOff>304874</xdr:colOff>
      <xdr:row>0</xdr:row>
      <xdr:rowOff>113034</xdr:rowOff>
    </xdr:from>
    <xdr:to>
      <xdr:col>8</xdr:col>
      <xdr:colOff>667903</xdr:colOff>
      <xdr:row>0</xdr:row>
      <xdr:rowOff>856877</xdr:rowOff>
    </xdr:to>
    <xdr:pic macro="">
      <xdr:nvPicPr>
        <xdr:cNvPr id="4097" name="Imagem 1"/>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7</xdr:col>
      <xdr:colOff>260449</xdr:colOff>
      <xdr:row>0</xdr:row>
      <xdr:rowOff>28872</xdr:rowOff>
    </xdr:from>
    <xdr:to>
      <xdr:col>9</xdr:col>
      <xdr:colOff>482946</xdr:colOff>
      <xdr:row>0</xdr:row>
      <xdr:rowOff>830088</xdr:rowOff>
    </xdr:to>
    <xdr:pic macro="">
      <xdr:nvPicPr>
        <xdr:cNvPr id="6145" name="Imagem 1"/>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7</xdr:col>
      <xdr:colOff>304074</xdr:colOff>
      <xdr:row>0</xdr:row>
      <xdr:rowOff>113034</xdr:rowOff>
    </xdr:from>
    <xdr:to>
      <xdr:col>8</xdr:col>
      <xdr:colOff>648481</xdr:colOff>
      <xdr:row>0</xdr:row>
      <xdr:rowOff>856877</xdr:rowOff>
    </xdr:to>
    <xdr:pic macro="">
      <xdr:nvPicPr>
        <xdr:cNvPr id="7169" name="Imagem 1"/>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10</xdr:col>
      <xdr:colOff>0</xdr:colOff>
      <xdr:row>0</xdr:row>
      <xdr:rowOff>113034</xdr:rowOff>
    </xdr:from>
    <xdr:to>
      <xdr:col>11</xdr:col>
      <xdr:colOff>238338</xdr:colOff>
      <xdr:row>0</xdr:row>
      <xdr:rowOff>856877</xdr:rowOff>
    </xdr:to>
    <xdr:pic macro="">
      <xdr:nvPicPr>
        <xdr:cNvPr id="10273" name="Imagem 1"/>
        <xdr:cNvPicPr>
          <a:picLocks noChangeAspect="1"/>
        </xdr:cNvPicPr>
      </xdr:nvPicPr>
      <xdr:blipFill>
        <a:blip r:embed="rId1"/>
        <a:srcRect/>
        <a:stretch/>
      </xdr:blipFill>
      <xdr:spPr>
        <a:xfrm>
          <a:off x="0" y="0"/>
          <a:ext cx="0" cy="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xdr:from>
      <xdr:col>1</xdr:col>
      <xdr:colOff>10616616</xdr:colOff>
      <xdr:row>0</xdr:row>
      <xdr:rowOff>28932</xdr:rowOff>
    </xdr:from>
    <xdr:to>
      <xdr:col>1</xdr:col>
      <xdr:colOff>11633847</xdr:colOff>
      <xdr:row>1</xdr:row>
      <xdr:rowOff>687138</xdr:rowOff>
    </xdr:to>
    <xdr:pic macro="">
      <xdr:nvPicPr>
        <xdr:cNvPr id="11265" name="Imagem 2"/>
        <xdr:cNvPicPr>
          <a:picLocks noChangeAspect="1"/>
        </xdr:cNvPicPr>
      </xdr:nvPicPr>
      <xdr:blipFill>
        <a:blip r:embed="rId1"/>
        <a:srcRect/>
        <a:stretch/>
      </xdr:blipFill>
      <xdr:spPr>
        <a:xfrm>
          <a:off x="0" y="0"/>
          <a:ext cx="0" cy="0"/>
        </a:xfrm>
        <a:prstGeom prst="rect">
          <a:avLst/>
        </a:prstGeom>
        <a:noFill/>
      </xdr:spPr>
    </xdr:pic>
    <xdr:clientData/>
  </xdr:twoCellAnchor>
  <xdr:twoCellAnchor>
    <xdr:from>
      <xdr:col>1</xdr:col>
      <xdr:colOff>105230</xdr:colOff>
      <xdr:row>78</xdr:row>
      <xdr:rowOff>815020</xdr:rowOff>
    </xdr:from>
    <xdr:to>
      <xdr:col>1</xdr:col>
      <xdr:colOff>5097846</xdr:colOff>
      <xdr:row>78</xdr:row>
      <xdr:rowOff>3122153</xdr:rowOff>
    </xdr:to>
    <xdr:pic macro="">
      <xdr:nvPicPr>
        <xdr:cNvPr id="11266" name="image1.png"/>
        <xdr:cNvPicPr>
          <a:picLocks noChangeAspect="1"/>
        </xdr:cNvPicPr>
      </xdr:nvPicPr>
      <xdr:blipFill>
        <a:blip r:embed="rId2"/>
        <a:srcRect/>
        <a:stretch/>
      </xdr:blipFill>
      <xdr:spPr>
        <a:xfrm>
          <a:off x="0" y="0"/>
          <a:ext cx="0" cy="0"/>
        </a:xfrm>
        <a:prstGeom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Users/Mayara/Downloads/(1)%20AN_11.5_MED_VIG._21.05.2018%20" TargetMode="External"/></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denise.weck.QRD/Desktop/Retifica&#231;&#227;o%20emergencial/VALORES+REAJUSTADOS+00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AN_11.5_MED_VIG._21.05"/>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N_11.5_MED_VIG.04.07.2022 (3)"/>
      <sheetName val="AJUSTE DE VALOR AN_11.5_MED_VIG"/>
      <sheetName val="Oncologia"/>
      <sheetName val="AJUSTE DE VALOR Oncologia"/>
      <sheetName val="Produtos Nutricionais"/>
      <sheetName val="AJUSTE DE VALOR Produtos Nutric"/>
    </sheetNames>
    <sheetDataSet>
      <sheetData sheetId="1">
        <row r="6">
          <cell r="A6" t="n">
            <v>90294408</v>
          </cell>
          <cell r="B6" t="str">
            <v>00</v>
          </cell>
          <cell r="C6" t="str">
            <v xml:space="preserve">AFLIBERCEPTE 40MGML INJ FA 0,278ML + AG C FILTRO</v>
          </cell>
          <cell r="D6" t="str">
            <v xml:space="preserve">EYLIA 40MGML INJ FA 0,278ML + AG C FILTRO</v>
          </cell>
          <cell r="E6" t="str">
            <v>BAYER</v>
          </cell>
          <cell r="F6" t="n">
            <v>1</v>
          </cell>
          <cell r="G6" t="str">
            <v>UN</v>
          </cell>
          <cell r="H6" t="str">
            <v>NÃO</v>
          </cell>
          <cell r="I6" t="n">
            <v>3742.3152720317353</v>
          </cell>
        </row>
        <row r="7">
          <cell r="A7" t="n">
            <v>92368204</v>
          </cell>
          <cell r="B7" t="str">
            <v>00</v>
          </cell>
          <cell r="C7" t="str">
            <v xml:space="preserve">ANFOTERICINA B LIPOSOMAL LIOFILIZADA - 50MG</v>
          </cell>
          <cell r="D7" t="str">
            <v xml:space="preserve">AMBISOME - 50MG</v>
          </cell>
          <cell r="E7" t="str">
            <v xml:space="preserve">UNITED MEDICAL LTDA</v>
          </cell>
          <cell r="F7" t="n">
            <v>1</v>
          </cell>
          <cell r="G7" t="str">
            <v>FA</v>
          </cell>
          <cell r="H7" t="str">
            <v>NÃO</v>
          </cell>
          <cell r="I7" t="n">
            <v>2094.7501523130409</v>
          </cell>
        </row>
        <row r="8">
          <cell r="A8" t="n">
            <v>90309154</v>
          </cell>
          <cell r="B8" t="str">
            <v>00</v>
          </cell>
          <cell r="C8" t="str">
            <v xml:space="preserve">RANIBIZUMABE 10 MGML SOL. INJ. FR. X 0,23 ML + SERINGA+ AGULHA + FILTRO</v>
          </cell>
          <cell r="D8" t="str">
            <v xml:space="preserve">LUCENTIS 10 MGML SOL. INJ. FR. X 0,23 ML + SERINGA+ AGULHA + FILTRO</v>
          </cell>
          <cell r="E8" t="str">
            <v>NOVARTIS</v>
          </cell>
          <cell r="F8" t="n">
            <v>1</v>
          </cell>
          <cell r="G8" t="str">
            <v>UN</v>
          </cell>
          <cell r="H8" t="str">
            <v>NÃO</v>
          </cell>
          <cell r="I8" t="n">
            <v>2702.3650146829273</v>
          </cell>
        </row>
        <row r="9">
          <cell r="A9" t="n">
            <v>90269268</v>
          </cell>
          <cell r="B9" t="str">
            <v>00</v>
          </cell>
          <cell r="C9" t="str">
            <v xml:space="preserve">INFLIXIMABE 10 MGML PÓ LIÓF. INJ. FA  X 10 ML</v>
          </cell>
          <cell r="D9" t="str">
            <v xml:space="preserve">REMICADE 10 MGML PÓ LIÓF. INJ. FA  X 10 ML</v>
          </cell>
          <cell r="E9" t="str">
            <v>SCHERING-PLOUGH</v>
          </cell>
          <cell r="F9" t="n">
            <v>1</v>
          </cell>
          <cell r="G9" t="str">
            <v>FA</v>
          </cell>
          <cell r="H9" t="str">
            <v>NÃO</v>
          </cell>
          <cell r="I9" t="n">
            <v>4427.4997542319115</v>
          </cell>
        </row>
        <row r="10">
          <cell r="A10" t="n">
            <v>92471978</v>
          </cell>
          <cell r="B10" t="str">
            <v>00</v>
          </cell>
          <cell r="C10" t="str">
            <v xml:space="preserve">MEROPENEM - 1GRA  30ML</v>
          </cell>
          <cell r="D10" t="str">
            <v xml:space="preserve">MEROPENEM - 1GRA  30ML</v>
          </cell>
          <cell r="E10" t="str">
            <v>EUROFARMA</v>
          </cell>
          <cell r="F10" t="n">
            <v>1</v>
          </cell>
          <cell r="G10" t="str">
            <v>UN</v>
          </cell>
          <cell r="H10" t="str">
            <v>NÃO</v>
          </cell>
          <cell r="I10" t="n">
            <v>209.85478904099116</v>
          </cell>
        </row>
        <row r="11">
          <cell r="A11" t="n">
            <v>92464572</v>
          </cell>
          <cell r="B11" t="n">
            <v>20</v>
          </cell>
          <cell r="C11" t="str">
            <v xml:space="preserve">ENOXAPARINA SODICA - 40MG  0,4ML</v>
          </cell>
          <cell r="D11" t="str">
            <v xml:space="preserve">CLEXANE - 40MG  0,4ML</v>
          </cell>
          <cell r="E11" t="str">
            <v>SANOFI-AVENTIS</v>
          </cell>
          <cell r="F11" t="n">
            <v>1</v>
          </cell>
          <cell r="G11" t="str">
            <v>SER</v>
          </cell>
          <cell r="H11" t="str">
            <v>NÃO</v>
          </cell>
          <cell r="I11" t="n">
            <v>50.19564565632836</v>
          </cell>
        </row>
        <row r="12">
          <cell r="A12" t="n">
            <v>92468152</v>
          </cell>
          <cell r="B12" t="n">
            <v>20</v>
          </cell>
          <cell r="C12" t="str">
            <v xml:space="preserve">PIPERACILINA SODICA + TAZOBACTAM SODICO IV - 4GRA500MG</v>
          </cell>
          <cell r="D12" t="str">
            <v xml:space="preserve">PIPERACILINA SODICA + TAZOBACTAM SODICO IV - 4GRA500MG</v>
          </cell>
          <cell r="E12" t="str">
            <v>EUROFARMA</v>
          </cell>
          <cell r="F12" t="n">
            <v>1</v>
          </cell>
          <cell r="G12" t="str">
            <v>FA</v>
          </cell>
          <cell r="H12" t="str">
            <v>NÃO</v>
          </cell>
          <cell r="I12" t="n">
            <v>110.2378746518072</v>
          </cell>
        </row>
        <row r="13">
          <cell r="A13" t="n">
            <v>92369553</v>
          </cell>
          <cell r="B13" t="str">
            <v>00</v>
          </cell>
          <cell r="C13" t="str">
            <v xml:space="preserve">IMUNOGLOBULINA HUMANA IV 5% - 5GRA</v>
          </cell>
          <cell r="D13" t="str">
            <v xml:space="preserve">IMUNOGLOBULINA HUMANA IV FLEBOGAMMA - 5GRA</v>
          </cell>
          <cell r="E13" t="str">
            <v xml:space="preserve">GRIFOLS BRASIL LTDA</v>
          </cell>
          <cell r="F13" t="n">
            <v>1</v>
          </cell>
          <cell r="G13" t="str">
            <v>UN</v>
          </cell>
          <cell r="H13" t="str">
            <v>NÃO</v>
          </cell>
          <cell r="I13" t="n">
            <v>1843.5816402919484</v>
          </cell>
        </row>
        <row r="14">
          <cell r="A14" t="n">
            <v>92429521</v>
          </cell>
          <cell r="B14" t="n">
            <v>20</v>
          </cell>
          <cell r="C14" t="str">
            <v xml:space="preserve">PIPERACILINA+TAZOBACTAM - 4,5G (4 G + 500 MG) PÓ LIOF. INJ. FA.</v>
          </cell>
          <cell r="D14" t="str">
            <v xml:space="preserve">TAZOCIN - 4,5G (4 G + 500 MG) PÓ LIOF. INJ. FA.</v>
          </cell>
          <cell r="E14" t="str">
            <v>WYETH</v>
          </cell>
          <cell r="F14" t="n">
            <v>1</v>
          </cell>
          <cell r="G14" t="str">
            <v>FA</v>
          </cell>
          <cell r="H14" t="str">
            <v>NÃO</v>
          </cell>
          <cell r="I14" t="n">
            <v>173.52062385927252</v>
          </cell>
        </row>
        <row r="15">
          <cell r="A15" t="n">
            <v>90273729</v>
          </cell>
          <cell r="B15" t="str">
            <v>00</v>
          </cell>
          <cell r="C15" t="str">
            <v xml:space="preserve">MEROPENEM 1 G PÓ SOL. INJ. CX. 10  FA</v>
          </cell>
          <cell r="D15" t="str">
            <v xml:space="preserve">MERONEM IV 1 G PÓ SOL. INJ. CX. 10  FA</v>
          </cell>
          <cell r="E15" t="str">
            <v>ASTRAZENECA</v>
          </cell>
          <cell r="F15" t="n">
            <v>1</v>
          </cell>
          <cell r="G15" t="str">
            <v>UN</v>
          </cell>
          <cell r="H15" t="str">
            <v>NÃO</v>
          </cell>
          <cell r="I15" t="n">
            <v>305.46790261770241</v>
          </cell>
        </row>
        <row r="16">
          <cell r="A16" t="n">
            <v>96006461</v>
          </cell>
          <cell r="B16" t="str">
            <v>00</v>
          </cell>
          <cell r="C16" t="str">
            <v xml:space="preserve">DEXAMETASONA 0,7 MG IMPL IVIT BL APL CT</v>
          </cell>
          <cell r="D16" t="str">
            <v xml:space="preserve">OZURDEX  0,7 MG IMPL IVIT BL APL CT</v>
          </cell>
          <cell r="E16" t="str">
            <v>ALLERGAN</v>
          </cell>
          <cell r="F16" t="n">
            <v>1</v>
          </cell>
          <cell r="G16" t="str">
            <v>UN</v>
          </cell>
          <cell r="H16" t="str">
            <v>NÃO</v>
          </cell>
          <cell r="I16" t="n">
            <v>3222.6458206254738</v>
          </cell>
        </row>
        <row r="17">
          <cell r="A17" t="n">
            <v>90302753</v>
          </cell>
          <cell r="B17" t="str">
            <v>00</v>
          </cell>
          <cell r="C17" t="str">
            <v xml:space="preserve">ALFAEPOETINA 40.000 UI SOL. INJ. CX. 1 SER. PREENCH. X 1 ML + DISPOSITIVO</v>
          </cell>
          <cell r="D17" t="str">
            <v xml:space="preserve">EPREX 40.000 UI SOL. INJ. CX. 1 SER. PREENCH. X 1 ML + DISPOSITIVO</v>
          </cell>
          <cell r="E17" t="str">
            <v>JANSSEN-CILAG</v>
          </cell>
          <cell r="F17" t="n">
            <v>1</v>
          </cell>
          <cell r="G17" t="str">
            <v>SER</v>
          </cell>
          <cell r="H17" t="str">
            <v>NÃO</v>
          </cell>
          <cell r="I17" t="n">
            <v>1601.2754212854109</v>
          </cell>
        </row>
        <row r="18">
          <cell r="A18" t="n">
            <v>90177720</v>
          </cell>
          <cell r="B18" t="str">
            <v>00</v>
          </cell>
          <cell r="C18" t="str">
            <v xml:space="preserve">MEROPENEM 1 G PÓ SOL. INJ. CX. 10 FA</v>
          </cell>
          <cell r="D18" t="str">
            <v xml:space="preserve">MEPENOX 1 G PÓ SOL. INJ. CX. 10 FA</v>
          </cell>
          <cell r="E18" t="str">
            <v>BIOCHIMICO</v>
          </cell>
          <cell r="F18" t="n">
            <v>1</v>
          </cell>
          <cell r="G18" t="str">
            <v>FA</v>
          </cell>
          <cell r="H18" t="str">
            <v>NÃO</v>
          </cell>
          <cell r="I18" t="n">
            <v>300.65370903000274</v>
          </cell>
        </row>
        <row r="19">
          <cell r="A19" t="n">
            <v>92255922</v>
          </cell>
          <cell r="B19" t="n">
            <v>20</v>
          </cell>
          <cell r="C19" t="str">
            <v xml:space="preserve">CLORETO DE SÓDIO 0,9% SOL. INJ. CX. 50 FR. SIST. FECH. MINIFLAC X 100 ML</v>
          </cell>
          <cell r="D19" t="str">
            <v xml:space="preserve">CLORETO DE SÓDIO 0,9% SOL. INJ. CX. 50 FR. SIST. FECH. MINIFLAC X 100 ML</v>
          </cell>
          <cell r="E19" t="str">
            <v xml:space="preserve">LABORATÓRIOS B. BRAUN SA</v>
          </cell>
          <cell r="F19" t="n">
            <v>1</v>
          </cell>
          <cell r="G19" t="str">
            <v>FR</v>
          </cell>
          <cell r="H19" t="str">
            <v>NÃO</v>
          </cell>
          <cell r="I19" t="n">
            <v>5.997376970431894</v>
          </cell>
        </row>
        <row r="20">
          <cell r="A20" t="n">
            <v>92421610</v>
          </cell>
          <cell r="B20" t="n">
            <v>20</v>
          </cell>
          <cell r="C20" t="str">
            <v xml:space="preserve">PROPOFOL - 10MG  20ML</v>
          </cell>
          <cell r="D20" t="str">
            <v xml:space="preserve">PROFOLEN - 10MG  20ML</v>
          </cell>
          <cell r="E20" t="str">
            <v>BLAUSIEGEL</v>
          </cell>
          <cell r="F20" t="n">
            <v>1</v>
          </cell>
          <cell r="G20" t="str">
            <v>AMP</v>
          </cell>
          <cell r="H20" t="str">
            <v>NÃO</v>
          </cell>
          <cell r="I20" t="n">
            <v>49.953481742857157</v>
          </cell>
        </row>
        <row r="21">
          <cell r="A21" t="n">
            <v>91394031</v>
          </cell>
          <cell r="B21" t="n">
            <v>20</v>
          </cell>
          <cell r="C21" t="str">
            <v xml:space="preserve">PANTOPRAZOL - 40MG</v>
          </cell>
          <cell r="D21" t="str">
            <v xml:space="preserve">PANTOZOL - 40MG</v>
          </cell>
          <cell r="E21" t="str">
            <v xml:space="preserve">NYCOMED PHARMA</v>
          </cell>
          <cell r="F21" t="n">
            <v>1</v>
          </cell>
          <cell r="G21" t="str">
            <v>FA</v>
          </cell>
          <cell r="H21" t="str">
            <v>NÃO</v>
          </cell>
          <cell r="I21" t="n">
            <v>114.68832327855944</v>
          </cell>
        </row>
        <row r="22">
          <cell r="A22" t="n">
            <v>90281853</v>
          </cell>
          <cell r="B22" t="str">
            <v>00</v>
          </cell>
          <cell r="C22" t="str">
            <v xml:space="preserve">DEXMEDETOMIDINA 100 MCGML SOL. INJ. CX. 5 FA X 2 ML</v>
          </cell>
          <cell r="D22" t="str">
            <v xml:space="preserve">PRECEDEX 100 MCGML SOL. INJ. CX. 5 FA X 2 ML</v>
          </cell>
          <cell r="E22" t="str">
            <v>ABBOTTHOSPIRA</v>
          </cell>
          <cell r="F22" t="n">
            <v>1</v>
          </cell>
          <cell r="G22" t="str">
            <v>UN</v>
          </cell>
          <cell r="H22" t="str">
            <v>NÃO</v>
          </cell>
          <cell r="I22" t="n">
            <v>181.22051589509613</v>
          </cell>
        </row>
        <row r="23">
          <cell r="A23" t="n">
            <v>90241460</v>
          </cell>
          <cell r="B23" t="str">
            <v>00</v>
          </cell>
          <cell r="C23" t="str">
            <v xml:space="preserve">MEROPENEM - 1GRA  30ML CBOLSA FLEXIVEL</v>
          </cell>
          <cell r="D23" t="str">
            <v xml:space="preserve">MEROPENEM - 1GRA  30ML CBOLSA FLEXIVEL</v>
          </cell>
          <cell r="E23" t="str">
            <v>ABL</v>
          </cell>
          <cell r="F23" t="n">
            <v>1</v>
          </cell>
          <cell r="G23" t="str">
            <v>UN</v>
          </cell>
          <cell r="H23" t="str">
            <v>NÃO</v>
          </cell>
          <cell r="I23" t="n">
            <v>206.6746163293835</v>
          </cell>
        </row>
        <row r="24">
          <cell r="A24" t="n">
            <v>92391974</v>
          </cell>
          <cell r="B24" t="n">
            <v>20</v>
          </cell>
          <cell r="C24" t="str">
            <v xml:space="preserve">ONDANSETRONA 8 MG SOL. INJ. CX.1 AMP. X 4 ML</v>
          </cell>
          <cell r="D24" t="str">
            <v xml:space="preserve">ANSENTRON 8 MG SOL. INJ. CX.1 AMP. X 4 ML</v>
          </cell>
          <cell r="E24" t="str">
            <v>BIOSINTETICA</v>
          </cell>
          <cell r="F24" t="n">
            <v>1</v>
          </cell>
          <cell r="G24" t="str">
            <v>AMP</v>
          </cell>
          <cell r="H24" t="str">
            <v>NÃO</v>
          </cell>
          <cell r="I24" t="n">
            <v>144.78425802751514</v>
          </cell>
        </row>
        <row r="25">
          <cell r="A25" t="n">
            <v>90168763</v>
          </cell>
          <cell r="B25" t="str">
            <v>00</v>
          </cell>
          <cell r="C25" t="str">
            <v xml:space="preserve">LINEZOLIDA 600 MG (2 MGML) SOL. INJ. CX. 10 BOLSA  X 300 ML.</v>
          </cell>
          <cell r="D25" t="str">
            <v xml:space="preserve">ZYVOX 600 MG (2 MGML) SOL. INJ. CX. 10 BOLSA  X 300 ML.</v>
          </cell>
          <cell r="E25" t="str">
            <v xml:space="preserve">PHARMACIA PFIZER</v>
          </cell>
          <cell r="F25" t="n">
            <v>1</v>
          </cell>
          <cell r="G25" t="str">
            <v>UN</v>
          </cell>
          <cell r="H25" t="str">
            <v>NÃO</v>
          </cell>
          <cell r="I25" t="n">
            <v>315.46032906648583</v>
          </cell>
        </row>
        <row r="26">
          <cell r="A26" t="n">
            <v>90119401</v>
          </cell>
          <cell r="B26" t="n">
            <v>20</v>
          </cell>
          <cell r="C26" t="str">
            <v xml:space="preserve">PROPOFOL 1% (10 MGML) EMUL. INJ. FA X 50 ML</v>
          </cell>
          <cell r="D26" t="str">
            <v xml:space="preserve">LIPURO 1% (10 MGML) EMUL. INJ. FA X 50 ML</v>
          </cell>
          <cell r="E26" t="str">
            <v xml:space="preserve">LABORATÓRIOS B. BRAUN SA</v>
          </cell>
          <cell r="F26" t="n">
            <v>50</v>
          </cell>
          <cell r="G26" t="str">
            <v>ML</v>
          </cell>
          <cell r="H26" t="str">
            <v>SIM</v>
          </cell>
          <cell r="I26" t="n">
            <v>2.3211938475805209</v>
          </cell>
        </row>
        <row r="27">
          <cell r="A27" t="n">
            <v>90938682</v>
          </cell>
          <cell r="B27" t="n">
            <v>20</v>
          </cell>
          <cell r="C27" t="str">
            <v xml:space="preserve">CARDIOVASCULAR IN VIVO CINTILOGRAFIA DO MIOCARDIO COM DUPLO ISOTOPO (PERF.+VIAB.)</v>
          </cell>
          <cell r="D27" t="str">
            <v xml:space="preserve">CARDIOVASCULAR IN VIVO CINTILOGRAFIA DO MIOCARDIO COM DUPLO ISOTOPO (PERF.+VIAB.)</v>
          </cell>
          <cell r="E27" t="str">
            <v>SBMN</v>
          </cell>
          <cell r="F27" t="n">
            <v>1</v>
          </cell>
          <cell r="G27" t="str">
            <v>UN</v>
          </cell>
          <cell r="H27" t="str">
            <v>NÃO</v>
          </cell>
          <cell r="I27" t="n">
            <v>1343.07954717543</v>
          </cell>
        </row>
        <row r="28">
          <cell r="A28" t="n">
            <v>92422225</v>
          </cell>
          <cell r="B28" t="n">
            <v>20</v>
          </cell>
          <cell r="C28" t="str">
            <v xml:space="preserve">PROPOFOL - 10MGML  20ML</v>
          </cell>
          <cell r="D28" t="str">
            <v xml:space="preserve">PROPOVAN - 10MGML  20ML</v>
          </cell>
          <cell r="E28" t="str">
            <v>CRISTALIA</v>
          </cell>
          <cell r="F28" t="n">
            <v>1</v>
          </cell>
          <cell r="G28" t="str">
            <v>AMP</v>
          </cell>
          <cell r="H28" t="str">
            <v>NÃO</v>
          </cell>
          <cell r="I28" t="n">
            <v>44.421371372189732</v>
          </cell>
        </row>
        <row r="29">
          <cell r="A29" t="n">
            <v>92465447</v>
          </cell>
          <cell r="B29" t="n">
            <v>20</v>
          </cell>
          <cell r="C29" t="str">
            <v xml:space="preserve">OMEPRAZOL - 40MG</v>
          </cell>
          <cell r="D29" t="str">
            <v xml:space="preserve">GASPIREN - 40MG</v>
          </cell>
          <cell r="E29" t="str">
            <v xml:space="preserve">BIOLAB SANUS</v>
          </cell>
          <cell r="F29" t="n">
            <v>1</v>
          </cell>
          <cell r="G29" t="str">
            <v>FA</v>
          </cell>
          <cell r="H29" t="str">
            <v>NÃO</v>
          </cell>
          <cell r="I29" t="n">
            <v>52.086868426545408</v>
          </cell>
        </row>
        <row r="30">
          <cell r="A30" t="n">
            <v>90269926</v>
          </cell>
          <cell r="B30" t="n">
            <v>20</v>
          </cell>
          <cell r="C30" t="str">
            <v xml:space="preserve">ONDANSETRONA 8 MG (2 MGML) SOL. INJ. CX. 100 AMP X 4 ML</v>
          </cell>
          <cell r="D30" t="str">
            <v xml:space="preserve">CLORIDRATO DE ONDANSETRONA 8 MG (2 MGML) SOL. INJ. CX. 100 AMP X 4 ML</v>
          </cell>
          <cell r="E30" t="str">
            <v>HYPOFARMA</v>
          </cell>
          <cell r="F30" t="n">
            <v>1</v>
          </cell>
          <cell r="G30" t="str">
            <v>AMP</v>
          </cell>
          <cell r="H30" t="str">
            <v>NÃO</v>
          </cell>
          <cell r="I30" t="n">
            <v>78.115819644733918</v>
          </cell>
        </row>
        <row r="31">
          <cell r="A31" t="n">
            <v>92426859</v>
          </cell>
          <cell r="B31" t="n">
            <v>20</v>
          </cell>
          <cell r="C31" t="str">
            <v xml:space="preserve">SEVOFLURANO - 250ML</v>
          </cell>
          <cell r="D31" t="str">
            <v xml:space="preserve">SEVOCRIS - 250ML</v>
          </cell>
          <cell r="E31" t="str">
            <v>CRISTALIA</v>
          </cell>
          <cell r="F31" t="n">
            <v>250</v>
          </cell>
          <cell r="G31" t="str">
            <v>ML</v>
          </cell>
          <cell r="H31" t="str">
            <v>SIM</v>
          </cell>
          <cell r="I31" t="n">
            <v>6.0727146624738317</v>
          </cell>
        </row>
        <row r="32">
          <cell r="A32" t="n">
            <v>90198646</v>
          </cell>
          <cell r="B32" t="str">
            <v>00</v>
          </cell>
          <cell r="C32" t="str">
            <v xml:space="preserve">IMUNOGLOBULINA HUMANA 5 G (50 MGML) SOL. INJ. FA X 100 ML</v>
          </cell>
          <cell r="D32" t="str">
            <v xml:space="preserve">PENTAGLOBIN 5 G (50 MGML) SOL. INJ. FA X 100 ML</v>
          </cell>
          <cell r="E32" t="str">
            <v xml:space="preserve">MARCOS PEDRILSON</v>
          </cell>
          <cell r="F32" t="n">
            <v>1</v>
          </cell>
          <cell r="G32" t="str">
            <v>UN</v>
          </cell>
          <cell r="H32" t="str">
            <v>NÃO</v>
          </cell>
          <cell r="I32" t="n">
            <v>1738.1553621120784</v>
          </cell>
        </row>
        <row r="33">
          <cell r="A33" t="n">
            <v>90306597</v>
          </cell>
          <cell r="B33" t="n">
            <v>20</v>
          </cell>
          <cell r="C33" t="str">
            <v xml:space="preserve">CLORETO DE SODIO 0,9% SOL. INJ. CX. 10 BOLSA PE BLOWPACK SIST. FECH. X 1000 ML</v>
          </cell>
          <cell r="D33" t="str">
            <v xml:space="preserve">CLORETO DE SODIO 0,9% SOL. INJ. CX. 10 BOLSA PE BLOWPACK SIST. FECH. X 1000 ML</v>
          </cell>
          <cell r="E33" t="str">
            <v xml:space="preserve">HALEX ISTAR INDÚSTRIA</v>
          </cell>
          <cell r="F33" t="n">
            <v>1</v>
          </cell>
          <cell r="G33" t="str">
            <v>UN</v>
          </cell>
          <cell r="H33" t="str">
            <v>NÃO</v>
          </cell>
          <cell r="I33" t="n">
            <v>8.6996598754732943</v>
          </cell>
        </row>
        <row r="34">
          <cell r="A34" t="n">
            <v>92441602</v>
          </cell>
          <cell r="B34" t="n">
            <v>20</v>
          </cell>
          <cell r="C34" t="str">
            <v xml:space="preserve">AZITROMICINA IV - 500MG</v>
          </cell>
          <cell r="D34" t="str">
            <v xml:space="preserve">ZITROMAX IV - 500MG</v>
          </cell>
          <cell r="E34" t="str">
            <v xml:space="preserve">PHARMACIA PFIZER</v>
          </cell>
          <cell r="F34" t="n">
            <v>1</v>
          </cell>
          <cell r="G34" t="str">
            <v>AMP</v>
          </cell>
          <cell r="H34" t="str">
            <v>NÃO</v>
          </cell>
          <cell r="I34" t="n">
            <v>187.38523183943971</v>
          </cell>
        </row>
        <row r="35">
          <cell r="A35" t="n">
            <v>92417396</v>
          </cell>
          <cell r="B35" t="n">
            <v>20</v>
          </cell>
          <cell r="C35" t="str">
            <v xml:space="preserve">OMEPRAZOL SÓDICO 40 MG PO LIOF. INJ. CX. 50 FA + 50 DIL. X 10 ML</v>
          </cell>
          <cell r="D35" t="str">
            <v xml:space="preserve">OMEPRAZOL SÓDICO 40 MG PO LIOF. INJ. CX. 50 FA + 50 DIL. X 10 ML</v>
          </cell>
          <cell r="E35" t="str">
            <v>EUROFARMA</v>
          </cell>
          <cell r="F35" t="n">
            <v>1</v>
          </cell>
          <cell r="G35" t="str">
            <v>FA</v>
          </cell>
          <cell r="H35" t="str">
            <v>NÃO</v>
          </cell>
          <cell r="I35" t="n">
            <v>38.53220818178859</v>
          </cell>
        </row>
        <row r="36">
          <cell r="A36" t="n">
            <v>92445209</v>
          </cell>
          <cell r="B36" t="n">
            <v>20</v>
          </cell>
          <cell r="C36" t="str">
            <v xml:space="preserve">SEVOFLURANO SOL. INAL FR. PLÁST. X  250  ML</v>
          </cell>
          <cell r="D36" t="str">
            <v xml:space="preserve">SEVORANE SOL. INAL FR. PLÁST. X  250  ML</v>
          </cell>
          <cell r="E36" t="str">
            <v>ABBOTT</v>
          </cell>
          <cell r="F36" t="n">
            <v>250</v>
          </cell>
          <cell r="G36" t="str">
            <v>ML</v>
          </cell>
          <cell r="H36" t="str">
            <v>SIM</v>
          </cell>
          <cell r="I36" t="n">
            <v>7.3461813211157203</v>
          </cell>
        </row>
        <row r="37">
          <cell r="A37" t="n">
            <v>92255345</v>
          </cell>
          <cell r="B37" t="n">
            <v>20</v>
          </cell>
          <cell r="C37" t="str">
            <v xml:space="preserve">CEFTRIAXONA SODICA IV -1GRA  10ML</v>
          </cell>
          <cell r="D37" t="str">
            <v xml:space="preserve">ROCEFIN IV - 1GRA  10ML</v>
          </cell>
          <cell r="E37" t="str">
            <v>ROCHE</v>
          </cell>
          <cell r="F37" t="n">
            <v>1</v>
          </cell>
          <cell r="G37" t="str">
            <v>FA</v>
          </cell>
          <cell r="H37" t="str">
            <v>NÃO</v>
          </cell>
          <cell r="I37" t="n">
            <v>65.11657298728008</v>
          </cell>
        </row>
        <row r="38">
          <cell r="A38" t="n">
            <v>96006293</v>
          </cell>
          <cell r="B38" t="n">
            <v>20</v>
          </cell>
          <cell r="C38" t="str">
            <v xml:space="preserve">AMINOÁCIDOS+GLICOSE+ELETRÓLITOS+LIPÍDEOS  1000ML RESTRIÇÃO HIDRICA</v>
          </cell>
          <cell r="D38" t="str">
            <v xml:space="preserve">OLIMEL N9(14,2 + 27,5 + 20) G/L EMUL INJ IV BOLS PLAS INC FLEX X 1000 ML  </v>
          </cell>
          <cell r="E38" t="str">
            <v xml:space="preserve">BAXTER HEALTHCARE - USA</v>
          </cell>
          <cell r="F38" t="n">
            <v>1</v>
          </cell>
          <cell r="G38" t="str">
            <v>UN</v>
          </cell>
          <cell r="H38" t="str">
            <v>NÃO</v>
          </cell>
          <cell r="I38" t="n">
            <v>438.28247966134012</v>
          </cell>
        </row>
        <row r="39">
          <cell r="A39" t="n">
            <v>92441041</v>
          </cell>
          <cell r="B39" t="n">
            <v>20</v>
          </cell>
          <cell r="C39" t="str">
            <v xml:space="preserve">CITRATO DE FENTANILA - 0,05MG  10ML</v>
          </cell>
          <cell r="D39" t="str">
            <v xml:space="preserve">FENTANEST - 0,05MG  10ML</v>
          </cell>
          <cell r="E39" t="str">
            <v>CRISTALIA</v>
          </cell>
          <cell r="F39" t="n">
            <v>10</v>
          </cell>
          <cell r="G39" t="str">
            <v>ML</v>
          </cell>
          <cell r="H39" t="str">
            <v>SIM</v>
          </cell>
          <cell r="I39" t="n">
            <v>1.5076755700088165</v>
          </cell>
        </row>
        <row r="40">
          <cell r="A40" t="n">
            <v>91152020</v>
          </cell>
          <cell r="B40" t="n">
            <v>20</v>
          </cell>
          <cell r="C40" t="str">
            <v xml:space="preserve">ENOXAPARINA SÓDICA 80 MG SOL. INJ. CX. 2 SER. PREENCH. X 0,8 ML</v>
          </cell>
          <cell r="D40" t="str">
            <v xml:space="preserve">CLEXANE 80 MG SOL. INJ. CX. 2 SER. PREENCH. X 0,8 ML</v>
          </cell>
          <cell r="E40" t="str">
            <v>SANOFI-AVENTIS</v>
          </cell>
          <cell r="F40" t="n">
            <v>1</v>
          </cell>
          <cell r="G40" t="str">
            <v>SER</v>
          </cell>
          <cell r="H40" t="str">
            <v>NÃO</v>
          </cell>
          <cell r="I40" t="n">
            <v>102.48357481716685</v>
          </cell>
        </row>
        <row r="41">
          <cell r="A41" t="n">
            <v>90263030</v>
          </cell>
          <cell r="B41" t="n">
            <v>20</v>
          </cell>
          <cell r="C41" t="str">
            <v xml:space="preserve">CEFAZOLINA SODICA - 1GRA</v>
          </cell>
          <cell r="D41" t="str">
            <v xml:space="preserve">KEFAZOL - 1GRA</v>
          </cell>
          <cell r="E41" t="str">
            <v>ABL</v>
          </cell>
          <cell r="F41" t="n">
            <v>1</v>
          </cell>
          <cell r="G41" t="str">
            <v>FA</v>
          </cell>
          <cell r="H41" t="str">
            <v>NÃO</v>
          </cell>
          <cell r="I41" t="n">
            <v>17.775200142042383</v>
          </cell>
        </row>
        <row r="42">
          <cell r="A42" t="n">
            <v>90273672</v>
          </cell>
          <cell r="B42" t="n">
            <v>20</v>
          </cell>
          <cell r="C42" t="str">
            <v xml:space="preserve">PROPOFOL 10 MGML EMUL. INJ. FA X 50 ML</v>
          </cell>
          <cell r="D42" t="str">
            <v xml:space="preserve">DIPRIVAN 10 MGML EMUL. INJ. FA X 50 ML</v>
          </cell>
          <cell r="E42" t="str">
            <v>ASTRAZENECA</v>
          </cell>
          <cell r="F42" t="n">
            <v>50</v>
          </cell>
          <cell r="G42" t="str">
            <v>ML</v>
          </cell>
          <cell r="H42" t="str">
            <v>SIM</v>
          </cell>
          <cell r="I42" t="n">
            <v>2.2434668424390569</v>
          </cell>
        </row>
        <row r="43">
          <cell r="A43" t="n">
            <v>92393330</v>
          </cell>
          <cell r="B43" t="str">
            <v>00</v>
          </cell>
          <cell r="C43" t="str">
            <v xml:space="preserve">ACETATO DE CASPOFUNGINA - 50MG</v>
          </cell>
          <cell r="D43" t="str">
            <v xml:space="preserve">CANCIDAS - 50MG</v>
          </cell>
          <cell r="E43" t="str">
            <v xml:space="preserve">MERCK SHARP &amp; DOHME</v>
          </cell>
          <cell r="F43" t="n">
            <v>1</v>
          </cell>
          <cell r="G43" t="str">
            <v>FA</v>
          </cell>
          <cell r="H43" t="str">
            <v>NÃO</v>
          </cell>
          <cell r="I43" t="n">
            <v>3603.3802673070027</v>
          </cell>
        </row>
        <row r="44">
          <cell r="A44" t="n">
            <v>90252802</v>
          </cell>
          <cell r="B44" t="n">
            <v>20</v>
          </cell>
          <cell r="C44" t="str">
            <v xml:space="preserve">CLORETO DE SÓDIO 0,9% SOL. INJ. CX. 10 FR. SIST. FECH. ECOFLAC PLUS  X 500 ML</v>
          </cell>
          <cell r="D44" t="str">
            <v xml:space="preserve">CLORETO DE SÓDIO 0,9% SOL. INJ. CX. 10 FR. SIST. FECH. ECOFLAC PLUS  X 500 ML</v>
          </cell>
          <cell r="E44" t="str">
            <v xml:space="preserve">LABORATÓRIOS B. BRAUN SA</v>
          </cell>
          <cell r="F44" t="n">
            <v>1</v>
          </cell>
          <cell r="G44" t="str">
            <v>FR</v>
          </cell>
          <cell r="H44" t="str">
            <v>NÃO</v>
          </cell>
          <cell r="I44" t="n">
            <v>6.3760482894002655</v>
          </cell>
        </row>
        <row r="45">
          <cell r="A45" t="n">
            <v>92220029</v>
          </cell>
          <cell r="B45" t="n">
            <v>20</v>
          </cell>
          <cell r="C45" t="str">
            <v xml:space="preserve">CLORIDRATO DE REMIFENTANILA - 2MG</v>
          </cell>
          <cell r="D45" t="str">
            <v xml:space="preserve">ULTIVA - 2MG</v>
          </cell>
          <cell r="E45" t="str">
            <v>GLAXOSMITKLINE</v>
          </cell>
          <cell r="F45" t="n">
            <v>1</v>
          </cell>
          <cell r="G45" t="str">
            <v>FA</v>
          </cell>
          <cell r="H45" t="str">
            <v>NÃO</v>
          </cell>
          <cell r="I45" t="n">
            <v>68.417442187344861</v>
          </cell>
        </row>
        <row r="46">
          <cell r="A46" t="n">
            <v>92468144</v>
          </cell>
          <cell r="B46" t="n">
            <v>20</v>
          </cell>
          <cell r="C46" t="str">
            <v xml:space="preserve">PIPERACILINA+TAZOBACTAM 2,25 G (2 G + 0,25 G) PÓ SOL. INJ. CX.10 FA</v>
          </cell>
          <cell r="D46" t="str">
            <v xml:space="preserve">PIPERACILINA+TAZOBACTAM 2,25 G (2 G + 0,25 G) PÓ SOL. INJ. CX.10 FA</v>
          </cell>
          <cell r="E46" t="str">
            <v>EUROFARMA</v>
          </cell>
          <cell r="F46" t="n">
            <v>1</v>
          </cell>
          <cell r="G46" t="str">
            <v>FA</v>
          </cell>
          <cell r="H46" t="str">
            <v>NÃO</v>
          </cell>
          <cell r="I46" t="n">
            <v>69.013577043424405</v>
          </cell>
        </row>
        <row r="47">
          <cell r="A47" t="n">
            <v>92399851</v>
          </cell>
          <cell r="B47" t="n">
            <v>20</v>
          </cell>
          <cell r="C47" t="str">
            <v xml:space="preserve">ENOXAPARINA SODICA - 60MG  0,6ML</v>
          </cell>
          <cell r="D47" t="str">
            <v xml:space="preserve">CLEXANE - 60MG  0,6ML</v>
          </cell>
          <cell r="E47" t="str">
            <v>SANOFI-AVENTIS</v>
          </cell>
          <cell r="F47" t="n">
            <v>1</v>
          </cell>
          <cell r="G47" t="str">
            <v>SER</v>
          </cell>
          <cell r="H47" t="str">
            <v>NÃO</v>
          </cell>
          <cell r="I47" t="n">
            <v>76.934908310089668</v>
          </cell>
        </row>
        <row r="48">
          <cell r="A48" t="n">
            <v>90199170</v>
          </cell>
          <cell r="B48" t="n">
            <v>20</v>
          </cell>
          <cell r="C48" t="str">
            <v xml:space="preserve">COLECALCIFEROL + TOCOFEROL + ACIDO ASCORBICO + CLORIDRATO DE PIRIDOXINA + CIANOCOBALAMINA + ACIDO FOLICO + DEXPANTENOL + PALMITATO DE RETINOL + COCARBOXILASE + RIBOFLAVINA + NICOTINAMA + BIOTINA</v>
          </cell>
          <cell r="D48" t="str">
            <v xml:space="preserve">CERNE -12</v>
          </cell>
          <cell r="E48" t="str">
            <v xml:space="preserve">BAXTER HEALTHCARE - USA</v>
          </cell>
          <cell r="F48" t="n">
            <v>1</v>
          </cell>
          <cell r="G48" t="str">
            <v>AMP</v>
          </cell>
          <cell r="H48" t="str">
            <v>NÃO</v>
          </cell>
          <cell r="I48" t="n">
            <v>28.59</v>
          </cell>
        </row>
        <row r="49">
          <cell r="A49" t="n">
            <v>90265246</v>
          </cell>
          <cell r="B49" t="n">
            <v>20</v>
          </cell>
          <cell r="C49" t="str">
            <v xml:space="preserve">CLORIDRATO DE PALONOSETRONA 0,05 MG ML SOL. INJ.  AMP. X  5 ML</v>
          </cell>
          <cell r="D49" t="str">
            <v xml:space="preserve">ONICIT 0,05 MG ML SOL. INJ.  AMP. X  5 ML</v>
          </cell>
          <cell r="E49" t="str">
            <v>SCHERING-PLOUGH</v>
          </cell>
          <cell r="F49" t="n">
            <v>1</v>
          </cell>
          <cell r="G49" t="str">
            <v>AMP</v>
          </cell>
          <cell r="H49" t="str">
            <v>NÃO</v>
          </cell>
          <cell r="I49" t="n">
            <v>349.57189342036077</v>
          </cell>
        </row>
        <row r="50">
          <cell r="A50" t="n">
            <v>90268180</v>
          </cell>
          <cell r="B50" t="n">
            <v>20</v>
          </cell>
          <cell r="C50" t="str">
            <v xml:space="preserve">ONDANSETRONA 4 MG (2MGML) SOL. INJ. CX. 50  AMP X 2  ML</v>
          </cell>
          <cell r="D50" t="str">
            <v xml:space="preserve">NAUSEDRON 4 MG (2MGML) SOL. INJ. CX. 50  AMP X 2  ML</v>
          </cell>
          <cell r="E50" t="str">
            <v>CRISTALIA</v>
          </cell>
          <cell r="F50" t="n">
            <v>1</v>
          </cell>
          <cell r="G50" t="str">
            <v>AMP</v>
          </cell>
          <cell r="H50" t="str">
            <v>NÃO</v>
          </cell>
          <cell r="I50" t="n">
            <v>29.935458652047544</v>
          </cell>
        </row>
        <row r="51">
          <cell r="A51" t="n">
            <v>92470793</v>
          </cell>
          <cell r="B51" t="n">
            <v>20</v>
          </cell>
          <cell r="C51" t="str">
            <v xml:space="preserve">CEFTRIAXONA SÓDICA 1 G PÓ SOL. INJ CX. 25 FA</v>
          </cell>
          <cell r="D51" t="str">
            <v xml:space="preserve">KEFTRON 1 G PÓ SOL. INJ CX. 25 FA</v>
          </cell>
          <cell r="E51" t="str">
            <v>ABL</v>
          </cell>
          <cell r="F51" t="n">
            <v>1</v>
          </cell>
          <cell r="G51" t="str">
            <v>FA</v>
          </cell>
          <cell r="H51" t="str">
            <v>NÃO</v>
          </cell>
          <cell r="I51" t="n">
            <v>46.040128567454161</v>
          </cell>
        </row>
        <row r="52">
          <cell r="A52" t="n">
            <v>90153979</v>
          </cell>
          <cell r="B52" t="n">
            <v>20</v>
          </cell>
          <cell r="C52" t="str">
            <v xml:space="preserve">MIDAZOLAM 50 MG (5 MGML) SOL. INJ. CX. 5 AMP. X 10 ML</v>
          </cell>
          <cell r="D52" t="str">
            <v xml:space="preserve">DORMONID 50 MG (5 MGML) SOL. INJ. CX. 5 AMP. X 10 ML</v>
          </cell>
          <cell r="E52" t="str">
            <v>ROCHE</v>
          </cell>
          <cell r="F52" t="n">
            <v>1</v>
          </cell>
          <cell r="G52" t="str">
            <v>AMP</v>
          </cell>
          <cell r="H52" t="str">
            <v>NÃO</v>
          </cell>
          <cell r="I52" t="n">
            <v>38.993505299671241</v>
          </cell>
        </row>
        <row r="53">
          <cell r="A53" t="n">
            <v>90249003</v>
          </cell>
          <cell r="B53" t="n">
            <v>20</v>
          </cell>
          <cell r="C53" t="str">
            <v xml:space="preserve">CEFTRIAXONA SÓDICA 1 G PÓ INJ. CX. 50 FA</v>
          </cell>
          <cell r="D53" t="str">
            <v xml:space="preserve">CEFTRIONA 1 G PÓ INJ. CX. 50 FA</v>
          </cell>
          <cell r="E53" t="str">
            <v>NOVAFARMA</v>
          </cell>
          <cell r="F53" t="n">
            <v>1</v>
          </cell>
          <cell r="G53" t="str">
            <v>FA</v>
          </cell>
          <cell r="H53" t="str">
            <v>NÃO</v>
          </cell>
          <cell r="I53" t="n">
            <v>61.798101659867669</v>
          </cell>
        </row>
        <row r="54">
          <cell r="A54" t="n">
            <v>92382096</v>
          </cell>
          <cell r="B54" t="n">
            <v>20</v>
          </cell>
          <cell r="C54" t="str">
            <v xml:space="preserve">MALEATO DE MIDAZOLAM - 50MG  10ML</v>
          </cell>
          <cell r="D54" t="str">
            <v xml:space="preserve">DORMIRE - 50MG  10ML</v>
          </cell>
          <cell r="E54" t="str">
            <v>CRISTALIA</v>
          </cell>
          <cell r="F54" t="n">
            <v>1</v>
          </cell>
          <cell r="G54" t="str">
            <v>FA</v>
          </cell>
          <cell r="H54" t="str">
            <v>NÃO</v>
          </cell>
          <cell r="I54" t="n">
            <v>33.076302086105891</v>
          </cell>
        </row>
        <row r="55">
          <cell r="A55" t="n">
            <v>92413765</v>
          </cell>
          <cell r="B55" t="n">
            <v>20</v>
          </cell>
          <cell r="C55" t="str">
            <v xml:space="preserve">ONDANSETRONA 4 MG (2MGML) SOL. INJ. CX. 1 AMP X  2 ML</v>
          </cell>
          <cell r="D55" t="str">
            <v xml:space="preserve">NAUSEDRON 4 MG (2MGML) SOL. INJ. CX. 1 AMP X  2 ML</v>
          </cell>
          <cell r="E55" t="str">
            <v>CRISTALIA</v>
          </cell>
          <cell r="F55" t="n">
            <v>1</v>
          </cell>
          <cell r="G55" t="str">
            <v>AMP</v>
          </cell>
          <cell r="H55" t="str">
            <v>NÃO</v>
          </cell>
          <cell r="I55" t="n">
            <v>29.917916069019999</v>
          </cell>
        </row>
        <row r="56">
          <cell r="A56" t="n">
            <v>92463231</v>
          </cell>
          <cell r="B56" t="n">
            <v>20</v>
          </cell>
          <cell r="C56" t="str">
            <v xml:space="preserve">AMPICILINA + SULBACTAM 3 G (2G + 1G) PÓ SOL. INJ. CX. 20 FA + 20 AMP. DIL. X 6,4 ML</v>
          </cell>
          <cell r="D56" t="str">
            <v xml:space="preserve">AMPICILINA + SULBACTAM 3 G (2G + 1G) PÓ SOL. INJ. CX. 20 FA + 20 AMP. DIL. X 6,4 ML</v>
          </cell>
          <cell r="E56" t="str">
            <v>EUROFARMA</v>
          </cell>
          <cell r="F56" t="n">
            <v>1</v>
          </cell>
          <cell r="G56" t="str">
            <v>FA</v>
          </cell>
          <cell r="H56" t="str">
            <v>NÃO</v>
          </cell>
          <cell r="I56" t="n">
            <v>47.807582860873495</v>
          </cell>
        </row>
        <row r="57">
          <cell r="A57" t="n">
            <v>90199316</v>
          </cell>
          <cell r="B57" t="n">
            <v>20</v>
          </cell>
          <cell r="C57" t="str">
            <v xml:space="preserve">CLORETO DE SÓDIO 0,9% SOL. INJ. BOLSA PLÁST. VIAFLEX SIST. FECH. X 100 ML</v>
          </cell>
          <cell r="D57" t="str">
            <v xml:space="preserve">SOLUÇÃO FISIOLÓGICA - CLORETO DE SÓDIO 0,9% SOL. INJ. BOLSA PLÁST. VIAFLEX SIST. FECH. X 100 ML</v>
          </cell>
          <cell r="E57" t="str">
            <v xml:space="preserve">BAXTER HEALTHCARE - USA</v>
          </cell>
          <cell r="F57" t="n">
            <v>1</v>
          </cell>
          <cell r="G57" t="str">
            <v>UN</v>
          </cell>
          <cell r="H57" t="str">
            <v>NÃO</v>
          </cell>
          <cell r="I57" t="n">
            <v>6.1399413100481874</v>
          </cell>
        </row>
        <row r="58">
          <cell r="A58" t="n">
            <v>90248902</v>
          </cell>
          <cell r="B58" t="n">
            <v>20</v>
          </cell>
          <cell r="C58" t="str">
            <v xml:space="preserve">ONDANSETRONA 4 MG (2 MGML) SOL. INJ. CX. 50 AMP X 2 ML</v>
          </cell>
          <cell r="D58" t="str">
            <v xml:space="preserve">CLORIDRATO DE ONDANSETRONA 4 MG (2 MGML) SOL. INJ. CX. 50 AMP X 2 ML</v>
          </cell>
          <cell r="E58" t="str">
            <v>NOVAFARMA</v>
          </cell>
          <cell r="F58" t="n">
            <v>1</v>
          </cell>
          <cell r="G58" t="str">
            <v>AMP</v>
          </cell>
          <cell r="H58" t="str">
            <v>NÃO</v>
          </cell>
          <cell r="I58" t="n">
            <v>37.44508397698403</v>
          </cell>
        </row>
        <row r="59">
          <cell r="A59" t="n">
            <v>92405070</v>
          </cell>
          <cell r="B59" t="n">
            <v>20</v>
          </cell>
          <cell r="C59" t="str">
            <v xml:space="preserve">HEMITARTARATO DE NOREPINEFRINA - 8MG  4ML</v>
          </cell>
          <cell r="D59" t="str">
            <v xml:space="preserve">HYPONOR - 8MG  4ML</v>
          </cell>
          <cell r="E59" t="str">
            <v>HYPOFARMA</v>
          </cell>
          <cell r="F59" t="n">
            <v>1</v>
          </cell>
          <cell r="G59" t="str">
            <v>FA</v>
          </cell>
          <cell r="H59" t="str">
            <v>NÃO</v>
          </cell>
          <cell r="I59" t="n">
            <v>23.898047288151506</v>
          </cell>
        </row>
        <row r="60">
          <cell r="A60" t="n">
            <v>90295102</v>
          </cell>
          <cell r="B60" t="str">
            <v>00</v>
          </cell>
          <cell r="C60" t="str">
            <v xml:space="preserve">MEROPENEM 2 G PÓ SOL. INJ. IV CX. 5 FR. VD. X 30 ML</v>
          </cell>
          <cell r="D60" t="str">
            <v xml:space="preserve">MEROMAX 2 G PÓ SOL. INJ. IV CX. 5 FR. VD. X 30 ML</v>
          </cell>
          <cell r="E60" t="str">
            <v>EUROFARMA</v>
          </cell>
          <cell r="F60" t="n">
            <v>1</v>
          </cell>
          <cell r="G60" t="str">
            <v>UN</v>
          </cell>
          <cell r="H60" t="str">
            <v>NÃO</v>
          </cell>
          <cell r="I60" t="n">
            <v>451.7954150236136</v>
          </cell>
        </row>
        <row r="61">
          <cell r="A61" t="n">
            <v>90269918</v>
          </cell>
          <cell r="B61" t="n">
            <v>20</v>
          </cell>
          <cell r="C61" t="str">
            <v xml:space="preserve">ONDANSETRONA 4 MG (2 MGML) SOL. INJ. CX. 100 AMP X 2 ML</v>
          </cell>
          <cell r="D61" t="str">
            <v xml:space="preserve">CLORIDRATO DE ONDANSETRONA 4 MG (2 MGML) SOL. INJ. CX. 100 AMP X 2 ML</v>
          </cell>
          <cell r="E61" t="str">
            <v>HYPOFARMA</v>
          </cell>
          <cell r="F61" t="n">
            <v>1</v>
          </cell>
          <cell r="G61" t="str">
            <v>AMP</v>
          </cell>
          <cell r="H61" t="str">
            <v>NÃO</v>
          </cell>
          <cell r="I61" t="n">
            <v>39.059549326620093</v>
          </cell>
        </row>
        <row r="62">
          <cell r="A62" t="n">
            <v>92268080</v>
          </cell>
          <cell r="B62" t="n">
            <v>20</v>
          </cell>
          <cell r="C62" t="str">
            <v xml:space="preserve">CEFTRIAXONA 1 G IV PÓ SOL. INJ. CX. 50 FA + AMP. DIL. X 10 ML</v>
          </cell>
          <cell r="D62" t="str">
            <v xml:space="preserve">CEFTRIAXONA 1 G IV PÓ SOL. INJ. CX. 50 FA + AMP. DIL. X 10 ML</v>
          </cell>
          <cell r="E62" t="str">
            <v>EUROFARMA</v>
          </cell>
          <cell r="F62" t="n">
            <v>1</v>
          </cell>
          <cell r="G62" t="str">
            <v>FA</v>
          </cell>
          <cell r="H62" t="str">
            <v>NÃO</v>
          </cell>
          <cell r="I62" t="n">
            <v>42.880342994398816</v>
          </cell>
        </row>
        <row r="63">
          <cell r="A63" t="n">
            <v>90308310</v>
          </cell>
          <cell r="B63" t="str">
            <v>00</v>
          </cell>
          <cell r="C63" t="str">
            <v xml:space="preserve">SUGAMADEX SÓDICO 100 MGML SOL. INJ. CX. 10 FA X 2 M</v>
          </cell>
          <cell r="D63" t="str">
            <v xml:space="preserve">BRIDION 100 MGML SOL. INJ. CX. 10 FA X 2 ML</v>
          </cell>
          <cell r="E63" t="str">
            <v>SCHERING-PLOUGH</v>
          </cell>
          <cell r="F63" t="n">
            <v>1</v>
          </cell>
          <cell r="G63" t="str">
            <v>FA</v>
          </cell>
          <cell r="H63" t="str">
            <v>NÃO</v>
          </cell>
          <cell r="I63" t="n">
            <v>349.68000000000001</v>
          </cell>
        </row>
        <row r="64">
          <cell r="A64" t="n">
            <v>90141121</v>
          </cell>
          <cell r="B64" t="n">
            <v>20</v>
          </cell>
          <cell r="C64" t="str">
            <v xml:space="preserve">FOSFATO DISSÓDICO DE DEXAMETASONA 4 MGML SOL. INJ. FA X 2,5 ML</v>
          </cell>
          <cell r="D64" t="str">
            <v xml:space="preserve">DECADRON 4 MGML SOL. INJ. FA X 2,5 ML</v>
          </cell>
          <cell r="E64" t="str">
            <v xml:space="preserve">ACHÉ LABORATÓRIOS FARMACÊUTICO</v>
          </cell>
          <cell r="F64" t="n">
            <v>1</v>
          </cell>
          <cell r="G64" t="str">
            <v>FA</v>
          </cell>
          <cell r="H64" t="str">
            <v>NÃO</v>
          </cell>
          <cell r="I64" t="n">
            <v>12.21847278972106</v>
          </cell>
        </row>
        <row r="65">
          <cell r="A65" t="n">
            <v>90343786</v>
          </cell>
          <cell r="B65" t="n">
            <v>20</v>
          </cell>
          <cell r="C65" t="str">
            <v xml:space="preserve">DEXMEDETOMIDINA 100 MCG/ML SOL INJ CT 5 FA VD TRANS X 2 ML</v>
          </cell>
          <cell r="D65" t="str">
            <v xml:space="preserve">EXTODIN 100 MCG/ML SOL INJ CT 5 FA VD TRANS X 2 ML</v>
          </cell>
          <cell r="E65" t="str">
            <v xml:space="preserve">ANTIBIÓTICOS DO BRASIL LTDA</v>
          </cell>
          <cell r="F65" t="n">
            <v>1</v>
          </cell>
          <cell r="G65" t="str">
            <v>FA</v>
          </cell>
          <cell r="H65" t="str">
            <v>NÃO</v>
          </cell>
          <cell r="I65" t="n">
            <v>111.61723806285958</v>
          </cell>
        </row>
        <row r="66">
          <cell r="A66" t="n">
            <v>90345029</v>
          </cell>
          <cell r="B66" t="n">
            <v>20</v>
          </cell>
          <cell r="C66" t="str">
            <v xml:space="preserve">DIPIRONA SODICA - 2ML</v>
          </cell>
          <cell r="D66" t="str">
            <v xml:space="preserve">NOVALGINA - 2ML</v>
          </cell>
          <cell r="E66" t="str">
            <v>SANOFI-AVENTIS</v>
          </cell>
          <cell r="F66" t="n">
            <v>1</v>
          </cell>
          <cell r="G66" t="str">
            <v>AMP</v>
          </cell>
          <cell r="H66" t="str">
            <v>NÃO</v>
          </cell>
          <cell r="I66" t="n">
            <v>2.548495772842402</v>
          </cell>
        </row>
        <row r="67">
          <cell r="A67" t="n">
            <v>90274350</v>
          </cell>
          <cell r="B67" t="n">
            <v>20</v>
          </cell>
          <cell r="C67" t="str">
            <v xml:space="preserve">IOVERSOL 320 MG IODOML SOL. INJ. FA X 100 ML</v>
          </cell>
          <cell r="D67" t="str">
            <v xml:space="preserve">OPTIRAY 320 MG IODOML SOL. INJ. FA X 100 ML</v>
          </cell>
          <cell r="E67" t="str">
            <v xml:space="preserve">COVIDIEN MALLINCKRODT</v>
          </cell>
          <cell r="F67" t="n">
            <v>100</v>
          </cell>
          <cell r="G67" t="str">
            <v>ML</v>
          </cell>
          <cell r="H67" t="str">
            <v>SIM</v>
          </cell>
          <cell r="I67" t="n">
            <v>4.2176292968520119</v>
          </cell>
        </row>
        <row r="68">
          <cell r="A68" t="n">
            <v>90268172</v>
          </cell>
          <cell r="B68" t="n">
            <v>20</v>
          </cell>
          <cell r="C68" t="str">
            <v xml:space="preserve">ONDANSETRONA 8 MG (2 MGML) SOL. INJ. CX.  50  AMP X 4  ML</v>
          </cell>
          <cell r="D68" t="str">
            <v xml:space="preserve">NAUSEDRON 8 MG (2 MGML) SOL. INJ. CX.  50  AMP X 4  ML</v>
          </cell>
          <cell r="E68" t="str">
            <v>CRISTALIA</v>
          </cell>
          <cell r="F68" t="n">
            <v>1</v>
          </cell>
          <cell r="G68" t="str">
            <v>AMP</v>
          </cell>
          <cell r="H68" t="str">
            <v>NÃO</v>
          </cell>
          <cell r="I68" t="n">
            <v>46.955502803679565</v>
          </cell>
        </row>
        <row r="69">
          <cell r="A69" t="n">
            <v>90249216</v>
          </cell>
          <cell r="B69" t="n">
            <v>20</v>
          </cell>
          <cell r="C69" t="str">
            <v xml:space="preserve">PIPERACILINA+TAZOBACTAM - 4,5G (4 G + 500 MG) PÓ LIOF. INJ. FA.</v>
          </cell>
          <cell r="D69" t="str">
            <v xml:space="preserve">PIPERACILINA+TAZOBACTAM - 4,5G (4 G + 500 MG) PÓ LIOF. INJ. FA.</v>
          </cell>
          <cell r="E69" t="str">
            <v>NOVAFARMA</v>
          </cell>
          <cell r="F69" t="n">
            <v>1</v>
          </cell>
          <cell r="G69" t="str">
            <v>FA</v>
          </cell>
          <cell r="H69" t="str">
            <v>NÃO</v>
          </cell>
          <cell r="I69" t="n">
            <v>102.130324903161</v>
          </cell>
        </row>
        <row r="70">
          <cell r="A70" t="n">
            <v>92468136</v>
          </cell>
          <cell r="B70" t="str">
            <v>00</v>
          </cell>
          <cell r="C70" t="str">
            <v xml:space="preserve">SULFATO DE POLIMIXINA B  500.000 UI PÓ LIÓF. INJ. CX. 5 FA</v>
          </cell>
          <cell r="D70" t="str">
            <v xml:space="preserve">SULFATO DE POLIMIXINA B  500.000 UI PÓ LIÓF. INJ. CX. 5 FA</v>
          </cell>
          <cell r="E70" t="str">
            <v>EUROFARMA</v>
          </cell>
          <cell r="F70" t="n">
            <v>1</v>
          </cell>
          <cell r="G70" t="str">
            <v>FA</v>
          </cell>
          <cell r="H70" t="str">
            <v>NÃO</v>
          </cell>
          <cell r="I70" t="n">
            <v>94.051742966458661</v>
          </cell>
        </row>
        <row r="71">
          <cell r="A71" t="n">
            <v>90251806</v>
          </cell>
          <cell r="B71" t="n">
            <v>20</v>
          </cell>
          <cell r="C71" t="str">
            <v xml:space="preserve">SEVOFLURANO SOL. INAL. FR. VD. X 250 ML</v>
          </cell>
          <cell r="D71" t="str">
            <v xml:space="preserve">ANESEVO SOL. INAL. FR. VD. X 250 ML</v>
          </cell>
          <cell r="E71" t="str">
            <v>BIOCHIMICO</v>
          </cell>
          <cell r="F71" t="n">
            <v>250</v>
          </cell>
          <cell r="G71" t="str">
            <v>ML</v>
          </cell>
          <cell r="H71" t="str">
            <v>SIM</v>
          </cell>
          <cell r="I71" t="n">
            <v>6.8879006085543981</v>
          </cell>
        </row>
        <row r="72">
          <cell r="A72" t="n">
            <v>90281497</v>
          </cell>
          <cell r="B72" t="n">
            <v>20</v>
          </cell>
          <cell r="C72" t="str">
            <v xml:space="preserve">CLORETO DE SODIO - 0,9% - LINHAMAX - FRASCOS - SISTEMA FECHADO 100 ML</v>
          </cell>
          <cell r="D72" t="str">
            <v xml:space="preserve">SORO FISIOLOGICO 0,9% - LINHAMAX - FRASCOS - SISTEMA FECHADO 100 ML</v>
          </cell>
          <cell r="E72" t="str">
            <v xml:space="preserve">EUROFARMA  SEGMENTA</v>
          </cell>
          <cell r="F72" t="n">
            <v>1</v>
          </cell>
          <cell r="G72" t="str">
            <v>FR</v>
          </cell>
          <cell r="H72" t="str">
            <v>NÃO</v>
          </cell>
          <cell r="I72" t="n">
            <v>6.3350099805125364</v>
          </cell>
        </row>
        <row r="73">
          <cell r="A73" t="n">
            <v>90525043</v>
          </cell>
          <cell r="B73" t="n">
            <v>20</v>
          </cell>
          <cell r="C73" t="str">
            <v xml:space="preserve">ACICLOVIR IV - 250MG</v>
          </cell>
          <cell r="D73" t="str">
            <v xml:space="preserve">ZOVIRAX IV - 250MG</v>
          </cell>
          <cell r="E73" t="str">
            <v>GLAXOSMITKLINE</v>
          </cell>
          <cell r="F73" t="n">
            <v>1</v>
          </cell>
          <cell r="G73" t="str">
            <v>AMP</v>
          </cell>
          <cell r="H73" t="str">
            <v>NÃO</v>
          </cell>
          <cell r="I73" t="n">
            <v>136.91372071002104</v>
          </cell>
        </row>
        <row r="74">
          <cell r="A74" t="n">
            <v>90939204</v>
          </cell>
          <cell r="B74" t="n">
            <v>20</v>
          </cell>
          <cell r="C74" t="str">
            <v xml:space="preserve">MUSCULOESQUELETICO IN VIVO CINTILOGRAFIA OSSEA (CORPO TOTAL)</v>
          </cell>
          <cell r="D74" t="str">
            <v xml:space="preserve">MUSCULOESQUELETICO IN VIVO CINTILOGRAFIA OSSEA (CORPO TOTAL)</v>
          </cell>
          <cell r="E74" t="str">
            <v>SBMN</v>
          </cell>
          <cell r="F74" t="n">
            <v>1</v>
          </cell>
          <cell r="G74" t="str">
            <v>UN</v>
          </cell>
          <cell r="H74" t="str">
            <v>NÃO</v>
          </cell>
          <cell r="I74" t="n">
            <v>249.06787323685606</v>
          </cell>
        </row>
        <row r="75">
          <cell r="A75" t="n">
            <v>90232640</v>
          </cell>
          <cell r="B75" t="n">
            <v>20</v>
          </cell>
          <cell r="C75" t="str">
            <v xml:space="preserve">CIPROFLOXACINO 200 MG (2 MGML) SOL. INJ. BOLSA X 100  ML</v>
          </cell>
          <cell r="D75" t="str">
            <v xml:space="preserve">CIPROFLOXACINO 200 MG (2 MGML) SOL. INJ. BOLSA X 100  ML</v>
          </cell>
          <cell r="E75" t="str">
            <v>ISOFARMA</v>
          </cell>
          <cell r="F75" t="n">
            <v>1</v>
          </cell>
          <cell r="G75" t="str">
            <v>UN</v>
          </cell>
          <cell r="H75" t="str">
            <v>NÃO</v>
          </cell>
          <cell r="I75" t="n">
            <v>95.692475140983873</v>
          </cell>
        </row>
        <row r="76">
          <cell r="A76" t="n">
            <v>92450792</v>
          </cell>
          <cell r="B76" t="n">
            <v>20</v>
          </cell>
          <cell r="C76" t="str">
            <v xml:space="preserve">PROPOFOL 1% (10 MGML) EMUL. INJ. CX. 5 AMP. X 20 ML</v>
          </cell>
          <cell r="D76" t="str">
            <v xml:space="preserve">FRESOFOL 1% (10 MGML) EMUL. INJ. CX. 5 AMP. X 20 ML</v>
          </cell>
          <cell r="E76" t="str">
            <v xml:space="preserve">FRESENIUS KABI AG - ALEMANHA</v>
          </cell>
          <cell r="F76" t="n">
            <v>1</v>
          </cell>
          <cell r="G76" t="str">
            <v>AMP</v>
          </cell>
          <cell r="H76" t="str">
            <v>NÃO</v>
          </cell>
          <cell r="I76" t="n">
            <v>52.607930342838586</v>
          </cell>
        </row>
        <row r="77">
          <cell r="A77" t="n">
            <v>90286987</v>
          </cell>
          <cell r="B77" t="n">
            <v>20</v>
          </cell>
          <cell r="C77" t="str">
            <v xml:space="preserve">AMINOÁCIDOS+GLICOSE+ELETRÓLITOS+LIPÍDEOS  2000ML RESTRIÇÃO HIDRICA</v>
          </cell>
          <cell r="D77" t="str">
            <v xml:space="preserve">OLIMEL N9(14,2 + 27,5 + 20) G/L EMUL INJ IV BOLS PLAS INC FLEX X 2000 ML  </v>
          </cell>
          <cell r="E77" t="str">
            <v xml:space="preserve">BAXTER HEALTHCARE - USA</v>
          </cell>
          <cell r="F77" t="n">
            <v>1</v>
          </cell>
          <cell r="G77" t="str">
            <v>UN</v>
          </cell>
          <cell r="H77" t="str">
            <v>NÃO</v>
          </cell>
          <cell r="I77" t="n">
            <v>851.05746741746623</v>
          </cell>
        </row>
        <row r="78">
          <cell r="A78" t="n">
            <v>90312066</v>
          </cell>
          <cell r="B78" t="n">
            <v>20</v>
          </cell>
          <cell r="C78" t="str">
            <v xml:space="preserve">ENOXAPARINA SÓDICA 60 MG SOL. INJ. CX. 2 SER PREENCH. X 0,6 ML + SIST. SEGURANÇA</v>
          </cell>
          <cell r="D78" t="str">
            <v xml:space="preserve">CLEXANE 60 MG SOL. INJ. CX. 2 SER PREENCH. X 0,6 ML + SIST. SEGURANÇA</v>
          </cell>
          <cell r="E78" t="str">
            <v>SANOFI-AVENTIS</v>
          </cell>
          <cell r="F78" t="n">
            <v>1</v>
          </cell>
          <cell r="G78" t="str">
            <v>SER</v>
          </cell>
          <cell r="H78" t="str">
            <v>NÃO</v>
          </cell>
          <cell r="I78" t="n">
            <v>76.938288515010001</v>
          </cell>
        </row>
        <row r="79">
          <cell r="A79" t="n">
            <v>90389077</v>
          </cell>
          <cell r="B79" t="n">
            <v>20</v>
          </cell>
          <cell r="C79" t="str">
            <v xml:space="preserve">CETOPROFENO IV - 100MG</v>
          </cell>
          <cell r="D79" t="str">
            <v xml:space="preserve">PROFENID IV - 100MG</v>
          </cell>
          <cell r="E79" t="str">
            <v>SANOFI-AVENTIS</v>
          </cell>
          <cell r="F79" t="n">
            <v>1</v>
          </cell>
          <cell r="G79" t="str">
            <v>FA</v>
          </cell>
          <cell r="H79" t="str">
            <v>NÃO</v>
          </cell>
          <cell r="I79" t="n">
            <v>14.04795879160446</v>
          </cell>
        </row>
        <row r="80">
          <cell r="A80" t="n">
            <v>90150643</v>
          </cell>
          <cell r="B80" t="n">
            <v>20</v>
          </cell>
          <cell r="C80" t="str">
            <v xml:space="preserve">PANTOPRAZOL EV 40 MG PÓ LIOF. INJ. FA + DIL. X 10 ML</v>
          </cell>
          <cell r="D80" t="str">
            <v xml:space="preserve">PANTOCAL EV 40 MG PÓ LIOF. INJ. FA + DIL. X 10 ML</v>
          </cell>
          <cell r="E80" t="str">
            <v>EUROFARMA</v>
          </cell>
          <cell r="F80" t="n">
            <v>1</v>
          </cell>
          <cell r="G80" t="str">
            <v>FA</v>
          </cell>
          <cell r="H80" t="str">
            <v>NÃO</v>
          </cell>
          <cell r="I80" t="n">
            <v>108.52594807760137</v>
          </cell>
        </row>
        <row r="81">
          <cell r="A81" t="n">
            <v>92452833</v>
          </cell>
          <cell r="B81" t="str">
            <v>00</v>
          </cell>
          <cell r="C81" t="str">
            <v xml:space="preserve">ERTAPENEM SODICO - 1GRA INJ.</v>
          </cell>
          <cell r="D81" t="str">
            <v xml:space="preserve">INVANZ - 1GRA INJ.</v>
          </cell>
          <cell r="E81" t="str">
            <v xml:space="preserve">MERCK SHARP &amp; DOHME</v>
          </cell>
          <cell r="F81" t="n">
            <v>1</v>
          </cell>
          <cell r="G81" t="str">
            <v>FA</v>
          </cell>
          <cell r="H81" t="str">
            <v>NÃO</v>
          </cell>
          <cell r="I81" t="n">
            <v>416.81829070601452</v>
          </cell>
        </row>
        <row r="82">
          <cell r="A82" t="n">
            <v>90199340</v>
          </cell>
          <cell r="B82" t="n">
            <v>20</v>
          </cell>
          <cell r="C82" t="str">
            <v xml:space="preserve">CLORETO DE SODIO - 0,9%  1000ML SISTEMA FECHADO VIAFLEX</v>
          </cell>
          <cell r="D82" t="str">
            <v xml:space="preserve">SORO FISIOLOGICO - 0,9%  1000ML</v>
          </cell>
          <cell r="E82" t="str">
            <v xml:space="preserve">BAXTER HEALTHCARE - USA</v>
          </cell>
          <cell r="F82" t="n">
            <v>1</v>
          </cell>
          <cell r="G82" t="str">
            <v>UN</v>
          </cell>
          <cell r="H82" t="str">
            <v>NÃO</v>
          </cell>
          <cell r="I82" t="n">
            <v>8.666294678365368</v>
          </cell>
        </row>
        <row r="83">
          <cell r="A83" t="n">
            <v>90119398</v>
          </cell>
          <cell r="B83" t="n">
            <v>20</v>
          </cell>
          <cell r="C83" t="str">
            <v xml:space="preserve">PROPOFOL 1% (10 MGML) EMUL. INJ. CX. 5 AMP.X 20 ML</v>
          </cell>
          <cell r="D83" t="str">
            <v xml:space="preserve">LIPURO 1% (10 MGML) EMUL. INJ. CX. 5 AMP.X 20 ML</v>
          </cell>
          <cell r="E83" t="str">
            <v xml:space="preserve">LABORATÓRIOS B. BRAUN SA</v>
          </cell>
          <cell r="F83" t="n">
            <v>1</v>
          </cell>
          <cell r="G83" t="str">
            <v>AMP</v>
          </cell>
          <cell r="H83" t="str">
            <v>NÃO</v>
          </cell>
          <cell r="I83" t="n">
            <v>46.639859273654132</v>
          </cell>
        </row>
        <row r="84">
          <cell r="A84" t="n">
            <v>92433278</v>
          </cell>
          <cell r="B84" t="n">
            <v>20</v>
          </cell>
          <cell r="C84" t="str">
            <v xml:space="preserve">AMPICILINA+SULBACTAM  2000 MG + 1000 MG PÓ INJ. CX. 30 FA</v>
          </cell>
          <cell r="D84" t="str">
            <v xml:space="preserve">UNASYN 2000 MG + 1000 MG PÓ INJ. CX. 30 FA</v>
          </cell>
          <cell r="E84" t="str">
            <v xml:space="preserve">PHARMACIA PFIZER</v>
          </cell>
          <cell r="F84" t="n">
            <v>1</v>
          </cell>
          <cell r="G84" t="str">
            <v>FA</v>
          </cell>
          <cell r="H84" t="str">
            <v>NÃO</v>
          </cell>
          <cell r="I84" t="n">
            <v>67.053056678316537</v>
          </cell>
        </row>
        <row r="85">
          <cell r="A85" t="n">
            <v>92410120</v>
          </cell>
          <cell r="B85" t="n">
            <v>20</v>
          </cell>
          <cell r="C85" t="str">
            <v xml:space="preserve">CLORIDRATO DE CEFEPIMA - 1GRA</v>
          </cell>
          <cell r="D85" t="str">
            <v xml:space="preserve">MAXCEF - 1GRA</v>
          </cell>
          <cell r="E85" t="str">
            <v>B-MS</v>
          </cell>
          <cell r="F85" t="n">
            <v>1</v>
          </cell>
          <cell r="G85" t="str">
            <v>FA</v>
          </cell>
          <cell r="H85" t="str">
            <v>NÃO</v>
          </cell>
          <cell r="I85" t="n">
            <v>95.379280700387497</v>
          </cell>
        </row>
        <row r="86">
          <cell r="A86" t="n">
            <v>92429360</v>
          </cell>
          <cell r="B86" t="str">
            <v>00</v>
          </cell>
          <cell r="C86" t="str">
            <v xml:space="preserve">TEICOPLANINA - 400MG</v>
          </cell>
          <cell r="D86" t="str">
            <v xml:space="preserve">TARGOCID - 400MG</v>
          </cell>
          <cell r="E86" t="str">
            <v>SANOFI-AVENTIS</v>
          </cell>
          <cell r="F86" t="n">
            <v>1</v>
          </cell>
          <cell r="G86" t="str">
            <v>FA</v>
          </cell>
          <cell r="H86" t="str">
            <v>NÃO</v>
          </cell>
          <cell r="I86" t="n">
            <v>664.04707656159053</v>
          </cell>
        </row>
        <row r="87">
          <cell r="A87" t="n">
            <v>90274865</v>
          </cell>
          <cell r="B87" t="n">
            <v>20</v>
          </cell>
          <cell r="C87" t="str">
            <v xml:space="preserve">IOEXOL 350 MG IODOML SOL. INJ. FA X 100 ML</v>
          </cell>
          <cell r="D87" t="str">
            <v xml:space="preserve">OMNIPAQUE 350 MG IODOML SOL. INJ. FA X 100 ML</v>
          </cell>
          <cell r="E87" t="str">
            <v>FARMASA</v>
          </cell>
          <cell r="F87" t="n">
            <v>100</v>
          </cell>
          <cell r="G87" t="str">
            <v>ML</v>
          </cell>
          <cell r="H87" t="str">
            <v>SIM</v>
          </cell>
          <cell r="I87" t="n">
            <v>3.3352174936099237</v>
          </cell>
        </row>
        <row r="88">
          <cell r="A88" t="n">
            <v>90241363</v>
          </cell>
          <cell r="B88" t="n">
            <v>20</v>
          </cell>
          <cell r="C88" t="str">
            <v xml:space="preserve">CLORIDRATO DE CEFEPIMA  2 G PÓ INJ. FA X 50 ML</v>
          </cell>
          <cell r="D88" t="str">
            <v xml:space="preserve">CLORIDRATO DE CEFEPIMA  2 G PÓ INJ. FA X 50 ML</v>
          </cell>
          <cell r="E88" t="str">
            <v>ABL</v>
          </cell>
          <cell r="F88" t="n">
            <v>1</v>
          </cell>
          <cell r="G88" t="str">
            <v>UN</v>
          </cell>
          <cell r="H88" t="str">
            <v>NÃO</v>
          </cell>
          <cell r="I88" t="n">
            <v>109.74390567644254</v>
          </cell>
        </row>
        <row r="89">
          <cell r="A89" t="n">
            <v>90241193</v>
          </cell>
          <cell r="B89" t="str">
            <v>00</v>
          </cell>
          <cell r="C89" t="str">
            <v xml:space="preserve">ALFATIROTROPINA 1,1 MG PÓ LIOF. INJ. CX. 2 FA</v>
          </cell>
          <cell r="D89" t="str">
            <v xml:space="preserve">THYROGEN 1,1 MG PÓ LIOF. INJ. CX. 2 FA</v>
          </cell>
          <cell r="E89" t="str">
            <v xml:space="preserve">GENZYME DO BRASIL</v>
          </cell>
          <cell r="F89" t="n">
            <v>1</v>
          </cell>
          <cell r="G89" t="str">
            <v>FA</v>
          </cell>
          <cell r="H89" t="str">
            <v>NÃO</v>
          </cell>
          <cell r="I89" t="n">
            <v>2359.8000000000002</v>
          </cell>
        </row>
        <row r="90">
          <cell r="A90" t="n">
            <v>92368930</v>
          </cell>
          <cell r="B90" t="n">
            <v>20</v>
          </cell>
          <cell r="C90" t="str">
            <v xml:space="preserve">ALBUMINA HUMANA 20% - 50ML</v>
          </cell>
          <cell r="D90" t="str">
            <v xml:space="preserve">ALBUMINA HUMANA 20% - 50ML</v>
          </cell>
          <cell r="E90" t="str">
            <v xml:space="preserve">GRIFOLS BRASIL LTDA</v>
          </cell>
          <cell r="F90" t="n">
            <v>1</v>
          </cell>
          <cell r="G90" t="str">
            <v>FA</v>
          </cell>
          <cell r="H90" t="str">
            <v>NÃO</v>
          </cell>
          <cell r="I90" t="n">
            <v>365.98827452780358</v>
          </cell>
        </row>
        <row r="91">
          <cell r="A91" t="n">
            <v>90131797</v>
          </cell>
          <cell r="B91" t="n">
            <v>20</v>
          </cell>
          <cell r="C91" t="str">
            <v xml:space="preserve">CLORIDRATO DE CIPROFLOXACINO - 400MG  200ML</v>
          </cell>
          <cell r="D91" t="str">
            <v xml:space="preserve">CIPRO - 400MG  200ML</v>
          </cell>
          <cell r="E91" t="str">
            <v>BAYER</v>
          </cell>
          <cell r="F91" t="n">
            <v>1</v>
          </cell>
          <cell r="G91" t="str">
            <v>UN</v>
          </cell>
          <cell r="H91" t="str">
            <v>NÃO</v>
          </cell>
          <cell r="I91" t="n">
            <v>263.40288597922068</v>
          </cell>
        </row>
        <row r="92">
          <cell r="A92" t="n">
            <v>90590082</v>
          </cell>
          <cell r="B92" t="n">
            <v>20</v>
          </cell>
          <cell r="C92" t="str">
            <v xml:space="preserve">FLUCONAZOL 2 MGML SOL. INJ. CX. 6 BOLSAS X 100 ML.</v>
          </cell>
          <cell r="D92" t="str">
            <v xml:space="preserve">ZOLTEC 2 MGML SOL. INJ. CX. 6 BOLSAS X 100 ML.</v>
          </cell>
          <cell r="E92" t="str">
            <v xml:space="preserve">PHARMACIA PFIZER</v>
          </cell>
          <cell r="F92" t="n">
            <v>1</v>
          </cell>
          <cell r="G92" t="str">
            <v>UN</v>
          </cell>
          <cell r="H92" t="str">
            <v>NÃO</v>
          </cell>
          <cell r="I92" t="n">
            <v>297.08639195878743</v>
          </cell>
        </row>
        <row r="93">
          <cell r="A93" t="n">
            <v>90493028</v>
          </cell>
          <cell r="B93" t="n">
            <v>20</v>
          </cell>
          <cell r="C93" t="str">
            <v xml:space="preserve">BESILATO DE ATRACURIO - 25MG2,5ML</v>
          </cell>
          <cell r="D93" t="str">
            <v xml:space="preserve">TRACRIUM - 25MG2,5ML</v>
          </cell>
          <cell r="E93" t="str">
            <v>GLAXOSMITKLINE</v>
          </cell>
          <cell r="F93" t="n">
            <v>1</v>
          </cell>
          <cell r="G93" t="str">
            <v>AMP</v>
          </cell>
          <cell r="H93" t="str">
            <v>NÃO</v>
          </cell>
          <cell r="I93" t="n">
            <v>23.231850074907214</v>
          </cell>
        </row>
        <row r="94">
          <cell r="A94" t="n">
            <v>90281306</v>
          </cell>
          <cell r="B94" t="n">
            <v>20</v>
          </cell>
          <cell r="C94" t="str">
            <v xml:space="preserve">CLORETO DE SODIO - 0,9%  100ML - BOLSAS - SISTEMA FECHADO MED FLEX</v>
          </cell>
          <cell r="D94" t="str">
            <v xml:space="preserve">SORO FISIOLOGICO - 0,9%  100ML - BOLSAS - SISTEMA FECHADO MED FLEX</v>
          </cell>
          <cell r="E94" t="str">
            <v xml:space="preserve">EUROFARMA  SEGMENTA</v>
          </cell>
          <cell r="F94" t="n">
            <v>1</v>
          </cell>
          <cell r="G94" t="str">
            <v>UN</v>
          </cell>
          <cell r="H94" t="str">
            <v>NÃO</v>
          </cell>
          <cell r="I94" t="n">
            <v>6.3513704987369941</v>
          </cell>
        </row>
        <row r="95">
          <cell r="A95" t="n">
            <v>90241452</v>
          </cell>
          <cell r="B95" t="str">
            <v>00</v>
          </cell>
          <cell r="C95" t="str">
            <v xml:space="preserve">MEROPENEM IV 1 G PÓ LIOF. INJ. CX.10  FA X 30 ML</v>
          </cell>
          <cell r="D95" t="str">
            <v xml:space="preserve">MEROPENEM IV 1 G PÓ LIOF. INJ. CX.10  FA X 30 ML</v>
          </cell>
          <cell r="E95" t="str">
            <v>ABL</v>
          </cell>
          <cell r="F95" t="n">
            <v>1</v>
          </cell>
          <cell r="G95" t="str">
            <v>FA</v>
          </cell>
          <cell r="H95" t="str">
            <v>NÃO</v>
          </cell>
          <cell r="I95" t="n">
            <v>209.86445462359418</v>
          </cell>
        </row>
        <row r="96">
          <cell r="A96" t="n">
            <v>96006250</v>
          </cell>
          <cell r="B96" t="n">
            <v>20</v>
          </cell>
          <cell r="C96" t="str">
            <v xml:space="preserve">AMINOÁCIDOS+GLICOSE+ELETRÓLITOS+LIPÍDEOS PERIFÉRICO 1000ML</v>
          </cell>
          <cell r="D96" t="str">
            <v xml:space="preserve">OLIMEL N4E (6,3 + 18,75 + 15) G/L EMUL INJ IV BOLS PLAS INC FLEX X 1000 ML</v>
          </cell>
          <cell r="E96" t="str">
            <v xml:space="preserve">BAXTER HEALTHCARE - USA</v>
          </cell>
          <cell r="F96" t="n">
            <v>1</v>
          </cell>
          <cell r="G96" t="str">
            <v>UN</v>
          </cell>
          <cell r="H96" t="str">
            <v>NÃO</v>
          </cell>
          <cell r="I96" t="n">
            <v>290.33902661109875</v>
          </cell>
        </row>
        <row r="97">
          <cell r="A97" t="n">
            <v>90292227</v>
          </cell>
          <cell r="B97" t="n">
            <v>20</v>
          </cell>
          <cell r="C97" t="str">
            <v xml:space="preserve">BROMETO DE ROCURÔNIO 50 MG (10 MGML) SOL. INJ. CX. 10 FA X 5 ML</v>
          </cell>
          <cell r="D97" t="str">
            <v xml:space="preserve">ESMERON 50 MG (10 MGML) SOL. INJ. CX. 10 FA X 5 ML</v>
          </cell>
          <cell r="E97" t="str">
            <v>SCHERING-PLOUGH</v>
          </cell>
          <cell r="F97" t="n">
            <v>1</v>
          </cell>
          <cell r="G97" t="str">
            <v>FA</v>
          </cell>
          <cell r="H97" t="str">
            <v>NÃO</v>
          </cell>
          <cell r="I97" t="n">
            <v>54.44905959203372</v>
          </cell>
        </row>
        <row r="98">
          <cell r="A98" t="n">
            <v>90313020</v>
          </cell>
          <cell r="B98" t="n">
            <v>20</v>
          </cell>
          <cell r="C98" t="str">
            <v xml:space="preserve">CLORIDRATO DE VANCOMICINA 500 MG PÓ LIÓF. INJ IV FA X 10 ML</v>
          </cell>
          <cell r="D98" t="str">
            <v xml:space="preserve">CLORIDRATO DE VANCOMICINA 500 MG PÓ LIÓF. INJ IV FA X 10 ML</v>
          </cell>
          <cell r="E98" t="str">
            <v>ABL</v>
          </cell>
          <cell r="F98" t="n">
            <v>1</v>
          </cell>
          <cell r="G98" t="str">
            <v>FA</v>
          </cell>
          <cell r="H98" t="str">
            <v>NÃO</v>
          </cell>
          <cell r="I98" t="n">
            <v>38.662830839020359</v>
          </cell>
        </row>
        <row r="99">
          <cell r="A99" t="n">
            <v>92413790</v>
          </cell>
          <cell r="B99" t="n">
            <v>20</v>
          </cell>
          <cell r="C99" t="str">
            <v xml:space="preserve">ONDANSETRONA 8 MG (2 MGML) SOL. INJ. CX. 1 AMP X  4 ML</v>
          </cell>
          <cell r="D99" t="str">
            <v xml:space="preserve">NAUSEDRON 8 MG (2 MGML) SOL. INJ. CX. 1 AMP X  4 ML</v>
          </cell>
          <cell r="E99" t="str">
            <v>CRISTALIA</v>
          </cell>
          <cell r="F99" t="n">
            <v>1</v>
          </cell>
          <cell r="G99" t="str">
            <v>AMP</v>
          </cell>
          <cell r="H99" t="str">
            <v>NÃO</v>
          </cell>
          <cell r="I99" t="n">
            <v>47.598999966811121</v>
          </cell>
        </row>
        <row r="100">
          <cell r="A100" t="n">
            <v>92457142</v>
          </cell>
          <cell r="B100" t="n">
            <v>20</v>
          </cell>
          <cell r="C100" t="str">
            <v xml:space="preserve">PANTOPRAZOL 40 MG PÓ LIOF. SOL. INJ. CX.  50  FA X DIL. X 10  ML</v>
          </cell>
          <cell r="D100" t="str">
            <v xml:space="preserve">PANTOPRAZOL 40 MG PÓ LIOF. SOL. INJ. CX.  50  FA X DIL. X 10  ML</v>
          </cell>
          <cell r="E100" t="str">
            <v>EUROFARMA</v>
          </cell>
          <cell r="F100" t="n">
            <v>1</v>
          </cell>
          <cell r="G100" t="str">
            <v>FA</v>
          </cell>
          <cell r="H100" t="str">
            <v>NÃO</v>
          </cell>
          <cell r="I100" t="n">
            <v>75.472505512886116</v>
          </cell>
        </row>
        <row r="101">
          <cell r="A101" t="n">
            <v>90241347</v>
          </cell>
          <cell r="B101" t="n">
            <v>20</v>
          </cell>
          <cell r="C101" t="str">
            <v xml:space="preserve">CLORIDRATO DE CEFEPIMA - 1GRA + AMP. DIL.</v>
          </cell>
          <cell r="D101" t="str">
            <v xml:space="preserve">CLORIDRATO DE CEFEPIMA - 1GRA + AMP. DIL.</v>
          </cell>
          <cell r="E101" t="str">
            <v>ABL</v>
          </cell>
          <cell r="F101" t="n">
            <v>1</v>
          </cell>
          <cell r="G101" t="str">
            <v>FA</v>
          </cell>
          <cell r="H101" t="str">
            <v>NÃO</v>
          </cell>
          <cell r="I101" t="n">
            <v>62.941194207186584</v>
          </cell>
        </row>
        <row r="102">
          <cell r="A102" t="n">
            <v>90177673</v>
          </cell>
          <cell r="B102" t="n">
            <v>20</v>
          </cell>
          <cell r="C102" t="str">
            <v xml:space="preserve">CLORIDRATO DE CEFEPIMA - 1GRA</v>
          </cell>
          <cell r="D102" t="str">
            <v xml:space="preserve">CEMAX - 1GRA</v>
          </cell>
          <cell r="E102" t="str">
            <v>BIOCHIMICO</v>
          </cell>
          <cell r="F102" t="n">
            <v>1</v>
          </cell>
          <cell r="G102" t="str">
            <v>FA</v>
          </cell>
          <cell r="H102" t="str">
            <v>NÃO</v>
          </cell>
          <cell r="I102" t="n">
            <v>76.537386900000001</v>
          </cell>
        </row>
        <row r="103">
          <cell r="A103" t="n">
            <v>90275020</v>
          </cell>
          <cell r="B103" t="n">
            <v>20</v>
          </cell>
          <cell r="C103" t="str">
            <v xml:space="preserve">IOPROMIDA 300 (623,4 MGML) SOL. INJ. FA X 100 ML</v>
          </cell>
          <cell r="D103" t="str">
            <v xml:space="preserve">ULTRAVIST 300 (623,4 MGML) SOL. INJ. FA X 100 ML</v>
          </cell>
          <cell r="E103" t="str">
            <v>SCHERINGBAYER</v>
          </cell>
          <cell r="F103" t="n">
            <v>100</v>
          </cell>
          <cell r="G103" t="str">
            <v>ML</v>
          </cell>
          <cell r="H103" t="str">
            <v>SIM</v>
          </cell>
          <cell r="I103" t="n">
            <v>3.0353930752084133</v>
          </cell>
        </row>
        <row r="104">
          <cell r="A104" t="n">
            <v>90269683</v>
          </cell>
          <cell r="B104" t="n">
            <v>20</v>
          </cell>
          <cell r="C104" t="str">
            <v xml:space="preserve">OMEPRAZOL SÓDICO 40 MG PÓ LIOF. SOL. INJ. CX. 25 FA  + 25 AMP. DIL. X 10 ML</v>
          </cell>
          <cell r="D104" t="str">
            <v xml:space="preserve">OMEPRAZOL SÓDICO 40 MG PÓ LIOF. SOL. INJ. CX. 25 FA  + 25 AMP. DIL. X 10 ML</v>
          </cell>
          <cell r="E104" t="str">
            <v>CRISTALIA</v>
          </cell>
          <cell r="F104" t="n">
            <v>1</v>
          </cell>
          <cell r="G104" t="str">
            <v>FA</v>
          </cell>
          <cell r="H104" t="str">
            <v>NÃO</v>
          </cell>
          <cell r="I104" t="n">
            <v>39.420914960819161</v>
          </cell>
        </row>
        <row r="105">
          <cell r="A105" t="n">
            <v>92261485</v>
          </cell>
          <cell r="B105" t="n">
            <v>20</v>
          </cell>
          <cell r="C105" t="str">
            <v xml:space="preserve">ONDANSETRONA 8 MG (2 MGML) SOL. INJ. CX. 5 AMP. X  4 ML</v>
          </cell>
          <cell r="D105" t="str">
            <v xml:space="preserve">ZOFRAN 8 MG (2 MGML) SOL. INJ. CX. 5 AMP. X  4 ML</v>
          </cell>
          <cell r="E105" t="str">
            <v>GLAXOSMITKLINE</v>
          </cell>
          <cell r="F105" t="n">
            <v>1</v>
          </cell>
          <cell r="G105" t="str">
            <v>AMP</v>
          </cell>
          <cell r="H105" t="str">
            <v>NÃO</v>
          </cell>
          <cell r="I105" t="n">
            <v>133.03813185553977</v>
          </cell>
        </row>
        <row r="106">
          <cell r="A106" t="n">
            <v>91454018</v>
          </cell>
          <cell r="B106" t="str">
            <v>00</v>
          </cell>
          <cell r="C106" t="str">
            <v xml:space="preserve">ALTEPLASE - 50MG</v>
          </cell>
          <cell r="D106" t="str">
            <v xml:space="preserve">ACTILYSE RT-PA - 50MG</v>
          </cell>
          <cell r="E106" t="str">
            <v xml:space="preserve">BOEHRINGER INGELHEIM</v>
          </cell>
          <cell r="F106" t="n">
            <v>1</v>
          </cell>
          <cell r="G106" t="str">
            <v>FA</v>
          </cell>
          <cell r="H106" t="str">
            <v>NÃO</v>
          </cell>
          <cell r="I106" t="n">
            <v>2225.6896530620702</v>
          </cell>
        </row>
        <row r="107">
          <cell r="A107" t="n">
            <v>92400400</v>
          </cell>
          <cell r="B107" t="n">
            <v>20</v>
          </cell>
          <cell r="C107" t="str">
            <v xml:space="preserve">CLORETO DE SÓDIO 0,9% SOL. INJ. CX. 30 FR. SIST. FECH. ECOFLAC PLUS X 250 ML</v>
          </cell>
          <cell r="D107" t="str">
            <v xml:space="preserve">CLORETO DE SÓDIO 0,9% SOL. INJ. CX. 30 FR. SIST. FECH. ECOFLAC PLUS X 250 ML</v>
          </cell>
          <cell r="E107" t="str">
            <v xml:space="preserve">LABORATÓRIOS B. BRAUN SA</v>
          </cell>
          <cell r="F107" t="n">
            <v>1</v>
          </cell>
          <cell r="G107" t="str">
            <v>FR</v>
          </cell>
          <cell r="H107" t="str">
            <v>NÃO</v>
          </cell>
          <cell r="I107" t="n">
            <v>4.7704878000000006</v>
          </cell>
        </row>
        <row r="108">
          <cell r="A108" t="n">
            <v>90165446</v>
          </cell>
          <cell r="B108" t="n">
            <v>20</v>
          </cell>
          <cell r="C108" t="str">
            <v xml:space="preserve">SEVOFLURANO SOL. INAL FR. PLÁST. X  100  ML</v>
          </cell>
          <cell r="D108" t="str">
            <v xml:space="preserve">SEVORANE SOL. INAL FR. PLÁST. X  100  ML</v>
          </cell>
          <cell r="E108" t="str">
            <v>ABBOTT</v>
          </cell>
          <cell r="F108" t="n">
            <v>100</v>
          </cell>
          <cell r="G108" t="str">
            <v>ML</v>
          </cell>
          <cell r="H108" t="str">
            <v>SIM</v>
          </cell>
          <cell r="I108" t="n">
            <v>7.6609131347664166</v>
          </cell>
        </row>
        <row r="109">
          <cell r="A109" t="n">
            <v>90199332</v>
          </cell>
          <cell r="B109" t="n">
            <v>20</v>
          </cell>
          <cell r="C109" t="str">
            <v xml:space="preserve">CLORETO DE SODIO - 0,9%  500ML SISTEMA FECHADO BOLSA PLAST. VIAFLEX</v>
          </cell>
          <cell r="D109" t="str">
            <v xml:space="preserve">SORO FISIOLOGICO - 0,9%  500ML SISTEMA FECHADO</v>
          </cell>
          <cell r="E109" t="str">
            <v xml:space="preserve">BAXTER HEALTHCARE - USA</v>
          </cell>
          <cell r="F109" t="n">
            <v>1</v>
          </cell>
          <cell r="G109" t="str">
            <v>UN</v>
          </cell>
          <cell r="H109" t="str">
            <v>NÃO</v>
          </cell>
          <cell r="I109" t="n">
            <v>6.2799229372037306</v>
          </cell>
        </row>
        <row r="110">
          <cell r="A110" t="n">
            <v>90177800</v>
          </cell>
          <cell r="B110" t="n">
            <v>20</v>
          </cell>
          <cell r="C110" t="str">
            <v xml:space="preserve">BROMETO DE ROCURONIO - 10MGML  5ML</v>
          </cell>
          <cell r="D110" t="str">
            <v xml:space="preserve">ROMERAN - 10MGML  5ML</v>
          </cell>
          <cell r="E110" t="str">
            <v>BIOCHIMICO</v>
          </cell>
          <cell r="F110" t="n">
            <v>1</v>
          </cell>
          <cell r="G110" t="str">
            <v>FA</v>
          </cell>
          <cell r="H110" t="str">
            <v>NÃO</v>
          </cell>
          <cell r="I110" t="n">
            <v>67.212613077522946</v>
          </cell>
        </row>
        <row r="111">
          <cell r="A111" t="n">
            <v>90218590</v>
          </cell>
          <cell r="B111" t="n">
            <v>20</v>
          </cell>
          <cell r="C111" t="str">
            <v xml:space="preserve">SEVOFLURANO SOL. INAL FR. VD. X  250  ML</v>
          </cell>
          <cell r="D111" t="str">
            <v xml:space="preserve">SEVONESS SOL. INAL FR. VD. X  250  ML</v>
          </cell>
          <cell r="E111" t="str">
            <v xml:space="preserve">BAXTER HOSPITALAR LTDA</v>
          </cell>
          <cell r="F111" t="n">
            <v>250</v>
          </cell>
          <cell r="G111" t="str">
            <v>ML</v>
          </cell>
          <cell r="H111" t="str">
            <v>SIM</v>
          </cell>
          <cell r="I111" t="n">
            <v>4.6929000992725962</v>
          </cell>
        </row>
        <row r="112">
          <cell r="A112" t="n">
            <v>90135431</v>
          </cell>
          <cell r="B112" t="n">
            <v>20</v>
          </cell>
          <cell r="C112" t="str">
            <v xml:space="preserve">OMEPRAZOL 40 MG PÓ LIOF. INJ. CX. 20 FA + 20 DIL. X 10 ML</v>
          </cell>
          <cell r="D112" t="str">
            <v xml:space="preserve">OPRAZON 40 MG PÓ LIOF. INJ. CX. 20 FA + 20 DIL. X 10 ML</v>
          </cell>
          <cell r="E112" t="str">
            <v>ARISTON</v>
          </cell>
          <cell r="F112" t="n">
            <v>1</v>
          </cell>
          <cell r="G112" t="str">
            <v>FA</v>
          </cell>
          <cell r="H112" t="str">
            <v>NÃO</v>
          </cell>
          <cell r="I112" t="n">
            <v>35.502981121550448</v>
          </cell>
        </row>
        <row r="113">
          <cell r="A113" t="n">
            <v>90230442</v>
          </cell>
          <cell r="B113" t="n">
            <v>20</v>
          </cell>
          <cell r="C113" t="str">
            <v xml:space="preserve">AMOXICILINA+CLAVULANATO DE POTÁSSIO 1G + 200 MG IV PÓ SOL. INJ.CX. 10 FA</v>
          </cell>
          <cell r="D113" t="str">
            <v xml:space="preserve">CLAVULIN 1G + 200 MG IV PÓ SOL. INJ.CX. 10 FA</v>
          </cell>
          <cell r="E113" t="str">
            <v>GLAXOSMITKLINE</v>
          </cell>
          <cell r="F113" t="n">
            <v>1</v>
          </cell>
          <cell r="G113" t="str">
            <v>UN</v>
          </cell>
          <cell r="H113" t="str">
            <v>NÃO</v>
          </cell>
          <cell r="I113" t="n">
            <v>70.383957816354425</v>
          </cell>
        </row>
        <row r="114">
          <cell r="A114" t="n">
            <v>90939255</v>
          </cell>
          <cell r="B114" t="n">
            <v>20</v>
          </cell>
          <cell r="C114" t="str">
            <v xml:space="preserve">NERVOSO IN VIVO CINTILOGRAFIA DE PERFUSAO CEREBRAL</v>
          </cell>
          <cell r="D114" t="str">
            <v xml:space="preserve">NERVOSO IN VIVO CINTILOGRAFIA DE PERFUSAO CEREBRAL</v>
          </cell>
          <cell r="E114" t="str">
            <v>SBMN</v>
          </cell>
          <cell r="F114" t="n">
            <v>1</v>
          </cell>
          <cell r="G114" t="str">
            <v>UN</v>
          </cell>
          <cell r="H114" t="str">
            <v>NÃO</v>
          </cell>
          <cell r="I114" t="n">
            <v>1434.1078535677254</v>
          </cell>
        </row>
        <row r="115">
          <cell r="A115" t="n">
            <v>90284127</v>
          </cell>
          <cell r="B115" t="n">
            <v>20</v>
          </cell>
          <cell r="C115" t="str">
            <v xml:space="preserve">CEFTRIAXONA SÓDICA 1 G PÓ SOL. INJ. IV CX. 25 FA X 10 ML</v>
          </cell>
          <cell r="D115" t="str">
            <v xml:space="preserve">CEFTRIAXONA DISSÓDICA 1 G PÓ SOL. INJ. IV CX. 25 FA X 10 ML</v>
          </cell>
          <cell r="E115" t="str">
            <v>ABL</v>
          </cell>
          <cell r="F115" t="n">
            <v>1</v>
          </cell>
          <cell r="G115" t="str">
            <v>FA</v>
          </cell>
          <cell r="H115" t="str">
            <v>NÃO</v>
          </cell>
          <cell r="I115" t="n">
            <v>40.679380206368506</v>
          </cell>
        </row>
        <row r="116">
          <cell r="A116" t="n">
            <v>90829034</v>
          </cell>
          <cell r="B116" t="n">
            <v>20</v>
          </cell>
          <cell r="C116" t="str">
            <v xml:space="preserve">ONDANSETRONA 4 MG (2 MGML) SOL. INJ. CX. 5 AMP. X  2 ML</v>
          </cell>
          <cell r="D116" t="str">
            <v xml:space="preserve">ZOFRAN 4 MG (2 MGML) SOL. INJ. CX. 5 AMP. X  2 ML</v>
          </cell>
          <cell r="E116" t="str">
            <v>GLAXOSMITKLINE</v>
          </cell>
          <cell r="F116" t="n">
            <v>1</v>
          </cell>
          <cell r="G116" t="str">
            <v>AMP</v>
          </cell>
          <cell r="H116" t="str">
            <v>NÃO</v>
          </cell>
          <cell r="I116" t="n">
            <v>66.357546544699616</v>
          </cell>
        </row>
        <row r="117">
          <cell r="A117" t="n">
            <v>92373020</v>
          </cell>
          <cell r="B117" t="n">
            <v>20</v>
          </cell>
          <cell r="C117" t="str">
            <v xml:space="preserve">ACETATO DE TERLIPRESSINA - 1MG  CART. 1 AMP. TRANSP. PO LIOF. + 1 AMP. DIL.</v>
          </cell>
          <cell r="D117" t="str">
            <v xml:space="preserve">GLYPRESSIN - 1MG</v>
          </cell>
          <cell r="E117" t="str">
            <v>FERRING</v>
          </cell>
          <cell r="F117" t="n">
            <v>1</v>
          </cell>
          <cell r="G117" t="str">
            <v>AMP</v>
          </cell>
          <cell r="H117" t="str">
            <v>NÃO</v>
          </cell>
          <cell r="I117" t="n">
            <v>313.5547818</v>
          </cell>
        </row>
        <row r="118">
          <cell r="A118" t="n">
            <v>92453953</v>
          </cell>
          <cell r="B118" t="n">
            <v>20</v>
          </cell>
          <cell r="C118" t="str">
            <v xml:space="preserve">CLORETO DE SODIO - 0,9%  100ML ISTARBAG</v>
          </cell>
          <cell r="D118" t="str">
            <v xml:space="preserve">CLORETO DE SODIO - 0,9%  100ML ISTARBAG</v>
          </cell>
          <cell r="E118" t="str">
            <v xml:space="preserve">HALEX ISTAR INDÚSTRIA</v>
          </cell>
          <cell r="F118" t="n">
            <v>1</v>
          </cell>
          <cell r="G118" t="str">
            <v>UN</v>
          </cell>
          <cell r="H118" t="str">
            <v>NÃO</v>
          </cell>
          <cell r="I118" t="n">
            <v>6.3560480279385674</v>
          </cell>
        </row>
        <row r="119">
          <cell r="A119" t="n">
            <v>92460330</v>
          </cell>
          <cell r="B119" t="str">
            <v>00</v>
          </cell>
          <cell r="C119" t="str">
            <v xml:space="preserve">IMUNOGLOBULINA G HUMANA INTACTA - 6GRA</v>
          </cell>
          <cell r="D119" t="str">
            <v xml:space="preserve">SANDOGLOBULINA - 6GRA</v>
          </cell>
          <cell r="E119" t="str">
            <v>MEIZLER</v>
          </cell>
          <cell r="F119" t="n">
            <v>1</v>
          </cell>
          <cell r="G119" t="str">
            <v>FA</v>
          </cell>
          <cell r="H119" t="str">
            <v>NÃO</v>
          </cell>
          <cell r="I119" t="n">
            <v>1254.3229509691635</v>
          </cell>
        </row>
        <row r="120">
          <cell r="A120" t="n">
            <v>90205391</v>
          </cell>
          <cell r="B120" t="n">
            <v>20</v>
          </cell>
          <cell r="C120" t="str">
            <v xml:space="preserve">PROPOFOL 10 MGML EMUL. INJ. CX. 5 AMP. X 20 ML</v>
          </cell>
          <cell r="D120" t="str">
            <v xml:space="preserve">DIPRIVAN 10 MGML EMUL. INJ. CX. 5 AMP. X 20 ML</v>
          </cell>
          <cell r="E120" t="str">
            <v>ASTRAZENECA</v>
          </cell>
          <cell r="F120" t="n">
            <v>1</v>
          </cell>
          <cell r="G120" t="str">
            <v>AMP</v>
          </cell>
          <cell r="H120" t="str">
            <v>NÃO</v>
          </cell>
          <cell r="I120" t="n">
            <v>38.733458405981281</v>
          </cell>
        </row>
        <row r="121">
          <cell r="A121" t="n">
            <v>91152062</v>
          </cell>
          <cell r="B121" t="n">
            <v>20</v>
          </cell>
          <cell r="C121" t="str">
            <v xml:space="preserve">ENOXAPARINA SODICA - 20MG  0,2ML</v>
          </cell>
          <cell r="D121" t="str">
            <v xml:space="preserve">CLEXANE - 20MG  0,2ML</v>
          </cell>
          <cell r="E121" t="str">
            <v>SANOFI-AVENTIS</v>
          </cell>
          <cell r="F121" t="n">
            <v>1</v>
          </cell>
          <cell r="G121" t="str">
            <v>SER</v>
          </cell>
          <cell r="H121" t="str">
            <v>NÃO</v>
          </cell>
          <cell r="I121" t="n">
            <v>25.823422721752046</v>
          </cell>
        </row>
        <row r="122">
          <cell r="A122" t="n">
            <v>90199162</v>
          </cell>
          <cell r="B122" t="n">
            <v>20</v>
          </cell>
          <cell r="C122" t="str">
            <v xml:space="preserve">CLORETO DE SÓDIO+GLICONATO DE SÓDIO+ACETATO DE SÓDIO+CLORETO DE POTÁSSIO+CLORETO DE MAGNÉSIO</v>
          </cell>
          <cell r="D122" t="str">
            <v xml:space="preserve">PLASMALYTE SOL. INJ. BOLSA VIAFLEX X 500 ML</v>
          </cell>
          <cell r="E122" t="str">
            <v xml:space="preserve">BAXTER HEALTHCARE - USA</v>
          </cell>
          <cell r="F122" t="n">
            <v>1</v>
          </cell>
          <cell r="G122" t="str">
            <v>UN</v>
          </cell>
          <cell r="H122" t="str">
            <v>NÃO</v>
          </cell>
          <cell r="I122" t="n">
            <v>121.66979771407286</v>
          </cell>
        </row>
        <row r="123">
          <cell r="A123" t="n">
            <v>90262018</v>
          </cell>
          <cell r="B123" t="n">
            <v>20</v>
          </cell>
          <cell r="C123" t="str">
            <v xml:space="preserve">CEFTAZIDIMA - 1GRA  10ML + DILUENTE</v>
          </cell>
          <cell r="D123" t="str">
            <v xml:space="preserve">KEFADIM - 1GRA  10ML + DILUENTE</v>
          </cell>
          <cell r="E123" t="str">
            <v>ABL</v>
          </cell>
          <cell r="F123" t="n">
            <v>1</v>
          </cell>
          <cell r="G123" t="str">
            <v>FA</v>
          </cell>
          <cell r="H123" t="str">
            <v>NÃO</v>
          </cell>
          <cell r="I123" t="n">
            <v>36.996096074420699</v>
          </cell>
        </row>
        <row r="124">
          <cell r="A124" t="n">
            <v>92429513</v>
          </cell>
          <cell r="B124" t="n">
            <v>20</v>
          </cell>
          <cell r="C124" t="str">
            <v xml:space="preserve">PIPERACILINA SODICA + TAZOBACTAM SODICO IV - 2,25GRA</v>
          </cell>
          <cell r="D124" t="str">
            <v xml:space="preserve">TAZOCIN - 2,25GRA</v>
          </cell>
          <cell r="E124" t="str">
            <v>WYETH</v>
          </cell>
          <cell r="F124" t="n">
            <v>1</v>
          </cell>
          <cell r="G124" t="str">
            <v>FA</v>
          </cell>
          <cell r="H124" t="str">
            <v>NÃO</v>
          </cell>
          <cell r="I124" t="n">
            <v>108.35427187957869</v>
          </cell>
        </row>
        <row r="125">
          <cell r="A125" t="n">
            <v>90193733</v>
          </cell>
          <cell r="B125" t="n">
            <v>20</v>
          </cell>
          <cell r="C125" t="str">
            <v xml:space="preserve">LEVOFLOXACINO 500 MG (5 MGML) SOL. INJ. BOLSA X 100 ML</v>
          </cell>
          <cell r="D125" t="str">
            <v xml:space="preserve">LEVOFLOXACINO 500 MG (5 MGML) SOL. INJ. BOLSA X 100 ML</v>
          </cell>
          <cell r="E125" t="str">
            <v xml:space="preserve">HALEX ISTAR INDÚSTRIA</v>
          </cell>
          <cell r="F125" t="n">
            <v>1</v>
          </cell>
          <cell r="G125" t="str">
            <v>UN</v>
          </cell>
          <cell r="H125" t="str">
            <v>NÃO</v>
          </cell>
          <cell r="I125" t="n">
            <v>129.02826393975903</v>
          </cell>
        </row>
        <row r="126">
          <cell r="A126" t="n">
            <v>90125568</v>
          </cell>
          <cell r="B126" t="n">
            <v>20</v>
          </cell>
          <cell r="C126" t="str">
            <v xml:space="preserve">ACETATO DE HIDROCORTISONA - 100MG</v>
          </cell>
          <cell r="D126" t="str">
            <v xml:space="preserve">CORTISONAL - 100MG</v>
          </cell>
          <cell r="E126" t="str">
            <v xml:space="preserve">UNIAO QUIMICA</v>
          </cell>
          <cell r="F126" t="n">
            <v>1</v>
          </cell>
          <cell r="G126" t="str">
            <v>FA</v>
          </cell>
          <cell r="H126" t="str">
            <v>NÃO</v>
          </cell>
          <cell r="I126" t="n">
            <v>5.7595152399299723</v>
          </cell>
        </row>
        <row r="127">
          <cell r="A127" t="n">
            <v>90310390</v>
          </cell>
          <cell r="B127" t="n">
            <v>20</v>
          </cell>
          <cell r="C127" t="str">
            <v xml:space="preserve">MICAFUNGINA SÓDICA 50 MG PÓ LIÓF. SOL. INJ. FA VD INC</v>
          </cell>
          <cell r="D127" t="str">
            <v xml:space="preserve">MYCAMINE 50 MG PÓ LIÓF. SOL. INJ. FA VD INC</v>
          </cell>
          <cell r="E127" t="str">
            <v>ASTELLAS</v>
          </cell>
          <cell r="F127" t="n">
            <v>1</v>
          </cell>
          <cell r="G127" t="str">
            <v>FA</v>
          </cell>
          <cell r="H127" t="str">
            <v>NÃO</v>
          </cell>
          <cell r="I127" t="n">
            <v>166.69999999999999</v>
          </cell>
        </row>
        <row r="128">
          <cell r="A128" t="n">
            <v>90267400</v>
          </cell>
          <cell r="B128" t="n">
            <v>20</v>
          </cell>
          <cell r="C128" t="str">
            <v xml:space="preserve">AZTREONAM - 1GRA</v>
          </cell>
          <cell r="D128" t="str">
            <v xml:space="preserve">AZEUS - 1GRA PO SOL. INJ. IMIV</v>
          </cell>
          <cell r="E128" t="str">
            <v>NOVAFARMA</v>
          </cell>
          <cell r="F128" t="n">
            <v>1</v>
          </cell>
          <cell r="G128" t="str">
            <v>FA</v>
          </cell>
          <cell r="H128" t="str">
            <v>NÃO</v>
          </cell>
          <cell r="I128" t="n">
            <v>136.11581329899786</v>
          </cell>
        </row>
        <row r="129">
          <cell r="A129" t="n">
            <v>90177770</v>
          </cell>
          <cell r="B129" t="str">
            <v>00</v>
          </cell>
          <cell r="C129" t="str">
            <v xml:space="preserve">IMIPENEM+CILASTATINA 500 MG + 500 MG PÓ SOL. INJ. CX. FA X 20 ML</v>
          </cell>
          <cell r="D129" t="str">
            <v xml:space="preserve">TIEPEM 500 MG + 500 MG PÓ SOL. INJ. CX. FA X 20 ML</v>
          </cell>
          <cell r="E129" t="str">
            <v>BIOCHIMICO</v>
          </cell>
          <cell r="F129" t="n">
            <v>1</v>
          </cell>
          <cell r="G129" t="str">
            <v>UN</v>
          </cell>
          <cell r="H129" t="str">
            <v>NÃO</v>
          </cell>
          <cell r="I129" t="n">
            <v>134.36374276250052</v>
          </cell>
        </row>
        <row r="130">
          <cell r="A130" t="n">
            <v>90201396</v>
          </cell>
          <cell r="B130" t="str">
            <v>00</v>
          </cell>
          <cell r="C130" t="str">
            <v xml:space="preserve">ONDANSETRONA 8 MG (2 MGML) SOL. INJ. CX. 20 AMP. X 4 ML</v>
          </cell>
          <cell r="D130" t="str">
            <v xml:space="preserve">ONTRAX 8 MG (2 MGML) SOL. INJ. CX. 20 AMP. X 4 ML</v>
          </cell>
          <cell r="E130" t="str">
            <v>BLAUSIEGEL</v>
          </cell>
          <cell r="F130" t="n">
            <v>1</v>
          </cell>
          <cell r="G130" t="str">
            <v>AMP</v>
          </cell>
          <cell r="H130" t="str">
            <v>NÃO</v>
          </cell>
          <cell r="I130" t="n">
            <v>106.65915519396367</v>
          </cell>
        </row>
        <row r="131">
          <cell r="A131" t="n">
            <v>90439112</v>
          </cell>
          <cell r="B131" t="n">
            <v>20</v>
          </cell>
          <cell r="C131" t="str">
            <v xml:space="preserve">CLORETO DE SÓDIO 0.9% SOL.INJ. CX. 20 FR. SIST. FECH. ECOFLAC PLUS X 500 ML</v>
          </cell>
          <cell r="D131" t="str">
            <v xml:space="preserve">CLORETO DE SÓDIO 0.9% SOL.INJ. CX. 20 FR. SIST. FECH. ECOFLAC PLUS X 500 ML</v>
          </cell>
          <cell r="E131" t="str">
            <v xml:space="preserve">LABORATÓRIOS B. BRAUN SA</v>
          </cell>
          <cell r="F131" t="n">
            <v>1</v>
          </cell>
          <cell r="G131" t="str">
            <v>FR</v>
          </cell>
          <cell r="H131" t="str">
            <v>NÃO</v>
          </cell>
          <cell r="I131" t="n">
            <v>6.2030631842192712</v>
          </cell>
        </row>
        <row r="132">
          <cell r="A132" t="n">
            <v>90205499</v>
          </cell>
          <cell r="B132" t="str">
            <v>00</v>
          </cell>
          <cell r="C132" t="str">
            <v xml:space="preserve">MEROPENEM 1 G PÓ SOL. INJ. SIST. FECH. CX. 10 FA+ 10 BOLSA PLÁST. X 100 ML</v>
          </cell>
          <cell r="D132" t="str">
            <v xml:space="preserve">MERONEM IV 1 G PÓ SOL. INJ. SIST. FECH. CX. 10 FA+ 10 BOLSA PLÁST. X 100 ML</v>
          </cell>
          <cell r="E132" t="str">
            <v>ASTRAZENECA</v>
          </cell>
          <cell r="F132" t="n">
            <v>1</v>
          </cell>
          <cell r="G132" t="str">
            <v>UN</v>
          </cell>
          <cell r="H132" t="str">
            <v>NÃO</v>
          </cell>
          <cell r="I132" t="n">
            <v>305.46790261770241</v>
          </cell>
        </row>
        <row r="133">
          <cell r="A133" t="n">
            <v>90520050</v>
          </cell>
          <cell r="B133" t="n">
            <v>20</v>
          </cell>
          <cell r="C133" t="str">
            <v xml:space="preserve">CLORIDRATO DE LIDOCAÍNA 2% GELÉIA TÓP. CX. 10 BISN. X 30 G</v>
          </cell>
          <cell r="D133" t="str">
            <v xml:space="preserve">XYLESTESIN 2% GELÉIA TÓP. CX. 10 BISN. X 30 G</v>
          </cell>
          <cell r="E133" t="str">
            <v>CRISTALIA</v>
          </cell>
          <cell r="F133" t="n">
            <v>30</v>
          </cell>
          <cell r="G133" t="str">
            <v>G</v>
          </cell>
          <cell r="H133" t="str">
            <v>SIM</v>
          </cell>
          <cell r="I133" t="n">
            <v>0.51512452485000004</v>
          </cell>
        </row>
        <row r="134">
          <cell r="A134" t="n">
            <v>90296508</v>
          </cell>
          <cell r="B134" t="n">
            <v>20</v>
          </cell>
          <cell r="C134" t="str">
            <v xml:space="preserve">HEMITARTARATO DE NOREPINEFRINA 2 MGML SOL. INJ. CX. 50 AMP. VD. X 4 ML</v>
          </cell>
          <cell r="D134" t="str">
            <v xml:space="preserve">NOVANOR 2 MGML SOL. INJ. CX. 50 AMP. VD. X 4 ML</v>
          </cell>
          <cell r="E134" t="str">
            <v>NOVAFARMA</v>
          </cell>
          <cell r="F134" t="n">
            <v>1</v>
          </cell>
          <cell r="G134" t="str">
            <v>AMP</v>
          </cell>
          <cell r="H134" t="str">
            <v>NÃO</v>
          </cell>
          <cell r="I134" t="n">
            <v>13.651615471513221</v>
          </cell>
        </row>
        <row r="135">
          <cell r="A135" t="n">
            <v>92383505</v>
          </cell>
          <cell r="B135" t="n">
            <v>20</v>
          </cell>
          <cell r="C135" t="str">
            <v xml:space="preserve">ONDANSETRONA 4 MG SOL. INJ. CX.1 AMP. X 2 ML</v>
          </cell>
          <cell r="D135" t="str">
            <v xml:space="preserve">ANSENTRON 4 MG SOL. INJ. CX.1 AMP. X 2 ML</v>
          </cell>
          <cell r="E135" t="str">
            <v>BIOSINTETICA</v>
          </cell>
          <cell r="F135" t="n">
            <v>1</v>
          </cell>
          <cell r="G135" t="str">
            <v>AMP</v>
          </cell>
          <cell r="H135" t="str">
            <v>NÃO</v>
          </cell>
          <cell r="I135" t="n">
            <v>72.454095455418368</v>
          </cell>
        </row>
        <row r="136">
          <cell r="A136" t="n">
            <v>90273818</v>
          </cell>
          <cell r="B136" t="n">
            <v>20</v>
          </cell>
          <cell r="C136" t="str">
            <v xml:space="preserve">CLORIDRATO DE LIDOCAÍNA 2% GELÉIA BISN. X 30 G</v>
          </cell>
          <cell r="D136" t="str">
            <v xml:space="preserve">XYLOCAÍNA 2% GELÉIA BISN. X 30 G</v>
          </cell>
          <cell r="E136" t="str">
            <v>ASTRAZENECA</v>
          </cell>
          <cell r="F136" t="n">
            <v>30</v>
          </cell>
          <cell r="G136" t="str">
            <v>G</v>
          </cell>
          <cell r="H136" t="str">
            <v>SIM</v>
          </cell>
          <cell r="I136" t="n">
            <v>0.97260143420418321</v>
          </cell>
        </row>
        <row r="137">
          <cell r="A137" t="n">
            <v>90241533</v>
          </cell>
          <cell r="B137" t="str">
            <v>00</v>
          </cell>
          <cell r="C137" t="str">
            <v>IMIPENEM+CILASTATINA</v>
          </cell>
          <cell r="D137" t="str">
            <v xml:space="preserve">IMIPENEM + CILASTATINA 500 MG + 500 MG PÓ SOL. INJ. CX. 10 FA + BOLSA SIST. FECHADO</v>
          </cell>
          <cell r="E137" t="str">
            <v>ABL</v>
          </cell>
          <cell r="F137" t="n">
            <v>1</v>
          </cell>
          <cell r="G137" t="str">
            <v>UN</v>
          </cell>
          <cell r="H137" t="str">
            <v>NÃO</v>
          </cell>
          <cell r="I137" t="n">
            <v>101.53288065600944</v>
          </cell>
        </row>
        <row r="138">
          <cell r="A138" t="n">
            <v>92395309</v>
          </cell>
          <cell r="B138" t="n">
            <v>20</v>
          </cell>
          <cell r="C138" t="str">
            <v xml:space="preserve">ACIDOS GRAXOS ESSENCIAIS + VITAMINAS A E E + LECITINA DE SOJA - 200ML</v>
          </cell>
          <cell r="D138" t="str">
            <v xml:space="preserve">DERSANI - 200ML</v>
          </cell>
          <cell r="E138" t="str">
            <v>SANIPLAN</v>
          </cell>
          <cell r="F138" t="n">
            <v>200</v>
          </cell>
          <cell r="G138" t="str">
            <v>ML</v>
          </cell>
          <cell r="H138" t="str">
            <v>SIM</v>
          </cell>
          <cell r="I138" t="n">
            <v>0.8674556709837471</v>
          </cell>
        </row>
        <row r="139">
          <cell r="A139" t="n">
            <v>90281292</v>
          </cell>
          <cell r="B139" t="n">
            <v>20</v>
          </cell>
          <cell r="C139" t="str">
            <v xml:space="preserve">CLORETO DE SODIO - 0,9%  500ML - BOLSAS - SISTEMA FECHADO MED FLEX</v>
          </cell>
          <cell r="D139" t="str">
            <v xml:space="preserve">SORO FISIOLOGICO - 0,9%  500ML - BOLSAS - SISTEMA FECHADO MED FLEX</v>
          </cell>
          <cell r="E139" t="str">
            <v xml:space="preserve">EUROFARMA  SEGMENTA</v>
          </cell>
          <cell r="F139" t="n">
            <v>1</v>
          </cell>
          <cell r="G139" t="str">
            <v>UN</v>
          </cell>
          <cell r="H139" t="str">
            <v>NÃO</v>
          </cell>
          <cell r="I139" t="n">
            <v>6.3934578936081428</v>
          </cell>
        </row>
        <row r="140">
          <cell r="A140" t="n">
            <v>90300289</v>
          </cell>
          <cell r="B140" t="n">
            <v>20</v>
          </cell>
          <cell r="C140" t="str">
            <v xml:space="preserve">BESILATO DE ATRACÚRIO - 10MGML SOL. INJ. 2,5ML</v>
          </cell>
          <cell r="D140" t="str">
            <v xml:space="preserve">TRACUR - 10MGML SOL. INJ.</v>
          </cell>
          <cell r="E140" t="str">
            <v>CRISTALIA</v>
          </cell>
          <cell r="F140" t="n">
            <v>1</v>
          </cell>
          <cell r="G140" t="str">
            <v>AMP</v>
          </cell>
          <cell r="H140" t="str">
            <v>NÃO</v>
          </cell>
          <cell r="I140" t="n">
            <v>25.984463880980712</v>
          </cell>
        </row>
        <row r="141">
          <cell r="A141" t="n">
            <v>90118812</v>
          </cell>
          <cell r="B141" t="n">
            <v>20</v>
          </cell>
          <cell r="C141" t="str">
            <v xml:space="preserve">AGUA P INJEÇÃO ECOFLAC PLUS X 500ML</v>
          </cell>
          <cell r="D141" t="str">
            <v xml:space="preserve">AGUA P INJEÇÃO ECOFLAC PLUS X 500ML</v>
          </cell>
          <cell r="E141" t="str">
            <v xml:space="preserve">LABORATÓRIOS B. BRAUN SA</v>
          </cell>
          <cell r="F141" t="n">
            <v>1</v>
          </cell>
          <cell r="G141" t="str">
            <v>FR</v>
          </cell>
          <cell r="H141" t="str">
            <v>NÃO</v>
          </cell>
          <cell r="I141" t="n">
            <v>8.0572144750716514</v>
          </cell>
        </row>
        <row r="142">
          <cell r="A142" t="n">
            <v>90193431</v>
          </cell>
          <cell r="B142" t="n">
            <v>20</v>
          </cell>
          <cell r="C142" t="str">
            <v xml:space="preserve">AGUA PARA INJEÇAO - 10ML</v>
          </cell>
          <cell r="D142" t="str">
            <v xml:space="preserve">AGUA PARA INJEÇAO - 10ML</v>
          </cell>
          <cell r="E142" t="str">
            <v xml:space="preserve">HALEX ISTAR INDÚSTRIA</v>
          </cell>
          <cell r="F142" t="n">
            <v>1</v>
          </cell>
          <cell r="G142" t="str">
            <v>AMP</v>
          </cell>
          <cell r="H142" t="str">
            <v>NÃO</v>
          </cell>
          <cell r="I142" t="n">
            <v>0.7816384615794858</v>
          </cell>
        </row>
        <row r="143">
          <cell r="A143" t="n">
            <v>91335019</v>
          </cell>
          <cell r="B143" t="n">
            <v>20</v>
          </cell>
          <cell r="C143" t="str">
            <v xml:space="preserve">VITAMINA B1 + VITAMINA B6 + VITAMINA B12 5000 UI - 1ML2ML</v>
          </cell>
          <cell r="D143" t="str">
            <v xml:space="preserve">DEXACOBAL - 1ML  2ML</v>
          </cell>
          <cell r="E143" t="str">
            <v xml:space="preserve">UNIAO QUIMICA</v>
          </cell>
          <cell r="F143" t="n">
            <v>1</v>
          </cell>
          <cell r="G143" t="str">
            <v>AMP</v>
          </cell>
          <cell r="H143" t="str">
            <v>NÃO</v>
          </cell>
          <cell r="I143" t="n">
            <v>10.238968144059882</v>
          </cell>
        </row>
        <row r="144">
          <cell r="A144" t="n">
            <v>90301447</v>
          </cell>
          <cell r="B144" t="n">
            <v>20</v>
          </cell>
          <cell r="C144" t="str">
            <v xml:space="preserve">ENOXAPARINA SODICA - 40MG  0,4ML</v>
          </cell>
          <cell r="D144" t="str">
            <v xml:space="preserve">VERSA - 40MG  0,4ML</v>
          </cell>
          <cell r="E144" t="str">
            <v>EUROFARMA</v>
          </cell>
          <cell r="F144" t="n">
            <v>1</v>
          </cell>
          <cell r="G144" t="str">
            <v>SER</v>
          </cell>
          <cell r="H144" t="str">
            <v>NÃO</v>
          </cell>
          <cell r="I144" t="n">
            <v>49.055054352841928</v>
          </cell>
        </row>
        <row r="145">
          <cell r="A145" t="n">
            <v>90236572</v>
          </cell>
          <cell r="B145" t="n">
            <v>20</v>
          </cell>
          <cell r="C145" t="str">
            <v xml:space="preserve">CEFUROXIMA SÓDICA</v>
          </cell>
          <cell r="D145" t="str">
            <v xml:space="preserve">CEFUROXIMA  750 MG PÓ SOL. INJ. FA + AMP. DIL. X 6 ML</v>
          </cell>
          <cell r="E145" t="str">
            <v>AUROBINDO</v>
          </cell>
          <cell r="F145" t="n">
            <v>1</v>
          </cell>
          <cell r="G145" t="str">
            <v>FA</v>
          </cell>
          <cell r="H145" t="str">
            <v>NÃO</v>
          </cell>
          <cell r="I145" t="n">
            <v>31.00017716251612</v>
          </cell>
        </row>
        <row r="146">
          <cell r="A146" t="n">
            <v>90246101</v>
          </cell>
          <cell r="B146" t="n">
            <v>20</v>
          </cell>
          <cell r="C146" t="str">
            <v xml:space="preserve">INSUMO RADIOATIVO 1 MG PÓ LIÓF. CX. 2 FA.</v>
          </cell>
          <cell r="D146" t="str">
            <v xml:space="preserve">CARDIOLITE 1 MG PÓ LIÓF. CX. 2 FA.</v>
          </cell>
          <cell r="E146" t="str">
            <v>REM</v>
          </cell>
          <cell r="F146" t="n">
            <v>1</v>
          </cell>
          <cell r="G146" t="str">
            <v>UN</v>
          </cell>
          <cell r="H146" t="str">
            <v>NÃO</v>
          </cell>
          <cell r="I146" t="n">
            <v>1489.9303179669198</v>
          </cell>
        </row>
        <row r="147">
          <cell r="A147" t="n">
            <v>92422365</v>
          </cell>
          <cell r="B147" t="str">
            <v>00</v>
          </cell>
          <cell r="C147" t="str">
            <v xml:space="preserve">ALPROSTADIL - 20MCG</v>
          </cell>
          <cell r="D147" t="str">
            <v xml:space="preserve">PROSTAVASIN - 20MCG</v>
          </cell>
          <cell r="E147" t="str">
            <v>BIOSINTETICA</v>
          </cell>
          <cell r="F147" t="n">
            <v>1</v>
          </cell>
          <cell r="G147" t="str">
            <v>AMP</v>
          </cell>
          <cell r="H147" t="str">
            <v>NÃO</v>
          </cell>
          <cell r="I147" t="n">
            <v>81.296828831399708</v>
          </cell>
        </row>
        <row r="148">
          <cell r="A148" t="n">
            <v>90185374</v>
          </cell>
          <cell r="B148" t="n">
            <v>20</v>
          </cell>
          <cell r="C148" t="str">
            <v xml:space="preserve">CLORIDRATO DE ROPIVACAÍNA - 10MGML SOL. INJ.</v>
          </cell>
          <cell r="D148" t="str">
            <v xml:space="preserve">ROPI - 10MGML SOL. INJ.</v>
          </cell>
          <cell r="E148" t="str">
            <v>CRISTALIA</v>
          </cell>
          <cell r="F148" t="n">
            <v>1</v>
          </cell>
          <cell r="G148" t="str">
            <v>UN</v>
          </cell>
          <cell r="H148" t="str">
            <v>NÃO</v>
          </cell>
          <cell r="I148" t="n">
            <v>60.129726344966556</v>
          </cell>
        </row>
        <row r="149">
          <cell r="A149" t="n">
            <v>90199324</v>
          </cell>
          <cell r="B149" t="n">
            <v>20</v>
          </cell>
          <cell r="C149" t="str">
            <v xml:space="preserve">CLORETO DE SODIO - 0,9%  250ML SISTEMA FECHADO BOLSA PLAST. VIAFLEX</v>
          </cell>
          <cell r="D149" t="str">
            <v xml:space="preserve">SORO FISIOLOGICO - 0,9%  250ML SIST. FECHADO</v>
          </cell>
          <cell r="E149" t="str">
            <v xml:space="preserve">BAXTER HEALTHCARE - USA</v>
          </cell>
          <cell r="F149" t="n">
            <v>1</v>
          </cell>
          <cell r="G149" t="str">
            <v>UN</v>
          </cell>
          <cell r="H149" t="str">
            <v>NÃO</v>
          </cell>
          <cell r="I149" t="n">
            <v>5.2463850770290144</v>
          </cell>
        </row>
        <row r="150">
          <cell r="A150" t="n">
            <v>90123840</v>
          </cell>
          <cell r="B150" t="n">
            <v>20</v>
          </cell>
          <cell r="C150" t="str">
            <v xml:space="preserve">TENOXICAM - 40MG  2ML</v>
          </cell>
          <cell r="D150" t="str">
            <v xml:space="preserve">TEFLAN - 40MG  2ML</v>
          </cell>
          <cell r="E150" t="str">
            <v xml:space="preserve">UNIAO QUIMICA</v>
          </cell>
          <cell r="F150" t="n">
            <v>1</v>
          </cell>
          <cell r="G150" t="str">
            <v>FA</v>
          </cell>
          <cell r="H150" t="str">
            <v>NÃO</v>
          </cell>
          <cell r="I150" t="n">
            <v>23.143390360572369</v>
          </cell>
        </row>
        <row r="151">
          <cell r="A151" t="n">
            <v>90439031</v>
          </cell>
          <cell r="B151" t="n">
            <v>20</v>
          </cell>
          <cell r="C151" t="str">
            <v xml:space="preserve">CLORETO DE SÓDIO 0,9% SOL. INJ. CX. 10 FR. SIST. FECH. ECOFLAC PLUS X 1000 ML</v>
          </cell>
          <cell r="D151" t="str">
            <v xml:space="preserve">CLORETO DE SÓDIO 0,9% SOL. INJ. CX. 10 FR. SIST. FECH. ECOFLAC PLUS X 1000 ML</v>
          </cell>
          <cell r="E151" t="str">
            <v xml:space="preserve">LABORATÓRIOS B. BRAUN SA</v>
          </cell>
          <cell r="F151" t="n">
            <v>1</v>
          </cell>
          <cell r="G151" t="str">
            <v>FR</v>
          </cell>
          <cell r="H151" t="str">
            <v>NÃO</v>
          </cell>
          <cell r="I151" t="n">
            <v>8.4331347652823929</v>
          </cell>
        </row>
        <row r="152">
          <cell r="A152" t="n">
            <v>92469248</v>
          </cell>
          <cell r="B152" t="n">
            <v>20</v>
          </cell>
          <cell r="C152" t="str">
            <v xml:space="preserve">FLUCONAZOL 2 MGML SOL. INJ. BOLSA X 100  ML</v>
          </cell>
          <cell r="D152" t="str">
            <v xml:space="preserve">FLUCONAZOL 2 MGML SOL. INJ. BOLSA X 100  ML</v>
          </cell>
          <cell r="E152" t="str">
            <v xml:space="preserve">HALEX ISTAR INDÚSTRIA</v>
          </cell>
          <cell r="F152" t="n">
            <v>1</v>
          </cell>
          <cell r="G152" t="str">
            <v>UN</v>
          </cell>
          <cell r="H152" t="str">
            <v>NÃO</v>
          </cell>
          <cell r="I152" t="n">
            <v>197.5133170224145</v>
          </cell>
        </row>
        <row r="153">
          <cell r="A153" t="n">
            <v>90307356</v>
          </cell>
          <cell r="B153" t="n">
            <v>20</v>
          </cell>
          <cell r="C153" t="str">
            <v xml:space="preserve">CLORIDRATO DE ONDANSETRONA 8 MG (2 MGML) SOL. INJ. CX. 100 AMP. X 4 ML.</v>
          </cell>
          <cell r="D153" t="str">
            <v xml:space="preserve">CLORIDRATO DE ONDANSETRONA 8 MG (2 MGML) SOL. INJ. CX. 100 AMP. X 4 ML.</v>
          </cell>
          <cell r="E153" t="str">
            <v xml:space="preserve">HALEX ISTAR INDÚSTRIA</v>
          </cell>
          <cell r="F153" t="n">
            <v>1</v>
          </cell>
          <cell r="G153" t="str">
            <v>AMP</v>
          </cell>
          <cell r="H153" t="str">
            <v>NÃO</v>
          </cell>
          <cell r="I153" t="n">
            <v>83.06511047640538</v>
          </cell>
        </row>
        <row r="154">
          <cell r="A154" t="n">
            <v>90938739</v>
          </cell>
          <cell r="B154" t="n">
            <v>20</v>
          </cell>
          <cell r="C154" t="str">
            <v xml:space="preserve">CARDIOVASCULAR IN VIVO CINTILOGRAFIA DO MIOCARDIO PERFUSAO - ESTRESSE FARMACOLOGICO</v>
          </cell>
          <cell r="D154" t="str">
            <v xml:space="preserve">CARDIOVASCULAR IN VIVO CINTILOGRAFIA DO MIOCARDIO PERFUSAO - ESTRESSE FARMACOLOGICO</v>
          </cell>
          <cell r="E154" t="str">
            <v>SBMN</v>
          </cell>
          <cell r="F154" t="n">
            <v>1</v>
          </cell>
          <cell r="G154" t="str">
            <v>UN</v>
          </cell>
          <cell r="H154" t="str">
            <v>NÃO</v>
          </cell>
          <cell r="I154" t="n">
            <v>439.68750041180022</v>
          </cell>
        </row>
        <row r="155">
          <cell r="A155" t="n">
            <v>90223179</v>
          </cell>
          <cell r="B155" t="n">
            <v>20</v>
          </cell>
          <cell r="C155" t="str">
            <v xml:space="preserve">PIPERACILINA SODICA + TAZOBACTAM SODICA - 4.000 + 500MG</v>
          </cell>
          <cell r="D155" t="str">
            <v xml:space="preserve">TAZPEN - 4.000 + 500MG</v>
          </cell>
          <cell r="E155" t="str">
            <v xml:space="preserve">ASPEN PHARMA</v>
          </cell>
          <cell r="F155" t="n">
            <v>1</v>
          </cell>
          <cell r="G155" t="str">
            <v>FA</v>
          </cell>
          <cell r="H155" t="str">
            <v>NÃO</v>
          </cell>
          <cell r="I155" t="n">
            <v>154.74304667777261</v>
          </cell>
        </row>
        <row r="156">
          <cell r="A156" t="n">
            <v>92466842</v>
          </cell>
          <cell r="B156" t="n">
            <v>20</v>
          </cell>
          <cell r="C156" t="str">
            <v xml:space="preserve">CIPROFLOXACINA 400 MG (2 MGML) SOL. INJ. BOLSA X 200  ML</v>
          </cell>
          <cell r="D156" t="str">
            <v xml:space="preserve">CIPROFLOXACINA 400 MG (2 MGML) SOL. INJ. BOLSA X 200  ML</v>
          </cell>
          <cell r="E156" t="str">
            <v xml:space="preserve">HALEX ISTAR INDÚSTRIA</v>
          </cell>
          <cell r="F156" t="n">
            <v>1</v>
          </cell>
          <cell r="G156" t="str">
            <v>BOLS</v>
          </cell>
          <cell r="H156" t="str">
            <v>NÃO</v>
          </cell>
          <cell r="I156" t="n">
            <v>158.85374571495001</v>
          </cell>
        </row>
        <row r="157">
          <cell r="A157" t="n">
            <v>90279670</v>
          </cell>
          <cell r="B157" t="n">
            <v>20</v>
          </cell>
          <cell r="C157" t="str">
            <v xml:space="preserve">CEFAZOLINA SÓDICA 1 G PÓ INJ. CX. 100 FA X 10 ML</v>
          </cell>
          <cell r="D157" t="str">
            <v xml:space="preserve">CEFAZOLINA SÓDICA 1 G PÓ INJ. CX. 100 FA X 10 ML</v>
          </cell>
          <cell r="E157" t="str">
            <v>ABL</v>
          </cell>
          <cell r="F157" t="n">
            <v>1</v>
          </cell>
          <cell r="G157" t="str">
            <v>FA</v>
          </cell>
          <cell r="H157" t="str">
            <v>NÃO</v>
          </cell>
          <cell r="I157" t="n">
            <v>12.054850851658482</v>
          </cell>
        </row>
        <row r="158">
          <cell r="A158" t="n">
            <v>90149815</v>
          </cell>
          <cell r="B158" t="str">
            <v>00</v>
          </cell>
          <cell r="C158" t="str">
            <v xml:space="preserve">TIGECICLINA 50 MG PÓ LIOF. CX. 10 FA</v>
          </cell>
          <cell r="D158" t="str">
            <v xml:space="preserve">TYGACIL 50 MG PÓ LIOF. CX. 10 FA</v>
          </cell>
          <cell r="E158" t="str">
            <v>WYETH</v>
          </cell>
          <cell r="F158" t="n">
            <v>1</v>
          </cell>
          <cell r="G158" t="str">
            <v>UN</v>
          </cell>
          <cell r="H158" t="str">
            <v>NÃO</v>
          </cell>
          <cell r="I158" t="n">
            <v>214.13</v>
          </cell>
        </row>
        <row r="159">
          <cell r="A159" t="n">
            <v>90252667</v>
          </cell>
          <cell r="B159" t="n">
            <v>20</v>
          </cell>
          <cell r="C159" t="str">
            <v xml:space="preserve">CLORIDRATO DE CIPROFLOXACINO</v>
          </cell>
          <cell r="D159" t="str">
            <v xml:space="preserve">CIPROBACTER 200 MG (2 MGML) SOL. INJ. BOLSA X 100 ML</v>
          </cell>
          <cell r="E159" t="str">
            <v>ISOFARMA</v>
          </cell>
          <cell r="F159" t="n">
            <v>1</v>
          </cell>
          <cell r="G159" t="str">
            <v>UN</v>
          </cell>
          <cell r="H159" t="str">
            <v>NÃO</v>
          </cell>
          <cell r="I159" t="n">
            <v>93.25246220649727</v>
          </cell>
        </row>
        <row r="160">
          <cell r="A160" t="n">
            <v>90303547</v>
          </cell>
          <cell r="B160" t="str">
            <v>00</v>
          </cell>
          <cell r="C160" t="str">
            <v xml:space="preserve">ANIDULAFUNGINA 100 MG PÓ LIÓF. INJ FA + SOL. DIL. FA X 30 ML</v>
          </cell>
          <cell r="D160" t="str">
            <v xml:space="preserve">ECALTA 100 MG PÓ LIÓF. INJ FA + SOL. DIL. FA X 30 ML</v>
          </cell>
          <cell r="E160" t="str">
            <v xml:space="preserve">PHARMACIA PFIZER</v>
          </cell>
          <cell r="F160" t="n">
            <v>1</v>
          </cell>
          <cell r="G160" t="str">
            <v>FA</v>
          </cell>
          <cell r="H160" t="str">
            <v>NÃO</v>
          </cell>
          <cell r="I160" t="n">
            <v>484.27153248456545</v>
          </cell>
        </row>
        <row r="161">
          <cell r="A161" t="n">
            <v>90232658</v>
          </cell>
          <cell r="B161" t="n">
            <v>20</v>
          </cell>
          <cell r="C161" t="str">
            <v xml:space="preserve">CLORIDRATO DE CIPROFLOXACINO 400 MG (2 MGML) SOL. INJ. BOLSA X 200  ML</v>
          </cell>
          <cell r="D161" t="str">
            <v xml:space="preserve">CIPROFLOXACINO 400 MG (2 MGML) SOL. INJ. BOLSA X 200  ML</v>
          </cell>
          <cell r="E161" t="str">
            <v>ISOFARMA</v>
          </cell>
          <cell r="F161" t="n">
            <v>1</v>
          </cell>
          <cell r="G161" t="str">
            <v>UN</v>
          </cell>
          <cell r="H161" t="str">
            <v>NÃO</v>
          </cell>
          <cell r="I161" t="n">
            <v>164.67286687149883</v>
          </cell>
        </row>
        <row r="162">
          <cell r="A162" t="n">
            <v>92387373</v>
          </cell>
          <cell r="B162" t="n">
            <v>20</v>
          </cell>
          <cell r="C162" t="str">
            <v xml:space="preserve">ÁGUA P INJEÇÃO CX. 100 AMP. PLÁST. X 10 ML</v>
          </cell>
          <cell r="D162" t="str">
            <v xml:space="preserve">ÁGUA P INJEÇÃO CX. 100 AMP. PLÁST. X 10 ML</v>
          </cell>
          <cell r="E162" t="str">
            <v>HYPOFARMA</v>
          </cell>
          <cell r="F162" t="n">
            <v>1</v>
          </cell>
          <cell r="G162" t="str">
            <v>AMP</v>
          </cell>
          <cell r="H162" t="str">
            <v>NÃO</v>
          </cell>
          <cell r="I162" t="n">
            <v>0.91816011388591656</v>
          </cell>
        </row>
        <row r="163">
          <cell r="A163" t="n">
            <v>90273761</v>
          </cell>
          <cell r="B163" t="n">
            <v>20</v>
          </cell>
          <cell r="C163" t="str">
            <v xml:space="preserve">CLORIDRATO DE ROPIVACAINA - 10MG  20ML</v>
          </cell>
          <cell r="D163" t="str">
            <v xml:space="preserve">NAROPIN - 10MG  20ML POLYAMP SP</v>
          </cell>
          <cell r="E163" t="str">
            <v>ASTRAZENECA</v>
          </cell>
          <cell r="F163" t="n">
            <v>1</v>
          </cell>
          <cell r="G163" t="str">
            <v>UN</v>
          </cell>
          <cell r="H163" t="str">
            <v>NÃO</v>
          </cell>
          <cell r="I163" t="n">
            <v>62.493404505645117</v>
          </cell>
        </row>
        <row r="164">
          <cell r="A164" t="n">
            <v>90938712</v>
          </cell>
          <cell r="B164" t="n">
            <v>20</v>
          </cell>
          <cell r="C164" t="str">
            <v xml:space="preserve">CARDIOVASCULAR IN VIVO CINTILOGRAFIA DO MIOCARDIO PERFUSAO - REPOUSO</v>
          </cell>
          <cell r="D164" t="str">
            <v xml:space="preserve">CARDIOVASCULAR IN VIVO CINTILOGRAFIA DO MIOCARDIO PERFUSAO - REPOUSO</v>
          </cell>
          <cell r="E164" t="str">
            <v>SBMN</v>
          </cell>
          <cell r="F164" t="n">
            <v>1</v>
          </cell>
          <cell r="G164" t="str">
            <v>UN</v>
          </cell>
          <cell r="H164" t="str">
            <v>NÃO</v>
          </cell>
          <cell r="I164" t="n">
            <v>439.68750041180022</v>
          </cell>
        </row>
        <row r="165">
          <cell r="A165" t="n">
            <v>92426131</v>
          </cell>
          <cell r="B165" t="n">
            <v>20</v>
          </cell>
          <cell r="C165" t="str">
            <v xml:space="preserve">RINGER C LACTATO SOL. INJ. SIST. FECH. CX. 20 FR. ECOFLAC PLUS X 500 ML</v>
          </cell>
          <cell r="D165" t="str">
            <v xml:space="preserve">RINGER C LACTATO SOL. INJ. SIST. FECH. CX. 20 FR. ECOFLAC PLUS X 500 ML</v>
          </cell>
          <cell r="E165" t="str">
            <v xml:space="preserve">LABORATÓRIOS B. BRAUN SA</v>
          </cell>
          <cell r="F165" t="n">
            <v>1</v>
          </cell>
          <cell r="G165" t="str">
            <v>FR</v>
          </cell>
          <cell r="H165" t="str">
            <v>NÃO</v>
          </cell>
          <cell r="I165" t="n">
            <v>7.0943864436860054</v>
          </cell>
        </row>
        <row r="166">
          <cell r="A166" t="n">
            <v>90171500</v>
          </cell>
          <cell r="B166" t="n">
            <v>20</v>
          </cell>
          <cell r="C166" t="str">
            <v xml:space="preserve">ACICLOVIR 250 MG  PÓ LIOF. INJ. CX. 5 FA</v>
          </cell>
          <cell r="D166" t="str">
            <v xml:space="preserve">EZOPEN 250 MG  PÓ LIOF. INJ. CX. 5 FA</v>
          </cell>
          <cell r="E166" t="str">
            <v xml:space="preserve">TEUTO BRAS.</v>
          </cell>
          <cell r="F166" t="n">
            <v>1</v>
          </cell>
          <cell r="G166" t="str">
            <v>FA</v>
          </cell>
          <cell r="H166" t="str">
            <v>NÃO</v>
          </cell>
          <cell r="I166" t="n">
            <v>92.795846322242724</v>
          </cell>
        </row>
        <row r="167">
          <cell r="A167" t="n">
            <v>90204018</v>
          </cell>
          <cell r="B167" t="n">
            <v>20</v>
          </cell>
          <cell r="C167" t="str">
            <v xml:space="preserve">CEFTAZIDIMA - 1GRA</v>
          </cell>
          <cell r="D167" t="str">
            <v xml:space="preserve">FORTAZ - 1GRA</v>
          </cell>
          <cell r="E167" t="str">
            <v>GLAXOSMITKLINE</v>
          </cell>
          <cell r="F167" t="n">
            <v>1</v>
          </cell>
          <cell r="G167" t="str">
            <v>FA</v>
          </cell>
          <cell r="H167" t="str">
            <v>NÃO</v>
          </cell>
          <cell r="I167" t="n">
            <v>53.143894635685385</v>
          </cell>
        </row>
        <row r="168">
          <cell r="A168" t="n">
            <v>90122623</v>
          </cell>
          <cell r="B168" t="n">
            <v>20</v>
          </cell>
          <cell r="C168" t="str">
            <v xml:space="preserve">CETOPROFENO - 100MG PO LIOF</v>
          </cell>
          <cell r="D168" t="str">
            <v xml:space="preserve">ARTRINID - 100MG PO LIOF</v>
          </cell>
          <cell r="E168" t="str">
            <v xml:space="preserve">UNIAO QUIMICA</v>
          </cell>
          <cell r="F168" t="n">
            <v>1</v>
          </cell>
          <cell r="G168" t="str">
            <v>FA</v>
          </cell>
          <cell r="H168" t="str">
            <v>NÃO</v>
          </cell>
          <cell r="I168" t="n">
            <v>10.267662351074231</v>
          </cell>
        </row>
        <row r="169">
          <cell r="A169" t="n">
            <v>91288029</v>
          </cell>
          <cell r="B169" t="str">
            <v>00</v>
          </cell>
          <cell r="C169" t="str">
            <v xml:space="preserve">GRANISETRONA - 1MGML  1ML</v>
          </cell>
          <cell r="D169" t="str">
            <v xml:space="preserve">KYTRIL - 1MGML  1ML</v>
          </cell>
          <cell r="E169" t="str">
            <v>ROCHE</v>
          </cell>
          <cell r="F169" t="n">
            <v>1</v>
          </cell>
          <cell r="G169" t="str">
            <v>AMP</v>
          </cell>
          <cell r="H169" t="str">
            <v>NÃO</v>
          </cell>
          <cell r="I169" t="n">
            <v>99.022552200000007</v>
          </cell>
        </row>
        <row r="170">
          <cell r="A170" t="n">
            <v>90185471</v>
          </cell>
          <cell r="B170" t="n">
            <v>20</v>
          </cell>
          <cell r="C170" t="str">
            <v xml:space="preserve">BROMETO DE ROCURONIO - 10MGML</v>
          </cell>
          <cell r="D170" t="str">
            <v xml:space="preserve">ROCURON - 10MGML</v>
          </cell>
          <cell r="E170" t="str">
            <v>CRISTALIA</v>
          </cell>
          <cell r="F170" t="n">
            <v>1</v>
          </cell>
          <cell r="G170" t="str">
            <v>FA</v>
          </cell>
          <cell r="H170" t="str">
            <v>NÃO</v>
          </cell>
          <cell r="I170" t="n">
            <v>53.622302620396489</v>
          </cell>
        </row>
        <row r="171">
          <cell r="A171" t="n">
            <v>90205065</v>
          </cell>
          <cell r="B171" t="n">
            <v>20</v>
          </cell>
          <cell r="C171" t="str">
            <v xml:space="preserve">FUMARATO DE QUETIAPINA - 25MG</v>
          </cell>
          <cell r="D171" t="str">
            <v xml:space="preserve">SEROQUEL - 25MG</v>
          </cell>
          <cell r="E171" t="str">
            <v>ASTRAZENECA</v>
          </cell>
          <cell r="F171" t="n">
            <v>1</v>
          </cell>
          <cell r="G171" t="str">
            <v>COM</v>
          </cell>
          <cell r="H171" t="str">
            <v>NÃO</v>
          </cell>
          <cell r="I171" t="n">
            <v>3.8355397753703362</v>
          </cell>
        </row>
        <row r="172">
          <cell r="A172" t="n">
            <v>90297229</v>
          </cell>
          <cell r="B172" t="n">
            <v>20</v>
          </cell>
          <cell r="C172" t="str">
            <v>PANTOPRAZOL</v>
          </cell>
          <cell r="D172" t="str">
            <v xml:space="preserve">PANTASUN 40 MGML PÓ LIÓF. INJ. FA. + AMP. DIL. X 10 ML</v>
          </cell>
          <cell r="E172" t="str">
            <v xml:space="preserve">SUN FARMACÊUTICA LTDA</v>
          </cell>
          <cell r="F172" t="n">
            <v>1</v>
          </cell>
          <cell r="G172" t="str">
            <v>FA</v>
          </cell>
          <cell r="H172" t="str">
            <v>NÃO</v>
          </cell>
          <cell r="I172" t="n">
            <v>82.473377909764764</v>
          </cell>
        </row>
        <row r="173">
          <cell r="A173" t="n">
            <v>90273788</v>
          </cell>
          <cell r="B173" t="n">
            <v>20</v>
          </cell>
          <cell r="C173" t="str">
            <v xml:space="preserve">CLORIDRATO DE ROPIVACAÍNA - 7,5MGML SOL. INJ.</v>
          </cell>
          <cell r="D173" t="str">
            <v xml:space="preserve">NAROPIN - 7,5MGML SOL. INJ.</v>
          </cell>
          <cell r="E173" t="str">
            <v>ASTRAZENECA</v>
          </cell>
          <cell r="F173" t="n">
            <v>1</v>
          </cell>
          <cell r="G173" t="str">
            <v>UN</v>
          </cell>
          <cell r="H173" t="str">
            <v>NÃO</v>
          </cell>
          <cell r="I173" t="n">
            <v>46.200434418166083</v>
          </cell>
        </row>
        <row r="174">
          <cell r="A174" t="n">
            <v>90903030</v>
          </cell>
          <cell r="B174" t="n">
            <v>20</v>
          </cell>
          <cell r="C174" t="str">
            <v xml:space="preserve">IOPAMIDOL 300 MG IODOML SOL. INJ. FA X 50 ML</v>
          </cell>
          <cell r="D174" t="str">
            <v xml:space="preserve">IOPAMIRON 300 MG IODOML SOL. INJ. FA X 50 ML</v>
          </cell>
          <cell r="E174" t="str">
            <v>BRACCO</v>
          </cell>
          <cell r="F174" t="n">
            <v>50</v>
          </cell>
          <cell r="G174" t="str">
            <v>ML</v>
          </cell>
          <cell r="H174" t="str">
            <v>SIM</v>
          </cell>
          <cell r="I174" t="n">
            <v>3.3135311018353306</v>
          </cell>
        </row>
        <row r="175">
          <cell r="A175" t="n">
            <v>90308212</v>
          </cell>
          <cell r="B175" t="n">
            <v>20</v>
          </cell>
          <cell r="C175" t="str">
            <v xml:space="preserve">HEPARINA SÓDICA 5000 UI0,25 ML SOL. INJ. CX. 25 AMP X 0,25 ML </v>
          </cell>
          <cell r="D175" t="str">
            <v xml:space="preserve">HEMOFOL 5000 UI0,25 ML SOL. INJ. CX. 25 AMP X 0,25 ML </v>
          </cell>
          <cell r="E175" t="str">
            <v>CRISTALIA</v>
          </cell>
          <cell r="F175" t="n">
            <v>1</v>
          </cell>
          <cell r="G175" t="str">
            <v>AMP</v>
          </cell>
          <cell r="H175" t="str">
            <v>NÃO</v>
          </cell>
          <cell r="I175" t="n">
            <v>4.8618564650920604</v>
          </cell>
        </row>
        <row r="176">
          <cell r="A176" t="n">
            <v>90273702</v>
          </cell>
          <cell r="B176" t="n">
            <v>20</v>
          </cell>
          <cell r="C176" t="str">
            <v xml:space="preserve">PROPOFOL 2% (20 MGML) EMUL. INJ. FA X 50 ML</v>
          </cell>
          <cell r="D176" t="str">
            <v xml:space="preserve">DIPRIVAN 2% (20 MGML) EMUL. INJ. FA X 50 ML</v>
          </cell>
          <cell r="E176" t="str">
            <v>ASTRAZENECA</v>
          </cell>
          <cell r="F176" t="n">
            <v>50</v>
          </cell>
          <cell r="G176" t="str">
            <v>ML</v>
          </cell>
          <cell r="H176" t="str">
            <v>SIM</v>
          </cell>
          <cell r="I176" t="n">
            <v>4.3971950111805516</v>
          </cell>
        </row>
        <row r="177">
          <cell r="A177" t="n">
            <v>90286901</v>
          </cell>
          <cell r="B177" t="n">
            <v>20</v>
          </cell>
          <cell r="C177" t="str">
            <v xml:space="preserve">HEMITARTARATO DE NOREPINEFRINA 4 MG (1 MGML) SOL. INJ. CX. 10 AMP. X 4 ML</v>
          </cell>
          <cell r="D177" t="str">
            <v xml:space="preserve">HEMITARTARATO DE NOREPINEFRINA 4 MG (1 MGML) SOL. INJ. CX. 10 AMP. X 4 ML</v>
          </cell>
          <cell r="E177" t="str">
            <v>HIPOLABOR</v>
          </cell>
          <cell r="F177" t="n">
            <v>1</v>
          </cell>
          <cell r="G177" t="str">
            <v>AMP</v>
          </cell>
          <cell r="H177" t="str">
            <v>NÃO</v>
          </cell>
          <cell r="I177" t="n">
            <v>14.330531110019049</v>
          </cell>
        </row>
        <row r="178">
          <cell r="A178" t="n">
            <v>92374093</v>
          </cell>
          <cell r="B178" t="n">
            <v>20</v>
          </cell>
          <cell r="C178" t="str">
            <v xml:space="preserve">GLICOSE 5% SOL. INJ. SIST. FECH. CX. 50 AMP. MINIFLAC X 100 ML</v>
          </cell>
          <cell r="D178" t="str">
            <v xml:space="preserve">GLICOSE 5% SOL. INJ. SIST. FECH. CX. 50 AMP. MINIFLAC X 100 ML</v>
          </cell>
          <cell r="E178" t="str">
            <v xml:space="preserve">LABORATÓRIOS B. BRAUN SA</v>
          </cell>
          <cell r="F178" t="n">
            <v>1</v>
          </cell>
          <cell r="G178" t="str">
            <v>UN</v>
          </cell>
          <cell r="H178" t="str">
            <v>NÃO</v>
          </cell>
          <cell r="I178" t="n">
            <v>6.2017353207373285</v>
          </cell>
        </row>
        <row r="179">
          <cell r="A179" t="n">
            <v>90205030</v>
          </cell>
          <cell r="B179" t="n">
            <v>20</v>
          </cell>
          <cell r="C179" t="str">
            <v xml:space="preserve">FUMARATO DE QUETIAPINA - 100MG</v>
          </cell>
          <cell r="D179" t="str">
            <v xml:space="preserve">SEROQUEL - 100MG</v>
          </cell>
          <cell r="E179" t="str">
            <v>ASTRAZENECA</v>
          </cell>
          <cell r="F179" t="n">
            <v>1</v>
          </cell>
          <cell r="G179" t="str">
            <v>COM</v>
          </cell>
          <cell r="H179" t="str">
            <v>NÃO</v>
          </cell>
          <cell r="I179" t="n">
            <v>12.333650316869807</v>
          </cell>
        </row>
        <row r="180">
          <cell r="A180" t="n">
            <v>90222652</v>
          </cell>
          <cell r="B180" t="n">
            <v>20</v>
          </cell>
          <cell r="C180" t="str">
            <v xml:space="preserve">METRONIDAZOL - 500MG100ML SOL. INJ. BOLSA PLAST</v>
          </cell>
          <cell r="D180" t="str">
            <v xml:space="preserve">FLAGYL BAG - 500MG100ML</v>
          </cell>
          <cell r="E180" t="str">
            <v>SANOFI-AVENTIS</v>
          </cell>
          <cell r="F180" t="n">
            <v>1</v>
          </cell>
          <cell r="G180" t="str">
            <v>UN</v>
          </cell>
          <cell r="H180" t="str">
            <v>NÃO</v>
          </cell>
          <cell r="I180" t="n">
            <v>21.353377346431365</v>
          </cell>
        </row>
        <row r="181">
          <cell r="A181" t="n">
            <v>92471560</v>
          </cell>
          <cell r="B181" t="n">
            <v>20</v>
          </cell>
          <cell r="C181" t="str">
            <v xml:space="preserve">ENOXAPARINA SODICA - 40MG  0,4ML</v>
          </cell>
          <cell r="D181" t="str">
            <v xml:space="preserve">CUTENOX - 40MG  0,4ML</v>
          </cell>
          <cell r="E181" t="str">
            <v>BIOCHIMICO</v>
          </cell>
          <cell r="F181" t="n">
            <v>1</v>
          </cell>
          <cell r="G181" t="str">
            <v>SER</v>
          </cell>
          <cell r="H181" t="str">
            <v>NÃO</v>
          </cell>
          <cell r="I181" t="n">
            <v>44.709787188201787</v>
          </cell>
        </row>
        <row r="182">
          <cell r="A182" t="n">
            <v>92433308</v>
          </cell>
          <cell r="B182" t="n">
            <v>20</v>
          </cell>
          <cell r="C182" t="str">
            <v xml:space="preserve">AMPICILINA + SULBACTAM 500  1000MG PO INJ</v>
          </cell>
          <cell r="D182" t="str">
            <v xml:space="preserve">UNASYN 500  1000MG PO INJ</v>
          </cell>
          <cell r="E182" t="str">
            <v xml:space="preserve">PHARMACIA PFIZER</v>
          </cell>
          <cell r="F182" t="n">
            <v>1</v>
          </cell>
          <cell r="G182" t="str">
            <v>FA</v>
          </cell>
          <cell r="H182" t="str">
            <v>NÃO</v>
          </cell>
          <cell r="I182" t="n">
            <v>42.633950543578244</v>
          </cell>
        </row>
        <row r="183">
          <cell r="A183" t="n">
            <v>90844009</v>
          </cell>
          <cell r="B183" t="n">
            <v>20</v>
          </cell>
          <cell r="C183" t="str">
            <v xml:space="preserve">IODIXANOL 320 MG IODOML SOL. INJ FA X 50 ML</v>
          </cell>
          <cell r="D183" t="str">
            <v xml:space="preserve">VISIPAQUE 320 MG IODOML SOL. INJ FA X 50 ML</v>
          </cell>
          <cell r="E183" t="str">
            <v>FARMASA</v>
          </cell>
          <cell r="F183" t="n">
            <v>50</v>
          </cell>
          <cell r="G183" t="str">
            <v>ML</v>
          </cell>
          <cell r="H183" t="str">
            <v>SIM</v>
          </cell>
          <cell r="I183" t="n">
            <v>5.9832007099491031</v>
          </cell>
        </row>
        <row r="184">
          <cell r="A184" t="n">
            <v>92466109</v>
          </cell>
          <cell r="B184" t="str">
            <v>00</v>
          </cell>
          <cell r="C184" t="str">
            <v xml:space="preserve">SULFATO DE POLIMIXINA B 500.000 UI PÓ LIOF. CX. 10 FA VD. X 1 ML</v>
          </cell>
          <cell r="D184" t="str">
            <v xml:space="preserve">BEDFORDPOLY-B 500.000 UI PÓ LIOF. CX. 10 FA VD. X 1 ML</v>
          </cell>
          <cell r="E184" t="str">
            <v>OPEM</v>
          </cell>
          <cell r="F184" t="n">
            <v>1</v>
          </cell>
          <cell r="G184" t="str">
            <v>FA</v>
          </cell>
          <cell r="H184" t="str">
            <v>NÃO</v>
          </cell>
          <cell r="I184" t="n">
            <v>97.520098037685671</v>
          </cell>
        </row>
        <row r="185">
          <cell r="A185" t="n">
            <v>92465803</v>
          </cell>
          <cell r="B185" t="n">
            <v>20</v>
          </cell>
          <cell r="C185" t="str">
            <v xml:space="preserve">LEVOFLOXACINO 500 MG (5 MGML) SOL. INJ. SIST. FECH. BOLSA X 100  ML</v>
          </cell>
          <cell r="D185" t="str">
            <v xml:space="preserve">LEVAFLOX 500 MG (5 MGML) SOL. INJ. SIST. FECH. BOLSA X 100  ML</v>
          </cell>
          <cell r="E185" t="str">
            <v xml:space="preserve">HALEX ISTAR INDÚSTRIA</v>
          </cell>
          <cell r="F185" t="n">
            <v>1</v>
          </cell>
          <cell r="G185" t="str">
            <v>UN</v>
          </cell>
          <cell r="H185" t="str">
            <v>NÃO</v>
          </cell>
          <cell r="I185" t="n">
            <v>198.82412399739181</v>
          </cell>
        </row>
        <row r="186">
          <cell r="A186" t="n">
            <v>90274164</v>
          </cell>
          <cell r="B186" t="str">
            <v>00</v>
          </cell>
          <cell r="C186" t="str">
            <v xml:space="preserve">GLICOSE+AMINOÁCIDOS+EMULSÃO LIPÍDICA</v>
          </cell>
          <cell r="D186" t="str">
            <v xml:space="preserve">KABIVEN 1900 EMULS. INJ. CX.  2 BOLSAS X 2053 ML</v>
          </cell>
          <cell r="E186" t="str">
            <v xml:space="preserve">FRESENIUS KABI AG - ALEMANHA</v>
          </cell>
          <cell r="F186" t="n">
            <v>1</v>
          </cell>
          <cell r="G186" t="str">
            <v>UN</v>
          </cell>
          <cell r="H186" t="str">
            <v>NÃO</v>
          </cell>
          <cell r="I186" t="n">
            <v>708.63843842981396</v>
          </cell>
        </row>
        <row r="187">
          <cell r="A187" t="n">
            <v>90232666</v>
          </cell>
          <cell r="B187" t="n">
            <v>20</v>
          </cell>
          <cell r="C187" t="str">
            <v xml:space="preserve">FLUCONAZOL 2 MGML SOL. INJ. BOLSA X 100  ML</v>
          </cell>
          <cell r="D187" t="str">
            <v xml:space="preserve">FLUCONAZOL 2 MGML SOL. INJ. BOLSA X 100  ML</v>
          </cell>
          <cell r="E187" t="str">
            <v>ISOFARMA</v>
          </cell>
          <cell r="F187" t="n">
            <v>1</v>
          </cell>
          <cell r="G187" t="str">
            <v>UN</v>
          </cell>
          <cell r="H187" t="str">
            <v>NÃO</v>
          </cell>
          <cell r="I187" t="n">
            <v>194.57163266653433</v>
          </cell>
        </row>
        <row r="188">
          <cell r="A188" t="n">
            <v>92455298</v>
          </cell>
          <cell r="B188" t="n">
            <v>20</v>
          </cell>
          <cell r="C188" t="str">
            <v xml:space="preserve">MACROGOL 3350 + BICARBONATO DE SODIO + CLORETO DE POTASSIO - 14GRA</v>
          </cell>
          <cell r="D188" t="str">
            <v xml:space="preserve">MUVINLAX - 14GRA</v>
          </cell>
          <cell r="E188" t="str">
            <v>LIBBS</v>
          </cell>
          <cell r="F188" t="n">
            <v>1</v>
          </cell>
          <cell r="G188" t="str">
            <v>SACHE</v>
          </cell>
          <cell r="H188" t="str">
            <v>NÃO</v>
          </cell>
          <cell r="I188" t="n">
            <v>1.5561537501063136</v>
          </cell>
        </row>
        <row r="189">
          <cell r="A189" t="n">
            <v>92397239</v>
          </cell>
          <cell r="B189" t="str">
            <v>00</v>
          </cell>
          <cell r="C189" t="str">
            <v xml:space="preserve">ERITROPOETINA HUMANA RECOMBINANTE - 4000UI  1ML</v>
          </cell>
          <cell r="D189" t="str">
            <v xml:space="preserve">ERITROMAX - 4000UI  1ML</v>
          </cell>
          <cell r="E189" t="str">
            <v>BLAUSIEGEL</v>
          </cell>
          <cell r="F189" t="n">
            <v>1</v>
          </cell>
          <cell r="G189" t="str">
            <v>FA</v>
          </cell>
          <cell r="H189" t="str">
            <v>NÃO</v>
          </cell>
          <cell r="I189" t="n">
            <v>222.75741300488554</v>
          </cell>
        </row>
        <row r="190">
          <cell r="A190" t="n">
            <v>90273850</v>
          </cell>
          <cell r="B190" t="n">
            <v>20</v>
          </cell>
          <cell r="C190" t="str">
            <v xml:space="preserve">ESOMEPRAZOL 40 MG PÓ LIOF. INJ. CX. 10 FA</v>
          </cell>
          <cell r="D190" t="str">
            <v xml:space="preserve">NEXIUM 40 MG PÓ LIOF. INJ. CX. 10 FA</v>
          </cell>
          <cell r="E190" t="str">
            <v>ASTRAZENECA</v>
          </cell>
          <cell r="F190" t="n">
            <v>1</v>
          </cell>
          <cell r="G190" t="str">
            <v>FA</v>
          </cell>
          <cell r="H190" t="str">
            <v>NÃO</v>
          </cell>
          <cell r="I190" t="n">
            <v>54.147864255112879</v>
          </cell>
        </row>
        <row r="191">
          <cell r="A191" t="n">
            <v>90753011</v>
          </cell>
          <cell r="B191" t="n">
            <v>20</v>
          </cell>
          <cell r="C191" t="str">
            <v xml:space="preserve">ACIDO TRANEXAMICO - 250MG  5ML</v>
          </cell>
          <cell r="D191" t="str">
            <v xml:space="preserve">TRANSAMIN - 250MG  5ML</v>
          </cell>
          <cell r="E191" t="str">
            <v>NIKKHO</v>
          </cell>
          <cell r="F191" t="n">
            <v>1</v>
          </cell>
          <cell r="G191" t="str">
            <v>AMP</v>
          </cell>
          <cell r="H191" t="str">
            <v>NÃO</v>
          </cell>
          <cell r="I191" t="n">
            <v>8.3896771036483173</v>
          </cell>
        </row>
        <row r="192">
          <cell r="A192" t="n">
            <v>90192915</v>
          </cell>
          <cell r="B192" t="n">
            <v>20</v>
          </cell>
          <cell r="C192" t="str">
            <v xml:space="preserve">ALBUMINA HUMANA 20% SOL. INJ. CX. FA X  50 ML</v>
          </cell>
          <cell r="D192" t="str">
            <v xml:space="preserve">ALBUREX 20% SOL. INJ. CX. FA X  50 ML</v>
          </cell>
          <cell r="E192" t="str">
            <v>MEIZLER</v>
          </cell>
          <cell r="F192" t="n">
            <v>1</v>
          </cell>
          <cell r="G192" t="str">
            <v>FA</v>
          </cell>
          <cell r="H192" t="str">
            <v>NÃO</v>
          </cell>
          <cell r="I192" t="n">
            <v>245.91966434907144</v>
          </cell>
        </row>
        <row r="193">
          <cell r="A193" t="n">
            <v>90268148</v>
          </cell>
          <cell r="B193" t="n">
            <v>20</v>
          </cell>
          <cell r="C193" t="str">
            <v xml:space="preserve">SULFATO DE MORFINA 10 MGML SOL. INJ. CX. 50  AMP. X 1  ML</v>
          </cell>
          <cell r="D193" t="str">
            <v xml:space="preserve">DIMORF 10 MGML SOL. INJ. CX. 50  AMP. X 1  ML</v>
          </cell>
          <cell r="E193" t="str">
            <v>CRISTALIA</v>
          </cell>
          <cell r="F193" t="n">
            <v>1</v>
          </cell>
          <cell r="G193" t="str">
            <v>AMP</v>
          </cell>
          <cell r="H193" t="str">
            <v>NÃO</v>
          </cell>
          <cell r="I193" t="n">
            <v>3.7362518806798803</v>
          </cell>
        </row>
        <row r="194">
          <cell r="A194" t="n">
            <v>92412602</v>
          </cell>
          <cell r="B194" t="n">
            <v>20</v>
          </cell>
          <cell r="C194" t="str">
            <v xml:space="preserve">ONDANSETRONA 8 MG (2 MGML) SOL. INJ. CX. 10 AMP. X 4 ML</v>
          </cell>
          <cell r="D194" t="str">
            <v xml:space="preserve">MODIFICAL 8 MG (2 MGML) SOL. INJ. CX. 10 AMP. X 4 ML</v>
          </cell>
          <cell r="E194" t="str">
            <v>ZODIAC</v>
          </cell>
          <cell r="F194" t="n">
            <v>1</v>
          </cell>
          <cell r="G194" t="str">
            <v>AMP</v>
          </cell>
          <cell r="H194" t="str">
            <v>NÃO</v>
          </cell>
          <cell r="I194" t="n">
            <v>78.867274637281554</v>
          </cell>
        </row>
        <row r="195">
          <cell r="A195" t="n">
            <v>90274105</v>
          </cell>
          <cell r="B195" t="n">
            <v>20</v>
          </cell>
          <cell r="C195" t="str">
            <v xml:space="preserve">CLORIDRATO DE CIPROFLOXACINO - 200MG (2 MGML) SOL. INJ. SIST. FECH. FR. PLÁST. X 100ML</v>
          </cell>
          <cell r="D195" t="str">
            <v xml:space="preserve">FRESOFLOX RB - 200MG (2 MGML) SOL. INJ. SIST. FECH. FR. PLÁST. X 100ML</v>
          </cell>
          <cell r="E195" t="str">
            <v xml:space="preserve">FRESENIUS KABI BRASIL LTDA</v>
          </cell>
          <cell r="F195" t="n">
            <v>1</v>
          </cell>
          <cell r="G195" t="str">
            <v>UN</v>
          </cell>
          <cell r="H195" t="str">
            <v>NÃO</v>
          </cell>
          <cell r="I195" t="n">
            <v>88.810381332834552</v>
          </cell>
        </row>
        <row r="196">
          <cell r="A196" t="n">
            <v>90252810</v>
          </cell>
          <cell r="B196" t="n">
            <v>20</v>
          </cell>
          <cell r="C196" t="str">
            <v xml:space="preserve">CLORETO DE SÓDIO 0,9% ECOFLAC PLUS EP X 100 ML</v>
          </cell>
          <cell r="D196" t="str">
            <v xml:space="preserve">CLORETO DE SÓDIO 0,9% ECOFLAC PLUS EP X 100 ML</v>
          </cell>
          <cell r="E196" t="str">
            <v xml:space="preserve">LABORATÓRIOS B. BRAUN SA</v>
          </cell>
          <cell r="F196" t="n">
            <v>1</v>
          </cell>
          <cell r="G196" t="str">
            <v>UN</v>
          </cell>
          <cell r="H196" t="str">
            <v>NÃO</v>
          </cell>
          <cell r="I196" t="n">
            <v>5.9953244491423803</v>
          </cell>
        </row>
        <row r="197">
          <cell r="A197" t="n">
            <v>90201388</v>
          </cell>
          <cell r="B197" t="n">
            <v>20</v>
          </cell>
          <cell r="C197" t="str">
            <v xml:space="preserve">ONDANSETRONA 4 MG (2 MGML) SOL INJ CX 100 AMP X 2 ML</v>
          </cell>
          <cell r="D197" t="str">
            <v xml:space="preserve">ONTRAX 4 MG (2 MGML) SOL INJ CX 100 AMP X 2 ML</v>
          </cell>
          <cell r="E197" t="str">
            <v>BLAUSIEGEL</v>
          </cell>
          <cell r="F197" t="n">
            <v>1</v>
          </cell>
          <cell r="G197" t="str">
            <v>AMP</v>
          </cell>
          <cell r="H197" t="str">
            <v>NÃO</v>
          </cell>
          <cell r="I197" t="n">
            <v>57.927284812983743</v>
          </cell>
        </row>
        <row r="198">
          <cell r="A198" t="n">
            <v>92379931</v>
          </cell>
          <cell r="B198" t="n">
            <v>20</v>
          </cell>
          <cell r="C198" t="str">
            <v xml:space="preserve">DIPROPIONATO DE BETAMETASONA  + FOSFATO DE BETAMETASONA - 1ML</v>
          </cell>
          <cell r="D198" t="str">
            <v xml:space="preserve">DIPROSPAN HYPAK - 1ML</v>
          </cell>
          <cell r="E198" t="str">
            <v xml:space="preserve">SCHERING PLOUGHMANTECORP</v>
          </cell>
          <cell r="F198" t="n">
            <v>1</v>
          </cell>
          <cell r="G198" t="str">
            <v>AMP</v>
          </cell>
          <cell r="H198" t="str">
            <v>NÃO</v>
          </cell>
          <cell r="I198" t="n">
            <v>29.964878369427208</v>
          </cell>
        </row>
        <row r="199">
          <cell r="A199" t="n">
            <v>90164318</v>
          </cell>
          <cell r="B199" t="n">
            <v>20</v>
          </cell>
          <cell r="C199" t="str">
            <v xml:space="preserve">CLARITROMICINA IV 500 MG PÓ SOL. INJ. CX. FA X 10 ML</v>
          </cell>
          <cell r="D199" t="str">
            <v xml:space="preserve">KLARICID IV 500 MG PÓ SOL. INJ. CX. FA X 10 ML</v>
          </cell>
          <cell r="E199" t="str">
            <v>ABBOTT</v>
          </cell>
          <cell r="F199" t="n">
            <v>1</v>
          </cell>
          <cell r="G199" t="str">
            <v>FA</v>
          </cell>
          <cell r="H199" t="str">
            <v>NÃO</v>
          </cell>
          <cell r="I199" t="n">
            <v>209.27841501944158</v>
          </cell>
        </row>
        <row r="200">
          <cell r="A200" t="n">
            <v>90241479</v>
          </cell>
          <cell r="B200" t="n">
            <v>20</v>
          </cell>
          <cell r="C200" t="str">
            <v xml:space="preserve">CEFOXITINA SÓDICA</v>
          </cell>
          <cell r="D200" t="str">
            <v xml:space="preserve">KEFOX  1 G PÓ SOL. INJ CX. 25 FA</v>
          </cell>
          <cell r="E200" t="str">
            <v>ABL</v>
          </cell>
          <cell r="F200" t="n">
            <v>1</v>
          </cell>
          <cell r="G200" t="str">
            <v>FA</v>
          </cell>
          <cell r="H200" t="str">
            <v>NÃO</v>
          </cell>
          <cell r="I200" t="n">
            <v>44.566708710320242</v>
          </cell>
        </row>
        <row r="201">
          <cell r="A201" t="n">
            <v>92463975</v>
          </cell>
          <cell r="B201" t="n">
            <v>20</v>
          </cell>
          <cell r="C201" t="str">
            <v xml:space="preserve">CLORIDRATO DE VANCOMICINA CP 500 MG PÓ LIÓF. INJ. CX. FA</v>
          </cell>
          <cell r="D201" t="str">
            <v xml:space="preserve">VANCOCINA CP 500 MG PÓ LIÓF. INJ. CX. FA</v>
          </cell>
          <cell r="E201" t="str">
            <v>ABL</v>
          </cell>
          <cell r="F201" t="n">
            <v>1</v>
          </cell>
          <cell r="G201" t="str">
            <v>FA</v>
          </cell>
          <cell r="H201" t="str">
            <v>NÃO</v>
          </cell>
          <cell r="I201" t="n">
            <v>36.52943690335929</v>
          </cell>
        </row>
        <row r="202">
          <cell r="A202" t="n">
            <v>92379427</v>
          </cell>
          <cell r="B202" t="n">
            <v>20</v>
          </cell>
          <cell r="C202" t="str">
            <v xml:space="preserve">CLORIDRATO DE DIFENIDRAMINA - 50MG  1ML</v>
          </cell>
          <cell r="D202" t="str">
            <v xml:space="preserve">DIFENIDRIN - 50MG  1ML</v>
          </cell>
          <cell r="E202" t="str">
            <v>CRISTALIA</v>
          </cell>
          <cell r="F202" t="n">
            <v>1</v>
          </cell>
          <cell r="G202" t="str">
            <v>AMP</v>
          </cell>
          <cell r="H202" t="str">
            <v>NÃO</v>
          </cell>
          <cell r="I202" t="n">
            <v>17.489999999999998</v>
          </cell>
        </row>
        <row r="203">
          <cell r="A203" t="n">
            <v>90178130</v>
          </cell>
          <cell r="B203" t="n">
            <v>20</v>
          </cell>
          <cell r="C203" t="str">
            <v xml:space="preserve">PROPOFOL 10 MGML EMUL. INJ. CX. 5  AMP.X  20  ML</v>
          </cell>
          <cell r="D203" t="str">
            <v xml:space="preserve">PROPOTIL 10 MGML EMUL. INJ. CX. 5  AMP.X  20  ML</v>
          </cell>
          <cell r="E203" t="str">
            <v>BIOCHIMICO</v>
          </cell>
          <cell r="F203" t="n">
            <v>1</v>
          </cell>
          <cell r="G203" t="str">
            <v>AMP</v>
          </cell>
          <cell r="H203" t="str">
            <v>NÃO</v>
          </cell>
          <cell r="I203" t="n">
            <v>34.550780299022321</v>
          </cell>
        </row>
        <row r="204">
          <cell r="A204" t="n">
            <v>90274962</v>
          </cell>
          <cell r="B204" t="n">
            <v>20</v>
          </cell>
          <cell r="C204" t="str">
            <v xml:space="preserve">IOPAMIRON 300 MG IODOML SOL. INJ. CX 10 FA X 100 ML</v>
          </cell>
          <cell r="D204" t="str">
            <v xml:space="preserve">IOPAMIRON 300 MG IODOML SOL. INJ. CX 10 FA X 100 ML</v>
          </cell>
          <cell r="E204" t="str">
            <v xml:space="preserve">SCHERING B.</v>
          </cell>
          <cell r="F204" t="n">
            <v>100</v>
          </cell>
          <cell r="G204" t="str">
            <v>ML</v>
          </cell>
          <cell r="H204" t="str">
            <v>SIM</v>
          </cell>
          <cell r="I204" t="n">
            <v>3.0481476891528949</v>
          </cell>
        </row>
        <row r="205">
          <cell r="A205" t="n">
            <v>90312660</v>
          </cell>
          <cell r="B205" t="n">
            <v>20</v>
          </cell>
          <cell r="C205" t="str">
            <v xml:space="preserve">VANCOMICINA 500 MG PÓ LIÓF. INJ. CX. 25 FA</v>
          </cell>
          <cell r="D205" t="str">
            <v xml:space="preserve">VANCOMICINA 500 MG PÓ LIÓF. INJ. CX. 25 FA</v>
          </cell>
          <cell r="E205" t="str">
            <v>ABL</v>
          </cell>
          <cell r="F205" t="n">
            <v>1</v>
          </cell>
          <cell r="G205" t="str">
            <v>FA</v>
          </cell>
          <cell r="H205" t="str">
            <v>NÃO</v>
          </cell>
          <cell r="I205" t="n">
            <v>26.069631859680925</v>
          </cell>
        </row>
        <row r="206">
          <cell r="A206" t="n">
            <v>90162951</v>
          </cell>
          <cell r="B206" t="n">
            <v>20</v>
          </cell>
          <cell r="C206" t="str">
            <v xml:space="preserve">OLANZAPINA 10 MG CX. 14 CP. ORODISPERSÍVEL</v>
          </cell>
          <cell r="D206" t="str">
            <v xml:space="preserve">ZYPREXA ZYDIS 10 MG CX. 14 CP. ORODISPERSÍVEL</v>
          </cell>
          <cell r="E206" t="str">
            <v xml:space="preserve">ELI LILLY DO BRASIL LTDA</v>
          </cell>
          <cell r="F206" t="n">
            <v>1</v>
          </cell>
          <cell r="G206" t="str">
            <v>COM</v>
          </cell>
          <cell r="H206" t="str">
            <v>NÃO</v>
          </cell>
          <cell r="I206" t="n">
            <v>31.019018303798131</v>
          </cell>
        </row>
        <row r="207">
          <cell r="A207" t="n">
            <v>90167830</v>
          </cell>
          <cell r="B207" t="n">
            <v>20</v>
          </cell>
          <cell r="C207" t="str">
            <v xml:space="preserve">CLORIDRATO DE TRAMADOL 100 MG (50 MGML) SOL. INJ. CX. 6  AMP X 2  ML.</v>
          </cell>
          <cell r="D207" t="str">
            <v xml:space="preserve">TRAMAL 100 MG (50 MGML) SOL. INJ. CX. 6  AMP X 2  ML.</v>
          </cell>
          <cell r="E207" t="str">
            <v xml:space="preserve">LABORATORIOS PFIZER LTDA</v>
          </cell>
          <cell r="F207" t="n">
            <v>1</v>
          </cell>
          <cell r="G207" t="str">
            <v>AMP</v>
          </cell>
          <cell r="H207" t="str">
            <v>NÃO</v>
          </cell>
          <cell r="I207" t="n">
            <v>10.016847729586331</v>
          </cell>
        </row>
        <row r="208">
          <cell r="A208" t="n">
            <v>92469884</v>
          </cell>
          <cell r="B208" t="n">
            <v>20</v>
          </cell>
          <cell r="C208" t="str">
            <v xml:space="preserve">FLUCONAZOL 2 MGML SOL. INJ. CX. 6 BOLSAS X 100  ML</v>
          </cell>
          <cell r="D208" t="str">
            <v xml:space="preserve">FLUCONAZOL 2 MGML SOL. INJ. CX. 6 BOLSAS X 100  ML</v>
          </cell>
          <cell r="E208" t="str">
            <v>EUROFARMA</v>
          </cell>
          <cell r="F208" t="n">
            <v>1</v>
          </cell>
          <cell r="G208" t="str">
            <v>UN</v>
          </cell>
          <cell r="H208" t="str">
            <v>NÃO</v>
          </cell>
          <cell r="I208" t="n">
            <v>179.20017666984759</v>
          </cell>
        </row>
        <row r="209">
          <cell r="A209" t="n">
            <v>90263383</v>
          </cell>
          <cell r="B209" t="n">
            <v>20</v>
          </cell>
          <cell r="C209" t="str">
            <v xml:space="preserve">ONDANSETRONA 4 MG (2 MGML) SOL. INJ. IMIV CX. 50 AMP. X 2 ML</v>
          </cell>
          <cell r="D209" t="str">
            <v xml:space="preserve">ONDRALIX  4 MG (2 MGML) SOL. INJ. IMIV CX. 50 AMP. X 2 ML</v>
          </cell>
          <cell r="E209" t="str">
            <v>NOVAFARMA</v>
          </cell>
          <cell r="F209" t="n">
            <v>1</v>
          </cell>
          <cell r="G209" t="str">
            <v>AMP</v>
          </cell>
          <cell r="H209" t="str">
            <v>NÃO</v>
          </cell>
          <cell r="I209" t="n">
            <v>40.023360347691451</v>
          </cell>
        </row>
        <row r="210">
          <cell r="A210" t="n">
            <v>90196538</v>
          </cell>
          <cell r="B210" t="n">
            <v>20</v>
          </cell>
          <cell r="C210" t="str">
            <v xml:space="preserve">BUTILBROMETO DE ESCOPOLAMINA + DIPIRONA - 5ML</v>
          </cell>
          <cell r="D210" t="str">
            <v xml:space="preserve">BUSCOPAN COMPOSTO - 5ML</v>
          </cell>
          <cell r="E210" t="str">
            <v xml:space="preserve">BOEHRINGER INGELHEIM</v>
          </cell>
          <cell r="F210" t="n">
            <v>1</v>
          </cell>
          <cell r="G210" t="str">
            <v>AMP</v>
          </cell>
          <cell r="H210" t="str">
            <v>NÃO</v>
          </cell>
          <cell r="I210" t="n">
            <v>4.0486218665688902</v>
          </cell>
        </row>
        <row r="211">
          <cell r="A211" t="n">
            <v>90936884</v>
          </cell>
          <cell r="B211" t="n">
            <v>20</v>
          </cell>
          <cell r="C211" t="str">
            <v xml:space="preserve">NPT MASTER HIPERPROTEICA NPHP 1,0L</v>
          </cell>
          <cell r="D211" t="str">
            <v xml:space="preserve">NPT MASTER HIPERPROTEICA NPHP 1,0L</v>
          </cell>
          <cell r="E211" t="str">
            <v>CEQNEP</v>
          </cell>
          <cell r="F211" t="n">
            <v>1</v>
          </cell>
          <cell r="G211" t="str">
            <v>FR</v>
          </cell>
          <cell r="H211" t="str">
            <v>NÃO</v>
          </cell>
          <cell r="I211" t="n">
            <v>905.97581274755248</v>
          </cell>
        </row>
        <row r="212">
          <cell r="A212" t="n">
            <v>92441084</v>
          </cell>
          <cell r="B212" t="n">
            <v>20</v>
          </cell>
          <cell r="C212" t="str">
            <v xml:space="preserve">SEVOFLURANO - 100ML</v>
          </cell>
          <cell r="D212" t="str">
            <v xml:space="preserve">SEVOCRIS - 100ML</v>
          </cell>
          <cell r="E212" t="str">
            <v>CRISTALIA</v>
          </cell>
          <cell r="F212" t="n">
            <v>100</v>
          </cell>
          <cell r="G212" t="str">
            <v>ML</v>
          </cell>
          <cell r="H212" t="str">
            <v>SIM</v>
          </cell>
          <cell r="I212" t="n">
            <v>6.8755463285157683</v>
          </cell>
        </row>
        <row r="213">
          <cell r="A213" t="n">
            <v>90138155</v>
          </cell>
          <cell r="B213" t="n">
            <v>20</v>
          </cell>
          <cell r="C213" t="str">
            <v xml:space="preserve">DIPROPIONATO DE BETAMETASONA  + FOSFATO DISSODICO DE BETAMETASONA - 1ML</v>
          </cell>
          <cell r="D213" t="str">
            <v xml:space="preserve">DIPROSPAN - 1ML</v>
          </cell>
          <cell r="E213" t="str">
            <v xml:space="preserve">SCHERING PLOUGHMANTECORP</v>
          </cell>
          <cell r="F213" t="n">
            <v>1</v>
          </cell>
          <cell r="G213" t="str">
            <v>ML</v>
          </cell>
          <cell r="H213" t="str">
            <v>NÃO</v>
          </cell>
          <cell r="I213" t="n">
            <v>27.525346013424787</v>
          </cell>
        </row>
        <row r="214">
          <cell r="A214" t="n">
            <v>90165420</v>
          </cell>
          <cell r="B214" t="n">
            <v>20</v>
          </cell>
          <cell r="C214" t="str">
            <v xml:space="preserve">ISOFLURANO SOL. INAL FR. VD. X 100 ML</v>
          </cell>
          <cell r="D214" t="str">
            <v xml:space="preserve">FORANE SOL. INAL FR. VD. X 100 ML</v>
          </cell>
          <cell r="E214" t="str">
            <v>ABBOTT</v>
          </cell>
          <cell r="F214" t="n">
            <v>100</v>
          </cell>
          <cell r="G214" t="str">
            <v>ML</v>
          </cell>
          <cell r="H214" t="str">
            <v>SIM</v>
          </cell>
          <cell r="I214" t="n">
            <v>8.3157025082266891</v>
          </cell>
        </row>
        <row r="215">
          <cell r="A215" t="n">
            <v>90268261</v>
          </cell>
          <cell r="B215" t="n">
            <v>20</v>
          </cell>
          <cell r="C215" t="str">
            <v xml:space="preserve">CLORIDRATO DE LIDOCAÍNA 2% SV SOL. INJ. CX. 10 EST. FA X 20 ML</v>
          </cell>
          <cell r="D215" t="str">
            <v xml:space="preserve">XYLESTESIN 2% SV SOL. INJ. CX. 10 EST. FA X 20 ML</v>
          </cell>
          <cell r="E215" t="str">
            <v>CRISTALIA</v>
          </cell>
          <cell r="F215" t="n">
            <v>20</v>
          </cell>
          <cell r="G215" t="str">
            <v>ML</v>
          </cell>
          <cell r="H215" t="str">
            <v>SIM</v>
          </cell>
          <cell r="I215" t="n">
            <v>0.54843131936559752</v>
          </cell>
        </row>
        <row r="216">
          <cell r="A216" t="n">
            <v>90205057</v>
          </cell>
          <cell r="B216" t="n">
            <v>20</v>
          </cell>
          <cell r="C216" t="str">
            <v xml:space="preserve">FUMARATO DE QUETIAPINA - 200MG</v>
          </cell>
          <cell r="D216" t="str">
            <v xml:space="preserve">SEROQUEL - 200MG</v>
          </cell>
          <cell r="E216" t="str">
            <v>ASTRAZENECA</v>
          </cell>
          <cell r="F216" t="n">
            <v>1</v>
          </cell>
          <cell r="G216" t="str">
            <v>COM</v>
          </cell>
          <cell r="H216" t="str">
            <v>NÃO</v>
          </cell>
          <cell r="I216" t="n">
            <v>22.956960822928266</v>
          </cell>
        </row>
        <row r="217">
          <cell r="A217" t="n">
            <v>90222318</v>
          </cell>
          <cell r="B217" t="n">
            <v>20</v>
          </cell>
          <cell r="C217" t="str">
            <v xml:space="preserve">BISSULFATO DE CLOPIDOGREL - 75MG</v>
          </cell>
          <cell r="D217" t="str">
            <v xml:space="preserve">PLAVIX - 75MG</v>
          </cell>
          <cell r="E217" t="str">
            <v>SANOFI-AVENTIS</v>
          </cell>
          <cell r="F217" t="n">
            <v>1</v>
          </cell>
          <cell r="G217" t="str">
            <v>COM</v>
          </cell>
          <cell r="H217" t="str">
            <v>NÃO</v>
          </cell>
          <cell r="I217" t="n">
            <v>9.0736775077612482</v>
          </cell>
        </row>
        <row r="218">
          <cell r="A218" t="n">
            <v>90281322</v>
          </cell>
          <cell r="B218" t="n">
            <v>20</v>
          </cell>
          <cell r="C218" t="str">
            <v xml:space="preserve">CLORETO DE SODIO - 0,9%  1000ML - BOLSAS - SISTEMA FECHADO MED FLEX</v>
          </cell>
          <cell r="D218" t="str">
            <v xml:space="preserve">SORO FISIOLOGICO - 0,9%  1000ML - BOLSAS - SISTEMA FECHADO MED FLEX</v>
          </cell>
          <cell r="E218" t="str">
            <v xml:space="preserve">EUROFARMA  SEGMENTA</v>
          </cell>
          <cell r="F218" t="n">
            <v>1</v>
          </cell>
          <cell r="G218" t="str">
            <v>UN</v>
          </cell>
          <cell r="H218" t="str">
            <v>NÃO</v>
          </cell>
          <cell r="I218" t="n">
            <v>8.4352585937040239</v>
          </cell>
        </row>
        <row r="219">
          <cell r="A219" t="n">
            <v>90281489</v>
          </cell>
          <cell r="B219" t="n">
            <v>20</v>
          </cell>
          <cell r="C219" t="str">
            <v xml:space="preserve">CLORETO DE SODIO - 0,9% - LINHAMAX - FRASCOS - SISTEMA FECHADO 500 ML</v>
          </cell>
          <cell r="D219" t="str">
            <v xml:space="preserve">SORO FISIOLOGICO 0,9% - LINHAMAX - FRASCOS - SISTEMA FECHADO 500 ML</v>
          </cell>
          <cell r="E219" t="str">
            <v xml:space="preserve">EUROFARMA  SEGMENTA</v>
          </cell>
          <cell r="F219" t="n">
            <v>1</v>
          </cell>
          <cell r="G219" t="str">
            <v>FR</v>
          </cell>
          <cell r="H219" t="str">
            <v>NÃO</v>
          </cell>
          <cell r="I219" t="n">
            <v>6.5710973089788425</v>
          </cell>
        </row>
        <row r="220">
          <cell r="A220" t="n">
            <v>90152115</v>
          </cell>
          <cell r="B220" t="n">
            <v>20</v>
          </cell>
          <cell r="C220" t="str">
            <v xml:space="preserve">MIDAZOLAM 50 MG (5 MGML). SOL. INJ. CX. 5 AMP. X 10 ML</v>
          </cell>
          <cell r="D220" t="str">
            <v xml:space="preserve">MIDAZOLAM 50 MG (5 MGML). SOL. INJ. CX. 5 AMP. X 10 ML</v>
          </cell>
          <cell r="E220" t="str">
            <v>EUROFARMA</v>
          </cell>
          <cell r="F220" t="n">
            <v>1</v>
          </cell>
          <cell r="G220" t="str">
            <v>AMP</v>
          </cell>
          <cell r="H220" t="str">
            <v>NÃO</v>
          </cell>
          <cell r="I220" t="n">
            <v>25.63779224649884</v>
          </cell>
        </row>
        <row r="221">
          <cell r="A221" t="n">
            <v>90124430</v>
          </cell>
          <cell r="B221" t="n">
            <v>20</v>
          </cell>
          <cell r="C221" t="str">
            <v xml:space="preserve">FOSFATO DE CLINDAMICINA 600 MG (150 MGML) SOL. INJ. CX. 50 AMP. X 4 ML</v>
          </cell>
          <cell r="D221" t="str">
            <v xml:space="preserve">FOSFATO DE CLINDAMICINA 600 MG (150 MGML) SOL. INJ. CX. 50 AMP. X 4 ML</v>
          </cell>
          <cell r="E221" t="str">
            <v xml:space="preserve">UNIAO QUIMICA</v>
          </cell>
          <cell r="F221" t="n">
            <v>1</v>
          </cell>
          <cell r="G221" t="str">
            <v>AMP</v>
          </cell>
          <cell r="H221" t="str">
            <v>NÃO</v>
          </cell>
          <cell r="I221" t="n">
            <v>16.917934774320841</v>
          </cell>
        </row>
        <row r="222">
          <cell r="A222" t="n">
            <v>91483018</v>
          </cell>
          <cell r="B222" t="n">
            <v>20</v>
          </cell>
          <cell r="C222" t="str">
            <v xml:space="preserve">NITROGLICERINA - 50MG10ML</v>
          </cell>
          <cell r="D222" t="str">
            <v xml:space="preserve">TRIDIL - 50MG10ML</v>
          </cell>
          <cell r="E222" t="str">
            <v>CRISTALIA</v>
          </cell>
          <cell r="F222" t="n">
            <v>1</v>
          </cell>
          <cell r="G222" t="str">
            <v>UN</v>
          </cell>
          <cell r="H222" t="str">
            <v>NÃO</v>
          </cell>
          <cell r="I222" t="n">
            <v>32.427497118522716</v>
          </cell>
        </row>
        <row r="223">
          <cell r="A223" t="n">
            <v>92433570</v>
          </cell>
          <cell r="B223" t="n">
            <v>20</v>
          </cell>
          <cell r="C223" t="str">
            <v xml:space="preserve">ACICLOVIR IV - 250MG</v>
          </cell>
          <cell r="D223" t="str">
            <v xml:space="preserve">UNI VIR IV - 250MG</v>
          </cell>
          <cell r="E223" t="str">
            <v xml:space="preserve">UNIAO QUIMICA</v>
          </cell>
          <cell r="F223" t="n">
            <v>1</v>
          </cell>
          <cell r="G223" t="str">
            <v>FA</v>
          </cell>
          <cell r="H223" t="str">
            <v>NÃO</v>
          </cell>
          <cell r="I223" t="n">
            <v>83.995090096287413</v>
          </cell>
        </row>
        <row r="224">
          <cell r="A224" t="n">
            <v>90268377</v>
          </cell>
          <cell r="B224" t="n">
            <v>20</v>
          </cell>
          <cell r="C224" t="str">
            <v xml:space="preserve">CLORIDRATO DE CETAMINA  50 MGML SOL. INJ. CX. 25  AMP. X 2  ML</v>
          </cell>
          <cell r="D224" t="str">
            <v xml:space="preserve">KETAMIN-S 50 MGML SOL. INJ. CX. 25  AMP. X 2  ML</v>
          </cell>
          <cell r="E224" t="str">
            <v>CRISTALIA</v>
          </cell>
          <cell r="F224" t="n">
            <v>1</v>
          </cell>
          <cell r="G224" t="str">
            <v>AMP</v>
          </cell>
          <cell r="H224" t="str">
            <v>NÃO</v>
          </cell>
          <cell r="I224" t="n">
            <v>14.52</v>
          </cell>
        </row>
        <row r="225">
          <cell r="A225" t="n">
            <v>92431798</v>
          </cell>
          <cell r="B225" t="n">
            <v>20</v>
          </cell>
          <cell r="C225" t="str">
            <v xml:space="preserve">CLORIDRATO DE TRAMADOL - 50MG  1ML</v>
          </cell>
          <cell r="D225" t="str">
            <v xml:space="preserve">TRAMADON - 50MG  1ML</v>
          </cell>
          <cell r="E225" t="str">
            <v>CRISTALIA</v>
          </cell>
          <cell r="F225" t="n">
            <v>1</v>
          </cell>
          <cell r="G225" t="str">
            <v>AMP</v>
          </cell>
          <cell r="H225" t="str">
            <v>NÃO</v>
          </cell>
          <cell r="I225" t="n">
            <v>8.0683779003033376</v>
          </cell>
        </row>
        <row r="226">
          <cell r="A226" t="n">
            <v>92415032</v>
          </cell>
          <cell r="B226" t="n">
            <v>20</v>
          </cell>
          <cell r="C226" t="str">
            <v xml:space="preserve">BESILATO DE CISATRACURIO - 10MG  5ML</v>
          </cell>
          <cell r="D226" t="str">
            <v xml:space="preserve">NIMBIUM - 10MG  5ML</v>
          </cell>
          <cell r="E226" t="str">
            <v>GLAXOSMITKLINE</v>
          </cell>
          <cell r="F226" t="n">
            <v>1</v>
          </cell>
          <cell r="G226" t="str">
            <v>AMP</v>
          </cell>
          <cell r="H226" t="str">
            <v>NÃO</v>
          </cell>
          <cell r="I226" t="n">
            <v>35.543353232192537</v>
          </cell>
        </row>
        <row r="227">
          <cell r="A227" t="n">
            <v>91517010</v>
          </cell>
          <cell r="B227" t="n">
            <v>20</v>
          </cell>
          <cell r="C227" t="str">
            <v xml:space="preserve">SULFATO DE EFEDRINA - 50MG1ML</v>
          </cell>
          <cell r="D227" t="str">
            <v xml:space="preserve">EFEDRIN - 50MG1ML</v>
          </cell>
          <cell r="E227" t="str">
            <v>CRISTALIA</v>
          </cell>
          <cell r="F227" t="n">
            <v>1</v>
          </cell>
          <cell r="G227" t="str">
            <v>AMP</v>
          </cell>
          <cell r="H227" t="str">
            <v>NÃO</v>
          </cell>
          <cell r="I227" t="n">
            <v>10.148010603432581</v>
          </cell>
        </row>
        <row r="228">
          <cell r="A228" t="n">
            <v>92410138</v>
          </cell>
          <cell r="B228" t="n">
            <v>20</v>
          </cell>
          <cell r="C228" t="str">
            <v xml:space="preserve">CLORIDRATO DE CEFEPIMA - 2GRA</v>
          </cell>
          <cell r="D228" t="str">
            <v xml:space="preserve">MAXCEF - 2GRA</v>
          </cell>
          <cell r="E228" t="str">
            <v>B-MS</v>
          </cell>
          <cell r="F228" t="n">
            <v>1</v>
          </cell>
          <cell r="G228" t="str">
            <v>FA</v>
          </cell>
          <cell r="H228" t="str">
            <v>NÃO</v>
          </cell>
          <cell r="I228" t="n">
            <v>173.44980651761696</v>
          </cell>
        </row>
        <row r="229">
          <cell r="A229" t="n">
            <v>90938984</v>
          </cell>
          <cell r="B229" t="n">
            <v>20</v>
          </cell>
          <cell r="C229" t="str">
            <v xml:space="preserve">ENDOCRINO IN VIVO CINTILOGRAFIA DAS PARATIREOIDES</v>
          </cell>
          <cell r="D229" t="str">
            <v xml:space="preserve">ENDOCRINO IN VIVO CINTILOGRAFIA DAS PARATIREOIDES</v>
          </cell>
          <cell r="E229" t="str">
            <v>SBMN</v>
          </cell>
          <cell r="F229" t="n">
            <v>1</v>
          </cell>
          <cell r="G229" t="str">
            <v>UN</v>
          </cell>
          <cell r="H229" t="str">
            <v>NÃO</v>
          </cell>
          <cell r="I229" t="n">
            <v>939.1100708915659</v>
          </cell>
        </row>
        <row r="230">
          <cell r="A230" t="n">
            <v>90165489</v>
          </cell>
          <cell r="B230" t="str">
            <v>00</v>
          </cell>
          <cell r="C230" t="str">
            <v xml:space="preserve">LEVOSIMENDANA - 2,5MGML SOL INJ FA 5ML</v>
          </cell>
          <cell r="D230" t="str">
            <v xml:space="preserve">SIMDAX - 2,5MGML SOL INJ FA 5ML</v>
          </cell>
          <cell r="E230" t="str">
            <v>BIOLAB</v>
          </cell>
          <cell r="F230" t="n">
            <v>1</v>
          </cell>
          <cell r="G230" t="str">
            <v>FA</v>
          </cell>
          <cell r="H230" t="str">
            <v>NÃO</v>
          </cell>
          <cell r="I230" t="n">
            <v>5899.423079156516</v>
          </cell>
        </row>
        <row r="231">
          <cell r="A231" t="n">
            <v>92253474</v>
          </cell>
          <cell r="B231" t="n">
            <v>20</v>
          </cell>
          <cell r="C231" t="str">
            <v xml:space="preserve">CEFAZOLINA SÓDICA 1 G PO SOL. INJ. FA + BOLSA FLEXIVEL</v>
          </cell>
          <cell r="D231" t="str">
            <v xml:space="preserve">KEFAZOL 1 G PO SOL. INJ. FA</v>
          </cell>
          <cell r="E231" t="str">
            <v>ABL</v>
          </cell>
          <cell r="F231" t="n">
            <v>1</v>
          </cell>
          <cell r="G231" t="str">
            <v>FA</v>
          </cell>
          <cell r="H231" t="str">
            <v>NÃO</v>
          </cell>
          <cell r="I231" t="n">
            <v>17.944335698378854</v>
          </cell>
        </row>
        <row r="232">
          <cell r="A232" t="n">
            <v>90304926</v>
          </cell>
          <cell r="B232" t="n">
            <v>20</v>
          </cell>
          <cell r="C232" t="str">
            <v xml:space="preserve">IOPROMIDA 300 (623,4 MGML) SOL. INJ. FA X 50 ML</v>
          </cell>
          <cell r="D232" t="str">
            <v xml:space="preserve">ULTRAVIST 300 (623,4 MGML) SOL. INJ. FA X 50 ML</v>
          </cell>
          <cell r="E232" t="str">
            <v>SCHERINGBAYER</v>
          </cell>
          <cell r="F232" t="n">
            <v>50</v>
          </cell>
          <cell r="G232" t="str">
            <v>ML</v>
          </cell>
          <cell r="H232" t="str">
            <v>SIM</v>
          </cell>
          <cell r="I232" t="n">
            <v>3.0437668127772204</v>
          </cell>
        </row>
        <row r="233">
          <cell r="A233" t="n">
            <v>92441050</v>
          </cell>
          <cell r="B233" t="n">
            <v>20</v>
          </cell>
          <cell r="C233" t="str">
            <v xml:space="preserve">CITRATO DE FENTANILA 250 MCG (0,05 MGML) SOL. INJ. CX. 25 AMP. X 5 ML</v>
          </cell>
          <cell r="D233" t="str">
            <v xml:space="preserve">FENTANEST 250 MCG (0,05 MGML) SOL. INJ. CX. 25 AMP. X 5 ML</v>
          </cell>
          <cell r="E233" t="str">
            <v>CRISTALIA</v>
          </cell>
          <cell r="F233" t="n">
            <v>1</v>
          </cell>
          <cell r="G233" t="str">
            <v>AMP</v>
          </cell>
          <cell r="H233" t="str">
            <v>NÃO</v>
          </cell>
          <cell r="I233" t="n">
            <v>9.6765002235525728</v>
          </cell>
        </row>
        <row r="234">
          <cell r="A234" t="n">
            <v>90199235</v>
          </cell>
          <cell r="B234" t="n">
            <v>20</v>
          </cell>
          <cell r="C234" t="str">
            <v xml:space="preserve">SOLUÇÃO DE IRRIGAÇÃO GLICINA 1,5% UROLÓGICA BOLSA X 3000 ML</v>
          </cell>
          <cell r="D234" t="str">
            <v xml:space="preserve">SOLUÇÃO DE IRRIGAÇÃO GLICINA 1,5% UROLÓGICA BOLSA X 3000 ML</v>
          </cell>
          <cell r="E234" t="str">
            <v xml:space="preserve">BAXTER HEALTHCARE - USA</v>
          </cell>
          <cell r="F234" t="n">
            <v>1</v>
          </cell>
          <cell r="G234" t="str">
            <v>UN</v>
          </cell>
          <cell r="H234" t="str">
            <v>NÃO</v>
          </cell>
          <cell r="I234" t="n">
            <v>36.814867782714543</v>
          </cell>
        </row>
        <row r="235">
          <cell r="A235" t="n">
            <v>90241509</v>
          </cell>
          <cell r="B235" t="n">
            <v>20</v>
          </cell>
          <cell r="C235" t="str">
            <v xml:space="preserve">CEFTRIAXONA SÓDICA 1 G PÓ SOL. INJ CX. 25 FA + AMP. DIL. X 10 ML</v>
          </cell>
          <cell r="D235" t="str">
            <v xml:space="preserve">KEFTRON 1 G PÓ SOL. INJ CX. 25 FA + AMP. DIL. X 10 ML</v>
          </cell>
          <cell r="E235" t="str">
            <v>ABL</v>
          </cell>
          <cell r="F235" t="n">
            <v>1</v>
          </cell>
          <cell r="G235" t="str">
            <v>FA</v>
          </cell>
          <cell r="H235" t="str">
            <v>NÃO</v>
          </cell>
          <cell r="I235" t="n">
            <v>44.546118808870943</v>
          </cell>
        </row>
        <row r="236">
          <cell r="A236" t="n">
            <v>92396305</v>
          </cell>
          <cell r="B236" t="n">
            <v>20</v>
          </cell>
          <cell r="C236" t="str">
            <v xml:space="preserve">SULFATO DE MORFINA - 10MG / 1ML</v>
          </cell>
          <cell r="D236" t="str">
            <v xml:space="preserve">DIMORF - 10MG / 1ML</v>
          </cell>
          <cell r="E236" t="str">
            <v>CRISTALIA</v>
          </cell>
          <cell r="F236" t="n">
            <v>1</v>
          </cell>
          <cell r="G236" t="str">
            <v>AMP</v>
          </cell>
          <cell r="H236" t="str">
            <v>NÃO</v>
          </cell>
          <cell r="I236" t="n">
            <v>3.9334777902430385</v>
          </cell>
        </row>
        <row r="237">
          <cell r="A237" t="n">
            <v>92205011</v>
          </cell>
          <cell r="B237" t="str">
            <v>00</v>
          </cell>
          <cell r="C237" t="str">
            <v xml:space="preserve">ABCIXIMAB - 10MG  5ML</v>
          </cell>
          <cell r="D237" t="str">
            <v xml:space="preserve">REOPRO - 10MG  5ML</v>
          </cell>
          <cell r="E237" t="str">
            <v xml:space="preserve">ELI LILLY DO BRASIL LTDA</v>
          </cell>
          <cell r="F237" t="n">
            <v>1</v>
          </cell>
          <cell r="G237" t="str">
            <v>FA</v>
          </cell>
          <cell r="H237" t="str">
            <v>NÃO</v>
          </cell>
          <cell r="I237" t="n">
            <v>2572.0682915507109</v>
          </cell>
        </row>
        <row r="238">
          <cell r="A238" t="n">
            <v>90274920</v>
          </cell>
          <cell r="B238" t="n">
            <v>20</v>
          </cell>
          <cell r="C238" t="str">
            <v xml:space="preserve">IOPAMIDOL 370 MG IODOML  SOL. INJ. CX 10 FA X 100 ML</v>
          </cell>
          <cell r="D238" t="str">
            <v xml:space="preserve">IOPAMIRON 370 MG IODOML  SOL. INJ. CX 10 FA X 100 ML</v>
          </cell>
          <cell r="E238" t="str">
            <v xml:space="preserve">SCHERING B.</v>
          </cell>
          <cell r="F238" t="n">
            <v>100</v>
          </cell>
          <cell r="G238" t="str">
            <v>ML</v>
          </cell>
          <cell r="H238" t="str">
            <v>SIM</v>
          </cell>
          <cell r="I238" t="n">
            <v>3.8885943871685225</v>
          </cell>
        </row>
        <row r="239">
          <cell r="A239" t="n">
            <v>90292162</v>
          </cell>
          <cell r="B239" t="n">
            <v>20</v>
          </cell>
          <cell r="C239" t="str">
            <v xml:space="preserve">ENOXAPARINA SÓDICA 40 MG (100 MGML) SOL. INJ. CX. 1 SER. PREENCH. X 0,4 ML</v>
          </cell>
          <cell r="D239" t="str">
            <v xml:space="preserve">ENOXALOW 40 MG (100 MGML) SOL. INJ. CX. 1 SER. PREENCH. X 0,4 ML</v>
          </cell>
          <cell r="E239" t="str">
            <v>BLAUSIEGEL</v>
          </cell>
          <cell r="F239" t="n">
            <v>1</v>
          </cell>
          <cell r="G239" t="str">
            <v>SER</v>
          </cell>
          <cell r="H239" t="str">
            <v>NÃO</v>
          </cell>
          <cell r="I239" t="n">
            <v>46.531731217139992</v>
          </cell>
        </row>
        <row r="240">
          <cell r="A240" t="n">
            <v>90199227</v>
          </cell>
          <cell r="B240" t="n">
            <v>20</v>
          </cell>
          <cell r="C240" t="str">
            <v xml:space="preserve">CLORETO DE SÓDIO 0,9% SOL. INJ. BOLSA VIAFLEX SIST. FECH. X 2000 ML</v>
          </cell>
          <cell r="D240" t="str">
            <v xml:space="preserve">CLORETO DE SÓDIO 0,9% SOL. INJ. BOLSA VIAFLEX SIST. FECH. X 2000 ML</v>
          </cell>
          <cell r="E240" t="str">
            <v xml:space="preserve">BAXTER HEALTHCARE - USA</v>
          </cell>
          <cell r="F240" t="n">
            <v>1</v>
          </cell>
          <cell r="G240" t="str">
            <v>UN</v>
          </cell>
          <cell r="H240" t="str">
            <v>NÃO</v>
          </cell>
          <cell r="I240" t="n">
            <v>10.708436492127941</v>
          </cell>
        </row>
        <row r="241">
          <cell r="A241" t="n">
            <v>92456529</v>
          </cell>
          <cell r="B241" t="str">
            <v>00</v>
          </cell>
          <cell r="C241" t="str">
            <v xml:space="preserve">ETANERCEPTE - 25MG</v>
          </cell>
          <cell r="D241" t="str">
            <v xml:space="preserve">ENBREL - 25MG</v>
          </cell>
          <cell r="E241" t="str">
            <v>WYETH</v>
          </cell>
          <cell r="F241" t="n">
            <v>1</v>
          </cell>
          <cell r="G241" t="str">
            <v>UN</v>
          </cell>
          <cell r="H241" t="str">
            <v>NÃO</v>
          </cell>
          <cell r="I241" t="n">
            <v>1040.7848395018952</v>
          </cell>
        </row>
        <row r="242">
          <cell r="A242" t="n">
            <v>90250435</v>
          </cell>
          <cell r="B242" t="str">
            <v>00</v>
          </cell>
          <cell r="C242" t="str">
            <v xml:space="preserve">APREPITANTO 150 MG PO LIOF INJ IV CT FA VD INC X 10 ML </v>
          </cell>
          <cell r="D242" t="str">
            <v xml:space="preserve">EMEND 150 MG PO LIOF INJ IV CT FA VD INC X 10 ML </v>
          </cell>
          <cell r="E242" t="str">
            <v xml:space="preserve">MERCK SHARP &amp; DOHME</v>
          </cell>
          <cell r="F242" t="n">
            <v>1</v>
          </cell>
          <cell r="G242" t="str">
            <v>FA</v>
          </cell>
          <cell r="H242" t="str">
            <v>NÃO</v>
          </cell>
          <cell r="I242" t="n">
            <v>331.54516510075882</v>
          </cell>
        </row>
        <row r="243">
          <cell r="A243" t="n">
            <v>90199375</v>
          </cell>
          <cell r="B243" t="n">
            <v>20</v>
          </cell>
          <cell r="C243" t="str">
            <v xml:space="preserve">SOLUÇAO DE GLICOSE - 5%  250ML SISTEMA FECHADO VIAFLEX</v>
          </cell>
          <cell r="D243" t="str">
            <v xml:space="preserve">SORO GLICOSADO 5% - 250ML</v>
          </cell>
          <cell r="E243" t="str">
            <v xml:space="preserve">BAXTER HEALTHCARE - USA</v>
          </cell>
          <cell r="F243" t="n">
            <v>1</v>
          </cell>
          <cell r="G243" t="str">
            <v>UN</v>
          </cell>
          <cell r="H243" t="str">
            <v>NÃO</v>
          </cell>
          <cell r="I243" t="n">
            <v>5.6990329313250054</v>
          </cell>
        </row>
        <row r="244">
          <cell r="A244" t="n">
            <v>90051718</v>
          </cell>
          <cell r="B244" t="n">
            <v>20</v>
          </cell>
          <cell r="C244" t="str">
            <v xml:space="preserve">GANCICLOVIR 1 MGML SOL. INJ. BOLSA X 500 ML (C GLICOSE)</v>
          </cell>
          <cell r="D244" t="str">
            <v xml:space="preserve">CYMEVIR 1 MGML SOL. INJ. BOLSA X 500 ML (C GLICOSE)</v>
          </cell>
          <cell r="E244" t="str">
            <v xml:space="preserve">HALEX ISTAR INDÚSTRIA</v>
          </cell>
          <cell r="F244" t="n">
            <v>1</v>
          </cell>
          <cell r="G244" t="str">
            <v>UN</v>
          </cell>
          <cell r="H244" t="str">
            <v>NÃO</v>
          </cell>
          <cell r="I244" t="n">
            <v>190.63011395819467</v>
          </cell>
        </row>
        <row r="245">
          <cell r="A245" t="n">
            <v>90252829</v>
          </cell>
          <cell r="B245" t="n">
            <v>20</v>
          </cell>
          <cell r="C245" t="str">
            <v xml:space="preserve">GLICOSE 5%  SOL. INJ. SIST. FECH. CX. 10 AMP. ECOFLAC PLUS X 500 ML</v>
          </cell>
          <cell r="D245" t="str">
            <v xml:space="preserve">SOL. DE GLICOSE 5%  SOL. INJ. SIST. FECH. CX. 10 AMP. ECOFLAC PLUS X 500 ML</v>
          </cell>
          <cell r="E245" t="str">
            <v xml:space="preserve">LABORATÓRIOS B. BRAUN SA</v>
          </cell>
          <cell r="F245" t="n">
            <v>1</v>
          </cell>
          <cell r="G245" t="str">
            <v>UN</v>
          </cell>
          <cell r="H245" t="str">
            <v>NÃO</v>
          </cell>
          <cell r="I245" t="n">
            <v>7.0577574354180239</v>
          </cell>
        </row>
        <row r="246">
          <cell r="A246" t="n">
            <v>90205405</v>
          </cell>
          <cell r="B246" t="n">
            <v>20</v>
          </cell>
          <cell r="C246" t="str">
            <v xml:space="preserve">PROPOFOL PFS 2% 1 SER. VD. PRONTA PUSO - 50ML</v>
          </cell>
          <cell r="D246" t="str">
            <v xml:space="preserve">DIPRIVAN PFS 2% SER. VD. PRONTA PUSO - 50ML</v>
          </cell>
          <cell r="E246" t="str">
            <v>ASTRAZENECA</v>
          </cell>
          <cell r="F246" t="n">
            <v>50</v>
          </cell>
          <cell r="G246" t="str">
            <v>ML</v>
          </cell>
          <cell r="H246" t="str">
            <v>SIM</v>
          </cell>
          <cell r="I246" t="n">
            <v>7.298592542070149</v>
          </cell>
        </row>
        <row r="247">
          <cell r="A247" t="n">
            <v>90460014</v>
          </cell>
          <cell r="B247" t="n">
            <v>20</v>
          </cell>
          <cell r="C247" t="str">
            <v xml:space="preserve">OXACILINA - 500MG</v>
          </cell>
          <cell r="D247" t="str">
            <v xml:space="preserve">STAFICILIN-N - 500MG</v>
          </cell>
          <cell r="E247" t="str">
            <v>B-MS</v>
          </cell>
          <cell r="F247" t="n">
            <v>1</v>
          </cell>
          <cell r="G247" t="str">
            <v>FA</v>
          </cell>
          <cell r="H247" t="str">
            <v>NÃO</v>
          </cell>
          <cell r="I247" t="n">
            <v>9.7813104969546654</v>
          </cell>
        </row>
        <row r="248">
          <cell r="A248" t="n">
            <v>92452531</v>
          </cell>
          <cell r="B248" t="n">
            <v>20</v>
          </cell>
          <cell r="C248" t="str">
            <v xml:space="preserve">AMINOÁCIDOS+GLICOSE+ELETRÓLITOS+LIPÍDEOS SIST. FECH. 3 EM 1 EMULSÃO INJ. X 1875 ML</v>
          </cell>
          <cell r="D248" t="str">
            <v xml:space="preserve">NUTRIFLEX LIPID PLUS SIST. FECH. 3 EM 1 EMULSÃO INJ. X 1875 ML</v>
          </cell>
          <cell r="E248" t="str">
            <v xml:space="preserve">LABORATÓRIOS B. BRAUN SA</v>
          </cell>
          <cell r="F248" t="n">
            <v>1</v>
          </cell>
          <cell r="G248" t="str">
            <v>UN</v>
          </cell>
          <cell r="H248" t="str">
            <v>NÃO</v>
          </cell>
          <cell r="I248" t="n">
            <v>656.23335655286269</v>
          </cell>
        </row>
        <row r="249">
          <cell r="A249" t="n">
            <v>90962010</v>
          </cell>
          <cell r="B249" t="n">
            <v>20</v>
          </cell>
          <cell r="C249" t="str">
            <v xml:space="preserve">AGUA P INJEÇÃO SOL. INJ. SIST. FECH. ECOFLAC PLUS FR. X 250 ML</v>
          </cell>
          <cell r="D249" t="str">
            <v xml:space="preserve">AGUA P INJEÇÃO SOL. INJ. SIST. FECH. ECOFLAC PLUS FR. X 250 ML</v>
          </cell>
          <cell r="E249" t="str">
            <v xml:space="preserve">LABORATÓRIOS B. BRAUN SA</v>
          </cell>
          <cell r="F249" t="n">
            <v>1</v>
          </cell>
          <cell r="G249" t="str">
            <v>FR</v>
          </cell>
          <cell r="H249" t="str">
            <v>NÃO</v>
          </cell>
          <cell r="I249" t="n">
            <v>7.2362193516857563</v>
          </cell>
        </row>
        <row r="250">
          <cell r="A250" t="n">
            <v>92230016</v>
          </cell>
          <cell r="B250" t="n">
            <v>20</v>
          </cell>
          <cell r="C250" t="str">
            <v xml:space="preserve">CLORIDRATO DE CLONIDINA - 150MG1ML</v>
          </cell>
          <cell r="D250" t="str">
            <v xml:space="preserve">CLONIDIN - 150MG1ML</v>
          </cell>
          <cell r="E250" t="str">
            <v>CRISTALIA</v>
          </cell>
          <cell r="F250" t="n">
            <v>1</v>
          </cell>
          <cell r="G250" t="str">
            <v>AMP</v>
          </cell>
          <cell r="H250" t="str">
            <v>NÃO</v>
          </cell>
          <cell r="I250" t="n">
            <v>7.9370932072669396</v>
          </cell>
        </row>
        <row r="251">
          <cell r="A251" t="n">
            <v>90870590</v>
          </cell>
          <cell r="B251" t="str">
            <v>00</v>
          </cell>
          <cell r="C251" t="str">
            <v xml:space="preserve">GLUTAMINA 200 MGML SOL. INJ. FA. X 100 ML</v>
          </cell>
          <cell r="D251" t="str">
            <v xml:space="preserve">DIPEPTIVEN 200 MGML SOL. INJ. FA. X 100 ML</v>
          </cell>
          <cell r="E251" t="str">
            <v xml:space="preserve">FRESENIUS KABI AG - ALEMANHA</v>
          </cell>
          <cell r="F251" t="n">
            <v>1</v>
          </cell>
          <cell r="G251" t="str">
            <v>UN</v>
          </cell>
          <cell r="H251" t="str">
            <v>NÃO</v>
          </cell>
          <cell r="I251" t="n">
            <v>492.18143149610358</v>
          </cell>
        </row>
        <row r="252">
          <cell r="A252" t="n">
            <v>90281519</v>
          </cell>
          <cell r="B252" t="n">
            <v>20</v>
          </cell>
          <cell r="C252" t="str">
            <v xml:space="preserve">CLORETO DE SODIO - 0,9% - LINHAMAX - FRASCOS - SISTEMA FECHADO 1000 ML</v>
          </cell>
          <cell r="D252" t="str">
            <v xml:space="preserve">SORO FISIOLOGICO 0,9% - LINHAMAX - FRASCOS - SISTEMA FECHADO 1000 ML</v>
          </cell>
          <cell r="E252" t="str">
            <v xml:space="preserve">EUROFARMA  SEGMENTA</v>
          </cell>
          <cell r="F252" t="n">
            <v>1</v>
          </cell>
          <cell r="G252" t="str">
            <v>FR</v>
          </cell>
          <cell r="H252" t="str">
            <v>NÃO</v>
          </cell>
          <cell r="I252" t="n">
            <v>8.9403829711137206</v>
          </cell>
        </row>
        <row r="253">
          <cell r="A253" t="n">
            <v>90219686</v>
          </cell>
          <cell r="B253" t="n">
            <v>20</v>
          </cell>
          <cell r="C253" t="str">
            <v xml:space="preserve">BROMOPRIDA 10 MG (5 MGML) SOL. INJ. CX. 50 AMP. X 2 ML.</v>
          </cell>
          <cell r="D253" t="str">
            <v xml:space="preserve">DIGESAN 10 MG (5 MGML) SOL. INJ. CX. 50 AMP. X 2 ML.</v>
          </cell>
          <cell r="E253" t="str">
            <v>SANOFI-AVENTIS</v>
          </cell>
          <cell r="F253" t="n">
            <v>1</v>
          </cell>
          <cell r="G253" t="str">
            <v>AMP</v>
          </cell>
          <cell r="H253" t="str">
            <v>NÃO</v>
          </cell>
          <cell r="I253" t="n">
            <v>4.9297676324451478</v>
          </cell>
        </row>
        <row r="254">
          <cell r="A254" t="n">
            <v>90939352</v>
          </cell>
          <cell r="B254" t="n">
            <v>20</v>
          </cell>
          <cell r="C254" t="str">
            <v xml:space="preserve">Insumo radioativo - análogo da somatostatina Ga-68</v>
          </cell>
          <cell r="D254" t="str">
            <v xml:space="preserve">Insumo radioativo - análogo da somatostatina Ga-68</v>
          </cell>
          <cell r="E254" t="str">
            <v>SBMN</v>
          </cell>
          <cell r="F254" t="n">
            <v>1</v>
          </cell>
          <cell r="G254" t="str">
            <v>UN</v>
          </cell>
          <cell r="H254" t="str">
            <v>NÃO</v>
          </cell>
          <cell r="I254" t="n">
            <v>4001.5021012577999</v>
          </cell>
        </row>
        <row r="255">
          <cell r="A255" t="n">
            <v>90295200</v>
          </cell>
          <cell r="B255" t="n">
            <v>20</v>
          </cell>
          <cell r="C255" t="str">
            <v xml:space="preserve">METRONIDAZOL 5 MGML SOL. INJ. SIST. FECH. BOLSA PLÁST.X 100 ML</v>
          </cell>
          <cell r="D255" t="str">
            <v xml:space="preserve">METRONIDAZOL 5 MGML SOL. INJ. SIST. FECH. BOLSA PLÁST.X 100 ML</v>
          </cell>
          <cell r="E255" t="str">
            <v>ISOFARMA</v>
          </cell>
          <cell r="F255" t="n">
            <v>1</v>
          </cell>
          <cell r="G255" t="str">
            <v>UN</v>
          </cell>
          <cell r="H255" t="str">
            <v>NÃO</v>
          </cell>
          <cell r="I255" t="n">
            <v>13.814353635794401</v>
          </cell>
        </row>
        <row r="256">
          <cell r="A256" t="n">
            <v>92453210</v>
          </cell>
          <cell r="B256" t="n">
            <v>20</v>
          </cell>
          <cell r="C256" t="str">
            <v xml:space="preserve">ONDANSETRONA 8 MG (2 MGML) SOL. INJ. CX. 5 AMP. X 4 ML</v>
          </cell>
          <cell r="D256" t="str">
            <v xml:space="preserve">ONDANSETRONA 8 MG (2 MGML) SOL. INJ. CX. 5 AMP. X 4 ML</v>
          </cell>
          <cell r="E256" t="str">
            <v>EUROFARMA</v>
          </cell>
          <cell r="F256" t="n">
            <v>1</v>
          </cell>
          <cell r="G256" t="str">
            <v>AMP</v>
          </cell>
          <cell r="H256" t="str">
            <v>NÃO</v>
          </cell>
          <cell r="I256" t="n">
            <v>66.418374897174374</v>
          </cell>
        </row>
        <row r="257">
          <cell r="A257" t="n">
            <v>90293649</v>
          </cell>
          <cell r="B257" t="n">
            <v>20</v>
          </cell>
          <cell r="C257" t="str">
            <v xml:space="preserve">HEPARINA SODICA - 5.000UI  5ML</v>
          </cell>
          <cell r="D257" t="str">
            <v xml:space="preserve">HEPAMAX S - 5.000UI  5ML</v>
          </cell>
          <cell r="E257" t="str">
            <v>BLAUSIEGEL</v>
          </cell>
          <cell r="F257" t="n">
            <v>5</v>
          </cell>
          <cell r="G257" t="str">
            <v>ML</v>
          </cell>
          <cell r="H257" t="str">
            <v>SIM</v>
          </cell>
          <cell r="I257" t="n">
            <v>2.0316280558927091</v>
          </cell>
        </row>
        <row r="258">
          <cell r="A258" t="n">
            <v>92431801</v>
          </cell>
          <cell r="B258" t="n">
            <v>20</v>
          </cell>
          <cell r="C258" t="str">
            <v xml:space="preserve">CLORIDRATO DE TRAMADOL - 50MG  2ML</v>
          </cell>
          <cell r="D258" t="str">
            <v xml:space="preserve">TRAMADON - 50MG  2ML</v>
          </cell>
          <cell r="E258" t="str">
            <v>CRISTALIA</v>
          </cell>
          <cell r="F258" t="n">
            <v>1</v>
          </cell>
          <cell r="G258" t="str">
            <v>AMP</v>
          </cell>
          <cell r="H258" t="str">
            <v>NÃO</v>
          </cell>
          <cell r="I258" t="n">
            <v>11.863974352530745</v>
          </cell>
        </row>
        <row r="259">
          <cell r="A259" t="n">
            <v>92456987</v>
          </cell>
          <cell r="B259" t="n">
            <v>20</v>
          </cell>
          <cell r="C259" t="str">
            <v xml:space="preserve">CLORIDRATO  DE  CEFEPIMA  1 G PÓ SOL. INJ. CX. 50 FA + 50 DIL. X 3 ML</v>
          </cell>
          <cell r="D259" t="str">
            <v xml:space="preserve">CLORIDRATO  DE  CEFEPIMA  1 G PÓ SOL. INJ. CX. 50 FA + 50 DIL. X 3 ML</v>
          </cell>
          <cell r="E259" t="str">
            <v>EUROFARMA</v>
          </cell>
          <cell r="F259" t="n">
            <v>1</v>
          </cell>
          <cell r="G259" t="str">
            <v>FA</v>
          </cell>
          <cell r="H259" t="str">
            <v>NÃO</v>
          </cell>
          <cell r="I259" t="n">
            <v>63.316745256614475</v>
          </cell>
        </row>
        <row r="260">
          <cell r="A260" t="n">
            <v>92382525</v>
          </cell>
          <cell r="B260" t="n">
            <v>20</v>
          </cell>
          <cell r="C260" t="str">
            <v xml:space="preserve">DIMENIDRINATO+PIRIDOXINA+GLICOSE+FRUTOSE SOL. INJ. CX. 100 AMP. X 10 ML</v>
          </cell>
          <cell r="D260" t="str">
            <v xml:space="preserve">DRAMIN B6 DL  SOL. INJ. CX. 100 AMP. X 10ML</v>
          </cell>
          <cell r="E260" t="str">
            <v xml:space="preserve">NYCOMED PHARMA</v>
          </cell>
          <cell r="F260" t="n">
            <v>1</v>
          </cell>
          <cell r="G260" t="str">
            <v>AMP</v>
          </cell>
          <cell r="H260" t="str">
            <v>NÃO</v>
          </cell>
          <cell r="I260" t="n">
            <v>2.5940892373677369</v>
          </cell>
        </row>
        <row r="261">
          <cell r="A261" t="n">
            <v>92431763</v>
          </cell>
          <cell r="B261" t="n">
            <v>20</v>
          </cell>
          <cell r="C261" t="str">
            <v xml:space="preserve">CLORIDRATO DE TRAMADOL - 50MG  2ML</v>
          </cell>
          <cell r="D261" t="str">
            <v xml:space="preserve">TRAMADON - 50MG  2ML</v>
          </cell>
          <cell r="E261" t="str">
            <v>CRISTALIA</v>
          </cell>
          <cell r="F261" t="n">
            <v>1</v>
          </cell>
          <cell r="G261" t="str">
            <v>AMP</v>
          </cell>
          <cell r="H261" t="str">
            <v>NÃO</v>
          </cell>
          <cell r="I261" t="n">
            <v>11.333874524090461</v>
          </cell>
        </row>
        <row r="262">
          <cell r="A262" t="n">
            <v>92414273</v>
          </cell>
          <cell r="B262" t="n">
            <v>20</v>
          </cell>
          <cell r="C262" t="str">
            <v xml:space="preserve">CLORIDRATO DE BUPIVACAINA PESADA 0,5% - 4ML</v>
          </cell>
          <cell r="D262" t="str">
            <v xml:space="preserve">NEOCAINA PESADA 0,5% - 4ML (SP)</v>
          </cell>
          <cell r="E262" t="str">
            <v>CRISTALIA</v>
          </cell>
          <cell r="F262" t="n">
            <v>1</v>
          </cell>
          <cell r="G262" t="str">
            <v>AMP</v>
          </cell>
          <cell r="H262" t="str">
            <v>NÃO</v>
          </cell>
          <cell r="I262" t="n">
            <v>11.243638330786419</v>
          </cell>
        </row>
        <row r="263">
          <cell r="A263" t="n">
            <v>92429912</v>
          </cell>
          <cell r="B263" t="n">
            <v>20</v>
          </cell>
          <cell r="C263" t="str">
            <v xml:space="preserve">TENOXICAM 40 MG PÓ LIÓF. SOL. INJ. CX. 50 FA + DIL. X 2 ML</v>
          </cell>
          <cell r="D263" t="str">
            <v xml:space="preserve">TENOXICAM 40 MG PÓ LIÓF. SOL. INJ. CX. 50 FA + DIL. X 2 ML</v>
          </cell>
          <cell r="E263" t="str">
            <v>EUROFARMA</v>
          </cell>
          <cell r="F263" t="n">
            <v>1</v>
          </cell>
          <cell r="G263" t="str">
            <v>FA</v>
          </cell>
          <cell r="H263" t="str">
            <v>NÃO</v>
          </cell>
          <cell r="I263" t="n">
            <v>15.480712842281855</v>
          </cell>
        </row>
        <row r="264">
          <cell r="A264" t="n">
            <v>90278046</v>
          </cell>
          <cell r="B264" t="n">
            <v>20</v>
          </cell>
          <cell r="C264" t="str">
            <v xml:space="preserve">SEVOFLURANO SOL. INAL FR. VD. X  100  ML</v>
          </cell>
          <cell r="D264" t="str">
            <v xml:space="preserve">SEVOFLURANO SOL. INAL FR. VD. X  100  ML</v>
          </cell>
          <cell r="E264" t="str">
            <v>BIOCHIMICO</v>
          </cell>
          <cell r="F264" t="n">
            <v>100</v>
          </cell>
          <cell r="G264" t="str">
            <v>ML</v>
          </cell>
          <cell r="H264" t="str">
            <v>SIM</v>
          </cell>
          <cell r="I264" t="n">
            <v>5.2480016321056953</v>
          </cell>
        </row>
        <row r="265">
          <cell r="A265" t="n">
            <v>92452302</v>
          </cell>
          <cell r="B265" t="n">
            <v>20</v>
          </cell>
          <cell r="C265" t="str">
            <v xml:space="preserve">AGUA P INJEÇÃO MINIFLAC  X 100ML</v>
          </cell>
          <cell r="D265" t="str">
            <v xml:space="preserve">AGUA P INJEÇÃO MINIFLAC  X 100ML</v>
          </cell>
          <cell r="E265" t="str">
            <v xml:space="preserve">LABORATÓRIOS B. BRAUN SA</v>
          </cell>
          <cell r="F265" t="n">
            <v>1</v>
          </cell>
          <cell r="G265" t="str">
            <v>FR</v>
          </cell>
          <cell r="H265" t="str">
            <v>NÃO</v>
          </cell>
          <cell r="I265" t="n">
            <v>7.4954487404899677</v>
          </cell>
        </row>
        <row r="266">
          <cell r="A266" t="n">
            <v>90284810</v>
          </cell>
          <cell r="B266" t="n">
            <v>20</v>
          </cell>
          <cell r="C266" t="str">
            <v xml:space="preserve">CLORETO DE SÓDIO 0,9% SOL. INJ. SIST. FECH. FR. X 100ML</v>
          </cell>
          <cell r="D266" t="str">
            <v xml:space="preserve">CLORETO DE SÓDIO 0,9% SOL. INJ. SIST. FECH. FR. X 100ML</v>
          </cell>
          <cell r="E266" t="str">
            <v xml:space="preserve">FRESENIUS KABI UNIDADE AQUIRAZ</v>
          </cell>
          <cell r="F266" t="n">
            <v>1</v>
          </cell>
          <cell r="G266" t="str">
            <v>UN</v>
          </cell>
          <cell r="H266" t="str">
            <v>NÃO</v>
          </cell>
          <cell r="I266" t="n">
            <v>6.1968309964664323</v>
          </cell>
        </row>
        <row r="267">
          <cell r="A267" t="n">
            <v>96545119</v>
          </cell>
          <cell r="B267" t="str">
            <v>00</v>
          </cell>
          <cell r="C267" t="str">
            <v xml:space="preserve">INFLIXIMABE 10 MG/ML PO LIOF CT FA VD INC X 10 ML</v>
          </cell>
          <cell r="D267" t="str">
            <v xml:space="preserve">REMSIMA 10 MG/ML PO LIOF CT FA VD INC X 10 ML</v>
          </cell>
          <cell r="E267" t="str">
            <v xml:space="preserve">CELLTRION HEALTHCARE</v>
          </cell>
          <cell r="F267" t="n">
            <v>1</v>
          </cell>
          <cell r="G267" t="str">
            <v>FA</v>
          </cell>
          <cell r="H267" t="str">
            <v>NÃO</v>
          </cell>
          <cell r="I267" t="n">
            <v>3702.2215698064956</v>
          </cell>
        </row>
        <row r="268">
          <cell r="A268" t="n">
            <v>90267494</v>
          </cell>
          <cell r="B268" t="n">
            <v>20</v>
          </cell>
          <cell r="C268" t="str">
            <v xml:space="preserve">LACTULOSE - 667MGML XPE  FR. PLÁST. X 120 ML (SABOR AMEIXA)</v>
          </cell>
          <cell r="D268" t="str">
            <v xml:space="preserve">LACTULONA - 667MGML XPE  FR. PLÁST. X 120 ML (SABOR AMEIXA)</v>
          </cell>
          <cell r="E268" t="str">
            <v xml:space="preserve">DAIICHI SANKYO</v>
          </cell>
          <cell r="F268" t="n">
            <v>120</v>
          </cell>
          <cell r="G268" t="str">
            <v>ML</v>
          </cell>
          <cell r="H268" t="str">
            <v>SIM</v>
          </cell>
          <cell r="I268" t="n">
            <v>0.29800891561662207</v>
          </cell>
        </row>
        <row r="269">
          <cell r="A269" t="n">
            <v>90153995</v>
          </cell>
          <cell r="B269" t="n">
            <v>20</v>
          </cell>
          <cell r="C269" t="str">
            <v xml:space="preserve">MIDAZOLAM 5 MG (1 MGML) SOL. INJ. CX. 5 AMP. X 5  ML</v>
          </cell>
          <cell r="D269" t="str">
            <v xml:space="preserve">DORMONID 5 MG (1 MGML) SOL. INJ. CX. 5 AMP. X 5  ML</v>
          </cell>
          <cell r="E269" t="str">
            <v>ROCHE</v>
          </cell>
          <cell r="F269" t="n">
            <v>1</v>
          </cell>
          <cell r="G269" t="str">
            <v>AMP</v>
          </cell>
          <cell r="H269" t="str">
            <v>NÃO</v>
          </cell>
          <cell r="I269" t="n">
            <v>7.7138342031108031</v>
          </cell>
        </row>
        <row r="270">
          <cell r="A270" t="n">
            <v>90259696</v>
          </cell>
          <cell r="B270" t="n">
            <v>20</v>
          </cell>
          <cell r="C270" t="str">
            <v xml:space="preserve">HEMITARTARATO DE NOREPINEFRINA 8 MG (2 MGML) SOL. INJ. IV CX. 50 AMP. X 4 ML</v>
          </cell>
          <cell r="D270" t="str">
            <v xml:space="preserve">HEMITARTARATO DE NOREPINEFRINA 8 MG (2 MGML) SOL. INJ. IV CX. 50 AMP. X 4 ML</v>
          </cell>
          <cell r="E270" t="str">
            <v>NOVAFARMA</v>
          </cell>
          <cell r="F270" t="n">
            <v>1</v>
          </cell>
          <cell r="G270" t="str">
            <v>AMP</v>
          </cell>
          <cell r="H270" t="str">
            <v>NÃO</v>
          </cell>
          <cell r="I270" t="n">
            <v>11.316682162408418</v>
          </cell>
        </row>
        <row r="271">
          <cell r="A271" t="n">
            <v>90307186</v>
          </cell>
          <cell r="B271" t="n">
            <v>20</v>
          </cell>
          <cell r="C271" t="str">
            <v xml:space="preserve">IOPROMIDA 370 (768,86 MGML) SOL. INJ. CX. 10 FA X 100 ML</v>
          </cell>
          <cell r="D271" t="str">
            <v xml:space="preserve">ULTRAVIST 370 (768,86 MGML) SOL. INJ. CX. 10 FA X 100 ML</v>
          </cell>
          <cell r="E271" t="str">
            <v>SCHERINGBAYER</v>
          </cell>
          <cell r="F271" t="n">
            <v>100</v>
          </cell>
          <cell r="G271" t="str">
            <v>ML</v>
          </cell>
          <cell r="H271" t="str">
            <v>SIM</v>
          </cell>
          <cell r="I271" t="n">
            <v>3.7539343276619763</v>
          </cell>
        </row>
        <row r="272">
          <cell r="A272" t="n">
            <v>92467350</v>
          </cell>
          <cell r="B272" t="n">
            <v>20</v>
          </cell>
          <cell r="C272" t="str">
            <v xml:space="preserve">AMOXICILINA + CLAVULANATO DE POTASSIO - 1GRA DIL</v>
          </cell>
          <cell r="D272" t="str">
            <v xml:space="preserve">AMOXICILINA + CLAVULANATO DE POTASSIO - 1GRA</v>
          </cell>
          <cell r="E272" t="str">
            <v>EUROFARMA</v>
          </cell>
          <cell r="F272" t="n">
            <v>1</v>
          </cell>
          <cell r="G272" t="str">
            <v>FA</v>
          </cell>
          <cell r="H272" t="str">
            <v>NÃO</v>
          </cell>
          <cell r="I272" t="n">
            <v>43.859980936362518</v>
          </cell>
        </row>
        <row r="273">
          <cell r="A273" t="n">
            <v>90153987</v>
          </cell>
          <cell r="B273" t="n">
            <v>20</v>
          </cell>
          <cell r="C273" t="str">
            <v xml:space="preserve">MIDAZOLAM 15 MG (5 MGML) SOL. INJ. CX. 5 AMP. X 3  ML</v>
          </cell>
          <cell r="D273" t="str">
            <v xml:space="preserve">DORMONID 15 MG (5 MGML) SOL. INJ. CX. 5 AMP. X 3  ML</v>
          </cell>
          <cell r="E273" t="str">
            <v>ROCHE</v>
          </cell>
          <cell r="F273" t="n">
            <v>1</v>
          </cell>
          <cell r="G273" t="str">
            <v>AMP</v>
          </cell>
          <cell r="H273" t="str">
            <v>NÃO</v>
          </cell>
          <cell r="I273" t="n">
            <v>16.34573447986056</v>
          </cell>
        </row>
        <row r="274">
          <cell r="A274" t="n">
            <v>90298900</v>
          </cell>
          <cell r="B274" t="n">
            <v>20</v>
          </cell>
          <cell r="C274" t="str">
            <v xml:space="preserve">TARTARATO DE METOPROLOL 1 MGML SOL. INJ. 5 AMP. X 5 ML</v>
          </cell>
          <cell r="D274" t="str">
            <v xml:space="preserve">SELOKEN 1 MGML SOL. INJ. 5 AMP. X 5 ML</v>
          </cell>
          <cell r="E274" t="str">
            <v>ASTRAZENECA</v>
          </cell>
          <cell r="F274" t="n">
            <v>1</v>
          </cell>
          <cell r="G274" t="str">
            <v>AMP</v>
          </cell>
          <cell r="H274" t="str">
            <v>NÃO</v>
          </cell>
          <cell r="I274" t="n">
            <v>29.539179058568557</v>
          </cell>
        </row>
        <row r="275">
          <cell r="A275" t="n">
            <v>92431674</v>
          </cell>
          <cell r="B275" t="n">
            <v>20</v>
          </cell>
          <cell r="C275" t="str">
            <v xml:space="preserve">DIBESILATO DE ATRACURIO - 25MG2,5ML</v>
          </cell>
          <cell r="D275" t="str">
            <v xml:space="preserve">TRACUR - 25MG2,5ML</v>
          </cell>
          <cell r="E275" t="str">
            <v>CRISTALIA</v>
          </cell>
          <cell r="F275" t="n">
            <v>1</v>
          </cell>
          <cell r="G275" t="str">
            <v>AMP</v>
          </cell>
          <cell r="H275" t="str">
            <v>NÃO</v>
          </cell>
          <cell r="I275" t="n">
            <v>26.026511615928083</v>
          </cell>
        </row>
        <row r="276">
          <cell r="A276" t="n">
            <v>90380037</v>
          </cell>
          <cell r="B276" t="n">
            <v>20</v>
          </cell>
          <cell r="C276" t="str">
            <v xml:space="preserve">METOCLOPRAMIDA - 10MG  2ML</v>
          </cell>
          <cell r="D276" t="str">
            <v xml:space="preserve">PLASIL - 10MG  2ML</v>
          </cell>
          <cell r="E276" t="str">
            <v>SANOFI-AVENTIS</v>
          </cell>
          <cell r="F276" t="n">
            <v>1</v>
          </cell>
          <cell r="G276" t="str">
            <v>AMP</v>
          </cell>
          <cell r="H276" t="str">
            <v>NÃO</v>
          </cell>
          <cell r="I276" t="n">
            <v>1.7984702038899996</v>
          </cell>
        </row>
        <row r="277">
          <cell r="A277" t="n">
            <v>90241223</v>
          </cell>
          <cell r="B277" t="n">
            <v>20</v>
          </cell>
          <cell r="C277" t="str">
            <v xml:space="preserve">CLORIDRATO DE DOBUTAMINA 250 MG SOL. INJ. AMP X 20 ML</v>
          </cell>
          <cell r="D277" t="str">
            <v xml:space="preserve">DOBUTREX 250 MG SOL. INJ. AMP X 20 ML</v>
          </cell>
          <cell r="E277" t="str">
            <v>ABL</v>
          </cell>
          <cell r="F277" t="n">
            <v>1</v>
          </cell>
          <cell r="G277" t="str">
            <v>AMP</v>
          </cell>
          <cell r="H277" t="str">
            <v>NÃO</v>
          </cell>
          <cell r="I277" t="n">
            <v>38.38034323972667</v>
          </cell>
        </row>
        <row r="278">
          <cell r="A278" t="n">
            <v>92451926</v>
          </cell>
          <cell r="B278" t="n">
            <v>20</v>
          </cell>
          <cell r="C278" t="str">
            <v xml:space="preserve">PARECOXIBE IMIV 40 MG PÓ LIOF. INJ.</v>
          </cell>
          <cell r="D278" t="str">
            <v xml:space="preserve">BEXTRA IMIV 40 MG PÓ LIOF. INJ.</v>
          </cell>
          <cell r="E278" t="str">
            <v xml:space="preserve">PHARMACIA PFIZER</v>
          </cell>
          <cell r="F278" t="n">
            <v>1</v>
          </cell>
          <cell r="G278" t="str">
            <v>UN</v>
          </cell>
          <cell r="H278" t="str">
            <v>NÃO</v>
          </cell>
          <cell r="I278" t="n">
            <v>54.38558644988327</v>
          </cell>
        </row>
        <row r="279">
          <cell r="A279" t="n">
            <v>90121783</v>
          </cell>
          <cell r="B279" t="n">
            <v>20</v>
          </cell>
          <cell r="C279" t="str">
            <v xml:space="preserve">CLORETO DE SODIO - 0,9%  10ML</v>
          </cell>
          <cell r="D279" t="str">
            <v xml:space="preserve">CLORETO DE SODIO - 0,9%  10ML</v>
          </cell>
          <cell r="E279" t="str">
            <v>ISOFARMA</v>
          </cell>
          <cell r="F279" t="n">
            <v>1</v>
          </cell>
          <cell r="G279" t="str">
            <v>UN</v>
          </cell>
          <cell r="H279" t="str">
            <v>NÃO</v>
          </cell>
          <cell r="I279" t="n">
            <v>0.62055975092116566</v>
          </cell>
        </row>
        <row r="280">
          <cell r="A280" t="n">
            <v>90259149</v>
          </cell>
          <cell r="B280" t="n">
            <v>20</v>
          </cell>
          <cell r="C280" t="str">
            <v xml:space="preserve">CLORIDRATO DE VANCOMICINA</v>
          </cell>
          <cell r="D280" t="str">
            <v xml:space="preserve">VANCOCINA CP 500 MG PÓ LIÓF. INJ. FA + BOLSA FLEXIVEL X 100 ML</v>
          </cell>
          <cell r="E280" t="str">
            <v>ABL</v>
          </cell>
          <cell r="F280" t="n">
            <v>1</v>
          </cell>
          <cell r="G280" t="str">
            <v>UN</v>
          </cell>
          <cell r="H280" t="str">
            <v>NÃO</v>
          </cell>
          <cell r="I280" t="n">
            <v>34.804581557631415</v>
          </cell>
        </row>
        <row r="281">
          <cell r="A281" t="n">
            <v>90287886</v>
          </cell>
          <cell r="B281" t="str">
            <v>00</v>
          </cell>
          <cell r="C281" t="str">
            <v xml:space="preserve">TOCILIZUMABE 20 MGML SOL. INJ. INFUS. IV FA X 10 ML</v>
          </cell>
          <cell r="D281" t="str">
            <v xml:space="preserve">ACTEMRA 20 MGML SOL. INJ. INFUS. IV FA X 10 ML</v>
          </cell>
          <cell r="E281" t="str">
            <v>ROCHE</v>
          </cell>
          <cell r="F281" t="n">
            <v>1</v>
          </cell>
          <cell r="G281" t="str">
            <v>FA</v>
          </cell>
          <cell r="H281" t="str">
            <v>NÃO</v>
          </cell>
          <cell r="I281" t="n">
            <v>2021.6577679999998</v>
          </cell>
        </row>
        <row r="282">
          <cell r="A282" t="n">
            <v>92429351</v>
          </cell>
          <cell r="B282" t="str">
            <v>00</v>
          </cell>
          <cell r="C282" t="str">
            <v xml:space="preserve">TEICOPLANINA - 200MG</v>
          </cell>
          <cell r="D282" t="str">
            <v xml:space="preserve">TARGOCID - 200MG</v>
          </cell>
          <cell r="E282" t="str">
            <v>SANOFI-AVENTIS</v>
          </cell>
          <cell r="F282" t="n">
            <v>1</v>
          </cell>
          <cell r="G282" t="str">
            <v>FA</v>
          </cell>
          <cell r="H282" t="str">
            <v>NÃO</v>
          </cell>
          <cell r="I282" t="n">
            <v>332.00119408763391</v>
          </cell>
        </row>
        <row r="283">
          <cell r="A283" t="n">
            <v>92433413</v>
          </cell>
          <cell r="B283" t="n">
            <v>20</v>
          </cell>
          <cell r="C283" t="str">
            <v xml:space="preserve">DEXAMETASONA - 4MG  2,5ML</v>
          </cell>
          <cell r="D283" t="str">
            <v xml:space="preserve">UNI DEXAMETASONA - 4MG  2,5ML</v>
          </cell>
          <cell r="E283" t="str">
            <v xml:space="preserve">UNIAO QUIMICA</v>
          </cell>
          <cell r="F283" t="n">
            <v>1</v>
          </cell>
          <cell r="G283" t="str">
            <v>FA</v>
          </cell>
          <cell r="H283" t="str">
            <v>NÃO</v>
          </cell>
          <cell r="I283" t="n">
            <v>6.8758977753181725</v>
          </cell>
        </row>
        <row r="284">
          <cell r="A284" t="n">
            <v>90274857</v>
          </cell>
          <cell r="B284" t="n">
            <v>20</v>
          </cell>
          <cell r="C284" t="str">
            <v xml:space="preserve">IOEXOL 300 MG IODOML SOL. INJ. FA X 100 ML</v>
          </cell>
          <cell r="D284" t="str">
            <v xml:space="preserve">OMNIPAQUE 300 MG IODOML SOL. INJ. FA X 100 ML</v>
          </cell>
          <cell r="E284" t="str">
            <v>FARMASA</v>
          </cell>
          <cell r="F284" t="n">
            <v>100</v>
          </cell>
          <cell r="G284" t="str">
            <v>ML</v>
          </cell>
          <cell r="H284" t="str">
            <v>SIM</v>
          </cell>
          <cell r="I284" t="n">
            <v>2.88653352585971</v>
          </cell>
        </row>
        <row r="285">
          <cell r="A285" t="n">
            <v>92397662</v>
          </cell>
          <cell r="B285" t="n">
            <v>20</v>
          </cell>
          <cell r="C285" t="str">
            <v xml:space="preserve">CETOPROFENO 100 MG IV   PÓ LIOF. INJ. CX. 50  FA</v>
          </cell>
          <cell r="D285" t="str">
            <v xml:space="preserve">CETOPROFENO 100 MG IV   PÓ LIOF. INJ. CX. 50  FA</v>
          </cell>
          <cell r="E285" t="str">
            <v>EUROFARMA</v>
          </cell>
          <cell r="F285" t="n">
            <v>1</v>
          </cell>
          <cell r="G285" t="str">
            <v>FA</v>
          </cell>
          <cell r="H285" t="str">
            <v>NÃO</v>
          </cell>
          <cell r="I285" t="n">
            <v>8.8591137965290709</v>
          </cell>
        </row>
        <row r="286">
          <cell r="A286" t="n">
            <v>90939395</v>
          </cell>
          <cell r="B286" t="n">
            <v>20</v>
          </cell>
          <cell r="C286" t="str">
            <v xml:space="preserve">ONCOLOGIA  INFECTOLOGIA IN VIVO LINFOCINTILOGRAFIA</v>
          </cell>
          <cell r="D286" t="str">
            <v xml:space="preserve">ONCOLOGIA  INFECTOLOGIA IN VIVO LINFOCINTILOGRAFIA</v>
          </cell>
          <cell r="E286" t="str">
            <v>SBMN</v>
          </cell>
          <cell r="F286" t="n">
            <v>1</v>
          </cell>
          <cell r="G286" t="str">
            <v>UN</v>
          </cell>
          <cell r="H286" t="str">
            <v>NÃO</v>
          </cell>
          <cell r="I286" t="n">
            <v>249.06787323685606</v>
          </cell>
        </row>
        <row r="287">
          <cell r="A287" t="n">
            <v>92460828</v>
          </cell>
          <cell r="B287" t="n">
            <v>20</v>
          </cell>
          <cell r="C287" t="str">
            <v xml:space="preserve">ROSUVASTATINA 10 MG  CX. 10 CP. REV.</v>
          </cell>
          <cell r="D287" t="str">
            <v xml:space="preserve">CRESTOR 10 MG  CX. 10 CP. REV.</v>
          </cell>
          <cell r="E287" t="str">
            <v>ASTRAZENECA</v>
          </cell>
          <cell r="F287" t="n">
            <v>1</v>
          </cell>
          <cell r="G287" t="str">
            <v>COM</v>
          </cell>
          <cell r="H287" t="str">
            <v>NÃO</v>
          </cell>
          <cell r="I287" t="n">
            <v>4.3894692073522785</v>
          </cell>
        </row>
        <row r="288">
          <cell r="A288" t="n">
            <v>90287410</v>
          </cell>
          <cell r="B288" t="n">
            <v>20</v>
          </cell>
          <cell r="C288" t="str">
            <v xml:space="preserve">ONDANSETRONA 8 MG (2 MGML) SOL. INJ. CX. 100 AMP. X 4 ML</v>
          </cell>
          <cell r="D288" t="str">
            <v xml:space="preserve">CLORIDRATO DE ONDANSETRONA 8 MG (2 MGML) SOL. INJ. CX. 100 AMP. X 4 ML</v>
          </cell>
          <cell r="E288" t="str">
            <v>HIPOLABOR</v>
          </cell>
          <cell r="F288" t="n">
            <v>1</v>
          </cell>
          <cell r="G288" t="str">
            <v>AMP</v>
          </cell>
          <cell r="H288" t="str">
            <v>NÃO</v>
          </cell>
          <cell r="I288" t="n">
            <v>79.267454604486261</v>
          </cell>
        </row>
        <row r="289">
          <cell r="A289" t="n">
            <v>92416853</v>
          </cell>
          <cell r="B289" t="n">
            <v>20</v>
          </cell>
          <cell r="C289" t="str">
            <v xml:space="preserve">AMINOÁCIDOS+GLICOSE+ELETRÓLITOS SIST. FECH. 2 EM 1 SOLUÇÃO INJ. X 2000 ML</v>
          </cell>
          <cell r="D289" t="str">
            <v xml:space="preserve">NUTRIFLEX PLUS SIST. FECH. 2 EM 1 SOLUÇÃO INJ. X 2000 ML</v>
          </cell>
          <cell r="E289" t="str">
            <v xml:space="preserve">LABORATÓRIOS B. BRAUN SA</v>
          </cell>
          <cell r="F289" t="n">
            <v>1</v>
          </cell>
          <cell r="G289" t="str">
            <v>UN</v>
          </cell>
          <cell r="H289" t="str">
            <v>NÃO</v>
          </cell>
          <cell r="I289" t="n">
            <v>538.74783494448138</v>
          </cell>
        </row>
        <row r="290">
          <cell r="A290" t="n">
            <v>90252446</v>
          </cell>
          <cell r="B290" t="str">
            <v>00</v>
          </cell>
          <cell r="C290" t="str">
            <v xml:space="preserve">CITRATO DE CAFEÍNA 20 MG / ML SOL INJ OR  CT BAND PLAS 10 AMP VC TRANS X 1,0 ML</v>
          </cell>
          <cell r="D290" t="str">
            <v xml:space="preserve">PEYONA 20 MG / ML SOL INJ OR  CT BAND PLAS 10 AMP VC TRANS X 1,0 ML</v>
          </cell>
          <cell r="E290" t="str">
            <v xml:space="preserve">CHIESI FARMACÊUTICA LTDA</v>
          </cell>
          <cell r="F290" t="n">
            <v>1</v>
          </cell>
          <cell r="G290" t="str">
            <v>AMP</v>
          </cell>
          <cell r="H290" t="str">
            <v>NÃO</v>
          </cell>
          <cell r="I290" t="n">
            <v>110.95418060872105</v>
          </cell>
        </row>
        <row r="291">
          <cell r="A291" t="n">
            <v>92442757</v>
          </cell>
          <cell r="B291" t="n">
            <v>20</v>
          </cell>
          <cell r="C291" t="str">
            <v xml:space="preserve">CLORIDRATO DE ALFENTANILA - 0,544MGML  5ML</v>
          </cell>
          <cell r="D291" t="str">
            <v xml:space="preserve">ALFAST - 0,544MGML  5ML</v>
          </cell>
          <cell r="E291" t="str">
            <v>CRISTALIA</v>
          </cell>
          <cell r="F291" t="n">
            <v>1</v>
          </cell>
          <cell r="G291" t="str">
            <v>AMP</v>
          </cell>
          <cell r="H291" t="str">
            <v>NÃO</v>
          </cell>
          <cell r="I291" t="n">
            <v>38.350103092185158</v>
          </cell>
        </row>
        <row r="292">
          <cell r="A292" t="n">
            <v>92401074</v>
          </cell>
          <cell r="B292" t="n">
            <v>20</v>
          </cell>
          <cell r="C292" t="str">
            <v xml:space="preserve">CLORETO DE SODIO - 0,9%  10ML</v>
          </cell>
          <cell r="D292" t="str">
            <v xml:space="preserve">CLORETO DE SODIO - 0,9%  10ML</v>
          </cell>
          <cell r="E292" t="str">
            <v>HYPOFARMA</v>
          </cell>
          <cell r="F292" t="n">
            <v>1</v>
          </cell>
          <cell r="G292" t="str">
            <v>UN</v>
          </cell>
          <cell r="H292" t="str">
            <v>NÃO</v>
          </cell>
          <cell r="I292" t="n">
            <v>0.6126232027633951</v>
          </cell>
        </row>
        <row r="293">
          <cell r="A293" t="n">
            <v>90274024</v>
          </cell>
          <cell r="B293" t="n">
            <v>20</v>
          </cell>
          <cell r="C293" t="str">
            <v xml:space="preserve">FUROSEMIDA - 20MG  2ML</v>
          </cell>
          <cell r="D293" t="str">
            <v xml:space="preserve">LASIX - 20MG  2ML</v>
          </cell>
          <cell r="E293" t="str">
            <v>SANOFI-AVENTIS</v>
          </cell>
          <cell r="F293" t="n">
            <v>1</v>
          </cell>
          <cell r="G293" t="str">
            <v>AMP</v>
          </cell>
          <cell r="H293" t="str">
            <v>NÃO</v>
          </cell>
          <cell r="I293" t="n">
            <v>1.6566516858144318</v>
          </cell>
        </row>
        <row r="294">
          <cell r="A294" t="n">
            <v>90274830</v>
          </cell>
          <cell r="B294" t="n">
            <v>20</v>
          </cell>
          <cell r="C294" t="str">
            <v xml:space="preserve">IOEXOL 300 MG IODOML SOL. INJ. FA X 50 ML</v>
          </cell>
          <cell r="D294" t="str">
            <v xml:space="preserve">OMNIPAQUE 300 MG IODOML SOL. INJ. FA X 50 ML</v>
          </cell>
          <cell r="E294" t="str">
            <v>FARMASA</v>
          </cell>
          <cell r="F294" t="n">
            <v>50</v>
          </cell>
          <cell r="G294" t="str">
            <v>ML</v>
          </cell>
          <cell r="H294" t="str">
            <v>SIM</v>
          </cell>
          <cell r="I294" t="n">
            <v>3.2006123032848603</v>
          </cell>
        </row>
        <row r="295">
          <cell r="A295" t="n">
            <v>90302761</v>
          </cell>
          <cell r="B295" t="str">
            <v>00</v>
          </cell>
          <cell r="C295" t="str">
            <v xml:space="preserve">ALFAEPOETINA 10.000 UI SOL. INJ. CX. 6 SER. PREENCH. X 1 ML + DISPOSITIVO</v>
          </cell>
          <cell r="D295" t="str">
            <v xml:space="preserve">EPREX 10.000 UI SOL. INJ. CX. 6 SER. PREENCH. X 1 ML + DISPOSITIVO</v>
          </cell>
          <cell r="E295" t="str">
            <v>JANSSEN-CILAG</v>
          </cell>
          <cell r="F295" t="n">
            <v>1</v>
          </cell>
          <cell r="G295" t="str">
            <v>SER</v>
          </cell>
          <cell r="H295" t="str">
            <v>NÃO</v>
          </cell>
          <cell r="I295" t="n">
            <v>437.71902293922341</v>
          </cell>
        </row>
        <row r="296">
          <cell r="A296" t="n">
            <v>90210891</v>
          </cell>
          <cell r="B296" t="n">
            <v>20</v>
          </cell>
          <cell r="C296" t="str">
            <v xml:space="preserve">DIPIRONA SODICA - 500MGML  2ML</v>
          </cell>
          <cell r="D296" t="str">
            <v xml:space="preserve">TERMOPIRONA - 500MGML  2ML</v>
          </cell>
          <cell r="E296" t="str">
            <v xml:space="preserve">NEO QUIMICA</v>
          </cell>
          <cell r="F296" t="n">
            <v>1</v>
          </cell>
          <cell r="G296" t="str">
            <v>AMP</v>
          </cell>
          <cell r="H296" t="str">
            <v>NÃO</v>
          </cell>
          <cell r="I296" t="n">
            <v>2.673976265669511</v>
          </cell>
        </row>
        <row r="297">
          <cell r="A297" t="n">
            <v>90301420</v>
          </cell>
          <cell r="B297" t="n">
            <v>20</v>
          </cell>
          <cell r="C297" t="str">
            <v xml:space="preserve">ENOXAPARINA SODICA - 80MG  0,8ML</v>
          </cell>
          <cell r="D297" t="str">
            <v xml:space="preserve">VERSA - 80MG  0,8ML</v>
          </cell>
          <cell r="E297" t="str">
            <v>EUROFARMA</v>
          </cell>
          <cell r="F297" t="n">
            <v>1</v>
          </cell>
          <cell r="G297" t="str">
            <v>SER</v>
          </cell>
          <cell r="H297" t="str">
            <v>NÃO</v>
          </cell>
          <cell r="I297" t="n">
            <v>100.45293577068861</v>
          </cell>
        </row>
        <row r="298">
          <cell r="A298" t="n">
            <v>92471650</v>
          </cell>
          <cell r="B298" t="n">
            <v>20</v>
          </cell>
          <cell r="C298" t="str">
            <v xml:space="preserve">ÁGUA P INJEÇÃO CX. 100 AMP. PLÁST. X 10 ML</v>
          </cell>
          <cell r="D298" t="str">
            <v xml:space="preserve">ÁGUA P INJEÇÃO CX. 100 AMP. PLÁST. X 10 ML</v>
          </cell>
          <cell r="E298" t="str">
            <v>ISOFARMA</v>
          </cell>
          <cell r="F298" t="n">
            <v>1</v>
          </cell>
          <cell r="G298" t="str">
            <v>AMP</v>
          </cell>
          <cell r="H298" t="str">
            <v>NÃO</v>
          </cell>
          <cell r="I298" t="n">
            <v>0.48319937208607289</v>
          </cell>
        </row>
        <row r="299">
          <cell r="A299" t="n">
            <v>92426115</v>
          </cell>
          <cell r="B299" t="n">
            <v>20</v>
          </cell>
          <cell r="C299" t="str">
            <v xml:space="preserve">RINGER C LACTATO SOL. INJ. SIST. FECH. CX. 10 FR. ECOFLAC PLUS X 1000 ML</v>
          </cell>
          <cell r="D299" t="str">
            <v xml:space="preserve">RINGER C LACTATO SOL. INJ. SIST. FECH. CX. 10 FR. ECOFLAC PLUS X 1000 ML</v>
          </cell>
          <cell r="E299" t="str">
            <v xml:space="preserve">LABORATÓRIOS B. BRAUN SA</v>
          </cell>
          <cell r="F299" t="n">
            <v>1</v>
          </cell>
          <cell r="G299" t="str">
            <v>FR</v>
          </cell>
          <cell r="H299" t="str">
            <v>NÃO</v>
          </cell>
          <cell r="I299" t="n">
            <v>9.3330114343003423</v>
          </cell>
        </row>
        <row r="300">
          <cell r="A300" t="n">
            <v>90307178</v>
          </cell>
          <cell r="B300" t="n">
            <v>20</v>
          </cell>
          <cell r="C300" t="str">
            <v xml:space="preserve">IOPROMIDA 370 (768,86 MGML) SOL. INJ. CX. 10 FA X 50 ML</v>
          </cell>
          <cell r="D300" t="str">
            <v xml:space="preserve">ULTRAVIST 370 (768,86 MGML) SOL. INJ. CX. 10 FA X 50 ML</v>
          </cell>
          <cell r="E300" t="str">
            <v>SCHERINGBAYER</v>
          </cell>
          <cell r="F300" t="n">
            <v>50</v>
          </cell>
          <cell r="G300" t="str">
            <v>ML</v>
          </cell>
          <cell r="H300" t="str">
            <v>SIM</v>
          </cell>
          <cell r="I300" t="n">
            <v>3.753871217820353</v>
          </cell>
        </row>
        <row r="301">
          <cell r="A301" t="n">
            <v>91504015</v>
          </cell>
          <cell r="B301" t="n">
            <v>20</v>
          </cell>
          <cell r="C301" t="str">
            <v xml:space="preserve">HEXACETONIDO DE TRIANCINOLONA - 20MG  5ML</v>
          </cell>
          <cell r="D301" t="str">
            <v xml:space="preserve">TRIANCIL - 20MG  5ML</v>
          </cell>
          <cell r="E301" t="str">
            <v>APSEN</v>
          </cell>
          <cell r="F301" t="n">
            <v>1</v>
          </cell>
          <cell r="G301" t="str">
            <v>AMP</v>
          </cell>
          <cell r="H301" t="str">
            <v>NÃO</v>
          </cell>
          <cell r="I301" t="n">
            <v>78.951221938247713</v>
          </cell>
        </row>
        <row r="302">
          <cell r="A302" t="n">
            <v>92437915</v>
          </cell>
          <cell r="B302" t="n">
            <v>20</v>
          </cell>
          <cell r="C302" t="str">
            <v xml:space="preserve">OLANZAPINA 10 MG CX. 14 CP. REV.</v>
          </cell>
          <cell r="D302" t="str">
            <v xml:space="preserve">ZYPREXA 10 MG CX. 14 CP. REV.</v>
          </cell>
          <cell r="E302" t="str">
            <v xml:space="preserve">ELI LILLY DO BRASIL LTDA</v>
          </cell>
          <cell r="F302" t="n">
            <v>1</v>
          </cell>
          <cell r="G302" t="str">
            <v>COM</v>
          </cell>
          <cell r="H302" t="str">
            <v>NÃO</v>
          </cell>
          <cell r="I302" t="n">
            <v>31.161292686570334</v>
          </cell>
        </row>
        <row r="303">
          <cell r="A303" t="n">
            <v>92214010</v>
          </cell>
          <cell r="B303" t="n">
            <v>20</v>
          </cell>
          <cell r="C303" t="str">
            <v xml:space="preserve">CLORIDRATO DE CETAMINA - 50MG  10ML</v>
          </cell>
          <cell r="D303" t="str">
            <v xml:space="preserve">KETAMIN S - 50MG  10ML</v>
          </cell>
          <cell r="E303" t="str">
            <v>CRISTALIA</v>
          </cell>
          <cell r="F303" t="n">
            <v>10</v>
          </cell>
          <cell r="G303" t="str">
            <v>ML</v>
          </cell>
          <cell r="H303" t="str">
            <v>SIM</v>
          </cell>
          <cell r="I303" t="n">
            <v>8.480137450697308</v>
          </cell>
        </row>
        <row r="304">
          <cell r="A304" t="n">
            <v>90281314</v>
          </cell>
          <cell r="B304" t="n">
            <v>20</v>
          </cell>
          <cell r="C304" t="str">
            <v xml:space="preserve">CLORETO DE SODIO - 0,9%  250ML - BOLSAS - SISTEMA FECHADO MED FLEX</v>
          </cell>
          <cell r="D304" t="str">
            <v xml:space="preserve">SORO FISIOLOGICO - 0,9%  250ML - BOLSAS - SISTEMA FECHADO MED FLEX</v>
          </cell>
          <cell r="E304" t="str">
            <v xml:space="preserve">EUROFARMA  SEGMENTA</v>
          </cell>
          <cell r="F304" t="n">
            <v>1</v>
          </cell>
          <cell r="G304" t="str">
            <v>UN</v>
          </cell>
          <cell r="H304" t="str">
            <v>NÃO</v>
          </cell>
          <cell r="I304" t="n">
            <v>5.2795146871941849</v>
          </cell>
        </row>
        <row r="305">
          <cell r="A305" t="n">
            <v>92434444</v>
          </cell>
          <cell r="B305" t="n">
            <v>20</v>
          </cell>
          <cell r="C305" t="str">
            <v xml:space="preserve">CLORIDRATO DE VANCOMICINA - 500MG</v>
          </cell>
          <cell r="D305" t="str">
            <v xml:space="preserve">VANCOTRAT - 500MG</v>
          </cell>
          <cell r="E305" t="str">
            <v xml:space="preserve">UNIAO QUIMICA</v>
          </cell>
          <cell r="F305" t="n">
            <v>1</v>
          </cell>
          <cell r="G305" t="str">
            <v>FA</v>
          </cell>
          <cell r="H305" t="str">
            <v>NÃO</v>
          </cell>
          <cell r="I305" t="n">
            <v>40.022971614890395</v>
          </cell>
        </row>
        <row r="306">
          <cell r="A306" t="n">
            <v>92395945</v>
          </cell>
          <cell r="B306" t="n">
            <v>20</v>
          </cell>
          <cell r="C306" t="str">
            <v xml:space="preserve">MICOFENOLATO MOFETIL - 500MG</v>
          </cell>
          <cell r="D306" t="str">
            <v xml:space="preserve">CELLCEPT - 500MG</v>
          </cell>
          <cell r="E306" t="str">
            <v>ROCHE</v>
          </cell>
          <cell r="F306" t="n">
            <v>1</v>
          </cell>
          <cell r="G306" t="str">
            <v>COM</v>
          </cell>
          <cell r="H306" t="str">
            <v>NÃO</v>
          </cell>
          <cell r="I306" t="n">
            <v>18.529758227651691</v>
          </cell>
        </row>
        <row r="307">
          <cell r="A307" t="n">
            <v>90162935</v>
          </cell>
          <cell r="B307" t="n">
            <v>20</v>
          </cell>
          <cell r="C307" t="str">
            <v xml:space="preserve">OLANZAPINA 5 MG CX. 14 CP. ORODISPERSÍVEL</v>
          </cell>
          <cell r="D307" t="str">
            <v xml:space="preserve">ZYPREXA ZYDIS 5 MG CX. 14 CP. ORODISPERSÍVEL</v>
          </cell>
          <cell r="E307" t="str">
            <v xml:space="preserve">ELI LILLY DO BRASIL LTDA</v>
          </cell>
          <cell r="F307" t="n">
            <v>1</v>
          </cell>
          <cell r="G307" t="str">
            <v>COM</v>
          </cell>
          <cell r="H307" t="str">
            <v>NÃO</v>
          </cell>
          <cell r="I307" t="n">
            <v>15.122893133020966</v>
          </cell>
        </row>
        <row r="308">
          <cell r="A308" t="n">
            <v>92457355</v>
          </cell>
          <cell r="B308" t="str">
            <v>00</v>
          </cell>
          <cell r="C308" t="str">
            <v xml:space="preserve">MEROPENEM - 500MG  30ML</v>
          </cell>
          <cell r="D308" t="str">
            <v xml:space="preserve">MEROPENEM - 500MG  30ML</v>
          </cell>
          <cell r="E308" t="str">
            <v>EUROFARMA</v>
          </cell>
          <cell r="F308" t="n">
            <v>1</v>
          </cell>
          <cell r="G308" t="str">
            <v>FA</v>
          </cell>
          <cell r="H308" t="str">
            <v>NÃO</v>
          </cell>
          <cell r="I308" t="n">
            <v>121.41151737043094</v>
          </cell>
        </row>
        <row r="309">
          <cell r="A309" t="n">
            <v>92399843</v>
          </cell>
          <cell r="B309" t="n">
            <v>20</v>
          </cell>
          <cell r="C309" t="str">
            <v xml:space="preserve">ENOXAPARINA SODICA - 100MG  1ML</v>
          </cell>
          <cell r="D309" t="str">
            <v xml:space="preserve">CLEXANE - 100MG  1ML</v>
          </cell>
          <cell r="E309" t="str">
            <v>SANOFI-AVENTIS</v>
          </cell>
          <cell r="F309" t="n">
            <v>1</v>
          </cell>
          <cell r="G309" t="str">
            <v>SER</v>
          </cell>
          <cell r="H309" t="str">
            <v>NÃO</v>
          </cell>
          <cell r="I309" t="n">
            <v>125.4312572325714</v>
          </cell>
        </row>
        <row r="310">
          <cell r="A310" t="n">
            <v>90455045</v>
          </cell>
          <cell r="B310" t="n">
            <v>20</v>
          </cell>
          <cell r="C310" t="str">
            <v xml:space="preserve">OLEO DE SOJA+TRIGLICERÍDEOS DE CADEIA MÉDIA+GLICEROL+FOSFOLIPÍDEO DE OVO</v>
          </cell>
          <cell r="D310" t="str">
            <v xml:space="preserve">LIPOFUNDIN MCTLCT + E 20% EMULSÃO INJ. FR. X 500 ML</v>
          </cell>
          <cell r="E310" t="str">
            <v xml:space="preserve">LABORATÓRIOS B. BRAUN SA</v>
          </cell>
          <cell r="F310" t="n">
            <v>500</v>
          </cell>
          <cell r="G310" t="str">
            <v>ML</v>
          </cell>
          <cell r="H310" t="str">
            <v>SIM</v>
          </cell>
          <cell r="I310" t="n">
            <v>3.7415267228353732</v>
          </cell>
        </row>
        <row r="311">
          <cell r="A311" t="n">
            <v>92371000</v>
          </cell>
          <cell r="B311" t="n">
            <v>20</v>
          </cell>
          <cell r="C311" t="str">
            <v xml:space="preserve">ISOFLURANO - 240ML</v>
          </cell>
          <cell r="D311" t="str">
            <v xml:space="preserve">ISOFORINE - 240ML</v>
          </cell>
          <cell r="E311" t="str">
            <v>CRISTALIA</v>
          </cell>
          <cell r="F311" t="n">
            <v>240</v>
          </cell>
          <cell r="G311" t="str">
            <v>ML</v>
          </cell>
          <cell r="H311" t="str">
            <v>SIM</v>
          </cell>
          <cell r="I311" t="n">
            <v>5.2692792341865626</v>
          </cell>
        </row>
        <row r="312">
          <cell r="A312" t="n">
            <v>90298179</v>
          </cell>
          <cell r="B312" t="n">
            <v>20</v>
          </cell>
          <cell r="C312" t="str">
            <v xml:space="preserve">CLORIDRATO DE CIPROFLOXACINO 200 MG (2 MGML) SOL. INJ. CX. 12 FR. PLÁST. X 100 ML</v>
          </cell>
          <cell r="D312" t="str">
            <v xml:space="preserve">PROXACIN 200 MG (2 MGML) SOL. INJ. CX. 12 FR. PLÁST. X 100 ML</v>
          </cell>
          <cell r="E312" t="str">
            <v xml:space="preserve">NEO QUIMICA</v>
          </cell>
          <cell r="F312" t="n">
            <v>1</v>
          </cell>
          <cell r="G312" t="str">
            <v>UN</v>
          </cell>
          <cell r="H312" t="str">
            <v>NÃO</v>
          </cell>
          <cell r="I312" t="n">
            <v>111.35069940847804</v>
          </cell>
        </row>
        <row r="313">
          <cell r="A313" t="n">
            <v>90773012</v>
          </cell>
          <cell r="B313" t="n">
            <v>20</v>
          </cell>
          <cell r="C313" t="str">
            <v xml:space="preserve">CEFUROXIMA PROXETIL IVIM - 750MG  6ML</v>
          </cell>
          <cell r="D313" t="str">
            <v xml:space="preserve">ZINACEF IVIM - 750MG  6ML</v>
          </cell>
          <cell r="E313" t="str">
            <v>GLAXOSMITKLINE</v>
          </cell>
          <cell r="F313" t="n">
            <v>1</v>
          </cell>
          <cell r="G313" t="str">
            <v>FA</v>
          </cell>
          <cell r="H313" t="str">
            <v>NÃO</v>
          </cell>
          <cell r="I313" t="n">
            <v>48.997588058804475</v>
          </cell>
        </row>
        <row r="314">
          <cell r="A314" t="n">
            <v>92426832</v>
          </cell>
          <cell r="B314" t="n">
            <v>20</v>
          </cell>
          <cell r="C314" t="str">
            <v xml:space="preserve">ONDANSETRONA 4 MG (2 MGML) SOL. INJ.  CX. 5  AMP.  X  2 ML</v>
          </cell>
          <cell r="D314" t="str">
            <v xml:space="preserve">SETRONAX 4 MG (2 MGML) SOL. INJ.  CX. 5  AMP.  X  2 ML</v>
          </cell>
          <cell r="E314" t="str">
            <v xml:space="preserve">ASPEN PHARMA</v>
          </cell>
          <cell r="F314" t="n">
            <v>1</v>
          </cell>
          <cell r="G314" t="str">
            <v>AMP</v>
          </cell>
          <cell r="H314" t="str">
            <v>NÃO</v>
          </cell>
          <cell r="I314" t="n">
            <v>25.334094120992901</v>
          </cell>
        </row>
        <row r="315">
          <cell r="A315" t="n">
            <v>90302168</v>
          </cell>
          <cell r="B315" t="n">
            <v>20</v>
          </cell>
          <cell r="C315" t="str">
            <v xml:space="preserve">BROMETO DE TIOTRÓPIO 2,5 MCG DOSE SOL. INAL. FR. PLÁST. X 4 ML (60 DOSES) + RESPIMAT</v>
          </cell>
          <cell r="D315" t="str">
            <v xml:space="preserve">SPIRIVA RESPIMAT 2,5 MCG DOSE SOL. INAL. FR. PLÁST. X 4 ML (60 DOSES) + RESPIMAT</v>
          </cell>
          <cell r="E315" t="str">
            <v xml:space="preserve">BOEHRINGER INGELHEIM</v>
          </cell>
          <cell r="F315" t="n">
            <v>60</v>
          </cell>
          <cell r="G315" t="str">
            <v>DOSE</v>
          </cell>
          <cell r="H315" t="str">
            <v>SIM</v>
          </cell>
          <cell r="I315" t="n">
            <v>4.9080468449999994</v>
          </cell>
        </row>
        <row r="316">
          <cell r="A316" t="n">
            <v>92405088</v>
          </cell>
          <cell r="B316" t="n">
            <v>20</v>
          </cell>
          <cell r="C316" t="str">
            <v xml:space="preserve">HEMITARTARATO DE NOREPINEFRINA - 8MG  4ML</v>
          </cell>
          <cell r="D316" t="str">
            <v xml:space="preserve">HYPONOR - 8MG  4ML</v>
          </cell>
          <cell r="E316" t="str">
            <v>HYPOFARMA</v>
          </cell>
          <cell r="F316" t="n">
            <v>1</v>
          </cell>
          <cell r="G316" t="str">
            <v>FA</v>
          </cell>
          <cell r="H316" t="str">
            <v>NÃO</v>
          </cell>
          <cell r="I316" t="n">
            <v>17.557066164350754</v>
          </cell>
        </row>
        <row r="317">
          <cell r="A317" t="n">
            <v>92436706</v>
          </cell>
          <cell r="B317" t="n">
            <v>20</v>
          </cell>
          <cell r="C317" t="str">
            <v xml:space="preserve">CLORIDRATO DE LIDOCAÍNA+EPINEFRINA 2% + 9,1 MCGML SOL. INJ. CX. 10 EST. FA X 20 ML (OXYGEN FREE)</v>
          </cell>
          <cell r="D317" t="str">
            <v xml:space="preserve">XYLESTESIN + EPINEFRINA 2% + 9,1 MCGML SOL. INJ. CX. 10 EST. FA X 20 ML (OXYGEN FREE)</v>
          </cell>
          <cell r="E317" t="str">
            <v>CRISTALIA</v>
          </cell>
          <cell r="F317" t="n">
            <v>20</v>
          </cell>
          <cell r="G317" t="str">
            <v>ML</v>
          </cell>
          <cell r="H317" t="str">
            <v>SIM</v>
          </cell>
          <cell r="I317" t="n">
            <v>0.71353628149049997</v>
          </cell>
        </row>
        <row r="318">
          <cell r="A318" t="n">
            <v>90260457</v>
          </cell>
          <cell r="B318" t="n">
            <v>20</v>
          </cell>
          <cell r="C318" t="str">
            <v xml:space="preserve">SOLUÇOES DE IRRIGAÇAO E VISCOELASTICOS 8382 - PROVISC 0,55 ML DESC.</v>
          </cell>
          <cell r="D318" t="str">
            <v xml:space="preserve">PROVISC - 0,55 ML DESC.</v>
          </cell>
          <cell r="E318" t="str">
            <v>ALCON</v>
          </cell>
          <cell r="F318" t="n">
            <v>1</v>
          </cell>
          <cell r="G318" t="str">
            <v>UN</v>
          </cell>
          <cell r="H318" t="str">
            <v>NÃO</v>
          </cell>
          <cell r="I318" t="n">
            <v>238.79783321854381</v>
          </cell>
        </row>
        <row r="319">
          <cell r="A319" t="n">
            <v>90257804</v>
          </cell>
          <cell r="B319" t="n">
            <v>20</v>
          </cell>
          <cell r="C319" t="str">
            <v xml:space="preserve">VASOPRESSINA SINTETICA - 20UML SOL.INJ.</v>
          </cell>
          <cell r="D319" t="str">
            <v xml:space="preserve">ENCRISE - 20UML SOL. INJ.</v>
          </cell>
          <cell r="E319" t="str">
            <v xml:space="preserve">BIOLAB SANUS</v>
          </cell>
          <cell r="F319" t="n">
            <v>1</v>
          </cell>
          <cell r="G319" t="str">
            <v>AMP</v>
          </cell>
          <cell r="H319" t="str">
            <v>NÃO</v>
          </cell>
          <cell r="I319" t="n">
            <v>23.620000000000001</v>
          </cell>
        </row>
        <row r="320">
          <cell r="A320" t="n">
            <v>90249194</v>
          </cell>
          <cell r="B320" t="n">
            <v>20</v>
          </cell>
          <cell r="C320" t="str">
            <v xml:space="preserve">CLORIDRATO DE VANCOMICINA - 500MG</v>
          </cell>
          <cell r="D320" t="str">
            <v xml:space="preserve">NOVAMICIN - 500MG</v>
          </cell>
          <cell r="E320" t="str">
            <v>NOVAFARMA</v>
          </cell>
          <cell r="F320" t="n">
            <v>1</v>
          </cell>
          <cell r="G320" t="str">
            <v>FA</v>
          </cell>
          <cell r="H320" t="str">
            <v>NÃO</v>
          </cell>
          <cell r="I320" t="n">
            <v>33.138338852654002</v>
          </cell>
        </row>
        <row r="321">
          <cell r="A321" t="n">
            <v>90938720</v>
          </cell>
          <cell r="B321" t="n">
            <v>20</v>
          </cell>
          <cell r="C321" t="str">
            <v xml:space="preserve">CARDIOVASCULAR IN VIVO CINTILOGRAFIA DO MIOCARDIO PERFUSAO - ESTRESSE FISICO</v>
          </cell>
          <cell r="D321" t="str">
            <v xml:space="preserve">CARDIOVASCULAR IN VIVO CINTILOGRAFIA DO MIOCARDIO PERFUSAO - ESTRESSE FISICO</v>
          </cell>
          <cell r="E321" t="str">
            <v>SBMN</v>
          </cell>
          <cell r="F321" t="n">
            <v>1</v>
          </cell>
          <cell r="G321" t="str">
            <v>UN</v>
          </cell>
          <cell r="H321" t="str">
            <v>NÃO</v>
          </cell>
          <cell r="I321" t="n">
            <v>439.68750041180022</v>
          </cell>
        </row>
        <row r="322">
          <cell r="A322" t="n">
            <v>92389554</v>
          </cell>
          <cell r="B322" t="n">
            <v>20</v>
          </cell>
          <cell r="C322" t="str">
            <v xml:space="preserve">BICARBONATO DE SÓDIO 8,4%  SOL. INJ. CX. 35 FR. PLÁST. X 250 ML - SISTEMA FECHAD</v>
          </cell>
          <cell r="D322" t="str">
            <v xml:space="preserve">BICARBONATO DE SÓDIO 8,4% X 250 ML</v>
          </cell>
          <cell r="E322" t="str">
            <v>HYPOFARMA</v>
          </cell>
          <cell r="F322" t="n">
            <v>1</v>
          </cell>
          <cell r="G322" t="str">
            <v>FR</v>
          </cell>
          <cell r="H322" t="str">
            <v>NÃO</v>
          </cell>
          <cell r="I322" t="n">
            <v>29.702769327425184</v>
          </cell>
        </row>
        <row r="323">
          <cell r="A323" t="n">
            <v>90298918</v>
          </cell>
          <cell r="B323" t="n">
            <v>20</v>
          </cell>
          <cell r="C323" t="str">
            <v xml:space="preserve">FUMARATO DE QUETIAPINA - 200MG CP. REV. LIB. PROL.</v>
          </cell>
          <cell r="D323" t="str">
            <v xml:space="preserve">SEROQUEL XRO - 200MG CP. REV. LIB. PROL.</v>
          </cell>
          <cell r="E323" t="str">
            <v>ASTRAZENECA</v>
          </cell>
          <cell r="F323" t="n">
            <v>1</v>
          </cell>
          <cell r="G323" t="str">
            <v>COM</v>
          </cell>
          <cell r="H323" t="str">
            <v>NÃO</v>
          </cell>
          <cell r="I323" t="n">
            <v>15.200413462313856</v>
          </cell>
        </row>
        <row r="324">
          <cell r="A324" t="n">
            <v>90248899</v>
          </cell>
          <cell r="B324" t="n">
            <v>20</v>
          </cell>
          <cell r="C324" t="str">
            <v xml:space="preserve">CLORIDRATO DE CEFEPIMA 2 G PÓ SOL. INJ. FA. X 17 ML</v>
          </cell>
          <cell r="D324" t="str">
            <v xml:space="preserve">CLORIDRATO DE CEFEPIMA 2 G PÓ SOL. INJ. FA. X 17 ML</v>
          </cell>
          <cell r="E324" t="str">
            <v>NOVAFARMA</v>
          </cell>
          <cell r="F324" t="n">
            <v>1</v>
          </cell>
          <cell r="G324" t="str">
            <v>FA</v>
          </cell>
          <cell r="H324" t="str">
            <v>NÃO</v>
          </cell>
          <cell r="I324" t="n">
            <v>108.46309733199043</v>
          </cell>
        </row>
        <row r="325">
          <cell r="A325" t="n">
            <v>92454194</v>
          </cell>
          <cell r="B325" t="n">
            <v>20</v>
          </cell>
          <cell r="C325" t="str">
            <v xml:space="preserve">CLORIDRATO DE TRAMADOL - 50MGML X 2ML</v>
          </cell>
          <cell r="D325" t="str">
            <v xml:space="preserve">CLORIDRATO DE TRAMADOL - 50MGML X 2ML</v>
          </cell>
          <cell r="E325" t="str">
            <v xml:space="preserve">UNIAO QUIMICA</v>
          </cell>
          <cell r="F325" t="n">
            <v>1</v>
          </cell>
          <cell r="G325" t="str">
            <v>AMP</v>
          </cell>
          <cell r="H325" t="str">
            <v>NÃO</v>
          </cell>
          <cell r="I325" t="n">
            <v>7.5006829373206845</v>
          </cell>
        </row>
        <row r="326">
          <cell r="A326" t="n">
            <v>90307348</v>
          </cell>
          <cell r="B326" t="n">
            <v>20</v>
          </cell>
          <cell r="C326" t="str">
            <v xml:space="preserve">CLORIDRATO DE ONDANSETRONA 4 MG (2 MGML) SOL. INJ. CX. 100 AMP. X 2 ML</v>
          </cell>
          <cell r="D326" t="str">
            <v xml:space="preserve">CLORIDRATO DE ONDANSETRONA 4 MG (2 MGML) SOL. INJ. CX. 100 AMP. X 2 ML</v>
          </cell>
          <cell r="E326" t="str">
            <v xml:space="preserve">HALEX ISTAR INDÚSTRIA</v>
          </cell>
          <cell r="F326" t="n">
            <v>1</v>
          </cell>
          <cell r="G326" t="str">
            <v>AMP</v>
          </cell>
          <cell r="H326" t="str">
            <v>NÃO</v>
          </cell>
          <cell r="I326" t="n">
            <v>37.373607039761723</v>
          </cell>
        </row>
        <row r="327">
          <cell r="A327" t="n">
            <v>90020669</v>
          </cell>
          <cell r="B327" t="n">
            <v>20</v>
          </cell>
          <cell r="C327" t="str">
            <v xml:space="preserve">ÁLCOOL ABSOLUTO APIROGÊNICO 10ML</v>
          </cell>
          <cell r="D327" t="str">
            <v xml:space="preserve">ÁLCOOL ABSOLUTO APIROGÊNICO 10ML</v>
          </cell>
          <cell r="E327" t="str">
            <v>CITOPHARMA</v>
          </cell>
          <cell r="F327" t="n">
            <v>1</v>
          </cell>
          <cell r="G327" t="str">
            <v>AMP</v>
          </cell>
          <cell r="H327" t="str">
            <v>NÃO</v>
          </cell>
          <cell r="I327" t="n">
            <v>15.82957038222755</v>
          </cell>
        </row>
        <row r="328">
          <cell r="A328" t="n">
            <v>92264069</v>
          </cell>
          <cell r="B328" t="n">
            <v>20</v>
          </cell>
          <cell r="C328" t="str">
            <v xml:space="preserve">ÁGUA P INJEÇÃO AMP. PLÁST. X 10 ML</v>
          </cell>
          <cell r="D328" t="str">
            <v xml:space="preserve">ÁGUA P INJEÇÃO AMP. PLÁST. X 10 ML</v>
          </cell>
          <cell r="E328" t="str">
            <v>EQUIPLEX</v>
          </cell>
          <cell r="F328" t="n">
            <v>1</v>
          </cell>
          <cell r="G328" t="str">
            <v>AMP</v>
          </cell>
          <cell r="H328" t="str">
            <v>NÃO</v>
          </cell>
          <cell r="I328" t="n">
            <v>0.68569222704444188</v>
          </cell>
        </row>
        <row r="329">
          <cell r="A329" t="n">
            <v>92367208</v>
          </cell>
          <cell r="B329" t="str">
            <v>00</v>
          </cell>
          <cell r="C329" t="str">
            <v xml:space="preserve">CLORIDRATO DE TIROFIBANO - 0,25MG ML SOL. INJ. FA VD. X 50ML</v>
          </cell>
          <cell r="D329" t="str">
            <v xml:space="preserve">AGRASTAT - 0,25MG  50ML</v>
          </cell>
          <cell r="E329" t="str">
            <v>ASPEN</v>
          </cell>
          <cell r="F329" t="n">
            <v>1</v>
          </cell>
          <cell r="G329" t="str">
            <v>FA</v>
          </cell>
          <cell r="H329" t="str">
            <v>NÃO</v>
          </cell>
          <cell r="I329" t="n">
            <v>1119.9015385257969</v>
          </cell>
        </row>
        <row r="330">
          <cell r="A330" t="n">
            <v>90298500</v>
          </cell>
          <cell r="B330" t="n">
            <v>20</v>
          </cell>
          <cell r="C330" t="str">
            <v xml:space="preserve">COLISTIMETATO SODICO 1.000.000 UI PO INJ/INAL CX 10 FA VD TRANS X 10 ML </v>
          </cell>
          <cell r="D330" t="str">
            <v xml:space="preserve">COLISTIMETATO SODICO 1.000.000 UI PO INJ/INAL CX 10 FA VD TRANS X 10 ML </v>
          </cell>
          <cell r="E330" t="str">
            <v xml:space="preserve">UNIÃO QUIMICA</v>
          </cell>
          <cell r="F330" t="n">
            <v>1</v>
          </cell>
          <cell r="G330" t="str">
            <v>FA</v>
          </cell>
          <cell r="H330" t="str">
            <v>NÃO</v>
          </cell>
          <cell r="I330" t="n">
            <v>15.620958378556008</v>
          </cell>
        </row>
        <row r="331">
          <cell r="A331" t="n">
            <v>90284933</v>
          </cell>
          <cell r="B331" t="n">
            <v>20</v>
          </cell>
          <cell r="C331" t="str">
            <v xml:space="preserve">CLORETO DE SÓDIO 0,9% SOL. INJ. SIST. FECH. BOLSA X 1000ML</v>
          </cell>
          <cell r="D331" t="str">
            <v xml:space="preserve">SOLUÇÃO CLORETO DE SÓDIO 0,9% SOL. INJ. SIST. FECH. BOLSA X 1000ML</v>
          </cell>
          <cell r="E331" t="str">
            <v>BEKER</v>
          </cell>
          <cell r="F331" t="n">
            <v>1</v>
          </cell>
          <cell r="G331" t="str">
            <v>UN</v>
          </cell>
          <cell r="H331" t="str">
            <v>NÃO</v>
          </cell>
          <cell r="I331" t="n">
            <v>8.9999768889926486</v>
          </cell>
        </row>
        <row r="332">
          <cell r="A332" t="n">
            <v>92398847</v>
          </cell>
          <cell r="B332" t="n">
            <v>20</v>
          </cell>
          <cell r="C332" t="str">
            <v xml:space="preserve">CLORIDRATO DE CIPROFLOXACINO - 200MG  100ML SIST. FECH.</v>
          </cell>
          <cell r="D332" t="str">
            <v xml:space="preserve">HIFLOXAN - 200MG 100ML SIST. FECH.</v>
          </cell>
          <cell r="E332" t="str">
            <v xml:space="preserve">HALEX ISTAR INDÚSTRIA</v>
          </cell>
          <cell r="F332" t="n">
            <v>1</v>
          </cell>
          <cell r="G332" t="str">
            <v>UN</v>
          </cell>
          <cell r="H332" t="str">
            <v>NÃO</v>
          </cell>
          <cell r="I332" t="n">
            <v>115.48289844575851</v>
          </cell>
        </row>
        <row r="333">
          <cell r="A333" t="n">
            <v>92439152</v>
          </cell>
          <cell r="B333" t="n">
            <v>20</v>
          </cell>
          <cell r="C333" t="str">
            <v xml:space="preserve">FLUCONAZOL - 200MG  100ML SIST FECH</v>
          </cell>
          <cell r="D333" t="str">
            <v xml:space="preserve">HICONAZOL - 200MG  100ML SIST FECH</v>
          </cell>
          <cell r="E333" t="str">
            <v xml:space="preserve">HALEX ISTAR INDÚSTRIA</v>
          </cell>
          <cell r="F333" t="n">
            <v>1</v>
          </cell>
          <cell r="G333" t="str">
            <v>BOLS</v>
          </cell>
          <cell r="H333" t="str">
            <v>NÃO</v>
          </cell>
          <cell r="I333" t="n">
            <v>120.65117577764808</v>
          </cell>
        </row>
        <row r="334">
          <cell r="A334" t="n">
            <v>90287304</v>
          </cell>
          <cell r="B334" t="n">
            <v>20</v>
          </cell>
          <cell r="C334" t="str">
            <v xml:space="preserve">MISOPROSTOL - 200MCG</v>
          </cell>
          <cell r="D334" t="str">
            <v xml:space="preserve">PROSTOKOS - 200MCG CP. VAGINAL</v>
          </cell>
          <cell r="E334" t="str">
            <v>HEBRON</v>
          </cell>
          <cell r="F334" t="n">
            <v>1</v>
          </cell>
          <cell r="G334" t="str">
            <v>COM</v>
          </cell>
          <cell r="H334" t="str">
            <v>NÃO</v>
          </cell>
          <cell r="I334" t="n">
            <v>39.071307064140001</v>
          </cell>
        </row>
        <row r="335">
          <cell r="A335" t="n">
            <v>92382797</v>
          </cell>
          <cell r="B335" t="n">
            <v>20</v>
          </cell>
          <cell r="C335" t="str">
            <v xml:space="preserve">FENTANIL - 50MCG</v>
          </cell>
          <cell r="D335" t="str">
            <v xml:space="preserve">DUROGESIC - 50MCG</v>
          </cell>
          <cell r="E335" t="str">
            <v>JANSSEN-CILAG</v>
          </cell>
          <cell r="F335" t="n">
            <v>1</v>
          </cell>
          <cell r="G335" t="str">
            <v>SACHE</v>
          </cell>
          <cell r="H335" t="str">
            <v>NÃO</v>
          </cell>
          <cell r="I335" t="n">
            <v>113.72316578510485</v>
          </cell>
        </row>
        <row r="336">
          <cell r="A336" t="n">
            <v>90136721</v>
          </cell>
          <cell r="B336" t="n">
            <v>20</v>
          </cell>
          <cell r="C336" t="str">
            <v>PANTOPRAZOL</v>
          </cell>
          <cell r="D336" t="str">
            <v xml:space="preserve">PANTOZOL 40 MG CX. 42 CP. REV.</v>
          </cell>
          <cell r="E336" t="str">
            <v xml:space="preserve">NYCOMED PHARMA</v>
          </cell>
          <cell r="F336" t="n">
            <v>1</v>
          </cell>
          <cell r="G336" t="str">
            <v>COM</v>
          </cell>
          <cell r="H336" t="str">
            <v>NÃO</v>
          </cell>
          <cell r="I336" t="n">
            <v>9.2433639227934261</v>
          </cell>
        </row>
        <row r="337">
          <cell r="A337" t="n">
            <v>90281462</v>
          </cell>
          <cell r="B337" t="n">
            <v>20</v>
          </cell>
          <cell r="C337" t="str">
            <v xml:space="preserve">AGUA PARA INJETAVEIS - LINHAMAX - FRASCOS - SISTEMA FECHADO 250 ML</v>
          </cell>
          <cell r="D337" t="str">
            <v xml:space="preserve">AGUA PARA INJETAVEIS - LINHAMAX - FRASCOS - SISTEMA FECHADO 250 ML</v>
          </cell>
          <cell r="E337" t="str">
            <v xml:space="preserve">EUROFARMA  SEGMENTA</v>
          </cell>
          <cell r="F337" t="n">
            <v>1</v>
          </cell>
          <cell r="G337" t="str">
            <v>FR</v>
          </cell>
          <cell r="H337" t="str">
            <v>NÃO</v>
          </cell>
          <cell r="I337" t="n">
            <v>7.1295509522452774</v>
          </cell>
        </row>
        <row r="338">
          <cell r="A338" t="n">
            <v>90192680</v>
          </cell>
          <cell r="B338" t="n">
            <v>20</v>
          </cell>
          <cell r="C338" t="str">
            <v xml:space="preserve">PROPOFOL 10 MGML EMUL. INJ. CX. 5 AMP. X 20 ML</v>
          </cell>
          <cell r="D338" t="str">
            <v xml:space="preserve">PRONEST 10 MGML EMUL. INJ. CX. 5 AMP. X 20 ML</v>
          </cell>
          <cell r="E338" t="str">
            <v>MEIZLER</v>
          </cell>
          <cell r="F338" t="n">
            <v>1</v>
          </cell>
          <cell r="G338" t="str">
            <v>AMP</v>
          </cell>
          <cell r="H338" t="str">
            <v>NÃO</v>
          </cell>
          <cell r="I338" t="n">
            <v>30.277194143784442</v>
          </cell>
        </row>
        <row r="339">
          <cell r="A339" t="n">
            <v>90310977</v>
          </cell>
          <cell r="B339" t="n">
            <v>20</v>
          </cell>
          <cell r="C339" t="str">
            <v xml:space="preserve">HEMITARTARATO DE NOREPINEFRINA 2 MG ML SOL. INJ. CX 100 AMP X 4ML</v>
          </cell>
          <cell r="D339" t="str">
            <v xml:space="preserve">HEMITARTARATO DE NOREPINEFRINA 2 MG ML SOL. INJ. CX 100 AMP X 4ML</v>
          </cell>
          <cell r="E339" t="str">
            <v>HIPOLABOR</v>
          </cell>
          <cell r="F339" t="n">
            <v>1</v>
          </cell>
          <cell r="G339" t="str">
            <v>AMP</v>
          </cell>
          <cell r="H339" t="str">
            <v>NÃO</v>
          </cell>
          <cell r="I339" t="n">
            <v>10.191880306016522</v>
          </cell>
        </row>
        <row r="340">
          <cell r="A340" t="n">
            <v>90199367</v>
          </cell>
          <cell r="B340" t="n">
            <v>20</v>
          </cell>
          <cell r="C340" t="str">
            <v xml:space="preserve">SOLUÇAO DE GLICOSE - 5%  100ML  SISTEMA FECHADO VIAFLEX</v>
          </cell>
          <cell r="D340" t="str">
            <v xml:space="preserve">SORO GLICOSADO - 5%  100ML</v>
          </cell>
          <cell r="E340" t="str">
            <v xml:space="preserve">BAXTER HEALTHCARE - USA</v>
          </cell>
          <cell r="F340" t="n">
            <v>1</v>
          </cell>
          <cell r="G340" t="str">
            <v>UN</v>
          </cell>
          <cell r="H340" t="str">
            <v>NÃO</v>
          </cell>
          <cell r="I340" t="n">
            <v>6.5021784988669467</v>
          </cell>
        </row>
        <row r="341">
          <cell r="A341" t="n">
            <v>92450806</v>
          </cell>
          <cell r="B341" t="n">
            <v>20</v>
          </cell>
          <cell r="C341" t="str">
            <v xml:space="preserve">PROPOFOL 1% (10 MGML) EMUL. INJ. FA X 100 ML</v>
          </cell>
          <cell r="D341" t="str">
            <v xml:space="preserve">FRESOFOL 1% (10 MGML) EMUL. INJ. FA X 100 ML</v>
          </cell>
          <cell r="E341" t="str">
            <v xml:space="preserve">FRESENIUS KABI AG - ALEMANHA</v>
          </cell>
          <cell r="F341" t="n">
            <v>100</v>
          </cell>
          <cell r="G341" t="str">
            <v>ML</v>
          </cell>
          <cell r="H341" t="str">
            <v>SIM</v>
          </cell>
          <cell r="I341" t="n">
            <v>2.1671354894899366</v>
          </cell>
        </row>
        <row r="342">
          <cell r="A342" t="n">
            <v>92402208</v>
          </cell>
          <cell r="B342" t="n">
            <v>20</v>
          </cell>
          <cell r="C342" t="str">
            <v xml:space="preserve">CLORIDRATO DE LIDOCAINA 2% - 30GRA</v>
          </cell>
          <cell r="D342" t="str">
            <v xml:space="preserve">CLORIDRATO DE LIDOCAINA 2% - 30GRA</v>
          </cell>
          <cell r="E342" t="str">
            <v>CRISTALIA</v>
          </cell>
          <cell r="F342" t="n">
            <v>30</v>
          </cell>
          <cell r="G342" t="str">
            <v>G</v>
          </cell>
          <cell r="H342" t="str">
            <v>SIM</v>
          </cell>
          <cell r="I342" t="n">
            <v>0.49199636796536811</v>
          </cell>
        </row>
        <row r="343">
          <cell r="A343" t="n">
            <v>92453988</v>
          </cell>
          <cell r="B343" t="n">
            <v>20</v>
          </cell>
          <cell r="C343" t="str">
            <v xml:space="preserve">MALEATO DE MIDAZOLAM - 50MG  10ML</v>
          </cell>
          <cell r="D343" t="str">
            <v xml:space="preserve">DORMIUM - 50MG  10ML</v>
          </cell>
          <cell r="E343" t="str">
            <v xml:space="preserve">UNIAO QUIMICA</v>
          </cell>
          <cell r="F343" t="n">
            <v>1</v>
          </cell>
          <cell r="G343" t="str">
            <v>FA</v>
          </cell>
          <cell r="H343" t="str">
            <v>NÃO</v>
          </cell>
          <cell r="I343" t="n">
            <v>34.099911360419057</v>
          </cell>
        </row>
        <row r="344">
          <cell r="A344" t="n">
            <v>90176740</v>
          </cell>
          <cell r="B344" t="n">
            <v>20</v>
          </cell>
          <cell r="C344" t="str">
            <v>ARIPIPRAZOL</v>
          </cell>
          <cell r="D344" t="str">
            <v xml:space="preserve">ABILIFY 10 MG CX. 10 CP.</v>
          </cell>
          <cell r="E344" t="str">
            <v>B-MS</v>
          </cell>
          <cell r="F344" t="n">
            <v>1</v>
          </cell>
          <cell r="G344" t="str">
            <v>COM</v>
          </cell>
          <cell r="H344" t="str">
            <v>NÃO</v>
          </cell>
          <cell r="I344" t="n">
            <v>20.132449632952103</v>
          </cell>
        </row>
        <row r="345">
          <cell r="A345" t="n">
            <v>90119410</v>
          </cell>
          <cell r="B345" t="n">
            <v>20</v>
          </cell>
          <cell r="C345" t="str">
            <v xml:space="preserve">PROPOFOL 1% (10 MGML) EMUL. INJ. FA X 100 ML</v>
          </cell>
          <cell r="D345" t="str">
            <v xml:space="preserve">LIPURO 1% (10 MGML) EMUL. INJ. FA X 100 ML</v>
          </cell>
          <cell r="E345" t="str">
            <v xml:space="preserve">LABORATÓRIOS B. BRAUN SA</v>
          </cell>
          <cell r="F345" t="n">
            <v>100</v>
          </cell>
          <cell r="G345" t="str">
            <v>ML</v>
          </cell>
          <cell r="H345" t="str">
            <v>SIM</v>
          </cell>
          <cell r="I345" t="n">
            <v>2.3250199912853238</v>
          </cell>
        </row>
        <row r="346">
          <cell r="A346" t="n">
            <v>92268005</v>
          </cell>
          <cell r="B346" t="n">
            <v>20</v>
          </cell>
          <cell r="C346" t="str">
            <v xml:space="preserve">ATORVASTATINA CALCICA - 10MG</v>
          </cell>
          <cell r="D346" t="str">
            <v xml:space="preserve">LIPITOR - 10MG</v>
          </cell>
          <cell r="E346" t="str">
            <v xml:space="preserve">PHARMACIA PFIZER</v>
          </cell>
          <cell r="F346" t="n">
            <v>1</v>
          </cell>
          <cell r="G346" t="str">
            <v>COM</v>
          </cell>
          <cell r="H346" t="str">
            <v>NÃO</v>
          </cell>
          <cell r="I346" t="n">
            <v>5.860100958167731</v>
          </cell>
        </row>
        <row r="347">
          <cell r="A347" t="n">
            <v>92437974</v>
          </cell>
          <cell r="B347" t="n">
            <v>20</v>
          </cell>
          <cell r="C347" t="str">
            <v xml:space="preserve">OLANZAPINA 5 MG CX. 28 CP. REV.</v>
          </cell>
          <cell r="D347" t="str">
            <v xml:space="preserve">ZYPREXA 5 MG CX. 28 CP. REV.</v>
          </cell>
          <cell r="E347" t="str">
            <v xml:space="preserve">ELI LILLY DO BRASIL LTDA</v>
          </cell>
          <cell r="F347" t="n">
            <v>1</v>
          </cell>
          <cell r="G347" t="str">
            <v>COM</v>
          </cell>
          <cell r="H347" t="str">
            <v>NÃO</v>
          </cell>
          <cell r="I347" t="n">
            <v>15.58862638926578</v>
          </cell>
        </row>
        <row r="348">
          <cell r="A348" t="n">
            <v>92379524</v>
          </cell>
          <cell r="B348" t="n">
            <v>20</v>
          </cell>
          <cell r="C348" t="str">
            <v xml:space="preserve">BROMOPRIDA - 5MG  2ML</v>
          </cell>
          <cell r="D348" t="str">
            <v xml:space="preserve">DIGESTINA - 5MG  2ML</v>
          </cell>
          <cell r="E348" t="str">
            <v xml:space="preserve">UNIAO QUIMICA</v>
          </cell>
          <cell r="F348" t="n">
            <v>1</v>
          </cell>
          <cell r="G348" t="str">
            <v>AMP</v>
          </cell>
          <cell r="H348" t="str">
            <v>NÃO</v>
          </cell>
          <cell r="I348" t="n">
            <v>5.2105433940325367</v>
          </cell>
        </row>
        <row r="349">
          <cell r="A349" t="n">
            <v>90125576</v>
          </cell>
          <cell r="B349" t="n">
            <v>20</v>
          </cell>
          <cell r="C349" t="str">
            <v xml:space="preserve">ACETATO DE HIDROCORTISONA 500 MG PÓ INJ. CX. 50 FA</v>
          </cell>
          <cell r="D349" t="str">
            <v xml:space="preserve">CORTISONAL 500 MG PÓ INJ. CX. 50 FA</v>
          </cell>
          <cell r="E349" t="str">
            <v xml:space="preserve">UNIAO QUIMICA</v>
          </cell>
          <cell r="F349" t="n">
            <v>1</v>
          </cell>
          <cell r="G349" t="str">
            <v>FA</v>
          </cell>
          <cell r="H349" t="str">
            <v>NÃO</v>
          </cell>
          <cell r="I349" t="n">
            <v>12.811377658195441</v>
          </cell>
        </row>
        <row r="350">
          <cell r="A350" t="n">
            <v>92427774</v>
          </cell>
          <cell r="B350" t="n">
            <v>20</v>
          </cell>
          <cell r="C350" t="str">
            <v xml:space="preserve">CLORETO DE SUXAMETONIO - 100MG</v>
          </cell>
          <cell r="D350" t="str">
            <v xml:space="preserve">SUCCINIL COLIN - 100MG</v>
          </cell>
          <cell r="E350" t="str">
            <v xml:space="preserve">UNIAO QUIMICA</v>
          </cell>
          <cell r="F350" t="n">
            <v>1</v>
          </cell>
          <cell r="G350" t="str">
            <v>FA</v>
          </cell>
          <cell r="H350" t="str">
            <v>NÃO</v>
          </cell>
          <cell r="I350" t="n">
            <v>21.18931085744471</v>
          </cell>
        </row>
        <row r="351">
          <cell r="A351" t="n">
            <v>90268253</v>
          </cell>
          <cell r="B351" t="n">
            <v>20</v>
          </cell>
          <cell r="C351" t="str">
            <v xml:space="preserve">CLORIDRATO DE LIDOCAÍNA 2% SV SOL. INJ. CX. 10 FA X 20 ML</v>
          </cell>
          <cell r="D351" t="str">
            <v xml:space="preserve">XYLESTESIN 2% SV SOL. INJ. CX. 10 FA X 20 ML</v>
          </cell>
          <cell r="E351" t="str">
            <v>CRISTALIA</v>
          </cell>
          <cell r="F351" t="n">
            <v>20</v>
          </cell>
          <cell r="G351" t="str">
            <v>ML</v>
          </cell>
          <cell r="H351" t="str">
            <v>SIM</v>
          </cell>
          <cell r="I351" t="n">
            <v>0.54445334359280229</v>
          </cell>
        </row>
        <row r="352">
          <cell r="A352" t="n">
            <v>92377297</v>
          </cell>
          <cell r="B352" t="n">
            <v>20</v>
          </cell>
          <cell r="C352" t="str">
            <v xml:space="preserve">ACIDOS GRAXOS ESSENCIAIS + VITAMINAS A E E + LECITINA DE SOJA - 100ML</v>
          </cell>
          <cell r="D352" t="str">
            <v xml:space="preserve">DERSANI - 100ML</v>
          </cell>
          <cell r="E352" t="str">
            <v>SANIPLAN</v>
          </cell>
          <cell r="F352" t="n">
            <v>100</v>
          </cell>
          <cell r="G352" t="str">
            <v>ML</v>
          </cell>
          <cell r="H352" t="str">
            <v>SIM</v>
          </cell>
          <cell r="I352" t="n">
            <v>1.0170169935671518</v>
          </cell>
        </row>
        <row r="353">
          <cell r="A353" t="n">
            <v>90120485</v>
          </cell>
          <cell r="B353" t="n">
            <v>20</v>
          </cell>
          <cell r="C353" t="str">
            <v xml:space="preserve">CLORETO DE SODIO - 0,9%  250ML SOL. INJ. SIST.FECH. BOLSA PVC ISTARBAG</v>
          </cell>
          <cell r="D353" t="str">
            <v xml:space="preserve">CLORETO DE SODIO - 0,9%  250ML SOL. INJ. SIST.FECH. BOLSA PVC ISTARBAG</v>
          </cell>
          <cell r="E353" t="str">
            <v xml:space="preserve">HALEX ISTAR INDÚSTRIA</v>
          </cell>
          <cell r="F353" t="n">
            <v>1</v>
          </cell>
          <cell r="G353" t="str">
            <v>UN</v>
          </cell>
          <cell r="H353" t="str">
            <v>NÃO</v>
          </cell>
          <cell r="I353" t="n">
            <v>5.5634717818835737</v>
          </cell>
        </row>
        <row r="354">
          <cell r="A354" t="n">
            <v>90236351</v>
          </cell>
          <cell r="B354" t="n">
            <v>20</v>
          </cell>
          <cell r="C354" t="str">
            <v xml:space="preserve">CEFTRIAXONA SÓDICA</v>
          </cell>
          <cell r="D354" t="str">
            <v xml:space="preserve">CEFTRIAXONA SÓDICA  1 G PÓ SOL. INJ. FA + DIL. X 10 ML</v>
          </cell>
          <cell r="E354" t="str">
            <v>AUROBINDO</v>
          </cell>
          <cell r="F354" t="n">
            <v>1</v>
          </cell>
          <cell r="G354" t="str">
            <v>FA</v>
          </cell>
          <cell r="H354" t="str">
            <v>NÃO</v>
          </cell>
          <cell r="I354" t="n">
            <v>38.346751720490239</v>
          </cell>
        </row>
        <row r="355">
          <cell r="A355" t="n">
            <v>96545135</v>
          </cell>
          <cell r="B355" t="n">
            <v>20</v>
          </cell>
          <cell r="C355" t="str">
            <v xml:space="preserve">CLORIDRATO DE TIAMINA 100 MG/ML SOL INJ CX 50 AMP VD AMB X 1 ML</v>
          </cell>
          <cell r="D355" t="str">
            <v xml:space="preserve">ACESYL 100 MG/ML SOL INJ CX 50 AMP VD AMB X 1 ML</v>
          </cell>
          <cell r="E355" t="str">
            <v xml:space="preserve">CASULA &amp; VASCONCELOS INDÚSTRIA FARMACÊUTICA E COMÉRCIO LTDA</v>
          </cell>
          <cell r="F355" t="n">
            <v>50</v>
          </cell>
          <cell r="G355" t="str">
            <v>AMP</v>
          </cell>
          <cell r="H355" t="str">
            <v>SIM</v>
          </cell>
          <cell r="I355" t="n">
            <v>10.10107203246791</v>
          </cell>
        </row>
        <row r="356">
          <cell r="A356" t="n">
            <v>90120469</v>
          </cell>
          <cell r="B356" t="n">
            <v>20</v>
          </cell>
          <cell r="C356" t="str">
            <v xml:space="preserve">CLORETO DE SÓDIO 0,9% SOL. INJ. SIST. FECH. BOLSA X 50 ML</v>
          </cell>
          <cell r="D356" t="str">
            <v xml:space="preserve">CLORETO DE SÓDIO 0,9% SOL. INJ. SIST. FECH. BOLSA X 50 ML</v>
          </cell>
          <cell r="E356" t="str">
            <v xml:space="preserve">HALEX ISTAR INDÚSTRIA</v>
          </cell>
          <cell r="F356" t="n">
            <v>1</v>
          </cell>
          <cell r="G356" t="str">
            <v>UN</v>
          </cell>
          <cell r="H356" t="str">
            <v>NÃO</v>
          </cell>
          <cell r="I356" t="n">
            <v>7.0327242972024422</v>
          </cell>
        </row>
        <row r="357">
          <cell r="A357" t="n">
            <v>92453945</v>
          </cell>
          <cell r="B357" t="n">
            <v>20</v>
          </cell>
          <cell r="C357" t="str">
            <v xml:space="preserve">CLORETO DE SODIO - 0,9%  1000ML (BOLSA) ISTARBAG</v>
          </cell>
          <cell r="D357" t="str">
            <v xml:space="preserve">SOLUÇAO FISIOLOGICA - 0,9%  1000ML ISTARBAG</v>
          </cell>
          <cell r="E357" t="str">
            <v xml:space="preserve">HALEX ISTAR INDÚSTRIA</v>
          </cell>
          <cell r="F357" t="n">
            <v>1</v>
          </cell>
          <cell r="G357" t="str">
            <v>UN</v>
          </cell>
          <cell r="H357" t="str">
            <v>NÃO</v>
          </cell>
          <cell r="I357" t="n">
            <v>9.0880458211081443</v>
          </cell>
        </row>
        <row r="358">
          <cell r="A358" t="n">
            <v>92394809</v>
          </cell>
          <cell r="B358" t="n">
            <v>20</v>
          </cell>
          <cell r="C358" t="str">
            <v xml:space="preserve">CEFAZOLINA SODICA - 1GRA</v>
          </cell>
          <cell r="D358" t="str">
            <v xml:space="preserve">CEFAZOLINA SODICA - 1GRA</v>
          </cell>
          <cell r="E358" t="str">
            <v>EUROFARMA</v>
          </cell>
          <cell r="F358" t="n">
            <v>1</v>
          </cell>
          <cell r="G358" t="str">
            <v>FA</v>
          </cell>
          <cell r="H358" t="str">
            <v>NÃO</v>
          </cell>
          <cell r="I358" t="n">
            <v>8.4914979272409798</v>
          </cell>
        </row>
        <row r="359">
          <cell r="A359" t="n">
            <v>90121708</v>
          </cell>
          <cell r="B359" t="n">
            <v>20</v>
          </cell>
          <cell r="C359" t="str">
            <v xml:space="preserve">AGUA PARA INJEÇAO - 10ML</v>
          </cell>
          <cell r="D359" t="str">
            <v xml:space="preserve">AGUA PARA INJEÇAO - 10ML</v>
          </cell>
          <cell r="E359" t="str">
            <v>ISOFARMA</v>
          </cell>
          <cell r="F359" t="n">
            <v>1</v>
          </cell>
          <cell r="G359" t="str">
            <v>AMP</v>
          </cell>
          <cell r="H359" t="str">
            <v>NÃO</v>
          </cell>
          <cell r="I359" t="n">
            <v>0.44643585440738465</v>
          </cell>
        </row>
        <row r="360">
          <cell r="A360" t="n">
            <v>92374077</v>
          </cell>
          <cell r="B360" t="n">
            <v>20</v>
          </cell>
          <cell r="C360" t="str">
            <v xml:space="preserve">GLICOSE 5% SOL. INJ. SIST. FECH. CX. 30 AMP. ECOFLAC PLUS X 250 ML</v>
          </cell>
          <cell r="D360" t="str">
            <v xml:space="preserve">GLICOSE 5% SOL. INJ. SIST. FECH. CX. 30 AMP. ECOFLAC PLUS X 250 ML</v>
          </cell>
          <cell r="E360" t="str">
            <v xml:space="preserve">LABORATÓRIOS B. BRAUN SA</v>
          </cell>
          <cell r="F360" t="n">
            <v>1</v>
          </cell>
          <cell r="G360" t="str">
            <v>UN</v>
          </cell>
          <cell r="H360" t="str">
            <v>NÃO</v>
          </cell>
          <cell r="I360" t="n">
            <v>5.4008131327188948</v>
          </cell>
        </row>
        <row r="361">
          <cell r="A361" t="n">
            <v>90939069</v>
          </cell>
          <cell r="B361" t="n">
            <v>20</v>
          </cell>
          <cell r="C361" t="str">
            <v xml:space="preserve">GENITURINARIO IN VIVO CINTILOGRAFIA RENAL ESTATICA (QUALITATIVA OU QUANTITATIVA)</v>
          </cell>
          <cell r="D361" t="str">
            <v xml:space="preserve">GENITURINARIO IN VIVO CINTILOGRAFIA RENAL ESTATICA (QUALITATIVA OU QUANTITATIVA)</v>
          </cell>
          <cell r="E361" t="str">
            <v>SBMN</v>
          </cell>
          <cell r="F361" t="n">
            <v>1</v>
          </cell>
          <cell r="G361" t="str">
            <v>UN</v>
          </cell>
          <cell r="H361" t="str">
            <v>NÃO</v>
          </cell>
          <cell r="I361" t="n">
            <v>249.06787323685606</v>
          </cell>
        </row>
        <row r="362">
          <cell r="A362" t="n">
            <v>92255388</v>
          </cell>
          <cell r="B362" t="n">
            <v>20</v>
          </cell>
          <cell r="C362" t="str">
            <v xml:space="preserve">CEFTRIAXONA SODICA IM - 1GRA  3,5ML</v>
          </cell>
          <cell r="D362" t="str">
            <v xml:space="preserve">ROCEFIN IM - 1GRA  3,5ML</v>
          </cell>
          <cell r="E362" t="str">
            <v>ROCHE</v>
          </cell>
          <cell r="F362" t="n">
            <v>1</v>
          </cell>
          <cell r="G362" t="str">
            <v>FA</v>
          </cell>
          <cell r="H362" t="str">
            <v>NÃO</v>
          </cell>
          <cell r="I362" t="n">
            <v>141.39381223918329</v>
          </cell>
        </row>
        <row r="363">
          <cell r="A363" t="n">
            <v>90309200</v>
          </cell>
          <cell r="B363" t="n">
            <v>20</v>
          </cell>
          <cell r="C363" t="str">
            <v xml:space="preserve">CLORIDRATO DE TRAMADOL (50 MGML) SOL. INJ. CX. 5 AMP X 2 ML</v>
          </cell>
          <cell r="D363" t="str">
            <v xml:space="preserve">TRAMAL 100MG (50 MGML) SOL. INJ. CX. 5 AMP X 2 ML</v>
          </cell>
          <cell r="E363" t="str">
            <v xml:space="preserve">PHARMACIA PFIZER</v>
          </cell>
          <cell r="F363" t="n">
            <v>1</v>
          </cell>
          <cell r="G363" t="str">
            <v>AMP</v>
          </cell>
          <cell r="H363" t="str">
            <v>NÃO</v>
          </cell>
          <cell r="I363" t="n">
            <v>11.409704721865662</v>
          </cell>
        </row>
        <row r="364">
          <cell r="A364" t="n">
            <v>90123832</v>
          </cell>
          <cell r="B364" t="n">
            <v>20</v>
          </cell>
          <cell r="C364" t="str">
            <v xml:space="preserve">TENOXICAN - 20MG  2ML</v>
          </cell>
          <cell r="D364" t="str">
            <v xml:space="preserve">TEFLAN - 20MG  2ML</v>
          </cell>
          <cell r="E364" t="str">
            <v xml:space="preserve">UNIAO QUIMICA</v>
          </cell>
          <cell r="F364" t="n">
            <v>1</v>
          </cell>
          <cell r="G364" t="str">
            <v>FA</v>
          </cell>
          <cell r="H364" t="str">
            <v>NÃO</v>
          </cell>
          <cell r="I364" t="n">
            <v>10.113367385017819</v>
          </cell>
        </row>
        <row r="365">
          <cell r="A365" t="n">
            <v>90939387</v>
          </cell>
          <cell r="B365" t="n">
            <v>20</v>
          </cell>
          <cell r="C365" t="str">
            <v xml:space="preserve">ONCOLOGIA  INFECTOLOGIA IN VIVO DEMARCAÇAO RADIOISOTOPICA DE LESOES TUMORAIS</v>
          </cell>
          <cell r="D365" t="str">
            <v xml:space="preserve">ONCOLOGIA  INFECTOLOGIA IN VIVO DEMARCAÇAO RADIOISOTOPICA DE LESOES TUMORAIS</v>
          </cell>
          <cell r="E365" t="str">
            <v>SBMN</v>
          </cell>
          <cell r="F365" t="n">
            <v>1</v>
          </cell>
          <cell r="G365" t="str">
            <v>UN</v>
          </cell>
          <cell r="H365" t="str">
            <v>NÃO</v>
          </cell>
          <cell r="I365" t="n">
            <v>249.06787323685606</v>
          </cell>
        </row>
        <row r="366">
          <cell r="A366" t="n">
            <v>90257154</v>
          </cell>
          <cell r="B366" t="n">
            <v>20</v>
          </cell>
          <cell r="C366" t="str">
            <v xml:space="preserve">OXACILINA SÓDICA 500 MG PÓ SOL. INJ. CX. 50 FA + 50 AMP. DIL. X 5 ML</v>
          </cell>
          <cell r="D366" t="str">
            <v xml:space="preserve">OXACILINA SÓDICA 500 MG PÓ SOL. INJ. CX. 50 FA + 50 AMP. DIL. X 5 ML</v>
          </cell>
          <cell r="E366" t="str">
            <v>AUROBINDO</v>
          </cell>
          <cell r="F366" t="n">
            <v>1</v>
          </cell>
          <cell r="G366" t="str">
            <v>UN</v>
          </cell>
          <cell r="H366" t="str">
            <v>NÃO</v>
          </cell>
          <cell r="I366" t="n">
            <v>6.5438025070626153</v>
          </cell>
        </row>
        <row r="367">
          <cell r="A367" t="n">
            <v>90290020</v>
          </cell>
          <cell r="B367" t="str">
            <v>00</v>
          </cell>
          <cell r="C367" t="str">
            <v xml:space="preserve">FRAÇAO FOSFOLIPÍDICA DE PULMAO PORCINO 80 MGML SUSP. INJ FA VD X 3 ML</v>
          </cell>
          <cell r="D367" t="str">
            <v xml:space="preserve">CUROSURF 80 MGML SUSP. INJ FA VD X 3 ML</v>
          </cell>
          <cell r="E367" t="str">
            <v>CHIESI</v>
          </cell>
          <cell r="F367" t="n">
            <v>1</v>
          </cell>
          <cell r="G367" t="str">
            <v>UN</v>
          </cell>
          <cell r="H367" t="str">
            <v>NÃO</v>
          </cell>
          <cell r="I367" t="n">
            <v>1858.01448947003</v>
          </cell>
        </row>
        <row r="368">
          <cell r="A368" t="n">
            <v>90294157</v>
          </cell>
          <cell r="B368" t="n">
            <v>20</v>
          </cell>
          <cell r="C368" t="str">
            <v xml:space="preserve">BIFIDOBACTERIUM LACTIS, LACTOBACILLUS PARACASEI, LACTOBACILLUS RHAMNOSUS E LACTOBACILLUS ACIDOPHILLUS EM PO</v>
          </cell>
          <cell r="D368" t="str">
            <v xml:space="preserve">PROBIATOP SACHE 1G (LACTO PRO CX. 10 SACHE 1G)</v>
          </cell>
          <cell r="E368" t="str">
            <v>FARMOQUÍMICA</v>
          </cell>
          <cell r="F368" t="n">
            <v>1</v>
          </cell>
          <cell r="G368" t="str">
            <v>UN</v>
          </cell>
          <cell r="H368" t="str">
            <v>NÃO</v>
          </cell>
          <cell r="I368" t="n">
            <v>9.9645428283067741</v>
          </cell>
        </row>
        <row r="369">
          <cell r="A369" t="n">
            <v>92459072</v>
          </cell>
          <cell r="B369" t="n">
            <v>20</v>
          </cell>
          <cell r="C369" t="str">
            <v xml:space="preserve">CETOPROFENO IV - 100MG</v>
          </cell>
          <cell r="D369" t="str">
            <v xml:space="preserve">CETOPROFENO IV - 100MG</v>
          </cell>
          <cell r="E369" t="str">
            <v>CRISTALIA</v>
          </cell>
          <cell r="F369" t="n">
            <v>1</v>
          </cell>
          <cell r="G369" t="str">
            <v>FA</v>
          </cell>
          <cell r="H369" t="str">
            <v>NÃO</v>
          </cell>
          <cell r="I369" t="n">
            <v>8.9072645640872885</v>
          </cell>
        </row>
        <row r="370">
          <cell r="A370" t="n">
            <v>90199545</v>
          </cell>
          <cell r="B370" t="n">
            <v>20</v>
          </cell>
          <cell r="C370" t="str">
            <v xml:space="preserve">DIANEAL PD2  CAPD SOL. DIAL. PERIT. ULTRABAG 2,5 L DEXT. 1,5% B PI FLEX 2,5 L</v>
          </cell>
          <cell r="D370" t="str">
            <v xml:space="preserve">DIANEAL PD2  CAPD SOL. DIAL. PERIT. ULTRABAG 2,5 L DEXT. 1,5% B PI FLEX 2,5 L</v>
          </cell>
          <cell r="E370" t="str">
            <v xml:space="preserve">BAXTER HEALTHCARE - USA</v>
          </cell>
          <cell r="F370" t="n">
            <v>1</v>
          </cell>
          <cell r="G370" t="str">
            <v>FR</v>
          </cell>
          <cell r="H370" t="str">
            <v>NÃO</v>
          </cell>
          <cell r="I370" t="n">
            <v>47.633619450341229</v>
          </cell>
        </row>
        <row r="371">
          <cell r="A371" t="n">
            <v>90232674</v>
          </cell>
          <cell r="B371" t="n">
            <v>20</v>
          </cell>
          <cell r="C371" t="str">
            <v xml:space="preserve">LEVOFLOXACINO - 500MG  100ML</v>
          </cell>
          <cell r="D371" t="str">
            <v xml:space="preserve">LEVOFLOXACINO - 500MG  100ML</v>
          </cell>
          <cell r="E371" t="str">
            <v>ISOFARMA</v>
          </cell>
          <cell r="F371" t="n">
            <v>1</v>
          </cell>
          <cell r="G371" t="str">
            <v>UN</v>
          </cell>
          <cell r="H371" t="str">
            <v>NÃO</v>
          </cell>
          <cell r="I371" t="n">
            <v>109.9716176177151</v>
          </cell>
        </row>
        <row r="372">
          <cell r="A372" t="n">
            <v>92436722</v>
          </cell>
          <cell r="B372" t="n">
            <v>20</v>
          </cell>
          <cell r="C372" t="str">
            <v xml:space="preserve">CLORIDRATO DE LIDOCAÍNA  2% + 9,1 MCGML SOL. INJ. CX. 10 FA X 20 ML</v>
          </cell>
          <cell r="D372" t="str">
            <v xml:space="preserve">XYLESTESIN + EPINEFRINA 2% + 9,1 MCGML SOL. INJ. CX. 10 FA X 20 ML</v>
          </cell>
          <cell r="E372" t="str">
            <v>CRISTALIA</v>
          </cell>
          <cell r="F372" t="n">
            <v>20</v>
          </cell>
          <cell r="G372" t="str">
            <v>ML</v>
          </cell>
          <cell r="H372" t="str">
            <v>SIM</v>
          </cell>
          <cell r="I372" t="n">
            <v>0.71789427525032457</v>
          </cell>
        </row>
        <row r="373">
          <cell r="A373" t="n">
            <v>92471773</v>
          </cell>
          <cell r="B373" t="n">
            <v>20</v>
          </cell>
          <cell r="C373" t="str">
            <v xml:space="preserve">SULFATO DE MORFINA - 1MG ML  2ML CX. ISOPOR 50 EST. C1 AMP. 2 ML</v>
          </cell>
          <cell r="D373" t="str">
            <v xml:space="preserve">DIMORF - 1MG  ML  2ML</v>
          </cell>
          <cell r="E373" t="str">
            <v>CRISTALIA</v>
          </cell>
          <cell r="F373" t="n">
            <v>1</v>
          </cell>
          <cell r="G373" t="str">
            <v>AMP</v>
          </cell>
          <cell r="H373" t="str">
            <v>NÃO</v>
          </cell>
          <cell r="I373" t="n">
            <v>5.6344411589967862</v>
          </cell>
        </row>
        <row r="374">
          <cell r="A374" t="n">
            <v>90284950</v>
          </cell>
          <cell r="B374" t="n">
            <v>20</v>
          </cell>
          <cell r="C374" t="str">
            <v xml:space="preserve">CLORETO DE SÓDIO 0,9% SOL. INJ. SIST. FECH. BOLSA X 500ML</v>
          </cell>
          <cell r="D374" t="str">
            <v xml:space="preserve">SOLUÇÃO CLORETO DE SÓDIO 0,9% SOL. INJ. SIST. FECH. BOLSA X 500ML</v>
          </cell>
          <cell r="E374" t="str">
            <v>BEKER</v>
          </cell>
          <cell r="F374" t="n">
            <v>1</v>
          </cell>
          <cell r="G374" t="str">
            <v>UN</v>
          </cell>
          <cell r="H374" t="str">
            <v>NÃO</v>
          </cell>
          <cell r="I374" t="n">
            <v>6.6443168881295023</v>
          </cell>
        </row>
        <row r="375">
          <cell r="A375" t="n">
            <v>92406238</v>
          </cell>
          <cell r="B375" t="n">
            <v>20</v>
          </cell>
          <cell r="C375" t="str">
            <v xml:space="preserve">CLOZAPINA - 100MG</v>
          </cell>
          <cell r="D375" t="str">
            <v xml:space="preserve">LEPONEX - 100MG</v>
          </cell>
          <cell r="E375" t="str">
            <v>NOVARTIS</v>
          </cell>
          <cell r="F375" t="n">
            <v>1</v>
          </cell>
          <cell r="G375" t="str">
            <v>COM</v>
          </cell>
          <cell r="H375" t="str">
            <v>NÃO</v>
          </cell>
          <cell r="I375" t="n">
            <v>8.0153515616321709</v>
          </cell>
        </row>
        <row r="376">
          <cell r="A376" t="n">
            <v>90175794</v>
          </cell>
          <cell r="B376" t="n">
            <v>20</v>
          </cell>
          <cell r="C376" t="str">
            <v xml:space="preserve">NISTATINA + OXIDO DE ZINCO - 60GRA POMADA</v>
          </cell>
          <cell r="D376" t="str">
            <v xml:space="preserve">DERMODEX 100.000 UIG + 200 MGG POMADA DERM. BISN.X 60 G</v>
          </cell>
          <cell r="E376" t="str">
            <v>B-MS</v>
          </cell>
          <cell r="F376" t="n">
            <v>60</v>
          </cell>
          <cell r="G376" t="str">
            <v>G</v>
          </cell>
          <cell r="H376" t="str">
            <v>SIM</v>
          </cell>
          <cell r="I376" t="n">
            <v>0.72238118807784468</v>
          </cell>
        </row>
        <row r="377">
          <cell r="A377" t="n">
            <v>90303571</v>
          </cell>
          <cell r="B377" t="n">
            <v>20</v>
          </cell>
          <cell r="C377" t="str">
            <v xml:space="preserve">PREGABALINA - 75MG</v>
          </cell>
          <cell r="D377" t="str">
            <v xml:space="preserve">LYRICA - 75MG</v>
          </cell>
          <cell r="E377" t="str">
            <v xml:space="preserve">PHARMACIA PFIZER</v>
          </cell>
          <cell r="F377" t="n">
            <v>1</v>
          </cell>
          <cell r="G377" t="str">
            <v>CAP</v>
          </cell>
          <cell r="H377" t="str">
            <v>NÃO</v>
          </cell>
          <cell r="I377" t="n">
            <v>3.6495137593470872</v>
          </cell>
        </row>
        <row r="378">
          <cell r="A378" t="n">
            <v>90268288</v>
          </cell>
          <cell r="B378" t="n">
            <v>20</v>
          </cell>
          <cell r="C378" t="str">
            <v xml:space="preserve">CLORIDRATO DE LIDOCAÍNA - 2% SV SOL. INJ.</v>
          </cell>
          <cell r="D378" t="str">
            <v xml:space="preserve">XYLESTESIN - 2% SV SOL. INJ.</v>
          </cell>
          <cell r="E378" t="str">
            <v>CRISTALIA</v>
          </cell>
          <cell r="F378" t="n">
            <v>1</v>
          </cell>
          <cell r="G378" t="str">
            <v>AMP</v>
          </cell>
          <cell r="H378" t="str">
            <v>NÃO</v>
          </cell>
          <cell r="I378" t="n">
            <v>3.3764688221418653</v>
          </cell>
        </row>
        <row r="379">
          <cell r="A379" t="n">
            <v>90282698</v>
          </cell>
          <cell r="B379" t="n">
            <v>20</v>
          </cell>
          <cell r="C379" t="str">
            <v xml:space="preserve">AGUA PARA INJEÇÃO SOL. INJ. SIST. FECH. CX. 40 FR.X 250ML</v>
          </cell>
          <cell r="D379" t="str">
            <v xml:space="preserve">AGUA PARA INJEÇÃO SOL. INJ. SIST. FECH. CX. 40 FR.X 250ML</v>
          </cell>
          <cell r="E379" t="str">
            <v>J.P</v>
          </cell>
          <cell r="F379" t="n">
            <v>1</v>
          </cell>
          <cell r="G379" t="str">
            <v>UN</v>
          </cell>
          <cell r="H379" t="str">
            <v>NÃO</v>
          </cell>
          <cell r="I379" t="n">
            <v>8.3077310140821456</v>
          </cell>
        </row>
        <row r="380">
          <cell r="A380" t="n">
            <v>92466931</v>
          </cell>
          <cell r="B380" t="n">
            <v>20</v>
          </cell>
          <cell r="C380" t="str">
            <v xml:space="preserve">CLARITROMICINA 500 MG PÓ SOL. INJ.CX. 5 FA + DIL.</v>
          </cell>
          <cell r="D380" t="str">
            <v xml:space="preserve">CLARITROMICINA 500 MG PÓ SOL. INJ.CX. 5 FA + DIL.</v>
          </cell>
          <cell r="E380" t="str">
            <v>EUROFARMA</v>
          </cell>
          <cell r="F380" t="n">
            <v>1</v>
          </cell>
          <cell r="G380" t="str">
            <v>FA</v>
          </cell>
          <cell r="H380" t="str">
            <v>NÃO</v>
          </cell>
          <cell r="I380" t="n">
            <v>111.69131450535184</v>
          </cell>
        </row>
        <row r="381">
          <cell r="A381" t="n">
            <v>92454178</v>
          </cell>
          <cell r="B381" t="n">
            <v>20</v>
          </cell>
          <cell r="C381" t="str">
            <v xml:space="preserve">CLORIDRATO DE TRAMADOL - 50MG  1ML</v>
          </cell>
          <cell r="D381" t="str">
            <v xml:space="preserve">CLORIDRATO DE TRAMADOL - 50MG  1ML</v>
          </cell>
          <cell r="E381" t="str">
            <v xml:space="preserve">UNIAO QUIMICA</v>
          </cell>
          <cell r="F381" t="n">
            <v>1</v>
          </cell>
          <cell r="G381" t="str">
            <v>AMP</v>
          </cell>
          <cell r="H381" t="str">
            <v>NÃO</v>
          </cell>
          <cell r="I381" t="n">
            <v>5.2335708957350651</v>
          </cell>
        </row>
        <row r="382">
          <cell r="A382" t="n">
            <v>92395511</v>
          </cell>
          <cell r="B382" t="n">
            <v>20</v>
          </cell>
          <cell r="C382" t="str">
            <v xml:space="preserve">CEFTRIAXONA SODICA IM - 1GRA  3,5ML</v>
          </cell>
          <cell r="D382" t="str">
            <v xml:space="preserve">CEFTRIAX IM - 1GRA  3,5ML</v>
          </cell>
          <cell r="E382" t="str">
            <v xml:space="preserve">SIGMA PHARMA</v>
          </cell>
          <cell r="F382" t="n">
            <v>1</v>
          </cell>
          <cell r="G382" t="str">
            <v>FA</v>
          </cell>
          <cell r="H382" t="str">
            <v>NÃO</v>
          </cell>
          <cell r="I382" t="n">
            <v>25.197463406163134</v>
          </cell>
        </row>
        <row r="383">
          <cell r="A383" t="n">
            <v>90172922</v>
          </cell>
          <cell r="B383" t="n">
            <v>20</v>
          </cell>
          <cell r="C383" t="str">
            <v xml:space="preserve">ACICLOVIR 250 MG. PÓ LIOF. INJ. CX. 5 FA</v>
          </cell>
          <cell r="D383" t="str">
            <v xml:space="preserve">ACICLOVIR 250 MG. PÓ LIOF. INJ. CX. 5 FA</v>
          </cell>
          <cell r="E383" t="str">
            <v xml:space="preserve">TEUTO BRAS.</v>
          </cell>
          <cell r="F383" t="n">
            <v>1</v>
          </cell>
          <cell r="G383" t="str">
            <v>UN</v>
          </cell>
          <cell r="H383" t="str">
            <v>NÃO</v>
          </cell>
          <cell r="I383" t="n">
            <v>68.850183083367028</v>
          </cell>
        </row>
        <row r="384">
          <cell r="A384" t="n">
            <v>90135598</v>
          </cell>
          <cell r="B384" t="n">
            <v>20</v>
          </cell>
          <cell r="C384" t="str">
            <v xml:space="preserve">SUCCINATO SÓDICO DE HIDROCORTISONA 100 MG PÓ LIOF. INJ. CX. 50 FA</v>
          </cell>
          <cell r="D384" t="str">
            <v xml:space="preserve">CORTISTON 100 MG PÓ LIOF. INJ. CX. 50 FA</v>
          </cell>
          <cell r="E384" t="str">
            <v>ARISTON</v>
          </cell>
          <cell r="F384" t="n">
            <v>1</v>
          </cell>
          <cell r="G384" t="str">
            <v>FA</v>
          </cell>
          <cell r="H384" t="str">
            <v>NÃO</v>
          </cell>
          <cell r="I384" t="n">
            <v>5.7947534434940149</v>
          </cell>
        </row>
        <row r="385">
          <cell r="A385" t="n">
            <v>92443362</v>
          </cell>
          <cell r="B385" t="n">
            <v>20</v>
          </cell>
          <cell r="C385" t="str">
            <v xml:space="preserve">CLORIDRATO DE TRAMADOL - 100MG  2ML</v>
          </cell>
          <cell r="D385" t="str">
            <v xml:space="preserve">ANANGOR - 100MG  2ML</v>
          </cell>
          <cell r="E385" t="str">
            <v>BIOSINTETICA</v>
          </cell>
          <cell r="F385" t="n">
            <v>1</v>
          </cell>
          <cell r="G385" t="str">
            <v>AMP</v>
          </cell>
          <cell r="H385" t="str">
            <v>NÃO</v>
          </cell>
          <cell r="I385" t="n">
            <v>10.521639043742519</v>
          </cell>
        </row>
        <row r="386">
          <cell r="A386" t="n">
            <v>90300335</v>
          </cell>
          <cell r="B386" t="n">
            <v>20</v>
          </cell>
          <cell r="C386" t="str">
            <v xml:space="preserve">CEFTRIAXONA SÓDICA 1000 MG PÓ INJ. CX. 100 FA VD. + DIL.</v>
          </cell>
          <cell r="D386" t="str">
            <v xml:space="preserve">TRIAXTON 1000 MG PÓ INJ. CX. 100 FA VD. + DIL.</v>
          </cell>
          <cell r="E386" t="str">
            <v>ARISTON</v>
          </cell>
          <cell r="F386" t="n">
            <v>1</v>
          </cell>
          <cell r="G386" t="str">
            <v>FA</v>
          </cell>
          <cell r="H386" t="str">
            <v>NÃO</v>
          </cell>
          <cell r="I386" t="n">
            <v>44.819163244374195</v>
          </cell>
        </row>
        <row r="387">
          <cell r="A387" t="n">
            <v>92366090</v>
          </cell>
          <cell r="B387" t="n">
            <v>20</v>
          </cell>
          <cell r="C387" t="str">
            <v xml:space="preserve">ESOMEPRAZOL MAGNESIO - 40MG  7 CPR</v>
          </cell>
          <cell r="D387" t="str">
            <v xml:space="preserve">NEXIUM - 40MG</v>
          </cell>
          <cell r="E387" t="str">
            <v>ASTRAZENECA</v>
          </cell>
          <cell r="F387" t="n">
            <v>1</v>
          </cell>
          <cell r="G387" t="str">
            <v>COM</v>
          </cell>
          <cell r="H387" t="str">
            <v>NÃO</v>
          </cell>
          <cell r="I387" t="n">
            <v>8.116786903789281</v>
          </cell>
        </row>
        <row r="388">
          <cell r="A388" t="n">
            <v>92453201</v>
          </cell>
          <cell r="B388" t="n">
            <v>20</v>
          </cell>
          <cell r="C388" t="str">
            <v xml:space="preserve">ONDANSETRONA 4 MG (2 MGML) SOL INJ CX. 5 AMP X 2 ML</v>
          </cell>
          <cell r="D388" t="str">
            <v xml:space="preserve">ONDANSETRONA 4 MG (2 MGML) SOL INJ CX. 5 AMP X 2 ML</v>
          </cell>
          <cell r="E388" t="str">
            <v>EUROFARMA</v>
          </cell>
          <cell r="F388" t="n">
            <v>1</v>
          </cell>
          <cell r="G388" t="str">
            <v>AMP</v>
          </cell>
          <cell r="H388" t="str">
            <v>NÃO</v>
          </cell>
          <cell r="I388" t="n">
            <v>35.834893268936483</v>
          </cell>
        </row>
        <row r="389">
          <cell r="A389" t="n">
            <v>90193032</v>
          </cell>
          <cell r="B389" t="str">
            <v>00</v>
          </cell>
          <cell r="C389" t="str">
            <v xml:space="preserve">IMUNOGLOBULINA ANTI-RHO(D) 300 MCG SOL INJ CX SER VD INC X 2,0 ML</v>
          </cell>
          <cell r="D389" t="str">
            <v xml:space="preserve">RHOPHYLAC 300 MCG SOL INJ CX SER VD INC X 2,0 ML</v>
          </cell>
          <cell r="E389" t="str">
            <v>MEIZLER</v>
          </cell>
          <cell r="F389" t="n">
            <v>1</v>
          </cell>
          <cell r="G389" t="str">
            <v>AMP</v>
          </cell>
          <cell r="H389" t="str">
            <v>NÃO</v>
          </cell>
          <cell r="I389" t="n">
            <v>233.34728388453527</v>
          </cell>
        </row>
        <row r="390">
          <cell r="A390" t="n">
            <v>90219694</v>
          </cell>
          <cell r="B390" t="n">
            <v>20</v>
          </cell>
          <cell r="C390" t="str">
            <v xml:space="preserve">BROMOPRIDA 10 MG (5 MGML) SOL. INJ. CX. 6 AMP X 2 ML</v>
          </cell>
          <cell r="D390" t="str">
            <v xml:space="preserve">DIGESAN 10 MG (5 MGML) SOL. INJ. CX. 6 AMP X 2 ML</v>
          </cell>
          <cell r="E390" t="str">
            <v>SANOFI-AVENTIS</v>
          </cell>
          <cell r="F390" t="n">
            <v>1</v>
          </cell>
          <cell r="G390" t="str">
            <v>AMP</v>
          </cell>
          <cell r="H390" t="str">
            <v>NÃO</v>
          </cell>
          <cell r="I390" t="n">
            <v>4.9297676324451478</v>
          </cell>
        </row>
        <row r="391">
          <cell r="A391" t="n">
            <v>92249957</v>
          </cell>
          <cell r="B391" t="n">
            <v>20</v>
          </cell>
          <cell r="C391" t="str">
            <v xml:space="preserve">FIBRASE COM CLORANFENICOL POMADA - 10 GRA</v>
          </cell>
          <cell r="D391" t="str">
            <v xml:space="preserve">FIBRASE C CLORANFENICOL - 10 GRA</v>
          </cell>
          <cell r="E391" t="str">
            <v xml:space="preserve">PHARMACIA PFIZER</v>
          </cell>
          <cell r="F391" t="n">
            <v>10</v>
          </cell>
          <cell r="G391" t="str">
            <v>G</v>
          </cell>
          <cell r="H391" t="str">
            <v>SIM</v>
          </cell>
          <cell r="I391" t="n">
            <v>2.7519283355346467</v>
          </cell>
        </row>
        <row r="392">
          <cell r="A392" t="n">
            <v>92398855</v>
          </cell>
          <cell r="B392" t="n">
            <v>20</v>
          </cell>
          <cell r="C392" t="str">
            <v xml:space="preserve">CLORIDRATO DE CIPROFLOXACINO - 400MG  200ML SIST. FECH.</v>
          </cell>
          <cell r="D392" t="str">
            <v xml:space="preserve">HIFLOXAN - 400MG  200ML SIST. FECH</v>
          </cell>
          <cell r="E392" t="str">
            <v xml:space="preserve">HALEX ISTAR INDÚSTRIA</v>
          </cell>
          <cell r="F392" t="n">
            <v>1</v>
          </cell>
          <cell r="G392" t="str">
            <v>UN</v>
          </cell>
          <cell r="H392" t="str">
            <v>NÃO</v>
          </cell>
          <cell r="I392" t="n">
            <v>178.20556722947396</v>
          </cell>
        </row>
        <row r="393">
          <cell r="A393" t="n">
            <v>92404022</v>
          </cell>
          <cell r="B393" t="str">
            <v>00</v>
          </cell>
          <cell r="C393" t="str">
            <v xml:space="preserve">ERITROPOETINA HUMANA RECOMBINANTE - 4000UI</v>
          </cell>
          <cell r="D393" t="str">
            <v xml:space="preserve">HEMAX - 4000UI</v>
          </cell>
          <cell r="E393" t="str">
            <v>BIOSINTETICA</v>
          </cell>
          <cell r="F393" t="n">
            <v>1</v>
          </cell>
          <cell r="G393" t="str">
            <v>FA</v>
          </cell>
          <cell r="H393" t="str">
            <v>NÃO</v>
          </cell>
          <cell r="I393" t="n">
            <v>169.61538119051835</v>
          </cell>
        </row>
        <row r="394">
          <cell r="A394" t="n">
            <v>90270010</v>
          </cell>
          <cell r="B394" t="n">
            <v>20</v>
          </cell>
          <cell r="C394" t="str">
            <v xml:space="preserve">FLUMAZENIL 0,5 MG5 ML SOL. INJ. CX. 5 AMP.X 5 ML</v>
          </cell>
          <cell r="D394" t="str">
            <v xml:space="preserve">LANEXAT 0,5 MG5 ML SOL. INJ. CX. 5 AMP.X 5 ML</v>
          </cell>
          <cell r="E394" t="str">
            <v>ROCHE</v>
          </cell>
          <cell r="F394" t="n">
            <v>1</v>
          </cell>
          <cell r="G394" t="str">
            <v>AMP</v>
          </cell>
          <cell r="H394" t="str">
            <v>NÃO</v>
          </cell>
          <cell r="I394" t="n">
            <v>212.83411813090638</v>
          </cell>
        </row>
        <row r="395">
          <cell r="A395" t="n">
            <v>90296370</v>
          </cell>
          <cell r="B395" t="n">
            <v>20</v>
          </cell>
          <cell r="C395" t="str">
            <v xml:space="preserve">NITROPRUSSETO DE SÓDIO 50MG PÓ LIOF. INJ. CX. 5 AMP + AMP DIL X 2ML + EQUIPO</v>
          </cell>
          <cell r="D395" t="str">
            <v xml:space="preserve">NITROPRUS 50MG PÓ LIOF. INJ. CX. 5 AMP + AMP DIL X 2ML + EQUIPO</v>
          </cell>
          <cell r="E395" t="str">
            <v>CRISTALIA</v>
          </cell>
          <cell r="F395" t="n">
            <v>1</v>
          </cell>
          <cell r="G395" t="str">
            <v>AMP</v>
          </cell>
          <cell r="H395" t="str">
            <v>NÃO</v>
          </cell>
          <cell r="I395" t="n">
            <v>35.735169812544072</v>
          </cell>
        </row>
        <row r="396">
          <cell r="A396" t="n">
            <v>90228731</v>
          </cell>
          <cell r="B396" t="n">
            <v>20</v>
          </cell>
          <cell r="C396" t="str">
            <v xml:space="preserve">CLORIDRATO DE RANITIDINA 25 MGML SOL. INJ. CX. 5 AMP.  X  2  ML.</v>
          </cell>
          <cell r="D396" t="str">
            <v xml:space="preserve">ANTAK 25 MGML SOL. INJ. CX. 5 AMP.  X  2  ML.</v>
          </cell>
          <cell r="E396" t="str">
            <v>GLAXOSMITKLINE</v>
          </cell>
          <cell r="F396" t="n">
            <v>1</v>
          </cell>
          <cell r="G396" t="str">
            <v>AMP</v>
          </cell>
          <cell r="H396" t="str">
            <v>NÃO</v>
          </cell>
          <cell r="I396" t="n">
            <v>2.8416651290846886</v>
          </cell>
        </row>
        <row r="397">
          <cell r="A397" t="n">
            <v>92268935</v>
          </cell>
          <cell r="B397" t="n">
            <v>20</v>
          </cell>
          <cell r="C397" t="str">
            <v xml:space="preserve">AGUA P INJEÇÃO ECOFLAC PLUS X 1000ML</v>
          </cell>
          <cell r="D397" t="str">
            <v xml:space="preserve">AGUA P INJEÇÃO ECOFLAC PLUS X 1000ML</v>
          </cell>
          <cell r="E397" t="str">
            <v xml:space="preserve">LABORATÓRIOS B. BRAUN SA</v>
          </cell>
          <cell r="F397" t="n">
            <v>1</v>
          </cell>
          <cell r="G397" t="str">
            <v>FR</v>
          </cell>
          <cell r="H397" t="str">
            <v>NÃO</v>
          </cell>
          <cell r="I397" t="n">
            <v>11.187927002860834</v>
          </cell>
        </row>
        <row r="398">
          <cell r="A398" t="n">
            <v>90125606</v>
          </cell>
          <cell r="B398" t="n">
            <v>20</v>
          </cell>
          <cell r="C398" t="str">
            <v xml:space="preserve">LACTULOSE - 667MGML XPE 120ML</v>
          </cell>
          <cell r="D398" t="str">
            <v xml:space="preserve">COLONAC - 667MGML XPE 120ML</v>
          </cell>
          <cell r="E398" t="str">
            <v xml:space="preserve">UNIAO QUIMICA</v>
          </cell>
          <cell r="F398" t="n">
            <v>120</v>
          </cell>
          <cell r="G398" t="str">
            <v>ML</v>
          </cell>
          <cell r="H398" t="str">
            <v>SIM</v>
          </cell>
          <cell r="I398" t="n">
            <v>0.26696696081137739</v>
          </cell>
        </row>
        <row r="399">
          <cell r="A399" t="n">
            <v>90274296</v>
          </cell>
          <cell r="B399" t="n">
            <v>20</v>
          </cell>
          <cell r="C399" t="str">
            <v xml:space="preserve">GADOVERSETAMIDA 330,9 MGML SOL. INJ. SER. PREENCH. X 15 ML</v>
          </cell>
          <cell r="D399" t="str">
            <v xml:space="preserve">OPTIMARK 330,9 MGML SOL. INJ. SER. PREENCH. X 15 ML</v>
          </cell>
          <cell r="E399" t="str">
            <v xml:space="preserve">COVIDIEN MALLINCKRODT</v>
          </cell>
          <cell r="F399" t="n">
            <v>1</v>
          </cell>
          <cell r="G399" t="str">
            <v>UN</v>
          </cell>
          <cell r="H399" t="str">
            <v>NÃO</v>
          </cell>
          <cell r="I399" t="n">
            <v>303.70320951984002</v>
          </cell>
        </row>
        <row r="400">
          <cell r="A400" t="n">
            <v>92377530</v>
          </cell>
          <cell r="B400" t="n">
            <v>20</v>
          </cell>
          <cell r="C400" t="str">
            <v xml:space="preserve">DEXAMETASONA 4 MGML SOL. INJ. FA X  2,5  ML.</v>
          </cell>
          <cell r="D400" t="str">
            <v xml:space="preserve">DEXANIL 4 MGML SOL. INJ. FA X  2,5  ML.</v>
          </cell>
          <cell r="E400" t="str">
            <v>DUCTO</v>
          </cell>
          <cell r="F400" t="n">
            <v>1</v>
          </cell>
          <cell r="G400" t="str">
            <v>AMP</v>
          </cell>
          <cell r="H400" t="str">
            <v>NÃO</v>
          </cell>
          <cell r="I400" t="n">
            <v>9.9562972443772484</v>
          </cell>
        </row>
        <row r="401">
          <cell r="A401" t="n">
            <v>90284429</v>
          </cell>
          <cell r="B401" t="n">
            <v>20</v>
          </cell>
          <cell r="C401" t="str">
            <v xml:space="preserve">CITRATO DE FENTANILA - 0,05MGML  - 2ML</v>
          </cell>
          <cell r="D401" t="str">
            <v xml:space="preserve">CITRATO DE FENTANILA - 0,05MGML  - 2ML</v>
          </cell>
          <cell r="E401" t="str">
            <v>CRISTALIA</v>
          </cell>
          <cell r="F401" t="n">
            <v>1</v>
          </cell>
          <cell r="G401" t="str">
            <v>AMP</v>
          </cell>
          <cell r="H401" t="str">
            <v>NÃO</v>
          </cell>
          <cell r="I401" t="n">
            <v>5.3542304173598474</v>
          </cell>
        </row>
        <row r="402">
          <cell r="A402" t="n">
            <v>90201370</v>
          </cell>
          <cell r="B402" t="n">
            <v>20</v>
          </cell>
          <cell r="C402" t="str">
            <v xml:space="preserve">ONDANSETRONA 4 MG (2 MGML) SOL. INJ. CX. 20 AMP. X 2 ML</v>
          </cell>
          <cell r="D402" t="str">
            <v xml:space="preserve">ONTRAX 4 MG (2 MGML) SOL. INJ. CX. 20 AMP. X 2 ML</v>
          </cell>
          <cell r="E402" t="str">
            <v>BLAUSIEGEL</v>
          </cell>
          <cell r="F402" t="n">
            <v>1</v>
          </cell>
          <cell r="G402" t="str">
            <v>AMP</v>
          </cell>
          <cell r="H402" t="str">
            <v>NÃO</v>
          </cell>
          <cell r="I402" t="n">
            <v>58.591117739860827</v>
          </cell>
        </row>
        <row r="403">
          <cell r="A403" t="n">
            <v>90291751</v>
          </cell>
          <cell r="B403" t="n">
            <v>20</v>
          </cell>
          <cell r="C403" t="str">
            <v xml:space="preserve">CLORIDRATO DE DOBUTAMINA - 250MG</v>
          </cell>
          <cell r="D403" t="str">
            <v xml:space="preserve">DOBUTARISTON 250 MG (12,5 MGML) SOL. INJ. CX. 20 AMP. VD. X 20 ML</v>
          </cell>
          <cell r="E403" t="str">
            <v>ARISTON</v>
          </cell>
          <cell r="F403" t="n">
            <v>1</v>
          </cell>
          <cell r="G403" t="str">
            <v>AMP</v>
          </cell>
          <cell r="H403" t="str">
            <v>NÃO</v>
          </cell>
          <cell r="I403" t="n">
            <v>46.452329209270289</v>
          </cell>
        </row>
        <row r="404">
          <cell r="A404" t="n">
            <v>90281500</v>
          </cell>
          <cell r="B404" t="n">
            <v>20</v>
          </cell>
          <cell r="C404" t="str">
            <v xml:space="preserve">CLORETO DE SODIO - 0,9% - LINHAMAX - FRASCOS - SISTEMA FECHADO 250 ML</v>
          </cell>
          <cell r="D404" t="str">
            <v xml:space="preserve">SORO FISIOLOGICO 0,9% - LINHAMAX - FRASCOS - SISTEMA FECHADO 250 ML</v>
          </cell>
          <cell r="E404" t="str">
            <v xml:space="preserve">EUROFARMA  SEGMENTA</v>
          </cell>
          <cell r="F404" t="n">
            <v>1</v>
          </cell>
          <cell r="G404" t="str">
            <v>FR</v>
          </cell>
          <cell r="H404" t="str">
            <v>NÃO</v>
          </cell>
          <cell r="I404" t="n">
            <v>5.1299533646107811</v>
          </cell>
        </row>
        <row r="405">
          <cell r="A405" t="n">
            <v>91453011</v>
          </cell>
          <cell r="B405" t="n">
            <v>20</v>
          </cell>
          <cell r="C405" t="str">
            <v xml:space="preserve">ACETATO DE HIDROCORTISONA 100 MG PÓ SOL. INJ. FA + DIL. X 2 ML</v>
          </cell>
          <cell r="D405" t="str">
            <v xml:space="preserve">CORTISONAL 100 MG PÓ SOL. INJ. FA + DIL. X 2 ML</v>
          </cell>
          <cell r="E405" t="str">
            <v xml:space="preserve">UNIAO QUIMICA</v>
          </cell>
          <cell r="F405" t="n">
            <v>1</v>
          </cell>
          <cell r="G405" t="str">
            <v>FA</v>
          </cell>
          <cell r="H405" t="str">
            <v>NÃO</v>
          </cell>
          <cell r="I405" t="n">
            <v>5.2432797737910866</v>
          </cell>
        </row>
        <row r="406">
          <cell r="A406" t="n">
            <v>90285506</v>
          </cell>
          <cell r="B406" t="n">
            <v>20</v>
          </cell>
          <cell r="C406" t="str">
            <v xml:space="preserve">CLORIDRATO DE CIPROFLOXACINO 200 MG SOL. INJ. BOLSA FLEXIBAG X 100 ML</v>
          </cell>
          <cell r="D406" t="str">
            <v xml:space="preserve">CIPRO 200 MG SOL. INJ. BOLSA X 100 ML</v>
          </cell>
          <cell r="E406" t="str">
            <v>BAYER</v>
          </cell>
          <cell r="F406" t="n">
            <v>1</v>
          </cell>
          <cell r="G406" t="str">
            <v>UN</v>
          </cell>
          <cell r="H406" t="str">
            <v>NÃO</v>
          </cell>
          <cell r="I406" t="n">
            <v>141.29570885951782</v>
          </cell>
        </row>
        <row r="407">
          <cell r="A407" t="n">
            <v>90289994</v>
          </cell>
          <cell r="B407" t="n">
            <v>20</v>
          </cell>
          <cell r="C407" t="str">
            <v xml:space="preserve">DAPTOMICINA - 500MG PÓ LIÓF. INJ. FA.</v>
          </cell>
          <cell r="D407" t="str">
            <v xml:space="preserve">CUBICIN - 500MG PÓ LIÓF. INJ. FA.</v>
          </cell>
          <cell r="E407" t="str">
            <v>NOVARTIS</v>
          </cell>
          <cell r="F407" t="n">
            <v>1</v>
          </cell>
          <cell r="G407" t="str">
            <v>AMP</v>
          </cell>
          <cell r="H407" t="str">
            <v>NÃO</v>
          </cell>
          <cell r="I407" t="n">
            <v>329.97436789039136</v>
          </cell>
        </row>
        <row r="408">
          <cell r="A408" t="n">
            <v>92457576</v>
          </cell>
          <cell r="B408" t="str">
            <v>00</v>
          </cell>
          <cell r="C408" t="str">
            <v xml:space="preserve">VORICONAZOL - 200MG</v>
          </cell>
          <cell r="D408" t="str">
            <v xml:space="preserve">VFEND - 200MG</v>
          </cell>
          <cell r="E408" t="str">
            <v xml:space="preserve">PHARMACIA PFIZER</v>
          </cell>
          <cell r="F408" t="n">
            <v>1</v>
          </cell>
          <cell r="G408" t="str">
            <v>AMP</v>
          </cell>
          <cell r="H408" t="str">
            <v>NÃO</v>
          </cell>
          <cell r="I408" t="n">
            <v>1428.8058378465967</v>
          </cell>
        </row>
        <row r="409">
          <cell r="A409" t="n">
            <v>90274954</v>
          </cell>
          <cell r="B409" t="n">
            <v>20</v>
          </cell>
          <cell r="C409" t="str">
            <v xml:space="preserve">IOPAMIDOL 300 MG IODOML SOL. INJ. CX 10 FA X 50 ML</v>
          </cell>
          <cell r="D409" t="str">
            <v xml:space="preserve">IOPAMIRON 300 MG IODOML SOL. INJ. CX 10 FA X 50 ML</v>
          </cell>
          <cell r="E409" t="str">
            <v xml:space="preserve">SCHERING B.</v>
          </cell>
          <cell r="F409" t="n">
            <v>50</v>
          </cell>
          <cell r="G409" t="str">
            <v>ML</v>
          </cell>
          <cell r="H409" t="str">
            <v>SIM</v>
          </cell>
          <cell r="I409" t="n">
            <v>3.2923467272181628</v>
          </cell>
        </row>
        <row r="410">
          <cell r="A410" t="n">
            <v>90135750</v>
          </cell>
          <cell r="B410" t="n">
            <v>20</v>
          </cell>
          <cell r="C410" t="str">
            <v xml:space="preserve">AMOXICILINA+CLAVULANATO DE POTÁSSIO 1000 MG + 200 MG PÓ SOL. INJ. CX. 10 FA + 10 DIL. X 10 ML</v>
          </cell>
          <cell r="D410" t="str">
            <v xml:space="preserve">DOCLAXIN 1000 MG + 200 MG PÓ SOL. INJ. CX. 10 FA + 10 DIL. X 10 ML</v>
          </cell>
          <cell r="E410" t="str">
            <v>ARISTON</v>
          </cell>
          <cell r="F410" t="n">
            <v>1</v>
          </cell>
          <cell r="G410" t="str">
            <v>UN</v>
          </cell>
          <cell r="H410" t="str">
            <v>NÃO</v>
          </cell>
          <cell r="I410" t="n">
            <v>52.480567233545969</v>
          </cell>
        </row>
        <row r="411">
          <cell r="A411" t="n">
            <v>90346033</v>
          </cell>
          <cell r="B411" t="n">
            <v>20</v>
          </cell>
          <cell r="C411" t="str">
            <v xml:space="preserve">SULFATO DE AMICACINA - 500MG  2ML</v>
          </cell>
          <cell r="D411" t="str">
            <v xml:space="preserve">NOVAMIN - 500MG  2ML</v>
          </cell>
          <cell r="E411" t="str">
            <v>B-MS</v>
          </cell>
          <cell r="F411" t="n">
            <v>1</v>
          </cell>
          <cell r="G411" t="str">
            <v>AMP</v>
          </cell>
          <cell r="H411" t="str">
            <v>NÃO</v>
          </cell>
          <cell r="I411" t="n">
            <v>23.765294158503004</v>
          </cell>
        </row>
        <row r="412">
          <cell r="A412" t="n">
            <v>90184033</v>
          </cell>
          <cell r="B412" t="n">
            <v>20</v>
          </cell>
          <cell r="C412" t="str">
            <v xml:space="preserve">CITRATO DE FENTANILA 500 MCG (50 MCG ML)  SOL. INJ. CX  25  AMP. X 10  ML</v>
          </cell>
          <cell r="D412" t="str">
            <v xml:space="preserve">FENTANIL 500 MCG (50 MCG ML)  SOL. INJ. CX  25  AMP. X 10  ML</v>
          </cell>
          <cell r="E412" t="str">
            <v>CRISTALIA</v>
          </cell>
          <cell r="F412" t="n">
            <v>1</v>
          </cell>
          <cell r="G412" t="str">
            <v>AMP</v>
          </cell>
          <cell r="H412" t="str">
            <v>NÃO</v>
          </cell>
          <cell r="I412" t="n">
            <v>8.4500273171335962</v>
          </cell>
        </row>
        <row r="413">
          <cell r="A413" t="n">
            <v>90020944</v>
          </cell>
          <cell r="B413" t="n">
            <v>20</v>
          </cell>
          <cell r="C413" t="str">
            <v xml:space="preserve">TIAMINA 100MG 2ML</v>
          </cell>
          <cell r="D413" t="str">
            <v xml:space="preserve">TIAMINA 100MG 2ML</v>
          </cell>
          <cell r="E413" t="str">
            <v>MANIPULADO</v>
          </cell>
          <cell r="F413" t="n">
            <v>1</v>
          </cell>
          <cell r="G413" t="str">
            <v>AMP</v>
          </cell>
          <cell r="H413" t="str">
            <v>NÃO</v>
          </cell>
          <cell r="I413" t="n">
            <v>4.7643221779777676</v>
          </cell>
        </row>
        <row r="414">
          <cell r="A414" t="n">
            <v>90173546</v>
          </cell>
          <cell r="B414" t="n">
            <v>20</v>
          </cell>
          <cell r="C414" t="str">
            <v xml:space="preserve">IOBITRIDOL 300 MGML SOL. INJ. CX. FA X 100 ML</v>
          </cell>
          <cell r="D414" t="str">
            <v xml:space="preserve">HENETIX 300 MGML SOL. INJ. CX. FA X 100 ML</v>
          </cell>
          <cell r="E414" t="str">
            <v xml:space="preserve">GUERBET PROD. RADIOLOGICOS</v>
          </cell>
          <cell r="F414" t="n">
            <v>100</v>
          </cell>
          <cell r="G414" t="str">
            <v>ML</v>
          </cell>
          <cell r="H414" t="str">
            <v>SIM</v>
          </cell>
          <cell r="I414" t="n">
            <v>2.1200399006153154</v>
          </cell>
        </row>
        <row r="415">
          <cell r="A415" t="n">
            <v>90223403</v>
          </cell>
          <cell r="B415" t="n">
            <v>20</v>
          </cell>
          <cell r="C415" t="str">
            <v xml:space="preserve">ENOXAPARINA SODICA - 40MG  0,4ML</v>
          </cell>
          <cell r="D415" t="str">
            <v xml:space="preserve">HEPTRON - 40MG  0,4ML</v>
          </cell>
          <cell r="E415" t="str">
            <v xml:space="preserve">ASPEN PHARMA</v>
          </cell>
          <cell r="F415" t="n">
            <v>1</v>
          </cell>
          <cell r="G415" t="str">
            <v>SER</v>
          </cell>
          <cell r="H415" t="str">
            <v>NÃO</v>
          </cell>
          <cell r="I415" t="n">
            <v>42.47541561368692</v>
          </cell>
        </row>
        <row r="416">
          <cell r="A416" t="n">
            <v>90343018</v>
          </cell>
          <cell r="B416" t="n">
            <v>20</v>
          </cell>
          <cell r="C416" t="str">
            <v xml:space="preserve">SACARATO DE HIDRÓXIDO FÉRRICO 20 MGML SOL. INJ. CX. 5 AMP. X 5 ML</v>
          </cell>
          <cell r="D416" t="str">
            <v xml:space="preserve">NORIPURUM 20 MGML SOL. INJ. CX. 5 AMP. X 5 ML</v>
          </cell>
          <cell r="E416" t="str">
            <v xml:space="preserve">NYCOMED PHARMA</v>
          </cell>
          <cell r="F416" t="n">
            <v>1</v>
          </cell>
          <cell r="G416" t="str">
            <v>AMP</v>
          </cell>
          <cell r="H416" t="str">
            <v>NÃO</v>
          </cell>
          <cell r="I416" t="n">
            <v>11.022473112059195</v>
          </cell>
        </row>
        <row r="417">
          <cell r="A417" t="n">
            <v>90177738</v>
          </cell>
          <cell r="B417" t="str">
            <v>00</v>
          </cell>
          <cell r="C417" t="str">
            <v xml:space="preserve">MEROPENEM 500 MG PÓ SOL. INJ. CX. 10 FA</v>
          </cell>
          <cell r="D417" t="str">
            <v xml:space="preserve">MEPENOX 500 MG PÓ SOL. INJ. CX. 10 FA</v>
          </cell>
          <cell r="E417" t="str">
            <v>BIOCHIMICO</v>
          </cell>
          <cell r="F417" t="n">
            <v>1</v>
          </cell>
          <cell r="G417" t="str">
            <v>FA</v>
          </cell>
          <cell r="H417" t="str">
            <v>NÃO</v>
          </cell>
          <cell r="I417" t="n">
            <v>170.22004273763395</v>
          </cell>
        </row>
        <row r="418">
          <cell r="A418" t="n">
            <v>92416845</v>
          </cell>
          <cell r="B418" t="n">
            <v>20</v>
          </cell>
          <cell r="C418" t="str">
            <v xml:space="preserve">AMINOÁCIDOS+GLICOSE+ELETRÓLITOS SIST. FECH. 2 EM 1 SOLUÇÃO INJ. X 1000 ML</v>
          </cell>
          <cell r="D418" t="str">
            <v xml:space="preserve">NUTRIFLEX PLUS SIST. FECH. 2 EM 1 SOLUÇÃO INJ. X 1000 ML</v>
          </cell>
          <cell r="E418" t="str">
            <v xml:space="preserve">LABORATÓRIOS B. BRAUN SA</v>
          </cell>
          <cell r="F418" t="n">
            <v>1</v>
          </cell>
          <cell r="G418" t="str">
            <v>UN</v>
          </cell>
          <cell r="H418" t="str">
            <v>NÃO</v>
          </cell>
          <cell r="I418" t="n">
            <v>273.42936956573243</v>
          </cell>
        </row>
        <row r="419">
          <cell r="A419" t="n">
            <v>90281330</v>
          </cell>
          <cell r="B419" t="n">
            <v>20</v>
          </cell>
          <cell r="C419" t="str">
            <v xml:space="preserve">GLICOSE - 5%  500ML - BOLSAS - SISTEMA FECHADO MED FLEX</v>
          </cell>
          <cell r="D419" t="str">
            <v xml:space="preserve">SORO GLICOSADO - 5%  500ML - BOLSAS - SISTEMA FECHADO MED FLEX</v>
          </cell>
          <cell r="E419" t="str">
            <v xml:space="preserve">EUROFARMA  SEGMENTA</v>
          </cell>
          <cell r="F419" t="n">
            <v>1</v>
          </cell>
          <cell r="G419" t="str">
            <v>UN</v>
          </cell>
          <cell r="H419" t="str">
            <v>NÃO</v>
          </cell>
          <cell r="I419" t="n">
            <v>6.9396453678699768</v>
          </cell>
        </row>
        <row r="420">
          <cell r="A420" t="n">
            <v>90185366</v>
          </cell>
          <cell r="B420" t="n">
            <v>20</v>
          </cell>
          <cell r="C420" t="str">
            <v xml:space="preserve">CLORIDRATO DE ROPIVACAÍNA - 7,5MGML SOL. INJ.</v>
          </cell>
          <cell r="D420" t="str">
            <v xml:space="preserve">ROPI - 7,5MGML SOL. INJ.</v>
          </cell>
          <cell r="E420" t="str">
            <v>CRISTALIA</v>
          </cell>
          <cell r="F420" t="n">
            <v>1</v>
          </cell>
          <cell r="G420" t="str">
            <v>UN</v>
          </cell>
          <cell r="H420" t="str">
            <v>NÃO</v>
          </cell>
          <cell r="I420" t="n">
            <v>38.425002537998495</v>
          </cell>
        </row>
        <row r="421">
          <cell r="A421" t="n">
            <v>90222970</v>
          </cell>
          <cell r="B421" t="n">
            <v>20</v>
          </cell>
          <cell r="C421" t="str">
            <v xml:space="preserve">AMOXICILINA+CLAVULANATO DE POTÁSSIO</v>
          </cell>
          <cell r="D421" t="str">
            <v xml:space="preserve">CLAVICIN 1G + 200 MG  PÓ SOL. INJ. CX. 50 FA</v>
          </cell>
          <cell r="E421" t="str">
            <v xml:space="preserve">ASPEN PHARMA</v>
          </cell>
          <cell r="F421" t="n">
            <v>1</v>
          </cell>
          <cell r="G421" t="str">
            <v>UN</v>
          </cell>
          <cell r="H421" t="str">
            <v>NÃO</v>
          </cell>
          <cell r="I421" t="n">
            <v>53.487615795503039</v>
          </cell>
        </row>
        <row r="422">
          <cell r="A422" t="n">
            <v>90221214</v>
          </cell>
          <cell r="B422" t="n">
            <v>20</v>
          </cell>
          <cell r="C422" t="str">
            <v xml:space="preserve">CLORIDRATO DE TRAMADOL 100 MG (50 MGML) SOL. INJ. CX. 6  AMP.X 2 ML</v>
          </cell>
          <cell r="D422" t="str">
            <v xml:space="preserve">SYLADOR 100 MG (50 MGML) SOL. INJ. CX. 6  AMP.X 2 ML</v>
          </cell>
          <cell r="E422" t="str">
            <v>SANOFI-AVENTIS</v>
          </cell>
          <cell r="F422" t="n">
            <v>1</v>
          </cell>
          <cell r="G422" t="str">
            <v>AMP</v>
          </cell>
          <cell r="H422" t="str">
            <v>NÃO</v>
          </cell>
          <cell r="I422" t="n">
            <v>11.196908415206593</v>
          </cell>
        </row>
        <row r="423">
          <cell r="A423" t="n">
            <v>92471587</v>
          </cell>
          <cell r="B423" t="n">
            <v>20</v>
          </cell>
          <cell r="C423" t="str">
            <v xml:space="preserve">ENOXAPARINA SODICA - 80MG  0,87ML</v>
          </cell>
          <cell r="D423" t="str">
            <v xml:space="preserve">CUTENOX - 80MG  0,87ML</v>
          </cell>
          <cell r="E423" t="str">
            <v>BIOCHIMICO</v>
          </cell>
          <cell r="F423" t="n">
            <v>1</v>
          </cell>
          <cell r="G423" t="str">
            <v>SER</v>
          </cell>
          <cell r="H423" t="str">
            <v>NÃO</v>
          </cell>
          <cell r="I423" t="n">
            <v>88.304193047160211</v>
          </cell>
        </row>
        <row r="424">
          <cell r="A424" t="n">
            <v>92395546</v>
          </cell>
          <cell r="B424" t="n">
            <v>20</v>
          </cell>
          <cell r="C424" t="str">
            <v xml:space="preserve">CEFTRIAXONA IV - 1GRA</v>
          </cell>
          <cell r="D424" t="str">
            <v xml:space="preserve">CELLTRIAXON IV - 1GRA</v>
          </cell>
          <cell r="E424" t="str">
            <v xml:space="preserve">ASPEN PHARMA</v>
          </cell>
          <cell r="F424" t="n">
            <v>1</v>
          </cell>
          <cell r="G424" t="str">
            <v>FA</v>
          </cell>
          <cell r="H424" t="str">
            <v>NÃO</v>
          </cell>
          <cell r="I424" t="n">
            <v>27.728560605944175</v>
          </cell>
        </row>
        <row r="425">
          <cell r="A425" t="n">
            <v>90306546</v>
          </cell>
          <cell r="B425" t="n">
            <v>20</v>
          </cell>
          <cell r="C425" t="str">
            <v xml:space="preserve">CLORETO DE SODIO 0,9% - SOL. INJ. SIST. FECH. BOLSA X 100 ML</v>
          </cell>
          <cell r="D425" t="str">
            <v xml:space="preserve">CLORETO DE SODIO 0,9% - SOL. INJ. SIST. FECH. BOLSA X 100 ML</v>
          </cell>
          <cell r="E425" t="str">
            <v xml:space="preserve">FRESENIUS KABI UNIDADE AQUIRAZ</v>
          </cell>
          <cell r="F425" t="n">
            <v>1</v>
          </cell>
          <cell r="G425" t="str">
            <v>UN</v>
          </cell>
          <cell r="H425" t="str">
            <v>NÃO</v>
          </cell>
          <cell r="I425" t="n">
            <v>6.1987848595419859</v>
          </cell>
        </row>
        <row r="426">
          <cell r="A426" t="n">
            <v>90231635</v>
          </cell>
          <cell r="B426" t="n">
            <v>20</v>
          </cell>
          <cell r="C426" t="str">
            <v xml:space="preserve">OXALATO DE ESCITALOPRAM 10 MG CX. 28 CP. REV.</v>
          </cell>
          <cell r="D426" t="str">
            <v xml:space="preserve">LEXAPRO 10 MG CX. 28 CP. REV.</v>
          </cell>
          <cell r="E426" t="str">
            <v>LUNDBECK</v>
          </cell>
          <cell r="F426" t="n">
            <v>1</v>
          </cell>
          <cell r="G426" t="str">
            <v>COM</v>
          </cell>
          <cell r="H426" t="str">
            <v>NÃO</v>
          </cell>
          <cell r="I426" t="n">
            <v>7.5236644928407763</v>
          </cell>
        </row>
        <row r="427">
          <cell r="A427" t="n">
            <v>90302770</v>
          </cell>
          <cell r="B427" t="str">
            <v>00</v>
          </cell>
          <cell r="C427" t="str">
            <v xml:space="preserve">ALFAEPOETINA 4.000 UI SOL. INJ. CX. 6 SER. PREENCH. X 0,4 ML + DISPOSITIVO</v>
          </cell>
          <cell r="D427" t="str">
            <v xml:space="preserve">EPREX 4.000 UI SOL. INJ. CX. 6 SER. PREENCH. X 0,4 ML + DISPOSITIVO</v>
          </cell>
          <cell r="E427" t="str">
            <v>JANSSEN-CILAG</v>
          </cell>
          <cell r="F427" t="n">
            <v>1</v>
          </cell>
          <cell r="G427" t="str">
            <v>SER</v>
          </cell>
          <cell r="H427" t="str">
            <v>NÃO</v>
          </cell>
          <cell r="I427" t="n">
            <v>155.57031595099167</v>
          </cell>
        </row>
        <row r="428">
          <cell r="A428" t="n">
            <v>90265017</v>
          </cell>
          <cell r="B428" t="n">
            <v>20</v>
          </cell>
          <cell r="C428" t="str">
            <v xml:space="preserve">CEFALOTINA SÓDICA 1 G PÓ SOL. INJ. CX. 50 FA + 50 AMP. DIL. X 5 ML</v>
          </cell>
          <cell r="D428" t="str">
            <v xml:space="preserve">KEFLIN 1 G PÓ SOL. INJ. CX. 50 FA + 50 AMP. DIL. X 5 ML</v>
          </cell>
          <cell r="E428" t="str">
            <v>ABL</v>
          </cell>
          <cell r="F428" t="n">
            <v>1</v>
          </cell>
          <cell r="G428" t="str">
            <v>FA</v>
          </cell>
          <cell r="H428" t="str">
            <v>NÃO</v>
          </cell>
          <cell r="I428" t="n">
            <v>8.307911295924459</v>
          </cell>
        </row>
        <row r="429">
          <cell r="A429" t="n">
            <v>92380042</v>
          </cell>
          <cell r="B429" t="n">
            <v>20</v>
          </cell>
          <cell r="C429" t="str">
            <v xml:space="preserve">DIPIRONA SODICA - 500MG2ML</v>
          </cell>
          <cell r="D429" t="str">
            <v xml:space="preserve">DIPIRONA SODICA - 500MG2ML</v>
          </cell>
          <cell r="E429" t="str">
            <v xml:space="preserve">NEO QUIMICA</v>
          </cell>
          <cell r="F429" t="n">
            <v>1</v>
          </cell>
          <cell r="G429" t="str">
            <v>AMP</v>
          </cell>
          <cell r="H429" t="str">
            <v>NÃO</v>
          </cell>
          <cell r="I429" t="n">
            <v>1.555870515420215</v>
          </cell>
        </row>
        <row r="430">
          <cell r="A430" t="n">
            <v>92400663</v>
          </cell>
          <cell r="B430" t="n">
            <v>20</v>
          </cell>
          <cell r="C430" t="str">
            <v xml:space="preserve">CLORETO DE SÓDIO 0,9% SOL. INJ. SIST. FECH. FR. X 100 ML</v>
          </cell>
          <cell r="D430" t="str">
            <v xml:space="preserve">CLORETO DE SÓDIO 0,9% SOL. INJ. SIST. FECH. FR. X 100 ML</v>
          </cell>
          <cell r="E430" t="str">
            <v>FARMACE</v>
          </cell>
          <cell r="F430" t="n">
            <v>1</v>
          </cell>
          <cell r="G430" t="str">
            <v>FR</v>
          </cell>
          <cell r="H430" t="str">
            <v>NÃO</v>
          </cell>
          <cell r="I430" t="n">
            <v>6.2417207740409015</v>
          </cell>
        </row>
        <row r="431">
          <cell r="A431" t="n">
            <v>90216504</v>
          </cell>
          <cell r="B431" t="n">
            <v>20</v>
          </cell>
          <cell r="C431" t="str">
            <v xml:space="preserve">CETOROLACO DE TROMETAMOL - 30MGML SOL. INJ.</v>
          </cell>
          <cell r="D431" t="str">
            <v xml:space="preserve">TORAGESIC - 30MGML SOL. INJ.</v>
          </cell>
          <cell r="E431" t="str">
            <v xml:space="preserve">SIGMA PHARMA</v>
          </cell>
          <cell r="F431" t="n">
            <v>1</v>
          </cell>
          <cell r="G431" t="str">
            <v>AMP</v>
          </cell>
          <cell r="H431" t="str">
            <v>NÃO</v>
          </cell>
          <cell r="I431" t="n">
            <v>9.5670114504304102</v>
          </cell>
        </row>
        <row r="432">
          <cell r="A432" t="n">
            <v>92439403</v>
          </cell>
          <cell r="B432" t="n">
            <v>20</v>
          </cell>
          <cell r="C432" t="str">
            <v xml:space="preserve">FLUMAZENIL - 0,1MG5ML</v>
          </cell>
          <cell r="D432" t="str">
            <v xml:space="preserve">FLUMAZIL - 0,1MG5ML</v>
          </cell>
          <cell r="E432" t="str">
            <v>CRISTALIA</v>
          </cell>
          <cell r="F432" t="n">
            <v>1</v>
          </cell>
          <cell r="G432" t="str">
            <v>AMP</v>
          </cell>
          <cell r="H432" t="str">
            <v>NÃO</v>
          </cell>
          <cell r="I432" t="n">
            <v>205.46981688090821</v>
          </cell>
        </row>
        <row r="433">
          <cell r="A433" t="n">
            <v>92264107</v>
          </cell>
          <cell r="B433" t="n">
            <v>20</v>
          </cell>
          <cell r="C433" t="str">
            <v xml:space="preserve">ÁGUA P INJEÇÃO CX. 100 AMP. VD. X 10 ML</v>
          </cell>
          <cell r="D433" t="str">
            <v xml:space="preserve">ÁGUA P INJEÇÃO CX. 100 AMP. VD. X 10 ML</v>
          </cell>
          <cell r="E433" t="str">
            <v>HYPOFARMA</v>
          </cell>
          <cell r="F433" t="n">
            <v>1</v>
          </cell>
          <cell r="G433" t="str">
            <v>AMP</v>
          </cell>
          <cell r="H433" t="str">
            <v>NÃO</v>
          </cell>
          <cell r="I433" t="n">
            <v>0.94225491822334217</v>
          </cell>
        </row>
        <row r="434">
          <cell r="A434" t="n">
            <v>92443419</v>
          </cell>
          <cell r="B434" t="n">
            <v>20</v>
          </cell>
          <cell r="C434" t="str">
            <v xml:space="preserve">SALMETEROL+PROPIONATO DE FLUTICASONA 25 MCGDOSE + 125 MCGDOSE SUSP. ORAL AER. FR. X 120 DOSES + VÁLV. DOS.</v>
          </cell>
          <cell r="D434" t="str">
            <v xml:space="preserve">SERETIDE SPRAY 25 MCGDOSE + 125 MCGDOSE SUSP. ORAL AER. FR. X 120 DOSES + VÁLV. DOS.</v>
          </cell>
          <cell r="E434" t="str">
            <v>GLAXOSMITKLINE</v>
          </cell>
          <cell r="F434" t="n">
            <v>120</v>
          </cell>
          <cell r="G434" t="str">
            <v>DOSE</v>
          </cell>
          <cell r="H434" t="str">
            <v>SIM</v>
          </cell>
          <cell r="I434" t="n">
            <v>0.77771887743370427</v>
          </cell>
        </row>
        <row r="435">
          <cell r="A435" t="n">
            <v>90309723</v>
          </cell>
          <cell r="B435" t="n">
            <v>20</v>
          </cell>
          <cell r="C435" t="str">
            <v xml:space="preserve">TENOXICAM 40 MG PÓ LIÓF. SOL. INJ. CX. 50 FA</v>
          </cell>
          <cell r="D435" t="str">
            <v xml:space="preserve">TEFLAN 40 MG PÓ LIÓF. SOL. INJ. CX. 50 FA</v>
          </cell>
          <cell r="E435" t="str">
            <v xml:space="preserve">UNIAO QUIMICA</v>
          </cell>
          <cell r="F435" t="n">
            <v>1</v>
          </cell>
          <cell r="G435" t="str">
            <v>FA</v>
          </cell>
          <cell r="H435" t="str">
            <v>NÃO</v>
          </cell>
          <cell r="I435" t="n">
            <v>14.969633736055339</v>
          </cell>
        </row>
        <row r="436">
          <cell r="A436" t="n">
            <v>90178149</v>
          </cell>
          <cell r="B436" t="n">
            <v>20</v>
          </cell>
          <cell r="C436" t="str">
            <v xml:space="preserve">PROPOFOL 10 MGML EMUL. INJ. CX. 10  AMP.X  20  ML</v>
          </cell>
          <cell r="D436" t="str">
            <v xml:space="preserve">PROPOTIL  10 MGML EMUL. INJ. CX. 10  AMP.X  20  ML</v>
          </cell>
          <cell r="E436" t="str">
            <v>BIOCHIMICO</v>
          </cell>
          <cell r="F436" t="n">
            <v>1</v>
          </cell>
          <cell r="G436" t="str">
            <v>AMP</v>
          </cell>
          <cell r="H436" t="str">
            <v>NÃO</v>
          </cell>
          <cell r="I436" t="n">
            <v>34.101914263925579</v>
          </cell>
        </row>
        <row r="437">
          <cell r="A437" t="n">
            <v>90890019</v>
          </cell>
          <cell r="B437" t="n">
            <v>20</v>
          </cell>
          <cell r="C437" t="str">
            <v xml:space="preserve">BROMETO DE IPRATROPIO 0,025% - 20ML SOL.</v>
          </cell>
          <cell r="D437" t="str">
            <v xml:space="preserve">ATROVENT 0,025% - 20ML</v>
          </cell>
          <cell r="E437" t="str">
            <v xml:space="preserve">BOEHRINGER INGELHEIM</v>
          </cell>
          <cell r="F437" t="n">
            <v>400</v>
          </cell>
          <cell r="G437" t="str">
            <v>GTS</v>
          </cell>
          <cell r="H437" t="str">
            <v>SIM</v>
          </cell>
          <cell r="I437" t="n">
            <v>0.041881923176835409</v>
          </cell>
        </row>
        <row r="438">
          <cell r="A438" t="n">
            <v>90199243</v>
          </cell>
          <cell r="B438" t="n">
            <v>20</v>
          </cell>
          <cell r="C438" t="str">
            <v xml:space="preserve">SORBITOL - 3% 3000ML  SOL. IRRIG. UROL. UMA BOLSA PLAST.</v>
          </cell>
          <cell r="D438" t="str">
            <v xml:space="preserve">SORBITOL - 3% 3000ML  SOL. IRRIG. UROL. UMA BOLSA PLAST.</v>
          </cell>
          <cell r="E438" t="str">
            <v xml:space="preserve">BAXTER HEALTHCARE - USA</v>
          </cell>
          <cell r="F438" t="n">
            <v>1</v>
          </cell>
          <cell r="G438" t="str">
            <v>UN</v>
          </cell>
          <cell r="H438" t="str">
            <v>NÃO</v>
          </cell>
          <cell r="I438" t="n">
            <v>28.096518689272592</v>
          </cell>
        </row>
        <row r="439">
          <cell r="A439" t="n">
            <v>90205847</v>
          </cell>
          <cell r="B439" t="n">
            <v>20</v>
          </cell>
          <cell r="C439" t="str">
            <v xml:space="preserve">RETINOL+METIONINA+CLORANFENICOL+AMINOÁCIDOS OFT BISN. X 3,5 G</v>
          </cell>
          <cell r="D439" t="str">
            <v xml:space="preserve">EPITEZAN POMADA OFT BISN. X 3,5 G</v>
          </cell>
          <cell r="E439" t="str">
            <v>ALLERGAN</v>
          </cell>
          <cell r="F439" t="n">
            <v>3.5</v>
          </cell>
          <cell r="G439" t="str">
            <v>G</v>
          </cell>
          <cell r="H439" t="str">
            <v>SIM</v>
          </cell>
          <cell r="I439" t="n">
            <v>3.1577387129228569</v>
          </cell>
        </row>
        <row r="440">
          <cell r="A440" t="n">
            <v>90121716</v>
          </cell>
          <cell r="B440" t="n">
            <v>20</v>
          </cell>
          <cell r="C440" t="str">
            <v xml:space="preserve">AGUA PARA INJEÇAO - 20ML</v>
          </cell>
          <cell r="D440" t="str">
            <v xml:space="preserve">AGUA PARA INJEÇAO - 20ML</v>
          </cell>
          <cell r="E440" t="str">
            <v>ISOFARMA</v>
          </cell>
          <cell r="F440" t="n">
            <v>1</v>
          </cell>
          <cell r="G440" t="str">
            <v>AMP</v>
          </cell>
          <cell r="H440" t="str">
            <v>NÃO</v>
          </cell>
          <cell r="I440" t="n">
            <v>0.76926254944645289</v>
          </cell>
        </row>
        <row r="441">
          <cell r="A441" t="n">
            <v>92463967</v>
          </cell>
          <cell r="B441" t="n">
            <v>20</v>
          </cell>
          <cell r="C441" t="str">
            <v xml:space="preserve">CLORIDRATO DE VANCOMICINA CP 1 G PÓ LIÓF. INJ. CX. FA</v>
          </cell>
          <cell r="D441" t="str">
            <v xml:space="preserve">VANCOCINA CP 1 G PÓ LIÓF. INJ. CX. FA</v>
          </cell>
          <cell r="E441" t="str">
            <v>ABL</v>
          </cell>
          <cell r="F441" t="n">
            <v>1</v>
          </cell>
          <cell r="G441" t="str">
            <v>FA</v>
          </cell>
          <cell r="H441" t="str">
            <v>NÃO</v>
          </cell>
          <cell r="I441" t="n">
            <v>63.664540072344408</v>
          </cell>
        </row>
        <row r="442">
          <cell r="A442" t="n">
            <v>91221013</v>
          </cell>
          <cell r="B442" t="n">
            <v>20</v>
          </cell>
          <cell r="C442" t="str">
            <v xml:space="preserve">ISOFLURANO - 100ML</v>
          </cell>
          <cell r="D442" t="str">
            <v xml:space="preserve">ISOFORINE - 100ML</v>
          </cell>
          <cell r="E442" t="str">
            <v>CRISTALIA</v>
          </cell>
          <cell r="F442" t="n">
            <v>100</v>
          </cell>
          <cell r="G442" t="str">
            <v>ML</v>
          </cell>
          <cell r="H442" t="str">
            <v>SIM</v>
          </cell>
          <cell r="I442" t="n">
            <v>5.2793640931046371</v>
          </cell>
        </row>
        <row r="443">
          <cell r="A443" t="n">
            <v>90312260</v>
          </cell>
          <cell r="B443" t="n">
            <v>20</v>
          </cell>
          <cell r="C443" t="str">
            <v xml:space="preserve">CLORETO DE SÓDIO 0,9% SOL. IRRIG. FR. PLÁST X 2000 ML</v>
          </cell>
          <cell r="D443" t="str">
            <v xml:space="preserve">CLORETO DE SÓDIO 0,9% SOL. IRRIG. FR. PLÁST X 2000 ML</v>
          </cell>
          <cell r="E443" t="str">
            <v xml:space="preserve">FRESENIUS KABI AG - ALEMANHA</v>
          </cell>
          <cell r="F443" t="n">
            <v>1</v>
          </cell>
          <cell r="G443" t="str">
            <v>FR</v>
          </cell>
          <cell r="H443" t="str">
            <v>NÃO</v>
          </cell>
          <cell r="I443" t="n">
            <v>17.133941724806029</v>
          </cell>
        </row>
        <row r="444">
          <cell r="A444" t="n">
            <v>91483026</v>
          </cell>
          <cell r="B444" t="n">
            <v>20</v>
          </cell>
          <cell r="C444" t="str">
            <v xml:space="preserve">NITROGLICERINA - 25MG5ML</v>
          </cell>
          <cell r="D444" t="str">
            <v xml:space="preserve">TRIDIL - 25MG5ML</v>
          </cell>
          <cell r="E444" t="str">
            <v>CRISTALIA</v>
          </cell>
          <cell r="F444" t="n">
            <v>1</v>
          </cell>
          <cell r="G444" t="str">
            <v>UN</v>
          </cell>
          <cell r="H444" t="str">
            <v>NÃO</v>
          </cell>
          <cell r="I444" t="n">
            <v>30.395756591096692</v>
          </cell>
        </row>
        <row r="445">
          <cell r="A445" t="n">
            <v>90736010</v>
          </cell>
          <cell r="B445" t="n">
            <v>20</v>
          </cell>
          <cell r="C445" t="str">
            <v xml:space="preserve">POLIESTIRENOSSULFONATO DE CALCIO - 30GRA</v>
          </cell>
          <cell r="D445" t="str">
            <v xml:space="preserve">SORCAL - 30GRA</v>
          </cell>
          <cell r="E445" t="str">
            <v>WYETH</v>
          </cell>
          <cell r="F445" t="n">
            <v>1</v>
          </cell>
          <cell r="G445" t="str">
            <v>UN</v>
          </cell>
          <cell r="H445" t="str">
            <v>NÃO</v>
          </cell>
          <cell r="I445" t="n">
            <v>21.900659146722873</v>
          </cell>
        </row>
        <row r="446">
          <cell r="A446" t="n">
            <v>90498020</v>
          </cell>
          <cell r="B446" t="n">
            <v>20</v>
          </cell>
          <cell r="C446" t="str">
            <v xml:space="preserve">FOSFATO DE CODEÍNA+PARACETAMOL 30 MG + 500 MG CX. 12 CP.</v>
          </cell>
          <cell r="D446" t="str">
            <v xml:space="preserve">TYLEX 30 MG + 500 MG CX. 12 CP.</v>
          </cell>
          <cell r="E446" t="str">
            <v>JANSSEN-CILAG</v>
          </cell>
          <cell r="F446" t="n">
            <v>1</v>
          </cell>
          <cell r="G446" t="str">
            <v>COM</v>
          </cell>
          <cell r="H446" t="str">
            <v>NÃO</v>
          </cell>
          <cell r="I446" t="n">
            <v>2.2632209469449398</v>
          </cell>
        </row>
        <row r="447">
          <cell r="A447" t="n">
            <v>90281624</v>
          </cell>
          <cell r="B447" t="n">
            <v>20</v>
          </cell>
          <cell r="C447" t="str">
            <v xml:space="preserve">RINGER C LACTADO - LINHAMAX - FRASCOS - SISTEMA FECHADO 500 ML</v>
          </cell>
          <cell r="D447" t="str">
            <v xml:space="preserve">RINGER C LACTADO - LINHAMAX - FRASCOS - SISTEMA FECHADO 500 ML</v>
          </cell>
          <cell r="E447" t="str">
            <v xml:space="preserve">EUROFARMA  SEGMENTA</v>
          </cell>
          <cell r="F447" t="n">
            <v>1</v>
          </cell>
          <cell r="G447" t="str">
            <v>FR</v>
          </cell>
          <cell r="H447" t="str">
            <v>NÃO</v>
          </cell>
          <cell r="I447" t="n">
            <v>7.1609961252934147</v>
          </cell>
        </row>
        <row r="448">
          <cell r="A448" t="n">
            <v>90124219</v>
          </cell>
          <cell r="B448" t="n">
            <v>20</v>
          </cell>
          <cell r="C448" t="str">
            <v xml:space="preserve">BROMOPRIDA 5MGML SOL. INJ. CX. 50 AMP. VD. X 2 ML</v>
          </cell>
          <cell r="D448" t="str">
            <v xml:space="preserve">BROMOPRIDA 5MGML SOL. INJ. CX. 50 AMP. VD. X 2 ML</v>
          </cell>
          <cell r="E448" t="str">
            <v xml:space="preserve">UNIAO QUIMICA</v>
          </cell>
          <cell r="F448" t="n">
            <v>1</v>
          </cell>
          <cell r="G448" t="str">
            <v>AMP</v>
          </cell>
          <cell r="H448" t="str">
            <v>NÃO</v>
          </cell>
          <cell r="I448" t="n">
            <v>3.221289226076494</v>
          </cell>
        </row>
        <row r="449">
          <cell r="A449" t="n">
            <v>90123212</v>
          </cell>
          <cell r="B449" t="n">
            <v>20</v>
          </cell>
          <cell r="C449" t="str">
            <v xml:space="preserve">CEFAZOLINA SÓDICA</v>
          </cell>
          <cell r="D449" t="str">
            <v xml:space="preserve">CEFTRAT 1 G PÓ SOL. INJ. CX. 50 FA</v>
          </cell>
          <cell r="E449" t="str">
            <v xml:space="preserve">UNIAO QUIMICA</v>
          </cell>
          <cell r="F449" t="n">
            <v>1</v>
          </cell>
          <cell r="G449" t="str">
            <v>FA</v>
          </cell>
          <cell r="H449" t="str">
            <v>NÃO</v>
          </cell>
          <cell r="I449" t="n">
            <v>12.18625656409581</v>
          </cell>
        </row>
        <row r="450">
          <cell r="A450" t="n">
            <v>90286928</v>
          </cell>
          <cell r="B450" t="n">
            <v>20</v>
          </cell>
          <cell r="C450" t="str">
            <v xml:space="preserve">HEPARINA SÓDICA 5000 UIML SOL. INJ. CX. 50 FA X 5 ML</v>
          </cell>
          <cell r="D450" t="str">
            <v xml:space="preserve">PARINEX 5000 UIML SOL. INJ. CX. 50 FA X 5 ML</v>
          </cell>
          <cell r="E450" t="str">
            <v>HIPOLABOR</v>
          </cell>
          <cell r="F450" t="n">
            <v>5</v>
          </cell>
          <cell r="G450" t="str">
            <v>ML</v>
          </cell>
          <cell r="H450" t="str">
            <v>SIM</v>
          </cell>
          <cell r="I450" t="n">
            <v>2.5126151855041865</v>
          </cell>
        </row>
        <row r="451">
          <cell r="A451" t="n">
            <v>90294319</v>
          </cell>
          <cell r="B451" t="n">
            <v>20</v>
          </cell>
          <cell r="C451" t="str">
            <v xml:space="preserve">LEVOFLOXACINO 5 MGML SOL. INJ. CX. 6 BOLSAS X 100 ML</v>
          </cell>
          <cell r="D451" t="str">
            <v xml:space="preserve">LEVOFLOXACINO 5 MGML SOL. INJ. CX. 6 BOLSAS X 100 ML</v>
          </cell>
          <cell r="E451" t="str">
            <v>EUROFARMA</v>
          </cell>
          <cell r="F451" t="n">
            <v>1</v>
          </cell>
          <cell r="G451" t="str">
            <v>UN</v>
          </cell>
          <cell r="H451" t="str">
            <v>NÃO</v>
          </cell>
          <cell r="I451" t="n">
            <v>116.49181854698811</v>
          </cell>
        </row>
        <row r="452">
          <cell r="A452" t="n">
            <v>90236386</v>
          </cell>
          <cell r="B452" t="n">
            <v>20</v>
          </cell>
          <cell r="C452" t="str">
            <v xml:space="preserve">CEFTRIAXONA SODICA IV - 1000MG</v>
          </cell>
          <cell r="D452" t="str">
            <v xml:space="preserve">CEFTRIAXONA SODICA IV - 1000MG</v>
          </cell>
          <cell r="E452" t="str">
            <v>AUROBINDO</v>
          </cell>
          <cell r="F452" t="n">
            <v>1</v>
          </cell>
          <cell r="G452" t="str">
            <v>FA</v>
          </cell>
          <cell r="H452" t="str">
            <v>NÃO</v>
          </cell>
          <cell r="I452" t="n">
            <v>30.070553146642268</v>
          </cell>
        </row>
        <row r="453">
          <cell r="A453" t="n">
            <v>90150244</v>
          </cell>
          <cell r="B453" t="n">
            <v>20</v>
          </cell>
          <cell r="C453" t="str">
            <v xml:space="preserve">AMPICILINA SODICA - 1GRA + DIL. AMP. PLAST. 3 ML</v>
          </cell>
          <cell r="D453" t="str">
            <v xml:space="preserve">AMPLACILINA - 1GRA + DIL. AMP. PLAST. 3 ML</v>
          </cell>
          <cell r="E453" t="str">
            <v>EUROFARMA</v>
          </cell>
          <cell r="F453" t="n">
            <v>1</v>
          </cell>
          <cell r="G453" t="str">
            <v>AMP</v>
          </cell>
          <cell r="H453" t="str">
            <v>NÃO</v>
          </cell>
          <cell r="I453" t="n">
            <v>14.235163823914801</v>
          </cell>
        </row>
        <row r="454">
          <cell r="A454" t="n">
            <v>92457541</v>
          </cell>
          <cell r="B454" t="n">
            <v>20</v>
          </cell>
          <cell r="C454" t="str">
            <v xml:space="preserve">ATORVASTATINA - 40MG</v>
          </cell>
          <cell r="D454" t="str">
            <v xml:space="preserve">LIPITOR - 40MG</v>
          </cell>
          <cell r="E454" t="str">
            <v xml:space="preserve">PHARMACIA PFIZER</v>
          </cell>
          <cell r="F454" t="n">
            <v>1</v>
          </cell>
          <cell r="G454" t="str">
            <v>COM</v>
          </cell>
          <cell r="H454" t="str">
            <v>NÃO</v>
          </cell>
          <cell r="I454" t="n">
            <v>6.2001162530923422</v>
          </cell>
        </row>
        <row r="455">
          <cell r="A455" t="n">
            <v>92457584</v>
          </cell>
          <cell r="B455" t="str">
            <v>00</v>
          </cell>
          <cell r="C455" t="str">
            <v xml:space="preserve">VORICONAZOL - 200MG</v>
          </cell>
          <cell r="D455" t="str">
            <v xml:space="preserve">VFEND - 200MG</v>
          </cell>
          <cell r="E455" t="str">
            <v xml:space="preserve">PHARMACIA PFIZER</v>
          </cell>
          <cell r="F455" t="n">
            <v>1</v>
          </cell>
          <cell r="G455" t="str">
            <v>COM</v>
          </cell>
          <cell r="H455" t="str">
            <v>NÃO</v>
          </cell>
          <cell r="I455" t="n">
            <v>420.2464639152268</v>
          </cell>
        </row>
        <row r="456">
          <cell r="A456" t="n">
            <v>90282663</v>
          </cell>
          <cell r="B456" t="n">
            <v>20</v>
          </cell>
          <cell r="C456" t="str">
            <v xml:space="preserve">AGUA PARA INJEÇÃO SOL. INJ. SIST. FECH. CX. 24 FR.X 500ML</v>
          </cell>
          <cell r="D456" t="str">
            <v xml:space="preserve">AGUA PARA INJEÇÃO SOL. INJ. SIST. FECH. CX. 24 FR.X 500ML</v>
          </cell>
          <cell r="E456" t="str">
            <v>J.P</v>
          </cell>
          <cell r="F456" t="n">
            <v>1</v>
          </cell>
          <cell r="G456" t="str">
            <v>UN</v>
          </cell>
          <cell r="H456" t="str">
            <v>NÃO</v>
          </cell>
          <cell r="I456" t="n">
            <v>9.5838471597945407</v>
          </cell>
        </row>
        <row r="457">
          <cell r="A457" t="n">
            <v>90304942</v>
          </cell>
          <cell r="B457" t="n">
            <v>20</v>
          </cell>
          <cell r="C457" t="str">
            <v xml:space="preserve">IOPROMIDA 300 (623,4 MGML) SOL. INJ. CX. 10 FA X 200 ML</v>
          </cell>
          <cell r="D457" t="str">
            <v xml:space="preserve">ULTRAVIST 300 (623,4 MGML) SOL. INJ. CX. 10 FA X 200 ML</v>
          </cell>
          <cell r="E457" t="str">
            <v>SCHERINGBAYER</v>
          </cell>
          <cell r="F457" t="n">
            <v>200</v>
          </cell>
          <cell r="G457" t="str">
            <v>ML</v>
          </cell>
          <cell r="H457" t="str">
            <v>SIM</v>
          </cell>
          <cell r="I457" t="n">
            <v>2.534253504617229</v>
          </cell>
        </row>
        <row r="458">
          <cell r="A458" t="n">
            <v>90167716</v>
          </cell>
          <cell r="B458" t="n">
            <v>20</v>
          </cell>
          <cell r="C458" t="str">
            <v xml:space="preserve">SUCCINATO SÓDICO DE METILPREDNISOLONA 500 MG PÓ LIÓF. INJ. FA + AMP. DIL. X 8 ML</v>
          </cell>
          <cell r="D458" t="str">
            <v xml:space="preserve">SOLU-MEDROL 500 MG PÓ LIÓF. INJ. FA + AMP. DIL. X 8 ML</v>
          </cell>
          <cell r="E458" t="str">
            <v xml:space="preserve">PHARMACIA PFIZER</v>
          </cell>
          <cell r="F458" t="n">
            <v>1</v>
          </cell>
          <cell r="G458" t="str">
            <v>UN</v>
          </cell>
          <cell r="H458" t="str">
            <v>NÃO</v>
          </cell>
          <cell r="I458" t="n">
            <v>49.802368727793898</v>
          </cell>
        </row>
        <row r="459">
          <cell r="A459" t="n">
            <v>90185420</v>
          </cell>
          <cell r="B459" t="n">
            <v>20</v>
          </cell>
          <cell r="C459" t="str">
            <v xml:space="preserve">CLORIDRATO DE METADONA 10 MGML SOL. INJ. CX.10  AMP. X 1  ML</v>
          </cell>
          <cell r="D459" t="str">
            <v xml:space="preserve">MYTEDOM 10 MGML SOL. INJ. CX.10  AMP. X 1  ML</v>
          </cell>
          <cell r="E459" t="str">
            <v>CRISTALIA</v>
          </cell>
          <cell r="F459" t="n">
            <v>1</v>
          </cell>
          <cell r="G459" t="str">
            <v>AMP</v>
          </cell>
          <cell r="H459" t="str">
            <v>NÃO</v>
          </cell>
          <cell r="I459" t="n">
            <v>6.1245465920114146</v>
          </cell>
        </row>
        <row r="460">
          <cell r="A460" t="n">
            <v>92447295</v>
          </cell>
          <cell r="B460" t="n">
            <v>20</v>
          </cell>
          <cell r="C460" t="str">
            <v xml:space="preserve">CLORETO DE SODIO - 0,9%  10ML</v>
          </cell>
          <cell r="D460" t="str">
            <v xml:space="preserve">CLORETO DE SODIO - 0,9%  10ML</v>
          </cell>
          <cell r="E460" t="str">
            <v xml:space="preserve">HALEX ISTAR INDÚSTRIA</v>
          </cell>
          <cell r="F460" t="n">
            <v>1</v>
          </cell>
          <cell r="G460" t="str">
            <v>UN</v>
          </cell>
          <cell r="H460" t="str">
            <v>NÃO</v>
          </cell>
          <cell r="I460" t="n">
            <v>0.71711884165167017</v>
          </cell>
        </row>
        <row r="461">
          <cell r="A461" t="n">
            <v>92374085</v>
          </cell>
          <cell r="B461" t="n">
            <v>20</v>
          </cell>
          <cell r="C461" t="str">
            <v xml:space="preserve">GLICOSE 5% SOL. INJ. SIST. FECH. CX. 20 AMP. ECOFLAC PLUS X 500 ML</v>
          </cell>
          <cell r="D461" t="str">
            <v xml:space="preserve">GLICOSE 5% SOL. INJ. SIST. FECH. CX. 20 AMP. ECOFLAC PLUS X 500 ML</v>
          </cell>
          <cell r="E461" t="str">
            <v xml:space="preserve">LABORATÓRIOS B. BRAUN SA</v>
          </cell>
          <cell r="F461" t="n">
            <v>1</v>
          </cell>
          <cell r="G461" t="str">
            <v>UN</v>
          </cell>
          <cell r="H461" t="str">
            <v>NÃO</v>
          </cell>
          <cell r="I461" t="n">
            <v>6.8403084165898633</v>
          </cell>
        </row>
        <row r="462">
          <cell r="A462" t="n">
            <v>91394023</v>
          </cell>
          <cell r="B462" t="n">
            <v>20</v>
          </cell>
          <cell r="C462" t="str">
            <v xml:space="preserve">PANTOPRAZOL - 20MG</v>
          </cell>
          <cell r="D462" t="str">
            <v xml:space="preserve">PANTOZOL - 20MG</v>
          </cell>
          <cell r="E462" t="str">
            <v xml:space="preserve">NYCOMED PHARMA</v>
          </cell>
          <cell r="F462" t="n">
            <v>1</v>
          </cell>
          <cell r="G462" t="str">
            <v>COM</v>
          </cell>
          <cell r="H462" t="str">
            <v>NÃO</v>
          </cell>
          <cell r="I462" t="n">
            <v>4.5326478080247972</v>
          </cell>
        </row>
        <row r="463">
          <cell r="A463" t="n">
            <v>90274342</v>
          </cell>
          <cell r="B463" t="n">
            <v>20</v>
          </cell>
          <cell r="C463" t="str">
            <v xml:space="preserve">IOVERSOL 320 MG IODOML SOL. INJ. FA X 50 ML</v>
          </cell>
          <cell r="D463" t="str">
            <v xml:space="preserve">OPTIRAY 320 MG IODOML SOL. INJ. FA X 50 ML</v>
          </cell>
          <cell r="E463" t="str">
            <v xml:space="preserve">COVIDIEN MALLINCKRODT</v>
          </cell>
          <cell r="F463" t="n">
            <v>50</v>
          </cell>
          <cell r="G463" t="str">
            <v>ML</v>
          </cell>
          <cell r="H463" t="str">
            <v>SIM</v>
          </cell>
          <cell r="I463" t="n">
            <v>4.202437299888393</v>
          </cell>
        </row>
        <row r="464">
          <cell r="A464" t="n">
            <v>92459218</v>
          </cell>
          <cell r="B464" t="n">
            <v>20</v>
          </cell>
          <cell r="C464" t="str">
            <v xml:space="preserve">LOSARTANA POTASSICA - 50MG</v>
          </cell>
          <cell r="D464" t="str">
            <v xml:space="preserve">LOSARTANA POTASSICA - 50MG</v>
          </cell>
          <cell r="E464" t="str">
            <v>CRISTALIA</v>
          </cell>
          <cell r="F464" t="n">
            <v>1</v>
          </cell>
          <cell r="G464" t="str">
            <v>COM</v>
          </cell>
          <cell r="H464" t="str">
            <v>NÃO</v>
          </cell>
          <cell r="I464" t="n">
            <v>2.4593812563799111</v>
          </cell>
        </row>
        <row r="465">
          <cell r="A465" t="n">
            <v>90178203</v>
          </cell>
          <cell r="B465" t="n">
            <v>20</v>
          </cell>
          <cell r="C465" t="str">
            <v>PIPERACILINA+TAZOBACTAM</v>
          </cell>
          <cell r="D465" t="str">
            <v xml:space="preserve">TAZOCILINA 4,5 G (4 G + 500 MG) PÓ LIÓF. INJ. CX. 10  FA</v>
          </cell>
          <cell r="E465" t="str">
            <v>BIOCHIMICO</v>
          </cell>
          <cell r="F465" t="n">
            <v>1</v>
          </cell>
          <cell r="G465" t="str">
            <v>FA</v>
          </cell>
          <cell r="H465" t="str">
            <v>NÃO</v>
          </cell>
          <cell r="I465" t="n">
            <v>125.19180068166472</v>
          </cell>
        </row>
        <row r="466">
          <cell r="A466" t="n">
            <v>90153677</v>
          </cell>
          <cell r="B466" t="n">
            <v>20</v>
          </cell>
          <cell r="C466" t="str">
            <v xml:space="preserve">CLORIDRATO DE ROPIVACAÍNA - 10MGML SOL. INJ. 20ML</v>
          </cell>
          <cell r="D466" t="str">
            <v xml:space="preserve">CLORIDRATO DE ROPIVACAÍNA - 10MGML SOL. INJ. 20ML</v>
          </cell>
          <cell r="E466" t="str">
            <v>EUROFARMA</v>
          </cell>
          <cell r="F466" t="n">
            <v>1</v>
          </cell>
          <cell r="G466" t="str">
            <v>UN</v>
          </cell>
          <cell r="H466" t="str">
            <v>NÃO</v>
          </cell>
          <cell r="I466" t="n">
            <v>40.632983799955873</v>
          </cell>
        </row>
        <row r="467">
          <cell r="A467" t="n">
            <v>90280385</v>
          </cell>
          <cell r="B467" t="n">
            <v>20</v>
          </cell>
          <cell r="C467" t="str">
            <v>AMINOÁCIDOS+GLICOSE+ELETRÓLITOS+VITAMINAS+OLIGOELEMENTOS+LIPÍDEOS</v>
          </cell>
          <cell r="D467" t="str">
            <v xml:space="preserve">NUTRIÇÃO PARENTERAL NEONATOLOGIA EMULSÃO INJ. VOL. DE 101 A 200 ML</v>
          </cell>
          <cell r="E467" t="str">
            <v xml:space="preserve">NUTRO SOLUCOES NUTRITIVAS</v>
          </cell>
          <cell r="F467" t="n">
            <v>1</v>
          </cell>
          <cell r="G467" t="str">
            <v>UN</v>
          </cell>
          <cell r="H467" t="str">
            <v>NÃO</v>
          </cell>
          <cell r="I467" t="n">
            <v>640.64113208549998</v>
          </cell>
        </row>
        <row r="468">
          <cell r="A468" t="n">
            <v>90281438</v>
          </cell>
          <cell r="B468" t="n">
            <v>20</v>
          </cell>
          <cell r="C468" t="str">
            <v xml:space="preserve">RINGER C LACTADO - MED FLEX - BOLSAS - SISTEMA FECHADO 500 ML</v>
          </cell>
          <cell r="D468" t="str">
            <v xml:space="preserve">RINGER C LACTADO - MED FLEX - BOLSAS - SISTEMA FECHADO 500 ML</v>
          </cell>
          <cell r="E468" t="str">
            <v xml:space="preserve">EUROFARMA  SEGMENTA</v>
          </cell>
          <cell r="F468" t="n">
            <v>1</v>
          </cell>
          <cell r="G468" t="str">
            <v>FR</v>
          </cell>
          <cell r="H468" t="str">
            <v>NÃO</v>
          </cell>
          <cell r="I468" t="n">
            <v>7.1639873517450834</v>
          </cell>
        </row>
        <row r="469">
          <cell r="A469" t="n">
            <v>90286910</v>
          </cell>
          <cell r="B469" t="n">
            <v>20</v>
          </cell>
          <cell r="C469" t="str">
            <v xml:space="preserve">HEMITARTARATO DE NOREPINEFRINA 2 MGML SOL. INJ. CX. 50 AMP. X 4 ML</v>
          </cell>
          <cell r="D469" t="str">
            <v xml:space="preserve">HEMITARTARATO DE NOREPINEFRINA 2 MGML SOL. INJ. CX. 50 AMP. X 4 ML</v>
          </cell>
          <cell r="E469" t="str">
            <v>HIPOLABOR</v>
          </cell>
          <cell r="F469" t="n">
            <v>1</v>
          </cell>
          <cell r="G469" t="str">
            <v>AMP</v>
          </cell>
          <cell r="H469" t="str">
            <v>NÃO</v>
          </cell>
          <cell r="I469" t="n">
            <v>10.855913135437977</v>
          </cell>
        </row>
        <row r="470">
          <cell r="A470" t="n">
            <v>90302605</v>
          </cell>
          <cell r="B470" t="n">
            <v>20</v>
          </cell>
          <cell r="C470" t="str">
            <v xml:space="preserve">CLORIDRATO DE REMIFENTANILA 2 MG PO LIOF SOL INJ IV CX 5 FA VD TRANS (EMB HOSP)</v>
          </cell>
          <cell r="D470" t="str">
            <v xml:space="preserve">CLORIDRATO DE REMIFENTANILA 2 MG PO LIOF SOL INJ IV CX 5 FA VD TRANS (EMB HOSP)</v>
          </cell>
          <cell r="E470" t="str">
            <v xml:space="preserve">CRISTÁLIA PRODUTOS QUÍMICOS FARMACÊUTICOS LTDA.</v>
          </cell>
          <cell r="F470" t="n">
            <v>1</v>
          </cell>
          <cell r="G470" t="str">
            <v>FA</v>
          </cell>
          <cell r="H470" t="str">
            <v>NÃO</v>
          </cell>
          <cell r="I470" t="n">
            <v>47.460274839682135</v>
          </cell>
        </row>
        <row r="471">
          <cell r="A471" t="n">
            <v>92443176</v>
          </cell>
          <cell r="B471" t="n">
            <v>20</v>
          </cell>
          <cell r="C471" t="str">
            <v xml:space="preserve">LEVOFLOXACINO - 500MG  100ML</v>
          </cell>
          <cell r="D471" t="str">
            <v xml:space="preserve">LEVAQUIN - 500MG  100ML</v>
          </cell>
          <cell r="E471" t="str">
            <v>JANSSEN-CILAG</v>
          </cell>
          <cell r="F471" t="n">
            <v>1</v>
          </cell>
          <cell r="G471" t="str">
            <v>UN</v>
          </cell>
          <cell r="H471" t="str">
            <v>NÃO</v>
          </cell>
          <cell r="I471" t="n">
            <v>200.80246381732269</v>
          </cell>
        </row>
        <row r="472">
          <cell r="A472" t="n">
            <v>90199383</v>
          </cell>
          <cell r="B472" t="n">
            <v>20</v>
          </cell>
          <cell r="C472" t="str">
            <v xml:space="preserve">GLICOSE  5% SOL. INJ. BOLSA PLÁST. VIAFLEX SIST. FECH. X 500ML</v>
          </cell>
          <cell r="D472" t="str">
            <v xml:space="preserve">SOLUÇÃO DE GLICOSE 5% SOL. INJ. BOLSA PLÁST. VIAFLEX SIST. FECH. X 500ML</v>
          </cell>
          <cell r="E472" t="str">
            <v xml:space="preserve">BAXTER HEALTHCARE - USA</v>
          </cell>
          <cell r="F472" t="n">
            <v>1</v>
          </cell>
          <cell r="G472" t="str">
            <v>UN</v>
          </cell>
          <cell r="H472" t="str">
            <v>NÃO</v>
          </cell>
          <cell r="I472" t="n">
            <v>6.5721837238612641</v>
          </cell>
        </row>
        <row r="473">
          <cell r="A473" t="n">
            <v>92441068</v>
          </cell>
          <cell r="B473" t="n">
            <v>20</v>
          </cell>
          <cell r="C473" t="str">
            <v xml:space="preserve">CITRATO DE FENTANILA 100 MCG (0,05 MGML) SOL. INJ. CX. 50 AMP. ESTOJO X  2 ML</v>
          </cell>
          <cell r="D473" t="str">
            <v xml:space="preserve">FENTANEST 100 MCG (0,05 MGML) SOL. INJ. CX. 50 AMP. ESTOJO X  2 ML</v>
          </cell>
          <cell r="E473" t="str">
            <v>CRISTALIA</v>
          </cell>
          <cell r="F473" t="n">
            <v>1</v>
          </cell>
          <cell r="G473" t="str">
            <v>AMP</v>
          </cell>
          <cell r="H473" t="str">
            <v>NÃO</v>
          </cell>
          <cell r="I473" t="n">
            <v>5.3542953484858877</v>
          </cell>
        </row>
        <row r="474">
          <cell r="A474" t="n">
            <v>90169158</v>
          </cell>
          <cell r="B474" t="n">
            <v>20</v>
          </cell>
          <cell r="C474" t="str">
            <v xml:space="preserve">PARECOXIBE IMIV 40 MG PÓ LIOF. INJ. CX. 10 FA</v>
          </cell>
          <cell r="D474" t="str">
            <v xml:space="preserve">BEXTRA IMIV 40 MG PÓ LIOF. INJ. CX. 10 FA</v>
          </cell>
          <cell r="E474" t="str">
            <v xml:space="preserve">PHARMACIA PFIZER</v>
          </cell>
          <cell r="F474" t="n">
            <v>1</v>
          </cell>
          <cell r="G474" t="str">
            <v>UN</v>
          </cell>
          <cell r="H474" t="str">
            <v>NÃO</v>
          </cell>
          <cell r="I474" t="n">
            <v>54.389227618550684</v>
          </cell>
        </row>
        <row r="475">
          <cell r="A475" t="n">
            <v>92258441</v>
          </cell>
          <cell r="B475" t="n">
            <v>20</v>
          </cell>
          <cell r="C475" t="str">
            <v xml:space="preserve">FLUCONAZOL 150 MG CX. 1 CAP</v>
          </cell>
          <cell r="D475" t="str">
            <v xml:space="preserve">ZOLTEC 150 MG CX. 1 CAP</v>
          </cell>
          <cell r="E475" t="str">
            <v xml:space="preserve">PHARMACIA PFIZER</v>
          </cell>
          <cell r="F475" t="n">
            <v>1</v>
          </cell>
          <cell r="G475" t="str">
            <v>CAP</v>
          </cell>
          <cell r="H475" t="str">
            <v>NÃO</v>
          </cell>
          <cell r="I475" t="n">
            <v>59.44828446374779</v>
          </cell>
        </row>
        <row r="476">
          <cell r="A476" t="n">
            <v>92456995</v>
          </cell>
          <cell r="B476" t="n">
            <v>20</v>
          </cell>
          <cell r="C476" t="str">
            <v xml:space="preserve">CLORIDRATO  DE  CEFEPIMA 2 G PÓ SOL. INJ. CX. 25 FA</v>
          </cell>
          <cell r="D476" t="str">
            <v xml:space="preserve">CLORIDRATO  DE  CEFEPIMA 2 G PÓ SOL. INJ. CX. 25 FA</v>
          </cell>
          <cell r="E476" t="str">
            <v>EUROFARMA</v>
          </cell>
          <cell r="F476" t="n">
            <v>1</v>
          </cell>
          <cell r="G476" t="str">
            <v>FA</v>
          </cell>
          <cell r="H476" t="str">
            <v>NÃO</v>
          </cell>
          <cell r="I476" t="n">
            <v>105.8704648580383</v>
          </cell>
        </row>
        <row r="477">
          <cell r="A477" t="n">
            <v>90250915</v>
          </cell>
          <cell r="B477" t="n">
            <v>20</v>
          </cell>
          <cell r="C477" t="str">
            <v xml:space="preserve">SMOFKABIVEN LIVRE DE ELETROLITOS EMUL INJ IV BOLS PLAS X 1477 ML SIST FECH</v>
          </cell>
          <cell r="D477" t="str">
            <v xml:space="preserve">SMOFKABIVEN LIVRE DE ELETROLITOS EMUL INJ IV BOLS PLAS X 1477 ML SIST FECH</v>
          </cell>
          <cell r="E477" t="str">
            <v xml:space="preserve">FRESENIUS KABI BRASIL LTDA</v>
          </cell>
          <cell r="F477" t="n">
            <v>1</v>
          </cell>
          <cell r="G477" t="str">
            <v>UN</v>
          </cell>
          <cell r="H477" t="str">
            <v>NÃO</v>
          </cell>
          <cell r="I477" t="n">
            <v>348.45288654316971</v>
          </cell>
        </row>
        <row r="478">
          <cell r="A478" t="n">
            <v>92382126</v>
          </cell>
          <cell r="B478" t="n">
            <v>20</v>
          </cell>
          <cell r="C478" t="str">
            <v xml:space="preserve">MALEATO DE MIDAZOLAM - 5MG  5ML</v>
          </cell>
          <cell r="D478" t="str">
            <v xml:space="preserve">DORMIUM - 5MG  5ML</v>
          </cell>
          <cell r="E478" t="str">
            <v xml:space="preserve">UNIAO QUIMICA</v>
          </cell>
          <cell r="F478" t="n">
            <v>1</v>
          </cell>
          <cell r="G478" t="str">
            <v>AMP</v>
          </cell>
          <cell r="H478" t="str">
            <v>NÃO</v>
          </cell>
          <cell r="I478" t="n">
            <v>7.113837249475865</v>
          </cell>
        </row>
        <row r="479">
          <cell r="A479" t="n">
            <v>90304837</v>
          </cell>
          <cell r="B479" t="n">
            <v>20</v>
          </cell>
          <cell r="C479" t="str">
            <v xml:space="preserve">CLORETO DE SÓDIO 0,9% SOL. INJ. SIST. FECH. CX. 20 BOLSA PP SOLUFLEX X 500 ML</v>
          </cell>
          <cell r="D479" t="str">
            <v xml:space="preserve">CLORETO DE SÓDIO SOL. INJ. SIST. FECH. CX. 20 BOLSA PP SOLUFLEX X 500 ML</v>
          </cell>
          <cell r="E479" t="str">
            <v xml:space="preserve">HALEX ISTAR INDÚSTRIA</v>
          </cell>
          <cell r="F479" t="n">
            <v>1</v>
          </cell>
          <cell r="G479" t="str">
            <v>UN</v>
          </cell>
          <cell r="H479" t="str">
            <v>NÃO</v>
          </cell>
          <cell r="I479" t="n">
            <v>6.017504890616677</v>
          </cell>
        </row>
        <row r="480">
          <cell r="A480" t="n">
            <v>90198875</v>
          </cell>
          <cell r="B480" t="n">
            <v>20</v>
          </cell>
          <cell r="C480" t="str">
            <v xml:space="preserve">GLICOSE+CLORETO DE SÓDIO+LACTATO DE SÓDIO+CLORETO DE CÁLCIO+CLORETO DE MAGNÉSIO</v>
          </cell>
          <cell r="D480" t="str">
            <v xml:space="preserve">DIANEAL PD2 SOL. DIAL. PERIT. SINGLE BAG 6 L DEXT. 4,25% B PI FLEX. 6 L</v>
          </cell>
          <cell r="E480" t="str">
            <v xml:space="preserve">BAXTER HEALTHCARE - USA</v>
          </cell>
          <cell r="F480" t="n">
            <v>1</v>
          </cell>
          <cell r="G480" t="str">
            <v>UN</v>
          </cell>
          <cell r="H480" t="str">
            <v>NÃO</v>
          </cell>
          <cell r="I480" t="n">
            <v>59.146517704317105</v>
          </cell>
        </row>
        <row r="481">
          <cell r="A481" t="n">
            <v>92419593</v>
          </cell>
          <cell r="B481" t="n">
            <v>20</v>
          </cell>
          <cell r="C481" t="str">
            <v xml:space="preserve">CLOPIDOGREL - 75MG</v>
          </cell>
          <cell r="D481" t="str">
            <v xml:space="preserve">PLAVIX - 75MG</v>
          </cell>
          <cell r="E481" t="str">
            <v>SANOFI-AVENTIS</v>
          </cell>
          <cell r="F481" t="n">
            <v>1</v>
          </cell>
          <cell r="G481" t="str">
            <v>COM</v>
          </cell>
          <cell r="H481" t="str">
            <v>NÃO</v>
          </cell>
          <cell r="I481" t="n">
            <v>8.6642246508650569</v>
          </cell>
        </row>
        <row r="482">
          <cell r="A482" t="n">
            <v>90248848</v>
          </cell>
          <cell r="B482" t="n">
            <v>20</v>
          </cell>
          <cell r="C482" t="str">
            <v xml:space="preserve">SULFATO DE AMICACINA 500 MG (250 MGML) SOL. INJ. CX. 50 AMP. X 2 ML</v>
          </cell>
          <cell r="D482" t="str">
            <v xml:space="preserve">SULFATO DE AMICACINA 500 MG (250 MGML) SOL. INJ. CX. 50 AMP. X 2 ML</v>
          </cell>
          <cell r="E482" t="str">
            <v>NOVAFARMA</v>
          </cell>
          <cell r="F482" t="n">
            <v>1</v>
          </cell>
          <cell r="G482" t="str">
            <v>AMP</v>
          </cell>
          <cell r="H482" t="str">
            <v>NÃO</v>
          </cell>
          <cell r="I482" t="n">
            <v>16.262566043382961</v>
          </cell>
        </row>
        <row r="483">
          <cell r="A483" t="n">
            <v>92253628</v>
          </cell>
          <cell r="B483" t="n">
            <v>20</v>
          </cell>
          <cell r="C483" t="str">
            <v xml:space="preserve">LIDOCAINA GELEIA 2% - 30GRA</v>
          </cell>
          <cell r="D483" t="str">
            <v xml:space="preserve">LIDOGEL GELEIA 2% - 30GRA</v>
          </cell>
          <cell r="E483" t="str">
            <v xml:space="preserve">NEO QUIMICA</v>
          </cell>
          <cell r="F483" t="n">
            <v>30</v>
          </cell>
          <cell r="G483" t="str">
            <v>G</v>
          </cell>
          <cell r="H483" t="str">
            <v>SIM</v>
          </cell>
          <cell r="I483" t="n">
            <v>0.47111816613772473</v>
          </cell>
        </row>
        <row r="484">
          <cell r="A484" t="n">
            <v>90493010</v>
          </cell>
          <cell r="B484" t="n">
            <v>20</v>
          </cell>
          <cell r="C484" t="str">
            <v xml:space="preserve">BESILATO DE ATRACURIO - 10MG5ML</v>
          </cell>
          <cell r="D484" t="str">
            <v xml:space="preserve">TRACRIUM - 10MG5ML</v>
          </cell>
          <cell r="E484" t="str">
            <v>GLAXOSMITKLINE</v>
          </cell>
          <cell r="F484" t="n">
            <v>1</v>
          </cell>
          <cell r="G484" t="str">
            <v>AMP</v>
          </cell>
          <cell r="H484" t="str">
            <v>NÃO</v>
          </cell>
          <cell r="I484" t="n">
            <v>44.43206108693964</v>
          </cell>
        </row>
        <row r="485">
          <cell r="A485" t="n">
            <v>92190014</v>
          </cell>
          <cell r="B485" t="n">
            <v>20</v>
          </cell>
          <cell r="C485" t="str">
            <v xml:space="preserve">CLORIDRATO DE VENLAFAXINA XR - 150MG</v>
          </cell>
          <cell r="D485" t="str">
            <v xml:space="preserve">EFEXOR XR - 150MG</v>
          </cell>
          <cell r="E485" t="str">
            <v>WYETH</v>
          </cell>
          <cell r="F485" t="n">
            <v>1</v>
          </cell>
          <cell r="G485" t="str">
            <v>COM</v>
          </cell>
          <cell r="H485" t="str">
            <v>NÃO</v>
          </cell>
          <cell r="I485" t="n">
            <v>10.996155674178713</v>
          </cell>
        </row>
        <row r="486">
          <cell r="A486" t="n">
            <v>90131800</v>
          </cell>
          <cell r="B486" t="n">
            <v>20</v>
          </cell>
          <cell r="C486" t="str">
            <v xml:space="preserve">CLORIDRATO DE CIPROFLOXACINO - 200MG  100ML</v>
          </cell>
          <cell r="D486" t="str">
            <v xml:space="preserve">CIPRO - 200MG  100ML</v>
          </cell>
          <cell r="E486" t="str">
            <v>BAYER</v>
          </cell>
          <cell r="F486" t="n">
            <v>1</v>
          </cell>
          <cell r="G486" t="str">
            <v>UN</v>
          </cell>
          <cell r="H486" t="str">
            <v>NÃO</v>
          </cell>
          <cell r="I486" t="n">
            <v>126.53213744422388</v>
          </cell>
        </row>
        <row r="487">
          <cell r="A487" t="n">
            <v>92429688</v>
          </cell>
          <cell r="B487" t="n">
            <v>20</v>
          </cell>
          <cell r="C487" t="str">
            <v xml:space="preserve">TENOXICAM - 20MG  2ML</v>
          </cell>
          <cell r="D487" t="str">
            <v xml:space="preserve">TEFLAN - 20MG  2ML</v>
          </cell>
          <cell r="E487" t="str">
            <v xml:space="preserve">UNIAO QUIMICA</v>
          </cell>
          <cell r="F487" t="n">
            <v>1</v>
          </cell>
          <cell r="G487" t="str">
            <v>FA</v>
          </cell>
          <cell r="H487" t="str">
            <v>NÃO</v>
          </cell>
          <cell r="I487" t="n">
            <v>9.299681253662115</v>
          </cell>
        </row>
        <row r="488">
          <cell r="A488" t="n">
            <v>92467555</v>
          </cell>
          <cell r="B488" t="n">
            <v>20</v>
          </cell>
          <cell r="C488" t="str">
            <v xml:space="preserve">CLORIDRATO DE CEFEPIMA 1 G PÓ SOL. INJ. CX. 25 FA VD. + 25  AMP. DIL. X 3 ML</v>
          </cell>
          <cell r="D488" t="str">
            <v xml:space="preserve">CLORIDRATO DE CEFEPIMA 1 G PÓ SOL. INJ. CX. 25 FA VD. + 25  AMP. DIL. X 3 ML</v>
          </cell>
          <cell r="E488" t="str">
            <v>AUROBINDO</v>
          </cell>
          <cell r="F488" t="n">
            <v>1</v>
          </cell>
          <cell r="G488" t="str">
            <v>FA</v>
          </cell>
          <cell r="H488" t="str">
            <v>NÃO</v>
          </cell>
          <cell r="I488" t="n">
            <v>61.285107549510876</v>
          </cell>
        </row>
        <row r="489">
          <cell r="A489" t="n">
            <v>92370136</v>
          </cell>
          <cell r="B489" t="n">
            <v>20</v>
          </cell>
          <cell r="C489" t="str">
            <v xml:space="preserve">FOSFATO DISSODICO DE DEXAMETASONA - 4MG  2,5ML</v>
          </cell>
          <cell r="D489" t="str">
            <v xml:space="preserve">FOSFATO DISSODICO DE DEXAMETASONA - 4MG2,5ML</v>
          </cell>
          <cell r="E489" t="str">
            <v xml:space="preserve">TEUTO BRAS.</v>
          </cell>
          <cell r="F489" t="n">
            <v>1</v>
          </cell>
          <cell r="G489" t="str">
            <v>AMP</v>
          </cell>
          <cell r="H489" t="str">
            <v>NÃO</v>
          </cell>
          <cell r="I489" t="n">
            <v>7.5724852828969134</v>
          </cell>
        </row>
        <row r="490">
          <cell r="A490" t="n">
            <v>92417841</v>
          </cell>
          <cell r="B490" t="n">
            <v>20</v>
          </cell>
          <cell r="C490" t="str">
            <v xml:space="preserve">OXACILINA SÓDICA 500 MG PÓ SOL. INJ. CX. 50 FA + 50 AMP. DIL. X 5 ML</v>
          </cell>
          <cell r="D490" t="str">
            <v xml:space="preserve">OXACILINA SÓDICA 500 MG PÓ SOL. INJ. CX. 50 FA + 50 AMP. DIL. X 5 ML</v>
          </cell>
          <cell r="E490" t="str">
            <v>EUROFARMA</v>
          </cell>
          <cell r="F490" t="n">
            <v>1</v>
          </cell>
          <cell r="G490" t="str">
            <v>UN</v>
          </cell>
          <cell r="H490" t="str">
            <v>NÃO</v>
          </cell>
          <cell r="I490" t="n">
            <v>3.2598835698195967</v>
          </cell>
        </row>
        <row r="491">
          <cell r="A491" t="n">
            <v>92388167</v>
          </cell>
          <cell r="B491" t="n">
            <v>20</v>
          </cell>
          <cell r="C491" t="str">
            <v xml:space="preserve">BESILATO DE ANLODIPINO - 5MG</v>
          </cell>
          <cell r="D491" t="str">
            <v xml:space="preserve">BESILATO DE ANLODIPINO - 5MG</v>
          </cell>
          <cell r="E491" t="str">
            <v>MEDLEY</v>
          </cell>
          <cell r="F491" t="n">
            <v>1</v>
          </cell>
          <cell r="G491" t="str">
            <v>COM</v>
          </cell>
          <cell r="H491" t="str">
            <v>NÃO</v>
          </cell>
          <cell r="I491" t="n">
            <v>1.6807098128735858</v>
          </cell>
        </row>
        <row r="492">
          <cell r="A492" t="n">
            <v>92466834</v>
          </cell>
          <cell r="B492" t="n">
            <v>20</v>
          </cell>
          <cell r="C492" t="str">
            <v xml:space="preserve">CIPROFLOXACINA 200MG (2 MGML) SOL. INJ. BOLSA X 100  ML</v>
          </cell>
          <cell r="D492" t="str">
            <v xml:space="preserve">CIPROFLOXACINA 200MG (2 MGML) SOL. INJ. BOLSA X 100  ML</v>
          </cell>
          <cell r="E492" t="str">
            <v xml:space="preserve">HALEX ISTAR INDÚSTRIA</v>
          </cell>
          <cell r="F492" t="n">
            <v>1</v>
          </cell>
          <cell r="G492" t="str">
            <v>BOLS</v>
          </cell>
          <cell r="H492" t="str">
            <v>NÃO</v>
          </cell>
          <cell r="I492" t="n">
            <v>96.940080260803626</v>
          </cell>
        </row>
        <row r="493">
          <cell r="A493" t="n">
            <v>90303563</v>
          </cell>
          <cell r="B493" t="n">
            <v>20</v>
          </cell>
          <cell r="C493" t="str">
            <v xml:space="preserve">PREGABALINA - 75MG</v>
          </cell>
          <cell r="D493" t="str">
            <v xml:space="preserve">LYRICA - 75MG</v>
          </cell>
          <cell r="E493" t="str">
            <v xml:space="preserve">PHARMACIA PFIZER</v>
          </cell>
          <cell r="F493" t="n">
            <v>1</v>
          </cell>
          <cell r="G493" t="str">
            <v>CAP</v>
          </cell>
          <cell r="H493" t="str">
            <v>NÃO</v>
          </cell>
          <cell r="I493" t="n">
            <v>3.6641118143844755</v>
          </cell>
        </row>
        <row r="494">
          <cell r="A494" t="n">
            <v>90170954</v>
          </cell>
          <cell r="B494" t="n">
            <v>20</v>
          </cell>
          <cell r="C494" t="str">
            <v xml:space="preserve">CLORIDRATO DE VANCOMICINA 500 MG PÓ LIÓF. INJ. FA</v>
          </cell>
          <cell r="D494" t="str">
            <v xml:space="preserve">VANCOMICINA 500 MG PÓ LIÓF. INJ. FA</v>
          </cell>
          <cell r="E494" t="str">
            <v xml:space="preserve">TEUTO BRAS.</v>
          </cell>
          <cell r="F494" t="n">
            <v>1</v>
          </cell>
          <cell r="G494" t="str">
            <v>FA</v>
          </cell>
          <cell r="H494" t="str">
            <v>NÃO</v>
          </cell>
          <cell r="I494" t="n">
            <v>24.889594948992666</v>
          </cell>
        </row>
        <row r="495">
          <cell r="A495" t="n">
            <v>90304411</v>
          </cell>
          <cell r="B495" t="n">
            <v>20</v>
          </cell>
          <cell r="C495" t="str">
            <v>TIAMINA+PIRIDOXINA+NICOTINAMIDA+RIBOFLAVINA+DEXPANTENOL</v>
          </cell>
          <cell r="D495" t="str">
            <v xml:space="preserve">TIAMIN SOL INJ CX 50 AMP VD AMB X 2 ML</v>
          </cell>
          <cell r="E495" t="str">
            <v xml:space="preserve">NEO QUIMICA</v>
          </cell>
          <cell r="F495" t="n">
            <v>1</v>
          </cell>
          <cell r="G495" t="str">
            <v>AMP</v>
          </cell>
          <cell r="H495" t="str">
            <v>NÃO</v>
          </cell>
          <cell r="I495" t="n">
            <v>7.255076520909693</v>
          </cell>
        </row>
        <row r="496">
          <cell r="A496" t="n">
            <v>90125762</v>
          </cell>
          <cell r="B496" t="n">
            <v>20</v>
          </cell>
          <cell r="C496" t="str">
            <v xml:space="preserve">METILPREDNISOLONA - 125MG</v>
          </cell>
          <cell r="D496" t="str">
            <v xml:space="preserve">UNIMEDROL - 125MG</v>
          </cell>
          <cell r="E496" t="str">
            <v xml:space="preserve">UNIAO QUIMICA</v>
          </cell>
          <cell r="F496" t="n">
            <v>1</v>
          </cell>
          <cell r="G496" t="str">
            <v>FA</v>
          </cell>
          <cell r="H496" t="str">
            <v>NÃO</v>
          </cell>
          <cell r="I496" t="n">
            <v>34.88678321097602</v>
          </cell>
        </row>
        <row r="497">
          <cell r="A497" t="n">
            <v>90284763</v>
          </cell>
          <cell r="B497" t="n">
            <v>20</v>
          </cell>
          <cell r="C497" t="str">
            <v xml:space="preserve">CLORETO DE SÓDIO 0,9% SOL. INJ. SIST. FECH. CX. 12 FR. X 1000 ML</v>
          </cell>
          <cell r="D497" t="str">
            <v xml:space="preserve">CLORETO DE SÓDIO 0,9% SOL. INJ. SIST. FECH. CX. 12 FR. X 1000 ML</v>
          </cell>
          <cell r="E497" t="str">
            <v>EQUIPLEX</v>
          </cell>
          <cell r="F497" t="n">
            <v>1</v>
          </cell>
          <cell r="G497" t="str">
            <v>FR</v>
          </cell>
          <cell r="H497" t="str">
            <v>NÃO</v>
          </cell>
          <cell r="I497" t="n">
            <v>8.4738789662926841</v>
          </cell>
        </row>
        <row r="498">
          <cell r="A498" t="n">
            <v>90135784</v>
          </cell>
          <cell r="B498" t="n">
            <v>20</v>
          </cell>
          <cell r="C498" t="str">
            <v xml:space="preserve">CEFAZOLINA SÓDICA 1 G PÓ INJ. CX. 20 FA + DIL. X 10 ML</v>
          </cell>
          <cell r="D498" t="str">
            <v xml:space="preserve">FAZOLON 1 G PÓ INJ. CX. 20 FA + DIL. X 10 ML</v>
          </cell>
          <cell r="E498" t="str">
            <v>ARISTON</v>
          </cell>
          <cell r="F498" t="n">
            <v>1</v>
          </cell>
          <cell r="G498" t="str">
            <v>FA</v>
          </cell>
          <cell r="H498" t="str">
            <v>NÃO</v>
          </cell>
          <cell r="I498" t="n">
            <v>11.618388539373225</v>
          </cell>
        </row>
        <row r="499">
          <cell r="A499" t="n">
            <v>90284607</v>
          </cell>
          <cell r="B499" t="n">
            <v>20</v>
          </cell>
          <cell r="C499" t="str">
            <v xml:space="preserve">CLORETO DE CÁLCIO+CLORETO DE POTÁSSIO+CLORETO DE SÓDIO+LACTATO DE SÓDIO - 500ML</v>
          </cell>
          <cell r="D499" t="str">
            <v xml:space="preserve">RINGER CLACTATO  SOL. INJ. SIST. FECH. CX. 20 FR. X 500ML</v>
          </cell>
          <cell r="E499" t="str">
            <v>EQUIPLEX</v>
          </cell>
          <cell r="F499" t="n">
            <v>1</v>
          </cell>
          <cell r="G499" t="str">
            <v>UN</v>
          </cell>
          <cell r="H499" t="str">
            <v>NÃO</v>
          </cell>
          <cell r="I499" t="n">
            <v>7.2886783877339036</v>
          </cell>
        </row>
        <row r="500">
          <cell r="A500" t="n">
            <v>90151577</v>
          </cell>
          <cell r="B500" t="n">
            <v>20</v>
          </cell>
          <cell r="C500" t="str">
            <v xml:space="preserve">CLORIDRATO DE CIPROFLOXACINO - 200MG  100ML  1 BOLSA</v>
          </cell>
          <cell r="D500" t="str">
            <v xml:space="preserve">CLORIDRATO DE CIPROFLOXACINO - 200MG  100ML BOLSA</v>
          </cell>
          <cell r="E500" t="str">
            <v>EUROFARMA</v>
          </cell>
          <cell r="F500" t="n">
            <v>1</v>
          </cell>
          <cell r="G500" t="str">
            <v>UN</v>
          </cell>
          <cell r="H500" t="str">
            <v>NÃO</v>
          </cell>
          <cell r="I500" t="n">
            <v>41.929228243109101</v>
          </cell>
        </row>
        <row r="501">
          <cell r="A501" t="n">
            <v>91433029</v>
          </cell>
          <cell r="B501" t="n">
            <v>20</v>
          </cell>
          <cell r="C501" t="str">
            <v xml:space="preserve">CITRATO DE SUFENTANILA - 50MCG  1ML</v>
          </cell>
          <cell r="D501" t="str">
            <v xml:space="preserve">SUFENTA - 50MCG  1ML</v>
          </cell>
          <cell r="E501" t="str">
            <v>JANSSEN-CILAG</v>
          </cell>
          <cell r="F501" t="n">
            <v>1</v>
          </cell>
          <cell r="G501" t="str">
            <v>AMP</v>
          </cell>
          <cell r="H501" t="str">
            <v>NÃO</v>
          </cell>
          <cell r="I501" t="n">
            <v>22.347741768678777</v>
          </cell>
        </row>
        <row r="502">
          <cell r="A502" t="n">
            <v>90231619</v>
          </cell>
          <cell r="B502" t="n">
            <v>20</v>
          </cell>
          <cell r="C502" t="str">
            <v xml:space="preserve">OXALATO DE ESCITALOPRAM 20 MG CX. 14 CP. REV.</v>
          </cell>
          <cell r="D502" t="str">
            <v xml:space="preserve">LEXAPRO 20 MG CX. 14 CP. REV.</v>
          </cell>
          <cell r="E502" t="str">
            <v>LUNDBECK</v>
          </cell>
          <cell r="F502" t="n">
            <v>1</v>
          </cell>
          <cell r="G502" t="str">
            <v>COM</v>
          </cell>
          <cell r="H502" t="str">
            <v>NÃO</v>
          </cell>
          <cell r="I502" t="n">
            <v>14.666135089793714</v>
          </cell>
        </row>
        <row r="503">
          <cell r="A503" t="n">
            <v>92443150</v>
          </cell>
          <cell r="B503" t="n">
            <v>20</v>
          </cell>
          <cell r="C503" t="str">
            <v xml:space="preserve">CLINDAMICINA - 600MG  4ML IMIV</v>
          </cell>
          <cell r="D503" t="str">
            <v xml:space="preserve">CLINDACIN - 600MG  4ML IMIV</v>
          </cell>
          <cell r="E503" t="str">
            <v xml:space="preserve">ASPEN PHARMA</v>
          </cell>
          <cell r="F503" t="n">
            <v>1</v>
          </cell>
          <cell r="G503" t="str">
            <v>AMP</v>
          </cell>
          <cell r="H503" t="str">
            <v>NÃO</v>
          </cell>
          <cell r="I503" t="n">
            <v>14.223281777681786</v>
          </cell>
        </row>
        <row r="504">
          <cell r="A504" t="n">
            <v>90300270</v>
          </cell>
          <cell r="B504" t="n">
            <v>20</v>
          </cell>
          <cell r="C504" t="str">
            <v xml:space="preserve">BESILATO DE ATRACÚRIO - 10MGML SOL. INJ. 5ML</v>
          </cell>
          <cell r="D504" t="str">
            <v xml:space="preserve">TRACUR - 10MGML SOL. INJ.</v>
          </cell>
          <cell r="E504" t="str">
            <v>CRISTALIA</v>
          </cell>
          <cell r="F504" t="n">
            <v>1</v>
          </cell>
          <cell r="G504" t="str">
            <v>AMP</v>
          </cell>
          <cell r="H504" t="str">
            <v>NÃO</v>
          </cell>
          <cell r="I504" t="n">
            <v>49.629310490004428</v>
          </cell>
        </row>
        <row r="505">
          <cell r="A505" t="n">
            <v>90158300</v>
          </cell>
          <cell r="B505" t="n">
            <v>20</v>
          </cell>
          <cell r="C505" t="str">
            <v xml:space="preserve">FUMARATO DE BISOPROLOL 2,5 MG CX. 28 CP. REV.</v>
          </cell>
          <cell r="D505" t="str">
            <v xml:space="preserve">CONCOR 2,5 MG CX. 28 CP. REV.</v>
          </cell>
          <cell r="E505" t="str">
            <v xml:space="preserve">MERCK S.A.</v>
          </cell>
          <cell r="F505" t="n">
            <v>1</v>
          </cell>
          <cell r="G505" t="str">
            <v>COM</v>
          </cell>
          <cell r="H505" t="str">
            <v>NÃO</v>
          </cell>
          <cell r="I505" t="n">
            <v>2.7520417735292408</v>
          </cell>
        </row>
        <row r="506">
          <cell r="A506" t="n">
            <v>90301439</v>
          </cell>
          <cell r="B506" t="n">
            <v>20</v>
          </cell>
          <cell r="C506" t="str">
            <v xml:space="preserve">ENOXAPARINA SODICA - 60MG  0,6ML</v>
          </cell>
          <cell r="D506" t="str">
            <v xml:space="preserve">VERSA - 60MG  0,6ML</v>
          </cell>
          <cell r="E506" t="str">
            <v>EUROFARMA</v>
          </cell>
          <cell r="F506" t="n">
            <v>1</v>
          </cell>
          <cell r="G506" t="str">
            <v>SER</v>
          </cell>
          <cell r="H506" t="str">
            <v>NÃO</v>
          </cell>
          <cell r="I506" t="n">
            <v>75.291158205704605</v>
          </cell>
        </row>
        <row r="507">
          <cell r="A507" t="n">
            <v>92413781</v>
          </cell>
          <cell r="B507" t="n">
            <v>20</v>
          </cell>
          <cell r="C507" t="str">
            <v xml:space="preserve">ONDANSETRONA 8 MG  CX. 10  CP. REV.</v>
          </cell>
          <cell r="D507" t="str">
            <v xml:space="preserve">NAUSEDRON 8 MG  CX. 10  CP. REV.</v>
          </cell>
          <cell r="E507" t="str">
            <v>CRISTALIA</v>
          </cell>
          <cell r="F507" t="n">
            <v>1</v>
          </cell>
          <cell r="G507" t="str">
            <v>COM</v>
          </cell>
          <cell r="H507" t="str">
            <v>NÃO</v>
          </cell>
          <cell r="I507" t="n">
            <v>15.312368107632166</v>
          </cell>
        </row>
        <row r="508">
          <cell r="A508" t="n">
            <v>90118642</v>
          </cell>
          <cell r="B508" t="n">
            <v>20</v>
          </cell>
          <cell r="C508" t="str">
            <v xml:space="preserve">SULFATO DE ZINCO+SULFATO DE MANGANÊS+SULFATO CÚPRICO+CLORETO CRÔMICO</v>
          </cell>
          <cell r="D508" t="str">
            <v xml:space="preserve">AD ELEMENT SOL. INJ. 2 ML</v>
          </cell>
          <cell r="E508" t="str">
            <v>DARROW</v>
          </cell>
          <cell r="F508" t="n">
            <v>1</v>
          </cell>
          <cell r="G508" t="str">
            <v>AMP</v>
          </cell>
          <cell r="H508" t="str">
            <v>NÃO</v>
          </cell>
          <cell r="I508" t="n">
            <v>11.132017722204253</v>
          </cell>
        </row>
        <row r="509">
          <cell r="A509" t="n">
            <v>90241444</v>
          </cell>
          <cell r="B509" t="str">
            <v>00</v>
          </cell>
          <cell r="C509" t="str">
            <v>MEROPENEM</v>
          </cell>
          <cell r="D509" t="str">
            <v xml:space="preserve">MEROPENEM IV 500 MG PÓ LIOF. INJ. FA X 20 ML + DIL. BOLSA SIST. FECH. X 100 ML</v>
          </cell>
          <cell r="E509" t="str">
            <v>ABL</v>
          </cell>
          <cell r="F509" t="n">
            <v>1</v>
          </cell>
          <cell r="G509" t="str">
            <v>UN</v>
          </cell>
          <cell r="H509" t="str">
            <v>NÃO</v>
          </cell>
          <cell r="I509" t="n">
            <v>122.01262632211704</v>
          </cell>
        </row>
        <row r="510">
          <cell r="A510" t="n">
            <v>92466575</v>
          </cell>
          <cell r="B510" t="n">
            <v>20</v>
          </cell>
          <cell r="C510" t="str">
            <v xml:space="preserve">CEFUROXIMA 750 MG PÓ SOL. INJ CX. 25 FA</v>
          </cell>
          <cell r="D510" t="str">
            <v xml:space="preserve">CEFUROXIMA 750 MG PÓ SOL. INJ CX. 25 FA</v>
          </cell>
          <cell r="E510" t="str">
            <v>AUROBINDO</v>
          </cell>
          <cell r="F510" t="n">
            <v>1</v>
          </cell>
          <cell r="G510" t="str">
            <v>FA</v>
          </cell>
          <cell r="H510" t="str">
            <v>NÃO</v>
          </cell>
          <cell r="I510" t="n">
            <v>28.976007746291689</v>
          </cell>
        </row>
        <row r="511">
          <cell r="A511" t="n">
            <v>92437524</v>
          </cell>
          <cell r="B511" t="n">
            <v>20</v>
          </cell>
          <cell r="C511" t="str">
            <v xml:space="preserve">SINVASTATINA - 20MG</v>
          </cell>
          <cell r="D511" t="str">
            <v xml:space="preserve">ZOCOR - 20MG</v>
          </cell>
          <cell r="E511" t="str">
            <v xml:space="preserve">MERCK SHARP &amp; DOHME</v>
          </cell>
          <cell r="F511" t="n">
            <v>1</v>
          </cell>
          <cell r="G511" t="str">
            <v>COM</v>
          </cell>
          <cell r="H511" t="str">
            <v>NÃO</v>
          </cell>
          <cell r="I511" t="n">
            <v>2.7287937940054876</v>
          </cell>
        </row>
        <row r="512">
          <cell r="A512" t="n">
            <v>92437729</v>
          </cell>
          <cell r="B512" t="n">
            <v>20</v>
          </cell>
          <cell r="C512" t="str">
            <v xml:space="preserve">CLORIDRATO DE SERTRALINA - 50MG</v>
          </cell>
          <cell r="D512" t="str">
            <v xml:space="preserve">ZOLOFT - 50MG</v>
          </cell>
          <cell r="E512" t="str">
            <v xml:space="preserve">PHARMACIA PFIZER</v>
          </cell>
          <cell r="F512" t="n">
            <v>1</v>
          </cell>
          <cell r="G512" t="str">
            <v>COM</v>
          </cell>
          <cell r="H512" t="str">
            <v>NÃO</v>
          </cell>
          <cell r="I512" t="n">
            <v>4.6567966661177005</v>
          </cell>
        </row>
        <row r="513">
          <cell r="A513" t="n">
            <v>92175015</v>
          </cell>
          <cell r="B513" t="n">
            <v>20</v>
          </cell>
          <cell r="C513" t="str">
            <v xml:space="preserve">MALEATO DE MIDAZOLAM - 15MG  3ML</v>
          </cell>
          <cell r="D513" t="str">
            <v xml:space="preserve">DORMIRE - 15MG  3ML</v>
          </cell>
          <cell r="E513" t="str">
            <v>CRISTALIA</v>
          </cell>
          <cell r="F513" t="n">
            <v>1</v>
          </cell>
          <cell r="G513" t="str">
            <v>AMP</v>
          </cell>
          <cell r="H513" t="str">
            <v>NÃO</v>
          </cell>
          <cell r="I513" t="n">
            <v>11.865267671468288</v>
          </cell>
        </row>
        <row r="514">
          <cell r="A514" t="n">
            <v>90252837</v>
          </cell>
          <cell r="B514" t="n">
            <v>20</v>
          </cell>
          <cell r="C514" t="str">
            <v xml:space="preserve">GLICOSE 5%  SOL. INJ. SIST. FECH. CX. 20 AMP. ECOFLAC PLUS X 100 ML</v>
          </cell>
          <cell r="D514" t="str">
            <v xml:space="preserve">SOL. DE GLICOSE 5%  SOL. INJ. SIST. FECH. CX. 20 AMP. ECOFLAC PLUS X 100 ML</v>
          </cell>
          <cell r="E514" t="str">
            <v xml:space="preserve">LABORATÓRIOS B. BRAUN SA</v>
          </cell>
          <cell r="F514" t="n">
            <v>1</v>
          </cell>
          <cell r="G514" t="str">
            <v>UN</v>
          </cell>
          <cell r="H514" t="str">
            <v>NÃO</v>
          </cell>
          <cell r="I514" t="n">
            <v>6.3085262851613333</v>
          </cell>
        </row>
        <row r="515">
          <cell r="A515" t="n">
            <v>92416772</v>
          </cell>
          <cell r="B515" t="n">
            <v>20</v>
          </cell>
          <cell r="C515" t="str">
            <v xml:space="preserve">CLORIDRATO DE NALBUFINA - 10MG1ML</v>
          </cell>
          <cell r="D515" t="str">
            <v xml:space="preserve">NUBAIN - 10MG1ML</v>
          </cell>
          <cell r="E515" t="str">
            <v>CRISTALIA</v>
          </cell>
          <cell r="F515" t="n">
            <v>1</v>
          </cell>
          <cell r="G515" t="str">
            <v>AMP</v>
          </cell>
          <cell r="H515" t="str">
            <v>NÃO</v>
          </cell>
          <cell r="I515" t="n">
            <v>17.920570435030488</v>
          </cell>
        </row>
        <row r="516">
          <cell r="A516" t="n">
            <v>91474019</v>
          </cell>
          <cell r="B516" t="n">
            <v>20</v>
          </cell>
          <cell r="C516" t="str">
            <v xml:space="preserve">ADENOSINA 3 MGML SOL. INJ. CX. 2 AMP. X 2  ML</v>
          </cell>
          <cell r="D516" t="str">
            <v xml:space="preserve">ADENOCARD 3 MGML SOL. INJ. CX. 2 AMP. X 2  ML</v>
          </cell>
          <cell r="E516" t="str">
            <v>LIBBS</v>
          </cell>
          <cell r="F516" t="n">
            <v>1</v>
          </cell>
          <cell r="G516" t="str">
            <v>AMP</v>
          </cell>
          <cell r="H516" t="str">
            <v>NÃO</v>
          </cell>
          <cell r="I516" t="n">
            <v>24.428735573007899</v>
          </cell>
        </row>
        <row r="517">
          <cell r="A517" t="n">
            <v>90145887</v>
          </cell>
          <cell r="B517" t="n">
            <v>20</v>
          </cell>
          <cell r="C517" t="str">
            <v>AZITROMICINA</v>
          </cell>
          <cell r="D517" t="str">
            <v xml:space="preserve">AZITROMICINA 500 MG CX. 30 CP. REV.</v>
          </cell>
          <cell r="E517" t="str">
            <v xml:space="preserve">EMS SA</v>
          </cell>
          <cell r="F517" t="n">
            <v>1</v>
          </cell>
          <cell r="G517" t="str">
            <v>COM</v>
          </cell>
          <cell r="H517" t="str">
            <v>NÃO</v>
          </cell>
          <cell r="I517" t="n">
            <v>18.138275436738741</v>
          </cell>
        </row>
        <row r="518">
          <cell r="A518" t="n">
            <v>90135695</v>
          </cell>
          <cell r="B518" t="n">
            <v>20</v>
          </cell>
          <cell r="C518" t="str">
            <v xml:space="preserve">BUTILBROMETO DE ESCOPOLAMINA+DIPIRONA SÓDICA - 4MGML + 500MGML SOL INJ.</v>
          </cell>
          <cell r="D518" t="str">
            <v xml:space="preserve">HIOARISTON - 4MGML + 500MGML SOL INJ.</v>
          </cell>
          <cell r="E518" t="str">
            <v>ARISTON</v>
          </cell>
          <cell r="F518" t="n">
            <v>1</v>
          </cell>
          <cell r="G518" t="str">
            <v>AMP</v>
          </cell>
          <cell r="H518" t="str">
            <v>NÃO</v>
          </cell>
          <cell r="I518" t="n">
            <v>4.235622610334226</v>
          </cell>
        </row>
        <row r="519">
          <cell r="A519" t="n">
            <v>90939441</v>
          </cell>
          <cell r="B519" t="n">
            <v>20</v>
          </cell>
          <cell r="C519" t="str">
            <v xml:space="preserve">RESPIRATORIO IN VIVO CINTILOGRAFIA PULMONAR - PERFUSAO</v>
          </cell>
          <cell r="D519" t="str">
            <v xml:space="preserve">RESPIRATORIO IN VIVO CINTILOGRAFIA PULMONAR - PERFUSAO</v>
          </cell>
          <cell r="E519" t="str">
            <v>SBMN</v>
          </cell>
          <cell r="F519" t="n">
            <v>1</v>
          </cell>
          <cell r="G519" t="str">
            <v>UN</v>
          </cell>
          <cell r="H519" t="str">
            <v>NÃO</v>
          </cell>
          <cell r="I519" t="n">
            <v>369.65470210631349</v>
          </cell>
        </row>
        <row r="520">
          <cell r="A520" t="n">
            <v>90284925</v>
          </cell>
          <cell r="B520" t="n">
            <v>20</v>
          </cell>
          <cell r="C520" t="str">
            <v xml:space="preserve">CLORETO DE SÓDIO 0,9% SOL. INJ. SIST. FECH. CX. 90 FR.X 100ML</v>
          </cell>
          <cell r="D520" t="str">
            <v xml:space="preserve">FISIOLÓGICO 0,9% SOL. INJ. SIST. FECH. CX. 90 FR.X 100ML</v>
          </cell>
          <cell r="E520" t="str">
            <v>J.P</v>
          </cell>
          <cell r="F520" t="n">
            <v>1</v>
          </cell>
          <cell r="G520" t="str">
            <v>UN</v>
          </cell>
          <cell r="H520" t="str">
            <v>NÃO</v>
          </cell>
          <cell r="I520" t="n">
            <v>6.0756899002978315</v>
          </cell>
        </row>
        <row r="521">
          <cell r="A521" t="n">
            <v>90281284</v>
          </cell>
          <cell r="B521" t="n">
            <v>20</v>
          </cell>
          <cell r="C521" t="str">
            <v xml:space="preserve">AGUA PARA INJETAVEIS - MED FLEX - BOLSAS - SISTEMA FECHADO 1000 ML</v>
          </cell>
          <cell r="D521" t="str">
            <v xml:space="preserve">AGUA PARA INJETAVEIS - MED FLEX - BOLSAS - SISTEMA FECHADO 1000 ML</v>
          </cell>
          <cell r="E521" t="str">
            <v xml:space="preserve">EUROFARMA  SEGMENTA</v>
          </cell>
          <cell r="F521" t="n">
            <v>1</v>
          </cell>
          <cell r="G521" t="str">
            <v>FR</v>
          </cell>
          <cell r="H521" t="str">
            <v>NÃO</v>
          </cell>
          <cell r="I521" t="n">
            <v>11.039811276274072</v>
          </cell>
        </row>
        <row r="522">
          <cell r="A522" t="n">
            <v>92408460</v>
          </cell>
          <cell r="B522" t="n">
            <v>20</v>
          </cell>
          <cell r="C522" t="str">
            <v xml:space="preserve">OMEPRAZOL MAGNÉSIO MUPS 20 MG CX. 7 CP. REV.</v>
          </cell>
          <cell r="D522" t="str">
            <v xml:space="preserve">LOSEC MUPS 20 MG CX. 7 CP. REV.</v>
          </cell>
          <cell r="E522" t="str">
            <v>ASTRAZENECA</v>
          </cell>
          <cell r="F522" t="n">
            <v>1</v>
          </cell>
          <cell r="G522" t="str">
            <v>COM</v>
          </cell>
          <cell r="H522" t="str">
            <v>NÃO</v>
          </cell>
          <cell r="I522" t="n">
            <v>11.153863423303807</v>
          </cell>
        </row>
        <row r="523">
          <cell r="A523" t="n">
            <v>92435289</v>
          </cell>
          <cell r="B523" t="n">
            <v>20</v>
          </cell>
          <cell r="C523" t="str">
            <v xml:space="preserve">METRONIDAZOL - 0,5% (5MGML) SOL. INJ. X 100ML SISTEMA FECHADO</v>
          </cell>
          <cell r="D523" t="str">
            <v xml:space="preserve">ENDONIDAZOL - 0,5% (5MGML) SOL. INJ. X 100ML</v>
          </cell>
          <cell r="E523" t="str">
            <v xml:space="preserve">FRESENIUS KABI AG - ALEMANHA</v>
          </cell>
          <cell r="F523" t="n">
            <v>1</v>
          </cell>
          <cell r="G523" t="str">
            <v>UN</v>
          </cell>
          <cell r="H523" t="str">
            <v>NÃO</v>
          </cell>
          <cell r="I523" t="n">
            <v>11.381044143397339</v>
          </cell>
        </row>
        <row r="524">
          <cell r="A524" t="n">
            <v>92268919</v>
          </cell>
          <cell r="B524" t="n">
            <v>20</v>
          </cell>
          <cell r="C524" t="str">
            <v xml:space="preserve">GLICOSE+CLORETO DE SÓDIO SOL. INJ. SIST. FECH. CX. 10 FR. ECOFLAC PLUS X 1000 ML</v>
          </cell>
          <cell r="D524" t="str">
            <v xml:space="preserve">GLICOFISIOLÓGICO SOL. INJ. SIST. FECH. CX. 10 FR. ECOFLAC PLUS X 1000 ML</v>
          </cell>
          <cell r="E524" t="str">
            <v xml:space="preserve">LABORATÓRIOS B. BRAUN SA</v>
          </cell>
          <cell r="F524" t="n">
            <v>1</v>
          </cell>
          <cell r="G524" t="str">
            <v>UN</v>
          </cell>
          <cell r="H524" t="str">
            <v>NÃO</v>
          </cell>
          <cell r="I524" t="n">
            <v>10.64709104121</v>
          </cell>
        </row>
        <row r="525">
          <cell r="A525" t="n">
            <v>92451802</v>
          </cell>
          <cell r="B525" t="n">
            <v>20</v>
          </cell>
          <cell r="C525" t="str">
            <v xml:space="preserve">LEVOFLOXACINO 5 MGML SOL INJ FA X 100 ML</v>
          </cell>
          <cell r="D525" t="str">
            <v xml:space="preserve">LEVOFLOXACINO 5 MGML SOL INJ FA X 100 ML</v>
          </cell>
          <cell r="E525" t="str">
            <v>EUROFARMA</v>
          </cell>
          <cell r="F525" t="n">
            <v>1</v>
          </cell>
          <cell r="G525" t="str">
            <v>UN</v>
          </cell>
          <cell r="H525" t="str">
            <v>NÃO</v>
          </cell>
          <cell r="I525" t="n">
            <v>105.11429701637428</v>
          </cell>
        </row>
        <row r="526">
          <cell r="A526" t="n">
            <v>92443427</v>
          </cell>
          <cell r="B526" t="n">
            <v>20</v>
          </cell>
          <cell r="C526" t="str">
            <v xml:space="preserve">SALMETEROL+PROPIONATO DE FLUTICASONA 25 MCGDOSE + 250 MCGDOSE SUSP. ORAL AER. FR. X 120 DOSES + VÁLV. DOS.</v>
          </cell>
          <cell r="D526" t="str">
            <v xml:space="preserve">SERETIDE SPRAY 25 MCGDOSE + 250 MCGDOSE SUSP. ORAL AER. FR. X 120 DOSES + VÁLV. DOS.</v>
          </cell>
          <cell r="E526" t="str">
            <v>GLAXOSMITKLINE</v>
          </cell>
          <cell r="F526" t="n">
            <v>120</v>
          </cell>
          <cell r="G526" t="str">
            <v>DOSE</v>
          </cell>
          <cell r="H526" t="str">
            <v>SIM</v>
          </cell>
          <cell r="I526" t="n">
            <v>1.3011835064756208</v>
          </cell>
        </row>
        <row r="527">
          <cell r="A527" t="n">
            <v>90185358</v>
          </cell>
          <cell r="B527" t="n">
            <v>20</v>
          </cell>
          <cell r="C527" t="str">
            <v xml:space="preserve">CLORIDRATO DE ROPIVACAINA - 2MG  20ML</v>
          </cell>
          <cell r="D527" t="str">
            <v xml:space="preserve">ROPI - 2MG  20ML</v>
          </cell>
          <cell r="E527" t="str">
            <v>CRISTALIA</v>
          </cell>
          <cell r="F527" t="n">
            <v>1</v>
          </cell>
          <cell r="G527" t="str">
            <v>UN</v>
          </cell>
          <cell r="H527" t="str">
            <v>NÃO</v>
          </cell>
          <cell r="I527" t="n">
            <v>37.546610953780515</v>
          </cell>
        </row>
        <row r="528">
          <cell r="A528" t="n">
            <v>92447759</v>
          </cell>
          <cell r="B528" t="n">
            <v>20</v>
          </cell>
          <cell r="C528" t="str">
            <v xml:space="preserve">CITRATO DE FENTANILA 500 MCG (50 MCG ML)  SOL. INJ. CX  5  AMP. X 10  ML</v>
          </cell>
          <cell r="D528" t="str">
            <v xml:space="preserve">FENTANIL 500 MCG (50 MCG ML)  SOL. INJ. CX  5  AMP. X 10  ML</v>
          </cell>
          <cell r="E528" t="str">
            <v>JANSSEN-CILAG</v>
          </cell>
          <cell r="F528" t="n">
            <v>1</v>
          </cell>
          <cell r="G528" t="str">
            <v>AMP</v>
          </cell>
          <cell r="H528" t="str">
            <v>NÃO</v>
          </cell>
          <cell r="I528" t="n">
            <v>8.5523166225127376</v>
          </cell>
        </row>
        <row r="529">
          <cell r="A529" t="n">
            <v>90274156</v>
          </cell>
          <cell r="B529" t="str">
            <v>00</v>
          </cell>
          <cell r="C529" t="str">
            <v xml:space="preserve">GLICOSE+AMINOÁCIDOS+EMULSÃO LIPÍDICA</v>
          </cell>
          <cell r="D529" t="str">
            <v xml:space="preserve">KABIVEN 900 EMULS. INJ. CX.  4 BOLSAS X 1026 ML</v>
          </cell>
          <cell r="E529" t="str">
            <v xml:space="preserve">FRESENIUS KABI AG - ALEMANHA</v>
          </cell>
          <cell r="F529" t="n">
            <v>1</v>
          </cell>
          <cell r="G529" t="str">
            <v>UN</v>
          </cell>
          <cell r="H529" t="str">
            <v>NÃO</v>
          </cell>
          <cell r="I529" t="n">
            <v>527.039524212728</v>
          </cell>
        </row>
        <row r="530">
          <cell r="A530" t="n">
            <v>90312600</v>
          </cell>
          <cell r="B530" t="n">
            <v>20</v>
          </cell>
          <cell r="C530" t="str">
            <v xml:space="preserve">IOPAMIDOL 612 MGML SOL. INJ. CX. 10 FA X 50 ML</v>
          </cell>
          <cell r="D530" t="str">
            <v xml:space="preserve">IOPAMIRON 612 MGML SOL. INJ. CX. 10 FA X 50 ML</v>
          </cell>
          <cell r="E530" t="str">
            <v>BRACCO</v>
          </cell>
          <cell r="F530" t="n">
            <v>50</v>
          </cell>
          <cell r="G530" t="str">
            <v>ML</v>
          </cell>
          <cell r="H530" t="str">
            <v>SIM</v>
          </cell>
          <cell r="I530" t="n">
            <v>3.8787389019886973</v>
          </cell>
        </row>
        <row r="531">
          <cell r="A531" t="n">
            <v>90199464</v>
          </cell>
          <cell r="B531" t="n">
            <v>20</v>
          </cell>
          <cell r="C531" t="str">
            <v xml:space="preserve">CLORETO DE CÁLCIO+CLORETO DE POTÁSSIO+CLORETO DE SÓDIO+LACTATO DE SÓDIO</v>
          </cell>
          <cell r="D531" t="str">
            <v xml:space="preserve">SOLUÇÃO DE RINGER COM LACTATO DE SÓDIO SOL. INJ. BOLSA VIAFLEX SIST. FECH. X 500 ML</v>
          </cell>
          <cell r="E531" t="str">
            <v xml:space="preserve">BAXTER HEALTHCARE - USA</v>
          </cell>
          <cell r="F531" t="n">
            <v>1</v>
          </cell>
          <cell r="G531" t="str">
            <v>UN</v>
          </cell>
          <cell r="H531" t="str">
            <v>NÃO</v>
          </cell>
          <cell r="I531" t="n">
            <v>6.371730305666846</v>
          </cell>
        </row>
        <row r="532">
          <cell r="A532" t="n">
            <v>90335023</v>
          </cell>
          <cell r="B532" t="n">
            <v>20</v>
          </cell>
          <cell r="C532" t="str">
            <v xml:space="preserve">NITROPRUSSETO DE SÓDIO 50 MG PÓ LIOF. INJ. CX. 5 FA + DIL.+ 5 AMP. DIL. X 2 ML</v>
          </cell>
          <cell r="D532" t="str">
            <v xml:space="preserve">NIPRIDE 50 MG PÓ LIOF. INJ. CX. 5 FA + DIL.+ 5 AMP. DIL. X 2 ML</v>
          </cell>
          <cell r="E532" t="str">
            <v xml:space="preserve">BIOLAB SANUS</v>
          </cell>
          <cell r="F532" t="n">
            <v>1</v>
          </cell>
          <cell r="G532" t="str">
            <v>FA</v>
          </cell>
          <cell r="H532" t="str">
            <v>NÃO</v>
          </cell>
          <cell r="I532" t="n">
            <v>32.006123032848592</v>
          </cell>
        </row>
        <row r="533">
          <cell r="A533" t="n">
            <v>90201264</v>
          </cell>
          <cell r="B533" t="str">
            <v>00</v>
          </cell>
          <cell r="C533" t="str">
            <v xml:space="preserve">ALFAEPOETINA HUMANA RECOMBINANTE 4000 UIML SOL. INJ. CX. 1 AMP. VD. X 1 ML</v>
          </cell>
          <cell r="D533" t="str">
            <v xml:space="preserve">ALFAEPOETINA HUMANA RECOMBINANTE 4000 UIML SOL. INJ. CX. 1 AMP. VD. X 1 ML</v>
          </cell>
          <cell r="E533" t="str">
            <v>BLAUSIEGEL</v>
          </cell>
          <cell r="F533" t="n">
            <v>1</v>
          </cell>
          <cell r="G533" t="str">
            <v>AMP</v>
          </cell>
          <cell r="H533" t="str">
            <v>NÃO</v>
          </cell>
          <cell r="I533" t="n">
            <v>144.32268799104995</v>
          </cell>
        </row>
        <row r="534">
          <cell r="A534" t="n">
            <v>90309049</v>
          </cell>
          <cell r="B534" t="n">
            <v>20</v>
          </cell>
          <cell r="C534" t="str">
            <v xml:space="preserve">COLECALCIFEROL 3300 UIML SOL. ORAL FR. VD. GTS X 10ML</v>
          </cell>
          <cell r="D534" t="str">
            <v xml:space="preserve">ADDERA D3 3300 UIML SOL. ORAL FR. VD. GTS X 10ML</v>
          </cell>
          <cell r="E534" t="str">
            <v>FARMASA</v>
          </cell>
          <cell r="F534" t="n">
            <v>200</v>
          </cell>
          <cell r="G534" t="str">
            <v>GTS</v>
          </cell>
          <cell r="H534" t="str">
            <v>SIM</v>
          </cell>
          <cell r="I534" t="n">
            <v>0.31</v>
          </cell>
        </row>
        <row r="535">
          <cell r="A535" t="n">
            <v>90290003</v>
          </cell>
          <cell r="B535" t="str">
            <v>00</v>
          </cell>
          <cell r="C535" t="str">
            <v xml:space="preserve">FRAÇAO FOSFOLIPÍDICA DE PULMAO PORCINO 80 MGML SUSP. INJ FA VD X 1,5 ML</v>
          </cell>
          <cell r="D535" t="str">
            <v xml:space="preserve">CUROSURF 80 MGML SUSP. INJ FA VD X 1,5 ML</v>
          </cell>
          <cell r="E535" t="str">
            <v>CHIESI</v>
          </cell>
          <cell r="F535" t="n">
            <v>1</v>
          </cell>
          <cell r="G535" t="str">
            <v>UN</v>
          </cell>
          <cell r="H535" t="str">
            <v>NÃO</v>
          </cell>
          <cell r="I535" t="n">
            <v>1373.124196987719</v>
          </cell>
        </row>
        <row r="536">
          <cell r="A536" t="n">
            <v>90235940</v>
          </cell>
          <cell r="B536" t="n">
            <v>20</v>
          </cell>
          <cell r="C536" t="str">
            <v xml:space="preserve">AMPICILINA 1 G PÓ SOL. INJ. FA</v>
          </cell>
          <cell r="D536" t="str">
            <v xml:space="preserve">AMPICILINA 1 G PÓ SOL. INJ. FA</v>
          </cell>
          <cell r="E536" t="str">
            <v>AUROBINDO</v>
          </cell>
          <cell r="F536" t="n">
            <v>1</v>
          </cell>
          <cell r="G536" t="str">
            <v>UN</v>
          </cell>
          <cell r="H536" t="str">
            <v>NÃO</v>
          </cell>
          <cell r="I536" t="n">
            <v>8.6407800722815082</v>
          </cell>
        </row>
        <row r="537">
          <cell r="A537" t="n">
            <v>90268318</v>
          </cell>
          <cell r="B537" t="n">
            <v>20</v>
          </cell>
          <cell r="C537" t="str">
            <v xml:space="preserve">CLORIDRATO DE LIDOCAÍNA 1% SV SOL. INJ. CX. 10 EST. FA X 20 ML</v>
          </cell>
          <cell r="D537" t="str">
            <v xml:space="preserve">XYLESTESIN 1% SV SOL. INJ. CX. 10 EST. FA X 20 ML</v>
          </cell>
          <cell r="E537" t="str">
            <v>CRISTALIA</v>
          </cell>
          <cell r="F537" t="n">
            <v>20</v>
          </cell>
          <cell r="G537" t="str">
            <v>ML</v>
          </cell>
          <cell r="H537" t="str">
            <v>SIM</v>
          </cell>
          <cell r="I537" t="n">
            <v>0.61245253591071858</v>
          </cell>
        </row>
        <row r="538">
          <cell r="A538" t="n">
            <v>92426603</v>
          </cell>
          <cell r="B538" t="n">
            <v>20</v>
          </cell>
          <cell r="C538" t="str">
            <v xml:space="preserve">RISPERIDONA - 2MG</v>
          </cell>
          <cell r="D538" t="str">
            <v xml:space="preserve">RISPERDAL - 2MG</v>
          </cell>
          <cell r="E538" t="str">
            <v>JANSSEN-CILAG</v>
          </cell>
          <cell r="F538" t="n">
            <v>1</v>
          </cell>
          <cell r="G538" t="str">
            <v>COM</v>
          </cell>
          <cell r="H538" t="str">
            <v>NÃO</v>
          </cell>
          <cell r="I538" t="n">
            <v>8.9679140253169329</v>
          </cell>
        </row>
        <row r="539">
          <cell r="A539" t="n">
            <v>92378838</v>
          </cell>
          <cell r="B539" t="n">
            <v>20</v>
          </cell>
          <cell r="C539" t="str">
            <v xml:space="preserve">ACETILCISTEINA - 600MG</v>
          </cell>
          <cell r="D539" t="str">
            <v xml:space="preserve">FLUIMUCIL D - 600MG</v>
          </cell>
          <cell r="E539" t="str">
            <v>ZAMBON</v>
          </cell>
          <cell r="F539" t="n">
            <v>1</v>
          </cell>
          <cell r="G539" t="str">
            <v>ENV</v>
          </cell>
          <cell r="H539" t="str">
            <v>NÃO</v>
          </cell>
          <cell r="I539" t="n">
            <v>4.8715901620014153</v>
          </cell>
        </row>
        <row r="540">
          <cell r="A540" t="n">
            <v>90313046</v>
          </cell>
          <cell r="B540" t="n">
            <v>20</v>
          </cell>
          <cell r="C540" t="str">
            <v xml:space="preserve">ELTROMBOPAG OLAMINA 25 MG CP. REV. CX. X 14</v>
          </cell>
          <cell r="D540" t="str">
            <v xml:space="preserve">REVOLADE 25 MG CP. REV. CX. X 14</v>
          </cell>
          <cell r="E540" t="str">
            <v>GLAXOSMITKLINE</v>
          </cell>
          <cell r="F540" t="n">
            <v>1</v>
          </cell>
          <cell r="G540" t="str">
            <v>COM</v>
          </cell>
          <cell r="H540" t="str">
            <v>NÃO</v>
          </cell>
          <cell r="I540" t="n">
            <v>150.20578897603164</v>
          </cell>
        </row>
        <row r="541">
          <cell r="A541" t="n">
            <v>90287576</v>
          </cell>
          <cell r="B541" t="n">
            <v>20</v>
          </cell>
          <cell r="C541" t="str">
            <v>PIPERACILINA+TAZOBACTAM</v>
          </cell>
          <cell r="D541" t="str">
            <v xml:space="preserve">AUROTAZ-P  4,5 G (4 G + 0,5 G) PÓ LIOF. SOL. INJ. IV CT. FA VD. X 40 ML</v>
          </cell>
          <cell r="E541" t="str">
            <v>AUROBINDO</v>
          </cell>
          <cell r="F541" t="n">
            <v>1</v>
          </cell>
          <cell r="G541" t="str">
            <v>FA</v>
          </cell>
          <cell r="H541" t="str">
            <v>NÃO</v>
          </cell>
          <cell r="I541" t="n">
            <v>106.28103320104253</v>
          </cell>
        </row>
        <row r="542">
          <cell r="A542" t="n">
            <v>90301471</v>
          </cell>
          <cell r="B542" t="n">
            <v>20</v>
          </cell>
          <cell r="C542" t="str">
            <v xml:space="preserve">ENOXAPARINA SODICA - 20MG  0,2ML</v>
          </cell>
          <cell r="D542" t="str">
            <v xml:space="preserve">VERSA - 20MG  0,2ML</v>
          </cell>
          <cell r="E542" t="str">
            <v>EUROFARMA</v>
          </cell>
          <cell r="F542" t="n">
            <v>1</v>
          </cell>
          <cell r="G542" t="str">
            <v>SER</v>
          </cell>
          <cell r="H542" t="str">
            <v>NÃO</v>
          </cell>
          <cell r="I542" t="n">
            <v>24.821950608241298</v>
          </cell>
        </row>
        <row r="543">
          <cell r="A543" t="n">
            <v>92451934</v>
          </cell>
          <cell r="B543" t="n">
            <v>20</v>
          </cell>
          <cell r="C543" t="str">
            <v xml:space="preserve">FLUMAZENIL 0,1 MGML SOL. INJ. CX. 5 AMP. X  5ML</v>
          </cell>
          <cell r="D543" t="str">
            <v xml:space="preserve">FLUMAZENIL 0,1 MGML SOL. INJ. CX. 5 AMP. X  5ML</v>
          </cell>
          <cell r="E543" t="str">
            <v>EUROFARMA</v>
          </cell>
          <cell r="F543" t="n">
            <v>1</v>
          </cell>
          <cell r="G543" t="str">
            <v>AMP</v>
          </cell>
          <cell r="H543" t="str">
            <v>NÃO</v>
          </cell>
          <cell r="I543" t="n">
            <v>130.71962581814333</v>
          </cell>
        </row>
        <row r="544">
          <cell r="A544" t="n">
            <v>90284739</v>
          </cell>
          <cell r="B544" t="n">
            <v>20</v>
          </cell>
          <cell r="C544" t="str">
            <v xml:space="preserve">CLORETO DE CÁLCIO+CLORETO DE POTÁSSIO+CLORETO DE SÓDIO+LACTATO DE SÓDIO - 500ML</v>
          </cell>
          <cell r="D544" t="str">
            <v xml:space="preserve">RINGER LACTATO SÓDIO SOL. INJ. SIST. FECH. FR. X 500ML</v>
          </cell>
          <cell r="E544" t="str">
            <v xml:space="preserve">FRESENIUS KABI UNIDADE AQUIRAZ</v>
          </cell>
          <cell r="F544" t="n">
            <v>1</v>
          </cell>
          <cell r="G544" t="str">
            <v>UN</v>
          </cell>
          <cell r="H544" t="str">
            <v>NÃO</v>
          </cell>
          <cell r="I544" t="n">
            <v>7.591361869339222</v>
          </cell>
        </row>
        <row r="545">
          <cell r="A545" t="n">
            <v>90903064</v>
          </cell>
          <cell r="B545" t="n">
            <v>20</v>
          </cell>
          <cell r="C545" t="str">
            <v xml:space="preserve">IOPAMIDOL 370 MG IODOML  SOL. INJ. FA X 50 ML</v>
          </cell>
          <cell r="D545" t="str">
            <v xml:space="preserve">IOPAMIRON 370 MG IODOML  SOL. INJ. FA X 50 ML</v>
          </cell>
          <cell r="E545" t="str">
            <v xml:space="preserve">SCHERING B.</v>
          </cell>
          <cell r="F545" t="n">
            <v>50</v>
          </cell>
          <cell r="G545" t="str">
            <v>ML</v>
          </cell>
          <cell r="H545" t="str">
            <v>SIM</v>
          </cell>
          <cell r="I545" t="n">
            <v>3.9888004732994027</v>
          </cell>
        </row>
        <row r="546">
          <cell r="A546" t="n">
            <v>92432603</v>
          </cell>
          <cell r="B546" t="n">
            <v>20</v>
          </cell>
          <cell r="C546" t="str">
            <v xml:space="preserve">CEFTRIAXONA IV - 1GRA  10ML</v>
          </cell>
          <cell r="D546" t="str">
            <v xml:space="preserve">TRIOXINA IV - 1GRA  10ML</v>
          </cell>
          <cell r="E546" t="str">
            <v xml:space="preserve">UNIAO QUIMICA</v>
          </cell>
          <cell r="F546" t="n">
            <v>1</v>
          </cell>
          <cell r="G546" t="str">
            <v>FA</v>
          </cell>
          <cell r="H546" t="str">
            <v>NÃO</v>
          </cell>
          <cell r="I546" t="n">
            <v>33.350255245844373</v>
          </cell>
        </row>
        <row r="547">
          <cell r="A547" t="n">
            <v>92366040</v>
          </cell>
          <cell r="B547" t="n">
            <v>20</v>
          </cell>
          <cell r="C547" t="str">
            <v xml:space="preserve">CEFAZOLINA SODICA IM  IV - 1GRA</v>
          </cell>
          <cell r="D547" t="str">
            <v xml:space="preserve">CEFTRAT IM  IV - 1GRA</v>
          </cell>
          <cell r="E547" t="str">
            <v xml:space="preserve">UNIAO QUIMICA</v>
          </cell>
          <cell r="F547" t="n">
            <v>1</v>
          </cell>
          <cell r="G547" t="str">
            <v>FA</v>
          </cell>
          <cell r="H547" t="str">
            <v>NÃO</v>
          </cell>
          <cell r="I547" t="n">
            <v>12.174291658289141</v>
          </cell>
        </row>
        <row r="548">
          <cell r="A548" t="n">
            <v>90309804</v>
          </cell>
          <cell r="B548" t="n">
            <v>20</v>
          </cell>
          <cell r="C548" t="str">
            <v xml:space="preserve">FOSFATO DISSÓDICO DE DEXAMETASONA 4 MGML SOL. INJ. CX. 100 AMP X 2,5 ML</v>
          </cell>
          <cell r="D548" t="str">
            <v xml:space="preserve">FOSFATO DISSÓDICO DE DEXAMETASONA 4 MGML SOL. INJ. CX. 100 AMP X 2,5 ML</v>
          </cell>
          <cell r="E548" t="str">
            <v>FARMACE</v>
          </cell>
          <cell r="F548" t="n">
            <v>1</v>
          </cell>
          <cell r="G548" t="str">
            <v>AMP</v>
          </cell>
          <cell r="H548" t="str">
            <v>NÃO</v>
          </cell>
          <cell r="I548" t="n">
            <v>3.6138413674182681</v>
          </cell>
        </row>
        <row r="549">
          <cell r="A549" t="n">
            <v>90297288</v>
          </cell>
          <cell r="B549" t="n">
            <v>20</v>
          </cell>
          <cell r="C549" t="str">
            <v>PANTOPRAZOL</v>
          </cell>
          <cell r="D549" t="str">
            <v xml:space="preserve">PANTOPRAZOL 20 MG CX. 28 CP. REV.</v>
          </cell>
          <cell r="E549" t="str">
            <v xml:space="preserve">ACCORD FARMACÊUTICA LTDA</v>
          </cell>
          <cell r="F549" t="n">
            <v>1</v>
          </cell>
          <cell r="G549" t="str">
            <v>COM</v>
          </cell>
          <cell r="H549" t="str">
            <v>NÃO</v>
          </cell>
          <cell r="I549" t="n">
            <v>2.2084935209230605</v>
          </cell>
        </row>
        <row r="550">
          <cell r="A550" t="n">
            <v>90310748</v>
          </cell>
          <cell r="B550" t="n">
            <v>20</v>
          </cell>
          <cell r="C550" t="str">
            <v xml:space="preserve">CLORIDRATO DE TRAMADOL 50MG (50 MGML) SOL. INJ. CX. 5 AMP X 1 ML</v>
          </cell>
          <cell r="D550" t="str">
            <v xml:space="preserve">TRAMAL 50MG (50 MGML) SOL. INJ. CX. 5 AMP X 1 ML</v>
          </cell>
          <cell r="E550" t="str">
            <v xml:space="preserve">PHARMACIA PFIZER</v>
          </cell>
          <cell r="F550" t="n">
            <v>1</v>
          </cell>
          <cell r="G550" t="str">
            <v>AMP</v>
          </cell>
          <cell r="H550" t="str">
            <v>NÃO</v>
          </cell>
          <cell r="I550" t="n">
            <v>6.9172948472237685</v>
          </cell>
        </row>
        <row r="551">
          <cell r="A551" t="n">
            <v>90116038</v>
          </cell>
          <cell r="B551" t="n">
            <v>20</v>
          </cell>
          <cell r="C551" t="str">
            <v xml:space="preserve">FOSFATO DE CLINDAMICINA 600 MG (150 MGML) SOL INJ AMP X 4 ML</v>
          </cell>
          <cell r="D551" t="str">
            <v xml:space="preserve">DALACIN C 600 MG (150 MGML) SOL INJ AMP X 4 ML</v>
          </cell>
          <cell r="E551" t="str">
            <v xml:space="preserve">PHARMACIA PFIZER</v>
          </cell>
          <cell r="F551" t="n">
            <v>1</v>
          </cell>
          <cell r="G551" t="str">
            <v>AMP</v>
          </cell>
          <cell r="H551" t="str">
            <v>NÃO</v>
          </cell>
          <cell r="I551" t="n">
            <v>12.773235773532743</v>
          </cell>
        </row>
        <row r="552">
          <cell r="A552" t="n">
            <v>90185439</v>
          </cell>
          <cell r="B552" t="n">
            <v>20</v>
          </cell>
          <cell r="C552" t="str">
            <v xml:space="preserve">MIDAZOLAM 5 MG (1 MGML) SOL. INJ. CX. 5 AMP. X 5 ML</v>
          </cell>
          <cell r="D552" t="str">
            <v xml:space="preserve">DORMIRE 5 MG (1 MGML) SOL. INJ. CX. 5 AMP. X 5 ML</v>
          </cell>
          <cell r="E552" t="str">
            <v>CRISTALIA</v>
          </cell>
          <cell r="F552" t="n">
            <v>1</v>
          </cell>
          <cell r="G552" t="str">
            <v>AMP</v>
          </cell>
          <cell r="H552" t="str">
            <v>NÃO</v>
          </cell>
          <cell r="I552" t="n">
            <v>7.2709713787377659</v>
          </cell>
        </row>
        <row r="553">
          <cell r="A553" t="n">
            <v>92458033</v>
          </cell>
          <cell r="B553" t="n">
            <v>20</v>
          </cell>
          <cell r="C553" t="str">
            <v xml:space="preserve">ARIPIPRAZOL - 15MG</v>
          </cell>
          <cell r="D553" t="str">
            <v xml:space="preserve">ABILIFY - 15MG</v>
          </cell>
          <cell r="E553" t="str">
            <v>B-MS</v>
          </cell>
          <cell r="F553" t="n">
            <v>1</v>
          </cell>
          <cell r="G553" t="str">
            <v>COM</v>
          </cell>
          <cell r="H553" t="str">
            <v>NÃO</v>
          </cell>
          <cell r="I553" t="n">
            <v>29.524945189911925</v>
          </cell>
        </row>
        <row r="554">
          <cell r="A554" t="n">
            <v>92471757</v>
          </cell>
          <cell r="B554" t="n">
            <v>20</v>
          </cell>
          <cell r="C554" t="str">
            <v xml:space="preserve">PROPOFOL - 10MGML  20ML</v>
          </cell>
          <cell r="D554" t="str">
            <v xml:space="preserve">PROPOFOL - 10MGML  20ML</v>
          </cell>
          <cell r="E554" t="str">
            <v>EUROFARMA</v>
          </cell>
          <cell r="F554" t="n">
            <v>1</v>
          </cell>
          <cell r="G554" t="str">
            <v>AMP</v>
          </cell>
          <cell r="H554" t="str">
            <v>NÃO</v>
          </cell>
          <cell r="I554" t="n">
            <v>21.922693829625338</v>
          </cell>
        </row>
        <row r="555">
          <cell r="A555" t="n">
            <v>92462600</v>
          </cell>
          <cell r="B555" t="n">
            <v>20</v>
          </cell>
          <cell r="C555" t="str">
            <v xml:space="preserve">CETOROLACO DE TROMETAMINA - 30MG SOL. INJ.</v>
          </cell>
          <cell r="D555" t="str">
            <v xml:space="preserve">TORADOL - 30MG SOL. INJ.</v>
          </cell>
          <cell r="E555" t="str">
            <v>ROCHE</v>
          </cell>
          <cell r="F555" t="n">
            <v>1</v>
          </cell>
          <cell r="G555" t="str">
            <v>AMP</v>
          </cell>
          <cell r="H555" t="str">
            <v>NÃO</v>
          </cell>
          <cell r="I555" t="n">
            <v>9.704664975210747</v>
          </cell>
        </row>
        <row r="556">
          <cell r="A556" t="n">
            <v>90939212</v>
          </cell>
          <cell r="B556" t="n">
            <v>20</v>
          </cell>
          <cell r="C556" t="str">
            <v xml:space="preserve">MUSCULOESQUELETICO IN VIVO FLUXO SANGUINEO OSSEO</v>
          </cell>
          <cell r="D556" t="str">
            <v xml:space="preserve">MUSCULOESQUELETICO IN VIVO FLUXO SANGUINEO OSSEO</v>
          </cell>
          <cell r="E556" t="str">
            <v>SBMN</v>
          </cell>
          <cell r="F556" t="n">
            <v>1</v>
          </cell>
          <cell r="G556" t="str">
            <v>UN</v>
          </cell>
          <cell r="H556" t="str">
            <v>NÃO</v>
          </cell>
          <cell r="I556" t="n">
            <v>249.06787323685606</v>
          </cell>
        </row>
        <row r="557">
          <cell r="A557" t="n">
            <v>90251393</v>
          </cell>
          <cell r="B557" t="n">
            <v>20</v>
          </cell>
          <cell r="C557" t="str">
            <v xml:space="preserve">SUCCINATO SÓDICO DE HIDROCORTISONA 500 MG PÓ LIÓF. INJ. CX. 50 FA</v>
          </cell>
          <cell r="D557" t="str">
            <v xml:space="preserve">SOLU-CORTEF 500 MG PÓ LIÓF. INJ. CX. 50 FA</v>
          </cell>
          <cell r="E557" t="str">
            <v xml:space="preserve">UNIAO QUIMICA</v>
          </cell>
          <cell r="F557" t="n">
            <v>1</v>
          </cell>
          <cell r="G557" t="str">
            <v>FA</v>
          </cell>
          <cell r="H557" t="str">
            <v>NÃO</v>
          </cell>
          <cell r="I557" t="n">
            <v>12.085322740841043</v>
          </cell>
        </row>
        <row r="558">
          <cell r="A558" t="n">
            <v>92471889</v>
          </cell>
          <cell r="B558" t="str">
            <v>00</v>
          </cell>
          <cell r="C558" t="str">
            <v xml:space="preserve">IMIPENEM + CILASTATINA 500 MG + 500 MG PÓ SOL. INJ. FA + BOLSA SIST. FECHADO</v>
          </cell>
          <cell r="D558" t="str">
            <v xml:space="preserve">IMIPENEM + CILASTATINA 500 MG + 500 MG PÓ SOL. INJ. FA + BOLSA SIST. FECHADO</v>
          </cell>
          <cell r="E558" t="str">
            <v>ABL</v>
          </cell>
          <cell r="F558" t="n">
            <v>1</v>
          </cell>
          <cell r="G558" t="str">
            <v>FA</v>
          </cell>
          <cell r="H558" t="str">
            <v>NÃO</v>
          </cell>
          <cell r="I558" t="n">
            <v>105.28502152022688</v>
          </cell>
        </row>
        <row r="559">
          <cell r="A559" t="n">
            <v>90205219</v>
          </cell>
          <cell r="B559" t="n">
            <v>20</v>
          </cell>
          <cell r="C559" t="str">
            <v xml:space="preserve">BUDESONIDA + FUMARATO DE FORMOTEROL - 12400MCG</v>
          </cell>
          <cell r="D559" t="str">
            <v xml:space="preserve">SYMBICORT TURBUHALER - 12/400MCG</v>
          </cell>
          <cell r="E559" t="str">
            <v>ASTRAZENECA</v>
          </cell>
          <cell r="F559" t="n">
            <v>1</v>
          </cell>
          <cell r="G559" t="str">
            <v>UN</v>
          </cell>
          <cell r="H559" t="str">
            <v>NÃO</v>
          </cell>
          <cell r="I559" t="n">
            <v>124.2223047</v>
          </cell>
        </row>
        <row r="560">
          <cell r="A560" t="n">
            <v>90292170</v>
          </cell>
          <cell r="B560" t="n">
            <v>20</v>
          </cell>
          <cell r="C560" t="str">
            <v xml:space="preserve">ENOXAPARINA SÓDICA 60 MG (100 MGML) SOL. INJ. CX. 1 SER. PREENCH. X 0,6 ML</v>
          </cell>
          <cell r="D560" t="str">
            <v xml:space="preserve">ENOXALOW 60 MG (100 MGML) SOL. INJ. CX. 1 SER. PREENCH. X 0,6 ML</v>
          </cell>
          <cell r="E560" t="str">
            <v>BLAUSIEGEL</v>
          </cell>
          <cell r="F560" t="n">
            <v>1</v>
          </cell>
          <cell r="G560" t="str">
            <v>SER</v>
          </cell>
          <cell r="H560" t="str">
            <v>NÃO</v>
          </cell>
          <cell r="I560" t="n">
            <v>66.41909045928</v>
          </cell>
        </row>
        <row r="561">
          <cell r="A561" t="n">
            <v>90157117</v>
          </cell>
          <cell r="B561" t="n">
            <v>20</v>
          </cell>
          <cell r="C561" t="str">
            <v xml:space="preserve">AMOXICILINA + SULBACTAM - 1000MG + 500MG</v>
          </cell>
          <cell r="D561" t="str">
            <v xml:space="preserve">SULBAMOX - 1000MG + 500MG</v>
          </cell>
          <cell r="E561" t="str">
            <v>FARMASA</v>
          </cell>
          <cell r="F561" t="n">
            <v>1</v>
          </cell>
          <cell r="G561" t="str">
            <v>FR</v>
          </cell>
          <cell r="H561" t="str">
            <v>NÃO</v>
          </cell>
          <cell r="I561" t="n">
            <v>62.930222316847953</v>
          </cell>
        </row>
        <row r="562">
          <cell r="A562" t="n">
            <v>92256406</v>
          </cell>
          <cell r="B562" t="n">
            <v>20</v>
          </cell>
          <cell r="C562" t="str">
            <v xml:space="preserve">SOLUÇÃO FISIOLÓGICA CLORETO DE SÓDIO 0,9% SOL. INJ. AMP X 10 ML</v>
          </cell>
          <cell r="D562" t="str">
            <v xml:space="preserve">SOLUÇÃO FISIOLÓGICA CLORETO DE SÓDIO 0,9% SOL. INJ. AMP X 10 ML</v>
          </cell>
          <cell r="E562" t="str">
            <v>EQUIPLEX</v>
          </cell>
          <cell r="F562" t="n">
            <v>1</v>
          </cell>
          <cell r="G562" t="str">
            <v>AMP</v>
          </cell>
          <cell r="H562" t="str">
            <v>NÃO</v>
          </cell>
          <cell r="I562" t="n">
            <v>0.52349785102092339</v>
          </cell>
        </row>
        <row r="563">
          <cell r="A563" t="n">
            <v>90319028</v>
          </cell>
          <cell r="B563" t="n">
            <v>20</v>
          </cell>
          <cell r="C563" t="str">
            <v xml:space="preserve">DOMPERIDONA 1 MGML SUSP. ORAL FR. VD. X 100 ML</v>
          </cell>
          <cell r="D563" t="str">
            <v xml:space="preserve">MOTILIUM 1 MGML SUSP. ORAL FR. VD. X 100 ML</v>
          </cell>
          <cell r="E563" t="str">
            <v>JANSSEN-CILAG</v>
          </cell>
          <cell r="F563" t="n">
            <v>100</v>
          </cell>
          <cell r="G563" t="str">
            <v>ML</v>
          </cell>
          <cell r="H563" t="str">
            <v>SIM</v>
          </cell>
          <cell r="I563" t="n">
            <v>0.50870599347717993</v>
          </cell>
        </row>
        <row r="564">
          <cell r="A564" t="n">
            <v>90304594</v>
          </cell>
          <cell r="B564" t="n">
            <v>20</v>
          </cell>
          <cell r="C564" t="str">
            <v xml:space="preserve">HEPARINA SÓDICA 5000 UI 0,25 ML SOL INJ CX 50 AMP VD X 0,25 ML</v>
          </cell>
          <cell r="D564" t="str">
            <v xml:space="preserve">PARINEX 5000 UI 0,25 ML SOL INJ CX 50 AMP VD X 0,25 ML</v>
          </cell>
          <cell r="E564" t="str">
            <v>HIPOLABOR</v>
          </cell>
          <cell r="F564" t="n">
            <v>1</v>
          </cell>
          <cell r="G564" t="str">
            <v>AMP</v>
          </cell>
          <cell r="H564" t="str">
            <v>NÃO</v>
          </cell>
          <cell r="I564" t="n">
            <v>6.9882109846835174</v>
          </cell>
        </row>
        <row r="565">
          <cell r="A565" t="n">
            <v>90285417</v>
          </cell>
          <cell r="B565" t="n">
            <v>20</v>
          </cell>
          <cell r="C565" t="str">
            <v xml:space="preserve">CLORIDRATO DE CEFEPIMA 2 G PÓ INJ. CX. 50 FA</v>
          </cell>
          <cell r="D565" t="str">
            <v xml:space="preserve">CLOCEF 2 G PÓ INJ. CX. 50 FA</v>
          </cell>
          <cell r="E565" t="str">
            <v xml:space="preserve">TEUTO BRAS.</v>
          </cell>
          <cell r="F565" t="n">
            <v>1</v>
          </cell>
          <cell r="G565" t="str">
            <v>UN</v>
          </cell>
          <cell r="H565" t="str">
            <v>NÃO</v>
          </cell>
          <cell r="I565" t="n">
            <v>143.43685714977582</v>
          </cell>
        </row>
        <row r="566">
          <cell r="A566" t="n">
            <v>92387330</v>
          </cell>
          <cell r="B566" t="n">
            <v>20</v>
          </cell>
          <cell r="C566" t="str">
            <v xml:space="preserve">ÁGUA P INJEÇÃO CX. 100 AMP. PLÁST. X 20 ML</v>
          </cell>
          <cell r="D566" t="str">
            <v xml:space="preserve">ÁGUA P INJEÇÃO CX. 100 AMP. PLÁST. X 20 ML</v>
          </cell>
          <cell r="E566" t="str">
            <v>HYPOFARMA</v>
          </cell>
          <cell r="F566" t="n">
            <v>1</v>
          </cell>
          <cell r="G566" t="str">
            <v>AMP</v>
          </cell>
          <cell r="H566" t="str">
            <v>NÃO</v>
          </cell>
          <cell r="I566" t="n">
            <v>1.498050712129654</v>
          </cell>
        </row>
        <row r="567">
          <cell r="A567" t="n">
            <v>92414257</v>
          </cell>
          <cell r="B567" t="n">
            <v>20</v>
          </cell>
          <cell r="C567" t="str">
            <v xml:space="preserve">CLORIDRATO DE BUPIVACAINA  + ADRENALINA 0,5% - 20ML C VASO</v>
          </cell>
          <cell r="D567" t="str">
            <v xml:space="preserve">NEOCAINA 0,5% - 20ML C VASO (OF)</v>
          </cell>
          <cell r="E567" t="str">
            <v>CRISTALIA</v>
          </cell>
          <cell r="F567" t="n">
            <v>20</v>
          </cell>
          <cell r="G567" t="str">
            <v>ML</v>
          </cell>
          <cell r="H567" t="str">
            <v>SIM</v>
          </cell>
          <cell r="I567" t="n">
            <v>1.4908080955214915</v>
          </cell>
        </row>
        <row r="568">
          <cell r="A568" t="n">
            <v>92426611</v>
          </cell>
          <cell r="B568" t="n">
            <v>20</v>
          </cell>
          <cell r="C568" t="str">
            <v xml:space="preserve">RISPERIDONA - 3MG</v>
          </cell>
          <cell r="D568" t="str">
            <v xml:space="preserve">RISPERDAL - 3MG</v>
          </cell>
          <cell r="E568" t="str">
            <v>JANSSEN-CILAG</v>
          </cell>
          <cell r="F568" t="n">
            <v>1</v>
          </cell>
          <cell r="G568" t="str">
            <v>COM</v>
          </cell>
          <cell r="H568" t="str">
            <v>NÃO</v>
          </cell>
          <cell r="I568" t="n">
            <v>13.689967160421791</v>
          </cell>
        </row>
        <row r="569">
          <cell r="A569" t="n">
            <v>90199782</v>
          </cell>
          <cell r="B569" t="n">
            <v>20</v>
          </cell>
          <cell r="C569" t="str">
            <v xml:space="preserve">ALBUMINA HUMANA  20% SOL. INJ. FA X 50 ML + EQUIPO</v>
          </cell>
          <cell r="D569" t="str">
            <v xml:space="preserve">BLAUBIMAX 20% SOL. INJ. FA X 50 ML + EQUIPO</v>
          </cell>
          <cell r="E569" t="str">
            <v>BLAUSIEGEL</v>
          </cell>
          <cell r="F569" t="n">
            <v>1</v>
          </cell>
          <cell r="G569" t="str">
            <v>FA</v>
          </cell>
          <cell r="H569" t="str">
            <v>NÃO</v>
          </cell>
          <cell r="I569" t="n">
            <v>299.05772344715723</v>
          </cell>
        </row>
        <row r="570">
          <cell r="A570" t="n">
            <v>92405371</v>
          </cell>
          <cell r="B570" t="n">
            <v>20</v>
          </cell>
          <cell r="C570" t="str">
            <v xml:space="preserve">INSULINA HUMANA 100 UIML SOL. INJ. FA X 10 ML</v>
          </cell>
          <cell r="D570" t="str">
            <v xml:space="preserve">HUMULIN R 100 UIML SOL. INJ. FA X 10 ML</v>
          </cell>
          <cell r="E570" t="str">
            <v xml:space="preserve">ELI LILLY DO BRASIL LTDA</v>
          </cell>
          <cell r="F570" t="n">
            <v>1000</v>
          </cell>
          <cell r="G570" t="str">
            <v>UI</v>
          </cell>
          <cell r="H570" t="str">
            <v>SIM</v>
          </cell>
          <cell r="I570" t="n">
            <v>0.047113965870318783</v>
          </cell>
        </row>
        <row r="571">
          <cell r="A571" t="n">
            <v>90277422</v>
          </cell>
          <cell r="B571" t="n">
            <v>20</v>
          </cell>
          <cell r="C571" t="str">
            <v xml:space="preserve">ONDANSETRONA 8MG (2MGML) SOL. INJ.</v>
          </cell>
          <cell r="D571" t="str">
            <v xml:space="preserve">ONDANSETRONA 8MG (2MGML) SOL. INJ.</v>
          </cell>
          <cell r="E571" t="str">
            <v>EUROFARMA</v>
          </cell>
          <cell r="F571" t="n">
            <v>1</v>
          </cell>
          <cell r="G571" t="str">
            <v>AMP</v>
          </cell>
          <cell r="H571" t="str">
            <v>NÃO</v>
          </cell>
          <cell r="I571" t="n">
            <v>64.411425973195819</v>
          </cell>
        </row>
        <row r="572">
          <cell r="A572" t="n">
            <v>90249062</v>
          </cell>
          <cell r="B572" t="n">
            <v>20</v>
          </cell>
          <cell r="C572" t="str">
            <v xml:space="preserve">FOSFATO DISSODICO DE DEXAMETASONA - 4MG  2,5ML</v>
          </cell>
          <cell r="D572" t="str">
            <v xml:space="preserve">CORTICOIDEX - 4 MGML</v>
          </cell>
          <cell r="E572" t="str">
            <v>NOVAFARMA</v>
          </cell>
          <cell r="F572" t="n">
            <v>1</v>
          </cell>
          <cell r="G572" t="str">
            <v>AMP</v>
          </cell>
          <cell r="H572" t="str">
            <v>NÃO</v>
          </cell>
          <cell r="I572" t="n">
            <v>9.0163909579270793</v>
          </cell>
        </row>
        <row r="573">
          <cell r="A573" t="n">
            <v>92382088</v>
          </cell>
          <cell r="B573" t="n">
            <v>20</v>
          </cell>
          <cell r="C573" t="str">
            <v xml:space="preserve">MALEATO DE MIDAZOLAM - 2MG  10ML</v>
          </cell>
          <cell r="D573" t="str">
            <v xml:space="preserve">DORMIRE - 2MG  10ML</v>
          </cell>
          <cell r="E573" t="str">
            <v>CRISTALIA</v>
          </cell>
          <cell r="F573" t="n">
            <v>1</v>
          </cell>
          <cell r="G573" t="str">
            <v>UN</v>
          </cell>
          <cell r="H573" t="str">
            <v>NÃO</v>
          </cell>
          <cell r="I573" t="n">
            <v>17.12965596352781</v>
          </cell>
        </row>
        <row r="574">
          <cell r="A574" t="n">
            <v>92422195</v>
          </cell>
          <cell r="B574" t="n">
            <v>20</v>
          </cell>
          <cell r="C574" t="str">
            <v xml:space="preserve">PROPOFOL - 10MGML  10ML</v>
          </cell>
          <cell r="D574" t="str">
            <v xml:space="preserve">PROPOVAN - 10MGML  10ML</v>
          </cell>
          <cell r="E574" t="str">
            <v>CRISTALIA</v>
          </cell>
          <cell r="F574" t="n">
            <v>1</v>
          </cell>
          <cell r="G574" t="str">
            <v>AMP</v>
          </cell>
          <cell r="H574" t="str">
            <v>NÃO</v>
          </cell>
          <cell r="I574" t="n">
            <v>25.072805385498217</v>
          </cell>
        </row>
        <row r="575">
          <cell r="A575" t="n">
            <v>90939549</v>
          </cell>
          <cell r="B575" t="n">
            <v>20</v>
          </cell>
          <cell r="C575" t="str">
            <v xml:space="preserve">TERAPIA IN VIVO TRATAMENTO DE HIPERTIREOIDISMO-BOCIO NODULAR TOXICO - PLUMMER</v>
          </cell>
          <cell r="D575" t="str">
            <v xml:space="preserve">TERAPIA IN VIVO TRATAMENTO DE HIPERTIREOIDISMO-BOCIO NODULAR TOXICO - PLUMMER</v>
          </cell>
          <cell r="E575" t="str">
            <v>SBMN</v>
          </cell>
          <cell r="F575" t="n">
            <v>1</v>
          </cell>
          <cell r="G575" t="str">
            <v>UN</v>
          </cell>
          <cell r="H575" t="str">
            <v>NÃO</v>
          </cell>
          <cell r="I575" t="n">
            <v>854.53389910541955</v>
          </cell>
        </row>
        <row r="576">
          <cell r="A576" t="n">
            <v>90121724</v>
          </cell>
          <cell r="B576" t="n">
            <v>20</v>
          </cell>
          <cell r="C576" t="str">
            <v xml:space="preserve">AGUA PARA INJEÇAO - 20ML</v>
          </cell>
          <cell r="D576" t="str">
            <v xml:space="preserve">AGUA PARA INJEÇAO - 20ML</v>
          </cell>
          <cell r="E576" t="str">
            <v>ISOFARMA</v>
          </cell>
          <cell r="F576" t="n">
            <v>1</v>
          </cell>
          <cell r="G576" t="str">
            <v>AMP</v>
          </cell>
          <cell r="H576" t="str">
            <v>NÃO</v>
          </cell>
          <cell r="I576" t="n">
            <v>0.76926254944645289</v>
          </cell>
        </row>
        <row r="577">
          <cell r="A577" t="n">
            <v>90151933</v>
          </cell>
          <cell r="B577" t="n">
            <v>20</v>
          </cell>
          <cell r="C577" t="str">
            <v xml:space="preserve">LEVOFLOXACINO 500 MG (5 MGML) SOL. INJ. BOLSA X 100 ML</v>
          </cell>
          <cell r="D577" t="str">
            <v xml:space="preserve">LEVOFLOXACINO 500 MG (5 MGML) SOL. INJ. BOLSA X 100 ML</v>
          </cell>
          <cell r="E577" t="str">
            <v>EUROFARMA</v>
          </cell>
          <cell r="F577" t="n">
            <v>1</v>
          </cell>
          <cell r="G577" t="str">
            <v>UN</v>
          </cell>
          <cell r="H577" t="str">
            <v>NÃO</v>
          </cell>
          <cell r="I577" t="n">
            <v>121.32427745952003</v>
          </cell>
        </row>
        <row r="578">
          <cell r="A578" t="n">
            <v>96006366</v>
          </cell>
          <cell r="B578" t="n">
            <v>20</v>
          </cell>
          <cell r="C578" t="str">
            <v xml:space="preserve">NPT MASTER HIPERPROTEICA NPHP 1,5L</v>
          </cell>
          <cell r="D578" t="str">
            <v xml:space="preserve">NPT MASTER HIPERPROTEICA NPHP 1,5L</v>
          </cell>
          <cell r="E578" t="str">
            <v>CEQNEP</v>
          </cell>
          <cell r="F578" t="n">
            <v>1</v>
          </cell>
          <cell r="G578" t="str">
            <v>UN</v>
          </cell>
          <cell r="H578" t="str">
            <v>NÃO</v>
          </cell>
          <cell r="I578" t="n">
            <v>403.2992729137776</v>
          </cell>
        </row>
        <row r="579">
          <cell r="A579" t="n">
            <v>90939310</v>
          </cell>
          <cell r="B579" t="n">
            <v>20</v>
          </cell>
          <cell r="C579" t="str">
            <v xml:space="preserve">ONCOLOGIA  INFECTOLOGIA IN VIVO CINTILOGRAFIA COM ANALOGO DE SOMATOSTATINA</v>
          </cell>
          <cell r="D579" t="str">
            <v xml:space="preserve">ONCOLOGIA  INFECTOLOGIA IN VIVO CINTILOGRAFIA COM ANALOGO DE SOMATOSTATINA</v>
          </cell>
          <cell r="E579" t="str">
            <v>SBMN</v>
          </cell>
          <cell r="F579" t="n">
            <v>1</v>
          </cell>
          <cell r="G579" t="str">
            <v>UN</v>
          </cell>
          <cell r="H579" t="str">
            <v>NÃO</v>
          </cell>
          <cell r="I579" t="n">
            <v>8463.0528416127217</v>
          </cell>
        </row>
        <row r="580">
          <cell r="A580" t="n">
            <v>90194012</v>
          </cell>
          <cell r="B580" t="n">
            <v>20</v>
          </cell>
          <cell r="C580" t="str">
            <v xml:space="preserve">FOSFATO DE SODIO MONOBASICO + FOSFATO DE SODIO DIBASICO - 130ML</v>
          </cell>
          <cell r="D580" t="str">
            <v xml:space="preserve">FLEET ENEMA - 130ML</v>
          </cell>
          <cell r="E580" t="str">
            <v xml:space="preserve">WYETH INDÚSTRIA FARMACÊUTICA</v>
          </cell>
          <cell r="F580" t="n">
            <v>1</v>
          </cell>
          <cell r="G580" t="str">
            <v>UN</v>
          </cell>
          <cell r="H580" t="str">
            <v>NÃO</v>
          </cell>
          <cell r="I580" t="n">
            <v>12.909368447581121</v>
          </cell>
        </row>
        <row r="581">
          <cell r="A581" t="n">
            <v>92429904</v>
          </cell>
          <cell r="B581" t="n">
            <v>20</v>
          </cell>
          <cell r="C581" t="str">
            <v xml:space="preserve">TENOXICAM 20 MG PÓ LIÓF. SOL. INJ. CX. 50 FA + DIL. X 2 ML</v>
          </cell>
          <cell r="D581" t="str">
            <v xml:space="preserve">TENOXICAM 20 MG PÓ LIÓF. SOL. INJ. CX. 50 FA + DIL. X 2 ML</v>
          </cell>
          <cell r="E581" t="str">
            <v>EUROFARMA</v>
          </cell>
          <cell r="F581" t="n">
            <v>1</v>
          </cell>
          <cell r="G581" t="str">
            <v>FA</v>
          </cell>
          <cell r="H581" t="str">
            <v>NÃO</v>
          </cell>
          <cell r="I581" t="n">
            <v>8.0631683601449229</v>
          </cell>
        </row>
        <row r="582">
          <cell r="A582" t="n">
            <v>90289900</v>
          </cell>
          <cell r="B582" t="n">
            <v>20</v>
          </cell>
          <cell r="C582" t="str">
            <v>ROSUVASTATINA</v>
          </cell>
          <cell r="D582" t="str">
            <v xml:space="preserve">CRESTOR 40 MG CX. 30 CP. REV.</v>
          </cell>
          <cell r="E582" t="str">
            <v>ASTRAZENECA</v>
          </cell>
          <cell r="F582" t="n">
            <v>1</v>
          </cell>
          <cell r="G582" t="str">
            <v>COM</v>
          </cell>
          <cell r="H582" t="str">
            <v>NÃO</v>
          </cell>
          <cell r="I582" t="n">
            <v>7.9745652341999573</v>
          </cell>
        </row>
        <row r="583">
          <cell r="A583" t="n">
            <v>90257812</v>
          </cell>
          <cell r="B583" t="str">
            <v>00</v>
          </cell>
          <cell r="C583" t="str">
            <v xml:space="preserve">RASBURICASE 1,5 MG PÓ LIOF CX. 3 FA + 3 AMP. DIL. X 1 ML</v>
          </cell>
          <cell r="D583" t="str">
            <v xml:space="preserve">FASTURTEC 1,5 MG PÓ LIOF CX. 3 FA + 3 AMP. DIL. X 1 ML</v>
          </cell>
          <cell r="E583" t="str">
            <v>SANOFI-AVENTIS</v>
          </cell>
          <cell r="F583" t="n">
            <v>1</v>
          </cell>
          <cell r="G583" t="str">
            <v>UN</v>
          </cell>
          <cell r="H583" t="str">
            <v>NÃO</v>
          </cell>
          <cell r="I583" t="n">
            <v>465.58783864615691</v>
          </cell>
        </row>
        <row r="584">
          <cell r="A584" t="n">
            <v>90173449</v>
          </cell>
          <cell r="B584" t="n">
            <v>20</v>
          </cell>
          <cell r="C584" t="str">
            <v xml:space="preserve">CEFTRIAXONA SÓDICA 1 G IV PÓ INJ. CX. 50 FA</v>
          </cell>
          <cell r="D584" t="str">
            <v xml:space="preserve">TRIAXON 1 G IV PÓ INJ. CX. 50 FA</v>
          </cell>
          <cell r="E584" t="str">
            <v xml:space="preserve">TEUTO BRAS.</v>
          </cell>
          <cell r="F584" t="n">
            <v>1</v>
          </cell>
          <cell r="G584" t="str">
            <v>FA</v>
          </cell>
          <cell r="H584" t="str">
            <v>NÃO</v>
          </cell>
          <cell r="I584" t="n">
            <v>38.074320763592141</v>
          </cell>
        </row>
        <row r="585">
          <cell r="A585" t="n">
            <v>92382975</v>
          </cell>
          <cell r="B585" t="n">
            <v>20</v>
          </cell>
          <cell r="C585" t="str">
            <v xml:space="preserve">CLORIDRATO DE VENLAFAXINA XR - 75MG</v>
          </cell>
          <cell r="D585" t="str">
            <v xml:space="preserve">EFEXOR XR - 75MG</v>
          </cell>
          <cell r="E585" t="str">
            <v>WYETH</v>
          </cell>
          <cell r="F585" t="n">
            <v>1</v>
          </cell>
          <cell r="G585" t="str">
            <v>COM</v>
          </cell>
          <cell r="H585" t="str">
            <v>NÃO</v>
          </cell>
          <cell r="I585" t="n">
            <v>7.7527536152300982</v>
          </cell>
        </row>
        <row r="586">
          <cell r="A586" t="n">
            <v>90280393</v>
          </cell>
          <cell r="B586" t="n">
            <v>20</v>
          </cell>
          <cell r="C586" t="str">
            <v>AMINOÁCIDOS+GLICOSE+ELETRÓLITOS+VITAMINAS+OLIGOELEMENTOS+LIPÍDEOS</v>
          </cell>
          <cell r="D586" t="str">
            <v xml:space="preserve">NUTRIÇÃO PARENTERAL NEONATOLOGIA EMULSÃO INJ. VOL. DE 201 A 300 ML</v>
          </cell>
          <cell r="E586" t="str">
            <v xml:space="preserve">NUTRO SOLUCOES NUTRITIVAS</v>
          </cell>
          <cell r="F586" t="n">
            <v>1</v>
          </cell>
          <cell r="G586" t="str">
            <v>UN</v>
          </cell>
          <cell r="H586" t="str">
            <v>NÃO</v>
          </cell>
          <cell r="I586" t="n">
            <v>704.7682047548999</v>
          </cell>
        </row>
        <row r="587">
          <cell r="A587" t="n">
            <v>90193539</v>
          </cell>
          <cell r="B587" t="n">
            <v>20</v>
          </cell>
          <cell r="C587" t="str">
            <v xml:space="preserve">METRONIDAZOL 5 MGML SOL. INJ. BOLSA X 100 ML</v>
          </cell>
          <cell r="D587" t="str">
            <v xml:space="preserve">METRONIDAZOL 5 MGML SOL. INJ. BOLSA X 100 ML</v>
          </cell>
          <cell r="E587" t="str">
            <v xml:space="preserve">HALEX ISTAR INDÚSTRIA</v>
          </cell>
          <cell r="F587" t="n">
            <v>1</v>
          </cell>
          <cell r="G587" t="str">
            <v>UN</v>
          </cell>
          <cell r="H587" t="str">
            <v>NÃO</v>
          </cell>
          <cell r="I587" t="n">
            <v>11.787373004034134</v>
          </cell>
        </row>
        <row r="588">
          <cell r="A588" t="n">
            <v>90260198</v>
          </cell>
          <cell r="B588" t="n">
            <v>20</v>
          </cell>
          <cell r="C588" t="str">
            <v xml:space="preserve">CLORIDRATO DE TRAMADOL 100 MG (50 MGML) SOL. INJ. CX. 6 AMP.X 2 ML</v>
          </cell>
          <cell r="D588" t="str">
            <v xml:space="preserve">TRAMALIV 100 MG (50 MGML) SOL. INJ. CX. 6 AMP.X 2 ML</v>
          </cell>
          <cell r="E588" t="str">
            <v xml:space="preserve">TEUTO BRAS.</v>
          </cell>
          <cell r="F588" t="n">
            <v>1</v>
          </cell>
          <cell r="G588" t="str">
            <v>AMP</v>
          </cell>
          <cell r="H588" t="str">
            <v>NÃO</v>
          </cell>
          <cell r="I588" t="n">
            <v>9.9757402163130902</v>
          </cell>
        </row>
        <row r="589">
          <cell r="A589" t="n">
            <v>90199154</v>
          </cell>
          <cell r="B589" t="n">
            <v>20</v>
          </cell>
          <cell r="C589" t="str">
            <v>METRONIDAZOL</v>
          </cell>
          <cell r="D589" t="str">
            <v xml:space="preserve">METRONIFLEX 500 MG (5 MGML) SOL. INJ. BOLSA X 100 ML</v>
          </cell>
          <cell r="E589" t="str">
            <v xml:space="preserve">BAXTER HEALTHCARE - USA</v>
          </cell>
          <cell r="F589" t="n">
            <v>1</v>
          </cell>
          <cell r="G589" t="str">
            <v>UN</v>
          </cell>
          <cell r="H589" t="str">
            <v>NÃO</v>
          </cell>
          <cell r="I589" t="n">
            <v>10.829938710753243</v>
          </cell>
        </row>
        <row r="590">
          <cell r="A590" t="n">
            <v>92384498</v>
          </cell>
          <cell r="B590" t="n">
            <v>20</v>
          </cell>
          <cell r="C590" t="str">
            <v xml:space="preserve">CLORIDRATO DE DONEPEZILA - 10MG</v>
          </cell>
          <cell r="D590" t="str">
            <v xml:space="preserve">ERANZ - 10MG</v>
          </cell>
          <cell r="E590" t="str">
            <v>WYETH</v>
          </cell>
          <cell r="F590" t="n">
            <v>1</v>
          </cell>
          <cell r="G590" t="str">
            <v>COM</v>
          </cell>
          <cell r="H590" t="str">
            <v>NÃO</v>
          </cell>
          <cell r="I590" t="n">
            <v>18.706823438067982</v>
          </cell>
        </row>
        <row r="591">
          <cell r="A591" t="n">
            <v>90285000</v>
          </cell>
          <cell r="B591" t="n">
            <v>20</v>
          </cell>
          <cell r="C591" t="str">
            <v xml:space="preserve">CLORETO DE SÓDIO 0,9% SOL. INJ. SIST. FECH. CX. 70 FR. X 100 ML</v>
          </cell>
          <cell r="D591" t="str">
            <v xml:space="preserve">CLORETO DE SÓDIO 0,9% SOL. INJ. SIST. FECH. CX. 70 FR. X 100 ML</v>
          </cell>
          <cell r="E591" t="str">
            <v>EQUIPLEX</v>
          </cell>
          <cell r="F591" t="n">
            <v>1</v>
          </cell>
          <cell r="G591" t="str">
            <v>FR</v>
          </cell>
          <cell r="H591" t="str">
            <v>NÃO</v>
          </cell>
          <cell r="I591" t="n">
            <v>6.0280339517560986</v>
          </cell>
        </row>
        <row r="592">
          <cell r="A592" t="n">
            <v>91394015</v>
          </cell>
          <cell r="B592" t="n">
            <v>20</v>
          </cell>
          <cell r="C592" t="str">
            <v xml:space="preserve">PANTOPRAZOL - 40MG</v>
          </cell>
          <cell r="D592" t="str">
            <v xml:space="preserve">PANTOZOL - 40MG</v>
          </cell>
          <cell r="E592" t="str">
            <v xml:space="preserve">NYCOMED PHARMA</v>
          </cell>
          <cell r="F592" t="n">
            <v>1</v>
          </cell>
          <cell r="G592" t="str">
            <v>COM</v>
          </cell>
          <cell r="H592" t="str">
            <v>NÃO</v>
          </cell>
          <cell r="I592" t="n">
            <v>10.00420123342616</v>
          </cell>
        </row>
        <row r="593">
          <cell r="A593" t="n">
            <v>90196546</v>
          </cell>
          <cell r="B593" t="n">
            <v>20</v>
          </cell>
          <cell r="C593" t="str">
            <v xml:space="preserve">BUTILBROMETO DE ESCOPOLAMINA - 20MG  1ML</v>
          </cell>
          <cell r="D593" t="str">
            <v xml:space="preserve">BUSCOPAN - 20MG  1ML</v>
          </cell>
          <cell r="E593" t="str">
            <v xml:space="preserve">BOEHRINGER INGELHEIM</v>
          </cell>
          <cell r="F593" t="n">
            <v>1</v>
          </cell>
          <cell r="G593" t="str">
            <v>AMP</v>
          </cell>
          <cell r="H593" t="str">
            <v>NÃO</v>
          </cell>
          <cell r="I593" t="n">
            <v>1.8024232778107578</v>
          </cell>
        </row>
        <row r="594">
          <cell r="A594" t="n">
            <v>90167708</v>
          </cell>
          <cell r="B594" t="n">
            <v>20</v>
          </cell>
          <cell r="C594" t="str">
            <v xml:space="preserve">SUCCINATO SÓDICO DE METILPREDNISOLONA 125 MG PÓ LIÓF. INJ. FA + AMP. DIL. X 2 ML</v>
          </cell>
          <cell r="D594" t="str">
            <v xml:space="preserve">SOLU-MEDROL 125 MG PÓ LIÓF. INJ. FA + AMP. DIL. X 2 ML</v>
          </cell>
          <cell r="E594" t="str">
            <v xml:space="preserve">PHARMACIA PFIZER</v>
          </cell>
          <cell r="F594" t="n">
            <v>1</v>
          </cell>
          <cell r="G594" t="str">
            <v>FA</v>
          </cell>
          <cell r="H594" t="str">
            <v>NÃO</v>
          </cell>
          <cell r="I594" t="n">
            <v>17.109658000118138</v>
          </cell>
        </row>
        <row r="595">
          <cell r="A595" t="n">
            <v>90183355</v>
          </cell>
          <cell r="B595" t="n">
            <v>20</v>
          </cell>
          <cell r="C595" t="str">
            <v xml:space="preserve">BITARTARATO DE METARAMINOL - 10MG  1ML</v>
          </cell>
          <cell r="D595" t="str">
            <v xml:space="preserve">ARAMIN - 10MG  1ML</v>
          </cell>
          <cell r="E595" t="str">
            <v>CRISTALIA</v>
          </cell>
          <cell r="F595" t="n">
            <v>1</v>
          </cell>
          <cell r="G595" t="str">
            <v>AMP</v>
          </cell>
          <cell r="H595" t="str">
            <v>NÃO</v>
          </cell>
          <cell r="I595" t="n">
            <v>5.2802932842623882</v>
          </cell>
        </row>
        <row r="596">
          <cell r="A596" t="n">
            <v>90277775</v>
          </cell>
          <cell r="B596" t="n">
            <v>20</v>
          </cell>
          <cell r="C596" t="str">
            <v xml:space="preserve">CLORIDRATO DE RANITIDINA 50 MG (25 MGML) SOL. INJ. CX. 120 AMP.X 2 ML</v>
          </cell>
          <cell r="D596" t="str">
            <v xml:space="preserve">CLORIDRATO DE RANITIDINA 50 MG (25 MGML) SOL. INJ. CX. 120 AMP.X 2 ML</v>
          </cell>
          <cell r="E596" t="str">
            <v xml:space="preserve">TEUTO BRAS.</v>
          </cell>
          <cell r="F596" t="n">
            <v>1</v>
          </cell>
          <cell r="G596" t="str">
            <v>AMP</v>
          </cell>
          <cell r="H596" t="str">
            <v>NÃO</v>
          </cell>
          <cell r="I596" t="n">
            <v>1.9236506379192331</v>
          </cell>
        </row>
        <row r="597">
          <cell r="A597" t="n">
            <v>92465269</v>
          </cell>
          <cell r="B597" t="n">
            <v>20</v>
          </cell>
          <cell r="C597" t="str">
            <v xml:space="preserve">OXALATO DE ESCITALOPRAM - 10MG</v>
          </cell>
          <cell r="D597" t="str">
            <v xml:space="preserve">LEXAPRO - 10MG</v>
          </cell>
          <cell r="E597" t="str">
            <v>LUNDBECK</v>
          </cell>
          <cell r="F597" t="n">
            <v>1</v>
          </cell>
          <cell r="G597" t="str">
            <v>COM</v>
          </cell>
          <cell r="H597" t="str">
            <v>NÃO</v>
          </cell>
          <cell r="I597" t="n">
            <v>7.3332602787289236</v>
          </cell>
        </row>
        <row r="598">
          <cell r="A598" t="n">
            <v>92267190</v>
          </cell>
          <cell r="B598" t="n">
            <v>20</v>
          </cell>
          <cell r="C598" t="str">
            <v xml:space="preserve">VALSARTANA - 80MG</v>
          </cell>
          <cell r="D598" t="str">
            <v xml:space="preserve">DIOVAN - 80MG</v>
          </cell>
          <cell r="E598" t="str">
            <v>NOVARTIS</v>
          </cell>
          <cell r="F598" t="n">
            <v>1</v>
          </cell>
          <cell r="G598" t="str">
            <v>COM</v>
          </cell>
          <cell r="H598" t="str">
            <v>NÃO</v>
          </cell>
          <cell r="I598" t="n">
            <v>3.9652869023651451</v>
          </cell>
        </row>
        <row r="599">
          <cell r="A599" t="n">
            <v>92375197</v>
          </cell>
          <cell r="B599" t="n">
            <v>20</v>
          </cell>
          <cell r="C599" t="str">
            <v xml:space="preserve">CARVEDILOL - 12,5MG</v>
          </cell>
          <cell r="D599" t="str">
            <v xml:space="preserve">COREG - 12,5MG</v>
          </cell>
          <cell r="E599" t="str">
            <v>ROCHE</v>
          </cell>
          <cell r="F599" t="n">
            <v>1</v>
          </cell>
          <cell r="G599" t="str">
            <v>COM</v>
          </cell>
          <cell r="H599" t="str">
            <v>NÃO</v>
          </cell>
          <cell r="I599" t="n">
            <v>3.9011647856019565</v>
          </cell>
        </row>
        <row r="600">
          <cell r="A600" t="n">
            <v>92375812</v>
          </cell>
          <cell r="B600" t="n">
            <v>20</v>
          </cell>
          <cell r="C600" t="str">
            <v xml:space="preserve">OMEPRAZOL - 20MG</v>
          </cell>
          <cell r="D600" t="str">
            <v xml:space="preserve">ESTOMEPE - 20MG</v>
          </cell>
          <cell r="E600" t="str">
            <v>BUNKER</v>
          </cell>
          <cell r="F600" t="n">
            <v>1</v>
          </cell>
          <cell r="G600" t="str">
            <v>COM</v>
          </cell>
          <cell r="H600" t="str">
            <v>NÃO</v>
          </cell>
          <cell r="I600" t="n">
            <v>3.8003532068443127</v>
          </cell>
        </row>
        <row r="601">
          <cell r="A601" t="n">
            <v>92404774</v>
          </cell>
          <cell r="B601" t="n">
            <v>20</v>
          </cell>
          <cell r="C601" t="str">
            <v xml:space="preserve">DIPIRONA - 500MG  5ML</v>
          </cell>
          <cell r="D601" t="str">
            <v xml:space="preserve">HYNALGIN - 500MG  5ML</v>
          </cell>
          <cell r="E601" t="str">
            <v>HYPOFARMA</v>
          </cell>
          <cell r="F601" t="n">
            <v>1</v>
          </cell>
          <cell r="G601" t="str">
            <v>AMP</v>
          </cell>
          <cell r="H601" t="str">
            <v>NÃO</v>
          </cell>
          <cell r="I601" t="n">
            <v>1.3235803851762633</v>
          </cell>
        </row>
        <row r="602">
          <cell r="A602" t="n">
            <v>90199391</v>
          </cell>
          <cell r="B602" t="n">
            <v>20</v>
          </cell>
          <cell r="C602" t="str">
            <v xml:space="preserve">SOLUÇAO DE GLICOSE - 5%  1000ML SISTEMA FECHADO BOLSA PLAST. VIAFLEX</v>
          </cell>
          <cell r="D602" t="str">
            <v xml:space="preserve">SORO GLICOSADO - 5%  1000ML</v>
          </cell>
          <cell r="E602" t="str">
            <v xml:space="preserve">BAXTER HEALTHCARE - USA</v>
          </cell>
          <cell r="F602" t="n">
            <v>1</v>
          </cell>
          <cell r="G602" t="str">
            <v>UN</v>
          </cell>
          <cell r="H602" t="str">
            <v>NÃO</v>
          </cell>
          <cell r="I602" t="n">
            <v>9.8907926742493828</v>
          </cell>
        </row>
        <row r="603">
          <cell r="A603" t="n">
            <v>90937082</v>
          </cell>
          <cell r="B603" t="n">
            <v>20</v>
          </cell>
          <cell r="C603" t="str">
            <v xml:space="preserve">GLUTAMINA (ENDOVENOSA) - 1ML  0,2G</v>
          </cell>
          <cell r="D603" t="str">
            <v xml:space="preserve">GLUTAMINA (ENDOVENOSA) - 1ML  0,2G</v>
          </cell>
          <cell r="E603" t="str">
            <v>CEQNEP</v>
          </cell>
          <cell r="F603" t="n">
            <v>1</v>
          </cell>
          <cell r="G603" t="str">
            <v>FR</v>
          </cell>
          <cell r="H603" t="str">
            <v>NÃO</v>
          </cell>
          <cell r="I603" t="n">
            <v>11.109569129103743</v>
          </cell>
        </row>
        <row r="604">
          <cell r="A604" t="n">
            <v>90193725</v>
          </cell>
          <cell r="B604" t="n">
            <v>20</v>
          </cell>
          <cell r="C604" t="str">
            <v xml:space="preserve">CLORETO DE SÓDIO+CLORETO DE POTÁSSIO+CLORETO DE CÁLCIO+CLORETO DE MAGNÉSIO+ACETATO DE SÓDIO+CITRATO DE SÓDIO</v>
          </cell>
          <cell r="D604" t="str">
            <v xml:space="preserve">SOLUÇÃO SALINA BALANCEADA BOLSA SIST. FECH. X 500 ML</v>
          </cell>
          <cell r="E604" t="str">
            <v xml:space="preserve">HALEX ISTAR INDÚSTRIA</v>
          </cell>
          <cell r="F604" t="n">
            <v>1</v>
          </cell>
          <cell r="G604" t="str">
            <v>UN</v>
          </cell>
          <cell r="H604" t="str">
            <v>NÃO</v>
          </cell>
          <cell r="I604" t="n">
            <v>99.781322076089353</v>
          </cell>
        </row>
        <row r="605">
          <cell r="A605" t="n">
            <v>90936485</v>
          </cell>
          <cell r="B605" t="n">
            <v>20</v>
          </cell>
          <cell r="C605" t="str">
            <v xml:space="preserve">NPT MASTER CENTRAL CLIPIDIO NPCL 2,0L</v>
          </cell>
          <cell r="D605" t="str">
            <v xml:space="preserve">NPT MASTER CENTRAL CLIPIDIO NPCL 2,0L</v>
          </cell>
          <cell r="E605" t="str">
            <v>CEQNEP</v>
          </cell>
          <cell r="F605" t="n">
            <v>1</v>
          </cell>
          <cell r="G605" t="str">
            <v>FR</v>
          </cell>
          <cell r="H605" t="str">
            <v>NÃO</v>
          </cell>
          <cell r="I605" t="n">
            <v>1026.3196717565313</v>
          </cell>
        </row>
        <row r="606">
          <cell r="A606" t="n">
            <v>90936833</v>
          </cell>
          <cell r="B606" t="n">
            <v>20</v>
          </cell>
          <cell r="C606" t="str">
            <v xml:space="preserve">NPT MASTER PERIFERICA CLIPIDIO NPPL 1,0L</v>
          </cell>
          <cell r="D606" t="str">
            <v xml:space="preserve">NPT MASTER PERIFERICA CLIPIDIO NPPL 1,0L</v>
          </cell>
          <cell r="E606" t="str">
            <v>CEQNEP</v>
          </cell>
          <cell r="F606" t="n">
            <v>1</v>
          </cell>
          <cell r="G606" t="str">
            <v>FR</v>
          </cell>
          <cell r="H606" t="str">
            <v>NÃO</v>
          </cell>
          <cell r="I606" t="n">
            <v>711.84087827425401</v>
          </cell>
        </row>
        <row r="607">
          <cell r="A607" t="n">
            <v>90281349</v>
          </cell>
          <cell r="B607" t="n">
            <v>20</v>
          </cell>
          <cell r="C607" t="str">
            <v xml:space="preserve">GLICOSE - 5%  100ML - BOLSAS - SISTEMA FECHADO MED FLEX</v>
          </cell>
          <cell r="D607" t="str">
            <v xml:space="preserve">SORO GLICOSADO - 5%  100ML - BOLSAS - SISTEMA FECHADO MED FLEX</v>
          </cell>
          <cell r="E607" t="str">
            <v xml:space="preserve">EUROFARMA  SEGMENTA</v>
          </cell>
          <cell r="F607" t="n">
            <v>1</v>
          </cell>
          <cell r="G607" t="str">
            <v>UN</v>
          </cell>
          <cell r="H607" t="str">
            <v>NÃO</v>
          </cell>
          <cell r="I607" t="n">
            <v>6.3142397413552125</v>
          </cell>
        </row>
        <row r="608">
          <cell r="A608" t="n">
            <v>91338018</v>
          </cell>
          <cell r="B608" t="n">
            <v>20</v>
          </cell>
          <cell r="C608" t="str">
            <v xml:space="preserve">CITRATO DE FENTANILA + DROPERIDOL - 0,05MG  2ML</v>
          </cell>
          <cell r="D608" t="str">
            <v xml:space="preserve">NILPERIDOL - 0,05MG  2ML</v>
          </cell>
          <cell r="E608" t="str">
            <v>CRISTALIA</v>
          </cell>
          <cell r="F608" t="n">
            <v>1</v>
          </cell>
          <cell r="G608" t="str">
            <v>AMP</v>
          </cell>
          <cell r="H608" t="str">
            <v>NÃO</v>
          </cell>
          <cell r="I608" t="n">
            <v>12.150627868607048</v>
          </cell>
        </row>
        <row r="609">
          <cell r="A609" t="n">
            <v>90308360</v>
          </cell>
          <cell r="B609" t="n">
            <v>20</v>
          </cell>
          <cell r="C609" t="str">
            <v xml:space="preserve">BROMIDRATO DE FENOTEROL+BUDESONIDA  6 MCG + 200 MCGDOSE AER. BUCAL X 120 DOSES + VALV DOS.</v>
          </cell>
          <cell r="D609" t="str">
            <v xml:space="preserve">VANNAIR 6 MCG + 200 MCGDOSE AER. BUCAL X 120 DOSES + VALV DOS.</v>
          </cell>
          <cell r="E609" t="str">
            <v>ASTRAZENECA</v>
          </cell>
          <cell r="F609" t="n">
            <v>120</v>
          </cell>
          <cell r="G609" t="str">
            <v>DOSE</v>
          </cell>
          <cell r="H609" t="str">
            <v>SIM</v>
          </cell>
          <cell r="I609" t="n">
            <v>1.03513385122875</v>
          </cell>
        </row>
        <row r="610">
          <cell r="A610" t="n">
            <v>90228529</v>
          </cell>
          <cell r="B610" t="n">
            <v>20</v>
          </cell>
          <cell r="C610" t="str">
            <v xml:space="preserve">SULFATO DE SALBUTAMOL - 100MCG  200 DOSES SPRAY</v>
          </cell>
          <cell r="D610" t="str">
            <v xml:space="preserve">AEROLIN - 100MCG  200 DOSES SPRAY</v>
          </cell>
          <cell r="E610" t="str">
            <v>GLAXOSMITKLINE</v>
          </cell>
          <cell r="F610" t="n">
            <v>200</v>
          </cell>
          <cell r="G610" t="str">
            <v>DOSE</v>
          </cell>
          <cell r="H610" t="str">
            <v>SIM</v>
          </cell>
          <cell r="I610" t="n">
            <v>0.15708083131487929</v>
          </cell>
        </row>
        <row r="611">
          <cell r="A611" t="n">
            <v>90285034</v>
          </cell>
          <cell r="B611" t="n">
            <v>20</v>
          </cell>
          <cell r="C611" t="str">
            <v xml:space="preserve">CLORIDRATO DE RANITIDINA - 50MG  2ML</v>
          </cell>
          <cell r="D611" t="str">
            <v xml:space="preserve">LOGAT - 50MG  2ML</v>
          </cell>
          <cell r="E611" t="str">
            <v>LIBBS</v>
          </cell>
          <cell r="F611" t="n">
            <v>1</v>
          </cell>
          <cell r="G611" t="str">
            <v>AMP</v>
          </cell>
          <cell r="H611" t="str">
            <v>NÃO</v>
          </cell>
          <cell r="I611" t="n">
            <v>3.0308467133707744</v>
          </cell>
        </row>
        <row r="612">
          <cell r="A612" t="n">
            <v>90228014</v>
          </cell>
          <cell r="B612" t="n">
            <v>20</v>
          </cell>
          <cell r="C612" t="str">
            <v xml:space="preserve">FENITOÍNA 250 MG (50 MGML) SOL. INJ. CX. 50 AMP. X 5 ML</v>
          </cell>
          <cell r="D612" t="str">
            <v xml:space="preserve">HIDANTAL 250 MG (50 MGML) SOL. INJ. CX. 50 AMP. X 5 ML</v>
          </cell>
          <cell r="E612" t="str">
            <v>SANOFI-AVENTIS</v>
          </cell>
          <cell r="F612" t="n">
            <v>1</v>
          </cell>
          <cell r="G612" t="str">
            <v>AMP</v>
          </cell>
          <cell r="H612" t="str">
            <v>NÃO</v>
          </cell>
          <cell r="I612" t="n">
            <v>3.8372695752913173</v>
          </cell>
        </row>
        <row r="613">
          <cell r="A613" t="n">
            <v>90221656</v>
          </cell>
          <cell r="B613" t="n">
            <v>20</v>
          </cell>
          <cell r="C613" t="str">
            <v xml:space="preserve">ZOLPIDEM 10 MG CX. 10 CP. REV.</v>
          </cell>
          <cell r="D613" t="str">
            <v xml:space="preserve">STILNOX 10 MG CX. 10 CP. REV.</v>
          </cell>
          <cell r="E613" t="str">
            <v>SANOFI-AVENTIS</v>
          </cell>
          <cell r="F613" t="n">
            <v>1</v>
          </cell>
          <cell r="G613" t="str">
            <v>COM</v>
          </cell>
          <cell r="H613" t="str">
            <v>NÃO</v>
          </cell>
          <cell r="I613" t="n">
            <v>3.1001247658406177</v>
          </cell>
        </row>
        <row r="614">
          <cell r="A614" t="n">
            <v>90205502</v>
          </cell>
          <cell r="B614" t="str">
            <v>00</v>
          </cell>
          <cell r="C614" t="str">
            <v xml:space="preserve">MEROPENEM IV 500 MG PÓ SOL. INJ. SIST. FECH. CX. 10 FA + 10 BOLSA PLÁST. X 100 ML</v>
          </cell>
          <cell r="D614" t="str">
            <v xml:space="preserve">MERONEM IV 500 MG PÓ SOL. INJ. SIST. FECH. CX. 10 FA + 10 BOLSA PLÁST. X 100 ML</v>
          </cell>
          <cell r="E614" t="str">
            <v>ASTRAZENECA</v>
          </cell>
          <cell r="F614" t="n">
            <v>1</v>
          </cell>
          <cell r="G614" t="str">
            <v>UN</v>
          </cell>
          <cell r="H614" t="str">
            <v>NÃO</v>
          </cell>
          <cell r="I614" t="n">
            <v>176.09015181596564</v>
          </cell>
        </row>
        <row r="615">
          <cell r="A615" t="n">
            <v>92416802</v>
          </cell>
          <cell r="B615" t="n">
            <v>20</v>
          </cell>
          <cell r="C615" t="str">
            <v xml:space="preserve">OLEO MINERAL - 120ML</v>
          </cell>
          <cell r="D615" t="str">
            <v xml:space="preserve">NUJOL - 120ML</v>
          </cell>
          <cell r="E615" t="str">
            <v xml:space="preserve">SCHERING PLOUGHMANTECORP</v>
          </cell>
          <cell r="F615" t="n">
            <v>120</v>
          </cell>
          <cell r="G615" t="str">
            <v>ML</v>
          </cell>
          <cell r="H615" t="str">
            <v>SIM</v>
          </cell>
          <cell r="I615" t="n">
            <v>0.36721927456665326</v>
          </cell>
        </row>
        <row r="616">
          <cell r="A616" t="n">
            <v>90311728</v>
          </cell>
          <cell r="B616" t="n">
            <v>20</v>
          </cell>
          <cell r="C616" t="str">
            <v xml:space="preserve">TICAGRELOR 90 MG CX. 20 CP. REV.</v>
          </cell>
          <cell r="D616" t="str">
            <v xml:space="preserve">BRILINTA 90 MG CX. 20 CP. REV.</v>
          </cell>
          <cell r="E616" t="str">
            <v>ASTRAZENECA</v>
          </cell>
          <cell r="F616" t="n">
            <v>1</v>
          </cell>
          <cell r="G616" t="str">
            <v>COM</v>
          </cell>
          <cell r="H616" t="str">
            <v>NÃO</v>
          </cell>
          <cell r="I616" t="n">
            <v>4.730962125046406</v>
          </cell>
        </row>
        <row r="617">
          <cell r="A617" t="n">
            <v>90392019</v>
          </cell>
          <cell r="B617" t="n">
            <v>20</v>
          </cell>
          <cell r="C617" t="str">
            <v xml:space="preserve">METILSULFATO DE NEOSTIGMINA - 0,5MG  1ML</v>
          </cell>
          <cell r="D617" t="str">
            <v xml:space="preserve">PROSTIGMINE - 0,5MG  1ML</v>
          </cell>
          <cell r="E617" t="str">
            <v>VALEANT</v>
          </cell>
          <cell r="F617" t="n">
            <v>1</v>
          </cell>
          <cell r="G617" t="str">
            <v>AMP</v>
          </cell>
          <cell r="H617" t="str">
            <v>NÃO</v>
          </cell>
          <cell r="I617" t="n">
            <v>1.0521639043742519</v>
          </cell>
        </row>
        <row r="618">
          <cell r="A618" t="n">
            <v>90278003</v>
          </cell>
          <cell r="B618" t="n">
            <v>20</v>
          </cell>
          <cell r="C618" t="str">
            <v xml:space="preserve">ISOFLURANO SOL. INAL. FR. VD. AMB.  X  100  ML</v>
          </cell>
          <cell r="D618" t="str">
            <v xml:space="preserve">ISOFLURANO SOL. INAL. FR. VD. AMB.  X  100  ML</v>
          </cell>
          <cell r="E618" t="str">
            <v>BIOCHIMICO</v>
          </cell>
          <cell r="F618" t="n">
            <v>100</v>
          </cell>
          <cell r="G618" t="str">
            <v>ML</v>
          </cell>
          <cell r="H618" t="str">
            <v>SIM</v>
          </cell>
          <cell r="I618" t="n">
            <v>5.3079254986708042</v>
          </cell>
        </row>
        <row r="619">
          <cell r="A619" t="n">
            <v>92416438</v>
          </cell>
          <cell r="B619" t="n">
            <v>20</v>
          </cell>
          <cell r="C619" t="str">
            <v xml:space="preserve">OLEO MINERAL - 100ML</v>
          </cell>
          <cell r="D619" t="str">
            <v xml:space="preserve">OLEO MINERAL - 100ML</v>
          </cell>
          <cell r="E619" t="str">
            <v xml:space="preserve">UNIAO QUIMICA</v>
          </cell>
          <cell r="F619" t="n">
            <v>100</v>
          </cell>
          <cell r="G619" t="str">
            <v>ML</v>
          </cell>
          <cell r="H619" t="str">
            <v>SIM</v>
          </cell>
          <cell r="I619" t="n">
            <v>0.12563151097005992</v>
          </cell>
        </row>
        <row r="620">
          <cell r="A620" t="n">
            <v>90248910</v>
          </cell>
          <cell r="B620" t="n">
            <v>20</v>
          </cell>
          <cell r="C620" t="str">
            <v xml:space="preserve">AMPICILINA SODICA - 1GRA</v>
          </cell>
          <cell r="D620" t="str">
            <v xml:space="preserve">AMPLATIL - 1GRA</v>
          </cell>
          <cell r="E620" t="str">
            <v>NOVAFARMA</v>
          </cell>
          <cell r="F620" t="n">
            <v>1</v>
          </cell>
          <cell r="G620" t="str">
            <v>FA</v>
          </cell>
          <cell r="H620" t="str">
            <v>NÃO</v>
          </cell>
          <cell r="I620" t="n">
            <v>5.1216826234719175</v>
          </cell>
        </row>
        <row r="621">
          <cell r="A621" t="n">
            <v>90257863</v>
          </cell>
          <cell r="B621" t="n">
            <v>20</v>
          </cell>
          <cell r="C621" t="str">
            <v xml:space="preserve">CEFAZOLINA SÓDICA</v>
          </cell>
          <cell r="D621" t="str">
            <v xml:space="preserve">CEFAZOLINA SÓDICA 1 G PÓ SOL. INJ. CX. 50 FA VD. X 13 ML</v>
          </cell>
          <cell r="E621" t="str">
            <v xml:space="preserve">UNIAO QUIMICA</v>
          </cell>
          <cell r="F621" t="n">
            <v>1</v>
          </cell>
          <cell r="G621" t="str">
            <v>FA</v>
          </cell>
          <cell r="H621" t="str">
            <v>NÃO</v>
          </cell>
          <cell r="I621" t="n">
            <v>11.553725567525412</v>
          </cell>
        </row>
        <row r="622">
          <cell r="A622" t="n">
            <v>92168027</v>
          </cell>
          <cell r="B622" t="n">
            <v>20</v>
          </cell>
          <cell r="C622" t="str">
            <v xml:space="preserve">CITRATO DE SUFENTANILA - 5MCGML  2ML</v>
          </cell>
          <cell r="D622" t="str">
            <v xml:space="preserve">FASTFEN - 5MCGML  2ML</v>
          </cell>
          <cell r="E622" t="str">
            <v>CRISTALIA</v>
          </cell>
          <cell r="F622" t="n">
            <v>1</v>
          </cell>
          <cell r="G622" t="str">
            <v>AMP</v>
          </cell>
          <cell r="H622" t="str">
            <v>NÃO</v>
          </cell>
          <cell r="I622" t="n">
            <v>9.4074013364479008</v>
          </cell>
        </row>
        <row r="623">
          <cell r="A623" t="n">
            <v>90525019</v>
          </cell>
          <cell r="B623" t="n">
            <v>20</v>
          </cell>
          <cell r="C623" t="str">
            <v xml:space="preserve">ACICLOVIR - 200MG</v>
          </cell>
          <cell r="D623" t="str">
            <v xml:space="preserve">ZOVIRAX - 200MG</v>
          </cell>
          <cell r="E623" t="str">
            <v>GLAXOSMITKLINE</v>
          </cell>
          <cell r="F623" t="n">
            <v>1</v>
          </cell>
          <cell r="G623" t="str">
            <v>COM</v>
          </cell>
          <cell r="H623" t="str">
            <v>NÃO</v>
          </cell>
          <cell r="I623" t="n">
            <v>9.0815630326251142</v>
          </cell>
        </row>
        <row r="624">
          <cell r="A624" t="n">
            <v>90961013</v>
          </cell>
          <cell r="B624" t="n">
            <v>20</v>
          </cell>
          <cell r="C624" t="str">
            <v xml:space="preserve">TROPICAMIDA 1% SOL. OFT. FR. GTS. X 5 ML</v>
          </cell>
          <cell r="D624" t="str">
            <v xml:space="preserve">MYDRIACYL 1% SOL. OFT. FR. GTS. X 5 ML</v>
          </cell>
          <cell r="E624" t="str">
            <v>ALCON</v>
          </cell>
          <cell r="F624" t="n">
            <v>100</v>
          </cell>
          <cell r="G624" t="str">
            <v>GTS</v>
          </cell>
          <cell r="H624" t="str">
            <v>SIM</v>
          </cell>
          <cell r="I624" t="n">
            <v>0.13488160271163285</v>
          </cell>
        </row>
        <row r="625">
          <cell r="A625" t="n">
            <v>92262643</v>
          </cell>
          <cell r="B625" t="n">
            <v>20</v>
          </cell>
          <cell r="C625" t="str">
            <v xml:space="preserve">FUROSEMIDA - 20MG  2ML</v>
          </cell>
          <cell r="D625" t="str">
            <v xml:space="preserve">FUROSEMIDA - 20MG  2ML</v>
          </cell>
          <cell r="E625" t="str">
            <v>HYPOFARMA</v>
          </cell>
          <cell r="F625" t="n">
            <v>1</v>
          </cell>
          <cell r="G625" t="str">
            <v>AMP</v>
          </cell>
          <cell r="H625" t="str">
            <v>NÃO</v>
          </cell>
          <cell r="I625" t="n">
            <v>1.0046139474843312</v>
          </cell>
        </row>
        <row r="626">
          <cell r="A626" t="n">
            <v>90185447</v>
          </cell>
          <cell r="B626" t="n">
            <v>20</v>
          </cell>
          <cell r="C626" t="str">
            <v xml:space="preserve">CITRATO DE SUFENTANILA - 250MCG (50MCGML)</v>
          </cell>
          <cell r="D626" t="str">
            <v xml:space="preserve">FASTFEN - 250MCG (50 MCGML) SOL. INJ.</v>
          </cell>
          <cell r="E626" t="str">
            <v>CRISTALIA</v>
          </cell>
          <cell r="F626" t="n">
            <v>1</v>
          </cell>
          <cell r="G626" t="str">
            <v>AMP</v>
          </cell>
          <cell r="H626" t="str">
            <v>NÃO</v>
          </cell>
          <cell r="I626" t="n">
            <v>101.61189933199849</v>
          </cell>
        </row>
        <row r="627">
          <cell r="A627" t="n">
            <v>90205413</v>
          </cell>
          <cell r="B627" t="n">
            <v>20</v>
          </cell>
          <cell r="C627" t="str">
            <v xml:space="preserve">PROPOFOL 10 MGML EMUL. INJ. FA X 100 ML</v>
          </cell>
          <cell r="D627" t="str">
            <v xml:space="preserve">DIPRIVAN 10 MGML EMUL. INJ. FA X 100 ML</v>
          </cell>
          <cell r="E627" t="str">
            <v>ASTRAZENECA</v>
          </cell>
          <cell r="F627" t="n">
            <v>100</v>
          </cell>
          <cell r="G627" t="str">
            <v>ML</v>
          </cell>
          <cell r="H627" t="str">
            <v>SIM</v>
          </cell>
          <cell r="I627" t="n">
            <v>2.3870487203551565</v>
          </cell>
        </row>
        <row r="628">
          <cell r="A628" t="n">
            <v>90125770</v>
          </cell>
          <cell r="B628" t="n">
            <v>20</v>
          </cell>
          <cell r="C628" t="str">
            <v xml:space="preserve">SUCCINATO SÓDICO DE METILPREDNISOLONA 500 MG PÓ SOL. INJ. FA + AMP. DIL. X 8 ML</v>
          </cell>
          <cell r="D628" t="str">
            <v xml:space="preserve">UNIMEDROL 500 MG PÓ SOL. INJ. FA + AMP. DIL. X 8 ML</v>
          </cell>
          <cell r="E628" t="str">
            <v xml:space="preserve">UNIAO QUIMICA</v>
          </cell>
          <cell r="F628" t="n">
            <v>1</v>
          </cell>
          <cell r="G628" t="str">
            <v>UN</v>
          </cell>
          <cell r="H628" t="str">
            <v>NÃO</v>
          </cell>
          <cell r="I628" t="n">
            <v>93.810038595766386</v>
          </cell>
        </row>
        <row r="629">
          <cell r="A629" t="n">
            <v>90121791</v>
          </cell>
          <cell r="B629" t="n">
            <v>20</v>
          </cell>
          <cell r="C629" t="str">
            <v xml:space="preserve">GLICOSE - 50%  10ML</v>
          </cell>
          <cell r="D629" t="str">
            <v xml:space="preserve">GLICOSE - 50%  10ML</v>
          </cell>
          <cell r="E629" t="str">
            <v>ISOFARMA</v>
          </cell>
          <cell r="F629" t="n">
            <v>1</v>
          </cell>
          <cell r="G629" t="str">
            <v>AMP</v>
          </cell>
          <cell r="H629" t="str">
            <v>NÃO</v>
          </cell>
          <cell r="I629" t="n">
            <v>0.79261526270652882</v>
          </cell>
        </row>
        <row r="630">
          <cell r="A630" t="n">
            <v>90268210</v>
          </cell>
          <cell r="B630" t="n">
            <v>20</v>
          </cell>
          <cell r="C630" t="str">
            <v xml:space="preserve">CLORIDRATO DE BUPIVACAÍNA 0,75% SV SOL. INJ. CX. 10 EST. X 20 ML</v>
          </cell>
          <cell r="D630" t="str">
            <v xml:space="preserve">NEOCAINA 0,75% SV SOL. INJ. CX. 10 EST. X 20 ML</v>
          </cell>
          <cell r="E630" t="str">
            <v>CRISTALIA</v>
          </cell>
          <cell r="F630" t="n">
            <v>20</v>
          </cell>
          <cell r="G630" t="str">
            <v>ML</v>
          </cell>
          <cell r="H630" t="str">
            <v>SIM</v>
          </cell>
          <cell r="I630" t="n">
            <v>1.6737802355501401</v>
          </cell>
        </row>
        <row r="631">
          <cell r="A631" t="n">
            <v>90313062</v>
          </cell>
          <cell r="B631" t="str">
            <v>00</v>
          </cell>
          <cell r="C631" t="str">
            <v xml:space="preserve">IMIPENEM  CILASTATINA 500 MG + 500 MG PÓ SOL. INJ.  CX. 25FA. X  20  ML</v>
          </cell>
          <cell r="D631" t="str">
            <v xml:space="preserve">TIENAM IV 500 MG + 500 MG PÓ SOL. INJ.  CX. 25FA. X  20  ML</v>
          </cell>
          <cell r="E631" t="str">
            <v xml:space="preserve">MERCK SHARP &amp; DOHME</v>
          </cell>
          <cell r="F631" t="n">
            <v>1</v>
          </cell>
          <cell r="G631" t="str">
            <v>FA</v>
          </cell>
          <cell r="H631" t="str">
            <v>NÃO</v>
          </cell>
          <cell r="I631" t="n">
            <v>156.18492858824703</v>
          </cell>
        </row>
        <row r="632">
          <cell r="A632" t="n">
            <v>90281365</v>
          </cell>
          <cell r="B632" t="n">
            <v>20</v>
          </cell>
          <cell r="C632" t="str">
            <v xml:space="preserve">GLICOSE - 5%  1000ML - BOLSAS - SISTEMA FECHADO MED FLEX</v>
          </cell>
          <cell r="D632" t="str">
            <v xml:space="preserve">SORO GLICOSADO - 5%  1000ML - BOLSAS - SISTEMA FECHADO MED FLEX</v>
          </cell>
          <cell r="E632" t="str">
            <v xml:space="preserve">EUROFARMA  SEGMENTA</v>
          </cell>
          <cell r="F632" t="n">
            <v>1</v>
          </cell>
          <cell r="G632" t="str">
            <v>UN</v>
          </cell>
          <cell r="H632" t="str">
            <v>NÃO</v>
          </cell>
          <cell r="I632" t="n">
            <v>9.5868807775962406</v>
          </cell>
        </row>
        <row r="633">
          <cell r="A633" t="n">
            <v>90272161</v>
          </cell>
          <cell r="B633" t="n">
            <v>20</v>
          </cell>
          <cell r="C633" t="str">
            <v xml:space="preserve">CLORETO DE POTÁSSIO 600 MG FR. X 20 DRG.</v>
          </cell>
          <cell r="D633" t="str">
            <v xml:space="preserve">SLOW K 600 MG FR. X 20 DRG.</v>
          </cell>
          <cell r="E633" t="str">
            <v>NOVARTIS</v>
          </cell>
          <cell r="F633" t="n">
            <v>1</v>
          </cell>
          <cell r="G633" t="str">
            <v>DRG</v>
          </cell>
          <cell r="H633" t="str">
            <v>NÃO</v>
          </cell>
          <cell r="I633" t="n">
            <v>0.59158501969052535</v>
          </cell>
        </row>
        <row r="634">
          <cell r="A634" t="n">
            <v>92460836</v>
          </cell>
          <cell r="B634" t="n">
            <v>20</v>
          </cell>
          <cell r="C634" t="str">
            <v xml:space="preserve">ROSUVASTATINA 10 MG  CX. 30 CP. REV.</v>
          </cell>
          <cell r="D634" t="str">
            <v xml:space="preserve">CRESTOR 10 MG  CX. 30 CP. REV.</v>
          </cell>
          <cell r="E634" t="str">
            <v>ASTRAZENECA</v>
          </cell>
          <cell r="F634" t="n">
            <v>1</v>
          </cell>
          <cell r="G634" t="str">
            <v>COM</v>
          </cell>
          <cell r="H634" t="str">
            <v>NÃO</v>
          </cell>
          <cell r="I634" t="n">
            <v>4.3897713125856113</v>
          </cell>
        </row>
        <row r="635">
          <cell r="A635" t="n">
            <v>90936906</v>
          </cell>
          <cell r="B635" t="n">
            <v>20</v>
          </cell>
          <cell r="C635" t="str">
            <v xml:space="preserve">NPT MASTER HIPERPROTEICA NPHP 2,0L</v>
          </cell>
          <cell r="D635" t="str">
            <v xml:space="preserve">NPT MASTER HIPERPROTEICA NPHP 2,0L</v>
          </cell>
          <cell r="E635" t="str">
            <v>CEQNEP</v>
          </cell>
          <cell r="F635" t="n">
            <v>1</v>
          </cell>
          <cell r="G635" t="str">
            <v>FR</v>
          </cell>
          <cell r="H635" t="str">
            <v>NÃO</v>
          </cell>
          <cell r="I635" t="n">
            <v>1053.0900194225751</v>
          </cell>
        </row>
        <row r="636">
          <cell r="A636" t="n">
            <v>90255712</v>
          </cell>
          <cell r="B636" t="n">
            <v>20</v>
          </cell>
          <cell r="C636" t="str">
            <v xml:space="preserve">GENITURINARIO IN VIVO CINTILOGRAFIA RENAL DINAMICA COM DIURETICO</v>
          </cell>
          <cell r="D636" t="str">
            <v xml:space="preserve">GENITURINARIO IN VIVO CINTILOGRAFIA RENAL DINAMICA COM DIURETICO</v>
          </cell>
          <cell r="E636" t="str">
            <v>SBMN</v>
          </cell>
          <cell r="F636" t="n">
            <v>1</v>
          </cell>
          <cell r="G636" t="str">
            <v>UN</v>
          </cell>
          <cell r="H636" t="str">
            <v>NÃO</v>
          </cell>
          <cell r="I636" t="n">
            <v>249.06787323685606</v>
          </cell>
        </row>
        <row r="637">
          <cell r="A637" t="n">
            <v>90308484</v>
          </cell>
          <cell r="B637" t="n">
            <v>20</v>
          </cell>
          <cell r="C637" t="str">
            <v xml:space="preserve">ALBUMINA HUMANA SÉRICA HUMANA 20 % SOL. INJ. BOLSA PLÁST. X 50 ML</v>
          </cell>
          <cell r="D637" t="str">
            <v xml:space="preserve">ALBUMINA SÉRICA HUMANA 20 % SOL. INJ. BOLSA PLÁST. X 50 ML</v>
          </cell>
          <cell r="E637" t="str">
            <v xml:space="preserve">BAXTER HEALTHCARE - USA</v>
          </cell>
          <cell r="F637" t="n">
            <v>1</v>
          </cell>
          <cell r="G637" t="str">
            <v>FA</v>
          </cell>
          <cell r="H637" t="str">
            <v>NÃO</v>
          </cell>
          <cell r="I637" t="n">
            <v>319.95087836846693</v>
          </cell>
        </row>
        <row r="638">
          <cell r="A638" t="n">
            <v>90171152</v>
          </cell>
          <cell r="B638" t="n">
            <v>20</v>
          </cell>
          <cell r="C638" t="str">
            <v xml:space="preserve">DIPIRONA SÓDICA 500 MGML SOL. INJ. CX. 100 AMP X 2 ML</v>
          </cell>
          <cell r="D638" t="str">
            <v xml:space="preserve">DIPIRONA SÓDICA 500 MGML SOL. INJ. CX. 100 AMP X 2 ML</v>
          </cell>
          <cell r="E638" t="str">
            <v xml:space="preserve">TEUTO BRAS.</v>
          </cell>
          <cell r="F638" t="n">
            <v>1</v>
          </cell>
          <cell r="G638" t="str">
            <v>AMP</v>
          </cell>
          <cell r="H638" t="str">
            <v>NÃO</v>
          </cell>
          <cell r="I638" t="n">
            <v>0.74427372299112249</v>
          </cell>
        </row>
        <row r="639">
          <cell r="A639" t="n">
            <v>90121813</v>
          </cell>
          <cell r="B639" t="n">
            <v>20</v>
          </cell>
          <cell r="C639" t="str">
            <v xml:space="preserve">SULFATO DE MAGNESIO 10% - 10ML  200 AMP</v>
          </cell>
          <cell r="D639" t="str">
            <v xml:space="preserve">SULFATO DE MAGNESIO 10% - 10ML</v>
          </cell>
          <cell r="E639" t="str">
            <v>ISOFARMA</v>
          </cell>
          <cell r="F639" t="n">
            <v>1</v>
          </cell>
          <cell r="G639" t="str">
            <v>AMP</v>
          </cell>
          <cell r="H639" t="str">
            <v>NÃO</v>
          </cell>
          <cell r="I639" t="n">
            <v>1.2896997802922496</v>
          </cell>
        </row>
        <row r="640">
          <cell r="A640" t="n">
            <v>92366074</v>
          </cell>
          <cell r="B640" t="n">
            <v>20</v>
          </cell>
          <cell r="C640" t="str">
            <v xml:space="preserve">ESOMEPRAZOL MAGNESIO - 20MG</v>
          </cell>
          <cell r="D640" t="str">
            <v xml:space="preserve">NEXIUM - 20MG</v>
          </cell>
          <cell r="E640" t="str">
            <v>ASTRAZENECA</v>
          </cell>
          <cell r="F640" t="n">
            <v>1</v>
          </cell>
          <cell r="G640" t="str">
            <v>CAP</v>
          </cell>
          <cell r="H640" t="str">
            <v>NÃO</v>
          </cell>
          <cell r="I640" t="n">
            <v>3.8810407755499083</v>
          </cell>
        </row>
        <row r="641">
          <cell r="A641" t="n">
            <v>90116020</v>
          </cell>
          <cell r="B641" t="n">
            <v>20</v>
          </cell>
          <cell r="C641" t="str">
            <v xml:space="preserve">FOSFATO DE CLINDAMICINA 300 MG (150 MGML) SOL. INJ. AMP X 2 ML</v>
          </cell>
          <cell r="D641" t="str">
            <v xml:space="preserve">DALACIN-C 300 MG (150 MGML) SOL. INJ. AMP X 2 ML</v>
          </cell>
          <cell r="E641" t="str">
            <v xml:space="preserve">PHARMACIA PFIZER</v>
          </cell>
          <cell r="F641" t="n">
            <v>1</v>
          </cell>
          <cell r="G641" t="str">
            <v>AMP</v>
          </cell>
          <cell r="H641" t="str">
            <v>NÃO</v>
          </cell>
          <cell r="I641" t="n">
            <v>13.091408640134627</v>
          </cell>
        </row>
        <row r="642">
          <cell r="A642" t="n">
            <v>90270207</v>
          </cell>
          <cell r="B642" t="n">
            <v>20</v>
          </cell>
          <cell r="C642" t="str">
            <v xml:space="preserve">FENITOÍNA 250 MG (50 MGML) SOL. INJ. CX. 50 AMP. X 5 ML</v>
          </cell>
          <cell r="D642" t="str">
            <v xml:space="preserve">FENITAL 250 MG (50 MGML) SOL. INJ. CX. 50 AMP. X 5 ML</v>
          </cell>
          <cell r="E642" t="str">
            <v>CRISTALIA</v>
          </cell>
          <cell r="F642" t="n">
            <v>1</v>
          </cell>
          <cell r="G642" t="str">
            <v>AMP</v>
          </cell>
          <cell r="H642" t="str">
            <v>NÃO</v>
          </cell>
          <cell r="I642" t="n">
            <v>3.8688153948065072</v>
          </cell>
        </row>
        <row r="643">
          <cell r="A643" t="n">
            <v>90317610</v>
          </cell>
          <cell r="B643" t="n">
            <v>20</v>
          </cell>
          <cell r="C643" t="str">
            <v xml:space="preserve">RIVAROXABANA 20 MG CX. 28 CP. REV.</v>
          </cell>
          <cell r="D643" t="str">
            <v xml:space="preserve">XARELTO 20 MG CX. 28 CP. REV.</v>
          </cell>
          <cell r="E643" t="str">
            <v>BAYER</v>
          </cell>
          <cell r="F643" t="n">
            <v>1</v>
          </cell>
          <cell r="G643" t="str">
            <v>COM</v>
          </cell>
          <cell r="H643" t="str">
            <v>NÃO</v>
          </cell>
          <cell r="I643" t="n">
            <v>7.9195089118935575</v>
          </cell>
        </row>
        <row r="644">
          <cell r="A644" t="n">
            <v>92403980</v>
          </cell>
          <cell r="B644" t="str">
            <v>00</v>
          </cell>
          <cell r="C644" t="str">
            <v xml:space="preserve">ERITROPOETINA HUMANA RECOMBINANTE - 10000UI</v>
          </cell>
          <cell r="D644" t="str">
            <v xml:space="preserve">HEMAX - 10000UI</v>
          </cell>
          <cell r="E644" t="str">
            <v>BIOSINTETICA</v>
          </cell>
          <cell r="F644" t="n">
            <v>1</v>
          </cell>
          <cell r="G644" t="str">
            <v>FA</v>
          </cell>
          <cell r="H644" t="str">
            <v>NÃO</v>
          </cell>
          <cell r="I644" t="n">
            <v>543.85620927896287</v>
          </cell>
        </row>
        <row r="645">
          <cell r="A645" t="n">
            <v>90281420</v>
          </cell>
          <cell r="B645" t="n">
            <v>20</v>
          </cell>
          <cell r="C645" t="str">
            <v xml:space="preserve">CLORETO DE SODIO - 0,9% + GLICOSE - 5%  1000ML MED FLEX - BOLSAS - SISTEMA FECHADO</v>
          </cell>
          <cell r="D645" t="str">
            <v xml:space="preserve">GLICOFISIOLOGICO - 5%  1000ML MED FLEX - BOLSAS - SISTEMA FECHADO</v>
          </cell>
          <cell r="E645" t="str">
            <v xml:space="preserve">EUROFARMA  SEGMENTA</v>
          </cell>
          <cell r="F645" t="n">
            <v>1</v>
          </cell>
          <cell r="G645" t="str">
            <v>UN</v>
          </cell>
          <cell r="H645" t="str">
            <v>NÃO</v>
          </cell>
          <cell r="I645" t="n">
            <v>11.097450135688627</v>
          </cell>
        </row>
        <row r="646">
          <cell r="A646" t="n">
            <v>92395970</v>
          </cell>
          <cell r="B646" t="n">
            <v>20</v>
          </cell>
          <cell r="C646" t="str">
            <v xml:space="preserve">CEFAZOLINA SODICA - 1GRA</v>
          </cell>
          <cell r="D646" t="str">
            <v xml:space="preserve">CELLOZINA - 1GRA</v>
          </cell>
          <cell r="E646" t="str">
            <v xml:space="preserve">ASPEN PHARMA</v>
          </cell>
          <cell r="F646" t="n">
            <v>1</v>
          </cell>
          <cell r="G646" t="str">
            <v>FA</v>
          </cell>
          <cell r="H646" t="str">
            <v>NÃO</v>
          </cell>
          <cell r="I646" t="n">
            <v>15.486842591410106</v>
          </cell>
        </row>
        <row r="647">
          <cell r="A647" t="n">
            <v>90277759</v>
          </cell>
          <cell r="B647" t="n">
            <v>20</v>
          </cell>
          <cell r="C647" t="str">
            <v xml:space="preserve">VANCOMICINA 500 MG PÓ LIÓF. INJ. CX. 50 FA</v>
          </cell>
          <cell r="D647" t="str">
            <v xml:space="preserve">VANCOMICINA 500 MG PÓ LIÓF. INJ. CX. 50 FA</v>
          </cell>
          <cell r="E647" t="str">
            <v xml:space="preserve">TEUTO BRAS.</v>
          </cell>
          <cell r="F647" t="n">
            <v>1</v>
          </cell>
          <cell r="G647" t="str">
            <v>FA</v>
          </cell>
          <cell r="H647" t="str">
            <v>NÃO</v>
          </cell>
          <cell r="I647" t="n">
            <v>26.081243392813185</v>
          </cell>
        </row>
        <row r="648">
          <cell r="A648" t="n">
            <v>90153570</v>
          </cell>
          <cell r="B648" t="n">
            <v>20</v>
          </cell>
          <cell r="C648" t="str">
            <v xml:space="preserve">CITRATO DE FENTANILA 500 MCG (50 MCGML) SOL. INJ. CX. 25 AMP. VD. X 10 ML</v>
          </cell>
          <cell r="D648" t="str">
            <v xml:space="preserve">CITRATO DE FENTANILA 500 MCG (50 MCGML) SOL. INJ. CX. 25 AMP. VD. X 10 ML</v>
          </cell>
          <cell r="E648" t="str">
            <v>EUROFARMA</v>
          </cell>
          <cell r="F648" t="n">
            <v>1</v>
          </cell>
          <cell r="G648" t="str">
            <v>AMP</v>
          </cell>
          <cell r="H648" t="str">
            <v>NÃO</v>
          </cell>
          <cell r="I648" t="n">
            <v>4.7351515278068295</v>
          </cell>
        </row>
        <row r="649">
          <cell r="A649" t="n">
            <v>90311930</v>
          </cell>
          <cell r="B649" t="n">
            <v>20</v>
          </cell>
          <cell r="C649" t="str">
            <v xml:space="preserve">ATORVASTATINA CÁLCICA 40 MG CX. 30 CP. REV.</v>
          </cell>
          <cell r="D649" t="str">
            <v xml:space="preserve">ATORVASTATINA CÁLCICA 40 MG CX. 30 CP. REV.</v>
          </cell>
          <cell r="E649" t="str">
            <v>EUROFARMA</v>
          </cell>
          <cell r="F649" t="n">
            <v>1</v>
          </cell>
          <cell r="G649" t="str">
            <v>COM</v>
          </cell>
          <cell r="H649" t="str">
            <v>NÃO</v>
          </cell>
          <cell r="I649" t="n">
            <v>5.0193167506828038</v>
          </cell>
        </row>
        <row r="650">
          <cell r="A650" t="n">
            <v>90303784</v>
          </cell>
          <cell r="B650" t="n">
            <v>20</v>
          </cell>
          <cell r="C650" t="str">
            <v xml:space="preserve">CLORIDRATO DE MOXIFLOXACINO 1,6MG/ML SOL INJ CT 1 ENV PLAS OPC BOLS PLAS TRANS SIST FECH X 250ML</v>
          </cell>
          <cell r="D650" t="str">
            <v xml:space="preserve">CLORIDRATO DE MOXIFLOXACINO 1,6MG/ML SOL INJ CT 1 ENV PLAS OPC BOLS PLAS TRANS SIST FECH X 250ML</v>
          </cell>
          <cell r="E650" t="str">
            <v xml:space="preserve">EUROFARMA LABORATÓRIOS S.A</v>
          </cell>
          <cell r="F650" t="n">
            <v>1</v>
          </cell>
          <cell r="G650" t="str">
            <v>BOLS</v>
          </cell>
          <cell r="H650" t="str">
            <v>NÃO</v>
          </cell>
          <cell r="I650" t="n">
            <v>61.124382113595779</v>
          </cell>
        </row>
        <row r="651">
          <cell r="A651" t="n">
            <v>90039017</v>
          </cell>
          <cell r="B651" t="n">
            <v>20</v>
          </cell>
          <cell r="C651" t="str">
            <v xml:space="preserve">CLORIDRATO DE AMIODARONA - 200MG</v>
          </cell>
          <cell r="D651" t="str">
            <v xml:space="preserve">ATLANSIL - 200MG</v>
          </cell>
          <cell r="E651" t="str">
            <v>SANOFI-AVENTIS</v>
          </cell>
          <cell r="F651" t="n">
            <v>1</v>
          </cell>
          <cell r="G651" t="str">
            <v>COM</v>
          </cell>
          <cell r="H651" t="str">
            <v>NÃO</v>
          </cell>
          <cell r="I651" t="n">
            <v>1.3751985860833709</v>
          </cell>
        </row>
        <row r="652">
          <cell r="A652" t="n">
            <v>92400434</v>
          </cell>
          <cell r="B652" t="n">
            <v>20</v>
          </cell>
          <cell r="C652" t="str">
            <v xml:space="preserve">CLORETO DE SÓDIO 0,9% SOL. INJ. CX. 50 FR. SIST. FECH. MINIFLAC X 50 ML</v>
          </cell>
          <cell r="D652" t="str">
            <v xml:space="preserve">CLORETO DE SÓDIO 0,9% SOL. INJ. CX. 50 FR. SIST. FECH. MINIFLAC X 50 ML</v>
          </cell>
          <cell r="E652" t="str">
            <v xml:space="preserve">LABORATÓRIOS B. BRAUN SA</v>
          </cell>
          <cell r="F652" t="n">
            <v>1</v>
          </cell>
          <cell r="G652" t="str">
            <v>FR</v>
          </cell>
          <cell r="H652" t="str">
            <v>NÃO</v>
          </cell>
          <cell r="I652" t="n">
            <v>6.5278308901993372</v>
          </cell>
        </row>
        <row r="653">
          <cell r="A653" t="n">
            <v>90328027</v>
          </cell>
          <cell r="B653" t="n">
            <v>20</v>
          </cell>
          <cell r="C653" t="str">
            <v xml:space="preserve">SULFATO DE NEOMICINA + BACITRACINA - 15GRA POM.</v>
          </cell>
          <cell r="D653" t="str">
            <v xml:space="preserve">NEBACETIN - 15GRA</v>
          </cell>
          <cell r="E653" t="str">
            <v xml:space="preserve">NYCOMED PHARMA</v>
          </cell>
          <cell r="F653" t="n">
            <v>15</v>
          </cell>
          <cell r="G653" t="str">
            <v>G</v>
          </cell>
          <cell r="H653" t="str">
            <v>SIM</v>
          </cell>
          <cell r="I653" t="n">
            <v>0.90655493716257374</v>
          </cell>
        </row>
        <row r="654">
          <cell r="A654" t="n">
            <v>90939328</v>
          </cell>
          <cell r="B654" t="n">
            <v>20</v>
          </cell>
          <cell r="C654" t="str">
            <v xml:space="preserve">ONCOLOGIA  INFECTOLOGIA IN VIVO CINTILOGRAFIA COM GALIO 67</v>
          </cell>
          <cell r="D654" t="str">
            <v xml:space="preserve">ONCOLOGIA  INFECTOLOGIA IN VIVO CINTILOGRAFIA COM GALIO 67</v>
          </cell>
          <cell r="E654" t="str">
            <v>SBMN</v>
          </cell>
          <cell r="F654" t="n">
            <v>1</v>
          </cell>
          <cell r="G654" t="str">
            <v>UN</v>
          </cell>
          <cell r="H654" t="str">
            <v>NÃO</v>
          </cell>
          <cell r="I654" t="n">
            <v>916.47215395329658</v>
          </cell>
        </row>
        <row r="655">
          <cell r="A655" t="n">
            <v>90212037</v>
          </cell>
          <cell r="B655" t="n">
            <v>20</v>
          </cell>
          <cell r="C655" t="str">
            <v xml:space="preserve">SULFATO DE GENTAMICINA - 80MG  2ML</v>
          </cell>
          <cell r="D655" t="str">
            <v xml:space="preserve">GARAMICINA - 80MG  2ML</v>
          </cell>
          <cell r="E655" t="str">
            <v xml:space="preserve">SCHERING PLOUGHMANTECORP</v>
          </cell>
          <cell r="F655" t="n">
            <v>1</v>
          </cell>
          <cell r="G655" t="str">
            <v>AMP</v>
          </cell>
          <cell r="H655" t="str">
            <v>NÃO</v>
          </cell>
          <cell r="I655" t="n">
            <v>7.1490312194867451</v>
          </cell>
        </row>
        <row r="656">
          <cell r="A656" t="n">
            <v>92408451</v>
          </cell>
          <cell r="B656" t="n">
            <v>20</v>
          </cell>
          <cell r="C656" t="str">
            <v xml:space="preserve">OMEPRAZOL MAGNÉSIO MUPS 20 MG CX. 14 CP. REV.</v>
          </cell>
          <cell r="D656" t="str">
            <v xml:space="preserve">LOSEC MUPS 20 MG CX. 14 CP. REV.</v>
          </cell>
          <cell r="E656" t="str">
            <v>ASTRAZENECA</v>
          </cell>
          <cell r="F656" t="n">
            <v>1</v>
          </cell>
          <cell r="G656" t="str">
            <v>COM</v>
          </cell>
          <cell r="H656" t="str">
            <v>NÃO</v>
          </cell>
          <cell r="I656" t="n">
            <v>10.067430123604289</v>
          </cell>
        </row>
        <row r="657">
          <cell r="A657" t="n">
            <v>90259688</v>
          </cell>
          <cell r="B657" t="n">
            <v>20</v>
          </cell>
          <cell r="C657" t="str">
            <v xml:space="preserve">FOSFATO DE CLINDAMICINA</v>
          </cell>
          <cell r="D657" t="str">
            <v xml:space="preserve">FOSFATO DE CLINDAMICINA 600 MG (150 MGML) SOL. INJ. CX. 50 AMP. X 4 ML</v>
          </cell>
          <cell r="E657" t="str">
            <v>NOVAFARMA</v>
          </cell>
          <cell r="F657" t="n">
            <v>1</v>
          </cell>
          <cell r="G657" t="str">
            <v>AMP</v>
          </cell>
          <cell r="H657" t="str">
            <v>NÃO</v>
          </cell>
          <cell r="I657" t="n">
            <v>16.398926410952395</v>
          </cell>
        </row>
        <row r="658">
          <cell r="A658" t="n">
            <v>90260201</v>
          </cell>
          <cell r="B658" t="n">
            <v>20</v>
          </cell>
          <cell r="C658" t="str">
            <v xml:space="preserve">CLORIDRATO DE TRAMADOL 50 MG (50 MGML) SOL. INJ. CX. 6 AMP.X 1 ML</v>
          </cell>
          <cell r="D658" t="str">
            <v xml:space="preserve">TRAMALIV 50 MG (50 MGML) SOL. INJ. CX. 6 AMP.X 1 ML</v>
          </cell>
          <cell r="E658" t="str">
            <v xml:space="preserve">TEUTO BRAS.</v>
          </cell>
          <cell r="F658" t="n">
            <v>1</v>
          </cell>
          <cell r="G658" t="str">
            <v>AMP</v>
          </cell>
          <cell r="H658" t="str">
            <v>NÃO</v>
          </cell>
          <cell r="I658" t="n">
            <v>6.3757991817305406</v>
          </cell>
        </row>
        <row r="659">
          <cell r="A659" t="n">
            <v>90282027</v>
          </cell>
          <cell r="B659" t="n">
            <v>20</v>
          </cell>
          <cell r="C659" t="str">
            <v xml:space="preserve">HEPARINA SODICA 20.000 UIML CX. 25 AMP. (SUBCUTANEA) X 0,25 ML</v>
          </cell>
          <cell r="D659" t="str">
            <v xml:space="preserve">LIQUEMINE 20.000 UIML CX. 25 AMP. (SUBCUTANEA) X 0,25 ML</v>
          </cell>
          <cell r="E659" t="str">
            <v>ROCHE</v>
          </cell>
          <cell r="F659" t="n">
            <v>1</v>
          </cell>
          <cell r="G659" t="str">
            <v>AMP</v>
          </cell>
          <cell r="H659" t="str">
            <v>NÃO</v>
          </cell>
          <cell r="I659" t="n">
            <v>2.465518402787426</v>
          </cell>
        </row>
        <row r="660">
          <cell r="A660" t="n">
            <v>90308700</v>
          </cell>
          <cell r="B660" t="n">
            <v>20</v>
          </cell>
          <cell r="C660" t="str">
            <v xml:space="preserve">CLORETO DE SÓDIO 0,9% SOL. INJ CX. 24 FR. SIST. FECH. X 500 ML</v>
          </cell>
          <cell r="D660" t="str">
            <v xml:space="preserve">CLORETO DE SÓDIO 0,9% SOL. INJ CX. 24 FR. SIST. FECH. X 500 ML</v>
          </cell>
          <cell r="E660" t="str">
            <v>FARMACE</v>
          </cell>
          <cell r="F660" t="n">
            <v>1</v>
          </cell>
          <cell r="G660" t="str">
            <v>FR</v>
          </cell>
          <cell r="H660" t="str">
            <v>NÃO</v>
          </cell>
          <cell r="I660" t="n">
            <v>6.3036841890806112</v>
          </cell>
        </row>
        <row r="661">
          <cell r="A661" t="n">
            <v>90278968</v>
          </cell>
          <cell r="B661" t="n">
            <v>20</v>
          </cell>
          <cell r="C661" t="str">
            <v>CLARITROMICINA</v>
          </cell>
          <cell r="D661" t="str">
            <v xml:space="preserve">CLARILIB 500 MG  PÓ LIOF. INJ. FA X 20 ML</v>
          </cell>
          <cell r="E661" t="str">
            <v>LIBRA</v>
          </cell>
          <cell r="F661" t="n">
            <v>1</v>
          </cell>
          <cell r="G661" t="str">
            <v>UN</v>
          </cell>
          <cell r="H661" t="str">
            <v>NÃO</v>
          </cell>
          <cell r="I661" t="n">
            <v>274.94760284287042</v>
          </cell>
        </row>
        <row r="662">
          <cell r="A662" t="n">
            <v>90185455</v>
          </cell>
          <cell r="B662" t="n">
            <v>20</v>
          </cell>
          <cell r="C662" t="str">
            <v xml:space="preserve">CITRATO DE SUFENTANILA - 50MCG (50MCGML)</v>
          </cell>
          <cell r="D662" t="str">
            <v xml:space="preserve">FASTFEN - 50MCG (50MCGML) SOL. INJ.</v>
          </cell>
          <cell r="E662" t="str">
            <v>CRISTALIA</v>
          </cell>
          <cell r="F662" t="n">
            <v>1</v>
          </cell>
          <cell r="G662" t="str">
            <v>AMP</v>
          </cell>
          <cell r="H662" t="str">
            <v>NÃO</v>
          </cell>
          <cell r="I662" t="n">
            <v>21.577198582024458</v>
          </cell>
        </row>
        <row r="663">
          <cell r="A663" t="n">
            <v>90303016</v>
          </cell>
          <cell r="B663" t="n">
            <v>20</v>
          </cell>
          <cell r="C663" t="str">
            <v xml:space="preserve">PREDNISONA - 20MG</v>
          </cell>
          <cell r="D663" t="str">
            <v xml:space="preserve">METICORTEN - 20MG</v>
          </cell>
          <cell r="E663" t="str">
            <v xml:space="preserve">SCHERING PLOUGHMANTECORP</v>
          </cell>
          <cell r="F663" t="n">
            <v>1</v>
          </cell>
          <cell r="G663" t="str">
            <v>COM</v>
          </cell>
          <cell r="H663" t="str">
            <v>NÃO</v>
          </cell>
          <cell r="I663" t="n">
            <v>2.0006737122103186</v>
          </cell>
        </row>
        <row r="664">
          <cell r="A664" t="n">
            <v>90317602</v>
          </cell>
          <cell r="B664" t="n">
            <v>20</v>
          </cell>
          <cell r="C664" t="str">
            <v xml:space="preserve">RIVAROXABANA 15 MG CX. 28 CP. REV.</v>
          </cell>
          <cell r="D664" t="str">
            <v xml:space="preserve">XARELTO 15 MG CX. 28 CP. REV.</v>
          </cell>
          <cell r="E664" t="str">
            <v>BAYER</v>
          </cell>
          <cell r="F664" t="n">
            <v>1</v>
          </cell>
          <cell r="G664" t="str">
            <v>COM</v>
          </cell>
          <cell r="H664" t="str">
            <v>NÃO</v>
          </cell>
          <cell r="I664" t="n">
            <v>9.0919221158909167</v>
          </cell>
        </row>
        <row r="665">
          <cell r="A665" t="n">
            <v>90147782</v>
          </cell>
          <cell r="B665" t="n">
            <v>20</v>
          </cell>
          <cell r="C665" t="str">
            <v xml:space="preserve">RISPERIDONA 1 MGML SOL. ORAL FR. X 30 ML + SER. DOS.</v>
          </cell>
          <cell r="D665" t="str">
            <v xml:space="preserve">RISPERIDONA 1 MGML SOL. ORAL FR. X 30 ML + SER. DOS.</v>
          </cell>
          <cell r="E665" t="str">
            <v xml:space="preserve">EMS SA</v>
          </cell>
          <cell r="F665" t="n">
            <v>30</v>
          </cell>
          <cell r="G665" t="str">
            <v>ML</v>
          </cell>
          <cell r="H665" t="str">
            <v>SIM</v>
          </cell>
          <cell r="I665" t="n">
            <v>2.8487491932798905</v>
          </cell>
        </row>
        <row r="666">
          <cell r="A666" t="n">
            <v>90139445</v>
          </cell>
          <cell r="B666" t="n">
            <v>20</v>
          </cell>
          <cell r="C666" t="str">
            <v xml:space="preserve">DEXAMETASONA 8 MGML SOL. INJ. FA X 2 ML</v>
          </cell>
          <cell r="D666" t="str">
            <v xml:space="preserve">DECADRONAL 8 MGML SOL. INJ. FA X 2 ML</v>
          </cell>
          <cell r="E666" t="str">
            <v xml:space="preserve">ACHÉ LABORATÓRIOS FARMACÊUTICO</v>
          </cell>
          <cell r="F666" t="n">
            <v>1</v>
          </cell>
          <cell r="G666" t="str">
            <v>UN</v>
          </cell>
          <cell r="H666" t="str">
            <v>NÃO</v>
          </cell>
          <cell r="I666" t="n">
            <v>13.17738700433134</v>
          </cell>
        </row>
        <row r="667">
          <cell r="A667" t="n">
            <v>92394159</v>
          </cell>
          <cell r="B667" t="str">
            <v>00</v>
          </cell>
          <cell r="C667" t="str">
            <v xml:space="preserve">ALPROSTADIL - 20MCG  1ML</v>
          </cell>
          <cell r="D667" t="str">
            <v xml:space="preserve">CAVERJECT - 20MCG  1ML</v>
          </cell>
          <cell r="E667" t="str">
            <v xml:space="preserve">PHARMACIA PFIZER</v>
          </cell>
          <cell r="F667" t="n">
            <v>1</v>
          </cell>
          <cell r="G667" t="str">
            <v>ML</v>
          </cell>
          <cell r="H667" t="str">
            <v>NÃO</v>
          </cell>
          <cell r="I667" t="n">
            <v>99.693435321588936</v>
          </cell>
        </row>
        <row r="668">
          <cell r="A668" t="n">
            <v>90258142</v>
          </cell>
          <cell r="B668" t="n">
            <v>20</v>
          </cell>
          <cell r="C668" t="str">
            <v xml:space="preserve">BISSULFATO DE CLOPIDOGREL - 75MG</v>
          </cell>
          <cell r="D668" t="str">
            <v xml:space="preserve">BISSULFATO DE CLOPIDOGREL - 75MG</v>
          </cell>
          <cell r="E668" t="str">
            <v>SANDOZ</v>
          </cell>
          <cell r="F668" t="n">
            <v>1</v>
          </cell>
          <cell r="G668" t="str">
            <v>COM</v>
          </cell>
          <cell r="H668" t="str">
            <v>NÃO</v>
          </cell>
          <cell r="I668" t="n">
            <v>5.0991046836441711</v>
          </cell>
        </row>
        <row r="669">
          <cell r="A669" t="n">
            <v>90305299</v>
          </cell>
          <cell r="B669" t="n">
            <v>20</v>
          </cell>
          <cell r="C669" t="str">
            <v xml:space="preserve">RIVAROXABANA 10 MG CX. 10 CP. REV.</v>
          </cell>
          <cell r="D669" t="str">
            <v xml:space="preserve">XARELTO 10 MG CX. 10 CP. REV.</v>
          </cell>
          <cell r="E669" t="str">
            <v>BAYER</v>
          </cell>
          <cell r="F669" t="n">
            <v>1</v>
          </cell>
          <cell r="G669" t="str">
            <v>COM</v>
          </cell>
          <cell r="H669" t="str">
            <v>NÃO</v>
          </cell>
          <cell r="I669" t="n">
            <v>9.1868384282750668</v>
          </cell>
        </row>
        <row r="670">
          <cell r="A670" t="n">
            <v>90273737</v>
          </cell>
          <cell r="B670" t="str">
            <v>00</v>
          </cell>
          <cell r="C670" t="str">
            <v xml:space="preserve">MEROPENEM 500 MG PÓ SOL. INJ. CX. 10 FA</v>
          </cell>
          <cell r="D670" t="str">
            <v xml:space="preserve">MERONEM IV 500 MG PÓ SOL. INJ. CX. 10 FA</v>
          </cell>
          <cell r="E670" t="str">
            <v>ASTRAZENECA</v>
          </cell>
          <cell r="F670" t="n">
            <v>1</v>
          </cell>
          <cell r="G670" t="str">
            <v>UN</v>
          </cell>
          <cell r="H670" t="str">
            <v>NÃO</v>
          </cell>
          <cell r="I670" t="n">
            <v>176.09015181596564</v>
          </cell>
        </row>
        <row r="671">
          <cell r="A671" t="n">
            <v>90227964</v>
          </cell>
          <cell r="B671" t="n">
            <v>20</v>
          </cell>
          <cell r="C671" t="str">
            <v xml:space="preserve">DIPIRONA SÓDICA  500 MGML SOL. INJ. CX. 200 AMP.X 2 ML</v>
          </cell>
          <cell r="D671" t="str">
            <v xml:space="preserve">DIPIRONA SÓDICA  500 MGML SOL. INJ. CX. 200 AMP.X 2 ML</v>
          </cell>
          <cell r="E671" t="str">
            <v>EQUIPLEX</v>
          </cell>
          <cell r="F671" t="n">
            <v>1</v>
          </cell>
          <cell r="G671" t="str">
            <v>AMP</v>
          </cell>
          <cell r="H671" t="str">
            <v>NÃO</v>
          </cell>
          <cell r="I671" t="n">
            <v>0.8902947272218249</v>
          </cell>
        </row>
        <row r="672">
          <cell r="A672" t="n">
            <v>90258436</v>
          </cell>
          <cell r="B672" t="n">
            <v>20</v>
          </cell>
          <cell r="C672" t="str">
            <v xml:space="preserve">ONDANSETRONA 8 MG ( 2MG ML) SOL. INJ. CX. 25 AMP.X 4 ML</v>
          </cell>
          <cell r="D672" t="str">
            <v xml:space="preserve">NANTRON 8 MG ( 2MG ML) SOL. INJ. CX. 25 AMP.X 4 ML</v>
          </cell>
          <cell r="E672" t="str">
            <v xml:space="preserve">DR. REDDY`S</v>
          </cell>
          <cell r="F672" t="n">
            <v>1</v>
          </cell>
          <cell r="G672" t="str">
            <v>AMP</v>
          </cell>
          <cell r="H672" t="str">
            <v>NÃO</v>
          </cell>
          <cell r="I672" t="n">
            <v>79.924558588255252</v>
          </cell>
        </row>
        <row r="673">
          <cell r="A673" t="n">
            <v>92437940</v>
          </cell>
          <cell r="B673" t="n">
            <v>20</v>
          </cell>
          <cell r="C673" t="str">
            <v xml:space="preserve">OLANZAPINA 2,5 MG CX. 14 CP. REV.</v>
          </cell>
          <cell r="D673" t="str">
            <v xml:space="preserve">ZYPREXA 2,5 MG CX. 14 CP. REV.</v>
          </cell>
          <cell r="E673" t="str">
            <v xml:space="preserve">ELI LILLY DO BRASIL LTDA</v>
          </cell>
          <cell r="F673" t="n">
            <v>1</v>
          </cell>
          <cell r="G673" t="str">
            <v>COM</v>
          </cell>
          <cell r="H673" t="str">
            <v>NÃO</v>
          </cell>
          <cell r="I673" t="n">
            <v>10.926687045940247</v>
          </cell>
        </row>
        <row r="674">
          <cell r="A674" t="n">
            <v>90199480</v>
          </cell>
          <cell r="B674" t="n">
            <v>20</v>
          </cell>
          <cell r="C674" t="str">
            <v xml:space="preserve">SOLUÇÃO DE MANITOL 20% SOL. INJ. BOLSA PLÁST. VIAFLEX SIST. FECH. X 250 ML</v>
          </cell>
          <cell r="D674" t="str">
            <v xml:space="preserve">SOLUÇÃO DE MANITOL 20% SOL. INJ. BOLSA PLÁST. VIAFLEX SIST. FECH. X 250 ML</v>
          </cell>
          <cell r="E674" t="str">
            <v xml:space="preserve">BAXTER HEALTHCARE - USA</v>
          </cell>
          <cell r="F674" t="n">
            <v>1</v>
          </cell>
          <cell r="G674" t="str">
            <v>UN</v>
          </cell>
          <cell r="H674" t="str">
            <v>NÃO</v>
          </cell>
          <cell r="I674" t="n">
            <v>14.509483280465815</v>
          </cell>
        </row>
        <row r="675">
          <cell r="A675" t="n">
            <v>92248250</v>
          </cell>
          <cell r="B675" t="n">
            <v>20</v>
          </cell>
          <cell r="C675" t="str">
            <v xml:space="preserve">ALBUMINA HUMANA 20% - 50ML</v>
          </cell>
          <cell r="D675" t="str">
            <v xml:space="preserve">ALBUMINAR 20% - 50ML</v>
          </cell>
          <cell r="E675" t="str">
            <v xml:space="preserve">AVENTIS BEHRING</v>
          </cell>
          <cell r="F675" t="n">
            <v>1</v>
          </cell>
          <cell r="G675" t="str">
            <v>FA</v>
          </cell>
          <cell r="H675" t="str">
            <v>NÃO</v>
          </cell>
          <cell r="I675" t="n">
            <v>240.7029803654153</v>
          </cell>
        </row>
        <row r="676">
          <cell r="A676" t="n">
            <v>91218012</v>
          </cell>
          <cell r="B676" t="n">
            <v>20</v>
          </cell>
          <cell r="C676" t="str">
            <v xml:space="preserve">FOSFATO MONO E DISSODICO - 130ML</v>
          </cell>
          <cell r="D676" t="str">
            <v xml:space="preserve">PHOSFOENEMA - 130ML</v>
          </cell>
          <cell r="E676" t="str">
            <v>CRISTALIA</v>
          </cell>
          <cell r="F676" t="n">
            <v>1</v>
          </cell>
          <cell r="G676" t="str">
            <v>UN</v>
          </cell>
          <cell r="H676" t="str">
            <v>NÃO</v>
          </cell>
          <cell r="I676" t="n">
            <v>12.403861996997167</v>
          </cell>
        </row>
        <row r="677">
          <cell r="A677" t="n">
            <v>90219279</v>
          </cell>
          <cell r="B677" t="n">
            <v>20</v>
          </cell>
          <cell r="C677" t="str">
            <v xml:space="preserve">CLORIDRATO DE AMIODARONA 150 MG SOL. INJ. CX. 50 AMP. X 3 ML</v>
          </cell>
          <cell r="D677" t="str">
            <v xml:space="preserve">ATLANSIL 150 MG SOL. INJ. CX. 50 AMP. X 3 ML</v>
          </cell>
          <cell r="E677" t="str">
            <v>SANOFI-AVENTIS</v>
          </cell>
          <cell r="F677" t="n">
            <v>1</v>
          </cell>
          <cell r="G677" t="str">
            <v>AMP</v>
          </cell>
          <cell r="H677" t="str">
            <v>NÃO</v>
          </cell>
          <cell r="I677" t="n">
            <v>2.8109014816758808</v>
          </cell>
        </row>
        <row r="678">
          <cell r="A678" t="n">
            <v>90280415</v>
          </cell>
          <cell r="B678" t="n">
            <v>20</v>
          </cell>
          <cell r="C678" t="str">
            <v>AMINOÁCIDOS+GLICOSE+ELETRÓLITOS+VITAMINAS+OLIGOELEMENTOS+LIPÍDEOS</v>
          </cell>
          <cell r="D678" t="str">
            <v xml:space="preserve">NUTRIÇÃO PARENTERAL NEONATOLOGIA EMULSÃO INJ. VOL. DE 401 A 500 ML</v>
          </cell>
          <cell r="E678" t="str">
            <v xml:space="preserve">NUTRO SOLUCOES NUTRITIVAS</v>
          </cell>
          <cell r="F678" t="n">
            <v>1</v>
          </cell>
          <cell r="G678" t="str">
            <v>UN</v>
          </cell>
          <cell r="H678" t="str">
            <v>NÃO</v>
          </cell>
          <cell r="I678" t="n">
            <v>930.19741612200005</v>
          </cell>
        </row>
        <row r="679">
          <cell r="A679" t="n">
            <v>90241835</v>
          </cell>
          <cell r="B679" t="n">
            <v>20</v>
          </cell>
          <cell r="C679" t="str">
            <v xml:space="preserve">SULFATO DE POLIMIXINA B  500.000 UI PÓ LIÓF. INJ.</v>
          </cell>
          <cell r="D679" t="str">
            <v xml:space="preserve">POLIXIL  B  500.000 UI PÓ LIÓF. INJ.</v>
          </cell>
          <cell r="E679" t="str">
            <v xml:space="preserve">QUIMICA HARLEY</v>
          </cell>
          <cell r="F679" t="n">
            <v>1</v>
          </cell>
          <cell r="G679" t="str">
            <v>UN</v>
          </cell>
          <cell r="H679" t="str">
            <v>NÃO</v>
          </cell>
          <cell r="I679" t="n">
            <v>101.00177259407661</v>
          </cell>
        </row>
        <row r="680">
          <cell r="A680" t="n">
            <v>90268229</v>
          </cell>
          <cell r="B680" t="n">
            <v>20</v>
          </cell>
          <cell r="C680" t="str">
            <v xml:space="preserve">CLORIDRATO DE BUPIVACAÍNA</v>
          </cell>
          <cell r="D680" t="str">
            <v xml:space="preserve">NEOCAINA 0,5% SV SOL. INJ. CX. 6 FA. X 20 ML</v>
          </cell>
          <cell r="E680" t="str">
            <v>CRISTALIA</v>
          </cell>
          <cell r="F680" t="n">
            <v>20</v>
          </cell>
          <cell r="G680" t="str">
            <v>ML</v>
          </cell>
          <cell r="H680" t="str">
            <v>SIM</v>
          </cell>
          <cell r="I680" t="n">
            <v>1.3342515168028406</v>
          </cell>
        </row>
        <row r="681">
          <cell r="A681" t="n">
            <v>90199430</v>
          </cell>
          <cell r="B681" t="n">
            <v>20</v>
          </cell>
          <cell r="C681" t="str">
            <v xml:space="preserve">CLORETO DE SODIO - 0,9% + GLICOSE - 5% SOL. INJ. UMA BOLSA PLAST. VIAFLEX X 500ML</v>
          </cell>
          <cell r="D681" t="str">
            <v xml:space="preserve">SORO GLICOFISIOLOGICO - 5%  500ML</v>
          </cell>
          <cell r="E681" t="str">
            <v xml:space="preserve">BAXTER HEALTHCARE - USA</v>
          </cell>
          <cell r="F681" t="n">
            <v>1</v>
          </cell>
          <cell r="G681" t="str">
            <v>UN</v>
          </cell>
          <cell r="H681" t="str">
            <v>NÃO</v>
          </cell>
          <cell r="I681" t="n">
            <v>6.3230184452128517</v>
          </cell>
        </row>
        <row r="682">
          <cell r="A682" t="n">
            <v>96006340</v>
          </cell>
          <cell r="B682" t="n">
            <v>20</v>
          </cell>
          <cell r="C682" t="str">
            <v xml:space="preserve">ACIDOS GRAXOS ESSENCIAIS + VITAMINAS A E E + LECITINA DE SOJA - 20ML</v>
          </cell>
          <cell r="D682" t="str">
            <v xml:space="preserve">DERSANI - 20ML</v>
          </cell>
          <cell r="E682" t="str">
            <v>SANIPLAN</v>
          </cell>
          <cell r="F682" t="n">
            <v>20</v>
          </cell>
          <cell r="G682" t="str">
            <v>ML</v>
          </cell>
          <cell r="H682" t="str">
            <v>SIM</v>
          </cell>
          <cell r="I682" t="n">
            <v>0.39883019355574578</v>
          </cell>
        </row>
        <row r="683">
          <cell r="A683" t="n">
            <v>90210239</v>
          </cell>
          <cell r="B683" t="n">
            <v>20</v>
          </cell>
          <cell r="C683" t="str">
            <v xml:space="preserve">NISTATINA - 100.000 UIML SUSP. ORAL FR. VD. X 50 ML + DOSADOR</v>
          </cell>
          <cell r="D683" t="str">
            <v xml:space="preserve">NEO MISTATIN - 100.000 UIML SUSP. ORAL FR. VD. X 50 ML + DOSADOR</v>
          </cell>
          <cell r="E683" t="str">
            <v xml:space="preserve">NEO QUIMICA</v>
          </cell>
          <cell r="F683" t="n">
            <v>50</v>
          </cell>
          <cell r="G683" t="str">
            <v>ML</v>
          </cell>
          <cell r="H683" t="str">
            <v>SIM</v>
          </cell>
          <cell r="I683" t="n">
            <v>0.50236702163926861</v>
          </cell>
        </row>
        <row r="684">
          <cell r="A684" t="n">
            <v>90306309</v>
          </cell>
          <cell r="B684" t="n">
            <v>20</v>
          </cell>
          <cell r="C684" t="str">
            <v xml:space="preserve">ÁGUA PARA INJEÇÃO SOL. INJ. CX. 80 FR.  SIST. FECH. X 125 ML</v>
          </cell>
          <cell r="D684" t="str">
            <v xml:space="preserve">ÁGUA PARA INJEÇÃO SOL. INJ. CX. 80 FR.  SIST. FECH. X 125 ML</v>
          </cell>
          <cell r="E684" t="str">
            <v xml:space="preserve">LABORATORIO SANOBIOL</v>
          </cell>
          <cell r="F684" t="n">
            <v>1</v>
          </cell>
          <cell r="G684" t="str">
            <v>FR</v>
          </cell>
          <cell r="H684" t="str">
            <v>NÃO</v>
          </cell>
          <cell r="I684" t="n">
            <v>7.6675999010927152</v>
          </cell>
        </row>
        <row r="685">
          <cell r="A685" t="n">
            <v>91208025</v>
          </cell>
          <cell r="B685" t="n">
            <v>20</v>
          </cell>
          <cell r="C685" t="str">
            <v xml:space="preserve">OMEPRAZOL - 40MG  10ML</v>
          </cell>
          <cell r="D685" t="str">
            <v xml:space="preserve">VICTRIX - 40MG  10ML</v>
          </cell>
          <cell r="E685" t="str">
            <v>FARMASA</v>
          </cell>
          <cell r="F685" t="n">
            <v>1</v>
          </cell>
          <cell r="G685" t="str">
            <v>FA</v>
          </cell>
          <cell r="H685" t="str">
            <v>NÃO</v>
          </cell>
          <cell r="I685" t="n">
            <v>34.219630607082983</v>
          </cell>
        </row>
        <row r="686">
          <cell r="A686" t="n">
            <v>90281470</v>
          </cell>
          <cell r="B686" t="n">
            <v>20</v>
          </cell>
          <cell r="C686" t="str">
            <v xml:space="preserve">AGUA PARA INJETAVEIS - LINHAMAX - FRASCOS - SISTEMA FECHADO 1000 ML</v>
          </cell>
          <cell r="D686" t="str">
            <v xml:space="preserve">AGUA PARA INJETAVEIS - LINHAMAX - FRASCOS - SISTEMA FECHADO 1000 ML</v>
          </cell>
          <cell r="E686" t="str">
            <v xml:space="preserve">EUROFARMA  SEGMENTA</v>
          </cell>
          <cell r="F686" t="n">
            <v>1</v>
          </cell>
          <cell r="G686" t="str">
            <v>FR</v>
          </cell>
          <cell r="H686" t="str">
            <v>NÃO</v>
          </cell>
          <cell r="I686" t="n">
            <v>11.039811276274072</v>
          </cell>
        </row>
        <row r="687">
          <cell r="A687" t="n">
            <v>92397409</v>
          </cell>
          <cell r="B687" t="n">
            <v>20</v>
          </cell>
          <cell r="C687" t="str">
            <v xml:space="preserve">GLICERINA - 12%  500ML</v>
          </cell>
          <cell r="D687" t="str">
            <v xml:space="preserve">ENEMA GLICERINADO - 12%  500ML</v>
          </cell>
          <cell r="E687" t="str">
            <v>BASA</v>
          </cell>
          <cell r="F687" t="n">
            <v>1</v>
          </cell>
          <cell r="G687" t="str">
            <v>FR</v>
          </cell>
          <cell r="H687" t="str">
            <v>NÃO</v>
          </cell>
          <cell r="I687" t="n">
            <v>9.421752512218859</v>
          </cell>
        </row>
        <row r="688">
          <cell r="A688" t="n">
            <v>90173899</v>
          </cell>
          <cell r="B688" t="n">
            <v>20</v>
          </cell>
          <cell r="C688" t="str">
            <v xml:space="preserve">AZUL PATENTE 25 MGML SOL. INJ. CX. 5 AMP X 2 ML</v>
          </cell>
          <cell r="D688" t="str">
            <v xml:space="preserve">AZUL PATENTE 25 MGML SOL. INJ. CX. 5 AMP X 2 ML</v>
          </cell>
          <cell r="E688" t="str">
            <v xml:space="preserve">GUERBET PROD. RADIOLOGICOS</v>
          </cell>
          <cell r="F688" t="n">
            <v>1</v>
          </cell>
          <cell r="G688" t="str">
            <v>AMP</v>
          </cell>
          <cell r="H688" t="str">
            <v>NÃO</v>
          </cell>
          <cell r="I688" t="n">
            <v>38.700959894568427</v>
          </cell>
        </row>
        <row r="689">
          <cell r="A689" t="n">
            <v>90167783</v>
          </cell>
          <cell r="B689" t="n">
            <v>20</v>
          </cell>
          <cell r="C689" t="str">
            <v xml:space="preserve">CLORIDRATO DE TRAMADOL 50 MG (50 MGML) SOL. INJ. CX. 6  AMP X 1  ML.</v>
          </cell>
          <cell r="D689" t="str">
            <v xml:space="preserve">TRAMAL 50 MG (50 MGML) SOL. INJ. CX. 6  AMP X 1  ML.</v>
          </cell>
          <cell r="E689" t="str">
            <v xml:space="preserve">LABORATORIOS PFIZER LTDA</v>
          </cell>
          <cell r="F689" t="n">
            <v>1</v>
          </cell>
          <cell r="G689" t="str">
            <v>AMP</v>
          </cell>
          <cell r="H689" t="str">
            <v>NÃO</v>
          </cell>
          <cell r="I689" t="n">
            <v>6.9172948472237685</v>
          </cell>
        </row>
        <row r="690">
          <cell r="A690" t="n">
            <v>90939530</v>
          </cell>
          <cell r="B690" t="n">
            <v>20</v>
          </cell>
          <cell r="C690" t="str">
            <v xml:space="preserve">TERAPIA IN VIVO TRATAMENTO DE HIPERTIREOIDISMO-BOCIO NODULAR TOXICO - GRAVES</v>
          </cell>
          <cell r="D690" t="str">
            <v xml:space="preserve">TERAPIA IN VIVO TRATAMENTO DE HIPERTIREOIDISMO-BOCIO NODULAR TOXICO - GRAVES</v>
          </cell>
          <cell r="E690" t="str">
            <v>SBMN</v>
          </cell>
          <cell r="F690" t="n">
            <v>1</v>
          </cell>
          <cell r="G690" t="str">
            <v>UN</v>
          </cell>
          <cell r="H690" t="str">
            <v>NÃO</v>
          </cell>
          <cell r="I690" t="n">
            <v>581.73560802528209</v>
          </cell>
        </row>
        <row r="691">
          <cell r="A691" t="n">
            <v>90252322</v>
          </cell>
          <cell r="B691" t="n">
            <v>20</v>
          </cell>
          <cell r="C691" t="str">
            <v xml:space="preserve">BISSULFATO DE CLOPIDOGREL - 75MG</v>
          </cell>
          <cell r="D691" t="str">
            <v xml:space="preserve">CLOPIDOGREL - 75MG</v>
          </cell>
          <cell r="E691" t="str">
            <v>SANOFI-AVENTIS</v>
          </cell>
          <cell r="F691" t="n">
            <v>1</v>
          </cell>
          <cell r="G691" t="str">
            <v>COM</v>
          </cell>
          <cell r="H691" t="str">
            <v>NÃO</v>
          </cell>
          <cell r="I691" t="n">
            <v>5.8599421225301063</v>
          </cell>
        </row>
        <row r="692">
          <cell r="A692" t="n">
            <v>92409113</v>
          </cell>
          <cell r="B692" t="n">
            <v>20</v>
          </cell>
          <cell r="C692" t="str">
            <v xml:space="preserve">DIMETICONA - 15ML GTS</v>
          </cell>
          <cell r="D692" t="str">
            <v xml:space="preserve">LUFTAL - 15ML GTS</v>
          </cell>
          <cell r="E692" t="str">
            <v>B-MS</v>
          </cell>
          <cell r="F692" t="n">
            <v>300</v>
          </cell>
          <cell r="G692" t="str">
            <v>GTS</v>
          </cell>
          <cell r="H692" t="str">
            <v>SIM</v>
          </cell>
          <cell r="I692" t="n">
            <v>0.057813142073231703</v>
          </cell>
        </row>
        <row r="693">
          <cell r="A693" t="n">
            <v>92421652</v>
          </cell>
          <cell r="B693" t="n">
            <v>20</v>
          </cell>
          <cell r="C693" t="str">
            <v xml:space="preserve">GABAPENTINA - 300MG</v>
          </cell>
          <cell r="D693" t="str">
            <v xml:space="preserve">PROGRESSE - 300MG</v>
          </cell>
          <cell r="E693" t="str">
            <v>BIOSINTETICA</v>
          </cell>
          <cell r="F693" t="n">
            <v>1</v>
          </cell>
          <cell r="G693" t="str">
            <v>CAP</v>
          </cell>
          <cell r="H693" t="str">
            <v>NÃO</v>
          </cell>
          <cell r="I693" t="n">
            <v>3.6590177570029949</v>
          </cell>
        </row>
        <row r="694">
          <cell r="A694" t="n">
            <v>90135822</v>
          </cell>
          <cell r="B694" t="n">
            <v>20</v>
          </cell>
          <cell r="C694" t="str">
            <v xml:space="preserve">CEFTRIAXONA SÓDICA 1 G PÓ INJ. CX. 20 FA + 20 AMP. DIL. PLÁST. X 10 ML</v>
          </cell>
          <cell r="D694" t="str">
            <v xml:space="preserve">TRIAXTON 1 G PÓ INJ. CX. 20 FA + 20 AMP. DIL. PLÁST. X 10 ML</v>
          </cell>
          <cell r="E694" t="str">
            <v>ARISTON</v>
          </cell>
          <cell r="F694" t="n">
            <v>1</v>
          </cell>
          <cell r="G694" t="str">
            <v>FA</v>
          </cell>
          <cell r="H694" t="str">
            <v>NÃO</v>
          </cell>
          <cell r="I694" t="n">
            <v>44.819163244374195</v>
          </cell>
        </row>
        <row r="695">
          <cell r="A695" t="n">
            <v>92252532</v>
          </cell>
          <cell r="B695" t="n">
            <v>20</v>
          </cell>
          <cell r="C695" t="str">
            <v xml:space="preserve">SACCHAROMYCES BOULARDII 200 MGG  PÓ ORAL  CX. 4  SACHÊS X  1 G</v>
          </cell>
          <cell r="D695" t="str">
            <v xml:space="preserve">FLORATIL 200 MGG  PÓ ORAL  CX. 4  SACHÊS X  1 G</v>
          </cell>
          <cell r="E695" t="str">
            <v xml:space="preserve">MERCK S.A.</v>
          </cell>
          <cell r="F695" t="n">
            <v>1</v>
          </cell>
          <cell r="G695" t="str">
            <v>ENV</v>
          </cell>
          <cell r="H695" t="str">
            <v>NÃO</v>
          </cell>
          <cell r="I695" t="n">
            <v>6.1693681780704583</v>
          </cell>
        </row>
        <row r="696">
          <cell r="A696" t="n">
            <v>90241339</v>
          </cell>
          <cell r="B696" t="n">
            <v>20</v>
          </cell>
          <cell r="C696" t="str">
            <v xml:space="preserve">CLARITROMICINA - IV 500MG</v>
          </cell>
          <cell r="D696" t="str">
            <v xml:space="preserve">CLARITROMICINA - IV 500MG</v>
          </cell>
          <cell r="E696" t="str">
            <v>ABL</v>
          </cell>
          <cell r="F696" t="n">
            <v>1</v>
          </cell>
          <cell r="G696" t="str">
            <v>FA</v>
          </cell>
          <cell r="H696" t="str">
            <v>NÃO</v>
          </cell>
          <cell r="I696" t="n">
            <v>130.60995814583279</v>
          </cell>
        </row>
        <row r="697">
          <cell r="A697" t="n">
            <v>90285360</v>
          </cell>
          <cell r="B697" t="n">
            <v>20</v>
          </cell>
          <cell r="C697" t="str">
            <v xml:space="preserve">CLORIDRATO DE BUPIVACAÍNA+GLICOSE</v>
          </cell>
          <cell r="D697" t="str">
            <v xml:space="preserve">NEOCAÍNA PESADA 5 MGML + 80 MGML SOL. INJ. CX. 20 AMP. X 4 ML</v>
          </cell>
          <cell r="E697" t="str">
            <v>CRISTALIA</v>
          </cell>
          <cell r="F697" t="n">
            <v>1</v>
          </cell>
          <cell r="G697" t="str">
            <v>AMP</v>
          </cell>
          <cell r="H697" t="str">
            <v>NÃO</v>
          </cell>
          <cell r="I697" t="n">
            <v>11.306183910612742</v>
          </cell>
        </row>
        <row r="698">
          <cell r="A698" t="n">
            <v>92408281</v>
          </cell>
          <cell r="B698" t="n">
            <v>20</v>
          </cell>
          <cell r="C698" t="str">
            <v xml:space="preserve">OLEO DE SOJA+TRIGLICERÍDEOS DE CADEIA MÉDIA+GLICEROL+FOSFOLIPÍDEO DE OVO</v>
          </cell>
          <cell r="D698" t="str">
            <v xml:space="preserve">LIPOFUNDIN MCTLCT + E 20% EMULSÃO INJ. FR. X 100 ML</v>
          </cell>
          <cell r="E698" t="str">
            <v xml:space="preserve">LABORATÓRIOS B. BRAUN SA</v>
          </cell>
          <cell r="F698" t="n">
            <v>100</v>
          </cell>
          <cell r="G698" t="str">
            <v>ML</v>
          </cell>
          <cell r="H698" t="str">
            <v>SIM</v>
          </cell>
          <cell r="I698" t="n">
            <v>2.0064277872053999</v>
          </cell>
        </row>
        <row r="699">
          <cell r="A699" t="n">
            <v>92408362</v>
          </cell>
          <cell r="B699" t="n">
            <v>20</v>
          </cell>
          <cell r="C699" t="str">
            <v xml:space="preserve">LOSARTANA POTASSICA - 50MG</v>
          </cell>
          <cell r="D699" t="str">
            <v xml:space="preserve">LOSARTEC - 50MG</v>
          </cell>
          <cell r="E699" t="str">
            <v>MARJAN</v>
          </cell>
          <cell r="F699" t="n">
            <v>1</v>
          </cell>
          <cell r="G699" t="str">
            <v>COM</v>
          </cell>
          <cell r="H699" t="str">
            <v>NÃO</v>
          </cell>
          <cell r="I699" t="n">
            <v>3.0440259821615325</v>
          </cell>
        </row>
        <row r="700">
          <cell r="A700" t="n">
            <v>90298926</v>
          </cell>
          <cell r="B700" t="n">
            <v>20</v>
          </cell>
          <cell r="C700" t="str">
            <v xml:space="preserve">FUMARATO DE QUETIAPINA - 300MG CP. REV. LIB. PROL.</v>
          </cell>
          <cell r="D700" t="str">
            <v xml:space="preserve">SEROQUEL XRO - 300MG CP. REV. LIB. PROL.</v>
          </cell>
          <cell r="E700" t="str">
            <v>ASTRAZENECA</v>
          </cell>
          <cell r="F700" t="n">
            <v>1</v>
          </cell>
          <cell r="G700" t="str">
            <v>COM</v>
          </cell>
          <cell r="H700" t="str">
            <v>NÃO</v>
          </cell>
          <cell r="I700" t="n">
            <v>17.961055475975471</v>
          </cell>
        </row>
        <row r="701">
          <cell r="A701" t="n">
            <v>92355102</v>
          </cell>
          <cell r="B701" t="n">
            <v>20</v>
          </cell>
          <cell r="C701" t="str">
            <v xml:space="preserve">ONDANSETRONA 8 MG (2 MGML) SOL. INJ. CX. 1 AMP X 4 ML</v>
          </cell>
          <cell r="D701" t="str">
            <v xml:space="preserve">VONAU 8 MG (2 MGML) SOL. INJ. CX. 1 AMP X 4 ML</v>
          </cell>
          <cell r="E701" t="str">
            <v xml:space="preserve">BIOLAB SANUS</v>
          </cell>
          <cell r="F701" t="n">
            <v>1</v>
          </cell>
          <cell r="G701" t="str">
            <v>AMP</v>
          </cell>
          <cell r="H701" t="str">
            <v>NÃO</v>
          </cell>
          <cell r="I701" t="n">
            <v>17.221522165463846</v>
          </cell>
        </row>
        <row r="702">
          <cell r="A702" t="n">
            <v>90279700</v>
          </cell>
          <cell r="B702" t="str">
            <v>00</v>
          </cell>
          <cell r="C702" t="str">
            <v>TEICOPLANINA</v>
          </cell>
          <cell r="D702" t="str">
            <v xml:space="preserve">TEICOPLANINA  400 MG PÓ LIÓF. SOL. INJ. FA  X 30 ML + AMP. DIL. X 3 ML</v>
          </cell>
          <cell r="E702" t="str">
            <v>ABL</v>
          </cell>
          <cell r="F702" t="n">
            <v>1</v>
          </cell>
          <cell r="G702" t="str">
            <v>UN</v>
          </cell>
          <cell r="H702" t="str">
            <v>NÃO</v>
          </cell>
          <cell r="I702" t="n">
            <v>431.59990456203224</v>
          </cell>
        </row>
        <row r="703">
          <cell r="A703" t="n">
            <v>90292189</v>
          </cell>
          <cell r="B703" t="n">
            <v>20</v>
          </cell>
          <cell r="C703" t="str">
            <v xml:space="preserve">ENOXAPARINA SÓDICA 80 MG(100 MGML) SOL. INJ. CX. 1 SER. PREENCH. X 0,8 ML</v>
          </cell>
          <cell r="D703" t="str">
            <v xml:space="preserve">ENOXALOW 80 MG(100 MGML) SOL. INJ. CX. 1 SER. PREENCH. X 0,8 ML</v>
          </cell>
          <cell r="E703" t="str">
            <v>BLAUSIEGEL</v>
          </cell>
          <cell r="F703" t="n">
            <v>1</v>
          </cell>
          <cell r="G703" t="str">
            <v>SER</v>
          </cell>
          <cell r="H703" t="str">
            <v>NÃO</v>
          </cell>
          <cell r="I703" t="n">
            <v>88.928255903760004</v>
          </cell>
        </row>
        <row r="704">
          <cell r="A704" t="n">
            <v>92253520</v>
          </cell>
          <cell r="B704" t="n">
            <v>20</v>
          </cell>
          <cell r="C704" t="str">
            <v xml:space="preserve">CEFALOTINA SODICA TAMPONADA - 1GRA SEM DILUENTE</v>
          </cell>
          <cell r="D704" t="str">
            <v xml:space="preserve">KEFLIN NEUTRO - 1GRA SEM DILUENTE</v>
          </cell>
          <cell r="E704" t="str">
            <v>ABL</v>
          </cell>
          <cell r="F704" t="n">
            <v>1</v>
          </cell>
          <cell r="G704" t="str">
            <v>FA</v>
          </cell>
          <cell r="H704" t="str">
            <v>NÃO</v>
          </cell>
          <cell r="I704" t="n">
            <v>8.3826599895365952</v>
          </cell>
        </row>
        <row r="705">
          <cell r="A705" t="n">
            <v>90131843</v>
          </cell>
          <cell r="B705" t="n">
            <v>20</v>
          </cell>
          <cell r="C705" t="str">
            <v xml:space="preserve">CLORIDRATO DE CIPROFLOXACINO - 500MG   6 CPR</v>
          </cell>
          <cell r="D705" t="str">
            <v xml:space="preserve">CIPRO - 500MG CX. 6 CP. REV.</v>
          </cell>
          <cell r="E705" t="str">
            <v>BAYER</v>
          </cell>
          <cell r="F705" t="n">
            <v>1</v>
          </cell>
          <cell r="G705" t="str">
            <v>COM</v>
          </cell>
          <cell r="H705" t="str">
            <v>NÃO</v>
          </cell>
          <cell r="I705" t="n">
            <v>18.927039840811329</v>
          </cell>
        </row>
        <row r="706">
          <cell r="A706" t="n">
            <v>92262708</v>
          </cell>
          <cell r="B706" t="n">
            <v>20</v>
          </cell>
          <cell r="C706" t="str">
            <v xml:space="preserve">FUROSEMIDA 10 MGML SOL INJ CX. 5 AMP X 2 ML</v>
          </cell>
          <cell r="D706" t="str">
            <v xml:space="preserve">FUROSEMIDA 10 MGML SOL INJ CX. 5 AMP X 2 ML</v>
          </cell>
          <cell r="E706" t="str">
            <v xml:space="preserve">TEUTO BRAS.</v>
          </cell>
          <cell r="F706" t="n">
            <v>1</v>
          </cell>
          <cell r="G706" t="str">
            <v>AMP</v>
          </cell>
          <cell r="H706" t="str">
            <v>NÃO</v>
          </cell>
          <cell r="I706" t="n">
            <v>1.0360220650034959</v>
          </cell>
        </row>
        <row r="707">
          <cell r="A707" t="n">
            <v>90223420</v>
          </cell>
          <cell r="B707" t="n">
            <v>20</v>
          </cell>
          <cell r="C707" t="str">
            <v xml:space="preserve">ENOXAPARINA SODICA - 80MG  0,8ML</v>
          </cell>
          <cell r="D707" t="str">
            <v xml:space="preserve">HEPTRON - 80MG  0,8ML</v>
          </cell>
          <cell r="E707" t="str">
            <v xml:space="preserve">ASPEN PHARMA</v>
          </cell>
          <cell r="F707" t="n">
            <v>1</v>
          </cell>
          <cell r="G707" t="str">
            <v>SER</v>
          </cell>
          <cell r="H707" t="str">
            <v>NÃO</v>
          </cell>
          <cell r="I707" t="n">
            <v>84.016072961227565</v>
          </cell>
        </row>
        <row r="708">
          <cell r="A708" t="n">
            <v>90195213</v>
          </cell>
          <cell r="B708" t="n">
            <v>20</v>
          </cell>
          <cell r="C708" t="str">
            <v xml:space="preserve">HIDROBROMETO DE GALANTAMINA 8 MG CX. 7 CAP</v>
          </cell>
          <cell r="D708" t="str">
            <v xml:space="preserve">REMINYL ER 8 MG CX. 7 CAP</v>
          </cell>
          <cell r="E708" t="str">
            <v>JANSSEN-CILAG</v>
          </cell>
          <cell r="F708" t="n">
            <v>1</v>
          </cell>
          <cell r="G708" t="str">
            <v>CAP</v>
          </cell>
          <cell r="H708" t="str">
            <v>NÃO</v>
          </cell>
          <cell r="I708" t="n">
            <v>13.074041818564643</v>
          </cell>
        </row>
        <row r="709">
          <cell r="A709" t="n">
            <v>90164865</v>
          </cell>
          <cell r="B709" t="n">
            <v>20</v>
          </cell>
          <cell r="C709" t="str">
            <v xml:space="preserve">DIVALPROATO DE SODIO - 500MG</v>
          </cell>
          <cell r="D709" t="str">
            <v xml:space="preserve">DEPAKOTE ER - 500MG</v>
          </cell>
          <cell r="E709" t="str">
            <v>ABBOTT</v>
          </cell>
          <cell r="F709" t="n">
            <v>1</v>
          </cell>
          <cell r="G709" t="str">
            <v>COM</v>
          </cell>
          <cell r="H709" t="str">
            <v>NÃO</v>
          </cell>
          <cell r="I709" t="n">
            <v>2.8646356147215286</v>
          </cell>
        </row>
        <row r="710">
          <cell r="A710" t="n">
            <v>92430082</v>
          </cell>
          <cell r="B710" t="n">
            <v>20</v>
          </cell>
          <cell r="C710" t="str">
            <v xml:space="preserve">COMPLEXO VITAMINICO</v>
          </cell>
          <cell r="D710" t="str">
            <v xml:space="preserve">TERAGRAN - M</v>
          </cell>
          <cell r="E710" t="str">
            <v>B-MS</v>
          </cell>
          <cell r="F710" t="n">
            <v>1</v>
          </cell>
          <cell r="G710" t="str">
            <v>COM</v>
          </cell>
          <cell r="H710" t="str">
            <v>NÃO</v>
          </cell>
          <cell r="I710" t="n">
            <v>1.6960253980958091</v>
          </cell>
        </row>
        <row r="711">
          <cell r="A711" t="n">
            <v>90205278</v>
          </cell>
          <cell r="B711" t="n">
            <v>20</v>
          </cell>
          <cell r="C711" t="str">
            <v xml:space="preserve">ESOMEPRAZOL 20 MG CX. 28 CP REV.</v>
          </cell>
          <cell r="D711" t="str">
            <v xml:space="preserve">NEXIUM 20 MG CX. 28 CP REV.</v>
          </cell>
          <cell r="E711" t="str">
            <v>ASTRAZENECA</v>
          </cell>
          <cell r="F711" t="n">
            <v>1</v>
          </cell>
          <cell r="G711" t="str">
            <v>COM</v>
          </cell>
          <cell r="H711" t="str">
            <v>NÃO</v>
          </cell>
          <cell r="I711" t="n">
            <v>3.8809562431288382</v>
          </cell>
        </row>
        <row r="712">
          <cell r="A712" t="n">
            <v>90278054</v>
          </cell>
          <cell r="B712" t="n">
            <v>20</v>
          </cell>
          <cell r="C712" t="str">
            <v xml:space="preserve">SEVOFLURANO SOL. INAL FR. VD. X  250  ML</v>
          </cell>
          <cell r="D712" t="str">
            <v xml:space="preserve">SEVOFLURANO SOL. INAL FR. VD. X  250  ML</v>
          </cell>
          <cell r="E712" t="str">
            <v>BIOCHIMICO</v>
          </cell>
          <cell r="F712" t="n">
            <v>250</v>
          </cell>
          <cell r="G712" t="str">
            <v>ML</v>
          </cell>
          <cell r="H712" t="str">
            <v>SIM</v>
          </cell>
          <cell r="I712" t="n">
            <v>4.6954520626467575</v>
          </cell>
        </row>
        <row r="713">
          <cell r="A713" t="n">
            <v>90125100</v>
          </cell>
          <cell r="B713" t="n">
            <v>20</v>
          </cell>
          <cell r="C713" t="str">
            <v xml:space="preserve">SULFATO DE TERBUTALINA</v>
          </cell>
          <cell r="D713" t="str">
            <v xml:space="preserve">TERBUTIL 0,5 MGML SOL. INJ. CX  50 AMP. X 1 ML</v>
          </cell>
          <cell r="E713" t="str">
            <v xml:space="preserve">UNIAO QUIMICA</v>
          </cell>
          <cell r="F713" t="n">
            <v>1</v>
          </cell>
          <cell r="G713" t="str">
            <v>AMP</v>
          </cell>
          <cell r="H713" t="str">
            <v>NÃO</v>
          </cell>
          <cell r="I713" t="n">
            <v>4.9623765178650272</v>
          </cell>
        </row>
        <row r="714">
          <cell r="A714" t="n">
            <v>90284852</v>
          </cell>
          <cell r="B714" t="n">
            <v>20</v>
          </cell>
          <cell r="C714" t="str">
            <v xml:space="preserve">CLORETO DE SÓDIO 0,9% SOL. INJ. SIST. FECH. FR. X 250ML</v>
          </cell>
          <cell r="D714" t="str">
            <v xml:space="preserve">CLORETO DE SÓDIO 0,9% SOL. INJ. SIST. FECH. FR. X 250ML</v>
          </cell>
          <cell r="E714" t="str">
            <v xml:space="preserve">FRESENIUS KABI UNIDADE AQUIRAZ</v>
          </cell>
          <cell r="F714" t="n">
            <v>1</v>
          </cell>
          <cell r="G714" t="str">
            <v>UN</v>
          </cell>
          <cell r="H714" t="str">
            <v>NÃO</v>
          </cell>
          <cell r="I714" t="n">
            <v>5.3378818450357253</v>
          </cell>
        </row>
        <row r="715">
          <cell r="A715" t="n">
            <v>90167821</v>
          </cell>
          <cell r="B715" t="n">
            <v>20</v>
          </cell>
          <cell r="C715" t="str">
            <v xml:space="preserve">CLORIDRATO DE TRAMADOL  50 MG CX. 10 CAP.</v>
          </cell>
          <cell r="D715" t="str">
            <v xml:space="preserve">TRAMAL 50 MG CX. 10 CAP.</v>
          </cell>
          <cell r="E715" t="str">
            <v xml:space="preserve">PHARMACIA PFIZER</v>
          </cell>
          <cell r="F715" t="n">
            <v>1</v>
          </cell>
          <cell r="G715" t="str">
            <v>CAP</v>
          </cell>
          <cell r="H715" t="str">
            <v>NÃO</v>
          </cell>
          <cell r="I715" t="n">
            <v>4.3739335099541403</v>
          </cell>
        </row>
        <row r="716">
          <cell r="A716" t="n">
            <v>90359011</v>
          </cell>
          <cell r="B716" t="n">
            <v>20</v>
          </cell>
          <cell r="C716" t="str">
            <v xml:space="preserve">BROMETO DE PANCURONIO - 2MGML  2ML</v>
          </cell>
          <cell r="D716" t="str">
            <v xml:space="preserve">PANCURON - 2MGML  2ML</v>
          </cell>
          <cell r="E716" t="str">
            <v>CRISTALIA</v>
          </cell>
          <cell r="F716" t="n">
            <v>1</v>
          </cell>
          <cell r="G716" t="str">
            <v>AMP</v>
          </cell>
          <cell r="H716" t="str">
            <v>NÃO</v>
          </cell>
          <cell r="I716" t="n">
            <v>10.018161749010558</v>
          </cell>
        </row>
        <row r="717">
          <cell r="A717" t="n">
            <v>90390016</v>
          </cell>
          <cell r="B717" t="n">
            <v>20</v>
          </cell>
          <cell r="C717" t="str">
            <v xml:space="preserve">LEVODOPA + BENSERAZIDA - 250MG</v>
          </cell>
          <cell r="D717" t="str">
            <v xml:space="preserve">PROLOPA - 250MG</v>
          </cell>
          <cell r="E717" t="str">
            <v>ROCHE</v>
          </cell>
          <cell r="F717" t="n">
            <v>1</v>
          </cell>
          <cell r="G717" t="str">
            <v>COM</v>
          </cell>
          <cell r="H717" t="str">
            <v>NÃO</v>
          </cell>
          <cell r="I717" t="n">
            <v>2.4833976990291258</v>
          </cell>
        </row>
        <row r="718">
          <cell r="A718" t="n">
            <v>92422993</v>
          </cell>
          <cell r="B718" t="n">
            <v>20</v>
          </cell>
          <cell r="C718" t="str">
            <v xml:space="preserve">BUDESONIDA - 0,25MG  2ML SUSP.</v>
          </cell>
          <cell r="D718" t="str">
            <v xml:space="preserve">PULMICORT - 0,25MG  2ML SUSP.</v>
          </cell>
          <cell r="E718" t="str">
            <v>ASTRAZENECA</v>
          </cell>
          <cell r="F718" t="n">
            <v>1</v>
          </cell>
          <cell r="G718" t="str">
            <v>UN</v>
          </cell>
          <cell r="H718" t="str">
            <v>NÃO</v>
          </cell>
          <cell r="I718" t="n">
            <v>6.6799999999999997</v>
          </cell>
        </row>
        <row r="719">
          <cell r="A719" t="n">
            <v>90285433</v>
          </cell>
          <cell r="B719" t="n">
            <v>20</v>
          </cell>
          <cell r="C719" t="str">
            <v xml:space="preserve">CLORIDRATO DE CEFEPIMA 1 G PÓ INJ. CX. 50 FA</v>
          </cell>
          <cell r="D719" t="str">
            <v xml:space="preserve">CLOCEF 1 G PÓ INJ. CX. 50 FA</v>
          </cell>
          <cell r="E719" t="str">
            <v xml:space="preserve">TEUTO BRAS.</v>
          </cell>
          <cell r="F719" t="n">
            <v>1</v>
          </cell>
          <cell r="G719" t="str">
            <v>UN</v>
          </cell>
          <cell r="H719" t="str">
            <v>NÃO</v>
          </cell>
          <cell r="I719" t="n">
            <v>77.247673837171646</v>
          </cell>
        </row>
        <row r="720">
          <cell r="A720" t="n">
            <v>90281454</v>
          </cell>
          <cell r="B720" t="n">
            <v>20</v>
          </cell>
          <cell r="C720" t="str">
            <v xml:space="preserve">AGUA PARA INJETAVEIS - LINHAMAX - FRASCOS - SISTEMA FECHADO 500 ML</v>
          </cell>
          <cell r="D720" t="str">
            <v xml:space="preserve">AGUA PARA INJETAVEIS - LINHAMAX - FRASCOS - SISTEMA FECHADO 500 ML</v>
          </cell>
          <cell r="E720" t="str">
            <v xml:space="preserve">EUROFARMA  SEGMENTA</v>
          </cell>
          <cell r="F720" t="n">
            <v>1</v>
          </cell>
          <cell r="G720" t="str">
            <v>FR</v>
          </cell>
          <cell r="H720" t="str">
            <v>NÃO</v>
          </cell>
          <cell r="I720" t="n">
            <v>7.9461515018416513</v>
          </cell>
        </row>
        <row r="721">
          <cell r="A721" t="n">
            <v>90281551</v>
          </cell>
          <cell r="B721" t="n">
            <v>20</v>
          </cell>
          <cell r="C721" t="str">
            <v xml:space="preserve">GLICOSE 5% - LINHAMAX - FRASCOS - SISTEMA FECHADO 1000 ML</v>
          </cell>
          <cell r="D721" t="str">
            <v xml:space="preserve">GLICOSE 5% - LINHAMAX - FRASCOS - SISTEMA FECHADO 1000 ML</v>
          </cell>
          <cell r="E721" t="str">
            <v xml:space="preserve">EUROFARMA  SEGMENTA</v>
          </cell>
          <cell r="F721" t="n">
            <v>1</v>
          </cell>
          <cell r="G721" t="str">
            <v>FR</v>
          </cell>
          <cell r="H721" t="str">
            <v>NÃO</v>
          </cell>
          <cell r="I721" t="n">
            <v>9.7357732958003265</v>
          </cell>
        </row>
        <row r="722">
          <cell r="A722" t="n">
            <v>92202012</v>
          </cell>
          <cell r="B722" t="n">
            <v>20</v>
          </cell>
          <cell r="C722" t="str">
            <v xml:space="preserve">CLORIDRATO DE NALTREXONA - 50MG</v>
          </cell>
          <cell r="D722" t="str">
            <v xml:space="preserve">REVIA - 50MG</v>
          </cell>
          <cell r="E722" t="str">
            <v>CRISTALIA</v>
          </cell>
          <cell r="F722" t="n">
            <v>1</v>
          </cell>
          <cell r="G722" t="str">
            <v>COM</v>
          </cell>
          <cell r="H722" t="str">
            <v>NÃO</v>
          </cell>
          <cell r="I722" t="n">
            <v>9.5917938905409805</v>
          </cell>
        </row>
        <row r="723">
          <cell r="A723" t="n">
            <v>90281357</v>
          </cell>
          <cell r="B723" t="n">
            <v>20</v>
          </cell>
          <cell r="C723" t="str">
            <v xml:space="preserve">GLICOSE - 5%  250ML - BOLSAS - SISTEMA FECHADO MED FLEX</v>
          </cell>
          <cell r="D723" t="str">
            <v xml:space="preserve">SORO GLICOSADO - 5%  250ML - BOLSAS - SISTEMA FECHADO MED FLEX</v>
          </cell>
          <cell r="E723" t="str">
            <v xml:space="preserve">EUROFARMA  SEGMENTA</v>
          </cell>
          <cell r="F723" t="n">
            <v>1</v>
          </cell>
          <cell r="G723" t="str">
            <v>UN</v>
          </cell>
          <cell r="H723" t="str">
            <v>NÃO</v>
          </cell>
          <cell r="I723" t="n">
            <v>5.4440321420359297</v>
          </cell>
        </row>
        <row r="724">
          <cell r="A724" t="n">
            <v>90205383</v>
          </cell>
          <cell r="B724" t="n">
            <v>20</v>
          </cell>
          <cell r="C724" t="str">
            <v xml:space="preserve">PROPOFOL PFS 1% 1 SER. VD. PRONTA PUSO - 50ML</v>
          </cell>
          <cell r="D724" t="str">
            <v xml:space="preserve">DIPRIVAN PFS 1% 1 SER. VD. PRONTA PUSO - 50ML</v>
          </cell>
          <cell r="E724" t="str">
            <v>ASTRAZENECA</v>
          </cell>
          <cell r="F724" t="n">
            <v>50</v>
          </cell>
          <cell r="G724" t="str">
            <v>ML</v>
          </cell>
          <cell r="H724" t="str">
            <v>SIM</v>
          </cell>
          <cell r="I724" t="n">
            <v>3.6992524415655872</v>
          </cell>
        </row>
        <row r="725">
          <cell r="A725" t="n">
            <v>90153669</v>
          </cell>
          <cell r="B725" t="n">
            <v>20</v>
          </cell>
          <cell r="C725" t="str">
            <v xml:space="preserve">CLORIDRATO DE ROPIVACAÍNA 7,5 MGML SOL. INJ. CX. 5 AMP. X 20 ML</v>
          </cell>
          <cell r="D725" t="str">
            <v xml:space="preserve">CLORIDRATO DE ROPIVACAÍNA 7,5 MGML SOL. INJ. CX. 5 AMP. X 20 ML</v>
          </cell>
          <cell r="E725" t="str">
            <v>EUROFARMA</v>
          </cell>
          <cell r="F725" t="n">
            <v>1</v>
          </cell>
          <cell r="G725" t="str">
            <v>UN</v>
          </cell>
          <cell r="H725" t="str">
            <v>NÃO</v>
          </cell>
          <cell r="I725" t="n">
            <v>30.02829103479062</v>
          </cell>
        </row>
        <row r="726">
          <cell r="A726" t="n">
            <v>90274172</v>
          </cell>
          <cell r="B726" t="n">
            <v>20</v>
          </cell>
          <cell r="C726" t="str">
            <v xml:space="preserve">HIDROXIETILAMIDO 1300,4  6% SOL. INJ. BOLSA X 500 ML</v>
          </cell>
          <cell r="D726" t="str">
            <v xml:space="preserve">VOLUVEN 1300,4  6% SOL. INJ. BOLSA X 500 ML</v>
          </cell>
          <cell r="E726" t="str">
            <v xml:space="preserve">FRESENIUS KABI AG - ALEMANHA</v>
          </cell>
          <cell r="F726" t="n">
            <v>1</v>
          </cell>
          <cell r="G726" t="str">
            <v>UN</v>
          </cell>
          <cell r="H726" t="str">
            <v>NÃO</v>
          </cell>
          <cell r="I726" t="n">
            <v>132.4736430820669</v>
          </cell>
        </row>
        <row r="727">
          <cell r="A727" t="n">
            <v>90936914</v>
          </cell>
          <cell r="B727" t="n">
            <v>20</v>
          </cell>
          <cell r="C727" t="str">
            <v xml:space="preserve">NPT MASTER HIPERPROTEICA NPHP 2,5L</v>
          </cell>
          <cell r="D727" t="str">
            <v xml:space="preserve">NPT MASTER HIPERPROTEICA NPHP 2,5L</v>
          </cell>
          <cell r="E727" t="str">
            <v>CEQNEP</v>
          </cell>
          <cell r="F727" t="n">
            <v>1</v>
          </cell>
          <cell r="G727" t="str">
            <v>FR</v>
          </cell>
          <cell r="H727" t="str">
            <v>NÃO</v>
          </cell>
          <cell r="I727" t="n">
            <v>1237.6362360841711</v>
          </cell>
        </row>
        <row r="728">
          <cell r="A728" t="n">
            <v>92387942</v>
          </cell>
          <cell r="B728" t="n">
            <v>20</v>
          </cell>
          <cell r="C728" t="str">
            <v xml:space="preserve">ALBUMINA HUMANA 20% - 50ML</v>
          </cell>
          <cell r="D728" t="str">
            <v xml:space="preserve">BERIBUMIN 20% - 50ML</v>
          </cell>
          <cell r="E728" t="str">
            <v xml:space="preserve">AVENTIS BEHRING</v>
          </cell>
          <cell r="F728" t="n">
            <v>1</v>
          </cell>
          <cell r="G728" t="str">
            <v>FA</v>
          </cell>
          <cell r="H728" t="str">
            <v>NÃO</v>
          </cell>
          <cell r="I728" t="n">
            <v>194.70232855197261</v>
          </cell>
        </row>
        <row r="729">
          <cell r="A729" t="n">
            <v>90210425</v>
          </cell>
          <cell r="B729" t="n">
            <v>20</v>
          </cell>
          <cell r="C729" t="str">
            <v xml:space="preserve">CLORIDRATO DE METOCLOPRAMIDA 10 MG (5 MGML) SOL. INJ. CX. 100 AMP X 2 ML</v>
          </cell>
          <cell r="D729" t="str">
            <v xml:space="preserve">NEOLASIL 10 MG (5 MGML) SOL. INJ. CX. 100 AMP X 2 ML</v>
          </cell>
          <cell r="E729" t="str">
            <v xml:space="preserve">NEO QUIMICA</v>
          </cell>
          <cell r="F729" t="n">
            <v>1</v>
          </cell>
          <cell r="G729" t="str">
            <v>AMP</v>
          </cell>
          <cell r="H729" t="str">
            <v>NÃO</v>
          </cell>
          <cell r="I729" t="n">
            <v>1.7431372147095816</v>
          </cell>
        </row>
        <row r="730">
          <cell r="A730" t="n">
            <v>96006447</v>
          </cell>
          <cell r="B730" t="n">
            <v>20</v>
          </cell>
          <cell r="C730" t="str">
            <v xml:space="preserve">BIFIDOBACTERIUM BIFIDUM+LACTOBACILLUS ACIDOPHILUS+LACTOBACILLUS CASEI+LACTOBACILLUS LACTIS+BIFIDOBACTERIUM LACTIS</v>
          </cell>
          <cell r="D730" t="str">
            <v xml:space="preserve">SIMFORT CX. 30 SACHES X 2 G</v>
          </cell>
          <cell r="E730" t="str">
            <v>VITAFOR</v>
          </cell>
          <cell r="F730" t="n">
            <v>1</v>
          </cell>
          <cell r="G730" t="str">
            <v>SACHE</v>
          </cell>
          <cell r="H730" t="str">
            <v>NÃO</v>
          </cell>
          <cell r="I730" t="n">
            <v>5.8667277699177056</v>
          </cell>
        </row>
        <row r="731">
          <cell r="A731" t="n">
            <v>90221206</v>
          </cell>
          <cell r="B731" t="n">
            <v>20</v>
          </cell>
          <cell r="C731" t="str">
            <v xml:space="preserve">CLORIDRATO DE TRAMADOL 50 MG (50 MGML) SOL. INJ. CX. 6  AMP.X 1 ML</v>
          </cell>
          <cell r="D731" t="str">
            <v xml:space="preserve">SYLADOR 50 MG (50 MGML) SOL. INJ. CX. 6  AMP.X 1 ML</v>
          </cell>
          <cell r="E731" t="str">
            <v>SANOFI-AVENTIS</v>
          </cell>
          <cell r="F731" t="n">
            <v>1</v>
          </cell>
          <cell r="G731" t="str">
            <v>AMP</v>
          </cell>
          <cell r="H731" t="str">
            <v>NÃO</v>
          </cell>
          <cell r="I731" t="n">
            <v>7.506482780461079</v>
          </cell>
        </row>
        <row r="732">
          <cell r="A732" t="n">
            <v>90182804</v>
          </cell>
          <cell r="B732" t="n">
            <v>20</v>
          </cell>
          <cell r="C732" t="str">
            <v xml:space="preserve">DOMPERIDONA 1MGML SUSP. ORAL FR X 100ML + PIPET. DOSAD.</v>
          </cell>
          <cell r="D732" t="str">
            <v xml:space="preserve">DOMPERIDONA 1MGML SUSP. ORAL FR X 100ML + PIPET. DOSAD.</v>
          </cell>
          <cell r="E732" t="str">
            <v>MEDLEY</v>
          </cell>
          <cell r="F732" t="n">
            <v>100</v>
          </cell>
          <cell r="G732" t="str">
            <v>ML</v>
          </cell>
          <cell r="H732" t="str">
            <v>SIM</v>
          </cell>
          <cell r="I732" t="n">
            <v>0.32376962041520485</v>
          </cell>
        </row>
        <row r="733">
          <cell r="A733" t="n">
            <v>90248872</v>
          </cell>
          <cell r="B733" t="n">
            <v>20</v>
          </cell>
          <cell r="C733" t="str">
            <v xml:space="preserve">CEFAZOLINA SÓDICA 1 G PÓ SOL. INJ. CX. 50 FA</v>
          </cell>
          <cell r="D733" t="str">
            <v xml:space="preserve">CEFAZOLINA SÓDICA 1 G PÓ SOL. INJ. CX. 50 FA</v>
          </cell>
          <cell r="E733" t="str">
            <v>NOVAFARMA</v>
          </cell>
          <cell r="F733" t="n">
            <v>1</v>
          </cell>
          <cell r="G733" t="str">
            <v>FA</v>
          </cell>
          <cell r="H733" t="str">
            <v>NÃO</v>
          </cell>
          <cell r="I733" t="n">
            <v>9.8922610389781891</v>
          </cell>
        </row>
        <row r="734">
          <cell r="A734" t="n">
            <v>90223390</v>
          </cell>
          <cell r="B734" t="n">
            <v>20</v>
          </cell>
          <cell r="C734" t="str">
            <v xml:space="preserve">ENOXAPARINA SODICA 20 MG SOL. INJ. CX. 10 SER. PREENCH. X 0,2 ML</v>
          </cell>
          <cell r="D734" t="str">
            <v xml:space="preserve">HEPTRON 20 MG SOL. INJ. CX. 10 SER. PREENCH. X 0,2 ML</v>
          </cell>
          <cell r="E734" t="str">
            <v xml:space="preserve">ASPEN PHARMA</v>
          </cell>
          <cell r="F734" t="n">
            <v>1</v>
          </cell>
          <cell r="G734" t="str">
            <v>SER</v>
          </cell>
          <cell r="H734" t="str">
            <v>NÃO</v>
          </cell>
          <cell r="I734" t="n">
            <v>21.655731703464077</v>
          </cell>
        </row>
        <row r="735">
          <cell r="A735" t="n">
            <v>90304730</v>
          </cell>
          <cell r="B735" t="n">
            <v>20</v>
          </cell>
          <cell r="C735" t="str">
            <v xml:space="preserve">CLORETO DE SODIO - 0,9% + GLICOSE - 5%  1000ML</v>
          </cell>
          <cell r="D735" t="str">
            <v xml:space="preserve">SORO GLICOFISIOLOGICO - 1000ML BOLSA PE BLOWPACK</v>
          </cell>
          <cell r="E735" t="str">
            <v xml:space="preserve">HALEX ISTAR INDÚSTRIA</v>
          </cell>
          <cell r="F735" t="n">
            <v>1</v>
          </cell>
          <cell r="G735" t="str">
            <v>UN</v>
          </cell>
          <cell r="H735" t="str">
            <v>NÃO</v>
          </cell>
          <cell r="I735" t="n">
            <v>11.437223955584246</v>
          </cell>
        </row>
        <row r="736">
          <cell r="A736" t="n">
            <v>90156862</v>
          </cell>
          <cell r="B736" t="n">
            <v>20</v>
          </cell>
          <cell r="C736" t="str">
            <v xml:space="preserve">CLORIDRATO DE FLUOXETINA - 20MG</v>
          </cell>
          <cell r="D736" t="str">
            <v xml:space="preserve">EUFOR - 20MG</v>
          </cell>
          <cell r="E736" t="str">
            <v>FARMASA</v>
          </cell>
          <cell r="F736" t="n">
            <v>1</v>
          </cell>
          <cell r="G736" t="str">
            <v>COM</v>
          </cell>
          <cell r="H736" t="str">
            <v>NÃO</v>
          </cell>
          <cell r="I736" t="n">
            <v>4.6886787135223971</v>
          </cell>
        </row>
        <row r="737">
          <cell r="A737" t="n">
            <v>92396275</v>
          </cell>
          <cell r="B737" t="n">
            <v>20</v>
          </cell>
          <cell r="C737" t="str">
            <v xml:space="preserve">SULFATO DE MORFINA - 0,2MG  1ML</v>
          </cell>
          <cell r="D737" t="str">
            <v xml:space="preserve">DIMORF - 0,2MG  1ML</v>
          </cell>
          <cell r="E737" t="str">
            <v>CRISTALIA</v>
          </cell>
          <cell r="F737" t="n">
            <v>1</v>
          </cell>
          <cell r="G737" t="str">
            <v>AMP</v>
          </cell>
          <cell r="H737" t="str">
            <v>NÃO</v>
          </cell>
          <cell r="I737" t="n">
            <v>5.0574074628843935</v>
          </cell>
        </row>
        <row r="738">
          <cell r="A738" t="n">
            <v>90283813</v>
          </cell>
          <cell r="B738" t="n">
            <v>20</v>
          </cell>
          <cell r="C738" t="str">
            <v xml:space="preserve">BROMETO DE ROCURÔNIO 10 MGML SOL. INJ. IV CX. 12 FA X 5 ML</v>
          </cell>
          <cell r="D738" t="str">
            <v xml:space="preserve">BROMETO DE ROCURÔNIO 10 MGML SOL. INJ. IV CX. 12 FA X 5 ML</v>
          </cell>
          <cell r="E738" t="str">
            <v>EUROFARMA</v>
          </cell>
          <cell r="F738" t="n">
            <v>1</v>
          </cell>
          <cell r="G738" t="str">
            <v>FA</v>
          </cell>
          <cell r="H738" t="str">
            <v>NÃO</v>
          </cell>
          <cell r="I738" t="n">
            <v>38.245700452498191</v>
          </cell>
        </row>
        <row r="739">
          <cell r="A739" t="n">
            <v>90241312</v>
          </cell>
          <cell r="B739" t="n">
            <v>20</v>
          </cell>
          <cell r="C739" t="str">
            <v xml:space="preserve">AGUA PARA INJEÇAO - 10ML</v>
          </cell>
          <cell r="D739" t="str">
            <v xml:space="preserve">AGUA PARA INJEÇAO - 10ML</v>
          </cell>
          <cell r="E739" t="str">
            <v>ABL</v>
          </cell>
          <cell r="F739" t="n">
            <v>1</v>
          </cell>
          <cell r="G739" t="str">
            <v>AMP</v>
          </cell>
          <cell r="H739" t="str">
            <v>NÃO</v>
          </cell>
          <cell r="I739" t="n">
            <v>0.54964975197355503</v>
          </cell>
        </row>
        <row r="740">
          <cell r="A740" t="n">
            <v>90021088</v>
          </cell>
          <cell r="B740" t="n">
            <v>20</v>
          </cell>
          <cell r="C740" t="str">
            <v xml:space="preserve">IODOPOVIDONA 5% COLÍRIO</v>
          </cell>
          <cell r="D740" t="str">
            <v xml:space="preserve">IODOPOVIDONA 5% COLÍRIO</v>
          </cell>
          <cell r="E740" t="str">
            <v>MANIPULADO</v>
          </cell>
          <cell r="F740" t="n">
            <v>200</v>
          </cell>
          <cell r="G740" t="str">
            <v>GTS</v>
          </cell>
          <cell r="H740" t="str">
            <v>SIM</v>
          </cell>
          <cell r="I740" t="n">
            <v>0.37689453291017977</v>
          </cell>
        </row>
        <row r="741">
          <cell r="A741" t="n">
            <v>90844866</v>
          </cell>
          <cell r="B741" t="n">
            <v>20</v>
          </cell>
          <cell r="C741" t="str">
            <v xml:space="preserve">EXTRATO DE CÁSSIA+EXTRATO DE TAMARINDO+ASSOCIAÇÕES</v>
          </cell>
          <cell r="D741" t="str">
            <v xml:space="preserve">TAMARINE CX. 20 CAP</v>
          </cell>
          <cell r="E741" t="str">
            <v>BARRENNE</v>
          </cell>
          <cell r="F741" t="n">
            <v>1</v>
          </cell>
          <cell r="G741" t="str">
            <v>CAP</v>
          </cell>
          <cell r="H741" t="str">
            <v>NÃO</v>
          </cell>
          <cell r="I741" t="n">
            <v>1.6668113499032042</v>
          </cell>
        </row>
        <row r="742">
          <cell r="A742" t="n">
            <v>90141113</v>
          </cell>
          <cell r="B742" t="n">
            <v>20</v>
          </cell>
          <cell r="C742" t="str">
            <v xml:space="preserve">FOSFATO DISSÓDICO DE DEXAMETASONA 2 MGML SOL. INJ. CX. 2 FA X 1 ML</v>
          </cell>
          <cell r="D742" t="str">
            <v xml:space="preserve">DECADRON 2 MGML SOL. INJ. CX. 2 FA X 1 ML</v>
          </cell>
          <cell r="E742" t="str">
            <v xml:space="preserve">ACHÉ LABORATÓRIOS FARMACÊUTICO</v>
          </cell>
          <cell r="F742" t="n">
            <v>1</v>
          </cell>
          <cell r="G742" t="str">
            <v>FA</v>
          </cell>
          <cell r="H742" t="str">
            <v>NÃO</v>
          </cell>
          <cell r="I742" t="n">
            <v>4.6605326599868233</v>
          </cell>
        </row>
        <row r="743">
          <cell r="A743" t="n">
            <v>90151593</v>
          </cell>
          <cell r="B743" t="n">
            <v>20</v>
          </cell>
          <cell r="C743" t="str">
            <v xml:space="preserve">CLORIDRATO DE CIPROFLOXACINO 400MG  200ML (2 MGML) SOL. INJ. CX. 6 BOLSAS</v>
          </cell>
          <cell r="D743" t="str">
            <v xml:space="preserve">CIPROFLOXACINO 400 MG  200  ML</v>
          </cell>
          <cell r="E743" t="str">
            <v>EUROFARMA</v>
          </cell>
          <cell r="F743" t="n">
            <v>1</v>
          </cell>
          <cell r="G743" t="str">
            <v>UN</v>
          </cell>
          <cell r="H743" t="str">
            <v>NÃO</v>
          </cell>
          <cell r="I743" t="n">
            <v>82.617232049231049</v>
          </cell>
        </row>
        <row r="744">
          <cell r="A744" t="n">
            <v>92403417</v>
          </cell>
          <cell r="B744" t="n">
            <v>20</v>
          </cell>
          <cell r="C744" t="str">
            <v xml:space="preserve">HALOPERIDOL 5 MGML SOL. INJ. CX. 5 AMP. X 1 ML</v>
          </cell>
          <cell r="D744" t="str">
            <v xml:space="preserve">HALDOL 5 MGML SOL. INJ. CX. 5 AMP. X 1 ML</v>
          </cell>
          <cell r="E744" t="str">
            <v>JANSSEN-CILAG</v>
          </cell>
          <cell r="F744" t="n">
            <v>1</v>
          </cell>
          <cell r="G744" t="str">
            <v>AMP</v>
          </cell>
          <cell r="H744" t="str">
            <v>NÃO</v>
          </cell>
          <cell r="I744" t="n">
            <v>5.3609210241067462</v>
          </cell>
        </row>
        <row r="745">
          <cell r="A745" t="n">
            <v>90291786</v>
          </cell>
          <cell r="B745" t="n">
            <v>20</v>
          </cell>
          <cell r="C745" t="str">
            <v xml:space="preserve">ELIQUIS 5,0 MG COM REV CT BL AL PLAS INC X 20 </v>
          </cell>
          <cell r="D745" t="str">
            <v xml:space="preserve">ELIQUIS 5,0 MG COM REV CT BL AL PLAS INC X 20 </v>
          </cell>
          <cell r="E745" t="str">
            <v xml:space="preserve">BRISTOL-MYERS SQUIBB FARMACÊUTICA LTDA</v>
          </cell>
          <cell r="F745" t="n">
            <v>1</v>
          </cell>
          <cell r="G745" t="str">
            <v>UN</v>
          </cell>
          <cell r="H745" t="str">
            <v>NÃO</v>
          </cell>
          <cell r="I745" t="n">
            <v>4.529466707753433</v>
          </cell>
        </row>
        <row r="746">
          <cell r="A746" t="n">
            <v>90329023</v>
          </cell>
          <cell r="B746" t="n">
            <v>20</v>
          </cell>
          <cell r="C746" t="str">
            <v xml:space="preserve">CLORIDRATO DE BUPIVACAINA + ADRENALINA 0,25% - 20ML C VASO</v>
          </cell>
          <cell r="D746" t="str">
            <v xml:space="preserve">NEOCAINA 0,25% - 20ML C VASO (SP)</v>
          </cell>
          <cell r="E746" t="str">
            <v>CRISTALIA</v>
          </cell>
          <cell r="F746" t="n">
            <v>20</v>
          </cell>
          <cell r="G746" t="str">
            <v>ML</v>
          </cell>
          <cell r="H746" t="str">
            <v>SIM</v>
          </cell>
          <cell r="I746" t="n">
            <v>1.2629287355153873</v>
          </cell>
        </row>
        <row r="747">
          <cell r="A747" t="n">
            <v>90308697</v>
          </cell>
          <cell r="B747" t="n">
            <v>20</v>
          </cell>
          <cell r="C747" t="str">
            <v xml:space="preserve">CLORETO DE SÓDIO 0,9% SOL. INJ CX. 50 FR. SIST. FECH. X 250 ML</v>
          </cell>
          <cell r="D747" t="str">
            <v xml:space="preserve">CLORETO DE SÓDIO 0,9% SOL. INJ CX. 50 FR. SIST. FECH. X 250 ML</v>
          </cell>
          <cell r="E747" t="str">
            <v>FARMACE</v>
          </cell>
          <cell r="F747" t="n">
            <v>1</v>
          </cell>
          <cell r="G747" t="str">
            <v>FR</v>
          </cell>
          <cell r="H747" t="str">
            <v>NÃO</v>
          </cell>
          <cell r="I747" t="n">
            <v>5.2556525700655516</v>
          </cell>
        </row>
        <row r="748">
          <cell r="A748" t="n">
            <v>90249259</v>
          </cell>
          <cell r="B748" t="n">
            <v>20</v>
          </cell>
          <cell r="C748" t="str">
            <v xml:space="preserve">FOSFATO DE CLINDAMICINA  600 MG (150 MGML) SOL. INJ. CX. 50 AMP.X 4 ML</v>
          </cell>
          <cell r="D748" t="str">
            <v xml:space="preserve">SENOCLIN 600 MG (150 MGML) SOL. INJ. CX. 50 AMP.X 4 ML</v>
          </cell>
          <cell r="E748" t="str">
            <v>NOVAFARMA</v>
          </cell>
          <cell r="F748" t="n">
            <v>1</v>
          </cell>
          <cell r="G748" t="str">
            <v>AMP</v>
          </cell>
          <cell r="H748" t="str">
            <v>NÃO</v>
          </cell>
          <cell r="I748" t="n">
            <v>13.929393778805395</v>
          </cell>
        </row>
        <row r="749">
          <cell r="A749" t="n">
            <v>90125355</v>
          </cell>
          <cell r="B749" t="n">
            <v>20</v>
          </cell>
          <cell r="C749" t="str">
            <v xml:space="preserve">FLUMAZENIL - 0,1MGML</v>
          </cell>
          <cell r="D749" t="str">
            <v xml:space="preserve">FLUMAZENIL - 0,1MGML</v>
          </cell>
          <cell r="E749" t="str">
            <v xml:space="preserve">UNIAO QUIMICA</v>
          </cell>
          <cell r="F749" t="n">
            <v>1</v>
          </cell>
          <cell r="G749" t="str">
            <v>AMP</v>
          </cell>
          <cell r="H749" t="str">
            <v>NÃO</v>
          </cell>
          <cell r="I749" t="n">
            <v>134.515789987239</v>
          </cell>
        </row>
        <row r="750">
          <cell r="A750" t="n">
            <v>92463282</v>
          </cell>
          <cell r="B750" t="n">
            <v>20</v>
          </cell>
          <cell r="C750" t="str">
            <v xml:space="preserve">INSULINA GLARGINA 100 UIML SOL. INJ. CX.1 CARP. X 3 ML</v>
          </cell>
          <cell r="D750" t="str">
            <v xml:space="preserve">LANTUS 100 UIML SOL. INJ. CX.1 CARP. X 3 ML</v>
          </cell>
          <cell r="E750" t="str">
            <v>SANOFI-AVENTIS</v>
          </cell>
          <cell r="F750" t="n">
            <v>300</v>
          </cell>
          <cell r="G750" t="str">
            <v>UI</v>
          </cell>
          <cell r="H750" t="str">
            <v>SIM</v>
          </cell>
          <cell r="I750" t="n">
            <v>0.21437363526136363</v>
          </cell>
        </row>
        <row r="751">
          <cell r="A751" t="n">
            <v>92396836</v>
          </cell>
          <cell r="B751" t="n">
            <v>20</v>
          </cell>
          <cell r="C751" t="str">
            <v xml:space="preserve">CLORIDRATO DE DONEPEZILA - 5MG</v>
          </cell>
          <cell r="D751" t="str">
            <v xml:space="preserve">ERAZ - 5MG</v>
          </cell>
          <cell r="E751" t="str">
            <v>WYETH</v>
          </cell>
          <cell r="F751" t="n">
            <v>1</v>
          </cell>
          <cell r="G751" t="str">
            <v>COM</v>
          </cell>
          <cell r="H751" t="str">
            <v>NÃO</v>
          </cell>
          <cell r="I751" t="n">
            <v>15.766439010910714</v>
          </cell>
        </row>
        <row r="752">
          <cell r="A752" t="n">
            <v>92422470</v>
          </cell>
          <cell r="B752" t="n">
            <v>20</v>
          </cell>
          <cell r="C752" t="str">
            <v xml:space="preserve">CLORIDRATO DE PROTAMINA - 10MGML  5ML</v>
          </cell>
          <cell r="D752" t="str">
            <v xml:space="preserve">PROTAMINA - 10MGML  5ML</v>
          </cell>
          <cell r="E752" t="str">
            <v>VALEANT</v>
          </cell>
          <cell r="F752" t="n">
            <v>1</v>
          </cell>
          <cell r="G752" t="str">
            <v>AMP</v>
          </cell>
          <cell r="H752" t="str">
            <v>NÃO</v>
          </cell>
          <cell r="I752" t="n">
            <v>3.2000000000000002</v>
          </cell>
        </row>
        <row r="753">
          <cell r="A753" t="n">
            <v>92458041</v>
          </cell>
          <cell r="B753" t="n">
            <v>20</v>
          </cell>
          <cell r="C753" t="str">
            <v xml:space="preserve">ARIPIPRAZOL - 15MG</v>
          </cell>
          <cell r="D753" t="str">
            <v xml:space="preserve">ABILIFY - 15MG</v>
          </cell>
          <cell r="E753" t="str">
            <v>B-MS</v>
          </cell>
          <cell r="F753" t="n">
            <v>1</v>
          </cell>
          <cell r="G753" t="str">
            <v>COM</v>
          </cell>
          <cell r="H753" t="str">
            <v>NÃO</v>
          </cell>
          <cell r="I753" t="n">
            <v>30.198674449428154</v>
          </cell>
        </row>
        <row r="754">
          <cell r="A754" t="n">
            <v>92381570</v>
          </cell>
          <cell r="B754" t="n">
            <v>20</v>
          </cell>
          <cell r="C754" t="str">
            <v xml:space="preserve">DOBUTAMINA - 12,5MGML  20ML</v>
          </cell>
          <cell r="D754" t="str">
            <v xml:space="preserve">DOBUTIL - 12,5MGML  20ML</v>
          </cell>
          <cell r="E754" t="str">
            <v>MEIZLER</v>
          </cell>
          <cell r="F754" t="n">
            <v>1</v>
          </cell>
          <cell r="G754" t="str">
            <v>UN</v>
          </cell>
          <cell r="H754" t="str">
            <v>NÃO</v>
          </cell>
          <cell r="I754" t="n">
            <v>37.563821780047924</v>
          </cell>
        </row>
        <row r="755">
          <cell r="A755" t="n">
            <v>90178190</v>
          </cell>
          <cell r="B755" t="n">
            <v>20</v>
          </cell>
          <cell r="C755" t="str">
            <v xml:space="preserve">PIPERACILINA+TAZOBACTAM 4,5 G (4 G + 500 MG) PÓ LIÓF. INJ. FA</v>
          </cell>
          <cell r="D755" t="str">
            <v xml:space="preserve">TAZOCILINA 4,5 G (4 G + 500 MG) PÓ LIÓF. INJ. FA</v>
          </cell>
          <cell r="E755" t="str">
            <v>BIOCHIMICO</v>
          </cell>
          <cell r="F755" t="n">
            <v>1</v>
          </cell>
          <cell r="G755" t="str">
            <v>FA</v>
          </cell>
          <cell r="H755" t="str">
            <v>NÃO</v>
          </cell>
          <cell r="I755" t="n">
            <v>125.17609674279346</v>
          </cell>
        </row>
        <row r="756">
          <cell r="A756" t="n">
            <v>90206010</v>
          </cell>
          <cell r="B756" t="n">
            <v>20</v>
          </cell>
          <cell r="C756" t="str">
            <v xml:space="preserve">MULTIVITAMINAS - 10ML</v>
          </cell>
          <cell r="D756" t="str">
            <v xml:space="preserve">FRUTOVITAM - 10ML</v>
          </cell>
          <cell r="E756" t="str">
            <v>CRISTALIA</v>
          </cell>
          <cell r="F756" t="n">
            <v>1</v>
          </cell>
          <cell r="G756" t="str">
            <v>AMP</v>
          </cell>
          <cell r="H756" t="str">
            <v>NÃO</v>
          </cell>
          <cell r="I756" t="n">
            <v>4.763567255323208</v>
          </cell>
        </row>
        <row r="757">
          <cell r="A757" t="n">
            <v>90173570</v>
          </cell>
          <cell r="B757" t="n">
            <v>20</v>
          </cell>
          <cell r="C757" t="str">
            <v xml:space="preserve">IOBITRIDOL 350 MGML  SOL. INJ. CX. FA X 50 ML</v>
          </cell>
          <cell r="D757" t="str">
            <v xml:space="preserve">HENETIX 350 MGML  SOL. INJ. CX. FA X 50 ML</v>
          </cell>
          <cell r="E757" t="str">
            <v xml:space="preserve">GUERBET PROD. RADIOLOGICOS</v>
          </cell>
          <cell r="F757" t="n">
            <v>50</v>
          </cell>
          <cell r="G757" t="str">
            <v>ML</v>
          </cell>
          <cell r="H757" t="str">
            <v>SIM</v>
          </cell>
          <cell r="I757" t="n">
            <v>4.9467213215804549</v>
          </cell>
        </row>
        <row r="758">
          <cell r="A758" t="n">
            <v>90345037</v>
          </cell>
          <cell r="B758" t="n">
            <v>20</v>
          </cell>
          <cell r="C758" t="str">
            <v xml:space="preserve">DIPIRONA SODICA - 500MG  5ML</v>
          </cell>
          <cell r="D758" t="str">
            <v xml:space="preserve">NOVALGINA - 500MG  5ML</v>
          </cell>
          <cell r="E758" t="str">
            <v>SANOFI-AVENTIS</v>
          </cell>
          <cell r="F758" t="n">
            <v>1</v>
          </cell>
          <cell r="G758" t="str">
            <v>AMP</v>
          </cell>
          <cell r="H758" t="str">
            <v>NÃO</v>
          </cell>
          <cell r="I758" t="n">
            <v>3.480824262051593</v>
          </cell>
        </row>
        <row r="759">
          <cell r="A759" t="n">
            <v>90268024</v>
          </cell>
          <cell r="B759" t="n">
            <v>20</v>
          </cell>
          <cell r="C759" t="str">
            <v xml:space="preserve">ACIDO MUCOPOLISSACARIDIO + POLISSULFURICO - 300MG  40GRA GEL</v>
          </cell>
          <cell r="D759" t="str">
            <v xml:space="preserve">HIRUDOID 300 GEL DERM. BISN. X 40  G.</v>
          </cell>
          <cell r="E759" t="str">
            <v xml:space="preserve">DAIICHI SANKYO</v>
          </cell>
          <cell r="F759" t="n">
            <v>40</v>
          </cell>
          <cell r="G759" t="str">
            <v>G</v>
          </cell>
          <cell r="H759" t="str">
            <v>SIM</v>
          </cell>
          <cell r="I759" t="n">
            <v>0.45143925237847804</v>
          </cell>
        </row>
        <row r="760">
          <cell r="A760" t="n">
            <v>90173821</v>
          </cell>
          <cell r="B760" t="n">
            <v>20</v>
          </cell>
          <cell r="C760" t="str">
            <v xml:space="preserve">GADOTERATO DE MEGLUMINA 0,5 MMOLML SOL. INJ. FA X 15 ML</v>
          </cell>
          <cell r="D760" t="str">
            <v xml:space="preserve">DOTAREM 0,5 MMOLML SOL. INJ. FA X 15 ML</v>
          </cell>
          <cell r="E760" t="str">
            <v xml:space="preserve">GUERBET PROD. RADIOLOGICOS</v>
          </cell>
          <cell r="F760" t="n">
            <v>15</v>
          </cell>
          <cell r="G760" t="str">
            <v>ML</v>
          </cell>
          <cell r="H760" t="str">
            <v>SIM</v>
          </cell>
          <cell r="I760" t="n">
            <v>18.483378468203998</v>
          </cell>
        </row>
        <row r="761">
          <cell r="A761" t="n">
            <v>90171136</v>
          </cell>
          <cell r="B761" t="n">
            <v>20</v>
          </cell>
          <cell r="C761" t="str">
            <v xml:space="preserve">CLORIDRATO DE RANITIDINA - 50MG (25MGML) SOL. INJ.</v>
          </cell>
          <cell r="D761" t="str">
            <v xml:space="preserve">CLORIDRATO DE RANITIDINA - 50MG (25MGML) SOL. INJ.</v>
          </cell>
          <cell r="E761" t="str">
            <v xml:space="preserve">TEUTO BRAS.</v>
          </cell>
          <cell r="F761" t="n">
            <v>1</v>
          </cell>
          <cell r="G761" t="str">
            <v>AMP</v>
          </cell>
          <cell r="H761" t="str">
            <v>NÃO</v>
          </cell>
          <cell r="I761" t="n">
            <v>1.6392848914442162</v>
          </cell>
        </row>
        <row r="762">
          <cell r="A762" t="n">
            <v>92399975</v>
          </cell>
          <cell r="B762" t="n">
            <v>20</v>
          </cell>
          <cell r="C762" t="str">
            <v xml:space="preserve">CLINDAMICINA - 150MGML  4ML</v>
          </cell>
          <cell r="D762" t="str">
            <v xml:space="preserve">CLINDABIOTIC - 150MGML  4ML</v>
          </cell>
          <cell r="E762" t="str">
            <v xml:space="preserve">UNIAO QUIMICA</v>
          </cell>
          <cell r="F762" t="n">
            <v>1</v>
          </cell>
          <cell r="G762" t="str">
            <v>AMP</v>
          </cell>
          <cell r="H762" t="str">
            <v>NÃO</v>
          </cell>
          <cell r="I762" t="n">
            <v>12.814414118946111</v>
          </cell>
        </row>
        <row r="763">
          <cell r="A763" t="n">
            <v>90282612</v>
          </cell>
          <cell r="B763" t="n">
            <v>20</v>
          </cell>
          <cell r="C763" t="str">
            <v xml:space="preserve">AGUA PARA INJEÇÃO SOL. INJ. SIST. FECH. CX. 10 BOLSA X 1000ML</v>
          </cell>
          <cell r="D763" t="str">
            <v xml:space="preserve">AGUA PARA INJEÇÃO SOL. INJ. SIST. FECH. CX. 10 BOLSA X 1000ML</v>
          </cell>
          <cell r="E763" t="str">
            <v>J.P</v>
          </cell>
          <cell r="F763" t="n">
            <v>1</v>
          </cell>
          <cell r="G763" t="str">
            <v>UN</v>
          </cell>
          <cell r="H763" t="str">
            <v>NÃO</v>
          </cell>
          <cell r="I763" t="n">
            <v>12.906091115749705</v>
          </cell>
        </row>
        <row r="764">
          <cell r="A764" t="n">
            <v>90135571</v>
          </cell>
          <cell r="B764" t="n">
            <v>20</v>
          </cell>
          <cell r="C764" t="str">
            <v xml:space="preserve">FOSFATO DE CLINDAMICINA 600 MG (150 MGML) SOL. INJ.CX. 20 AMP X 4 ML</v>
          </cell>
          <cell r="D764" t="str">
            <v xml:space="preserve">CLINDARIX 600 MG (150 MGML) SOL. INJ.CX. 20 AMP X 4 ML</v>
          </cell>
          <cell r="E764" t="str">
            <v>ARISTON</v>
          </cell>
          <cell r="F764" t="n">
            <v>1</v>
          </cell>
          <cell r="G764" t="str">
            <v>AMP</v>
          </cell>
          <cell r="H764" t="str">
            <v>NÃO</v>
          </cell>
          <cell r="I764" t="n">
            <v>29.341799029776869</v>
          </cell>
        </row>
        <row r="765">
          <cell r="A765" t="n">
            <v>92366015</v>
          </cell>
          <cell r="B765" t="n">
            <v>20</v>
          </cell>
          <cell r="C765" t="str">
            <v xml:space="preserve">MIRTAZAPINA - 30MG</v>
          </cell>
          <cell r="D765" t="str">
            <v xml:space="preserve">REMERON - 30MG</v>
          </cell>
          <cell r="E765" t="str">
            <v>ORGANON</v>
          </cell>
          <cell r="F765" t="n">
            <v>1</v>
          </cell>
          <cell r="G765" t="str">
            <v>COM</v>
          </cell>
          <cell r="H765" t="str">
            <v>NÃO</v>
          </cell>
          <cell r="I765" t="n">
            <v>6.0697166310724384</v>
          </cell>
        </row>
        <row r="766">
          <cell r="A766" t="n">
            <v>90284941</v>
          </cell>
          <cell r="B766" t="n">
            <v>20</v>
          </cell>
          <cell r="C766" t="str">
            <v xml:space="preserve">CLORETO DE SÓDIO  0,9% SOL. INJ. SIST. FECH. BOLSA X 250ML</v>
          </cell>
          <cell r="D766" t="str">
            <v xml:space="preserve">SOLUÇÃO CLORETO DE SÓDIO 0,9% SOL. INJ. SIST. FECH. BOLSA X 250ML</v>
          </cell>
          <cell r="E766" t="str">
            <v>BEKER</v>
          </cell>
          <cell r="F766" t="n">
            <v>1</v>
          </cell>
          <cell r="G766" t="str">
            <v>UN</v>
          </cell>
          <cell r="H766" t="str">
            <v>NÃO</v>
          </cell>
          <cell r="I766" t="n">
            <v>5.2402171554825525</v>
          </cell>
        </row>
        <row r="767">
          <cell r="A767" t="n">
            <v>92382045</v>
          </cell>
          <cell r="B767" t="n">
            <v>20</v>
          </cell>
          <cell r="C767" t="str">
            <v xml:space="preserve">CLORIDRATO DE TRAMADOL - 100MG  2ML</v>
          </cell>
          <cell r="D767" t="str">
            <v xml:space="preserve">DORLESS - 100MG  2ML</v>
          </cell>
          <cell r="E767" t="str">
            <v xml:space="preserve">UNIAO QUIMICA</v>
          </cell>
          <cell r="F767" t="n">
            <v>1</v>
          </cell>
          <cell r="G767" t="str">
            <v>AMP</v>
          </cell>
          <cell r="H767" t="str">
            <v>NÃO</v>
          </cell>
          <cell r="I767" t="n">
            <v>10.992757209880242</v>
          </cell>
        </row>
        <row r="768">
          <cell r="A768" t="n">
            <v>92393349</v>
          </cell>
          <cell r="B768" t="str">
            <v>00</v>
          </cell>
          <cell r="C768" t="str">
            <v xml:space="preserve">ACETATO DE CASPOFUNGINA - 70MG</v>
          </cell>
          <cell r="D768" t="str">
            <v xml:space="preserve">CANCIDAS - 70MG</v>
          </cell>
          <cell r="E768" t="str">
            <v xml:space="preserve">MERCK SHARP &amp; DOHME</v>
          </cell>
          <cell r="F768" t="n">
            <v>1</v>
          </cell>
          <cell r="G768" t="str">
            <v>FA</v>
          </cell>
          <cell r="H768" t="str">
            <v>NÃO</v>
          </cell>
          <cell r="I768" t="n">
            <v>4641.8901707932819</v>
          </cell>
        </row>
        <row r="769">
          <cell r="A769" t="n">
            <v>92404669</v>
          </cell>
          <cell r="B769" t="n">
            <v>20</v>
          </cell>
          <cell r="C769" t="str">
            <v xml:space="preserve">ADRENALINA - 1ML</v>
          </cell>
          <cell r="D769" t="str">
            <v xml:space="preserve">HYDREN - 1ML</v>
          </cell>
          <cell r="E769" t="str">
            <v>HYPOFARMA</v>
          </cell>
          <cell r="F769" t="n">
            <v>1</v>
          </cell>
          <cell r="G769" t="str">
            <v>AMP</v>
          </cell>
          <cell r="H769" t="str">
            <v>NÃO</v>
          </cell>
          <cell r="I769" t="n">
            <v>1.23</v>
          </cell>
        </row>
        <row r="770">
          <cell r="A770" t="n">
            <v>90051726</v>
          </cell>
          <cell r="B770" t="n">
            <v>20</v>
          </cell>
          <cell r="C770" t="str">
            <v xml:space="preserve">GANCICLOVIR 1 MGML SOL. INJ. BOLSA X 250 ML (C GLICOSE)</v>
          </cell>
          <cell r="D770" t="str">
            <v xml:space="preserve">CYMEVIR 1 MGML SOL. INJ. BOLSA X 250 ML (C GLICOSE)</v>
          </cell>
          <cell r="E770" t="str">
            <v xml:space="preserve">HALEX ISTAR INDÚSTRIA</v>
          </cell>
          <cell r="F770" t="n">
            <v>1</v>
          </cell>
          <cell r="G770" t="str">
            <v>UN</v>
          </cell>
          <cell r="H770" t="str">
            <v>NÃO</v>
          </cell>
          <cell r="I770" t="n">
            <v>104.74527227128748</v>
          </cell>
        </row>
        <row r="771">
          <cell r="A771" t="n">
            <v>90182014</v>
          </cell>
          <cell r="B771" t="n">
            <v>20</v>
          </cell>
          <cell r="C771" t="str">
            <v xml:space="preserve">CLORIDRATO DE FENILEFRINA 10% - 5ML</v>
          </cell>
          <cell r="D771" t="str">
            <v xml:space="preserve">FENILEFRINA 10% - 5ML</v>
          </cell>
          <cell r="E771" t="str">
            <v>ALLERGAN</v>
          </cell>
          <cell r="F771" t="n">
            <v>100</v>
          </cell>
          <cell r="G771" t="str">
            <v>GTS</v>
          </cell>
          <cell r="H771" t="str">
            <v>SIM</v>
          </cell>
          <cell r="I771" t="n">
            <v>0.091981962022032307</v>
          </cell>
        </row>
        <row r="772">
          <cell r="A772" t="n">
            <v>90133471</v>
          </cell>
          <cell r="B772" t="n">
            <v>20</v>
          </cell>
          <cell r="C772" t="str">
            <v xml:space="preserve">CLORIDRATO DE AMIODARONA 50MGML SOL. INJ.CX. 6 AMP. X 3 ML</v>
          </cell>
          <cell r="D772" t="str">
            <v xml:space="preserve">ANCORON 50MGML SOL. INJ.CX. 6 AMP. X 3 ML</v>
          </cell>
          <cell r="E772" t="str">
            <v>LIBBS</v>
          </cell>
          <cell r="F772" t="n">
            <v>1</v>
          </cell>
          <cell r="G772" t="str">
            <v>AMP</v>
          </cell>
          <cell r="H772" t="str">
            <v>NÃO</v>
          </cell>
          <cell r="I772" t="n">
            <v>3.533904928987941</v>
          </cell>
        </row>
        <row r="773">
          <cell r="A773" t="n">
            <v>92384722</v>
          </cell>
          <cell r="B773" t="n">
            <v>20</v>
          </cell>
          <cell r="C773" t="str">
            <v xml:space="preserve">BROMETO DE IPRATROPIO - 0,25MG20ML  SOL. NASAL</v>
          </cell>
          <cell r="D773" t="str">
            <v xml:space="preserve">ARES - 0,25MG20ML</v>
          </cell>
          <cell r="E773" t="str">
            <v xml:space="preserve">UNIAO QUIMICA</v>
          </cell>
          <cell r="F773" t="n">
            <v>20</v>
          </cell>
          <cell r="G773" t="str">
            <v>ML</v>
          </cell>
          <cell r="H773" t="str">
            <v>SIM</v>
          </cell>
          <cell r="I773" t="n">
            <v>0.86371950604484427</v>
          </cell>
        </row>
        <row r="774">
          <cell r="A774" t="n">
            <v>92447350</v>
          </cell>
          <cell r="B774" t="n">
            <v>20</v>
          </cell>
          <cell r="C774" t="str">
            <v xml:space="preserve">CLORETO DE POTASSIO - 19,1%  10ML</v>
          </cell>
          <cell r="D774" t="str">
            <v xml:space="preserve">CLORETO DE POTASSIO - 19,1%  10ML</v>
          </cell>
          <cell r="E774" t="str">
            <v xml:space="preserve">HALEX ISTAR INDÚSTRIA</v>
          </cell>
          <cell r="F774" t="n">
            <v>1</v>
          </cell>
          <cell r="G774" t="str">
            <v>AMP</v>
          </cell>
          <cell r="H774" t="str">
            <v>NÃO</v>
          </cell>
          <cell r="I774" t="n">
            <v>1.0618597806609746</v>
          </cell>
        </row>
        <row r="775">
          <cell r="A775" t="n">
            <v>92405363</v>
          </cell>
          <cell r="B775" t="n">
            <v>20</v>
          </cell>
          <cell r="C775" t="str">
            <v xml:space="preserve">INSULINA HUMANA NPH 100 UIML SOL. INJ. FA X 10 ML</v>
          </cell>
          <cell r="D775" t="str">
            <v xml:space="preserve">HUMULIN NPH 100 UIML SOL. INJ. FA X 10 ML</v>
          </cell>
          <cell r="E775" t="str">
            <v xml:space="preserve">ELI LILLY DO BRASIL LTDA</v>
          </cell>
          <cell r="F775" t="n">
            <v>1000</v>
          </cell>
          <cell r="G775" t="str">
            <v>UI</v>
          </cell>
          <cell r="H775" t="str">
            <v>SIM</v>
          </cell>
          <cell r="I775" t="n">
            <v>0.047113965870318783</v>
          </cell>
        </row>
        <row r="776">
          <cell r="A776" t="n">
            <v>92388027</v>
          </cell>
          <cell r="B776" t="str">
            <v>00</v>
          </cell>
          <cell r="C776" t="str">
            <v xml:space="preserve">CONCENTRADO DE COMPLEXO PROTOMBINICO - 500 UI  20ML</v>
          </cell>
          <cell r="D776" t="str">
            <v xml:space="preserve">BERIPLEX PN - 500 UI  20ML</v>
          </cell>
          <cell r="E776" t="str">
            <v xml:space="preserve">AVENTIS BEHRING</v>
          </cell>
          <cell r="F776" t="n">
            <v>1</v>
          </cell>
          <cell r="G776" t="str">
            <v>FR</v>
          </cell>
          <cell r="H776" t="str">
            <v>NÃO</v>
          </cell>
          <cell r="I776" t="n">
            <v>1479.2022345900555</v>
          </cell>
        </row>
        <row r="777">
          <cell r="A777" t="n">
            <v>92395414</v>
          </cell>
          <cell r="B777" t="n">
            <v>20</v>
          </cell>
          <cell r="C777" t="str">
            <v xml:space="preserve">CEFOXITINA SÓDICA 1 G IV PÓ SOL. INJ. FA + DIL. X 10 ML</v>
          </cell>
          <cell r="D777" t="str">
            <v xml:space="preserve">CEFOXITINA SÓDICA 1 G IV PÓ SOL. INJ. FA + DIL. X 10 ML</v>
          </cell>
          <cell r="E777" t="str">
            <v>EUROFARMA</v>
          </cell>
          <cell r="F777" t="n">
            <v>1</v>
          </cell>
          <cell r="G777" t="str">
            <v>FA</v>
          </cell>
          <cell r="H777" t="str">
            <v>NÃO</v>
          </cell>
          <cell r="I777" t="n">
            <v>36.162685473239115</v>
          </cell>
        </row>
        <row r="778">
          <cell r="A778" t="n">
            <v>90531027</v>
          </cell>
          <cell r="B778" t="n">
            <v>20</v>
          </cell>
          <cell r="C778" t="str">
            <v xml:space="preserve">ETOMIDATO - 2MG  10ML</v>
          </cell>
          <cell r="D778" t="str">
            <v xml:space="preserve">HYPNOMIDATE - 2MG  10ML</v>
          </cell>
          <cell r="E778" t="str">
            <v>JANSSEN-CILAG</v>
          </cell>
          <cell r="F778" t="n">
            <v>1</v>
          </cell>
          <cell r="G778" t="str">
            <v>AMP</v>
          </cell>
          <cell r="H778" t="str">
            <v>NÃO</v>
          </cell>
          <cell r="I778" t="n">
            <v>21.388979749871226</v>
          </cell>
        </row>
        <row r="779">
          <cell r="A779" t="n">
            <v>90249054</v>
          </cell>
          <cell r="B779" t="n">
            <v>20</v>
          </cell>
          <cell r="C779" t="str">
            <v>CEFTAZIDIMA</v>
          </cell>
          <cell r="D779" t="str">
            <v xml:space="preserve">CEFTAFOR 1 G PÓ SOL. INJ. CX. 50 FA</v>
          </cell>
          <cell r="E779" t="str">
            <v>NOVAFARMA</v>
          </cell>
          <cell r="F779" t="n">
            <v>1</v>
          </cell>
          <cell r="G779" t="str">
            <v>FA</v>
          </cell>
          <cell r="H779" t="str">
            <v>NÃO</v>
          </cell>
          <cell r="I779" t="n">
            <v>38.941308787972361</v>
          </cell>
        </row>
        <row r="780">
          <cell r="A780" t="n">
            <v>90121589</v>
          </cell>
          <cell r="B780" t="n">
            <v>20</v>
          </cell>
          <cell r="C780" t="str">
            <v xml:space="preserve">ÁGUA PARA  INJEÇÃO  SOL. INJ. CX. 200 AMP PLÁST. X 10 ML</v>
          </cell>
          <cell r="D780" t="str">
            <v xml:space="preserve">ÁGUA PARA  INJEÇÃO  SOL. INJ. CX. 200 AMP PLÁST. X 10 ML</v>
          </cell>
          <cell r="E780" t="str">
            <v>FARMACE</v>
          </cell>
          <cell r="F780" t="n">
            <v>1</v>
          </cell>
          <cell r="G780" t="str">
            <v>AMP</v>
          </cell>
          <cell r="H780" t="str">
            <v>NÃO</v>
          </cell>
          <cell r="I780" t="n">
            <v>0.67642931197417999</v>
          </cell>
        </row>
        <row r="781">
          <cell r="A781" t="n">
            <v>92385486</v>
          </cell>
          <cell r="B781" t="n">
            <v>20</v>
          </cell>
          <cell r="C781" t="str">
            <v xml:space="preserve">CLORIDRATO DE MOXIFLOXACINO - 400MG  5CPR</v>
          </cell>
          <cell r="D781" t="str">
            <v xml:space="preserve">AVALOX - 400MG</v>
          </cell>
          <cell r="E781" t="str">
            <v>BAYER</v>
          </cell>
          <cell r="F781" t="n">
            <v>1</v>
          </cell>
          <cell r="G781" t="str">
            <v>COM</v>
          </cell>
          <cell r="H781" t="str">
            <v>NÃO</v>
          </cell>
          <cell r="I781" t="n">
            <v>30.059270072788888</v>
          </cell>
        </row>
        <row r="782">
          <cell r="A782" t="n">
            <v>90306430</v>
          </cell>
          <cell r="B782" t="n">
            <v>20</v>
          </cell>
          <cell r="C782" t="str">
            <v xml:space="preserve">SOLUÇÃO DE GLICOSE 5% SOL. INJ. CX. 20 BOLSA SIST. FECH. X 500 ML</v>
          </cell>
          <cell r="D782" t="str">
            <v xml:space="preserve">SOLUÇÃO DE GLICOSE 5% SOL. INJ. CX. 20 BOLSA SIST. FECH. X 500 ML</v>
          </cell>
          <cell r="E782" t="str">
            <v xml:space="preserve">LABORATORIO SANOBIOL</v>
          </cell>
          <cell r="F782" t="n">
            <v>1</v>
          </cell>
          <cell r="G782" t="str">
            <v>UN</v>
          </cell>
          <cell r="H782" t="str">
            <v>NÃO</v>
          </cell>
          <cell r="I782" t="n">
            <v>7.2677428668174695</v>
          </cell>
        </row>
        <row r="783">
          <cell r="A783" t="n">
            <v>92436064</v>
          </cell>
          <cell r="B783" t="n">
            <v>20</v>
          </cell>
          <cell r="C783" t="str">
            <v>ZINCO</v>
          </cell>
          <cell r="D783" t="str">
            <v xml:space="preserve">VITERGAN ZINCO PLUS</v>
          </cell>
          <cell r="E783" t="str">
            <v>MARJAN</v>
          </cell>
          <cell r="F783" t="n">
            <v>1</v>
          </cell>
          <cell r="G783" t="str">
            <v>COM</v>
          </cell>
          <cell r="H783" t="str">
            <v>NÃO</v>
          </cell>
          <cell r="I783" t="n">
            <v>2.278456271746431</v>
          </cell>
        </row>
        <row r="784">
          <cell r="A784" t="n">
            <v>90173457</v>
          </cell>
          <cell r="B784" t="n">
            <v>20</v>
          </cell>
          <cell r="C784" t="str">
            <v xml:space="preserve">CEFTRIAXONA SÓDICA</v>
          </cell>
          <cell r="D784" t="str">
            <v xml:space="preserve">TRIAXON 1 G IM PÓ  INJ. FA + DIL.</v>
          </cell>
          <cell r="E784" t="str">
            <v xml:space="preserve">TEUTO BRAS.</v>
          </cell>
          <cell r="F784" t="n">
            <v>1</v>
          </cell>
          <cell r="G784" t="str">
            <v>FA</v>
          </cell>
          <cell r="H784" t="str">
            <v>NÃO</v>
          </cell>
          <cell r="I784" t="n">
            <v>24.567261476317626</v>
          </cell>
        </row>
        <row r="785">
          <cell r="A785" t="n">
            <v>90153545</v>
          </cell>
          <cell r="B785" t="str">
            <v>00</v>
          </cell>
          <cell r="C785" t="str">
            <v xml:space="preserve">TEICOPLANINA 400 MG  PÓ LIÓF. SOL. INJ. CX. 5 FA + 5 DIL. AMP. X  3 ML</v>
          </cell>
          <cell r="D785" t="str">
            <v xml:space="preserve">TEICOPLANINA 400 MG  PÓ LIÓF. SOL. INJ. CX. 5 FA + 5 DIL. AMP. X  3 ML</v>
          </cell>
          <cell r="E785" t="str">
            <v>EUROFARMA</v>
          </cell>
          <cell r="F785" t="n">
            <v>1</v>
          </cell>
          <cell r="G785" t="str">
            <v>FA</v>
          </cell>
          <cell r="H785" t="str">
            <v>NÃO</v>
          </cell>
          <cell r="I785" t="n">
            <v>431.60267385486287</v>
          </cell>
        </row>
        <row r="786">
          <cell r="A786" t="n">
            <v>92374069</v>
          </cell>
          <cell r="B786" t="n">
            <v>20</v>
          </cell>
          <cell r="C786" t="str">
            <v xml:space="preserve">GLICOSE 5% SOL. INJ. SIST. FECH. CX. 10 AMP. ECOFLAC PLUS X 1000 ML</v>
          </cell>
          <cell r="D786" t="str">
            <v xml:space="preserve">GLICOSE 5% SOL. INJ. SIST. FECH. CX. 10 AMP. ECOFLAC PLUS X 1000 ML</v>
          </cell>
          <cell r="E786" t="str">
            <v xml:space="preserve">LABORATÓRIOS B. BRAUN SA</v>
          </cell>
          <cell r="F786" t="n">
            <v>1</v>
          </cell>
          <cell r="G786" t="str">
            <v>UN</v>
          </cell>
          <cell r="H786" t="str">
            <v>NÃO</v>
          </cell>
          <cell r="I786" t="n">
            <v>9.6351125923010361</v>
          </cell>
        </row>
        <row r="787">
          <cell r="A787" t="n">
            <v>90301170</v>
          </cell>
          <cell r="B787" t="n">
            <v>20</v>
          </cell>
          <cell r="C787" t="str">
            <v xml:space="preserve">OLANZAPINA 10 MG CX. 7 CP. REV.</v>
          </cell>
          <cell r="D787" t="str">
            <v xml:space="preserve">ZYPREXA 10 MG CX. 7 CP. REV.</v>
          </cell>
          <cell r="E787" t="str">
            <v xml:space="preserve">ELI LILLY DO BRASIL LTDA</v>
          </cell>
          <cell r="F787" t="n">
            <v>1</v>
          </cell>
          <cell r="G787" t="str">
            <v>COM</v>
          </cell>
          <cell r="H787" t="str">
            <v>NÃO</v>
          </cell>
          <cell r="I787" t="n">
            <v>31.667034615512321</v>
          </cell>
        </row>
        <row r="788">
          <cell r="A788" t="n">
            <v>90287282</v>
          </cell>
          <cell r="B788" t="n">
            <v>20</v>
          </cell>
          <cell r="C788" t="str">
            <v xml:space="preserve">MIDAZOLAM 50 MG (5 MGML) SOL. INJ. CX. 5 AMP. X 10 ML</v>
          </cell>
          <cell r="D788" t="str">
            <v xml:space="preserve">MIDAZOLAM 50 MG (5 MGML) SOL. INJ. CX. 5 AMP. X 10 ML</v>
          </cell>
          <cell r="E788" t="str">
            <v>HIPOLABOR</v>
          </cell>
          <cell r="F788" t="n">
            <v>1</v>
          </cell>
          <cell r="G788" t="str">
            <v>AMP</v>
          </cell>
          <cell r="H788" t="str">
            <v>NÃO</v>
          </cell>
          <cell r="I788" t="n">
            <v>20.580527424987647</v>
          </cell>
        </row>
        <row r="789">
          <cell r="A789" t="n">
            <v>90853938</v>
          </cell>
          <cell r="B789" t="n">
            <v>20</v>
          </cell>
          <cell r="C789" t="str">
            <v xml:space="preserve">SOLUÇÃO DE IRRIGAÇÃO ÁGUA ESTÉRIL PARA IRRIGAÇÃO UROLÓGICA X 3.000 ML</v>
          </cell>
          <cell r="D789" t="str">
            <v xml:space="preserve">SOLUÇÃO DE IRRIGAÇÃO ÁGUA ESTÉRIL PARA IRRIGAÇÃO UROLÓGICA X 3.000 ML</v>
          </cell>
          <cell r="E789" t="str">
            <v xml:space="preserve">BAXTER HEALTHCARE - USA</v>
          </cell>
          <cell r="F789" t="n">
            <v>1</v>
          </cell>
          <cell r="G789" t="str">
            <v>UN</v>
          </cell>
          <cell r="H789" t="str">
            <v>NÃO</v>
          </cell>
          <cell r="I789" t="n">
            <v>21.345691831789395</v>
          </cell>
        </row>
        <row r="790">
          <cell r="A790" t="n">
            <v>92250351</v>
          </cell>
          <cell r="B790" t="n">
            <v>20</v>
          </cell>
          <cell r="C790" t="str">
            <v xml:space="preserve">COMPLEXO B</v>
          </cell>
          <cell r="D790" t="str">
            <v xml:space="preserve">COMPLEXO B</v>
          </cell>
          <cell r="E790" t="str">
            <v xml:space="preserve">EMS SA</v>
          </cell>
          <cell r="F790" t="n">
            <v>1</v>
          </cell>
          <cell r="G790" t="str">
            <v>DRG</v>
          </cell>
          <cell r="H790" t="str">
            <v>NÃO</v>
          </cell>
          <cell r="I790" t="n">
            <v>0.85798949410029279</v>
          </cell>
        </row>
        <row r="791">
          <cell r="A791" t="n">
            <v>90236645</v>
          </cell>
          <cell r="B791" t="n">
            <v>20</v>
          </cell>
          <cell r="C791" t="str">
            <v>AMPICILINA+SULBACTAM</v>
          </cell>
          <cell r="D791" t="str">
            <v xml:space="preserve">AMPICILINA + SULBACTAM 2 G + 1 G PÓ SOL. INJ. CX. 20 FA VD. X 30 ML</v>
          </cell>
          <cell r="E791" t="str">
            <v>AUROBINDO</v>
          </cell>
          <cell r="F791" t="n">
            <v>1</v>
          </cell>
          <cell r="G791" t="str">
            <v>UN</v>
          </cell>
          <cell r="H791" t="str">
            <v>NÃO</v>
          </cell>
          <cell r="I791" t="n">
            <v>48.843257724691199</v>
          </cell>
        </row>
        <row r="792">
          <cell r="A792" t="n">
            <v>90308689</v>
          </cell>
          <cell r="B792" t="n">
            <v>20</v>
          </cell>
          <cell r="C792" t="str">
            <v xml:space="preserve">CLORETO DE SÓDIO 0,9% SOL. INJ CX. 12 FR. SIST. FECH. X 1000 ML</v>
          </cell>
          <cell r="D792" t="str">
            <v xml:space="preserve">CLORETO DE SÓDIO 0,9% SOL. INJ CX. 12 FR. SIST. FECH. X 1000 ML</v>
          </cell>
          <cell r="E792" t="str">
            <v>FARMACE</v>
          </cell>
          <cell r="F792" t="n">
            <v>1</v>
          </cell>
          <cell r="G792" t="str">
            <v>FR</v>
          </cell>
          <cell r="H792" t="str">
            <v>NÃO</v>
          </cell>
          <cell r="I792" t="n">
            <v>8.6446444453207913</v>
          </cell>
        </row>
        <row r="793">
          <cell r="A793" t="n">
            <v>92431569</v>
          </cell>
          <cell r="B793" t="n">
            <v>20</v>
          </cell>
          <cell r="C793" t="str">
            <v xml:space="preserve">TOPIRAMATO - 100MG</v>
          </cell>
          <cell r="D793" t="str">
            <v xml:space="preserve">TOPAMAX - 100MG</v>
          </cell>
          <cell r="E793" t="str">
            <v>JANSSEN-CILAG</v>
          </cell>
          <cell r="F793" t="n">
            <v>1</v>
          </cell>
          <cell r="G793" t="str">
            <v>COM</v>
          </cell>
          <cell r="H793" t="str">
            <v>NÃO</v>
          </cell>
          <cell r="I793" t="n">
            <v>8.4175247042017283</v>
          </cell>
        </row>
        <row r="794">
          <cell r="A794" t="n">
            <v>92404219</v>
          </cell>
          <cell r="B794" t="n">
            <v>20</v>
          </cell>
          <cell r="C794" t="str">
            <v xml:space="preserve">VITAMINA C - 500MG</v>
          </cell>
          <cell r="D794" t="str">
            <v xml:space="preserve">HYVIT C - 500MG</v>
          </cell>
          <cell r="E794" t="str">
            <v>HYPOFARMA</v>
          </cell>
          <cell r="F794" t="n">
            <v>1</v>
          </cell>
          <cell r="G794" t="str">
            <v>AMP</v>
          </cell>
          <cell r="H794" t="str">
            <v>NÃO</v>
          </cell>
          <cell r="I794" t="n">
            <v>1.01984772422823</v>
          </cell>
        </row>
        <row r="795">
          <cell r="A795" t="n">
            <v>90313038</v>
          </cell>
          <cell r="B795" t="n">
            <v>20</v>
          </cell>
          <cell r="C795" t="str">
            <v xml:space="preserve">ELTROMBOPAG OLAMINA 50 MG CP. REV. CX. X 14</v>
          </cell>
          <cell r="D795" t="str">
            <v xml:space="preserve">REVOLADE 50 MG CP. REV. CX. X 14</v>
          </cell>
          <cell r="E795" t="str">
            <v>GLAXOSMITKLINE</v>
          </cell>
          <cell r="F795" t="n">
            <v>1</v>
          </cell>
          <cell r="G795" t="str">
            <v>COM</v>
          </cell>
          <cell r="H795" t="str">
            <v>NÃO</v>
          </cell>
          <cell r="I795" t="n">
            <v>300.44134394662228</v>
          </cell>
        </row>
        <row r="796">
          <cell r="A796" t="n">
            <v>90286081</v>
          </cell>
          <cell r="B796" t="n">
            <v>20</v>
          </cell>
          <cell r="C796" t="str">
            <v xml:space="preserve">DIPIRONA SÓDICA 500 MGML SOL. INJ. CX. 100 AMP. X 2 ML</v>
          </cell>
          <cell r="D796" t="str">
            <v xml:space="preserve">DIPIRONA SÓDICA 500 MGML SOL. INJ. CX. 100 AMP. X 2 ML</v>
          </cell>
          <cell r="E796" t="str">
            <v>HIPOLABOR</v>
          </cell>
          <cell r="F796" t="n">
            <v>1</v>
          </cell>
          <cell r="G796" t="str">
            <v>AMP</v>
          </cell>
          <cell r="H796" t="str">
            <v>NÃO</v>
          </cell>
          <cell r="I796" t="n">
            <v>1.2547617263008319</v>
          </cell>
        </row>
        <row r="797">
          <cell r="A797" t="n">
            <v>90248767</v>
          </cell>
          <cell r="B797" t="n">
            <v>20</v>
          </cell>
          <cell r="C797" t="str">
            <v xml:space="preserve">ÁGUA P INJEÇÃO CX. 50 AMP. VD. X 10 ML</v>
          </cell>
          <cell r="D797" t="str">
            <v xml:space="preserve">ÁGUA P INJEÇÃO CX. 50 AMP. VD. X 10 ML</v>
          </cell>
          <cell r="E797" t="str">
            <v>NOVAFARMA</v>
          </cell>
          <cell r="F797" t="n">
            <v>1</v>
          </cell>
          <cell r="G797" t="str">
            <v>AMP</v>
          </cell>
          <cell r="H797" t="str">
            <v>NÃO</v>
          </cell>
          <cell r="I797" t="n">
            <v>0.7213921775289408</v>
          </cell>
        </row>
        <row r="798">
          <cell r="A798" t="n">
            <v>90296141</v>
          </cell>
          <cell r="B798" t="n">
            <v>20</v>
          </cell>
          <cell r="C798" t="str">
            <v xml:space="preserve">BUTILBROMETO DE ESCOPOLAMINA+DIPIRONA SÓDICA</v>
          </cell>
          <cell r="D798" t="str">
            <v xml:space="preserve">NEOCOPAN 4 MGML + 500 MGML SOL. INJ. CX. 50 AMP X 5 ML</v>
          </cell>
          <cell r="E798" t="str">
            <v>DUCTO</v>
          </cell>
          <cell r="F798" t="n">
            <v>1</v>
          </cell>
          <cell r="G798" t="str">
            <v>AMP</v>
          </cell>
          <cell r="H798" t="str">
            <v>NÃO</v>
          </cell>
          <cell r="I798" t="n">
            <v>6.9414942189223083</v>
          </cell>
        </row>
        <row r="799">
          <cell r="A799" t="n">
            <v>90153537</v>
          </cell>
          <cell r="B799" t="n">
            <v>20</v>
          </cell>
          <cell r="C799" t="str">
            <v xml:space="preserve">DIPROPIONATO DE BETAMETASONA+FOSFATO DISSÓDICO DE BETAMETASONA</v>
          </cell>
          <cell r="D799" t="str">
            <v xml:space="preserve">BETATRINTA 5 MGML + 2 MGML SUSP. INJ. CX. 1 AMP. X 1 ML + SERINGA</v>
          </cell>
          <cell r="E799" t="str">
            <v>EUROFARMA</v>
          </cell>
          <cell r="F799" t="n">
            <v>1</v>
          </cell>
          <cell r="G799" t="str">
            <v>AMP</v>
          </cell>
          <cell r="H799" t="str">
            <v>NÃO</v>
          </cell>
          <cell r="I799" t="n">
            <v>15.012965560922158</v>
          </cell>
        </row>
        <row r="800">
          <cell r="A800" t="n">
            <v>92426891</v>
          </cell>
          <cell r="B800" t="n">
            <v>20</v>
          </cell>
          <cell r="C800" t="str">
            <v xml:space="preserve">PRAMIPEXOL - 1MG</v>
          </cell>
          <cell r="D800" t="str">
            <v xml:space="preserve">SIFROL - 1MG</v>
          </cell>
          <cell r="E800" t="str">
            <v xml:space="preserve">BOEHRINGER INGELHEIM</v>
          </cell>
          <cell r="F800" t="n">
            <v>1</v>
          </cell>
          <cell r="G800" t="str">
            <v>COM</v>
          </cell>
          <cell r="H800" t="str">
            <v>NÃO</v>
          </cell>
          <cell r="I800" t="n">
            <v>9.0449619078131089</v>
          </cell>
        </row>
        <row r="801">
          <cell r="A801" t="n">
            <v>90151585</v>
          </cell>
          <cell r="B801" t="n">
            <v>20</v>
          </cell>
          <cell r="C801" t="str">
            <v xml:space="preserve">CLORIDRATO DE CIPROFLOXACINO 200 MG (2 MGML) SOL. INJ. CX. 6 BOLSAS X 100  ML</v>
          </cell>
          <cell r="D801" t="str">
            <v xml:space="preserve">CIPROFLOXACINO 200 MG (2 MGML) SOL. INJ. CX. 6 BOLSAS X 100  ML</v>
          </cell>
          <cell r="E801" t="str">
            <v>EUROFARMA</v>
          </cell>
          <cell r="F801" t="n">
            <v>1</v>
          </cell>
          <cell r="G801" t="str">
            <v>UN</v>
          </cell>
          <cell r="H801" t="str">
            <v>NÃO</v>
          </cell>
          <cell r="I801" t="n">
            <v>43.003649206763868</v>
          </cell>
        </row>
        <row r="802">
          <cell r="A802" t="n">
            <v>92408010</v>
          </cell>
          <cell r="B802" t="n">
            <v>20</v>
          </cell>
          <cell r="C802" t="str">
            <v xml:space="preserve">HEMITARTARATO DE ZOLPIDEM - 10MG</v>
          </cell>
          <cell r="D802" t="str">
            <v xml:space="preserve">LIORAM - 10MG</v>
          </cell>
          <cell r="E802" t="str">
            <v xml:space="preserve">SCHERING PLOUGHMANTECORP</v>
          </cell>
          <cell r="F802" t="n">
            <v>1</v>
          </cell>
          <cell r="G802" t="str">
            <v>COM</v>
          </cell>
          <cell r="H802" t="str">
            <v>NÃO</v>
          </cell>
          <cell r="I802" t="n">
            <v>3.0915652948103278</v>
          </cell>
        </row>
        <row r="803">
          <cell r="A803" t="n">
            <v>90300017</v>
          </cell>
          <cell r="B803" t="n">
            <v>20</v>
          </cell>
          <cell r="C803" t="str">
            <v xml:space="preserve">PLANTAGO OVATA FORSK. - 3,4GRA</v>
          </cell>
          <cell r="D803" t="str">
            <v xml:space="preserve">METAMUCIL - 3,4GRA</v>
          </cell>
          <cell r="E803" t="str">
            <v xml:space="preserve">PROCTER &amp; GAMBLE HIGIENE E COS</v>
          </cell>
          <cell r="F803" t="n">
            <v>1</v>
          </cell>
          <cell r="G803" t="str">
            <v>SACHE</v>
          </cell>
          <cell r="H803" t="str">
            <v>NÃO</v>
          </cell>
          <cell r="I803" t="n">
            <v>3.5099999999999998</v>
          </cell>
        </row>
        <row r="804">
          <cell r="A804" t="n">
            <v>90282680</v>
          </cell>
          <cell r="B804" t="n">
            <v>20</v>
          </cell>
          <cell r="C804" t="str">
            <v xml:space="preserve">ÁGUA PARA INJEÇÃO SOL. INJ. SIST. FECH. CX. 40 FR. X 250 ML</v>
          </cell>
          <cell r="D804" t="str">
            <v xml:space="preserve">ÁGUA PARA INJEÇÃO SOL. INJ. SIST. FECH. CX. 40 FR. X 250 ML</v>
          </cell>
          <cell r="E804" t="str">
            <v>EQUIPLEX</v>
          </cell>
          <cell r="F804" t="n">
            <v>1</v>
          </cell>
          <cell r="G804" t="str">
            <v>UN</v>
          </cell>
          <cell r="H804" t="str">
            <v>NÃO</v>
          </cell>
          <cell r="I804" t="n">
            <v>7.0456695636799243</v>
          </cell>
        </row>
        <row r="805">
          <cell r="A805" t="n">
            <v>90304829</v>
          </cell>
          <cell r="B805" t="n">
            <v>20</v>
          </cell>
          <cell r="C805" t="str">
            <v xml:space="preserve">CLORETO DE SÓDIO 0,9% SOL. INJ. SIST. FECH. CX. 40 BOLSA PP SOLUFLEX X 250 ML</v>
          </cell>
          <cell r="D805" t="str">
            <v xml:space="preserve">CLORETO DE SÓDIO SOL. INJ. SIST. FECH. CX. 40 BOLSA PP SOLUFLEX X 250 ML</v>
          </cell>
          <cell r="E805" t="str">
            <v xml:space="preserve">HALEX ISTAR INDÚSTRIA</v>
          </cell>
          <cell r="F805" t="n">
            <v>1</v>
          </cell>
          <cell r="G805" t="str">
            <v>UN</v>
          </cell>
          <cell r="H805" t="str">
            <v>NÃO</v>
          </cell>
          <cell r="I805" t="n">
            <v>5.0118396897190962</v>
          </cell>
        </row>
        <row r="806">
          <cell r="A806" t="n">
            <v>90307593</v>
          </cell>
          <cell r="B806" t="n">
            <v>20</v>
          </cell>
          <cell r="C806" t="str">
            <v xml:space="preserve">SOLUÇÃO CLORETO DE SÓDIO 0,9% SOL. INJ. SIST. FECH. BOLSA X 125 ML</v>
          </cell>
          <cell r="D806" t="str">
            <v xml:space="preserve">SOLUÇÃO CLORETO DE SÓDIO 0,9% SOL. INJ. SIST. FECH. BOLSA X 125 ML</v>
          </cell>
          <cell r="E806" t="str">
            <v>BEKER</v>
          </cell>
          <cell r="F806" t="n">
            <v>1</v>
          </cell>
          <cell r="G806" t="str">
            <v>FR</v>
          </cell>
          <cell r="H806" t="str">
            <v>NÃO</v>
          </cell>
          <cell r="I806" t="n">
            <v>7.5481202010768538</v>
          </cell>
        </row>
        <row r="807">
          <cell r="A807" t="n">
            <v>90279662</v>
          </cell>
          <cell r="B807" t="n">
            <v>20</v>
          </cell>
          <cell r="C807" t="str">
            <v xml:space="preserve">CEFALOTINA SÓDICA</v>
          </cell>
          <cell r="D807" t="str">
            <v xml:space="preserve">CEFALOTINA SÓDICA 1 G PÓ SOL. INJ. CX. 100 FA X 10 ML</v>
          </cell>
          <cell r="E807" t="str">
            <v>ABL</v>
          </cell>
          <cell r="F807" t="n">
            <v>1</v>
          </cell>
          <cell r="G807" t="str">
            <v>FA</v>
          </cell>
          <cell r="H807" t="str">
            <v>NÃO</v>
          </cell>
          <cell r="I807" t="n">
            <v>5.5542715125869258</v>
          </cell>
        </row>
        <row r="808">
          <cell r="A808" t="n">
            <v>90938992</v>
          </cell>
          <cell r="B808" t="n">
            <v>20</v>
          </cell>
          <cell r="C808" t="str">
            <v xml:space="preserve">INSUMO RADIOATIVO - 131I PARA CINTILOGRAFIA DE CORPO INTEIRO PARA PESQUISA DE METÁSTASES (PCI)</v>
          </cell>
          <cell r="D808" t="str">
            <v xml:space="preserve">INSUMO RADIOATIVO - 131I PARA CINTILOGRAFIA DE CORPO INTEIRO PARA PESQUISA DE METÁSTASES (PCI)</v>
          </cell>
          <cell r="E808" t="str">
            <v>SBMN</v>
          </cell>
          <cell r="F808" t="n">
            <v>1</v>
          </cell>
          <cell r="G808" t="str">
            <v>UN</v>
          </cell>
          <cell r="H808" t="str">
            <v>NÃO</v>
          </cell>
          <cell r="I808" t="n">
            <v>308.17237654259998</v>
          </cell>
        </row>
        <row r="809">
          <cell r="A809" t="n">
            <v>90131703</v>
          </cell>
          <cell r="B809" t="n">
            <v>20</v>
          </cell>
          <cell r="C809" t="str">
            <v xml:space="preserve">DEXPANTENOL 5% (50 MGG) POMADA DERM. BISN. X 30 G</v>
          </cell>
          <cell r="D809" t="str">
            <v xml:space="preserve">BEPANTOL 5% (50 MGG) POMADA DERM. BISN. X 30 G</v>
          </cell>
          <cell r="E809" t="str">
            <v>BAYER</v>
          </cell>
          <cell r="F809" t="n">
            <v>30</v>
          </cell>
          <cell r="G809" t="str">
            <v>G</v>
          </cell>
          <cell r="H809" t="str">
            <v>SIM</v>
          </cell>
          <cell r="I809" t="n">
            <v>0.42400634952395228</v>
          </cell>
        </row>
        <row r="810">
          <cell r="A810" t="n">
            <v>90219775</v>
          </cell>
          <cell r="B810" t="n">
            <v>20</v>
          </cell>
          <cell r="C810" t="str">
            <v xml:space="preserve">APIXABANA  2,5 MG COM REV CT BL AL PLAS INC X 20</v>
          </cell>
          <cell r="D810" t="str">
            <v xml:space="preserve">ELIQUIS 2,5 MG COM REV CT BL AL PLAS INC X 20</v>
          </cell>
          <cell r="E810" t="str">
            <v xml:space="preserve">BRISTOL-MYERS SQUIBB FARMACÊUTICA LTDA</v>
          </cell>
          <cell r="F810" t="n">
            <v>1</v>
          </cell>
          <cell r="G810" t="str">
            <v>COM</v>
          </cell>
          <cell r="H810" t="str">
            <v>NÃO</v>
          </cell>
          <cell r="I810" t="n">
            <v>4.5910674549788792</v>
          </cell>
        </row>
        <row r="811">
          <cell r="A811" t="n">
            <v>90287738</v>
          </cell>
          <cell r="B811" t="n">
            <v>20</v>
          </cell>
          <cell r="C811" t="str">
            <v xml:space="preserve">SUCCINATO SÓDICO DE METILPREDNISOLONA</v>
          </cell>
          <cell r="D811" t="str">
            <v xml:space="preserve">SUCCINATO SÓDICO DE METILPREDNISOLONA 500 MG PÓ LIOF. SOL. INJ. CX. 25 FA + DIL. AMP. X 8 ML</v>
          </cell>
          <cell r="E811" t="str">
            <v>NOVAFARMA</v>
          </cell>
          <cell r="F811" t="n">
            <v>1</v>
          </cell>
          <cell r="G811" t="str">
            <v>UN</v>
          </cell>
          <cell r="H811" t="str">
            <v>NÃO</v>
          </cell>
          <cell r="I811" t="n">
            <v>31.334383459134866</v>
          </cell>
        </row>
        <row r="812">
          <cell r="A812" t="n">
            <v>90311710</v>
          </cell>
          <cell r="B812" t="n">
            <v>20</v>
          </cell>
          <cell r="C812" t="str">
            <v xml:space="preserve">TICAGRELOR 90 MG CX. 30 CP. REV</v>
          </cell>
          <cell r="D812" t="str">
            <v xml:space="preserve">BRILINTA 90 MG CX. 30 CP. REV</v>
          </cell>
          <cell r="E812" t="str">
            <v>ASTRAZENECA</v>
          </cell>
          <cell r="F812" t="n">
            <v>1</v>
          </cell>
          <cell r="G812" t="str">
            <v>COM</v>
          </cell>
          <cell r="H812" t="str">
            <v>NÃO</v>
          </cell>
          <cell r="I812" t="n">
            <v>4.7296261446543673</v>
          </cell>
        </row>
        <row r="813">
          <cell r="A813" t="n">
            <v>90302230</v>
          </cell>
          <cell r="B813" t="n">
            <v>20</v>
          </cell>
          <cell r="C813" t="str">
            <v xml:space="preserve">INSULINA HUMANA R 100 UIML SOL. INJ. FA X 10 ML</v>
          </cell>
          <cell r="D813" t="str">
            <v xml:space="preserve">INSUNORM R 100 UIML SOL. INJ. FA X 10 ML</v>
          </cell>
          <cell r="E813" t="str">
            <v xml:space="preserve">ASPEN PHARMA</v>
          </cell>
          <cell r="F813" t="n">
            <v>1000</v>
          </cell>
          <cell r="G813" t="str">
            <v>UI</v>
          </cell>
          <cell r="H813" t="str">
            <v>SIM</v>
          </cell>
          <cell r="I813" t="n">
            <v>0.044764294406718336</v>
          </cell>
        </row>
        <row r="814">
          <cell r="A814" t="n">
            <v>92355153</v>
          </cell>
          <cell r="B814" t="n">
            <v>20</v>
          </cell>
          <cell r="C814" t="str">
            <v xml:space="preserve">DIMETICONA - 150MG GTS 10ML</v>
          </cell>
          <cell r="D814" t="str">
            <v xml:space="preserve">FLATEX - 150MG GTS 10ML</v>
          </cell>
          <cell r="E814" t="str">
            <v>FARMASA</v>
          </cell>
          <cell r="F814" t="n">
            <v>200</v>
          </cell>
          <cell r="G814" t="str">
            <v>GTS</v>
          </cell>
          <cell r="H814" t="str">
            <v>SIM</v>
          </cell>
          <cell r="I814" t="n">
            <v>0.094223633227544942</v>
          </cell>
        </row>
        <row r="815">
          <cell r="A815" t="n">
            <v>90939433</v>
          </cell>
          <cell r="B815" t="n">
            <v>20</v>
          </cell>
          <cell r="C815" t="str">
            <v xml:space="preserve">RESPIRATORIO IN VIVO CINTILOGRAFIA PULMONAR - INALAÇAO</v>
          </cell>
          <cell r="D815" t="str">
            <v xml:space="preserve">RESPIRATORIO IN VIVO CINTILOGRAFIA PULMONAR - INALAÇAO</v>
          </cell>
          <cell r="E815" t="str">
            <v>SBMN</v>
          </cell>
          <cell r="F815" t="n">
            <v>1</v>
          </cell>
          <cell r="G815" t="str">
            <v>UN</v>
          </cell>
          <cell r="H815" t="str">
            <v>NÃO</v>
          </cell>
          <cell r="I815" t="n">
            <v>249.06787323685606</v>
          </cell>
        </row>
        <row r="816">
          <cell r="A816" t="n">
            <v>90158270</v>
          </cell>
          <cell r="B816" t="n">
            <v>20</v>
          </cell>
          <cell r="C816" t="str">
            <v xml:space="preserve">FUMARATO DE BISOPROLOL - 5MG</v>
          </cell>
          <cell r="D816" t="str">
            <v xml:space="preserve">CONCOR - 5MG</v>
          </cell>
          <cell r="E816" t="str">
            <v xml:space="preserve">MERCK S.A.</v>
          </cell>
          <cell r="F816" t="n">
            <v>1</v>
          </cell>
          <cell r="G816" t="str">
            <v>COM</v>
          </cell>
          <cell r="H816" t="str">
            <v>NÃO</v>
          </cell>
          <cell r="I816" t="n">
            <v>3.3506948439791677</v>
          </cell>
        </row>
        <row r="817">
          <cell r="A817" t="n">
            <v>92402020</v>
          </cell>
          <cell r="B817" t="n">
            <v>20</v>
          </cell>
          <cell r="C817" t="str">
            <v xml:space="preserve">CLORIDRATO DE TRAMADOL 50 MG (50 MGML) SOL INJ CX. 6 AMP X 1 ML</v>
          </cell>
          <cell r="D817" t="str">
            <v xml:space="preserve">CLORIDRATO DE TRAMADOL 50 MG (50 MGML) SOL INJ CX. 6 AMP X 1 ML</v>
          </cell>
          <cell r="E817" t="str">
            <v>EUROFARMA</v>
          </cell>
          <cell r="F817" t="n">
            <v>1</v>
          </cell>
          <cell r="G817" t="str">
            <v>AMP</v>
          </cell>
          <cell r="H817" t="str">
            <v>NÃO</v>
          </cell>
          <cell r="I817" t="n">
            <v>4.385367346716019</v>
          </cell>
        </row>
        <row r="818">
          <cell r="A818" t="n">
            <v>92471919</v>
          </cell>
          <cell r="B818" t="n">
            <v>20</v>
          </cell>
          <cell r="C818" t="str">
            <v xml:space="preserve">CLORIDRATO DE CEFEPIMA 1 G PÓ INJ. FA + AMP. X 3 ML</v>
          </cell>
          <cell r="D818" t="str">
            <v xml:space="preserve">UNIFEPIM (CEFEPIM) 1 G PÓ INJ. FA + AMP. X 3 ML</v>
          </cell>
          <cell r="E818" t="str">
            <v xml:space="preserve">UNIAO QUIMICA</v>
          </cell>
          <cell r="F818" t="n">
            <v>1</v>
          </cell>
          <cell r="G818" t="str">
            <v>FA</v>
          </cell>
          <cell r="H818" t="str">
            <v>NÃO</v>
          </cell>
          <cell r="I818" t="n">
            <v>84.68272760051083</v>
          </cell>
        </row>
        <row r="819">
          <cell r="A819" t="n">
            <v>92370934</v>
          </cell>
          <cell r="B819" t="n">
            <v>20</v>
          </cell>
          <cell r="C819" t="str">
            <v xml:space="preserve">CLOPIDOGREL - 75MG</v>
          </cell>
          <cell r="D819" t="str">
            <v xml:space="preserve">ISCOVER - 75MG</v>
          </cell>
          <cell r="E819" t="str">
            <v>B-MS</v>
          </cell>
          <cell r="F819" t="n">
            <v>1</v>
          </cell>
          <cell r="G819" t="str">
            <v>COM</v>
          </cell>
          <cell r="H819" t="str">
            <v>NÃO</v>
          </cell>
          <cell r="I819" t="n">
            <v>12.453223524907186</v>
          </cell>
        </row>
        <row r="820">
          <cell r="A820" t="n">
            <v>90150996</v>
          </cell>
          <cell r="B820" t="n">
            <v>20</v>
          </cell>
          <cell r="C820" t="str">
            <v xml:space="preserve">ACICLOVIR 250 MG. PÓ LIOF. INJ. CX. 50 FA VD.</v>
          </cell>
          <cell r="D820" t="str">
            <v xml:space="preserve">ACICLOVIR 250 MG. PÓ LIOF. INJ. CX. 50 FA VD.</v>
          </cell>
          <cell r="E820" t="str">
            <v>EUROFARMA</v>
          </cell>
          <cell r="F820" t="n">
            <v>1</v>
          </cell>
          <cell r="G820" t="str">
            <v>FA</v>
          </cell>
          <cell r="H820" t="str">
            <v>NÃO</v>
          </cell>
          <cell r="I820" t="n">
            <v>59.747342877489707</v>
          </cell>
        </row>
        <row r="821">
          <cell r="A821" t="n">
            <v>90273770</v>
          </cell>
          <cell r="B821" t="n">
            <v>20</v>
          </cell>
          <cell r="C821" t="str">
            <v xml:space="preserve">CLORIDRATO DE ROPIVACAÍNA - 2MGML SOL. INJ.</v>
          </cell>
          <cell r="D821" t="str">
            <v xml:space="preserve">NAROPIN - 2MGML SOL. INJ.</v>
          </cell>
          <cell r="E821" t="str">
            <v>ASTRAZENECA</v>
          </cell>
          <cell r="F821" t="n">
            <v>1</v>
          </cell>
          <cell r="G821" t="str">
            <v>UN</v>
          </cell>
          <cell r="H821" t="str">
            <v>NÃO</v>
          </cell>
          <cell r="I821" t="n">
            <v>40.369423067997545</v>
          </cell>
        </row>
        <row r="822">
          <cell r="A822" t="n">
            <v>92252362</v>
          </cell>
          <cell r="B822" t="n">
            <v>20</v>
          </cell>
          <cell r="C822" t="str">
            <v xml:space="preserve">DIMENIDRINATO + PIRIDOXINA - 1ML</v>
          </cell>
          <cell r="D822" t="str">
            <v xml:space="preserve">DRAMIN B6 - 1ML</v>
          </cell>
          <cell r="E822" t="str">
            <v xml:space="preserve">NYCOMED PHARMA</v>
          </cell>
          <cell r="F822" t="n">
            <v>1</v>
          </cell>
          <cell r="G822" t="str">
            <v>AMP</v>
          </cell>
          <cell r="H822" t="str">
            <v>NÃO</v>
          </cell>
          <cell r="I822" t="n">
            <v>2.1318360627516433</v>
          </cell>
        </row>
        <row r="823">
          <cell r="A823" t="n">
            <v>92427758</v>
          </cell>
          <cell r="B823" t="n">
            <v>20</v>
          </cell>
          <cell r="C823" t="str">
            <v xml:space="preserve">SUCCINATO SÓDICO DE HIDROCORTISONA 100 MG PÓ LIÓF. INJ. CX. 50 FA + 50 AMP. DIL. X 2 ML</v>
          </cell>
          <cell r="D823" t="str">
            <v xml:space="preserve">SUCCINATO SÓDICO DE HIDROCORTISONA 100 MG PÓ LIÓF. INJ. CX. 50 FA + 50 AMP. DIL. X 2 ML</v>
          </cell>
          <cell r="E823" t="str">
            <v>EUROFARMA</v>
          </cell>
          <cell r="F823" t="n">
            <v>1</v>
          </cell>
          <cell r="G823" t="str">
            <v>FA</v>
          </cell>
          <cell r="H823" t="str">
            <v>NÃO</v>
          </cell>
          <cell r="I823" t="n">
            <v>3.8189570171330764</v>
          </cell>
        </row>
        <row r="824">
          <cell r="A824" t="n">
            <v>90273796</v>
          </cell>
          <cell r="B824" t="n">
            <v>20</v>
          </cell>
          <cell r="C824" t="str">
            <v xml:space="preserve">CLORIDRATO DE ROPIVACAÍNA - 10MGML SOL. INJ.</v>
          </cell>
          <cell r="D824" t="str">
            <v xml:space="preserve">NAROPIN - 10MGML SOL. INJ.</v>
          </cell>
          <cell r="E824" t="str">
            <v>ASTRAZENECA</v>
          </cell>
          <cell r="F824" t="n">
            <v>1</v>
          </cell>
          <cell r="G824" t="str">
            <v>UN</v>
          </cell>
          <cell r="H824" t="str">
            <v>NÃO</v>
          </cell>
          <cell r="I824" t="n">
            <v>31.244119872359768</v>
          </cell>
        </row>
        <row r="825">
          <cell r="A825" t="n">
            <v>90284879</v>
          </cell>
          <cell r="B825" t="n">
            <v>20</v>
          </cell>
          <cell r="C825" t="str">
            <v xml:space="preserve">CLORETO DE SÓDIO 0,9% SOL. INJ. SIST. FECH. FR. X 500ML SOL.STANDARD KABIPAC</v>
          </cell>
          <cell r="D825" t="str">
            <v xml:space="preserve">CLORETO DE SÓDIO 0,9% SOL. INJ. SIST. FECH. FR. X 500ML</v>
          </cell>
          <cell r="E825" t="str">
            <v xml:space="preserve">FRESENIUS KABI UNIDADE AQUIRAZ</v>
          </cell>
          <cell r="F825" t="n">
            <v>1</v>
          </cell>
          <cell r="G825" t="str">
            <v>FR</v>
          </cell>
          <cell r="H825" t="str">
            <v>NÃO</v>
          </cell>
          <cell r="I825" t="n">
            <v>6.622356591674655</v>
          </cell>
        </row>
        <row r="826">
          <cell r="A826" t="n">
            <v>90153480</v>
          </cell>
          <cell r="B826" t="n">
            <v>20</v>
          </cell>
          <cell r="C826" t="str">
            <v xml:space="preserve">CLORIDRATO DE VANCOMICINA  500 MG PÓ LIOF. INJ. CX. 50 FA</v>
          </cell>
          <cell r="D826" t="str">
            <v xml:space="preserve">CLORIDRATO DE VANCOMICINA  500 MG PÓ LIOF. INJ. CX. 50 FA</v>
          </cell>
          <cell r="E826" t="str">
            <v>EUROFARMA</v>
          </cell>
          <cell r="F826" t="n">
            <v>1</v>
          </cell>
          <cell r="G826" t="str">
            <v>UN</v>
          </cell>
          <cell r="H826" t="str">
            <v>NÃO</v>
          </cell>
          <cell r="I826" t="n">
            <v>20.700519087598057</v>
          </cell>
        </row>
        <row r="827">
          <cell r="A827" t="n">
            <v>90268792</v>
          </cell>
          <cell r="B827" t="n">
            <v>20</v>
          </cell>
          <cell r="C827" t="str">
            <v xml:space="preserve">CEFALOTINA SÓDICA</v>
          </cell>
          <cell r="D827" t="str">
            <v xml:space="preserve">CEFALOTINA SÓDICA 1  G PÓ  SOL. INJ.  CX. 50 FA  VD. +  50  DIL. X 5 ML</v>
          </cell>
          <cell r="E827" t="str">
            <v>EUROFARMA</v>
          </cell>
          <cell r="F827" t="n">
            <v>1</v>
          </cell>
          <cell r="G827" t="str">
            <v>FA</v>
          </cell>
          <cell r="H827" t="str">
            <v>NÃO</v>
          </cell>
          <cell r="I827" t="n">
            <v>7.3990540711001378</v>
          </cell>
        </row>
        <row r="828">
          <cell r="A828" t="n">
            <v>92409920</v>
          </cell>
          <cell r="B828" t="n">
            <v>20</v>
          </cell>
          <cell r="C828" t="str">
            <v xml:space="preserve">MANITOL 20% SOL. INJ. SIST. FECH. CX. 30 FR. ECOFLAC PLUS X 250 ML</v>
          </cell>
          <cell r="D828" t="str">
            <v xml:space="preserve">MANITOL 20% SOL. INJ. SIST. FECH. CX. 30 FR. ECOFLAC PLUS X 250 ML</v>
          </cell>
          <cell r="E828" t="str">
            <v xml:space="preserve">LABORATÓRIOS B. BRAUN SA</v>
          </cell>
          <cell r="F828" t="n">
            <v>1</v>
          </cell>
          <cell r="G828" t="str">
            <v>UN</v>
          </cell>
          <cell r="H828" t="str">
            <v>NÃO</v>
          </cell>
          <cell r="I828" t="n">
            <v>14.593800865105232</v>
          </cell>
        </row>
        <row r="829">
          <cell r="A829" t="n">
            <v>92457134</v>
          </cell>
          <cell r="B829" t="n">
            <v>20</v>
          </cell>
          <cell r="C829" t="str">
            <v xml:space="preserve">DIPROPIONATO DE BETAMETASONA+FOSFATO DISSÓDICO DE BETAMETASONA</v>
          </cell>
          <cell r="D829" t="str">
            <v xml:space="preserve">DIPROPIONATO DE BETAMETASONA+FOSFATO DISSÓDICO DE BETAMETASONA</v>
          </cell>
          <cell r="E829" t="str">
            <v>EUROFARMA</v>
          </cell>
          <cell r="F829" t="n">
            <v>1</v>
          </cell>
          <cell r="G829" t="str">
            <v>FA</v>
          </cell>
          <cell r="H829" t="str">
            <v>NÃO</v>
          </cell>
          <cell r="I829" t="n">
            <v>15.476187855846788</v>
          </cell>
        </row>
        <row r="830">
          <cell r="A830" t="n">
            <v>92470106</v>
          </cell>
          <cell r="B830" t="str">
            <v>00</v>
          </cell>
          <cell r="C830" t="str">
            <v xml:space="preserve">TEICOPLANINA - 200MG  3ML</v>
          </cell>
          <cell r="D830" t="str">
            <v xml:space="preserve">BACTOMAX - 200MG  3ML</v>
          </cell>
          <cell r="E830" t="str">
            <v>CRISTALIA</v>
          </cell>
          <cell r="F830" t="n">
            <v>1</v>
          </cell>
          <cell r="G830" t="str">
            <v>FA</v>
          </cell>
          <cell r="H830" t="str">
            <v>NÃO</v>
          </cell>
          <cell r="I830" t="n">
            <v>317.16959036109319</v>
          </cell>
        </row>
        <row r="831">
          <cell r="A831" t="n">
            <v>90267486</v>
          </cell>
          <cell r="B831" t="n">
            <v>20</v>
          </cell>
          <cell r="C831" t="str">
            <v xml:space="preserve">LACTULOSE - 667MGML XPE  FR. VD. X 120 ML (SABOR AMEIXA)</v>
          </cell>
          <cell r="D831" t="str">
            <v xml:space="preserve">LACTULONA - 667MGML XPE  FR. VD. X 120 ML (SABOR AMEIXA)</v>
          </cell>
          <cell r="E831" t="str">
            <v xml:space="preserve">DAIICHI SANKYO</v>
          </cell>
          <cell r="F831" t="n">
            <v>120</v>
          </cell>
          <cell r="G831" t="str">
            <v>ML</v>
          </cell>
          <cell r="H831" t="str">
            <v>SIM</v>
          </cell>
          <cell r="I831" t="n">
            <v>0.29841313315330537</v>
          </cell>
        </row>
        <row r="832">
          <cell r="A832" t="n">
            <v>90443128</v>
          </cell>
          <cell r="B832" t="n">
            <v>20</v>
          </cell>
          <cell r="C832" t="str">
            <v xml:space="preserve">GLICOSE 10% SOL. INJ. SIST. FECH. CX. 20 AMP. ECOFLAC PLUS X 500 ML</v>
          </cell>
          <cell r="D832" t="str">
            <v xml:space="preserve">GLICOSE 10% SOL. INJ. SIST. FECH. CX. 20 AMP. ECOFLAC PLUS X 500 ML</v>
          </cell>
          <cell r="E832" t="str">
            <v xml:space="preserve">LABORATÓRIOS B. BRAUN SA</v>
          </cell>
          <cell r="F832" t="n">
            <v>1</v>
          </cell>
          <cell r="G832" t="str">
            <v>UN</v>
          </cell>
          <cell r="H832" t="str">
            <v>NÃO</v>
          </cell>
          <cell r="I832" t="n">
            <v>8.8675285899426175</v>
          </cell>
        </row>
        <row r="833">
          <cell r="A833" t="n">
            <v>91054036</v>
          </cell>
          <cell r="B833" t="n">
            <v>20</v>
          </cell>
          <cell r="C833" t="str">
            <v xml:space="preserve">AZITROMICINA - 500MG</v>
          </cell>
          <cell r="D833" t="str">
            <v xml:space="preserve">ZITROMAX - 500MG</v>
          </cell>
          <cell r="E833" t="str">
            <v xml:space="preserve">PHARMACIA PFIZER</v>
          </cell>
          <cell r="F833" t="n">
            <v>1</v>
          </cell>
          <cell r="G833" t="str">
            <v>COM</v>
          </cell>
          <cell r="H833" t="str">
            <v>NÃO</v>
          </cell>
          <cell r="I833" t="n">
            <v>11.855273844835301</v>
          </cell>
        </row>
        <row r="834">
          <cell r="A834" t="n">
            <v>92433502</v>
          </cell>
          <cell r="B834" t="n">
            <v>20</v>
          </cell>
          <cell r="C834" t="str">
            <v xml:space="preserve">HALOPERIDOL 5 MGML SOL. INJ. CX. 50 AMP. X 1  ML</v>
          </cell>
          <cell r="D834" t="str">
            <v xml:space="preserve">UNI HALOPER 5 MGML SOL. INJ. CX. 50 AMP. X 1  ML</v>
          </cell>
          <cell r="E834" t="str">
            <v xml:space="preserve">UNIAO QUIMICA</v>
          </cell>
          <cell r="F834" t="n">
            <v>1</v>
          </cell>
          <cell r="G834" t="str">
            <v>AMP</v>
          </cell>
          <cell r="H834" t="str">
            <v>NÃO</v>
          </cell>
          <cell r="I834" t="n">
            <v>3.5806369231567174</v>
          </cell>
        </row>
        <row r="835">
          <cell r="A835" t="n">
            <v>90286618</v>
          </cell>
          <cell r="B835" t="n">
            <v>20</v>
          </cell>
          <cell r="C835" t="str">
            <v xml:space="preserve">GLICOSE 5% SOL. INJ. SIST. FECH. FR. X 500ML</v>
          </cell>
          <cell r="D835" t="str">
            <v xml:space="preserve">GLICOSE 5% SOL. INJ. SIST. FECH. FR. X 500ML</v>
          </cell>
          <cell r="E835" t="str">
            <v>BASA</v>
          </cell>
          <cell r="F835" t="n">
            <v>1</v>
          </cell>
          <cell r="G835" t="str">
            <v>UN</v>
          </cell>
          <cell r="H835" t="str">
            <v>NÃO</v>
          </cell>
          <cell r="I835" t="n">
            <v>7.4383581925781588</v>
          </cell>
        </row>
        <row r="836">
          <cell r="A836" t="n">
            <v>90193717</v>
          </cell>
          <cell r="B836" t="n">
            <v>20</v>
          </cell>
          <cell r="C836" t="str">
            <v xml:space="preserve">CLORETO DE SÓDIO+CLORETO DE POTÁSSIO+CLORETO DE CÁLCIO+CLORETO DE MAGNÉSIO+ACETATO DE SÓDIO+CITRATO DE SÓDIO</v>
          </cell>
          <cell r="D836" t="str">
            <v xml:space="preserve">SOLUÇÃO SALINA BALANCEADA BOLSA SIST. FECH. X 250 ML</v>
          </cell>
          <cell r="E836" t="str">
            <v xml:space="preserve">HALEX ISTAR INDÚSTRIA</v>
          </cell>
          <cell r="F836" t="n">
            <v>1</v>
          </cell>
          <cell r="G836" t="str">
            <v>UN</v>
          </cell>
          <cell r="H836" t="str">
            <v>NÃO</v>
          </cell>
          <cell r="I836" t="n">
            <v>76.040688299987153</v>
          </cell>
        </row>
        <row r="837">
          <cell r="A837" t="n">
            <v>90121767</v>
          </cell>
          <cell r="B837" t="n">
            <v>20</v>
          </cell>
          <cell r="C837" t="str">
            <v xml:space="preserve">CLORETO DE SODIO - 20%  10ML</v>
          </cell>
          <cell r="D837" t="str">
            <v xml:space="preserve">CLORETO DE SODIO - 20%  10ML</v>
          </cell>
          <cell r="E837" t="str">
            <v>ISOFARMA</v>
          </cell>
          <cell r="F837" t="n">
            <v>1</v>
          </cell>
          <cell r="G837" t="str">
            <v>AMP</v>
          </cell>
          <cell r="H837" t="str">
            <v>NÃO</v>
          </cell>
          <cell r="I837" t="n">
            <v>0.72693785796002364</v>
          </cell>
        </row>
        <row r="838">
          <cell r="A838" t="n">
            <v>90309537</v>
          </cell>
          <cell r="B838" t="str">
            <v>00</v>
          </cell>
          <cell r="C838" t="str">
            <v xml:space="preserve">LACTATO DE MILRINONA 1MGML SOL. INJ. CX. 10 AMP. X 10 ML</v>
          </cell>
          <cell r="D838" t="str">
            <v xml:space="preserve">PRIMACOR 1MGML SOL. INJ. CX. 10 AMP. X 10 ML</v>
          </cell>
          <cell r="E838" t="str">
            <v>SANOFI-AVENTIS</v>
          </cell>
          <cell r="F838" t="n">
            <v>1</v>
          </cell>
          <cell r="G838" t="str">
            <v>AMP</v>
          </cell>
          <cell r="H838" t="str">
            <v>NÃO</v>
          </cell>
          <cell r="I838" t="n">
            <v>73.905370752589263</v>
          </cell>
        </row>
        <row r="839">
          <cell r="A839" t="n">
            <v>90222296</v>
          </cell>
          <cell r="B839" t="n">
            <v>20</v>
          </cell>
          <cell r="C839" t="str">
            <v xml:space="preserve">BISSULFATO DE CLOPIDOGREL 75 MG  CX. 14 CP. REV.</v>
          </cell>
          <cell r="D839" t="str">
            <v xml:space="preserve">PLAVIX 75 MG  CX. 14 CP. REV.</v>
          </cell>
          <cell r="E839" t="str">
            <v>SANOFI-AVENTIS</v>
          </cell>
          <cell r="F839" t="n">
            <v>1</v>
          </cell>
          <cell r="G839" t="str">
            <v>COM</v>
          </cell>
          <cell r="H839" t="str">
            <v>NÃO</v>
          </cell>
          <cell r="I839" t="n">
            <v>9.0974358834083109</v>
          </cell>
        </row>
        <row r="840">
          <cell r="A840" t="n">
            <v>92447309</v>
          </cell>
          <cell r="B840" t="n">
            <v>20</v>
          </cell>
          <cell r="C840" t="str">
            <v xml:space="preserve">CLORETO DE SODIO - 0,9%  20ML</v>
          </cell>
          <cell r="D840" t="str">
            <v xml:space="preserve">CLORETO DE SODIO - 0,9%  20ML</v>
          </cell>
          <cell r="E840" t="str">
            <v xml:space="preserve">HALEX ISTAR INDÚSTRIA</v>
          </cell>
          <cell r="F840" t="n">
            <v>1</v>
          </cell>
          <cell r="G840" t="str">
            <v>UN</v>
          </cell>
          <cell r="H840" t="str">
            <v>NÃO</v>
          </cell>
          <cell r="I840" t="n">
            <v>1.2002889235285261</v>
          </cell>
        </row>
        <row r="841">
          <cell r="A841" t="n">
            <v>92411460</v>
          </cell>
          <cell r="B841" t="n">
            <v>20</v>
          </cell>
          <cell r="C841" t="str">
            <v xml:space="preserve">METRONIDAZOL 0,5 G SOL. INJ. SIST. FECH. MINIFLAC X 100 ML</v>
          </cell>
          <cell r="D841" t="str">
            <v xml:space="preserve">METRONAC 0,5 G SOL. INJ. SIST. FECH. MINIFLAC X 100 ML</v>
          </cell>
          <cell r="E841" t="str">
            <v xml:space="preserve">LABORATÓRIOS B. BRAUN SA</v>
          </cell>
          <cell r="F841" t="n">
            <v>1</v>
          </cell>
          <cell r="G841" t="str">
            <v>UN</v>
          </cell>
          <cell r="H841" t="str">
            <v>NÃO</v>
          </cell>
          <cell r="I841" t="n">
            <v>9.6500695510602483</v>
          </cell>
        </row>
        <row r="842">
          <cell r="A842" t="n">
            <v>90128168</v>
          </cell>
          <cell r="B842" t="n">
            <v>20</v>
          </cell>
          <cell r="C842" t="str">
            <v xml:space="preserve">FUMARATO DE FORMOTEROL+BUDESONIDA 12  400 MCG</v>
          </cell>
          <cell r="D842" t="str">
            <v xml:space="preserve">ALENIA 12 MCG + 400 MCG CAP. PÓ INAL. FR. PLÁST. X  60 CAP.  CINALADOR</v>
          </cell>
          <cell r="E842" t="str">
            <v>BIOSINTETICA</v>
          </cell>
          <cell r="F842" t="n">
            <v>1</v>
          </cell>
          <cell r="G842" t="str">
            <v>CAP</v>
          </cell>
          <cell r="H842" t="str">
            <v>NÃO</v>
          </cell>
          <cell r="I842" t="n">
            <v>1.9315844811646712</v>
          </cell>
        </row>
        <row r="843">
          <cell r="A843" t="n">
            <v>92426220</v>
          </cell>
          <cell r="B843" t="n">
            <v>20</v>
          </cell>
          <cell r="C843" t="str">
            <v xml:space="preserve">SUCCINATO DE METOPROLOL - 50MG CPRS. LIB. CONTROL</v>
          </cell>
          <cell r="D843" t="str">
            <v xml:space="preserve">SELOZOK - 50MG</v>
          </cell>
          <cell r="E843" t="str">
            <v>ASTRAZENECA</v>
          </cell>
          <cell r="F843" t="n">
            <v>1</v>
          </cell>
          <cell r="G843" t="str">
            <v>COM</v>
          </cell>
          <cell r="H843" t="str">
            <v>NÃO</v>
          </cell>
          <cell r="I843" t="n">
            <v>1.5217172159514627</v>
          </cell>
        </row>
        <row r="844">
          <cell r="A844" t="n">
            <v>92265227</v>
          </cell>
          <cell r="B844" t="n">
            <v>20</v>
          </cell>
          <cell r="C844" t="str">
            <v xml:space="preserve">CLORIDRATO DE PAROXETINA - 20MG  20CPR</v>
          </cell>
          <cell r="D844" t="str">
            <v xml:space="preserve">AROPAX - 20MG</v>
          </cell>
          <cell r="E844" t="str">
            <v>GLAXOSMITKLINE</v>
          </cell>
          <cell r="F844" t="n">
            <v>1</v>
          </cell>
          <cell r="G844" t="str">
            <v>COM</v>
          </cell>
          <cell r="H844" t="str">
            <v>NÃO</v>
          </cell>
          <cell r="I844" t="n">
            <v>6.5559147160098519</v>
          </cell>
        </row>
        <row r="845">
          <cell r="A845" t="n">
            <v>92459048</v>
          </cell>
          <cell r="B845" t="n">
            <v>20</v>
          </cell>
          <cell r="C845" t="str">
            <v xml:space="preserve">CLORIDRATO DE LEVOBUPIVACAINA 0,25% - 20ML S VASO</v>
          </cell>
          <cell r="D845" t="str">
            <v xml:space="preserve">NOVABUPI 0,25% - 20ML S VASO</v>
          </cell>
          <cell r="E845" t="str">
            <v>CRISTALIA</v>
          </cell>
          <cell r="F845" t="n">
            <v>20</v>
          </cell>
          <cell r="G845" t="str">
            <v>ML</v>
          </cell>
          <cell r="H845" t="str">
            <v>SIM</v>
          </cell>
          <cell r="I845" t="n">
            <v>1.2788249021372511</v>
          </cell>
        </row>
        <row r="846">
          <cell r="A846" t="n">
            <v>92252559</v>
          </cell>
          <cell r="B846" t="n">
            <v>20</v>
          </cell>
          <cell r="C846" t="str">
            <v xml:space="preserve">ACETILCISTEINA - 10%  3ML</v>
          </cell>
          <cell r="D846" t="str">
            <v xml:space="preserve">FLUIMUCIL - 10%  3ML</v>
          </cell>
          <cell r="E846" t="str">
            <v>ZAMBON</v>
          </cell>
          <cell r="F846" t="n">
            <v>1</v>
          </cell>
          <cell r="G846" t="str">
            <v>AMP</v>
          </cell>
          <cell r="H846" t="str">
            <v>NÃO</v>
          </cell>
          <cell r="I846" t="n">
            <v>3.770117357723719</v>
          </cell>
        </row>
        <row r="847">
          <cell r="A847" t="n">
            <v>90281403</v>
          </cell>
          <cell r="B847" t="n">
            <v>20</v>
          </cell>
          <cell r="C847" t="str">
            <v xml:space="preserve">CLORETO DE SODIO - 0,9% + GLICOSE - 5%  500ML MED FLEX - BOLSAS - SISTEMA FECHADO</v>
          </cell>
          <cell r="D847" t="str">
            <v xml:space="preserve">GLICOFISIOLOGICO - 5%  500ML MED FLEX - BOLSAS - SISTEMA FECHADO</v>
          </cell>
          <cell r="E847" t="str">
            <v xml:space="preserve">EUROFARMA  SEGMENTA</v>
          </cell>
          <cell r="F847" t="n">
            <v>1</v>
          </cell>
          <cell r="G847" t="str">
            <v>UN</v>
          </cell>
          <cell r="H847" t="str">
            <v>NÃO</v>
          </cell>
          <cell r="I847" t="n">
            <v>7.2807050078891749</v>
          </cell>
        </row>
        <row r="848">
          <cell r="A848" t="n">
            <v>92415377</v>
          </cell>
          <cell r="B848" t="n">
            <v>20</v>
          </cell>
          <cell r="C848" t="str">
            <v xml:space="preserve">NITROPRUSSETO DE SÓDIO 50 MG (25 MGML) SOL. INJ. CX. AMP. X 2 ML</v>
          </cell>
          <cell r="D848" t="str">
            <v xml:space="preserve">NITROP 50 MG (25 MGML) SOL. INJ. CX. AMP. X 2 ML</v>
          </cell>
          <cell r="E848" t="str">
            <v>HYPOFARMA</v>
          </cell>
          <cell r="F848" t="n">
            <v>1</v>
          </cell>
          <cell r="G848" t="str">
            <v>UN</v>
          </cell>
          <cell r="H848" t="str">
            <v>NÃO</v>
          </cell>
          <cell r="I848" t="n">
            <v>27.607552951361193</v>
          </cell>
        </row>
        <row r="849">
          <cell r="A849" t="n">
            <v>92415164</v>
          </cell>
          <cell r="B849" t="n">
            <v>20</v>
          </cell>
          <cell r="C849" t="str">
            <v xml:space="preserve">NICOTINA - 21MG ADESIVO</v>
          </cell>
          <cell r="D849" t="str">
            <v xml:space="preserve">NIQUITIN DP - 21MG</v>
          </cell>
          <cell r="E849" t="str">
            <v>GLAXOSMITKLINE</v>
          </cell>
          <cell r="F849" t="n">
            <v>1</v>
          </cell>
          <cell r="G849" t="str">
            <v>ADES</v>
          </cell>
          <cell r="H849" t="str">
            <v>NÃO</v>
          </cell>
          <cell r="I849" t="n">
            <v>9.9399999999999995</v>
          </cell>
        </row>
        <row r="850">
          <cell r="A850" t="n">
            <v>90204034</v>
          </cell>
          <cell r="B850" t="n">
            <v>20</v>
          </cell>
          <cell r="C850" t="str">
            <v xml:space="preserve">CEFTAZIDIMA 1 G PÓ SOL. INJ. CX. 50 FA + AMP. DIL. X 10 ML</v>
          </cell>
          <cell r="D850" t="str">
            <v xml:space="preserve">CEFTAZIDIMA 1 G PÓ SOL. INJ. CX. 50 FA + AMP. DIL. X 10 ML</v>
          </cell>
          <cell r="E850" t="str">
            <v>EUROFARMA</v>
          </cell>
          <cell r="F850" t="n">
            <v>1</v>
          </cell>
          <cell r="G850" t="str">
            <v>FA</v>
          </cell>
          <cell r="H850" t="str">
            <v>NÃO</v>
          </cell>
          <cell r="I850" t="n">
            <v>30.116410818318432</v>
          </cell>
        </row>
        <row r="851">
          <cell r="A851" t="n">
            <v>90205286</v>
          </cell>
          <cell r="B851" t="n">
            <v>20</v>
          </cell>
          <cell r="C851" t="str">
            <v xml:space="preserve">ESOMEPRAZOL 40 MG CX. 28 CP REV.</v>
          </cell>
          <cell r="D851" t="str">
            <v xml:space="preserve">NEXIUM 40 MG CX. 28 CP REV.</v>
          </cell>
          <cell r="E851" t="str">
            <v>ASTRAZENECA</v>
          </cell>
          <cell r="F851" t="n">
            <v>1</v>
          </cell>
          <cell r="G851" t="str">
            <v>COM</v>
          </cell>
          <cell r="H851" t="str">
            <v>NÃO</v>
          </cell>
          <cell r="I851" t="n">
            <v>8.1167305307050999</v>
          </cell>
        </row>
        <row r="852">
          <cell r="A852" t="n">
            <v>92181015</v>
          </cell>
          <cell r="B852" t="n">
            <v>20</v>
          </cell>
          <cell r="C852" t="str">
            <v xml:space="preserve">MALEATO DE MIDAZOLAM - 15MG  3ML</v>
          </cell>
          <cell r="D852" t="str">
            <v xml:space="preserve">DORMIUM - 15MG  3ML</v>
          </cell>
          <cell r="E852" t="str">
            <v xml:space="preserve">UNIAO QUIMICA</v>
          </cell>
          <cell r="F852" t="n">
            <v>1</v>
          </cell>
          <cell r="G852" t="str">
            <v>AMP</v>
          </cell>
          <cell r="H852" t="str">
            <v>NÃO</v>
          </cell>
          <cell r="I852" t="n">
            <v>13.375082871532809</v>
          </cell>
        </row>
        <row r="853">
          <cell r="A853" t="n">
            <v>90304799</v>
          </cell>
          <cell r="B853" t="n">
            <v>20</v>
          </cell>
          <cell r="C853" t="str">
            <v xml:space="preserve">MANITOL 20%  SOL INJ IV CX 40 BOLSA PVC ISTARBAG SIST FECH X 250 ML</v>
          </cell>
          <cell r="D853" t="str">
            <v xml:space="preserve">MANITOL 20%  SOL INJ IV CX 40 BOLSA PVC ISTARBAG SIST FECH X 250 ML</v>
          </cell>
          <cell r="E853" t="str">
            <v xml:space="preserve">HALEX ISTAR INDÚSTRIA</v>
          </cell>
          <cell r="F853" t="n">
            <v>1</v>
          </cell>
          <cell r="G853" t="str">
            <v>UN</v>
          </cell>
          <cell r="H853" t="str">
            <v>NÃO</v>
          </cell>
          <cell r="I853" t="n">
            <v>14.481382287808813</v>
          </cell>
        </row>
        <row r="854">
          <cell r="A854" t="n">
            <v>92414010</v>
          </cell>
          <cell r="B854" t="n">
            <v>20</v>
          </cell>
          <cell r="C854" t="str">
            <v xml:space="preserve">NEOMICINA - 20GRA POMADA</v>
          </cell>
          <cell r="D854" t="str">
            <v xml:space="preserve">NEMICINA - 20GRA POMADA</v>
          </cell>
          <cell r="E854" t="str">
            <v>BUNKER</v>
          </cell>
          <cell r="F854" t="n">
            <v>20</v>
          </cell>
          <cell r="G854" t="str">
            <v>G</v>
          </cell>
          <cell r="H854" t="str">
            <v>SIM</v>
          </cell>
          <cell r="I854" t="n">
            <v>0.7634806395237641</v>
          </cell>
        </row>
        <row r="855">
          <cell r="A855" t="n">
            <v>90268237</v>
          </cell>
          <cell r="B855" t="n">
            <v>20</v>
          </cell>
          <cell r="C855" t="str">
            <v xml:space="preserve">CLORIDRATO DE BUPIVACAÍNA</v>
          </cell>
          <cell r="D855" t="str">
            <v xml:space="preserve">NEOCAINA 0,5% SV SOL. INJ. CX. 10 EST. FA X 20 ML</v>
          </cell>
          <cell r="E855" t="str">
            <v>CRISTALIA</v>
          </cell>
          <cell r="F855" t="n">
            <v>20</v>
          </cell>
          <cell r="G855" t="str">
            <v>ML</v>
          </cell>
          <cell r="H855" t="str">
            <v>SIM</v>
          </cell>
          <cell r="I855" t="n">
            <v>1.6751032847644112</v>
          </cell>
        </row>
        <row r="856">
          <cell r="A856" t="n">
            <v>92428797</v>
          </cell>
          <cell r="B856" t="n">
            <v>20</v>
          </cell>
          <cell r="C856" t="str">
            <v xml:space="preserve">LEVOTIROXINA SODICA - 25MCG</v>
          </cell>
          <cell r="D856" t="str">
            <v xml:space="preserve">SYNTHROID - 25MCG</v>
          </cell>
          <cell r="E856" t="str">
            <v>ABBOTT</v>
          </cell>
          <cell r="F856" t="n">
            <v>1</v>
          </cell>
          <cell r="G856" t="str">
            <v>COM</v>
          </cell>
          <cell r="H856" t="str">
            <v>NÃO</v>
          </cell>
          <cell r="I856" t="n">
            <v>0.76948107600447169</v>
          </cell>
        </row>
        <row r="857">
          <cell r="A857" t="n">
            <v>90135865</v>
          </cell>
          <cell r="B857" t="n">
            <v>20</v>
          </cell>
          <cell r="C857" t="str">
            <v xml:space="preserve">CLORETO DE SUXAMETÔNIO 100 MG PÓ LIÓF. INJ. FA</v>
          </cell>
          <cell r="D857" t="str">
            <v xml:space="preserve">SUCCITRAT 100 MG PÓ LIÓF. INJ. FA</v>
          </cell>
          <cell r="E857" t="str">
            <v>ARISTON</v>
          </cell>
          <cell r="F857" t="n">
            <v>1</v>
          </cell>
          <cell r="G857" t="str">
            <v>FA</v>
          </cell>
          <cell r="H857" t="str">
            <v>NÃO</v>
          </cell>
          <cell r="I857" t="n">
            <v>19.63884987120127</v>
          </cell>
        </row>
        <row r="858">
          <cell r="A858" t="n">
            <v>90151569</v>
          </cell>
          <cell r="B858" t="n">
            <v>20</v>
          </cell>
          <cell r="C858" t="str">
            <v xml:space="preserve">CIPROFLOXACINO 400 MG (2 MGML) SOL. INJ. BOLSA X 200  ML</v>
          </cell>
          <cell r="D858" t="str">
            <v xml:space="preserve">CIPROFLOXACINO 400 MG (2 MGML) SOL. INJ. BOLSA X 200  ML</v>
          </cell>
          <cell r="E858" t="str">
            <v>EUROFARMA</v>
          </cell>
          <cell r="F858" t="n">
            <v>1</v>
          </cell>
          <cell r="G858" t="str">
            <v>UN</v>
          </cell>
          <cell r="H858" t="str">
            <v>NÃO</v>
          </cell>
          <cell r="I858" t="n">
            <v>68.718446438264152</v>
          </cell>
        </row>
        <row r="859">
          <cell r="A859" t="n">
            <v>90274016</v>
          </cell>
          <cell r="B859" t="n">
            <v>20</v>
          </cell>
          <cell r="C859" t="str">
            <v xml:space="preserve">FUROSEMIDA - 40MG</v>
          </cell>
          <cell r="D859" t="str">
            <v xml:space="preserve">LASIX - 40MG</v>
          </cell>
          <cell r="E859" t="str">
            <v>SANOFI-AVENTIS</v>
          </cell>
          <cell r="F859" t="n">
            <v>1</v>
          </cell>
          <cell r="G859" t="str">
            <v>COM</v>
          </cell>
          <cell r="H859" t="str">
            <v>NÃO</v>
          </cell>
          <cell r="I859" t="n">
            <v>0.68534111826909061</v>
          </cell>
        </row>
        <row r="860">
          <cell r="A860" t="n">
            <v>90204417</v>
          </cell>
          <cell r="B860" t="n">
            <v>20</v>
          </cell>
          <cell r="C860" t="str">
            <v>AMOXICILINA+SULBACTAM</v>
          </cell>
          <cell r="D860" t="str">
            <v xml:space="preserve">TRIFAMOX IBL BD 200 MGML + 50 MGML PÓ PREP. EXTEMP. FR. PLÁST. X 30 ML + DOSADOR</v>
          </cell>
          <cell r="E860" t="str">
            <v xml:space="preserve">MERCK BAGO</v>
          </cell>
          <cell r="F860" t="n">
            <v>1</v>
          </cell>
          <cell r="G860" t="str">
            <v>UN</v>
          </cell>
          <cell r="H860" t="str">
            <v>NÃO</v>
          </cell>
          <cell r="I860" t="n">
            <v>61.182545842419195</v>
          </cell>
        </row>
        <row r="861">
          <cell r="A861" t="n">
            <v>92375693</v>
          </cell>
          <cell r="B861" t="n">
            <v>20</v>
          </cell>
          <cell r="C861" t="str">
            <v xml:space="preserve">GANCICLOVIR 500 MG PÓ LIOF. SOL. INJ. CX. 25  FA  X  10  ML</v>
          </cell>
          <cell r="D861" t="str">
            <v xml:space="preserve">CYMEVENE 500 MG PÓ LIOF. SOL. INJ. CX. 25  FA  X  10  ML</v>
          </cell>
          <cell r="E861" t="str">
            <v>ROCHE</v>
          </cell>
          <cell r="F861" t="n">
            <v>1</v>
          </cell>
          <cell r="G861" t="str">
            <v>FA</v>
          </cell>
          <cell r="H861" t="str">
            <v>NÃO</v>
          </cell>
          <cell r="I861" t="n">
            <v>177.64303589808335</v>
          </cell>
        </row>
        <row r="862">
          <cell r="A862" t="n">
            <v>90222784</v>
          </cell>
          <cell r="B862" t="n">
            <v>20</v>
          </cell>
          <cell r="C862" t="str">
            <v xml:space="preserve">EXTRATO DE CÁSSIA+EXTRATO DE TAMARINDO+EXTRATO DE ALCAÇUZ+ASSOCIAÇÕES</v>
          </cell>
          <cell r="D862" t="str">
            <v xml:space="preserve">NATURETTI  CX. 16 CAP.</v>
          </cell>
          <cell r="E862" t="str">
            <v>SANOFI-AVENTIS</v>
          </cell>
          <cell r="F862" t="n">
            <v>1</v>
          </cell>
          <cell r="G862" t="str">
            <v>CAP</v>
          </cell>
          <cell r="H862" t="str">
            <v>NÃO</v>
          </cell>
          <cell r="I862" t="n">
            <v>2.1028778524111069</v>
          </cell>
        </row>
        <row r="863">
          <cell r="A863" t="n">
            <v>90127218</v>
          </cell>
          <cell r="B863" t="n">
            <v>20</v>
          </cell>
          <cell r="C863" t="str">
            <v xml:space="preserve">CLORIDRATO DE SERTRALINA</v>
          </cell>
          <cell r="D863" t="str">
            <v xml:space="preserve">CLORIDRATO DE SERTRALINA 50  MG CX. 10 CP. REV.</v>
          </cell>
          <cell r="E863" t="str">
            <v>BIOSINTETICA</v>
          </cell>
          <cell r="F863" t="n">
            <v>1</v>
          </cell>
          <cell r="G863" t="str">
            <v>COM</v>
          </cell>
          <cell r="H863" t="str">
            <v>NÃO</v>
          </cell>
          <cell r="I863" t="n">
            <v>2.930115064757604</v>
          </cell>
        </row>
        <row r="864">
          <cell r="A864" t="n">
            <v>90286294</v>
          </cell>
          <cell r="B864" t="n">
            <v>20</v>
          </cell>
          <cell r="C864" t="str">
            <v xml:space="preserve">FOSFATO DE CLINDAMICINA - 600MG  4ML</v>
          </cell>
          <cell r="D864" t="str">
            <v xml:space="preserve">FOSFATO DE CLINDAMICINA - 600MG  4ML</v>
          </cell>
          <cell r="E864" t="str">
            <v>HIPOLABOR</v>
          </cell>
          <cell r="F864" t="n">
            <v>1</v>
          </cell>
          <cell r="G864" t="str">
            <v>AMP</v>
          </cell>
          <cell r="H864" t="str">
            <v>NÃO</v>
          </cell>
          <cell r="I864" t="n">
            <v>11.78448872278404</v>
          </cell>
        </row>
        <row r="865">
          <cell r="A865" t="n">
            <v>90153260</v>
          </cell>
          <cell r="B865" t="n">
            <v>20</v>
          </cell>
          <cell r="C865" t="str">
            <v xml:space="preserve">CLORIDRATO DE VENLAFAXINA 75 MG CX. 14 CAP.</v>
          </cell>
          <cell r="D865" t="str">
            <v xml:space="preserve">CLORIDRATO DE VENLAFAXINA 75 MG CX. 14 CAP.</v>
          </cell>
          <cell r="E865" t="str">
            <v>EUROFARMA</v>
          </cell>
          <cell r="F865" t="n">
            <v>1</v>
          </cell>
          <cell r="G865" t="str">
            <v>COM</v>
          </cell>
          <cell r="H865" t="str">
            <v>NÃO</v>
          </cell>
          <cell r="I865" t="n">
            <v>5.6170757915676397</v>
          </cell>
        </row>
        <row r="866">
          <cell r="A866" t="n">
            <v>90931017</v>
          </cell>
          <cell r="B866" t="n">
            <v>20</v>
          </cell>
          <cell r="C866" t="str">
            <v xml:space="preserve">CARBONATO DE LITIO - 300MG</v>
          </cell>
          <cell r="D866" t="str">
            <v xml:space="preserve">CARBOLITIUM - 300MG</v>
          </cell>
          <cell r="E866" t="str">
            <v>EUROFARMA</v>
          </cell>
          <cell r="F866" t="n">
            <v>1</v>
          </cell>
          <cell r="G866" t="str">
            <v>COM</v>
          </cell>
          <cell r="H866" t="str">
            <v>NÃO</v>
          </cell>
          <cell r="I866" t="n">
            <v>0.61825404981183718</v>
          </cell>
        </row>
        <row r="867">
          <cell r="A867" t="n">
            <v>90262786</v>
          </cell>
          <cell r="B867" t="n">
            <v>20</v>
          </cell>
          <cell r="C867" t="str">
            <v xml:space="preserve">CLORIDRATO DE TRAMADOL - 50MG (50MGML) SOL. INJ.</v>
          </cell>
          <cell r="D867" t="str">
            <v xml:space="preserve">CLORIDRATO DE TRAMADOL - 50MG (50MGML) SOL. INJ.</v>
          </cell>
          <cell r="E867" t="str">
            <v xml:space="preserve">TEUTO BRAS.</v>
          </cell>
          <cell r="F867" t="n">
            <v>1</v>
          </cell>
          <cell r="G867" t="str">
            <v>AMP</v>
          </cell>
          <cell r="H867" t="str">
            <v>NÃO</v>
          </cell>
          <cell r="I867" t="n">
            <v>4.930320731898405</v>
          </cell>
        </row>
        <row r="868">
          <cell r="A868" t="n">
            <v>90145631</v>
          </cell>
          <cell r="B868" t="n">
            <v>20</v>
          </cell>
          <cell r="C868" t="str">
            <v>ACETILCISTEÍNA</v>
          </cell>
          <cell r="D868" t="str">
            <v xml:space="preserve">ACETILCISTEÍNA 600 MG  GRAN. CX. 10 ENV. X 5 G</v>
          </cell>
          <cell r="E868" t="str">
            <v xml:space="preserve">EMS SA</v>
          </cell>
          <cell r="F868" t="n">
            <v>1</v>
          </cell>
          <cell r="G868" t="str">
            <v>UN</v>
          </cell>
          <cell r="H868" t="str">
            <v>NÃO</v>
          </cell>
          <cell r="I868" t="n">
            <v>2.3305413850370846</v>
          </cell>
        </row>
        <row r="869">
          <cell r="A869" t="n">
            <v>92022014</v>
          </cell>
          <cell r="B869" t="n">
            <v>20</v>
          </cell>
          <cell r="C869" t="str">
            <v xml:space="preserve">LEVOFLOXACINO - 500MG</v>
          </cell>
          <cell r="D869" t="str">
            <v xml:space="preserve">TAVANIC - 500MG</v>
          </cell>
          <cell r="E869" t="str">
            <v>SANOFI-AVENTIS</v>
          </cell>
          <cell r="F869" t="n">
            <v>1</v>
          </cell>
          <cell r="G869" t="str">
            <v>COM</v>
          </cell>
          <cell r="H869" t="str">
            <v>NÃO</v>
          </cell>
          <cell r="I869" t="n">
            <v>20.120896020782535</v>
          </cell>
        </row>
        <row r="870">
          <cell r="A870" t="n">
            <v>90281527</v>
          </cell>
          <cell r="B870" t="n">
            <v>20</v>
          </cell>
          <cell r="C870" t="str">
            <v xml:space="preserve">GLICOSE 5% - LINHAMAX - FRASCOS - SISTEMA FECHADO 500 ML</v>
          </cell>
          <cell r="D870" t="str">
            <v xml:space="preserve">GLICOSE 5% - LINHAMAX - FRASCOS - SISTEMA FECHADO 500 ML</v>
          </cell>
          <cell r="E870" t="str">
            <v xml:space="preserve">EUROFARMA  SEGMENTA</v>
          </cell>
          <cell r="F870" t="n">
            <v>1</v>
          </cell>
          <cell r="G870" t="str">
            <v>FR</v>
          </cell>
          <cell r="H870" t="str">
            <v>NÃO</v>
          </cell>
          <cell r="I870" t="n">
            <v>7.2302014120015787</v>
          </cell>
        </row>
        <row r="871">
          <cell r="A871" t="n">
            <v>90939042</v>
          </cell>
          <cell r="B871" t="n">
            <v>20</v>
          </cell>
          <cell r="C871" t="str">
            <v xml:space="preserve">GENITURINARIO IN VIVO CINTILOGRAFIA RENAL DINAMICA</v>
          </cell>
          <cell r="D871" t="str">
            <v xml:space="preserve">GENITURINARIO IN VIVO CINTILOGRAFIA RENAL DINAMICA</v>
          </cell>
          <cell r="E871" t="str">
            <v>SBMN</v>
          </cell>
          <cell r="F871" t="n">
            <v>1</v>
          </cell>
          <cell r="G871" t="str">
            <v>UN</v>
          </cell>
          <cell r="H871" t="str">
            <v>NÃO</v>
          </cell>
          <cell r="I871" t="n">
            <v>249.06787323685606</v>
          </cell>
        </row>
        <row r="872">
          <cell r="A872" t="n">
            <v>90154967</v>
          </cell>
          <cell r="B872" t="n">
            <v>20</v>
          </cell>
          <cell r="C872" t="str">
            <v xml:space="preserve">VALERATO DE BETAMETASONA + ACIDO FUSIDICO CREME 15 GR</v>
          </cell>
          <cell r="D872" t="str">
            <v xml:space="preserve">VERUTEX B CREME BISN. 15 G</v>
          </cell>
          <cell r="E872" t="str">
            <v>ROCHE</v>
          </cell>
          <cell r="F872" t="n">
            <v>15</v>
          </cell>
          <cell r="G872" t="str">
            <v>G</v>
          </cell>
          <cell r="H872" t="str">
            <v>SIM</v>
          </cell>
          <cell r="I872" t="n">
            <v>3.1403618762278165</v>
          </cell>
        </row>
        <row r="873">
          <cell r="A873" t="n">
            <v>90308026</v>
          </cell>
          <cell r="B873" t="n">
            <v>20</v>
          </cell>
          <cell r="C873" t="str">
            <v xml:space="preserve">NISTATINA - 100.000 UI  50ML</v>
          </cell>
          <cell r="D873" t="str">
            <v xml:space="preserve">MICOSTATIN -100.000 UI  50ML</v>
          </cell>
          <cell r="E873" t="str">
            <v>B-MS</v>
          </cell>
          <cell r="F873" t="n">
            <v>50</v>
          </cell>
          <cell r="G873" t="str">
            <v>ML</v>
          </cell>
          <cell r="H873" t="str">
            <v>SIM</v>
          </cell>
          <cell r="I873" t="n">
            <v>0.63945359307711036</v>
          </cell>
        </row>
        <row r="874">
          <cell r="A874" t="n">
            <v>90125070</v>
          </cell>
          <cell r="B874" t="n">
            <v>20</v>
          </cell>
          <cell r="C874" t="str">
            <v xml:space="preserve">SULFATO DE TERBUTALINA 0,5 MGML SOL. INJ. CX. 6 AMP. X 1 ML</v>
          </cell>
          <cell r="D874" t="str">
            <v xml:space="preserve">SULFATO DE TERBUTALINA 0,5 MGML SOL. INJ. CX. 6 AMP. X 1 ML</v>
          </cell>
          <cell r="E874" t="str">
            <v xml:space="preserve">UNIAO QUIMICA</v>
          </cell>
          <cell r="F874" t="n">
            <v>1</v>
          </cell>
          <cell r="G874" t="str">
            <v>AMP</v>
          </cell>
          <cell r="H874" t="str">
            <v>NÃO</v>
          </cell>
          <cell r="I874" t="n">
            <v>3.2978174932842661</v>
          </cell>
        </row>
        <row r="875">
          <cell r="A875" t="n">
            <v>90200373</v>
          </cell>
          <cell r="B875" t="n">
            <v>20</v>
          </cell>
          <cell r="C875" t="str">
            <v xml:space="preserve">CLORIDRATO  DE  LIDOCAINA  -  GENERICO 20 MGML SOL. INJ. 12 FA VD. X 20 ML</v>
          </cell>
          <cell r="D875" t="str">
            <v xml:space="preserve">CLORIDRATO  DE  LIDOCAINA  -  GENERICO 20 MGML SOL. INJ. 12 FA VD. X 20 ML</v>
          </cell>
          <cell r="E875" t="str">
            <v>BLAUSIEGEL</v>
          </cell>
          <cell r="F875" t="n">
            <v>20</v>
          </cell>
          <cell r="G875" t="str">
            <v>ML</v>
          </cell>
          <cell r="H875" t="str">
            <v>SIM</v>
          </cell>
          <cell r="I875" t="n">
            <v>0.34665118622041186</v>
          </cell>
        </row>
        <row r="876">
          <cell r="A876" t="n">
            <v>92452809</v>
          </cell>
          <cell r="B876" t="n">
            <v>20</v>
          </cell>
          <cell r="C876" t="str">
            <v xml:space="preserve">DEXAMETASONA 4 MGML SOL. INJ. CX. 50 AMP X 2,5 ML</v>
          </cell>
          <cell r="D876" t="str">
            <v xml:space="preserve">DEXAMETASONA 4 MGML SOL. INJ. CX. 50 AMP X 2,5 ML</v>
          </cell>
          <cell r="E876" t="str">
            <v>HYPOFARMA</v>
          </cell>
          <cell r="F876" t="n">
            <v>1</v>
          </cell>
          <cell r="G876" t="str">
            <v>AMP</v>
          </cell>
          <cell r="H876" t="str">
            <v>NÃO</v>
          </cell>
          <cell r="I876" t="n">
            <v>2.6304031457401145</v>
          </cell>
        </row>
        <row r="877">
          <cell r="A877" t="n">
            <v>90306333</v>
          </cell>
          <cell r="B877" t="n">
            <v>20</v>
          </cell>
          <cell r="C877" t="str">
            <v xml:space="preserve">CLORETO DE SODIO 0,9% SOL. INJ. CX. 80 BOLSA SIST. FECH. X 100 ML</v>
          </cell>
          <cell r="D877" t="str">
            <v xml:space="preserve">CLORETO DE SODIO 0,9% SOL. INJ. CX. 80 BOLSA SIST. FECH. X 100 ML</v>
          </cell>
          <cell r="E877" t="str">
            <v xml:space="preserve">LABORATORIO SANOBIOL</v>
          </cell>
          <cell r="F877" t="n">
            <v>1</v>
          </cell>
          <cell r="G877" t="str">
            <v>UN</v>
          </cell>
          <cell r="H877" t="str">
            <v>NÃO</v>
          </cell>
          <cell r="I877" t="n">
            <v>5.7755120467283589</v>
          </cell>
        </row>
        <row r="878">
          <cell r="A878" t="n">
            <v>92431542</v>
          </cell>
          <cell r="B878" t="n">
            <v>20</v>
          </cell>
          <cell r="C878" t="str">
            <v xml:space="preserve">TOPIRAMATO - 25MG</v>
          </cell>
          <cell r="D878" t="str">
            <v xml:space="preserve">TOPAMAX - 25MG</v>
          </cell>
          <cell r="E878" t="str">
            <v>JANSSEN-CILAG</v>
          </cell>
          <cell r="F878" t="n">
            <v>1</v>
          </cell>
          <cell r="G878" t="str">
            <v>COM</v>
          </cell>
          <cell r="H878" t="str">
            <v>NÃO</v>
          </cell>
          <cell r="I878" t="n">
            <v>2.1043488883491057</v>
          </cell>
        </row>
        <row r="879">
          <cell r="A879" t="n">
            <v>90183487</v>
          </cell>
          <cell r="B879" t="n">
            <v>20</v>
          </cell>
          <cell r="C879" t="str">
            <v xml:space="preserve">FOSFATO MONOBASICO E DISSODICO - 130ML</v>
          </cell>
          <cell r="D879" t="str">
            <v xml:space="preserve">PHOSFOENEMA - 130ML</v>
          </cell>
          <cell r="E879" t="str">
            <v>CRISTALIA</v>
          </cell>
          <cell r="F879" t="n">
            <v>1</v>
          </cell>
          <cell r="G879" t="str">
            <v>UN</v>
          </cell>
          <cell r="H879" t="str">
            <v>NÃO</v>
          </cell>
          <cell r="I879" t="n">
            <v>12.497507348026907</v>
          </cell>
        </row>
        <row r="880">
          <cell r="A880" t="n">
            <v>90412028</v>
          </cell>
          <cell r="B880" t="n">
            <v>20</v>
          </cell>
          <cell r="C880" t="str">
            <v xml:space="preserve">CLONAZEPAM - 2MG</v>
          </cell>
          <cell r="D880" t="str">
            <v xml:space="preserve">RIVOTRIL - 2MG</v>
          </cell>
          <cell r="E880" t="str">
            <v>ROCHE</v>
          </cell>
          <cell r="F880" t="n">
            <v>1</v>
          </cell>
          <cell r="G880" t="str">
            <v>COM</v>
          </cell>
          <cell r="H880" t="str">
            <v>NÃO</v>
          </cell>
          <cell r="I880" t="n">
            <v>0.61468737224324665</v>
          </cell>
        </row>
        <row r="881">
          <cell r="A881" t="n">
            <v>92437710</v>
          </cell>
          <cell r="B881" t="n">
            <v>20</v>
          </cell>
          <cell r="C881" t="str">
            <v xml:space="preserve">CLORIDRATO DE SERTRALINA - 100MG</v>
          </cell>
          <cell r="D881" t="str">
            <v xml:space="preserve">ZOLOFT - 100MG</v>
          </cell>
          <cell r="E881" t="str">
            <v xml:space="preserve">PHARMACIA PFIZER</v>
          </cell>
          <cell r="F881" t="n">
            <v>1</v>
          </cell>
          <cell r="G881" t="str">
            <v>COM</v>
          </cell>
          <cell r="H881" t="str">
            <v>NÃO</v>
          </cell>
          <cell r="I881" t="n">
            <v>5.2261229042951012</v>
          </cell>
        </row>
        <row r="882">
          <cell r="A882" t="n">
            <v>90296516</v>
          </cell>
          <cell r="B882" t="n">
            <v>20</v>
          </cell>
          <cell r="C882" t="str">
            <v>PIPERACILINA+TAZOBACTAM</v>
          </cell>
          <cell r="D882" t="str">
            <v xml:space="preserve">NOVATAZ 4 G + 0,5 G PÓ LIÓF. SOL. INJ. CX. 10 FA VD. X 20 ML</v>
          </cell>
          <cell r="E882" t="str">
            <v>NOVAFARMA</v>
          </cell>
          <cell r="F882" t="n">
            <v>1</v>
          </cell>
          <cell r="G882" t="str">
            <v>FA</v>
          </cell>
          <cell r="H882" t="str">
            <v>NÃO</v>
          </cell>
          <cell r="I882" t="n">
            <v>84.591884053173672</v>
          </cell>
        </row>
        <row r="883">
          <cell r="A883" t="n">
            <v>92188010</v>
          </cell>
          <cell r="B883" t="n">
            <v>20</v>
          </cell>
          <cell r="C883" t="str">
            <v xml:space="preserve">CARVEDILOL - 6,25MG</v>
          </cell>
          <cell r="D883" t="str">
            <v xml:space="preserve">COREG - 6,25MG</v>
          </cell>
          <cell r="E883" t="str">
            <v>ROCHE</v>
          </cell>
          <cell r="F883" t="n">
            <v>1</v>
          </cell>
          <cell r="G883" t="str">
            <v>COM</v>
          </cell>
          <cell r="H883" t="str">
            <v>NÃO</v>
          </cell>
          <cell r="I883" t="n">
            <v>3.3912693716065907</v>
          </cell>
        </row>
        <row r="884">
          <cell r="A884" t="n">
            <v>92456022</v>
          </cell>
          <cell r="B884" t="n">
            <v>20</v>
          </cell>
          <cell r="C884" t="str">
            <v xml:space="preserve">AZITROMICINA - 500MG</v>
          </cell>
          <cell r="D884" t="str">
            <v xml:space="preserve">AZITROMICINA - 500MG</v>
          </cell>
          <cell r="E884" t="str">
            <v xml:space="preserve">EMS SA</v>
          </cell>
          <cell r="F884" t="n">
            <v>1</v>
          </cell>
          <cell r="G884" t="str">
            <v>COM</v>
          </cell>
          <cell r="H884" t="str">
            <v>NÃO</v>
          </cell>
          <cell r="I884" t="n">
            <v>12.321579320819813</v>
          </cell>
        </row>
        <row r="885">
          <cell r="A885" t="n">
            <v>90138023</v>
          </cell>
          <cell r="B885" t="n">
            <v>20</v>
          </cell>
          <cell r="C885" t="str">
            <v xml:space="preserve">BETAMETASONA - 1ML SOLUSPAN</v>
          </cell>
          <cell r="D885" t="str">
            <v xml:space="preserve">CELESTONE SOLUSPAN - 1ML</v>
          </cell>
          <cell r="E885" t="str">
            <v xml:space="preserve">SCHERING PLOUGHMANTECORP</v>
          </cell>
          <cell r="F885" t="n">
            <v>1</v>
          </cell>
          <cell r="G885" t="str">
            <v>AMP</v>
          </cell>
          <cell r="H885" t="str">
            <v>NÃO</v>
          </cell>
          <cell r="I885" t="n">
            <v>17.382242305595604</v>
          </cell>
        </row>
        <row r="886">
          <cell r="A886" t="n">
            <v>92417370</v>
          </cell>
          <cell r="B886" t="n">
            <v>20</v>
          </cell>
          <cell r="C886" t="str">
            <v xml:space="preserve">OMEPRAZOL - 20MG</v>
          </cell>
          <cell r="D886" t="str">
            <v xml:space="preserve">OMEPRAZOL - 20MG</v>
          </cell>
          <cell r="E886" t="str">
            <v>MEDLEY</v>
          </cell>
          <cell r="F886" t="n">
            <v>1</v>
          </cell>
          <cell r="G886" t="str">
            <v>CAP</v>
          </cell>
          <cell r="H886" t="str">
            <v>NÃO</v>
          </cell>
          <cell r="I886" t="n">
            <v>3.530249732089509</v>
          </cell>
        </row>
        <row r="887">
          <cell r="A887" t="n">
            <v>92460844</v>
          </cell>
          <cell r="B887" t="n">
            <v>20</v>
          </cell>
          <cell r="C887" t="str">
            <v xml:space="preserve">ROSUVASTATINA 20 MG  CX. 10 CP. REV.</v>
          </cell>
          <cell r="D887" t="str">
            <v xml:space="preserve">CRESTOR 20 MG  CX. 10 CP. REV.</v>
          </cell>
          <cell r="E887" t="str">
            <v>ASTRAZENECA</v>
          </cell>
          <cell r="F887" t="n">
            <v>1</v>
          </cell>
          <cell r="G887" t="str">
            <v>COM</v>
          </cell>
          <cell r="H887" t="str">
            <v>NÃO</v>
          </cell>
          <cell r="I887" t="n">
            <v>7.3358699404061314</v>
          </cell>
        </row>
        <row r="888">
          <cell r="A888" t="n">
            <v>92390641</v>
          </cell>
          <cell r="B888" t="n">
            <v>20</v>
          </cell>
          <cell r="C888" t="str">
            <v xml:space="preserve">CLORIDRATO DE ESMOLOL - 250MG10ML</v>
          </cell>
          <cell r="D888" t="str">
            <v xml:space="preserve">BREVIBLOC - 250MG10ML</v>
          </cell>
          <cell r="E888" t="str">
            <v>CRISTALIA</v>
          </cell>
          <cell r="F888" t="n">
            <v>1</v>
          </cell>
          <cell r="G888" t="str">
            <v>AMP</v>
          </cell>
          <cell r="H888" t="str">
            <v>NÃO</v>
          </cell>
          <cell r="I888" t="n">
            <v>335.57558052894677</v>
          </cell>
        </row>
        <row r="889">
          <cell r="A889" t="n">
            <v>90125614</v>
          </cell>
          <cell r="B889" t="n">
            <v>20</v>
          </cell>
          <cell r="C889" t="str">
            <v xml:space="preserve">METILSULFATO DE NEOSTIGMINA - 0,5MG  1ML</v>
          </cell>
          <cell r="D889" t="str">
            <v xml:space="preserve">NORMASTIG - 0,5MG  1ML</v>
          </cell>
          <cell r="E889" t="str">
            <v xml:space="preserve">UNIAO QUIMICA</v>
          </cell>
          <cell r="F889" t="n">
            <v>1</v>
          </cell>
          <cell r="G889" t="str">
            <v>AMP</v>
          </cell>
          <cell r="H889" t="str">
            <v>NÃO</v>
          </cell>
          <cell r="I889" t="n">
            <v>0.95793410233398879</v>
          </cell>
        </row>
        <row r="890">
          <cell r="A890" t="n">
            <v>90301285</v>
          </cell>
          <cell r="B890" t="n">
            <v>20</v>
          </cell>
          <cell r="C890" t="str">
            <v xml:space="preserve">SUCCINATO DE METOPROLOL - 50MG CX. 30 CP. LIB. CONTROL</v>
          </cell>
          <cell r="D890" t="str">
            <v xml:space="preserve">SELOZOK - 50MG CX. 30 CP. LIB. CONTROL</v>
          </cell>
          <cell r="E890" t="str">
            <v>ASTRAZENECA</v>
          </cell>
          <cell r="F890" t="n">
            <v>1</v>
          </cell>
          <cell r="G890" t="str">
            <v>COM</v>
          </cell>
          <cell r="H890" t="str">
            <v>NÃO</v>
          </cell>
          <cell r="I890" t="n">
            <v>1.4761702538982042</v>
          </cell>
        </row>
        <row r="891">
          <cell r="A891" t="n">
            <v>90312902</v>
          </cell>
          <cell r="B891" t="n">
            <v>20</v>
          </cell>
          <cell r="C891" t="str">
            <v xml:space="preserve">FUMARATO DE QUETIAPINA 25 MG CX. 14 CP. REV.</v>
          </cell>
          <cell r="D891" t="str">
            <v xml:space="preserve">FUMARATO DE QUETIAPINA 25 MG CX. 14 CP. REV.</v>
          </cell>
          <cell r="E891" t="str">
            <v xml:space="preserve">EMS SA</v>
          </cell>
          <cell r="F891" t="n">
            <v>1</v>
          </cell>
          <cell r="G891" t="str">
            <v>COM</v>
          </cell>
          <cell r="H891" t="str">
            <v>NÃO</v>
          </cell>
          <cell r="I891" t="n">
            <v>2.2177066531072627</v>
          </cell>
        </row>
        <row r="892">
          <cell r="A892" t="n">
            <v>92421504</v>
          </cell>
          <cell r="B892" t="n">
            <v>20</v>
          </cell>
          <cell r="C892" t="str">
            <v xml:space="preserve">CETOPROFENO IM - 100MG</v>
          </cell>
          <cell r="D892" t="str">
            <v xml:space="preserve">PROFENID IM - 100MG</v>
          </cell>
          <cell r="E892" t="str">
            <v>SANOFI-AVENTIS</v>
          </cell>
          <cell r="F892" t="n">
            <v>1</v>
          </cell>
          <cell r="G892" t="str">
            <v>AMP</v>
          </cell>
          <cell r="H892" t="str">
            <v>NÃO</v>
          </cell>
          <cell r="I892" t="n">
            <v>3.5938427866087737</v>
          </cell>
        </row>
        <row r="893">
          <cell r="A893" t="n">
            <v>90298934</v>
          </cell>
          <cell r="B893" t="n">
            <v>20</v>
          </cell>
          <cell r="C893" t="str">
            <v xml:space="preserve">FUMARATO DE QUETIAPINA - 50MG CP. REV. LIB. PROL.</v>
          </cell>
          <cell r="D893" t="str">
            <v xml:space="preserve">SEROQUEL XRO - 50MG CP. REV. LIB. PROL.</v>
          </cell>
          <cell r="E893" t="str">
            <v>ASTRAZENECA</v>
          </cell>
          <cell r="F893" t="n">
            <v>1</v>
          </cell>
          <cell r="G893" t="str">
            <v>COM</v>
          </cell>
          <cell r="H893" t="str">
            <v>NÃO</v>
          </cell>
          <cell r="I893" t="n">
            <v>5.3122953152080168</v>
          </cell>
        </row>
        <row r="894">
          <cell r="A894" t="n">
            <v>90301463</v>
          </cell>
          <cell r="B894" t="n">
            <v>20</v>
          </cell>
          <cell r="C894" t="str">
            <v xml:space="preserve">ENOXAPARINA SODICA - 20MG  0,2ML</v>
          </cell>
          <cell r="D894" t="str">
            <v xml:space="preserve">VERSA - 20MG  0,2ML</v>
          </cell>
          <cell r="E894" t="str">
            <v>EUROFARMA</v>
          </cell>
          <cell r="F894" t="n">
            <v>1</v>
          </cell>
          <cell r="G894" t="str">
            <v>SER</v>
          </cell>
          <cell r="H894" t="str">
            <v>NÃO</v>
          </cell>
          <cell r="I894" t="n">
            <v>24.879017303383296</v>
          </cell>
        </row>
        <row r="895">
          <cell r="A895" t="n">
            <v>92452310</v>
          </cell>
          <cell r="B895" t="n">
            <v>20</v>
          </cell>
          <cell r="C895" t="str">
            <v xml:space="preserve">BICARBONATO DE SODIO - 8,4%  10ML</v>
          </cell>
          <cell r="D895" t="str">
            <v xml:space="preserve">BICARBONATO DE SODIO - 8,4%  10ML</v>
          </cell>
          <cell r="E895" t="str">
            <v xml:space="preserve">HALEX ISTAR INDÚSTRIA</v>
          </cell>
          <cell r="F895" t="n">
            <v>1</v>
          </cell>
          <cell r="G895" t="str">
            <v>AMP</v>
          </cell>
          <cell r="H895" t="str">
            <v>NÃO</v>
          </cell>
          <cell r="I895" t="n">
            <v>1.9322272289164208</v>
          </cell>
        </row>
        <row r="896">
          <cell r="A896" t="n">
            <v>90912012</v>
          </cell>
          <cell r="B896" t="n">
            <v>20</v>
          </cell>
          <cell r="C896" t="str">
            <v xml:space="preserve">CLORIDRATO DE HIDRALAZINA - 20MG1ML</v>
          </cell>
          <cell r="D896" t="str">
            <v xml:space="preserve">NEPRESOL - 20MG1ML</v>
          </cell>
          <cell r="E896" t="str">
            <v>CRISTALIA</v>
          </cell>
          <cell r="F896" t="n">
            <v>1</v>
          </cell>
          <cell r="G896" t="str">
            <v>AMP</v>
          </cell>
          <cell r="H896" t="str">
            <v>NÃO</v>
          </cell>
          <cell r="I896" t="n">
            <v>5.0889737514804976</v>
          </cell>
        </row>
        <row r="897">
          <cell r="A897" t="n">
            <v>90121899</v>
          </cell>
          <cell r="B897" t="n">
            <v>20</v>
          </cell>
          <cell r="C897" t="str">
            <v xml:space="preserve">CLORETO DE POTASSIO - 19,1%  10ML</v>
          </cell>
          <cell r="D897" t="str">
            <v xml:space="preserve">CLORETO DE POTASSIO - 19,1%  10ML</v>
          </cell>
          <cell r="E897" t="str">
            <v>ISOFARMA</v>
          </cell>
          <cell r="F897" t="n">
            <v>1</v>
          </cell>
          <cell r="G897" t="str">
            <v>AMP</v>
          </cell>
          <cell r="H897" t="str">
            <v>NÃO</v>
          </cell>
          <cell r="I897" t="n">
            <v>0.71110495258898765</v>
          </cell>
        </row>
        <row r="898">
          <cell r="A898" t="n">
            <v>90120876</v>
          </cell>
          <cell r="B898" t="n">
            <v>20</v>
          </cell>
          <cell r="C898" t="str">
            <v xml:space="preserve">ÁGUA P INJEÇÃO BOLSA X 250 ML</v>
          </cell>
          <cell r="D898" t="str">
            <v xml:space="preserve">ÁGUA P INJEÇÃO BOLSA X 250ML</v>
          </cell>
          <cell r="E898" t="str">
            <v xml:space="preserve">FRESENIUS KABI AG - ALEMANHA</v>
          </cell>
          <cell r="F898" t="n">
            <v>1</v>
          </cell>
          <cell r="G898" t="str">
            <v>UN</v>
          </cell>
          <cell r="H898" t="str">
            <v>NÃO</v>
          </cell>
          <cell r="I898" t="n">
            <v>7.2327128724928365</v>
          </cell>
        </row>
        <row r="899">
          <cell r="A899" t="n">
            <v>90193571</v>
          </cell>
          <cell r="B899" t="n">
            <v>20</v>
          </cell>
          <cell r="C899" t="str">
            <v xml:space="preserve">GLICOSE 50% SOL. INJ. AMP X 10 ML</v>
          </cell>
          <cell r="D899" t="str">
            <v xml:space="preserve">GLICOSE 50% SOL. INJ. AMP X 10 ML</v>
          </cell>
          <cell r="E899" t="str">
            <v xml:space="preserve">HALEX ISTAR INDÚSTRIA</v>
          </cell>
          <cell r="F899" t="n">
            <v>1</v>
          </cell>
          <cell r="G899" t="str">
            <v>AMP</v>
          </cell>
          <cell r="H899" t="str">
            <v>NÃO</v>
          </cell>
          <cell r="I899" t="n">
            <v>0.86983983497588246</v>
          </cell>
        </row>
        <row r="900">
          <cell r="A900" t="n">
            <v>90936752</v>
          </cell>
          <cell r="B900" t="n">
            <v>20</v>
          </cell>
          <cell r="C900" t="str">
            <v xml:space="preserve">NUTRIÇÃO PARENTERAL MASTER PERIFÉRICA SEM LIPÍDEO SOLUÇÃO INJ. X 500 ML</v>
          </cell>
          <cell r="D900" t="str">
            <v xml:space="preserve">NUTRIÇÃO PARENTERAL MASTER PERIFÉRICA SEM LIPÍDEO SOLUÇÃO INJ. X 500 ML</v>
          </cell>
          <cell r="E900" t="str">
            <v>CEQNEP</v>
          </cell>
          <cell r="F900" t="n">
            <v>1</v>
          </cell>
          <cell r="G900" t="str">
            <v>FR</v>
          </cell>
          <cell r="H900" t="str">
            <v>NÃO</v>
          </cell>
          <cell r="I900" t="n">
            <v>464.98094296183882</v>
          </cell>
        </row>
        <row r="901">
          <cell r="A901" t="n">
            <v>90199677</v>
          </cell>
          <cell r="B901" t="str">
            <v>00</v>
          </cell>
          <cell r="C901" t="str">
            <v xml:space="preserve">IMUNOGLOBULINA ANTI-RHO (D) + PROTEINAS PLASMATICAS HUMANAS - 330MCG</v>
          </cell>
          <cell r="D901" t="str">
            <v xml:space="preserve">PARTOGAMA SDF - 330MCG  SOL. INJ. CART. SER. PREENCHIDA DE 1,32 ML</v>
          </cell>
          <cell r="E901" t="str">
            <v xml:space="preserve">BAXTER HEALTHCARE - USA</v>
          </cell>
          <cell r="F901" t="n">
            <v>1</v>
          </cell>
          <cell r="G901" t="str">
            <v>SER</v>
          </cell>
          <cell r="H901" t="str">
            <v>NÃO</v>
          </cell>
          <cell r="I901" t="n">
            <v>325.29587661890514</v>
          </cell>
        </row>
        <row r="902">
          <cell r="A902" t="n">
            <v>92395600</v>
          </cell>
          <cell r="B902" t="n">
            <v>20</v>
          </cell>
          <cell r="C902" t="str">
            <v xml:space="preserve">CEFTRIAXONA SÓDICA 1 G IM PÓ SOL. INJ. FA + DIL. X 3,5 ML</v>
          </cell>
          <cell r="D902" t="str">
            <v xml:space="preserve">CEFTRIAXONA 1 G IM PÓ SOL. INJ. FA + DIL. X 3,5 ML</v>
          </cell>
          <cell r="E902" t="str">
            <v>EUROFARMA</v>
          </cell>
          <cell r="F902" t="n">
            <v>1</v>
          </cell>
          <cell r="G902" t="str">
            <v>FA</v>
          </cell>
          <cell r="H902" t="str">
            <v>NÃO</v>
          </cell>
          <cell r="I902" t="n">
            <v>26.782235764705629</v>
          </cell>
        </row>
        <row r="903">
          <cell r="A903" t="n">
            <v>90506014</v>
          </cell>
          <cell r="B903" t="n">
            <v>20</v>
          </cell>
          <cell r="C903" t="str">
            <v xml:space="preserve">VANCOMICINA 500 MG PO LIOF SOL INJ FA</v>
          </cell>
          <cell r="D903" t="str">
            <v xml:space="preserve">VANCOMICINA 500 MG PO LIOF SOL INJ FA</v>
          </cell>
          <cell r="E903" t="str">
            <v>EUROFARMA</v>
          </cell>
          <cell r="F903" t="n">
            <v>1</v>
          </cell>
          <cell r="G903" t="str">
            <v>FA</v>
          </cell>
          <cell r="H903" t="str">
            <v>NÃO</v>
          </cell>
          <cell r="I903" t="n">
            <v>18.945778858031954</v>
          </cell>
        </row>
        <row r="904">
          <cell r="A904" t="n">
            <v>90236360</v>
          </cell>
          <cell r="B904" t="n">
            <v>20</v>
          </cell>
          <cell r="C904" t="str">
            <v xml:space="preserve">CEFTRIAXONA SÓDICA 1 G PÓ SOL. INJ. CX. 50 FA</v>
          </cell>
          <cell r="D904" t="str">
            <v xml:space="preserve">CEFTRIAXONA SÓDICA 1 G PÓ SOL. INJ. CX. 50 FA</v>
          </cell>
          <cell r="E904" t="str">
            <v>AUROBINDO</v>
          </cell>
          <cell r="F904" t="n">
            <v>1</v>
          </cell>
          <cell r="G904" t="str">
            <v>FA</v>
          </cell>
          <cell r="H904" t="str">
            <v>NÃO</v>
          </cell>
          <cell r="I904" t="n">
            <v>38.985409054257936</v>
          </cell>
        </row>
        <row r="905">
          <cell r="A905" t="n">
            <v>90278259</v>
          </cell>
          <cell r="B905" t="n">
            <v>20</v>
          </cell>
          <cell r="C905" t="str">
            <v xml:space="preserve">DICLORIDRATO DE TRIMETAZIDINA - 35MG</v>
          </cell>
          <cell r="D905" t="str">
            <v xml:space="preserve">VASTAREL MR - 35MG</v>
          </cell>
          <cell r="E905" t="str">
            <v>SERVIER</v>
          </cell>
          <cell r="F905" t="n">
            <v>1</v>
          </cell>
          <cell r="G905" t="str">
            <v>COM</v>
          </cell>
          <cell r="H905" t="str">
            <v>NÃO</v>
          </cell>
          <cell r="I905" t="n">
            <v>1.8937494061639542</v>
          </cell>
        </row>
        <row r="906">
          <cell r="A906" t="n">
            <v>90135520</v>
          </cell>
          <cell r="B906" t="n">
            <v>20</v>
          </cell>
          <cell r="C906" t="str">
            <v xml:space="preserve">CEFTAZIDIMA 1000 MG PÓ INJ. CX. 20 FA</v>
          </cell>
          <cell r="D906" t="str">
            <v xml:space="preserve">CEFTAZIDON 1000 MG PÓ INJ. CX. 20 FA</v>
          </cell>
          <cell r="E906" t="str">
            <v>ARISTON</v>
          </cell>
          <cell r="F906" t="n">
            <v>1</v>
          </cell>
          <cell r="G906" t="str">
            <v>FA</v>
          </cell>
          <cell r="H906" t="str">
            <v>NÃO</v>
          </cell>
          <cell r="I906" t="n">
            <v>49.481963957719515</v>
          </cell>
        </row>
        <row r="907">
          <cell r="A907" t="n">
            <v>92381707</v>
          </cell>
          <cell r="B907" t="n">
            <v>20</v>
          </cell>
          <cell r="C907" t="str">
            <v xml:space="preserve">CLORIDRATO DE TRAZODONA - 50MG</v>
          </cell>
          <cell r="D907" t="str">
            <v xml:space="preserve">DONAREN - 50MG</v>
          </cell>
          <cell r="E907" t="str">
            <v>APSEN</v>
          </cell>
          <cell r="F907" t="n">
            <v>1</v>
          </cell>
          <cell r="G907" t="str">
            <v>COM</v>
          </cell>
          <cell r="H907" t="str">
            <v>NÃO</v>
          </cell>
          <cell r="I907" t="n">
            <v>1.2141091803167685</v>
          </cell>
        </row>
        <row r="908">
          <cell r="A908" t="n">
            <v>90219678</v>
          </cell>
          <cell r="B908" t="n">
            <v>20</v>
          </cell>
          <cell r="C908" t="str">
            <v xml:space="preserve">BROMOPRIDA 1 MGML SOL. ORAL FR. VD. X 120 ML + CP. MED.</v>
          </cell>
          <cell r="D908" t="str">
            <v xml:space="preserve">DIGESAN 1 MGML SOL. ORAL FR. VD. X 120 ML + CP. MED.</v>
          </cell>
          <cell r="E908" t="str">
            <v>SANOFI-AVENTIS</v>
          </cell>
          <cell r="F908" t="n">
            <v>120</v>
          </cell>
          <cell r="G908" t="str">
            <v>ML</v>
          </cell>
          <cell r="H908" t="str">
            <v>SIM</v>
          </cell>
          <cell r="I908" t="n">
            <v>0.23023617451747896</v>
          </cell>
        </row>
        <row r="909">
          <cell r="A909" t="n">
            <v>90306465</v>
          </cell>
          <cell r="B909" t="n">
            <v>20</v>
          </cell>
          <cell r="C909" t="str">
            <v xml:space="preserve">CLORETO DE CÁLCIO+CLORETO DE POTÁSSIO+CLORETO DE SÓDIO+LACTATO DE SÓDIO</v>
          </cell>
          <cell r="D909" t="str">
            <v xml:space="preserve">SOLUÇÃO DE RINGER COM LACTATO DE SÓDIO SOL. INJ. CX. 20 BOLSA SIST. FECH. X 500 ML</v>
          </cell>
          <cell r="E909" t="str">
            <v xml:space="preserve">LABORATORIO SANOBIOL</v>
          </cell>
          <cell r="F909" t="n">
            <v>1</v>
          </cell>
          <cell r="G909" t="str">
            <v>UN</v>
          </cell>
          <cell r="H909" t="str">
            <v>NÃO</v>
          </cell>
          <cell r="I909" t="n">
            <v>7.5101368252679324</v>
          </cell>
        </row>
        <row r="910">
          <cell r="A910" t="n">
            <v>90248180</v>
          </cell>
          <cell r="B910" t="n">
            <v>20</v>
          </cell>
          <cell r="C910" t="str">
            <v xml:space="preserve">ÁCIDOS GRAXOS+LECITINA DE SOJA+RETINOL+TOCOFEROL</v>
          </cell>
          <cell r="D910" t="str">
            <v xml:space="preserve">AGE DERM LOÇÃO OLEOSA ALMOTOLIA OU SPRAY X 200 ML</v>
          </cell>
          <cell r="E910" t="str">
            <v>HELIANTO</v>
          </cell>
          <cell r="F910" t="n">
            <v>200</v>
          </cell>
          <cell r="G910" t="str">
            <v>ML</v>
          </cell>
          <cell r="H910" t="str">
            <v>SIM</v>
          </cell>
          <cell r="I910" t="n">
            <v>0.50252604388023969</v>
          </cell>
        </row>
        <row r="911">
          <cell r="A911" t="n">
            <v>92437966</v>
          </cell>
          <cell r="B911" t="n">
            <v>20</v>
          </cell>
          <cell r="C911" t="str">
            <v xml:space="preserve">OLANZAPINA 5 MG CX. 14 CP. REV.</v>
          </cell>
          <cell r="D911" t="str">
            <v xml:space="preserve">ZYPREXA 5 MG CX. 14 CP. REV.</v>
          </cell>
          <cell r="E911" t="str">
            <v xml:space="preserve">ELI LILLY DO BRASIL LTDA</v>
          </cell>
          <cell r="F911" t="n">
            <v>1</v>
          </cell>
          <cell r="G911" t="str">
            <v>COM</v>
          </cell>
          <cell r="H911" t="str">
            <v>NÃO</v>
          </cell>
          <cell r="I911" t="n">
            <v>15.432259235253881</v>
          </cell>
        </row>
        <row r="912">
          <cell r="A912" t="n">
            <v>90281632</v>
          </cell>
          <cell r="B912" t="n">
            <v>20</v>
          </cell>
          <cell r="C912" t="str">
            <v xml:space="preserve">RINGER SIMPLES - LINHAMAX - FRASCOS - SISTEMA FECHADO 500 ML</v>
          </cell>
          <cell r="D912" t="str">
            <v xml:space="preserve">RINGER SIMPLES - LINHAMAX - FRASCOS - SISTEMA FECHADO 500 ML</v>
          </cell>
          <cell r="E912" t="str">
            <v xml:space="preserve">EUROFARMA  SEGMENTA</v>
          </cell>
          <cell r="F912" t="n">
            <v>1</v>
          </cell>
          <cell r="G912" t="str">
            <v>FR</v>
          </cell>
          <cell r="H912" t="str">
            <v>NÃO</v>
          </cell>
          <cell r="I912" t="n">
            <v>6.7998055312544938</v>
          </cell>
        </row>
        <row r="913">
          <cell r="A913" t="n">
            <v>92472141</v>
          </cell>
          <cell r="B913" t="n">
            <v>20</v>
          </cell>
          <cell r="C913" t="str">
            <v xml:space="preserve">PARACETAMOL - 500MG + CODEINA - 30MG</v>
          </cell>
          <cell r="D913" t="str">
            <v xml:space="preserve">CODEX - 30MG</v>
          </cell>
          <cell r="E913" t="str">
            <v xml:space="preserve">UNIAO QUIMICA</v>
          </cell>
          <cell r="F913" t="n">
            <v>1</v>
          </cell>
          <cell r="G913" t="str">
            <v>COM</v>
          </cell>
          <cell r="H913" t="str">
            <v>NÃO</v>
          </cell>
          <cell r="I913" t="n">
            <v>1.7588122850300509</v>
          </cell>
        </row>
        <row r="914">
          <cell r="A914" t="n">
            <v>90219260</v>
          </cell>
          <cell r="B914" t="n">
            <v>20</v>
          </cell>
          <cell r="C914" t="str">
            <v xml:space="preserve">CLORIDRATO DE AMIODARONA - 150MG</v>
          </cell>
          <cell r="D914" t="str">
            <v xml:space="preserve">ATLANSIL - 150MG SOL. INJ. CX. 6 AMP. X 3 ML</v>
          </cell>
          <cell r="E914" t="str">
            <v>SANOFI-AVENTIS</v>
          </cell>
          <cell r="F914" t="n">
            <v>1</v>
          </cell>
          <cell r="G914" t="str">
            <v>AMP</v>
          </cell>
          <cell r="H914" t="str">
            <v>NÃO</v>
          </cell>
          <cell r="I914" t="n">
            <v>2.7951981214430557</v>
          </cell>
        </row>
        <row r="915">
          <cell r="A915" t="n">
            <v>90202686</v>
          </cell>
          <cell r="B915" t="n">
            <v>20</v>
          </cell>
          <cell r="C915" t="str">
            <v xml:space="preserve">CLORIDRATO DE LIDOCAÍNA+EPINEFRINA 2% CV SOL. INJ. CX. 25 FA. X 20 ML</v>
          </cell>
          <cell r="D915" t="str">
            <v xml:space="preserve">HYPOCAINA 2% CV SOL. INJ. CX. 25 FA. X 20 ML</v>
          </cell>
          <cell r="E915" t="str">
            <v>HYPOFARMA</v>
          </cell>
          <cell r="F915" t="n">
            <v>20</v>
          </cell>
          <cell r="G915" t="str">
            <v>ML</v>
          </cell>
          <cell r="H915" t="str">
            <v>SIM</v>
          </cell>
          <cell r="I915" t="n">
            <v>0.24607049467251463</v>
          </cell>
        </row>
        <row r="916">
          <cell r="A916" t="n">
            <v>90166884</v>
          </cell>
          <cell r="B916" t="n">
            <v>20</v>
          </cell>
          <cell r="C916" t="str">
            <v xml:space="preserve">ACETATO DE METILPREDNISOLONA 40 MGML SUSP. INJ. FA X 2 ML</v>
          </cell>
          <cell r="D916" t="str">
            <v xml:space="preserve">DEPO-MEDROL 40 MGML SUSP. INJ. FA X 2 ML</v>
          </cell>
          <cell r="E916" t="str">
            <v xml:space="preserve">PHARMACIA PFIZER</v>
          </cell>
          <cell r="F916" t="n">
            <v>1</v>
          </cell>
          <cell r="G916" t="str">
            <v>FA</v>
          </cell>
          <cell r="H916" t="str">
            <v>NÃO</v>
          </cell>
          <cell r="I916" t="n">
            <v>15.265737602576909</v>
          </cell>
        </row>
        <row r="917">
          <cell r="A917" t="n">
            <v>90199057</v>
          </cell>
          <cell r="B917" t="n">
            <v>20</v>
          </cell>
          <cell r="C917" t="str">
            <v xml:space="preserve">ACETILCISTEINA - 600MG</v>
          </cell>
          <cell r="D917" t="str">
            <v xml:space="preserve">FLUIMUCIL - 600MG</v>
          </cell>
          <cell r="E917" t="str">
            <v>ZAMBON</v>
          </cell>
          <cell r="F917" t="n">
            <v>1</v>
          </cell>
          <cell r="G917" t="str">
            <v>COM</v>
          </cell>
          <cell r="H917" t="str">
            <v>NÃO</v>
          </cell>
          <cell r="I917" t="n">
            <v>5.2434859002689418</v>
          </cell>
        </row>
        <row r="918">
          <cell r="A918" t="n">
            <v>90274873</v>
          </cell>
          <cell r="B918" t="n">
            <v>20</v>
          </cell>
          <cell r="C918" t="str">
            <v xml:space="preserve">GADODIAMIDA 287 MGML SOL. INJ. FA X  20 ML</v>
          </cell>
          <cell r="D918" t="str">
            <v xml:space="preserve">OMNISCAN 287 MGML SOL. INJ. FA X  20 ML</v>
          </cell>
          <cell r="E918" t="str">
            <v>FARMASA</v>
          </cell>
          <cell r="F918" t="n">
            <v>20</v>
          </cell>
          <cell r="G918" t="str">
            <v>ML</v>
          </cell>
          <cell r="H918" t="str">
            <v>SIM</v>
          </cell>
          <cell r="I918" t="n">
            <v>19.455180181108446</v>
          </cell>
        </row>
        <row r="919">
          <cell r="A919" t="n">
            <v>90326016</v>
          </cell>
          <cell r="B919" t="n">
            <v>20</v>
          </cell>
          <cell r="C919" t="str">
            <v xml:space="preserve">CLORIDRATO DE NALOXONA - 0,4MG1ML</v>
          </cell>
          <cell r="D919" t="str">
            <v xml:space="preserve">NARCAN - 0,4MG1ML</v>
          </cell>
          <cell r="E919" t="str">
            <v>CRISTALIA</v>
          </cell>
          <cell r="F919" t="n">
            <v>1</v>
          </cell>
          <cell r="G919" t="str">
            <v>AMP</v>
          </cell>
          <cell r="H919" t="str">
            <v>NÃO</v>
          </cell>
          <cell r="I919" t="n">
            <v>11.338497076465645</v>
          </cell>
        </row>
        <row r="920">
          <cell r="A920" t="n">
            <v>90132580</v>
          </cell>
          <cell r="B920" t="n">
            <v>20</v>
          </cell>
          <cell r="C920" t="str">
            <v xml:space="preserve">CLORIDRATO DE PROXIMETACAÍNA 5 MGML SOL. OFT. FR. PLÁST. GTS.X 5 ML</v>
          </cell>
          <cell r="D920" t="str">
            <v xml:space="preserve">ANESTALCON 5 MGML SOL. OFT. FR. PLÁST. GTS.X 5 ML</v>
          </cell>
          <cell r="E920" t="str">
            <v>ALCON</v>
          </cell>
          <cell r="F920" t="n">
            <v>100</v>
          </cell>
          <cell r="G920" t="str">
            <v>GTS</v>
          </cell>
          <cell r="H920" t="str">
            <v>SIM</v>
          </cell>
          <cell r="I920" t="n">
            <v>0.073908541578159459</v>
          </cell>
        </row>
        <row r="921">
          <cell r="A921" t="n">
            <v>90250907</v>
          </cell>
          <cell r="B921" t="n">
            <v>20</v>
          </cell>
          <cell r="C921" t="str">
            <v xml:space="preserve">SMOFKABIVEN LIVRE DE ELETROLITOS EMUL INJ IV BOLS PLAS X 986 ML SIST FECH</v>
          </cell>
          <cell r="D921" t="str">
            <v xml:space="preserve">SMOFKABIVEN LIVRE DE ELETROLITOS EMUL INJ IV BOLS PLAS X 986 ML SIST FECH</v>
          </cell>
          <cell r="E921" t="str">
            <v xml:space="preserve">FRESENIUS KABI BRASIL LTDA</v>
          </cell>
          <cell r="F921" t="n">
            <v>1</v>
          </cell>
          <cell r="G921" t="str">
            <v>UN</v>
          </cell>
          <cell r="H921" t="str">
            <v>NÃO</v>
          </cell>
          <cell r="I921" t="n">
            <v>285.53518249450912</v>
          </cell>
        </row>
        <row r="922">
          <cell r="A922" t="n">
            <v>90284917</v>
          </cell>
          <cell r="B922" t="n">
            <v>20</v>
          </cell>
          <cell r="C922" t="str">
            <v xml:space="preserve">CLORETO DE SÓDIO 0,9% SOL. INJ. SIST. FECH. CX. 50 BOLSA X 100ML</v>
          </cell>
          <cell r="D922" t="str">
            <v xml:space="preserve">FISIOLÓGICO 0,9% SOL. INJ. SIST. FECH. CX. 50 BOLSA X 100ML</v>
          </cell>
          <cell r="E922" t="str">
            <v>J.P</v>
          </cell>
          <cell r="F922" t="n">
            <v>1</v>
          </cell>
          <cell r="G922" t="str">
            <v>UN</v>
          </cell>
          <cell r="H922" t="str">
            <v>NÃO</v>
          </cell>
          <cell r="I922" t="n">
            <v>6.2324652837044203</v>
          </cell>
        </row>
        <row r="923">
          <cell r="A923" t="n">
            <v>90297059</v>
          </cell>
          <cell r="B923" t="n">
            <v>20</v>
          </cell>
          <cell r="C923" t="str">
            <v xml:space="preserve">OXACILINA SÓDICA 500 MG PÓ SOL. INJ. CX. 50 FA VD.</v>
          </cell>
          <cell r="D923" t="str">
            <v xml:space="preserve">OXANON 500 MG PÓ SOL. INJ. CX. 50 FA VD.</v>
          </cell>
          <cell r="E923" t="str">
            <v>ARISTON</v>
          </cell>
          <cell r="F923" t="n">
            <v>1</v>
          </cell>
          <cell r="G923" t="str">
            <v>UN</v>
          </cell>
          <cell r="H923" t="str">
            <v>NÃO</v>
          </cell>
          <cell r="I923" t="n">
            <v>3.1406714444497132</v>
          </cell>
        </row>
        <row r="924">
          <cell r="A924" t="n">
            <v>90272668</v>
          </cell>
          <cell r="B924" t="n">
            <v>20</v>
          </cell>
          <cell r="C924" t="str">
            <v xml:space="preserve">CITRATO DE FENTANILA</v>
          </cell>
          <cell r="D924" t="str">
            <v xml:space="preserve">DUROGESIC D-TRANS 4,2 MG (25 MCGH) CX. 5 ADESIVOS TRANSDÉRMICOS.</v>
          </cell>
          <cell r="E924" t="str">
            <v>JANSSEN-CILAG</v>
          </cell>
          <cell r="F924" t="n">
            <v>1</v>
          </cell>
          <cell r="G924" t="str">
            <v>UN</v>
          </cell>
          <cell r="H924" t="str">
            <v>NÃO</v>
          </cell>
          <cell r="I924" t="n">
            <v>61.873519152754511</v>
          </cell>
        </row>
        <row r="925">
          <cell r="A925" t="n">
            <v>90311302</v>
          </cell>
          <cell r="B925" t="n">
            <v>20</v>
          </cell>
          <cell r="C925" t="str">
            <v xml:space="preserve">OXALATO DE ESCITALOPRAM 15 MG CX. 14 CP. REV.</v>
          </cell>
          <cell r="D925" t="str">
            <v xml:space="preserve">LEXAPRO 15 MG CX. 14 CP. REV.</v>
          </cell>
          <cell r="E925" t="str">
            <v>LUNDBECK</v>
          </cell>
          <cell r="F925" t="n">
            <v>1</v>
          </cell>
          <cell r="G925" t="str">
            <v>COM</v>
          </cell>
          <cell r="H925" t="str">
            <v>NÃO</v>
          </cell>
          <cell r="I925" t="n">
            <v>8.789968381631331</v>
          </cell>
        </row>
        <row r="926">
          <cell r="A926" t="n">
            <v>90259580</v>
          </cell>
          <cell r="B926" t="n">
            <v>20</v>
          </cell>
          <cell r="C926" t="str">
            <v xml:space="preserve">FLUCONAZOL - 150MG</v>
          </cell>
          <cell r="D926" t="str">
            <v xml:space="preserve">FLUCONAZOL - 150MG</v>
          </cell>
          <cell r="E926" t="str">
            <v xml:space="preserve">TEUTO BRAS.</v>
          </cell>
          <cell r="F926" t="n">
            <v>1</v>
          </cell>
          <cell r="G926" t="str">
            <v>CAP</v>
          </cell>
          <cell r="H926" t="str">
            <v>NÃO</v>
          </cell>
          <cell r="I926" t="n">
            <v>27.794258768504921</v>
          </cell>
        </row>
        <row r="927">
          <cell r="A927" t="n">
            <v>92404057</v>
          </cell>
          <cell r="B927" t="n">
            <v>20</v>
          </cell>
          <cell r="C927" t="str">
            <v xml:space="preserve">CLORIDRATO DE PAPAVERINA 50 MGML SOL. INJ. CX. 10 AMP X 2 ML</v>
          </cell>
          <cell r="D927" t="str">
            <v xml:space="preserve">HYPOVERIN 50 MGML SOL. INJ. CX. 10 AMP X 2 ML</v>
          </cell>
          <cell r="E927" t="str">
            <v>HYPOFARMA</v>
          </cell>
          <cell r="F927" t="n">
            <v>1</v>
          </cell>
          <cell r="G927" t="str">
            <v>AMP</v>
          </cell>
          <cell r="H927" t="str">
            <v>NÃO</v>
          </cell>
          <cell r="I927" t="n">
            <v>15.196907604572194</v>
          </cell>
        </row>
        <row r="928">
          <cell r="A928" t="n">
            <v>90135610</v>
          </cell>
          <cell r="B928" t="n">
            <v>20</v>
          </cell>
          <cell r="C928" t="str">
            <v xml:space="preserve">SUCCINATO SÓDICO DE HIDROCORTISONA 100 MG PÓ LIOF. INJ. CX. 100 FA</v>
          </cell>
          <cell r="D928" t="str">
            <v xml:space="preserve">CORTISTON 100 MG PÓ LIOF. INJ. CX. 100 FA</v>
          </cell>
          <cell r="E928" t="str">
            <v>ARISTON</v>
          </cell>
          <cell r="F928" t="n">
            <v>1</v>
          </cell>
          <cell r="G928" t="str">
            <v>FA</v>
          </cell>
          <cell r="H928" t="str">
            <v>NÃO</v>
          </cell>
          <cell r="I928" t="n">
            <v>5.4649707271976062</v>
          </cell>
        </row>
        <row r="929">
          <cell r="A929" t="n">
            <v>92425810</v>
          </cell>
          <cell r="B929" t="n">
            <v>20</v>
          </cell>
          <cell r="C929" t="str">
            <v xml:space="preserve">CLORETO DE CÁLCIO+CLORETO DE POTÁSSIO+CLORETO DE SÓDIO SOL. INJ. SIST. FECH. ECOFLAC PLUS FR. X 500 ML</v>
          </cell>
          <cell r="D929" t="str">
            <v xml:space="preserve">RINGER SOL. INJ. SIST. FECH. ECOFLAC PLUS FR. X 500 ML</v>
          </cell>
          <cell r="E929" t="str">
            <v xml:space="preserve">LABORATÓRIOS B. BRAUN SA</v>
          </cell>
          <cell r="F929" t="n">
            <v>1</v>
          </cell>
          <cell r="G929" t="str">
            <v>UN</v>
          </cell>
          <cell r="H929" t="str">
            <v>NÃO</v>
          </cell>
          <cell r="I929" t="n">
            <v>6.8810750527690914</v>
          </cell>
        </row>
        <row r="930">
          <cell r="A930" t="n">
            <v>90150805</v>
          </cell>
          <cell r="B930" t="n">
            <v>20</v>
          </cell>
          <cell r="C930" t="str">
            <v xml:space="preserve">BENZILPENICILINA BENZATINA 1.200.000 UI (300.000 UIML) SUSP. INJ.CX. 10 FA X 4 ML</v>
          </cell>
          <cell r="D930" t="str">
            <v xml:space="preserve">BENZETACIL 1.200.000 UI (300.000 UIML) SUSP. INJ.CX. 10 FA X 4 ML</v>
          </cell>
          <cell r="E930" t="str">
            <v>EUROFARMA</v>
          </cell>
          <cell r="F930" t="n">
            <v>1</v>
          </cell>
          <cell r="G930" t="str">
            <v>FA</v>
          </cell>
          <cell r="H930" t="str">
            <v>NÃO</v>
          </cell>
          <cell r="I930" t="n">
            <v>12.040619385068743</v>
          </cell>
        </row>
        <row r="931">
          <cell r="A931" t="n">
            <v>90185145</v>
          </cell>
          <cell r="B931" t="n">
            <v>20</v>
          </cell>
          <cell r="C931" t="str">
            <v xml:space="preserve">DIPROPIONATO DE BETAMETASONA+FOSFATO DISSÓDICO DE BETAMETASONA</v>
          </cell>
          <cell r="D931" t="str">
            <v xml:space="preserve">DUOFLAM 6,43 MGML + 2,63 MGML SUSP. INJ. AMP. X 1 ML + SERINGA</v>
          </cell>
          <cell r="E931" t="str">
            <v>CRISTALIA</v>
          </cell>
          <cell r="F931" t="n">
            <v>1</v>
          </cell>
          <cell r="G931" t="str">
            <v>AMP</v>
          </cell>
          <cell r="H931" t="str">
            <v>NÃO</v>
          </cell>
          <cell r="I931" t="n">
            <v>16.630471264661686</v>
          </cell>
        </row>
        <row r="932">
          <cell r="A932" t="n">
            <v>90127269</v>
          </cell>
          <cell r="B932" t="n">
            <v>20</v>
          </cell>
          <cell r="C932" t="str">
            <v>SINVASTATINA</v>
          </cell>
          <cell r="D932" t="str">
            <v xml:space="preserve">SINVASTATINA 20  MG  CX.  30  CP. REV.</v>
          </cell>
          <cell r="E932" t="str">
            <v>BIOSINTETICA</v>
          </cell>
          <cell r="F932" t="n">
            <v>1</v>
          </cell>
          <cell r="G932" t="str">
            <v>COM</v>
          </cell>
          <cell r="H932" t="str">
            <v>NÃO</v>
          </cell>
          <cell r="I932" t="n">
            <v>1.9749946845327493</v>
          </cell>
        </row>
        <row r="933">
          <cell r="A933" t="n">
            <v>92452345</v>
          </cell>
          <cell r="B933" t="n">
            <v>20</v>
          </cell>
          <cell r="C933" t="str">
            <v xml:space="preserve">CLORIDRATO DE RANITIDINA 50 MG (25 MGML) SOL. INJ. CX. 50 AMP.X 2 ML</v>
          </cell>
          <cell r="D933" t="str">
            <v xml:space="preserve">CLORIDRATO DE RANITIDINA 50 MG (25 MGML) SOL. INJ. CX. 50 AMP.X 2 ML</v>
          </cell>
          <cell r="E933" t="str">
            <v xml:space="preserve">UNIAO QUIMICA</v>
          </cell>
          <cell r="F933" t="n">
            <v>1</v>
          </cell>
          <cell r="G933" t="str">
            <v>AMP</v>
          </cell>
          <cell r="H933" t="str">
            <v>NÃO</v>
          </cell>
          <cell r="I933" t="n">
            <v>1.593410635426814</v>
          </cell>
        </row>
        <row r="934">
          <cell r="A934" t="n">
            <v>90301943</v>
          </cell>
          <cell r="B934" t="n">
            <v>20</v>
          </cell>
          <cell r="C934" t="str">
            <v xml:space="preserve">CEFAZOLINA SÓDICA 1 G PÓ INJ. FA</v>
          </cell>
          <cell r="D934" t="str">
            <v xml:space="preserve">CEZOLIN 1 G PÓ INJ. FA</v>
          </cell>
          <cell r="E934" t="str">
            <v>BIOCHIMICO</v>
          </cell>
          <cell r="F934" t="n">
            <v>1</v>
          </cell>
          <cell r="G934" t="str">
            <v>FA</v>
          </cell>
          <cell r="H934" t="str">
            <v>NÃO</v>
          </cell>
          <cell r="I934" t="n">
            <v>6.4717449940959417</v>
          </cell>
        </row>
        <row r="935">
          <cell r="A935" t="n">
            <v>90306228</v>
          </cell>
          <cell r="B935" t="n">
            <v>20</v>
          </cell>
          <cell r="C935" t="str">
            <v xml:space="preserve">OXALATO DE ESCITALOPRAM 10 MG CX.60 CP. REV.</v>
          </cell>
          <cell r="D935" t="str">
            <v xml:space="preserve">EXODUS 10 MG CX.60 CP. REV.</v>
          </cell>
          <cell r="E935" t="str">
            <v xml:space="preserve">ACHÉ LABORATÓRIOS FARMACÊUTICO</v>
          </cell>
          <cell r="F935" t="n">
            <v>1</v>
          </cell>
          <cell r="G935" t="str">
            <v>COM</v>
          </cell>
          <cell r="H935" t="str">
            <v>NÃO</v>
          </cell>
          <cell r="I935" t="n">
            <v>2.4281689999822538</v>
          </cell>
        </row>
        <row r="936">
          <cell r="A936" t="n">
            <v>90274881</v>
          </cell>
          <cell r="B936" t="n">
            <v>20</v>
          </cell>
          <cell r="C936" t="str">
            <v xml:space="preserve">GADODIAMIDA  287 MGML SOL. INJ. FA X  15 ML</v>
          </cell>
          <cell r="D936" t="str">
            <v xml:space="preserve">OMNISCAN 287 MGML SOL. INJ. FA X  15 ML</v>
          </cell>
          <cell r="E936" t="str">
            <v>FARMASA</v>
          </cell>
          <cell r="F936" t="n">
            <v>15</v>
          </cell>
          <cell r="G936" t="str">
            <v>ML</v>
          </cell>
          <cell r="H936" t="str">
            <v>SIM</v>
          </cell>
          <cell r="I936" t="n">
            <v>20.55736861887975</v>
          </cell>
        </row>
        <row r="937">
          <cell r="A937" t="n">
            <v>92468977</v>
          </cell>
          <cell r="B937" t="n">
            <v>20</v>
          </cell>
          <cell r="C937" t="str">
            <v xml:space="preserve">BROMETO DE IPRATROPIO - 0,25MG  20ML SOL.NASAL</v>
          </cell>
          <cell r="D937" t="str">
            <v xml:space="preserve">BROMETO DE IPRATROPIO - 0,25MG  20ML SOL. NASAL</v>
          </cell>
          <cell r="E937" t="str">
            <v xml:space="preserve">UNIAO QUIMICA</v>
          </cell>
          <cell r="F937" t="n">
            <v>400</v>
          </cell>
          <cell r="G937" t="str">
            <v>GTS</v>
          </cell>
          <cell r="H937" t="str">
            <v>SIM</v>
          </cell>
          <cell r="I937" t="n">
            <v>0.015696651245994741</v>
          </cell>
        </row>
        <row r="938">
          <cell r="A938" t="n">
            <v>90216105</v>
          </cell>
          <cell r="B938" t="n">
            <v>20</v>
          </cell>
          <cell r="C938" t="str">
            <v xml:space="preserve">ÁCIDO TRANEXÂMICO 250 MG5 ML SOL. INJ. CX. 5 AMP. X 5 ML</v>
          </cell>
          <cell r="D938" t="str">
            <v>HEMOBLOCK</v>
          </cell>
          <cell r="E938" t="str">
            <v xml:space="preserve">SIGMA PHARMA</v>
          </cell>
          <cell r="F938" t="n">
            <v>1</v>
          </cell>
          <cell r="G938" t="str">
            <v>AMP</v>
          </cell>
          <cell r="H938" t="str">
            <v>NÃO</v>
          </cell>
          <cell r="I938" t="n">
            <v>6.3098233527702776</v>
          </cell>
        </row>
        <row r="939">
          <cell r="A939" t="n">
            <v>90016017</v>
          </cell>
          <cell r="B939" t="n">
            <v>20</v>
          </cell>
          <cell r="C939" t="str">
            <v xml:space="preserve">ESPIRONOLACTONA 25 MG CX. 30 CP.</v>
          </cell>
          <cell r="D939" t="str">
            <v xml:space="preserve">ALDACTONE 25 MG CX. 30 CP.</v>
          </cell>
          <cell r="E939" t="str">
            <v xml:space="preserve">PHARMACIA PFIZER</v>
          </cell>
          <cell r="F939" t="n">
            <v>1</v>
          </cell>
          <cell r="G939" t="str">
            <v>COM</v>
          </cell>
          <cell r="H939" t="str">
            <v>NÃO</v>
          </cell>
          <cell r="I939" t="n">
            <v>0.89555775756420042</v>
          </cell>
        </row>
        <row r="940">
          <cell r="A940" t="n">
            <v>90131690</v>
          </cell>
          <cell r="B940" t="n">
            <v>20</v>
          </cell>
          <cell r="C940" t="str">
            <v xml:space="preserve">TIAMINA 300 MG CX. 30 CP. REV.</v>
          </cell>
          <cell r="D940" t="str">
            <v xml:space="preserve">BENERVA 300 MG CX. 30 CP. REV.</v>
          </cell>
          <cell r="E940" t="str">
            <v>BAYER</v>
          </cell>
          <cell r="F940" t="n">
            <v>1</v>
          </cell>
          <cell r="G940" t="str">
            <v>COM</v>
          </cell>
          <cell r="H940" t="str">
            <v>NÃO</v>
          </cell>
          <cell r="I940" t="n">
            <v>0.69263621715885948</v>
          </cell>
        </row>
        <row r="941">
          <cell r="A941" t="n">
            <v>90285808</v>
          </cell>
          <cell r="B941" t="n">
            <v>20</v>
          </cell>
          <cell r="C941" t="str">
            <v xml:space="preserve">CLORIDRATO DE METOCLOPRAMIDA - 5MGML SOL. INJ</v>
          </cell>
          <cell r="D941" t="str">
            <v xml:space="preserve">CLORIDRATO DE METOCLOPRAMIDA - 5MGML SOL. INJ</v>
          </cell>
          <cell r="E941" t="str">
            <v>HIPOLABOR</v>
          </cell>
          <cell r="F941" t="n">
            <v>1</v>
          </cell>
          <cell r="G941" t="str">
            <v>AMP</v>
          </cell>
          <cell r="H941" t="str">
            <v>NÃO</v>
          </cell>
          <cell r="I941" t="n">
            <v>0.97365570573112803</v>
          </cell>
        </row>
        <row r="942">
          <cell r="A942" t="n">
            <v>92463274</v>
          </cell>
          <cell r="B942" t="n">
            <v>20</v>
          </cell>
          <cell r="C942" t="str">
            <v xml:space="preserve">INSULINA GLARGINA 100 UIML SOL. INJ. FA VD. X 10 ML</v>
          </cell>
          <cell r="D942" t="str">
            <v xml:space="preserve">LANTUS  100 UIML SOL. INJ. FA VD. X 10 ML</v>
          </cell>
          <cell r="E942" t="str">
            <v>SANOFI-AVENTIS</v>
          </cell>
          <cell r="F942" t="n">
            <v>1000</v>
          </cell>
          <cell r="G942" t="str">
            <v>UI</v>
          </cell>
          <cell r="H942" t="str">
            <v>SIM</v>
          </cell>
          <cell r="I942" t="n">
            <v>0.16563035520076638</v>
          </cell>
        </row>
        <row r="943">
          <cell r="A943" t="n">
            <v>90379039</v>
          </cell>
          <cell r="B943" t="n">
            <v>20</v>
          </cell>
          <cell r="C943" t="str">
            <v xml:space="preserve">BROMOPRIDA - 5MG  2ML</v>
          </cell>
          <cell r="D943" t="str">
            <v xml:space="preserve">PLAMET - 5MG  2ML</v>
          </cell>
          <cell r="E943" t="str">
            <v>LIBBS</v>
          </cell>
          <cell r="F943" t="n">
            <v>1</v>
          </cell>
          <cell r="G943" t="str">
            <v>AMP</v>
          </cell>
          <cell r="H943" t="str">
            <v>NÃO</v>
          </cell>
          <cell r="I943" t="n">
            <v>7.1952179740446995</v>
          </cell>
        </row>
        <row r="944">
          <cell r="A944" t="n">
            <v>90310292</v>
          </cell>
          <cell r="B944" t="str">
            <v>00</v>
          </cell>
          <cell r="C944" t="str">
            <v xml:space="preserve">IMIPENEM + CILASTATINA 500MG + 500MG PÓ SOL. INJ. CX 10 FA VD INC X 20ML</v>
          </cell>
          <cell r="D944" t="str">
            <v xml:space="preserve">IMIPENEM + CILASTATINA 500MG + 500MG PÓ SOL. INJ. CX 10 FA VD INC X 20ML</v>
          </cell>
          <cell r="E944" t="str">
            <v>NOVAFARMA</v>
          </cell>
          <cell r="F944" t="n">
            <v>1</v>
          </cell>
          <cell r="G944" t="str">
            <v>FA</v>
          </cell>
          <cell r="H944" t="str">
            <v>NÃO</v>
          </cell>
          <cell r="I944" t="n">
            <v>89.60879634577455</v>
          </cell>
        </row>
        <row r="945">
          <cell r="A945" t="n">
            <v>90310586</v>
          </cell>
          <cell r="B945" t="n">
            <v>20</v>
          </cell>
          <cell r="C945" t="str">
            <v xml:space="preserve">CLORIDRATO DE PRASUGREL 10 MG CX. 14 CP. REV.</v>
          </cell>
          <cell r="D945" t="str">
            <v xml:space="preserve">EFFIENT 10 MG CX. 14 CP. REV.</v>
          </cell>
          <cell r="E945" t="str">
            <v xml:space="preserve">ELI LILLY DO BRASIL LTDA</v>
          </cell>
          <cell r="F945" t="n">
            <v>1</v>
          </cell>
          <cell r="G945" t="str">
            <v>COM</v>
          </cell>
          <cell r="H945" t="str">
            <v>NÃO</v>
          </cell>
          <cell r="I945" t="n">
            <v>8.7185057410525442</v>
          </cell>
        </row>
        <row r="946">
          <cell r="A946" t="n">
            <v>90150287</v>
          </cell>
          <cell r="B946" t="n">
            <v>20</v>
          </cell>
          <cell r="C946" t="str">
            <v xml:space="preserve">DEXAMETASONA+HIDROXOCOBALAMINA+DIPIRONA SÓDICA SOL. INJ. CX. 3 AMP A X 1 ML + 3 AMP B X 1 ML</v>
          </cell>
          <cell r="D946" t="str">
            <v xml:space="preserve">DEXALGEN SOL. INJ. CX. 3 AMP A X 1 ML + 3 AMP B X 1 ML</v>
          </cell>
          <cell r="E946" t="str">
            <v>EUROFARMA</v>
          </cell>
          <cell r="F946" t="n">
            <v>1</v>
          </cell>
          <cell r="G946" t="str">
            <v>AMP</v>
          </cell>
          <cell r="H946" t="str">
            <v>NÃO</v>
          </cell>
          <cell r="I946" t="n">
            <v>12.2123257763919</v>
          </cell>
        </row>
        <row r="947">
          <cell r="A947" t="n">
            <v>90181034</v>
          </cell>
          <cell r="B947" t="n">
            <v>20</v>
          </cell>
          <cell r="C947" t="str">
            <v xml:space="preserve">CLORIDRATO DE PROMETAZINA - 25MGML  2ML</v>
          </cell>
          <cell r="D947" t="str">
            <v xml:space="preserve">FENERGAN - 25MGML  2ML</v>
          </cell>
          <cell r="E947" t="str">
            <v>SANOFI-AVENTIS</v>
          </cell>
          <cell r="F947" t="n">
            <v>1</v>
          </cell>
          <cell r="G947" t="str">
            <v>AMP</v>
          </cell>
          <cell r="H947" t="str">
            <v>NÃO</v>
          </cell>
          <cell r="I947" t="n">
            <v>2.5766154222654043</v>
          </cell>
        </row>
        <row r="948">
          <cell r="A948" t="n">
            <v>90267940</v>
          </cell>
          <cell r="B948" t="n">
            <v>20</v>
          </cell>
          <cell r="C948" t="str">
            <v xml:space="preserve">PARACETAMOL 200 MGML SOL. ORAL GTS. FR. X 15 ML</v>
          </cell>
          <cell r="D948" t="str">
            <v xml:space="preserve">TYLENOL 200 MGML SOL. ORAL GTS. FR. X 15 ML</v>
          </cell>
          <cell r="E948" t="str">
            <v xml:space="preserve">JANSSEN  J&amp;J</v>
          </cell>
          <cell r="F948" t="n">
            <v>300</v>
          </cell>
          <cell r="G948" t="str">
            <v>GTS</v>
          </cell>
          <cell r="H948" t="str">
            <v>SIM</v>
          </cell>
          <cell r="I948" t="n">
            <v>0.055178305136638794</v>
          </cell>
        </row>
        <row r="949">
          <cell r="A949" t="n">
            <v>92427766</v>
          </cell>
          <cell r="B949" t="n">
            <v>20</v>
          </cell>
          <cell r="C949" t="str">
            <v xml:space="preserve">SUCCINATO SÓDICO DE HIDROCORTISONA 500 MG PÓ LIÓF. INJ. CX. 50 FA + 50 AMP. DIL. X 4 ML</v>
          </cell>
          <cell r="D949" t="str">
            <v xml:space="preserve">SUCCINATO SÓDICO DE HIDROCORTISONA 500 MG PÓ LIÓF. INJ. CX. 50 FA + 50 AMP. DIL. X 4 ML</v>
          </cell>
          <cell r="E949" t="str">
            <v>EUROFARMA</v>
          </cell>
          <cell r="F949" t="n">
            <v>1</v>
          </cell>
          <cell r="G949" t="str">
            <v>FA</v>
          </cell>
          <cell r="H949" t="str">
            <v>NÃO</v>
          </cell>
          <cell r="I949" t="n">
            <v>8.8841102429744563</v>
          </cell>
        </row>
        <row r="950">
          <cell r="A950" t="n">
            <v>90219465</v>
          </cell>
          <cell r="B950" t="n">
            <v>20</v>
          </cell>
          <cell r="C950" t="str">
            <v xml:space="preserve">ÁCIDO ASCÓRBICO - 500MG</v>
          </cell>
          <cell r="D950" t="str">
            <v xml:space="preserve">CEWIN - 500MG CX. 30 CP. DESINT. LENTA</v>
          </cell>
          <cell r="E950" t="str">
            <v>SANOFI-AVENTIS</v>
          </cell>
          <cell r="F950" t="n">
            <v>1</v>
          </cell>
          <cell r="G950" t="str">
            <v>COM</v>
          </cell>
          <cell r="H950" t="str">
            <v>NÃO</v>
          </cell>
          <cell r="I950" t="n">
            <v>0.74609472726127346</v>
          </cell>
        </row>
        <row r="951">
          <cell r="A951" t="n">
            <v>90158580</v>
          </cell>
          <cell r="B951" t="n">
            <v>20</v>
          </cell>
          <cell r="C951" t="str">
            <v>CIANOCOBALAMINA+TIAMINA+PIRIDOXINA</v>
          </cell>
          <cell r="D951" t="str">
            <v xml:space="preserve">CITONEURIN 5000 MCGML + (100 + 100)MGML SOL. INJ. CX. 3 AMP. X 1 ML</v>
          </cell>
          <cell r="E951" t="str">
            <v xml:space="preserve">MERCK S.A.</v>
          </cell>
          <cell r="F951" t="n">
            <v>1</v>
          </cell>
          <cell r="G951" t="str">
            <v>AMP</v>
          </cell>
          <cell r="H951" t="str">
            <v>NÃO</v>
          </cell>
          <cell r="I951" t="n">
            <v>3.9101802067343869</v>
          </cell>
        </row>
        <row r="952">
          <cell r="A952" t="n">
            <v>90119487</v>
          </cell>
          <cell r="B952" t="n">
            <v>20</v>
          </cell>
          <cell r="C952" t="str">
            <v xml:space="preserve">CLORETO DE SÓDIO ,9% - 100ML</v>
          </cell>
          <cell r="D952" t="str">
            <v xml:space="preserve">FISIOSOL 100ML - SISTEMA ABERTO</v>
          </cell>
          <cell r="E952" t="str">
            <v>JP</v>
          </cell>
          <cell r="F952" t="n">
            <v>1</v>
          </cell>
          <cell r="G952" t="str">
            <v>FR</v>
          </cell>
          <cell r="H952" t="str">
            <v>NÃO</v>
          </cell>
          <cell r="I952" t="n">
            <v>4.8258453420245244</v>
          </cell>
        </row>
        <row r="953">
          <cell r="A953" t="n">
            <v>90185803</v>
          </cell>
          <cell r="B953" t="n">
            <v>20</v>
          </cell>
          <cell r="C953" t="str">
            <v xml:space="preserve">CLORIDRATO DE HIDRALAZINA - 25MG</v>
          </cell>
          <cell r="D953" t="str">
            <v xml:space="preserve">APRESOLINA - 25MG</v>
          </cell>
          <cell r="E953" t="str">
            <v>NOVARTIS</v>
          </cell>
          <cell r="F953" t="n">
            <v>1</v>
          </cell>
          <cell r="G953" t="str">
            <v>DRG</v>
          </cell>
          <cell r="H953" t="str">
            <v>NÃO</v>
          </cell>
          <cell r="I953" t="n">
            <v>0.38188748017939544</v>
          </cell>
        </row>
        <row r="954">
          <cell r="A954" t="n">
            <v>92406955</v>
          </cell>
          <cell r="B954" t="n">
            <v>20</v>
          </cell>
          <cell r="C954" t="str">
            <v xml:space="preserve">LAMOTRIGINA - 25MG</v>
          </cell>
          <cell r="D954" t="str">
            <v xml:space="preserve">LAMICTAL - 25MG</v>
          </cell>
          <cell r="E954" t="str">
            <v>GLAXOSMITKLINE</v>
          </cell>
          <cell r="F954" t="n">
            <v>1</v>
          </cell>
          <cell r="G954" t="str">
            <v>CAP</v>
          </cell>
          <cell r="H954" t="str">
            <v>NÃO</v>
          </cell>
          <cell r="I954" t="n">
            <v>2.1853952541782657</v>
          </cell>
        </row>
        <row r="955">
          <cell r="A955" t="n">
            <v>92455310</v>
          </cell>
          <cell r="B955" t="n">
            <v>20</v>
          </cell>
          <cell r="C955" t="str">
            <v xml:space="preserve">FUROATO DE MOMETASONA - 1MG CREME</v>
          </cell>
          <cell r="D955" t="str">
            <v xml:space="preserve">TOPISON - 1MG</v>
          </cell>
          <cell r="E955" t="str">
            <v>LIBBS</v>
          </cell>
          <cell r="F955" t="n">
            <v>20</v>
          </cell>
          <cell r="G955" t="str">
            <v>G</v>
          </cell>
          <cell r="H955" t="str">
            <v>SIM</v>
          </cell>
          <cell r="I955" t="n">
            <v>2.2176858512981292</v>
          </cell>
        </row>
        <row r="956">
          <cell r="A956" t="n">
            <v>90206215</v>
          </cell>
          <cell r="B956" t="n">
            <v>20</v>
          </cell>
          <cell r="C956" t="str">
            <v xml:space="preserve">ACIDO POLIACRILICO 0,3% - 10GRA GEL</v>
          </cell>
          <cell r="D956" t="str">
            <v xml:space="preserve">REFRESH 0,3% - 10GRA GEL</v>
          </cell>
          <cell r="E956" t="str">
            <v>ALLERGAN</v>
          </cell>
          <cell r="F956" t="n">
            <v>10</v>
          </cell>
          <cell r="G956" t="str">
            <v>G</v>
          </cell>
          <cell r="H956" t="str">
            <v>SIM</v>
          </cell>
          <cell r="I956" t="n">
            <v>4.2574092652745144</v>
          </cell>
        </row>
        <row r="957">
          <cell r="A957" t="n">
            <v>92370020</v>
          </cell>
          <cell r="B957" t="n">
            <v>20</v>
          </cell>
          <cell r="C957" t="str">
            <v xml:space="preserve">FOSFATO DE CLINDAMICINA - 600MG  4ML</v>
          </cell>
          <cell r="D957" t="str">
            <v xml:space="preserve">FOSFATO DE CLINDAMICINA - 600MG  4ML</v>
          </cell>
          <cell r="E957" t="str">
            <v>EUROFARMA</v>
          </cell>
          <cell r="F957" t="n">
            <v>1</v>
          </cell>
          <cell r="G957" t="str">
            <v>AMP</v>
          </cell>
          <cell r="H957" t="str">
            <v>NÃO</v>
          </cell>
          <cell r="I957" t="n">
            <v>10.556495241921507</v>
          </cell>
        </row>
        <row r="958">
          <cell r="A958" t="n">
            <v>90312546</v>
          </cell>
          <cell r="B958" t="n">
            <v>20</v>
          </cell>
          <cell r="C958" t="str">
            <v xml:space="preserve">OLANZAPINA 10 MG CX. 28 CP. REV.</v>
          </cell>
          <cell r="D958" t="str">
            <v xml:space="preserve">OLANZAPINA 10 MG CX. 28 CP. REV.</v>
          </cell>
          <cell r="E958" t="str">
            <v xml:space="preserve">EMS SA</v>
          </cell>
          <cell r="F958" t="n">
            <v>1</v>
          </cell>
          <cell r="G958" t="str">
            <v>COM</v>
          </cell>
          <cell r="H958" t="str">
            <v>NÃO</v>
          </cell>
          <cell r="I958" t="n">
            <v>15.027123776598154</v>
          </cell>
        </row>
        <row r="959">
          <cell r="A959" t="n">
            <v>96006234</v>
          </cell>
          <cell r="B959" t="n">
            <v>20</v>
          </cell>
          <cell r="C959" t="str">
            <v xml:space="preserve">HEMITARTARATO DE NOREPINEFRINA 2 MG/ML SOL INJ IV CX 50 AMP VD AMB X 4 ML (EMB HOSP)</v>
          </cell>
          <cell r="D959" t="str">
            <v xml:space="preserve">HEMITARTARATO DE NOREPINEFRINA 2 MG/ML SOL INJ IV CX 50 AMP VD AMB X 4 ML (EMB HOSP)</v>
          </cell>
          <cell r="E959" t="str">
            <v>HYPOFARMA</v>
          </cell>
          <cell r="F959" t="n">
            <v>1</v>
          </cell>
          <cell r="G959" t="str">
            <v>FA</v>
          </cell>
          <cell r="H959" t="str">
            <v>NÃO</v>
          </cell>
          <cell r="I959" t="n">
            <v>5.3841459003831007</v>
          </cell>
        </row>
        <row r="960">
          <cell r="A960" t="n">
            <v>90199405</v>
          </cell>
          <cell r="B960" t="n">
            <v>20</v>
          </cell>
          <cell r="C960" t="str">
            <v xml:space="preserve">SOLUÇAO DE GLICOSE - 10%  250ML BOLSA PLAST VIAFLEX</v>
          </cell>
          <cell r="D960" t="str">
            <v xml:space="preserve">SORO GLICOSADO - 10%  250ML</v>
          </cell>
          <cell r="E960" t="str">
            <v xml:space="preserve">BAXTER HEALTHCARE - USA</v>
          </cell>
          <cell r="F960" t="n">
            <v>1</v>
          </cell>
          <cell r="G960" t="str">
            <v>UN</v>
          </cell>
          <cell r="H960" t="str">
            <v>NÃO</v>
          </cell>
          <cell r="I960" t="n">
            <v>5.5670145034110412</v>
          </cell>
        </row>
        <row r="961">
          <cell r="A961" t="n">
            <v>90173520</v>
          </cell>
          <cell r="B961" t="n">
            <v>20</v>
          </cell>
          <cell r="C961" t="str">
            <v xml:space="preserve">IOBITRIDOL 300 MGML  SOL. INJ. CX. 25 FA X 50 ML</v>
          </cell>
          <cell r="D961" t="str">
            <v xml:space="preserve">HENETIX 300 MGML  SOL. INJ. CX. 25 FA X 50 ML</v>
          </cell>
          <cell r="E961" t="str">
            <v xml:space="preserve">GUERBET PROD. RADIOLOGICOS</v>
          </cell>
          <cell r="F961" t="n">
            <v>50</v>
          </cell>
          <cell r="G961" t="str">
            <v>ML</v>
          </cell>
          <cell r="H961" t="str">
            <v>SIM</v>
          </cell>
          <cell r="I961" t="n">
            <v>4.2141825533340134</v>
          </cell>
        </row>
        <row r="962">
          <cell r="A962" t="n">
            <v>90123190</v>
          </cell>
          <cell r="B962" t="n">
            <v>20</v>
          </cell>
          <cell r="C962" t="str">
            <v xml:space="preserve">CEFTRIAXONA SÓDICA</v>
          </cell>
          <cell r="D962" t="str">
            <v xml:space="preserve">TRIOXIN 1 G IV PÓ INJ. CX. 50 FA</v>
          </cell>
          <cell r="E962" t="str">
            <v xml:space="preserve">UNIAO QUIMICA</v>
          </cell>
          <cell r="F962" t="n">
            <v>1</v>
          </cell>
          <cell r="G962" t="str">
            <v>FA</v>
          </cell>
          <cell r="H962" t="str">
            <v>NÃO</v>
          </cell>
          <cell r="I962" t="n">
            <v>29.931854083145335</v>
          </cell>
        </row>
        <row r="963">
          <cell r="A963" t="n">
            <v>90675010</v>
          </cell>
          <cell r="B963" t="n">
            <v>20</v>
          </cell>
          <cell r="C963" t="str">
            <v xml:space="preserve">NIMODIPINA - 30MG</v>
          </cell>
          <cell r="D963" t="str">
            <v xml:space="preserve">OXIGEN - 30MG</v>
          </cell>
          <cell r="E963" t="str">
            <v>BIOSINTETICA</v>
          </cell>
          <cell r="F963" t="n">
            <v>1</v>
          </cell>
          <cell r="G963" t="str">
            <v>COM</v>
          </cell>
          <cell r="H963" t="str">
            <v>NÃO</v>
          </cell>
          <cell r="I963" t="n">
            <v>3.3606429184491033</v>
          </cell>
        </row>
        <row r="964">
          <cell r="A964" t="n">
            <v>92250130</v>
          </cell>
          <cell r="B964" t="n">
            <v>20</v>
          </cell>
          <cell r="C964" t="str">
            <v xml:space="preserve">CLORETO DE SODIO - 20%  10ML</v>
          </cell>
          <cell r="D964" t="str">
            <v xml:space="preserve">CLORETO DE SODIO - 20%  10ML</v>
          </cell>
          <cell r="E964" t="str">
            <v xml:space="preserve">HALEX ISTAR INDÚSTRIA</v>
          </cell>
          <cell r="F964" t="n">
            <v>1</v>
          </cell>
          <cell r="G964" t="str">
            <v>AMP</v>
          </cell>
          <cell r="H964" t="str">
            <v>NÃO</v>
          </cell>
          <cell r="I964" t="n">
            <v>0.88086803799661328</v>
          </cell>
        </row>
        <row r="965">
          <cell r="A965" t="n">
            <v>90232577</v>
          </cell>
          <cell r="B965" t="n">
            <v>20</v>
          </cell>
          <cell r="C965" t="str">
            <v xml:space="preserve">ACIDO VALPROICO - 500MG</v>
          </cell>
          <cell r="D965" t="str">
            <v xml:space="preserve">TORVAL CR - 500MG</v>
          </cell>
          <cell r="E965" t="str">
            <v xml:space="preserve">TORRENT DO BRASIL</v>
          </cell>
          <cell r="F965" t="n">
            <v>1</v>
          </cell>
          <cell r="G965" t="str">
            <v>COM</v>
          </cell>
          <cell r="H965" t="str">
            <v>NÃO</v>
          </cell>
          <cell r="I965" t="n">
            <v>1.5379056969722229</v>
          </cell>
        </row>
        <row r="966">
          <cell r="A966" t="n">
            <v>92398685</v>
          </cell>
          <cell r="B966" t="n">
            <v>20</v>
          </cell>
          <cell r="C966" t="str">
            <v xml:space="preserve">CITALOPRAM 20 MG CX. 14 CP. REV.</v>
          </cell>
          <cell r="D966" t="str">
            <v xml:space="preserve">CIPRAMIL 20 MG CX. 14 CP. REV.</v>
          </cell>
          <cell r="E966" t="str">
            <v>LUNDBECK</v>
          </cell>
          <cell r="F966" t="n">
            <v>1</v>
          </cell>
          <cell r="G966" t="str">
            <v>COM</v>
          </cell>
          <cell r="H966" t="str">
            <v>NÃO</v>
          </cell>
          <cell r="I966" t="n">
            <v>7.3494735329931213</v>
          </cell>
        </row>
        <row r="967">
          <cell r="A967" t="n">
            <v>90263286</v>
          </cell>
          <cell r="B967" t="n">
            <v>20</v>
          </cell>
          <cell r="C967" t="str">
            <v>PIPERACILINA+TAZOBACTAM</v>
          </cell>
          <cell r="D967" t="str">
            <v xml:space="preserve">PIPERACILINA+TAZOBACTAM 4,5 G (4 G + 0,5 G) PÓ LIOF. SOL. INJ. IV FA VD. X 40 ML</v>
          </cell>
          <cell r="E967" t="str">
            <v>AUROBINDO</v>
          </cell>
          <cell r="F967" t="n">
            <v>1</v>
          </cell>
          <cell r="G967" t="str">
            <v>FA</v>
          </cell>
          <cell r="H967" t="str">
            <v>NÃO</v>
          </cell>
          <cell r="I967" t="n">
            <v>112.78174826041507</v>
          </cell>
        </row>
        <row r="968">
          <cell r="A968" t="n">
            <v>90306627</v>
          </cell>
          <cell r="B968" t="n">
            <v>20</v>
          </cell>
          <cell r="C968" t="str">
            <v xml:space="preserve">CLORETO DE SODIO 0,9% SOL. INJ. CX. 60 BOLSA PE BLOWPACK SIST. FECH. X 100 ML</v>
          </cell>
          <cell r="D968" t="str">
            <v xml:space="preserve">CLORETO DE SODIO 0,9% SOL. INJ. CX. 60 BOLSA PE BLOWPACK SIST. FECH. X 100 ML</v>
          </cell>
          <cell r="E968" t="str">
            <v xml:space="preserve">HALEX ISTAR INDÚSTRIA</v>
          </cell>
          <cell r="F968" t="n">
            <v>1</v>
          </cell>
          <cell r="G968" t="str">
            <v>UN</v>
          </cell>
          <cell r="H968" t="str">
            <v>NÃO</v>
          </cell>
          <cell r="I968" t="n">
            <v>6.3531631286771928</v>
          </cell>
        </row>
        <row r="969">
          <cell r="A969" t="n">
            <v>90281543</v>
          </cell>
          <cell r="B969" t="n">
            <v>20</v>
          </cell>
          <cell r="C969" t="str">
            <v xml:space="preserve">GLICOSE 5% - LINHAMAX - FRASCOS - SISTEMA FECHADO 250 ML</v>
          </cell>
          <cell r="D969" t="str">
            <v xml:space="preserve">GLICOSE 5% - LINHAMAX - FRASCOS - SISTEMA FECHADO 250 ML</v>
          </cell>
          <cell r="E969" t="str">
            <v xml:space="preserve">EUROFARMA  SEGMENTA</v>
          </cell>
          <cell r="F969" t="n">
            <v>1</v>
          </cell>
          <cell r="G969" t="str">
            <v>FR</v>
          </cell>
          <cell r="H969" t="str">
            <v>NÃO</v>
          </cell>
          <cell r="I969" t="n">
            <v>5.6761988460736381</v>
          </cell>
        </row>
        <row r="970">
          <cell r="A970" t="n">
            <v>90125622</v>
          </cell>
          <cell r="B970" t="n">
            <v>20</v>
          </cell>
          <cell r="C970" t="str">
            <v xml:space="preserve">POLISSULFATO DE MUCOPOLISSACARIDIO - 5MGG GEL 40GRA</v>
          </cell>
          <cell r="D970" t="str">
            <v xml:space="preserve">TOPCOID - 5MGG GEL 40GRA</v>
          </cell>
          <cell r="E970" t="str">
            <v xml:space="preserve">UNIAO QUIMICA</v>
          </cell>
          <cell r="F970" t="n">
            <v>40</v>
          </cell>
          <cell r="G970" t="str">
            <v>G</v>
          </cell>
          <cell r="H970" t="str">
            <v>SIM</v>
          </cell>
          <cell r="I970" t="n">
            <v>0.51492799172661019</v>
          </cell>
        </row>
        <row r="971">
          <cell r="A971" t="n">
            <v>90219112</v>
          </cell>
          <cell r="B971" t="n">
            <v>20</v>
          </cell>
          <cell r="C971" t="str">
            <v xml:space="preserve">ACIDO ACETILSALICILICO - 100MG</v>
          </cell>
          <cell r="D971" t="str">
            <v xml:space="preserve">AAS - 100MG</v>
          </cell>
          <cell r="E971" t="str">
            <v>SANOFI-AVENTIS</v>
          </cell>
          <cell r="F971" t="n">
            <v>1</v>
          </cell>
          <cell r="G971" t="str">
            <v>COM</v>
          </cell>
          <cell r="H971" t="str">
            <v>NÃO</v>
          </cell>
          <cell r="I971" t="n">
            <v>0.39178912129853199</v>
          </cell>
        </row>
        <row r="972">
          <cell r="A972" t="n">
            <v>92432107</v>
          </cell>
          <cell r="B972" t="n">
            <v>20</v>
          </cell>
          <cell r="C972" t="str">
            <v xml:space="preserve">RAMIPRIL - 5MG</v>
          </cell>
          <cell r="D972" t="str">
            <v xml:space="preserve">TRIATEC - 5MG</v>
          </cell>
          <cell r="E972" t="str">
            <v>SANOFI-AVENTIS</v>
          </cell>
          <cell r="F972" t="n">
            <v>1</v>
          </cell>
          <cell r="G972" t="str">
            <v>COM</v>
          </cell>
          <cell r="H972" t="str">
            <v>NÃO</v>
          </cell>
          <cell r="I972" t="n">
            <v>6.3466157158394472</v>
          </cell>
        </row>
        <row r="973">
          <cell r="A973" t="n">
            <v>90303555</v>
          </cell>
          <cell r="B973" t="n">
            <v>20</v>
          </cell>
          <cell r="C973" t="str">
            <v xml:space="preserve">PREGABALINA - 150MG</v>
          </cell>
          <cell r="D973" t="str">
            <v xml:space="preserve">LYRICA - 150MG</v>
          </cell>
          <cell r="E973" t="str">
            <v xml:space="preserve">PHARMACIA PFIZER</v>
          </cell>
          <cell r="F973" t="n">
            <v>1</v>
          </cell>
          <cell r="G973" t="str">
            <v>CAP</v>
          </cell>
          <cell r="H973" t="str">
            <v>NÃO</v>
          </cell>
          <cell r="I973" t="n">
            <v>5.6056531343571265</v>
          </cell>
        </row>
        <row r="974">
          <cell r="A974" t="n">
            <v>90125088</v>
          </cell>
          <cell r="B974" t="n">
            <v>20</v>
          </cell>
          <cell r="C974" t="str">
            <v xml:space="preserve">MIDAZOLAM 15 MG (5 MGML). SOL. INJ. CX. 5 AMP. X 3 ML</v>
          </cell>
          <cell r="D974" t="str">
            <v xml:space="preserve">MIDAZOLAM 15 MG (5 MGML). SOL. INJ. CX. 5 AMP. X 3 ML</v>
          </cell>
          <cell r="E974" t="str">
            <v xml:space="preserve">UNIAO QUIMICA</v>
          </cell>
          <cell r="F974" t="n">
            <v>1</v>
          </cell>
          <cell r="G974" t="str">
            <v>AMP</v>
          </cell>
          <cell r="H974" t="str">
            <v>NÃO</v>
          </cell>
          <cell r="I974" t="n">
            <v>10.109936690282002</v>
          </cell>
        </row>
        <row r="975">
          <cell r="A975" t="n">
            <v>90152107</v>
          </cell>
          <cell r="B975" t="n">
            <v>20</v>
          </cell>
          <cell r="C975" t="str">
            <v xml:space="preserve">MIDAZOLAM 5 MG (1 MGML). SOL. INJ. CX. 5 AMP. X 5 ML</v>
          </cell>
          <cell r="D975" t="str">
            <v xml:space="preserve">MIDAZOLAM 5 MG (1 MGML). SOL. INJ. CX. 5 AMP. X 5 ML</v>
          </cell>
          <cell r="E975" t="str">
            <v>EUROFARMA</v>
          </cell>
          <cell r="F975" t="n">
            <v>1</v>
          </cell>
          <cell r="G975" t="str">
            <v>AMP</v>
          </cell>
          <cell r="H975" t="str">
            <v>NÃO</v>
          </cell>
          <cell r="I975" t="n">
            <v>4.5540857398910424</v>
          </cell>
        </row>
        <row r="976">
          <cell r="A976" t="n">
            <v>92377661</v>
          </cell>
          <cell r="B976" t="n">
            <v>20</v>
          </cell>
          <cell r="C976" t="str">
            <v xml:space="preserve">DEXAMETASONA - 2MG  1ML</v>
          </cell>
          <cell r="D976" t="str">
            <v xml:space="preserve">DEXAZONA - 2MG  1ML</v>
          </cell>
          <cell r="E976" t="str">
            <v>BUNKER</v>
          </cell>
          <cell r="F976" t="n">
            <v>1</v>
          </cell>
          <cell r="G976" t="str">
            <v>AMP</v>
          </cell>
          <cell r="H976" t="str">
            <v>NÃO</v>
          </cell>
          <cell r="I976" t="n">
            <v>5.3233691089008444</v>
          </cell>
        </row>
        <row r="977">
          <cell r="A977" t="n">
            <v>90175182</v>
          </cell>
          <cell r="B977" t="n">
            <v>20</v>
          </cell>
          <cell r="C977" t="str">
            <v xml:space="preserve">LACTOBIONATO DE ERITROMICINA 1000 MG PO INJ CT 10 FA VD INC (EMB HOSP)</v>
          </cell>
          <cell r="D977" t="str">
            <v xml:space="preserve">TROMAXIL 1000 MG PO INJ CT 10 FA VD INC (EMB HOSP)</v>
          </cell>
          <cell r="E977" t="str">
            <v xml:space="preserve">OPEM REPRESENTAÇÃO IMPORTADORA EXPORTADORA E DISTRIBUIDORA LTDA</v>
          </cell>
          <cell r="F977" t="n">
            <v>1</v>
          </cell>
          <cell r="G977" t="str">
            <v>FA</v>
          </cell>
          <cell r="H977" t="str">
            <v>NÃO</v>
          </cell>
          <cell r="I977" t="n">
            <v>45.250071289375256</v>
          </cell>
        </row>
        <row r="978">
          <cell r="A978" t="n">
            <v>91322014</v>
          </cell>
          <cell r="B978" t="n">
            <v>20</v>
          </cell>
          <cell r="C978" t="str">
            <v xml:space="preserve">ETOMIDATO 2 MGML SOL. INJ. CX. 25 AMP. X 10 ML</v>
          </cell>
          <cell r="D978" t="str">
            <v xml:space="preserve">ETOMIDATO 2 MGML SOL. INJ. CX. 25 AMP. X 10 ML</v>
          </cell>
          <cell r="E978" t="str">
            <v>CRISTALIA</v>
          </cell>
          <cell r="F978" t="n">
            <v>1</v>
          </cell>
          <cell r="G978" t="str">
            <v>AMP</v>
          </cell>
          <cell r="H978" t="str">
            <v>NÃO</v>
          </cell>
          <cell r="I978" t="n">
            <v>20.697544228453246</v>
          </cell>
        </row>
        <row r="979">
          <cell r="A979" t="n">
            <v>90175646</v>
          </cell>
          <cell r="B979" t="n">
            <v>20</v>
          </cell>
          <cell r="C979" t="str">
            <v xml:space="preserve">CAPTOPRIL - 25MG</v>
          </cell>
          <cell r="D979" t="str">
            <v xml:space="preserve">CAPOTEN - 25MG</v>
          </cell>
          <cell r="E979" t="str">
            <v>B-MS</v>
          </cell>
          <cell r="F979" t="n">
            <v>1</v>
          </cell>
          <cell r="G979" t="str">
            <v>COM</v>
          </cell>
          <cell r="H979" t="str">
            <v>NÃO</v>
          </cell>
          <cell r="I979" t="n">
            <v>1.7745450924520965</v>
          </cell>
        </row>
        <row r="980">
          <cell r="A980" t="n">
            <v>92410413</v>
          </cell>
          <cell r="B980" t="n">
            <v>20</v>
          </cell>
          <cell r="C980" t="str">
            <v xml:space="preserve">CLORIDRATO DE CLORPROMAZINA - 40MG  20ML</v>
          </cell>
          <cell r="D980" t="str">
            <v xml:space="preserve">LONGACTIL - 40MG  20ML</v>
          </cell>
          <cell r="E980" t="str">
            <v>CRISTALIA</v>
          </cell>
          <cell r="F980" t="n">
            <v>20</v>
          </cell>
          <cell r="G980" t="str">
            <v>ML</v>
          </cell>
          <cell r="H980" t="str">
            <v>SIM</v>
          </cell>
          <cell r="I980" t="n">
            <v>0.30299024561521642</v>
          </cell>
        </row>
        <row r="981">
          <cell r="A981" t="n">
            <v>92447686</v>
          </cell>
          <cell r="B981" t="n">
            <v>20</v>
          </cell>
          <cell r="C981" t="str">
            <v xml:space="preserve">CITRATO DE SUFENTANILA ESPINHAL - 5MCG  2ML</v>
          </cell>
          <cell r="D981" t="str">
            <v xml:space="preserve">SUFENTA ESPINHAL - 5MCG  2ML</v>
          </cell>
          <cell r="E981" t="str">
            <v>JANSSEN-CILAG</v>
          </cell>
          <cell r="F981" t="n">
            <v>1</v>
          </cell>
          <cell r="G981" t="str">
            <v>AMP</v>
          </cell>
          <cell r="H981" t="str">
            <v>NÃO</v>
          </cell>
          <cell r="I981" t="n">
            <v>9.56369877259581</v>
          </cell>
        </row>
        <row r="982">
          <cell r="A982" t="n">
            <v>92402372</v>
          </cell>
          <cell r="B982" t="n">
            <v>20</v>
          </cell>
          <cell r="C982" t="str">
            <v xml:space="preserve">CLORIDRATO DE SERTRALINA - 50MG</v>
          </cell>
          <cell r="D982" t="str">
            <v xml:space="preserve">CLORIDRATO DE SERTRALINA - 50MG</v>
          </cell>
          <cell r="E982" t="str">
            <v>BIOSINTETICA</v>
          </cell>
          <cell r="F982" t="n">
            <v>1</v>
          </cell>
          <cell r="G982" t="str">
            <v>COM</v>
          </cell>
          <cell r="H982" t="str">
            <v>NÃO</v>
          </cell>
          <cell r="I982" t="n">
            <v>3.3828592002874709</v>
          </cell>
        </row>
        <row r="983">
          <cell r="A983" t="n">
            <v>90281616</v>
          </cell>
          <cell r="B983" t="n">
            <v>20</v>
          </cell>
          <cell r="C983" t="str">
            <v xml:space="preserve">GLICOFISIOLOGICO - LINHAMAX - FRASCOS - SISTEMA FECHADO 1000 ML</v>
          </cell>
          <cell r="D983" t="str">
            <v xml:space="preserve">GLICOFISIOLOGICO - LINHAMAX - FRASCOS - SISTEMA FECHADO 1000 ML</v>
          </cell>
          <cell r="E983" t="str">
            <v xml:space="preserve">EUROFARMA  SEGMENTA</v>
          </cell>
          <cell r="F983" t="n">
            <v>1</v>
          </cell>
          <cell r="G983" t="str">
            <v>FR</v>
          </cell>
          <cell r="H983" t="str">
            <v>NÃO</v>
          </cell>
          <cell r="I983" t="n">
            <v>10.813283622780157</v>
          </cell>
        </row>
        <row r="984">
          <cell r="A984" t="n">
            <v>92447651</v>
          </cell>
          <cell r="B984" t="n">
            <v>20</v>
          </cell>
          <cell r="C984" t="str">
            <v xml:space="preserve">CLORIDRATO DE ALFENTANILA 0,544 MGML SOL. INJ. CX. 5 AMP. X 5 ML</v>
          </cell>
          <cell r="D984" t="str">
            <v xml:space="preserve">RAPIFEN 0,544 MGML SOL. INJ. CX. 5 AMP. X 5 ML</v>
          </cell>
          <cell r="E984" t="str">
            <v>JANSSEN-CILAG</v>
          </cell>
          <cell r="F984" t="n">
            <v>1</v>
          </cell>
          <cell r="G984" t="str">
            <v>AMP</v>
          </cell>
          <cell r="H984" t="str">
            <v>NÃO</v>
          </cell>
          <cell r="I984" t="n">
            <v>37.433724564062857</v>
          </cell>
        </row>
        <row r="985">
          <cell r="A985" t="n">
            <v>90746015</v>
          </cell>
          <cell r="B985" t="n">
            <v>20</v>
          </cell>
          <cell r="C985" t="str">
            <v xml:space="preserve">BACLOFENO - 10MG</v>
          </cell>
          <cell r="D985" t="str">
            <v xml:space="preserve">LIORESAL - 10MG</v>
          </cell>
          <cell r="E985" t="str">
            <v>NOVARTIS</v>
          </cell>
          <cell r="F985" t="n">
            <v>1</v>
          </cell>
          <cell r="G985" t="str">
            <v>COM</v>
          </cell>
          <cell r="H985" t="str">
            <v>NÃO</v>
          </cell>
          <cell r="I985" t="n">
            <v>1.7207314009723966</v>
          </cell>
        </row>
        <row r="986">
          <cell r="A986" t="n">
            <v>90122232</v>
          </cell>
          <cell r="B986" t="n">
            <v>20</v>
          </cell>
          <cell r="C986" t="str">
            <v xml:space="preserve">FLUCONAZOL 2 MG/ML SOL INJ INFUS IV CT 06 BOLS PLAS TRILAM TRANS SIST FECH X 100 ML</v>
          </cell>
          <cell r="D986" t="str">
            <v xml:space="preserve">FLUCONAZOL 2 MG/ML SOL INJ INFUS IV CT 06 BOLS PLAS TRILAM TRANS SIST FECH X 100 ML</v>
          </cell>
          <cell r="E986" t="str">
            <v xml:space="preserve">LABORATÓRIO SANOBIOL LTDA</v>
          </cell>
          <cell r="F986" t="n">
            <v>1</v>
          </cell>
          <cell r="G986" t="str">
            <v>UN</v>
          </cell>
          <cell r="H986" t="str">
            <v>NÃO</v>
          </cell>
          <cell r="I986" t="n">
            <v>15.421434150822172</v>
          </cell>
        </row>
        <row r="987">
          <cell r="A987" t="n">
            <v>90236017</v>
          </cell>
          <cell r="B987" t="n">
            <v>20</v>
          </cell>
          <cell r="C987" t="str">
            <v xml:space="preserve">HIALURONIDASE 2.000 UTR PÓ LIOF. SOL. INJ. CX. 3 FA + 3 AMP. DIL. X 5 ML</v>
          </cell>
          <cell r="D987" t="str">
            <v xml:space="preserve">HYALOZIMA 2.000 UTR PÓ LIOF. SOL. INJ. CX. 3 FA + 3 AMP. DIL. X 5 ML</v>
          </cell>
          <cell r="E987" t="str">
            <v>APSEN</v>
          </cell>
          <cell r="F987" t="n">
            <v>1</v>
          </cell>
          <cell r="G987" t="str">
            <v>AMP</v>
          </cell>
          <cell r="H987" t="str">
            <v>NÃO</v>
          </cell>
          <cell r="I987" t="n">
            <v>22.095441991859293</v>
          </cell>
        </row>
        <row r="988">
          <cell r="A988" t="n">
            <v>90268270</v>
          </cell>
          <cell r="B988" t="n">
            <v>20</v>
          </cell>
          <cell r="C988" t="str">
            <v xml:space="preserve">CLORIDRATO DE LIDOCAÍNA 1% SV SOL. INJ. CX. 10 FA X 20 ML</v>
          </cell>
          <cell r="D988" t="str">
            <v xml:space="preserve">XYLESTESIN 1% SV SOL. INJ. CX. 10 FA X 20 ML</v>
          </cell>
          <cell r="E988" t="str">
            <v>CRISTALIA</v>
          </cell>
          <cell r="F988" t="n">
            <v>20</v>
          </cell>
          <cell r="G988" t="str">
            <v>ML</v>
          </cell>
          <cell r="H988" t="str">
            <v>SIM</v>
          </cell>
          <cell r="I988" t="n">
            <v>0.56534080237912487</v>
          </cell>
        </row>
        <row r="989">
          <cell r="A989" t="n">
            <v>90267508</v>
          </cell>
          <cell r="B989" t="n">
            <v>20</v>
          </cell>
          <cell r="C989" t="str">
            <v xml:space="preserve">LACTULOSE - 667MGML XPE  FR. VD. X 120 ML (SALADA DE FRUTAS)</v>
          </cell>
          <cell r="D989" t="str">
            <v xml:space="preserve">LACTULONA - 667MGML XPE  FR. VD. X 120 ML (SALADA DE FRUTAS)</v>
          </cell>
          <cell r="E989" t="str">
            <v xml:space="preserve">DAIICHI SANKYO</v>
          </cell>
          <cell r="F989" t="n">
            <v>120</v>
          </cell>
          <cell r="G989" t="str">
            <v>ML</v>
          </cell>
          <cell r="H989" t="str">
            <v>SIM</v>
          </cell>
          <cell r="I989" t="n">
            <v>0.29841313315330537</v>
          </cell>
        </row>
        <row r="990">
          <cell r="A990" t="n">
            <v>92251153</v>
          </cell>
          <cell r="B990" t="n">
            <v>20</v>
          </cell>
          <cell r="C990" t="str">
            <v xml:space="preserve">DIPIRONA SÓDICA 500 MGML SOL INJ CX 100 AMP X 2 ML</v>
          </cell>
          <cell r="D990" t="str">
            <v xml:space="preserve">SANTIDOR 500 MGML SOL INJ CX 100 AMP X 2 ML</v>
          </cell>
          <cell r="E990" t="str">
            <v>SANTISA</v>
          </cell>
          <cell r="F990" t="n">
            <v>1</v>
          </cell>
          <cell r="G990" t="str">
            <v>AMP</v>
          </cell>
          <cell r="H990" t="str">
            <v>NÃO</v>
          </cell>
          <cell r="I990" t="n">
            <v>0.60588565495837832</v>
          </cell>
        </row>
        <row r="991">
          <cell r="A991" t="n">
            <v>92466290</v>
          </cell>
          <cell r="B991" t="n">
            <v>20</v>
          </cell>
          <cell r="C991" t="str">
            <v xml:space="preserve">OLANZAPINA 10 MG PÓ LIOF. INJ.  FA X 5 ML</v>
          </cell>
          <cell r="D991" t="str">
            <v xml:space="preserve">ZYPREXA 10 MG PÓ LIOF. INJ.  FA X 5 ML</v>
          </cell>
          <cell r="E991" t="str">
            <v xml:space="preserve">ELI LILLY DO BRASIL LTDA</v>
          </cell>
          <cell r="F991" t="n">
            <v>1</v>
          </cell>
          <cell r="G991" t="str">
            <v>FA</v>
          </cell>
          <cell r="H991" t="str">
            <v>NÃO</v>
          </cell>
          <cell r="I991" t="n">
            <v>31.974531122793749</v>
          </cell>
        </row>
        <row r="992">
          <cell r="A992" t="n">
            <v>90267915</v>
          </cell>
          <cell r="B992" t="n">
            <v>20</v>
          </cell>
          <cell r="C992" t="str">
            <v xml:space="preserve">PARACETAMOL - 750MG</v>
          </cell>
          <cell r="D992" t="str">
            <v xml:space="preserve">TYLENOL - 750MG</v>
          </cell>
          <cell r="E992" t="str">
            <v xml:space="preserve">JANSSEN  J&amp;J</v>
          </cell>
          <cell r="F992" t="n">
            <v>1</v>
          </cell>
          <cell r="G992" t="str">
            <v>COM</v>
          </cell>
          <cell r="H992" t="str">
            <v>NÃO</v>
          </cell>
          <cell r="I992" t="n">
            <v>1.3149199486301368</v>
          </cell>
        </row>
        <row r="993">
          <cell r="A993" t="n">
            <v>90697030</v>
          </cell>
          <cell r="B993" t="n">
            <v>20</v>
          </cell>
          <cell r="C993" t="str">
            <v xml:space="preserve">ALBENDAZOL - 400MG</v>
          </cell>
          <cell r="D993" t="str">
            <v xml:space="preserve">ZENTEL - 400MG</v>
          </cell>
          <cell r="E993" t="str">
            <v>GLAXOSMITKLINE</v>
          </cell>
          <cell r="F993" t="n">
            <v>1</v>
          </cell>
          <cell r="G993" t="str">
            <v>COM</v>
          </cell>
          <cell r="H993" t="str">
            <v>NÃO</v>
          </cell>
          <cell r="I993" t="n">
            <v>10.272576609420225</v>
          </cell>
        </row>
        <row r="994">
          <cell r="A994" t="n">
            <v>90232704</v>
          </cell>
          <cell r="B994" t="n">
            <v>20</v>
          </cell>
          <cell r="C994" t="str">
            <v xml:space="preserve">CLORIDRATO DE METOCLOPRAMIDA - 10MG (5MGML) SOL. INJ.</v>
          </cell>
          <cell r="D994" t="str">
            <v xml:space="preserve">NOPROSIL- 10MG (5MGML) SOL. INJ.</v>
          </cell>
          <cell r="E994" t="str">
            <v>ISOFARMA</v>
          </cell>
          <cell r="F994" t="n">
            <v>1</v>
          </cell>
          <cell r="G994" t="str">
            <v>AMP</v>
          </cell>
          <cell r="H994" t="str">
            <v>NÃO</v>
          </cell>
          <cell r="I994" t="n">
            <v>0.82922197186931634</v>
          </cell>
        </row>
        <row r="995">
          <cell r="A995" t="n">
            <v>90306716</v>
          </cell>
          <cell r="B995" t="n">
            <v>20</v>
          </cell>
          <cell r="C995" t="str">
            <v xml:space="preserve">MANITOL 20% SOL. INJ. CX. 40 BOLSA PE BLOWPACK SIST. FECH. X 250 ML</v>
          </cell>
          <cell r="D995" t="str">
            <v xml:space="preserve">MANITOL 20% SOL. INJ. CX. 40 BOLSA PE BLOWPACK SIST. FECH. X 250 ML</v>
          </cell>
          <cell r="E995" t="str">
            <v xml:space="preserve">HALEX ISTAR INDÚSTRIA</v>
          </cell>
          <cell r="F995" t="n">
            <v>1</v>
          </cell>
          <cell r="G995" t="str">
            <v>UN</v>
          </cell>
          <cell r="H995" t="str">
            <v>NÃO</v>
          </cell>
          <cell r="I995" t="n">
            <v>14.895792144054404</v>
          </cell>
        </row>
        <row r="996">
          <cell r="A996" t="n">
            <v>90304632</v>
          </cell>
          <cell r="B996" t="n">
            <v>20</v>
          </cell>
          <cell r="C996" t="str">
            <v xml:space="preserve">CLORETO DE CÁLCIO+CLORETO DE POTÁSSIO+CLORETO DE SÓDIO+LACTATO DE SÓDIO</v>
          </cell>
          <cell r="D996" t="str">
            <v xml:space="preserve">RINGER C LACTATO SOL INJ IV CX 10 BOLSA PE BLOWPACK SIST FECH X 1000 ML</v>
          </cell>
          <cell r="E996" t="str">
            <v xml:space="preserve">HALEX ISTAR INDÚSTRIA</v>
          </cell>
          <cell r="F996" t="n">
            <v>1</v>
          </cell>
          <cell r="G996" t="str">
            <v>UN</v>
          </cell>
          <cell r="H996" t="str">
            <v>NÃO</v>
          </cell>
          <cell r="I996" t="n">
            <v>11.281674836202928</v>
          </cell>
        </row>
        <row r="997">
          <cell r="A997" t="n">
            <v>92397182</v>
          </cell>
          <cell r="B997" t="str">
            <v>00</v>
          </cell>
          <cell r="C997" t="str">
            <v xml:space="preserve">ERITROPOETINA HUMANA RECOMBINANTE - 4000UI  1ML</v>
          </cell>
          <cell r="D997" t="str">
            <v xml:space="preserve">ERITROMAX - 4000UI  1ML</v>
          </cell>
          <cell r="E997" t="str">
            <v>BLAUSIEGEL</v>
          </cell>
          <cell r="F997" t="n">
            <v>1</v>
          </cell>
          <cell r="G997" t="str">
            <v>FA</v>
          </cell>
          <cell r="H997" t="str">
            <v>NÃO</v>
          </cell>
          <cell r="I997" t="n">
            <v>221.851737604074</v>
          </cell>
        </row>
        <row r="998">
          <cell r="A998" t="n">
            <v>90125878</v>
          </cell>
          <cell r="B998" t="n">
            <v>20</v>
          </cell>
          <cell r="C998" t="str">
            <v xml:space="preserve">SULFATO DE EFEDRINA - 50MG1ML</v>
          </cell>
          <cell r="D998" t="str">
            <v xml:space="preserve">UNIFEDRINE - 50MG1ML</v>
          </cell>
          <cell r="E998" t="str">
            <v xml:space="preserve">UNIAO QUIMICA</v>
          </cell>
          <cell r="F998" t="n">
            <v>1</v>
          </cell>
          <cell r="G998" t="str">
            <v>AMP</v>
          </cell>
          <cell r="H998" t="str">
            <v>NÃO</v>
          </cell>
          <cell r="I998" t="n">
            <v>8.3236941817553394</v>
          </cell>
        </row>
        <row r="999">
          <cell r="A999" t="n">
            <v>92264042</v>
          </cell>
          <cell r="B999" t="n">
            <v>20</v>
          </cell>
          <cell r="C999" t="str">
            <v xml:space="preserve">ÁGUA PARA INJEÇÃO AMP. PLÁST X 10 MLB</v>
          </cell>
          <cell r="D999" t="str">
            <v xml:space="preserve">ÁGUA PARA INJEÇÃO AMP. PLÁST X 10 ML</v>
          </cell>
          <cell r="E999" t="str">
            <v>DARROW</v>
          </cell>
          <cell r="F999" t="n">
            <v>1</v>
          </cell>
          <cell r="G999" t="str">
            <v>AMP</v>
          </cell>
          <cell r="H999" t="str">
            <v>NÃO</v>
          </cell>
          <cell r="I999" t="n">
            <v>0.4188515041803948</v>
          </cell>
        </row>
        <row r="1000">
          <cell r="A1000" t="n">
            <v>92421628</v>
          </cell>
          <cell r="B1000" t="n">
            <v>20</v>
          </cell>
          <cell r="C1000" t="str">
            <v xml:space="preserve">TACROLIMUS - 1MG</v>
          </cell>
          <cell r="D1000" t="str">
            <v xml:space="preserve">PROGRAF - 1MG</v>
          </cell>
          <cell r="E1000" t="str">
            <v>JANSSEN-CILAG</v>
          </cell>
          <cell r="F1000" t="n">
            <v>1</v>
          </cell>
          <cell r="G1000" t="str">
            <v>CAP</v>
          </cell>
          <cell r="H1000" t="str">
            <v>NÃO</v>
          </cell>
          <cell r="I1000" t="n">
            <v>11.137674942283049</v>
          </cell>
        </row>
        <row r="1001">
          <cell r="A1001" t="n">
            <v>90125282</v>
          </cell>
          <cell r="B1001" t="n">
            <v>20</v>
          </cell>
          <cell r="C1001" t="str">
            <v xml:space="preserve">SULFATO DE MORFINA PENTAIDRATADO - 10MGML</v>
          </cell>
          <cell r="D1001" t="str">
            <v xml:space="preserve">DOLO MOFF - 10MGML</v>
          </cell>
          <cell r="E1001" t="str">
            <v xml:space="preserve">UNIAO QUIMICA</v>
          </cell>
          <cell r="F1001" t="n">
            <v>1</v>
          </cell>
          <cell r="G1001" t="str">
            <v>AMP</v>
          </cell>
          <cell r="H1001" t="str">
            <v>NÃO</v>
          </cell>
          <cell r="I1001" t="n">
            <v>3.221507723131289</v>
          </cell>
        </row>
        <row r="1002">
          <cell r="A1002" t="n">
            <v>90285042</v>
          </cell>
          <cell r="B1002" t="n">
            <v>20</v>
          </cell>
          <cell r="C1002" t="str">
            <v xml:space="preserve">CLORETO DE SÓDIO 0,9% SOL. INJ. SIST. FECH. CX. 40 FR. X 250 ML</v>
          </cell>
          <cell r="D1002" t="str">
            <v xml:space="preserve">CLORETO DE SÓDIO 0,9% SOL. INJ. SIST. FECH. CX. 40 FR. X 250 ML</v>
          </cell>
          <cell r="E1002" t="str">
            <v>EQUIPLEX</v>
          </cell>
          <cell r="F1002" t="n">
            <v>1</v>
          </cell>
          <cell r="G1002" t="str">
            <v>UN</v>
          </cell>
          <cell r="H1002" t="str">
            <v>NÃO</v>
          </cell>
          <cell r="I1002" t="n">
            <v>5.1947150751219517</v>
          </cell>
        </row>
        <row r="1003">
          <cell r="A1003" t="n">
            <v>90249208</v>
          </cell>
          <cell r="B1003" t="n">
            <v>20</v>
          </cell>
          <cell r="C1003" t="str">
            <v xml:space="preserve">OXACILINA - 500MG</v>
          </cell>
          <cell r="D1003" t="str">
            <v xml:space="preserve">OXACILIL - 500MG</v>
          </cell>
          <cell r="E1003" t="str">
            <v>NOVAFARMA</v>
          </cell>
          <cell r="F1003" t="n">
            <v>1</v>
          </cell>
          <cell r="G1003" t="str">
            <v>FA</v>
          </cell>
          <cell r="H1003" t="str">
            <v>NÃO</v>
          </cell>
          <cell r="I1003" t="n">
            <v>3.6940948966807872</v>
          </cell>
        </row>
        <row r="1004">
          <cell r="A1004" t="n">
            <v>92253270</v>
          </cell>
          <cell r="B1004" t="n">
            <v>20</v>
          </cell>
          <cell r="C1004" t="str">
            <v xml:space="preserve">GLUCONATO DE CALCIO 10% - 10ML</v>
          </cell>
          <cell r="D1004" t="str">
            <v xml:space="preserve">HYPOCALCIO 10% - 10ML</v>
          </cell>
          <cell r="E1004" t="str">
            <v>HYPOFARMA</v>
          </cell>
          <cell r="F1004" t="n">
            <v>1</v>
          </cell>
          <cell r="G1004" t="str">
            <v>AMP</v>
          </cell>
          <cell r="H1004" t="str">
            <v>NÃO</v>
          </cell>
          <cell r="I1004" t="n">
            <v>2.2456632585898206</v>
          </cell>
        </row>
        <row r="1005">
          <cell r="A1005" t="n">
            <v>92426581</v>
          </cell>
          <cell r="B1005" t="n">
            <v>20</v>
          </cell>
          <cell r="C1005" t="str">
            <v xml:space="preserve">RISPERIDONA - 1MG</v>
          </cell>
          <cell r="D1005" t="str">
            <v xml:space="preserve">RISPERDAL - 1MG</v>
          </cell>
          <cell r="E1005" t="str">
            <v>JANSSEN-CILAG</v>
          </cell>
          <cell r="F1005" t="n">
            <v>1</v>
          </cell>
          <cell r="G1005" t="str">
            <v>COM</v>
          </cell>
          <cell r="H1005" t="str">
            <v>NÃO</v>
          </cell>
          <cell r="I1005" t="n">
            <v>4.3219444824521087</v>
          </cell>
        </row>
        <row r="1006">
          <cell r="A1006" t="n">
            <v>92414281</v>
          </cell>
          <cell r="B1006" t="n">
            <v>20</v>
          </cell>
          <cell r="C1006" t="str">
            <v xml:space="preserve">SULFATO DE NEOMICINA + BACITRACINA - 15GRA POMADA</v>
          </cell>
          <cell r="D1006" t="str">
            <v xml:space="preserve">NEOCETRIN - 15GRA POMADA</v>
          </cell>
          <cell r="E1006" t="str">
            <v>BUNKER</v>
          </cell>
          <cell r="F1006" t="n">
            <v>15</v>
          </cell>
          <cell r="G1006" t="str">
            <v>G</v>
          </cell>
          <cell r="H1006" t="str">
            <v>SIM</v>
          </cell>
          <cell r="I1006" t="n">
            <v>1.0992757209880244</v>
          </cell>
        </row>
        <row r="1007">
          <cell r="A1007" t="n">
            <v>92470599</v>
          </cell>
          <cell r="B1007" t="n">
            <v>20</v>
          </cell>
          <cell r="C1007" t="str">
            <v xml:space="preserve">DIPROPIONATO DE BETAMETASONA+FOSFATO DISSÓDICO DE BETAMETASONA</v>
          </cell>
          <cell r="D1007" t="str">
            <v xml:space="preserve">DIPROPIONATO BETAMETASONA+FOSFATO DISSÓDICO BETAMETASONA 5 MGML + 2 MGML SUSP. INJ. AMP X 1 ML</v>
          </cell>
          <cell r="E1007" t="str">
            <v>BRAINFARMA</v>
          </cell>
          <cell r="F1007" t="n">
            <v>1</v>
          </cell>
          <cell r="G1007" t="str">
            <v>AMP</v>
          </cell>
          <cell r="H1007" t="str">
            <v>NÃO</v>
          </cell>
          <cell r="I1007" t="n">
            <v>15.799957476261994</v>
          </cell>
        </row>
        <row r="1008">
          <cell r="A1008" t="n">
            <v>92253350</v>
          </cell>
          <cell r="B1008" t="n">
            <v>20</v>
          </cell>
          <cell r="C1008" t="str">
            <v xml:space="preserve">HEPARINA SÓDICA 5.000 UIML SOL. INJ. CX. 50 FA X 5 ML</v>
          </cell>
          <cell r="D1008" t="str">
            <v xml:space="preserve">HEPTAR 5.000 UIML SOL. INJ. CX. 50 FA X 5 ML</v>
          </cell>
          <cell r="E1008" t="str">
            <v>EUROFARMA</v>
          </cell>
          <cell r="F1008" t="n">
            <v>5</v>
          </cell>
          <cell r="G1008" t="str">
            <v>ML</v>
          </cell>
          <cell r="H1008" t="str">
            <v>SIM</v>
          </cell>
          <cell r="I1008" t="n">
            <v>1.8059544297285572</v>
          </cell>
        </row>
        <row r="1009">
          <cell r="A1009" t="n">
            <v>92406637</v>
          </cell>
          <cell r="B1009" t="n">
            <v>20</v>
          </cell>
          <cell r="C1009" t="str">
            <v xml:space="preserve">HIPROMELOSE + DEXTRANO 70 - 15ML</v>
          </cell>
          <cell r="D1009" t="str">
            <v xml:space="preserve">LACRIMA PLUS - 15ML</v>
          </cell>
          <cell r="E1009" t="str">
            <v>ALCON</v>
          </cell>
          <cell r="F1009" t="n">
            <v>300</v>
          </cell>
          <cell r="G1009" t="str">
            <v>GTS</v>
          </cell>
          <cell r="H1009" t="str">
            <v>SIM</v>
          </cell>
          <cell r="I1009" t="n">
            <v>0.058936469253373105</v>
          </cell>
        </row>
        <row r="1010">
          <cell r="A1010" t="n">
            <v>90304560</v>
          </cell>
          <cell r="B1010" t="n">
            <v>20</v>
          </cell>
          <cell r="C1010" t="str">
            <v xml:space="preserve">EPINEFRINA 1 MGML SOL INJ CX 100 AMP VD AMB X 1 ML</v>
          </cell>
          <cell r="D1010" t="str">
            <v xml:space="preserve">ADREN 1 MGML SOL INJ CX 100 AMP VD AMB X 1 ML</v>
          </cell>
          <cell r="E1010" t="str">
            <v>HIPOLABOR</v>
          </cell>
          <cell r="F1010" t="n">
            <v>1</v>
          </cell>
          <cell r="G1010" t="str">
            <v>AMP</v>
          </cell>
          <cell r="H1010" t="str">
            <v>NÃO</v>
          </cell>
          <cell r="I1010" t="n">
            <v>1.1348820041681242</v>
          </cell>
        </row>
        <row r="1011">
          <cell r="A1011" t="n">
            <v>90254392</v>
          </cell>
          <cell r="B1011" t="str">
            <v>00</v>
          </cell>
          <cell r="C1011" t="str">
            <v xml:space="preserve">TOXINA BOTULINICA A 50 U PO LIOF INJ CT FA VD INC </v>
          </cell>
          <cell r="D1011" t="str">
            <v xml:space="preserve">BOTOX 50 U PO LIOF INJ CT FA VD INC</v>
          </cell>
          <cell r="E1011" t="str">
            <v xml:space="preserve">ALLERGAN PRODUTOS FARMACÊUTICOS LTDA</v>
          </cell>
          <cell r="F1011" t="n">
            <v>50</v>
          </cell>
          <cell r="G1011" t="str">
            <v>U</v>
          </cell>
          <cell r="H1011" t="str">
            <v>SIM</v>
          </cell>
          <cell r="I1011" t="n">
            <v>14.291566122122198</v>
          </cell>
        </row>
        <row r="1012">
          <cell r="A1012" t="n">
            <v>92262686</v>
          </cell>
          <cell r="B1012" t="n">
            <v>20</v>
          </cell>
          <cell r="C1012" t="str">
            <v xml:space="preserve">FUROSEMIDA 20 MG (10 MGML) SOL. INJ. CX. 50 AMP X 2 ML</v>
          </cell>
          <cell r="D1012" t="str">
            <v xml:space="preserve">FUROSETRON 20 MG (10 MGML) SOL. INJ. CX. 50 AMP X 2 ML</v>
          </cell>
          <cell r="E1012" t="str">
            <v>ARISTON</v>
          </cell>
          <cell r="F1012" t="n">
            <v>1</v>
          </cell>
          <cell r="G1012" t="str">
            <v>AMP</v>
          </cell>
          <cell r="H1012" t="str">
            <v>NÃO</v>
          </cell>
          <cell r="I1012" t="n">
            <v>0.90898666078840684</v>
          </cell>
        </row>
        <row r="1013">
          <cell r="A1013" t="n">
            <v>90274849</v>
          </cell>
          <cell r="B1013" t="n">
            <v>20</v>
          </cell>
          <cell r="C1013" t="str">
            <v xml:space="preserve">IOEXOL 350 MG IODOML SOL. INJ. FA X 50 ML</v>
          </cell>
          <cell r="D1013" t="str">
            <v xml:space="preserve">OMNIPAQUE 350 MG IODOML SOL. INJ. FA X 50 ML</v>
          </cell>
          <cell r="E1013" t="str">
            <v>FARMASA</v>
          </cell>
          <cell r="F1013" t="n">
            <v>50</v>
          </cell>
          <cell r="G1013" t="str">
            <v>ML</v>
          </cell>
          <cell r="H1013" t="str">
            <v>SIM</v>
          </cell>
          <cell r="I1013" t="n">
            <v>3.6941646678100959</v>
          </cell>
        </row>
        <row r="1014">
          <cell r="A1014" t="n">
            <v>92249159</v>
          </cell>
          <cell r="B1014" t="n">
            <v>20</v>
          </cell>
          <cell r="C1014" t="str">
            <v xml:space="preserve">CLORIDRATO DE AMIODARONA - 50MG  3ML  50 AMP</v>
          </cell>
          <cell r="D1014" t="str">
            <v xml:space="preserve">ANCORON - 50MG  3ML</v>
          </cell>
          <cell r="E1014" t="str">
            <v>LIBBS</v>
          </cell>
          <cell r="F1014" t="n">
            <v>1</v>
          </cell>
          <cell r="G1014" t="str">
            <v>AMP</v>
          </cell>
          <cell r="H1014" t="str">
            <v>NÃO</v>
          </cell>
          <cell r="I1014" t="n">
            <v>3.1570179813430177</v>
          </cell>
        </row>
        <row r="1015">
          <cell r="A1015" t="n">
            <v>90305159</v>
          </cell>
          <cell r="B1015" t="n">
            <v>20</v>
          </cell>
          <cell r="C1015" t="str">
            <v xml:space="preserve">CLORETO DE SODIO 0,9% SOL. INJ. SIST. FECH. BOLSA X 100 ML</v>
          </cell>
          <cell r="D1015" t="str">
            <v xml:space="preserve">CLORETO DE SODIO 0,9% SOL. INJ. SIST. FECH. BOLSA X 100 ML</v>
          </cell>
          <cell r="E1015" t="str">
            <v>TEXON</v>
          </cell>
          <cell r="F1015" t="n">
            <v>1</v>
          </cell>
          <cell r="G1015" t="str">
            <v>UN</v>
          </cell>
          <cell r="H1015" t="str">
            <v>NÃO</v>
          </cell>
          <cell r="I1015" t="n">
            <v>5.3939971630889412</v>
          </cell>
        </row>
        <row r="1016">
          <cell r="A1016" t="n">
            <v>90240324</v>
          </cell>
          <cell r="B1016" t="n">
            <v>20</v>
          </cell>
          <cell r="C1016" t="str">
            <v>RETINOL+AMINOÁCIDOS+METIONINA+CLORANFENICOL</v>
          </cell>
          <cell r="D1016" t="str">
            <v xml:space="preserve">REGENCEL POMADA OFT. BISN. X 3,5 G.</v>
          </cell>
          <cell r="E1016" t="str">
            <v>LATINOFARMA</v>
          </cell>
          <cell r="F1016" t="n">
            <v>3.5</v>
          </cell>
          <cell r="G1016" t="str">
            <v>G</v>
          </cell>
          <cell r="H1016" t="str">
            <v>SIM</v>
          </cell>
          <cell r="I1016" t="n">
            <v>3.0779720187664679</v>
          </cell>
        </row>
        <row r="1017">
          <cell r="A1017" t="n">
            <v>92405029</v>
          </cell>
          <cell r="B1017" t="n">
            <v>20</v>
          </cell>
          <cell r="C1017" t="str">
            <v xml:space="preserve">BUTILBROMETO DE ESCOPOLAMINA 6,67MGML + DIPIRONA SODICA - 333,4MGML - 5ML</v>
          </cell>
          <cell r="D1017" t="str">
            <v xml:space="preserve">HYPOCINA COMPOSTA - 5ML</v>
          </cell>
          <cell r="E1017" t="str">
            <v>HYPOFARMA</v>
          </cell>
          <cell r="F1017" t="n">
            <v>1</v>
          </cell>
          <cell r="G1017" t="str">
            <v>AMP</v>
          </cell>
          <cell r="H1017" t="str">
            <v>NÃO</v>
          </cell>
          <cell r="I1017" t="n">
            <v>1.8372066238943285</v>
          </cell>
        </row>
        <row r="1018">
          <cell r="A1018" t="n">
            <v>92425054</v>
          </cell>
          <cell r="B1018" t="n">
            <v>20</v>
          </cell>
          <cell r="C1018" t="str">
            <v xml:space="preserve">IVERMECTINA - 6MG</v>
          </cell>
          <cell r="D1018" t="str">
            <v xml:space="preserve">REVECTINA - 6MG</v>
          </cell>
          <cell r="E1018" t="str">
            <v xml:space="preserve">SOLVAY FARMA</v>
          </cell>
          <cell r="F1018" t="n">
            <v>1</v>
          </cell>
          <cell r="G1018" t="str">
            <v>COM</v>
          </cell>
          <cell r="H1018" t="str">
            <v>NÃO</v>
          </cell>
          <cell r="I1018" t="n">
            <v>8.8939048781889696</v>
          </cell>
        </row>
        <row r="1019">
          <cell r="A1019" t="n">
            <v>90309871</v>
          </cell>
          <cell r="B1019" t="n">
            <v>20</v>
          </cell>
          <cell r="C1019" t="str">
            <v xml:space="preserve">ÁGUA PARA INJETÁVEIS SOL. INJ. CX 8 CT 100 AMP PLÁST. X 10 ML</v>
          </cell>
          <cell r="D1019" t="str">
            <v xml:space="preserve">ÁGUA PARA INJETÁVEIS SOL. INJ. CX 8 CT 100 AMP PLÁST. X 10 ML</v>
          </cell>
          <cell r="E1019" t="str">
            <v>SAMTEC</v>
          </cell>
          <cell r="F1019" t="n">
            <v>1</v>
          </cell>
          <cell r="G1019" t="str">
            <v>AMP</v>
          </cell>
          <cell r="H1019" t="str">
            <v>NÃO</v>
          </cell>
          <cell r="I1019" t="n">
            <v>0.41565002850828736</v>
          </cell>
        </row>
        <row r="1020">
          <cell r="A1020" t="n">
            <v>90277139</v>
          </cell>
          <cell r="B1020" t="n">
            <v>20</v>
          </cell>
          <cell r="C1020" t="str">
            <v xml:space="preserve">CLORIDRATO DE VANCOMICINA  500 MG PÓ LIÓF. INJ. CX. 100 FA</v>
          </cell>
          <cell r="D1020" t="str">
            <v xml:space="preserve">VANCOSON 500 MG PÓ LIÓF. INJ. CX. 100 FA</v>
          </cell>
          <cell r="E1020" t="str">
            <v>ARISTON</v>
          </cell>
          <cell r="F1020" t="n">
            <v>1</v>
          </cell>
          <cell r="G1020" t="str">
            <v>UN</v>
          </cell>
          <cell r="H1020" t="str">
            <v>NÃO</v>
          </cell>
          <cell r="I1020" t="n">
            <v>38.431035463446001</v>
          </cell>
        </row>
        <row r="1021">
          <cell r="A1021" t="n">
            <v>92416101</v>
          </cell>
          <cell r="B1021" t="n">
            <v>20</v>
          </cell>
          <cell r="C1021" t="str">
            <v xml:space="preserve">CLORIDRATO DE LEVOBUPIVACAINA 0,5% - 20ML S VASO</v>
          </cell>
          <cell r="D1021" t="str">
            <v xml:space="preserve">NOVABUPI 0,5% - 20ML S VASO</v>
          </cell>
          <cell r="E1021" t="str">
            <v>CRISTALIA</v>
          </cell>
          <cell r="F1021" t="n">
            <v>20</v>
          </cell>
          <cell r="G1021" t="str">
            <v>ML</v>
          </cell>
          <cell r="H1021" t="str">
            <v>SIM</v>
          </cell>
          <cell r="I1021" t="n">
            <v>1.3498550352366663</v>
          </cell>
        </row>
        <row r="1022">
          <cell r="A1022" t="n">
            <v>92256937</v>
          </cell>
          <cell r="B1022" t="n">
            <v>20</v>
          </cell>
          <cell r="C1022" t="str">
            <v xml:space="preserve">GLICOSE 10% SOL. INJ. SIST. FECH. CX. 30 AMP. ECOFLAC PLUS X 250 ML</v>
          </cell>
          <cell r="D1022" t="str">
            <v xml:space="preserve">GLICOSE 10% SOL. INJ. SIST. FECH. CX. 30 AMP. ECOFLAC PLUS X 250 ML</v>
          </cell>
          <cell r="E1022" t="str">
            <v xml:space="preserve">LABORATÓRIOS B. BRAUN SA</v>
          </cell>
          <cell r="F1022" t="n">
            <v>1</v>
          </cell>
          <cell r="G1022" t="str">
            <v>UN</v>
          </cell>
          <cell r="H1022" t="str">
            <v>NÃO</v>
          </cell>
          <cell r="I1022" t="n">
            <v>5.9150505784500007</v>
          </cell>
        </row>
        <row r="1023">
          <cell r="A1023" t="n">
            <v>92433740</v>
          </cell>
          <cell r="B1023" t="n">
            <v>20</v>
          </cell>
          <cell r="C1023" t="str">
            <v xml:space="preserve">OMEPRAZOL - 20MG</v>
          </cell>
          <cell r="D1023" t="str">
            <v xml:space="preserve">UNIPRAZOL - 20MG</v>
          </cell>
          <cell r="E1023" t="str">
            <v xml:space="preserve">UNIAO QUIMICA</v>
          </cell>
          <cell r="F1023" t="n">
            <v>1</v>
          </cell>
          <cell r="G1023" t="str">
            <v>CAP</v>
          </cell>
          <cell r="H1023" t="str">
            <v>NÃO</v>
          </cell>
          <cell r="I1023" t="n">
            <v>2.9782931871011153</v>
          </cell>
        </row>
        <row r="1024">
          <cell r="A1024" t="n">
            <v>90305248</v>
          </cell>
          <cell r="B1024" t="n">
            <v>20</v>
          </cell>
          <cell r="C1024" t="str">
            <v xml:space="preserve">TRIANCINOLONA ACETONIDA 40 MGML SUSP. INJ. FA X 1 ML</v>
          </cell>
          <cell r="D1024" t="str">
            <v xml:space="preserve">OPTHAAC 40 MGML SUSP. INJ. FA X 1 ML</v>
          </cell>
          <cell r="E1024" t="str">
            <v>OPHTALMOS</v>
          </cell>
          <cell r="F1024" t="n">
            <v>1</v>
          </cell>
          <cell r="G1024" t="str">
            <v>ML</v>
          </cell>
          <cell r="H1024" t="str">
            <v>NÃO</v>
          </cell>
          <cell r="I1024" t="n">
            <v>64.815594486929584</v>
          </cell>
        </row>
        <row r="1025">
          <cell r="A1025" t="n">
            <v>92250157</v>
          </cell>
          <cell r="B1025" t="n">
            <v>20</v>
          </cell>
          <cell r="C1025" t="str">
            <v xml:space="preserve">CLORETO DE SODIO - 20%  10ML</v>
          </cell>
          <cell r="D1025" t="str">
            <v xml:space="preserve">CLORETO DE SODIO - 20%  10ML</v>
          </cell>
          <cell r="E1025" t="str">
            <v>ISOFARMA</v>
          </cell>
          <cell r="F1025" t="n">
            <v>1</v>
          </cell>
          <cell r="G1025" t="str">
            <v>AMP</v>
          </cell>
          <cell r="H1025" t="str">
            <v>NÃO</v>
          </cell>
          <cell r="I1025" t="n">
            <v>0.70334499124501737</v>
          </cell>
        </row>
        <row r="1026">
          <cell r="A1026" t="n">
            <v>90289870</v>
          </cell>
          <cell r="B1026" t="n">
            <v>20</v>
          </cell>
          <cell r="C1026" t="str">
            <v xml:space="preserve">SUCCINATO SÓDICO DE HIDROCORTISONA</v>
          </cell>
          <cell r="D1026" t="str">
            <v xml:space="preserve">CORTISON 100 MG PÓ LIÓF. SOL. INJ. CX. 50 FA VD.</v>
          </cell>
          <cell r="E1026" t="str">
            <v>NOVAFARMA</v>
          </cell>
          <cell r="F1026" t="n">
            <v>1</v>
          </cell>
          <cell r="G1026" t="str">
            <v>UN</v>
          </cell>
          <cell r="H1026" t="str">
            <v>NÃO</v>
          </cell>
          <cell r="I1026" t="n">
            <v>3.2850161676680072</v>
          </cell>
        </row>
        <row r="1027">
          <cell r="A1027" t="n">
            <v>96545186</v>
          </cell>
          <cell r="B1027" t="n">
            <v>20</v>
          </cell>
          <cell r="C1027" t="str">
            <v xml:space="preserve">NUTRIFLEX LIPID SPECIAL SIST. FECH. 3 EM 1 EMULSÃO INJ. X 1875 ML</v>
          </cell>
          <cell r="D1027" t="str">
            <v xml:space="preserve">NUTRIFLEX LIPID SPECIAL SIST. FECH. 3 EM 1 EMULSÃO INJ. X 1875 ML</v>
          </cell>
          <cell r="E1027" t="str">
            <v>BBRAUN</v>
          </cell>
          <cell r="F1027" t="n">
            <v>1</v>
          </cell>
          <cell r="G1027" t="str">
            <v>UN</v>
          </cell>
          <cell r="H1027" t="str">
            <v>Não</v>
          </cell>
          <cell r="I1027" t="n">
            <v>349.618922856918</v>
          </cell>
        </row>
        <row r="1028">
          <cell r="A1028" t="n">
            <v>90178106</v>
          </cell>
          <cell r="B1028" t="n">
            <v>20</v>
          </cell>
          <cell r="C1028" t="str">
            <v xml:space="preserve">MIDAZOLAM 15 MG (5 MGML) SOL. INJ. CX. 5  AMP X  3 ML</v>
          </cell>
          <cell r="D1028" t="str">
            <v xml:space="preserve">MIDADORM 15 MG (5 MGML) SOL. INJ. CX. 5  AMP X  3  ML</v>
          </cell>
          <cell r="E1028" t="str">
            <v>BIOCHIMICO</v>
          </cell>
          <cell r="F1028" t="n">
            <v>1</v>
          </cell>
          <cell r="G1028" t="str">
            <v>AMP</v>
          </cell>
          <cell r="H1028" t="str">
            <v>NÃO</v>
          </cell>
          <cell r="I1028" t="n">
            <v>11.683730520215576</v>
          </cell>
        </row>
        <row r="1029">
          <cell r="A1029" t="n">
            <v>92267246</v>
          </cell>
          <cell r="B1029" t="n">
            <v>20</v>
          </cell>
          <cell r="C1029" t="str">
            <v xml:space="preserve">PANTOPRAZOL - 20MG</v>
          </cell>
          <cell r="D1029" t="str">
            <v xml:space="preserve">PANTOZOL - 20MG</v>
          </cell>
          <cell r="E1029" t="str">
            <v xml:space="preserve">NYCOMED PHARMA</v>
          </cell>
          <cell r="F1029" t="n">
            <v>1</v>
          </cell>
          <cell r="G1029" t="str">
            <v>COM</v>
          </cell>
          <cell r="H1029" t="str">
            <v>NÃO</v>
          </cell>
          <cell r="I1029" t="n">
            <v>5.9733822898612514</v>
          </cell>
        </row>
        <row r="1030">
          <cell r="A1030" t="n">
            <v>92253466</v>
          </cell>
          <cell r="B1030" t="n">
            <v>20</v>
          </cell>
          <cell r="C1030" t="str">
            <v xml:space="preserve">FITOMENADIONA MM 10 MGML SOL. INJ. CX. 5 AMP. X 1 ML</v>
          </cell>
          <cell r="D1030" t="str">
            <v xml:space="preserve">KANAKION MM 10 MGML SOL. INJ. CX. 5 AMP. X 1 ML</v>
          </cell>
          <cell r="E1030" t="str">
            <v>ROCHE</v>
          </cell>
          <cell r="F1030" t="n">
            <v>1</v>
          </cell>
          <cell r="G1030" t="str">
            <v>AMP</v>
          </cell>
          <cell r="H1030" t="str">
            <v>NÃO</v>
          </cell>
          <cell r="I1030" t="n">
            <v>3.8568018292654953</v>
          </cell>
        </row>
        <row r="1031">
          <cell r="A1031" t="n">
            <v>90132467</v>
          </cell>
          <cell r="B1031" t="n">
            <v>20</v>
          </cell>
          <cell r="C1031" t="str">
            <v xml:space="preserve">CLORIDRATO DE CIPROFLOXACINO - 500MG</v>
          </cell>
          <cell r="D1031" t="str">
            <v xml:space="preserve">CIPRO XR - 500MG CX. 3 CP. REV.</v>
          </cell>
          <cell r="E1031" t="str">
            <v>BAYER</v>
          </cell>
          <cell r="F1031" t="n">
            <v>1</v>
          </cell>
          <cell r="G1031" t="str">
            <v>COM</v>
          </cell>
          <cell r="H1031" t="str">
            <v>NÃO</v>
          </cell>
          <cell r="I1031" t="n">
            <v>21.078746263122362</v>
          </cell>
        </row>
        <row r="1032">
          <cell r="A1032" t="n">
            <v>90262719</v>
          </cell>
          <cell r="B1032" t="n">
            <v>20</v>
          </cell>
          <cell r="C1032" t="str">
            <v xml:space="preserve">DIPIRONA SODICA - 500MGML  2ML</v>
          </cell>
          <cell r="D1032" t="str">
            <v xml:space="preserve">DIPIRONA SODICA - 500MGML  2ML</v>
          </cell>
          <cell r="E1032" t="str">
            <v xml:space="preserve">TEUTO BRAS.</v>
          </cell>
          <cell r="F1032" t="n">
            <v>1</v>
          </cell>
          <cell r="G1032" t="str">
            <v>AMP</v>
          </cell>
          <cell r="H1032" t="str">
            <v>NÃO</v>
          </cell>
          <cell r="I1032" t="n">
            <v>0.78028429238753583</v>
          </cell>
        </row>
        <row r="1033">
          <cell r="A1033" t="n">
            <v>92394841</v>
          </cell>
          <cell r="B1033" t="n">
            <v>20</v>
          </cell>
          <cell r="C1033" t="str">
            <v xml:space="preserve">CEFALOTINA SODICA - 1GRA  5ML</v>
          </cell>
          <cell r="D1033" t="str">
            <v xml:space="preserve">CEFLEN - 1GRA  5ML</v>
          </cell>
          <cell r="E1033" t="str">
            <v xml:space="preserve">ASPEN PHARMA</v>
          </cell>
          <cell r="F1033" t="n">
            <v>1</v>
          </cell>
          <cell r="G1033" t="str">
            <v>FA</v>
          </cell>
          <cell r="H1033" t="str">
            <v>NÃO</v>
          </cell>
          <cell r="I1033" t="n">
            <v>8.1241806479048311</v>
          </cell>
        </row>
        <row r="1034">
          <cell r="A1034" t="n">
            <v>90120450</v>
          </cell>
          <cell r="B1034" t="n">
            <v>20</v>
          </cell>
          <cell r="C1034" t="str">
            <v xml:space="preserve">CLORETO DE SÓDIO 0,9% SOL. INJ. SIST. FECH. BOLSA PVC ISTARBAG X 500 ML</v>
          </cell>
          <cell r="D1034" t="str">
            <v xml:space="preserve">CLORETO DE SÓDIO 0,9% SOL. INJ. SIST. FECH. BOLSA PVC ISTARBAG X 500 ML</v>
          </cell>
          <cell r="E1034" t="str">
            <v xml:space="preserve">HALEX ISTAR INDÚSTRIA</v>
          </cell>
          <cell r="F1034" t="n">
            <v>1</v>
          </cell>
          <cell r="G1034" t="str">
            <v>UN</v>
          </cell>
          <cell r="H1034" t="str">
            <v>NÃO</v>
          </cell>
          <cell r="I1034" t="n">
            <v>6.456458004790254</v>
          </cell>
        </row>
        <row r="1035">
          <cell r="A1035" t="n">
            <v>92171010</v>
          </cell>
          <cell r="B1035" t="n">
            <v>20</v>
          </cell>
          <cell r="C1035" t="str">
            <v xml:space="preserve">FEXOFENADINA + PSEUDOEFEDRINA - 180MG</v>
          </cell>
          <cell r="D1035" t="str">
            <v xml:space="preserve">ALLEGRA - 180MG</v>
          </cell>
          <cell r="E1035" t="str">
            <v>SANOFI-AVENTIS</v>
          </cell>
          <cell r="F1035" t="n">
            <v>1</v>
          </cell>
          <cell r="G1035" t="str">
            <v>CAP</v>
          </cell>
          <cell r="H1035" t="str">
            <v>NÃO</v>
          </cell>
          <cell r="I1035" t="n">
            <v>6.7792076221085349</v>
          </cell>
        </row>
        <row r="1036">
          <cell r="A1036" t="n">
            <v>90444124</v>
          </cell>
          <cell r="B1036" t="n">
            <v>20</v>
          </cell>
          <cell r="C1036" t="str">
            <v xml:space="preserve">GLICOSE+CLORETO DE SÓDIO  SOL. INJ. SIST. FECH. CX. 20 FR. ECOFLAC PLUS X 500 ML</v>
          </cell>
          <cell r="D1036" t="str">
            <v xml:space="preserve">GLICOFISIOLÓGICO SOL. INJ. SIST. FECH. CX. 20 FR. ECOFLAC PLUS X 500 ML</v>
          </cell>
          <cell r="E1036" t="str">
            <v xml:space="preserve">LABORATÓRIOS B. BRAUN SA</v>
          </cell>
          <cell r="F1036" t="n">
            <v>1</v>
          </cell>
          <cell r="G1036" t="str">
            <v>UN</v>
          </cell>
          <cell r="H1036" t="str">
            <v>NÃO</v>
          </cell>
          <cell r="I1036" t="n">
            <v>7.0021409550300007</v>
          </cell>
        </row>
        <row r="1037">
          <cell r="A1037" t="n">
            <v>92438660</v>
          </cell>
          <cell r="B1037" t="n">
            <v>20</v>
          </cell>
          <cell r="C1037" t="str">
            <v xml:space="preserve">GLICOSE 5% SOL. INJ. SIST. FECH. CX. 60 BOLSA PVC ISTARBAG X 100 ML</v>
          </cell>
          <cell r="D1037" t="str">
            <v xml:space="preserve">GLICOSE 5% SOL. INJ. SIST. FECH. CX. 60 BOLSA PVC ISTARBAG X 100 ML</v>
          </cell>
          <cell r="E1037" t="str">
            <v xml:space="preserve">HALEX ISTAR INDÚSTRIA</v>
          </cell>
          <cell r="F1037" t="n">
            <v>1</v>
          </cell>
          <cell r="G1037" t="str">
            <v>UN</v>
          </cell>
          <cell r="H1037" t="str">
            <v>NÃO</v>
          </cell>
          <cell r="I1037" t="n">
            <v>6.5795310831133378</v>
          </cell>
        </row>
        <row r="1038">
          <cell r="A1038" t="n">
            <v>92404995</v>
          </cell>
          <cell r="B1038" t="n">
            <v>20</v>
          </cell>
          <cell r="C1038" t="str">
            <v xml:space="preserve">COMPLEXO B - 2ML</v>
          </cell>
          <cell r="D1038" t="str">
            <v xml:space="preserve">HYPLEX - 2ML</v>
          </cell>
          <cell r="E1038" t="str">
            <v>HYPOFARMA</v>
          </cell>
          <cell r="F1038" t="n">
            <v>1</v>
          </cell>
          <cell r="G1038" t="str">
            <v>AMP</v>
          </cell>
          <cell r="H1038" t="str">
            <v>NÃO</v>
          </cell>
          <cell r="I1038" t="n">
            <v>0.84798832627061216</v>
          </cell>
        </row>
        <row r="1039">
          <cell r="A1039" t="n">
            <v>92437850</v>
          </cell>
          <cell r="B1039" t="n">
            <v>20</v>
          </cell>
          <cell r="C1039" t="str">
            <v xml:space="preserve">CLORIDRATO DE BUPROPIONA - 150MG</v>
          </cell>
          <cell r="D1039" t="str">
            <v xml:space="preserve">ZYBAN - 150MG</v>
          </cell>
          <cell r="E1039" t="str">
            <v>GLAXOSMITKLINE</v>
          </cell>
          <cell r="F1039" t="n">
            <v>1</v>
          </cell>
          <cell r="G1039" t="str">
            <v>COM</v>
          </cell>
          <cell r="H1039" t="str">
            <v>NÃO</v>
          </cell>
          <cell r="I1039" t="n">
            <v>3.983088588617818</v>
          </cell>
        </row>
        <row r="1040">
          <cell r="A1040" t="n">
            <v>90258410</v>
          </cell>
          <cell r="B1040" t="n">
            <v>20</v>
          </cell>
          <cell r="C1040" t="str">
            <v xml:space="preserve">ONDANSETRONA 4 MG (2 MGML)  SOL. INJ. CX. 25 AMP. X 2 ML</v>
          </cell>
          <cell r="D1040" t="str">
            <v xml:space="preserve">NANTRON 4 MG (2 MGML)  SOL. INJ. CX. 25 AMP. X 2 ML</v>
          </cell>
          <cell r="E1040" t="str">
            <v xml:space="preserve">DR. REDDY`S</v>
          </cell>
          <cell r="F1040" t="n">
            <v>1</v>
          </cell>
          <cell r="G1040" t="str">
            <v>AMP</v>
          </cell>
          <cell r="H1040" t="str">
            <v>NÃO</v>
          </cell>
          <cell r="I1040" t="n">
            <v>36.32795660708048</v>
          </cell>
        </row>
        <row r="1041">
          <cell r="A1041" t="n">
            <v>90398033</v>
          </cell>
          <cell r="B1041" t="n">
            <v>20</v>
          </cell>
          <cell r="C1041" t="str">
            <v xml:space="preserve">CLORETO DE SUCCINILCOLINA - 100MG  5ML</v>
          </cell>
          <cell r="D1041" t="str">
            <v xml:space="preserve">QUELICIN - 100MG  5ML</v>
          </cell>
          <cell r="E1041" t="str">
            <v>ABBOTT</v>
          </cell>
          <cell r="F1041" t="n">
            <v>1</v>
          </cell>
          <cell r="G1041" t="str">
            <v>FA</v>
          </cell>
          <cell r="H1041" t="str">
            <v>NÃO</v>
          </cell>
          <cell r="I1041" t="n">
            <v>20.843909528652738</v>
          </cell>
        </row>
        <row r="1042">
          <cell r="A1042" t="n">
            <v>92409423</v>
          </cell>
          <cell r="B1042" t="n">
            <v>20</v>
          </cell>
          <cell r="C1042" t="str">
            <v xml:space="preserve">MALEATO DE FLUVOXAMINA - 100MG</v>
          </cell>
          <cell r="D1042" t="str">
            <v xml:space="preserve">LUVOX - 100MG</v>
          </cell>
          <cell r="E1042" t="str">
            <v xml:space="preserve">SOLVAY FARMA</v>
          </cell>
          <cell r="F1042" t="n">
            <v>1</v>
          </cell>
          <cell r="G1042" t="str">
            <v>COM</v>
          </cell>
          <cell r="H1042" t="str">
            <v>NÃO</v>
          </cell>
          <cell r="I1042" t="n">
            <v>5.8484293725071117</v>
          </cell>
        </row>
        <row r="1043">
          <cell r="A1043" t="n">
            <v>90165390</v>
          </cell>
          <cell r="B1043" t="n">
            <v>20</v>
          </cell>
          <cell r="C1043" t="str">
            <v xml:space="preserve">HEMITARTARATO DE NOREPINEFRINA 1 MGML SOL. INJ. CX. 10 FA VD X 4 ML</v>
          </cell>
          <cell r="D1043" t="str">
            <v xml:space="preserve">LEVOPHED 1 MGML SOL. INJ. CX. 10 FA VD X 4 ML</v>
          </cell>
          <cell r="E1043" t="str">
            <v>ABBOTTHOSPIRA</v>
          </cell>
          <cell r="F1043" t="n">
            <v>1</v>
          </cell>
          <cell r="G1043" t="str">
            <v>FA</v>
          </cell>
          <cell r="H1043" t="str">
            <v>NÃO</v>
          </cell>
          <cell r="I1043" t="n">
            <v>24.47823221569989</v>
          </cell>
        </row>
        <row r="1044">
          <cell r="A1044" t="n">
            <v>92366902</v>
          </cell>
          <cell r="B1044" t="n">
            <v>20</v>
          </cell>
          <cell r="C1044" t="str">
            <v xml:space="preserve">SALBUTAMOL - 17,4GRA SPRAY</v>
          </cell>
          <cell r="D1044" t="str">
            <v xml:space="preserve">AERO JET - 17,4GRA SPRAY</v>
          </cell>
          <cell r="E1044" t="str">
            <v>CHIESI</v>
          </cell>
          <cell r="F1044" t="n">
            <v>200</v>
          </cell>
          <cell r="G1044" t="str">
            <v>DOSE</v>
          </cell>
          <cell r="H1044" t="str">
            <v>SIM</v>
          </cell>
          <cell r="I1044" t="n">
            <v>0.1176435162188032</v>
          </cell>
        </row>
        <row r="1045">
          <cell r="A1045" t="n">
            <v>92416055</v>
          </cell>
          <cell r="B1045" t="n">
            <v>20</v>
          </cell>
          <cell r="C1045" t="str">
            <v xml:space="preserve">BESILATO DE ANLODIPINO - 5MG</v>
          </cell>
          <cell r="D1045" t="str">
            <v xml:space="preserve">NORVASC - 5MG</v>
          </cell>
          <cell r="E1045" t="str">
            <v xml:space="preserve">PHARMACIA PFIZER</v>
          </cell>
          <cell r="F1045" t="n">
            <v>1</v>
          </cell>
          <cell r="G1045" t="str">
            <v>COM</v>
          </cell>
          <cell r="H1045" t="str">
            <v>NÃO</v>
          </cell>
          <cell r="I1045" t="n">
            <v>1.4090031946440367</v>
          </cell>
        </row>
        <row r="1046">
          <cell r="A1046" t="n">
            <v>92368883</v>
          </cell>
          <cell r="B1046" t="n">
            <v>20</v>
          </cell>
          <cell r="C1046" t="str">
            <v xml:space="preserve">ALBUMINA HUMANA 20% - 50ML</v>
          </cell>
          <cell r="D1046" t="str">
            <v xml:space="preserve">ALBUMAX 20% - 50ML</v>
          </cell>
          <cell r="E1046" t="str">
            <v>BLAUSIEGEL</v>
          </cell>
          <cell r="F1046" t="n">
            <v>1</v>
          </cell>
          <cell r="G1046" t="str">
            <v>FA</v>
          </cell>
          <cell r="H1046" t="str">
            <v>NÃO</v>
          </cell>
          <cell r="I1046" t="n">
            <v>291.71848789484204</v>
          </cell>
        </row>
        <row r="1047">
          <cell r="A1047" t="n">
            <v>92471730</v>
          </cell>
          <cell r="B1047" t="n">
            <v>20</v>
          </cell>
          <cell r="C1047" t="str">
            <v xml:space="preserve">SULFATO DE MAGNÉSIO 10% SOL. INJ. CX. 100 AMP X 10 ML</v>
          </cell>
          <cell r="D1047" t="str">
            <v xml:space="preserve">SULFATO DE MAGNÉSIO 10% SOL. INJ. CX. 100 AMP X 10 ML</v>
          </cell>
          <cell r="E1047" t="str">
            <v>ISOFARMA</v>
          </cell>
          <cell r="F1047" t="n">
            <v>1</v>
          </cell>
          <cell r="G1047" t="str">
            <v>AMP</v>
          </cell>
          <cell r="H1047" t="str">
            <v>NÃO</v>
          </cell>
          <cell r="I1047" t="n">
            <v>1.2453108656853391</v>
          </cell>
        </row>
        <row r="1048">
          <cell r="A1048" t="n">
            <v>90178289</v>
          </cell>
          <cell r="B1048" t="n">
            <v>20</v>
          </cell>
          <cell r="C1048" t="str">
            <v>CLARITROMICINA</v>
          </cell>
          <cell r="D1048" t="str">
            <v xml:space="preserve">KLAROXIL 500  MG  PÓ  LIOF.  INJ. FA</v>
          </cell>
          <cell r="E1048" t="str">
            <v>BIOCHIMICO</v>
          </cell>
          <cell r="F1048" t="n">
            <v>1</v>
          </cell>
          <cell r="G1048" t="str">
            <v>UN</v>
          </cell>
          <cell r="H1048" t="str">
            <v>NÃO</v>
          </cell>
          <cell r="I1048" t="n">
            <v>154.85574104766843</v>
          </cell>
        </row>
        <row r="1049">
          <cell r="A1049" t="n">
            <v>90939050</v>
          </cell>
          <cell r="B1049" t="n">
            <v>20</v>
          </cell>
          <cell r="C1049" t="str">
            <v xml:space="preserve">DIPROPIONATO DE BECLOMETASONA - 2ML</v>
          </cell>
          <cell r="D1049" t="str">
            <v xml:space="preserve">CLENIL A - 2ML</v>
          </cell>
          <cell r="E1049" t="str">
            <v>CHIESI</v>
          </cell>
          <cell r="F1049" t="n">
            <v>1</v>
          </cell>
          <cell r="G1049" t="str">
            <v>AMP</v>
          </cell>
          <cell r="H1049" t="str">
            <v>NÃO</v>
          </cell>
          <cell r="I1049" t="n">
            <v>5.2546583372362017</v>
          </cell>
        </row>
        <row r="1050">
          <cell r="A1050" t="n">
            <v>90172833</v>
          </cell>
          <cell r="B1050" t="n">
            <v>20</v>
          </cell>
          <cell r="C1050" t="str">
            <v xml:space="preserve">BUTILBROMETO DE HIOSCINA + DIPIRONA - 4,0MGML + 500MGML</v>
          </cell>
          <cell r="D1050" t="str">
            <v xml:space="preserve">HIOSPAN COMPOSTO - 4,0MGML + 500MGML</v>
          </cell>
          <cell r="E1050" t="str">
            <v xml:space="preserve">TEUTO BRAS.</v>
          </cell>
          <cell r="F1050" t="n">
            <v>1</v>
          </cell>
          <cell r="G1050" t="str">
            <v>AMP</v>
          </cell>
          <cell r="H1050" t="str">
            <v>NÃO</v>
          </cell>
          <cell r="I1050" t="n">
            <v>2.7345474000000003</v>
          </cell>
        </row>
        <row r="1051">
          <cell r="A1051" t="n">
            <v>90282582</v>
          </cell>
          <cell r="B1051" t="n">
            <v>20</v>
          </cell>
          <cell r="C1051" t="str">
            <v xml:space="preserve">ÁGUA INJETÁVEL SOL. INJ. SIST. FECH. FR. X 100ML</v>
          </cell>
          <cell r="D1051" t="str">
            <v xml:space="preserve">ÁGUA INJETÁVEL SOL. INJ. SIST. FECH. FR. X 100ML</v>
          </cell>
          <cell r="E1051" t="str">
            <v xml:space="preserve">FRESENIUS KABI UNIDADE AQUIRAZ</v>
          </cell>
          <cell r="F1051" t="n">
            <v>1</v>
          </cell>
          <cell r="G1051" t="str">
            <v>UN</v>
          </cell>
          <cell r="H1051" t="str">
            <v>NÃO</v>
          </cell>
          <cell r="I1051" t="n">
            <v>7.3606762404360015</v>
          </cell>
        </row>
        <row r="1052">
          <cell r="A1052" t="n">
            <v>90287746</v>
          </cell>
          <cell r="B1052" t="n">
            <v>20</v>
          </cell>
          <cell r="C1052" t="str">
            <v xml:space="preserve">SULFAMETOXAZOL+TRIMETOPRIMA 80 MGML + 16 MGML SOL. INJ. CX. 50 AMP. X 5 ML</v>
          </cell>
          <cell r="D1052" t="str">
            <v xml:space="preserve">BAC-SULFITRIN 80 MGML + 16 MGML SOL. INJ. CX. 50 AMP. X 5 ML</v>
          </cell>
          <cell r="E1052" t="str">
            <v xml:space="preserve">NEO QUIMICA</v>
          </cell>
          <cell r="F1052" t="n">
            <v>1</v>
          </cell>
          <cell r="G1052" t="str">
            <v>AMP</v>
          </cell>
          <cell r="H1052" t="str">
            <v>NÃO</v>
          </cell>
          <cell r="I1052" t="n">
            <v>2.6383164099623988</v>
          </cell>
        </row>
        <row r="1053">
          <cell r="A1053" t="n">
            <v>92415156</v>
          </cell>
          <cell r="B1053" t="n">
            <v>20</v>
          </cell>
          <cell r="C1053" t="str">
            <v xml:space="preserve">NICOTINA - 14MG ADESIVO</v>
          </cell>
          <cell r="D1053" t="str">
            <v xml:space="preserve">NIQUITIN DP - 14MG</v>
          </cell>
          <cell r="E1053" t="str">
            <v>GLAXOSMITKLINE</v>
          </cell>
          <cell r="F1053" t="n">
            <v>1</v>
          </cell>
          <cell r="G1053" t="str">
            <v>ADES</v>
          </cell>
          <cell r="H1053" t="str">
            <v>NÃO</v>
          </cell>
          <cell r="I1053" t="n">
            <v>9.5099999999999998</v>
          </cell>
        </row>
        <row r="1054">
          <cell r="A1054" t="n">
            <v>92406785</v>
          </cell>
          <cell r="B1054" t="n">
            <v>20</v>
          </cell>
          <cell r="C1054" t="str">
            <v xml:space="preserve">LEVOFLOXACINO - 500MG</v>
          </cell>
          <cell r="D1054" t="str">
            <v xml:space="preserve">LEVAQUIN - 500MG</v>
          </cell>
          <cell r="E1054" t="str">
            <v>JANSSEN-CILAG</v>
          </cell>
          <cell r="F1054" t="n">
            <v>1</v>
          </cell>
          <cell r="G1054" t="str">
            <v>COM</v>
          </cell>
          <cell r="H1054" t="str">
            <v>NÃO</v>
          </cell>
          <cell r="I1054" t="n">
            <v>22.531927042225135</v>
          </cell>
        </row>
        <row r="1055">
          <cell r="A1055" t="n">
            <v>90053028</v>
          </cell>
          <cell r="B1055" t="n">
            <v>20</v>
          </cell>
          <cell r="C1055" t="str">
            <v xml:space="preserve">BENZILPENICILINA BENZATINA 1.200.000 UI (300.000 UIML) SUSP. INJ.CX. FA X 4 ML</v>
          </cell>
          <cell r="D1055" t="str">
            <v xml:space="preserve">BENZETACIL 1.200.000 UI (300.000 UIML) SUSP. INJ.CX. FA X 4 ML</v>
          </cell>
          <cell r="E1055" t="str">
            <v>EUROFARMA</v>
          </cell>
          <cell r="F1055" t="n">
            <v>1</v>
          </cell>
          <cell r="G1055" t="str">
            <v>FA</v>
          </cell>
          <cell r="H1055" t="str">
            <v>NÃO</v>
          </cell>
          <cell r="I1055" t="n">
            <v>13.147881826526977</v>
          </cell>
        </row>
        <row r="1056">
          <cell r="A1056" t="n">
            <v>90164121</v>
          </cell>
          <cell r="B1056" t="n">
            <v>20</v>
          </cell>
          <cell r="C1056" t="str">
            <v xml:space="preserve">ACIDO VALPROICO - 50MGML</v>
          </cell>
          <cell r="D1056" t="str">
            <v xml:space="preserve">DEPAKENE 50MGML XPE. FR. X 100MLL</v>
          </cell>
          <cell r="E1056" t="str">
            <v>ABBOTT</v>
          </cell>
          <cell r="F1056" t="n">
            <v>100</v>
          </cell>
          <cell r="G1056" t="str">
            <v>ML</v>
          </cell>
          <cell r="H1056" t="str">
            <v>SIM</v>
          </cell>
          <cell r="I1056" t="n">
            <v>0.14563961633021255</v>
          </cell>
        </row>
        <row r="1057">
          <cell r="A1057" t="n">
            <v>90289013</v>
          </cell>
          <cell r="B1057" t="n">
            <v>20</v>
          </cell>
          <cell r="C1057" t="str">
            <v xml:space="preserve">DIMETICONA - 40MG</v>
          </cell>
          <cell r="D1057" t="str">
            <v xml:space="preserve">LUFTAL - 40MG</v>
          </cell>
          <cell r="E1057" t="str">
            <v>B-MS</v>
          </cell>
          <cell r="F1057" t="n">
            <v>1</v>
          </cell>
          <cell r="G1057" t="str">
            <v>COM</v>
          </cell>
          <cell r="H1057" t="str">
            <v>NÃO</v>
          </cell>
          <cell r="I1057" t="n">
            <v>0.76049611152208019</v>
          </cell>
        </row>
        <row r="1058">
          <cell r="A1058" t="n">
            <v>90135482</v>
          </cell>
          <cell r="B1058" t="n">
            <v>20</v>
          </cell>
          <cell r="C1058" t="str">
            <v xml:space="preserve">SULFATO DE ATROPINA 0,5 MG SOL. INJ. CX. 100 AMP X 1 ML</v>
          </cell>
          <cell r="D1058" t="str">
            <v xml:space="preserve">ATROPION 0,5 MG SOL. INJ. CX. 100 AMP X 1 ML</v>
          </cell>
          <cell r="E1058" t="str">
            <v>ARISTON</v>
          </cell>
          <cell r="F1058" t="n">
            <v>1</v>
          </cell>
          <cell r="G1058" t="str">
            <v>AMP</v>
          </cell>
          <cell r="H1058" t="str">
            <v>NÃO</v>
          </cell>
          <cell r="I1058" t="n">
            <v>0.73806407092316395</v>
          </cell>
        </row>
        <row r="1059">
          <cell r="A1059" t="n">
            <v>92249183</v>
          </cell>
          <cell r="B1059" t="n">
            <v>20</v>
          </cell>
          <cell r="C1059" t="str">
            <v xml:space="preserve">CLORIDRATO DE RANITIDINA - 150MG  20 CPR</v>
          </cell>
          <cell r="D1059" t="str">
            <v xml:space="preserve">ANTAK - 150MG</v>
          </cell>
          <cell r="E1059" t="str">
            <v>GLAXOSMITKLINE</v>
          </cell>
          <cell r="F1059" t="n">
            <v>1</v>
          </cell>
          <cell r="G1059" t="str">
            <v>COM</v>
          </cell>
          <cell r="H1059" t="str">
            <v>NÃO</v>
          </cell>
          <cell r="I1059" t="n">
            <v>2.8110050579550907</v>
          </cell>
        </row>
        <row r="1060">
          <cell r="A1060" t="n">
            <v>90167856</v>
          </cell>
          <cell r="B1060" t="n">
            <v>20</v>
          </cell>
          <cell r="C1060" t="str">
            <v xml:space="preserve">ACETATO DE CLOSTEBOL+SULFATO DE NEOMICINA</v>
          </cell>
          <cell r="D1060" t="str">
            <v xml:space="preserve">TROFODERMIN 5 MGG + 5 MGG CREME VAG. BISN. X 45 G +  8 APLICADOR</v>
          </cell>
          <cell r="E1060" t="str">
            <v xml:space="preserve">PHARMACIA PFIZER</v>
          </cell>
          <cell r="F1060" t="n">
            <v>1</v>
          </cell>
          <cell r="G1060" t="str">
            <v>UN</v>
          </cell>
          <cell r="H1060" t="str">
            <v>NÃO</v>
          </cell>
          <cell r="I1060" t="n">
            <v>70.434076898933967</v>
          </cell>
        </row>
        <row r="1061">
          <cell r="A1061" t="n">
            <v>90184122</v>
          </cell>
          <cell r="B1061" t="n">
            <v>20</v>
          </cell>
          <cell r="C1061" t="str">
            <v xml:space="preserve">OMEPRAZOL - 20MG</v>
          </cell>
          <cell r="D1061" t="str">
            <v xml:space="preserve">OMEPRAZOL - 20MG</v>
          </cell>
          <cell r="E1061" t="str">
            <v>CRISTALIA</v>
          </cell>
          <cell r="F1061" t="n">
            <v>1</v>
          </cell>
          <cell r="G1061" t="str">
            <v>CAP</v>
          </cell>
          <cell r="H1061" t="str">
            <v>NÃO</v>
          </cell>
          <cell r="I1061" t="n">
            <v>2.6387224063839185</v>
          </cell>
        </row>
        <row r="1062">
          <cell r="A1062" t="n">
            <v>92382649</v>
          </cell>
          <cell r="B1062" t="n">
            <v>20</v>
          </cell>
          <cell r="C1062" t="str">
            <v xml:space="preserve">ACICLOVIR - 200MG</v>
          </cell>
          <cell r="D1062" t="str">
            <v xml:space="preserve">ANCLOMAX - 200MG</v>
          </cell>
          <cell r="E1062" t="str">
            <v>BLAUSIEGEL</v>
          </cell>
          <cell r="F1062" t="n">
            <v>1</v>
          </cell>
          <cell r="G1062" t="str">
            <v>COM</v>
          </cell>
          <cell r="H1062" t="str">
            <v>NÃO</v>
          </cell>
          <cell r="I1062" t="n">
            <v>4.8324172985040743</v>
          </cell>
        </row>
        <row r="1063">
          <cell r="A1063" t="n">
            <v>90938976</v>
          </cell>
          <cell r="B1063" t="n">
            <v>20</v>
          </cell>
          <cell r="C1063" t="str">
            <v xml:space="preserve">ENDOCRINO IN VIVO CINTILOGRAFIA DA TIREOIDE EOU CAPTAÇAO COM TECNECIO 99M TC</v>
          </cell>
          <cell r="D1063" t="str">
            <v xml:space="preserve">ENDOCRINO IN VIVO CINTILOGRAFIA DA TIREOIDE EOU CAPTAÇAO COM TECNECIO 99M TC</v>
          </cell>
          <cell r="E1063" t="str">
            <v>SBMN</v>
          </cell>
          <cell r="F1063" t="n">
            <v>1</v>
          </cell>
          <cell r="G1063" t="str">
            <v>UN</v>
          </cell>
          <cell r="H1063" t="str">
            <v>NÃO</v>
          </cell>
          <cell r="I1063" t="n">
            <v>69.805884395560952</v>
          </cell>
        </row>
        <row r="1064">
          <cell r="A1064" t="n">
            <v>90135717</v>
          </cell>
          <cell r="B1064" t="n">
            <v>20</v>
          </cell>
          <cell r="C1064" t="str">
            <v xml:space="preserve">OXACILINA SÓDICA 500 MG PÓ INJ. CX. 50 FA + 50 AMP. DIL. X 5 ML</v>
          </cell>
          <cell r="D1064" t="str">
            <v xml:space="preserve">OXANON 500 MG PÓ INJ. CX. 50 FA + 50 AMP. DIL. X 5 ML</v>
          </cell>
          <cell r="E1064" t="str">
            <v>ARISTON</v>
          </cell>
          <cell r="F1064" t="n">
            <v>1</v>
          </cell>
          <cell r="G1064" t="str">
            <v>UN</v>
          </cell>
          <cell r="H1064" t="str">
            <v>NÃO</v>
          </cell>
          <cell r="I1064" t="n">
            <v>3.1720781588942102</v>
          </cell>
        </row>
        <row r="1065">
          <cell r="A1065" t="n">
            <v>90284526</v>
          </cell>
          <cell r="B1065" t="n">
            <v>20</v>
          </cell>
          <cell r="C1065" t="str">
            <v xml:space="preserve">CLORETO DE CÁLCIO+CLORETO DE POTÁSSIO+CLORETO DE SÓDIO - 500ML</v>
          </cell>
          <cell r="D1065" t="str">
            <v xml:space="preserve">RINGER SIMPLES  SOL. INJ. SIST. FECH. CX. 24 FR. X 500 ML</v>
          </cell>
          <cell r="E1065" t="str">
            <v>EQUIPLEX</v>
          </cell>
          <cell r="F1065" t="n">
            <v>1</v>
          </cell>
          <cell r="G1065" t="str">
            <v>UN</v>
          </cell>
          <cell r="H1065" t="str">
            <v>NÃO</v>
          </cell>
          <cell r="I1065" t="n">
            <v>6.8987920936618199</v>
          </cell>
        </row>
        <row r="1066">
          <cell r="A1066" t="n">
            <v>92253482</v>
          </cell>
          <cell r="B1066" t="n">
            <v>20</v>
          </cell>
          <cell r="C1066" t="str">
            <v xml:space="preserve">CEFALEXINA - 500MG</v>
          </cell>
          <cell r="D1066" t="str">
            <v xml:space="preserve">KEFLEX - 500MG</v>
          </cell>
          <cell r="E1066" t="str">
            <v xml:space="preserve">MERCK BAGO</v>
          </cell>
          <cell r="F1066" t="n">
            <v>1</v>
          </cell>
          <cell r="G1066" t="str">
            <v>DRG</v>
          </cell>
          <cell r="H1066" t="str">
            <v>NÃO</v>
          </cell>
          <cell r="I1066" t="n">
            <v>5.5401774034427973</v>
          </cell>
        </row>
        <row r="1067">
          <cell r="A1067" t="n">
            <v>92437923</v>
          </cell>
          <cell r="B1067" t="n">
            <v>20</v>
          </cell>
          <cell r="C1067" t="str">
            <v xml:space="preserve">OLANZAPINA 10 MG CX. 28 CP. REV.</v>
          </cell>
          <cell r="D1067" t="str">
            <v xml:space="preserve">ZYPREXA 10 MG CX. 28 CP. REV.</v>
          </cell>
          <cell r="E1067" t="str">
            <v xml:space="preserve">ELI LILLY DO BRASIL LTDA</v>
          </cell>
          <cell r="F1067" t="n">
            <v>1</v>
          </cell>
          <cell r="G1067" t="str">
            <v>COM</v>
          </cell>
          <cell r="H1067" t="str">
            <v>NÃO</v>
          </cell>
          <cell r="I1067" t="n">
            <v>31.177480371082844</v>
          </cell>
        </row>
        <row r="1068">
          <cell r="A1068" t="n">
            <v>92379885</v>
          </cell>
          <cell r="B1068" t="n">
            <v>20</v>
          </cell>
          <cell r="C1068" t="str">
            <v xml:space="preserve">VALSARTANA + HIDROCLOROTIAZIDA - 80MG  12,5MG</v>
          </cell>
          <cell r="D1068" t="str">
            <v xml:space="preserve">DIOVAN HCT - 80MG  12,5MG</v>
          </cell>
          <cell r="E1068" t="str">
            <v>NOVARTIS</v>
          </cell>
          <cell r="F1068" t="n">
            <v>1</v>
          </cell>
          <cell r="G1068" t="str">
            <v>COM</v>
          </cell>
          <cell r="H1068" t="str">
            <v>NÃO</v>
          </cell>
          <cell r="I1068" t="n">
            <v>4.2081273480481149</v>
          </cell>
        </row>
        <row r="1069">
          <cell r="A1069" t="n">
            <v>90283520</v>
          </cell>
          <cell r="B1069" t="n">
            <v>20</v>
          </cell>
          <cell r="C1069" t="str">
            <v xml:space="preserve">AZITROMICINA 600 MG (40 MGML) PÓ SUSP. ORAL FR. X 15 ML + DIL. FR. X 11,5 ML + SER. DOS.</v>
          </cell>
          <cell r="D1069" t="str">
            <v xml:space="preserve">AZITROMICINA 600 MG (40 MGML) PÓ SUSP. ORAL FR. X 15 ML + DIL. FR. X 11,5 ML + SER. DOS.</v>
          </cell>
          <cell r="E1069" t="str">
            <v xml:space="preserve">NEO QUIMICA</v>
          </cell>
          <cell r="F1069" t="n">
            <v>1</v>
          </cell>
          <cell r="G1069" t="str">
            <v>UN</v>
          </cell>
          <cell r="H1069" t="str">
            <v>NÃO</v>
          </cell>
          <cell r="I1069" t="n">
            <v>36.125626138652251</v>
          </cell>
        </row>
        <row r="1070">
          <cell r="A1070" t="n">
            <v>92423825</v>
          </cell>
          <cell r="B1070" t="n">
            <v>20</v>
          </cell>
          <cell r="C1070" t="str">
            <v xml:space="preserve">LANSOPRAZOL 30MG + CLARITROMICINA 500MG + AMOXICILINA 500MG</v>
          </cell>
          <cell r="D1070" t="str">
            <v xml:space="preserve">PYLORIPAC IBP</v>
          </cell>
          <cell r="E1070" t="str">
            <v>MEDLEY</v>
          </cell>
          <cell r="F1070" t="n">
            <v>1</v>
          </cell>
          <cell r="G1070" t="str">
            <v>CAP</v>
          </cell>
          <cell r="H1070" t="str">
            <v>NÃO</v>
          </cell>
          <cell r="I1070" t="n">
            <v>129.14235820403118</v>
          </cell>
        </row>
        <row r="1071">
          <cell r="A1071" t="n">
            <v>90697022</v>
          </cell>
          <cell r="B1071" t="n">
            <v>20</v>
          </cell>
          <cell r="C1071" t="str">
            <v xml:space="preserve">ALBENDAZOL 4% - 10ML SUSP.</v>
          </cell>
          <cell r="D1071" t="str">
            <v xml:space="preserve">ZENTEL 4% - 10ML</v>
          </cell>
          <cell r="E1071" t="str">
            <v>GLAXOSMITKLINE</v>
          </cell>
          <cell r="F1071" t="n">
            <v>1</v>
          </cell>
          <cell r="G1071" t="str">
            <v>FR</v>
          </cell>
          <cell r="H1071" t="str">
            <v>NÃO</v>
          </cell>
          <cell r="I1071" t="n">
            <v>12.15544314173486</v>
          </cell>
        </row>
        <row r="1072">
          <cell r="A1072" t="n">
            <v>90283139</v>
          </cell>
          <cell r="B1072" t="n">
            <v>20</v>
          </cell>
          <cell r="C1072" t="str">
            <v xml:space="preserve">AMPICILINA 1 G PÓ SOL. INJ. CX. 50 FA</v>
          </cell>
          <cell r="D1072" t="str">
            <v xml:space="preserve">AMPICILINA SODICA 1 G PÓ SOL. INJ. CX. 50 FA</v>
          </cell>
          <cell r="E1072" t="str">
            <v>AUROBINDO</v>
          </cell>
          <cell r="F1072" t="n">
            <v>1</v>
          </cell>
          <cell r="G1072" t="str">
            <v>UN</v>
          </cell>
          <cell r="H1072" t="str">
            <v>NÃO</v>
          </cell>
          <cell r="I1072" t="n">
            <v>8.6368171602241866</v>
          </cell>
        </row>
        <row r="1073">
          <cell r="A1073" t="n">
            <v>90238320</v>
          </cell>
          <cell r="B1073" t="n">
            <v>20</v>
          </cell>
          <cell r="C1073" t="str">
            <v xml:space="preserve">CLORIDRATO DE DOBUTAMINA</v>
          </cell>
          <cell r="D1073" t="str">
            <v xml:space="preserve">CLORIDRATO DE DOBUTAMINA 250 MG (12,5 MGML) SOL. INJ. IV CX. 50 AMP. VD. X 20 ML</v>
          </cell>
          <cell r="E1073" t="str">
            <v>GERMED</v>
          </cell>
          <cell r="F1073" t="n">
            <v>1</v>
          </cell>
          <cell r="G1073" t="str">
            <v>AMP</v>
          </cell>
          <cell r="H1073" t="str">
            <v>NÃO</v>
          </cell>
          <cell r="I1073" t="n">
            <v>9.6423307075358782</v>
          </cell>
        </row>
        <row r="1074">
          <cell r="A1074" t="n">
            <v>90153251</v>
          </cell>
          <cell r="B1074" t="n">
            <v>20</v>
          </cell>
          <cell r="C1074" t="str">
            <v xml:space="preserve">BESILATO  DE  ATRACURIO 25 MG (10 MGML) CX. 5 AMP X 2,5 ML</v>
          </cell>
          <cell r="D1074" t="str">
            <v xml:space="preserve">BESILATO  DE  ATRACURIO 25 MG (10 MGML) CX. 5 AMP X 2,5 ML</v>
          </cell>
          <cell r="E1074" t="str">
            <v>EUROFARMA</v>
          </cell>
          <cell r="F1074" t="n">
            <v>1</v>
          </cell>
          <cell r="G1074" t="str">
            <v>AMP</v>
          </cell>
          <cell r="H1074" t="str">
            <v>NÃO</v>
          </cell>
          <cell r="I1074" t="n">
            <v>14.196294898092248</v>
          </cell>
        </row>
        <row r="1075">
          <cell r="A1075" t="n">
            <v>90397029</v>
          </cell>
          <cell r="B1075" t="n">
            <v>20</v>
          </cell>
          <cell r="C1075" t="str">
            <v xml:space="preserve">VALERATO DE BETAMETASONA + SULFATO DE GENTAMICINA + TOLNAFTATO + CLIOQUINOL - 20GRA POMADA</v>
          </cell>
          <cell r="D1075" t="str">
            <v xml:space="preserve">QUADRIDERM POMADA - 20GRA</v>
          </cell>
          <cell r="E1075" t="str">
            <v xml:space="preserve">SCHERING PLOUGHMANTECORP</v>
          </cell>
          <cell r="F1075" t="n">
            <v>20</v>
          </cell>
          <cell r="G1075" t="str">
            <v>G</v>
          </cell>
          <cell r="H1075" t="str">
            <v>SIM</v>
          </cell>
          <cell r="I1075" t="n">
            <v>1.6803214592245517</v>
          </cell>
        </row>
        <row r="1076">
          <cell r="A1076" t="n">
            <v>90251679</v>
          </cell>
          <cell r="B1076" t="n">
            <v>20</v>
          </cell>
          <cell r="C1076" t="str">
            <v xml:space="preserve">DIVALPROATO DE SÓDIO - 500MG  30 CPR</v>
          </cell>
          <cell r="D1076" t="str">
            <v xml:space="preserve">DEPAKOTE - 500MG</v>
          </cell>
          <cell r="E1076" t="str">
            <v>ABBOTT</v>
          </cell>
          <cell r="F1076" t="n">
            <v>1</v>
          </cell>
          <cell r="G1076" t="str">
            <v>COM</v>
          </cell>
          <cell r="H1076" t="str">
            <v>NÃO</v>
          </cell>
          <cell r="I1076" t="n">
            <v>2.7194181100348005</v>
          </cell>
        </row>
        <row r="1077">
          <cell r="A1077" t="n">
            <v>90236629</v>
          </cell>
          <cell r="B1077" t="n">
            <v>20</v>
          </cell>
          <cell r="C1077" t="str">
            <v>AMPICILINA+SULBACTAM</v>
          </cell>
          <cell r="D1077" t="str">
            <v xml:space="preserve">AMPICILINA + SULBACTAM 2 G + 1 G PÓ SOL. INJ. CX. 30 FA VD. X 30 ML</v>
          </cell>
          <cell r="E1077" t="str">
            <v>AUROBINDO</v>
          </cell>
          <cell r="F1077" t="n">
            <v>1</v>
          </cell>
          <cell r="G1077" t="str">
            <v>UN</v>
          </cell>
          <cell r="H1077" t="str">
            <v>NÃO</v>
          </cell>
          <cell r="I1077" t="n">
            <v>49.019681890089302</v>
          </cell>
        </row>
        <row r="1078">
          <cell r="A1078" t="n">
            <v>92424740</v>
          </cell>
          <cell r="B1078" t="n">
            <v>20</v>
          </cell>
          <cell r="C1078" t="str">
            <v xml:space="preserve">MIRTAZAPINA - 45MG</v>
          </cell>
          <cell r="D1078" t="str">
            <v xml:space="preserve">REMERON - 45MG</v>
          </cell>
          <cell r="E1078" t="str">
            <v>ORGANON</v>
          </cell>
          <cell r="F1078" t="n">
            <v>1</v>
          </cell>
          <cell r="G1078" t="str">
            <v>COM</v>
          </cell>
          <cell r="H1078" t="str">
            <v>NÃO</v>
          </cell>
          <cell r="I1078" t="n">
            <v>6.0697166310724384</v>
          </cell>
        </row>
        <row r="1079">
          <cell r="A1079" t="n">
            <v>92465722</v>
          </cell>
          <cell r="B1079" t="n">
            <v>20</v>
          </cell>
          <cell r="C1079" t="str">
            <v xml:space="preserve">AMPICILINA + SULBACTAM 1,5 G (1G + 0,5G) PÓ SOL. INJ. CX. 20 FA + 20 AMP. DIL. X 3,2 ML</v>
          </cell>
          <cell r="D1079" t="str">
            <v xml:space="preserve">AMPICILINA + SULBACTAM 1,5 G (1G + 0,5G) PÓ SOL. INJ. CX. 20 FA + 20 AMP. DIL. X 3,2 ML</v>
          </cell>
          <cell r="E1079" t="str">
            <v>EUROFARMA</v>
          </cell>
          <cell r="F1079" t="n">
            <v>1</v>
          </cell>
          <cell r="G1079" t="str">
            <v>FA</v>
          </cell>
          <cell r="H1079" t="str">
            <v>NÃO</v>
          </cell>
          <cell r="I1079" t="n">
            <v>27.262680645878284</v>
          </cell>
        </row>
        <row r="1080">
          <cell r="A1080" t="n">
            <v>91453020</v>
          </cell>
          <cell r="B1080" t="n">
            <v>20</v>
          </cell>
          <cell r="C1080" t="str">
            <v xml:space="preserve">ACETATO DE HIDROCORTISONA 500 MG PÓ SOL. INJ. FA + DIL. X 4 ML</v>
          </cell>
          <cell r="D1080" t="str">
            <v xml:space="preserve">CORTISONAL 500 MG PÓ SOL. INJ. FA + DIL. X 4 ML</v>
          </cell>
          <cell r="E1080" t="str">
            <v xml:space="preserve">UNIAO QUIMICA</v>
          </cell>
          <cell r="F1080" t="n">
            <v>1</v>
          </cell>
          <cell r="G1080" t="str">
            <v>FA</v>
          </cell>
          <cell r="H1080" t="str">
            <v>NÃO</v>
          </cell>
          <cell r="I1080" t="n">
            <v>11.267900932745974</v>
          </cell>
        </row>
        <row r="1081">
          <cell r="A1081" t="n">
            <v>92414265</v>
          </cell>
          <cell r="B1081" t="n">
            <v>20</v>
          </cell>
          <cell r="C1081" t="str">
            <v xml:space="preserve">CLORIDRATO DE BUPIVACAINA ISOBARICA 0,5% - 4ML</v>
          </cell>
          <cell r="D1081" t="str">
            <v xml:space="preserve">NEOCAINA ISOBARICA 0,5% - 4ML (SP)</v>
          </cell>
          <cell r="E1081" t="str">
            <v>CRISTALIA</v>
          </cell>
          <cell r="F1081" t="n">
            <v>1</v>
          </cell>
          <cell r="G1081" t="str">
            <v>AMP</v>
          </cell>
          <cell r="H1081" t="str">
            <v>NÃO</v>
          </cell>
          <cell r="I1081" t="n">
            <v>9.1827043355233648</v>
          </cell>
        </row>
        <row r="1082">
          <cell r="A1082" t="n">
            <v>92384595</v>
          </cell>
          <cell r="B1082" t="n">
            <v>20</v>
          </cell>
          <cell r="C1082" t="str">
            <v xml:space="preserve">LOSARTANA POTASSICA - 50MG</v>
          </cell>
          <cell r="D1082" t="str">
            <v xml:space="preserve">ARADOIS - 50MG</v>
          </cell>
          <cell r="E1082" t="str">
            <v xml:space="preserve">BIOLAB SANUS</v>
          </cell>
          <cell r="F1082" t="n">
            <v>1</v>
          </cell>
          <cell r="G1082" t="str">
            <v>COM</v>
          </cell>
          <cell r="H1082" t="str">
            <v>NÃO</v>
          </cell>
          <cell r="I1082" t="n">
            <v>1.6996954386130929</v>
          </cell>
        </row>
        <row r="1083">
          <cell r="A1083" t="n">
            <v>90284984</v>
          </cell>
          <cell r="B1083" t="n">
            <v>20</v>
          </cell>
          <cell r="C1083" t="str">
            <v xml:space="preserve">CLORETO DE SÓDIO 0,9% SOL. INJ. SIST. FECH. CX. 10 BOLSA X 1000ML</v>
          </cell>
          <cell r="D1083" t="str">
            <v xml:space="preserve">FISIOLÓGICO 0,9% SOL. INJ. SIST. FECH. CX. 10 BOLSA X 1000ML</v>
          </cell>
          <cell r="E1083" t="str">
            <v>J.P</v>
          </cell>
          <cell r="F1083" t="n">
            <v>1</v>
          </cell>
          <cell r="G1083" t="str">
            <v>UN</v>
          </cell>
          <cell r="H1083" t="str">
            <v>NÃO</v>
          </cell>
          <cell r="I1083" t="n">
            <v>11.327258333081847</v>
          </cell>
        </row>
        <row r="1084">
          <cell r="A1084" t="n">
            <v>91471010</v>
          </cell>
          <cell r="B1084" t="n">
            <v>20</v>
          </cell>
          <cell r="C1084" t="str">
            <v xml:space="preserve">LACTULOSE 667MG - 120ML XPE</v>
          </cell>
          <cell r="D1084" t="str">
            <v xml:space="preserve">FARLAC 667MG - 120ML XPE</v>
          </cell>
          <cell r="E1084" t="str">
            <v>FARMASA</v>
          </cell>
          <cell r="F1084" t="n">
            <v>120</v>
          </cell>
          <cell r="G1084" t="str">
            <v>ML</v>
          </cell>
          <cell r="H1084" t="str">
            <v>SIM</v>
          </cell>
          <cell r="I1084" t="n">
            <v>0.27427427338374305</v>
          </cell>
        </row>
        <row r="1085">
          <cell r="A1085" t="n">
            <v>92431593</v>
          </cell>
          <cell r="B1085" t="n">
            <v>20</v>
          </cell>
          <cell r="C1085" t="str">
            <v xml:space="preserve">OLIGOELEMENTOS PEDIATRICO</v>
          </cell>
          <cell r="D1085" t="str">
            <v xml:space="preserve">TRACITRANS PEDIATRICO</v>
          </cell>
          <cell r="E1085" t="str">
            <v xml:space="preserve">FRESENIUS KABI BRASIL LTDA</v>
          </cell>
          <cell r="F1085" t="n">
            <v>1</v>
          </cell>
          <cell r="G1085" t="str">
            <v>UN</v>
          </cell>
          <cell r="H1085" t="str">
            <v>NÃO</v>
          </cell>
          <cell r="I1085" t="n">
            <v>19.602523005138071</v>
          </cell>
        </row>
        <row r="1086">
          <cell r="A1086" t="n">
            <v>92417191</v>
          </cell>
          <cell r="B1086" t="n">
            <v>20</v>
          </cell>
          <cell r="C1086" t="str">
            <v xml:space="preserve">CLORIDRATO DE TANSULOSINA - 0,4MG</v>
          </cell>
          <cell r="D1086" t="str">
            <v xml:space="preserve">OMNIC - 0,4MG</v>
          </cell>
          <cell r="E1086" t="str">
            <v>EUROFARMA</v>
          </cell>
          <cell r="F1086" t="n">
            <v>1</v>
          </cell>
          <cell r="G1086" t="str">
            <v>CAP</v>
          </cell>
          <cell r="H1086" t="str">
            <v>NÃO</v>
          </cell>
          <cell r="I1086" t="n">
            <v>7.576209117715794</v>
          </cell>
        </row>
        <row r="1087">
          <cell r="A1087" t="n">
            <v>90262816</v>
          </cell>
          <cell r="B1087" t="n">
            <v>20</v>
          </cell>
          <cell r="C1087" t="str">
            <v xml:space="preserve">CLORIDRATO DE TRAMADOL - 50MG  2ML</v>
          </cell>
          <cell r="D1087" t="str">
            <v xml:space="preserve">CLORIDRATO DE TRAMADOL - 50MG  2ML</v>
          </cell>
          <cell r="E1087" t="str">
            <v xml:space="preserve">TEUTO BRAS.</v>
          </cell>
          <cell r="F1087" t="n">
            <v>1</v>
          </cell>
          <cell r="G1087" t="str">
            <v>AMP</v>
          </cell>
          <cell r="H1087" t="str">
            <v>NÃO</v>
          </cell>
          <cell r="I1087" t="n">
            <v>7.04676302945429</v>
          </cell>
        </row>
        <row r="1088">
          <cell r="A1088" t="n">
            <v>91404010</v>
          </cell>
          <cell r="B1088" t="n">
            <v>20</v>
          </cell>
          <cell r="C1088" t="str">
            <v xml:space="preserve">CIANOCOBALAMINA + LIDOCAINA + PIRIDOXINA + TIAMINA - 2ML  1ML</v>
          </cell>
          <cell r="D1088" t="str">
            <v xml:space="preserve">DEXANEURIN - 2ML  1ML</v>
          </cell>
          <cell r="E1088" t="str">
            <v xml:space="preserve">UNIAO QUIMICA</v>
          </cell>
          <cell r="F1088" t="n">
            <v>1</v>
          </cell>
          <cell r="G1088" t="str">
            <v>AMP</v>
          </cell>
          <cell r="H1088" t="str">
            <v>NÃO</v>
          </cell>
          <cell r="I1088" t="n">
            <v>11.730449860095707</v>
          </cell>
        </row>
        <row r="1089">
          <cell r="A1089" t="n">
            <v>92408125</v>
          </cell>
          <cell r="B1089" t="n">
            <v>20</v>
          </cell>
          <cell r="C1089" t="str">
            <v xml:space="preserve">ATORVASTATINA CALCICA - 20MG</v>
          </cell>
          <cell r="D1089" t="str">
            <v xml:space="preserve">LIPITOR - 20MG</v>
          </cell>
          <cell r="E1089" t="str">
            <v xml:space="preserve">PHARMACIA PFIZER</v>
          </cell>
          <cell r="F1089" t="n">
            <v>1</v>
          </cell>
          <cell r="G1089" t="str">
            <v>COM</v>
          </cell>
          <cell r="H1089" t="str">
            <v>NÃO</v>
          </cell>
          <cell r="I1089" t="n">
            <v>4.2241250044923024</v>
          </cell>
        </row>
        <row r="1090">
          <cell r="A1090" t="n">
            <v>90204085</v>
          </cell>
          <cell r="B1090" t="n">
            <v>20</v>
          </cell>
          <cell r="C1090" t="str">
            <v xml:space="preserve">ASPARTATO DE ORNITINA - 0,6 GG</v>
          </cell>
          <cell r="D1090" t="str">
            <v xml:space="preserve">HEPA MERZ - 0,6 GG</v>
          </cell>
          <cell r="E1090" t="str">
            <v xml:space="preserve">BIOLAB SANUS</v>
          </cell>
          <cell r="F1090" t="n">
            <v>1</v>
          </cell>
          <cell r="G1090" t="str">
            <v>UN</v>
          </cell>
          <cell r="H1090" t="str">
            <v>NÃO</v>
          </cell>
          <cell r="I1090" t="n">
            <v>8.684691089572965</v>
          </cell>
        </row>
        <row r="1091">
          <cell r="A1091" t="n">
            <v>90173384</v>
          </cell>
          <cell r="B1091" t="n">
            <v>20</v>
          </cell>
          <cell r="C1091" t="str">
            <v xml:space="preserve">SUCCINATO SODICO DE HIDROCORTISONA - 500MG PO LIOF C DILUENTE</v>
          </cell>
          <cell r="D1091" t="str">
            <v xml:space="preserve">ANDROCORTIL - 500MG C DILUENTE</v>
          </cell>
          <cell r="E1091" t="str">
            <v xml:space="preserve">TEUTO BRAS.</v>
          </cell>
          <cell r="F1091" t="n">
            <v>1</v>
          </cell>
          <cell r="G1091" t="str">
            <v>FA</v>
          </cell>
          <cell r="H1091" t="str">
            <v>NÃO</v>
          </cell>
          <cell r="I1091" t="n">
            <v>8.9118352413742858</v>
          </cell>
        </row>
        <row r="1092">
          <cell r="A1092" t="n">
            <v>90125207</v>
          </cell>
          <cell r="B1092" t="n">
            <v>20</v>
          </cell>
          <cell r="C1092" t="str">
            <v xml:space="preserve">PREDNISONA - 20MG</v>
          </cell>
          <cell r="D1092" t="str">
            <v xml:space="preserve">PREDNISONA - 20MG</v>
          </cell>
          <cell r="E1092" t="str">
            <v xml:space="preserve">UNIAO QUIMICA</v>
          </cell>
          <cell r="F1092" t="n">
            <v>1</v>
          </cell>
          <cell r="G1092" t="str">
            <v>COM</v>
          </cell>
          <cell r="H1092" t="str">
            <v>NÃO</v>
          </cell>
          <cell r="I1092" t="n">
            <v>1.6757656241021546</v>
          </cell>
        </row>
        <row r="1093">
          <cell r="A1093" t="n">
            <v>90121686</v>
          </cell>
          <cell r="B1093" t="n">
            <v>20</v>
          </cell>
          <cell r="C1093" t="str">
            <v xml:space="preserve">AGUA PARA INJEÇAO - 5ML</v>
          </cell>
          <cell r="D1093" t="str">
            <v xml:space="preserve">AGUA PARA INJEÇAO - 5ML</v>
          </cell>
          <cell r="E1093" t="str">
            <v>ISOFARMA</v>
          </cell>
          <cell r="F1093" t="n">
            <v>1</v>
          </cell>
          <cell r="G1093" t="str">
            <v>AMP</v>
          </cell>
          <cell r="H1093" t="str">
            <v>NÃO</v>
          </cell>
          <cell r="I1093" t="n">
            <v>0.45910361423433865</v>
          </cell>
        </row>
        <row r="1094">
          <cell r="A1094" t="n">
            <v>90306619</v>
          </cell>
          <cell r="B1094" t="n">
            <v>20</v>
          </cell>
          <cell r="C1094" t="str">
            <v xml:space="preserve">CLORETO DE SODIO 0,9% SOL. INJ. CX. 40 BOLSA PE BLOWPACK SIST. FECH. X 250 ML</v>
          </cell>
          <cell r="D1094" t="str">
            <v xml:space="preserve">CLORETO DE SODIO 0,9% SOL. INJ. CX. 40 BOLSA PE BLOWPACK SIST. FECH. X 250 ML</v>
          </cell>
          <cell r="E1094" t="str">
            <v xml:space="preserve">HALEX ISTAR INDÚSTRIA</v>
          </cell>
          <cell r="F1094" t="n">
            <v>1</v>
          </cell>
          <cell r="G1094" t="str">
            <v>UN</v>
          </cell>
          <cell r="H1094" t="str">
            <v>NÃO</v>
          </cell>
          <cell r="I1094" t="n">
            <v>5.3399031698334216</v>
          </cell>
        </row>
        <row r="1095">
          <cell r="A1095" t="n">
            <v>90204590</v>
          </cell>
          <cell r="B1095" t="n">
            <v>20</v>
          </cell>
          <cell r="C1095" t="str">
            <v xml:space="preserve">TARTARATO DE METOPROLOL 1 MGML SOL. INJ. CX. 3 SERINGA X 5 ML</v>
          </cell>
          <cell r="D1095" t="str">
            <v xml:space="preserve">SELOKEN 1 MGML SOL. INJ. CX. 3 SERINGA X 5 ML</v>
          </cell>
          <cell r="E1095" t="str">
            <v>ASTRAZENECA</v>
          </cell>
          <cell r="F1095" t="n">
            <v>1</v>
          </cell>
          <cell r="G1095" t="str">
            <v>AMP</v>
          </cell>
          <cell r="H1095" t="str">
            <v>NÃO</v>
          </cell>
          <cell r="I1095" t="n">
            <v>27.501744367108852</v>
          </cell>
        </row>
        <row r="1096">
          <cell r="A1096" t="n">
            <v>90222938</v>
          </cell>
          <cell r="B1096" t="n">
            <v>20</v>
          </cell>
          <cell r="C1096" t="str">
            <v xml:space="preserve">SUCCINATO SODICO DE HIDROCORTISONA - 100MG</v>
          </cell>
          <cell r="D1096" t="str">
            <v xml:space="preserve">HIDROSONE - 100MG</v>
          </cell>
          <cell r="E1096" t="str">
            <v xml:space="preserve">ASPEN PHARMA</v>
          </cell>
          <cell r="F1096" t="n">
            <v>1</v>
          </cell>
          <cell r="G1096" t="str">
            <v>FA</v>
          </cell>
          <cell r="H1096" t="str">
            <v>NÃO</v>
          </cell>
          <cell r="I1096" t="n">
            <v>4.4131061199858177</v>
          </cell>
        </row>
        <row r="1097">
          <cell r="A1097" t="n">
            <v>92195016</v>
          </cell>
          <cell r="B1097" t="n">
            <v>20</v>
          </cell>
          <cell r="C1097" t="str">
            <v xml:space="preserve">GABAPENTINA - 400MG</v>
          </cell>
          <cell r="D1097" t="str">
            <v xml:space="preserve">NEURONTIN - 400MG</v>
          </cell>
          <cell r="E1097" t="str">
            <v xml:space="preserve">LABORATORIOS PFIZER LTDA</v>
          </cell>
          <cell r="F1097" t="n">
            <v>1</v>
          </cell>
          <cell r="G1097" t="str">
            <v>CAP</v>
          </cell>
          <cell r="H1097" t="str">
            <v>NÃO</v>
          </cell>
          <cell r="I1097" t="n">
            <v>5.211814454632588</v>
          </cell>
        </row>
        <row r="1098">
          <cell r="A1098" t="n">
            <v>92429157</v>
          </cell>
          <cell r="B1098" t="n">
            <v>20</v>
          </cell>
          <cell r="C1098" t="str">
            <v xml:space="preserve">FOSFATO DE OSELTAMIVIR - 75MG</v>
          </cell>
          <cell r="D1098" t="str">
            <v xml:space="preserve">TAMIFLU - 75MG</v>
          </cell>
          <cell r="E1098" t="str">
            <v>ROCHE</v>
          </cell>
          <cell r="F1098" t="n">
            <v>1</v>
          </cell>
          <cell r="G1098" t="str">
            <v>CAP</v>
          </cell>
          <cell r="H1098" t="str">
            <v>NÃO</v>
          </cell>
          <cell r="I1098" t="n">
            <v>22.071027257942035</v>
          </cell>
        </row>
        <row r="1099">
          <cell r="A1099" t="n">
            <v>92404170</v>
          </cell>
          <cell r="B1099" t="n">
            <v>20</v>
          </cell>
          <cell r="C1099" t="str">
            <v xml:space="preserve">SULFATO DE ATROPINA 0,5 MGML  SOL. INJ. CX. 100 AMP X 1  ML</v>
          </cell>
          <cell r="D1099" t="str">
            <v xml:space="preserve">HYTROPIN 0,5 MGML  SOL. INJ. CX. 100 AMP X 1  ML</v>
          </cell>
          <cell r="E1099" t="str">
            <v>HYPOFARMA</v>
          </cell>
          <cell r="F1099" t="n">
            <v>1</v>
          </cell>
          <cell r="G1099" t="str">
            <v>AMP</v>
          </cell>
          <cell r="H1099" t="str">
            <v>NÃO</v>
          </cell>
          <cell r="I1099" t="n">
            <v>0.77000000000000002</v>
          </cell>
        </row>
        <row r="1100">
          <cell r="A1100" t="n">
            <v>90020707</v>
          </cell>
          <cell r="B1100" t="n">
            <v>20</v>
          </cell>
          <cell r="C1100" t="str">
            <v xml:space="preserve">SUBGALATO DE BISMUTO</v>
          </cell>
          <cell r="D1100" t="str">
            <v xml:space="preserve">SUBGALATO DE BISMUTO</v>
          </cell>
          <cell r="E1100" t="str">
            <v>MANIPULADO</v>
          </cell>
          <cell r="F1100" t="n">
            <v>1</v>
          </cell>
          <cell r="G1100" t="str">
            <v>G</v>
          </cell>
          <cell r="H1100" t="str">
            <v>SIM</v>
          </cell>
          <cell r="I1100" t="n">
            <v>1.5860978259970064</v>
          </cell>
        </row>
        <row r="1101">
          <cell r="A1101" t="n">
            <v>90306678</v>
          </cell>
          <cell r="B1101" t="n">
            <v>20</v>
          </cell>
          <cell r="C1101" t="str">
            <v xml:space="preserve">GLICOSE 5% SOL. INJ. CX. 60 BOLSA PE BLOWPACK SIST. FECH. X 100 ML</v>
          </cell>
          <cell r="D1101" t="str">
            <v xml:space="preserve">GLICOSE 5% SOL. INJ. CX. 60 BOLSA PE BLOWPACK SIST. FECH. X 100 ML</v>
          </cell>
          <cell r="E1101" t="str">
            <v xml:space="preserve">HALEX ISTAR INDÚSTRIA</v>
          </cell>
          <cell r="F1101" t="n">
            <v>1</v>
          </cell>
          <cell r="G1101" t="str">
            <v>UN</v>
          </cell>
          <cell r="H1101" t="str">
            <v>NÃO</v>
          </cell>
          <cell r="I1101" t="n">
            <v>6.6245100273951909</v>
          </cell>
        </row>
        <row r="1102">
          <cell r="A1102" t="n">
            <v>90297938</v>
          </cell>
          <cell r="B1102" t="n">
            <v>20</v>
          </cell>
          <cell r="C1102" t="str">
            <v xml:space="preserve">SUCCINATO DE DESVENLAFAXINA - 100MG</v>
          </cell>
          <cell r="D1102" t="str">
            <v xml:space="preserve">PRISTIQ - 100MG</v>
          </cell>
          <cell r="E1102" t="str">
            <v>WYETH</v>
          </cell>
          <cell r="F1102" t="n">
            <v>1</v>
          </cell>
          <cell r="G1102" t="str">
            <v>COM</v>
          </cell>
          <cell r="H1102" t="str">
            <v>NÃO</v>
          </cell>
          <cell r="I1102" t="n">
            <v>6.2809638849690801</v>
          </cell>
        </row>
        <row r="1103">
          <cell r="A1103" t="n">
            <v>90228545</v>
          </cell>
          <cell r="B1103" t="n">
            <v>20</v>
          </cell>
          <cell r="C1103" t="str">
            <v xml:space="preserve">SULFATO DE SALBUTAMOL 0,5 MGML SOL. INJ. CX.  5  AMP. X 1  ML</v>
          </cell>
          <cell r="D1103" t="str">
            <v xml:space="preserve">AEROLIN 0,5 MGML SOL. INJ. CX.  5  AMP. X 1  ML</v>
          </cell>
          <cell r="E1103" t="str">
            <v>GLAXOSMITKLINE</v>
          </cell>
          <cell r="F1103" t="n">
            <v>1</v>
          </cell>
          <cell r="G1103" t="str">
            <v>AMP</v>
          </cell>
          <cell r="H1103" t="str">
            <v>NÃO</v>
          </cell>
          <cell r="I1103" t="n">
            <v>2.356212469723189</v>
          </cell>
        </row>
        <row r="1104">
          <cell r="A1104" t="n">
            <v>90164784</v>
          </cell>
          <cell r="B1104" t="n">
            <v>20</v>
          </cell>
          <cell r="C1104" t="str">
            <v xml:space="preserve">COLAGENASE 1,2 UG POMADA DERM. BISN. X 30 G + ESPÁTULA</v>
          </cell>
          <cell r="D1104" t="str">
            <v xml:space="preserve">IRUXOL MONO 1,2 UG POMADA DERM. BISN. X 30 G + ESPÁTULA</v>
          </cell>
          <cell r="E1104" t="str">
            <v>ABBOTT</v>
          </cell>
          <cell r="F1104" t="n">
            <v>30</v>
          </cell>
          <cell r="G1104" t="str">
            <v>G</v>
          </cell>
          <cell r="H1104" t="str">
            <v>SIM</v>
          </cell>
          <cell r="I1104" t="n">
            <v>2.2135075742343893</v>
          </cell>
        </row>
        <row r="1105">
          <cell r="A1105" t="n">
            <v>90217640</v>
          </cell>
          <cell r="B1105" t="n">
            <v>20</v>
          </cell>
          <cell r="C1105" t="str">
            <v xml:space="preserve">ONDANSETRONA 8 MG (2 MGML) SOL. INJ. CX. 50 AMP. X 4 ML</v>
          </cell>
          <cell r="D1105" t="str">
            <v xml:space="preserve">ONDANLES 8 MG (2 MGML) SOL. INJ. CX. 50 AMP. X 4 ML</v>
          </cell>
          <cell r="E1105" t="str">
            <v>QUIRAL</v>
          </cell>
          <cell r="F1105" t="n">
            <v>1</v>
          </cell>
          <cell r="G1105" t="str">
            <v>AMP</v>
          </cell>
          <cell r="H1105" t="str">
            <v>NÃO</v>
          </cell>
          <cell r="I1105" t="n">
            <v>77.374424601965899</v>
          </cell>
        </row>
        <row r="1106">
          <cell r="A1106" t="n">
            <v>92233023</v>
          </cell>
          <cell r="B1106" t="n">
            <v>20</v>
          </cell>
          <cell r="C1106" t="str">
            <v xml:space="preserve">CLORIDRATO DE ESMOLOL - 10MG10ML</v>
          </cell>
          <cell r="D1106" t="str">
            <v xml:space="preserve">BREVIBLOC - 10MG10ML</v>
          </cell>
          <cell r="E1106" t="str">
            <v>CRISTALIA</v>
          </cell>
          <cell r="F1106" t="n">
            <v>1</v>
          </cell>
          <cell r="G1106" t="str">
            <v>AMP</v>
          </cell>
          <cell r="H1106" t="str">
            <v>NÃO</v>
          </cell>
          <cell r="I1106" t="n">
            <v>57.40164253476361</v>
          </cell>
        </row>
        <row r="1107">
          <cell r="A1107" t="n">
            <v>92471960</v>
          </cell>
          <cell r="B1107" t="n">
            <v>20</v>
          </cell>
          <cell r="C1107" t="str">
            <v xml:space="preserve">CLORIDRATO DE CEFEPIMA 1 G PÓ SOL. INJ. CX.10 FA + DIL. X 10 BOLSAS X 100 ML</v>
          </cell>
          <cell r="D1107" t="str">
            <v xml:space="preserve">MAXCEF 1 G PÓ SOLCLOCL. INJ. CX.10 FA + DIL. X 10 BOLSAS X 100 ML</v>
          </cell>
          <cell r="E1107" t="str">
            <v>B-MS</v>
          </cell>
          <cell r="F1107" t="n">
            <v>1</v>
          </cell>
          <cell r="G1107" t="str">
            <v>G</v>
          </cell>
          <cell r="H1107" t="str">
            <v>NÃO</v>
          </cell>
          <cell r="I1107" t="n">
            <v>95.379280700387497</v>
          </cell>
        </row>
        <row r="1108">
          <cell r="A1108" t="n">
            <v>92447473</v>
          </cell>
          <cell r="B1108" t="n">
            <v>20</v>
          </cell>
          <cell r="C1108" t="str">
            <v xml:space="preserve">BROMETO DE N-BUTILESCOPOLAMINA 4MGML + DIPIRONA 500MGML - 5ML</v>
          </cell>
          <cell r="D1108" t="str">
            <v xml:space="preserve">BROMEPAN COMPOSTO - 5ML</v>
          </cell>
          <cell r="E1108" t="str">
            <v xml:space="preserve">HALEX ISTAR INDÚSTRIA</v>
          </cell>
          <cell r="F1108" t="n">
            <v>1</v>
          </cell>
          <cell r="G1108" t="str">
            <v>AMP</v>
          </cell>
          <cell r="H1108" t="str">
            <v>NÃO</v>
          </cell>
          <cell r="I1108" t="n">
            <v>2.7167814247275461</v>
          </cell>
        </row>
        <row r="1109">
          <cell r="A1109" t="n">
            <v>91413028</v>
          </cell>
          <cell r="B1109" t="n">
            <v>20</v>
          </cell>
          <cell r="C1109" t="str">
            <v xml:space="preserve">ÁCIDO ACETILSALICÍLICO 100 MG CX. 32 CP. REV.</v>
          </cell>
          <cell r="D1109" t="str">
            <v xml:space="preserve">SOMALGIN CARDIO 100 MG CX. 32 CP. REV.</v>
          </cell>
          <cell r="E1109" t="str">
            <v xml:space="preserve">SIGMA PHARMA</v>
          </cell>
          <cell r="F1109" t="n">
            <v>1</v>
          </cell>
          <cell r="G1109" t="str">
            <v>COM</v>
          </cell>
          <cell r="H1109" t="str">
            <v>NÃO</v>
          </cell>
          <cell r="I1109" t="n">
            <v>0.77921695600485574</v>
          </cell>
        </row>
        <row r="1110">
          <cell r="A1110" t="n">
            <v>90257979</v>
          </cell>
          <cell r="B1110" t="n">
            <v>20</v>
          </cell>
          <cell r="C1110" t="str">
            <v xml:space="preserve">CEFALOTINA SÓDICA 1 G PÓ SOL. INJ. CX. FA + DIL.X 4 ML</v>
          </cell>
          <cell r="D1110" t="str">
            <v xml:space="preserve">CEFALOTINA 1 G  4 ML</v>
          </cell>
          <cell r="E1110" t="str">
            <v xml:space="preserve">TEUTO BRAS.</v>
          </cell>
          <cell r="F1110" t="n">
            <v>1</v>
          </cell>
          <cell r="G1110" t="str">
            <v>FA</v>
          </cell>
          <cell r="H1110" t="str">
            <v>NÃO</v>
          </cell>
          <cell r="I1110" t="n">
            <v>8.4631984819043264</v>
          </cell>
        </row>
        <row r="1111">
          <cell r="A1111" t="n">
            <v>92403433</v>
          </cell>
          <cell r="B1111" t="n">
            <v>20</v>
          </cell>
          <cell r="C1111" t="str">
            <v xml:space="preserve">DECANOATO DE HALOPERIDOL 50 MGML SOL. INJ. CX. 5 AMP X 1 ML</v>
          </cell>
          <cell r="D1111" t="str">
            <v xml:space="preserve">HALDOL DECANOATO 50 MGML SOL. INJ. CX. 5 AMP X 1 ML</v>
          </cell>
          <cell r="E1111" t="str">
            <v>JANSSEN-CILAG</v>
          </cell>
          <cell r="F1111" t="n">
            <v>1</v>
          </cell>
          <cell r="G1111" t="str">
            <v>AMP</v>
          </cell>
          <cell r="H1111" t="str">
            <v>NÃO</v>
          </cell>
          <cell r="I1111" t="n">
            <v>21.337335941588005</v>
          </cell>
        </row>
        <row r="1112">
          <cell r="A1112" t="n">
            <v>92460569</v>
          </cell>
          <cell r="B1112" t="n">
            <v>20</v>
          </cell>
          <cell r="C1112" t="str">
            <v xml:space="preserve">SUCCINATO SÓDICO DE HIDROCORTISONA 500 MG PÓ LIOF. SOL. INJ. CX. 50 FA</v>
          </cell>
          <cell r="D1112" t="str">
            <v xml:space="preserve">HIDROCORTEX 500 MG PÓ LIOF. SOL. INJ. CX. 50 FA</v>
          </cell>
          <cell r="E1112" t="str">
            <v>BERGAMO</v>
          </cell>
          <cell r="F1112" t="n">
            <v>1</v>
          </cell>
          <cell r="G1112" t="str">
            <v>FA</v>
          </cell>
          <cell r="H1112" t="str">
            <v>NÃO</v>
          </cell>
          <cell r="I1112" t="n">
            <v>17.557003658065874</v>
          </cell>
        </row>
        <row r="1113">
          <cell r="A1113" t="n">
            <v>90270363</v>
          </cell>
          <cell r="B1113" t="n">
            <v>20</v>
          </cell>
          <cell r="C1113" t="str">
            <v xml:space="preserve">CLORIDRATO DE PROMETAZINA - 50MG (25MGML) SOL INJ</v>
          </cell>
          <cell r="D1113" t="str">
            <v xml:space="preserve">PAMERGAN - 50MG (25MGML) SOL INJ</v>
          </cell>
          <cell r="E1113" t="str">
            <v>CRISTALIA</v>
          </cell>
          <cell r="F1113" t="n">
            <v>1</v>
          </cell>
          <cell r="G1113" t="str">
            <v>AMP</v>
          </cell>
          <cell r="H1113" t="str">
            <v>NÃO</v>
          </cell>
          <cell r="I1113" t="n">
            <v>2.9624920267991248</v>
          </cell>
        </row>
        <row r="1114">
          <cell r="A1114" t="n">
            <v>90119088</v>
          </cell>
          <cell r="B1114" t="n">
            <v>20</v>
          </cell>
          <cell r="C1114" t="str">
            <v xml:space="preserve">METRONIDAZOL 1,5 G SOL. INJ. SIST. FECH. CX. 30 MINIFLAC X 300 ML</v>
          </cell>
          <cell r="D1114" t="str">
            <v xml:space="preserve">METRONAC 1,5 G SOL. INJ. SIST. FECH. CX. 30 MINIFLAC X 300 ML</v>
          </cell>
          <cell r="E1114" t="str">
            <v xml:space="preserve">LABORATÓRIOS B. BRAUN SA</v>
          </cell>
          <cell r="F1114" t="n">
            <v>1</v>
          </cell>
          <cell r="G1114" t="str">
            <v>UN</v>
          </cell>
          <cell r="H1114" t="str">
            <v>NÃO</v>
          </cell>
          <cell r="I1114" t="n">
            <v>11.332191766382676</v>
          </cell>
        </row>
        <row r="1115">
          <cell r="A1115" t="n">
            <v>91152046</v>
          </cell>
          <cell r="B1115" t="n">
            <v>20</v>
          </cell>
          <cell r="C1115" t="str">
            <v xml:space="preserve">METOCLOPRAMIDA - 2ML</v>
          </cell>
          <cell r="D1115" t="str">
            <v xml:space="preserve">METOCLOPRAMIDA - 2ML</v>
          </cell>
          <cell r="E1115" t="str">
            <v xml:space="preserve">NEO QUIMICA</v>
          </cell>
          <cell r="F1115" t="n">
            <v>1</v>
          </cell>
          <cell r="G1115" t="str">
            <v>AMP</v>
          </cell>
          <cell r="H1115" t="str">
            <v>NÃO</v>
          </cell>
          <cell r="I1115" t="n">
            <v>0.86762093211367353</v>
          </cell>
        </row>
        <row r="1116">
          <cell r="A1116" t="n">
            <v>90159730</v>
          </cell>
          <cell r="B1116" t="n">
            <v>20</v>
          </cell>
          <cell r="C1116" t="str">
            <v xml:space="preserve">CLORIDRATO DE MEMANTINA - 10MG</v>
          </cell>
          <cell r="D1116" t="str">
            <v xml:space="preserve">ALOIS - 10MG</v>
          </cell>
          <cell r="E1116" t="str">
            <v>APSEN</v>
          </cell>
          <cell r="F1116" t="n">
            <v>1</v>
          </cell>
          <cell r="G1116" t="str">
            <v>COM</v>
          </cell>
          <cell r="H1116" t="str">
            <v>NÃO</v>
          </cell>
          <cell r="I1116" t="n">
            <v>2.5196202024690053</v>
          </cell>
        </row>
        <row r="1117">
          <cell r="A1117" t="n">
            <v>92360033</v>
          </cell>
          <cell r="B1117" t="n">
            <v>20</v>
          </cell>
          <cell r="C1117" t="str">
            <v xml:space="preserve">DIMETICONA - 75MG  10ML GTS</v>
          </cell>
          <cell r="D1117" t="str">
            <v xml:space="preserve">FLAGASS - 75MG  10ML GTS</v>
          </cell>
          <cell r="E1117" t="str">
            <v xml:space="preserve">ACHÉ LABORATÓRIOS FARMACÊUTICO</v>
          </cell>
          <cell r="F1117" t="n">
            <v>200</v>
          </cell>
          <cell r="G1117" t="str">
            <v>GTS</v>
          </cell>
          <cell r="H1117" t="str">
            <v>SIM</v>
          </cell>
          <cell r="I1117" t="n">
            <v>0.078519694356287459</v>
          </cell>
        </row>
        <row r="1118">
          <cell r="A1118" t="n">
            <v>92392873</v>
          </cell>
          <cell r="B1118" t="n">
            <v>20</v>
          </cell>
          <cell r="C1118" t="str">
            <v xml:space="preserve">CARBONATO DE LITIO - 450MG</v>
          </cell>
          <cell r="D1118" t="str">
            <v xml:space="preserve">CARBOLITIUM CR - 450MG</v>
          </cell>
          <cell r="E1118" t="str">
            <v>EUROFARMA</v>
          </cell>
          <cell r="F1118" t="n">
            <v>1</v>
          </cell>
          <cell r="G1118" t="str">
            <v>COM</v>
          </cell>
          <cell r="H1118" t="str">
            <v>NÃO</v>
          </cell>
          <cell r="I1118" t="n">
            <v>1.4448909031251469</v>
          </cell>
        </row>
        <row r="1119">
          <cell r="A1119" t="n">
            <v>92249191</v>
          </cell>
          <cell r="B1119" t="n">
            <v>20</v>
          </cell>
          <cell r="C1119" t="str">
            <v xml:space="preserve">CLORIDRATO DE RANITIDINA - 150MG  10 CPR</v>
          </cell>
          <cell r="D1119" t="str">
            <v xml:space="preserve">ANTAK - 150MG</v>
          </cell>
          <cell r="E1119" t="str">
            <v>GLAXOSMITKLINE</v>
          </cell>
          <cell r="F1119" t="n">
            <v>1</v>
          </cell>
          <cell r="G1119" t="str">
            <v>COM</v>
          </cell>
          <cell r="H1119" t="str">
            <v>NÃO</v>
          </cell>
          <cell r="I1119" t="n">
            <v>2.9837483855389229</v>
          </cell>
        </row>
        <row r="1120">
          <cell r="A1120" t="n">
            <v>92418201</v>
          </cell>
          <cell r="B1120" t="n">
            <v>20</v>
          </cell>
          <cell r="C1120" t="str">
            <v xml:space="preserve">PANTOPRAZOL - 20MG</v>
          </cell>
          <cell r="D1120" t="str">
            <v xml:space="preserve">PANTOCAL - 20MG</v>
          </cell>
          <cell r="E1120" t="str">
            <v>EUROFARMA</v>
          </cell>
          <cell r="F1120" t="n">
            <v>1</v>
          </cell>
          <cell r="G1120" t="str">
            <v>COM</v>
          </cell>
          <cell r="H1120" t="str">
            <v>NÃO</v>
          </cell>
          <cell r="I1120" t="n">
            <v>2.6384316073105629</v>
          </cell>
        </row>
        <row r="1121">
          <cell r="A1121" t="n">
            <v>92428304</v>
          </cell>
          <cell r="B1121" t="n">
            <v>20</v>
          </cell>
          <cell r="C1121" t="str">
            <v xml:space="preserve">SUCCINATO DE SUMATRIPTANO - 6MG</v>
          </cell>
          <cell r="D1121" t="str">
            <v xml:space="preserve">SUMAX - 6MG</v>
          </cell>
          <cell r="E1121" t="str">
            <v>LIBBS</v>
          </cell>
          <cell r="F1121" t="n">
            <v>1</v>
          </cell>
          <cell r="G1121" t="str">
            <v>SER</v>
          </cell>
          <cell r="H1121" t="str">
            <v>NÃO</v>
          </cell>
          <cell r="I1121" t="n">
            <v>49.747202176796229</v>
          </cell>
        </row>
        <row r="1122">
          <cell r="A1122" t="n">
            <v>90135440</v>
          </cell>
          <cell r="B1122" t="n">
            <v>20</v>
          </cell>
          <cell r="C1122" t="str">
            <v xml:space="preserve">BENZILPENICILINA POTÁSSICA 5.000.000 UI PÓ INJ. CX. 50 FA</v>
          </cell>
          <cell r="D1122" t="str">
            <v xml:space="preserve">ARICILINA 5.000.000 UI PÓ INJ. CX. 50 FA</v>
          </cell>
          <cell r="E1122" t="str">
            <v>ARISTON</v>
          </cell>
          <cell r="F1122" t="n">
            <v>1</v>
          </cell>
          <cell r="G1122" t="str">
            <v>FA</v>
          </cell>
          <cell r="H1122" t="str">
            <v>NÃO</v>
          </cell>
          <cell r="I1122" t="n">
            <v>6.7527791616358677</v>
          </cell>
        </row>
        <row r="1123">
          <cell r="A1123" t="n">
            <v>90171985</v>
          </cell>
          <cell r="B1123" t="n">
            <v>20</v>
          </cell>
          <cell r="C1123" t="str">
            <v xml:space="preserve">AMOXICILINA 250 MG5ML  PÓ SUSP. ORAL FR. VD. X  60 ML</v>
          </cell>
          <cell r="D1123" t="str">
            <v xml:space="preserve">HINCOMOX 250 MG5ML  PÓ SUSP. ORAL FR. VD. X  60 ML</v>
          </cell>
          <cell r="E1123" t="str">
            <v xml:space="preserve">TEUTO BRAS.</v>
          </cell>
          <cell r="F1123" t="n">
            <v>1</v>
          </cell>
          <cell r="G1123" t="str">
            <v>UN</v>
          </cell>
          <cell r="H1123" t="str">
            <v>NÃO</v>
          </cell>
          <cell r="I1123" t="n">
            <v>25.817275504347315</v>
          </cell>
        </row>
        <row r="1124">
          <cell r="A1124" t="n">
            <v>90285050</v>
          </cell>
          <cell r="B1124" t="n">
            <v>20</v>
          </cell>
          <cell r="C1124" t="str">
            <v xml:space="preserve">CLORETO DE SÓDIO 0,9% SOL. INJ. SIST. FECH. BOLSA X 100ML</v>
          </cell>
          <cell r="D1124" t="str">
            <v xml:space="preserve">SOLUÇÃO CLORETO DE SÓDIO 0,9% SOL. INJ. SIST. FECH. BOLSA X 100ML</v>
          </cell>
          <cell r="E1124" t="str">
            <v>BEKER</v>
          </cell>
          <cell r="F1124" t="n">
            <v>1</v>
          </cell>
          <cell r="G1124" t="str">
            <v>UN</v>
          </cell>
          <cell r="H1124" t="str">
            <v>NÃO</v>
          </cell>
          <cell r="I1124" t="n">
            <v>6.1827794724313767</v>
          </cell>
        </row>
        <row r="1125">
          <cell r="A1125" t="n">
            <v>90268610</v>
          </cell>
          <cell r="B1125" t="n">
            <v>20</v>
          </cell>
          <cell r="C1125" t="str">
            <v>RISPERIDONA</v>
          </cell>
          <cell r="D1125" t="str">
            <v xml:space="preserve">RISPERIDON 2 MG CX. 200 CP. REV.</v>
          </cell>
          <cell r="E1125" t="str">
            <v>CRISTALIA</v>
          </cell>
          <cell r="F1125" t="n">
            <v>1</v>
          </cell>
          <cell r="G1125" t="str">
            <v>COM</v>
          </cell>
          <cell r="H1125" t="str">
            <v>NÃO</v>
          </cell>
          <cell r="I1125" t="n">
            <v>3.1620895054291074</v>
          </cell>
        </row>
        <row r="1126">
          <cell r="A1126" t="n">
            <v>92426450</v>
          </cell>
          <cell r="B1126" t="n">
            <v>20</v>
          </cell>
          <cell r="C1126" t="str">
            <v xml:space="preserve">SALMETEROL+PROPIONATO DE FLUTICASONA 50 MCG + 250 MCG PÓ INAL. FR. X 60 DOSES</v>
          </cell>
          <cell r="D1126" t="str">
            <v xml:space="preserve">SERETIDE DISKUS 50 MCG + 250 MCG PÓ INAL. FR. X 60 DOSES</v>
          </cell>
          <cell r="E1126" t="str">
            <v>GLAXOSMITKLINE</v>
          </cell>
          <cell r="F1126" t="n">
            <v>60</v>
          </cell>
          <cell r="G1126" t="str">
            <v>DOSE</v>
          </cell>
          <cell r="H1126" t="str">
            <v>SIM</v>
          </cell>
          <cell r="I1126" t="n">
            <v>1.4918741927694614</v>
          </cell>
        </row>
        <row r="1127">
          <cell r="A1127" t="n">
            <v>96545160</v>
          </cell>
          <cell r="B1127" t="n">
            <v>20</v>
          </cell>
          <cell r="C1127" t="str">
            <v xml:space="preserve">ALFAINTERFERONA 2B 3 000 000 UI PO LIOF INJ CT 5 FA VD INC + 5 AMP VD INC DIL X 1 ML </v>
          </cell>
          <cell r="D1127" t="str">
            <v xml:space="preserve">ALFAINTERFERONA 2B (RECOMBINANTE) 3 000 000 UI PO LIOF INJ CT 5 FA VD INC + 5 AMP VD INC DIL X 1 ML</v>
          </cell>
          <cell r="E1127" t="str">
            <v xml:space="preserve">BIOSINTÉTICA FARMACÊUTICA LTDA</v>
          </cell>
          <cell r="F1127" t="n">
            <v>5</v>
          </cell>
          <cell r="G1127" t="str">
            <v>FA</v>
          </cell>
          <cell r="H1127" t="str">
            <v>SIM</v>
          </cell>
          <cell r="I1127" t="n">
            <v>36.360958417468218</v>
          </cell>
        </row>
        <row r="1128">
          <cell r="A1128" t="n">
            <v>90128540</v>
          </cell>
          <cell r="B1128" t="n">
            <v>20</v>
          </cell>
          <cell r="C1128" t="str">
            <v xml:space="preserve">CARVEDILOL - 6,25MG</v>
          </cell>
          <cell r="D1128" t="str">
            <v xml:space="preserve">CARVEDILOL - 6,25MG</v>
          </cell>
          <cell r="E1128" t="str">
            <v>BIOSINTETICA</v>
          </cell>
          <cell r="F1128" t="n">
            <v>1</v>
          </cell>
          <cell r="G1128" t="str">
            <v>COM</v>
          </cell>
          <cell r="H1128" t="str">
            <v>NÃO</v>
          </cell>
          <cell r="I1128" t="n">
            <v>1.4731517728891823</v>
          </cell>
        </row>
        <row r="1129">
          <cell r="A1129" t="n">
            <v>90307887</v>
          </cell>
          <cell r="B1129" t="n">
            <v>20</v>
          </cell>
          <cell r="C1129" t="str">
            <v xml:space="preserve">BROMOPRIDA 5MGML SOL INJ IMIV CX 50 AMP VD AMB X 2 ML</v>
          </cell>
          <cell r="D1129" t="str">
            <v xml:space="preserve">BROMOPRIDA 5MGML SOL INJ IMIV CX 50 AMP VD AMB X 2 ML</v>
          </cell>
          <cell r="E1129" t="str">
            <v>NOVAFARMA</v>
          </cell>
          <cell r="F1129" t="n">
            <v>1</v>
          </cell>
          <cell r="G1129" t="str">
            <v>AMP</v>
          </cell>
          <cell r="H1129" t="str">
            <v>NÃO</v>
          </cell>
          <cell r="I1129" t="n">
            <v>3.3121207396003225</v>
          </cell>
        </row>
        <row r="1130">
          <cell r="A1130" t="n">
            <v>92409890</v>
          </cell>
          <cell r="B1130" t="n">
            <v>20</v>
          </cell>
          <cell r="C1130" t="str">
            <v xml:space="preserve">MANITOL 20% SOL. INJ. SIST FECH FR. X 250 ML</v>
          </cell>
          <cell r="D1130" t="str">
            <v xml:space="preserve">MANITOL 20% SOL. INJ. SIST FECH FR. X 250 ML</v>
          </cell>
          <cell r="E1130" t="str">
            <v>J.P</v>
          </cell>
          <cell r="F1130" t="n">
            <v>1</v>
          </cell>
          <cell r="G1130" t="str">
            <v>UN</v>
          </cell>
          <cell r="H1130" t="str">
            <v>NÃO</v>
          </cell>
          <cell r="I1130" t="n">
            <v>12.839241399705015</v>
          </cell>
        </row>
        <row r="1131">
          <cell r="A1131" t="n">
            <v>90165578</v>
          </cell>
          <cell r="B1131" t="n">
            <v>20</v>
          </cell>
          <cell r="C1131" t="str">
            <v xml:space="preserve">NISTATINA 25.000 UIG CREME VAG. BISN. X 60 G + APLICADOR</v>
          </cell>
          <cell r="D1131" t="str">
            <v xml:space="preserve">NICOSTAN 25.000 UIG CREME VAG. BISN. X 60 G + APLICADOR</v>
          </cell>
          <cell r="E1131" t="str">
            <v>MEDIC</v>
          </cell>
          <cell r="F1131" t="n">
            <v>1</v>
          </cell>
          <cell r="G1131" t="str">
            <v>UN</v>
          </cell>
          <cell r="H1131" t="str">
            <v>NÃO</v>
          </cell>
          <cell r="I1131" t="n">
            <v>10.615862676970062</v>
          </cell>
        </row>
        <row r="1132">
          <cell r="A1132" t="n">
            <v>90197933</v>
          </cell>
          <cell r="B1132" t="n">
            <v>20</v>
          </cell>
          <cell r="C1132" t="str">
            <v xml:space="preserve">NITAZOXANIDA 500 MG CX. 6 CP. REV.</v>
          </cell>
          <cell r="D1132" t="str">
            <v xml:space="preserve">ANNITA 500 MG CX. 6 CP. REV.</v>
          </cell>
          <cell r="E1132" t="str">
            <v>FARMOQUIMICA</v>
          </cell>
          <cell r="F1132" t="n">
            <v>1</v>
          </cell>
          <cell r="G1132" t="str">
            <v>COM</v>
          </cell>
          <cell r="H1132" t="str">
            <v>NÃO</v>
          </cell>
          <cell r="I1132" t="n">
            <v>11.306849058807199</v>
          </cell>
        </row>
        <row r="1133">
          <cell r="A1133" t="n">
            <v>90283228</v>
          </cell>
          <cell r="B1133" t="n">
            <v>20</v>
          </cell>
          <cell r="C1133" t="str">
            <v xml:space="preserve">ANFOTERICINA B 50 MG PÓ LIÓF. INJ. CX. 25 FA + DIL. X 10 ML</v>
          </cell>
          <cell r="D1133" t="str">
            <v xml:space="preserve">ANFORICIN B 50 MG PÓ LIÓF. INJ. CX. 25 FA + DIL. X 10 ML</v>
          </cell>
          <cell r="E1133" t="str">
            <v>CRISTALIA</v>
          </cell>
          <cell r="F1133" t="n">
            <v>1</v>
          </cell>
          <cell r="G1133" t="str">
            <v>UN</v>
          </cell>
          <cell r="H1133" t="str">
            <v>NÃO</v>
          </cell>
          <cell r="I1133" t="n">
            <v>27.519140884997526</v>
          </cell>
        </row>
        <row r="1134">
          <cell r="A1134" t="n">
            <v>91336015</v>
          </cell>
          <cell r="B1134" t="n">
            <v>20</v>
          </cell>
          <cell r="C1134" t="str">
            <v xml:space="preserve">LOSARTANA POTASSICA - 50MG</v>
          </cell>
          <cell r="D1134" t="str">
            <v xml:space="preserve">COZAAR - 50MG</v>
          </cell>
          <cell r="E1134" t="str">
            <v xml:space="preserve">MERCK SHARP &amp; DOHME</v>
          </cell>
          <cell r="F1134" t="n">
            <v>1</v>
          </cell>
          <cell r="G1134" t="str">
            <v>COM</v>
          </cell>
          <cell r="H1134" t="str">
            <v>NÃO</v>
          </cell>
          <cell r="I1134" t="n">
            <v>1.2660821800720081</v>
          </cell>
        </row>
        <row r="1135">
          <cell r="A1135" t="n">
            <v>92185010</v>
          </cell>
          <cell r="B1135" t="n">
            <v>20</v>
          </cell>
          <cell r="C1135" t="str">
            <v xml:space="preserve">RACECADOTRIL - 100MG</v>
          </cell>
          <cell r="D1135" t="str">
            <v xml:space="preserve">TIORFAN - 100MG</v>
          </cell>
          <cell r="E1135" t="str">
            <v xml:space="preserve">MERCK BAGO</v>
          </cell>
          <cell r="F1135" t="n">
            <v>1</v>
          </cell>
          <cell r="G1135" t="str">
            <v>CAP</v>
          </cell>
          <cell r="H1135" t="str">
            <v>NÃO</v>
          </cell>
          <cell r="I1135" t="n">
            <v>3.7502860248447205</v>
          </cell>
        </row>
        <row r="1136">
          <cell r="A1136" t="n">
            <v>92441033</v>
          </cell>
          <cell r="B1136" t="n">
            <v>20</v>
          </cell>
          <cell r="C1136" t="str">
            <v xml:space="preserve">CLORIDRATO DE FENILEFRINA - 10MG1ML</v>
          </cell>
          <cell r="D1136" t="str">
            <v xml:space="preserve">FENILEFRIN - 10MG1ML</v>
          </cell>
          <cell r="E1136" t="str">
            <v>CRISTALIA</v>
          </cell>
          <cell r="F1136" t="n">
            <v>1</v>
          </cell>
          <cell r="G1136" t="str">
            <v>AMP</v>
          </cell>
          <cell r="H1136" t="str">
            <v>NÃO</v>
          </cell>
          <cell r="I1136" t="n">
            <v>9.7911892770445377</v>
          </cell>
        </row>
        <row r="1137">
          <cell r="A1137" t="n">
            <v>90128150</v>
          </cell>
          <cell r="B1137" t="n">
            <v>20</v>
          </cell>
          <cell r="C1137" t="str">
            <v xml:space="preserve">FUMARATO DE FORMOTEROL+BUDESONIDA 12  400 MCG</v>
          </cell>
          <cell r="D1137" t="str">
            <v xml:space="preserve">ALENIA 12 MCG + 400 MCG CAP. PÓ INAL. FR. PLÁST.  X  60 CAP.</v>
          </cell>
          <cell r="E1137" t="str">
            <v>BIOSINTETICA</v>
          </cell>
          <cell r="F1137" t="n">
            <v>1</v>
          </cell>
          <cell r="G1137" t="str">
            <v>CAP</v>
          </cell>
          <cell r="H1137" t="str">
            <v>NÃO</v>
          </cell>
          <cell r="I1137" t="n">
            <v>1.5232289888923847</v>
          </cell>
        </row>
        <row r="1138">
          <cell r="A1138" t="n">
            <v>90404033</v>
          </cell>
          <cell r="B1138" t="n">
            <v>20</v>
          </cell>
          <cell r="C1138" t="str">
            <v xml:space="preserve">MALEATO DE ENALAPRIL - 10MG</v>
          </cell>
          <cell r="D1138" t="str">
            <v xml:space="preserve">RENITEC - 10MG</v>
          </cell>
          <cell r="E1138" t="str">
            <v xml:space="preserve">MERCK SHARP &amp; DOHME</v>
          </cell>
          <cell r="F1138" t="n">
            <v>1</v>
          </cell>
          <cell r="G1138" t="str">
            <v>COM</v>
          </cell>
          <cell r="H1138" t="str">
            <v>NÃO</v>
          </cell>
          <cell r="I1138" t="n">
            <v>0.48965290501883696</v>
          </cell>
        </row>
        <row r="1139">
          <cell r="A1139" t="n">
            <v>90223187</v>
          </cell>
          <cell r="B1139" t="n">
            <v>20</v>
          </cell>
          <cell r="C1139" t="str">
            <v xml:space="preserve">CLORIDRATO DE CEFEPIMA</v>
          </cell>
          <cell r="D1139" t="str">
            <v xml:space="preserve">CEFEPEN 1 G FA PÓ SOL. INJ.</v>
          </cell>
          <cell r="E1139" t="str">
            <v>CELLOFARM</v>
          </cell>
          <cell r="F1139" t="n">
            <v>1</v>
          </cell>
          <cell r="G1139" t="str">
            <v>UN</v>
          </cell>
          <cell r="H1139" t="str">
            <v>NÃO</v>
          </cell>
          <cell r="I1139" t="n">
            <v>75.378906582035953</v>
          </cell>
        </row>
        <row r="1140">
          <cell r="A1140" t="n">
            <v>90249275</v>
          </cell>
          <cell r="B1140" t="n">
            <v>20</v>
          </cell>
          <cell r="C1140" t="str">
            <v>AMPICILINA+SULBACTAM</v>
          </cell>
          <cell r="D1140" t="str">
            <v xml:space="preserve">AMPICILINA + SULBACTAM 1 G + 0,5 G PÓ SOL. INJ. CX. 20 FA VD. X 3,2 ML</v>
          </cell>
          <cell r="E1140" t="str">
            <v>NOVAFARMA</v>
          </cell>
          <cell r="F1140" t="n">
            <v>1</v>
          </cell>
          <cell r="G1140" t="str">
            <v>UN</v>
          </cell>
          <cell r="H1140" t="str">
            <v>NÃO</v>
          </cell>
          <cell r="I1140" t="n">
            <v>26.901353967801224</v>
          </cell>
        </row>
        <row r="1141">
          <cell r="A1141" t="n">
            <v>90020758</v>
          </cell>
          <cell r="B1141" t="n">
            <v>20</v>
          </cell>
          <cell r="C1141" t="str">
            <v xml:space="preserve">AZUL DE METILENO 2% - 5ML</v>
          </cell>
          <cell r="D1141" t="str">
            <v xml:space="preserve">AZUL DE METILENO 2% - 5ML</v>
          </cell>
          <cell r="E1141" t="str">
            <v>MANIPULADO</v>
          </cell>
          <cell r="F1141" t="n">
            <v>1</v>
          </cell>
          <cell r="G1141" t="str">
            <v>AMP</v>
          </cell>
          <cell r="H1141" t="str">
            <v>NÃO</v>
          </cell>
          <cell r="I1141" t="n">
            <v>10.628103320104252</v>
          </cell>
        </row>
        <row r="1142">
          <cell r="A1142" t="n">
            <v>90268300</v>
          </cell>
          <cell r="B1142" t="n">
            <v>20</v>
          </cell>
          <cell r="C1142" t="str">
            <v xml:space="preserve">CLORIDRATO DE LIDOCAÍNA 2% SV SOL. INJ. CX. 50 CARPULE X 1,8 ML</v>
          </cell>
          <cell r="D1142" t="str">
            <v xml:space="preserve">XYLESTESIN 2% SV SOL. INJ. CX. 50 CARPULE X 1,8 ML</v>
          </cell>
          <cell r="E1142" t="str">
            <v>CRISTALIA</v>
          </cell>
          <cell r="F1142" t="n">
            <v>1</v>
          </cell>
          <cell r="G1142" t="str">
            <v>CARP</v>
          </cell>
          <cell r="H1142" t="str">
            <v>NÃO</v>
          </cell>
          <cell r="I1142" t="n">
            <v>0.76949300469161697</v>
          </cell>
        </row>
        <row r="1143">
          <cell r="A1143" t="n">
            <v>92393403</v>
          </cell>
          <cell r="B1143" t="n">
            <v>20</v>
          </cell>
          <cell r="C1143" t="str">
            <v xml:space="preserve">NISTATINA - 60GRA CREME VAGINAL</v>
          </cell>
          <cell r="D1143" t="str">
            <v xml:space="preserve">CANDISTATIN - 60GRA CREME</v>
          </cell>
          <cell r="E1143" t="str">
            <v xml:space="preserve">TEUTO BRAS.</v>
          </cell>
          <cell r="F1143" t="n">
            <v>60</v>
          </cell>
          <cell r="G1143" t="str">
            <v>G</v>
          </cell>
          <cell r="H1143" t="str">
            <v>SIM</v>
          </cell>
          <cell r="I1143" t="n">
            <v>0.36119059403892234</v>
          </cell>
        </row>
        <row r="1144">
          <cell r="A1144" t="n">
            <v>90125096</v>
          </cell>
          <cell r="B1144" t="n">
            <v>20</v>
          </cell>
          <cell r="C1144" t="str">
            <v xml:space="preserve">SULFATO DE TERBUTALINA - 0,5MG</v>
          </cell>
          <cell r="D1144" t="str">
            <v xml:space="preserve">TERBUTIL - 0,5MG</v>
          </cell>
          <cell r="E1144" t="str">
            <v xml:space="preserve">UNIAO QUIMICA</v>
          </cell>
          <cell r="F1144" t="n">
            <v>1</v>
          </cell>
          <cell r="G1144" t="str">
            <v>AMP</v>
          </cell>
          <cell r="H1144" t="str">
            <v>NÃO</v>
          </cell>
          <cell r="I1144" t="n">
            <v>4.9152653483916247</v>
          </cell>
        </row>
        <row r="1145">
          <cell r="A1145" t="n">
            <v>90307763</v>
          </cell>
          <cell r="B1145" t="n">
            <v>20</v>
          </cell>
          <cell r="C1145" t="str">
            <v xml:space="preserve">TENOXICAM 20 MG PO LIOF SOL INJ CX 50 FA VD + AMP DIL X 2 ML</v>
          </cell>
          <cell r="D1145" t="str">
            <v xml:space="preserve">TENOXICAM 20 MG PO LIOF SOL INJ CX 50 FA VD + AMP DIL X 2 ML</v>
          </cell>
          <cell r="E1145" t="str">
            <v>CRISTALIA</v>
          </cell>
          <cell r="F1145" t="n">
            <v>1</v>
          </cell>
          <cell r="G1145" t="str">
            <v>FA</v>
          </cell>
          <cell r="H1145" t="str">
            <v>NÃO</v>
          </cell>
          <cell r="I1145" t="n">
            <v>6.9443887575584586</v>
          </cell>
        </row>
        <row r="1146">
          <cell r="A1146" t="n">
            <v>92436692</v>
          </cell>
          <cell r="B1146" t="n">
            <v>20</v>
          </cell>
          <cell r="C1146" t="str">
            <v xml:space="preserve">CLORIDRATO DE LIDOCAÍNA 10% SPRAY SOL. TÓP. CX. FR. X 50 ML</v>
          </cell>
          <cell r="D1146" t="str">
            <v xml:space="preserve">XYLESTESIN 10% SPRAY SOL. TÓP. CX. FR. X 50 ML</v>
          </cell>
          <cell r="E1146" t="str">
            <v>CRISTALIA</v>
          </cell>
          <cell r="F1146" t="n">
            <v>500</v>
          </cell>
          <cell r="G1146" t="str">
            <v>DOSE</v>
          </cell>
          <cell r="H1146" t="str">
            <v>SIM</v>
          </cell>
          <cell r="I1146" t="n">
            <v>0.26697660454144989</v>
          </cell>
        </row>
        <row r="1147">
          <cell r="A1147" t="n">
            <v>90297318</v>
          </cell>
          <cell r="B1147" t="n">
            <v>20</v>
          </cell>
          <cell r="C1147" t="str">
            <v>PANTOPRAZOL</v>
          </cell>
          <cell r="D1147" t="str">
            <v xml:space="preserve">PANTOPRAZOL 20 MG CX. 14 CP. REV.</v>
          </cell>
          <cell r="E1147" t="str">
            <v>SANDOZ</v>
          </cell>
          <cell r="F1147" t="n">
            <v>1</v>
          </cell>
          <cell r="G1147" t="str">
            <v>COM</v>
          </cell>
          <cell r="H1147" t="str">
            <v>NÃO</v>
          </cell>
          <cell r="I1147" t="n">
            <v>2.2752149691087418</v>
          </cell>
        </row>
        <row r="1148">
          <cell r="A1148" t="n">
            <v>90185811</v>
          </cell>
          <cell r="B1148" t="n">
            <v>20</v>
          </cell>
          <cell r="C1148" t="str">
            <v xml:space="preserve">CLORIDRATO DE HIDRALAZINA - 50MG</v>
          </cell>
          <cell r="D1148" t="str">
            <v xml:space="preserve">APRESOLINA - 50MG</v>
          </cell>
          <cell r="E1148" t="str">
            <v>NOVARTIS</v>
          </cell>
          <cell r="F1148" t="n">
            <v>1</v>
          </cell>
          <cell r="G1148" t="str">
            <v>DRG</v>
          </cell>
          <cell r="H1148" t="str">
            <v>NÃO</v>
          </cell>
          <cell r="I1148" t="n">
            <v>0.39226781593150478</v>
          </cell>
        </row>
        <row r="1149">
          <cell r="A1149" t="n">
            <v>90196015</v>
          </cell>
          <cell r="B1149" t="n">
            <v>20</v>
          </cell>
          <cell r="C1149" t="str">
            <v xml:space="preserve">SACCHAROMYCES BOULARDII 100 MG TB. X 12 CAP.</v>
          </cell>
          <cell r="D1149" t="str">
            <v xml:space="preserve">FLORATIL 100 MG TB. X 12 CAP.</v>
          </cell>
          <cell r="E1149" t="str">
            <v xml:space="preserve">MERCK S.A.</v>
          </cell>
          <cell r="F1149" t="n">
            <v>1</v>
          </cell>
          <cell r="G1149" t="str">
            <v>CAP</v>
          </cell>
          <cell r="H1149" t="str">
            <v>NÃO</v>
          </cell>
          <cell r="I1149" t="n">
            <v>2.857595397684292</v>
          </cell>
        </row>
        <row r="1150">
          <cell r="A1150" t="n">
            <v>91501016</v>
          </cell>
          <cell r="B1150" t="n">
            <v>20</v>
          </cell>
          <cell r="C1150" t="str">
            <v xml:space="preserve">CARVEDILOL - 6,25MG</v>
          </cell>
          <cell r="D1150" t="str">
            <v xml:space="preserve">DIVELOL - 6,25MG</v>
          </cell>
          <cell r="E1150" t="str">
            <v>BALDACCI</v>
          </cell>
          <cell r="F1150" t="n">
            <v>1</v>
          </cell>
          <cell r="G1150" t="str">
            <v>COM</v>
          </cell>
          <cell r="H1150" t="str">
            <v>NÃO</v>
          </cell>
          <cell r="I1150" t="n">
            <v>1.586433662121236</v>
          </cell>
        </row>
        <row r="1151">
          <cell r="A1151" t="n">
            <v>92195024</v>
          </cell>
          <cell r="B1151" t="n">
            <v>20</v>
          </cell>
          <cell r="C1151" t="str">
            <v xml:space="preserve">GABAPENTINA - 300MG</v>
          </cell>
          <cell r="D1151" t="str">
            <v xml:space="preserve">NEURONTIN - 300MG</v>
          </cell>
          <cell r="E1151" t="str">
            <v xml:space="preserve">PHARMACIA PFIZER</v>
          </cell>
          <cell r="F1151" t="n">
            <v>1</v>
          </cell>
          <cell r="G1151" t="str">
            <v>CAP</v>
          </cell>
          <cell r="H1151" t="str">
            <v>NÃO</v>
          </cell>
          <cell r="I1151" t="n">
            <v>4.289226181607563</v>
          </cell>
        </row>
        <row r="1152">
          <cell r="A1152" t="n">
            <v>90196023</v>
          </cell>
          <cell r="B1152" t="n">
            <v>20</v>
          </cell>
          <cell r="C1152" t="str">
            <v xml:space="preserve">SACCHAROMYCES BOULARDII 200 MG TB. X 6 CAP.</v>
          </cell>
          <cell r="D1152" t="str">
            <v xml:space="preserve">FLORATIL 200 MG TB. X 6 CAP.</v>
          </cell>
          <cell r="E1152" t="str">
            <v xml:space="preserve">MERCK S.A.</v>
          </cell>
          <cell r="F1152" t="n">
            <v>1</v>
          </cell>
          <cell r="G1152" t="str">
            <v>CAP</v>
          </cell>
          <cell r="H1152" t="str">
            <v>NÃO</v>
          </cell>
          <cell r="I1152" t="n">
            <v>5.6992433270769229</v>
          </cell>
        </row>
        <row r="1153">
          <cell r="A1153" t="n">
            <v>92377009</v>
          </cell>
          <cell r="B1153" t="n">
            <v>20</v>
          </cell>
          <cell r="C1153" t="str">
            <v xml:space="preserve">AMOXICILINA + CLAVULANATO DE POTASSIO - 875MG125MG</v>
          </cell>
          <cell r="D1153" t="str">
            <v xml:space="preserve">AMOXICILINA + CLAVULANATO DE POTASSIO - 875MG125MG</v>
          </cell>
          <cell r="E1153" t="str">
            <v>NOVARTIS</v>
          </cell>
          <cell r="F1153" t="n">
            <v>1</v>
          </cell>
          <cell r="G1153" t="str">
            <v>COM</v>
          </cell>
          <cell r="H1153" t="str">
            <v>NÃO</v>
          </cell>
          <cell r="I1153" t="n">
            <v>8.7679734816836401</v>
          </cell>
        </row>
        <row r="1154">
          <cell r="A1154" t="n">
            <v>90158202</v>
          </cell>
          <cell r="B1154" t="n">
            <v>20</v>
          </cell>
          <cell r="C1154" t="str">
            <v>DEXAMETASONA+TIAMINA+PIRIDOXINA+CIANOCOBALAMINA</v>
          </cell>
          <cell r="D1154" t="str">
            <v xml:space="preserve">DEXA-CITONEURIN  SOL. INJ. CX. 3 AMP X 1 ML + 3 AMP X 2 ML</v>
          </cell>
          <cell r="E1154" t="str">
            <v xml:space="preserve">MERCK S.A.</v>
          </cell>
          <cell r="F1154" t="n">
            <v>1</v>
          </cell>
          <cell r="G1154" t="str">
            <v>AMP</v>
          </cell>
          <cell r="H1154" t="str">
            <v>NÃO</v>
          </cell>
          <cell r="I1154" t="n">
            <v>9.9561407226844096</v>
          </cell>
        </row>
        <row r="1155">
          <cell r="A1155" t="n">
            <v>90262743</v>
          </cell>
          <cell r="B1155" t="n">
            <v>20</v>
          </cell>
          <cell r="C1155" t="str">
            <v xml:space="preserve">FUROSEMIDA 10 MGML SOL. INJ. CX. 60 AMP  X  2  MLHOSP)</v>
          </cell>
          <cell r="D1155" t="str">
            <v xml:space="preserve">FUROSEMIDA 10 MGML SOL. INJ. CX. 60 AMP  X  2  ML</v>
          </cell>
          <cell r="E1155" t="str">
            <v xml:space="preserve">TEUTO BRAS.</v>
          </cell>
          <cell r="F1155" t="n">
            <v>1</v>
          </cell>
          <cell r="G1155" t="str">
            <v>AMP</v>
          </cell>
          <cell r="H1155" t="str">
            <v>NÃO</v>
          </cell>
          <cell r="I1155" t="n">
            <v>1.021809854511404</v>
          </cell>
        </row>
        <row r="1156">
          <cell r="A1156" t="n">
            <v>92188028</v>
          </cell>
          <cell r="B1156" t="n">
            <v>20</v>
          </cell>
          <cell r="C1156" t="str">
            <v xml:space="preserve">CARVEDILOL - 3,125MG</v>
          </cell>
          <cell r="D1156" t="str">
            <v xml:space="preserve">COREG - 3,125MG</v>
          </cell>
          <cell r="E1156" t="str">
            <v>ROCHE</v>
          </cell>
          <cell r="F1156" t="n">
            <v>1</v>
          </cell>
          <cell r="G1156" t="str">
            <v>COM</v>
          </cell>
          <cell r="H1156" t="str">
            <v>NÃO</v>
          </cell>
          <cell r="I1156" t="n">
            <v>3.0315703317134703</v>
          </cell>
        </row>
        <row r="1157">
          <cell r="A1157" t="n">
            <v>90135237</v>
          </cell>
          <cell r="B1157" t="n">
            <v>20</v>
          </cell>
          <cell r="C1157" t="str">
            <v xml:space="preserve">CEFALOTINA SÓDICA 1 G. PÓ INJ. CX. 50 FA VD. + 50 AMP. DIL. X 5 ML</v>
          </cell>
          <cell r="D1157" t="str">
            <v xml:space="preserve">CEFARISTON 1 G. PÓ INJ. CX. 50 FA VD. + 50 AMP. DIL. X 5 ML</v>
          </cell>
          <cell r="E1157" t="str">
            <v>ARISTON</v>
          </cell>
          <cell r="F1157" t="n">
            <v>1</v>
          </cell>
          <cell r="G1157" t="str">
            <v>FA</v>
          </cell>
          <cell r="H1157" t="str">
            <v>NÃO</v>
          </cell>
          <cell r="I1157" t="n">
            <v>7.8346693714308628</v>
          </cell>
        </row>
        <row r="1158">
          <cell r="A1158" t="n">
            <v>90152093</v>
          </cell>
          <cell r="B1158" t="n">
            <v>20</v>
          </cell>
          <cell r="C1158" t="str">
            <v xml:space="preserve">MIDAZOLAM 15 MG (5 MGML). SOL. INJ. CX. 5 AMP. X 3 ML</v>
          </cell>
          <cell r="D1158" t="str">
            <v xml:space="preserve">MIDAZOLAM  15 MG (5 MGML). SOL. INJ. CX. 5 AMP. X 3 ML</v>
          </cell>
          <cell r="E1158" t="str">
            <v>EUROFARMA</v>
          </cell>
          <cell r="F1158" t="n">
            <v>1</v>
          </cell>
          <cell r="G1158" t="str">
            <v>AMP</v>
          </cell>
          <cell r="H1158" t="str">
            <v>NÃO</v>
          </cell>
          <cell r="I1158" t="n">
            <v>10.095375505301453</v>
          </cell>
        </row>
        <row r="1159">
          <cell r="A1159" t="n">
            <v>90232690</v>
          </cell>
          <cell r="B1159" t="n">
            <v>20</v>
          </cell>
          <cell r="C1159" t="str">
            <v xml:space="preserve">CLORIDRATO DE METOCLOPRAMIDA - 10MG (5MGML) SOL. INJ</v>
          </cell>
          <cell r="D1159" t="str">
            <v xml:space="preserve">NOPROSIL - 10MG (5MGML) SOL. INJ</v>
          </cell>
          <cell r="E1159" t="str">
            <v>ISOFARMA</v>
          </cell>
          <cell r="F1159" t="n">
            <v>1</v>
          </cell>
          <cell r="G1159" t="str">
            <v>AMP</v>
          </cell>
          <cell r="H1159" t="str">
            <v>NÃO</v>
          </cell>
          <cell r="I1159" t="n">
            <v>0.87706170101562297</v>
          </cell>
        </row>
        <row r="1160">
          <cell r="A1160" t="n">
            <v>91034019</v>
          </cell>
          <cell r="B1160" t="n">
            <v>20</v>
          </cell>
          <cell r="C1160" t="str">
            <v xml:space="preserve">BROMETO DE IPRATROPIO + BROMIDRATO DE FENOTEROL - 15ML AEROSOL</v>
          </cell>
          <cell r="D1160" t="str">
            <v xml:space="preserve">DUOVENT - 15ML AEROSOL</v>
          </cell>
          <cell r="E1160" t="str">
            <v xml:space="preserve">BOEHRINGER INGELHEIM</v>
          </cell>
          <cell r="F1160" t="n">
            <v>150</v>
          </cell>
          <cell r="G1160" t="str">
            <v>DOSE</v>
          </cell>
          <cell r="H1160" t="str">
            <v>SIM</v>
          </cell>
          <cell r="I1160" t="n">
            <v>0.25126302194011985</v>
          </cell>
        </row>
        <row r="1161">
          <cell r="A1161" t="n">
            <v>92459668</v>
          </cell>
          <cell r="B1161" t="n">
            <v>20</v>
          </cell>
          <cell r="C1161" t="str">
            <v xml:space="preserve">MICOFENOLATO SODICO - 360MG</v>
          </cell>
          <cell r="D1161" t="str">
            <v xml:space="preserve">MYFORTIC - 360MG</v>
          </cell>
          <cell r="E1161" t="str">
            <v>NOVARTIS</v>
          </cell>
          <cell r="F1161" t="n">
            <v>1</v>
          </cell>
          <cell r="G1161" t="str">
            <v>COM</v>
          </cell>
          <cell r="H1161" t="str">
            <v>NÃO</v>
          </cell>
          <cell r="I1161" t="n">
            <v>18.067442676774178</v>
          </cell>
        </row>
        <row r="1162">
          <cell r="A1162" t="n">
            <v>90020839</v>
          </cell>
          <cell r="B1162" t="n">
            <v>20</v>
          </cell>
          <cell r="C1162" t="str">
            <v xml:space="preserve">HIDROXIPROPILMETILCELULOSE 0,4%  5ML</v>
          </cell>
          <cell r="D1162" t="str">
            <v xml:space="preserve">HIDROXIPROPILMETILCELULOSE 0,4%  5ML</v>
          </cell>
          <cell r="E1162" t="str">
            <v>MANIPULADO</v>
          </cell>
          <cell r="F1162" t="n">
            <v>1</v>
          </cell>
          <cell r="G1162" t="str">
            <v>AMP</v>
          </cell>
          <cell r="H1162" t="str">
            <v>NÃO</v>
          </cell>
          <cell r="I1162" t="n">
            <v>35.579713700923719</v>
          </cell>
        </row>
        <row r="1163">
          <cell r="A1163" t="n">
            <v>92417310</v>
          </cell>
          <cell r="B1163" t="n">
            <v>20</v>
          </cell>
          <cell r="C1163" t="str">
            <v xml:space="preserve">OMEPRAZOL - 20MG</v>
          </cell>
          <cell r="D1163" t="str">
            <v xml:space="preserve">OMEPRAZOL - 20MG</v>
          </cell>
          <cell r="E1163" t="str">
            <v>LIBBS</v>
          </cell>
          <cell r="F1163" t="n">
            <v>1</v>
          </cell>
          <cell r="G1163" t="str">
            <v>CAP</v>
          </cell>
          <cell r="H1163" t="str">
            <v>NÃO</v>
          </cell>
          <cell r="I1163" t="n">
            <v>1.6617146665905951</v>
          </cell>
        </row>
        <row r="1164">
          <cell r="A1164" t="n">
            <v>90268164</v>
          </cell>
          <cell r="B1164" t="n">
            <v>20</v>
          </cell>
          <cell r="C1164" t="str">
            <v xml:space="preserve">SULFATO DE MORFINA - 0,1MG  1ML</v>
          </cell>
          <cell r="D1164" t="str">
            <v xml:space="preserve">DIMORF - 0,1 MG 1ML</v>
          </cell>
          <cell r="E1164" t="str">
            <v>CRISTALIA</v>
          </cell>
          <cell r="F1164" t="n">
            <v>1</v>
          </cell>
          <cell r="G1164" t="str">
            <v>AMP</v>
          </cell>
          <cell r="H1164" t="str">
            <v>NÃO</v>
          </cell>
          <cell r="I1164" t="n">
            <v>2.439888785812466</v>
          </cell>
        </row>
        <row r="1165">
          <cell r="A1165" t="n">
            <v>90304845</v>
          </cell>
          <cell r="B1165" t="n">
            <v>20</v>
          </cell>
          <cell r="C1165" t="str">
            <v xml:space="preserve">CLORETO DE SÓDIO SOL. INJ. SIST. FECH. CX. 10 BOLSA PP SOLUFLEX X 1000 ML</v>
          </cell>
          <cell r="D1165" t="str">
            <v xml:space="preserve">CLORETO DE SÓDIO SOL. INJ. SIST. FECH. CX. 10 BOLSA PP SOLUFLEX X 1000 ML</v>
          </cell>
          <cell r="E1165" t="str">
            <v xml:space="preserve">HALEX ISTAR INDÚSTRIA</v>
          </cell>
          <cell r="F1165" t="n">
            <v>1</v>
          </cell>
          <cell r="G1165" t="str">
            <v>UN</v>
          </cell>
          <cell r="H1165" t="str">
            <v>NÃO</v>
          </cell>
          <cell r="I1165" t="n">
            <v>8.0947805514870943</v>
          </cell>
        </row>
        <row r="1166">
          <cell r="A1166" t="n">
            <v>90259858</v>
          </cell>
          <cell r="B1166" t="n">
            <v>20</v>
          </cell>
          <cell r="C1166" t="str">
            <v>AZITROMICINA</v>
          </cell>
          <cell r="D1166" t="str">
            <v xml:space="preserve">AZITROMICINA 500 MG CX. 2 CP. REV.</v>
          </cell>
          <cell r="E1166" t="str">
            <v xml:space="preserve">TEUTO BRAS.</v>
          </cell>
          <cell r="F1166" t="n">
            <v>1</v>
          </cell>
          <cell r="G1166" t="str">
            <v>COM</v>
          </cell>
          <cell r="H1166" t="str">
            <v>NÃO</v>
          </cell>
          <cell r="I1166" t="n">
            <v>9.6682987855580222</v>
          </cell>
        </row>
        <row r="1167">
          <cell r="A1167" t="n">
            <v>90285662</v>
          </cell>
          <cell r="B1167" t="n">
            <v>20</v>
          </cell>
          <cell r="C1167" t="str">
            <v xml:space="preserve">CLORIDRATO DE LIDOCAÍNA - 2% (20MGML) SOL. INJ</v>
          </cell>
          <cell r="D1167" t="str">
            <v xml:space="preserve">CLORIDRATO DE LIDOCAÍNA - 2% (20MGML) SOL. INJ</v>
          </cell>
          <cell r="E1167" t="str">
            <v>HIPOLABOR</v>
          </cell>
          <cell r="F1167" t="n">
            <v>1</v>
          </cell>
          <cell r="G1167" t="str">
            <v>FA</v>
          </cell>
          <cell r="H1167" t="str">
            <v>NÃO</v>
          </cell>
          <cell r="I1167" t="n">
            <v>1.7588067283879785</v>
          </cell>
        </row>
        <row r="1168">
          <cell r="A1168" t="n">
            <v>90288939</v>
          </cell>
          <cell r="B1168" t="n">
            <v>20</v>
          </cell>
          <cell r="C1168" t="str">
            <v xml:space="preserve">ÓLEO DE GIRASSOL+RETINOL+TOCOFEROL+LECITINA DE SOJA</v>
          </cell>
          <cell r="D1168" t="str">
            <v xml:space="preserve">CARE INNOVATION ALMOTOLIA X 20 ML</v>
          </cell>
          <cell r="E1168" t="str">
            <v>BIOINNOVATION</v>
          </cell>
          <cell r="F1168" t="n">
            <v>20</v>
          </cell>
          <cell r="G1168" t="str">
            <v>ML</v>
          </cell>
          <cell r="H1168" t="str">
            <v>SIM</v>
          </cell>
          <cell r="I1168" t="n">
            <v>0.86981873988056502</v>
          </cell>
        </row>
        <row r="1169">
          <cell r="A1169" t="n">
            <v>90412010</v>
          </cell>
          <cell r="B1169" t="n">
            <v>20</v>
          </cell>
          <cell r="C1169" t="str">
            <v xml:space="preserve">CLONAZEPAM - 0,5MG</v>
          </cell>
          <cell r="D1169" t="str">
            <v xml:space="preserve">RIVOTRIL - 0,5MG</v>
          </cell>
          <cell r="E1169" t="str">
            <v>ROCHE</v>
          </cell>
          <cell r="F1169" t="n">
            <v>1</v>
          </cell>
          <cell r="G1169" t="str">
            <v>COM</v>
          </cell>
          <cell r="H1169" t="str">
            <v>NÃO</v>
          </cell>
          <cell r="I1169" t="n">
            <v>0.35587163656187959</v>
          </cell>
        </row>
        <row r="1170">
          <cell r="A1170" t="n">
            <v>90221583</v>
          </cell>
          <cell r="B1170" t="n">
            <v>20</v>
          </cell>
          <cell r="C1170" t="str">
            <v xml:space="preserve">SULFATO DE HIDROXICLOROQUINA 400 MG CX. 30 CP. REV.</v>
          </cell>
          <cell r="D1170" t="str">
            <v xml:space="preserve">PLAQUINOL 400 MG CX. 30 CP. REV.</v>
          </cell>
          <cell r="E1170" t="str">
            <v>SANOFI-AVENTIS</v>
          </cell>
          <cell r="F1170" t="n">
            <v>1</v>
          </cell>
          <cell r="G1170" t="str">
            <v>COM</v>
          </cell>
          <cell r="H1170" t="str">
            <v>NÃO</v>
          </cell>
          <cell r="I1170" t="n">
            <v>2.9729675583100752</v>
          </cell>
        </row>
        <row r="1171">
          <cell r="A1171" t="n">
            <v>90306660</v>
          </cell>
          <cell r="B1171" t="n">
            <v>20</v>
          </cell>
          <cell r="C1171" t="str">
            <v xml:space="preserve">GLICOSE 5% SOL. INJ. CX. 40 BOLSA PE BLOWPACK SIST. FECH. X 250 ML</v>
          </cell>
          <cell r="D1171" t="str">
            <v xml:space="preserve">GLICOSE 5% SOL. INJ. CX. 40 BOLSA PE BLOWPACK SIST. FECH. X 250 ML</v>
          </cell>
          <cell r="E1171" t="str">
            <v xml:space="preserve">HALEX ISTAR INDÚSTRIA</v>
          </cell>
          <cell r="F1171" t="n">
            <v>1</v>
          </cell>
          <cell r="G1171" t="str">
            <v>UN</v>
          </cell>
          <cell r="H1171" t="str">
            <v>NÃO</v>
          </cell>
          <cell r="I1171" t="n">
            <v>5.7524921790022949</v>
          </cell>
        </row>
        <row r="1172">
          <cell r="A1172" t="n">
            <v>90227956</v>
          </cell>
          <cell r="B1172" t="n">
            <v>20</v>
          </cell>
          <cell r="C1172" t="str">
            <v xml:space="preserve">DIPIRONA SÓDICA 500 MGML SOL. INJ. AMP.X 2 ML</v>
          </cell>
          <cell r="D1172" t="str">
            <v xml:space="preserve">DIPIRONA SÓDICA 500 MGML SOL. INJ. AMP.X 2 ML</v>
          </cell>
          <cell r="E1172" t="str">
            <v>EQUIPLEX</v>
          </cell>
          <cell r="F1172" t="n">
            <v>1</v>
          </cell>
          <cell r="G1172" t="str">
            <v>AMP</v>
          </cell>
          <cell r="H1172" t="str">
            <v>NÃO</v>
          </cell>
          <cell r="I1172" t="n">
            <v>1.0031515396836865</v>
          </cell>
        </row>
        <row r="1173">
          <cell r="A1173" t="n">
            <v>90304993</v>
          </cell>
          <cell r="B1173" t="n">
            <v>20</v>
          </cell>
          <cell r="C1173" t="str">
            <v xml:space="preserve">RINGER CLACTATO DE SODIO SOL. INJ. SIST. FECH. BOLSA X 500 ML</v>
          </cell>
          <cell r="D1173" t="str">
            <v xml:space="preserve">RINGER CLACTATO DE SODIO SOL. INJ. SIST. FECH. BOLSA X 500 ML</v>
          </cell>
          <cell r="E1173" t="str">
            <v>TEXON</v>
          </cell>
          <cell r="F1173" t="n">
            <v>1</v>
          </cell>
          <cell r="G1173" t="str">
            <v>FR</v>
          </cell>
          <cell r="H1173" t="str">
            <v>NÃO</v>
          </cell>
          <cell r="I1173" t="n">
            <v>6.4362325420905906</v>
          </cell>
        </row>
        <row r="1174">
          <cell r="A1174" t="n">
            <v>90173392</v>
          </cell>
          <cell r="B1174" t="n">
            <v>20</v>
          </cell>
          <cell r="C1174" t="str">
            <v xml:space="preserve">SUCCINATO SÓDICO DE HIDROCORTISONA 100 MG PÓ LIOF. INJ. FA+ DIL.X 2 ML</v>
          </cell>
          <cell r="D1174" t="str">
            <v xml:space="preserve">ANDROCORTIL 100 MG PÓ LIOF. INJ. FA+ DIL.X 2 ML</v>
          </cell>
          <cell r="E1174" t="str">
            <v xml:space="preserve">TEUTO BRAS.</v>
          </cell>
          <cell r="F1174" t="n">
            <v>1</v>
          </cell>
          <cell r="G1174" t="str">
            <v>FA</v>
          </cell>
          <cell r="H1174" t="str">
            <v>NÃO</v>
          </cell>
          <cell r="I1174" t="n">
            <v>3.7430972751148408</v>
          </cell>
        </row>
        <row r="1175">
          <cell r="A1175" t="n">
            <v>90261496</v>
          </cell>
          <cell r="B1175" t="n">
            <v>20</v>
          </cell>
          <cell r="C1175" t="str">
            <v xml:space="preserve">CITALOPRAM - 20MG</v>
          </cell>
          <cell r="D1175" t="str">
            <v xml:space="preserve">CITALOPRAM - 20MG</v>
          </cell>
          <cell r="E1175" t="str">
            <v>MEDLEY</v>
          </cell>
          <cell r="F1175" t="n">
            <v>1</v>
          </cell>
          <cell r="G1175" t="str">
            <v>COM</v>
          </cell>
          <cell r="H1175" t="str">
            <v>NÃO</v>
          </cell>
          <cell r="I1175" t="n">
            <v>5.4535056605238195</v>
          </cell>
        </row>
        <row r="1176">
          <cell r="A1176" t="n">
            <v>92436480</v>
          </cell>
          <cell r="B1176" t="n">
            <v>20</v>
          </cell>
          <cell r="C1176" t="str">
            <v xml:space="preserve">CLORIDRATO DE BUPROPIONA - 150MG</v>
          </cell>
          <cell r="D1176" t="str">
            <v xml:space="preserve">WELLBUTRIN - 150MG</v>
          </cell>
          <cell r="E1176" t="str">
            <v>GLAXOSMITKLINE</v>
          </cell>
          <cell r="F1176" t="n">
            <v>1</v>
          </cell>
          <cell r="G1176" t="str">
            <v>COM</v>
          </cell>
          <cell r="H1176" t="str">
            <v>NÃO</v>
          </cell>
          <cell r="I1176" t="n">
            <v>4.4839235986644619</v>
          </cell>
        </row>
        <row r="1177">
          <cell r="A1177" t="n">
            <v>92401570</v>
          </cell>
          <cell r="B1177" t="n">
            <v>20</v>
          </cell>
          <cell r="C1177" t="str">
            <v xml:space="preserve">CLORIDRATO DOBUTAMINA 250 MG SOL INJ IV AMP VD X 20 ML</v>
          </cell>
          <cell r="D1177" t="str">
            <v xml:space="preserve">CLORIDRATO DOBUTAMINA 250 MG SOL INJ IV AMP VD X 20 ML</v>
          </cell>
          <cell r="E1177" t="str">
            <v>EUROFARMA</v>
          </cell>
          <cell r="F1177" t="n">
            <v>1</v>
          </cell>
          <cell r="G1177" t="str">
            <v>AMP</v>
          </cell>
          <cell r="H1177" t="str">
            <v>NÃO</v>
          </cell>
          <cell r="I1177" t="n">
            <v>24.51413393235098</v>
          </cell>
        </row>
        <row r="1178">
          <cell r="A1178" t="n">
            <v>90000110</v>
          </cell>
          <cell r="B1178" t="n">
            <v>20</v>
          </cell>
          <cell r="C1178" t="str">
            <v xml:space="preserve">LEVODOPA+BENSERAZIDA - 100MG + 25MG</v>
          </cell>
          <cell r="D1178" t="str">
            <v xml:space="preserve">PROLOPA HBS 100 MG + 25 MG</v>
          </cell>
          <cell r="E1178" t="str">
            <v>ROCHE</v>
          </cell>
          <cell r="F1178" t="n">
            <v>1</v>
          </cell>
          <cell r="G1178" t="str">
            <v>CAP</v>
          </cell>
          <cell r="H1178" t="str">
            <v>NÃO</v>
          </cell>
          <cell r="I1178" t="n">
            <v>1.8438961456310676</v>
          </cell>
        </row>
        <row r="1179">
          <cell r="A1179" t="n">
            <v>92407382</v>
          </cell>
          <cell r="B1179" t="n">
            <v>20</v>
          </cell>
          <cell r="C1179" t="str">
            <v xml:space="preserve">CLORIDRATO DE LIDOCAÍNA 2% SV SOL. INJ. CX. 25 FA X 20 ML</v>
          </cell>
          <cell r="D1179" t="str">
            <v xml:space="preserve">LIDOCAÍNA 2% SV SOL. INJ. CX. 25 FA X 20 ML</v>
          </cell>
          <cell r="E1179" t="str">
            <v>HYPOFARMA</v>
          </cell>
          <cell r="F1179" t="n">
            <v>20</v>
          </cell>
          <cell r="G1179" t="str">
            <v>ML</v>
          </cell>
          <cell r="H1179" t="str">
            <v>SIM</v>
          </cell>
          <cell r="I1179" t="n">
            <v>0.23555961693902575</v>
          </cell>
        </row>
        <row r="1180">
          <cell r="A1180" t="n">
            <v>90141679</v>
          </cell>
          <cell r="B1180" t="n">
            <v>20</v>
          </cell>
          <cell r="C1180" t="str">
            <v xml:space="preserve">INSULINA HUMANA 100 UIML SUSP. INJ. FR. X  10 ML</v>
          </cell>
          <cell r="D1180" t="str">
            <v xml:space="preserve">NOVOLIN R 100 UIML SUSP. INJ. FR. X  10 ML</v>
          </cell>
          <cell r="E1180" t="str">
            <v xml:space="preserve">BIOBRASNOVO NORDISK PROD.</v>
          </cell>
          <cell r="F1180" t="n">
            <v>1000</v>
          </cell>
          <cell r="G1180" t="str">
            <v>UI</v>
          </cell>
          <cell r="H1180" t="str">
            <v>SIM</v>
          </cell>
          <cell r="I1180" t="n">
            <v>0.0459639670563926</v>
          </cell>
        </row>
        <row r="1181">
          <cell r="A1181" t="n">
            <v>90301927</v>
          </cell>
          <cell r="B1181" t="n">
            <v>20</v>
          </cell>
          <cell r="C1181" t="str">
            <v xml:space="preserve">OMEPRAZOL 40 MG PÓ LIÓF. INJ FA VD AMB + AMP DIL X 10 ML</v>
          </cell>
          <cell r="D1181" t="str">
            <v xml:space="preserve">LOSAR 40 MG PÓ LIÓF. INJ FA VD AMB + AMP DIL X 10 ML</v>
          </cell>
          <cell r="E1181" t="str">
            <v>BIOCHIMICO</v>
          </cell>
          <cell r="F1181" t="n">
            <v>1</v>
          </cell>
          <cell r="G1181" t="str">
            <v>UN</v>
          </cell>
          <cell r="H1181" t="str">
            <v>NÃO</v>
          </cell>
          <cell r="I1181" t="n">
            <v>16.975957919829348</v>
          </cell>
        </row>
        <row r="1182">
          <cell r="A1182" t="n">
            <v>90206363</v>
          </cell>
          <cell r="B1182" t="str">
            <v>00</v>
          </cell>
          <cell r="C1182" t="str">
            <v xml:space="preserve">TOXINA BOTULINICA A 100 U PO LIOF INJ CT FA VD INC</v>
          </cell>
          <cell r="D1182" t="str">
            <v xml:space="preserve">BOTOX 100 U PO LIOF INJ CT FA VD INC</v>
          </cell>
          <cell r="E1182" t="str">
            <v xml:space="preserve">ALLERGAN PRODUTOS FARMACÊUTICOS LTDA</v>
          </cell>
          <cell r="F1182" t="n">
            <v>100</v>
          </cell>
          <cell r="G1182" t="str">
            <v>U</v>
          </cell>
          <cell r="H1182" t="str">
            <v>SIM</v>
          </cell>
          <cell r="I1182" t="n">
            <v>16.597472963916925</v>
          </cell>
        </row>
        <row r="1183">
          <cell r="A1183" t="n">
            <v>90268130</v>
          </cell>
          <cell r="B1183" t="n">
            <v>20</v>
          </cell>
          <cell r="C1183" t="str">
            <v xml:space="preserve">SULFATO DE MORFINA 0,2 MGML SOL. INJ. CX. 50 AMP. X 1 ML</v>
          </cell>
          <cell r="D1183" t="str">
            <v xml:space="preserve">DIMORF 0,2 MGML SOL. INJ. CX. 50 AMP. X 1 ML</v>
          </cell>
          <cell r="E1183" t="str">
            <v>CRISTALIA</v>
          </cell>
          <cell r="F1183" t="n">
            <v>1</v>
          </cell>
          <cell r="G1183" t="str">
            <v>AMP</v>
          </cell>
          <cell r="H1183" t="str">
            <v>NÃO</v>
          </cell>
          <cell r="I1183" t="n">
            <v>4.9913818391896294</v>
          </cell>
        </row>
        <row r="1184">
          <cell r="A1184" t="n">
            <v>90278550</v>
          </cell>
          <cell r="B1184" t="n">
            <v>20</v>
          </cell>
          <cell r="C1184" t="str">
            <v xml:space="preserve">LOSARTANA POTÁSSICA</v>
          </cell>
          <cell r="D1184" t="str">
            <v xml:space="preserve">LANZACOR 50 MG CX. 490  CP. REV.</v>
          </cell>
          <cell r="E1184" t="str">
            <v xml:space="preserve">NEO QUIMICA</v>
          </cell>
          <cell r="F1184" t="n">
            <v>1</v>
          </cell>
          <cell r="G1184" t="str">
            <v>COM</v>
          </cell>
          <cell r="H1184" t="str">
            <v>NÃO</v>
          </cell>
          <cell r="I1184" t="n">
            <v>1.9426177224912291</v>
          </cell>
        </row>
        <row r="1185">
          <cell r="A1185" t="n">
            <v>90221648</v>
          </cell>
          <cell r="B1185" t="n">
            <v>20</v>
          </cell>
          <cell r="C1185" t="str">
            <v xml:space="preserve">ZOLPIDEM 10 MG CX. 20 CP. REV.</v>
          </cell>
          <cell r="D1185" t="str">
            <v xml:space="preserve">STILNOX 10 MG CX. 20 CP. REV.</v>
          </cell>
          <cell r="E1185" t="str">
            <v>SANOFI-AVENTIS</v>
          </cell>
          <cell r="F1185" t="n">
            <v>1</v>
          </cell>
          <cell r="G1185" t="str">
            <v>COM</v>
          </cell>
          <cell r="H1185" t="str">
            <v>NÃO</v>
          </cell>
          <cell r="I1185" t="n">
            <v>3.109203744267516</v>
          </cell>
        </row>
        <row r="1186">
          <cell r="A1186" t="n">
            <v>92264778</v>
          </cell>
          <cell r="B1186" t="n">
            <v>20</v>
          </cell>
          <cell r="C1186" t="str">
            <v xml:space="preserve">DICLOFENACO COLESTIRAMINA LIGHT PO - 4GRA</v>
          </cell>
          <cell r="D1186" t="str">
            <v xml:space="preserve">QUESTRAN LIGHT PO - 4GRA</v>
          </cell>
          <cell r="E1186" t="str">
            <v>B-MS</v>
          </cell>
          <cell r="F1186" t="n">
            <v>1</v>
          </cell>
          <cell r="G1186" t="str">
            <v>ENV</v>
          </cell>
          <cell r="H1186" t="str">
            <v>NÃO</v>
          </cell>
          <cell r="I1186" t="n">
            <v>6.5700000000000003</v>
          </cell>
        </row>
        <row r="1187">
          <cell r="A1187" t="n">
            <v>92407030</v>
          </cell>
          <cell r="B1187" t="n">
            <v>20</v>
          </cell>
          <cell r="C1187" t="str">
            <v xml:space="preserve">MALEATO DE LEVOMEPROMAZINA 4% - 40MG20ML</v>
          </cell>
          <cell r="D1187" t="str">
            <v xml:space="preserve">LEVOZINE 4% - 40MG20ML</v>
          </cell>
          <cell r="E1187" t="str">
            <v>CRISTALIA</v>
          </cell>
          <cell r="F1187" t="n">
            <v>400</v>
          </cell>
          <cell r="G1187" t="str">
            <v>GTS</v>
          </cell>
          <cell r="H1187" t="str">
            <v>SIM</v>
          </cell>
          <cell r="I1187" t="n">
            <v>0.025000830381918821</v>
          </cell>
        </row>
        <row r="1188">
          <cell r="A1188" t="n">
            <v>92433405</v>
          </cell>
          <cell r="B1188" t="n">
            <v>20</v>
          </cell>
          <cell r="C1188" t="str">
            <v xml:space="preserve">DEXAMETASONA - 2MG  2ML</v>
          </cell>
          <cell r="D1188" t="str">
            <v xml:space="preserve">UNIDEXA - 2MG  2ML</v>
          </cell>
          <cell r="E1188" t="str">
            <v xml:space="preserve">UNIAO QUIMICA</v>
          </cell>
          <cell r="F1188" t="n">
            <v>1</v>
          </cell>
          <cell r="G1188" t="str">
            <v>AMP</v>
          </cell>
          <cell r="H1188" t="str">
            <v>NÃO</v>
          </cell>
          <cell r="I1188" t="n">
            <v>6.8760226394357247</v>
          </cell>
        </row>
        <row r="1189">
          <cell r="A1189" t="n">
            <v>90173503</v>
          </cell>
          <cell r="B1189" t="n">
            <v>20</v>
          </cell>
          <cell r="C1189" t="str">
            <v xml:space="preserve">ACIDO ASCORBICO - 100MGML SOL INJ</v>
          </cell>
          <cell r="D1189" t="str">
            <v xml:space="preserve">CEVITA - 100MGML SOL INJ</v>
          </cell>
          <cell r="E1189" t="str">
            <v xml:space="preserve">TEUTO BRAS.</v>
          </cell>
          <cell r="F1189" t="n">
            <v>1</v>
          </cell>
          <cell r="G1189" t="str">
            <v>AMP</v>
          </cell>
          <cell r="H1189" t="str">
            <v>NÃO</v>
          </cell>
          <cell r="I1189" t="n">
            <v>0.63233389967606723</v>
          </cell>
        </row>
        <row r="1190">
          <cell r="A1190" t="n">
            <v>90166671</v>
          </cell>
          <cell r="B1190" t="n">
            <v>20</v>
          </cell>
          <cell r="C1190" t="str">
            <v xml:space="preserve">FOSFATO DE SITAGLIPTINA - 50MG</v>
          </cell>
          <cell r="D1190" t="str">
            <v xml:space="preserve">JANUVIA - 50MG</v>
          </cell>
          <cell r="E1190" t="str">
            <v xml:space="preserve">MERCK SHARP &amp; DOHME</v>
          </cell>
          <cell r="F1190" t="n">
            <v>1</v>
          </cell>
          <cell r="G1190" t="str">
            <v>COM</v>
          </cell>
          <cell r="H1190" t="str">
            <v>NÃO</v>
          </cell>
          <cell r="I1190" t="n">
            <v>3.4637350545542498</v>
          </cell>
        </row>
        <row r="1191">
          <cell r="A1191" t="n">
            <v>90282710</v>
          </cell>
          <cell r="B1191" t="n">
            <v>20</v>
          </cell>
          <cell r="C1191" t="str">
            <v xml:space="preserve">ÁGUA PARA INJEÇÃO SOL. INJ. SIST. FECH. CX. 70 FR. X 100 ML</v>
          </cell>
          <cell r="D1191" t="str">
            <v xml:space="preserve">ÁGUA PARA INJEÇÃO SOL. INJ. SIST. FECH. CX. 70 FR. X 100 ML</v>
          </cell>
          <cell r="E1191" t="str">
            <v>EQUIPLEX</v>
          </cell>
          <cell r="F1191" t="n">
            <v>1</v>
          </cell>
          <cell r="G1191" t="str">
            <v>UN</v>
          </cell>
          <cell r="H1191" t="str">
            <v>NÃO</v>
          </cell>
          <cell r="I1191" t="n">
            <v>7.337487054027056</v>
          </cell>
        </row>
        <row r="1192">
          <cell r="A1192" t="n">
            <v>90194195</v>
          </cell>
          <cell r="B1192" t="n">
            <v>20</v>
          </cell>
          <cell r="C1192" t="str">
            <v xml:space="preserve">DOMPERIDONA - 10MG</v>
          </cell>
          <cell r="D1192" t="str">
            <v xml:space="preserve">MOTILIUM - 10MG</v>
          </cell>
          <cell r="E1192" t="str">
            <v>JANSSEN-CILAG</v>
          </cell>
          <cell r="F1192" t="n">
            <v>1</v>
          </cell>
          <cell r="G1192" t="str">
            <v>COM</v>
          </cell>
          <cell r="H1192" t="str">
            <v>NÃO</v>
          </cell>
          <cell r="I1192" t="n">
            <v>0.72167899781639411</v>
          </cell>
        </row>
        <row r="1193">
          <cell r="A1193" t="n">
            <v>92379532</v>
          </cell>
          <cell r="B1193" t="n">
            <v>20</v>
          </cell>
          <cell r="C1193" t="str">
            <v xml:space="preserve">BROMOPRIDA - 20ML GTS</v>
          </cell>
          <cell r="D1193" t="str">
            <v xml:space="preserve">DIGESTINA - 20ML GTS</v>
          </cell>
          <cell r="E1193" t="str">
            <v xml:space="preserve">UNIAO QUIMICA</v>
          </cell>
          <cell r="F1193" t="n">
            <v>400</v>
          </cell>
          <cell r="G1193" t="str">
            <v>GTS</v>
          </cell>
          <cell r="H1193" t="str">
            <v>SIM</v>
          </cell>
          <cell r="I1193" t="n">
            <v>0.059073974616911211</v>
          </cell>
        </row>
        <row r="1194">
          <cell r="A1194" t="n">
            <v>90204077</v>
          </cell>
          <cell r="B1194" t="n">
            <v>20</v>
          </cell>
          <cell r="C1194" t="str">
            <v xml:space="preserve">ASPARTATO DE ORNITINA - 0,5 GML</v>
          </cell>
          <cell r="D1194" t="str">
            <v xml:space="preserve">HEPA MERZ - 0,5 GML</v>
          </cell>
          <cell r="E1194" t="str">
            <v xml:space="preserve">BIOLAB SANUS</v>
          </cell>
          <cell r="F1194" t="n">
            <v>1</v>
          </cell>
          <cell r="G1194" t="str">
            <v>AMP</v>
          </cell>
          <cell r="H1194" t="str">
            <v>NÃO</v>
          </cell>
          <cell r="I1194" t="n">
            <v>51.703490326538251</v>
          </cell>
        </row>
        <row r="1195">
          <cell r="A1195" t="n">
            <v>90269640</v>
          </cell>
          <cell r="B1195" t="n">
            <v>20</v>
          </cell>
          <cell r="C1195" t="str">
            <v xml:space="preserve">SULFATO DE BÁRIO SUSP. ORAL COPO FR. PLÁST.X 200 ML</v>
          </cell>
          <cell r="D1195" t="str">
            <v xml:space="preserve">BARIOGEL SUSP. ORAL COPO FR. PLÁST.X 200 ML</v>
          </cell>
          <cell r="E1195" t="str">
            <v>CRISTALIA</v>
          </cell>
          <cell r="F1195" t="n">
            <v>200</v>
          </cell>
          <cell r="G1195" t="str">
            <v>ML</v>
          </cell>
          <cell r="H1195" t="str">
            <v>SIM</v>
          </cell>
          <cell r="I1195" t="n">
            <v>0.094220826493405324</v>
          </cell>
        </row>
        <row r="1196">
          <cell r="A1196" t="n">
            <v>92391486</v>
          </cell>
          <cell r="B1196" t="n">
            <v>20</v>
          </cell>
          <cell r="C1196" t="str">
            <v xml:space="preserve">CLORIDRATO DE BUSPIRONA - 10MG</v>
          </cell>
          <cell r="D1196" t="str">
            <v xml:space="preserve">BUSPAR - 10MG</v>
          </cell>
          <cell r="E1196" t="str">
            <v>B-MS</v>
          </cell>
          <cell r="F1196" t="n">
            <v>1</v>
          </cell>
          <cell r="G1196" t="str">
            <v>COM</v>
          </cell>
          <cell r="H1196" t="str">
            <v>NÃO</v>
          </cell>
          <cell r="I1196" t="n">
            <v>1.3662426817994016</v>
          </cell>
        </row>
        <row r="1197">
          <cell r="A1197" t="n">
            <v>90282760</v>
          </cell>
          <cell r="B1197" t="n">
            <v>20</v>
          </cell>
          <cell r="C1197" t="str">
            <v xml:space="preserve">ÁGUA PARA INJETÁVEIS SOL. INJ. SIST. FECH. BOLSA X 500ML</v>
          </cell>
          <cell r="D1197" t="str">
            <v xml:space="preserve">ÁGUA PARA INJETÁVEIS SOL. INJ. SIST. FECH. BOLSA X 500ML</v>
          </cell>
          <cell r="E1197" t="str">
            <v>BEKER</v>
          </cell>
          <cell r="F1197" t="n">
            <v>1</v>
          </cell>
          <cell r="G1197" t="str">
            <v>UN</v>
          </cell>
          <cell r="H1197" t="str">
            <v>NÃO</v>
          </cell>
          <cell r="I1197" t="n">
            <v>7.9032719676925129</v>
          </cell>
        </row>
        <row r="1198">
          <cell r="A1198" t="n">
            <v>90936469</v>
          </cell>
          <cell r="B1198" t="n">
            <v>20</v>
          </cell>
          <cell r="C1198" t="str">
            <v xml:space="preserve">NPT MASTER CENTRAL CLIPIDIO NPCL 1,0L</v>
          </cell>
          <cell r="D1198" t="str">
            <v xml:space="preserve">NPT MASTER CENTRAL CLIPIDIO NPCL 1,0L</v>
          </cell>
          <cell r="E1198" t="str">
            <v>CEQNEP</v>
          </cell>
          <cell r="F1198" t="n">
            <v>1</v>
          </cell>
          <cell r="G1198" t="str">
            <v>FR</v>
          </cell>
          <cell r="H1198" t="str">
            <v>NÃO</v>
          </cell>
          <cell r="I1198" t="n">
            <v>767.66170011597364</v>
          </cell>
        </row>
        <row r="1199">
          <cell r="A1199" t="n">
            <v>92471854</v>
          </cell>
          <cell r="B1199" t="n">
            <v>20</v>
          </cell>
          <cell r="C1199" t="str">
            <v xml:space="preserve">CARVEDILOL - 3,125MG</v>
          </cell>
          <cell r="D1199" t="str">
            <v xml:space="preserve">CARVEDILOL - 3,125MG</v>
          </cell>
          <cell r="E1199" t="str">
            <v>BIOSINTETICA</v>
          </cell>
          <cell r="F1199" t="n">
            <v>1</v>
          </cell>
          <cell r="G1199" t="str">
            <v>COM</v>
          </cell>
          <cell r="H1199" t="str">
            <v>NÃO</v>
          </cell>
          <cell r="I1199" t="n">
            <v>1.3489099862449432</v>
          </cell>
        </row>
        <row r="1200">
          <cell r="A1200" t="n">
            <v>90286553</v>
          </cell>
          <cell r="B1200" t="n">
            <v>20</v>
          </cell>
          <cell r="C1200" t="str">
            <v xml:space="preserve">GLICOSE 5% SOL. INJ. SIST. FECH. FR. X 100ML</v>
          </cell>
          <cell r="D1200" t="str">
            <v xml:space="preserve">GLICOSE 5% SOL. INJ. SIST. FECH. FR. X 100ML</v>
          </cell>
          <cell r="E1200" t="str">
            <v xml:space="preserve">FRESENIUS KABI UNIDADE AQUIRAZ</v>
          </cell>
          <cell r="F1200" t="n">
            <v>1</v>
          </cell>
          <cell r="G1200" t="str">
            <v>UN</v>
          </cell>
          <cell r="H1200" t="str">
            <v>NÃO</v>
          </cell>
          <cell r="I1200" t="n">
            <v>6.3275502913043464</v>
          </cell>
        </row>
        <row r="1201">
          <cell r="A1201" t="n">
            <v>90185412</v>
          </cell>
          <cell r="B1201" t="n">
            <v>20</v>
          </cell>
          <cell r="C1201" t="str">
            <v xml:space="preserve">CLORIDRATO DE METADONA - 10MG</v>
          </cell>
          <cell r="D1201" t="str">
            <v xml:space="preserve">MYTEDOM - 10MG</v>
          </cell>
          <cell r="E1201" t="str">
            <v>CRISTALIA</v>
          </cell>
          <cell r="F1201" t="n">
            <v>1</v>
          </cell>
          <cell r="G1201" t="str">
            <v>COM</v>
          </cell>
          <cell r="H1201" t="str">
            <v>NÃO</v>
          </cell>
          <cell r="I1201" t="n">
            <v>1.3635182853768431</v>
          </cell>
        </row>
        <row r="1202">
          <cell r="A1202" t="n">
            <v>90938968</v>
          </cell>
          <cell r="B1202" t="n">
            <v>20</v>
          </cell>
          <cell r="C1202" t="str">
            <v xml:space="preserve">ENDOCRINO IN VIVO CINTILOGRAFIA DA TIREOIDE EOU CAPTAÇAO COM IODO 131</v>
          </cell>
          <cell r="D1202" t="str">
            <v xml:space="preserve">ENDOCRINO IN VIVO CINTILOGRAFIA DA TIREOIDE EOU CAPTAÇAO COM IODO 131</v>
          </cell>
          <cell r="E1202" t="str">
            <v>SBMN</v>
          </cell>
          <cell r="F1202" t="n">
            <v>1</v>
          </cell>
          <cell r="G1202" t="str">
            <v>UN</v>
          </cell>
          <cell r="H1202" t="str">
            <v>NÃO</v>
          </cell>
          <cell r="I1202" t="n">
            <v>52.519967296785026</v>
          </cell>
        </row>
        <row r="1203">
          <cell r="A1203" t="n">
            <v>92415172</v>
          </cell>
          <cell r="B1203" t="n">
            <v>20</v>
          </cell>
          <cell r="C1203" t="str">
            <v xml:space="preserve">RESINATO DE NICOTINA - 7MG ADESIVO</v>
          </cell>
          <cell r="D1203" t="str">
            <v xml:space="preserve">NIQUITIN DP - 7MG</v>
          </cell>
          <cell r="E1203" t="str">
            <v>GLAXOSMITKLINE</v>
          </cell>
          <cell r="F1203" t="n">
            <v>1</v>
          </cell>
          <cell r="G1203" t="str">
            <v>ADES</v>
          </cell>
          <cell r="H1203" t="str">
            <v>NÃO</v>
          </cell>
          <cell r="I1203" t="n">
            <v>8.0774056566710577</v>
          </cell>
        </row>
        <row r="1204">
          <cell r="A1204" t="n">
            <v>90310870</v>
          </cell>
          <cell r="B1204" t="n">
            <v>20</v>
          </cell>
          <cell r="C1204" t="str">
            <v xml:space="preserve">BROMETO DE IPRATRÓPIO 0,25 MGML SOL. INAL . FR. PLÁST GTS X 20 ML</v>
          </cell>
          <cell r="D1204" t="str">
            <v xml:space="preserve">BROMETO DE IPRATRÓPIO 0,25 MGML SOL. INAL . FR. PLÁST GTS X 20 ML</v>
          </cell>
          <cell r="E1204" t="str">
            <v>HIPOLABOR</v>
          </cell>
          <cell r="F1204" t="n">
            <v>400</v>
          </cell>
          <cell r="G1204" t="str">
            <v>GTS</v>
          </cell>
          <cell r="H1204" t="str">
            <v>SIM</v>
          </cell>
          <cell r="I1204" t="n">
            <v>0.031407916109893561</v>
          </cell>
        </row>
        <row r="1205">
          <cell r="A1205" t="n">
            <v>92452442</v>
          </cell>
          <cell r="B1205" t="n">
            <v>20</v>
          </cell>
          <cell r="C1205" t="str">
            <v xml:space="preserve">MALEATO DE MIDAZOLAM - 7,5MG</v>
          </cell>
          <cell r="D1205" t="str">
            <v xml:space="preserve">DORMONID - 7,5MG</v>
          </cell>
          <cell r="E1205" t="str">
            <v>ROCHE</v>
          </cell>
          <cell r="F1205" t="n">
            <v>1</v>
          </cell>
          <cell r="G1205" t="str">
            <v>COM</v>
          </cell>
          <cell r="H1205" t="str">
            <v>NÃO</v>
          </cell>
          <cell r="I1205" t="n">
            <v>1.4256213438044043</v>
          </cell>
        </row>
        <row r="1206">
          <cell r="A1206" t="n">
            <v>90304624</v>
          </cell>
          <cell r="B1206" t="n">
            <v>20</v>
          </cell>
          <cell r="C1206" t="str">
            <v xml:space="preserve">CLORETO DE CÁLCIO+CLORETO DE POTÁSSIO+CLORETO DE SÓDIO+LACTATO DE SÓDIO</v>
          </cell>
          <cell r="D1206" t="str">
            <v xml:space="preserve">RINGER C LACTATO SOL INJ IV CX 20 BOLSA PE BLOWPACK SIST FECH X 500 ML</v>
          </cell>
          <cell r="E1206" t="str">
            <v xml:space="preserve">HALEX ISTAR INDÚSTRIA</v>
          </cell>
          <cell r="F1206" t="n">
            <v>1</v>
          </cell>
          <cell r="G1206" t="str">
            <v>UN</v>
          </cell>
          <cell r="H1206" t="str">
            <v>NÃO</v>
          </cell>
          <cell r="I1206" t="n">
            <v>7.5266064235689631</v>
          </cell>
        </row>
        <row r="1207">
          <cell r="A1207" t="n">
            <v>90171179</v>
          </cell>
          <cell r="B1207" t="n">
            <v>20</v>
          </cell>
          <cell r="C1207" t="str">
            <v xml:space="preserve">NISTATINA - 100.000UI  50ML</v>
          </cell>
          <cell r="D1207" t="str">
            <v xml:space="preserve">NISTATINA - 100.000UI  50ML</v>
          </cell>
          <cell r="E1207" t="str">
            <v xml:space="preserve">TEUTO BRAS.</v>
          </cell>
          <cell r="F1207" t="n">
            <v>50</v>
          </cell>
          <cell r="G1207" t="str">
            <v>ML</v>
          </cell>
          <cell r="H1207" t="str">
            <v>SIM</v>
          </cell>
          <cell r="I1207" t="n">
            <v>0.37214868190169498</v>
          </cell>
        </row>
        <row r="1208">
          <cell r="A1208" t="n">
            <v>90127862</v>
          </cell>
          <cell r="B1208" t="n">
            <v>20</v>
          </cell>
          <cell r="C1208" t="str">
            <v xml:space="preserve">CLORIDRATO DE TRAMADOL - 50MG (50MGML) SOL. INJ.</v>
          </cell>
          <cell r="D1208" t="str">
            <v xml:space="preserve">ANANGOR - 50MG (50MGML) SOL. INJ.</v>
          </cell>
          <cell r="E1208" t="str">
            <v>BIOSINTETICA</v>
          </cell>
          <cell r="F1208" t="n">
            <v>1</v>
          </cell>
          <cell r="G1208" t="str">
            <v>AMP</v>
          </cell>
          <cell r="H1208" t="str">
            <v>NÃO</v>
          </cell>
          <cell r="I1208" t="n">
            <v>7.3808512694910213</v>
          </cell>
        </row>
        <row r="1209">
          <cell r="A1209" t="n">
            <v>90520017</v>
          </cell>
          <cell r="B1209" t="n">
            <v>20</v>
          </cell>
          <cell r="C1209" t="str">
            <v xml:space="preserve">CLORIDRATO DE LIDOCAÍNA+EPINEFRINA 1% + 9,1 MCGML SOL. INJ. CX. 10 EST. FA X 20 ML  (OXYGEN FREE)</v>
          </cell>
          <cell r="D1209" t="str">
            <v xml:space="preserve">XYLESTESIN + EPINEFRINA 1% + 9,1 MCGML SOL. INJ. CX. 10 EST. FA X 20 ML  (OXYGEN FREE)</v>
          </cell>
          <cell r="E1209" t="str">
            <v>CRISTALIA</v>
          </cell>
          <cell r="F1209" t="n">
            <v>20</v>
          </cell>
          <cell r="G1209" t="str">
            <v>ML</v>
          </cell>
          <cell r="H1209" t="str">
            <v>SIM</v>
          </cell>
          <cell r="I1209" t="n">
            <v>0.73808512694910211</v>
          </cell>
        </row>
        <row r="1210">
          <cell r="A1210" t="n">
            <v>90496019</v>
          </cell>
          <cell r="B1210" t="n">
            <v>20</v>
          </cell>
          <cell r="C1210" t="str">
            <v xml:space="preserve">CLORIDRATO DE AMITRIPTILINA - 25MG</v>
          </cell>
          <cell r="D1210" t="str">
            <v xml:space="preserve">TRYPTANOL - 25MG</v>
          </cell>
          <cell r="E1210" t="str">
            <v xml:space="preserve">MERCK SHARP &amp; DOHME</v>
          </cell>
          <cell r="F1210" t="n">
            <v>1</v>
          </cell>
          <cell r="G1210" t="str">
            <v>COM</v>
          </cell>
          <cell r="H1210" t="str">
            <v>NÃO</v>
          </cell>
          <cell r="I1210" t="n">
            <v>1.0050520877604794</v>
          </cell>
        </row>
        <row r="1211">
          <cell r="A1211" t="n">
            <v>91288010</v>
          </cell>
          <cell r="B1211" t="str">
            <v>00</v>
          </cell>
          <cell r="C1211" t="str">
            <v xml:space="preserve">GRANISETRONA - 1MGML  3ML</v>
          </cell>
          <cell r="D1211" t="str">
            <v xml:space="preserve">KYTRIL - 1MGML  3ML</v>
          </cell>
          <cell r="E1211" t="str">
            <v>ROCHE</v>
          </cell>
          <cell r="F1211" t="n">
            <v>1</v>
          </cell>
          <cell r="G1211" t="str">
            <v>AMP</v>
          </cell>
          <cell r="H1211" t="str">
            <v>NÃO</v>
          </cell>
          <cell r="I1211" t="n">
            <v>198.94331340000002</v>
          </cell>
        </row>
        <row r="1212">
          <cell r="A1212" t="n">
            <v>90530012</v>
          </cell>
          <cell r="B1212" t="n">
            <v>20</v>
          </cell>
          <cell r="C1212" t="str">
            <v xml:space="preserve">CLORIDRATO DE OXIMETAZOLINA ADULTO - 10ML</v>
          </cell>
          <cell r="D1212" t="str">
            <v xml:space="preserve">AFRIN ADULTO - 10ML</v>
          </cell>
          <cell r="E1212" t="str">
            <v xml:space="preserve">SCHERING PLOUGHMANTECORP</v>
          </cell>
          <cell r="F1212" t="n">
            <v>10</v>
          </cell>
          <cell r="G1212" t="str">
            <v>ML</v>
          </cell>
          <cell r="H1212" t="str">
            <v>SIM</v>
          </cell>
          <cell r="I1212" t="n">
            <v>0.8823263716410239</v>
          </cell>
        </row>
        <row r="1213">
          <cell r="A1213" t="n">
            <v>92437672</v>
          </cell>
          <cell r="B1213" t="n">
            <v>20</v>
          </cell>
          <cell r="C1213" t="str">
            <v xml:space="preserve">MALEATO DE MIDAZOLAM - 5MG  10ML</v>
          </cell>
          <cell r="D1213" t="str">
            <v xml:space="preserve">ZOLIDAM - 5MG  10ML</v>
          </cell>
          <cell r="E1213" t="str">
            <v>MEIZLER</v>
          </cell>
          <cell r="F1213" t="n">
            <v>1</v>
          </cell>
          <cell r="G1213" t="str">
            <v>FA</v>
          </cell>
          <cell r="H1213" t="str">
            <v>NÃO</v>
          </cell>
          <cell r="I1213" t="n">
            <v>30.41852959362576</v>
          </cell>
        </row>
        <row r="1214">
          <cell r="A1214" t="n">
            <v>90285492</v>
          </cell>
          <cell r="B1214" t="n">
            <v>20</v>
          </cell>
          <cell r="C1214" t="str">
            <v xml:space="preserve">CLORIDRATO DE CIPROFLOXACINO 400 MG SOL. INJ. BOLSA FLEXIBAG X 200 ML</v>
          </cell>
          <cell r="D1214" t="str">
            <v xml:space="preserve">CIPRO 400 MG SOL. INJ. BOLSA X 200 ML</v>
          </cell>
          <cell r="E1214" t="str">
            <v>BAYER</v>
          </cell>
          <cell r="F1214" t="n">
            <v>1</v>
          </cell>
          <cell r="G1214" t="str">
            <v>UN</v>
          </cell>
          <cell r="H1214" t="str">
            <v>NÃO</v>
          </cell>
          <cell r="I1214" t="n">
            <v>263.40288597922068</v>
          </cell>
        </row>
        <row r="1215">
          <cell r="A1215" t="n">
            <v>92385800</v>
          </cell>
          <cell r="B1215" t="n">
            <v>20</v>
          </cell>
          <cell r="C1215" t="str">
            <v xml:space="preserve">CLORIDRATO DE CLONIDINA  - 150MCG</v>
          </cell>
          <cell r="D1215" t="str">
            <v xml:space="preserve">ATENSINA - 0,150MG</v>
          </cell>
          <cell r="E1215" t="str">
            <v xml:space="preserve">BOEHRINGER INGELHEIM</v>
          </cell>
          <cell r="F1215" t="n">
            <v>1</v>
          </cell>
          <cell r="G1215" t="str">
            <v>COM</v>
          </cell>
          <cell r="H1215" t="str">
            <v>NÃO</v>
          </cell>
          <cell r="I1215" t="n">
            <v>0.25002078554255697</v>
          </cell>
        </row>
        <row r="1216">
          <cell r="A1216" t="n">
            <v>92409580</v>
          </cell>
          <cell r="B1216" t="n">
            <v>20</v>
          </cell>
          <cell r="C1216" t="str">
            <v xml:space="preserve">MALEATO DE ENALAPRIL - 10MG</v>
          </cell>
          <cell r="D1216" t="str">
            <v xml:space="preserve">MALEATO DE ENALAPRIL - 10MG</v>
          </cell>
          <cell r="E1216" t="str">
            <v>MEDLEY</v>
          </cell>
          <cell r="F1216" t="n">
            <v>1</v>
          </cell>
          <cell r="G1216" t="str">
            <v>COM</v>
          </cell>
          <cell r="H1216" t="str">
            <v>NÃO</v>
          </cell>
          <cell r="I1216" t="n">
            <v>1.169868756097959</v>
          </cell>
        </row>
        <row r="1217">
          <cell r="A1217" t="n">
            <v>92454135</v>
          </cell>
          <cell r="B1217" t="n">
            <v>20</v>
          </cell>
          <cell r="C1217" t="str">
            <v xml:space="preserve">ACETATO DE BETAMETASONA + FOSFATO DISSODICO DE BETAMETASONA</v>
          </cell>
          <cell r="D1217" t="str">
            <v>BETA-LONG</v>
          </cell>
          <cell r="E1217" t="str">
            <v xml:space="preserve">UNIAO QUIMICA</v>
          </cell>
          <cell r="F1217" t="n">
            <v>1</v>
          </cell>
          <cell r="G1217" t="str">
            <v>AMP</v>
          </cell>
          <cell r="H1217" t="str">
            <v>NÃO</v>
          </cell>
          <cell r="I1217" t="n">
            <v>14.303855087461809</v>
          </cell>
        </row>
        <row r="1218">
          <cell r="A1218" t="n">
            <v>90267460</v>
          </cell>
          <cell r="B1218" t="n">
            <v>20</v>
          </cell>
          <cell r="C1218" t="str">
            <v xml:space="preserve">FOSFATO DISSODICO DE DEXAMETASONA + CLORIDRATO DE MOXIFLOXACINO - 5MGML + 1MGML SOL OFT</v>
          </cell>
          <cell r="D1218" t="str">
            <v xml:space="preserve">VIGADEXA SOL.OFTAL.5ML</v>
          </cell>
          <cell r="E1218" t="str">
            <v>ALCON</v>
          </cell>
          <cell r="F1218" t="n">
            <v>100</v>
          </cell>
          <cell r="G1218" t="str">
            <v>GTS</v>
          </cell>
          <cell r="H1218" t="str">
            <v>SIM</v>
          </cell>
          <cell r="I1218" t="n">
            <v>0.29920339800000001</v>
          </cell>
        </row>
        <row r="1219">
          <cell r="A1219" t="n">
            <v>91332010</v>
          </cell>
          <cell r="B1219" t="n">
            <v>20</v>
          </cell>
          <cell r="C1219" t="str">
            <v xml:space="preserve">OXITOCINA - 5UI  1ML</v>
          </cell>
          <cell r="D1219" t="str">
            <v xml:space="preserve">OXITON - 5UI  1ML</v>
          </cell>
          <cell r="E1219" t="str">
            <v xml:space="preserve">UNIAO QUIMICA</v>
          </cell>
          <cell r="F1219" t="n">
            <v>1</v>
          </cell>
          <cell r="G1219" t="str">
            <v>AMP</v>
          </cell>
          <cell r="H1219" t="str">
            <v>NÃO</v>
          </cell>
          <cell r="I1219" t="n">
            <v>1.6521153176197836</v>
          </cell>
        </row>
        <row r="1220">
          <cell r="A1220" t="n">
            <v>92455506</v>
          </cell>
          <cell r="B1220" t="n">
            <v>20</v>
          </cell>
          <cell r="C1220" t="str">
            <v xml:space="preserve">BESILATO DE ANLODIPINO - 5MG</v>
          </cell>
          <cell r="D1220" t="str">
            <v xml:space="preserve">BESILATO DE ANLODIPINO - 5MG</v>
          </cell>
          <cell r="E1220" t="str">
            <v xml:space="preserve">EMS SA</v>
          </cell>
          <cell r="F1220" t="n">
            <v>1</v>
          </cell>
          <cell r="G1220" t="str">
            <v>COM</v>
          </cell>
          <cell r="H1220" t="str">
            <v>NÃO</v>
          </cell>
          <cell r="I1220" t="n">
            <v>1.6152463023279604</v>
          </cell>
        </row>
        <row r="1221">
          <cell r="A1221" t="n">
            <v>90252330</v>
          </cell>
          <cell r="B1221" t="n">
            <v>20</v>
          </cell>
          <cell r="C1221" t="str">
            <v xml:space="preserve">CLOPIDOGREL - 75MG</v>
          </cell>
          <cell r="D1221" t="str">
            <v xml:space="preserve">CLOPIDOGREL - 75MG</v>
          </cell>
          <cell r="E1221" t="str">
            <v>SANOFI-AVENTIS</v>
          </cell>
          <cell r="F1221" t="n">
            <v>1</v>
          </cell>
          <cell r="G1221" t="str">
            <v>COM</v>
          </cell>
          <cell r="H1221" t="str">
            <v>NÃO</v>
          </cell>
          <cell r="I1221" t="n">
            <v>5.6009391557884456</v>
          </cell>
        </row>
        <row r="1222">
          <cell r="A1222" t="n">
            <v>92405967</v>
          </cell>
          <cell r="B1222" t="n">
            <v>20</v>
          </cell>
          <cell r="C1222" t="str">
            <v xml:space="preserve">COLAGENASE+CLORANFENICOL 0,6 UG + 0,01 GG POMADA  DERM. BISN. X 30 G</v>
          </cell>
          <cell r="D1222" t="str">
            <v xml:space="preserve">KOLLAGENASE CCLORANF. 0,6 UG + 0,01 GG POMADA  DERM. BISN. X 30 G</v>
          </cell>
          <cell r="E1222" t="str">
            <v>CRISTALIA</v>
          </cell>
          <cell r="F1222" t="n">
            <v>30</v>
          </cell>
          <cell r="G1222" t="str">
            <v>G</v>
          </cell>
          <cell r="H1222" t="str">
            <v>SIM</v>
          </cell>
          <cell r="I1222" t="n">
            <v>1.4771277246326164</v>
          </cell>
        </row>
        <row r="1223">
          <cell r="A1223" t="n">
            <v>92426662</v>
          </cell>
          <cell r="B1223" t="n">
            <v>20</v>
          </cell>
          <cell r="C1223" t="str">
            <v xml:space="preserve">RISPERIDONA - 2MG</v>
          </cell>
          <cell r="D1223" t="str">
            <v xml:space="preserve">RISPERIDON - 2MG</v>
          </cell>
          <cell r="E1223" t="str">
            <v>CRISTALIA</v>
          </cell>
          <cell r="F1223" t="n">
            <v>1</v>
          </cell>
          <cell r="G1223" t="str">
            <v>COM</v>
          </cell>
          <cell r="H1223" t="str">
            <v>NÃO</v>
          </cell>
          <cell r="I1223" t="n">
            <v>3.204769702139</v>
          </cell>
        </row>
        <row r="1224">
          <cell r="A1224" t="n">
            <v>90309405</v>
          </cell>
          <cell r="B1224" t="n">
            <v>20</v>
          </cell>
          <cell r="C1224" t="str">
            <v xml:space="preserve">OXALATO ESCITALOPRAM 10 MG CX. 30 CP. REV.</v>
          </cell>
          <cell r="D1224" t="str">
            <v xml:space="preserve">OXALATO ESCITALOPRAM 10 MG CX. 30 CP. REV.</v>
          </cell>
          <cell r="E1224" t="str">
            <v>BIOSINTETICA</v>
          </cell>
          <cell r="F1224" t="n">
            <v>1</v>
          </cell>
          <cell r="G1224" t="str">
            <v>COM</v>
          </cell>
          <cell r="H1224" t="str">
            <v>NÃO</v>
          </cell>
          <cell r="I1224" t="n">
            <v>2.6223560533889034</v>
          </cell>
        </row>
        <row r="1225">
          <cell r="A1225" t="n">
            <v>90278240</v>
          </cell>
          <cell r="B1225" t="n">
            <v>20</v>
          </cell>
          <cell r="C1225" t="str">
            <v xml:space="preserve">DICLORIDRATO DE TRIMETAZIDINA - 35MG</v>
          </cell>
          <cell r="D1225" t="str">
            <v xml:space="preserve">VASTAREL MR - 35MG</v>
          </cell>
          <cell r="E1225" t="str">
            <v>SERVIER</v>
          </cell>
          <cell r="F1225" t="n">
            <v>1</v>
          </cell>
          <cell r="G1225" t="str">
            <v>COM</v>
          </cell>
          <cell r="H1225" t="str">
            <v>NÃO</v>
          </cell>
          <cell r="I1225" t="n">
            <v>1.9299999999999999</v>
          </cell>
        </row>
        <row r="1226">
          <cell r="A1226" t="n">
            <v>90273826</v>
          </cell>
          <cell r="B1226" t="n">
            <v>20</v>
          </cell>
          <cell r="C1226" t="str">
            <v xml:space="preserve">CLORIDRATO DE LIDOCAÍNA 5% POMADA BISN. X 25 G.</v>
          </cell>
          <cell r="D1226" t="str">
            <v xml:space="preserve">XYLOCAÍNA 5% POMADA BISN. X 25 G.</v>
          </cell>
          <cell r="E1226" t="str">
            <v>ASTRAZENECA</v>
          </cell>
          <cell r="F1226" t="n">
            <v>25</v>
          </cell>
          <cell r="G1226" t="str">
            <v>G</v>
          </cell>
          <cell r="H1226" t="str">
            <v>SIM</v>
          </cell>
          <cell r="I1226" t="n">
            <v>0.65197200782215903</v>
          </cell>
        </row>
        <row r="1227">
          <cell r="A1227" t="n">
            <v>92371906</v>
          </cell>
          <cell r="B1227" t="n">
            <v>20</v>
          </cell>
          <cell r="C1227" t="str">
            <v xml:space="preserve">OMEPRAZOL 20 MG CX. 14 CAP.</v>
          </cell>
          <cell r="D1227" t="str">
            <v xml:space="preserve">GASPIREN 20 MG CX. 14 CAP.</v>
          </cell>
          <cell r="E1227" t="str">
            <v xml:space="preserve">BIOLAB SANUS</v>
          </cell>
          <cell r="F1227" t="n">
            <v>1</v>
          </cell>
          <cell r="G1227" t="str">
            <v>CAP</v>
          </cell>
          <cell r="H1227" t="str">
            <v>NÃO</v>
          </cell>
          <cell r="I1227" t="n">
            <v>4.0830241065269473</v>
          </cell>
        </row>
        <row r="1228">
          <cell r="A1228" t="n">
            <v>90178220</v>
          </cell>
          <cell r="B1228" t="n">
            <v>20</v>
          </cell>
          <cell r="C1228" t="str">
            <v xml:space="preserve">OMEPRAZOL 40 MG PÓ LIOF. CX. 50 FA + 50 AMP. X 10 ML</v>
          </cell>
          <cell r="D1228" t="str">
            <v xml:space="preserve">LOSAR 40 MG PÓ LIOF. CX. 50 FA + 50 AMP. X 10 ML</v>
          </cell>
          <cell r="E1228" t="str">
            <v>BIOCHIMICO</v>
          </cell>
          <cell r="F1228" t="n">
            <v>1</v>
          </cell>
          <cell r="G1228" t="str">
            <v>UN</v>
          </cell>
          <cell r="H1228" t="str">
            <v>NÃO</v>
          </cell>
          <cell r="I1228" t="n">
            <v>16.991661858700606</v>
          </cell>
        </row>
        <row r="1229">
          <cell r="A1229" t="n">
            <v>90281535</v>
          </cell>
          <cell r="B1229" t="n">
            <v>20</v>
          </cell>
          <cell r="C1229" t="str">
            <v xml:space="preserve">GLICOSE 5% - LINHAMAX - FRASCOS - SISTEMA FECHADO 100 ML</v>
          </cell>
          <cell r="D1229" t="str">
            <v xml:space="preserve">GLICOSE 5% - LINHAMAX - FRASCOS - SISTEMA FECHADO 100 ML</v>
          </cell>
          <cell r="E1229" t="str">
            <v xml:space="preserve">EUROFARMA  SEGMENTA</v>
          </cell>
          <cell r="F1229" t="n">
            <v>1</v>
          </cell>
          <cell r="G1229" t="str">
            <v>FR</v>
          </cell>
          <cell r="H1229" t="str">
            <v>NÃO</v>
          </cell>
          <cell r="I1229" t="n">
            <v>6.251551152186293</v>
          </cell>
        </row>
        <row r="1230">
          <cell r="A1230" t="n">
            <v>92413820</v>
          </cell>
          <cell r="B1230" t="n">
            <v>20</v>
          </cell>
          <cell r="C1230" t="str">
            <v xml:space="preserve">DIMENIDRATO + VITAMINA B6 - 50MG</v>
          </cell>
          <cell r="D1230" t="str">
            <v xml:space="preserve">NAUSICALM - 50MG</v>
          </cell>
          <cell r="E1230" t="str">
            <v xml:space="preserve">UNIAO QUIMICA</v>
          </cell>
          <cell r="F1230" t="n">
            <v>1</v>
          </cell>
          <cell r="G1230" t="str">
            <v>AMP</v>
          </cell>
          <cell r="H1230" t="str">
            <v>NÃO</v>
          </cell>
          <cell r="I1230" t="n">
            <v>1.7648906900781092</v>
          </cell>
        </row>
        <row r="1231">
          <cell r="A1231" t="n">
            <v>90343026</v>
          </cell>
          <cell r="B1231" t="n">
            <v>20</v>
          </cell>
          <cell r="C1231" t="str">
            <v xml:space="preserve">SACARATO DE HIDRÓXIDO FÉRRICO 50 MGML SOL. INJ. IM CX. 5 AMP. X 2 ML + 5 AGULHAS</v>
          </cell>
          <cell r="D1231" t="str">
            <v xml:space="preserve">NORIPURUM 50 MGML SOL. INJ. IM CX. 5 AMP. X 2 ML + 5 AGULHAS</v>
          </cell>
          <cell r="E1231" t="str">
            <v xml:space="preserve">NYCOMED PHARMA</v>
          </cell>
          <cell r="F1231" t="n">
            <v>1</v>
          </cell>
          <cell r="G1231" t="str">
            <v>AMP</v>
          </cell>
          <cell r="H1231" t="str">
            <v>NÃO</v>
          </cell>
          <cell r="I1231" t="n">
            <v>11.840758905690002</v>
          </cell>
        </row>
        <row r="1232">
          <cell r="A1232" t="n">
            <v>92457380</v>
          </cell>
          <cell r="B1232" t="n">
            <v>20</v>
          </cell>
          <cell r="C1232" t="str">
            <v xml:space="preserve">GANCICLOVIR - 500MG</v>
          </cell>
          <cell r="D1232" t="str">
            <v xml:space="preserve">GANCICLOVIR - 500MG</v>
          </cell>
          <cell r="E1232" t="str">
            <v>EUROFARMA</v>
          </cell>
          <cell r="F1232" t="n">
            <v>1</v>
          </cell>
          <cell r="G1232" t="str">
            <v>FA</v>
          </cell>
          <cell r="H1232" t="str">
            <v>NÃO</v>
          </cell>
          <cell r="I1232" t="n">
            <v>128.06134049539736</v>
          </cell>
        </row>
        <row r="1233">
          <cell r="A1233" t="n">
            <v>90146239</v>
          </cell>
          <cell r="B1233" t="n">
            <v>20</v>
          </cell>
          <cell r="C1233" t="str">
            <v xml:space="preserve">LEVOFLOXACINO - 500MG</v>
          </cell>
          <cell r="D1233" t="str">
            <v xml:space="preserve">LEVOFLOXACINO - 500MG</v>
          </cell>
          <cell r="E1233" t="str">
            <v xml:space="preserve">EMS SA</v>
          </cell>
          <cell r="F1233" t="n">
            <v>1</v>
          </cell>
          <cell r="G1233" t="str">
            <v>COM</v>
          </cell>
          <cell r="H1233" t="str">
            <v>NÃO</v>
          </cell>
          <cell r="I1233" t="n">
            <v>9.4820671287621519</v>
          </cell>
        </row>
        <row r="1234">
          <cell r="A1234" t="n">
            <v>90236670</v>
          </cell>
          <cell r="B1234" t="n">
            <v>20</v>
          </cell>
          <cell r="C1234" t="str">
            <v xml:space="preserve">AMOXICILINA + CLAVULANATO DE POTASSIO - 1GRA + 200MG. PO LIOF. SOL. INJ. IV - 30ML</v>
          </cell>
          <cell r="D1234" t="str">
            <v xml:space="preserve">AMOXICILINA + CLAVULANATO DE POTASSIO - 1GRA + 200MG. PO LIOF. SOL. INJ. IV - 30ML</v>
          </cell>
          <cell r="E1234" t="str">
            <v>AUROBINDO</v>
          </cell>
          <cell r="F1234" t="n">
            <v>1</v>
          </cell>
          <cell r="G1234" t="str">
            <v>FA</v>
          </cell>
          <cell r="H1234" t="str">
            <v>NÃO</v>
          </cell>
          <cell r="I1234" t="n">
            <v>45.066494772830218</v>
          </cell>
        </row>
        <row r="1235">
          <cell r="A1235" t="n">
            <v>92457428</v>
          </cell>
          <cell r="B1235" t="n">
            <v>20</v>
          </cell>
          <cell r="C1235" t="str">
            <v xml:space="preserve">COLAGENASE + CLORANFENICOL - 30GRA POMADA</v>
          </cell>
          <cell r="D1235" t="str">
            <v xml:space="preserve">IRUXOL - 30GRA POMADA</v>
          </cell>
          <cell r="E1235" t="str">
            <v>ABBOTT</v>
          </cell>
          <cell r="F1235" t="n">
            <v>30</v>
          </cell>
          <cell r="G1235" t="str">
            <v>G</v>
          </cell>
          <cell r="H1235" t="str">
            <v>SIM</v>
          </cell>
          <cell r="I1235" t="n">
            <v>1.6771474356008371</v>
          </cell>
        </row>
        <row r="1236">
          <cell r="A1236" t="n">
            <v>90178041</v>
          </cell>
          <cell r="B1236" t="n">
            <v>20</v>
          </cell>
          <cell r="C1236" t="str">
            <v xml:space="preserve">CITRATO DE SUFENTANILA  - 50MCGML</v>
          </cell>
          <cell r="D1236" t="str">
            <v xml:space="preserve">BIOSUFENIL - 50MCGML</v>
          </cell>
          <cell r="E1236" t="str">
            <v>BIOCHIMICO</v>
          </cell>
          <cell r="F1236" t="n">
            <v>1</v>
          </cell>
          <cell r="G1236" t="str">
            <v>AMP</v>
          </cell>
          <cell r="H1236" t="str">
            <v>NÃO</v>
          </cell>
          <cell r="I1236" t="n">
            <v>20.053929938595815</v>
          </cell>
        </row>
        <row r="1237">
          <cell r="A1237" t="n">
            <v>92437532</v>
          </cell>
          <cell r="B1237" t="n">
            <v>20</v>
          </cell>
          <cell r="C1237" t="str">
            <v xml:space="preserve">SINVASTATINA 40 MG CX. 10 CP. REV.</v>
          </cell>
          <cell r="D1237" t="str">
            <v xml:space="preserve">ZOCOR 40 MG CX. 10 CP. REV.</v>
          </cell>
          <cell r="E1237" t="str">
            <v xml:space="preserve">MERCK SHARP &amp; DOHME</v>
          </cell>
          <cell r="F1237" t="n">
            <v>1</v>
          </cell>
          <cell r="G1237" t="str">
            <v>COM</v>
          </cell>
          <cell r="H1237" t="str">
            <v>NÃO</v>
          </cell>
          <cell r="I1237" t="n">
            <v>3.6262197486502949</v>
          </cell>
        </row>
        <row r="1238">
          <cell r="A1238" t="n">
            <v>91387027</v>
          </cell>
          <cell r="B1238" t="n">
            <v>20</v>
          </cell>
          <cell r="C1238" t="str">
            <v xml:space="preserve">VALSARTANA - 160MG</v>
          </cell>
          <cell r="D1238" t="str">
            <v xml:space="preserve">DIOVAN - 160MG</v>
          </cell>
          <cell r="E1238" t="str">
            <v>NOVARTIS</v>
          </cell>
          <cell r="F1238" t="n">
            <v>1</v>
          </cell>
          <cell r="G1238" t="str">
            <v>COM</v>
          </cell>
          <cell r="H1238" t="str">
            <v>NÃO</v>
          </cell>
          <cell r="I1238" t="n">
            <v>3.007138402434244</v>
          </cell>
        </row>
        <row r="1239">
          <cell r="A1239" t="n">
            <v>92220037</v>
          </cell>
          <cell r="B1239" t="n">
            <v>20</v>
          </cell>
          <cell r="C1239" t="str">
            <v xml:space="preserve">CLORIDRATO DE REMIFENTANILA - 5MG</v>
          </cell>
          <cell r="D1239" t="str">
            <v xml:space="preserve">ULTIVA - 5MG</v>
          </cell>
          <cell r="E1239" t="str">
            <v>GLAXOSMITKLINE</v>
          </cell>
          <cell r="F1239" t="n">
            <v>1</v>
          </cell>
          <cell r="G1239" t="str">
            <v>FA</v>
          </cell>
          <cell r="H1239" t="str">
            <v>NÃO</v>
          </cell>
          <cell r="I1239" t="n">
            <v>152.12273925114786</v>
          </cell>
        </row>
        <row r="1240">
          <cell r="A1240" t="n">
            <v>90470010</v>
          </cell>
          <cell r="B1240" t="n">
            <v>20</v>
          </cell>
          <cell r="C1240" t="str">
            <v xml:space="preserve">OXITOCINA - 5UI  1ML</v>
          </cell>
          <cell r="D1240" t="str">
            <v xml:space="preserve">SYNTOCINON - 5UI  1ML</v>
          </cell>
          <cell r="E1240" t="str">
            <v>NOVARTIS</v>
          </cell>
          <cell r="F1240" t="n">
            <v>1</v>
          </cell>
          <cell r="G1240" t="str">
            <v>AMP</v>
          </cell>
          <cell r="H1240" t="str">
            <v>NÃO</v>
          </cell>
          <cell r="I1240" t="n">
            <v>2.3531853158336458</v>
          </cell>
        </row>
        <row r="1241">
          <cell r="A1241" t="n">
            <v>92406319</v>
          </cell>
          <cell r="B1241" t="n">
            <v>20</v>
          </cell>
          <cell r="C1241" t="str">
            <v xml:space="preserve">CLOZAPINA - 25MG</v>
          </cell>
          <cell r="D1241" t="str">
            <v xml:space="preserve">LEPONEX - 25MG</v>
          </cell>
          <cell r="E1241" t="str">
            <v>NOVARTIS</v>
          </cell>
          <cell r="F1241" t="n">
            <v>1</v>
          </cell>
          <cell r="G1241" t="str">
            <v>COM</v>
          </cell>
          <cell r="H1241" t="str">
            <v>NÃO</v>
          </cell>
          <cell r="I1241" t="n">
            <v>1.9421813399339489</v>
          </cell>
        </row>
        <row r="1242">
          <cell r="A1242" t="n">
            <v>90294459</v>
          </cell>
          <cell r="B1242" t="n">
            <v>20</v>
          </cell>
          <cell r="C1242" t="str">
            <v xml:space="preserve">PICOPREP 10MG + 3,5G + 12G PÓ PREP EXTEMP CT SACHE AL/PE X 2</v>
          </cell>
          <cell r="D1242" t="str">
            <v xml:space="preserve">PICOPREP 10MG + 3,5G + 12G PÓ PREP EXTEMP CT SACHE AL/PE X 2</v>
          </cell>
          <cell r="E1242" t="str">
            <v xml:space="preserve">LABORATÓRIOS FERRING LTDA</v>
          </cell>
          <cell r="F1242" t="n">
            <v>1</v>
          </cell>
          <cell r="G1242" t="str">
            <v>UN</v>
          </cell>
          <cell r="H1242" t="str">
            <v>NÃO</v>
          </cell>
          <cell r="I1242" t="n">
            <v>35.003996654409285</v>
          </cell>
        </row>
        <row r="1243">
          <cell r="A1243" t="n">
            <v>90282590</v>
          </cell>
          <cell r="B1243" t="n">
            <v>20</v>
          </cell>
          <cell r="C1243" t="str">
            <v xml:space="preserve">AGUA INJETAVEL SOLUCAO STANDARD KABIPA (SIST.FECH.) 1000ML</v>
          </cell>
          <cell r="D1243" t="str">
            <v xml:space="preserve">AGUA INJETAVEL SOLUCAO STANDARD KABIPA (SIST.FECH.) 1000ML</v>
          </cell>
          <cell r="E1243" t="str">
            <v xml:space="preserve">FRESENIUS KABI UNIDADE AQUIRAZ</v>
          </cell>
          <cell r="F1243" t="n">
            <v>1</v>
          </cell>
          <cell r="G1243" t="str">
            <v>UN</v>
          </cell>
          <cell r="H1243" t="str">
            <v>NÃO</v>
          </cell>
          <cell r="I1243" t="n">
            <v>11.062743244020002</v>
          </cell>
        </row>
        <row r="1244">
          <cell r="A1244" t="n">
            <v>92470874</v>
          </cell>
          <cell r="B1244" t="n">
            <v>20</v>
          </cell>
          <cell r="C1244" t="str">
            <v xml:space="preserve">BROMETO DE N-BUTILESCOPOLAMINA - 20MGML  1ML SOL. INJ.</v>
          </cell>
          <cell r="D1244" t="str">
            <v xml:space="preserve">HIOSPAN - 20MGML  1ML SOL. INJ.</v>
          </cell>
          <cell r="E1244" t="str">
            <v xml:space="preserve">TEUTO BRAS.</v>
          </cell>
          <cell r="F1244" t="n">
            <v>1</v>
          </cell>
          <cell r="G1244" t="str">
            <v>AMP</v>
          </cell>
          <cell r="H1244" t="str">
            <v>NÃO</v>
          </cell>
          <cell r="I1244" t="n">
            <v>3.5440109260914459</v>
          </cell>
        </row>
        <row r="1245">
          <cell r="A1245" t="n">
            <v>90202635</v>
          </cell>
          <cell r="B1245" t="n">
            <v>20</v>
          </cell>
          <cell r="C1245" t="str">
            <v xml:space="preserve">CLORIDRATO DE DOBUTAMINA 14 MGML SOL. INJ. CX. 10 AMP. VD. X 20 ML</v>
          </cell>
          <cell r="D1245" t="str">
            <v xml:space="preserve">CLORIDRATO DE DOBUTAMINA 14 MGML SOL. INJ. CX. 10 AMP. VD. X 20 ML</v>
          </cell>
          <cell r="E1245" t="str">
            <v>HYPOFARMA</v>
          </cell>
          <cell r="F1245" t="n">
            <v>1</v>
          </cell>
          <cell r="G1245" t="str">
            <v>AMP</v>
          </cell>
          <cell r="H1245" t="str">
            <v>NÃO</v>
          </cell>
          <cell r="I1245" t="n">
            <v>24.21683601722156</v>
          </cell>
        </row>
        <row r="1246">
          <cell r="A1246" t="n">
            <v>90939224</v>
          </cell>
          <cell r="B1246" t="n">
            <v>20</v>
          </cell>
          <cell r="C1246" t="str">
            <v xml:space="preserve">Insumo radioativo - 131I-MIBG para Cintilografia com MIBG (metaiodobenzilguanidina)</v>
          </cell>
          <cell r="D1246" t="str">
            <v xml:space="preserve">Insumo radioativo - 131I-MIBG para Cintilografia com MIBG (metaiodobenzilguanidina)</v>
          </cell>
          <cell r="E1246" t="str">
            <v>SBMN</v>
          </cell>
          <cell r="F1246" t="n">
            <v>1</v>
          </cell>
          <cell r="G1246" t="str">
            <v>UN</v>
          </cell>
          <cell r="H1246" t="str">
            <v>NÃO</v>
          </cell>
          <cell r="I1246" t="n">
            <v>1349.7269429456999</v>
          </cell>
        </row>
        <row r="1247">
          <cell r="A1247" t="n">
            <v>92471676</v>
          </cell>
          <cell r="B1247" t="n">
            <v>20</v>
          </cell>
          <cell r="C1247" t="str">
            <v xml:space="preserve">CLORETO DE POTÁSSIO 10% SOL. INJ. CX. 200 AMP. PLÁST.X 10 ML</v>
          </cell>
          <cell r="D1247" t="str">
            <v xml:space="preserve">CLORETO DE POTÁSSIO 10% SOL. INJ. CX. 200 AMP. PLÁST.X 10 ML</v>
          </cell>
          <cell r="E1247" t="str">
            <v>FARMACE</v>
          </cell>
          <cell r="F1247" t="n">
            <v>1</v>
          </cell>
          <cell r="G1247" t="str">
            <v>AMP</v>
          </cell>
          <cell r="H1247" t="str">
            <v>NÃO</v>
          </cell>
          <cell r="I1247" t="n">
            <v>0.71489131201175016</v>
          </cell>
        </row>
        <row r="1248">
          <cell r="A1248" t="n">
            <v>90149939</v>
          </cell>
          <cell r="B1248" t="n">
            <v>20</v>
          </cell>
          <cell r="C1248" t="str">
            <v xml:space="preserve">ACETILCISTEINA - 200MG</v>
          </cell>
          <cell r="D1248" t="str">
            <v xml:space="preserve">FLUIMUCIL - 200MG</v>
          </cell>
          <cell r="E1248" t="str">
            <v>ZAMBON</v>
          </cell>
          <cell r="F1248" t="n">
            <v>1</v>
          </cell>
          <cell r="G1248" t="str">
            <v>ENV</v>
          </cell>
          <cell r="H1248" t="str">
            <v>NÃO</v>
          </cell>
          <cell r="I1248" t="n">
            <v>1.7805723155186424</v>
          </cell>
        </row>
        <row r="1249">
          <cell r="A1249" t="n">
            <v>90267397</v>
          </cell>
          <cell r="B1249" t="n">
            <v>20</v>
          </cell>
          <cell r="C1249" t="str">
            <v xml:space="preserve">CLORIDRATO DE METOCLOPRAMIDA - 10MG (5MGML) SOL. INJ. IMIV</v>
          </cell>
          <cell r="D1249" t="str">
            <v xml:space="preserve">NAUMETRON - 10MG (5MGML) SOL. INJ. IMIV</v>
          </cell>
          <cell r="E1249" t="str">
            <v>NOVAFARMA</v>
          </cell>
          <cell r="F1249" t="n">
            <v>1</v>
          </cell>
          <cell r="G1249" t="str">
            <v>AMP</v>
          </cell>
          <cell r="H1249" t="str">
            <v>NÃO</v>
          </cell>
          <cell r="I1249" t="n">
            <v>1.1620914764730543</v>
          </cell>
        </row>
        <row r="1250">
          <cell r="A1250" t="n">
            <v>92396232</v>
          </cell>
          <cell r="B1250" t="n">
            <v>20</v>
          </cell>
          <cell r="C1250" t="str">
            <v xml:space="preserve">POLIVITAMINICOS + POLIMINERAIS</v>
          </cell>
          <cell r="D1250" t="str">
            <v>CENTRUM</v>
          </cell>
          <cell r="E1250" t="str">
            <v xml:space="preserve">WYETH INDÚSTRIA FARMACÊUTICA</v>
          </cell>
          <cell r="F1250" t="n">
            <v>1</v>
          </cell>
          <cell r="G1250" t="str">
            <v>COM</v>
          </cell>
          <cell r="H1250" t="str">
            <v>NÃO</v>
          </cell>
          <cell r="I1250" t="n">
            <v>1.6332096426107792</v>
          </cell>
        </row>
        <row r="1251">
          <cell r="A1251" t="n">
            <v>90306341</v>
          </cell>
          <cell r="B1251" t="n">
            <v>20</v>
          </cell>
          <cell r="C1251" t="str">
            <v xml:space="preserve">CLORETO DE SODIO 0,9% SOL. INJ. CX. 12 BOLSA SIST. FECH. X 1000 ML</v>
          </cell>
          <cell r="D1251" t="str">
            <v xml:space="preserve">CLORETO DE SODIO 0,9% SOL. INJ. CX. 12 BOLSA SIST. FECH. X 1000 ML</v>
          </cell>
          <cell r="E1251" t="str">
            <v xml:space="preserve">LABORATORIO SANOBIOL</v>
          </cell>
          <cell r="F1251" t="n">
            <v>1</v>
          </cell>
          <cell r="G1251" t="str">
            <v>UN</v>
          </cell>
          <cell r="H1251" t="str">
            <v>NÃO</v>
          </cell>
          <cell r="I1251" t="n">
            <v>8.8171603252418826</v>
          </cell>
        </row>
        <row r="1252">
          <cell r="A1252" t="n">
            <v>90291972</v>
          </cell>
          <cell r="B1252" t="n">
            <v>20</v>
          </cell>
          <cell r="C1252" t="str">
            <v xml:space="preserve">FOSFATO DISSÓDICO DE DEXAMETASONA+ACETATO DE DEXAMETASONA</v>
          </cell>
          <cell r="D1252" t="str">
            <v xml:space="preserve">DUO-DECADRON 2 MGML + 8 MGML SUSP. INJ. FA X 1 ML + SER. DOS.</v>
          </cell>
          <cell r="E1252" t="str">
            <v xml:space="preserve">ACHÉ LABORATÓRIOS FARMACÊUTICO</v>
          </cell>
          <cell r="F1252" t="n">
            <v>1</v>
          </cell>
          <cell r="G1252" t="str">
            <v>FA</v>
          </cell>
          <cell r="H1252" t="str">
            <v>NÃO</v>
          </cell>
          <cell r="I1252" t="n">
            <v>9.3569420299994182</v>
          </cell>
        </row>
        <row r="1253">
          <cell r="A1253" t="n">
            <v>90268202</v>
          </cell>
          <cell r="B1253" t="n">
            <v>20</v>
          </cell>
          <cell r="C1253" t="str">
            <v xml:space="preserve">COLAGENASE 0,6 UG POMADA DERM. CX. 10 BISN. X 30 G + ESPÁTULA</v>
          </cell>
          <cell r="D1253" t="str">
            <v xml:space="preserve">KOLLAGENASE SCLORANF. 0,6 UG POMADA DERM. CX. 10 BISN. X 30 G + ESPÁTULA</v>
          </cell>
          <cell r="E1253" t="str">
            <v>CRISTALIA</v>
          </cell>
          <cell r="F1253" t="n">
            <v>30</v>
          </cell>
          <cell r="G1253" t="str">
            <v>G</v>
          </cell>
          <cell r="H1253" t="str">
            <v>SIM</v>
          </cell>
          <cell r="I1253" t="n">
            <v>1.4443628694416961</v>
          </cell>
        </row>
        <row r="1254">
          <cell r="A1254" t="n">
            <v>92420753</v>
          </cell>
          <cell r="B1254" t="n">
            <v>20</v>
          </cell>
          <cell r="C1254" t="str">
            <v xml:space="preserve">FOSFATO DE PREDNISOLONA - 20MG</v>
          </cell>
          <cell r="D1254" t="str">
            <v xml:space="preserve">PREDSIM - 20MG</v>
          </cell>
          <cell r="E1254" t="str">
            <v xml:space="preserve">SCHERING PLOUGHMANTECORP</v>
          </cell>
          <cell r="F1254" t="n">
            <v>1</v>
          </cell>
          <cell r="G1254" t="str">
            <v>COM</v>
          </cell>
          <cell r="H1254" t="str">
            <v>NÃO</v>
          </cell>
          <cell r="I1254" t="n">
            <v>2.2501988618856732</v>
          </cell>
        </row>
        <row r="1255">
          <cell r="A1255" t="n">
            <v>90199421</v>
          </cell>
          <cell r="B1255" t="n">
            <v>20</v>
          </cell>
          <cell r="C1255" t="str">
            <v xml:space="preserve">SOLUÇAO DE GLICOSE - 10%  1000ML  BOLSA PLAST. VIAFLEX</v>
          </cell>
          <cell r="D1255" t="str">
            <v xml:space="preserve">SORO GLICOSADO - 10%  1000ML  BOLSA PLAST. VIAFLEX</v>
          </cell>
          <cell r="E1255" t="str">
            <v xml:space="preserve">BAXTER HEALTHCARE - USA</v>
          </cell>
          <cell r="F1255" t="n">
            <v>1</v>
          </cell>
          <cell r="G1255" t="str">
            <v>UN</v>
          </cell>
          <cell r="H1255" t="str">
            <v>NÃO</v>
          </cell>
          <cell r="I1255" t="n">
            <v>12.196218268920447</v>
          </cell>
        </row>
        <row r="1256">
          <cell r="A1256" t="n">
            <v>90252659</v>
          </cell>
          <cell r="B1256" t="n">
            <v>20</v>
          </cell>
          <cell r="C1256" t="str">
            <v xml:space="preserve">GLICONATO DE CÁLCIO 10% SOL. INJ. CX. 200 AMP. PLÁST. X 10 ML.</v>
          </cell>
          <cell r="D1256" t="str">
            <v xml:space="preserve">GLICONATO DE CÁLCIO 10% SOL. INJ. CX. 200 AMP. PLÁST. X 10 ML.</v>
          </cell>
          <cell r="E1256" t="str">
            <v>ISOFARMA</v>
          </cell>
          <cell r="F1256" t="n">
            <v>1</v>
          </cell>
          <cell r="G1256" t="str">
            <v>AMP</v>
          </cell>
          <cell r="H1256" t="str">
            <v>NÃO</v>
          </cell>
          <cell r="I1256" t="n">
            <v>1.8239903025880142</v>
          </cell>
        </row>
        <row r="1257">
          <cell r="A1257" t="n">
            <v>92455697</v>
          </cell>
          <cell r="B1257" t="n">
            <v>20</v>
          </cell>
          <cell r="C1257" t="str">
            <v xml:space="preserve">OMEPRAZOL - 20MG</v>
          </cell>
          <cell r="D1257" t="str">
            <v xml:space="preserve">OMEPRAZOL - 20MG</v>
          </cell>
          <cell r="E1257" t="str">
            <v xml:space="preserve">EMS SA</v>
          </cell>
          <cell r="F1257" t="n">
            <v>1</v>
          </cell>
          <cell r="G1257" t="str">
            <v>CAP</v>
          </cell>
          <cell r="H1257" t="str">
            <v>NÃO</v>
          </cell>
          <cell r="I1257" t="n">
            <v>2.1120219971703742</v>
          </cell>
        </row>
        <row r="1258">
          <cell r="A1258" t="n">
            <v>90228413</v>
          </cell>
          <cell r="B1258" t="n">
            <v>20</v>
          </cell>
          <cell r="C1258" t="str">
            <v xml:space="preserve">BUTILBROMETO DE ESCOPOLAMINA+DIPIRONA SÓDICA</v>
          </cell>
          <cell r="D1258" t="str">
            <v xml:space="preserve">BUTILBROMETO DE ESCOPOLAMINA+DIPIRONA SÓDICA  4 MGML + 500 MGML SOL INJ CX 100 AMP X 5 ML</v>
          </cell>
          <cell r="E1258" t="str">
            <v>FARMACE</v>
          </cell>
          <cell r="F1258" t="n">
            <v>1</v>
          </cell>
          <cell r="G1258" t="str">
            <v>AMP</v>
          </cell>
          <cell r="H1258" t="str">
            <v>NÃO</v>
          </cell>
          <cell r="I1258" t="n">
            <v>2.5291462305793297</v>
          </cell>
        </row>
        <row r="1259">
          <cell r="A1259" t="n">
            <v>92382134</v>
          </cell>
          <cell r="B1259" t="n">
            <v>20</v>
          </cell>
          <cell r="C1259" t="str">
            <v xml:space="preserve">MALEATO DE MIDAZOLAM - 15MG</v>
          </cell>
          <cell r="D1259" t="str">
            <v xml:space="preserve">DORMONID - 15MG</v>
          </cell>
          <cell r="E1259" t="str">
            <v>ROCHE</v>
          </cell>
          <cell r="F1259" t="n">
            <v>1</v>
          </cell>
          <cell r="G1259" t="str">
            <v>COM</v>
          </cell>
          <cell r="H1259" t="str">
            <v>NÃO</v>
          </cell>
          <cell r="I1259" t="n">
            <v>2.8558558130409697</v>
          </cell>
        </row>
        <row r="1260">
          <cell r="A1260" t="n">
            <v>92434290</v>
          </cell>
          <cell r="B1260" t="n">
            <v>20</v>
          </cell>
          <cell r="C1260" t="str">
            <v xml:space="preserve">DIAZEPAM - 10MG</v>
          </cell>
          <cell r="D1260" t="str">
            <v xml:space="preserve">VALIUM - 10MG</v>
          </cell>
          <cell r="E1260" t="str">
            <v>ROCHE</v>
          </cell>
          <cell r="F1260" t="n">
            <v>1</v>
          </cell>
          <cell r="G1260" t="str">
            <v>COM</v>
          </cell>
          <cell r="H1260" t="str">
            <v>NÃO</v>
          </cell>
          <cell r="I1260" t="n">
            <v>0.63053616868250362</v>
          </cell>
        </row>
        <row r="1261">
          <cell r="A1261" t="n">
            <v>92220010</v>
          </cell>
          <cell r="B1261" t="n">
            <v>20</v>
          </cell>
          <cell r="C1261" t="str">
            <v xml:space="preserve">CLORIDRATO DE REMIFENTANILA - 1MG</v>
          </cell>
          <cell r="D1261" t="str">
            <v xml:space="preserve">ULTIVA - 1MG</v>
          </cell>
          <cell r="E1261" t="str">
            <v>GLAXOSMITKLINE</v>
          </cell>
          <cell r="F1261" t="n">
            <v>1</v>
          </cell>
          <cell r="G1261" t="str">
            <v>FA</v>
          </cell>
          <cell r="H1261" t="str">
            <v>NÃO</v>
          </cell>
          <cell r="I1261" t="n">
            <v>44.284724340687198</v>
          </cell>
        </row>
        <row r="1262">
          <cell r="A1262" t="n">
            <v>91514010</v>
          </cell>
          <cell r="B1262" t="n">
            <v>20</v>
          </cell>
          <cell r="C1262" t="str">
            <v xml:space="preserve">ATORVASTATINA CALCICA - 10MG</v>
          </cell>
          <cell r="D1262" t="str">
            <v xml:space="preserve">CITALOR - 10MG</v>
          </cell>
          <cell r="E1262" t="str">
            <v xml:space="preserve">PHARMACIA PFIZER</v>
          </cell>
          <cell r="F1262" t="n">
            <v>1</v>
          </cell>
          <cell r="G1262" t="str">
            <v>COM</v>
          </cell>
          <cell r="H1262" t="str">
            <v>NÃO</v>
          </cell>
          <cell r="I1262" t="n">
            <v>2.7358532925084806</v>
          </cell>
        </row>
        <row r="1263">
          <cell r="A1263" t="n">
            <v>92469981</v>
          </cell>
          <cell r="B1263" t="n">
            <v>20</v>
          </cell>
          <cell r="C1263" t="str">
            <v xml:space="preserve">DIOSMINA + HESPERIDINA - 500MG</v>
          </cell>
          <cell r="D1263" t="str">
            <v xml:space="preserve">DIOSMIN - 500MG</v>
          </cell>
          <cell r="E1263" t="str">
            <v xml:space="preserve">ACHÉ LABORATÓRIOS FARMACÊUTICO</v>
          </cell>
          <cell r="F1263" t="n">
            <v>1</v>
          </cell>
          <cell r="G1263" t="str">
            <v>COM</v>
          </cell>
          <cell r="H1263" t="str">
            <v>NÃO</v>
          </cell>
          <cell r="I1263" t="n">
            <v>1.9904576352166889</v>
          </cell>
        </row>
        <row r="1264">
          <cell r="A1264" t="n">
            <v>91207010</v>
          </cell>
          <cell r="B1264" t="n">
            <v>20</v>
          </cell>
          <cell r="C1264" t="str">
            <v xml:space="preserve">OXCARBAZEPINA - 300MG</v>
          </cell>
          <cell r="D1264" t="str">
            <v xml:space="preserve">TRILEPTAL - 300MG</v>
          </cell>
          <cell r="E1264" t="str">
            <v>NOVARTIS</v>
          </cell>
          <cell r="F1264" t="n">
            <v>1</v>
          </cell>
          <cell r="G1264" t="str">
            <v>COM</v>
          </cell>
          <cell r="H1264" t="str">
            <v>NÃO</v>
          </cell>
          <cell r="I1264" t="n">
            <v>2.2005809829925003</v>
          </cell>
        </row>
        <row r="1265">
          <cell r="A1265" t="n">
            <v>90311965</v>
          </cell>
          <cell r="B1265" t="n">
            <v>20</v>
          </cell>
          <cell r="C1265" t="str">
            <v xml:space="preserve">ATORVASTATINA CÁLCICA 10 MG CX. 30 CP. REV.</v>
          </cell>
          <cell r="D1265" t="str">
            <v xml:space="preserve">ATORVASTATINA CÁLCICA 10 MG CX. 30 CP. REV.</v>
          </cell>
          <cell r="E1265" t="str">
            <v xml:space="preserve">EMS SA</v>
          </cell>
          <cell r="F1265" t="n">
            <v>1</v>
          </cell>
          <cell r="G1265" t="str">
            <v>COM</v>
          </cell>
          <cell r="H1265" t="str">
            <v>NÃO</v>
          </cell>
          <cell r="I1265" t="n">
            <v>2.6435776729884104</v>
          </cell>
        </row>
        <row r="1266">
          <cell r="A1266" t="n">
            <v>90141105</v>
          </cell>
          <cell r="B1266" t="n">
            <v>20</v>
          </cell>
          <cell r="C1266" t="str">
            <v xml:space="preserve">DEXAMETASONA 4 MG CX. 10 CP.</v>
          </cell>
          <cell r="D1266" t="str">
            <v xml:space="preserve">DECADRON 4 MG CX. 10 CP.</v>
          </cell>
          <cell r="E1266" t="str">
            <v xml:space="preserve">ACHÉ LABORATÓRIOS FARMACÊUTICO</v>
          </cell>
          <cell r="F1266" t="n">
            <v>1</v>
          </cell>
          <cell r="G1266" t="str">
            <v>COM</v>
          </cell>
          <cell r="H1266" t="str">
            <v>NÃO</v>
          </cell>
          <cell r="I1266" t="n">
            <v>1.4567334347717136</v>
          </cell>
        </row>
        <row r="1267">
          <cell r="A1267" t="n">
            <v>90443250</v>
          </cell>
          <cell r="B1267" t="n">
            <v>20</v>
          </cell>
          <cell r="C1267" t="str">
            <v xml:space="preserve">SOLUCAO GLICOSE 5% SOL INJ IV CX 40 BOLSA PP SIST FECH SOLUFLEX X 250 ML</v>
          </cell>
          <cell r="D1267" t="str">
            <v xml:space="preserve">SOLUCAO GLICOSE 5% SOL INJ IV CX 40 BOLSA PP SIST FECH SOLUFLEX X 250 ML</v>
          </cell>
          <cell r="E1267" t="str">
            <v xml:space="preserve">HALEX ISTAR INDÚSTRIA</v>
          </cell>
          <cell r="F1267" t="n">
            <v>1</v>
          </cell>
          <cell r="G1267" t="str">
            <v>UN</v>
          </cell>
          <cell r="H1267" t="str">
            <v>NÃO</v>
          </cell>
          <cell r="I1267" t="n">
            <v>5.3903680853034874</v>
          </cell>
        </row>
        <row r="1268">
          <cell r="A1268" t="n">
            <v>92465641</v>
          </cell>
          <cell r="B1268" t="n">
            <v>20</v>
          </cell>
          <cell r="C1268" t="str">
            <v xml:space="preserve">CILOSTAZOL - 50MG  30 CPR</v>
          </cell>
          <cell r="D1268" t="str">
            <v xml:space="preserve">CEBRALAT - 50MG</v>
          </cell>
          <cell r="E1268" t="str">
            <v>LIBBS</v>
          </cell>
          <cell r="F1268" t="n">
            <v>1</v>
          </cell>
          <cell r="G1268" t="str">
            <v>COM</v>
          </cell>
          <cell r="H1268" t="str">
            <v>NÃO</v>
          </cell>
          <cell r="I1268" t="n">
            <v>0.73478301248784916</v>
          </cell>
        </row>
        <row r="1269">
          <cell r="A1269" t="n">
            <v>92416128</v>
          </cell>
          <cell r="B1269" t="n">
            <v>20</v>
          </cell>
          <cell r="C1269" t="str">
            <v xml:space="preserve">CETOCONAZOL + BETAMETASONA + SULFATO DE NEOMICINA - 30GRA CREME</v>
          </cell>
          <cell r="D1269" t="str">
            <v xml:space="preserve">NOVACORT - 30GRA CREME</v>
          </cell>
          <cell r="E1269" t="str">
            <v xml:space="preserve">ACHÉ LABORATÓRIOS FARMACÊUTICO</v>
          </cell>
          <cell r="F1269" t="n">
            <v>30</v>
          </cell>
          <cell r="G1269" t="str">
            <v>G</v>
          </cell>
          <cell r="H1269" t="str">
            <v>SIM</v>
          </cell>
          <cell r="I1269" t="n">
            <v>0.79741339444250625</v>
          </cell>
        </row>
        <row r="1270">
          <cell r="A1270" t="n">
            <v>92432590</v>
          </cell>
          <cell r="B1270" t="n">
            <v>20</v>
          </cell>
          <cell r="C1270" t="str">
            <v xml:space="preserve">CEFTRIAXONA IM - 1GRA  3,5ML</v>
          </cell>
          <cell r="D1270" t="str">
            <v xml:space="preserve">TRIOXINA IM - 1GRA  3,5ML</v>
          </cell>
          <cell r="E1270" t="str">
            <v xml:space="preserve">UNIAO QUIMICA</v>
          </cell>
          <cell r="F1270" t="n">
            <v>1</v>
          </cell>
          <cell r="G1270" t="str">
            <v>FA</v>
          </cell>
          <cell r="H1270" t="str">
            <v>NÃO</v>
          </cell>
          <cell r="I1270" t="n">
            <v>39.933285479107234</v>
          </cell>
        </row>
        <row r="1271">
          <cell r="A1271" t="n">
            <v>90311914</v>
          </cell>
          <cell r="B1271" t="n">
            <v>20</v>
          </cell>
          <cell r="C1271" t="str">
            <v xml:space="preserve">SULFATO DE TERBUTALINA 0,5 MGML SOL .INJ. CX. 50 AMP X 1 ML</v>
          </cell>
          <cell r="D1271" t="str">
            <v xml:space="preserve">SULFATO DE TERBUTALINA 0,5 MGML SOL .INJ. CX. 50 AMP X 1 ML</v>
          </cell>
          <cell r="E1271" t="str">
            <v xml:space="preserve">UNIAO QUIMICA</v>
          </cell>
          <cell r="F1271" t="n">
            <v>1</v>
          </cell>
          <cell r="G1271" t="str">
            <v>AMP</v>
          </cell>
          <cell r="H1271" t="str">
            <v>NÃO</v>
          </cell>
          <cell r="I1271" t="n">
            <v>3.1629835143039813</v>
          </cell>
        </row>
        <row r="1272">
          <cell r="A1272" t="n">
            <v>91083010</v>
          </cell>
          <cell r="B1272" t="n">
            <v>20</v>
          </cell>
          <cell r="C1272" t="str">
            <v xml:space="preserve">CLORIDRATO DE BAMIFILINA - 300MG</v>
          </cell>
          <cell r="D1272" t="str">
            <v xml:space="preserve">BAMIFIX - 300MG</v>
          </cell>
          <cell r="E1272" t="str">
            <v>CHIESI</v>
          </cell>
          <cell r="F1272" t="n">
            <v>1</v>
          </cell>
          <cell r="G1272" t="str">
            <v>DRG</v>
          </cell>
          <cell r="H1272" t="str">
            <v>NÃO</v>
          </cell>
          <cell r="I1272" t="n">
            <v>1.2967204871817981</v>
          </cell>
        </row>
        <row r="1273">
          <cell r="A1273" t="n">
            <v>92432468</v>
          </cell>
          <cell r="B1273" t="n">
            <v>20</v>
          </cell>
          <cell r="C1273" t="str">
            <v xml:space="preserve">OXCARBAZEPINA - 600MG</v>
          </cell>
          <cell r="D1273" t="str">
            <v xml:space="preserve">TRILEPTAL - 600MG</v>
          </cell>
          <cell r="E1273" t="str">
            <v>NOVARTIS</v>
          </cell>
          <cell r="F1273" t="n">
            <v>1</v>
          </cell>
          <cell r="G1273" t="str">
            <v>COM</v>
          </cell>
          <cell r="H1273" t="str">
            <v>NÃO</v>
          </cell>
          <cell r="I1273" t="n">
            <v>4.2410797298800773</v>
          </cell>
        </row>
        <row r="1274">
          <cell r="A1274" t="n">
            <v>90312830</v>
          </cell>
          <cell r="B1274" t="n">
            <v>20</v>
          </cell>
          <cell r="C1274" t="str">
            <v xml:space="preserve">BESILATO DE ATRACÚRIO 10 MGML SOL. INJ. CX. 25 AMP X 2,5ML</v>
          </cell>
          <cell r="D1274" t="str">
            <v xml:space="preserve">BESILATO DE ATRACÚRIO 10 MGML SOL. INJ. CX. 25 AMP X 2,5ML</v>
          </cell>
          <cell r="E1274" t="str">
            <v>NOVAFARMA</v>
          </cell>
          <cell r="F1274" t="n">
            <v>1</v>
          </cell>
          <cell r="G1274" t="str">
            <v>AMP</v>
          </cell>
          <cell r="H1274" t="str">
            <v>NÃO</v>
          </cell>
          <cell r="I1274" t="n">
            <v>15.062027838109731</v>
          </cell>
        </row>
        <row r="1275">
          <cell r="A1275" t="n">
            <v>92427804</v>
          </cell>
          <cell r="B1275" t="n">
            <v>20</v>
          </cell>
          <cell r="C1275" t="str">
            <v xml:space="preserve">SUCRALFATO - 2GRA  10ML</v>
          </cell>
          <cell r="D1275" t="str">
            <v xml:space="preserve">SUCRAFILM - 2GRA  10ML</v>
          </cell>
          <cell r="E1275" t="str">
            <v xml:space="preserve">SIGMA PHARMA</v>
          </cell>
          <cell r="F1275" t="n">
            <v>1</v>
          </cell>
          <cell r="G1275" t="str">
            <v>UN</v>
          </cell>
          <cell r="H1275" t="str">
            <v>NÃO</v>
          </cell>
          <cell r="I1275" t="n">
            <v>3.5383013900598246</v>
          </cell>
        </row>
        <row r="1276">
          <cell r="A1276" t="n">
            <v>90248821</v>
          </cell>
          <cell r="B1276" t="n">
            <v>20</v>
          </cell>
          <cell r="C1276" t="str">
            <v xml:space="preserve">SULFATO  DE  AMICACINA  100 MG (50 MGML) SOL. INJ. CX. 50 AMP. X 2 ML</v>
          </cell>
          <cell r="D1276" t="str">
            <v xml:space="preserve">SULFATO  DE  AMICACINA  100 MG (50 MGML) SOL. INJ. CX. 50 AMP. X 2 ML</v>
          </cell>
          <cell r="E1276" t="str">
            <v>NOVAFARMA</v>
          </cell>
          <cell r="F1276" t="n">
            <v>1</v>
          </cell>
          <cell r="G1276" t="str">
            <v>AMP</v>
          </cell>
          <cell r="H1276" t="str">
            <v>NÃO</v>
          </cell>
          <cell r="I1276" t="n">
            <v>7.6422926205401938</v>
          </cell>
        </row>
        <row r="1277">
          <cell r="A1277" t="n">
            <v>92266487</v>
          </cell>
          <cell r="B1277" t="n">
            <v>20</v>
          </cell>
          <cell r="C1277" t="str">
            <v xml:space="preserve">MESILATO DE DOXAZOSINA 2 MG CX. 30 CP.</v>
          </cell>
          <cell r="D1277" t="str">
            <v xml:space="preserve">CARDURAN 2 MG CX. 30 CP.</v>
          </cell>
          <cell r="E1277" t="str">
            <v xml:space="preserve">LABORATORIOS PFIZER LTDA</v>
          </cell>
          <cell r="F1277" t="n">
            <v>1</v>
          </cell>
          <cell r="G1277" t="str">
            <v>COM</v>
          </cell>
          <cell r="H1277" t="str">
            <v>NÃO</v>
          </cell>
          <cell r="I1277" t="n">
            <v>3.8683958838648311</v>
          </cell>
        </row>
        <row r="1278">
          <cell r="A1278" t="n">
            <v>90885015</v>
          </cell>
          <cell r="B1278" t="n">
            <v>20</v>
          </cell>
          <cell r="C1278" t="str">
            <v xml:space="preserve">LORATADINA - 10MG</v>
          </cell>
          <cell r="D1278" t="str">
            <v xml:space="preserve">CLARITIN - 10MG</v>
          </cell>
          <cell r="E1278" t="str">
            <v xml:space="preserve">SCHERING PLOUGHMANTECORP</v>
          </cell>
          <cell r="F1278" t="n">
            <v>1</v>
          </cell>
          <cell r="G1278" t="str">
            <v>COM</v>
          </cell>
          <cell r="H1278" t="str">
            <v>NÃO</v>
          </cell>
          <cell r="I1278" t="n">
            <v>3.0848744252930609</v>
          </cell>
        </row>
        <row r="1279">
          <cell r="A1279" t="n">
            <v>92457223</v>
          </cell>
          <cell r="B1279" t="n">
            <v>20</v>
          </cell>
          <cell r="C1279" t="str">
            <v xml:space="preserve">CETOCONAZOL + DIPROPIONATO DE BETAMETASONA - 10GRA POMADA</v>
          </cell>
          <cell r="D1279" t="str">
            <v xml:space="preserve">TROK - 10GRA POMADA</v>
          </cell>
          <cell r="E1279" t="str">
            <v>EUROFARMA</v>
          </cell>
          <cell r="F1279" t="n">
            <v>10</v>
          </cell>
          <cell r="G1279" t="str">
            <v>G</v>
          </cell>
          <cell r="H1279" t="str">
            <v>SIM</v>
          </cell>
          <cell r="I1279" t="n">
            <v>1.1817591145154975</v>
          </cell>
        </row>
        <row r="1280">
          <cell r="A1280" t="n">
            <v>90278372</v>
          </cell>
          <cell r="B1280" t="n">
            <v>20</v>
          </cell>
          <cell r="C1280" t="str">
            <v xml:space="preserve">SULFADIAZINA DE PRATA 1% (10 MGG) CREME DERM. BISN. X 50 G</v>
          </cell>
          <cell r="D1280" t="str">
            <v xml:space="preserve">DERMAZINE 1% (10 MGG) CREME DERM. BISN. X 50 G</v>
          </cell>
          <cell r="E1280" t="str">
            <v>SILVESTRE</v>
          </cell>
          <cell r="F1280" t="n">
            <v>50</v>
          </cell>
          <cell r="G1280" t="str">
            <v>G</v>
          </cell>
          <cell r="H1280" t="str">
            <v>SIM</v>
          </cell>
          <cell r="I1280" t="n">
            <v>0.63131848482730979</v>
          </cell>
        </row>
        <row r="1281">
          <cell r="A1281" t="n">
            <v>92454585</v>
          </cell>
          <cell r="B1281" t="n">
            <v>20</v>
          </cell>
          <cell r="C1281" t="str">
            <v xml:space="preserve">LOSARTANA POTASSICA - 50MG</v>
          </cell>
          <cell r="D1281" t="str">
            <v xml:space="preserve">LOSARTANA POTASSICA - 50MG</v>
          </cell>
          <cell r="E1281" t="str">
            <v>BIOSINTETICA</v>
          </cell>
          <cell r="F1281" t="n">
            <v>1</v>
          </cell>
          <cell r="G1281" t="str">
            <v>COM</v>
          </cell>
          <cell r="H1281" t="str">
            <v>NÃO</v>
          </cell>
          <cell r="I1281" t="n">
            <v>1.1376729621349253</v>
          </cell>
        </row>
        <row r="1282">
          <cell r="A1282" t="n">
            <v>91525012</v>
          </cell>
          <cell r="B1282" t="n">
            <v>20</v>
          </cell>
          <cell r="C1282" t="str">
            <v xml:space="preserve">ATORVASTATINA CALCICA - 10MG</v>
          </cell>
          <cell r="D1282" t="str">
            <v xml:space="preserve">LIPITOR - 10MG</v>
          </cell>
          <cell r="E1282" t="str">
            <v xml:space="preserve">PHARMACIA PFIZER</v>
          </cell>
          <cell r="F1282" t="n">
            <v>1</v>
          </cell>
          <cell r="G1282" t="str">
            <v>COM</v>
          </cell>
          <cell r="H1282" t="str">
            <v>NÃO</v>
          </cell>
          <cell r="I1282" t="n">
            <v>3.4431943313928857</v>
          </cell>
        </row>
        <row r="1283">
          <cell r="A1283" t="n">
            <v>90223160</v>
          </cell>
          <cell r="B1283" t="n">
            <v>20</v>
          </cell>
          <cell r="C1283" t="str">
            <v xml:space="preserve">PIPERACILINA SODICA + TAZOBACTAM SODICA - 2.000 + 250MG</v>
          </cell>
          <cell r="D1283" t="str">
            <v xml:space="preserve">TAZPEN - 2.000 + 250MG</v>
          </cell>
          <cell r="E1283" t="str">
            <v xml:space="preserve">ASPEN PHARMA</v>
          </cell>
          <cell r="F1283" t="n">
            <v>1</v>
          </cell>
          <cell r="G1283" t="str">
            <v>FA</v>
          </cell>
          <cell r="H1283" t="str">
            <v>NÃO</v>
          </cell>
          <cell r="I1283" t="n">
            <v>93.078186820948716</v>
          </cell>
        </row>
        <row r="1284">
          <cell r="A1284" t="n">
            <v>92266452</v>
          </cell>
          <cell r="B1284" t="n">
            <v>20</v>
          </cell>
          <cell r="C1284" t="str">
            <v xml:space="preserve">LOSARTANA POTASSICA - 50MG</v>
          </cell>
          <cell r="D1284" t="str">
            <v xml:space="preserve">COZAAR - 50MG</v>
          </cell>
          <cell r="E1284" t="str">
            <v xml:space="preserve">MERCK SHARP &amp; DOHME</v>
          </cell>
          <cell r="F1284" t="n">
            <v>1</v>
          </cell>
          <cell r="G1284" t="str">
            <v>COM</v>
          </cell>
          <cell r="H1284" t="str">
            <v>NÃO</v>
          </cell>
          <cell r="I1284" t="n">
            <v>1.197947595536258</v>
          </cell>
        </row>
        <row r="1285">
          <cell r="A1285" t="n">
            <v>96006315</v>
          </cell>
          <cell r="B1285" t="n">
            <v>20</v>
          </cell>
          <cell r="C1285" t="str">
            <v xml:space="preserve">CLORETO DE POTÁSSIO 6% 100ML</v>
          </cell>
          <cell r="D1285" t="str">
            <v xml:space="preserve">CLORETO DE POTÁSSIO 6% 100ML</v>
          </cell>
          <cell r="E1285" t="str">
            <v>MANIPULADO</v>
          </cell>
          <cell r="F1285" t="n">
            <v>100</v>
          </cell>
          <cell r="G1285" t="str">
            <v>ML</v>
          </cell>
          <cell r="H1285" t="str">
            <v>SIM</v>
          </cell>
          <cell r="I1285" t="n">
            <v>0.19941509677787289</v>
          </cell>
        </row>
        <row r="1286">
          <cell r="A1286" t="n">
            <v>90281373</v>
          </cell>
          <cell r="B1286" t="n">
            <v>20</v>
          </cell>
          <cell r="C1286" t="str">
            <v xml:space="preserve">GLICOSE - 10%  500ML - BOLSAS - SISTEMA FECHADO MED FLEX</v>
          </cell>
          <cell r="D1286" t="str">
            <v xml:space="preserve">SORO GLICOSADO - 10%  500ML - BOLSAS - SISTEMA FECHADO MED FLEX</v>
          </cell>
          <cell r="E1286" t="str">
            <v xml:space="preserve">EUROFARMA  SEGMENTA</v>
          </cell>
          <cell r="F1286" t="n">
            <v>1</v>
          </cell>
          <cell r="G1286" t="str">
            <v>UN</v>
          </cell>
          <cell r="H1286" t="str">
            <v>NÃO</v>
          </cell>
          <cell r="I1286" t="n">
            <v>8.6685742569341322</v>
          </cell>
        </row>
        <row r="1287">
          <cell r="A1287" t="n">
            <v>90281390</v>
          </cell>
          <cell r="B1287" t="n">
            <v>20</v>
          </cell>
          <cell r="C1287" t="str">
            <v xml:space="preserve">GLICOSE - 10%  1000ML - BOLSAS - SISTEMA FECHADO MED FLEX</v>
          </cell>
          <cell r="D1287" t="str">
            <v xml:space="preserve">SORO GLICOSADO - 10%  1000ML - BOLSAS - SISTEMA FECHADO MED FLEX</v>
          </cell>
          <cell r="E1287" t="str">
            <v xml:space="preserve">EUROFARMA  SEGMENTA</v>
          </cell>
          <cell r="F1287" t="n">
            <v>1</v>
          </cell>
          <cell r="G1287" t="str">
            <v>UN</v>
          </cell>
          <cell r="H1287" t="str">
            <v>NÃO</v>
          </cell>
          <cell r="I1287" t="n">
            <v>12.2647762584521</v>
          </cell>
        </row>
        <row r="1288">
          <cell r="A1288" t="n">
            <v>90293347</v>
          </cell>
          <cell r="B1288" t="n">
            <v>20</v>
          </cell>
          <cell r="C1288" t="str">
            <v xml:space="preserve">GLICOSE+CLORETO DE SÓDIO  SOL. INJ. SIST. FECH. FR. X 500ML</v>
          </cell>
          <cell r="D1288" t="str">
            <v xml:space="preserve">GLICO-FISIOLOGICO SOL. INJ. SIST. FECH. FR. X 500ML</v>
          </cell>
          <cell r="E1288" t="str">
            <v xml:space="preserve">FRESENIUS KABI UNIDADE AQUIRAZ</v>
          </cell>
          <cell r="F1288" t="n">
            <v>1</v>
          </cell>
          <cell r="G1288" t="str">
            <v>UN</v>
          </cell>
          <cell r="H1288" t="str">
            <v>NÃO</v>
          </cell>
          <cell r="I1288" t="n">
            <v>7.3506342770703981</v>
          </cell>
        </row>
        <row r="1289">
          <cell r="A1289" t="n">
            <v>90249666</v>
          </cell>
          <cell r="B1289" t="n">
            <v>20</v>
          </cell>
          <cell r="C1289" t="str">
            <v>SINVASTATINA</v>
          </cell>
          <cell r="D1289" t="str">
            <v xml:space="preserve">SINVASTATINA 20  MG  CX.  10  CP. REV.</v>
          </cell>
          <cell r="E1289" t="str">
            <v>SANDOZ</v>
          </cell>
          <cell r="F1289" t="n">
            <v>1</v>
          </cell>
          <cell r="G1289" t="str">
            <v>COM</v>
          </cell>
          <cell r="H1289" t="str">
            <v>NÃO</v>
          </cell>
          <cell r="I1289" t="n">
            <v>3.2351966960170873</v>
          </cell>
        </row>
        <row r="1290">
          <cell r="A1290" t="n">
            <v>90136314</v>
          </cell>
          <cell r="B1290" t="n">
            <v>20</v>
          </cell>
          <cell r="C1290" t="str">
            <v xml:space="preserve">FERRIPOLIMALTOSE 50 MGML SOL. ORAL GTS. FR. X 30 ML</v>
          </cell>
          <cell r="D1290" t="str">
            <v xml:space="preserve">NORIPURUM 50 MGML SOL. ORAL GTS. FR. X 30 ML</v>
          </cell>
          <cell r="E1290" t="str">
            <v xml:space="preserve">NYCOMED PHARMA</v>
          </cell>
          <cell r="F1290" t="n">
            <v>30</v>
          </cell>
          <cell r="G1290" t="str">
            <v>ML</v>
          </cell>
          <cell r="H1290" t="str">
            <v>SIM</v>
          </cell>
          <cell r="I1290" t="n">
            <v>1.0524721187507902</v>
          </cell>
        </row>
        <row r="1291">
          <cell r="A1291" t="n">
            <v>90337026</v>
          </cell>
          <cell r="B1291" t="n">
            <v>20</v>
          </cell>
          <cell r="C1291" t="str">
            <v xml:space="preserve">CETOCONAZOL - 20MG  30GRA CREME</v>
          </cell>
          <cell r="D1291" t="str">
            <v xml:space="preserve">NIZORAL - 20MG  30GRA CREME</v>
          </cell>
          <cell r="E1291" t="str">
            <v>JANSSEN-CILAG</v>
          </cell>
          <cell r="F1291" t="n">
            <v>30</v>
          </cell>
          <cell r="G1291" t="str">
            <v>G</v>
          </cell>
          <cell r="H1291" t="str">
            <v>SIM</v>
          </cell>
          <cell r="I1291" t="n">
            <v>1.0846162775934309</v>
          </cell>
        </row>
        <row r="1292">
          <cell r="A1292" t="n">
            <v>90291816</v>
          </cell>
          <cell r="B1292" t="n">
            <v>20</v>
          </cell>
          <cell r="C1292" t="str">
            <v xml:space="preserve">CLORIDRATO DE TRAZODONA 150 MG  CX. 20 CP. REV.</v>
          </cell>
          <cell r="D1292" t="str">
            <v xml:space="preserve">DONAREN RETARD 150 MG  CX. 20 CP. REV.</v>
          </cell>
          <cell r="E1292" t="str">
            <v>APSEN</v>
          </cell>
          <cell r="F1292" t="n">
            <v>1</v>
          </cell>
          <cell r="G1292" t="str">
            <v>COM</v>
          </cell>
          <cell r="H1292" t="str">
            <v>NÃO</v>
          </cell>
          <cell r="I1292" t="n">
            <v>3.4481464574219314</v>
          </cell>
        </row>
        <row r="1293">
          <cell r="A1293" t="n">
            <v>90158130</v>
          </cell>
          <cell r="B1293" t="n">
            <v>20</v>
          </cell>
          <cell r="C1293" t="str">
            <v xml:space="preserve">CLORIDRATO DE CIPROFLOXACINO - 500MG</v>
          </cell>
          <cell r="D1293" t="str">
            <v xml:space="preserve">CLORIDRATO DE CIPROFLOXACINO - 500MG</v>
          </cell>
          <cell r="E1293" t="str">
            <v xml:space="preserve">MERCK S.A.</v>
          </cell>
          <cell r="F1293" t="n">
            <v>1</v>
          </cell>
          <cell r="G1293" t="str">
            <v>COM</v>
          </cell>
          <cell r="H1293" t="str">
            <v>NÃO</v>
          </cell>
          <cell r="I1293" t="n">
            <v>8.4381853743234885</v>
          </cell>
        </row>
        <row r="1294">
          <cell r="A1294" t="n">
            <v>90281411</v>
          </cell>
          <cell r="B1294" t="n">
            <v>20</v>
          </cell>
          <cell r="C1294" t="str">
            <v xml:space="preserve">CLORETO DE SODIO - 0,9% + GLICOSE - 5%  250ML MED FLEX - BOLSAS - SISTEMA FECHADO</v>
          </cell>
          <cell r="D1294" t="str">
            <v xml:space="preserve">GLICOFISIOLOGICO - 5%  250ML MED FLEX - BOLSAS - SISTEMA FECHADO</v>
          </cell>
          <cell r="E1294" t="str">
            <v xml:space="preserve">EUROFARMA  SEGMENTA</v>
          </cell>
          <cell r="F1294" t="n">
            <v>1</v>
          </cell>
          <cell r="G1294" t="str">
            <v>UN</v>
          </cell>
          <cell r="H1294" t="str">
            <v>NÃO</v>
          </cell>
          <cell r="I1294" t="n">
            <v>4.9153328667035945</v>
          </cell>
        </row>
        <row r="1295">
          <cell r="A1295" t="n">
            <v>90292570</v>
          </cell>
          <cell r="B1295" t="n">
            <v>20</v>
          </cell>
          <cell r="C1295" t="str">
            <v xml:space="preserve">SACCHAROMYCES BOULARDII 100 MG CART. FR. VD. X 12 CAP.</v>
          </cell>
          <cell r="D1295" t="str">
            <v xml:space="preserve">FLORATIL 100 MG CART. FR. VD. X 12 CAP.</v>
          </cell>
          <cell r="E1295" t="str">
            <v xml:space="preserve">MERCK S.A.</v>
          </cell>
          <cell r="F1295" t="n">
            <v>1</v>
          </cell>
          <cell r="G1295" t="str">
            <v>CAP</v>
          </cell>
          <cell r="H1295" t="str">
            <v>NÃO</v>
          </cell>
          <cell r="I1295" t="n">
            <v>2.7790901756019766</v>
          </cell>
        </row>
        <row r="1296">
          <cell r="A1296" t="n">
            <v>92431755</v>
          </cell>
          <cell r="B1296" t="n">
            <v>20</v>
          </cell>
          <cell r="C1296" t="str">
            <v xml:space="preserve">CLORIDRATO DE TRAMADOL - 50MG  1ML</v>
          </cell>
          <cell r="D1296" t="str">
            <v xml:space="preserve">TRAMADON - 50MG  1ML</v>
          </cell>
          <cell r="E1296" t="str">
            <v>CRISTALIA</v>
          </cell>
          <cell r="F1296" t="n">
            <v>1</v>
          </cell>
          <cell r="G1296" t="str">
            <v>AMP</v>
          </cell>
          <cell r="H1296" t="str">
            <v>NÃO</v>
          </cell>
          <cell r="I1296" t="n">
            <v>7.9581233023476958</v>
          </cell>
        </row>
        <row r="1297">
          <cell r="A1297" t="n">
            <v>92460461</v>
          </cell>
          <cell r="B1297" t="n">
            <v>20</v>
          </cell>
          <cell r="C1297" t="str">
            <v xml:space="preserve">PRAMIPEXOL - 0,125MG</v>
          </cell>
          <cell r="D1297" t="str">
            <v xml:space="preserve">SIFROL - 0,125MG</v>
          </cell>
          <cell r="E1297" t="str">
            <v xml:space="preserve">BOEHRINGER INGELHEIM</v>
          </cell>
          <cell r="F1297" t="n">
            <v>1</v>
          </cell>
          <cell r="G1297" t="str">
            <v>COM</v>
          </cell>
          <cell r="H1297" t="str">
            <v>NÃO</v>
          </cell>
          <cell r="I1297" t="n">
            <v>1.3111133965964341</v>
          </cell>
        </row>
        <row r="1298">
          <cell r="A1298" t="n">
            <v>90837010</v>
          </cell>
          <cell r="B1298" t="n">
            <v>20</v>
          </cell>
          <cell r="C1298" t="str">
            <v xml:space="preserve">RAMIPRIL - 2,5MG</v>
          </cell>
          <cell r="D1298" t="str">
            <v xml:space="preserve">TRIATEC - 2,5MG</v>
          </cell>
          <cell r="E1298" t="str">
            <v>SANOFI-AVENTIS</v>
          </cell>
          <cell r="F1298" t="n">
            <v>1</v>
          </cell>
          <cell r="G1298" t="str">
            <v>COM</v>
          </cell>
          <cell r="H1298" t="str">
            <v>NÃO</v>
          </cell>
          <cell r="I1298" t="n">
            <v>3.3647208610907757</v>
          </cell>
        </row>
        <row r="1299">
          <cell r="A1299" t="n">
            <v>90213823</v>
          </cell>
          <cell r="B1299" t="n">
            <v>20</v>
          </cell>
          <cell r="C1299" t="str">
            <v xml:space="preserve">CLORIDRATO DE CIPROFLOXACINO 200 MG SOL. INJ. BOLSA X 100 ML</v>
          </cell>
          <cell r="D1299" t="str">
            <v xml:space="preserve">FRESOFLOX 200 MG SOL. INJ. BOLSA X 100 ML</v>
          </cell>
          <cell r="E1299" t="str">
            <v xml:space="preserve">FRESENIUS KABI AG - ALEMANHA</v>
          </cell>
          <cell r="F1299" t="n">
            <v>1</v>
          </cell>
          <cell r="G1299" t="str">
            <v>UN</v>
          </cell>
          <cell r="H1299" t="str">
            <v>NÃO</v>
          </cell>
          <cell r="I1299" t="n">
            <v>123.75591266938615</v>
          </cell>
        </row>
        <row r="1300">
          <cell r="A1300" t="n">
            <v>90204468</v>
          </cell>
          <cell r="B1300" t="n">
            <v>20</v>
          </cell>
          <cell r="C1300" t="str">
            <v xml:space="preserve">ATENOLOL 25 MG CX. 28 CP.</v>
          </cell>
          <cell r="D1300" t="str">
            <v xml:space="preserve">ATENOL 25 MG CX. 28 CP.</v>
          </cell>
          <cell r="E1300" t="str">
            <v>ASTRAZENECA</v>
          </cell>
          <cell r="F1300" t="n">
            <v>1</v>
          </cell>
          <cell r="G1300" t="str">
            <v>COM</v>
          </cell>
          <cell r="H1300" t="str">
            <v>NÃO</v>
          </cell>
          <cell r="I1300" t="n">
            <v>1.0174734415086766</v>
          </cell>
        </row>
        <row r="1301">
          <cell r="A1301" t="n">
            <v>90301277</v>
          </cell>
          <cell r="B1301" t="n">
            <v>20</v>
          </cell>
          <cell r="C1301" t="str">
            <v xml:space="preserve">SUCCINATO DE METOPROLOL - 25MG CX. 30 CP. LIB. CONTROL</v>
          </cell>
          <cell r="D1301" t="str">
            <v xml:space="preserve">SELOZOK - 25MG CX. 30 CP. LIB. CONTROL</v>
          </cell>
          <cell r="E1301" t="str">
            <v>ASTRAZENECA</v>
          </cell>
          <cell r="F1301" t="n">
            <v>1</v>
          </cell>
          <cell r="G1301" t="str">
            <v>COM</v>
          </cell>
          <cell r="H1301" t="str">
            <v>NÃO</v>
          </cell>
          <cell r="I1301" t="n">
            <v>0.75326986106445049</v>
          </cell>
        </row>
        <row r="1302">
          <cell r="A1302" t="n">
            <v>92374549</v>
          </cell>
          <cell r="B1302" t="n">
            <v>20</v>
          </cell>
          <cell r="C1302" t="str">
            <v xml:space="preserve">FOSFATO DE CODEINA - 3MG120ML</v>
          </cell>
          <cell r="D1302" t="str">
            <v xml:space="preserve">CODEIN - 3MG120ML</v>
          </cell>
          <cell r="E1302" t="str">
            <v>CRISTALIA</v>
          </cell>
          <cell r="F1302" t="n">
            <v>120</v>
          </cell>
          <cell r="G1302" t="str">
            <v>ML</v>
          </cell>
          <cell r="H1302" t="str">
            <v>SIM</v>
          </cell>
          <cell r="I1302" t="n">
            <v>0.35079013427776551</v>
          </cell>
        </row>
        <row r="1303">
          <cell r="A1303" t="n">
            <v>90202260</v>
          </cell>
          <cell r="B1303" t="n">
            <v>20</v>
          </cell>
          <cell r="C1303" t="str">
            <v xml:space="preserve">CLORETO DE POTASSIO - 10%  10ML SOL. INJ.</v>
          </cell>
          <cell r="D1303" t="str">
            <v xml:space="preserve">CLORETO DE POTÁSSIO - 10%  10ML SOL. INJ.</v>
          </cell>
          <cell r="E1303" t="str">
            <v>HYPOFARMA</v>
          </cell>
          <cell r="F1303" t="n">
            <v>1</v>
          </cell>
          <cell r="G1303" t="str">
            <v>AMP</v>
          </cell>
          <cell r="H1303" t="str">
            <v>NÃO</v>
          </cell>
          <cell r="I1303" t="n">
            <v>0.982236118456289</v>
          </cell>
        </row>
        <row r="1304">
          <cell r="A1304" t="n">
            <v>92402941</v>
          </cell>
          <cell r="B1304" t="n">
            <v>20</v>
          </cell>
          <cell r="C1304" t="str">
            <v xml:space="preserve">COLAGENASE + CLORANFENICOL - 30GRA + APL. POMADA</v>
          </cell>
          <cell r="D1304" t="str">
            <v xml:space="preserve">GYNO-IRUXOL - 30GRA + APL. POMADA</v>
          </cell>
          <cell r="E1304" t="str">
            <v>ABBOTT</v>
          </cell>
          <cell r="F1304" t="n">
            <v>30</v>
          </cell>
          <cell r="G1304" t="str">
            <v>G</v>
          </cell>
          <cell r="H1304" t="str">
            <v>SIM</v>
          </cell>
          <cell r="I1304" t="n">
            <v>1.4761702538982042</v>
          </cell>
        </row>
        <row r="1305">
          <cell r="A1305" t="n">
            <v>90282655</v>
          </cell>
          <cell r="B1305" t="n">
            <v>20</v>
          </cell>
          <cell r="C1305" t="str">
            <v xml:space="preserve">ÁGUA PARA INJEÇÃO SOL. INJ. SIST. FECH. CX. 20 FR. X 500ML</v>
          </cell>
          <cell r="D1305" t="str">
            <v xml:space="preserve">ÁGUA PARA INJEÇÃO SOL. INJ. SIST. FECH. CX. 20 FR. X 500ML</v>
          </cell>
          <cell r="E1305" t="str">
            <v>EQUIPLEX</v>
          </cell>
          <cell r="F1305" t="n">
            <v>1</v>
          </cell>
          <cell r="G1305" t="str">
            <v>UN</v>
          </cell>
          <cell r="H1305" t="str">
            <v>NÃO</v>
          </cell>
          <cell r="I1305" t="n">
            <v>8.190821529690739</v>
          </cell>
        </row>
        <row r="1306">
          <cell r="A1306" t="n">
            <v>90274083</v>
          </cell>
          <cell r="B1306" t="n">
            <v>20</v>
          </cell>
          <cell r="C1306" t="str">
            <v xml:space="preserve">AMINOÁCIDOS 10% SOL. NPP PEDIÁTRICA FR. VD.  X 100 ML</v>
          </cell>
          <cell r="D1306" t="str">
            <v xml:space="preserve">AMINOPED 10% SOL. NPP PEDIÁTRICA FR. VD.  X 100 ML</v>
          </cell>
          <cell r="E1306" t="str">
            <v xml:space="preserve">FRESENIUS KABI AG - ALEMANHA</v>
          </cell>
          <cell r="F1306" t="n">
            <v>1</v>
          </cell>
          <cell r="G1306" t="str">
            <v>UN</v>
          </cell>
          <cell r="H1306" t="str">
            <v>NÃO</v>
          </cell>
          <cell r="I1306" t="n">
            <v>74.992085406774137</v>
          </cell>
        </row>
        <row r="1307">
          <cell r="A1307" t="n">
            <v>91020018</v>
          </cell>
          <cell r="B1307" t="n">
            <v>20</v>
          </cell>
          <cell r="C1307" t="str">
            <v xml:space="preserve">BESILATO DE ANLODIPINO - 5MG</v>
          </cell>
          <cell r="D1307" t="str">
            <v xml:space="preserve">NORVASC - 5MG</v>
          </cell>
          <cell r="E1307" t="str">
            <v xml:space="preserve">PHARMACIA PFIZER</v>
          </cell>
          <cell r="F1307" t="n">
            <v>1</v>
          </cell>
          <cell r="G1307" t="str">
            <v>COM</v>
          </cell>
          <cell r="H1307" t="str">
            <v>NÃO</v>
          </cell>
          <cell r="I1307" t="n">
            <v>1.452135945500487</v>
          </cell>
        </row>
        <row r="1308">
          <cell r="A1308" t="n">
            <v>90120531</v>
          </cell>
          <cell r="B1308" t="n">
            <v>20</v>
          </cell>
          <cell r="C1308" t="str">
            <v xml:space="preserve">BICARBONATO DE SÓDIO 5%  SOL. INJ. CX. 35 FR. PLÁST. X 250 ML</v>
          </cell>
          <cell r="D1308" t="str">
            <v xml:space="preserve">BICARBONATO DE SÓDIO 5%  SOL. INJ. CX. 35 FR. PLÁST. X 250 ML</v>
          </cell>
          <cell r="E1308" t="str">
            <v>HYPOFARMA</v>
          </cell>
          <cell r="F1308" t="n">
            <v>1</v>
          </cell>
          <cell r="G1308" t="str">
            <v>UN</v>
          </cell>
          <cell r="H1308" t="str">
            <v>NÃO</v>
          </cell>
          <cell r="I1308" t="n">
            <v>28.552003906806139</v>
          </cell>
        </row>
        <row r="1309">
          <cell r="A1309" t="n">
            <v>90229401</v>
          </cell>
          <cell r="B1309" t="n">
            <v>20</v>
          </cell>
          <cell r="C1309" t="str">
            <v xml:space="preserve">CEFUROXIMA PROXETIL - 500MG</v>
          </cell>
          <cell r="D1309" t="str">
            <v xml:space="preserve">ZINNAT - 500MG</v>
          </cell>
          <cell r="E1309" t="str">
            <v>GLAXOSMITKLINE</v>
          </cell>
          <cell r="F1309" t="n">
            <v>1</v>
          </cell>
          <cell r="G1309" t="str">
            <v>COM</v>
          </cell>
          <cell r="H1309" t="str">
            <v>NÃO</v>
          </cell>
          <cell r="I1309" t="n">
            <v>11.935820479087178</v>
          </cell>
        </row>
        <row r="1310">
          <cell r="A1310" t="n">
            <v>92405991</v>
          </cell>
          <cell r="B1310" t="n">
            <v>20</v>
          </cell>
          <cell r="C1310" t="str">
            <v xml:space="preserve">COLAGENASE SCLORANF. 0,6 UG POMADA DERM. BISN. X 30 G</v>
          </cell>
          <cell r="D1310" t="str">
            <v xml:space="preserve">KOLLAGENASE SCLORANF. 0,6 UG POMADA DERM. BISN. X 30 G</v>
          </cell>
          <cell r="E1310" t="str">
            <v>CRISTALIA</v>
          </cell>
          <cell r="F1310" t="n">
            <v>30</v>
          </cell>
          <cell r="G1310" t="str">
            <v>G</v>
          </cell>
          <cell r="H1310" t="str">
            <v>SIM</v>
          </cell>
          <cell r="I1310" t="n">
            <v>1.4791806233805551</v>
          </cell>
        </row>
        <row r="1311">
          <cell r="A1311" t="n">
            <v>92471510</v>
          </cell>
          <cell r="B1311" t="n">
            <v>20</v>
          </cell>
          <cell r="C1311" t="str">
            <v xml:space="preserve">MIRTAZAPINA 15  MG CX.  30  CP. ORODISPERSÍVEL</v>
          </cell>
          <cell r="D1311" t="str">
            <v xml:space="preserve">REMERON SOLTAB  15  MG CX.  30  CP. ORODISPERSÍVEL</v>
          </cell>
          <cell r="E1311" t="str">
            <v>ORGANON</v>
          </cell>
          <cell r="F1311" t="n">
            <v>1</v>
          </cell>
          <cell r="G1311" t="str">
            <v>COM</v>
          </cell>
          <cell r="H1311" t="str">
            <v>NÃO</v>
          </cell>
          <cell r="I1311" t="n">
            <v>2.9456005472588447</v>
          </cell>
        </row>
        <row r="1312">
          <cell r="A1312" t="n">
            <v>90304810</v>
          </cell>
          <cell r="B1312" t="n">
            <v>20</v>
          </cell>
          <cell r="C1312" t="str">
            <v xml:space="preserve">CLORETO DE SÓDIO 0,9% SOL. INJ. SIST. FECH. CX. 60 BOLSA PP SOLUFLEX X 100 ML</v>
          </cell>
          <cell r="D1312" t="str">
            <v xml:space="preserve">CLORETO DE SÓDIO SOL. INJ. SIST. FECH. CX. 60 BOLSA PP SOLUFLEX X 100 ML</v>
          </cell>
          <cell r="E1312" t="str">
            <v xml:space="preserve">HALEX ISTAR INDÚSTRIA</v>
          </cell>
          <cell r="F1312" t="n">
            <v>1</v>
          </cell>
          <cell r="G1312" t="str">
            <v>UN</v>
          </cell>
          <cell r="H1312" t="str">
            <v>NÃO</v>
          </cell>
          <cell r="I1312" t="n">
            <v>5.6053470213963559</v>
          </cell>
        </row>
        <row r="1313">
          <cell r="A1313" t="n">
            <v>90163109</v>
          </cell>
          <cell r="B1313" t="n">
            <v>20</v>
          </cell>
          <cell r="C1313" t="str">
            <v xml:space="preserve">DULOXETINA 30 MG CX. 14 CAP.</v>
          </cell>
          <cell r="D1313" t="str">
            <v xml:space="preserve">CYMBALTA 30 MG CX. 14 CAP.</v>
          </cell>
          <cell r="E1313" t="str">
            <v xml:space="preserve">ELI LILLY DO BRASIL LTDA</v>
          </cell>
          <cell r="F1313" t="n">
            <v>1</v>
          </cell>
          <cell r="G1313" t="str">
            <v>CAP</v>
          </cell>
          <cell r="H1313" t="str">
            <v>NÃO</v>
          </cell>
          <cell r="I1313" t="n">
            <v>2.3781759344943345</v>
          </cell>
        </row>
        <row r="1314">
          <cell r="A1314" t="n">
            <v>90236505</v>
          </cell>
          <cell r="B1314" t="n">
            <v>20</v>
          </cell>
          <cell r="C1314" t="str">
            <v xml:space="preserve">CLORIDRATO DE CEFEPIMA</v>
          </cell>
          <cell r="D1314" t="str">
            <v xml:space="preserve">CLORIDRATO  DE  CEFEPIMA 1 G PÓ SOL. INJ. FA VD. + AMP. DIL. X 3 ML</v>
          </cell>
          <cell r="E1314" t="str">
            <v>AUROBINDO</v>
          </cell>
          <cell r="F1314" t="n">
            <v>1</v>
          </cell>
          <cell r="G1314" t="str">
            <v>UN</v>
          </cell>
          <cell r="H1314" t="str">
            <v>NÃO</v>
          </cell>
          <cell r="I1314" t="n">
            <v>60.364377151429125</v>
          </cell>
        </row>
        <row r="1315">
          <cell r="A1315" t="n">
            <v>91526019</v>
          </cell>
          <cell r="B1315" t="n">
            <v>20</v>
          </cell>
          <cell r="C1315" t="str">
            <v xml:space="preserve">LAMOTRIGINA - 100MG</v>
          </cell>
          <cell r="D1315" t="str">
            <v xml:space="preserve">LAMICTAL - 100MG</v>
          </cell>
          <cell r="E1315" t="str">
            <v>GLAXOSMITKLINE</v>
          </cell>
          <cell r="F1315" t="n">
            <v>1</v>
          </cell>
          <cell r="G1315" t="str">
            <v>COM</v>
          </cell>
          <cell r="H1315" t="str">
            <v>NÃO</v>
          </cell>
          <cell r="I1315" t="n">
            <v>6.7990074574434933</v>
          </cell>
        </row>
        <row r="1316">
          <cell r="A1316" t="n">
            <v>92258271</v>
          </cell>
          <cell r="B1316" t="n">
            <v>20</v>
          </cell>
          <cell r="C1316" t="str">
            <v xml:space="preserve">CLORIDRATO DE OXIMETAZOLINA ADULTO 12H - 30ML GTS</v>
          </cell>
          <cell r="D1316" t="str">
            <v xml:space="preserve">AFRIN ADULTO 12H - 30ML GTS</v>
          </cell>
          <cell r="E1316" t="str">
            <v xml:space="preserve">SCHERING PLOUGHMANTECORP</v>
          </cell>
          <cell r="F1316" t="n">
            <v>600</v>
          </cell>
          <cell r="G1316" t="str">
            <v>GTS</v>
          </cell>
          <cell r="H1316" t="str">
            <v>SIM</v>
          </cell>
          <cell r="I1316" t="n">
            <v>0.0294108790547008</v>
          </cell>
        </row>
        <row r="1317">
          <cell r="A1317" t="n">
            <v>92418392</v>
          </cell>
          <cell r="B1317" t="n">
            <v>20</v>
          </cell>
          <cell r="C1317" t="str">
            <v xml:space="preserve">PARACETAMOL - 200MG15ML</v>
          </cell>
          <cell r="D1317" t="str">
            <v xml:space="preserve">PARACETAMOL - 200MG15ML</v>
          </cell>
          <cell r="E1317" t="str">
            <v>MEDLEY</v>
          </cell>
          <cell r="F1317" t="n">
            <v>300</v>
          </cell>
          <cell r="G1317" t="str">
            <v>GTS</v>
          </cell>
          <cell r="H1317" t="str">
            <v>SIM</v>
          </cell>
          <cell r="I1317" t="n">
            <v>0.047600862018848167</v>
          </cell>
        </row>
        <row r="1318">
          <cell r="A1318" t="n">
            <v>92408028</v>
          </cell>
          <cell r="B1318" t="n">
            <v>20</v>
          </cell>
          <cell r="C1318" t="str">
            <v xml:space="preserve">HEMITARTARATO DE ZOLPIDEM - 10MG</v>
          </cell>
          <cell r="D1318" t="str">
            <v xml:space="preserve">LIORAM - 10MG</v>
          </cell>
          <cell r="E1318" t="str">
            <v xml:space="preserve">SCHERING PLOUGHMANTECORP</v>
          </cell>
          <cell r="F1318" t="n">
            <v>1</v>
          </cell>
          <cell r="G1318" t="str">
            <v>COM</v>
          </cell>
          <cell r="H1318" t="str">
            <v>NÃO</v>
          </cell>
          <cell r="I1318" t="n">
            <v>2.7840273859024944</v>
          </cell>
        </row>
        <row r="1319">
          <cell r="A1319" t="n">
            <v>90343042</v>
          </cell>
          <cell r="B1319" t="n">
            <v>20</v>
          </cell>
          <cell r="C1319" t="str">
            <v xml:space="preserve">FERRIPOLIMALTOSE 100 MG CX. 20 CP MAST.</v>
          </cell>
          <cell r="D1319" t="str">
            <v xml:space="preserve">NORIPURUM 100 MG CX. 20 CP MAST.</v>
          </cell>
          <cell r="E1319" t="str">
            <v xml:space="preserve">NYCOMED PHARMA</v>
          </cell>
          <cell r="F1319" t="n">
            <v>1</v>
          </cell>
          <cell r="G1319" t="str">
            <v xml:space="preserve">COM MST</v>
          </cell>
          <cell r="H1319" t="str">
            <v>NÃO</v>
          </cell>
          <cell r="I1319" t="n">
            <v>1.7279392994415959</v>
          </cell>
        </row>
        <row r="1320">
          <cell r="A1320" t="n">
            <v>92417345</v>
          </cell>
          <cell r="B1320" t="n">
            <v>20</v>
          </cell>
          <cell r="C1320" t="str">
            <v xml:space="preserve">OMEPRAZOL - 40MG</v>
          </cell>
          <cell r="D1320" t="str">
            <v xml:space="preserve">OMEPRAZOL - 40MG</v>
          </cell>
          <cell r="E1320" t="str">
            <v>LIBBS</v>
          </cell>
          <cell r="F1320" t="n">
            <v>1</v>
          </cell>
          <cell r="G1320" t="str">
            <v>CAP</v>
          </cell>
          <cell r="H1320" t="str">
            <v>NÃO</v>
          </cell>
          <cell r="I1320" t="n">
            <v>6.7089225479943373</v>
          </cell>
        </row>
        <row r="1321">
          <cell r="A1321" t="n">
            <v>90229894</v>
          </cell>
          <cell r="B1321" t="n">
            <v>20</v>
          </cell>
          <cell r="C1321" t="str">
            <v xml:space="preserve">AMOXICILINA + CLAVULANATO DE POTASSIO - 875MG</v>
          </cell>
          <cell r="D1321" t="str">
            <v xml:space="preserve">CLAVULIN BD - 875MG</v>
          </cell>
          <cell r="E1321" t="str">
            <v>GLAXOSMITKLINE</v>
          </cell>
          <cell r="F1321" t="n">
            <v>1</v>
          </cell>
          <cell r="G1321" t="str">
            <v>COM</v>
          </cell>
          <cell r="H1321" t="str">
            <v>NÃO</v>
          </cell>
          <cell r="I1321" t="n">
            <v>6.2963015554115724</v>
          </cell>
        </row>
        <row r="1322">
          <cell r="A1322" t="n">
            <v>90252730</v>
          </cell>
          <cell r="B1322" t="n">
            <v>20</v>
          </cell>
          <cell r="C1322" t="str">
            <v xml:space="preserve">CLORIDRATO DE DOBUTAMINA 12,5 MGML SOL. INJ. IV AMP. VD. X 20 ML</v>
          </cell>
          <cell r="D1322" t="str">
            <v xml:space="preserve">CLORIDRATO DE DOBUTAMINA 12,5 MGML SOL. INJ. IV AMP. VD. X 20 ML</v>
          </cell>
          <cell r="E1322" t="str">
            <v>NOVAFARMA</v>
          </cell>
          <cell r="F1322" t="n">
            <v>1</v>
          </cell>
          <cell r="G1322" t="str">
            <v>AMP</v>
          </cell>
          <cell r="H1322" t="str">
            <v>NÃO</v>
          </cell>
          <cell r="I1322" t="n">
            <v>24.623521247045836</v>
          </cell>
        </row>
        <row r="1323">
          <cell r="A1323" t="n">
            <v>92418473</v>
          </cell>
          <cell r="B1323" t="n">
            <v>20</v>
          </cell>
          <cell r="C1323" t="str">
            <v xml:space="preserve">ALBENDAZOL - 400MG</v>
          </cell>
          <cell r="D1323" t="str">
            <v xml:space="preserve">PARASIN - 400MG</v>
          </cell>
          <cell r="E1323" t="str">
            <v xml:space="preserve">ACHÉ LABORATÓRIOS FARMACÊUTICO</v>
          </cell>
          <cell r="F1323" t="n">
            <v>1</v>
          </cell>
          <cell r="G1323" t="str">
            <v>COM</v>
          </cell>
          <cell r="H1323" t="str">
            <v>NÃO</v>
          </cell>
          <cell r="I1323" t="n">
            <v>9.1303032957087744</v>
          </cell>
        </row>
        <row r="1324">
          <cell r="A1324" t="n">
            <v>90228499</v>
          </cell>
          <cell r="B1324" t="n">
            <v>20</v>
          </cell>
          <cell r="C1324" t="str">
            <v>BROMOPRIDA</v>
          </cell>
          <cell r="D1324" t="str">
            <v xml:space="preserve">BROMOGEX 10 MG (5MGML) SOL. INJ. CX. 50 AMP. X 2 ML</v>
          </cell>
          <cell r="E1324" t="str">
            <v xml:space="preserve">WASSER FARMA LTDA</v>
          </cell>
          <cell r="F1324" t="n">
            <v>1</v>
          </cell>
          <cell r="G1324" t="str">
            <v>AMP</v>
          </cell>
          <cell r="H1324" t="str">
            <v>NÃO</v>
          </cell>
          <cell r="I1324" t="n">
            <v>3.8689021499098075</v>
          </cell>
        </row>
        <row r="1325">
          <cell r="A1325" t="n">
            <v>90204107</v>
          </cell>
          <cell r="B1325" t="n">
            <v>20</v>
          </cell>
          <cell r="C1325" t="str">
            <v xml:space="preserve">ONDANSETRONA 8 MG CX. 10 CP. SOL.</v>
          </cell>
          <cell r="D1325" t="str">
            <v xml:space="preserve">VONAU FLASH 8 MG CX. 10 CP. SOL.</v>
          </cell>
          <cell r="E1325" t="str">
            <v xml:space="preserve">BIOLAB SANUS</v>
          </cell>
          <cell r="F1325" t="n">
            <v>1</v>
          </cell>
          <cell r="G1325" t="str">
            <v>COM</v>
          </cell>
          <cell r="H1325" t="str">
            <v>NÃO</v>
          </cell>
          <cell r="I1325" t="n">
            <v>3.086397045467856</v>
          </cell>
        </row>
        <row r="1326">
          <cell r="A1326" t="n">
            <v>90307933</v>
          </cell>
          <cell r="B1326" t="n">
            <v>20</v>
          </cell>
          <cell r="C1326" t="str">
            <v xml:space="preserve">DIMETICONA 75 MGML EMUL. ORAL  CX. 200 FR. GTS. PLÁST. X  10  ML</v>
          </cell>
          <cell r="D1326" t="str">
            <v xml:space="preserve">SIMETICONA 75 MGML EMUL. ORAL  FR. PLÁST.  GTS. X  10  ML</v>
          </cell>
          <cell r="E1326" t="str">
            <v>BIOSINTETICA</v>
          </cell>
          <cell r="F1326" t="n">
            <v>200</v>
          </cell>
          <cell r="G1326" t="str">
            <v>GTS</v>
          </cell>
          <cell r="H1326" t="str">
            <v>SIM</v>
          </cell>
          <cell r="I1326" t="n">
            <v>0.029410879054700797</v>
          </cell>
        </row>
        <row r="1327">
          <cell r="A1327" t="n">
            <v>92374948</v>
          </cell>
          <cell r="B1327" t="n">
            <v>20</v>
          </cell>
          <cell r="C1327" t="str">
            <v xml:space="preserve">FUMARATO DE BISOPROLOL - 1,25MG</v>
          </cell>
          <cell r="D1327" t="str">
            <v xml:space="preserve">CONCOR - 1,25MG</v>
          </cell>
          <cell r="E1327" t="str">
            <v xml:space="preserve">MERCK S.A.</v>
          </cell>
          <cell r="F1327" t="n">
            <v>1</v>
          </cell>
          <cell r="G1327" t="str">
            <v>COM</v>
          </cell>
          <cell r="H1327" t="str">
            <v>NÃO</v>
          </cell>
          <cell r="I1327" t="n">
            <v>2.2663873429064334</v>
          </cell>
        </row>
        <row r="1328">
          <cell r="A1328" t="n">
            <v>90282620</v>
          </cell>
          <cell r="B1328" t="n">
            <v>20</v>
          </cell>
          <cell r="C1328" t="str">
            <v xml:space="preserve">ÁGUA PARA INJEÇÃO SOL. INJ. SIST. FECH. CX. 12 FR. X 1000ML</v>
          </cell>
          <cell r="D1328" t="str">
            <v xml:space="preserve">ÁGUA PARA INJEÇÃO SOL. INJ. SIST. FECH. CX. 12 FR. X 1000ML</v>
          </cell>
          <cell r="E1328" t="str">
            <v>EQUIPLEX</v>
          </cell>
          <cell r="F1328" t="n">
            <v>1</v>
          </cell>
          <cell r="G1328" t="str">
            <v>UN</v>
          </cell>
          <cell r="H1328" t="str">
            <v>NÃO</v>
          </cell>
          <cell r="I1328" t="n">
            <v>10.8761445931158</v>
          </cell>
        </row>
        <row r="1329">
          <cell r="A1329" t="n">
            <v>90170792</v>
          </cell>
          <cell r="B1329" t="n">
            <v>20</v>
          </cell>
          <cell r="C1329" t="str">
            <v xml:space="preserve">BESILATO DE ANLODIPINO - 5MG</v>
          </cell>
          <cell r="D1329" t="str">
            <v xml:space="preserve">BESILATO DE ANLODIPINO - 5MG</v>
          </cell>
          <cell r="E1329" t="str">
            <v xml:space="preserve">TEUTO BRAS.</v>
          </cell>
          <cell r="F1329" t="n">
            <v>1</v>
          </cell>
          <cell r="G1329" t="str">
            <v>COM</v>
          </cell>
          <cell r="H1329" t="str">
            <v>NÃO</v>
          </cell>
          <cell r="I1329" t="n">
            <v>1.4671971975322637</v>
          </cell>
        </row>
        <row r="1330">
          <cell r="A1330" t="n">
            <v>90673018</v>
          </cell>
          <cell r="B1330" t="n">
            <v>20</v>
          </cell>
          <cell r="C1330" t="str">
            <v xml:space="preserve">MONONITRATO DE ISOSSORBIDA - 20MG</v>
          </cell>
          <cell r="D1330" t="str">
            <v xml:space="preserve">MONOCORDIL - 20MG</v>
          </cell>
          <cell r="E1330" t="str">
            <v>BALDACCI</v>
          </cell>
          <cell r="F1330" t="n">
            <v>1</v>
          </cell>
          <cell r="G1330" t="str">
            <v>COM</v>
          </cell>
          <cell r="H1330" t="str">
            <v>NÃO</v>
          </cell>
          <cell r="I1330" t="n">
            <v>0.49035739291553138</v>
          </cell>
        </row>
        <row r="1331">
          <cell r="A1331" t="n">
            <v>92416098</v>
          </cell>
          <cell r="B1331" t="n">
            <v>20</v>
          </cell>
          <cell r="C1331" t="str">
            <v xml:space="preserve">CLORIDRATO DE LEVOBUPIVACAINA ISOBARICA - 4ML</v>
          </cell>
          <cell r="D1331" t="str">
            <v xml:space="preserve">NOVABUPI ISOBARICA - 4ML</v>
          </cell>
          <cell r="E1331" t="str">
            <v>CRISTALIA</v>
          </cell>
          <cell r="F1331" t="n">
            <v>1</v>
          </cell>
          <cell r="G1331" t="str">
            <v>FA</v>
          </cell>
          <cell r="H1331" t="str">
            <v>NÃO</v>
          </cell>
          <cell r="I1331" t="n">
            <v>9.1941827159427696</v>
          </cell>
        </row>
        <row r="1332">
          <cell r="A1332" t="n">
            <v>90303504</v>
          </cell>
          <cell r="B1332" t="n">
            <v>20</v>
          </cell>
          <cell r="C1332" t="str">
            <v xml:space="preserve">CLORIDRATO DE VANCOMICINA</v>
          </cell>
          <cell r="D1332" t="str">
            <v xml:space="preserve">NOVAMICIN 1 G PÓ LIÓF. INJ. FA X 20 ML</v>
          </cell>
          <cell r="E1332" t="str">
            <v>NOVAFARMA</v>
          </cell>
          <cell r="F1332" t="n">
            <v>1</v>
          </cell>
          <cell r="G1332" t="str">
            <v>UN</v>
          </cell>
          <cell r="H1332" t="str">
            <v>NÃO</v>
          </cell>
          <cell r="I1332" t="n">
            <v>66.186291793595956</v>
          </cell>
        </row>
        <row r="1333">
          <cell r="A1333" t="n">
            <v>90213467</v>
          </cell>
          <cell r="B1333" t="str">
            <v>00</v>
          </cell>
          <cell r="C1333" t="str">
            <v xml:space="preserve">IMUNOGLOBULINA ANTI-RHO (D) + PROTEINAS PLASMATICAS HUMANA  - 300MCG</v>
          </cell>
          <cell r="D1333" t="str">
            <v xml:space="preserve">IMUNOGLOBULINA H.ANTI-D KAMRHO - 300MCG</v>
          </cell>
          <cell r="E1333" t="str">
            <v>PANAMERICAN</v>
          </cell>
          <cell r="F1333" t="n">
            <v>1</v>
          </cell>
          <cell r="G1333" t="str">
            <v>FA</v>
          </cell>
          <cell r="H1333" t="str">
            <v>NÃO</v>
          </cell>
          <cell r="I1333" t="n">
            <v>209.35255770000001</v>
          </cell>
        </row>
        <row r="1334">
          <cell r="A1334" t="n">
            <v>90297377</v>
          </cell>
          <cell r="B1334" t="n">
            <v>20</v>
          </cell>
          <cell r="C1334" t="str">
            <v>PANTOPRAZOL</v>
          </cell>
          <cell r="D1334" t="str">
            <v xml:space="preserve">PANTOPRAZOL  40 MG CX. 14 CP. REV.</v>
          </cell>
          <cell r="E1334" t="str">
            <v>SANDOZ</v>
          </cell>
          <cell r="F1334" t="n">
            <v>1</v>
          </cell>
          <cell r="G1334" t="str">
            <v>COM</v>
          </cell>
          <cell r="H1334" t="str">
            <v>NÃO</v>
          </cell>
          <cell r="I1334" t="n">
            <v>4.114973046252679</v>
          </cell>
        </row>
        <row r="1335">
          <cell r="A1335" t="n">
            <v>92399665</v>
          </cell>
          <cell r="B1335" t="n">
            <v>20</v>
          </cell>
          <cell r="C1335" t="str">
            <v xml:space="preserve">AMOXICILINA + ACIDO CLAVULANICO - 500MG</v>
          </cell>
          <cell r="D1335" t="str">
            <v xml:space="preserve">CLAVULIN - 500MG</v>
          </cell>
          <cell r="E1335" t="str">
            <v>GLAXOSMITKLINE</v>
          </cell>
          <cell r="F1335" t="n">
            <v>1</v>
          </cell>
          <cell r="G1335" t="str">
            <v>COM</v>
          </cell>
          <cell r="H1335" t="str">
            <v>NÃO</v>
          </cell>
          <cell r="I1335" t="n">
            <v>5.0022406354149149</v>
          </cell>
        </row>
        <row r="1336">
          <cell r="A1336" t="n">
            <v>92399630</v>
          </cell>
          <cell r="B1336" t="n">
            <v>20</v>
          </cell>
          <cell r="C1336" t="str">
            <v xml:space="preserve">AMOXICILINA + CLAVULANATO DE POTASSIO - 500MG</v>
          </cell>
          <cell r="D1336" t="str">
            <v xml:space="preserve">CLAVULIN INJ - 500MG</v>
          </cell>
          <cell r="E1336" t="str">
            <v>GLAXOSMITKLINE</v>
          </cell>
          <cell r="F1336" t="n">
            <v>1</v>
          </cell>
          <cell r="G1336" t="str">
            <v>FA</v>
          </cell>
          <cell r="H1336" t="str">
            <v>NÃO</v>
          </cell>
          <cell r="I1336" t="n">
            <v>41.25001900995224</v>
          </cell>
        </row>
        <row r="1337">
          <cell r="A1337" t="n">
            <v>92471625</v>
          </cell>
          <cell r="B1337" t="n">
            <v>20</v>
          </cell>
          <cell r="C1337" t="str">
            <v xml:space="preserve">POLICRESULENO+CLORIDRATO DE CINCHOCAÍNA 50 MGG + 10 MGG POMADA CX. 10 BISN. X 3 G + 10 APLICADOR</v>
          </cell>
          <cell r="D1337" t="str">
            <v xml:space="preserve">PROCTYL 50 MGG + 10 MGG POMADA CX. 10 BISN. X 3 G + 10 APLICADOR</v>
          </cell>
          <cell r="E1337" t="str">
            <v xml:space="preserve">NYCOMED PHARMA</v>
          </cell>
          <cell r="F1337" t="n">
            <v>1</v>
          </cell>
          <cell r="G1337" t="str">
            <v>UN</v>
          </cell>
          <cell r="H1337" t="str">
            <v>NÃO</v>
          </cell>
          <cell r="I1337" t="n">
            <v>4.5339602656646623</v>
          </cell>
        </row>
        <row r="1338">
          <cell r="A1338" t="n">
            <v>91478014</v>
          </cell>
          <cell r="B1338" t="n">
            <v>20</v>
          </cell>
          <cell r="C1338" t="str">
            <v xml:space="preserve">CLORIDRATO DE SERTRALINA - 50MG</v>
          </cell>
          <cell r="D1338" t="str">
            <v xml:space="preserve">ZOLOFT - 50MG</v>
          </cell>
          <cell r="E1338" t="str">
            <v xml:space="preserve">PHARMACIA PFIZER</v>
          </cell>
          <cell r="F1338" t="n">
            <v>1</v>
          </cell>
          <cell r="G1338" t="str">
            <v>COM</v>
          </cell>
          <cell r="H1338" t="str">
            <v>NÃO</v>
          </cell>
          <cell r="I1338" t="n">
            <v>2.4378841480929663</v>
          </cell>
        </row>
        <row r="1339">
          <cell r="A1339" t="n">
            <v>90172892</v>
          </cell>
          <cell r="B1339" t="n">
            <v>20</v>
          </cell>
          <cell r="C1339" t="str">
            <v xml:space="preserve">BROMETO DE IPRATROPIO - 0,25MG  20ML SOL.NASAL</v>
          </cell>
          <cell r="D1339" t="str">
            <v xml:space="preserve">BROMETO DE IPRATROPIO - 0,25MG  20ML SOL.NASAL</v>
          </cell>
          <cell r="E1339" t="str">
            <v xml:space="preserve">TEUTO BRAS.</v>
          </cell>
          <cell r="F1339" t="n">
            <v>400</v>
          </cell>
          <cell r="G1339" t="str">
            <v>GTS</v>
          </cell>
          <cell r="H1339" t="str">
            <v>SIM</v>
          </cell>
          <cell r="I1339" t="n">
            <v>0.015696651245994741</v>
          </cell>
        </row>
        <row r="1340">
          <cell r="A1340" t="n">
            <v>92438687</v>
          </cell>
          <cell r="B1340" t="n">
            <v>20</v>
          </cell>
          <cell r="C1340" t="str">
            <v xml:space="preserve">GLICOSE 5% SOL. INJ. SIST. FECH. CX. 40 BOLSA PVC ISTARBAG X 250 ML</v>
          </cell>
          <cell r="D1340" t="str">
            <v xml:space="preserve">GLICOSE 5% SOL. INJ. SIST. FECH. CX. 40 BOLSA PVC ISTARBAG X 250 ML</v>
          </cell>
          <cell r="E1340" t="str">
            <v xml:space="preserve">HALEX ISTAR INDÚSTRIA</v>
          </cell>
          <cell r="F1340" t="n">
            <v>1</v>
          </cell>
          <cell r="G1340" t="str">
            <v>UN</v>
          </cell>
          <cell r="H1340" t="str">
            <v>NÃO</v>
          </cell>
          <cell r="I1340" t="n">
            <v>5.7524921790022949</v>
          </cell>
        </row>
        <row r="1341">
          <cell r="A1341" t="n">
            <v>90219228</v>
          </cell>
          <cell r="B1341" t="n">
            <v>20</v>
          </cell>
          <cell r="C1341" t="str">
            <v xml:space="preserve">CLORIDRATO DE CLORPROMAZINA - 100MG</v>
          </cell>
          <cell r="D1341" t="str">
            <v xml:space="preserve">AMPLICTIL - 100MG</v>
          </cell>
          <cell r="E1341" t="str">
            <v>SANOFI-AVENTIS</v>
          </cell>
          <cell r="F1341" t="n">
            <v>1</v>
          </cell>
          <cell r="G1341" t="str">
            <v>COM</v>
          </cell>
          <cell r="H1341" t="str">
            <v>NÃO</v>
          </cell>
          <cell r="I1341" t="n">
            <v>0.47979387468625467</v>
          </cell>
        </row>
        <row r="1342">
          <cell r="A1342" t="n">
            <v>92401155</v>
          </cell>
          <cell r="B1342" t="n">
            <v>20</v>
          </cell>
          <cell r="C1342" t="str">
            <v xml:space="preserve">CLORETO DE SODIO - 10%  10ML</v>
          </cell>
          <cell r="D1342" t="str">
            <v xml:space="preserve">CLORETO DE SODIO - 10%  10ML</v>
          </cell>
          <cell r="E1342" t="str">
            <v>HYPOFARMA</v>
          </cell>
          <cell r="F1342" t="n">
            <v>1</v>
          </cell>
          <cell r="G1342" t="str">
            <v>AMP</v>
          </cell>
          <cell r="H1342" t="str">
            <v>NÃO</v>
          </cell>
          <cell r="I1342" t="n">
            <v>0.93240810120754181</v>
          </cell>
        </row>
        <row r="1343">
          <cell r="A1343" t="n">
            <v>90308832</v>
          </cell>
          <cell r="B1343" t="n">
            <v>20</v>
          </cell>
          <cell r="C1343" t="str">
            <v xml:space="preserve">CITRATO DE SILDENAFILA 25 MG CX. 4 CP.</v>
          </cell>
          <cell r="D1343" t="str">
            <v xml:space="preserve">CITRATO DE SILDENAFILA 25 MG CX. 4 CP.</v>
          </cell>
          <cell r="E1343" t="str">
            <v>SANDOZ</v>
          </cell>
          <cell r="F1343" t="n">
            <v>1</v>
          </cell>
          <cell r="G1343" t="str">
            <v>COM</v>
          </cell>
          <cell r="H1343" t="str">
            <v>NÃO</v>
          </cell>
          <cell r="I1343" t="n">
            <v>12.723422519895539</v>
          </cell>
        </row>
        <row r="1344">
          <cell r="A1344" t="n">
            <v>90488016</v>
          </cell>
          <cell r="B1344" t="n">
            <v>20</v>
          </cell>
          <cell r="C1344" t="str">
            <v xml:space="preserve">TENOXICAM - 20MG</v>
          </cell>
          <cell r="D1344" t="str">
            <v xml:space="preserve">TILATIL - 20MG</v>
          </cell>
          <cell r="E1344" t="str">
            <v>ROCHE</v>
          </cell>
          <cell r="F1344" t="n">
            <v>1</v>
          </cell>
          <cell r="G1344" t="str">
            <v>COM</v>
          </cell>
          <cell r="H1344" t="str">
            <v>NÃO</v>
          </cell>
          <cell r="I1344" t="n">
            <v>5.4873243686765676</v>
          </cell>
        </row>
        <row r="1345">
          <cell r="A1345" t="n">
            <v>90267990</v>
          </cell>
          <cell r="B1345" t="n">
            <v>20</v>
          </cell>
          <cell r="C1345" t="str">
            <v xml:space="preserve">POLISSULFATO DE MUCOPOLISSACARÍDEO 500 GEL DERM. BISN. X 40  G.</v>
          </cell>
          <cell r="D1345" t="str">
            <v xml:space="preserve">HIRUDOID 500 GEL DERM. BISN. X 40  G.</v>
          </cell>
          <cell r="E1345" t="str">
            <v xml:space="preserve">DAIICHI SANKYO</v>
          </cell>
          <cell r="F1345" t="n">
            <v>40</v>
          </cell>
          <cell r="G1345" t="str">
            <v>G</v>
          </cell>
          <cell r="H1345" t="str">
            <v>SIM</v>
          </cell>
          <cell r="I1345" t="n">
            <v>0.52387995014549993</v>
          </cell>
        </row>
        <row r="1346">
          <cell r="A1346" t="n">
            <v>92376290</v>
          </cell>
          <cell r="B1346" t="n">
            <v>20</v>
          </cell>
          <cell r="C1346" t="str">
            <v xml:space="preserve">ACETATO DE DESMOPRESSINA - 4MCG  1ML</v>
          </cell>
          <cell r="D1346" t="str">
            <v xml:space="preserve">DDAVP - 4MCG  1ML</v>
          </cell>
          <cell r="E1346" t="str">
            <v>FERRING</v>
          </cell>
          <cell r="F1346" t="n">
            <v>1</v>
          </cell>
          <cell r="G1346" t="str">
            <v>AMP</v>
          </cell>
          <cell r="H1346" t="str">
            <v>NÃO</v>
          </cell>
          <cell r="I1346" t="n">
            <v>24.789999999999999</v>
          </cell>
        </row>
        <row r="1347">
          <cell r="A1347" t="n">
            <v>92418082</v>
          </cell>
          <cell r="B1347" t="n">
            <v>20</v>
          </cell>
          <cell r="C1347" t="str">
            <v xml:space="preserve">CLORIDRATO DE OXICODONA 10 MG FR. X 30 CP. REV.</v>
          </cell>
          <cell r="D1347" t="str">
            <v xml:space="preserve">OXYCONTIN 10 MG FR. X 30 CP. REV.</v>
          </cell>
          <cell r="E1347" t="str">
            <v>ZODIAC</v>
          </cell>
          <cell r="F1347" t="n">
            <v>1</v>
          </cell>
          <cell r="G1347" t="str">
            <v>COM</v>
          </cell>
          <cell r="H1347" t="str">
            <v>NÃO</v>
          </cell>
          <cell r="I1347" t="n">
            <v>7.9572977703888856</v>
          </cell>
        </row>
        <row r="1348">
          <cell r="A1348" t="n">
            <v>90167201</v>
          </cell>
          <cell r="B1348" t="n">
            <v>20</v>
          </cell>
          <cell r="C1348" t="str">
            <v xml:space="preserve">ALPRAZOLAM - 0,5MG</v>
          </cell>
          <cell r="D1348" t="str">
            <v xml:space="preserve">FRONTAL - 0,5MG</v>
          </cell>
          <cell r="E1348" t="str">
            <v xml:space="preserve">PHARMACIA PFIZER</v>
          </cell>
          <cell r="F1348" t="n">
            <v>1</v>
          </cell>
          <cell r="G1348" t="str">
            <v>COM</v>
          </cell>
          <cell r="H1348" t="str">
            <v>NÃO</v>
          </cell>
          <cell r="I1348" t="n">
            <v>1.2624615908592427</v>
          </cell>
        </row>
        <row r="1349">
          <cell r="A1349" t="n">
            <v>90141660</v>
          </cell>
          <cell r="B1349" t="n">
            <v>20</v>
          </cell>
          <cell r="C1349" t="str">
            <v xml:space="preserve">INSULINA HUMANA 100 UIML SUSP. INJ. FA. X  10 ML</v>
          </cell>
          <cell r="D1349" t="str">
            <v xml:space="preserve">NOVOLIN N  100 UIML SUSP. INJ. FA. X  10 ML</v>
          </cell>
          <cell r="E1349" t="str">
            <v xml:space="preserve">BIOBRASNOVO NORDISK PROD.</v>
          </cell>
          <cell r="F1349" t="n">
            <v>1000</v>
          </cell>
          <cell r="G1349" t="str">
            <v>UI</v>
          </cell>
          <cell r="H1349" t="str">
            <v>SIM</v>
          </cell>
          <cell r="I1349" t="n">
            <v>0.0459639670563926</v>
          </cell>
        </row>
        <row r="1350">
          <cell r="A1350" t="n">
            <v>90265335</v>
          </cell>
          <cell r="B1350" t="n">
            <v>20</v>
          </cell>
          <cell r="C1350" t="str">
            <v xml:space="preserve">CLORIDRATO DE VENLAFAXINA  75 MG CX. 28 CP.</v>
          </cell>
          <cell r="D1350" t="str">
            <v xml:space="preserve">CLORIDRATO DE VENLAFAXINA  75 MG CX. 28 CP.</v>
          </cell>
          <cell r="E1350" t="str">
            <v>BIOSINTETICA</v>
          </cell>
          <cell r="F1350" t="n">
            <v>1</v>
          </cell>
          <cell r="G1350" t="str">
            <v>COM</v>
          </cell>
          <cell r="H1350" t="str">
            <v>NÃO</v>
          </cell>
          <cell r="I1350" t="n">
            <v>3.8809465064297748</v>
          </cell>
        </row>
        <row r="1351">
          <cell r="A1351" t="n">
            <v>90223217</v>
          </cell>
          <cell r="B1351" t="n">
            <v>20</v>
          </cell>
          <cell r="C1351" t="str">
            <v xml:space="preserve">SULBACTAM SODICO + AMPICILINA - 1,5GRA</v>
          </cell>
          <cell r="D1351" t="str">
            <v xml:space="preserve">SULBACTER - 1,5GRA</v>
          </cell>
          <cell r="E1351" t="str">
            <v xml:space="preserve">ASPEN PHARMA</v>
          </cell>
          <cell r="F1351" t="n">
            <v>1</v>
          </cell>
          <cell r="G1351" t="str">
            <v>FA</v>
          </cell>
          <cell r="H1351" t="str">
            <v>NÃO</v>
          </cell>
          <cell r="I1351" t="n">
            <v>27.819325802647157</v>
          </cell>
        </row>
        <row r="1352">
          <cell r="A1352" t="n">
            <v>92459609</v>
          </cell>
          <cell r="B1352" t="n">
            <v>20</v>
          </cell>
          <cell r="C1352" t="str">
            <v xml:space="preserve">NATEGLINIDA + CLORIDRATO DE METFORMINA - 120MG  500MG</v>
          </cell>
          <cell r="D1352" t="str">
            <v xml:space="preserve">STARFORM - 120MG  500MG</v>
          </cell>
          <cell r="E1352" t="str">
            <v>NOVARTIS</v>
          </cell>
          <cell r="F1352" t="n">
            <v>1</v>
          </cell>
          <cell r="G1352" t="str">
            <v>COM</v>
          </cell>
          <cell r="H1352" t="str">
            <v>NÃO</v>
          </cell>
          <cell r="I1352" t="n">
            <v>2.3712947695598814</v>
          </cell>
        </row>
        <row r="1353">
          <cell r="A1353" t="n">
            <v>92264280</v>
          </cell>
          <cell r="B1353" t="n">
            <v>20</v>
          </cell>
          <cell r="C1353" t="str">
            <v xml:space="preserve">ÁGUA P INJEÇÃO CX. 100 AMP. VD. X 20 ML</v>
          </cell>
          <cell r="D1353" t="str">
            <v xml:space="preserve">ÁGUA P INJEÇÃO CX. 100 AMP. VD. X 20 ML</v>
          </cell>
          <cell r="E1353" t="str">
            <v>HYPOFARMA</v>
          </cell>
          <cell r="F1353" t="n">
            <v>1</v>
          </cell>
          <cell r="G1353" t="str">
            <v>AMP</v>
          </cell>
          <cell r="H1353" t="str">
            <v>NÃO</v>
          </cell>
          <cell r="I1353" t="n">
            <v>1.4657298727918655</v>
          </cell>
        </row>
        <row r="1354">
          <cell r="A1354" t="n">
            <v>92456537</v>
          </cell>
          <cell r="B1354" t="n">
            <v>20</v>
          </cell>
          <cell r="C1354" t="str">
            <v xml:space="preserve">ACETILCISTEINA - 40MGML  120ML XPE AD.</v>
          </cell>
          <cell r="D1354" t="str">
            <v xml:space="preserve">FLUIMUCIL - 40MGML  120ML XPE AD.</v>
          </cell>
          <cell r="E1354" t="str">
            <v>ZAMBON</v>
          </cell>
          <cell r="F1354" t="n">
            <v>120</v>
          </cell>
          <cell r="G1354" t="str">
            <v>ML</v>
          </cell>
          <cell r="H1354" t="str">
            <v>SIM</v>
          </cell>
          <cell r="I1354" t="n">
            <v>0.38847224916345785</v>
          </cell>
        </row>
        <row r="1355">
          <cell r="A1355" t="n">
            <v>92381685</v>
          </cell>
          <cell r="B1355" t="n">
            <v>20</v>
          </cell>
          <cell r="C1355" t="str">
            <v xml:space="preserve">CLORIDRATO DE MEPERIDINA - 100MG2ML</v>
          </cell>
          <cell r="D1355" t="str">
            <v xml:space="preserve">DOLOSAL - 100MG2ML</v>
          </cell>
          <cell r="E1355" t="str">
            <v>CRISTALIA</v>
          </cell>
          <cell r="F1355" t="n">
            <v>1</v>
          </cell>
          <cell r="G1355" t="str">
            <v>AMP</v>
          </cell>
          <cell r="H1355" t="str">
            <v>NÃO</v>
          </cell>
          <cell r="I1355" t="n">
            <v>3.5397315910463392</v>
          </cell>
        </row>
        <row r="1356">
          <cell r="A1356" t="n">
            <v>92461875</v>
          </cell>
          <cell r="B1356" t="n">
            <v>20</v>
          </cell>
          <cell r="C1356" t="str">
            <v xml:space="preserve">CLORIDRATO DE METOCLOPRAMIDA 10 MG SOL INJ CX. 50 AMP X 2 ML</v>
          </cell>
          <cell r="D1356" t="str">
            <v xml:space="preserve">FLUCCIL 10 MG SOL INJ CX. 50 AMP X 2 ML</v>
          </cell>
          <cell r="E1356" t="str">
            <v>DUCTO</v>
          </cell>
          <cell r="F1356" t="n">
            <v>1</v>
          </cell>
          <cell r="G1356" t="str">
            <v>AMP</v>
          </cell>
          <cell r="H1356" t="str">
            <v>NÃO</v>
          </cell>
          <cell r="I1356" t="n">
            <v>1.1934993542155692</v>
          </cell>
        </row>
        <row r="1357">
          <cell r="A1357" t="n">
            <v>92428363</v>
          </cell>
          <cell r="B1357" t="n">
            <v>20</v>
          </cell>
          <cell r="C1357" t="str">
            <v xml:space="preserve">COMPLEXO DE VITAMINAS + SAIS MINERAIS</v>
          </cell>
          <cell r="D1357" t="str">
            <v>SUPLAN</v>
          </cell>
          <cell r="E1357" t="str">
            <v>HEBRON</v>
          </cell>
          <cell r="F1357" t="n">
            <v>1</v>
          </cell>
          <cell r="G1357" t="str">
            <v>COM</v>
          </cell>
          <cell r="H1357" t="str">
            <v>NÃO</v>
          </cell>
          <cell r="I1357" t="n">
            <v>1.4245863298269013</v>
          </cell>
        </row>
        <row r="1358">
          <cell r="A1358" t="n">
            <v>90151305</v>
          </cell>
          <cell r="B1358" t="n">
            <v>20</v>
          </cell>
          <cell r="C1358" t="str">
            <v xml:space="preserve">SUCCINATO SÓDICO DE METILPREDNISOLONA</v>
          </cell>
          <cell r="D1358" t="str">
            <v xml:space="preserve">PREDMETIL 500 MG PÓ LIOF. SOL. INJ. CX. 50 FA + 50 AMP. DIL. X 8 ML</v>
          </cell>
          <cell r="E1358" t="str">
            <v>EUROFARMA</v>
          </cell>
          <cell r="F1358" t="n">
            <v>1</v>
          </cell>
          <cell r="G1358" t="str">
            <v>FA</v>
          </cell>
          <cell r="H1358" t="str">
            <v>NÃO</v>
          </cell>
          <cell r="I1358" t="n">
            <v>55.57623966538025</v>
          </cell>
        </row>
        <row r="1359">
          <cell r="A1359" t="n">
            <v>92467075</v>
          </cell>
          <cell r="B1359" t="n">
            <v>20</v>
          </cell>
          <cell r="C1359" t="str">
            <v xml:space="preserve">ACICLOVIR - 200MG</v>
          </cell>
          <cell r="D1359" t="str">
            <v xml:space="preserve">ACICLOVIR - 200MG</v>
          </cell>
          <cell r="E1359" t="str">
            <v xml:space="preserve">NEO QUIMICA</v>
          </cell>
          <cell r="F1359" t="n">
            <v>1</v>
          </cell>
          <cell r="G1359" t="str">
            <v>COM</v>
          </cell>
          <cell r="H1359" t="str">
            <v>NÃO</v>
          </cell>
          <cell r="I1359" t="n">
            <v>3.5803284133658231</v>
          </cell>
        </row>
        <row r="1360">
          <cell r="A1360" t="n">
            <v>90135636</v>
          </cell>
          <cell r="B1360" t="n">
            <v>20</v>
          </cell>
          <cell r="C1360" t="str">
            <v xml:space="preserve">SUCCINATO SÓDICO DE HIDROCORTISONA</v>
          </cell>
          <cell r="D1360" t="str">
            <v xml:space="preserve">CORTISTON 500 MG PÓ LIOF. INJ. CX. 50 FA + DIL. X 4 ML</v>
          </cell>
          <cell r="E1360" t="str">
            <v>ARISTON</v>
          </cell>
          <cell r="F1360" t="n">
            <v>1</v>
          </cell>
          <cell r="G1360" t="str">
            <v>UN</v>
          </cell>
          <cell r="H1360" t="str">
            <v>NÃO</v>
          </cell>
          <cell r="I1360" t="n">
            <v>13.207012590727551</v>
          </cell>
        </row>
        <row r="1361">
          <cell r="A1361" t="n">
            <v>90278992</v>
          </cell>
          <cell r="B1361" t="n">
            <v>20</v>
          </cell>
          <cell r="C1361" t="str">
            <v>PIPERACILINA+TAZOBACTAM</v>
          </cell>
          <cell r="D1361" t="str">
            <v xml:space="preserve">PIPERAZAM 4,5 G (4 G + 0,5 G) PÓ LIOF. INJ. FA VD. X 50 ML</v>
          </cell>
          <cell r="E1361" t="str">
            <v>LIBRA</v>
          </cell>
          <cell r="F1361" t="n">
            <v>1</v>
          </cell>
          <cell r="G1361" t="str">
            <v>FA</v>
          </cell>
          <cell r="H1361" t="str">
            <v>NÃO</v>
          </cell>
          <cell r="I1361" t="n">
            <v>106.77466673172</v>
          </cell>
        </row>
        <row r="1362">
          <cell r="A1362" t="n">
            <v>92437516</v>
          </cell>
          <cell r="B1362" t="n">
            <v>20</v>
          </cell>
          <cell r="C1362" t="str">
            <v xml:space="preserve">SINVASTATINA - 10MG</v>
          </cell>
          <cell r="D1362" t="str">
            <v xml:space="preserve">ZOCOR - 10MG</v>
          </cell>
          <cell r="E1362" t="str">
            <v xml:space="preserve">MERCK SHARP &amp; DOHME</v>
          </cell>
          <cell r="F1362" t="n">
            <v>1</v>
          </cell>
          <cell r="G1362" t="str">
            <v>COM</v>
          </cell>
          <cell r="H1362" t="str">
            <v>NÃO</v>
          </cell>
          <cell r="I1362" t="n">
            <v>2.1204994911868962</v>
          </cell>
        </row>
        <row r="1363">
          <cell r="A1363" t="n">
            <v>90249020</v>
          </cell>
          <cell r="B1363" t="n">
            <v>20</v>
          </cell>
          <cell r="C1363" t="str">
            <v xml:space="preserve">CEFTRIAXONA SÓDICA</v>
          </cell>
          <cell r="D1363" t="str">
            <v xml:space="preserve">CEFTRIONA 500 MG PÓ SOL. INJ. CX. 50 FA</v>
          </cell>
          <cell r="E1363" t="str">
            <v>NOVAFARMA</v>
          </cell>
          <cell r="F1363" t="n">
            <v>1</v>
          </cell>
          <cell r="G1363" t="str">
            <v>FA</v>
          </cell>
          <cell r="H1363" t="str">
            <v>NÃO</v>
          </cell>
          <cell r="I1363" t="n">
            <v>12.85289790373519</v>
          </cell>
        </row>
        <row r="1364">
          <cell r="A1364" t="n">
            <v>90193512</v>
          </cell>
          <cell r="B1364" t="n">
            <v>20</v>
          </cell>
          <cell r="C1364" t="str">
            <v xml:space="preserve">CLORETO DE SODIO - 10%  10ML</v>
          </cell>
          <cell r="D1364" t="str">
            <v xml:space="preserve">CLORETO DE SODIO - 10%  10ML</v>
          </cell>
          <cell r="E1364" t="str">
            <v xml:space="preserve">HALEX ISTAR INDÚSTRIA</v>
          </cell>
          <cell r="F1364" t="n">
            <v>1</v>
          </cell>
          <cell r="G1364" t="str">
            <v>AMP</v>
          </cell>
          <cell r="H1364" t="str">
            <v>NÃO</v>
          </cell>
          <cell r="I1364" t="n">
            <v>0.30397431824886101</v>
          </cell>
        </row>
        <row r="1365">
          <cell r="A1365" t="n">
            <v>92469957</v>
          </cell>
          <cell r="B1365" t="n">
            <v>20</v>
          </cell>
          <cell r="C1365" t="str">
            <v xml:space="preserve">NISTATINA - 100.000UIGRA + OXIDO DE ZINCO - 200MGGRA  60GRA POMADA</v>
          </cell>
          <cell r="D1365" t="str">
            <v xml:space="preserve">NISTATINA - 100.000UIGRA + OXIDO DE ZINCO - 200MGGRA  60GRA POMADA</v>
          </cell>
          <cell r="E1365" t="str">
            <v>MEDLEY</v>
          </cell>
          <cell r="F1365" t="n">
            <v>60</v>
          </cell>
          <cell r="G1365" t="str">
            <v>G</v>
          </cell>
          <cell r="H1365" t="str">
            <v>SIM</v>
          </cell>
          <cell r="I1365" t="n">
            <v>0.51822998275149723</v>
          </cell>
        </row>
        <row r="1366">
          <cell r="A1366" t="n">
            <v>92456839</v>
          </cell>
          <cell r="B1366" t="n">
            <v>20</v>
          </cell>
          <cell r="C1366" t="str">
            <v xml:space="preserve">ACETILCISTEINA - 600MG  5GRA</v>
          </cell>
          <cell r="D1366" t="str">
            <v xml:space="preserve">ACETILCISTEINA - 600MG  5GRA</v>
          </cell>
          <cell r="E1366" t="str">
            <v>EUROFARMA</v>
          </cell>
          <cell r="F1366" t="n">
            <v>1</v>
          </cell>
          <cell r="G1366" t="str">
            <v>ENV</v>
          </cell>
          <cell r="H1366" t="str">
            <v>NÃO</v>
          </cell>
          <cell r="I1366" t="n">
            <v>3.1789858092898591</v>
          </cell>
        </row>
        <row r="1367">
          <cell r="A1367" t="n">
            <v>90181379</v>
          </cell>
          <cell r="B1367" t="n">
            <v>20</v>
          </cell>
          <cell r="C1367" t="str">
            <v>ACETILCISTEÍNA</v>
          </cell>
          <cell r="D1367" t="str">
            <v xml:space="preserve">ACETILCISTEÍNA 600 MG  GRAN. CX. 16 ENV. X 5 G</v>
          </cell>
          <cell r="E1367" t="str">
            <v>MEDLEY</v>
          </cell>
          <cell r="F1367" t="n">
            <v>1</v>
          </cell>
          <cell r="G1367" t="str">
            <v>UN</v>
          </cell>
          <cell r="H1367" t="str">
            <v>NÃO</v>
          </cell>
          <cell r="I1367" t="n">
            <v>2.3926051090971048</v>
          </cell>
        </row>
        <row r="1368">
          <cell r="A1368" t="n">
            <v>90284798</v>
          </cell>
          <cell r="B1368" t="n">
            <v>20</v>
          </cell>
          <cell r="C1368" t="str">
            <v xml:space="preserve">CLORETO DE SÓDIO 0,9% SOL. INJ. SIST. FECH. CX. 48 FR. X 250 ML</v>
          </cell>
          <cell r="D1368" t="str">
            <v xml:space="preserve">CLORETO DE SÓDIO 0,9% SOL. INJ. SIST. FECH. CX. 48 FR. X 250 ML</v>
          </cell>
          <cell r="E1368" t="str">
            <v>EQUIPLEX</v>
          </cell>
          <cell r="F1368" t="n">
            <v>1</v>
          </cell>
          <cell r="G1368" t="str">
            <v>FR</v>
          </cell>
          <cell r="H1368" t="str">
            <v>NÃO</v>
          </cell>
          <cell r="I1368" t="n">
            <v>5.3140799431617172</v>
          </cell>
        </row>
        <row r="1369">
          <cell r="A1369" t="n">
            <v>90284828</v>
          </cell>
          <cell r="B1369" t="n">
            <v>20</v>
          </cell>
          <cell r="C1369" t="str">
            <v xml:space="preserve">CLORETO DE SÓDIO 0,9% SOL. INJ. SIST. FECH. FR. X 1000ML</v>
          </cell>
          <cell r="D1369" t="str">
            <v xml:space="preserve">CLORETO DE SÓDIO 0,9% SOL. INJ. SIST. FECH. FR. X 1000ML</v>
          </cell>
          <cell r="E1369" t="str">
            <v>BASA</v>
          </cell>
          <cell r="F1369" t="n">
            <v>1</v>
          </cell>
          <cell r="G1369" t="str">
            <v>UN</v>
          </cell>
          <cell r="H1369" t="str">
            <v>NÃO</v>
          </cell>
          <cell r="I1369" t="n">
            <v>8.8061344002255773</v>
          </cell>
        </row>
        <row r="1370">
          <cell r="A1370" t="n">
            <v>90311078</v>
          </cell>
          <cell r="B1370" t="n">
            <v>20</v>
          </cell>
          <cell r="C1370" t="str">
            <v xml:space="preserve">CLORETO DE SÓDIO 0,9% SOL. INJ. CX 800 AMP. PLÁST. X 10 ML</v>
          </cell>
          <cell r="D1370" t="str">
            <v xml:space="preserve">CLORETO DE SÓDIO 0,9% SOL. INJ. CX 800 AMP. PLÁST. X 10 ML</v>
          </cell>
          <cell r="E1370" t="str">
            <v>SAMTEC</v>
          </cell>
          <cell r="F1370" t="n">
            <v>1</v>
          </cell>
          <cell r="G1370" t="str">
            <v>AMP</v>
          </cell>
          <cell r="H1370" t="str">
            <v>NÃO</v>
          </cell>
          <cell r="I1370" t="n">
            <v>0.55947290460134524</v>
          </cell>
        </row>
        <row r="1371">
          <cell r="A1371" t="n">
            <v>90333055</v>
          </cell>
          <cell r="B1371" t="n">
            <v>20</v>
          </cell>
          <cell r="C1371" t="str">
            <v xml:space="preserve">MALEATO DE LEVOMEPROMAZINA - 100MG</v>
          </cell>
          <cell r="D1371" t="str">
            <v xml:space="preserve">NEOZINE - 100MG</v>
          </cell>
          <cell r="E1371" t="str">
            <v>SANOFI-AVENTIS</v>
          </cell>
          <cell r="F1371" t="n">
            <v>1</v>
          </cell>
          <cell r="G1371" t="str">
            <v>COM</v>
          </cell>
          <cell r="H1371" t="str">
            <v>NÃO</v>
          </cell>
          <cell r="I1371" t="n">
            <v>1.0210769079238307</v>
          </cell>
        </row>
        <row r="1372">
          <cell r="A1372" t="n">
            <v>92378340</v>
          </cell>
          <cell r="B1372" t="n">
            <v>20</v>
          </cell>
          <cell r="C1372" t="str">
            <v xml:space="preserve">FUMARATO DE FORMOTEROL + BUDESONIDA - 12  400MCG</v>
          </cell>
          <cell r="D1372" t="str">
            <v xml:space="preserve">FORASEQ - 12  400MCG</v>
          </cell>
          <cell r="E1372" t="str">
            <v>NOVARTIS</v>
          </cell>
          <cell r="F1372" t="n">
            <v>1</v>
          </cell>
          <cell r="G1372" t="str">
            <v>CAP</v>
          </cell>
          <cell r="H1372" t="str">
            <v>NÃO</v>
          </cell>
          <cell r="I1372" t="n">
            <v>1.7449202794920891</v>
          </cell>
        </row>
        <row r="1373">
          <cell r="A1373" t="n">
            <v>90199308</v>
          </cell>
          <cell r="B1373" t="n">
            <v>20</v>
          </cell>
          <cell r="C1373" t="str">
            <v xml:space="preserve">CLORETO DE SÓDIO 0,9% SOL. INJ. BOLSA PLÁST. VIAFLEX SIST. FECH. X 50ML</v>
          </cell>
          <cell r="D1373" t="str">
            <v xml:space="preserve">SOLUÇÃO FISIOLÓGICA - CLORETO DE SÓDIO 0,9% SOL. INJ. BOLSA PLÁST. VIAFLEX SIST. FECH. X 50ML</v>
          </cell>
          <cell r="E1373" t="str">
            <v xml:space="preserve">BAXTER HEALTHCARE - USA</v>
          </cell>
          <cell r="F1373" t="n">
            <v>1</v>
          </cell>
          <cell r="G1373" t="str">
            <v>UN</v>
          </cell>
          <cell r="H1373" t="str">
            <v>NÃO</v>
          </cell>
          <cell r="I1373" t="n">
            <v>5.804330253416695</v>
          </cell>
        </row>
        <row r="1374">
          <cell r="A1374" t="n">
            <v>92254500</v>
          </cell>
          <cell r="B1374" t="n">
            <v>20</v>
          </cell>
          <cell r="C1374" t="str">
            <v xml:space="preserve">DIPIRONA SODICA - 500MG</v>
          </cell>
          <cell r="D1374" t="str">
            <v xml:space="preserve">NOVALGINA - 500MG</v>
          </cell>
          <cell r="E1374" t="str">
            <v>SANOFI-AVENTIS</v>
          </cell>
          <cell r="F1374" t="n">
            <v>1</v>
          </cell>
          <cell r="G1374" t="str">
            <v>COM</v>
          </cell>
          <cell r="H1374" t="str">
            <v>NÃO</v>
          </cell>
          <cell r="I1374" t="n">
            <v>0.83457558094071627</v>
          </cell>
        </row>
        <row r="1375">
          <cell r="A1375" t="n">
            <v>90199448</v>
          </cell>
          <cell r="B1375" t="n">
            <v>20</v>
          </cell>
          <cell r="C1375" t="str">
            <v xml:space="preserve">SOLUÇAO GLICO-FISIOLOGICA BOLSA PLAST VIAFLEX - 1000ML SISTEMA FECHADO VIAFLEX</v>
          </cell>
          <cell r="D1375" t="str">
            <v xml:space="preserve">SOLUÇAO GLICO-FISIOLOGICA BOLSA PLAST VIAFLEX - 1000ML</v>
          </cell>
          <cell r="E1375" t="str">
            <v xml:space="preserve">BAXTER HEALTHCARE - USA</v>
          </cell>
          <cell r="F1375" t="n">
            <v>1</v>
          </cell>
          <cell r="G1375" t="str">
            <v>UN</v>
          </cell>
          <cell r="H1375" t="str">
            <v>NÃO</v>
          </cell>
          <cell r="I1375" t="n">
            <v>10.65101471179349</v>
          </cell>
        </row>
        <row r="1376">
          <cell r="A1376" t="n">
            <v>90161637</v>
          </cell>
          <cell r="B1376" t="n">
            <v>20</v>
          </cell>
          <cell r="C1376" t="str">
            <v xml:space="preserve">LACTULOSE - 667MGML XPE. FR. VD. X 120 ML</v>
          </cell>
          <cell r="D1376" t="str">
            <v xml:space="preserve">PENTALAC - 667MGML XPE. FR. VD. X 120 ML</v>
          </cell>
          <cell r="E1376" t="str">
            <v xml:space="preserve">UCI - FARMA</v>
          </cell>
          <cell r="F1376" t="n">
            <v>120</v>
          </cell>
          <cell r="G1376" t="str">
            <v>ML</v>
          </cell>
          <cell r="H1376" t="str">
            <v>SIM</v>
          </cell>
          <cell r="I1376" t="n">
            <v>0.2352870324376064</v>
          </cell>
        </row>
        <row r="1377">
          <cell r="A1377" t="n">
            <v>92414214</v>
          </cell>
          <cell r="B1377" t="n">
            <v>20</v>
          </cell>
          <cell r="C1377" t="str">
            <v xml:space="preserve">NEOMICINA + BACITRACINA ZINCO - 15GRA POM.</v>
          </cell>
          <cell r="D1377" t="str">
            <v xml:space="preserve">NEOBACIPAN - 15GRA</v>
          </cell>
          <cell r="E1377" t="str">
            <v>ROYTON</v>
          </cell>
          <cell r="F1377" t="n">
            <v>15</v>
          </cell>
          <cell r="G1377" t="str">
            <v>G</v>
          </cell>
          <cell r="H1377" t="str">
            <v>SIM</v>
          </cell>
          <cell r="I1377" t="n">
            <v>0.89512451566167683</v>
          </cell>
        </row>
        <row r="1378">
          <cell r="A1378" t="n">
            <v>90190084</v>
          </cell>
          <cell r="B1378" t="n">
            <v>20</v>
          </cell>
          <cell r="C1378" t="str">
            <v xml:space="preserve">VILDAGLIPTINA - 50MG</v>
          </cell>
          <cell r="D1378" t="str">
            <v xml:space="preserve">GALVUS - 50MG</v>
          </cell>
          <cell r="E1378" t="str">
            <v>NOVARTIS</v>
          </cell>
          <cell r="F1378" t="n">
            <v>1</v>
          </cell>
          <cell r="G1378" t="str">
            <v>COM</v>
          </cell>
          <cell r="H1378" t="str">
            <v>NÃO</v>
          </cell>
          <cell r="I1378" t="n">
            <v>3.4084577029387675</v>
          </cell>
        </row>
        <row r="1379">
          <cell r="A1379" t="n">
            <v>92382592</v>
          </cell>
          <cell r="B1379" t="n">
            <v>20</v>
          </cell>
          <cell r="C1379" t="str">
            <v xml:space="preserve">DROPERIDOL - 2,5MG1ML</v>
          </cell>
          <cell r="D1379" t="str">
            <v xml:space="preserve">DROPERDAL - 2,5MG1ML</v>
          </cell>
          <cell r="E1379" t="str">
            <v>CRISTALIA</v>
          </cell>
          <cell r="F1379" t="n">
            <v>1</v>
          </cell>
          <cell r="G1379" t="str">
            <v>AMP</v>
          </cell>
          <cell r="H1379" t="str">
            <v>NÃO</v>
          </cell>
          <cell r="I1379" t="n">
            <v>8.9940471796086037</v>
          </cell>
        </row>
        <row r="1380">
          <cell r="A1380" t="n">
            <v>92370110</v>
          </cell>
          <cell r="B1380" t="n">
            <v>20</v>
          </cell>
          <cell r="C1380" t="str">
            <v xml:space="preserve">FOSFATO DISSODICO DE DEXAMETASONA - 2MG1ML</v>
          </cell>
          <cell r="D1380" t="str">
            <v xml:space="preserve">FOSFATO DISSODICO DE DEXAMETASONA - 2MG1ML</v>
          </cell>
          <cell r="E1380" t="str">
            <v xml:space="preserve">TEUTO BRAS.</v>
          </cell>
          <cell r="F1380" t="n">
            <v>1</v>
          </cell>
          <cell r="G1380" t="str">
            <v>AMP</v>
          </cell>
          <cell r="H1380" t="str">
            <v>NÃO</v>
          </cell>
          <cell r="I1380" t="n">
            <v>3.5451169012121144</v>
          </cell>
        </row>
        <row r="1381">
          <cell r="A1381" t="n">
            <v>90267524</v>
          </cell>
          <cell r="B1381" t="n">
            <v>20</v>
          </cell>
          <cell r="C1381" t="str">
            <v xml:space="preserve">DIMETICONA - 125MG</v>
          </cell>
          <cell r="D1381" t="str">
            <v xml:space="preserve">LUFTAL MAX - 125MG</v>
          </cell>
          <cell r="E1381" t="str">
            <v>B-MS</v>
          </cell>
          <cell r="F1381" t="n">
            <v>1</v>
          </cell>
          <cell r="G1381" t="str">
            <v>COM</v>
          </cell>
          <cell r="H1381" t="str">
            <v>NÃO</v>
          </cell>
          <cell r="I1381" t="n">
            <v>1.6319835512730292</v>
          </cell>
        </row>
        <row r="1382">
          <cell r="A1382" t="n">
            <v>90190017</v>
          </cell>
          <cell r="B1382" t="n">
            <v>20</v>
          </cell>
          <cell r="C1382" t="str">
            <v xml:space="preserve">METRONIDAZOL - 250MG</v>
          </cell>
          <cell r="D1382" t="str">
            <v xml:space="preserve">FLAGYL - 250MG</v>
          </cell>
          <cell r="E1382" t="str">
            <v>SANOFI-AVENTIS</v>
          </cell>
          <cell r="F1382" t="n">
            <v>1</v>
          </cell>
          <cell r="G1382" t="str">
            <v>COM</v>
          </cell>
          <cell r="H1382" t="str">
            <v>NÃO</v>
          </cell>
          <cell r="I1382" t="n">
            <v>0.77697938470485783</v>
          </cell>
        </row>
        <row r="1383">
          <cell r="A1383" t="n">
            <v>90248856</v>
          </cell>
          <cell r="B1383" t="n">
            <v>20</v>
          </cell>
          <cell r="C1383" t="str">
            <v xml:space="preserve">CLORIDRATO DE RANITIDINA - 25MGML</v>
          </cell>
          <cell r="D1383" t="str">
            <v xml:space="preserve">CLORIDRATO DE RANITIDINA - 25MGML</v>
          </cell>
          <cell r="E1383" t="str">
            <v>NOVAFARMA</v>
          </cell>
          <cell r="F1383" t="n">
            <v>1</v>
          </cell>
          <cell r="G1383" t="str">
            <v>AMP</v>
          </cell>
          <cell r="H1383" t="str">
            <v>NÃO</v>
          </cell>
          <cell r="I1383" t="n">
            <v>1.890232466310815</v>
          </cell>
        </row>
        <row r="1384">
          <cell r="A1384" t="n">
            <v>90938828</v>
          </cell>
          <cell r="B1384" t="n">
            <v>20</v>
          </cell>
          <cell r="C1384" t="str">
            <v xml:space="preserve">DIGESTIVO IN VIVO CINTILOGRAFIA DAS GLANDULAS SALIVARES COM OU SEM ESTIMULO</v>
          </cell>
          <cell r="D1384" t="str">
            <v xml:space="preserve">DIGESTIVO IN VIVO CINTILOGRAFIA DAS GLANDULAS SALIVARES COM OU SEM ESTIMULO</v>
          </cell>
          <cell r="E1384" t="str">
            <v>SBMN</v>
          </cell>
          <cell r="F1384" t="n">
            <v>1</v>
          </cell>
          <cell r="G1384" t="str">
            <v>UN</v>
          </cell>
          <cell r="H1384" t="str">
            <v>NÃO</v>
          </cell>
          <cell r="I1384" t="n">
            <v>73.3170785807269</v>
          </cell>
        </row>
        <row r="1385">
          <cell r="A1385" t="n">
            <v>91527023</v>
          </cell>
          <cell r="B1385" t="n">
            <v>20</v>
          </cell>
          <cell r="C1385" t="str">
            <v xml:space="preserve">CELECOXIB - 200MG</v>
          </cell>
          <cell r="D1385" t="str">
            <v xml:space="preserve">CELEBRA - 200MG</v>
          </cell>
          <cell r="E1385" t="str">
            <v xml:space="preserve">PHARMACIA PFIZER</v>
          </cell>
          <cell r="F1385" t="n">
            <v>1</v>
          </cell>
          <cell r="G1385" t="str">
            <v>COM</v>
          </cell>
          <cell r="H1385" t="str">
            <v>NÃO</v>
          </cell>
          <cell r="I1385" t="n">
            <v>4.1519929379426035</v>
          </cell>
        </row>
        <row r="1386">
          <cell r="A1386" t="n">
            <v>92457363</v>
          </cell>
          <cell r="B1386" t="n">
            <v>20</v>
          </cell>
          <cell r="C1386" t="str">
            <v xml:space="preserve">CEFUROXIMA SÓDICA 750 MG PÓ SOL. INJ. CX. 50 FA + 50 AMP. DIL. X 6 ML</v>
          </cell>
          <cell r="D1386" t="str">
            <v xml:space="preserve">CEFUROXIMA SÓDICA 750 MG PÓ SOL. INJ. CX. 50 FA + 50 AMP. DIL. X 6 ML</v>
          </cell>
          <cell r="E1386" t="str">
            <v>EUROFARMA</v>
          </cell>
          <cell r="F1386" t="n">
            <v>1</v>
          </cell>
          <cell r="G1386" t="str">
            <v>FA</v>
          </cell>
          <cell r="H1386" t="str">
            <v>NÃO</v>
          </cell>
          <cell r="I1386" t="n">
            <v>24.760406197765779</v>
          </cell>
        </row>
        <row r="1387">
          <cell r="A1387" t="n">
            <v>90156730</v>
          </cell>
          <cell r="B1387" t="n">
            <v>20</v>
          </cell>
          <cell r="C1387" t="str">
            <v>CITALOPRAM</v>
          </cell>
          <cell r="D1387" t="str">
            <v xml:space="preserve">CITALOPRAM 20 MG CX. 14 CP. REV.</v>
          </cell>
          <cell r="E1387" t="str">
            <v>FARMASA</v>
          </cell>
          <cell r="F1387" t="n">
            <v>1</v>
          </cell>
          <cell r="G1387" t="str">
            <v>COM</v>
          </cell>
          <cell r="H1387" t="str">
            <v>NÃO</v>
          </cell>
          <cell r="I1387" t="n">
            <v>2.9457824353013247</v>
          </cell>
        </row>
        <row r="1388">
          <cell r="A1388" t="n">
            <v>90285654</v>
          </cell>
          <cell r="B1388" t="n">
            <v>20</v>
          </cell>
          <cell r="C1388" t="str">
            <v xml:space="preserve">CLORIDRATO DE LIDOCAÍNA 20 MGG GEL TÓP CX. 100 BISN. X 30 G</v>
          </cell>
          <cell r="D1388" t="str">
            <v xml:space="preserve">CLORIDRATO DE LIDOCAÍNA 20 MGG GEL TÓP CX. 100 BISN. X 30 G</v>
          </cell>
          <cell r="E1388" t="str">
            <v>HIPOLABOR</v>
          </cell>
          <cell r="F1388" t="n">
            <v>30</v>
          </cell>
          <cell r="G1388" t="str">
            <v>G</v>
          </cell>
          <cell r="H1388" t="str">
            <v>SIM</v>
          </cell>
          <cell r="I1388" t="n">
            <v>0.15704124500232894</v>
          </cell>
        </row>
        <row r="1389">
          <cell r="A1389" t="n">
            <v>92355110</v>
          </cell>
          <cell r="B1389" t="n">
            <v>20</v>
          </cell>
          <cell r="C1389" t="str">
            <v xml:space="preserve">ONDANSETRONA 4 MG (2 MGML) SOL. INJ. CX. 1 AMP X 2 ML</v>
          </cell>
          <cell r="D1389" t="str">
            <v xml:space="preserve">VONAU 4 MG (2 MGML) SOL. INJ. CX. 1 AMP X 2 ML</v>
          </cell>
          <cell r="E1389" t="str">
            <v xml:space="preserve">BIOLAB SANUS</v>
          </cell>
          <cell r="F1389" t="n">
            <v>1</v>
          </cell>
          <cell r="G1389" t="str">
            <v>AMP</v>
          </cell>
          <cell r="H1389" t="str">
            <v>NÃO</v>
          </cell>
          <cell r="I1389" t="n">
            <v>15.087178557725052</v>
          </cell>
        </row>
        <row r="1390">
          <cell r="A1390" t="n">
            <v>90244010</v>
          </cell>
          <cell r="B1390" t="n">
            <v>20</v>
          </cell>
          <cell r="C1390" t="str">
            <v xml:space="preserve">CLORIDRATO DE LOPERAMIDA</v>
          </cell>
          <cell r="D1390" t="str">
            <v>IMOSEC</v>
          </cell>
          <cell r="E1390" t="str">
            <v>JANSSEN-CILAG</v>
          </cell>
          <cell r="F1390" t="n">
            <v>1</v>
          </cell>
          <cell r="G1390" t="str">
            <v>COM</v>
          </cell>
          <cell r="H1390" t="str">
            <v>NÃO</v>
          </cell>
          <cell r="I1390" t="n">
            <v>0.60679008000000001</v>
          </cell>
        </row>
        <row r="1391">
          <cell r="A1391" t="n">
            <v>90282779</v>
          </cell>
          <cell r="B1391" t="n">
            <v>20</v>
          </cell>
          <cell r="C1391" t="str">
            <v xml:space="preserve">ÁGUA PARA INJETÁVEIS SOL. INJ. SIST. FECH. FR. X 1000ML</v>
          </cell>
          <cell r="D1391" t="str">
            <v xml:space="preserve">ÁGUA PARA INJETÁVEIS SOL. INJ. SIST. FECH. FR. X 1000ML</v>
          </cell>
          <cell r="E1391" t="str">
            <v>BASA</v>
          </cell>
          <cell r="F1391" t="n">
            <v>1</v>
          </cell>
          <cell r="G1391" t="str">
            <v>UN</v>
          </cell>
          <cell r="H1391" t="str">
            <v>NÃO</v>
          </cell>
          <cell r="I1391" t="n">
            <v>11.525562038016686</v>
          </cell>
        </row>
        <row r="1392">
          <cell r="A1392" t="n">
            <v>90127234</v>
          </cell>
          <cell r="B1392" t="n">
            <v>20</v>
          </cell>
          <cell r="C1392" t="str">
            <v xml:space="preserve">CLORIDRATO DE SERTRALINA - 50MG</v>
          </cell>
          <cell r="D1392" t="str">
            <v xml:space="preserve">CLORIDRATO DE SERTRALINA - 50MG</v>
          </cell>
          <cell r="E1392" t="str">
            <v>BIOSINTETICA</v>
          </cell>
          <cell r="F1392" t="n">
            <v>1</v>
          </cell>
          <cell r="G1392" t="str">
            <v>COM</v>
          </cell>
          <cell r="H1392" t="str">
            <v>NÃO</v>
          </cell>
          <cell r="I1392" t="n">
            <v>2.5573768117005766</v>
          </cell>
        </row>
        <row r="1393">
          <cell r="A1393" t="n">
            <v>92455700</v>
          </cell>
          <cell r="B1393" t="n">
            <v>20</v>
          </cell>
          <cell r="C1393" t="str">
            <v xml:space="preserve">OMEPRAZOL - 20MG</v>
          </cell>
          <cell r="D1393" t="str">
            <v xml:space="preserve">OMEPRAZOL - 20MG</v>
          </cell>
          <cell r="E1393" t="str">
            <v xml:space="preserve">EMS SA</v>
          </cell>
          <cell r="F1393" t="n">
            <v>1</v>
          </cell>
          <cell r="G1393" t="str">
            <v>CAP</v>
          </cell>
          <cell r="H1393" t="str">
            <v>NÃO</v>
          </cell>
          <cell r="I1393" t="n">
            <v>2.4027026473023962</v>
          </cell>
        </row>
        <row r="1394">
          <cell r="A1394" t="n">
            <v>90132483</v>
          </cell>
          <cell r="B1394" t="n">
            <v>20</v>
          </cell>
          <cell r="C1394" t="str">
            <v xml:space="preserve">CLORIDRATO DE CIPROFLOXACINO - 500MG</v>
          </cell>
          <cell r="D1394" t="str">
            <v xml:space="preserve">CIPRO XR - 500MG CX. 7 CP. REV.</v>
          </cell>
          <cell r="E1394" t="str">
            <v>BAYER</v>
          </cell>
          <cell r="F1394" t="n">
            <v>1</v>
          </cell>
          <cell r="G1394" t="str">
            <v>COM</v>
          </cell>
          <cell r="H1394" t="str">
            <v>NÃO</v>
          </cell>
          <cell r="I1394" t="n">
            <v>21.07871292728932</v>
          </cell>
        </row>
        <row r="1395">
          <cell r="A1395" t="n">
            <v>90135938</v>
          </cell>
          <cell r="B1395" t="n">
            <v>20</v>
          </cell>
          <cell r="C1395" t="str">
            <v xml:space="preserve">ACETILCISTEÍNA 100 MGML SOL. INJ. CX. 5 AMP. VD. X 3 ML</v>
          </cell>
          <cell r="D1395" t="str">
            <v xml:space="preserve">BROMUC 100 MGML SOL. INJ. CX. 5 AMP. VD. X 3 ML</v>
          </cell>
          <cell r="E1395" t="str">
            <v>ARISTON</v>
          </cell>
          <cell r="F1395" t="n">
            <v>1</v>
          </cell>
          <cell r="G1395" t="str">
            <v>AMP</v>
          </cell>
          <cell r="H1395" t="str">
            <v>NÃO</v>
          </cell>
          <cell r="I1395" t="n">
            <v>3.3509273796347365</v>
          </cell>
        </row>
        <row r="1396">
          <cell r="A1396" t="n">
            <v>90281594</v>
          </cell>
          <cell r="B1396" t="n">
            <v>20</v>
          </cell>
          <cell r="C1396" t="str">
            <v xml:space="preserve">GLICOFISIOLOGICO - LINHAMAX - FRASCOS - SISTEMA FECHADO 500 ML</v>
          </cell>
          <cell r="D1396" t="str">
            <v xml:space="preserve">GLICOFISIOLOGICO - LINHAMAX - FRASCOS - SISTEMA FECHADO 500 ML</v>
          </cell>
          <cell r="E1396" t="str">
            <v xml:space="preserve">EUROFARMA  SEGMENTA</v>
          </cell>
          <cell r="F1396" t="n">
            <v>1</v>
          </cell>
          <cell r="G1396" t="str">
            <v>FR</v>
          </cell>
          <cell r="H1396" t="str">
            <v>NÃO</v>
          </cell>
          <cell r="I1396" t="n">
            <v>7.0981803698083858</v>
          </cell>
        </row>
        <row r="1397">
          <cell r="A1397" t="n">
            <v>92258247</v>
          </cell>
          <cell r="B1397" t="n">
            <v>20</v>
          </cell>
          <cell r="C1397" t="str">
            <v xml:space="preserve">CLORIDRATO DE LIDOCAÍNA+EPINEFRINA  5% +75 MGML SOL. INJ. CX. 50 EST. AMP. X 2 ML</v>
          </cell>
          <cell r="D1397" t="str">
            <v xml:space="preserve">XYLESTESIN PESADA 5% +75 MGML SOL. INJ. CX. 50 EST. AMP. X 2 ML</v>
          </cell>
          <cell r="E1397" t="str">
            <v>CRISTALIA</v>
          </cell>
          <cell r="F1397" t="n">
            <v>1</v>
          </cell>
          <cell r="G1397" t="str">
            <v>AMP</v>
          </cell>
          <cell r="H1397" t="str">
            <v>NÃO</v>
          </cell>
          <cell r="I1397" t="n">
            <v>4.96253444803782</v>
          </cell>
        </row>
        <row r="1398">
          <cell r="A1398" t="n">
            <v>92383300</v>
          </cell>
          <cell r="B1398" t="n">
            <v>20</v>
          </cell>
          <cell r="C1398" t="str">
            <v xml:space="preserve">LIDOCAINA + PRILOCAINA 5% - 5GRA CREME</v>
          </cell>
          <cell r="D1398" t="str">
            <v xml:space="preserve">EMLA 5% - 5GRA CREME</v>
          </cell>
          <cell r="E1398" t="str">
            <v>ASTRAZENECA</v>
          </cell>
          <cell r="F1398" t="n">
            <v>5</v>
          </cell>
          <cell r="G1398" t="str">
            <v>G</v>
          </cell>
          <cell r="H1398" t="str">
            <v>SIM</v>
          </cell>
          <cell r="I1398" t="n">
            <v>3.6393351575492288</v>
          </cell>
        </row>
        <row r="1399">
          <cell r="A1399" t="n">
            <v>90296079</v>
          </cell>
          <cell r="B1399" t="n">
            <v>20</v>
          </cell>
          <cell r="C1399" t="str">
            <v xml:space="preserve">CLORIDRATO DE NEBIVOLOL - 5MG</v>
          </cell>
          <cell r="D1399" t="str">
            <v xml:space="preserve">NEBILET - 5MG</v>
          </cell>
          <cell r="E1399" t="str">
            <v xml:space="preserve">BIOLAB SANUS</v>
          </cell>
          <cell r="F1399" t="n">
            <v>1</v>
          </cell>
          <cell r="G1399" t="str">
            <v>COM</v>
          </cell>
          <cell r="H1399" t="str">
            <v>NÃO</v>
          </cell>
          <cell r="I1399" t="n">
            <v>3.1564541765955694</v>
          </cell>
        </row>
        <row r="1400">
          <cell r="A1400" t="n">
            <v>90305337</v>
          </cell>
          <cell r="B1400" t="n">
            <v>20</v>
          </cell>
          <cell r="C1400" t="str">
            <v xml:space="preserve">FONDAPARINUX SODICO  2,5MG SOL INJ CX 2 SER. PREENCHIDA X 0,5 ML</v>
          </cell>
          <cell r="D1400" t="str">
            <v xml:space="preserve">ARIXTRA 2,5MG SOL INJ CX 2 SER. PREENCHIDA X 0,5 ML</v>
          </cell>
          <cell r="E1400" t="str">
            <v>GLAXOSMITKLINE</v>
          </cell>
          <cell r="F1400" t="n">
            <v>1</v>
          </cell>
          <cell r="G1400" t="str">
            <v>SER</v>
          </cell>
          <cell r="H1400" t="str">
            <v>NÃO</v>
          </cell>
          <cell r="I1400" t="n">
            <v>20.430824471505993</v>
          </cell>
        </row>
        <row r="1401">
          <cell r="A1401" t="n">
            <v>92382053</v>
          </cell>
          <cell r="B1401" t="n">
            <v>20</v>
          </cell>
          <cell r="C1401" t="str">
            <v xml:space="preserve">CLORIDRATO DE TRAMADOL - 50MG</v>
          </cell>
          <cell r="D1401" t="str">
            <v xml:space="preserve">DORLESS - 50MG</v>
          </cell>
          <cell r="E1401" t="str">
            <v xml:space="preserve">UNIAO QUIMICA</v>
          </cell>
          <cell r="F1401" t="n">
            <v>1</v>
          </cell>
          <cell r="G1401" t="str">
            <v>CAP</v>
          </cell>
          <cell r="H1401" t="str">
            <v>NÃO</v>
          </cell>
          <cell r="I1401" t="n">
            <v>2.1985514419760488</v>
          </cell>
        </row>
        <row r="1402">
          <cell r="A1402" t="n">
            <v>92456014</v>
          </cell>
          <cell r="B1402" t="n">
            <v>20</v>
          </cell>
          <cell r="C1402" t="str">
            <v xml:space="preserve">AZITROMICINA - 500MG</v>
          </cell>
          <cell r="D1402" t="str">
            <v xml:space="preserve">AZITROMICINA - 500MG</v>
          </cell>
          <cell r="E1402" t="str">
            <v xml:space="preserve">EMS SA</v>
          </cell>
          <cell r="F1402" t="n">
            <v>1</v>
          </cell>
          <cell r="G1402" t="str">
            <v>COM</v>
          </cell>
          <cell r="H1402" t="str">
            <v>NÃO</v>
          </cell>
          <cell r="I1402" t="n">
            <v>18.916462561638006</v>
          </cell>
        </row>
        <row r="1403">
          <cell r="A1403" t="n">
            <v>92406807</v>
          </cell>
          <cell r="B1403" t="n">
            <v>20</v>
          </cell>
          <cell r="C1403" t="str">
            <v xml:space="preserve">LEVOFLOXACINO - 500MG</v>
          </cell>
          <cell r="D1403" t="str">
            <v xml:space="preserve">LEVAQUIN - 500MG</v>
          </cell>
          <cell r="E1403" t="str">
            <v>JANSSEN-CILAG</v>
          </cell>
          <cell r="F1403" t="n">
            <v>1</v>
          </cell>
          <cell r="G1403" t="str">
            <v>COM</v>
          </cell>
          <cell r="H1403" t="str">
            <v>NÃO</v>
          </cell>
          <cell r="I1403" t="n">
            <v>22.46916464882808</v>
          </cell>
        </row>
        <row r="1404">
          <cell r="A1404" t="n">
            <v>92417183</v>
          </cell>
          <cell r="B1404" t="n">
            <v>20</v>
          </cell>
          <cell r="C1404" t="str">
            <v xml:space="preserve">CLORIDRATO DE TANSULOSINA - 0,4MG</v>
          </cell>
          <cell r="D1404" t="str">
            <v xml:space="preserve">OMNIC - 0,4MG</v>
          </cell>
          <cell r="E1404" t="str">
            <v>EUROFARMA</v>
          </cell>
          <cell r="F1404" t="n">
            <v>1</v>
          </cell>
          <cell r="G1404" t="str">
            <v>CAP</v>
          </cell>
          <cell r="H1404" t="str">
            <v>NÃO</v>
          </cell>
          <cell r="I1404" t="n">
            <v>7.576209117715794</v>
          </cell>
        </row>
        <row r="1405">
          <cell r="A1405" t="n">
            <v>92421415</v>
          </cell>
          <cell r="B1405" t="n">
            <v>20</v>
          </cell>
          <cell r="C1405" t="str">
            <v xml:space="preserve">POLICRESULENO + CLORIDRATO DE CINCHOCAINA POMADA - 30GRA</v>
          </cell>
          <cell r="D1405" t="str">
            <v xml:space="preserve">PROCTYL POMADA - 30GRA</v>
          </cell>
          <cell r="E1405" t="str">
            <v xml:space="preserve">NYCOMED PHARMA</v>
          </cell>
          <cell r="F1405" t="n">
            <v>30</v>
          </cell>
          <cell r="G1405" t="str">
            <v>G</v>
          </cell>
          <cell r="H1405" t="str">
            <v>SIM</v>
          </cell>
          <cell r="I1405" t="n">
            <v>1.5232820705119763</v>
          </cell>
        </row>
        <row r="1406">
          <cell r="A1406" t="n">
            <v>90216156</v>
          </cell>
          <cell r="B1406" t="n">
            <v>20</v>
          </cell>
          <cell r="C1406" t="str">
            <v xml:space="preserve">ONDANSETRONA 4 MG CX. 10 CP. REV.</v>
          </cell>
          <cell r="D1406" t="str">
            <v xml:space="preserve">ONDANTRIL 4 MG CX. 10 CP. REV.</v>
          </cell>
          <cell r="E1406" t="str">
            <v xml:space="preserve">SIGMA PHARMA</v>
          </cell>
          <cell r="F1406" t="n">
            <v>1</v>
          </cell>
          <cell r="G1406" t="str">
            <v>COM</v>
          </cell>
          <cell r="H1406" t="str">
            <v>NÃO</v>
          </cell>
          <cell r="I1406" t="n">
            <v>3.2831066290551925</v>
          </cell>
        </row>
        <row r="1407">
          <cell r="A1407" t="n">
            <v>90286251</v>
          </cell>
          <cell r="B1407" t="n">
            <v>20</v>
          </cell>
          <cell r="C1407" t="str">
            <v xml:space="preserve">FLUCONAZOL  100 MG CX. 8 CAP.</v>
          </cell>
          <cell r="D1407" t="str">
            <v xml:space="preserve">FLUCAZOL 100 MG</v>
          </cell>
          <cell r="E1407" t="str">
            <v>CRISTALIA</v>
          </cell>
          <cell r="F1407" t="n">
            <v>1</v>
          </cell>
          <cell r="G1407" t="str">
            <v>CAP</v>
          </cell>
          <cell r="H1407" t="str">
            <v>NÃO</v>
          </cell>
          <cell r="I1407" t="n">
            <v>23.310531837391697</v>
          </cell>
        </row>
        <row r="1408">
          <cell r="A1408" t="n">
            <v>90139100</v>
          </cell>
          <cell r="B1408" t="n">
            <v>20</v>
          </cell>
          <cell r="C1408" t="str">
            <v xml:space="preserve">IBUPROFENO - 100MGML  20ML GTS</v>
          </cell>
          <cell r="D1408" t="str">
            <v xml:space="preserve">ALIVIUM - 100MGML  20ML GTS</v>
          </cell>
          <cell r="E1408" t="str">
            <v xml:space="preserve">SCHERING PLOUGHMANTECORP</v>
          </cell>
          <cell r="F1408" t="n">
            <v>400</v>
          </cell>
          <cell r="G1408" t="str">
            <v>GTS</v>
          </cell>
          <cell r="H1408" t="str">
            <v>SIM</v>
          </cell>
          <cell r="I1408" t="n">
            <v>0.056209672721450804</v>
          </cell>
        </row>
        <row r="1409">
          <cell r="A1409" t="n">
            <v>90202694</v>
          </cell>
          <cell r="B1409" t="n">
            <v>20</v>
          </cell>
          <cell r="C1409" t="str">
            <v xml:space="preserve">CLORIDRATO DE LIDOCAÍNA - 2% SV SOL. INJ.</v>
          </cell>
          <cell r="D1409" t="str">
            <v xml:space="preserve">HYPOCAINA - 2% SV SOL. INJ.</v>
          </cell>
          <cell r="E1409" t="str">
            <v>HYPOFARMA</v>
          </cell>
          <cell r="F1409" t="n">
            <v>1</v>
          </cell>
          <cell r="G1409" t="str">
            <v>AMP</v>
          </cell>
          <cell r="H1409" t="str">
            <v>NÃO</v>
          </cell>
          <cell r="I1409" t="n">
            <v>1.2798658531705822</v>
          </cell>
        </row>
        <row r="1410">
          <cell r="A1410" t="n">
            <v>90284135</v>
          </cell>
          <cell r="B1410" t="n">
            <v>20</v>
          </cell>
          <cell r="C1410" t="str">
            <v xml:space="preserve">CELECOXIBE 200 MG CX. 4 CAP.</v>
          </cell>
          <cell r="D1410" t="str">
            <v xml:space="preserve">CELEBRA 200 MG CX. 4 CAP.</v>
          </cell>
          <cell r="E1410" t="str">
            <v xml:space="preserve">PHARMACIA PFIZER</v>
          </cell>
          <cell r="F1410" t="n">
            <v>1</v>
          </cell>
          <cell r="G1410" t="str">
            <v>CAP</v>
          </cell>
          <cell r="H1410" t="str">
            <v>NÃO</v>
          </cell>
          <cell r="I1410" t="n">
            <v>4.0994360653104183</v>
          </cell>
        </row>
        <row r="1411">
          <cell r="A1411" t="n">
            <v>92369162</v>
          </cell>
          <cell r="B1411" t="n">
            <v>20</v>
          </cell>
          <cell r="C1411" t="str">
            <v xml:space="preserve">GLICEROL 12% SOL. RETAL FR. X 500 ML</v>
          </cell>
          <cell r="D1411" t="str">
            <v xml:space="preserve">GLICERINA 12% SOL. RETAL FR. X 500 ML</v>
          </cell>
          <cell r="E1411" t="str">
            <v>J.P</v>
          </cell>
          <cell r="F1411" t="n">
            <v>1</v>
          </cell>
          <cell r="G1411" t="str">
            <v>UN</v>
          </cell>
          <cell r="H1411" t="str">
            <v>NÃO</v>
          </cell>
          <cell r="I1411" t="n">
            <v>8.6998669997022784</v>
          </cell>
        </row>
        <row r="1412">
          <cell r="A1412" t="n">
            <v>92419119</v>
          </cell>
          <cell r="B1412" t="n">
            <v>20</v>
          </cell>
          <cell r="C1412" t="str">
            <v xml:space="preserve">OMEPRAZOL - 40MG</v>
          </cell>
          <cell r="D1412" t="str">
            <v xml:space="preserve">PEPRAZOL - 40MG</v>
          </cell>
          <cell r="E1412" t="str">
            <v>LIBBS</v>
          </cell>
          <cell r="F1412" t="n">
            <v>1</v>
          </cell>
          <cell r="G1412" t="str">
            <v>CAP</v>
          </cell>
          <cell r="H1412" t="str">
            <v>NÃO</v>
          </cell>
          <cell r="I1412" t="n">
            <v>4.5698462115359302</v>
          </cell>
        </row>
        <row r="1413">
          <cell r="A1413" t="n">
            <v>90223810</v>
          </cell>
          <cell r="B1413" t="n">
            <v>20</v>
          </cell>
          <cell r="C1413" t="str">
            <v xml:space="preserve">DIMETICONA 75 MGML EMUL. ORAL  FR. PLÁST.  GTS. X  15  ML</v>
          </cell>
          <cell r="D1413" t="str">
            <v xml:space="preserve">SIMETICONA 75 MGML EMUL. ORAL  FR. PLÁST.  GTS. X  15  ML</v>
          </cell>
          <cell r="E1413" t="str">
            <v xml:space="preserve">PRATI DONADUZZI</v>
          </cell>
          <cell r="F1413" t="n">
            <v>300</v>
          </cell>
          <cell r="G1413" t="str">
            <v>GTS</v>
          </cell>
          <cell r="H1413" t="str">
            <v>SIM</v>
          </cell>
          <cell r="I1413" t="n">
            <v>0.031381711156304462</v>
          </cell>
        </row>
        <row r="1414">
          <cell r="A1414" t="n">
            <v>90904591</v>
          </cell>
          <cell r="B1414" t="n">
            <v>20</v>
          </cell>
          <cell r="C1414" t="str">
            <v xml:space="preserve">BIFIDOBACTERIUM LACTIS, LACTOBACILLUS PARACASEI, LACTOBACILLUS RHAMNOSUS,  LACTOBACILLUS ACIDOPHILLUS E FOS EM PO</v>
          </cell>
          <cell r="D1414" t="str">
            <v xml:space="preserve">SIMBIOFLORA SACHE 6 G (LACTOFOS 10 SACHES 6 G)</v>
          </cell>
          <cell r="E1414" t="str">
            <v>FARMOQUÍMICA</v>
          </cell>
          <cell r="F1414" t="n">
            <v>1</v>
          </cell>
          <cell r="G1414" t="str">
            <v>SACHE</v>
          </cell>
          <cell r="H1414" t="str">
            <v>NÃO</v>
          </cell>
          <cell r="I1414" t="n">
            <v>12.486141279607544</v>
          </cell>
        </row>
        <row r="1415">
          <cell r="A1415" t="n">
            <v>90218868</v>
          </cell>
          <cell r="B1415" t="n">
            <v>20</v>
          </cell>
          <cell r="C1415" t="str">
            <v>PANTOPRAZOL</v>
          </cell>
          <cell r="D1415" t="str">
            <v xml:space="preserve">PANTOPAZ 40 MG CX. 14 CP. REV.</v>
          </cell>
          <cell r="E1415" t="str">
            <v>HEXAL</v>
          </cell>
          <cell r="F1415" t="n">
            <v>1</v>
          </cell>
          <cell r="G1415" t="str">
            <v>COM</v>
          </cell>
          <cell r="H1415" t="str">
            <v>NÃO</v>
          </cell>
          <cell r="I1415" t="n">
            <v>2.2003081193700003</v>
          </cell>
        </row>
        <row r="1416">
          <cell r="A1416" t="n">
            <v>92431550</v>
          </cell>
          <cell r="B1416" t="n">
            <v>20</v>
          </cell>
          <cell r="C1416" t="str">
            <v xml:space="preserve">TOPIRAMATO - 50MG</v>
          </cell>
          <cell r="D1416" t="str">
            <v xml:space="preserve">TOPAMAX - 50MG</v>
          </cell>
          <cell r="E1416" t="str">
            <v>JANSSEN-CILAG</v>
          </cell>
          <cell r="F1416" t="n">
            <v>1</v>
          </cell>
          <cell r="G1416" t="str">
            <v>COM</v>
          </cell>
          <cell r="H1416" t="str">
            <v>NÃO</v>
          </cell>
          <cell r="I1416" t="n">
            <v>4.1440441946857227</v>
          </cell>
        </row>
        <row r="1417">
          <cell r="A1417" t="n">
            <v>90208013</v>
          </cell>
          <cell r="B1417" t="n">
            <v>20</v>
          </cell>
          <cell r="C1417" t="str">
            <v xml:space="preserve">ANFOTERICINA B - 50MG</v>
          </cell>
          <cell r="D1417" t="str">
            <v xml:space="preserve">FUNGIZON - 50MG</v>
          </cell>
          <cell r="E1417" t="str">
            <v>B-MS</v>
          </cell>
          <cell r="F1417" t="n">
            <v>1</v>
          </cell>
          <cell r="G1417" t="str">
            <v>FA</v>
          </cell>
          <cell r="H1417" t="str">
            <v>NÃO</v>
          </cell>
          <cell r="I1417" t="n">
            <v>39.683853527667679</v>
          </cell>
        </row>
        <row r="1418">
          <cell r="A1418" t="n">
            <v>90308450</v>
          </cell>
          <cell r="B1418" t="n">
            <v>20</v>
          </cell>
          <cell r="C1418" t="str">
            <v xml:space="preserve">OXALATO DE ESCITALOPRAM 10 MG CX.15 CP. REV.</v>
          </cell>
          <cell r="D1418" t="str">
            <v xml:space="preserve">EXODUS 10 MG CX.15 CP. REV.</v>
          </cell>
          <cell r="E1418" t="str">
            <v xml:space="preserve">ACHÉ LABORATÓRIOS FARMACÊUTICO</v>
          </cell>
          <cell r="F1418" t="n">
            <v>1</v>
          </cell>
          <cell r="G1418" t="str">
            <v>COM</v>
          </cell>
          <cell r="H1418" t="str">
            <v>NÃO</v>
          </cell>
          <cell r="I1418" t="n">
            <v>2.4280885049454426</v>
          </cell>
        </row>
        <row r="1419">
          <cell r="A1419" t="n">
            <v>90170440</v>
          </cell>
          <cell r="B1419" t="n">
            <v>20</v>
          </cell>
          <cell r="C1419" t="str">
            <v xml:space="preserve">CLORIDRATO DE METOCLOPRAMIDA - 10MG (5MGML) SOL. INJ.</v>
          </cell>
          <cell r="D1419" t="str">
            <v xml:space="preserve">PLAGEX - 10MG (5MGML) SOL. INJ.</v>
          </cell>
          <cell r="E1419" t="str">
            <v xml:space="preserve">TEUTO BRAS.</v>
          </cell>
          <cell r="F1419" t="n">
            <v>1</v>
          </cell>
          <cell r="G1419" t="str">
            <v>AMP</v>
          </cell>
          <cell r="H1419" t="str">
            <v>NÃO</v>
          </cell>
          <cell r="I1419" t="n">
            <v>0.48527950440256318</v>
          </cell>
        </row>
        <row r="1420">
          <cell r="A1420" t="n">
            <v>90219643</v>
          </cell>
          <cell r="B1420" t="n">
            <v>20</v>
          </cell>
          <cell r="C1420" t="str">
            <v xml:space="preserve">BROMOPRIDA 10 MG CX. 20 CAP.</v>
          </cell>
          <cell r="D1420" t="str">
            <v xml:space="preserve">DIGESAN 10 MG</v>
          </cell>
          <cell r="E1420" t="str">
            <v>SANOFI-AVENTIS</v>
          </cell>
          <cell r="F1420" t="n">
            <v>1</v>
          </cell>
          <cell r="G1420" t="str">
            <v>CAP</v>
          </cell>
          <cell r="H1420" t="str">
            <v>NÃO</v>
          </cell>
          <cell r="I1420" t="n">
            <v>1.4533658516415859</v>
          </cell>
        </row>
        <row r="1421">
          <cell r="A1421" t="n">
            <v>92234011</v>
          </cell>
          <cell r="B1421" t="n">
            <v>20</v>
          </cell>
          <cell r="C1421" t="str">
            <v xml:space="preserve">CLORIDRATO DE ALFENTANILA - 0,544MGML 10ML</v>
          </cell>
          <cell r="D1421" t="str">
            <v xml:space="preserve">ALFAST - 0,544MGML 10ML</v>
          </cell>
          <cell r="E1421" t="str">
            <v>CRISTALIA</v>
          </cell>
          <cell r="F1421" t="n">
            <v>1</v>
          </cell>
          <cell r="G1421" t="str">
            <v>AMP</v>
          </cell>
          <cell r="H1421" t="str">
            <v>NÃO</v>
          </cell>
          <cell r="I1421" t="n">
            <v>44.425317295323481</v>
          </cell>
        </row>
        <row r="1422">
          <cell r="A1422" t="n">
            <v>90301676</v>
          </cell>
          <cell r="B1422" t="n">
            <v>20</v>
          </cell>
          <cell r="C1422" t="str">
            <v xml:space="preserve">CLORIDRATO DE PROPAFENONA</v>
          </cell>
          <cell r="D1422" t="str">
            <v xml:space="preserve">RITMONORM 300 MG CX. 30 CP. REV.</v>
          </cell>
          <cell r="E1422" t="str">
            <v>ABBOTT</v>
          </cell>
          <cell r="F1422" t="n">
            <v>1</v>
          </cell>
          <cell r="G1422" t="str">
            <v>COM</v>
          </cell>
          <cell r="H1422" t="str">
            <v>NÃO</v>
          </cell>
          <cell r="I1422" t="n">
            <v>3.2342875247842513</v>
          </cell>
        </row>
        <row r="1423">
          <cell r="A1423" t="n">
            <v>92458254</v>
          </cell>
          <cell r="B1423" t="n">
            <v>20</v>
          </cell>
          <cell r="C1423" t="str">
            <v xml:space="preserve">BROMOPRIDA - 10MG</v>
          </cell>
          <cell r="D1423" t="str">
            <v xml:space="preserve">BROMOPRIDA - 10MG</v>
          </cell>
          <cell r="E1423" t="str">
            <v>MEDLEY</v>
          </cell>
          <cell r="F1423" t="n">
            <v>1</v>
          </cell>
          <cell r="G1423" t="str">
            <v>CAP</v>
          </cell>
          <cell r="H1423" t="str">
            <v>NÃO</v>
          </cell>
          <cell r="I1423" t="n">
            <v>1.0369134675223215</v>
          </cell>
        </row>
        <row r="1424">
          <cell r="A1424" t="n">
            <v>90258533</v>
          </cell>
          <cell r="B1424" t="n">
            <v>20</v>
          </cell>
          <cell r="C1424" t="str">
            <v xml:space="preserve">CLORIDRATO DE RANITIDINA - 50MG (25MGML) SOL. INJ.</v>
          </cell>
          <cell r="D1424" t="str">
            <v xml:space="preserve">CLORIDRATO DE RANITIDINA - 50MG (25MGML) SOL. INJ.</v>
          </cell>
          <cell r="E1424" t="str">
            <v xml:space="preserve">TEUTO BRAS.</v>
          </cell>
          <cell r="F1424" t="n">
            <v>1</v>
          </cell>
          <cell r="G1424" t="str">
            <v>AMP</v>
          </cell>
          <cell r="H1424" t="str">
            <v>NÃO</v>
          </cell>
          <cell r="I1424" t="n">
            <v>1.5860816780907379</v>
          </cell>
        </row>
        <row r="1425">
          <cell r="A1425" t="n">
            <v>92372201</v>
          </cell>
          <cell r="B1425" t="n">
            <v>20</v>
          </cell>
          <cell r="C1425" t="str">
            <v xml:space="preserve">DIMETICONA - 10ML GTS</v>
          </cell>
          <cell r="D1425" t="str">
            <v xml:space="preserve">GASTROFLAT - 10ML GTS</v>
          </cell>
          <cell r="E1425" t="str">
            <v>BUNKER</v>
          </cell>
          <cell r="F1425" t="n">
            <v>200</v>
          </cell>
          <cell r="G1425" t="str">
            <v>GTS</v>
          </cell>
          <cell r="H1425" t="str">
            <v>SIM</v>
          </cell>
          <cell r="I1425" t="n">
            <v>0.047111816613772471</v>
          </cell>
        </row>
        <row r="1426">
          <cell r="A1426" t="n">
            <v>90165438</v>
          </cell>
          <cell r="B1426" t="n">
            <v>20</v>
          </cell>
          <cell r="C1426" t="str">
            <v xml:space="preserve">ISOFLURANO SOL. INAL FR. VD. X 240 ML</v>
          </cell>
          <cell r="D1426" t="str">
            <v xml:space="preserve">FORANE SOL. INAL FR. VD. X 240 ML</v>
          </cell>
          <cell r="E1426" t="str">
            <v>ABBOTT</v>
          </cell>
          <cell r="F1426" t="n">
            <v>240</v>
          </cell>
          <cell r="G1426" t="str">
            <v>ML</v>
          </cell>
          <cell r="H1426" t="str">
            <v>SIM</v>
          </cell>
          <cell r="I1426" t="n">
            <v>6.7371952223422111</v>
          </cell>
        </row>
        <row r="1427">
          <cell r="A1427" t="n">
            <v>90219830</v>
          </cell>
          <cell r="B1427" t="n">
            <v>20</v>
          </cell>
          <cell r="C1427" t="str">
            <v xml:space="preserve">PARACETAMOL - 750MG</v>
          </cell>
          <cell r="D1427" t="str">
            <v xml:space="preserve">DORICO - 750MG</v>
          </cell>
          <cell r="E1427" t="str">
            <v>SANOFI-AVENTIS</v>
          </cell>
          <cell r="F1427" t="n">
            <v>1</v>
          </cell>
          <cell r="G1427" t="str">
            <v>COM</v>
          </cell>
          <cell r="H1427" t="str">
            <v>NÃO</v>
          </cell>
          <cell r="I1427" t="n">
            <v>1.5827776511537301</v>
          </cell>
        </row>
        <row r="1428">
          <cell r="A1428" t="n">
            <v>92396291</v>
          </cell>
          <cell r="B1428" t="n">
            <v>20</v>
          </cell>
          <cell r="C1428" t="str">
            <v xml:space="preserve">SULFATO DE MORFINA - 10MG</v>
          </cell>
          <cell r="D1428" t="str">
            <v xml:space="preserve">DIMORF - 10MG</v>
          </cell>
          <cell r="E1428" t="str">
            <v>CRISTALIA</v>
          </cell>
          <cell r="F1428" t="n">
            <v>1</v>
          </cell>
          <cell r="G1428" t="str">
            <v>COM</v>
          </cell>
          <cell r="H1428" t="str">
            <v>NÃO</v>
          </cell>
          <cell r="I1428" t="n">
            <v>0.66000000000000003</v>
          </cell>
        </row>
        <row r="1429">
          <cell r="A1429" t="n">
            <v>92382193</v>
          </cell>
          <cell r="B1429" t="n">
            <v>20</v>
          </cell>
          <cell r="C1429" t="str">
            <v xml:space="preserve">DIPIRONA - 500MG  10ML GTS</v>
          </cell>
          <cell r="D1429" t="str">
            <v xml:space="preserve">DORONA - 500MG  10ML GTS</v>
          </cell>
          <cell r="E1429" t="str">
            <v>DUCTO</v>
          </cell>
          <cell r="F1429" t="n">
            <v>200</v>
          </cell>
          <cell r="G1429" t="str">
            <v>GTS</v>
          </cell>
          <cell r="H1429" t="str">
            <v>SIM</v>
          </cell>
          <cell r="I1429" t="n">
            <v>0.032376962041520484</v>
          </cell>
        </row>
        <row r="1430">
          <cell r="A1430" t="n">
            <v>92375200</v>
          </cell>
          <cell r="B1430" t="n">
            <v>20</v>
          </cell>
          <cell r="C1430" t="str">
            <v xml:space="preserve">CARVEDILOL - 25MG</v>
          </cell>
          <cell r="D1430" t="str">
            <v xml:space="preserve">COREG - 25MG</v>
          </cell>
          <cell r="E1430" t="str">
            <v>ROCHE</v>
          </cell>
          <cell r="F1430" t="n">
            <v>1</v>
          </cell>
          <cell r="G1430" t="str">
            <v>COM</v>
          </cell>
          <cell r="H1430" t="str">
            <v>NÃO</v>
          </cell>
          <cell r="I1430" t="n">
            <v>4.2410569407390515</v>
          </cell>
        </row>
        <row r="1431">
          <cell r="A1431" t="n">
            <v>92267491</v>
          </cell>
          <cell r="B1431" t="n">
            <v>20</v>
          </cell>
          <cell r="C1431" t="str">
            <v xml:space="preserve">ÁCIDO ACETILSALICÍLICO 100 MG. CX. 32 CP. REV.</v>
          </cell>
          <cell r="D1431" t="str">
            <v xml:space="preserve">SOMALGIN 100 MG. CX. 32 CP. REV.</v>
          </cell>
          <cell r="E1431" t="str">
            <v xml:space="preserve">SIGMA PHARMA</v>
          </cell>
          <cell r="F1431" t="n">
            <v>1</v>
          </cell>
          <cell r="G1431" t="str">
            <v>COM</v>
          </cell>
          <cell r="H1431" t="str">
            <v>NÃO</v>
          </cell>
          <cell r="I1431" t="n">
            <v>0.62821637660840912</v>
          </cell>
        </row>
        <row r="1432">
          <cell r="A1432" t="n">
            <v>90236157</v>
          </cell>
          <cell r="B1432" t="n">
            <v>20</v>
          </cell>
          <cell r="C1432" t="str">
            <v xml:space="preserve">CEFAZOLINA SÓDICA 1 G PÓ SOL. INJ. CX. 50 FA</v>
          </cell>
          <cell r="D1432" t="str">
            <v xml:space="preserve">CEFAZOLINA SÓDICA 1 G PÓ SOL. INJ. CX. 50 FA</v>
          </cell>
          <cell r="E1432" t="str">
            <v>AUROBINDO</v>
          </cell>
          <cell r="F1432" t="n">
            <v>1</v>
          </cell>
          <cell r="G1432" t="str">
            <v>FA</v>
          </cell>
          <cell r="H1432" t="str">
            <v>NÃO</v>
          </cell>
          <cell r="I1432" t="n">
            <v>10.992985434554777</v>
          </cell>
        </row>
        <row r="1433">
          <cell r="A1433" t="n">
            <v>92407498</v>
          </cell>
          <cell r="B1433" t="n">
            <v>20</v>
          </cell>
          <cell r="C1433" t="str">
            <v xml:space="preserve">CLORIDRATO DE LIDOCAÍNA SV 2% (20 MGML) SOL. INJ. CX. 12  FA X 20  ML</v>
          </cell>
          <cell r="D1433" t="str">
            <v xml:space="preserve">LIDOJET SV 2% (20 MGML) SOL. INJ. CX. 12  FA X 20  ML</v>
          </cell>
          <cell r="E1433" t="str">
            <v xml:space="preserve">UNIAO QUIMICA</v>
          </cell>
          <cell r="F1433" t="n">
            <v>20</v>
          </cell>
          <cell r="G1433" t="str">
            <v>ML</v>
          </cell>
          <cell r="H1433" t="str">
            <v>SIM</v>
          </cell>
          <cell r="I1433" t="n">
            <v>0.28268184236406968</v>
          </cell>
        </row>
        <row r="1434">
          <cell r="A1434" t="n">
            <v>90938844</v>
          </cell>
          <cell r="B1434" t="n">
            <v>20</v>
          </cell>
          <cell r="C1434" t="str">
            <v xml:space="preserve">DIGESTIVO IN VIVO CINTILOGRAFIA DO FIGADO E VIAS BILIARES</v>
          </cell>
          <cell r="D1434" t="str">
            <v xml:space="preserve">DIGESTIVO IN VIVO CINTILOGRAFIA DO FIGADO E VIAS BILIARES</v>
          </cell>
          <cell r="E1434" t="str">
            <v>SBMN</v>
          </cell>
          <cell r="F1434" t="n">
            <v>1</v>
          </cell>
          <cell r="G1434" t="str">
            <v>UN</v>
          </cell>
          <cell r="H1434" t="str">
            <v>NÃO</v>
          </cell>
          <cell r="I1434" t="n">
            <v>249.06787323685606</v>
          </cell>
        </row>
        <row r="1435">
          <cell r="A1435" t="n">
            <v>90939093</v>
          </cell>
          <cell r="B1435" t="n">
            <v>20</v>
          </cell>
          <cell r="C1435" t="str">
            <v xml:space="preserve">GENITURINARIO IN VIVO CISTOCINTILOGRAFIA INDIRETA</v>
          </cell>
          <cell r="D1435" t="str">
            <v xml:space="preserve">GENITURINARIO IN VIVO CISTOCINTILOGRAFIA INDIRETA</v>
          </cell>
          <cell r="E1435" t="str">
            <v>SBMN</v>
          </cell>
          <cell r="F1435" t="n">
            <v>1</v>
          </cell>
          <cell r="G1435" t="str">
            <v>UN</v>
          </cell>
          <cell r="H1435" t="str">
            <v>NÃO</v>
          </cell>
          <cell r="I1435" t="n">
            <v>249.06787323685606</v>
          </cell>
        </row>
        <row r="1436">
          <cell r="A1436" t="n">
            <v>90231171</v>
          </cell>
          <cell r="B1436" t="n">
            <v>20</v>
          </cell>
          <cell r="C1436" t="str">
            <v xml:space="preserve">PANCREATINA - 25.000</v>
          </cell>
          <cell r="D1436" t="str">
            <v xml:space="preserve">CREON - 25.000</v>
          </cell>
          <cell r="E1436" t="str">
            <v xml:space="preserve">SOLVAY FARMA</v>
          </cell>
          <cell r="F1436" t="n">
            <v>1</v>
          </cell>
          <cell r="G1436" t="str">
            <v>CAP</v>
          </cell>
          <cell r="H1436" t="str">
            <v>NÃO</v>
          </cell>
          <cell r="I1436" t="n">
            <v>3.3594579460099645</v>
          </cell>
        </row>
        <row r="1437">
          <cell r="A1437" t="n">
            <v>90172655</v>
          </cell>
          <cell r="B1437" t="n">
            <v>20</v>
          </cell>
          <cell r="C1437" t="str">
            <v xml:space="preserve">TIAMINA - 300MG</v>
          </cell>
          <cell r="D1437" t="str">
            <v xml:space="preserve">BENEUM - 300MG</v>
          </cell>
          <cell r="E1437" t="str">
            <v xml:space="preserve">TEUTO BRAS.</v>
          </cell>
          <cell r="F1437" t="n">
            <v>1</v>
          </cell>
          <cell r="G1437" t="str">
            <v>COM</v>
          </cell>
          <cell r="H1437" t="str">
            <v>NÃO</v>
          </cell>
          <cell r="I1437" t="n">
            <v>0.64870650000000007</v>
          </cell>
        </row>
        <row r="1438">
          <cell r="A1438" t="n">
            <v>90135547</v>
          </cell>
          <cell r="B1438" t="n">
            <v>20</v>
          </cell>
          <cell r="C1438" t="str">
            <v xml:space="preserve">CEFOXITINA SÓDICA 1000 MG PÓ INJ. CX. 20 FA</v>
          </cell>
          <cell r="D1438" t="str">
            <v xml:space="preserve">CEFTON 1000 MG PÓ INJ. CX. 20 FA</v>
          </cell>
          <cell r="E1438" t="str">
            <v>ARISTON</v>
          </cell>
          <cell r="F1438" t="n">
            <v>1</v>
          </cell>
          <cell r="G1438" t="str">
            <v>FA</v>
          </cell>
          <cell r="H1438" t="str">
            <v>NÃO</v>
          </cell>
          <cell r="I1438" t="n">
            <v>37.968811995886625</v>
          </cell>
        </row>
        <row r="1439">
          <cell r="A1439" t="n">
            <v>92423434</v>
          </cell>
          <cell r="B1439" t="n">
            <v>20</v>
          </cell>
          <cell r="C1439" t="str">
            <v xml:space="preserve">CICLOSPORINA - 50MG</v>
          </cell>
          <cell r="D1439" t="str">
            <v xml:space="preserve">SANDIMMUN NEORAL - 50MG</v>
          </cell>
          <cell r="E1439" t="str">
            <v>NOVARTIS</v>
          </cell>
          <cell r="F1439" t="n">
            <v>1</v>
          </cell>
          <cell r="G1439" t="str">
            <v>CAP</v>
          </cell>
          <cell r="H1439" t="str">
            <v>NÃO</v>
          </cell>
          <cell r="I1439" t="n">
            <v>5.2464231560033374</v>
          </cell>
        </row>
        <row r="1440">
          <cell r="A1440" t="n">
            <v>92374280</v>
          </cell>
          <cell r="B1440" t="n">
            <v>20</v>
          </cell>
          <cell r="C1440" t="str">
            <v xml:space="preserve">GLICERINA - 12%  500ML</v>
          </cell>
          <cell r="D1440" t="str">
            <v xml:space="preserve">SOLUÇAO DE GLICERINA - 12%  500ML</v>
          </cell>
          <cell r="E1440" t="str">
            <v xml:space="preserve">HALEX ISTAR INDÚSTRIA</v>
          </cell>
          <cell r="F1440" t="n">
            <v>1</v>
          </cell>
          <cell r="G1440" t="str">
            <v>FR</v>
          </cell>
          <cell r="H1440" t="str">
            <v>NÃO</v>
          </cell>
          <cell r="I1440" t="n">
            <v>8.0465194885411631</v>
          </cell>
        </row>
        <row r="1441">
          <cell r="A1441" t="n">
            <v>90135229</v>
          </cell>
          <cell r="B1441" t="n">
            <v>20</v>
          </cell>
          <cell r="C1441" t="str">
            <v xml:space="preserve">CEFALOTINA SÓDICA 1 G. PÓ INJ. CX. 100 FA</v>
          </cell>
          <cell r="D1441" t="str">
            <v xml:space="preserve">CEFARISTON 1 G. PÓ INJ. CX. 100 FA</v>
          </cell>
          <cell r="E1441" t="str">
            <v>ARISTON</v>
          </cell>
          <cell r="F1441" t="n">
            <v>1</v>
          </cell>
          <cell r="G1441" t="str">
            <v>FA</v>
          </cell>
          <cell r="H1441" t="str">
            <v>NÃO</v>
          </cell>
          <cell r="I1441" t="n">
            <v>7.8346693714308628</v>
          </cell>
        </row>
        <row r="1442">
          <cell r="A1442" t="n">
            <v>90257316</v>
          </cell>
          <cell r="B1442" t="n">
            <v>20</v>
          </cell>
          <cell r="C1442" t="str">
            <v xml:space="preserve">METOCLOPRAMIDA 10 MG (5 MGML) SOL. INJ. CX. 100 AMP X 2 ML.</v>
          </cell>
          <cell r="D1442" t="str">
            <v xml:space="preserve">METOCLOPRAMIDA 10 MG (5 MGML) SOL. INJ. CX. 100 AMP X 2 ML.</v>
          </cell>
          <cell r="E1442" t="str">
            <v xml:space="preserve">TEUTO BRAS.</v>
          </cell>
          <cell r="F1442" t="n">
            <v>1</v>
          </cell>
          <cell r="G1442" t="str">
            <v>AMP</v>
          </cell>
          <cell r="H1442" t="str">
            <v>NÃO</v>
          </cell>
          <cell r="I1442" t="n">
            <v>0.58720401810241063</v>
          </cell>
        </row>
        <row r="1443">
          <cell r="A1443" t="n">
            <v>92257640</v>
          </cell>
          <cell r="B1443" t="n">
            <v>20</v>
          </cell>
          <cell r="C1443" t="str">
            <v xml:space="preserve">SULFATO DE MAGNÉSIO 10% SOL. INJ. CX. 100 AMP X 10 ML</v>
          </cell>
          <cell r="D1443" t="str">
            <v xml:space="preserve">MAGNOSTON 10% SOL. INJ. CX. 100 AMP X 10 ML</v>
          </cell>
          <cell r="E1443" t="str">
            <v>ARISTON</v>
          </cell>
          <cell r="F1443" t="n">
            <v>1</v>
          </cell>
          <cell r="G1443" t="str">
            <v>AMP</v>
          </cell>
          <cell r="H1443" t="str">
            <v>NÃO</v>
          </cell>
          <cell r="I1443" t="n">
            <v>1.2184036716280013</v>
          </cell>
        </row>
        <row r="1444">
          <cell r="A1444" t="n">
            <v>92366058</v>
          </cell>
          <cell r="B1444" t="n">
            <v>20</v>
          </cell>
          <cell r="C1444" t="str">
            <v xml:space="preserve">PETIDINA - 50MGML  2ML</v>
          </cell>
          <cell r="D1444" t="str">
            <v xml:space="preserve">DORNOT - 50MGML  2ML</v>
          </cell>
          <cell r="E1444" t="str">
            <v xml:space="preserve">UNIAO QUIMICA</v>
          </cell>
          <cell r="F1444" t="n">
            <v>1</v>
          </cell>
          <cell r="G1444" t="str">
            <v>AMP</v>
          </cell>
          <cell r="H1444" t="str">
            <v>NÃO</v>
          </cell>
          <cell r="I1444" t="n">
            <v>2.8110050579550907</v>
          </cell>
        </row>
        <row r="1445">
          <cell r="A1445" t="n">
            <v>90153510</v>
          </cell>
          <cell r="B1445" t="n">
            <v>20</v>
          </cell>
          <cell r="C1445" t="str">
            <v xml:space="preserve">CLORIDRATO DE VENLAFAXINA 150 MG CX. 14 CAP.</v>
          </cell>
          <cell r="D1445" t="str">
            <v xml:space="preserve">VENLAXIN 150 MG CX. 14 CAP.</v>
          </cell>
          <cell r="E1445" t="str">
            <v>EUROFARMA</v>
          </cell>
          <cell r="F1445" t="n">
            <v>1</v>
          </cell>
          <cell r="G1445" t="str">
            <v>CAP</v>
          </cell>
          <cell r="H1445" t="str">
            <v>NÃO</v>
          </cell>
          <cell r="I1445" t="n">
            <v>5.9573610156397701</v>
          </cell>
        </row>
        <row r="1446">
          <cell r="A1446" t="n">
            <v>90802012</v>
          </cell>
          <cell r="B1446" t="n">
            <v>20</v>
          </cell>
          <cell r="C1446" t="str">
            <v xml:space="preserve">DIOSMINA + HESPERIDINA - 500MG</v>
          </cell>
          <cell r="D1446" t="str">
            <v xml:space="preserve">DAFLON - 500MG</v>
          </cell>
          <cell r="E1446" t="str">
            <v>SERVIER</v>
          </cell>
          <cell r="F1446" t="n">
            <v>1</v>
          </cell>
          <cell r="G1446" t="str">
            <v>COM</v>
          </cell>
          <cell r="H1446" t="str">
            <v>NÃO</v>
          </cell>
          <cell r="I1446" t="n">
            <v>2.5091511195114835</v>
          </cell>
        </row>
        <row r="1447">
          <cell r="A1447" t="n">
            <v>90938950</v>
          </cell>
          <cell r="B1447" t="n">
            <v>20</v>
          </cell>
          <cell r="C1447" t="str">
            <v xml:space="preserve">ENDOCRINO IN VIVO CINTILOGRAFIA DA TIREOIDE EOU CAPTAÇAO COM IODO 123</v>
          </cell>
          <cell r="D1447" t="str">
            <v xml:space="preserve">ENDOCRINO IN VIVO CINTILOGRAFIA DA TIREOIDE EOU CAPTAÇAO COM IODO 123</v>
          </cell>
          <cell r="E1447" t="str">
            <v>SBMN</v>
          </cell>
          <cell r="F1447" t="n">
            <v>1</v>
          </cell>
          <cell r="G1447" t="str">
            <v>UN</v>
          </cell>
          <cell r="H1447" t="str">
            <v>NÃO</v>
          </cell>
          <cell r="I1447" t="n">
            <v>159.58774909778316</v>
          </cell>
        </row>
        <row r="1448">
          <cell r="A1448" t="n">
            <v>92455492</v>
          </cell>
          <cell r="B1448" t="n">
            <v>20</v>
          </cell>
          <cell r="C1448" t="str">
            <v xml:space="preserve">BESILATO DE ANLODIPINO - 10MG</v>
          </cell>
          <cell r="D1448" t="str">
            <v xml:space="preserve">BESILATO DE ANLODIPINO - 10MG</v>
          </cell>
          <cell r="E1448" t="str">
            <v xml:space="preserve">EMS SA</v>
          </cell>
          <cell r="F1448" t="n">
            <v>1</v>
          </cell>
          <cell r="G1448" t="str">
            <v>COM</v>
          </cell>
          <cell r="H1448" t="str">
            <v>NÃO</v>
          </cell>
          <cell r="I1448" t="n">
            <v>3.4570628345960586</v>
          </cell>
        </row>
        <row r="1449">
          <cell r="A1449" t="n">
            <v>90310594</v>
          </cell>
          <cell r="B1449" t="n">
            <v>20</v>
          </cell>
          <cell r="C1449" t="str">
            <v xml:space="preserve">CLORIDRATO DE PRASUGREL 10 MG CX. 30 CP. REV.</v>
          </cell>
          <cell r="D1449" t="str">
            <v xml:space="preserve">EFFIENT 10 MG CX. 30 CP. REV.</v>
          </cell>
          <cell r="E1449" t="str">
            <v xml:space="preserve">ELI LILLY DO BRASIL LTDA</v>
          </cell>
          <cell r="F1449" t="n">
            <v>1</v>
          </cell>
          <cell r="G1449" t="str">
            <v>COM</v>
          </cell>
          <cell r="H1449" t="str">
            <v>NÃO</v>
          </cell>
          <cell r="I1449" t="n">
            <v>8.7200154652185606</v>
          </cell>
        </row>
        <row r="1450">
          <cell r="A1450" t="n">
            <v>90469011</v>
          </cell>
          <cell r="B1450" t="n">
            <v>20</v>
          </cell>
          <cell r="C1450" t="str">
            <v xml:space="preserve">PROPATILNITRATO - 10MG</v>
          </cell>
          <cell r="D1450" t="str">
            <v xml:space="preserve">SUSTRATE - 10MG</v>
          </cell>
          <cell r="E1450" t="str">
            <v>B-MS</v>
          </cell>
          <cell r="F1450" t="n">
            <v>1</v>
          </cell>
          <cell r="G1450" t="str">
            <v>COM</v>
          </cell>
          <cell r="H1450" t="str">
            <v>NÃO</v>
          </cell>
          <cell r="I1450" t="n">
            <v>0.39085943488328828</v>
          </cell>
        </row>
        <row r="1451">
          <cell r="A1451" t="n">
            <v>90239946</v>
          </cell>
          <cell r="B1451" t="n">
            <v>20</v>
          </cell>
          <cell r="C1451" t="str">
            <v xml:space="preserve">CETOPROFENO - 100MG (50 MGML) SOL. INJ.</v>
          </cell>
          <cell r="D1451" t="str">
            <v xml:space="preserve">CETOPROFENO - 100MG (50 MGML) SOL. INJ.</v>
          </cell>
          <cell r="E1451" t="str">
            <v>GERMED</v>
          </cell>
          <cell r="F1451" t="n">
            <v>1</v>
          </cell>
          <cell r="G1451" t="str">
            <v>AMP</v>
          </cell>
          <cell r="H1451" t="str">
            <v>NÃO</v>
          </cell>
          <cell r="I1451" t="n">
            <v>1.958628996511524</v>
          </cell>
        </row>
        <row r="1452">
          <cell r="A1452" t="n">
            <v>96006382</v>
          </cell>
          <cell r="B1452" t="n">
            <v>20</v>
          </cell>
          <cell r="C1452" t="str">
            <v xml:space="preserve">NPT PANCREATITE NPPA 2,0L</v>
          </cell>
          <cell r="D1452" t="str">
            <v xml:space="preserve">NPT PANCREATITE NPPA 2,0L</v>
          </cell>
          <cell r="E1452" t="str">
            <v>CEQNEP</v>
          </cell>
          <cell r="F1452" t="n">
            <v>1</v>
          </cell>
          <cell r="G1452" t="str">
            <v>UN</v>
          </cell>
          <cell r="H1452" t="str">
            <v>NÃO</v>
          </cell>
          <cell r="I1452" t="n">
            <v>441.88498248687006</v>
          </cell>
        </row>
        <row r="1453">
          <cell r="A1453" t="n">
            <v>92405100</v>
          </cell>
          <cell r="B1453" t="n">
            <v>20</v>
          </cell>
          <cell r="C1453" t="str">
            <v xml:space="preserve">CLORETO DE POTASSIO - 150ML</v>
          </cell>
          <cell r="D1453" t="str">
            <v xml:space="preserve">HYPOT - 150ML</v>
          </cell>
          <cell r="E1453" t="str">
            <v>HYPOFARMA</v>
          </cell>
          <cell r="F1453" t="n">
            <v>150</v>
          </cell>
          <cell r="G1453" t="str">
            <v>ML</v>
          </cell>
          <cell r="H1453" t="str">
            <v>SIM</v>
          </cell>
          <cell r="I1453" t="n">
            <v>0.048565064013559783</v>
          </cell>
        </row>
        <row r="1454">
          <cell r="A1454" t="n">
            <v>90294580</v>
          </cell>
          <cell r="B1454" t="n">
            <v>20</v>
          </cell>
          <cell r="C1454" t="str">
            <v xml:space="preserve">LOSARTANA POTÁSSICA</v>
          </cell>
          <cell r="D1454" t="str">
            <v xml:space="preserve">LOSARTANA POTÁSSICA 100 MG CX. 30 CP. REV.</v>
          </cell>
          <cell r="E1454" t="str">
            <v xml:space="preserve">PRATI DONADUZZI</v>
          </cell>
          <cell r="F1454" t="n">
            <v>1</v>
          </cell>
          <cell r="G1454" t="str">
            <v>COM</v>
          </cell>
          <cell r="H1454" t="str">
            <v>NÃO</v>
          </cell>
          <cell r="I1454" t="n">
            <v>1.7635325620750626</v>
          </cell>
        </row>
        <row r="1455">
          <cell r="A1455" t="n">
            <v>92467938</v>
          </cell>
          <cell r="B1455" t="n">
            <v>20</v>
          </cell>
          <cell r="C1455" t="str">
            <v xml:space="preserve">DIMETICONA - 75MG15ML</v>
          </cell>
          <cell r="D1455" t="str">
            <v xml:space="preserve">DIMETICONA - 75MG15ML</v>
          </cell>
          <cell r="E1455" t="str">
            <v xml:space="preserve">EMS SA</v>
          </cell>
          <cell r="F1455" t="n">
            <v>300</v>
          </cell>
          <cell r="G1455" t="str">
            <v>GTS</v>
          </cell>
          <cell r="H1455" t="str">
            <v>SIM</v>
          </cell>
          <cell r="I1455" t="n">
            <v>0.047108012251076928</v>
          </cell>
        </row>
        <row r="1456">
          <cell r="A1456" t="n">
            <v>96006404</v>
          </cell>
          <cell r="B1456" t="n">
            <v>20</v>
          </cell>
          <cell r="C1456" t="str">
            <v xml:space="preserve">PIDOLATO DE MAGNÉSIO + VITAMINA B3 - CAPSULAS</v>
          </cell>
          <cell r="D1456" t="str">
            <v xml:space="preserve">PIDOMAG B3 - CAPSULAS</v>
          </cell>
          <cell r="E1456" t="str">
            <v xml:space="preserve">LABORATÓRIOS BALDACCI LTDA</v>
          </cell>
          <cell r="F1456" t="n">
            <v>1</v>
          </cell>
          <cell r="G1456" t="str">
            <v>CAP</v>
          </cell>
          <cell r="H1456" t="str">
            <v>NÃO</v>
          </cell>
          <cell r="I1456" t="n">
            <v>1.5476835977235597</v>
          </cell>
        </row>
        <row r="1457">
          <cell r="A1457" t="n">
            <v>92393160</v>
          </cell>
          <cell r="B1457" t="n">
            <v>20</v>
          </cell>
          <cell r="C1457" t="str">
            <v xml:space="preserve">CARBONATO DE CALCIO - 500MG</v>
          </cell>
          <cell r="D1457" t="str">
            <v xml:space="preserve">CALSAN - 500MG</v>
          </cell>
          <cell r="E1457" t="str">
            <v>NOVARTIS</v>
          </cell>
          <cell r="F1457" t="n">
            <v>1</v>
          </cell>
          <cell r="G1457" t="str">
            <v>COM</v>
          </cell>
          <cell r="H1457" t="str">
            <v>NÃO</v>
          </cell>
          <cell r="I1457" t="n">
            <v>1.4761702538982042</v>
          </cell>
        </row>
        <row r="1458">
          <cell r="A1458" t="n">
            <v>90245296</v>
          </cell>
          <cell r="B1458" t="n">
            <v>20</v>
          </cell>
          <cell r="C1458" t="str">
            <v xml:space="preserve">TROMETAMOL CETOROLACO - 30MGML SOL. INJ.</v>
          </cell>
          <cell r="D1458" t="str">
            <v xml:space="preserve">TROMETAMOL CETOROLACO - 30MGML SOL. INJ.</v>
          </cell>
          <cell r="E1458" t="str">
            <v xml:space="preserve">EUROGENUS - LEGRAND</v>
          </cell>
          <cell r="F1458" t="n">
            <v>1</v>
          </cell>
          <cell r="G1458" t="str">
            <v>AMP</v>
          </cell>
          <cell r="H1458" t="str">
            <v>NÃO</v>
          </cell>
          <cell r="I1458" t="n">
            <v>10.44761663819172</v>
          </cell>
        </row>
        <row r="1459">
          <cell r="A1459" t="n">
            <v>92412378</v>
          </cell>
          <cell r="B1459" t="n">
            <v>20</v>
          </cell>
          <cell r="C1459" t="str">
            <v xml:space="preserve">CLORIDRATO DE CICLOBENZAPRINA - 10MG</v>
          </cell>
          <cell r="D1459" t="str">
            <v xml:space="preserve">MIOSAN - 10MG</v>
          </cell>
          <cell r="E1459" t="str">
            <v>APSEN</v>
          </cell>
          <cell r="F1459" t="n">
            <v>1</v>
          </cell>
          <cell r="G1459" t="str">
            <v>COM</v>
          </cell>
          <cell r="H1459" t="str">
            <v>NÃO</v>
          </cell>
          <cell r="I1459" t="n">
            <v>1.4167192214982856</v>
          </cell>
        </row>
        <row r="1460">
          <cell r="A1460" t="n">
            <v>92455930</v>
          </cell>
          <cell r="B1460" t="n">
            <v>20</v>
          </cell>
          <cell r="C1460" t="str">
            <v xml:space="preserve">FLUCONAZOL - 150MG</v>
          </cell>
          <cell r="D1460" t="str">
            <v xml:space="preserve">FLUCONAZOL - 150MG</v>
          </cell>
          <cell r="E1460" t="str">
            <v xml:space="preserve">EMS SA</v>
          </cell>
          <cell r="F1460" t="n">
            <v>1</v>
          </cell>
          <cell r="G1460" t="str">
            <v>CAP</v>
          </cell>
          <cell r="H1460" t="str">
            <v>NÃO</v>
          </cell>
          <cell r="I1460" t="n">
            <v>30.249005677662048</v>
          </cell>
        </row>
        <row r="1461">
          <cell r="A1461" t="n">
            <v>90178300</v>
          </cell>
          <cell r="B1461" t="n">
            <v>20</v>
          </cell>
          <cell r="C1461" t="str">
            <v xml:space="preserve">ISOFLURANO SOL. INAL. FR. VD. AMB. X  100ML</v>
          </cell>
          <cell r="D1461" t="str">
            <v xml:space="preserve">ISORAN SOL. INAL. FR. VD. AMB. X  100ML</v>
          </cell>
          <cell r="E1461" t="str">
            <v>BIOCHIMICO</v>
          </cell>
          <cell r="F1461" t="n">
            <v>100</v>
          </cell>
          <cell r="G1461" t="str">
            <v>ML</v>
          </cell>
          <cell r="H1461" t="str">
            <v>SIM</v>
          </cell>
          <cell r="I1461" t="n">
            <v>6.3444718670363525</v>
          </cell>
        </row>
        <row r="1462">
          <cell r="A1462" t="n">
            <v>90269101</v>
          </cell>
          <cell r="B1462" t="n">
            <v>20</v>
          </cell>
          <cell r="C1462" t="str">
            <v xml:space="preserve">CETOPROFENO - 100MG (50 MGML) SOL. INJ. IM</v>
          </cell>
          <cell r="D1462" t="str">
            <v xml:space="preserve">CETOPROFENO - 100MG (50 MGML) SOL. INJ. IM</v>
          </cell>
          <cell r="E1462" t="str">
            <v>CRISTALIA</v>
          </cell>
          <cell r="F1462" t="n">
            <v>1</v>
          </cell>
          <cell r="G1462" t="str">
            <v>AMP</v>
          </cell>
          <cell r="H1462" t="str">
            <v>NÃO</v>
          </cell>
          <cell r="I1462" t="n">
            <v>2.3925296341446192</v>
          </cell>
        </row>
        <row r="1463">
          <cell r="A1463" t="n">
            <v>90229460</v>
          </cell>
          <cell r="B1463" t="n">
            <v>20</v>
          </cell>
          <cell r="C1463" t="str">
            <v xml:space="preserve">ACICLOVIR 50  MGG CREME  BISN.  10  G</v>
          </cell>
          <cell r="D1463" t="str">
            <v xml:space="preserve">ZOVIRAX 50  MGG  CREME  BISN.  10  G</v>
          </cell>
          <cell r="E1463" t="str">
            <v>GLAXOSMITKLINE</v>
          </cell>
          <cell r="F1463" t="n">
            <v>10</v>
          </cell>
          <cell r="G1463" t="str">
            <v>G</v>
          </cell>
          <cell r="H1463" t="str">
            <v>SIM</v>
          </cell>
          <cell r="I1463" t="n">
            <v>4.0956068578505418</v>
          </cell>
        </row>
        <row r="1464">
          <cell r="A1464" t="n">
            <v>92461115</v>
          </cell>
          <cell r="B1464" t="n">
            <v>20</v>
          </cell>
          <cell r="C1464" t="str">
            <v xml:space="preserve">NISTATINA - 25.000UIGRA  60GRA CREME VAGINAL + APLICADOR</v>
          </cell>
          <cell r="D1464" t="str">
            <v xml:space="preserve">NISTATINA - 25.00UIGRA  60GRA CREME VAGINAL + APLICADOR</v>
          </cell>
          <cell r="E1464" t="str">
            <v xml:space="preserve">NEO QUIMICA</v>
          </cell>
          <cell r="F1464" t="n">
            <v>60</v>
          </cell>
          <cell r="G1464" t="str">
            <v>G</v>
          </cell>
          <cell r="H1464" t="str">
            <v>SIM</v>
          </cell>
          <cell r="I1464" t="n">
            <v>0.18844726645508988</v>
          </cell>
        </row>
        <row r="1465">
          <cell r="A1465" t="n">
            <v>92423183</v>
          </cell>
          <cell r="B1465" t="n">
            <v>20</v>
          </cell>
          <cell r="C1465" t="str">
            <v xml:space="preserve">LEVOTIROXINA SODICA - 50MCG</v>
          </cell>
          <cell r="D1465" t="str">
            <v xml:space="preserve">PURAN T4 - 50MCG</v>
          </cell>
          <cell r="E1465" t="str">
            <v>SANOFI-AVENTIS</v>
          </cell>
          <cell r="F1465" t="n">
            <v>1</v>
          </cell>
          <cell r="G1465" t="str">
            <v>COM</v>
          </cell>
          <cell r="H1465" t="str">
            <v>NÃO</v>
          </cell>
          <cell r="I1465" t="n">
            <v>0.38366267909527074</v>
          </cell>
        </row>
        <row r="1466">
          <cell r="A1466" t="n">
            <v>90167210</v>
          </cell>
          <cell r="B1466" t="n">
            <v>20</v>
          </cell>
          <cell r="C1466" t="str">
            <v xml:space="preserve">ALPRAZOLAM - 1MG</v>
          </cell>
          <cell r="D1466" t="str">
            <v xml:space="preserve">FRONTAL - 1MG</v>
          </cell>
          <cell r="E1466" t="str">
            <v xml:space="preserve">PHARMACIA PFIZER</v>
          </cell>
          <cell r="F1466" t="n">
            <v>1</v>
          </cell>
          <cell r="G1466" t="str">
            <v>COM</v>
          </cell>
          <cell r="H1466" t="str">
            <v>NÃO</v>
          </cell>
          <cell r="I1466" t="n">
            <v>2.2497712965312142</v>
          </cell>
        </row>
        <row r="1467">
          <cell r="A1467" t="n">
            <v>90241240</v>
          </cell>
          <cell r="B1467" t="n">
            <v>20</v>
          </cell>
          <cell r="C1467" t="str">
            <v xml:space="preserve">CEFAZOLINA SÓDICA</v>
          </cell>
          <cell r="D1467" t="str">
            <v xml:space="preserve">KEFAZOL 500 MG PÓ SOL. INJ. FA + AMP. DIL. X 2 ML</v>
          </cell>
          <cell r="E1467" t="str">
            <v>ABL</v>
          </cell>
          <cell r="F1467" t="n">
            <v>1</v>
          </cell>
          <cell r="G1467" t="str">
            <v>FA</v>
          </cell>
          <cell r="H1467" t="str">
            <v>NÃO</v>
          </cell>
          <cell r="I1467" t="n">
            <v>10.8948194875613</v>
          </cell>
        </row>
        <row r="1468">
          <cell r="A1468" t="n">
            <v>90311949</v>
          </cell>
          <cell r="B1468" t="n">
            <v>20</v>
          </cell>
          <cell r="C1468" t="str">
            <v xml:space="preserve">EXTRATO DE BARBATIMÃO 60 MGG POMADA DERM. BISN. X 20 G</v>
          </cell>
          <cell r="D1468" t="str">
            <v xml:space="preserve">FITOSCAR 60 MGG POMADA DERM. BISN. X 20 G</v>
          </cell>
          <cell r="E1468" t="str">
            <v>APSEN</v>
          </cell>
          <cell r="F1468" t="n">
            <v>20</v>
          </cell>
          <cell r="G1468" t="str">
            <v>G</v>
          </cell>
          <cell r="H1468" t="str">
            <v>SIM</v>
          </cell>
          <cell r="I1468" t="n">
            <v>2.5806745130712914</v>
          </cell>
        </row>
        <row r="1469">
          <cell r="A1469" t="n">
            <v>92405959</v>
          </cell>
          <cell r="B1469" t="n">
            <v>20</v>
          </cell>
          <cell r="C1469" t="str">
            <v xml:space="preserve">COLAGENASE + CLORANFENICOL  - 15GRA POM.</v>
          </cell>
          <cell r="D1469" t="str">
            <v xml:space="preserve">KOLLAGENASE C CLORANF. - 15GRA POM.</v>
          </cell>
          <cell r="E1469" t="str">
            <v>CRISTALIA</v>
          </cell>
          <cell r="F1469" t="n">
            <v>15</v>
          </cell>
          <cell r="G1469" t="str">
            <v>G</v>
          </cell>
          <cell r="H1469" t="str">
            <v>SIM</v>
          </cell>
          <cell r="I1469" t="n">
            <v>1.7731081678556557</v>
          </cell>
        </row>
        <row r="1470">
          <cell r="A1470" t="n">
            <v>90302222</v>
          </cell>
          <cell r="B1470" t="n">
            <v>20</v>
          </cell>
          <cell r="C1470" t="str">
            <v xml:space="preserve">INSULINA HUMANA N 100 UIML SUSP. INJ. FA X 10 ML</v>
          </cell>
          <cell r="D1470" t="str">
            <v xml:space="preserve">INSUNORM N 100 UIML SUSP. INJ. FA X 10 ML</v>
          </cell>
          <cell r="E1470" t="str">
            <v xml:space="preserve">ASPEN PHARMA</v>
          </cell>
          <cell r="F1470" t="n">
            <v>1000</v>
          </cell>
          <cell r="G1470" t="str">
            <v>UI</v>
          </cell>
          <cell r="H1470" t="str">
            <v>SIM</v>
          </cell>
          <cell r="I1470" t="n">
            <v>0.044764294406718336</v>
          </cell>
        </row>
        <row r="1471">
          <cell r="A1471" t="n">
            <v>90306651</v>
          </cell>
          <cell r="B1471" t="n">
            <v>20</v>
          </cell>
          <cell r="C1471" t="str">
            <v xml:space="preserve">GLICOSE 5% SOL. INJ. CX. 20 BOLSA PE BLOWPACK SIST. FECH. X 500 ML</v>
          </cell>
          <cell r="D1471" t="str">
            <v xml:space="preserve">GLICOSE 5% SOL. INJ. CX. 20 BOLSA PE BLOWPACK SIST. FECH. X 500 ML</v>
          </cell>
          <cell r="E1471" t="str">
            <v xml:space="preserve">HALEX ISTAR INDÚSTRIA</v>
          </cell>
          <cell r="F1471" t="n">
            <v>1</v>
          </cell>
          <cell r="G1471" t="str">
            <v>UN</v>
          </cell>
          <cell r="H1471" t="str">
            <v>NÃO</v>
          </cell>
          <cell r="I1471" t="n">
            <v>7.2853912410286918</v>
          </cell>
        </row>
        <row r="1472">
          <cell r="A1472" t="n">
            <v>90297946</v>
          </cell>
          <cell r="B1472" t="n">
            <v>20</v>
          </cell>
          <cell r="C1472" t="str">
            <v xml:space="preserve">SUCCINATO DE DESVENLAFAXINA - 50MG</v>
          </cell>
          <cell r="D1472" t="str">
            <v xml:space="preserve">PRISTIQ - 50MG</v>
          </cell>
          <cell r="E1472" t="str">
            <v>WYETH</v>
          </cell>
          <cell r="F1472" t="n">
            <v>1</v>
          </cell>
          <cell r="G1472" t="str">
            <v>COM</v>
          </cell>
          <cell r="H1472" t="str">
            <v>NÃO</v>
          </cell>
          <cell r="I1472" t="n">
            <v>5.2925942997616779</v>
          </cell>
        </row>
        <row r="1473">
          <cell r="A1473" t="n">
            <v>92408443</v>
          </cell>
          <cell r="B1473" t="n">
            <v>20</v>
          </cell>
          <cell r="C1473" t="str">
            <v xml:space="preserve">OMEPRAZOL MAGNÉSIO MUPS 10 MG CX. 14 CP. REV.</v>
          </cell>
          <cell r="D1473" t="str">
            <v xml:space="preserve">LOSEC MUPS 10 MG CX. 14 CP. REV.</v>
          </cell>
          <cell r="E1473" t="str">
            <v>ASTRAZENECA</v>
          </cell>
          <cell r="F1473" t="n">
            <v>1</v>
          </cell>
          <cell r="G1473" t="str">
            <v>COM</v>
          </cell>
          <cell r="H1473" t="str">
            <v>NÃO</v>
          </cell>
          <cell r="I1473" t="n">
            <v>5.7460398232084628</v>
          </cell>
        </row>
        <row r="1474">
          <cell r="A1474" t="n">
            <v>90145917</v>
          </cell>
          <cell r="B1474" t="n">
            <v>20</v>
          </cell>
          <cell r="C1474" t="str">
            <v xml:space="preserve">NIMODIPINO 30 MG  CX. 30 CP. REV.</v>
          </cell>
          <cell r="D1474" t="str">
            <v xml:space="preserve">NIMODIPINO 30 MG  CX. 30 CP. REV.</v>
          </cell>
          <cell r="E1474" t="str">
            <v xml:space="preserve">EMS SA</v>
          </cell>
          <cell r="F1474" t="n">
            <v>1</v>
          </cell>
          <cell r="G1474" t="str">
            <v>COM</v>
          </cell>
          <cell r="H1474" t="str">
            <v>NÃO</v>
          </cell>
          <cell r="I1474" t="n">
            <v>2.1848721602965524</v>
          </cell>
        </row>
        <row r="1475">
          <cell r="A1475" t="n">
            <v>92254250</v>
          </cell>
          <cell r="B1475" t="n">
            <v>20</v>
          </cell>
          <cell r="C1475" t="str">
            <v xml:space="preserve">CLORIDRATO DE BUPIVACAINA  + ADRENALINA 0,5% - 20ML CVASO</v>
          </cell>
          <cell r="D1475" t="str">
            <v xml:space="preserve">NEOCAINA 0,5% - 20ML C VASO</v>
          </cell>
          <cell r="E1475" t="str">
            <v>CRISTALIA</v>
          </cell>
          <cell r="F1475" t="n">
            <v>20</v>
          </cell>
          <cell r="G1475" t="str">
            <v>ML</v>
          </cell>
          <cell r="H1475" t="str">
            <v>SIM</v>
          </cell>
          <cell r="I1475" t="n">
            <v>1.3807344082354689</v>
          </cell>
        </row>
        <row r="1476">
          <cell r="A1476" t="n">
            <v>92416080</v>
          </cell>
          <cell r="B1476" t="n">
            <v>20</v>
          </cell>
          <cell r="C1476" t="str">
            <v xml:space="preserve">LEVOBUPIVACAÍNA+EPINEFRINA 0,5 % + 9,1 MCGML SOL. INJ. CX. 10 EST. FA X 20 ML</v>
          </cell>
          <cell r="D1476" t="str">
            <v xml:space="preserve">NOVABUPI + EPINEFRINA 0,5 % + 9,1 MCGML SOL. INJ. CX. 10 EST. FA X 20 ML</v>
          </cell>
          <cell r="E1476" t="str">
            <v>CRISTALIA</v>
          </cell>
          <cell r="F1476" t="n">
            <v>20</v>
          </cell>
          <cell r="G1476" t="str">
            <v>ML</v>
          </cell>
          <cell r="H1476" t="str">
            <v>SIM</v>
          </cell>
          <cell r="I1476" t="n">
            <v>1.490440137464476</v>
          </cell>
        </row>
        <row r="1477">
          <cell r="A1477" t="n">
            <v>92466133</v>
          </cell>
          <cell r="B1477" t="n">
            <v>20</v>
          </cell>
          <cell r="C1477" t="str">
            <v xml:space="preserve">ATORVASTATINA CALCICA - 80MG</v>
          </cell>
          <cell r="D1477" t="str">
            <v xml:space="preserve">CITALOR - 80MG</v>
          </cell>
          <cell r="E1477" t="str">
            <v xml:space="preserve">PHARMACIA PFIZER</v>
          </cell>
          <cell r="F1477" t="n">
            <v>1</v>
          </cell>
          <cell r="G1477" t="str">
            <v>COM</v>
          </cell>
          <cell r="H1477" t="str">
            <v>NÃO</v>
          </cell>
          <cell r="I1477" t="n">
            <v>5.4717065850169613</v>
          </cell>
        </row>
        <row r="1478">
          <cell r="A1478" t="n">
            <v>90204441</v>
          </cell>
          <cell r="B1478" t="n">
            <v>20</v>
          </cell>
          <cell r="C1478" t="str">
            <v xml:space="preserve">ATENOLOL 50 MG CX. 28 CP.</v>
          </cell>
          <cell r="D1478" t="str">
            <v xml:space="preserve">ATENOL 50 MG CX. 28 CP.</v>
          </cell>
          <cell r="E1478" t="str">
            <v>ASTRAZENECA</v>
          </cell>
          <cell r="F1478" t="n">
            <v>1</v>
          </cell>
          <cell r="G1478" t="str">
            <v>COM</v>
          </cell>
          <cell r="H1478" t="str">
            <v>NÃO</v>
          </cell>
          <cell r="I1478" t="n">
            <v>1.4500515008571431</v>
          </cell>
        </row>
        <row r="1479">
          <cell r="A1479" t="n">
            <v>90306490</v>
          </cell>
          <cell r="B1479" t="n">
            <v>20</v>
          </cell>
          <cell r="C1479" t="str">
            <v xml:space="preserve">GLICOSE+CLORETO DE SÓDIO SOL. INJ. CX. 12 BOLSA SIST. FECH. X 1000 ML</v>
          </cell>
          <cell r="D1479" t="str">
            <v xml:space="preserve">SOLUÇÃO GLICOFISIOLÓGICA SOL. INJ. CX. 12 BOLSA SIST. FECH. X 1000 ML</v>
          </cell>
          <cell r="E1479" t="str">
            <v xml:space="preserve">LABORATORIO SANOBIOL</v>
          </cell>
          <cell r="F1479" t="n">
            <v>1</v>
          </cell>
          <cell r="G1479" t="str">
            <v>UN</v>
          </cell>
          <cell r="H1479" t="str">
            <v>NÃO</v>
          </cell>
          <cell r="I1479" t="n">
            <v>11.322222698020884</v>
          </cell>
        </row>
        <row r="1480">
          <cell r="A1480" t="n">
            <v>92400582</v>
          </cell>
          <cell r="B1480" t="n">
            <v>20</v>
          </cell>
          <cell r="C1480" t="str">
            <v xml:space="preserve">CLORETO DE SODIO - 10%  10ML</v>
          </cell>
          <cell r="D1480" t="str">
            <v xml:space="preserve">CLORETO DE SODIO - 10%  10ML</v>
          </cell>
          <cell r="E1480" t="str">
            <v>HYPOFARMA</v>
          </cell>
          <cell r="F1480" t="n">
            <v>1</v>
          </cell>
          <cell r="G1480" t="str">
            <v>AMP</v>
          </cell>
          <cell r="H1480" t="str">
            <v>NÃO</v>
          </cell>
          <cell r="I1480" t="n">
            <v>0.98883577747518181</v>
          </cell>
        </row>
        <row r="1481">
          <cell r="A1481" t="n">
            <v>92469027</v>
          </cell>
          <cell r="B1481" t="n">
            <v>20</v>
          </cell>
          <cell r="C1481" t="str">
            <v xml:space="preserve">BROMIDRATO DE FENOTEROL - 5MG  20ML GTS</v>
          </cell>
          <cell r="D1481" t="str">
            <v xml:space="preserve">BROMIDRATO DE FENOTEROL - 5MG  20ML GTS</v>
          </cell>
          <cell r="E1481" t="str">
            <v xml:space="preserve">EMS SA</v>
          </cell>
          <cell r="F1481" t="n">
            <v>400</v>
          </cell>
          <cell r="G1481" t="str">
            <v>GTS</v>
          </cell>
          <cell r="H1481" t="str">
            <v>SIM</v>
          </cell>
          <cell r="I1481" t="n">
            <v>0.015691279048737017</v>
          </cell>
        </row>
        <row r="1482">
          <cell r="A1482" t="n">
            <v>90306600</v>
          </cell>
          <cell r="B1482" t="n">
            <v>20</v>
          </cell>
          <cell r="C1482" t="str">
            <v xml:space="preserve">CLORETO DE SODIO 0,9% SOL. INJ. CX. 20 BOLSA PE BLOWPACK SIST. FECH. X 500 ML</v>
          </cell>
          <cell r="D1482" t="str">
            <v xml:space="preserve">CLORETO DE SODIO 0,9% SOL. INJ. CX. 20 BOLSA PE BLOWPACK SIST. FECH. X 500 ML</v>
          </cell>
          <cell r="E1482" t="str">
            <v xml:space="preserve">HALEX ISTAR INDÚSTRIA</v>
          </cell>
          <cell r="F1482" t="n">
            <v>1</v>
          </cell>
          <cell r="G1482" t="str">
            <v>UN</v>
          </cell>
          <cell r="H1482" t="str">
            <v>NÃO</v>
          </cell>
          <cell r="I1482" t="n">
            <v>6.5695725783158299</v>
          </cell>
        </row>
        <row r="1483">
          <cell r="A1483" t="n">
            <v>90169271</v>
          </cell>
          <cell r="B1483" t="n">
            <v>20</v>
          </cell>
          <cell r="C1483" t="str">
            <v xml:space="preserve">ALPRAZOLAM - 0,5MG</v>
          </cell>
          <cell r="D1483" t="str">
            <v xml:space="preserve">FRONTAL XR - 0,5MG</v>
          </cell>
          <cell r="E1483" t="str">
            <v xml:space="preserve">PHARMACIA PFIZER</v>
          </cell>
          <cell r="F1483" t="n">
            <v>1</v>
          </cell>
          <cell r="G1483" t="str">
            <v>COM</v>
          </cell>
          <cell r="H1483" t="str">
            <v>NÃO</v>
          </cell>
          <cell r="I1483" t="n">
            <v>1.2624615908592427</v>
          </cell>
        </row>
        <row r="1484">
          <cell r="A1484" t="n">
            <v>92465285</v>
          </cell>
          <cell r="B1484" t="n">
            <v>20</v>
          </cell>
          <cell r="C1484" t="str">
            <v xml:space="preserve">CLORIDRATO DE MEMANTINA - 10MG</v>
          </cell>
          <cell r="D1484" t="str">
            <v xml:space="preserve">EBIX - 10MG</v>
          </cell>
          <cell r="E1484" t="str">
            <v>LUNDBECK</v>
          </cell>
          <cell r="F1484" t="n">
            <v>1</v>
          </cell>
          <cell r="G1484" t="str">
            <v>COM</v>
          </cell>
          <cell r="H1484" t="str">
            <v>NÃO</v>
          </cell>
          <cell r="I1484" t="n">
            <v>2.5036019981620603</v>
          </cell>
        </row>
        <row r="1485">
          <cell r="A1485" t="n">
            <v>92420770</v>
          </cell>
          <cell r="B1485" t="n">
            <v>20</v>
          </cell>
          <cell r="C1485" t="str">
            <v xml:space="preserve">FOSFATO DE PREDNISOLONA - 3MG  60ML SOLUÇAO</v>
          </cell>
          <cell r="D1485" t="str">
            <v xml:space="preserve">PREDSIM - 3MG  60ML SOLUÇAO</v>
          </cell>
          <cell r="E1485" t="str">
            <v xml:space="preserve">SCHERING PLOUGHMANTECORP</v>
          </cell>
          <cell r="F1485" t="n">
            <v>60</v>
          </cell>
          <cell r="G1485" t="str">
            <v>ML</v>
          </cell>
          <cell r="H1485" t="str">
            <v>SIM</v>
          </cell>
          <cell r="I1485" t="n">
            <v>0.3454866551676648</v>
          </cell>
        </row>
        <row r="1486">
          <cell r="A1486" t="n">
            <v>90813022</v>
          </cell>
          <cell r="B1486" t="n">
            <v>20</v>
          </cell>
          <cell r="C1486" t="str">
            <v xml:space="preserve">ATENOLOL - 50MG</v>
          </cell>
          <cell r="D1486" t="str">
            <v xml:space="preserve">TENORETIC - 50MG</v>
          </cell>
          <cell r="E1486" t="str">
            <v>ASTRAZENECA</v>
          </cell>
          <cell r="F1486" t="n">
            <v>1</v>
          </cell>
          <cell r="G1486" t="str">
            <v>COM</v>
          </cell>
          <cell r="H1486" t="str">
            <v>NÃO</v>
          </cell>
          <cell r="I1486" t="n">
            <v>1.5075781316407191</v>
          </cell>
        </row>
        <row r="1487">
          <cell r="A1487" t="n">
            <v>90143302</v>
          </cell>
          <cell r="B1487" t="n">
            <v>20</v>
          </cell>
          <cell r="C1487" t="str">
            <v xml:space="preserve">CLARITROMICINA 500 MG CX. 30 CP. REV.</v>
          </cell>
          <cell r="D1487" t="str">
            <v xml:space="preserve">CLARITROMICINA 500 MG CX. 30 CP. REV.</v>
          </cell>
          <cell r="E1487" t="str">
            <v xml:space="preserve">EMS SA</v>
          </cell>
          <cell r="F1487" t="n">
            <v>1</v>
          </cell>
          <cell r="G1487" t="str">
            <v>COM</v>
          </cell>
          <cell r="H1487" t="str">
            <v>NÃO</v>
          </cell>
          <cell r="I1487" t="n">
            <v>9.8192382718798825</v>
          </cell>
        </row>
        <row r="1488">
          <cell r="A1488" t="n">
            <v>90282809</v>
          </cell>
          <cell r="B1488" t="n">
            <v>20</v>
          </cell>
          <cell r="C1488" t="str">
            <v xml:space="preserve">ÁGUA INJETÁVEL SOL. INJ. SIST. FECH. FR. X 250 ML</v>
          </cell>
          <cell r="D1488" t="str">
            <v xml:space="preserve">ÁGUA INJETÁVEL SOL. INJ. SIST. FECH. FR. X 250 ML</v>
          </cell>
          <cell r="E1488" t="str">
            <v xml:space="preserve">FRESENIUS KABI UNIDADE AQUIRAZ</v>
          </cell>
          <cell r="F1488" t="n">
            <v>1</v>
          </cell>
          <cell r="G1488" t="str">
            <v>UN</v>
          </cell>
          <cell r="H1488" t="str">
            <v>NÃO</v>
          </cell>
          <cell r="I1488" t="n">
            <v>7.3606762404360015</v>
          </cell>
        </row>
        <row r="1489">
          <cell r="A1489" t="n">
            <v>90228022</v>
          </cell>
          <cell r="B1489" t="n">
            <v>20</v>
          </cell>
          <cell r="C1489" t="str">
            <v xml:space="preserve">FENITOÍNA 100 MG CX. 25 CP.</v>
          </cell>
          <cell r="D1489" t="str">
            <v xml:space="preserve">HIDANTAL 100 MG CX. 25 CP.</v>
          </cell>
          <cell r="E1489" t="str">
            <v>SANOFI-AVENTIS</v>
          </cell>
          <cell r="F1489" t="n">
            <v>1</v>
          </cell>
          <cell r="G1489" t="str">
            <v>COM</v>
          </cell>
          <cell r="H1489" t="str">
            <v>NÃO</v>
          </cell>
          <cell r="I1489" t="n">
            <v>0.30218497905419117</v>
          </cell>
        </row>
        <row r="1490">
          <cell r="A1490" t="n">
            <v>90262760</v>
          </cell>
          <cell r="B1490" t="n">
            <v>20</v>
          </cell>
          <cell r="C1490" t="str">
            <v xml:space="preserve">LOSARTANA POTÁSSICA</v>
          </cell>
          <cell r="D1490" t="str">
            <v xml:space="preserve">ARADOIS 50 MG CX. 60 CP. REV.</v>
          </cell>
          <cell r="E1490" t="str">
            <v xml:space="preserve">BIOLAB SANUS</v>
          </cell>
          <cell r="F1490" t="n">
            <v>1</v>
          </cell>
          <cell r="G1490" t="str">
            <v>COM</v>
          </cell>
          <cell r="H1490" t="str">
            <v>NÃO</v>
          </cell>
          <cell r="I1490" t="n">
            <v>1.2195116755240796</v>
          </cell>
        </row>
        <row r="1491">
          <cell r="A1491" t="n">
            <v>90211375</v>
          </cell>
          <cell r="B1491" t="n">
            <v>20</v>
          </cell>
          <cell r="C1491" t="str">
            <v xml:space="preserve">LOSARTANA POTÁSSICA</v>
          </cell>
          <cell r="D1491" t="str">
            <v xml:space="preserve">LANZACOR 50 MG CX. 14  CP. REV.</v>
          </cell>
          <cell r="E1491" t="str">
            <v xml:space="preserve">NEO QUIMICA</v>
          </cell>
          <cell r="F1491" t="n">
            <v>1</v>
          </cell>
          <cell r="G1491" t="str">
            <v>COM</v>
          </cell>
          <cell r="H1491" t="str">
            <v>NÃO</v>
          </cell>
          <cell r="I1491" t="n">
            <v>1.829298355345907</v>
          </cell>
        </row>
        <row r="1492">
          <cell r="A1492" t="n">
            <v>90279190</v>
          </cell>
          <cell r="B1492" t="n">
            <v>20</v>
          </cell>
          <cell r="C1492" t="str">
            <v xml:space="preserve">DIPIRONA SODICA - 500MG</v>
          </cell>
          <cell r="D1492" t="str">
            <v xml:space="preserve">DIPIRONA SODICA - 500MG</v>
          </cell>
          <cell r="E1492" t="str">
            <v xml:space="preserve">PRATI DONADUZZI</v>
          </cell>
          <cell r="F1492" t="n">
            <v>1</v>
          </cell>
          <cell r="G1492" t="str">
            <v>COM</v>
          </cell>
          <cell r="H1492" t="str">
            <v>NÃO</v>
          </cell>
          <cell r="I1492" t="n">
            <v>0.56640866654074207</v>
          </cell>
        </row>
        <row r="1493">
          <cell r="A1493" t="n">
            <v>90286120</v>
          </cell>
          <cell r="B1493" t="n">
            <v>20</v>
          </cell>
          <cell r="C1493" t="str">
            <v xml:space="preserve">ETEXILATO DE DABIGATRANA 110 MG. CX. 10 CAP.</v>
          </cell>
          <cell r="D1493" t="str">
            <v xml:space="preserve">PRADAXA 110 MG. CX. 10 CAP.</v>
          </cell>
          <cell r="E1493" t="str">
            <v xml:space="preserve">BOEHRINGER INGELHEIM</v>
          </cell>
          <cell r="F1493" t="n">
            <v>1</v>
          </cell>
          <cell r="G1493" t="str">
            <v>CAP</v>
          </cell>
          <cell r="H1493" t="str">
            <v>NÃO</v>
          </cell>
          <cell r="I1493" t="n">
            <v>3.9605876083035754</v>
          </cell>
        </row>
        <row r="1494">
          <cell r="A1494" t="n">
            <v>90153910</v>
          </cell>
          <cell r="B1494" t="n">
            <v>20</v>
          </cell>
          <cell r="C1494" t="str">
            <v>SULFAMETOXAZOL+TRIMETOPRIMA</v>
          </cell>
          <cell r="D1494" t="str">
            <v xml:space="preserve">BACTRIM F 800 MG + 160 MG CX. 10 CP.</v>
          </cell>
          <cell r="E1494" t="str">
            <v>ROCHE</v>
          </cell>
          <cell r="F1494" t="n">
            <v>1</v>
          </cell>
          <cell r="G1494" t="str">
            <v>COM</v>
          </cell>
          <cell r="H1494" t="str">
            <v>NÃO</v>
          </cell>
          <cell r="I1494" t="n">
            <v>2.0887083121623937</v>
          </cell>
        </row>
        <row r="1495">
          <cell r="A1495" t="n">
            <v>92470033</v>
          </cell>
          <cell r="B1495" t="n">
            <v>20</v>
          </cell>
          <cell r="C1495" t="str">
            <v xml:space="preserve">DULOXETINA 60 MG CX. 28 CAP.</v>
          </cell>
          <cell r="D1495" t="str">
            <v xml:space="preserve">CYMBALTA 60 MG CX. 28 CAP.</v>
          </cell>
          <cell r="E1495" t="str">
            <v xml:space="preserve">ELI LILLY DO BRASIL LTDA</v>
          </cell>
          <cell r="F1495" t="n">
            <v>1</v>
          </cell>
          <cell r="G1495" t="str">
            <v>CAP</v>
          </cell>
          <cell r="H1495" t="str">
            <v>NÃO</v>
          </cell>
          <cell r="I1495" t="n">
            <v>4.7632384865466566</v>
          </cell>
        </row>
        <row r="1496">
          <cell r="A1496" t="n">
            <v>90251660</v>
          </cell>
          <cell r="B1496" t="n">
            <v>20</v>
          </cell>
          <cell r="C1496" t="str">
            <v xml:space="preserve">DIVALPROATO DE SÓDIO - 250MG</v>
          </cell>
          <cell r="D1496" t="str">
            <v xml:space="preserve">DEPAKOTE - 250MG</v>
          </cell>
          <cell r="E1496" t="str">
            <v>ABBOTT</v>
          </cell>
          <cell r="F1496" t="n">
            <v>1</v>
          </cell>
          <cell r="G1496" t="str">
            <v>COM</v>
          </cell>
          <cell r="H1496" t="str">
            <v>NÃO</v>
          </cell>
          <cell r="I1496" t="n">
            <v>1.4567019267120918</v>
          </cell>
        </row>
        <row r="1497">
          <cell r="A1497" t="n">
            <v>90251547</v>
          </cell>
          <cell r="B1497" t="n">
            <v>20</v>
          </cell>
          <cell r="C1497" t="str">
            <v xml:space="preserve">NIMESULIDA - 100MG</v>
          </cell>
          <cell r="D1497" t="str">
            <v xml:space="preserve">NIMESULIDA - 100MG</v>
          </cell>
          <cell r="E1497" t="str">
            <v xml:space="preserve">EMS SA</v>
          </cell>
          <cell r="F1497" t="n">
            <v>1</v>
          </cell>
          <cell r="G1497" t="str">
            <v>COM</v>
          </cell>
          <cell r="H1497" t="str">
            <v>NÃO</v>
          </cell>
          <cell r="I1497" t="n">
            <v>1.7568079472391329</v>
          </cell>
        </row>
        <row r="1498">
          <cell r="A1498" t="n">
            <v>90305019</v>
          </cell>
          <cell r="B1498" t="n">
            <v>20</v>
          </cell>
          <cell r="C1498" t="str">
            <v xml:space="preserve">GLICOSE 5% SOL. INJ. SIST. FECH. BOLSA X 500 ML</v>
          </cell>
          <cell r="D1498" t="str">
            <v xml:space="preserve">GLICOSE 5% SOL. INJ. SIST. FECH. BOLSA X 500 ML</v>
          </cell>
          <cell r="E1498" t="str">
            <v>TEXON</v>
          </cell>
          <cell r="F1498" t="n">
            <v>1</v>
          </cell>
          <cell r="G1498" t="str">
            <v>UN</v>
          </cell>
          <cell r="H1498" t="str">
            <v>NÃO</v>
          </cell>
          <cell r="I1498" t="n">
            <v>6.0806538283989768</v>
          </cell>
        </row>
        <row r="1499">
          <cell r="A1499" t="n">
            <v>90181026</v>
          </cell>
          <cell r="B1499" t="n">
            <v>20</v>
          </cell>
          <cell r="C1499" t="str">
            <v xml:space="preserve">CLORIDRATO DE PROMETAZINA  - 25MG</v>
          </cell>
          <cell r="D1499" t="str">
            <v xml:space="preserve">FENERGAN - 25MG</v>
          </cell>
          <cell r="E1499" t="str">
            <v>SANOFI-AVENTIS</v>
          </cell>
          <cell r="F1499" t="n">
            <v>1</v>
          </cell>
          <cell r="G1499" t="str">
            <v>COM</v>
          </cell>
          <cell r="H1499" t="str">
            <v>NÃO</v>
          </cell>
          <cell r="I1499" t="n">
            <v>0.50915155050753502</v>
          </cell>
        </row>
        <row r="1500">
          <cell r="A1500" t="n">
            <v>92437583</v>
          </cell>
          <cell r="B1500" t="n">
            <v>20</v>
          </cell>
          <cell r="C1500" t="str">
            <v xml:space="preserve">ONDANSETRONA 4 MG CX. 10 CP. REV.</v>
          </cell>
          <cell r="D1500" t="str">
            <v xml:space="preserve">ZOFRAN 4 MG CX. 10 CP. REV.</v>
          </cell>
          <cell r="E1500" t="str">
            <v>GLAXOSMITKLINE</v>
          </cell>
          <cell r="F1500" t="n">
            <v>1</v>
          </cell>
          <cell r="G1500" t="str">
            <v>COM</v>
          </cell>
          <cell r="H1500" t="str">
            <v>NÃO</v>
          </cell>
          <cell r="I1500" t="n">
            <v>36.984947623403684</v>
          </cell>
        </row>
        <row r="1501">
          <cell r="A1501" t="n">
            <v>90267478</v>
          </cell>
          <cell r="B1501" t="n">
            <v>20</v>
          </cell>
          <cell r="C1501" t="str">
            <v xml:space="preserve">LACTULOSE - 667MGML XPE  FR. PLÁST. X 120 ML (SALADA DE FRUTAS)</v>
          </cell>
          <cell r="D1501" t="str">
            <v xml:space="preserve">LACTULONA - 667MGML XPE  FR. PLÁST. X 120 ML (SALADA DE FRUTAS)</v>
          </cell>
          <cell r="E1501" t="str">
            <v xml:space="preserve">DAIICHI SANKYO</v>
          </cell>
          <cell r="F1501" t="n">
            <v>120</v>
          </cell>
          <cell r="G1501" t="str">
            <v>ML</v>
          </cell>
          <cell r="H1501" t="str">
            <v>SIM</v>
          </cell>
          <cell r="I1501" t="n">
            <v>0.29841313315330537</v>
          </cell>
        </row>
        <row r="1502">
          <cell r="A1502" t="n">
            <v>90202279</v>
          </cell>
          <cell r="B1502" t="n">
            <v>20</v>
          </cell>
          <cell r="C1502" t="str">
            <v xml:space="preserve">CLORETO DE POTÁSSIO 19,1% SOL. INJ. CX. 100 AMP. PLÁST. X 10 ML</v>
          </cell>
          <cell r="D1502" t="str">
            <v xml:space="preserve">CLORETO DE POTÁSSIO 19,1% SOL. INJ. CX. 100 AMP. PLÁST. X 10 ML</v>
          </cell>
          <cell r="E1502" t="str">
            <v>HYPOFARMA</v>
          </cell>
          <cell r="F1502" t="n">
            <v>1</v>
          </cell>
          <cell r="G1502" t="str">
            <v>AMP</v>
          </cell>
          <cell r="H1502" t="str">
            <v>NÃO</v>
          </cell>
          <cell r="I1502" t="n">
            <v>0.90675003520501674</v>
          </cell>
        </row>
        <row r="1503">
          <cell r="A1503" t="n">
            <v>90279689</v>
          </cell>
          <cell r="B1503" t="n">
            <v>20</v>
          </cell>
          <cell r="C1503" t="str">
            <v xml:space="preserve">CLORETO DE SÓDIO  0,9% SOL. INJ. SIST. FECH. CX. 10 BOLSAS X 100ML</v>
          </cell>
          <cell r="D1503" t="str">
            <v xml:space="preserve">CLORETO DE SÓDIO 0,9% SOL. INJ. SIST. FECH. CX. 10 BOLSAS X 100ML</v>
          </cell>
          <cell r="E1503" t="str">
            <v>ABL</v>
          </cell>
          <cell r="F1503" t="n">
            <v>1</v>
          </cell>
          <cell r="G1503" t="str">
            <v>UN</v>
          </cell>
          <cell r="H1503" t="str">
            <v>NÃO</v>
          </cell>
          <cell r="I1503" t="n">
            <v>5.0118396897190962</v>
          </cell>
        </row>
        <row r="1504">
          <cell r="A1504" t="n">
            <v>91412013</v>
          </cell>
          <cell r="B1504" t="n">
            <v>20</v>
          </cell>
          <cell r="C1504" t="str">
            <v xml:space="preserve">MELOXICAM - 15MG  1,5ML</v>
          </cell>
          <cell r="D1504" t="str">
            <v xml:space="preserve">MOVATEC - 15MG  1,5ML</v>
          </cell>
          <cell r="E1504" t="str">
            <v xml:space="preserve">BOEHRINGER INGELHEIM</v>
          </cell>
          <cell r="F1504" t="n">
            <v>1</v>
          </cell>
          <cell r="G1504" t="str">
            <v>AMP</v>
          </cell>
          <cell r="H1504" t="str">
            <v>NÃO</v>
          </cell>
          <cell r="I1504" t="n">
            <v>8.3015647435488766</v>
          </cell>
        </row>
        <row r="1505">
          <cell r="A1505" t="n">
            <v>92366961</v>
          </cell>
          <cell r="B1505" t="n">
            <v>20</v>
          </cell>
          <cell r="C1505" t="str">
            <v xml:space="preserve">SULFATO DE SALBUTAMOL - 5MGML  10ML GTS</v>
          </cell>
          <cell r="D1505" t="str">
            <v xml:space="preserve">AEROLIN - 5MGML  10ML GTS</v>
          </cell>
          <cell r="E1505" t="str">
            <v>GLAXOSMITKLINE</v>
          </cell>
          <cell r="F1505" t="n">
            <v>200</v>
          </cell>
          <cell r="G1505" t="str">
            <v>GTS</v>
          </cell>
          <cell r="H1505" t="str">
            <v>SIM</v>
          </cell>
          <cell r="I1505" t="n">
            <v>0.062832332525951717</v>
          </cell>
        </row>
        <row r="1506">
          <cell r="A1506" t="n">
            <v>90937074</v>
          </cell>
          <cell r="B1506" t="n">
            <v>20</v>
          </cell>
          <cell r="C1506" t="str">
            <v xml:space="preserve">ADITIVO DE NUTRIÇÃO PARENTERAL - ÓLEO DE PEIXE X  1ML</v>
          </cell>
          <cell r="D1506" t="str">
            <v xml:space="preserve">ÓLEO DE PEIXE X 1ML</v>
          </cell>
          <cell r="E1506" t="str">
            <v>CEQNEP</v>
          </cell>
          <cell r="F1506" t="n">
            <v>1</v>
          </cell>
          <cell r="G1506" t="str">
            <v>FR</v>
          </cell>
          <cell r="H1506" t="str">
            <v>NÃO</v>
          </cell>
          <cell r="I1506" t="n">
            <v>5.2488407154765575</v>
          </cell>
        </row>
        <row r="1507">
          <cell r="A1507" t="n">
            <v>90306686</v>
          </cell>
          <cell r="B1507" t="n">
            <v>20</v>
          </cell>
          <cell r="C1507" t="str">
            <v xml:space="preserve">METRONIDAZOL 5 MGML. SOL. INJ. CX. 60 BOLSA PE  BLOWPACK SIST. FECH.  X 100 ML</v>
          </cell>
          <cell r="D1507" t="str">
            <v xml:space="preserve">HIDAZOL 5 MGML. SOL. INJ. CX. 60 BOLSA PE  BLOWPACK SIST. FECH.  X 100 ML</v>
          </cell>
          <cell r="E1507" t="str">
            <v xml:space="preserve">HALEX ISTAR INDÚSTRIA</v>
          </cell>
          <cell r="F1507" t="n">
            <v>1</v>
          </cell>
          <cell r="G1507" t="str">
            <v>UN</v>
          </cell>
          <cell r="H1507" t="str">
            <v>NÃO</v>
          </cell>
          <cell r="I1507" t="n">
            <v>10.358291617283324</v>
          </cell>
        </row>
        <row r="1508">
          <cell r="A1508" t="n">
            <v>90125371</v>
          </cell>
          <cell r="B1508" t="n">
            <v>20</v>
          </cell>
          <cell r="C1508" t="str">
            <v xml:space="preserve">FLUMAZENIL - 0,1MGML SOL. INJ</v>
          </cell>
          <cell r="D1508" t="str">
            <v xml:space="preserve">FLUMAZEN - 0,1MGML SOL. INJ</v>
          </cell>
          <cell r="E1508" t="str">
            <v xml:space="preserve">UNIAO QUIMICA</v>
          </cell>
          <cell r="F1508" t="n">
            <v>1</v>
          </cell>
          <cell r="G1508" t="str">
            <v>AMP</v>
          </cell>
          <cell r="H1508" t="str">
            <v>NÃO</v>
          </cell>
          <cell r="I1508" t="n">
            <v>139.62306070817462</v>
          </cell>
        </row>
        <row r="1509">
          <cell r="A1509" t="n">
            <v>90287177</v>
          </cell>
          <cell r="B1509" t="n">
            <v>20</v>
          </cell>
          <cell r="C1509" t="str">
            <v>MANITOL</v>
          </cell>
          <cell r="D1509" t="str">
            <v xml:space="preserve">MANITOL 20% SOL. INJ. SIST. FECH. FR. X 250 ML</v>
          </cell>
          <cell r="E1509" t="str">
            <v xml:space="preserve">FRESENIUS KABI UNIDADE AQUIRAZ</v>
          </cell>
          <cell r="F1509" t="n">
            <v>1</v>
          </cell>
          <cell r="G1509" t="str">
            <v>UN</v>
          </cell>
          <cell r="H1509" t="str">
            <v>NÃO</v>
          </cell>
          <cell r="I1509" t="n">
            <v>14.166379062287</v>
          </cell>
        </row>
        <row r="1510">
          <cell r="A1510" t="n">
            <v>90141741</v>
          </cell>
          <cell r="B1510" t="n">
            <v>20</v>
          </cell>
          <cell r="C1510" t="str">
            <v xml:space="preserve">INSULINA ASPARTE PENFILL  100 UI ML SOL. INJ. CX. 5 CARP. X 3 ML</v>
          </cell>
          <cell r="D1510" t="str">
            <v xml:space="preserve">NOVORAPID  PENFILL  100 UI ML SOL. INJ. CX. 5 CARP. X 3 ML</v>
          </cell>
          <cell r="E1510" t="str">
            <v xml:space="preserve">BIOBRASNOVO NORDISK PROD.</v>
          </cell>
          <cell r="F1510" t="n">
            <v>300</v>
          </cell>
          <cell r="G1510" t="str">
            <v>UI</v>
          </cell>
          <cell r="H1510" t="str">
            <v>SIM</v>
          </cell>
          <cell r="I1510" t="n">
            <v>0.043388277985347903</v>
          </cell>
        </row>
        <row r="1511">
          <cell r="A1511" t="n">
            <v>90286383</v>
          </cell>
          <cell r="B1511" t="n">
            <v>20</v>
          </cell>
          <cell r="C1511" t="str">
            <v xml:space="preserve">GLICOSE 10%  SOL. INJ. SIST. FECH. CX. 24 FR.X 500 ML</v>
          </cell>
          <cell r="D1511" t="str">
            <v xml:space="preserve">GLICOSE 10%  SOL. INJ. SIST. FECH. CX. 24 FR.X 500 ML</v>
          </cell>
          <cell r="E1511" t="str">
            <v>J.P</v>
          </cell>
          <cell r="F1511" t="n">
            <v>1</v>
          </cell>
          <cell r="G1511" t="str">
            <v>UN</v>
          </cell>
          <cell r="H1511" t="str">
            <v>NÃO</v>
          </cell>
          <cell r="I1511" t="n">
            <v>9.5840314872829673</v>
          </cell>
        </row>
        <row r="1512">
          <cell r="A1512" t="n">
            <v>90257561</v>
          </cell>
          <cell r="B1512" t="n">
            <v>20</v>
          </cell>
          <cell r="C1512" t="str">
            <v xml:space="preserve">FENITOINA SODICA - 50 MGML SOL. INJ.</v>
          </cell>
          <cell r="D1512" t="str">
            <v xml:space="preserve">FENITOINA SODICA - 50 MGML SOL. INJ.</v>
          </cell>
          <cell r="E1512" t="str">
            <v xml:space="preserve">UNIAO QUIMICA</v>
          </cell>
          <cell r="F1512" t="n">
            <v>1</v>
          </cell>
          <cell r="G1512" t="str">
            <v>AMP</v>
          </cell>
          <cell r="H1512" t="str">
            <v>NÃO</v>
          </cell>
          <cell r="I1512" t="n">
            <v>2.7357540196291819</v>
          </cell>
        </row>
        <row r="1513">
          <cell r="A1513" t="n">
            <v>90292669</v>
          </cell>
          <cell r="B1513" t="n">
            <v>20</v>
          </cell>
          <cell r="C1513" t="str">
            <v xml:space="preserve">FLUCONAZOL 150 MG CX. 2 CAP.</v>
          </cell>
          <cell r="D1513" t="str">
            <v xml:space="preserve">FLUCONAZOL 150 MG</v>
          </cell>
          <cell r="E1513" t="str">
            <v xml:space="preserve">PRATI DONADUZZI</v>
          </cell>
          <cell r="F1513" t="n">
            <v>1</v>
          </cell>
          <cell r="G1513" t="str">
            <v>CAP</v>
          </cell>
          <cell r="H1513" t="str">
            <v>NÃO</v>
          </cell>
          <cell r="I1513" t="n">
            <v>9.3271588869846092</v>
          </cell>
        </row>
        <row r="1514">
          <cell r="A1514" t="n">
            <v>90202503</v>
          </cell>
          <cell r="B1514" t="n">
            <v>20</v>
          </cell>
          <cell r="C1514" t="str">
            <v xml:space="preserve">FOSFATO DISSODICO DE DEXAMETASONA - 2MG ML</v>
          </cell>
          <cell r="D1514" t="str">
            <v xml:space="preserve">DEXAMETASONA - 2MGML SOL. INJ.</v>
          </cell>
          <cell r="E1514" t="str">
            <v>HYPOFARMA</v>
          </cell>
          <cell r="F1514" t="n">
            <v>1</v>
          </cell>
          <cell r="G1514" t="str">
            <v>AMP</v>
          </cell>
          <cell r="H1514" t="str">
            <v>NÃO</v>
          </cell>
          <cell r="I1514" t="n">
            <v>1.8163549530988046</v>
          </cell>
        </row>
        <row r="1515">
          <cell r="A1515" t="n">
            <v>92416233</v>
          </cell>
          <cell r="B1515" t="n">
            <v>20</v>
          </cell>
          <cell r="C1515" t="str">
            <v xml:space="preserve">AMOXICILINA + ACIDO CLAVULANICO - 875MG  125MG</v>
          </cell>
          <cell r="D1515" t="str">
            <v xml:space="preserve">NOVAMOX - 875MG  125MG</v>
          </cell>
          <cell r="E1515" t="str">
            <v xml:space="preserve">ACHÉ LABORATÓRIOS FARMACÊUTICO</v>
          </cell>
          <cell r="F1515" t="n">
            <v>1</v>
          </cell>
          <cell r="G1515" t="str">
            <v>COM</v>
          </cell>
          <cell r="H1515" t="str">
            <v>NÃO</v>
          </cell>
          <cell r="I1515" t="n">
            <v>4.7383309331706895</v>
          </cell>
        </row>
        <row r="1516">
          <cell r="A1516" t="n">
            <v>92456278</v>
          </cell>
          <cell r="B1516" t="n">
            <v>20</v>
          </cell>
          <cell r="C1516" t="str">
            <v xml:space="preserve">PANTOPRAZOL - 20MG</v>
          </cell>
          <cell r="D1516" t="str">
            <v xml:space="preserve">PANTOPRAZOL - 20MG</v>
          </cell>
          <cell r="E1516" t="str">
            <v xml:space="preserve">EMS SA</v>
          </cell>
          <cell r="F1516" t="n">
            <v>1</v>
          </cell>
          <cell r="G1516" t="str">
            <v>COM</v>
          </cell>
          <cell r="H1516" t="str">
            <v>NÃO</v>
          </cell>
          <cell r="I1516" t="n">
            <v>2.610114664469569</v>
          </cell>
        </row>
        <row r="1517">
          <cell r="A1517" t="n">
            <v>90284410</v>
          </cell>
          <cell r="B1517" t="n">
            <v>20</v>
          </cell>
          <cell r="C1517" t="str">
            <v xml:space="preserve">CITRATO DE FENTANILA - 100MCG (50MCGML) SOL. INJ.</v>
          </cell>
          <cell r="D1517" t="str">
            <v xml:space="preserve">CITRATO DE FENTANILA - 100MCG (50MCGML) SOL. INJ.</v>
          </cell>
          <cell r="E1517" t="str">
            <v>HIPOLABOR</v>
          </cell>
          <cell r="F1517" t="n">
            <v>1</v>
          </cell>
          <cell r="G1517" t="str">
            <v>AMP</v>
          </cell>
          <cell r="H1517" t="str">
            <v>NÃO</v>
          </cell>
          <cell r="I1517" t="n">
            <v>1.6803434219434339</v>
          </cell>
        </row>
        <row r="1518">
          <cell r="A1518" t="n">
            <v>90307941</v>
          </cell>
          <cell r="B1518" t="n">
            <v>20</v>
          </cell>
          <cell r="C1518" t="str">
            <v xml:space="preserve">CARVEDILOL 12,5 MG CX. 15 CP.</v>
          </cell>
          <cell r="D1518" t="str">
            <v xml:space="preserve">CARVEDILOL 12,5 MG CX. 15 CP.</v>
          </cell>
          <cell r="E1518" t="str">
            <v>MEDLEY</v>
          </cell>
          <cell r="F1518" t="n">
            <v>1</v>
          </cell>
          <cell r="G1518" t="str">
            <v>COM</v>
          </cell>
          <cell r="H1518" t="str">
            <v>NÃO</v>
          </cell>
          <cell r="I1518" t="n">
            <v>2.2922160835405831</v>
          </cell>
        </row>
        <row r="1519">
          <cell r="A1519" t="n">
            <v>90219767</v>
          </cell>
          <cell r="B1519" t="n">
            <v>20</v>
          </cell>
          <cell r="C1519" t="str">
            <v xml:space="preserve">APIXABANA  2,5 MG COM REV CT BL AL PLAS INC X 100 (EMB HOSP)</v>
          </cell>
          <cell r="D1519" t="str">
            <v xml:space="preserve">ELIQUIS 2,5 MG COM REV CT BL AL PLAS INC X 100 (EMB HOSP)</v>
          </cell>
          <cell r="E1519" t="str">
            <v xml:space="preserve">BRISTOL-MYERS SQUIBB FARMACÊUTICA LTDA</v>
          </cell>
          <cell r="F1519" t="n">
            <v>1</v>
          </cell>
          <cell r="G1519" t="str">
            <v>COM</v>
          </cell>
          <cell r="H1519" t="str">
            <v>NÃO</v>
          </cell>
          <cell r="I1519" t="n">
            <v>4.5910674549788792</v>
          </cell>
        </row>
        <row r="1520">
          <cell r="A1520" t="n">
            <v>90249100</v>
          </cell>
          <cell r="B1520" t="n">
            <v>20</v>
          </cell>
          <cell r="C1520" t="str">
            <v xml:space="preserve">BENZILPENICILINA POTÁSSICA</v>
          </cell>
          <cell r="D1520" t="str">
            <v xml:space="preserve">CRISTACILINA 5.000.000 UI PÓ SOL. INJ. CX. 50 FA</v>
          </cell>
          <cell r="E1520" t="str">
            <v>NOVAFARMA</v>
          </cell>
          <cell r="F1520" t="n">
            <v>1</v>
          </cell>
          <cell r="G1520" t="str">
            <v>UN</v>
          </cell>
          <cell r="H1520" t="str">
            <v>NÃO</v>
          </cell>
          <cell r="I1520" t="n">
            <v>13.474017464048533</v>
          </cell>
        </row>
        <row r="1521">
          <cell r="A1521" t="n">
            <v>92377416</v>
          </cell>
          <cell r="B1521" t="n">
            <v>20</v>
          </cell>
          <cell r="C1521" t="str">
            <v xml:space="preserve">DEXAMETASONA 1 MGG POMADA DERM. BISN. X 10 G</v>
          </cell>
          <cell r="D1521" t="str">
            <v xml:space="preserve">DEXADERME 1 MGG POMADA DERM. BISN. X 10 G</v>
          </cell>
          <cell r="E1521" t="str">
            <v>MEDIC</v>
          </cell>
          <cell r="F1521" t="n">
            <v>10</v>
          </cell>
          <cell r="G1521" t="str">
            <v>G</v>
          </cell>
          <cell r="H1521" t="str">
            <v>SIM</v>
          </cell>
          <cell r="I1521" t="n">
            <v>0.80090088243413193</v>
          </cell>
        </row>
        <row r="1522">
          <cell r="A1522" t="n">
            <v>92433723</v>
          </cell>
          <cell r="B1522" t="n">
            <v>20</v>
          </cell>
          <cell r="C1522" t="str">
            <v xml:space="preserve">BUTILBROMETO DE HIOSCINA - 20MG  1ML</v>
          </cell>
          <cell r="D1522" t="str">
            <v xml:space="preserve">UNI HIOSCIN - 20MG  1ML</v>
          </cell>
          <cell r="E1522" t="str">
            <v xml:space="preserve">UNIAO QUIMICA</v>
          </cell>
          <cell r="F1522" t="n">
            <v>1</v>
          </cell>
          <cell r="G1522" t="str">
            <v>AMP</v>
          </cell>
          <cell r="H1522" t="str">
            <v>NÃO</v>
          </cell>
          <cell r="I1522" t="n">
            <v>1.3975152445737915</v>
          </cell>
        </row>
        <row r="1523">
          <cell r="A1523" t="n">
            <v>90285557</v>
          </cell>
          <cell r="B1523" t="n">
            <v>20</v>
          </cell>
          <cell r="C1523" t="str">
            <v xml:space="preserve">CLORIDRATO DE DOBUTAMINA - 250MG</v>
          </cell>
          <cell r="D1523" t="str">
            <v xml:space="preserve">CLORIDRATO DE DOBUTAMINA 250 MG (12,5 MGML) SOL. INJ. CX. 10 AMP. X 20 ML</v>
          </cell>
          <cell r="E1523" t="str">
            <v>HIPOLABOR</v>
          </cell>
          <cell r="F1523" t="n">
            <v>1</v>
          </cell>
          <cell r="G1523" t="str">
            <v>AMP</v>
          </cell>
          <cell r="H1523" t="str">
            <v>NÃO</v>
          </cell>
          <cell r="I1523" t="n">
            <v>23.031846274730245</v>
          </cell>
        </row>
        <row r="1524">
          <cell r="A1524" t="n">
            <v>90284313</v>
          </cell>
          <cell r="B1524" t="n">
            <v>20</v>
          </cell>
          <cell r="C1524" t="str">
            <v xml:space="preserve">CILOSTAZOL - 100MG</v>
          </cell>
          <cell r="D1524" t="str">
            <v xml:space="preserve">CILOSTAZOL - 100MG</v>
          </cell>
          <cell r="E1524" t="str">
            <v>EUROFARMA</v>
          </cell>
          <cell r="F1524" t="n">
            <v>1</v>
          </cell>
          <cell r="G1524" t="str">
            <v>COM</v>
          </cell>
          <cell r="H1524" t="str">
            <v>NÃO</v>
          </cell>
          <cell r="I1524" t="n">
            <v>1.6511658950022914</v>
          </cell>
        </row>
        <row r="1525">
          <cell r="A1525" t="n">
            <v>90703022</v>
          </cell>
          <cell r="B1525" t="n">
            <v>20</v>
          </cell>
          <cell r="C1525" t="str">
            <v xml:space="preserve">LEVOTIROXINA SODICA - 25MCG</v>
          </cell>
          <cell r="D1525" t="str">
            <v xml:space="preserve">PURAN T4 - 25MCG</v>
          </cell>
          <cell r="E1525" t="str">
            <v>SANOFI-AVENTIS</v>
          </cell>
          <cell r="F1525" t="n">
            <v>1</v>
          </cell>
          <cell r="G1525" t="str">
            <v>COM</v>
          </cell>
          <cell r="H1525" t="str">
            <v>NÃO</v>
          </cell>
          <cell r="I1525" t="n">
            <v>0.34452317589275205</v>
          </cell>
        </row>
        <row r="1526">
          <cell r="A1526" t="n">
            <v>90251385</v>
          </cell>
          <cell r="B1526" t="n">
            <v>20</v>
          </cell>
          <cell r="C1526" t="str">
            <v xml:space="preserve">SUCCINATO SÓDICO DE HIDROCORTISONA 100 MG PÓ LIÓF. INJ. CX. 50 FA</v>
          </cell>
          <cell r="D1526" t="str">
            <v xml:space="preserve">SOLU-CORTEF 100 MG PÓ LIÓF. INJ. CX. 50 FA</v>
          </cell>
          <cell r="E1526" t="str">
            <v xml:space="preserve">UNIAO QUIMICA</v>
          </cell>
          <cell r="F1526" t="n">
            <v>1</v>
          </cell>
          <cell r="G1526" t="str">
            <v>FA</v>
          </cell>
          <cell r="H1526" t="str">
            <v>NÃO</v>
          </cell>
          <cell r="I1526" t="n">
            <v>2.5440380971437131</v>
          </cell>
        </row>
        <row r="1527">
          <cell r="A1527" t="n">
            <v>90149467</v>
          </cell>
          <cell r="B1527" t="n">
            <v>20</v>
          </cell>
          <cell r="C1527" t="str">
            <v xml:space="preserve">LORAZEPAM - 2MG</v>
          </cell>
          <cell r="D1527" t="str">
            <v xml:space="preserve">LORAX - 2MG</v>
          </cell>
          <cell r="E1527" t="str">
            <v>WYETH</v>
          </cell>
          <cell r="F1527" t="n">
            <v>1</v>
          </cell>
          <cell r="G1527" t="str">
            <v>COM</v>
          </cell>
          <cell r="H1527" t="str">
            <v>NÃO</v>
          </cell>
          <cell r="I1527" t="n">
            <v>0.9548745952582498</v>
          </cell>
        </row>
        <row r="1528">
          <cell r="A1528" t="n">
            <v>90297687</v>
          </cell>
          <cell r="B1528" t="n">
            <v>20</v>
          </cell>
          <cell r="C1528" t="str">
            <v xml:space="preserve">BISSULFATO DE CLOPIDOGREL</v>
          </cell>
          <cell r="D1528" t="str">
            <v xml:space="preserve">PLAGREL 75 MG CX. 28 CP. REV.</v>
          </cell>
          <cell r="E1528" t="str">
            <v>SANDOZ</v>
          </cell>
          <cell r="F1528" t="n">
            <v>1</v>
          </cell>
          <cell r="G1528" t="str">
            <v>COM</v>
          </cell>
          <cell r="H1528" t="str">
            <v>NÃO</v>
          </cell>
          <cell r="I1528" t="n">
            <v>4.4355637969871031</v>
          </cell>
        </row>
        <row r="1529">
          <cell r="A1529" t="n">
            <v>90167180</v>
          </cell>
          <cell r="B1529" t="n">
            <v>20</v>
          </cell>
          <cell r="C1529" t="str">
            <v xml:space="preserve">ALPRAZOLAM - 2MG</v>
          </cell>
          <cell r="D1529" t="str">
            <v xml:space="preserve">FRONTAL - 2MG</v>
          </cell>
          <cell r="E1529" t="str">
            <v xml:space="preserve">PHARMACIA PFIZER</v>
          </cell>
          <cell r="F1529" t="n">
            <v>1</v>
          </cell>
          <cell r="G1529" t="str">
            <v>COM</v>
          </cell>
          <cell r="H1529" t="str">
            <v>NÃO</v>
          </cell>
          <cell r="I1529" t="n">
            <v>3.5769745074345218</v>
          </cell>
        </row>
        <row r="1530">
          <cell r="A1530" t="n">
            <v>90684010</v>
          </cell>
          <cell r="B1530" t="n">
            <v>20</v>
          </cell>
          <cell r="C1530" t="str">
            <v xml:space="preserve">CLORIDRATO DE CLONIDINA - 100MCG</v>
          </cell>
          <cell r="D1530" t="str">
            <v xml:space="preserve">ATENSINA - 0,100MG</v>
          </cell>
          <cell r="E1530" t="str">
            <v xml:space="preserve">BOEHRINGER INGELHEIM</v>
          </cell>
          <cell r="F1530" t="n">
            <v>1</v>
          </cell>
          <cell r="G1530" t="str">
            <v>COM</v>
          </cell>
          <cell r="H1530" t="str">
            <v>NÃO</v>
          </cell>
          <cell r="I1530" t="n">
            <v>0.20052986758325314</v>
          </cell>
        </row>
        <row r="1531">
          <cell r="A1531" t="n">
            <v>92428061</v>
          </cell>
          <cell r="B1531" t="n">
            <v>20</v>
          </cell>
          <cell r="C1531" t="str">
            <v xml:space="preserve">SULFATO DE NEOMICINA + BACITRACINA - 15GRA POMADA</v>
          </cell>
          <cell r="D1531" t="str">
            <v xml:space="preserve">SULFATO DE NEOMICINA + BACITRACINA - 15GRA POMADA</v>
          </cell>
          <cell r="E1531" t="str">
            <v xml:space="preserve">EMS SA</v>
          </cell>
          <cell r="F1531" t="n">
            <v>15</v>
          </cell>
          <cell r="G1531" t="str">
            <v>G</v>
          </cell>
          <cell r="H1531" t="str">
            <v>SIM</v>
          </cell>
          <cell r="I1531" t="n">
            <v>0.46939821038191026</v>
          </cell>
        </row>
        <row r="1532">
          <cell r="A1532" t="n">
            <v>90308891</v>
          </cell>
          <cell r="B1532" t="n">
            <v>20</v>
          </cell>
          <cell r="C1532" t="str">
            <v xml:space="preserve">MANITOL 20% SOL. INJ. SIST. FECH. FR. X 250 ML (LINHAMAX)</v>
          </cell>
          <cell r="D1532" t="str">
            <v xml:space="preserve">MANITOL 20% SOL. INJ. SIST. FECH. FR. X 250 ML (LINHAMAX)</v>
          </cell>
          <cell r="E1532" t="str">
            <v xml:space="preserve">EUROFARMA  SEGMENTA</v>
          </cell>
          <cell r="F1532" t="n">
            <v>1</v>
          </cell>
          <cell r="G1532" t="str">
            <v>UN</v>
          </cell>
          <cell r="H1532" t="str">
            <v>NÃO</v>
          </cell>
          <cell r="I1532" t="n">
            <v>12.565931704767465</v>
          </cell>
        </row>
        <row r="1533">
          <cell r="A1533" t="n">
            <v>90166744</v>
          </cell>
          <cell r="B1533" t="n">
            <v>20</v>
          </cell>
          <cell r="C1533" t="str">
            <v xml:space="preserve">ESPIRONOLACTONA - 100MG</v>
          </cell>
          <cell r="D1533" t="str">
            <v xml:space="preserve">ALDACTONE - 100MG</v>
          </cell>
          <cell r="E1533" t="str">
            <v xml:space="preserve">PHARMACIA PFIZER</v>
          </cell>
          <cell r="F1533" t="n">
            <v>1</v>
          </cell>
          <cell r="G1533" t="str">
            <v>COM</v>
          </cell>
          <cell r="H1533" t="str">
            <v>NÃO</v>
          </cell>
          <cell r="I1533" t="n">
            <v>1.9010962923731276</v>
          </cell>
        </row>
        <row r="1534">
          <cell r="A1534" t="n">
            <v>92425070</v>
          </cell>
          <cell r="B1534" t="n">
            <v>20</v>
          </cell>
          <cell r="C1534" t="str">
            <v xml:space="preserve">IVERMECTINA - 6MG</v>
          </cell>
          <cell r="D1534" t="str">
            <v xml:space="preserve">REVECTINA - 6MG</v>
          </cell>
          <cell r="E1534" t="str">
            <v xml:space="preserve">SOLVAY FARMA</v>
          </cell>
          <cell r="F1534" t="n">
            <v>1</v>
          </cell>
          <cell r="G1534" t="str">
            <v>COM</v>
          </cell>
          <cell r="H1534" t="str">
            <v>NÃO</v>
          </cell>
          <cell r="I1534" t="n">
            <v>7.8077465833304931</v>
          </cell>
        </row>
        <row r="1535">
          <cell r="A1535" t="n">
            <v>92378994</v>
          </cell>
          <cell r="B1535" t="n">
            <v>20</v>
          </cell>
          <cell r="C1535" t="str">
            <v xml:space="preserve">BROMETO DE PINAVERIO - 100MG</v>
          </cell>
          <cell r="D1535" t="str">
            <v xml:space="preserve">DICETEL - 100MG</v>
          </cell>
          <cell r="E1535" t="str">
            <v xml:space="preserve">NYCOMED PHARMA</v>
          </cell>
          <cell r="F1535" t="n">
            <v>1</v>
          </cell>
          <cell r="G1535" t="str">
            <v>COM</v>
          </cell>
          <cell r="H1535" t="str">
            <v>NÃO</v>
          </cell>
          <cell r="I1535" t="n">
            <v>3.7532413902305395</v>
          </cell>
        </row>
        <row r="1536">
          <cell r="A1536" t="n">
            <v>92371493</v>
          </cell>
          <cell r="B1536" t="n">
            <v>20</v>
          </cell>
          <cell r="C1536" t="str">
            <v xml:space="preserve">FRUTOSE + VITAMINA C + COMPLEXO B - 10ML</v>
          </cell>
          <cell r="D1536" t="str">
            <v xml:space="preserve">FRUTOPLEX - 10ML</v>
          </cell>
          <cell r="E1536" t="str">
            <v>MARJAN</v>
          </cell>
          <cell r="F1536" t="n">
            <v>1</v>
          </cell>
          <cell r="G1536" t="str">
            <v>UN</v>
          </cell>
          <cell r="H1536" t="str">
            <v>NÃO</v>
          </cell>
          <cell r="I1536" t="n">
            <v>7.286627636263475</v>
          </cell>
        </row>
        <row r="1537">
          <cell r="A1537" t="n">
            <v>90222113</v>
          </cell>
          <cell r="B1537" t="n">
            <v>20</v>
          </cell>
          <cell r="C1537" t="str">
            <v xml:space="preserve">CLORIDRATO DE FEXOFENADINA - 180MG</v>
          </cell>
          <cell r="D1537" t="str">
            <v xml:space="preserve">ALLEGRA - 180MG</v>
          </cell>
          <cell r="E1537" t="str">
            <v>SANOFI-AVENTIS</v>
          </cell>
          <cell r="F1537" t="n">
            <v>1</v>
          </cell>
          <cell r="G1537" t="str">
            <v>COM</v>
          </cell>
          <cell r="H1537" t="str">
            <v>NÃO</v>
          </cell>
          <cell r="I1537" t="n">
            <v>6.7792076221085349</v>
          </cell>
        </row>
        <row r="1538">
          <cell r="A1538" t="n">
            <v>90217179</v>
          </cell>
          <cell r="B1538" t="n">
            <v>20</v>
          </cell>
          <cell r="C1538" t="str">
            <v xml:space="preserve">CETOPROFENO - 100MG  2ML</v>
          </cell>
          <cell r="D1538" t="str">
            <v xml:space="preserve">FLAMADOR - 100MG  2ML</v>
          </cell>
          <cell r="E1538" t="str">
            <v xml:space="preserve">SIGMA PHARMA</v>
          </cell>
          <cell r="F1538" t="n">
            <v>1</v>
          </cell>
          <cell r="G1538" t="str">
            <v>AMP</v>
          </cell>
          <cell r="H1538" t="str">
            <v>NÃO</v>
          </cell>
          <cell r="I1538" t="n">
            <v>2.4119516304195288</v>
          </cell>
        </row>
        <row r="1539">
          <cell r="A1539" t="n">
            <v>92370942</v>
          </cell>
          <cell r="B1539" t="n">
            <v>20</v>
          </cell>
          <cell r="C1539" t="str">
            <v xml:space="preserve">CLOPIDOGREL - 75MG</v>
          </cell>
          <cell r="D1539" t="str">
            <v xml:space="preserve">ISCOVER - 75MG</v>
          </cell>
          <cell r="E1539" t="str">
            <v>B-MS</v>
          </cell>
          <cell r="F1539" t="n">
            <v>1</v>
          </cell>
          <cell r="G1539" t="str">
            <v>COM</v>
          </cell>
          <cell r="H1539" t="str">
            <v>NÃO</v>
          </cell>
          <cell r="I1539" t="n">
            <v>11.88788172554192</v>
          </cell>
        </row>
        <row r="1540">
          <cell r="A1540" t="n">
            <v>90304250</v>
          </cell>
          <cell r="B1540" t="n">
            <v>20</v>
          </cell>
          <cell r="C1540" t="str">
            <v xml:space="preserve">DEXPANTENOL 50 MGG GEL OFT BISN PLAS X 10 G</v>
          </cell>
          <cell r="D1540" t="str">
            <v xml:space="preserve">EPITEGEL 50 MGG GEL OFT BISN PLAS X 10 G</v>
          </cell>
          <cell r="E1540" t="str">
            <v xml:space="preserve">BAUSCH&amp;LOMB INC- IRLANDA  BL</v>
          </cell>
          <cell r="F1540" t="n">
            <v>10</v>
          </cell>
          <cell r="G1540" t="str">
            <v>G</v>
          </cell>
          <cell r="H1540" t="str">
            <v>SIM</v>
          </cell>
          <cell r="I1540" t="n">
            <v>3.5316873139742047</v>
          </cell>
        </row>
        <row r="1541">
          <cell r="A1541" t="n">
            <v>90228294</v>
          </cell>
          <cell r="B1541" t="n">
            <v>20</v>
          </cell>
          <cell r="C1541" t="str">
            <v xml:space="preserve">ÁCIDO ASCÓRBICO 500 MG (100 MGML) SOL INJ CX. 100 AMP X 5 ML</v>
          </cell>
          <cell r="D1541" t="str">
            <v xml:space="preserve">VITAMINA C 500 MG (100 MGML) SOL INJ CX. 100 AMP X 5 ML</v>
          </cell>
          <cell r="E1541" t="str">
            <v>FARMACE</v>
          </cell>
          <cell r="F1541" t="n">
            <v>1</v>
          </cell>
          <cell r="G1541" t="str">
            <v>AMP</v>
          </cell>
          <cell r="H1541" t="str">
            <v>NÃO</v>
          </cell>
          <cell r="I1541" t="n">
            <v>0.93879836655094118</v>
          </cell>
        </row>
        <row r="1542">
          <cell r="A1542" t="n">
            <v>90248830</v>
          </cell>
          <cell r="B1542" t="n">
            <v>20</v>
          </cell>
          <cell r="C1542" t="str">
            <v xml:space="preserve">SULFATO DE AMICACINA 250 MG (125 MGML) SOL. INJ. CX. 50 AMP.X 2 ML</v>
          </cell>
          <cell r="D1542" t="str">
            <v xml:space="preserve">SULFATO DE AMICACINA 250 MG (125 MGML) SOL. INJ. CX. 50 AMP.X 2 ML</v>
          </cell>
          <cell r="E1542" t="str">
            <v>NOVAFARMA</v>
          </cell>
          <cell r="F1542" t="n">
            <v>1</v>
          </cell>
          <cell r="G1542" t="str">
            <v>AMP</v>
          </cell>
          <cell r="H1542" t="str">
            <v>NÃO</v>
          </cell>
          <cell r="I1542" t="n">
            <v>11.169384157657342</v>
          </cell>
        </row>
        <row r="1543">
          <cell r="A1543" t="n">
            <v>92454186</v>
          </cell>
          <cell r="B1543" t="n">
            <v>20</v>
          </cell>
          <cell r="C1543" t="str">
            <v xml:space="preserve">CLORIDRATO DE TRAMADOL 100 MG (50MGML) SOL. INJ. CX. 6 AMP.X 2 ML</v>
          </cell>
          <cell r="D1543" t="str">
            <v xml:space="preserve">CLORIDRATO DE TRAMADOL 100 MG (50MGML) SOL. INJ. CX. 6 AMP.X 2 ML</v>
          </cell>
          <cell r="E1543" t="str">
            <v xml:space="preserve">UNIAO QUIMICA</v>
          </cell>
          <cell r="F1543" t="n">
            <v>1</v>
          </cell>
          <cell r="G1543" t="str">
            <v>AMP</v>
          </cell>
          <cell r="H1543" t="str">
            <v>NÃO</v>
          </cell>
          <cell r="I1543" t="n">
            <v>6.5878672200533455</v>
          </cell>
        </row>
        <row r="1544">
          <cell r="A1544" t="n">
            <v>92456561</v>
          </cell>
          <cell r="B1544" t="n">
            <v>20</v>
          </cell>
          <cell r="C1544" t="str">
            <v xml:space="preserve">ACIDO URSODESOXICOLICO - 300MG</v>
          </cell>
          <cell r="D1544" t="str">
            <v xml:space="preserve">URSACOL - 300MG</v>
          </cell>
          <cell r="E1544" t="str">
            <v>ZAMBON</v>
          </cell>
          <cell r="F1544" t="n">
            <v>1</v>
          </cell>
          <cell r="G1544" t="str">
            <v>COM</v>
          </cell>
          <cell r="H1544" t="str">
            <v>NÃO</v>
          </cell>
          <cell r="I1544" t="n">
            <v>6.2659036651729014</v>
          </cell>
        </row>
        <row r="1545">
          <cell r="A1545" t="n">
            <v>90216180</v>
          </cell>
          <cell r="B1545" t="n">
            <v>20</v>
          </cell>
          <cell r="C1545" t="str">
            <v xml:space="preserve">ONDANSETRONA 8 MG (2 MGML) SOL. INJ. CX. 50 AMP. X 4 ML</v>
          </cell>
          <cell r="D1545" t="str">
            <v xml:space="preserve">ONDANTRIL 8 MG (2 MGML) SOL. INJ. CX. 50 AMP. X 4 ML</v>
          </cell>
          <cell r="E1545" t="str">
            <v xml:space="preserve">SIGMA PHARMA</v>
          </cell>
          <cell r="F1545" t="n">
            <v>1</v>
          </cell>
          <cell r="G1545" t="str">
            <v>AMP</v>
          </cell>
          <cell r="H1545" t="str">
            <v>NÃO</v>
          </cell>
          <cell r="I1545" t="n">
            <v>12.720129404665004</v>
          </cell>
        </row>
        <row r="1546">
          <cell r="A1546" t="n">
            <v>92420427</v>
          </cell>
          <cell r="B1546" t="n">
            <v>20</v>
          </cell>
          <cell r="C1546" t="str">
            <v xml:space="preserve">CLORIDRATO DE PAROXETINA - 20MG</v>
          </cell>
          <cell r="D1546" t="str">
            <v xml:space="preserve">PONDERA - 20MG</v>
          </cell>
          <cell r="E1546" t="str">
            <v>EUROFARMA</v>
          </cell>
          <cell r="F1546" t="n">
            <v>1</v>
          </cell>
          <cell r="G1546" t="str">
            <v>COM</v>
          </cell>
          <cell r="H1546" t="str">
            <v>NÃO</v>
          </cell>
          <cell r="I1546" t="n">
            <v>3.9176124070239782</v>
          </cell>
        </row>
        <row r="1547">
          <cell r="A1547" t="n">
            <v>90273842</v>
          </cell>
          <cell r="B1547" t="n">
            <v>20</v>
          </cell>
          <cell r="C1547" t="str">
            <v xml:space="preserve">CLORIDRATO DE LIDOCAÍNA 10% PUMP  SPRAY FR. X  50 ML</v>
          </cell>
          <cell r="D1547" t="str">
            <v xml:space="preserve">XYLOCAÍNA 10% PUMP  SPRAY FR. X  50 ML</v>
          </cell>
          <cell r="E1547" t="str">
            <v>ASTRAZENECA</v>
          </cell>
          <cell r="F1547" t="n">
            <v>500</v>
          </cell>
          <cell r="G1547" t="str">
            <v>DOSE</v>
          </cell>
          <cell r="H1547" t="str">
            <v>SIM</v>
          </cell>
          <cell r="I1547" t="n">
            <v>0.21987950194524844</v>
          </cell>
        </row>
        <row r="1548">
          <cell r="A1548" t="n">
            <v>90123573</v>
          </cell>
          <cell r="B1548" t="n">
            <v>20</v>
          </cell>
          <cell r="C1548" t="str">
            <v xml:space="preserve">ACICLOVIR 50 MGG CREME DERM. BISN. X 10 G</v>
          </cell>
          <cell r="D1548" t="str">
            <v xml:space="preserve">ACICLOVIR 50 MGG CREME DERM. BISN. X 10 G</v>
          </cell>
          <cell r="E1548" t="str">
            <v xml:space="preserve">UNIAO QUIMICA</v>
          </cell>
          <cell r="F1548" t="n">
            <v>10</v>
          </cell>
          <cell r="G1548" t="str">
            <v>G</v>
          </cell>
          <cell r="H1548" t="str">
            <v>SIM</v>
          </cell>
          <cell r="I1548" t="n">
            <v>2.6050235956185097</v>
          </cell>
        </row>
        <row r="1549">
          <cell r="A1549" t="n">
            <v>90227840</v>
          </cell>
          <cell r="B1549" t="n">
            <v>20</v>
          </cell>
          <cell r="C1549" t="str">
            <v xml:space="preserve">CLORETO DE SÓDIO 0,9% SOL. INJ. AMP. PLÁST. X 20ML</v>
          </cell>
          <cell r="D1549" t="str">
            <v xml:space="preserve">CLORETO DE SÓDIO 0,9% SOL. INJ. AMP. PLÁST. X 20ML</v>
          </cell>
          <cell r="E1549" t="str">
            <v>BEKER</v>
          </cell>
          <cell r="F1549" t="n">
            <v>1</v>
          </cell>
          <cell r="G1549" t="str">
            <v>AMP</v>
          </cell>
          <cell r="H1549" t="str">
            <v>NÃO</v>
          </cell>
          <cell r="I1549" t="n">
            <v>0.82350461353162241</v>
          </cell>
        </row>
        <row r="1550">
          <cell r="A1550" t="n">
            <v>90298942</v>
          </cell>
          <cell r="B1550" t="n">
            <v>20</v>
          </cell>
          <cell r="C1550" t="str">
            <v xml:space="preserve">FUMARATO DE QUETIAPINA - 50MG CP. REV. LIB. PROL.</v>
          </cell>
          <cell r="D1550" t="str">
            <v xml:space="preserve">SEROQUEL XRO - 50MG CP. REV. LIB. PROL.</v>
          </cell>
          <cell r="E1550" t="str">
            <v>ASTRAZENECA</v>
          </cell>
          <cell r="F1550" t="n">
            <v>1</v>
          </cell>
          <cell r="G1550" t="str">
            <v>COM</v>
          </cell>
          <cell r="H1550" t="str">
            <v>NÃO</v>
          </cell>
          <cell r="I1550" t="n">
            <v>5.3127682501239946</v>
          </cell>
        </row>
        <row r="1551">
          <cell r="A1551" t="n">
            <v>90281381</v>
          </cell>
          <cell r="B1551" t="n">
            <v>20</v>
          </cell>
          <cell r="C1551" t="str">
            <v xml:space="preserve">GLICOSE - 10%  250ML - BOLSAS - SISTEMA FECHADO MED FLEX</v>
          </cell>
          <cell r="D1551" t="str">
            <v xml:space="preserve">SORO GLICOSADO - 10%  250ML - BOLSAS - SISTEMA FECHADO MED FLEX</v>
          </cell>
          <cell r="E1551" t="str">
            <v xml:space="preserve">EUROFARMA  SEGMENTA</v>
          </cell>
          <cell r="F1551" t="n">
            <v>1</v>
          </cell>
          <cell r="G1551" t="str">
            <v>UN</v>
          </cell>
          <cell r="H1551" t="str">
            <v>NÃO</v>
          </cell>
          <cell r="I1551" t="n">
            <v>6.0146085876916189</v>
          </cell>
        </row>
        <row r="1552">
          <cell r="A1552" t="n">
            <v>92428185</v>
          </cell>
          <cell r="B1552" t="n">
            <v>20</v>
          </cell>
          <cell r="C1552" t="str">
            <v xml:space="preserve">SULFATO DE MAGNESIO - 50%  10ML</v>
          </cell>
          <cell r="D1552" t="str">
            <v xml:space="preserve">SULFATO DE MAGNESIO - 50%  10ML</v>
          </cell>
          <cell r="E1552" t="str">
            <v xml:space="preserve">HALEX ISTAR INDÚSTRIA</v>
          </cell>
          <cell r="F1552" t="n">
            <v>1</v>
          </cell>
          <cell r="G1552" t="str">
            <v>UN</v>
          </cell>
          <cell r="H1552" t="str">
            <v>NÃO</v>
          </cell>
          <cell r="I1552" t="n">
            <v>1.8068942538683017</v>
          </cell>
        </row>
        <row r="1553">
          <cell r="A1553" t="n">
            <v>90249828</v>
          </cell>
          <cell r="B1553" t="n">
            <v>20</v>
          </cell>
          <cell r="C1553" t="str">
            <v xml:space="preserve">MESILATO DE DOXAZOSINA - 2MG</v>
          </cell>
          <cell r="D1553" t="str">
            <v xml:space="preserve">MESILATO DE DOXAZOSINA - 2MG</v>
          </cell>
          <cell r="E1553" t="str">
            <v>SANDOZ</v>
          </cell>
          <cell r="F1553" t="n">
            <v>1</v>
          </cell>
          <cell r="G1553" t="str">
            <v>COM</v>
          </cell>
          <cell r="H1553" t="str">
            <v>NÃO</v>
          </cell>
          <cell r="I1553" t="n">
            <v>2.2001714169607482</v>
          </cell>
        </row>
        <row r="1554">
          <cell r="A1554" t="n">
            <v>90131827</v>
          </cell>
          <cell r="B1554" t="n">
            <v>20</v>
          </cell>
          <cell r="C1554" t="str">
            <v xml:space="preserve">CLORIDRATO DE CIPROFLOXACINO - 500MG   50 CPR</v>
          </cell>
          <cell r="D1554" t="str">
            <v xml:space="preserve">CIPRO - 500MG CX. 50 CP. REV.</v>
          </cell>
          <cell r="E1554" t="str">
            <v>BAYER</v>
          </cell>
          <cell r="F1554" t="n">
            <v>1</v>
          </cell>
          <cell r="G1554" t="str">
            <v>COM</v>
          </cell>
          <cell r="H1554" t="str">
            <v>NÃO</v>
          </cell>
          <cell r="I1554" t="n">
            <v>9.8996352414339448</v>
          </cell>
        </row>
        <row r="1555">
          <cell r="A1555" t="n">
            <v>90285263</v>
          </cell>
          <cell r="B1555" t="n">
            <v>20</v>
          </cell>
          <cell r="C1555" t="str">
            <v xml:space="preserve">CLORIDRATO DE AMIODARONA 150 MG (50 MGML) SOL. INJ. IV CX. 100 EST. AMP. X 3 ML</v>
          </cell>
          <cell r="D1555" t="str">
            <v xml:space="preserve">CLORIDRATO DE AMIODARONA 150 MG (50 MGML) SOL. INJ. IV CX. 100 EST. AMP. X 3 ML</v>
          </cell>
          <cell r="E1555" t="str">
            <v>HIPOLABOR</v>
          </cell>
          <cell r="F1555" t="n">
            <v>1</v>
          </cell>
          <cell r="G1555" t="str">
            <v>AMP</v>
          </cell>
          <cell r="H1555" t="str">
            <v>NÃO</v>
          </cell>
          <cell r="I1555" t="n">
            <v>1.633258953935101</v>
          </cell>
        </row>
        <row r="1556">
          <cell r="A1556" t="n">
            <v>92385494</v>
          </cell>
          <cell r="B1556" t="n">
            <v>20</v>
          </cell>
          <cell r="C1556" t="str">
            <v xml:space="preserve">CLORIDRATO DE MOXIFLOXACINO - 400MG  7 CPR</v>
          </cell>
          <cell r="D1556" t="str">
            <v xml:space="preserve">AVALOX - 400MG</v>
          </cell>
          <cell r="E1556" t="str">
            <v>BAYER</v>
          </cell>
          <cell r="F1556" t="n">
            <v>1</v>
          </cell>
          <cell r="G1556" t="str">
            <v>COM</v>
          </cell>
          <cell r="H1556" t="str">
            <v>NÃO</v>
          </cell>
          <cell r="I1556" t="n">
            <v>27.168023784218668</v>
          </cell>
        </row>
        <row r="1557">
          <cell r="A1557" t="n">
            <v>90190050</v>
          </cell>
          <cell r="B1557" t="n">
            <v>20</v>
          </cell>
          <cell r="C1557" t="str">
            <v xml:space="preserve">METRONIDAZOL - 400MG</v>
          </cell>
          <cell r="D1557" t="str">
            <v xml:space="preserve">FLAGYL - 400MG</v>
          </cell>
          <cell r="E1557" t="str">
            <v>SANOFI-AVENTIS</v>
          </cell>
          <cell r="F1557" t="n">
            <v>1</v>
          </cell>
          <cell r="G1557" t="str">
            <v>COM</v>
          </cell>
          <cell r="H1557" t="str">
            <v>NÃO</v>
          </cell>
          <cell r="I1557" t="n">
            <v>1.003321052489748</v>
          </cell>
        </row>
        <row r="1558">
          <cell r="A1558" t="n">
            <v>90162960</v>
          </cell>
          <cell r="B1558" t="n">
            <v>20</v>
          </cell>
          <cell r="C1558" t="str">
            <v xml:space="preserve">OLANZAPINA 10 MG CX. 28 CP. ORODISPERSÍVEL</v>
          </cell>
          <cell r="D1558" t="str">
            <v xml:space="preserve">ZYPREXA ZYDIS 10 MG CX. 28 CP. ORODISPERSÍVEL</v>
          </cell>
          <cell r="E1558" t="str">
            <v xml:space="preserve">ELI LILLY DO BRASIL LTDA</v>
          </cell>
          <cell r="F1558" t="n">
            <v>1</v>
          </cell>
          <cell r="G1558" t="str">
            <v>COM</v>
          </cell>
          <cell r="H1558" t="str">
            <v>NÃO</v>
          </cell>
          <cell r="I1558" t="n">
            <v>30.230082327170667</v>
          </cell>
        </row>
        <row r="1559">
          <cell r="A1559" t="n">
            <v>92404154</v>
          </cell>
          <cell r="B1559" t="n">
            <v>20</v>
          </cell>
          <cell r="C1559" t="str">
            <v xml:space="preserve">SULFATO DE ATROPINA - 0,25MG  1ML</v>
          </cell>
          <cell r="D1559" t="str">
            <v xml:space="preserve">HYTROPIN - 0,25MG  1ML</v>
          </cell>
          <cell r="E1559" t="str">
            <v>HYPOFARMA</v>
          </cell>
          <cell r="F1559" t="n">
            <v>1</v>
          </cell>
          <cell r="G1559" t="str">
            <v>AMP</v>
          </cell>
          <cell r="H1559" t="str">
            <v>NÃO</v>
          </cell>
          <cell r="I1559" t="n">
            <v>0.72638779015341171</v>
          </cell>
        </row>
        <row r="1560">
          <cell r="A1560" t="n">
            <v>90221168</v>
          </cell>
          <cell r="B1560" t="n">
            <v>20</v>
          </cell>
          <cell r="C1560" t="str">
            <v xml:space="preserve">ALIZAPRIDA - 50MG  2ML</v>
          </cell>
          <cell r="D1560" t="str">
            <v xml:space="preserve">SUPERAN - 50MG  2ML</v>
          </cell>
          <cell r="E1560" t="str">
            <v>SANOFI-AVENTIS</v>
          </cell>
          <cell r="F1560" t="n">
            <v>1</v>
          </cell>
          <cell r="G1560" t="str">
            <v>AMP</v>
          </cell>
          <cell r="H1560" t="str">
            <v>NÃO</v>
          </cell>
          <cell r="I1560" t="n">
            <v>7.0511329697053764</v>
          </cell>
        </row>
        <row r="1561">
          <cell r="A1561" t="n">
            <v>90286570</v>
          </cell>
          <cell r="B1561" t="n">
            <v>20</v>
          </cell>
          <cell r="C1561" t="str">
            <v xml:space="preserve">GLICOSE 5% SOL. INJ. SIST. FECH. FR. X 1000ML</v>
          </cell>
          <cell r="D1561" t="str">
            <v xml:space="preserve">GLICOSE 5% SOL. INJ. SIST. FECH. FR. X 1000ML</v>
          </cell>
          <cell r="E1561" t="str">
            <v xml:space="preserve">FRESENIUS KABI UNIDADE AQUIRAZ</v>
          </cell>
          <cell r="F1561" t="n">
            <v>1</v>
          </cell>
          <cell r="G1561" t="str">
            <v>UN</v>
          </cell>
          <cell r="H1561" t="str">
            <v>NÃO</v>
          </cell>
          <cell r="I1561" t="n">
            <v>9.6597065961290323</v>
          </cell>
        </row>
        <row r="1562">
          <cell r="A1562" t="n">
            <v>90268016</v>
          </cell>
          <cell r="B1562" t="n">
            <v>20</v>
          </cell>
          <cell r="C1562" t="str">
            <v xml:space="preserve">POLISSULFATO DE MUCOPOLISSACARÍDEO 300 POMADA DERM. BISN. X 40  G.</v>
          </cell>
          <cell r="D1562" t="str">
            <v xml:space="preserve">HIRUDOID 300 POMADA DERM. BISN. X 40  G.</v>
          </cell>
          <cell r="E1562" t="str">
            <v xml:space="preserve">DAIICHI SANKYO</v>
          </cell>
          <cell r="F1562" t="n">
            <v>40</v>
          </cell>
          <cell r="G1562" t="str">
            <v>G</v>
          </cell>
          <cell r="H1562" t="str">
            <v>SIM</v>
          </cell>
          <cell r="I1562" t="n">
            <v>0.50246610285941906</v>
          </cell>
        </row>
        <row r="1563">
          <cell r="A1563" t="n">
            <v>90286480</v>
          </cell>
          <cell r="B1563" t="n">
            <v>20</v>
          </cell>
          <cell r="C1563" t="str">
            <v xml:space="preserve">GLICOSE 5% SOL. INJ. SIST. FECH. CX. 12 FR.X 1000 ML</v>
          </cell>
          <cell r="D1563" t="str">
            <v xml:space="preserve">GLICOSE 5% SOL. INJ. SIST. FECH. CX. 12 FR.X 1000 ML</v>
          </cell>
          <cell r="E1563" t="str">
            <v>J.P</v>
          </cell>
          <cell r="F1563" t="n">
            <v>1</v>
          </cell>
          <cell r="G1563" t="str">
            <v>UN</v>
          </cell>
          <cell r="H1563" t="str">
            <v>NÃO</v>
          </cell>
          <cell r="I1563" t="n">
            <v>11.570595729281317</v>
          </cell>
        </row>
        <row r="1564">
          <cell r="A1564" t="n">
            <v>90305183</v>
          </cell>
          <cell r="B1564" t="n">
            <v>20</v>
          </cell>
          <cell r="C1564" t="str">
            <v xml:space="preserve">AGUA PARA INJETAVEIS SOL. INJ. SIST. FECH. BOLSA X 1000 ML</v>
          </cell>
          <cell r="D1564" t="str">
            <v xml:space="preserve">AGUA PARA INJETAVEIS SOL. INJ. SIST. FECH. BOLSA X 1000 ML</v>
          </cell>
          <cell r="E1564" t="str">
            <v>TEXON</v>
          </cell>
          <cell r="F1564" t="n">
            <v>1</v>
          </cell>
          <cell r="G1564" t="str">
            <v>UN</v>
          </cell>
          <cell r="H1564" t="str">
            <v>NÃO</v>
          </cell>
          <cell r="I1564" t="n">
            <v>10.156219259955389</v>
          </cell>
        </row>
        <row r="1565">
          <cell r="A1565" t="n">
            <v>92423019</v>
          </cell>
          <cell r="B1565" t="n">
            <v>20</v>
          </cell>
          <cell r="C1565" t="str">
            <v xml:space="preserve">BUDESONIDA - 0,50MG  2ML SUSP.</v>
          </cell>
          <cell r="D1565" t="str">
            <v xml:space="preserve">PULMICORT - 0,50MG 2ML SUSP.</v>
          </cell>
          <cell r="E1565" t="str">
            <v>ASTRAZENECA</v>
          </cell>
          <cell r="F1565" t="n">
            <v>1</v>
          </cell>
          <cell r="G1565" t="str">
            <v>UN</v>
          </cell>
          <cell r="H1565" t="str">
            <v>NÃO</v>
          </cell>
          <cell r="I1565" t="n">
            <v>8.3319903128851518</v>
          </cell>
        </row>
        <row r="1566">
          <cell r="A1566" t="n">
            <v>90236289</v>
          </cell>
          <cell r="B1566" t="n">
            <v>20</v>
          </cell>
          <cell r="C1566" t="str">
            <v xml:space="preserve">CEFOTAXIMA SÓDICA 1 G PÓ SOL. INJ. CX. 50 FA</v>
          </cell>
          <cell r="D1566" t="str">
            <v xml:space="preserve">CEFOTAXIMA SÓDICA 1 G PÓ SOL. INJ. CX. 50 FA</v>
          </cell>
          <cell r="E1566" t="str">
            <v>AUROBINDO</v>
          </cell>
          <cell r="F1566" t="n">
            <v>1</v>
          </cell>
          <cell r="G1566" t="str">
            <v>FA</v>
          </cell>
          <cell r="H1566" t="str">
            <v>NÃO</v>
          </cell>
          <cell r="I1566" t="n">
            <v>39.340164139780057</v>
          </cell>
        </row>
        <row r="1567">
          <cell r="A1567" t="n">
            <v>90938917</v>
          </cell>
          <cell r="B1567" t="n">
            <v>20</v>
          </cell>
          <cell r="C1567" t="str">
            <v xml:space="preserve">DIGESTIVO IN VIVO CINTILOGRAFIA PARA PESQUISA DE REFLUXO GASTROESOFAGICO</v>
          </cell>
          <cell r="D1567" t="str">
            <v xml:space="preserve">DIGESTIVO IN VIVO CINTILOGRAFIA PARA PESQUISA DE REFLUXO GASTROESOFAGICO</v>
          </cell>
          <cell r="E1567" t="str">
            <v>SBMN</v>
          </cell>
          <cell r="F1567" t="n">
            <v>1</v>
          </cell>
          <cell r="G1567" t="str">
            <v>UN</v>
          </cell>
          <cell r="H1567" t="str">
            <v>NÃO</v>
          </cell>
          <cell r="I1567" t="n">
            <v>249.06787323685606</v>
          </cell>
        </row>
        <row r="1568">
          <cell r="A1568" t="n">
            <v>90939239</v>
          </cell>
          <cell r="B1568" t="n">
            <v>20</v>
          </cell>
          <cell r="C1568" t="str">
            <v xml:space="preserve">NERVOSO IN VIVO CINTILOGRAFIA CEREBRAL</v>
          </cell>
          <cell r="D1568" t="str">
            <v xml:space="preserve">NERVOSO IN VIVO CINTILOGRAFIA CEREBRAL</v>
          </cell>
          <cell r="E1568" t="str">
            <v>SBMN</v>
          </cell>
          <cell r="F1568" t="n">
            <v>1</v>
          </cell>
          <cell r="G1568" t="str">
            <v>UN</v>
          </cell>
          <cell r="H1568" t="str">
            <v>NÃO</v>
          </cell>
          <cell r="I1568" t="n">
            <v>249.06787323685606</v>
          </cell>
        </row>
        <row r="1569">
          <cell r="A1569" t="n">
            <v>90020804</v>
          </cell>
          <cell r="B1569" t="n">
            <v>20</v>
          </cell>
          <cell r="C1569" t="str">
            <v xml:space="preserve">AZUL DE METILENO 1%  2ML</v>
          </cell>
          <cell r="D1569" t="str">
            <v xml:space="preserve">AZUL  DE METILENO 1%  2ML</v>
          </cell>
          <cell r="E1569" t="str">
            <v>MANIPULADO</v>
          </cell>
          <cell r="F1569" t="n">
            <v>1</v>
          </cell>
          <cell r="G1569" t="str">
            <v>AMP</v>
          </cell>
          <cell r="H1569" t="str">
            <v>NÃO</v>
          </cell>
          <cell r="I1569" t="n">
            <v>6.3066187804641611</v>
          </cell>
        </row>
        <row r="1570">
          <cell r="A1570" t="n">
            <v>90153871</v>
          </cell>
          <cell r="B1570" t="n">
            <v>20</v>
          </cell>
          <cell r="C1570" t="str">
            <v xml:space="preserve">SULFAMETOXAZOL+TRIMETOPRIMA 400 MG + 80 MG CX. 20 CP.</v>
          </cell>
          <cell r="D1570" t="str">
            <v xml:space="preserve">BACTRIM 400 MG + 80 MG CX. 20 CP.</v>
          </cell>
          <cell r="E1570" t="str">
            <v>ROCHE</v>
          </cell>
          <cell r="F1570" t="n">
            <v>1</v>
          </cell>
          <cell r="G1570" t="str">
            <v>COM</v>
          </cell>
          <cell r="H1570" t="str">
            <v>NÃO</v>
          </cell>
          <cell r="I1570" t="n">
            <v>1.0679110167446826</v>
          </cell>
        </row>
        <row r="1571">
          <cell r="A1571" t="n">
            <v>90220285</v>
          </cell>
          <cell r="B1571" t="n">
            <v>20</v>
          </cell>
          <cell r="C1571" t="str">
            <v xml:space="preserve">HEXAMIDINA + CLORIDRATO DE TETRACAINA COLUTORIO SPRAY - 50ML</v>
          </cell>
          <cell r="D1571" t="str">
            <v xml:space="preserve">HEXOMEDINE COL. SPRAY  50ML</v>
          </cell>
          <cell r="E1571" t="str">
            <v>SANOFI-AVENTIS</v>
          </cell>
          <cell r="F1571" t="n">
            <v>50</v>
          </cell>
          <cell r="G1571" t="str">
            <v>ML</v>
          </cell>
          <cell r="H1571" t="str">
            <v>SIM</v>
          </cell>
          <cell r="I1571" t="n">
            <v>0.82550517685954805</v>
          </cell>
        </row>
        <row r="1572">
          <cell r="A1572" t="n">
            <v>90267966</v>
          </cell>
          <cell r="B1572" t="n">
            <v>20</v>
          </cell>
          <cell r="C1572" t="str">
            <v xml:space="preserve">FOSFATO DE CODEÍNA+PARACETAMOL 7,5 MG + 500 MG CX. 12 CP.</v>
          </cell>
          <cell r="D1572" t="str">
            <v xml:space="preserve">TYLEX 7,5 MG + 500 MG CX. 12 CP.</v>
          </cell>
          <cell r="E1572" t="str">
            <v>JANSSEN-CILAG</v>
          </cell>
          <cell r="F1572" t="n">
            <v>1</v>
          </cell>
          <cell r="G1572" t="str">
            <v>COM</v>
          </cell>
          <cell r="H1572" t="str">
            <v>NÃO</v>
          </cell>
          <cell r="I1572" t="n">
            <v>1.6260148655252611</v>
          </cell>
        </row>
        <row r="1573">
          <cell r="A1573" t="n">
            <v>90383010</v>
          </cell>
          <cell r="B1573" t="n">
            <v>20</v>
          </cell>
          <cell r="C1573" t="str">
            <v xml:space="preserve">MALEATO DE DEXCLORFENIRAMINA - 2MG</v>
          </cell>
          <cell r="D1573" t="str">
            <v xml:space="preserve">POLARAMINE - 2MG</v>
          </cell>
          <cell r="E1573" t="str">
            <v xml:space="preserve">SCHERING PLOUGHMANTECORP</v>
          </cell>
          <cell r="F1573" t="n">
            <v>1</v>
          </cell>
          <cell r="G1573" t="str">
            <v>COM</v>
          </cell>
          <cell r="H1573" t="str">
            <v>NÃO</v>
          </cell>
          <cell r="I1573" t="n">
            <v>0.76085860797573135</v>
          </cell>
        </row>
        <row r="1574">
          <cell r="A1574" t="n">
            <v>90345045</v>
          </cell>
          <cell r="B1574" t="n">
            <v>20</v>
          </cell>
          <cell r="C1574" t="str">
            <v xml:space="preserve">DIPIRONA SODICA - 20ML GTS</v>
          </cell>
          <cell r="D1574" t="str">
            <v xml:space="preserve">NOVALGINA - 20ML GTS</v>
          </cell>
          <cell r="E1574" t="str">
            <v>SANOFI-AVENTIS</v>
          </cell>
          <cell r="F1574" t="n">
            <v>400</v>
          </cell>
          <cell r="G1574" t="str">
            <v>GTS</v>
          </cell>
          <cell r="H1574" t="str">
            <v>SIM</v>
          </cell>
          <cell r="I1574" t="n">
            <v>0.04200399261429251</v>
          </cell>
        </row>
        <row r="1575">
          <cell r="A1575" t="n">
            <v>92406742</v>
          </cell>
          <cell r="B1575" t="n">
            <v>20</v>
          </cell>
          <cell r="C1575" t="str">
            <v xml:space="preserve">LEVOFLOXACINO - 500MG</v>
          </cell>
          <cell r="D1575" t="str">
            <v xml:space="preserve">LEVAQUIN - 500MG</v>
          </cell>
          <cell r="E1575" t="str">
            <v>JANSSEN-CILAG</v>
          </cell>
          <cell r="F1575" t="n">
            <v>1</v>
          </cell>
          <cell r="G1575" t="str">
            <v>COM</v>
          </cell>
          <cell r="H1575" t="str">
            <v>NÃO</v>
          </cell>
          <cell r="I1575" t="n">
            <v>21.671820268103172</v>
          </cell>
        </row>
        <row r="1576">
          <cell r="A1576" t="n">
            <v>90135652</v>
          </cell>
          <cell r="B1576" t="n">
            <v>20</v>
          </cell>
          <cell r="C1576" t="str">
            <v xml:space="preserve">METRONIDAZOL 500 MG (5 MGML) SOL. INJ. FR. VD. X 100 ML</v>
          </cell>
          <cell r="D1576" t="str">
            <v xml:space="preserve">DAZOLSTON 500 MG (5 MGML) SOL. INJ. FR. VD. X 100 ML</v>
          </cell>
          <cell r="E1576" t="str">
            <v>ARISTON</v>
          </cell>
          <cell r="F1576" t="n">
            <v>1</v>
          </cell>
          <cell r="G1576" t="str">
            <v>UN</v>
          </cell>
          <cell r="H1576" t="str">
            <v>NÃO</v>
          </cell>
          <cell r="I1576" t="n">
            <v>9.9562972443772484</v>
          </cell>
        </row>
        <row r="1577">
          <cell r="A1577" t="n">
            <v>90504020</v>
          </cell>
          <cell r="B1577" t="n">
            <v>20</v>
          </cell>
          <cell r="C1577" t="str">
            <v xml:space="preserve">DIAZEPAM - 5MG</v>
          </cell>
          <cell r="D1577" t="str">
            <v xml:space="preserve">VALIUM - 5MG</v>
          </cell>
          <cell r="E1577" t="str">
            <v>ROCHE</v>
          </cell>
          <cell r="F1577" t="n">
            <v>1</v>
          </cell>
          <cell r="G1577" t="str">
            <v>COM</v>
          </cell>
          <cell r="H1577" t="str">
            <v>NÃO</v>
          </cell>
          <cell r="I1577" t="n">
            <v>0.46886022799468208</v>
          </cell>
        </row>
        <row r="1578">
          <cell r="A1578" t="n">
            <v>90284780</v>
          </cell>
          <cell r="B1578" t="n">
            <v>20</v>
          </cell>
          <cell r="C1578" t="str">
            <v xml:space="preserve">CLORETO DE SÓDIO 0,9% SOL. INJ. SIST. FECH. CX. 24 FR. X 500ML</v>
          </cell>
          <cell r="D1578" t="str">
            <v xml:space="preserve">CLORETO DE SÓDIO 0,9% SOL. INJ. SIST. FECH. CX. 24 FR. X 500ML</v>
          </cell>
          <cell r="E1578" t="str">
            <v>EQUIPLEX</v>
          </cell>
          <cell r="F1578" t="n">
            <v>1</v>
          </cell>
          <cell r="G1578" t="str">
            <v>FR</v>
          </cell>
          <cell r="H1578" t="str">
            <v>NÃO</v>
          </cell>
          <cell r="I1578" t="n">
            <v>6.2336580901463421</v>
          </cell>
        </row>
        <row r="1579">
          <cell r="A1579" t="n">
            <v>90196520</v>
          </cell>
          <cell r="B1579" t="n">
            <v>20</v>
          </cell>
          <cell r="C1579" t="str">
            <v xml:space="preserve">BUTILBROMETO DE ESCOPOLAMINA + DIPIRONA</v>
          </cell>
          <cell r="D1579" t="str">
            <v xml:space="preserve">BUSCOPAN COMPOSTO</v>
          </cell>
          <cell r="E1579" t="str">
            <v xml:space="preserve">BOEHRINGER INGELHEIM</v>
          </cell>
          <cell r="F1579" t="n">
            <v>1</v>
          </cell>
          <cell r="G1579" t="str">
            <v>DRG</v>
          </cell>
          <cell r="H1579" t="str">
            <v>NÃO</v>
          </cell>
          <cell r="I1579" t="n">
            <v>0.56967334228712707</v>
          </cell>
        </row>
        <row r="1580">
          <cell r="A1580" t="n">
            <v>92389945</v>
          </cell>
          <cell r="B1580" t="n">
            <v>20</v>
          </cell>
          <cell r="C1580" t="str">
            <v xml:space="preserve">FRUTOSE+ÁCIDO ASCÓRBICO+RIBOFLAVINA+PIRIDOXINA+NICOTINAMIDA</v>
          </cell>
          <cell r="D1580" t="str">
            <v xml:space="preserve">BIOFRUCTOSE SOL. INJ. CX. 3 AMP X 10 ML.</v>
          </cell>
          <cell r="E1580" t="str">
            <v>BUNKER</v>
          </cell>
          <cell r="F1580" t="n">
            <v>1</v>
          </cell>
          <cell r="G1580" t="str">
            <v>UN</v>
          </cell>
          <cell r="H1580" t="str">
            <v>NÃO</v>
          </cell>
          <cell r="I1580" t="n">
            <v>6.4072070594730555</v>
          </cell>
        </row>
        <row r="1581">
          <cell r="A1581" t="n">
            <v>90287096</v>
          </cell>
          <cell r="B1581" t="n">
            <v>20</v>
          </cell>
          <cell r="C1581" t="str">
            <v xml:space="preserve">MANITOL 20% SOL. INJ. SIST. FECH. CX. 20 FR. X 500 ML</v>
          </cell>
          <cell r="D1581" t="str">
            <v xml:space="preserve">MANITOL 20% SOL. INJ. SIST. FECH. CX. 20 FR. X 500 ML</v>
          </cell>
          <cell r="E1581" t="str">
            <v>EQUIPLEX</v>
          </cell>
          <cell r="F1581" t="n">
            <v>1</v>
          </cell>
          <cell r="G1581" t="str">
            <v>UN</v>
          </cell>
          <cell r="H1581" t="str">
            <v>NÃO</v>
          </cell>
          <cell r="I1581" t="n">
            <v>20.857102108888363</v>
          </cell>
        </row>
        <row r="1582">
          <cell r="A1582" t="n">
            <v>92459021</v>
          </cell>
          <cell r="B1582" t="n">
            <v>20</v>
          </cell>
          <cell r="C1582" t="str">
            <v xml:space="preserve">CAPTOPRIL - 25MG</v>
          </cell>
          <cell r="D1582" t="str">
            <v xml:space="preserve">CAPTOPRIL - 25MG</v>
          </cell>
          <cell r="E1582" t="str">
            <v>CRISTALIA</v>
          </cell>
          <cell r="F1582" t="n">
            <v>1</v>
          </cell>
          <cell r="G1582" t="str">
            <v>COM</v>
          </cell>
          <cell r="H1582" t="str">
            <v>NÃO</v>
          </cell>
          <cell r="I1582" t="n">
            <v>1.0712001956313424</v>
          </cell>
        </row>
        <row r="1583">
          <cell r="A1583" t="n">
            <v>90290356</v>
          </cell>
          <cell r="B1583" t="n">
            <v>20</v>
          </cell>
          <cell r="C1583" t="str">
            <v xml:space="preserve">DESLANOSÍDEO 0,2 MGML SOL. INJ. CX. 50 AMP. X 2 ML</v>
          </cell>
          <cell r="D1583" t="str">
            <v xml:space="preserve">DESLANOL 0,2 MGML SOL. INJ. CX. 50 AMP. X 2 ML</v>
          </cell>
          <cell r="E1583" t="str">
            <v xml:space="preserve">UNIAO QUIMICA</v>
          </cell>
          <cell r="F1583" t="n">
            <v>1</v>
          </cell>
          <cell r="G1583" t="str">
            <v>AMP</v>
          </cell>
          <cell r="H1583" t="str">
            <v>NÃO</v>
          </cell>
          <cell r="I1583" t="n">
            <v>1.6946849228517591</v>
          </cell>
        </row>
        <row r="1584">
          <cell r="A1584" t="n">
            <v>90144376</v>
          </cell>
          <cell r="B1584" t="n">
            <v>20</v>
          </cell>
          <cell r="C1584" t="str">
            <v xml:space="preserve">CLORIDRATO DE CIPROFLOXACINO - 3,5 MGML SOL. OFT. FR. PLÁST. GTS. X 5 ML</v>
          </cell>
          <cell r="D1584" t="str">
            <v xml:space="preserve">CLORIDRATO DE CIPROFLOXACINO - 3,5 MGML SOL. OFT. FR. PLÁST. GTS. X 5 ML</v>
          </cell>
          <cell r="E1584" t="str">
            <v xml:space="preserve">EMS SA</v>
          </cell>
          <cell r="F1584" t="n">
            <v>5</v>
          </cell>
          <cell r="G1584" t="str">
            <v>ML</v>
          </cell>
          <cell r="H1584" t="str">
            <v>SIM</v>
          </cell>
          <cell r="I1584" t="n">
            <v>2.455665209514148</v>
          </cell>
        </row>
        <row r="1585">
          <cell r="A1585" t="n">
            <v>90185404</v>
          </cell>
          <cell r="B1585" t="n">
            <v>20</v>
          </cell>
          <cell r="C1585" t="str">
            <v xml:space="preserve">CLORIDRATO DE METADONA - 5MG</v>
          </cell>
          <cell r="D1585" t="str">
            <v xml:space="preserve">MYTEDOM - 5MG</v>
          </cell>
          <cell r="E1585" t="str">
            <v>CRISTALIA</v>
          </cell>
          <cell r="F1585" t="n">
            <v>1</v>
          </cell>
          <cell r="G1585" t="str">
            <v>COM</v>
          </cell>
          <cell r="H1585" t="str">
            <v>NÃO</v>
          </cell>
          <cell r="I1585" t="n">
            <v>0.70195411706939015</v>
          </cell>
        </row>
        <row r="1586">
          <cell r="A1586" t="n">
            <v>92376720</v>
          </cell>
          <cell r="B1586" t="n">
            <v>20</v>
          </cell>
          <cell r="C1586" t="str">
            <v xml:space="preserve">DIVALPROATO DE SODIO - 125MG</v>
          </cell>
          <cell r="D1586" t="str">
            <v xml:space="preserve">DEPAKOTE SPRINKLE - 125MG</v>
          </cell>
          <cell r="E1586" t="str">
            <v>ABBOTT</v>
          </cell>
          <cell r="F1586" t="n">
            <v>1</v>
          </cell>
          <cell r="G1586" t="str">
            <v>COM</v>
          </cell>
          <cell r="H1586" t="str">
            <v>NÃO</v>
          </cell>
          <cell r="I1586" t="n">
            <v>0.83230876017664701</v>
          </cell>
        </row>
        <row r="1587">
          <cell r="A1587" t="n">
            <v>90143540</v>
          </cell>
          <cell r="B1587" t="n">
            <v>20</v>
          </cell>
          <cell r="C1587" t="str">
            <v xml:space="preserve">CLORIDRATO DE RANITIDINA - 50MG  2ML</v>
          </cell>
          <cell r="D1587" t="str">
            <v xml:space="preserve">CLORIDRATO DE RANITIDINA - 50MG  2ML</v>
          </cell>
          <cell r="E1587" t="str">
            <v xml:space="preserve">EMS SA</v>
          </cell>
          <cell r="F1587" t="n">
            <v>1</v>
          </cell>
          <cell r="G1587" t="str">
            <v>AMP</v>
          </cell>
          <cell r="H1587" t="str">
            <v>NÃO</v>
          </cell>
          <cell r="I1587" t="n">
            <v>1.1328569195999447</v>
          </cell>
        </row>
        <row r="1588">
          <cell r="A1588" t="n">
            <v>92371620</v>
          </cell>
          <cell r="B1588" t="n">
            <v>20</v>
          </cell>
          <cell r="C1588" t="str">
            <v xml:space="preserve">GABAPENTINA - 300MG</v>
          </cell>
          <cell r="D1588" t="str">
            <v xml:space="preserve">GABAPENTINA - 300MG</v>
          </cell>
          <cell r="E1588" t="str">
            <v>BIOSINTETICA</v>
          </cell>
          <cell r="F1588" t="n">
            <v>1</v>
          </cell>
          <cell r="G1588" t="str">
            <v>CAP</v>
          </cell>
          <cell r="H1588" t="str">
            <v>NÃO</v>
          </cell>
          <cell r="I1588" t="n">
            <v>2.4604045218583672</v>
          </cell>
        </row>
        <row r="1589">
          <cell r="A1589" t="n">
            <v>92377548</v>
          </cell>
          <cell r="B1589" t="n">
            <v>20</v>
          </cell>
          <cell r="C1589" t="str">
            <v xml:space="preserve">DEXAMETASONA - 4MG</v>
          </cell>
          <cell r="D1589" t="str">
            <v xml:space="preserve">DEXASON - 4MG</v>
          </cell>
          <cell r="E1589" t="str">
            <v xml:space="preserve">TEUTO BRAS.</v>
          </cell>
          <cell r="F1589" t="n">
            <v>1</v>
          </cell>
          <cell r="G1589" t="str">
            <v>COM</v>
          </cell>
          <cell r="H1589" t="str">
            <v>NÃO</v>
          </cell>
          <cell r="I1589" t="n">
            <v>1.1617297226606815</v>
          </cell>
        </row>
        <row r="1590">
          <cell r="A1590" t="n">
            <v>90121740</v>
          </cell>
          <cell r="B1590" t="n">
            <v>20</v>
          </cell>
          <cell r="C1590" t="str">
            <v xml:space="preserve">CLORETO DE SÓDIO 10% SOL. INJ. CX. 100 AMP. PLÁST. X  10 ML</v>
          </cell>
          <cell r="D1590" t="str">
            <v xml:space="preserve">SOLUÇÃO DE CLORETO DE SÓDIO 10% SOL. INJ. CX. 100 AMP. PLÁST. X  10 ML</v>
          </cell>
          <cell r="E1590" t="str">
            <v>ISOFARMA</v>
          </cell>
          <cell r="F1590" t="n">
            <v>1</v>
          </cell>
          <cell r="G1590" t="str">
            <v>AMP</v>
          </cell>
          <cell r="H1590" t="str">
            <v>NÃO</v>
          </cell>
          <cell r="I1590" t="n">
            <v>0.66818225815461918</v>
          </cell>
        </row>
        <row r="1591">
          <cell r="A1591" t="n">
            <v>90153561</v>
          </cell>
          <cell r="B1591" t="n">
            <v>20</v>
          </cell>
          <cell r="C1591" t="str">
            <v xml:space="preserve">CITRATO DE FENTANILA 100 MCG (50 MCGML) SOL. INJ. CX. 25 AMP. VD. X 2 ML</v>
          </cell>
          <cell r="D1591" t="str">
            <v xml:space="preserve">CITRATO DE FENTANILA 100 MCG (50 MCGML) SOL. INJ. CX. 25 AMP. VD. X 2 ML</v>
          </cell>
          <cell r="E1591" t="str">
            <v>EUROFARMA</v>
          </cell>
          <cell r="F1591" t="n">
            <v>1</v>
          </cell>
          <cell r="G1591" t="str">
            <v>AMP</v>
          </cell>
          <cell r="H1591" t="str">
            <v>NÃO</v>
          </cell>
          <cell r="I1591" t="n">
            <v>1.7058309851726461</v>
          </cell>
        </row>
        <row r="1592">
          <cell r="A1592" t="n">
            <v>92389333</v>
          </cell>
          <cell r="B1592" t="n">
            <v>20</v>
          </cell>
          <cell r="C1592" t="str">
            <v xml:space="preserve">ACETATO DE BETAMETASONA + FOSFATO DE BETAMETASONA</v>
          </cell>
          <cell r="D1592" t="str">
            <v xml:space="preserve">BETAPROSPAN 1 ML</v>
          </cell>
          <cell r="E1592" t="str">
            <v xml:space="preserve">UNIAO QUIMICA</v>
          </cell>
          <cell r="F1592" t="n">
            <v>1</v>
          </cell>
          <cell r="G1592" t="str">
            <v>AMP</v>
          </cell>
          <cell r="H1592" t="str">
            <v>NÃO</v>
          </cell>
          <cell r="I1592" t="n">
            <v>22.112352598674789</v>
          </cell>
        </row>
        <row r="1593">
          <cell r="A1593" t="n">
            <v>92437958</v>
          </cell>
          <cell r="B1593" t="n">
            <v>20</v>
          </cell>
          <cell r="C1593" t="str">
            <v xml:space="preserve">OLANZAPINA 2,5 MG CX. 28 CP. REV.</v>
          </cell>
          <cell r="D1593" t="str">
            <v xml:space="preserve">ZYPREXA 2,5 MG CX. 28 CP. REV.</v>
          </cell>
          <cell r="E1593" t="str">
            <v xml:space="preserve">ELI LILLY DO BRASIL LTDA</v>
          </cell>
          <cell r="F1593" t="n">
            <v>1</v>
          </cell>
          <cell r="G1593" t="str">
            <v>COM</v>
          </cell>
          <cell r="H1593" t="str">
            <v>NÃO</v>
          </cell>
          <cell r="I1593" t="n">
            <v>10.554562601464415</v>
          </cell>
        </row>
        <row r="1594">
          <cell r="A1594" t="n">
            <v>92374379</v>
          </cell>
          <cell r="B1594" t="n">
            <v>20</v>
          </cell>
          <cell r="C1594" t="str">
            <v xml:space="preserve">CLORIDRATO DE METFORMINA - 850MG</v>
          </cell>
          <cell r="D1594" t="str">
            <v xml:space="preserve">GLIFAGE - 850MG</v>
          </cell>
          <cell r="E1594" t="str">
            <v xml:space="preserve">MERCK S.A.</v>
          </cell>
          <cell r="F1594" t="n">
            <v>1</v>
          </cell>
          <cell r="G1594" t="str">
            <v>COM</v>
          </cell>
          <cell r="H1594" t="str">
            <v>NÃO</v>
          </cell>
          <cell r="I1594" t="n">
            <v>0.7387584315667195</v>
          </cell>
        </row>
        <row r="1595">
          <cell r="A1595" t="n">
            <v>90154002</v>
          </cell>
          <cell r="B1595" t="n">
            <v>20</v>
          </cell>
          <cell r="C1595" t="str">
            <v xml:space="preserve">MIDAZOLAM 15 MG CX. 20 CP. REV.</v>
          </cell>
          <cell r="D1595" t="str">
            <v xml:space="preserve">DORMONID 15 MG CX. 20 CP. REV.</v>
          </cell>
          <cell r="E1595" t="str">
            <v>ROCHE</v>
          </cell>
          <cell r="F1595" t="n">
            <v>1</v>
          </cell>
          <cell r="G1595" t="str">
            <v>COM</v>
          </cell>
          <cell r="H1595" t="str">
            <v>NÃO</v>
          </cell>
          <cell r="I1595" t="n">
            <v>3.2689659256254018</v>
          </cell>
        </row>
        <row r="1596">
          <cell r="A1596" t="n">
            <v>92409750</v>
          </cell>
          <cell r="B1596" t="n">
            <v>20</v>
          </cell>
          <cell r="C1596" t="str">
            <v xml:space="preserve">MALEATO DE ENALAPRIL - 20MG</v>
          </cell>
          <cell r="D1596" t="str">
            <v xml:space="preserve">MALEATO DE ENALAPRIL - 20MG</v>
          </cell>
          <cell r="E1596" t="str">
            <v>BIOSINTETICA</v>
          </cell>
          <cell r="F1596" t="n">
            <v>1</v>
          </cell>
          <cell r="G1596" t="str">
            <v>COM</v>
          </cell>
          <cell r="H1596" t="str">
            <v>NÃO</v>
          </cell>
          <cell r="I1596" t="n">
            <v>1.7365920364613796</v>
          </cell>
        </row>
        <row r="1597">
          <cell r="A1597" t="n">
            <v>90177835</v>
          </cell>
          <cell r="B1597" t="n">
            <v>20</v>
          </cell>
          <cell r="C1597" t="str">
            <v xml:space="preserve">SULFATO DE MORFINA</v>
          </cell>
          <cell r="D1597" t="str">
            <v xml:space="preserve">MORFENIL 10 MGML SOL. INJ. CX. 5 AMP. X 1 ML</v>
          </cell>
          <cell r="E1597" t="str">
            <v>BIOCHIMICO</v>
          </cell>
          <cell r="F1597" t="n">
            <v>1</v>
          </cell>
          <cell r="G1597" t="str">
            <v>AMP</v>
          </cell>
          <cell r="H1597" t="str">
            <v>NÃO</v>
          </cell>
          <cell r="I1597" t="n">
            <v>3.3920507961916182</v>
          </cell>
        </row>
        <row r="1598">
          <cell r="A1598" t="n">
            <v>92253253</v>
          </cell>
          <cell r="B1598" t="n">
            <v>20</v>
          </cell>
          <cell r="C1598" t="str">
            <v xml:space="preserve">GLICONATO DE CALCIO 10% SOL. INJ. AMP X 10 ML.</v>
          </cell>
          <cell r="D1598" t="str">
            <v xml:space="preserve">GLICONATO DE CALCIO 10% SOL. INJ. AMP X 10 ML.</v>
          </cell>
          <cell r="E1598" t="str">
            <v xml:space="preserve">HALEX ISTAR INDÚSTRIA</v>
          </cell>
          <cell r="F1598" t="n">
            <v>1</v>
          </cell>
          <cell r="G1598" t="str">
            <v>AMP</v>
          </cell>
          <cell r="H1598" t="str">
            <v>NÃO</v>
          </cell>
          <cell r="I1598" t="n">
            <v>1.8200888864722025</v>
          </cell>
        </row>
        <row r="1599">
          <cell r="A1599" t="n">
            <v>92375243</v>
          </cell>
          <cell r="B1599" t="n">
            <v>20</v>
          </cell>
          <cell r="C1599" t="str">
            <v xml:space="preserve">MONONITRATO DE ISOSSORBIDA - 10MG  1ML</v>
          </cell>
          <cell r="D1599" t="str">
            <v xml:space="preserve">CORONAR - 10MG  1ML</v>
          </cell>
          <cell r="E1599" t="str">
            <v xml:space="preserve">BIOLAB SANUS</v>
          </cell>
          <cell r="F1599" t="n">
            <v>1</v>
          </cell>
          <cell r="G1599" t="str">
            <v>AMP</v>
          </cell>
          <cell r="H1599" t="str">
            <v>NÃO</v>
          </cell>
          <cell r="I1599" t="n">
            <v>2.2307097789509065</v>
          </cell>
        </row>
        <row r="1600">
          <cell r="A1600" t="n">
            <v>90298578</v>
          </cell>
          <cell r="B1600" t="n">
            <v>20</v>
          </cell>
          <cell r="C1600" t="str">
            <v>RISPERIDONA</v>
          </cell>
          <cell r="D1600" t="str">
            <v xml:space="preserve">RISPERIDONA 1 MG CX. 20 CP. REV.</v>
          </cell>
          <cell r="E1600" t="str">
            <v>EUROFARMA</v>
          </cell>
          <cell r="F1600" t="n">
            <v>1</v>
          </cell>
          <cell r="G1600" t="str">
            <v>COM</v>
          </cell>
          <cell r="H1600" t="str">
            <v>NÃO</v>
          </cell>
          <cell r="I1600" t="n">
            <v>2.7434548782361263</v>
          </cell>
        </row>
        <row r="1601">
          <cell r="A1601" t="n">
            <v>92439535</v>
          </cell>
          <cell r="B1601" t="n">
            <v>20</v>
          </cell>
          <cell r="C1601" t="str">
            <v xml:space="preserve">ACIDO FOLICO - 5MG  30 CPR</v>
          </cell>
          <cell r="D1601" t="str">
            <v xml:space="preserve">FOLIN - 5MG</v>
          </cell>
          <cell r="E1601" t="str">
            <v>GEYER</v>
          </cell>
          <cell r="F1601" t="n">
            <v>1</v>
          </cell>
          <cell r="G1601" t="str">
            <v>COM</v>
          </cell>
          <cell r="H1601" t="str">
            <v>NÃO</v>
          </cell>
          <cell r="I1601" t="n">
            <v>0.80087062207792203</v>
          </cell>
        </row>
        <row r="1602">
          <cell r="A1602" t="n">
            <v>90303024</v>
          </cell>
          <cell r="B1602" t="n">
            <v>20</v>
          </cell>
          <cell r="C1602" t="str">
            <v xml:space="preserve">PREDNISONA - 5MG</v>
          </cell>
          <cell r="D1602" t="str">
            <v xml:space="preserve">METICORTEN - 5MG</v>
          </cell>
          <cell r="E1602" t="str">
            <v xml:space="preserve">SCHERING PLOUGHMANTECORP</v>
          </cell>
          <cell r="F1602" t="n">
            <v>1</v>
          </cell>
          <cell r="G1602" t="str">
            <v>COM</v>
          </cell>
          <cell r="H1602" t="str">
            <v>NÃO</v>
          </cell>
          <cell r="I1602" t="n">
            <v>0.73997520862573429</v>
          </cell>
        </row>
        <row r="1603">
          <cell r="A1603" t="n">
            <v>90311060</v>
          </cell>
          <cell r="B1603" t="n">
            <v>20</v>
          </cell>
          <cell r="C1603" t="str">
            <v>SORBITOL+MANITOL</v>
          </cell>
          <cell r="D1603" t="str">
            <v xml:space="preserve">PURISOLE SM SOL. INJ. FR. PLÁST.  SIST. FECH. X 1000 ML</v>
          </cell>
          <cell r="E1603" t="str">
            <v xml:space="preserve">FRESENIUS KABI AG - ALEMANHA</v>
          </cell>
          <cell r="F1603" t="n">
            <v>1</v>
          </cell>
          <cell r="G1603" t="str">
            <v>FR</v>
          </cell>
          <cell r="H1603" t="str">
            <v>NÃO</v>
          </cell>
          <cell r="I1603" t="n">
            <v>24.72721180343969</v>
          </cell>
        </row>
        <row r="1604">
          <cell r="A1604" t="n">
            <v>90299434</v>
          </cell>
          <cell r="B1604" t="n">
            <v>20</v>
          </cell>
          <cell r="C1604" t="str">
            <v xml:space="preserve">MODAFINILA 200 MG CX. 30 CP.</v>
          </cell>
          <cell r="D1604" t="str">
            <v xml:space="preserve">STAVIGILE 200 MG CX. 30 CP.</v>
          </cell>
          <cell r="E1604" t="str">
            <v>LIBBS</v>
          </cell>
          <cell r="F1604" t="n">
            <v>1</v>
          </cell>
          <cell r="G1604" t="str">
            <v>COM</v>
          </cell>
          <cell r="H1604" t="str">
            <v>NÃO</v>
          </cell>
          <cell r="I1604" t="n">
            <v>6.5010988343709046</v>
          </cell>
        </row>
        <row r="1605">
          <cell r="A1605" t="n">
            <v>90412036</v>
          </cell>
          <cell r="B1605" t="n">
            <v>20</v>
          </cell>
          <cell r="C1605" t="str">
            <v xml:space="preserve">CLONAZEPAM - 2,5MG  20ML GTS</v>
          </cell>
          <cell r="D1605" t="str">
            <v xml:space="preserve">RIVOTRIL - 2,5MG  20ML GTS</v>
          </cell>
          <cell r="E1605" t="str">
            <v>ROCHE</v>
          </cell>
          <cell r="F1605" t="n">
            <v>400</v>
          </cell>
          <cell r="G1605" t="str">
            <v>GTS</v>
          </cell>
          <cell r="H1605" t="str">
            <v>SIM</v>
          </cell>
          <cell r="I1605" t="n">
            <v>0.032376962041520484</v>
          </cell>
        </row>
        <row r="1606">
          <cell r="A1606" t="n">
            <v>90144104</v>
          </cell>
          <cell r="B1606" t="n">
            <v>20</v>
          </cell>
          <cell r="C1606" t="str">
            <v xml:space="preserve">OMEPRAZOL SODICO - 40MG + DILUENTE 10ML</v>
          </cell>
          <cell r="D1606" t="str">
            <v xml:space="preserve">OMEPRAZOL SODICO - 40MG + DILUENTE 10ML</v>
          </cell>
          <cell r="E1606" t="str">
            <v xml:space="preserve">EMS SA</v>
          </cell>
          <cell r="F1606" t="n">
            <v>1</v>
          </cell>
          <cell r="G1606" t="str">
            <v>FA</v>
          </cell>
          <cell r="H1606" t="str">
            <v>NÃO</v>
          </cell>
          <cell r="I1606" t="n">
            <v>28.700945037846651</v>
          </cell>
        </row>
        <row r="1607">
          <cell r="A1607" t="n">
            <v>92456391</v>
          </cell>
          <cell r="B1607" t="n">
            <v>20</v>
          </cell>
          <cell r="C1607" t="str">
            <v xml:space="preserve">ESPIRONOLACTONA - 25MG</v>
          </cell>
          <cell r="D1607" t="str">
            <v xml:space="preserve">ESPIRONOLACTONA - 25MG</v>
          </cell>
          <cell r="E1607" t="str">
            <v xml:space="preserve">EMS SA</v>
          </cell>
          <cell r="F1607" t="n">
            <v>1</v>
          </cell>
          <cell r="G1607" t="str">
            <v>COM</v>
          </cell>
          <cell r="H1607" t="str">
            <v>NÃO</v>
          </cell>
          <cell r="I1607" t="n">
            <v>0.56264906820563232</v>
          </cell>
        </row>
        <row r="1608">
          <cell r="A1608" t="n">
            <v>90153499</v>
          </cell>
          <cell r="B1608" t="n">
            <v>20</v>
          </cell>
          <cell r="C1608" t="str">
            <v xml:space="preserve">BETAMETASONA+MALEATO DE DEXCLORFENIRAMINA 0,05 MGML + 0,4 MGML XPE FR. PLÁST. X 120 ML + CP. MED.</v>
          </cell>
          <cell r="D1608" t="str">
            <v xml:space="preserve">KOIDE D 0,05 MGML + 0,4 MGML XPE FR. PLÁST. X 120 ML + CP. MED.</v>
          </cell>
          <cell r="E1608" t="str">
            <v>EUROFARMA</v>
          </cell>
          <cell r="F1608" t="n">
            <v>120</v>
          </cell>
          <cell r="G1608" t="str">
            <v>ML</v>
          </cell>
          <cell r="H1608" t="str">
            <v>SIM</v>
          </cell>
          <cell r="I1608" t="n">
            <v>0.25889931899662022</v>
          </cell>
        </row>
        <row r="1609">
          <cell r="A1609" t="n">
            <v>90170865</v>
          </cell>
          <cell r="B1609" t="n">
            <v>20</v>
          </cell>
          <cell r="C1609" t="str">
            <v xml:space="preserve">FOSFATO DISSODICO DE DEXAMETASONA - 4,0MGML SOL. INJ. FA VF. X 2,5ML</v>
          </cell>
          <cell r="D1609" t="str">
            <v xml:space="preserve">FOSFATO DISSODICO DE DEXAMETASONA - 4,0MGML SOL. INJ. FA VF. X 2,5ML</v>
          </cell>
          <cell r="E1609" t="str">
            <v xml:space="preserve">TEUTO BRAS.</v>
          </cell>
          <cell r="F1609" t="n">
            <v>1</v>
          </cell>
          <cell r="G1609" t="str">
            <v>AMP</v>
          </cell>
          <cell r="H1609" t="str">
            <v>NÃO</v>
          </cell>
          <cell r="I1609" t="n">
            <v>7.3782594584789631</v>
          </cell>
        </row>
        <row r="1610">
          <cell r="A1610" t="n">
            <v>90286502</v>
          </cell>
          <cell r="B1610" t="n">
            <v>20</v>
          </cell>
          <cell r="C1610" t="str">
            <v xml:space="preserve">GLICOSE 5% SOL. INJ. SIST. FECH. CX. 20 FR. X 500ML</v>
          </cell>
          <cell r="D1610" t="str">
            <v xml:space="preserve">GLICOSE 5% SOL. INJ. SIST. FECH. CX. 20 FR. X 500ML</v>
          </cell>
          <cell r="E1610" t="str">
            <v>EQUIPLEX</v>
          </cell>
          <cell r="F1610" t="n">
            <v>1</v>
          </cell>
          <cell r="G1610" t="str">
            <v>UN</v>
          </cell>
          <cell r="H1610" t="str">
            <v>NÃO</v>
          </cell>
          <cell r="I1610" t="n">
            <v>7.0644601758378531</v>
          </cell>
        </row>
        <row r="1611">
          <cell r="A1611" t="n">
            <v>90236025</v>
          </cell>
          <cell r="B1611" t="n">
            <v>20</v>
          </cell>
          <cell r="C1611" t="str">
            <v xml:space="preserve">HIALURONIDASE 20.000 UTR PÓ LIOF. SOL. INJ. CX. 3 FA + 3 AMP. DIL. X 5 ML</v>
          </cell>
          <cell r="D1611" t="str">
            <v xml:space="preserve">HYALOZIMA 20.000 UTR PÓ LIOF. SOL. INJ. CX. 3 FA + 3 AMP. DIL. X 5 ML</v>
          </cell>
          <cell r="E1611" t="str">
            <v>APSEN</v>
          </cell>
          <cell r="F1611" t="n">
            <v>1</v>
          </cell>
          <cell r="G1611" t="str">
            <v>AMP</v>
          </cell>
          <cell r="H1611" t="str">
            <v>NÃO</v>
          </cell>
          <cell r="I1611" t="n">
            <v>45.673357802344569</v>
          </cell>
        </row>
        <row r="1612">
          <cell r="A1612" t="n">
            <v>90219759</v>
          </cell>
          <cell r="B1612" t="n">
            <v>20</v>
          </cell>
          <cell r="C1612" t="str">
            <v xml:space="preserve">CLORIDRATO DE MEPERIDINA - 100MG  2ML</v>
          </cell>
          <cell r="D1612" t="str">
            <v xml:space="preserve">DOLANTINA - 100MG  2ML</v>
          </cell>
          <cell r="E1612" t="str">
            <v>SANOFI-AVENTIS</v>
          </cell>
          <cell r="F1612" t="n">
            <v>1</v>
          </cell>
          <cell r="G1612" t="str">
            <v>AMP</v>
          </cell>
          <cell r="H1612" t="str">
            <v>NÃO</v>
          </cell>
          <cell r="I1612" t="n">
            <v>3.4924353519011633</v>
          </cell>
        </row>
        <row r="1613">
          <cell r="A1613" t="n">
            <v>90268598</v>
          </cell>
          <cell r="B1613" t="n">
            <v>20</v>
          </cell>
          <cell r="C1613" t="str">
            <v>RISPERIDONA</v>
          </cell>
          <cell r="D1613" t="str">
            <v xml:space="preserve">RISPERIDON 1 MG CX. 200 CP. REV.</v>
          </cell>
          <cell r="E1613" t="str">
            <v>CRISTALIA</v>
          </cell>
          <cell r="F1613" t="n">
            <v>1</v>
          </cell>
          <cell r="G1613" t="str">
            <v>COM</v>
          </cell>
          <cell r="H1613" t="str">
            <v>NÃO</v>
          </cell>
          <cell r="I1613" t="n">
            <v>2.3088409511294401</v>
          </cell>
        </row>
        <row r="1614">
          <cell r="A1614" t="n">
            <v>90265297</v>
          </cell>
          <cell r="B1614" t="n">
            <v>20</v>
          </cell>
          <cell r="C1614" t="str">
            <v xml:space="preserve">CLORIDRATO DE METOCLOPRAMIDA - 10MG (5MGML)</v>
          </cell>
          <cell r="D1614" t="str">
            <v xml:space="preserve">METOCLOPRAMIDA HCL 10 MG (5 MGML) SOL. INJ.</v>
          </cell>
          <cell r="E1614" t="str">
            <v xml:space="preserve">TEUTO BRAS.</v>
          </cell>
          <cell r="F1614" t="n">
            <v>1</v>
          </cell>
          <cell r="G1614" t="str">
            <v>AMP</v>
          </cell>
          <cell r="H1614" t="str">
            <v>NÃO</v>
          </cell>
          <cell r="I1614" t="n">
            <v>0.57551843465999997</v>
          </cell>
        </row>
        <row r="1615">
          <cell r="A1615" t="n">
            <v>90285077</v>
          </cell>
          <cell r="B1615" t="n">
            <v>20</v>
          </cell>
          <cell r="C1615" t="str">
            <v xml:space="preserve">GLICOSE+CLORETO DE SÓDIO 1X1 SOL. INJ. SIST. FECH. CX. 20 FR. X 500 ML</v>
          </cell>
          <cell r="D1615" t="str">
            <v xml:space="preserve">GLICOFISIOLÓGICO 1X1 SOL. INJ. SIST. FECH. CX. 20 FR. X 500 ML</v>
          </cell>
          <cell r="E1615" t="str">
            <v>EQUIPLEX</v>
          </cell>
          <cell r="F1615" t="n">
            <v>1</v>
          </cell>
          <cell r="G1615" t="str">
            <v>UN</v>
          </cell>
          <cell r="H1615" t="str">
            <v>NÃO</v>
          </cell>
          <cell r="I1615" t="n">
            <v>7.1456213539967388</v>
          </cell>
        </row>
        <row r="1616">
          <cell r="A1616" t="n">
            <v>92383696</v>
          </cell>
          <cell r="B1616" t="n">
            <v>20</v>
          </cell>
          <cell r="C1616" t="str">
            <v xml:space="preserve">ACIDO FOLICO - 5MG</v>
          </cell>
          <cell r="D1616" t="str">
            <v xml:space="preserve">ENDOFOLIN - 5MG</v>
          </cell>
          <cell r="E1616" t="str">
            <v>MARJAN</v>
          </cell>
          <cell r="F1616" t="n">
            <v>1</v>
          </cell>
          <cell r="G1616" t="str">
            <v>COM</v>
          </cell>
          <cell r="H1616" t="str">
            <v>NÃO</v>
          </cell>
          <cell r="I1616" t="n">
            <v>1.0843715982106805</v>
          </cell>
        </row>
        <row r="1617">
          <cell r="A1617" t="n">
            <v>92437680</v>
          </cell>
          <cell r="B1617" t="n">
            <v>20</v>
          </cell>
          <cell r="C1617" t="str">
            <v xml:space="preserve">MALEATO DE MIDAZOLAM - 5MG  3ML</v>
          </cell>
          <cell r="D1617" t="str">
            <v xml:space="preserve">ZOLIDAM - 5MG  3ML</v>
          </cell>
          <cell r="E1617" t="str">
            <v>MEIZLER</v>
          </cell>
          <cell r="F1617" t="n">
            <v>1</v>
          </cell>
          <cell r="G1617" t="str">
            <v>AMP</v>
          </cell>
          <cell r="H1617" t="str">
            <v>NÃO</v>
          </cell>
          <cell r="I1617" t="n">
            <v>10.39600753277246</v>
          </cell>
        </row>
        <row r="1618">
          <cell r="A1618" t="n">
            <v>92401210</v>
          </cell>
          <cell r="B1618" t="n">
            <v>20</v>
          </cell>
          <cell r="C1618" t="str">
            <v xml:space="preserve">CLORIDRATO DE AMIODARONA - 200MG</v>
          </cell>
          <cell r="D1618" t="str">
            <v xml:space="preserve">CLORIDRATO DE AMIODARONA - 200MG</v>
          </cell>
          <cell r="E1618" t="str">
            <v>BIOSINTETICA</v>
          </cell>
          <cell r="F1618" t="n">
            <v>1</v>
          </cell>
          <cell r="G1618" t="str">
            <v>COM</v>
          </cell>
          <cell r="H1618" t="str">
            <v>NÃO</v>
          </cell>
          <cell r="I1618" t="n">
            <v>0.91501646821910398</v>
          </cell>
        </row>
        <row r="1619">
          <cell r="A1619" t="n">
            <v>92428010</v>
          </cell>
          <cell r="B1619" t="n">
            <v>20</v>
          </cell>
          <cell r="C1619" t="str">
            <v xml:space="preserve">SULFATO  DE  AMICACINA 500 MG (250 MGML) SOL. INJ. CX. 50 AMP. X 2 ML</v>
          </cell>
          <cell r="D1619" t="str">
            <v xml:space="preserve">SULFATO  DE  AMICACINA 500 MG (250 MGML) SOL. INJ. CX. 50 AMP. X 2 ML</v>
          </cell>
          <cell r="E1619" t="str">
            <v xml:space="preserve">TEUTO BRAS.</v>
          </cell>
          <cell r="F1619" t="n">
            <v>1</v>
          </cell>
          <cell r="G1619" t="str">
            <v>AMP</v>
          </cell>
          <cell r="H1619" t="str">
            <v>NÃO</v>
          </cell>
          <cell r="I1619" t="n">
            <v>2.9207124644983455</v>
          </cell>
        </row>
        <row r="1620">
          <cell r="A1620" t="n">
            <v>90145895</v>
          </cell>
          <cell r="B1620" t="n">
            <v>20</v>
          </cell>
          <cell r="C1620" t="str">
            <v xml:space="preserve">GABAPENTINA - 300MG</v>
          </cell>
          <cell r="D1620" t="str">
            <v xml:space="preserve">GABAPENTINA - 300MG</v>
          </cell>
          <cell r="E1620" t="str">
            <v xml:space="preserve">EMS SA</v>
          </cell>
          <cell r="F1620" t="n">
            <v>1</v>
          </cell>
          <cell r="G1620" t="str">
            <v>CAP</v>
          </cell>
          <cell r="H1620" t="str">
            <v>NÃO</v>
          </cell>
          <cell r="I1620" t="n">
            <v>2.6225339253631588</v>
          </cell>
        </row>
        <row r="1621">
          <cell r="A1621" t="n">
            <v>90193440</v>
          </cell>
          <cell r="B1621" t="n">
            <v>20</v>
          </cell>
          <cell r="C1621" t="str">
            <v xml:space="preserve">AGUA P INJEÇÃO SOL. INJ. CX. 200 AMP. PLÁST. X 20 ML</v>
          </cell>
          <cell r="D1621" t="str">
            <v xml:space="preserve">AGUA P INJEÇÃO SOL. INJ. CX. 200 AMP. PLÁST. X 20 ML</v>
          </cell>
          <cell r="E1621" t="str">
            <v xml:space="preserve">HALEX ISTAR INDÚSTRIA</v>
          </cell>
          <cell r="F1621" t="n">
            <v>1</v>
          </cell>
          <cell r="G1621" t="str">
            <v>AMP</v>
          </cell>
          <cell r="H1621" t="str">
            <v>NÃO</v>
          </cell>
          <cell r="I1621" t="n">
            <v>1.1137199924745591</v>
          </cell>
        </row>
        <row r="1622">
          <cell r="A1622" t="n">
            <v>90727010</v>
          </cell>
          <cell r="B1622" t="n">
            <v>20</v>
          </cell>
          <cell r="C1622" t="str">
            <v xml:space="preserve">MUPIROCINA - 15GRA CRM</v>
          </cell>
          <cell r="D1622" t="str">
            <v xml:space="preserve">BACTROBAN - 15GRA</v>
          </cell>
          <cell r="E1622" t="str">
            <v>GLAXOSMITKLINE</v>
          </cell>
          <cell r="F1622" t="n">
            <v>15</v>
          </cell>
          <cell r="G1622" t="str">
            <v>G</v>
          </cell>
          <cell r="H1622" t="str">
            <v>SIM</v>
          </cell>
          <cell r="I1622" t="n">
            <v>3.0332774696376386</v>
          </cell>
        </row>
        <row r="1623">
          <cell r="A1623" t="n">
            <v>90389050</v>
          </cell>
          <cell r="B1623" t="n">
            <v>20</v>
          </cell>
          <cell r="C1623" t="str">
            <v xml:space="preserve">CETOPROFENO ENTERICO - 100MG</v>
          </cell>
          <cell r="D1623" t="str">
            <v xml:space="preserve">PROFENID ENTERICO - 100MG</v>
          </cell>
          <cell r="E1623" t="str">
            <v>SANOFI-AVENTIS</v>
          </cell>
          <cell r="F1623" t="n">
            <v>1</v>
          </cell>
          <cell r="G1623" t="str">
            <v>COM</v>
          </cell>
          <cell r="H1623" t="str">
            <v>NÃO</v>
          </cell>
          <cell r="I1623" t="n">
            <v>2.1043278087485038</v>
          </cell>
        </row>
        <row r="1624">
          <cell r="A1624" t="n">
            <v>92262503</v>
          </cell>
          <cell r="B1624" t="n">
            <v>20</v>
          </cell>
          <cell r="C1624" t="str">
            <v xml:space="preserve">FUROSEMIDA - 40MG</v>
          </cell>
          <cell r="D1624" t="str">
            <v xml:space="preserve">FUROSEMIDA - 40MG</v>
          </cell>
          <cell r="E1624" t="str">
            <v>BIOSINTETICA</v>
          </cell>
          <cell r="F1624" t="n">
            <v>1</v>
          </cell>
          <cell r="G1624" t="str">
            <v>COM</v>
          </cell>
          <cell r="H1624" t="str">
            <v>NÃO</v>
          </cell>
          <cell r="I1624" t="n">
            <v>0.42853916403503833</v>
          </cell>
        </row>
        <row r="1625">
          <cell r="A1625" t="n">
            <v>90202716</v>
          </cell>
          <cell r="B1625" t="n">
            <v>20</v>
          </cell>
          <cell r="C1625" t="str">
            <v xml:space="preserve">SULFATO DE GENTAMICINA 40 MGML SOL. INJ. CX.100 AMP X 2 ML</v>
          </cell>
          <cell r="D1625" t="str">
            <v xml:space="preserve">HYTAMICINA 40 MGML SOL. INJ. CX.100 AMP X 2 ML</v>
          </cell>
          <cell r="E1625" t="str">
            <v>HYPOFARMA</v>
          </cell>
          <cell r="F1625" t="n">
            <v>1</v>
          </cell>
          <cell r="G1625" t="str">
            <v>AMP</v>
          </cell>
          <cell r="H1625" t="str">
            <v>NÃO</v>
          </cell>
          <cell r="I1625" t="n">
            <v>2.9328872582894459</v>
          </cell>
        </row>
        <row r="1626">
          <cell r="A1626" t="n">
            <v>90223446</v>
          </cell>
          <cell r="B1626" t="n">
            <v>20</v>
          </cell>
          <cell r="C1626" t="str">
            <v xml:space="preserve">MIDAZOLAM 15 MG (5MGML) SOL. INJ. CX. 5 AMP. X 3 ML</v>
          </cell>
          <cell r="D1626" t="str">
            <v xml:space="preserve">INDUSON 15 MG (5MGML) SOL. INJ. CX. 5 AMP. X 3 ML</v>
          </cell>
          <cell r="E1626" t="str">
            <v xml:space="preserve">ASPEN PHARMA</v>
          </cell>
          <cell r="F1626" t="n">
            <v>1</v>
          </cell>
          <cell r="G1626" t="str">
            <v>AMP</v>
          </cell>
          <cell r="H1626" t="str">
            <v>NÃO</v>
          </cell>
          <cell r="I1626" t="n">
            <v>13.147696779611726</v>
          </cell>
        </row>
        <row r="1627">
          <cell r="A1627" t="n">
            <v>92385028</v>
          </cell>
          <cell r="B1627" t="n">
            <v>20</v>
          </cell>
          <cell r="C1627" t="str">
            <v xml:space="preserve">CETOPROFENO IV - 100MG  2ML</v>
          </cell>
          <cell r="D1627" t="str">
            <v xml:space="preserve">ARTRINID IV - 100MG  2ML</v>
          </cell>
          <cell r="E1627" t="str">
            <v xml:space="preserve">UNIAO QUIMICA</v>
          </cell>
          <cell r="F1627" t="n">
            <v>1</v>
          </cell>
          <cell r="G1627" t="str">
            <v>AMP</v>
          </cell>
          <cell r="H1627" t="str">
            <v>NÃO</v>
          </cell>
          <cell r="I1627" t="n">
            <v>2.8167040124610314</v>
          </cell>
        </row>
        <row r="1628">
          <cell r="A1628" t="n">
            <v>90285840</v>
          </cell>
          <cell r="B1628" t="n">
            <v>20</v>
          </cell>
          <cell r="C1628" t="str">
            <v xml:space="preserve">CLORIDRATO DE PROMETAZINA  - 25MG</v>
          </cell>
          <cell r="D1628" t="str">
            <v xml:space="preserve">CLORIDRATO DE PROMETAZINA  - 25MG</v>
          </cell>
          <cell r="E1628" t="str">
            <v>SANOFI-AVENTIS</v>
          </cell>
          <cell r="F1628" t="n">
            <v>1</v>
          </cell>
          <cell r="G1628" t="str">
            <v>COM</v>
          </cell>
          <cell r="H1628" t="str">
            <v>NÃO</v>
          </cell>
          <cell r="I1628" t="n">
            <v>0.30881423007435843</v>
          </cell>
        </row>
        <row r="1629">
          <cell r="A1629" t="n">
            <v>90168569</v>
          </cell>
          <cell r="B1629" t="n">
            <v>20</v>
          </cell>
          <cell r="C1629" t="str">
            <v xml:space="preserve">CELECOXIBE 200 MG CX. 30 CAP.</v>
          </cell>
          <cell r="D1629" t="str">
            <v xml:space="preserve">CELEBRA 200 MG CX. 30 CAP.</v>
          </cell>
          <cell r="E1629" t="str">
            <v xml:space="preserve">PHARMACIA PFIZER</v>
          </cell>
          <cell r="F1629" t="n">
            <v>1</v>
          </cell>
          <cell r="G1629" t="str">
            <v>CAP</v>
          </cell>
          <cell r="H1629" t="str">
            <v>NÃO</v>
          </cell>
          <cell r="I1629" t="n">
            <v>4.046879192678233</v>
          </cell>
        </row>
        <row r="1630">
          <cell r="A1630" t="n">
            <v>90177657</v>
          </cell>
          <cell r="B1630" t="n">
            <v>20</v>
          </cell>
          <cell r="C1630" t="str">
            <v xml:space="preserve">BESILATO DE ATRACÚRIO - 50MG (10MGML)</v>
          </cell>
          <cell r="D1630" t="str">
            <v xml:space="preserve">BESITRAC - 50MG (10MGML)</v>
          </cell>
          <cell r="E1630" t="str">
            <v>BIOCHIMICO</v>
          </cell>
          <cell r="F1630" t="n">
            <v>1</v>
          </cell>
          <cell r="G1630" t="str">
            <v>AMP</v>
          </cell>
          <cell r="H1630" t="str">
            <v>NÃO</v>
          </cell>
          <cell r="I1630" t="n">
            <v>41.772477397544925</v>
          </cell>
        </row>
        <row r="1631">
          <cell r="A1631" t="n">
            <v>90240006</v>
          </cell>
          <cell r="B1631" t="n">
            <v>20</v>
          </cell>
          <cell r="C1631" t="str">
            <v xml:space="preserve">SULFATO DE MORFINA 1 MGML SOL. INJ. CX. 50 AMP. X 2 ML</v>
          </cell>
          <cell r="D1631" t="str">
            <v xml:space="preserve">SULFATO DE MORFINA 1 MGML SOL. INJ. CX. 50 AMP. X 2 ML</v>
          </cell>
          <cell r="E1631" t="str">
            <v>GERMED</v>
          </cell>
          <cell r="F1631" t="n">
            <v>1</v>
          </cell>
          <cell r="G1631" t="str">
            <v>AMP</v>
          </cell>
          <cell r="H1631" t="str">
            <v>NÃO</v>
          </cell>
          <cell r="I1631" t="n">
            <v>3.4776837030521031</v>
          </cell>
        </row>
        <row r="1632">
          <cell r="A1632" t="n">
            <v>92433880</v>
          </cell>
          <cell r="B1632" t="n">
            <v>20</v>
          </cell>
          <cell r="C1632" t="str">
            <v xml:space="preserve">MESILATO DE DOXAZOSINA - 2MG</v>
          </cell>
          <cell r="D1632" t="str">
            <v xml:space="preserve">UNOPROST - 2MG</v>
          </cell>
          <cell r="E1632" t="str">
            <v>APSEN</v>
          </cell>
          <cell r="F1632" t="n">
            <v>1</v>
          </cell>
          <cell r="G1632" t="str">
            <v>COM</v>
          </cell>
          <cell r="H1632" t="str">
            <v>NÃO</v>
          </cell>
          <cell r="I1632" t="n">
            <v>2.3757437705350029</v>
          </cell>
        </row>
        <row r="1633">
          <cell r="A1633" t="n">
            <v>90223969</v>
          </cell>
          <cell r="B1633" t="n">
            <v>20</v>
          </cell>
          <cell r="C1633" t="str">
            <v xml:space="preserve">NISTATINA - 100.000UI  50ML</v>
          </cell>
          <cell r="D1633" t="str">
            <v xml:space="preserve">NISTATINA - 100.000UI  50ML</v>
          </cell>
          <cell r="E1633" t="str">
            <v xml:space="preserve">PRATI DONADUZZI</v>
          </cell>
          <cell r="F1633" t="n">
            <v>50</v>
          </cell>
          <cell r="G1633" t="str">
            <v>ML</v>
          </cell>
          <cell r="H1633" t="str">
            <v>SIM</v>
          </cell>
          <cell r="I1633" t="n">
            <v>0.32977624899810992</v>
          </cell>
        </row>
        <row r="1634">
          <cell r="A1634" t="n">
            <v>90266412</v>
          </cell>
          <cell r="B1634" t="n">
            <v>20</v>
          </cell>
          <cell r="C1634" t="str">
            <v>NISTATINA</v>
          </cell>
          <cell r="D1634" t="str">
            <v xml:space="preserve">NISTATEC 100.000 UI4G CREME VAG. BISN. X 60 G + 1 APLICADOR</v>
          </cell>
          <cell r="E1634" t="str">
            <v>ROYTON</v>
          </cell>
          <cell r="F1634" t="n">
            <v>1</v>
          </cell>
          <cell r="G1634" t="str">
            <v>UN</v>
          </cell>
          <cell r="H1634" t="str">
            <v>NÃO</v>
          </cell>
          <cell r="I1634" t="n">
            <v>19.05728871191107</v>
          </cell>
        </row>
        <row r="1635">
          <cell r="A1635" t="n">
            <v>92250246</v>
          </cell>
          <cell r="B1635" t="n">
            <v>20</v>
          </cell>
          <cell r="C1635" t="str">
            <v xml:space="preserve">COMPLEXO B - 2ML</v>
          </cell>
          <cell r="D1635" t="str">
            <v xml:space="preserve">BELUP B - 2ML</v>
          </cell>
          <cell r="E1635" t="str">
            <v>LUPER</v>
          </cell>
          <cell r="F1635" t="n">
            <v>1</v>
          </cell>
          <cell r="G1635" t="str">
            <v>AMP</v>
          </cell>
          <cell r="H1635" t="str">
            <v>NÃO</v>
          </cell>
          <cell r="I1635" t="n">
            <v>0.98938192310839135</v>
          </cell>
        </row>
        <row r="1636">
          <cell r="A1636" t="n">
            <v>92408338</v>
          </cell>
          <cell r="B1636" t="n">
            <v>20</v>
          </cell>
          <cell r="C1636" t="str">
            <v xml:space="preserve">LOSARTANA POTASSICA - 25MG</v>
          </cell>
          <cell r="D1636" t="str">
            <v xml:space="preserve">LOSARTEC - 25MG</v>
          </cell>
          <cell r="E1636" t="str">
            <v>MARJAN</v>
          </cell>
          <cell r="F1636" t="n">
            <v>1</v>
          </cell>
          <cell r="G1636" t="str">
            <v>COM</v>
          </cell>
          <cell r="H1636" t="str">
            <v>NÃO</v>
          </cell>
          <cell r="I1636" t="n">
            <v>1.897001699028201</v>
          </cell>
        </row>
        <row r="1637">
          <cell r="A1637" t="n">
            <v>92427162</v>
          </cell>
          <cell r="B1637" t="n">
            <v>20</v>
          </cell>
          <cell r="C1637" t="str">
            <v xml:space="preserve">MONTELUCASTE SODICO - 10MG</v>
          </cell>
          <cell r="D1637" t="str">
            <v xml:space="preserve">SINGULAIR - 10MG</v>
          </cell>
          <cell r="E1637" t="str">
            <v xml:space="preserve">MERCK SHARP &amp; DOHME</v>
          </cell>
          <cell r="F1637" t="n">
            <v>1</v>
          </cell>
          <cell r="G1637" t="str">
            <v>COM</v>
          </cell>
          <cell r="H1637" t="str">
            <v>NÃO</v>
          </cell>
          <cell r="I1637" t="n">
            <v>1.7904794280991736</v>
          </cell>
        </row>
        <row r="1638">
          <cell r="A1638" t="n">
            <v>90293495</v>
          </cell>
          <cell r="B1638" t="n">
            <v>20</v>
          </cell>
          <cell r="C1638" t="str">
            <v xml:space="preserve">GLUCONATO DE CALCIO 10% SOL. INJ. CX. 100 AMP. X 10 ML</v>
          </cell>
          <cell r="D1638" t="str">
            <v xml:space="preserve">GLUCONATO DE CALCIO 10% SOL. INJ. CX. 100 AMP. X 10 ML</v>
          </cell>
          <cell r="E1638" t="str">
            <v>ARISTON</v>
          </cell>
          <cell r="F1638" t="n">
            <v>1</v>
          </cell>
          <cell r="G1638" t="str">
            <v>AMP</v>
          </cell>
          <cell r="H1638" t="str">
            <v>NÃO</v>
          </cell>
          <cell r="I1638" t="n">
            <v>1.6107754442232685</v>
          </cell>
        </row>
        <row r="1639">
          <cell r="A1639" t="n">
            <v>90284623</v>
          </cell>
          <cell r="B1639" t="n">
            <v>20</v>
          </cell>
          <cell r="C1639" t="str">
            <v xml:space="preserve">CLORETO DE CÁLCIO+CLORETO DE POTÁSSIO+CLORETO DE SÓDIO+LACTATO DE SÓDIO - 1000ML</v>
          </cell>
          <cell r="D1639" t="str">
            <v xml:space="preserve">RINGER CLACTATO SOL. INJ. SIST. FECH. CX. 12 FR. X 1000ML</v>
          </cell>
          <cell r="E1639" t="str">
            <v>EQUIPLEX</v>
          </cell>
          <cell r="F1639" t="n">
            <v>1</v>
          </cell>
          <cell r="G1639" t="str">
            <v>UN</v>
          </cell>
          <cell r="H1639" t="str">
            <v>NÃO</v>
          </cell>
          <cell r="I1639" t="n">
            <v>10.684838119453925</v>
          </cell>
        </row>
        <row r="1640">
          <cell r="A1640" t="n">
            <v>90304306</v>
          </cell>
          <cell r="B1640" t="n">
            <v>20</v>
          </cell>
          <cell r="C1640" t="str">
            <v xml:space="preserve">FOSFATO DISSÓDICO DE DEXAMETASONA 2 MGML SOL INJ CX 50 AMP VD INC X 1 ML</v>
          </cell>
          <cell r="D1640" t="str">
            <v xml:space="preserve">FOSFATO DISSÓDICO DE DEXAMETASONA 2 MGML SOL INJ CX 50 AMP VD INC X 1 ML</v>
          </cell>
          <cell r="E1640" t="str">
            <v>FARMACE</v>
          </cell>
          <cell r="F1640" t="n">
            <v>1</v>
          </cell>
          <cell r="G1640" t="str">
            <v>AMP</v>
          </cell>
          <cell r="H1640" t="str">
            <v>NÃO</v>
          </cell>
          <cell r="I1640" t="n">
            <v>2.6266307030853184</v>
          </cell>
        </row>
        <row r="1641">
          <cell r="A1641" t="n">
            <v>92254950</v>
          </cell>
          <cell r="B1641" t="n">
            <v>20</v>
          </cell>
          <cell r="C1641" t="str">
            <v xml:space="preserve">BROMOPRIDA - 5MG2ML</v>
          </cell>
          <cell r="D1641" t="str">
            <v xml:space="preserve">PLAMET - 5MG2ML</v>
          </cell>
          <cell r="E1641" t="str">
            <v>LIBBS</v>
          </cell>
          <cell r="F1641" t="n">
            <v>1</v>
          </cell>
          <cell r="G1641" t="str">
            <v>AMP</v>
          </cell>
          <cell r="H1641" t="str">
            <v>NÃO</v>
          </cell>
          <cell r="I1641" t="n">
            <v>9.1395745868781546</v>
          </cell>
        </row>
        <row r="1642">
          <cell r="A1642" t="n">
            <v>90870018</v>
          </cell>
          <cell r="B1642" t="n">
            <v>20</v>
          </cell>
          <cell r="C1642" t="str">
            <v xml:space="preserve">NISTATINA - 100.000UI50ML</v>
          </cell>
          <cell r="D1642" t="str">
            <v xml:space="preserve">NISTATINA - 100.000UI50ML</v>
          </cell>
          <cell r="E1642" t="str">
            <v>CRISTALIA</v>
          </cell>
          <cell r="F1642" t="n">
            <v>50</v>
          </cell>
          <cell r="G1642" t="str">
            <v>ML</v>
          </cell>
          <cell r="H1642" t="str">
            <v>SIM</v>
          </cell>
          <cell r="I1642" t="n">
            <v>0.40841458359573579</v>
          </cell>
        </row>
        <row r="1643">
          <cell r="A1643" t="n">
            <v>92407056</v>
          </cell>
          <cell r="B1643" t="n">
            <v>20</v>
          </cell>
          <cell r="C1643" t="str">
            <v xml:space="preserve">BROMAZEPAM - 3MG</v>
          </cell>
          <cell r="D1643" t="str">
            <v xml:space="preserve">LEXOTAN - 3MG</v>
          </cell>
          <cell r="E1643" t="str">
            <v>ROCHE</v>
          </cell>
          <cell r="F1643" t="n">
            <v>1</v>
          </cell>
          <cell r="G1643" t="str">
            <v>COM</v>
          </cell>
          <cell r="H1643" t="str">
            <v>NÃO</v>
          </cell>
          <cell r="I1643" t="n">
            <v>0.97099001261541851</v>
          </cell>
        </row>
        <row r="1644">
          <cell r="A1644" t="n">
            <v>90204000</v>
          </cell>
          <cell r="B1644" t="n">
            <v>20</v>
          </cell>
          <cell r="C1644" t="str">
            <v xml:space="preserve">CLORIDRATO DE AMIODARONA</v>
          </cell>
          <cell r="D1644" t="str">
            <v xml:space="preserve">MIODON 50 MGML SOL. INJ. CX. 50 AMP. X 3 ML</v>
          </cell>
          <cell r="E1644" t="str">
            <v xml:space="preserve">BIOLAB SANUS</v>
          </cell>
          <cell r="F1644" t="n">
            <v>1</v>
          </cell>
          <cell r="G1644" t="str">
            <v>AMP</v>
          </cell>
          <cell r="H1644" t="str">
            <v>NÃO</v>
          </cell>
          <cell r="I1644" t="n">
            <v>2.7010774858562892</v>
          </cell>
        </row>
        <row r="1645">
          <cell r="A1645" t="n">
            <v>90132092</v>
          </cell>
          <cell r="B1645" t="n">
            <v>20</v>
          </cell>
          <cell r="C1645" t="str">
            <v xml:space="preserve">VITAMINAS + MINERAIS + OLIGOELEMENTOS</v>
          </cell>
          <cell r="D1645" t="str">
            <v>SUPRADYN</v>
          </cell>
          <cell r="E1645" t="str">
            <v>BAYER</v>
          </cell>
          <cell r="F1645" t="n">
            <v>1</v>
          </cell>
          <cell r="G1645" t="str">
            <v>DRG</v>
          </cell>
          <cell r="H1645" t="str">
            <v>NÃO</v>
          </cell>
          <cell r="I1645" t="n">
            <v>1.1463875376017967</v>
          </cell>
        </row>
        <row r="1646">
          <cell r="A1646" t="n">
            <v>90284976</v>
          </cell>
          <cell r="B1646" t="n">
            <v>20</v>
          </cell>
          <cell r="C1646" t="str">
            <v xml:space="preserve">CLORETO DE SÓDIO 0,9% SOL. INJ. SIST. FECH. FR. X 500ML</v>
          </cell>
          <cell r="D1646" t="str">
            <v xml:space="preserve">CLORETO DE SÓDIO 0,9% SOL. INJ. SIST. FECH. FR. X 500ML</v>
          </cell>
          <cell r="E1646" t="str">
            <v>BASA</v>
          </cell>
          <cell r="F1646" t="n">
            <v>1</v>
          </cell>
          <cell r="G1646" t="str">
            <v>FR</v>
          </cell>
          <cell r="H1646" t="str">
            <v>NÃO</v>
          </cell>
          <cell r="I1646" t="n">
            <v>6.4668896484825549</v>
          </cell>
        </row>
        <row r="1647">
          <cell r="A1647" t="n">
            <v>90191544</v>
          </cell>
          <cell r="B1647" t="n">
            <v>20</v>
          </cell>
          <cell r="C1647" t="str">
            <v xml:space="preserve">CLORIDRATO DE OXICODONA 10 MG FR. X 12 CP. REV.</v>
          </cell>
          <cell r="D1647" t="str">
            <v xml:space="preserve">OXYCONTIN 10 MG FR. X 12 CP. REV.</v>
          </cell>
          <cell r="E1647" t="str">
            <v>ZODIAC</v>
          </cell>
          <cell r="F1647" t="n">
            <v>1</v>
          </cell>
          <cell r="G1647" t="str">
            <v>COM</v>
          </cell>
          <cell r="H1647" t="str">
            <v>NÃO</v>
          </cell>
          <cell r="I1647" t="n">
            <v>8.1589659857435795</v>
          </cell>
        </row>
        <row r="1648">
          <cell r="A1648" t="n">
            <v>90173880</v>
          </cell>
          <cell r="B1648" t="n">
            <v>20</v>
          </cell>
          <cell r="C1648" t="str">
            <v xml:space="preserve">ÓLEO IODADO 480 MGML SOL. INJ. CX. AMP X 10 ML</v>
          </cell>
          <cell r="D1648" t="str">
            <v xml:space="preserve">LIPIODOL ULTRA-FLUIDO 480 MGML SOL. INJ. CX. AMP X 10 ML</v>
          </cell>
          <cell r="E1648" t="str">
            <v xml:space="preserve">GUERBET PROD. RADIOLOGICOS</v>
          </cell>
          <cell r="F1648" t="n">
            <v>1</v>
          </cell>
          <cell r="G1648" t="str">
            <v>AMP</v>
          </cell>
          <cell r="H1648" t="str">
            <v>NÃO</v>
          </cell>
          <cell r="I1648" t="n">
            <v>650.42688777413707</v>
          </cell>
        </row>
        <row r="1649">
          <cell r="A1649" t="n">
            <v>90138988</v>
          </cell>
          <cell r="B1649" t="n">
            <v>20</v>
          </cell>
          <cell r="C1649" t="str">
            <v xml:space="preserve">FUMARATO DE FORMOTEROL 12 MCG PÓ CAP. INALANTE CX. 30 CAP. + INAL.</v>
          </cell>
          <cell r="D1649" t="str">
            <v xml:space="preserve">FLUIR 12 MCG PÓ CAP. INALANTE CX. 30 CAP. + INAL.</v>
          </cell>
          <cell r="E1649" t="str">
            <v xml:space="preserve">SCHERING PLOUGHMANTECORP</v>
          </cell>
          <cell r="F1649" t="n">
            <v>1</v>
          </cell>
          <cell r="G1649" t="str">
            <v>CAP</v>
          </cell>
          <cell r="H1649" t="str">
            <v>NÃO</v>
          </cell>
          <cell r="I1649" t="n">
            <v>1.7274332758383237</v>
          </cell>
        </row>
        <row r="1650">
          <cell r="A1650" t="n">
            <v>90305167</v>
          </cell>
          <cell r="B1650" t="n">
            <v>20</v>
          </cell>
          <cell r="C1650" t="str">
            <v xml:space="preserve">AGUA PARA INJETAVEIS SOL. INJ. SIST. FECH. BOLSA X 500 ML</v>
          </cell>
          <cell r="D1650" t="str">
            <v xml:space="preserve">AGUA PARA INJETAVEIS SOL. INJ. SIST. FECH. BOLSA X 500 ML</v>
          </cell>
          <cell r="E1650" t="str">
            <v>TEXON</v>
          </cell>
          <cell r="F1650" t="n">
            <v>1</v>
          </cell>
          <cell r="G1650" t="str">
            <v>UN</v>
          </cell>
          <cell r="H1650" t="str">
            <v>NÃO</v>
          </cell>
          <cell r="I1650" t="n">
            <v>6.9598166489007207</v>
          </cell>
        </row>
        <row r="1651">
          <cell r="A1651" t="n">
            <v>90286650</v>
          </cell>
          <cell r="B1651" t="n">
            <v>20</v>
          </cell>
          <cell r="C1651" t="str">
            <v xml:space="preserve">GLICOSE A 5% SOL. INJ. SIST. FECH. BOLSA X 1000ML</v>
          </cell>
          <cell r="D1651" t="str">
            <v xml:space="preserve">SOLUÇÃO DE GLICOSE A 5% SOL. INJ. SIST. FECH. BOLSA X 1000ML</v>
          </cell>
          <cell r="E1651" t="str">
            <v>BEKER</v>
          </cell>
          <cell r="F1651" t="n">
            <v>1</v>
          </cell>
          <cell r="G1651" t="str">
            <v>UN</v>
          </cell>
          <cell r="H1651" t="str">
            <v>NÃO</v>
          </cell>
          <cell r="I1651" t="n">
            <v>9.3752706661207004</v>
          </cell>
        </row>
        <row r="1652">
          <cell r="A1652" t="n">
            <v>90306350</v>
          </cell>
          <cell r="B1652" t="n">
            <v>20</v>
          </cell>
          <cell r="C1652" t="str">
            <v xml:space="preserve">CLORETO DE SODIO 0,9% SOL. INJ. CX. 40 BOLSA SIST. FECH. X 250 ML</v>
          </cell>
          <cell r="D1652" t="str">
            <v xml:space="preserve">CLORETO DE SODIO 0,9% SOL. INJ. CX. 40 BOLSA SIST. FECH. X 250 ML</v>
          </cell>
          <cell r="E1652" t="str">
            <v xml:space="preserve">LABORATORIO SANOBIOL</v>
          </cell>
          <cell r="F1652" t="n">
            <v>1</v>
          </cell>
          <cell r="G1652" t="str">
            <v>UN</v>
          </cell>
          <cell r="H1652" t="str">
            <v>NÃO</v>
          </cell>
          <cell r="I1652" t="n">
            <v>5.3896515361168147</v>
          </cell>
        </row>
        <row r="1653">
          <cell r="A1653" t="n">
            <v>90251687</v>
          </cell>
          <cell r="B1653" t="n">
            <v>20</v>
          </cell>
          <cell r="C1653" t="str">
            <v xml:space="preserve">DIVALPROATO DE SÓDIO - 500MG</v>
          </cell>
          <cell r="D1653" t="str">
            <v xml:space="preserve">DEPAKOTE ER - 500MG</v>
          </cell>
          <cell r="E1653" t="str">
            <v>ABBOTT</v>
          </cell>
          <cell r="F1653" t="n">
            <v>1</v>
          </cell>
          <cell r="G1653" t="str">
            <v>COM</v>
          </cell>
          <cell r="H1653" t="str">
            <v>NÃO</v>
          </cell>
          <cell r="I1653" t="n">
            <v>2.7194181100348005</v>
          </cell>
        </row>
        <row r="1654">
          <cell r="A1654" t="n">
            <v>92369707</v>
          </cell>
          <cell r="B1654" t="n">
            <v>20</v>
          </cell>
          <cell r="C1654" t="str">
            <v xml:space="preserve">SULFAMETOXAZOL + TRIMETOPRIMA - 800MG</v>
          </cell>
          <cell r="D1654" t="str">
            <v xml:space="preserve">INFECTRIN F - 800MG</v>
          </cell>
          <cell r="E1654" t="str">
            <v xml:space="preserve">BOEHRINGER INGELHEIM</v>
          </cell>
          <cell r="F1654" t="n">
            <v>1</v>
          </cell>
          <cell r="G1654" t="str">
            <v>COM</v>
          </cell>
          <cell r="H1654" t="str">
            <v>NÃO</v>
          </cell>
          <cell r="I1654" t="n">
            <v>1.4189575520123481</v>
          </cell>
        </row>
        <row r="1655">
          <cell r="A1655" t="n">
            <v>90267664</v>
          </cell>
          <cell r="B1655" t="n">
            <v>20</v>
          </cell>
          <cell r="C1655" t="str">
            <v xml:space="preserve">CLORETO DE POTÁSSIO 19,1% SOL. INJ. CX. 100 AMP. VD. X 10 ML</v>
          </cell>
          <cell r="D1655" t="str">
            <v xml:space="preserve">CLORETO DE POTÁSSIO 19,1% SOL. INJ. CX. 100 AMP. VD. X 10 ML</v>
          </cell>
          <cell r="E1655" t="str">
            <v>HYPOFARMA</v>
          </cell>
          <cell r="F1655" t="n">
            <v>1</v>
          </cell>
          <cell r="G1655" t="str">
            <v>AMP</v>
          </cell>
          <cell r="H1655" t="str">
            <v>NÃO</v>
          </cell>
          <cell r="I1655" t="n">
            <v>1.0321324998381172</v>
          </cell>
        </row>
        <row r="1656">
          <cell r="A1656" t="n">
            <v>90272412</v>
          </cell>
          <cell r="B1656" t="n">
            <v>20</v>
          </cell>
          <cell r="C1656" t="str">
            <v xml:space="preserve">ALPRAZOLAM - 0,5MG</v>
          </cell>
          <cell r="D1656" t="str">
            <v xml:space="preserve">ALPRAZOLAM - 0,5MG</v>
          </cell>
          <cell r="E1656" t="str">
            <v>MEDLEY</v>
          </cell>
          <cell r="F1656" t="n">
            <v>1</v>
          </cell>
          <cell r="G1656" t="str">
            <v>COM</v>
          </cell>
          <cell r="H1656" t="str">
            <v>NÃO</v>
          </cell>
          <cell r="I1656" t="n">
            <v>0.77702208841325293</v>
          </cell>
        </row>
        <row r="1657">
          <cell r="A1657" t="n">
            <v>92252893</v>
          </cell>
          <cell r="B1657" t="n">
            <v>20</v>
          </cell>
          <cell r="C1657" t="str">
            <v xml:space="preserve">SULFATO DE GENTAMICINA - 80MG  2ML</v>
          </cell>
          <cell r="D1657" t="str">
            <v xml:space="preserve">NEO GENTAMICIN - 80MG  2ML</v>
          </cell>
          <cell r="E1657" t="str">
            <v xml:space="preserve">NEO QUIMICA</v>
          </cell>
          <cell r="F1657" t="n">
            <v>1</v>
          </cell>
          <cell r="G1657" t="str">
            <v>AMP</v>
          </cell>
          <cell r="H1657" t="str">
            <v>NÃO</v>
          </cell>
          <cell r="I1657" t="n">
            <v>4.9085538875065904</v>
          </cell>
        </row>
        <row r="1658">
          <cell r="A1658" t="n">
            <v>90133498</v>
          </cell>
          <cell r="B1658" t="n">
            <v>20</v>
          </cell>
          <cell r="C1658" t="str">
            <v xml:space="preserve">CLORIDRATO DE AMIODARONA 200 MG CX. 20 CP. REV.</v>
          </cell>
          <cell r="D1658" t="str">
            <v xml:space="preserve">ANCORON 200 MG CX. 20 CP. REV.</v>
          </cell>
          <cell r="E1658" t="str">
            <v>LIBBS</v>
          </cell>
          <cell r="F1658" t="n">
            <v>1</v>
          </cell>
          <cell r="G1658" t="str">
            <v>COM</v>
          </cell>
          <cell r="H1658" t="str">
            <v>NÃO</v>
          </cell>
          <cell r="I1658" t="n">
            <v>1.3086103154937851</v>
          </cell>
        </row>
        <row r="1659">
          <cell r="A1659" t="n">
            <v>90268431</v>
          </cell>
          <cell r="B1659" t="n">
            <v>20</v>
          </cell>
          <cell r="C1659" t="str">
            <v xml:space="preserve">CITRATO DE SUFENTANILA - 10MCG (5MCGML) SOL. INJ.</v>
          </cell>
          <cell r="D1659" t="str">
            <v xml:space="preserve">FASTFEN - 10MCG (5MCGML) SOL. INJ.</v>
          </cell>
          <cell r="E1659" t="str">
            <v>CRISTALIA</v>
          </cell>
          <cell r="F1659" t="n">
            <v>1</v>
          </cell>
          <cell r="G1659" t="str">
            <v>AMP</v>
          </cell>
          <cell r="H1659" t="str">
            <v>NÃO</v>
          </cell>
          <cell r="I1659" t="n">
            <v>8.7784963663403737</v>
          </cell>
        </row>
        <row r="1660">
          <cell r="A1660" t="n">
            <v>92456308</v>
          </cell>
          <cell r="B1660" t="n">
            <v>20</v>
          </cell>
          <cell r="C1660" t="str">
            <v xml:space="preserve">PANTOPRAZOL - 40MG</v>
          </cell>
          <cell r="D1660" t="str">
            <v xml:space="preserve">PANTOPRAZOL - 40MG</v>
          </cell>
          <cell r="E1660" t="str">
            <v xml:space="preserve">EMS SA</v>
          </cell>
          <cell r="F1660" t="n">
            <v>1</v>
          </cell>
          <cell r="G1660" t="str">
            <v>COM</v>
          </cell>
          <cell r="H1660" t="str">
            <v>NÃO</v>
          </cell>
          <cell r="I1660" t="n">
            <v>2.2188753612230161</v>
          </cell>
        </row>
        <row r="1661">
          <cell r="A1661" t="n">
            <v>90141768</v>
          </cell>
          <cell r="B1661" t="n">
            <v>20</v>
          </cell>
          <cell r="C1661" t="str">
            <v xml:space="preserve">INSULINA ASPARTE 100 UIML SOL. INJ. FA X 10 ML</v>
          </cell>
          <cell r="D1661" t="str">
            <v xml:space="preserve">NOVORAPID 100 UIML SOL. INJ. FA X 10 ML</v>
          </cell>
          <cell r="E1661" t="str">
            <v xml:space="preserve">BIOBRASNOVO NORDISK PROD.</v>
          </cell>
          <cell r="F1661" t="n">
            <v>1000</v>
          </cell>
          <cell r="G1661" t="str">
            <v>UI</v>
          </cell>
          <cell r="H1661" t="str">
            <v>SIM</v>
          </cell>
          <cell r="I1661" t="n">
            <v>0.094217856984828166</v>
          </cell>
        </row>
        <row r="1662">
          <cell r="A1662" t="n">
            <v>90128249</v>
          </cell>
          <cell r="B1662" t="n">
            <v>20</v>
          </cell>
          <cell r="C1662" t="str">
            <v xml:space="preserve">BROMETO DE IPRATROPIO - 0,25MG  20ML SOL.NASAL</v>
          </cell>
          <cell r="D1662" t="str">
            <v xml:space="preserve">BROMETO DE IPRATROPIO - 0,25MG  20ML SOL.NASAL</v>
          </cell>
          <cell r="E1662" t="str">
            <v>BIOSINTETICA</v>
          </cell>
          <cell r="F1662" t="n">
            <v>400</v>
          </cell>
          <cell r="G1662" t="str">
            <v>GTS</v>
          </cell>
          <cell r="H1662" t="str">
            <v>SIM</v>
          </cell>
          <cell r="I1662" t="n">
            <v>0.031407916109893561</v>
          </cell>
        </row>
        <row r="1663">
          <cell r="A1663" t="n">
            <v>92243010</v>
          </cell>
          <cell r="B1663" t="n">
            <v>20</v>
          </cell>
          <cell r="C1663" t="str">
            <v xml:space="preserve">CANDERSATAN CILEXETIL - 8MG</v>
          </cell>
          <cell r="D1663" t="str">
            <v xml:space="preserve">ATACAND - 8MG</v>
          </cell>
          <cell r="E1663" t="str">
            <v>ASTRAZENECA</v>
          </cell>
          <cell r="F1663" t="n">
            <v>1</v>
          </cell>
          <cell r="G1663" t="str">
            <v>COM</v>
          </cell>
          <cell r="H1663" t="str">
            <v>NÃO</v>
          </cell>
          <cell r="I1663" t="n">
            <v>3.3129639457663655</v>
          </cell>
        </row>
        <row r="1664">
          <cell r="A1664" t="n">
            <v>92171036</v>
          </cell>
          <cell r="B1664" t="n">
            <v>20</v>
          </cell>
          <cell r="C1664" t="str">
            <v xml:space="preserve">FEXOFENADINA + PSEUDOEFEDRINA - 120MG</v>
          </cell>
          <cell r="D1664" t="str">
            <v xml:space="preserve">ALLEGRA - 120MG</v>
          </cell>
          <cell r="E1664" t="str">
            <v>SANOFI-AVENTIS</v>
          </cell>
          <cell r="F1664" t="n">
            <v>1</v>
          </cell>
          <cell r="G1664" t="str">
            <v>COM</v>
          </cell>
          <cell r="H1664" t="str">
            <v>NÃO</v>
          </cell>
          <cell r="I1664" t="n">
            <v>4.4410427372598207</v>
          </cell>
        </row>
        <row r="1665">
          <cell r="A1665" t="n">
            <v>90172981</v>
          </cell>
          <cell r="B1665" t="n">
            <v>20</v>
          </cell>
          <cell r="C1665" t="str">
            <v xml:space="preserve">DIOSMINA+HESPERIDINA 450 MG + 50 MG CX. 30 CP REV.</v>
          </cell>
          <cell r="D1665" t="str">
            <v xml:space="preserve">VENAFLON 450 MG + 50 MG CX. 30 CP REV.</v>
          </cell>
          <cell r="E1665" t="str">
            <v xml:space="preserve">TEUTO BRAS.</v>
          </cell>
          <cell r="F1665" t="n">
            <v>1</v>
          </cell>
          <cell r="G1665" t="str">
            <v>COM</v>
          </cell>
          <cell r="H1665" t="str">
            <v>NÃO</v>
          </cell>
          <cell r="I1665" t="n">
            <v>1.7964180000000001</v>
          </cell>
        </row>
        <row r="1666">
          <cell r="A1666" t="n">
            <v>90201027</v>
          </cell>
          <cell r="B1666" t="str">
            <v>00</v>
          </cell>
          <cell r="C1666" t="str">
            <v xml:space="preserve">ERITROPOETINA HUMANA RECOMBINANTE - 4000UI  1ML</v>
          </cell>
          <cell r="D1666" t="str">
            <v xml:space="preserve">ALFAEPOETINA - 4000UI  1ML</v>
          </cell>
          <cell r="E1666" t="str">
            <v>BLAUSIEGEL</v>
          </cell>
          <cell r="F1666" t="n">
            <v>1</v>
          </cell>
          <cell r="G1666" t="str">
            <v>FA</v>
          </cell>
          <cell r="H1666" t="str">
            <v>NÃO</v>
          </cell>
          <cell r="I1666" t="n">
            <v>209.58022335506141</v>
          </cell>
        </row>
        <row r="1667">
          <cell r="A1667" t="n">
            <v>92418236</v>
          </cell>
          <cell r="B1667" t="n">
            <v>20</v>
          </cell>
          <cell r="C1667" t="str">
            <v xml:space="preserve">PANTOPRAZOL - 40MG</v>
          </cell>
          <cell r="D1667" t="str">
            <v xml:space="preserve">PANTOCAL - 40MG</v>
          </cell>
          <cell r="E1667" t="str">
            <v>EUROFARMA</v>
          </cell>
          <cell r="F1667" t="n">
            <v>1</v>
          </cell>
          <cell r="G1667" t="str">
            <v>COM</v>
          </cell>
          <cell r="H1667" t="str">
            <v>NÃO</v>
          </cell>
          <cell r="I1667" t="n">
            <v>4.4029250934536934</v>
          </cell>
        </row>
        <row r="1668">
          <cell r="A1668" t="n">
            <v>90249852</v>
          </cell>
          <cell r="B1668" t="n">
            <v>20</v>
          </cell>
          <cell r="C1668" t="str">
            <v xml:space="preserve">MESILATO DE DOXAZOSINA</v>
          </cell>
          <cell r="D1668" t="str">
            <v xml:space="preserve">MESILATO DE  DOXAZOSINA 4 MG CX. 10 CP.</v>
          </cell>
          <cell r="E1668" t="str">
            <v>SANDOZ</v>
          </cell>
          <cell r="F1668" t="n">
            <v>1</v>
          </cell>
          <cell r="G1668" t="str">
            <v>COM</v>
          </cell>
          <cell r="H1668" t="str">
            <v>NÃO</v>
          </cell>
          <cell r="I1668" t="n">
            <v>4.194845591834282</v>
          </cell>
        </row>
        <row r="1669">
          <cell r="A1669" t="n">
            <v>92257542</v>
          </cell>
          <cell r="B1669" t="n">
            <v>20</v>
          </cell>
          <cell r="C1669" t="str">
            <v xml:space="preserve">SOLUÇÃO DE GLICERINA 12% SOL. RETAL FR. X 500 ML</v>
          </cell>
          <cell r="D1669" t="str">
            <v xml:space="preserve">SOLUÇÃO DE GLICERINA 12% SOL. RETAL FR. X 500 ML</v>
          </cell>
          <cell r="E1669" t="str">
            <v>EQUIPLEX</v>
          </cell>
          <cell r="F1669" t="n">
            <v>1</v>
          </cell>
          <cell r="G1669" t="str">
            <v>FR</v>
          </cell>
          <cell r="H1669" t="str">
            <v>NÃO</v>
          </cell>
          <cell r="I1669" t="n">
            <v>6.3089099901807106</v>
          </cell>
        </row>
        <row r="1670">
          <cell r="A1670" t="n">
            <v>92374743</v>
          </cell>
          <cell r="B1670" t="n">
            <v>20</v>
          </cell>
          <cell r="C1670" t="str">
            <v xml:space="preserve">TIOCOLCHICOSIDO - 2MG</v>
          </cell>
          <cell r="D1670" t="str">
            <v xml:space="preserve">COLTRAX - 2MGML 2ML</v>
          </cell>
          <cell r="E1670" t="str">
            <v>SANOFI-AVENTIS</v>
          </cell>
          <cell r="F1670" t="n">
            <v>1</v>
          </cell>
          <cell r="G1670" t="str">
            <v>AMP</v>
          </cell>
          <cell r="H1670" t="str">
            <v>NÃO</v>
          </cell>
          <cell r="I1670" t="n">
            <v>3.9518373161496352</v>
          </cell>
        </row>
        <row r="1671">
          <cell r="A1671" t="n">
            <v>90148053</v>
          </cell>
          <cell r="B1671" t="n">
            <v>20</v>
          </cell>
          <cell r="C1671" t="str">
            <v xml:space="preserve">CLORIDRATO DE OXIMETAZOLINA - 0,05MGML SOLUÇAO NASAL</v>
          </cell>
          <cell r="D1671" t="str">
            <v xml:space="preserve">CLORIDRATO DE OXIMETAZOLINA - 0,05MGML SOLUÇAO NASAL</v>
          </cell>
          <cell r="E1671" t="str">
            <v xml:space="preserve">EMS SA</v>
          </cell>
          <cell r="F1671" t="n">
            <v>30</v>
          </cell>
          <cell r="G1671" t="str">
            <v>ML</v>
          </cell>
          <cell r="H1671" t="str">
            <v>SIM</v>
          </cell>
          <cell r="I1671" t="n">
            <v>0.25826797751061276</v>
          </cell>
        </row>
        <row r="1672">
          <cell r="A1672" t="n">
            <v>90530020</v>
          </cell>
          <cell r="B1672" t="n">
            <v>20</v>
          </cell>
          <cell r="C1672" t="str">
            <v xml:space="preserve">CLORIDRATO DE OXIMETAZOLINA NASAL PEDIATRICO - 20ML</v>
          </cell>
          <cell r="D1672" t="str">
            <v xml:space="preserve">AFRIN NASAL PEDIATRICO - 20ML</v>
          </cell>
          <cell r="E1672" t="str">
            <v xml:space="preserve">SCHERING PLOUGHMANTECORP</v>
          </cell>
          <cell r="F1672" t="n">
            <v>400</v>
          </cell>
          <cell r="G1672" t="str">
            <v>GTS</v>
          </cell>
          <cell r="H1672" t="str">
            <v>SIM</v>
          </cell>
          <cell r="I1672" t="n">
            <v>0.032373330794835314</v>
          </cell>
        </row>
        <row r="1673">
          <cell r="A1673" t="n">
            <v>90201817</v>
          </cell>
          <cell r="B1673" t="n">
            <v>20</v>
          </cell>
          <cell r="C1673" t="str">
            <v xml:space="preserve">HEPARINA SODICA - 5.000UI  0,25 ML</v>
          </cell>
          <cell r="D1673" t="str">
            <v xml:space="preserve">ACTPARIN 5.000 UI 0,25 ML</v>
          </cell>
          <cell r="E1673" t="str">
            <v>BERGAMO</v>
          </cell>
          <cell r="F1673" t="n">
            <v>1</v>
          </cell>
          <cell r="G1673" t="str">
            <v>AMP</v>
          </cell>
          <cell r="H1673" t="str">
            <v>NÃO</v>
          </cell>
          <cell r="I1673" t="n">
            <v>2.2613671974610785</v>
          </cell>
        </row>
        <row r="1674">
          <cell r="A1674" t="n">
            <v>90294491</v>
          </cell>
          <cell r="B1674" t="n">
            <v>20</v>
          </cell>
          <cell r="C1674" t="str">
            <v xml:space="preserve">ATORVASTATINA CÁLCICA 10 MG CX. 90 CP. REV.</v>
          </cell>
          <cell r="D1674" t="str">
            <v>LIPITOR</v>
          </cell>
          <cell r="E1674" t="str">
            <v xml:space="preserve">PHARMACIA PFIZER</v>
          </cell>
          <cell r="F1674" t="n">
            <v>1</v>
          </cell>
          <cell r="G1674" t="str">
            <v>COM</v>
          </cell>
          <cell r="H1674" t="str">
            <v>NÃO</v>
          </cell>
          <cell r="I1674" t="n">
            <v>3.4430975800811741</v>
          </cell>
        </row>
        <row r="1675">
          <cell r="A1675" t="n">
            <v>92452965</v>
          </cell>
          <cell r="B1675" t="n">
            <v>20</v>
          </cell>
          <cell r="C1675" t="str">
            <v xml:space="preserve">LEVOFLOXACINO - 500MG</v>
          </cell>
          <cell r="D1675" t="str">
            <v xml:space="preserve">TAMIRAM - 500MG</v>
          </cell>
          <cell r="E1675" t="str">
            <v>EUROFARMA</v>
          </cell>
          <cell r="F1675" t="n">
            <v>1</v>
          </cell>
          <cell r="G1675" t="str">
            <v>COM</v>
          </cell>
          <cell r="H1675" t="str">
            <v>NÃO</v>
          </cell>
          <cell r="I1675" t="n">
            <v>9.7073283591491286</v>
          </cell>
        </row>
        <row r="1676">
          <cell r="A1676" t="n">
            <v>92454550</v>
          </cell>
          <cell r="B1676" t="n">
            <v>20</v>
          </cell>
          <cell r="C1676" t="str">
            <v xml:space="preserve">FUMARATO DE FORMOTEROL + BUDESONIDA - 6MCG  200MCG</v>
          </cell>
          <cell r="D1676" t="str">
            <v xml:space="preserve">ALENIA - 6MCG  200MCG</v>
          </cell>
          <cell r="E1676" t="str">
            <v>BIOSINTETICA</v>
          </cell>
          <cell r="F1676" t="n">
            <v>1</v>
          </cell>
          <cell r="G1676" t="str">
            <v>CAP</v>
          </cell>
          <cell r="H1676" t="str">
            <v>NÃO</v>
          </cell>
          <cell r="I1676" t="n">
            <v>1.675211244301267</v>
          </cell>
        </row>
        <row r="1677">
          <cell r="A1677" t="n">
            <v>90216172</v>
          </cell>
          <cell r="B1677" t="n">
            <v>20</v>
          </cell>
          <cell r="C1677" t="str">
            <v xml:space="preserve">ONDANSETRONA 4 MG (2 MGML) SOL. INJ. CX. 50 AMP. X 2 ML</v>
          </cell>
          <cell r="D1677" t="str">
            <v xml:space="preserve">ONDANTRIL 4 MG (2 MGML) SOL. INJ. CX. 50 AMP. X 2 ML</v>
          </cell>
          <cell r="E1677" t="str">
            <v xml:space="preserve">SIGMA PHARMA</v>
          </cell>
          <cell r="F1677" t="n">
            <v>1</v>
          </cell>
          <cell r="G1677" t="str">
            <v>AMP</v>
          </cell>
          <cell r="H1677" t="str">
            <v>NÃO</v>
          </cell>
          <cell r="I1677" t="n">
            <v>6.3524295706370264</v>
          </cell>
        </row>
        <row r="1678">
          <cell r="A1678" t="n">
            <v>90219147</v>
          </cell>
          <cell r="B1678" t="n">
            <v>20</v>
          </cell>
          <cell r="C1678" t="str">
            <v xml:space="preserve">ACIDO ACETILSALICILICO - 500MG INFANTIL</v>
          </cell>
          <cell r="D1678" t="str">
            <v xml:space="preserve">AAS - 500MG INFANTIL</v>
          </cell>
          <cell r="E1678" t="str">
            <v>SANOFI-AVENTIS</v>
          </cell>
          <cell r="F1678" t="n">
            <v>1</v>
          </cell>
          <cell r="G1678" t="str">
            <v>COM</v>
          </cell>
          <cell r="H1678" t="str">
            <v>NÃO</v>
          </cell>
          <cell r="I1678" t="n">
            <v>0.46846331566667881</v>
          </cell>
        </row>
        <row r="1679">
          <cell r="A1679" t="n">
            <v>90283490</v>
          </cell>
          <cell r="B1679" t="n">
            <v>20</v>
          </cell>
          <cell r="C1679" t="str">
            <v>AZITROMICINA</v>
          </cell>
          <cell r="D1679" t="str">
            <v xml:space="preserve">AZITROMICINA 500 MG CX. 3 CP. REV.</v>
          </cell>
          <cell r="E1679" t="str">
            <v xml:space="preserve">PRATI DONADUZZI</v>
          </cell>
          <cell r="F1679" t="n">
            <v>1</v>
          </cell>
          <cell r="G1679" t="str">
            <v>COM</v>
          </cell>
          <cell r="H1679" t="str">
            <v>NÃO</v>
          </cell>
          <cell r="I1679" t="n">
            <v>9.6653825029187832</v>
          </cell>
        </row>
        <row r="1680">
          <cell r="A1680" t="n">
            <v>90185200</v>
          </cell>
          <cell r="B1680" t="n">
            <v>20</v>
          </cell>
          <cell r="C1680" t="str">
            <v xml:space="preserve">SULFATO DE BÁRIO SUSP. ORAL COPO FR. PLÁST.X 150 ML</v>
          </cell>
          <cell r="D1680" t="str">
            <v xml:space="preserve">BARIOGEL SUSP. ORAL COPO FR. PLÁST.X 150 ML</v>
          </cell>
          <cell r="E1680" t="str">
            <v>CRISTALIA</v>
          </cell>
          <cell r="F1680" t="n">
            <v>150</v>
          </cell>
          <cell r="G1680" t="str">
            <v>ML</v>
          </cell>
          <cell r="H1680" t="str">
            <v>SIM</v>
          </cell>
          <cell r="I1680" t="n">
            <v>0.10988231202381274</v>
          </cell>
        </row>
        <row r="1681">
          <cell r="A1681" t="n">
            <v>90284720</v>
          </cell>
          <cell r="B1681" t="n">
            <v>20</v>
          </cell>
          <cell r="C1681" t="str">
            <v xml:space="preserve">CLORETO DE CÁLCIO+CLORETO DE POTÁSSIO+CLORETO DE SÓDIO+LACTATO DE SÓDIO - 1000ML</v>
          </cell>
          <cell r="D1681" t="str">
            <v xml:space="preserve">RINGER LACTATO SÓDIO SOL. INJ. SIST. FECH. FR. X 1000ML</v>
          </cell>
          <cell r="E1681" t="str">
            <v xml:space="preserve">FRESENIUS KABI UNIDADE AQUIRAZ</v>
          </cell>
          <cell r="F1681" t="n">
            <v>1</v>
          </cell>
          <cell r="G1681" t="str">
            <v>UN</v>
          </cell>
          <cell r="H1681" t="str">
            <v>NÃO</v>
          </cell>
          <cell r="I1681" t="n">
            <v>11.03041364022663</v>
          </cell>
        </row>
        <row r="1682">
          <cell r="A1682" t="n">
            <v>90124227</v>
          </cell>
          <cell r="B1682" t="n">
            <v>20</v>
          </cell>
          <cell r="C1682" t="str">
            <v xml:space="preserve">BUTILBROMETO DE ESCOPOLAMINA 20 MGML SOL. INJ. CX. 50 AMP. X 1 ML</v>
          </cell>
          <cell r="D1682" t="str">
            <v xml:space="preserve">BUTILBROMETO DE ESCOPOLAMINA 20 MGML SOL. INJ. CX. 50 AMP. X 1 ML</v>
          </cell>
          <cell r="E1682" t="str">
            <v xml:space="preserve">UNIAO QUIMICA</v>
          </cell>
          <cell r="F1682" t="n">
            <v>1</v>
          </cell>
          <cell r="G1682" t="str">
            <v>AMP</v>
          </cell>
          <cell r="H1682" t="str">
            <v>NÃO</v>
          </cell>
          <cell r="I1682" t="n">
            <v>1.1778778822537848</v>
          </cell>
        </row>
        <row r="1683">
          <cell r="A1683" t="n">
            <v>91250013</v>
          </cell>
          <cell r="B1683" t="n">
            <v>20</v>
          </cell>
          <cell r="C1683" t="str">
            <v xml:space="preserve">FINASTERIDA - 5MG</v>
          </cell>
          <cell r="D1683" t="str">
            <v xml:space="preserve">PROSCAR - 5MG</v>
          </cell>
          <cell r="E1683" t="str">
            <v xml:space="preserve">MERCK SHARP &amp; DOHME</v>
          </cell>
          <cell r="F1683" t="n">
            <v>1</v>
          </cell>
          <cell r="G1683" t="str">
            <v>COM</v>
          </cell>
          <cell r="H1683" t="str">
            <v>NÃO</v>
          </cell>
          <cell r="I1683" t="n">
            <v>7.192075847468038</v>
          </cell>
        </row>
        <row r="1684">
          <cell r="A1684" t="n">
            <v>90191765</v>
          </cell>
          <cell r="B1684" t="n">
            <v>20</v>
          </cell>
          <cell r="C1684" t="str">
            <v xml:space="preserve">CLORIDRATO DE TANSULOSINA - 0,4MG</v>
          </cell>
          <cell r="D1684" t="str">
            <v xml:space="preserve">TAMSULON - 0,4MG</v>
          </cell>
          <cell r="E1684" t="str">
            <v>ZODIAC</v>
          </cell>
          <cell r="F1684" t="n">
            <v>1</v>
          </cell>
          <cell r="G1684" t="str">
            <v>CAP</v>
          </cell>
          <cell r="H1684" t="str">
            <v>NÃO</v>
          </cell>
          <cell r="I1684" t="n">
            <v>6.9252145509319112</v>
          </cell>
        </row>
        <row r="1685">
          <cell r="A1685" t="n">
            <v>92469477</v>
          </cell>
          <cell r="B1685" t="n">
            <v>20</v>
          </cell>
          <cell r="C1685" t="str">
            <v xml:space="preserve">HALOPERIDOL 2 MGML SOL. ORAL GTS. FR. X 30 ML</v>
          </cell>
          <cell r="D1685" t="str">
            <v xml:space="preserve">HALDOL 2 MGML SOL. ORAL GTS. FR. X 30 ML</v>
          </cell>
          <cell r="E1685" t="str">
            <v>JANSSEN-CILAG</v>
          </cell>
          <cell r="F1685" t="n">
            <v>600</v>
          </cell>
          <cell r="G1685" t="str">
            <v>GTS</v>
          </cell>
          <cell r="H1685" t="str">
            <v>SIM</v>
          </cell>
          <cell r="I1685" t="n">
            <v>0.015948349420925125</v>
          </cell>
        </row>
        <row r="1686">
          <cell r="A1686" t="n">
            <v>90219791</v>
          </cell>
          <cell r="B1686" t="n">
            <v>20</v>
          </cell>
          <cell r="C1686" t="str">
            <v xml:space="preserve">APIXABANA  2,5 MG COM REV CT BL AL PLAS INC X 60 (EMB HOSP)</v>
          </cell>
          <cell r="D1686" t="str">
            <v xml:space="preserve">ELIQUIS 2,5 MG COM REV CT BL AL PLAS INC X 60 (EMB HOSP)</v>
          </cell>
          <cell r="E1686" t="str">
            <v xml:space="preserve">BRISTOL-MYERS SQUIBB FARMACÊUTICA LTDA</v>
          </cell>
          <cell r="F1686" t="n">
            <v>1</v>
          </cell>
          <cell r="G1686" t="str">
            <v>COM</v>
          </cell>
          <cell r="H1686" t="str">
            <v>NÃO</v>
          </cell>
          <cell r="I1686" t="n">
            <v>4.5910674549788792</v>
          </cell>
        </row>
        <row r="1687">
          <cell r="A1687" t="n">
            <v>90251962</v>
          </cell>
          <cell r="B1687" t="n">
            <v>20</v>
          </cell>
          <cell r="C1687" t="str">
            <v xml:space="preserve">COLAGENASE+CLORANFENICOL 0,6 UG + 0,01 GG POMADA VAG. BISN. X 30 G + 6 APLICADOR</v>
          </cell>
          <cell r="D1687" t="str">
            <v xml:space="preserve">GINO KOLLAGENASE 0,6 UG + 0,01 GG POMADA VAG. BISN. X 30 G + 6 APLICADOR</v>
          </cell>
          <cell r="E1687" t="str">
            <v>CRISTALIA</v>
          </cell>
          <cell r="F1687" t="n">
            <v>1</v>
          </cell>
          <cell r="G1687" t="str">
            <v>UN</v>
          </cell>
          <cell r="H1687" t="str">
            <v>NÃO</v>
          </cell>
          <cell r="I1687" t="n">
            <v>46.073448019170002</v>
          </cell>
        </row>
        <row r="1688">
          <cell r="A1688" t="n">
            <v>90595025</v>
          </cell>
          <cell r="B1688" t="n">
            <v>20</v>
          </cell>
          <cell r="C1688" t="str">
            <v xml:space="preserve">CARBAMAZEPINA - 200MG</v>
          </cell>
          <cell r="D1688" t="str">
            <v xml:space="preserve">TEGRETOL - 200MG</v>
          </cell>
          <cell r="E1688" t="str">
            <v>NOVARTIS</v>
          </cell>
          <cell r="F1688" t="n">
            <v>1</v>
          </cell>
          <cell r="G1688" t="str">
            <v>COM</v>
          </cell>
          <cell r="H1688" t="str">
            <v>NÃO</v>
          </cell>
          <cell r="I1688" t="n">
            <v>0.89010930373129693</v>
          </cell>
        </row>
        <row r="1689">
          <cell r="A1689" t="n">
            <v>90174666</v>
          </cell>
          <cell r="B1689" t="n">
            <v>20</v>
          </cell>
          <cell r="C1689" t="str">
            <v xml:space="preserve">SACCHAROMYCES BOULARDII  200 MG FR. X 6 CAP.</v>
          </cell>
          <cell r="D1689" t="str">
            <v xml:space="preserve">REPOFLOR 200 MG FR. X 6 CAP.</v>
          </cell>
          <cell r="E1689" t="str">
            <v>LEGRAND</v>
          </cell>
          <cell r="F1689" t="n">
            <v>1</v>
          </cell>
          <cell r="G1689" t="str">
            <v>CAP</v>
          </cell>
          <cell r="H1689" t="str">
            <v>NÃO</v>
          </cell>
          <cell r="I1689" t="n">
            <v>4.9200063118445803</v>
          </cell>
        </row>
        <row r="1690">
          <cell r="A1690" t="n">
            <v>92374590</v>
          </cell>
          <cell r="B1690" t="n">
            <v>20</v>
          </cell>
          <cell r="C1690" t="str">
            <v xml:space="preserve">COLCHICINA - 0,5MG</v>
          </cell>
          <cell r="D1690" t="str">
            <v xml:space="preserve">COLCHIS - 0,5MG</v>
          </cell>
          <cell r="E1690" t="str">
            <v>APSEN</v>
          </cell>
          <cell r="F1690" t="n">
            <v>1</v>
          </cell>
          <cell r="G1690" t="str">
            <v>COM</v>
          </cell>
          <cell r="H1690" t="str">
            <v>NÃO</v>
          </cell>
          <cell r="I1690" t="n">
            <v>1.5701123053609796</v>
          </cell>
        </row>
        <row r="1691">
          <cell r="A1691" t="n">
            <v>90310217</v>
          </cell>
          <cell r="B1691" t="n">
            <v>20</v>
          </cell>
          <cell r="C1691" t="str">
            <v xml:space="preserve">BROMETO DE IPRATRÓPIO 20 MCGDOSE AEROSSOL DOSIF. FR X 10 ML + BOCAL</v>
          </cell>
          <cell r="D1691" t="str">
            <v xml:space="preserve">ATROVENT 20 MCGDOSE AEROSSOL DOSIF. FR X 10 ML + BOCAL</v>
          </cell>
          <cell r="E1691" t="str">
            <v xml:space="preserve">BOEHRINGER INGELHEIM</v>
          </cell>
          <cell r="F1691" t="n">
            <v>200</v>
          </cell>
          <cell r="G1691" t="str">
            <v>DOSE</v>
          </cell>
          <cell r="H1691" t="str">
            <v>SIM</v>
          </cell>
          <cell r="I1691" t="n">
            <v>0.10992757209880245</v>
          </cell>
        </row>
        <row r="1692">
          <cell r="A1692" t="n">
            <v>92460666</v>
          </cell>
          <cell r="B1692" t="n">
            <v>20</v>
          </cell>
          <cell r="C1692" t="str">
            <v xml:space="preserve">LOSARTANA POTASSICA + HIDROCLOROTIAZIDA - 50MG  12,5MG</v>
          </cell>
          <cell r="D1692" t="str">
            <v xml:space="preserve">ARADOIS H - 50MG  12,5MG</v>
          </cell>
          <cell r="E1692" t="str">
            <v xml:space="preserve">BIOLAB SANUS</v>
          </cell>
          <cell r="F1692" t="n">
            <v>1</v>
          </cell>
          <cell r="G1692" t="str">
            <v>COM</v>
          </cell>
          <cell r="H1692" t="str">
            <v>NÃO</v>
          </cell>
          <cell r="I1692" t="n">
            <v>1.8339289612268701</v>
          </cell>
        </row>
        <row r="1693">
          <cell r="A1693" t="n">
            <v>90278020</v>
          </cell>
          <cell r="B1693" t="n">
            <v>20</v>
          </cell>
          <cell r="C1693" t="str">
            <v xml:space="preserve">ISOFLURANO SOL. INAL. FR. VD. AMB.  X  240  ML</v>
          </cell>
          <cell r="D1693" t="str">
            <v xml:space="preserve">ISOFLURANO SOL. INAL. FR. VD. AMB.  X  240  ML</v>
          </cell>
          <cell r="E1693" t="str">
            <v>BIOCHIMICO</v>
          </cell>
          <cell r="F1693" t="n">
            <v>240</v>
          </cell>
          <cell r="G1693" t="str">
            <v>ML</v>
          </cell>
          <cell r="H1693" t="str">
            <v>SIM</v>
          </cell>
          <cell r="I1693" t="n">
            <v>4.5506489513555524</v>
          </cell>
        </row>
        <row r="1694">
          <cell r="A1694" t="n">
            <v>92425437</v>
          </cell>
          <cell r="B1694" t="n">
            <v>20</v>
          </cell>
          <cell r="C1694" t="str">
            <v xml:space="preserve">CLORIDRATO DE TANSULOSINA - 0,4MG</v>
          </cell>
          <cell r="D1694" t="str">
            <v xml:space="preserve">SECOTEX - 0,4MG</v>
          </cell>
          <cell r="E1694" t="str">
            <v xml:space="preserve">BOEHRINGER INGELHEIM</v>
          </cell>
          <cell r="F1694" t="n">
            <v>1</v>
          </cell>
          <cell r="G1694" t="str">
            <v>CAP</v>
          </cell>
          <cell r="H1694" t="str">
            <v>NÃO</v>
          </cell>
          <cell r="I1694" t="n">
            <v>4.8005853628828969</v>
          </cell>
        </row>
        <row r="1695">
          <cell r="A1695" t="n">
            <v>90251792</v>
          </cell>
          <cell r="B1695" t="n">
            <v>20</v>
          </cell>
          <cell r="C1695" t="str">
            <v xml:space="preserve">SEVOFLURANO SOL. INAL. FR. VD. X 100 ML</v>
          </cell>
          <cell r="D1695" t="str">
            <v xml:space="preserve">ANESEVO SOL. INAL. FR. VD. X 100 ML</v>
          </cell>
          <cell r="E1695" t="str">
            <v>BIOCHIMICO</v>
          </cell>
          <cell r="F1695" t="n">
            <v>100</v>
          </cell>
          <cell r="G1695" t="str">
            <v>ML</v>
          </cell>
          <cell r="H1695" t="str">
            <v>SIM</v>
          </cell>
          <cell r="I1695" t="n">
            <v>6.9411409810958107</v>
          </cell>
        </row>
        <row r="1696">
          <cell r="A1696" t="n">
            <v>92437664</v>
          </cell>
          <cell r="B1696" t="n">
            <v>20</v>
          </cell>
          <cell r="C1696" t="str">
            <v xml:space="preserve">MALEATO DE MIDAZOLAM - 5MG  3ML</v>
          </cell>
          <cell r="D1696" t="str">
            <v xml:space="preserve">ZOLIDAM - 5MG  3ML</v>
          </cell>
          <cell r="E1696" t="str">
            <v>MEIZLER</v>
          </cell>
          <cell r="F1696" t="n">
            <v>1</v>
          </cell>
          <cell r="G1696" t="str">
            <v>AMP</v>
          </cell>
          <cell r="H1696" t="str">
            <v>NÃO</v>
          </cell>
          <cell r="I1696" t="n">
            <v>12.783006241203596</v>
          </cell>
        </row>
        <row r="1697">
          <cell r="A1697" t="n">
            <v>90133048</v>
          </cell>
          <cell r="B1697" t="n">
            <v>20</v>
          </cell>
          <cell r="C1697" t="str">
            <v xml:space="preserve">MOXIFLOXACINO 5 MGML SOL. OFT. FR. GTS. X 5 ML.</v>
          </cell>
          <cell r="D1697" t="str">
            <v xml:space="preserve">VIGAMOX 5 MGML SOL. OFT. FR. GTS. X 5 ML.</v>
          </cell>
          <cell r="E1697" t="str">
            <v>ALCON</v>
          </cell>
          <cell r="F1697" t="n">
            <v>100</v>
          </cell>
          <cell r="G1697" t="str">
            <v>GTS</v>
          </cell>
          <cell r="H1697" t="str">
            <v>SIM</v>
          </cell>
          <cell r="I1697" t="n">
            <v>0.31357474200000002</v>
          </cell>
        </row>
        <row r="1698">
          <cell r="A1698" t="n">
            <v>92258360</v>
          </cell>
          <cell r="B1698" t="n">
            <v>20</v>
          </cell>
          <cell r="C1698" t="str">
            <v xml:space="preserve">HIDRÓXIDO DE ALUMÍNIO+HIDRÓXIDO DE MAGNÉSIO+METILCELULOSE+DIMETICONA</v>
          </cell>
          <cell r="D1698" t="str">
            <v xml:space="preserve">KOLANTYL DMP SUSP. ORAL FR. VD. X 200 ML</v>
          </cell>
          <cell r="E1698" t="str">
            <v>MEDLEY</v>
          </cell>
          <cell r="F1698" t="n">
            <v>200</v>
          </cell>
          <cell r="G1698" t="str">
            <v>ML</v>
          </cell>
          <cell r="H1698" t="str">
            <v>SIM</v>
          </cell>
          <cell r="I1698" t="n">
            <v>0.14133038296068132</v>
          </cell>
        </row>
        <row r="1699">
          <cell r="A1699" t="n">
            <v>90241975</v>
          </cell>
          <cell r="B1699" t="n">
            <v>20</v>
          </cell>
          <cell r="C1699" t="str">
            <v xml:space="preserve">AZITROMICINA 500 MG CX. 3 CP</v>
          </cell>
          <cell r="D1699" t="str">
            <v xml:space="preserve">AZITROMED 500 MG CX. 3 CP</v>
          </cell>
          <cell r="E1699" t="str">
            <v>MEDQUIMICA</v>
          </cell>
          <cell r="F1699" t="n">
            <v>1</v>
          </cell>
          <cell r="G1699" t="str">
            <v>COM</v>
          </cell>
          <cell r="H1699" t="str">
            <v>NÃO</v>
          </cell>
          <cell r="I1699" t="n">
            <v>5.3747646542173779</v>
          </cell>
        </row>
        <row r="1700">
          <cell r="A1700" t="n">
            <v>90269705</v>
          </cell>
          <cell r="B1700" t="n">
            <v>20</v>
          </cell>
          <cell r="C1700" t="str">
            <v xml:space="preserve">OLMESARTANA 20 MG CX. 30 CP. REV.</v>
          </cell>
          <cell r="D1700" t="str">
            <v xml:space="preserve">BENICAR 20 MG</v>
          </cell>
          <cell r="E1700" t="str">
            <v xml:space="preserve">DAIICHI SANKYO</v>
          </cell>
          <cell r="F1700" t="n">
            <v>1</v>
          </cell>
          <cell r="G1700" t="str">
            <v>COM</v>
          </cell>
          <cell r="H1700" t="str">
            <v>NÃO</v>
          </cell>
          <cell r="I1700" t="n">
            <v>1.4407748108476621</v>
          </cell>
        </row>
        <row r="1701">
          <cell r="A1701" t="n">
            <v>90284100</v>
          </cell>
          <cell r="B1701" t="n">
            <v>20</v>
          </cell>
          <cell r="C1701" t="str">
            <v xml:space="preserve">CEFAZOLINA SÓDICA 1 G PÓ SOL. INJ. CX. 50 FA</v>
          </cell>
          <cell r="D1701" t="str">
            <v xml:space="preserve">CEZOLIN 1 G PÓ SOL. INJ. CX. 50 FA</v>
          </cell>
          <cell r="E1701" t="str">
            <v>BIOCHIMICO</v>
          </cell>
          <cell r="F1701" t="n">
            <v>1</v>
          </cell>
          <cell r="G1701" t="str">
            <v>FA</v>
          </cell>
          <cell r="H1701" t="str">
            <v>NÃO</v>
          </cell>
          <cell r="I1701" t="n">
            <v>6.4717449940959417</v>
          </cell>
        </row>
        <row r="1702">
          <cell r="A1702" t="n">
            <v>90134974</v>
          </cell>
          <cell r="B1702" t="n">
            <v>20</v>
          </cell>
          <cell r="C1702" t="str">
            <v xml:space="preserve">COMPLEXO B - 2ML</v>
          </cell>
          <cell r="D1702" t="str">
            <v xml:space="preserve">BEPLEXARON - 2ML</v>
          </cell>
          <cell r="E1702" t="str">
            <v>ARISTON</v>
          </cell>
          <cell r="F1702" t="n">
            <v>1</v>
          </cell>
          <cell r="G1702" t="str">
            <v>AMP</v>
          </cell>
          <cell r="H1702" t="str">
            <v>NÃO</v>
          </cell>
          <cell r="I1702" t="n">
            <v>0.61245361597904213</v>
          </cell>
        </row>
        <row r="1703">
          <cell r="A1703" t="n">
            <v>92430333</v>
          </cell>
          <cell r="B1703" t="n">
            <v>20</v>
          </cell>
          <cell r="C1703" t="str">
            <v xml:space="preserve">VALERATO DE BETAMETASONA + SULFATO DE GENTAMICINA + TOLNAFTATO + CLIOQUINOL CREME - 20GRA</v>
          </cell>
          <cell r="D1703" t="str">
            <v xml:space="preserve">TETRADERM CREME - 20GRA</v>
          </cell>
          <cell r="E1703" t="str">
            <v xml:space="preserve">TEUTO BRAS.</v>
          </cell>
          <cell r="F1703" t="n">
            <v>20</v>
          </cell>
          <cell r="G1703" t="str">
            <v>G</v>
          </cell>
          <cell r="H1703" t="str">
            <v>SIM</v>
          </cell>
          <cell r="I1703" t="n">
            <v>1.4447674180206695</v>
          </cell>
        </row>
        <row r="1704">
          <cell r="A1704" t="n">
            <v>90267516</v>
          </cell>
          <cell r="B1704" t="n">
            <v>20</v>
          </cell>
          <cell r="C1704" t="str">
            <v xml:space="preserve">DIPIRONA SÓDICA+ADIFENINA+CLORIDRATO DE PROMETAZINA</v>
          </cell>
          <cell r="D1704" t="str">
            <v xml:space="preserve">LISADOR SOL. ORAL FR. VD. GTS. X 15 ML</v>
          </cell>
          <cell r="E1704" t="str">
            <v>FARMASA</v>
          </cell>
          <cell r="F1704" t="n">
            <v>300</v>
          </cell>
          <cell r="G1704" t="str">
            <v>GTS</v>
          </cell>
          <cell r="H1704" t="str">
            <v>SIM</v>
          </cell>
          <cell r="I1704" t="n">
            <v>0.080942405103801227</v>
          </cell>
        </row>
        <row r="1705">
          <cell r="A1705" t="n">
            <v>90170849</v>
          </cell>
          <cell r="B1705" t="n">
            <v>20</v>
          </cell>
          <cell r="C1705" t="str">
            <v xml:space="preserve">CLORIDRATO DE CIMETIDINA - 150MG  2ML</v>
          </cell>
          <cell r="D1705" t="str">
            <v xml:space="preserve">CLORIDRATO DE CIMETIDINA - 150MG  2ML</v>
          </cell>
          <cell r="E1705" t="str">
            <v xml:space="preserve">TEUTO BRAS.</v>
          </cell>
          <cell r="F1705" t="n">
            <v>1</v>
          </cell>
          <cell r="G1705" t="str">
            <v>AMP</v>
          </cell>
          <cell r="H1705" t="str">
            <v>NÃO</v>
          </cell>
          <cell r="I1705" t="n">
            <v>1.6997905071798254</v>
          </cell>
        </row>
        <row r="1706">
          <cell r="A1706" t="n">
            <v>92421040</v>
          </cell>
          <cell r="B1706" t="n">
            <v>20</v>
          </cell>
          <cell r="C1706" t="str">
            <v xml:space="preserve">MALEATO DE ENALAPRIL - 10MG</v>
          </cell>
          <cell r="D1706" t="str">
            <v xml:space="preserve">PRESSOTEC - 10MG</v>
          </cell>
          <cell r="E1706" t="str">
            <v xml:space="preserve">TEUTO BRAS.</v>
          </cell>
          <cell r="F1706" t="n">
            <v>1</v>
          </cell>
          <cell r="G1706" t="str">
            <v>COM</v>
          </cell>
          <cell r="H1706" t="str">
            <v>NÃO</v>
          </cell>
          <cell r="I1706" t="n">
            <v>0.72056653684016947</v>
          </cell>
        </row>
        <row r="1707">
          <cell r="A1707" t="n">
            <v>90198972</v>
          </cell>
          <cell r="B1707" t="n">
            <v>20</v>
          </cell>
          <cell r="C1707" t="str">
            <v xml:space="preserve">ISOFLURANO SOL. INAL. FR. VD.X 100 ML</v>
          </cell>
          <cell r="D1707" t="str">
            <v xml:space="preserve">ISOTHANE SOL. INAL. FR. VD.X 100 ML</v>
          </cell>
          <cell r="E1707" t="str">
            <v xml:space="preserve">BAXTER HEALTHCARE - USA</v>
          </cell>
          <cell r="F1707" t="n">
            <v>100</v>
          </cell>
          <cell r="G1707" t="str">
            <v>ML</v>
          </cell>
          <cell r="H1707" t="str">
            <v>SIM</v>
          </cell>
          <cell r="I1707" t="n">
            <v>6.6405182802282834</v>
          </cell>
        </row>
        <row r="1708">
          <cell r="A1708" t="n">
            <v>90272676</v>
          </cell>
          <cell r="B1708" t="n">
            <v>20</v>
          </cell>
          <cell r="C1708" t="str">
            <v xml:space="preserve">CITRATO DE FENTANILA D-TRANS 8,4 MG (50 MCGH) CX. 5 ADESIVOS TRANSDÉRMICOS.</v>
          </cell>
          <cell r="D1708" t="str">
            <v xml:space="preserve">DUROGESIC D-TRANS 8,4 MG (50 MCGH) CX. 5 ADESIVOS TRANSDÉRMICOS.</v>
          </cell>
          <cell r="E1708" t="str">
            <v>JANSSEN-CILAG</v>
          </cell>
          <cell r="F1708" t="n">
            <v>1</v>
          </cell>
          <cell r="G1708" t="str">
            <v>UN</v>
          </cell>
          <cell r="H1708" t="str">
            <v>NÃO</v>
          </cell>
          <cell r="I1708" t="n">
            <v>115.53387827584135</v>
          </cell>
        </row>
        <row r="1709">
          <cell r="A1709" t="n">
            <v>92398324</v>
          </cell>
          <cell r="B1709" t="n">
            <v>20</v>
          </cell>
          <cell r="C1709" t="str">
            <v xml:space="preserve">AMPICILINA 1 G PÓ SOL. INJ. CX.  100  FA</v>
          </cell>
          <cell r="D1709" t="str">
            <v xml:space="preserve">CILINON 1 G PÓ SOL. INJ. CX.  100  FA</v>
          </cell>
          <cell r="E1709" t="str">
            <v>ARISTON</v>
          </cell>
          <cell r="F1709" t="n">
            <v>1</v>
          </cell>
          <cell r="G1709" t="str">
            <v>FA</v>
          </cell>
          <cell r="H1709" t="str">
            <v>NÃO</v>
          </cell>
          <cell r="I1709" t="n">
            <v>4.3722269388444905</v>
          </cell>
        </row>
        <row r="1710">
          <cell r="A1710" t="n">
            <v>90321014</v>
          </cell>
          <cell r="B1710" t="n">
            <v>20</v>
          </cell>
          <cell r="C1710" t="str">
            <v xml:space="preserve">CLORIDRATO DE AMBROXOL  XPE ADULTO - 120ML</v>
          </cell>
          <cell r="D1710" t="str">
            <v xml:space="preserve">MUCOSOLVAN XPE ADULTO - 120ML</v>
          </cell>
          <cell r="E1710" t="str">
            <v xml:space="preserve">BOEHRINGER INGELHEIM</v>
          </cell>
          <cell r="F1710" t="n">
            <v>120</v>
          </cell>
          <cell r="G1710" t="str">
            <v>ML</v>
          </cell>
          <cell r="H1710" t="str">
            <v>SIM</v>
          </cell>
          <cell r="I1710" t="n">
            <v>0.23555908306886236</v>
          </cell>
        </row>
        <row r="1711">
          <cell r="A1711" t="n">
            <v>90124928</v>
          </cell>
          <cell r="B1711" t="n">
            <v>20</v>
          </cell>
          <cell r="C1711" t="str">
            <v xml:space="preserve">OMEPRAZOL - 20MG</v>
          </cell>
          <cell r="D1711" t="str">
            <v xml:space="preserve">UNIPRAZOL - 20MG</v>
          </cell>
          <cell r="E1711" t="str">
            <v xml:space="preserve">UNIAO QUIMICA</v>
          </cell>
          <cell r="F1711" t="n">
            <v>1</v>
          </cell>
          <cell r="G1711" t="str">
            <v>CAP</v>
          </cell>
          <cell r="H1711" t="str">
            <v>NÃO</v>
          </cell>
          <cell r="I1711" t="n">
            <v>1.0359280650786487</v>
          </cell>
        </row>
        <row r="1712">
          <cell r="A1712" t="n">
            <v>90279611</v>
          </cell>
          <cell r="B1712" t="n">
            <v>20</v>
          </cell>
          <cell r="C1712" t="str">
            <v>MIRTAZAPINA</v>
          </cell>
          <cell r="D1712" t="str">
            <v xml:space="preserve">MENELAT 45 MG CX. 30 CP. REV.</v>
          </cell>
          <cell r="E1712" t="str">
            <v xml:space="preserve">TORRENT DO BRASIL</v>
          </cell>
          <cell r="F1712" t="n">
            <v>1</v>
          </cell>
          <cell r="G1712" t="str">
            <v>COM</v>
          </cell>
          <cell r="H1712" t="str">
            <v>NÃO</v>
          </cell>
          <cell r="I1712" t="n">
            <v>5.8450652126352116</v>
          </cell>
        </row>
        <row r="1713">
          <cell r="A1713" t="n">
            <v>90255089</v>
          </cell>
          <cell r="B1713" t="n">
            <v>20</v>
          </cell>
          <cell r="C1713" t="str">
            <v xml:space="preserve">SULFADIAZINA DE PRATA 10 MGG CREME  BISN. X 50 G</v>
          </cell>
          <cell r="D1713" t="str">
            <v xml:space="preserve">SULFADIAZINA DE PRATA 10 MGG CREME  BISN. X 50 G</v>
          </cell>
          <cell r="E1713" t="str">
            <v xml:space="preserve">PRATI DONADUZZI</v>
          </cell>
          <cell r="F1713" t="n">
            <v>50</v>
          </cell>
          <cell r="G1713" t="str">
            <v>G</v>
          </cell>
          <cell r="H1713" t="str">
            <v>SIM</v>
          </cell>
          <cell r="I1713" t="n">
            <v>0.48539147475429423</v>
          </cell>
        </row>
        <row r="1714">
          <cell r="A1714" t="n">
            <v>90294394</v>
          </cell>
          <cell r="B1714" t="n">
            <v>20</v>
          </cell>
          <cell r="C1714" t="str">
            <v xml:space="preserve">OXALATO DE ESCITALOPRAM 20 MG CX. 28 CP. REV.</v>
          </cell>
          <cell r="D1714" t="str">
            <v xml:space="preserve">LEXAPRO 20 MG CX. 28 CP. REV.</v>
          </cell>
          <cell r="E1714" t="str">
            <v>LUNDBECK</v>
          </cell>
          <cell r="F1714" t="n">
            <v>1</v>
          </cell>
          <cell r="G1714" t="str">
            <v>COM</v>
          </cell>
          <cell r="H1714" t="str">
            <v>NÃO</v>
          </cell>
          <cell r="I1714" t="n">
            <v>13.937684671426473</v>
          </cell>
        </row>
        <row r="1715">
          <cell r="A1715" t="n">
            <v>92253407</v>
          </cell>
          <cell r="B1715" t="n">
            <v>20</v>
          </cell>
          <cell r="C1715" t="str">
            <v xml:space="preserve">CLORIDRATO DE LOPERAMIDA</v>
          </cell>
          <cell r="D1715" t="str">
            <v>IMOSEC</v>
          </cell>
          <cell r="E1715" t="str">
            <v>JANSSEN-CILAG</v>
          </cell>
          <cell r="F1715" t="n">
            <v>1</v>
          </cell>
          <cell r="G1715" t="str">
            <v>COM</v>
          </cell>
          <cell r="H1715" t="str">
            <v>NÃO</v>
          </cell>
          <cell r="I1715" t="n">
            <v>0.51763147136273402</v>
          </cell>
        </row>
        <row r="1716">
          <cell r="A1716" t="n">
            <v>90287142</v>
          </cell>
          <cell r="B1716" t="n">
            <v>20</v>
          </cell>
          <cell r="C1716" t="str">
            <v xml:space="preserve">MANITOL 20% SOL. INJ. SIST. FECH. CX. 48 FR. X 250 ML</v>
          </cell>
          <cell r="D1716" t="str">
            <v xml:space="preserve">MANITOL 20% SOL. INJ. SIST. FECH. CX. 48 FR. X 250 ML</v>
          </cell>
          <cell r="E1716" t="str">
            <v>EQUIPLEX</v>
          </cell>
          <cell r="F1716" t="n">
            <v>1</v>
          </cell>
          <cell r="G1716" t="str">
            <v>UN</v>
          </cell>
          <cell r="H1716" t="str">
            <v>NÃO</v>
          </cell>
          <cell r="I1716" t="n">
            <v>14.597307733934638</v>
          </cell>
        </row>
        <row r="1717">
          <cell r="A1717" t="n">
            <v>92431747</v>
          </cell>
          <cell r="B1717" t="n">
            <v>20</v>
          </cell>
          <cell r="C1717" t="str">
            <v xml:space="preserve">CLORIDRATO DE TRAMADOL - 100MG  10ML GTS</v>
          </cell>
          <cell r="D1717" t="str">
            <v xml:space="preserve">TRAMADON - 100MG  10ML GTS</v>
          </cell>
          <cell r="E1717" t="str">
            <v>CRISTALIA</v>
          </cell>
          <cell r="F1717" t="n">
            <v>200</v>
          </cell>
          <cell r="G1717" t="str">
            <v>GTS</v>
          </cell>
          <cell r="H1717" t="str">
            <v>SIM</v>
          </cell>
          <cell r="I1717" t="n">
            <v>0.25518991045073464</v>
          </cell>
        </row>
        <row r="1718">
          <cell r="A1718" t="n">
            <v>92224016</v>
          </cell>
          <cell r="B1718" t="n">
            <v>20</v>
          </cell>
          <cell r="C1718" t="str">
            <v xml:space="preserve">CLORIDRATO DE CICLOBENZAPRINA - 5MG</v>
          </cell>
          <cell r="D1718" t="str">
            <v xml:space="preserve">MIOSAN - 5MG</v>
          </cell>
          <cell r="E1718" t="str">
            <v>APSEN</v>
          </cell>
          <cell r="F1718" t="n">
            <v>1</v>
          </cell>
          <cell r="G1718" t="str">
            <v>COM</v>
          </cell>
          <cell r="H1718" t="str">
            <v>NÃO</v>
          </cell>
          <cell r="I1718" t="n">
            <v>1.2748921821994768</v>
          </cell>
        </row>
        <row r="1719">
          <cell r="A1719" t="n">
            <v>90127277</v>
          </cell>
          <cell r="B1719" t="n">
            <v>20</v>
          </cell>
          <cell r="C1719" t="str">
            <v xml:space="preserve">SINVASTATINA - 40MG</v>
          </cell>
          <cell r="D1719" t="str">
            <v xml:space="preserve">SINVASTATINA - 40MG</v>
          </cell>
          <cell r="E1719" t="str">
            <v>BIOSINTETICA</v>
          </cell>
          <cell r="F1719" t="n">
            <v>1</v>
          </cell>
          <cell r="G1719" t="str">
            <v>COM</v>
          </cell>
          <cell r="H1719" t="str">
            <v>NÃO</v>
          </cell>
          <cell r="I1719" t="n">
            <v>2.5254030392385975</v>
          </cell>
        </row>
        <row r="1720">
          <cell r="A1720" t="n">
            <v>92457606</v>
          </cell>
          <cell r="B1720" t="n">
            <v>20</v>
          </cell>
          <cell r="C1720" t="str">
            <v xml:space="preserve">OLMESARTANA MEDOXOMILA - 20MG</v>
          </cell>
          <cell r="D1720" t="str">
            <v xml:space="preserve">OLMETEC - 20MG</v>
          </cell>
          <cell r="E1720" t="str">
            <v xml:space="preserve">PHARMACIA PFIZER</v>
          </cell>
          <cell r="F1720" t="n">
            <v>1</v>
          </cell>
          <cell r="G1720" t="str">
            <v>COM</v>
          </cell>
          <cell r="H1720" t="str">
            <v>NÃO</v>
          </cell>
          <cell r="I1720" t="n">
            <v>3.4449798296434229</v>
          </cell>
        </row>
        <row r="1721">
          <cell r="A1721" t="n">
            <v>91508010</v>
          </cell>
          <cell r="B1721" t="n">
            <v>20</v>
          </cell>
          <cell r="C1721" t="str">
            <v xml:space="preserve">CLORIDRATO DE METFORMINA - 850MG</v>
          </cell>
          <cell r="D1721" t="str">
            <v xml:space="preserve">GLUCOFORMIN - 850MG</v>
          </cell>
          <cell r="E1721" t="str">
            <v xml:space="preserve">BIOBRASNOVO NORDISK PROD.</v>
          </cell>
          <cell r="F1721" t="n">
            <v>1</v>
          </cell>
          <cell r="G1721" t="str">
            <v>COM</v>
          </cell>
          <cell r="H1721" t="str">
            <v>NÃO</v>
          </cell>
          <cell r="I1721" t="n">
            <v>0.75378906582035954</v>
          </cell>
        </row>
        <row r="1722">
          <cell r="A1722" t="n">
            <v>90284615</v>
          </cell>
          <cell r="B1722" t="n">
            <v>20</v>
          </cell>
          <cell r="C1722" t="str">
            <v xml:space="preserve">CLORETO DE CÁLCIO+CLORETO DE POTÁSSIO+CLORETO DE SÓDIO+LACTATO DE SÓDIO</v>
          </cell>
          <cell r="D1722" t="str">
            <v xml:space="preserve">RINGER CLACTATO SOL. INJ. SIST. FECH. CX. 10 BOLSA X 1000 ML</v>
          </cell>
          <cell r="E1722" t="str">
            <v>J.P</v>
          </cell>
          <cell r="F1722" t="n">
            <v>1</v>
          </cell>
          <cell r="G1722" t="str">
            <v>UN</v>
          </cell>
          <cell r="H1722" t="str">
            <v>NÃO</v>
          </cell>
          <cell r="I1722" t="n">
            <v>10.619950438566553</v>
          </cell>
        </row>
        <row r="1723">
          <cell r="A1723" t="n">
            <v>90239873</v>
          </cell>
          <cell r="B1723" t="n">
            <v>20</v>
          </cell>
          <cell r="C1723" t="str">
            <v xml:space="preserve">TOPIRAMATO - 100MG</v>
          </cell>
          <cell r="D1723" t="str">
            <v xml:space="preserve">TOPIRAMATO - 100MG</v>
          </cell>
          <cell r="E1723" t="str">
            <v>GERMED</v>
          </cell>
          <cell r="F1723" t="n">
            <v>1</v>
          </cell>
          <cell r="G1723" t="str">
            <v>COM</v>
          </cell>
          <cell r="H1723" t="str">
            <v>NÃO</v>
          </cell>
          <cell r="I1723" t="n">
            <v>4.1928113530831084</v>
          </cell>
        </row>
        <row r="1724">
          <cell r="A1724" t="n">
            <v>90252110</v>
          </cell>
          <cell r="B1724" t="n">
            <v>20</v>
          </cell>
          <cell r="C1724" t="str">
            <v xml:space="preserve">CETOROLACO DE TROMETAMINA - 5MGML SOL OFT ESTERIL - 10ML</v>
          </cell>
          <cell r="D1724" t="str">
            <v xml:space="preserve">ACULAR LS - 10ML</v>
          </cell>
          <cell r="E1724" t="str">
            <v>ALLERGAN</v>
          </cell>
          <cell r="F1724" t="n">
            <v>200</v>
          </cell>
          <cell r="G1724" t="str">
            <v>GTS</v>
          </cell>
          <cell r="H1724" t="str">
            <v>SIM</v>
          </cell>
          <cell r="I1724" t="n">
            <v>0.43231546592372944</v>
          </cell>
        </row>
        <row r="1725">
          <cell r="A1725" t="n">
            <v>90413016</v>
          </cell>
          <cell r="B1725" t="n">
            <v>20</v>
          </cell>
          <cell r="C1725" t="str">
            <v xml:space="preserve">CEFTRIAXONA SODICA IV - 500MG  5ML</v>
          </cell>
          <cell r="D1725" t="str">
            <v xml:space="preserve">ROCEFIN IV - 500MG  5ML</v>
          </cell>
          <cell r="E1725" t="str">
            <v>ROCHE</v>
          </cell>
          <cell r="F1725" t="n">
            <v>1</v>
          </cell>
          <cell r="G1725" t="str">
            <v>FA</v>
          </cell>
          <cell r="H1725" t="str">
            <v>NÃO</v>
          </cell>
          <cell r="I1725" t="n">
            <v>43.191752414482238</v>
          </cell>
        </row>
        <row r="1726">
          <cell r="A1726" t="n">
            <v>92455522</v>
          </cell>
          <cell r="B1726" t="n">
            <v>20</v>
          </cell>
          <cell r="C1726" t="str">
            <v xml:space="preserve">DIMETICONA - 40MG</v>
          </cell>
          <cell r="D1726" t="str">
            <v xml:space="preserve">DIMETICONA - 40MG</v>
          </cell>
          <cell r="E1726" t="str">
            <v xml:space="preserve">EMS SA</v>
          </cell>
          <cell r="F1726" t="n">
            <v>1</v>
          </cell>
          <cell r="G1726" t="str">
            <v>COM</v>
          </cell>
          <cell r="H1726" t="str">
            <v>NÃO</v>
          </cell>
          <cell r="I1726" t="n">
            <v>0.47065254386760641</v>
          </cell>
        </row>
        <row r="1727">
          <cell r="A1727" t="n">
            <v>90268750</v>
          </cell>
          <cell r="B1727" t="n">
            <v>20</v>
          </cell>
          <cell r="C1727" t="str">
            <v xml:space="preserve">DIMETICONA 75 MGML EMUL. ORAL  CX. 200 FR. GTS. PLÁST. X  10  ML</v>
          </cell>
          <cell r="D1727" t="str">
            <v xml:space="preserve">DIMETICONA 75 MGML EMUL. ORAL  CX. 200 FR. GTS. PLÁST. X  10  ML</v>
          </cell>
          <cell r="E1727" t="str">
            <v xml:space="preserve">TEUTO BRAS.</v>
          </cell>
          <cell r="F1727" t="n">
            <v>200</v>
          </cell>
          <cell r="G1727" t="str">
            <v>GTS</v>
          </cell>
          <cell r="H1727" t="str">
            <v>SIM</v>
          </cell>
          <cell r="I1727" t="n">
            <v>0.031405341500717956</v>
          </cell>
        </row>
        <row r="1728">
          <cell r="A1728" t="n">
            <v>92464068</v>
          </cell>
          <cell r="B1728" t="n">
            <v>20</v>
          </cell>
          <cell r="C1728" t="str">
            <v xml:space="preserve">SINVASTATINA 20 MG  CX. 30 CP.REV.</v>
          </cell>
          <cell r="D1728" t="str">
            <v xml:space="preserve">SINVASTATINA 20 MG  CX. 30 CP.REV.</v>
          </cell>
          <cell r="E1728" t="str">
            <v>BRAINFARMA</v>
          </cell>
          <cell r="F1728" t="n">
            <v>1</v>
          </cell>
          <cell r="G1728" t="str">
            <v>COM</v>
          </cell>
          <cell r="H1728" t="str">
            <v>NÃO</v>
          </cell>
          <cell r="I1728" t="n">
            <v>3.0423874917460121</v>
          </cell>
        </row>
        <row r="1729">
          <cell r="A1729" t="n">
            <v>91044014</v>
          </cell>
          <cell r="B1729" t="str">
            <v>20</v>
          </cell>
          <cell r="C1729" t="str">
            <v xml:space="preserve">FOSFOMICINA TROMETAMOL - 3GRA GRANULADO</v>
          </cell>
          <cell r="D1729" t="str">
            <v xml:space="preserve">MONURIL - 3GRA GRANULADO</v>
          </cell>
          <cell r="E1729" t="str">
            <v>ZAMBON</v>
          </cell>
          <cell r="F1729" t="n">
            <v>3</v>
          </cell>
          <cell r="G1729" t="str">
            <v>G</v>
          </cell>
          <cell r="H1729" t="str">
            <v>SIM</v>
          </cell>
          <cell r="I1729" t="n">
            <v>13.317079753394097</v>
          </cell>
        </row>
        <row r="1730">
          <cell r="A1730" t="n">
            <v>92428703</v>
          </cell>
          <cell r="B1730" t="n">
            <v>20</v>
          </cell>
          <cell r="C1730" t="str">
            <v xml:space="preserve">LEVOTIROXINA SODICA - 100MCG</v>
          </cell>
          <cell r="D1730" t="str">
            <v xml:space="preserve">SYNTHROID - 100MCG</v>
          </cell>
          <cell r="E1730" t="str">
            <v>ABBOTT</v>
          </cell>
          <cell r="F1730" t="n">
            <v>1</v>
          </cell>
          <cell r="G1730" t="str">
            <v>COM</v>
          </cell>
          <cell r="H1730" t="str">
            <v>NÃO</v>
          </cell>
          <cell r="I1730" t="n">
            <v>1.0206515105740916</v>
          </cell>
        </row>
        <row r="1731">
          <cell r="A1731" t="n">
            <v>90194209</v>
          </cell>
          <cell r="B1731" t="n">
            <v>20</v>
          </cell>
          <cell r="C1731" t="str">
            <v xml:space="preserve">DOMPERIDONA 10 MG CX. 60 CP.</v>
          </cell>
          <cell r="D1731" t="str">
            <v xml:space="preserve">MOTILIUM 10 MG CX. 60 CP.</v>
          </cell>
          <cell r="E1731" t="str">
            <v>JANSSEN-CILAG</v>
          </cell>
          <cell r="F1731" t="n">
            <v>1</v>
          </cell>
          <cell r="G1731" t="str">
            <v>COM</v>
          </cell>
          <cell r="H1731" t="str">
            <v>NÃO</v>
          </cell>
          <cell r="I1731" t="n">
            <v>0.68562614445322867</v>
          </cell>
        </row>
        <row r="1732">
          <cell r="A1732" t="n">
            <v>92264654</v>
          </cell>
          <cell r="B1732" t="n">
            <v>20</v>
          </cell>
          <cell r="C1732" t="str">
            <v xml:space="preserve">AZITROMICINA - 500MG</v>
          </cell>
          <cell r="D1732" t="str">
            <v xml:space="preserve">ZITROMAX - 500MG</v>
          </cell>
          <cell r="E1732" t="str">
            <v xml:space="preserve">PHARMACIA PFIZER</v>
          </cell>
          <cell r="F1732" t="n">
            <v>1</v>
          </cell>
          <cell r="G1732" t="str">
            <v>COM</v>
          </cell>
          <cell r="H1732" t="str">
            <v>NÃO</v>
          </cell>
          <cell r="I1732" t="n">
            <v>8.4472864044262401</v>
          </cell>
        </row>
        <row r="1733">
          <cell r="A1733" t="n">
            <v>90248929</v>
          </cell>
          <cell r="B1733" t="n">
            <v>20</v>
          </cell>
          <cell r="C1733" t="str">
            <v xml:space="preserve">AMPICILINA SODICA - 500GRA</v>
          </cell>
          <cell r="D1733" t="str">
            <v xml:space="preserve">AMPLATIL - 500GRA</v>
          </cell>
          <cell r="E1733" t="str">
            <v>NOVAFARMA</v>
          </cell>
          <cell r="F1733" t="n">
            <v>1</v>
          </cell>
          <cell r="G1733" t="str">
            <v>FA</v>
          </cell>
          <cell r="H1733" t="str">
            <v>NÃO</v>
          </cell>
          <cell r="I1733" t="n">
            <v>4.6286013771128207</v>
          </cell>
        </row>
        <row r="1734">
          <cell r="A1734" t="n">
            <v>92456260</v>
          </cell>
          <cell r="B1734" t="n">
            <v>20</v>
          </cell>
          <cell r="C1734" t="str">
            <v xml:space="preserve">PANTOPRAZOL - 20MG</v>
          </cell>
          <cell r="D1734" t="str">
            <v xml:space="preserve">PANTOPRAZOL - 20MG</v>
          </cell>
          <cell r="E1734" t="str">
            <v xml:space="preserve">EMS SA</v>
          </cell>
          <cell r="F1734" t="n">
            <v>1</v>
          </cell>
          <cell r="G1734" t="str">
            <v>COM</v>
          </cell>
          <cell r="H1734" t="str">
            <v>NÃO</v>
          </cell>
          <cell r="I1734" t="n">
            <v>2.1750955537246406</v>
          </cell>
        </row>
        <row r="1735">
          <cell r="A1735" t="n">
            <v>90128516</v>
          </cell>
          <cell r="B1735" t="n">
            <v>20</v>
          </cell>
          <cell r="C1735" t="str">
            <v xml:space="preserve">CARVEDILOL - 12,5MG</v>
          </cell>
          <cell r="D1735" t="str">
            <v xml:space="preserve">CARVEDILOL - 12,5MG</v>
          </cell>
          <cell r="E1735" t="str">
            <v>BIOSINTETICA</v>
          </cell>
          <cell r="F1735" t="n">
            <v>1</v>
          </cell>
          <cell r="G1735" t="str">
            <v>COM</v>
          </cell>
          <cell r="H1735" t="str">
            <v>NÃO</v>
          </cell>
          <cell r="I1735" t="n">
            <v>1.6997905071798254</v>
          </cell>
        </row>
        <row r="1736">
          <cell r="A1736" t="n">
            <v>92443400</v>
          </cell>
          <cell r="B1736" t="n">
            <v>20</v>
          </cell>
          <cell r="C1736" t="str">
            <v xml:space="preserve">SALMETEROL+PROPIONATO DE FLUTICASONA 25 MCGDOSE + 50 MCGDOSE SUSP. ORAL AER. FR. X 120 DOSES + VÁLV. DOS.</v>
          </cell>
          <cell r="D1736" t="str">
            <v xml:space="preserve">SERETIDE SPRAY 25 MCGDOSE + 50 MCGDOSE SUSP. ORAL AER. FR. X 120 DOSES + VÁLV. DOS.</v>
          </cell>
          <cell r="E1736" t="str">
            <v>GLAXOSMITKLINE</v>
          </cell>
          <cell r="F1736" t="n">
            <v>120</v>
          </cell>
          <cell r="G1736" t="str">
            <v>DOSE</v>
          </cell>
          <cell r="H1736" t="str">
            <v>SIM</v>
          </cell>
          <cell r="I1736" t="n">
            <v>0.70667724920658737</v>
          </cell>
        </row>
        <row r="1737">
          <cell r="A1737" t="n">
            <v>90193423</v>
          </cell>
          <cell r="B1737" t="n">
            <v>20</v>
          </cell>
          <cell r="C1737" t="str">
            <v xml:space="preserve">ÁGUA P INJEÇÃO AMP. PLÁST. X 5 ML</v>
          </cell>
          <cell r="D1737" t="str">
            <v xml:space="preserve">ÁGUA P INJEÇÃO AMP. PLÁST. X 5 ML</v>
          </cell>
          <cell r="E1737" t="str">
            <v xml:space="preserve">HALEX ISTAR INDÚSTRIA</v>
          </cell>
          <cell r="F1737" t="n">
            <v>1</v>
          </cell>
          <cell r="G1737" t="str">
            <v>AMP</v>
          </cell>
          <cell r="H1737" t="str">
            <v>NÃO</v>
          </cell>
          <cell r="I1737" t="n">
            <v>0.73784015566202243</v>
          </cell>
        </row>
        <row r="1738">
          <cell r="A1738" t="n">
            <v>90164156</v>
          </cell>
          <cell r="B1738" t="n">
            <v>20</v>
          </cell>
          <cell r="C1738" t="str">
            <v xml:space="preserve">ACIDO VALPROICO - 500MG</v>
          </cell>
          <cell r="D1738" t="str">
            <v xml:space="preserve">DEPAKENE - 500MG</v>
          </cell>
          <cell r="E1738" t="str">
            <v>ABBOTT</v>
          </cell>
          <cell r="F1738" t="n">
            <v>1</v>
          </cell>
          <cell r="G1738" t="str">
            <v>COM</v>
          </cell>
          <cell r="H1738" t="str">
            <v>NÃO</v>
          </cell>
          <cell r="I1738" t="n">
            <v>1.1170051904324563</v>
          </cell>
        </row>
        <row r="1739">
          <cell r="A1739" t="n">
            <v>90196406</v>
          </cell>
          <cell r="B1739" t="n">
            <v>20</v>
          </cell>
          <cell r="C1739" t="str">
            <v xml:space="preserve">BROMIDRATO DE FENOTEROL 5 MGML SOL. ORAL FR. VD. GTS. X 20 ML.</v>
          </cell>
          <cell r="D1739" t="str">
            <v xml:space="preserve">BEROTEC 5 MGML SOL. ORAL FR. VD. GTS. X 20 ML.</v>
          </cell>
          <cell r="E1739" t="str">
            <v xml:space="preserve">BOEHRINGER INGELHEIM</v>
          </cell>
          <cell r="F1739" t="n">
            <v>400</v>
          </cell>
          <cell r="G1739" t="str">
            <v>GTS</v>
          </cell>
          <cell r="H1739" t="str">
            <v>SIM</v>
          </cell>
          <cell r="I1739" t="n">
            <v>0.014794282589167367</v>
          </cell>
        </row>
        <row r="1740">
          <cell r="A1740" t="n">
            <v>90240448</v>
          </cell>
          <cell r="B1740" t="n">
            <v>20</v>
          </cell>
          <cell r="C1740" t="str">
            <v xml:space="preserve">CLORIDRATO DE CIPROFLOXACINO+DEXAMETASONA</v>
          </cell>
          <cell r="D1740" t="str">
            <v xml:space="preserve">MAXIFLOX-D 3,5 MGG + 1 MGG POMADA OFT. BISN. X 3,5 G.</v>
          </cell>
          <cell r="E1740" t="str">
            <v>LATINOFARMA</v>
          </cell>
          <cell r="F1740" t="n">
            <v>3.5</v>
          </cell>
          <cell r="G1740" t="str">
            <v>G</v>
          </cell>
          <cell r="H1740" t="str">
            <v>SIM</v>
          </cell>
          <cell r="I1740" t="n">
            <v>8.5115348682215597</v>
          </cell>
        </row>
        <row r="1741">
          <cell r="A1741" t="n">
            <v>90219236</v>
          </cell>
          <cell r="B1741" t="n">
            <v>20</v>
          </cell>
          <cell r="C1741" t="str">
            <v xml:space="preserve">CLORIDRATO DE CLORPROMAZINA - 25MG</v>
          </cell>
          <cell r="D1741" t="str">
            <v xml:space="preserve">AMPLICTIL - 25MG</v>
          </cell>
          <cell r="E1741" t="str">
            <v>SANOFI-AVENTIS</v>
          </cell>
          <cell r="F1741" t="n">
            <v>1</v>
          </cell>
          <cell r="G1741" t="str">
            <v>COM</v>
          </cell>
          <cell r="H1741" t="str">
            <v>NÃO</v>
          </cell>
          <cell r="I1741" t="n">
            <v>0.28143002696035246</v>
          </cell>
        </row>
        <row r="1742">
          <cell r="A1742" t="n">
            <v>90234839</v>
          </cell>
          <cell r="B1742" t="n">
            <v>20</v>
          </cell>
          <cell r="C1742" t="str">
            <v xml:space="preserve">ÁCIDO FOLÍNICO - 15MG</v>
          </cell>
          <cell r="D1742" t="str">
            <v xml:space="preserve">FOLINIUM - 15MG</v>
          </cell>
          <cell r="E1742" t="str">
            <v>CAZI</v>
          </cell>
          <cell r="F1742" t="n">
            <v>1</v>
          </cell>
          <cell r="G1742" t="str">
            <v>COM</v>
          </cell>
          <cell r="H1742" t="str">
            <v>NÃO</v>
          </cell>
          <cell r="I1742" t="n">
            <v>7.8794559097324628</v>
          </cell>
        </row>
        <row r="1743">
          <cell r="A1743" t="n">
            <v>92431682</v>
          </cell>
          <cell r="B1743" t="n">
            <v>20</v>
          </cell>
          <cell r="C1743" t="str">
            <v xml:space="preserve">DIBESILATO DE ATRACURIO - 50MG5ML</v>
          </cell>
          <cell r="D1743" t="str">
            <v xml:space="preserve">TRACUR - 50MG5ML</v>
          </cell>
          <cell r="E1743" t="str">
            <v>CRISTALIA</v>
          </cell>
          <cell r="F1743" t="n">
            <v>1</v>
          </cell>
          <cell r="G1743" t="str">
            <v>AMP</v>
          </cell>
          <cell r="H1743" t="str">
            <v>NÃO</v>
          </cell>
          <cell r="I1743" t="n">
            <v>49.392721190627135</v>
          </cell>
        </row>
        <row r="1744">
          <cell r="A1744" t="n">
            <v>90730011</v>
          </cell>
          <cell r="B1744" t="n">
            <v>20</v>
          </cell>
          <cell r="C1744" t="str">
            <v xml:space="preserve">TETRACAINA + FENILEFRINA - 10ML COL.</v>
          </cell>
          <cell r="D1744" t="str">
            <v xml:space="preserve">ANESTESICO - 10ML COL.</v>
          </cell>
          <cell r="E1744" t="str">
            <v>ALLERGAN</v>
          </cell>
          <cell r="F1744" t="n">
            <v>200</v>
          </cell>
          <cell r="G1744" t="str">
            <v>GTS</v>
          </cell>
          <cell r="H1744" t="str">
            <v>SIM</v>
          </cell>
          <cell r="I1744" t="n">
            <v>0.040569106500000007</v>
          </cell>
        </row>
        <row r="1745">
          <cell r="A1745" t="n">
            <v>92396208</v>
          </cell>
          <cell r="B1745" t="n">
            <v>20</v>
          </cell>
          <cell r="C1745" t="str">
            <v xml:space="preserve">POLIVITAMINICOS + POLIMINERAIS</v>
          </cell>
          <cell r="D1745" t="str">
            <v>CENTRUM</v>
          </cell>
          <cell r="E1745" t="str">
            <v xml:space="preserve">WYETH INDÚSTRIA FARMACÊUTICA</v>
          </cell>
          <cell r="F1745" t="n">
            <v>1</v>
          </cell>
          <cell r="G1745" t="str">
            <v>COM</v>
          </cell>
          <cell r="H1745" t="str">
            <v>NÃO</v>
          </cell>
          <cell r="I1745" t="n">
            <v>1.3819466206706592</v>
          </cell>
        </row>
        <row r="1746">
          <cell r="A1746" t="n">
            <v>92372643</v>
          </cell>
          <cell r="B1746" t="n">
            <v>20</v>
          </cell>
          <cell r="C1746" t="str">
            <v xml:space="preserve">CLORIDRATO DE METFORMINA - 500MG</v>
          </cell>
          <cell r="D1746" t="str">
            <v xml:space="preserve">GLIFAGE - 500MG</v>
          </cell>
          <cell r="E1746" t="str">
            <v xml:space="preserve">MERCK S.A.</v>
          </cell>
          <cell r="F1746" t="n">
            <v>1</v>
          </cell>
          <cell r="G1746" t="str">
            <v>COM</v>
          </cell>
          <cell r="H1746" t="str">
            <v>NÃO</v>
          </cell>
          <cell r="I1746" t="n">
            <v>0.54966008214799822</v>
          </cell>
        </row>
        <row r="1747">
          <cell r="A1747" t="n">
            <v>90157354</v>
          </cell>
          <cell r="B1747" t="n">
            <v>20</v>
          </cell>
          <cell r="C1747" t="str">
            <v>CIANOCOBALAMINA+TIAMINA+PIRIDOXINA</v>
          </cell>
          <cell r="D1747" t="str">
            <v xml:space="preserve">CITONEURIN 5000 MCG + 100 MG + 100 MG CX. 20 DRG.</v>
          </cell>
          <cell r="E1747" t="str">
            <v xml:space="preserve">MERCK S.A.</v>
          </cell>
          <cell r="F1747" t="n">
            <v>1</v>
          </cell>
          <cell r="G1747" t="str">
            <v>DRG</v>
          </cell>
          <cell r="H1747" t="str">
            <v>NÃO</v>
          </cell>
          <cell r="I1747" t="n">
            <v>2.5439981026417575</v>
          </cell>
        </row>
        <row r="1748">
          <cell r="A1748" t="n">
            <v>90235436</v>
          </cell>
          <cell r="B1748" t="n">
            <v>20</v>
          </cell>
          <cell r="C1748" t="str">
            <v xml:space="preserve">CLORIDRATO DE TRAMADOL - 100MG (50MGML) SOL. INJ.</v>
          </cell>
          <cell r="D1748" t="str">
            <v xml:space="preserve">CLORIDRATO DE TRAMADOL - 100MG (50MGML) SOL. INJ.</v>
          </cell>
          <cell r="E1748" t="str">
            <v xml:space="preserve">MEPHA- RATIOPHARM</v>
          </cell>
          <cell r="F1748" t="n">
            <v>1</v>
          </cell>
          <cell r="G1748" t="str">
            <v>AMP</v>
          </cell>
          <cell r="H1748" t="str">
            <v>NÃO</v>
          </cell>
          <cell r="I1748" t="n">
            <v>5.1826299179274686</v>
          </cell>
        </row>
        <row r="1749">
          <cell r="A1749" t="n">
            <v>90310446</v>
          </cell>
          <cell r="B1749" t="n">
            <v>20</v>
          </cell>
          <cell r="C1749" t="str">
            <v xml:space="preserve">CLORIDRATO DE IVABRADINA 7,5 MG CX. 28 CP. REV.</v>
          </cell>
          <cell r="D1749" t="str">
            <v xml:space="preserve">PROCORALAN 7,5 MG CX. 28 CP. REV.</v>
          </cell>
          <cell r="E1749" t="str">
            <v>SERVIER</v>
          </cell>
          <cell r="F1749" t="n">
            <v>1</v>
          </cell>
          <cell r="G1749" t="str">
            <v>COM</v>
          </cell>
          <cell r="H1749" t="str">
            <v>NÃO</v>
          </cell>
          <cell r="I1749" t="n">
            <v>2.2726530344211335</v>
          </cell>
        </row>
        <row r="1750">
          <cell r="A1750" t="n">
            <v>90286138</v>
          </cell>
          <cell r="B1750" t="n">
            <v>20</v>
          </cell>
          <cell r="C1750" t="str">
            <v xml:space="preserve">ETEXILATO DE DABIGATRANA 110 MG. CX. 30 CAP.</v>
          </cell>
          <cell r="D1750" t="str">
            <v xml:space="preserve">PRADAXA 110 MG. CX. 30 CAP.</v>
          </cell>
          <cell r="E1750" t="str">
            <v xml:space="preserve">BOEHRINGER INGELHEIM</v>
          </cell>
          <cell r="F1750" t="n">
            <v>1</v>
          </cell>
          <cell r="G1750" t="str">
            <v>CAP</v>
          </cell>
          <cell r="H1750" t="str">
            <v>NÃO</v>
          </cell>
          <cell r="I1750" t="n">
            <v>3.9602777441957069</v>
          </cell>
        </row>
        <row r="1751">
          <cell r="A1751" t="n">
            <v>90196511</v>
          </cell>
          <cell r="B1751" t="n">
            <v>20</v>
          </cell>
          <cell r="C1751" t="str">
            <v xml:space="preserve">BUTILBROMETO DE ESCOPOLAMINA 10 MGML  SOL. ORAL FR. VD. GTS. X 20  ML.</v>
          </cell>
          <cell r="D1751" t="str">
            <v xml:space="preserve">BUSCOPAN 10 MGML  SOL. ORAL FR. VD. GTS. X 20  ML.</v>
          </cell>
          <cell r="E1751" t="str">
            <v xml:space="preserve">BOEHRINGER INGELHEIM</v>
          </cell>
          <cell r="F1751" t="n">
            <v>400</v>
          </cell>
          <cell r="G1751" t="str">
            <v>GTS</v>
          </cell>
          <cell r="H1751" t="str">
            <v>SIM</v>
          </cell>
          <cell r="I1751" t="n">
            <v>0.031025318716414684</v>
          </cell>
        </row>
        <row r="1752">
          <cell r="A1752" t="n">
            <v>90389085</v>
          </cell>
          <cell r="B1752" t="n">
            <v>20</v>
          </cell>
          <cell r="C1752" t="str">
            <v xml:space="preserve">CETOPROFENO 100 MG (50 MGML) IM SOL. INJ. CX. 6 AMP. X 2 ML</v>
          </cell>
          <cell r="D1752" t="str">
            <v xml:space="preserve">CETOPROFENO 100 MG (50 MGML) IM SOL. INJ. CX. 6 AMP. X 2 ML</v>
          </cell>
          <cell r="E1752" t="str">
            <v>EUROFARMA</v>
          </cell>
          <cell r="F1752" t="n">
            <v>1</v>
          </cell>
          <cell r="G1752" t="str">
            <v>AMP</v>
          </cell>
          <cell r="H1752" t="str">
            <v>NÃO</v>
          </cell>
          <cell r="I1752" t="n">
            <v>1.7158596643736825</v>
          </cell>
        </row>
        <row r="1753">
          <cell r="A1753" t="n">
            <v>90185552</v>
          </cell>
          <cell r="B1753" t="n">
            <v>20</v>
          </cell>
          <cell r="C1753" t="str">
            <v xml:space="preserve">MESALAZINA - 500MG</v>
          </cell>
          <cell r="D1753" t="str">
            <v xml:space="preserve">PENTASA - 500MG</v>
          </cell>
          <cell r="E1753" t="str">
            <v>FERRING</v>
          </cell>
          <cell r="F1753" t="n">
            <v>1</v>
          </cell>
          <cell r="G1753" t="str">
            <v>COM</v>
          </cell>
          <cell r="H1753" t="str">
            <v>NÃO</v>
          </cell>
          <cell r="I1753" t="n">
            <v>6.09326445103867</v>
          </cell>
        </row>
        <row r="1754">
          <cell r="A1754" t="n">
            <v>90162684</v>
          </cell>
          <cell r="B1754" t="n">
            <v>20</v>
          </cell>
          <cell r="C1754" t="str">
            <v xml:space="preserve">CLORIDRATO DE FLUOXETINA - 20MG</v>
          </cell>
          <cell r="D1754" t="str">
            <v xml:space="preserve">PROZAC - 20MG</v>
          </cell>
          <cell r="E1754" t="str">
            <v xml:space="preserve">ELI LILLY DO BRASIL LTDA</v>
          </cell>
          <cell r="F1754" t="n">
            <v>1</v>
          </cell>
          <cell r="G1754" t="str">
            <v>CAP</v>
          </cell>
          <cell r="H1754" t="str">
            <v>NÃO</v>
          </cell>
          <cell r="I1754" t="n">
            <v>2.9622580269733394</v>
          </cell>
        </row>
        <row r="1755">
          <cell r="A1755" t="n">
            <v>90187520</v>
          </cell>
          <cell r="B1755" t="n">
            <v>20</v>
          </cell>
          <cell r="C1755" t="str">
            <v xml:space="preserve">VALSARTANA 40 MG CX. 14 CP. REV.</v>
          </cell>
          <cell r="D1755" t="str">
            <v xml:space="preserve">DIOVAN 40 MG CX. 14 CP. REV.</v>
          </cell>
          <cell r="E1755" t="str">
            <v>NOVARTIS</v>
          </cell>
          <cell r="F1755" t="n">
            <v>1</v>
          </cell>
          <cell r="G1755" t="str">
            <v>COM</v>
          </cell>
          <cell r="H1755" t="str">
            <v>NÃO</v>
          </cell>
          <cell r="I1755" t="n">
            <v>3.878160054468835</v>
          </cell>
        </row>
        <row r="1756">
          <cell r="A1756" t="n">
            <v>90228480</v>
          </cell>
          <cell r="B1756" t="n">
            <v>20</v>
          </cell>
          <cell r="C1756" t="str">
            <v>BROMOPRIDA</v>
          </cell>
          <cell r="D1756" t="str">
            <v xml:space="preserve">BROMOGEX 10 MG (5MGML) SOL. INJ. CX. 5 AMP. X 2 ML</v>
          </cell>
          <cell r="E1756" t="str">
            <v xml:space="preserve">WASSER FARMA LTDA</v>
          </cell>
          <cell r="F1756" t="n">
            <v>1</v>
          </cell>
          <cell r="G1756" t="str">
            <v>AMP</v>
          </cell>
          <cell r="H1756" t="str">
            <v>NÃO</v>
          </cell>
          <cell r="I1756" t="n">
            <v>5.1315564080393683</v>
          </cell>
        </row>
        <row r="1757">
          <cell r="A1757" t="n">
            <v>90236408</v>
          </cell>
          <cell r="B1757" t="n">
            <v>20</v>
          </cell>
          <cell r="C1757" t="str">
            <v xml:space="preserve">CEFTRIAXONA SÓDICA</v>
          </cell>
          <cell r="D1757" t="str">
            <v xml:space="preserve">CEFTRIAXONA SÓDICA  500 MG IV PÓ SOL. INJ. CX. 25 FA+ 25 AMP. DIL. X 5 ML</v>
          </cell>
          <cell r="E1757" t="str">
            <v>AUROBINDO</v>
          </cell>
          <cell r="F1757" t="n">
            <v>1</v>
          </cell>
          <cell r="G1757" t="str">
            <v>FA</v>
          </cell>
          <cell r="H1757" t="str">
            <v>NÃO</v>
          </cell>
          <cell r="I1757" t="n">
            <v>21.384263817237194</v>
          </cell>
        </row>
        <row r="1758">
          <cell r="A1758" t="n">
            <v>92427782</v>
          </cell>
          <cell r="B1758" t="n">
            <v>20</v>
          </cell>
          <cell r="C1758" t="str">
            <v xml:space="preserve">CLORETO DE SUXAMETONIO - 500MG</v>
          </cell>
          <cell r="D1758" t="str">
            <v xml:space="preserve">SUCCINIL COLIN - 500MG</v>
          </cell>
          <cell r="E1758" t="str">
            <v xml:space="preserve">UNIAO QUIMICA</v>
          </cell>
          <cell r="F1758" t="n">
            <v>1</v>
          </cell>
          <cell r="G1758" t="str">
            <v>FA</v>
          </cell>
          <cell r="H1758" t="str">
            <v>NÃO</v>
          </cell>
          <cell r="I1758" t="n">
            <v>31.339032628987404</v>
          </cell>
        </row>
        <row r="1759">
          <cell r="A1759" t="n">
            <v>92393438</v>
          </cell>
          <cell r="B1759" t="n">
            <v>20</v>
          </cell>
          <cell r="C1759" t="str">
            <v xml:space="preserve">FLUCONAZOL - 150MG</v>
          </cell>
          <cell r="D1759" t="str">
            <v xml:space="preserve">CANDIZOL - 150MG</v>
          </cell>
          <cell r="E1759" t="str">
            <v xml:space="preserve">ACHÉ LABORATÓRIOS FARMACÊUTICO</v>
          </cell>
          <cell r="F1759" t="n">
            <v>1</v>
          </cell>
          <cell r="G1759" t="str">
            <v>CAP</v>
          </cell>
          <cell r="H1759" t="str">
            <v>NÃO</v>
          </cell>
          <cell r="I1759" t="n">
            <v>35.490901849041926</v>
          </cell>
        </row>
        <row r="1760">
          <cell r="A1760" t="n">
            <v>90286804</v>
          </cell>
          <cell r="B1760" t="n">
            <v>20</v>
          </cell>
          <cell r="C1760" t="str">
            <v xml:space="preserve">GLICOSE A 5% SOL. INJ. SIST. FECH. BOLSA X 500ML</v>
          </cell>
          <cell r="D1760" t="str">
            <v xml:space="preserve">SOLUÇÃO DE GLICOSE A 5% SOL. INJ. SIST. FECH. BOLSA X 500ML</v>
          </cell>
          <cell r="E1760" t="str">
            <v>BEKER</v>
          </cell>
          <cell r="F1760" t="n">
            <v>1</v>
          </cell>
          <cell r="G1760" t="str">
            <v>UN</v>
          </cell>
          <cell r="H1760" t="str">
            <v>NÃO</v>
          </cell>
          <cell r="I1760" t="n">
            <v>6.979242391576217</v>
          </cell>
        </row>
        <row r="1761">
          <cell r="A1761" t="n">
            <v>92432816</v>
          </cell>
          <cell r="B1761" t="n">
            <v>20</v>
          </cell>
          <cell r="C1761" t="str">
            <v xml:space="preserve">TROPICAMIDA  1% SOL. OFT. FR. GTS. X 5 ML</v>
          </cell>
          <cell r="D1761" t="str">
            <v xml:space="preserve">TROPINOM 1% SOL. OFT. FR. GTS. X 5 ML</v>
          </cell>
          <cell r="E1761" t="str">
            <v xml:space="preserve">UNIAO QUIMICA</v>
          </cell>
          <cell r="F1761" t="n">
            <v>100</v>
          </cell>
          <cell r="G1761" t="str">
            <v>GTS</v>
          </cell>
          <cell r="H1761" t="str">
            <v>SIM</v>
          </cell>
          <cell r="I1761" t="n">
            <v>0.12438825750003692</v>
          </cell>
        </row>
        <row r="1762">
          <cell r="A1762" t="n">
            <v>92396356</v>
          </cell>
          <cell r="B1762" t="n">
            <v>20</v>
          </cell>
          <cell r="C1762" t="str">
            <v xml:space="preserve">CARVEDILOL - 3,125MG</v>
          </cell>
          <cell r="D1762" t="str">
            <v xml:space="preserve">DIVELOL - 3,125MG</v>
          </cell>
          <cell r="E1762" t="str">
            <v>BALDACCI</v>
          </cell>
          <cell r="F1762" t="n">
            <v>1</v>
          </cell>
          <cell r="G1762" t="str">
            <v>COM</v>
          </cell>
          <cell r="H1762" t="str">
            <v>NÃO</v>
          </cell>
          <cell r="I1762" t="n">
            <v>1.4081910898500165</v>
          </cell>
        </row>
        <row r="1763">
          <cell r="A1763" t="n">
            <v>92465781</v>
          </cell>
          <cell r="B1763" t="n">
            <v>20</v>
          </cell>
          <cell r="C1763" t="str">
            <v xml:space="preserve">FITOMENADIONA - 10MGML  1ML</v>
          </cell>
          <cell r="D1763" t="str">
            <v xml:space="preserve">VITA K - 10MGML  1ML</v>
          </cell>
          <cell r="E1763" t="str">
            <v xml:space="preserve">UNIAO QUIMICA</v>
          </cell>
          <cell r="F1763" t="n">
            <v>1</v>
          </cell>
          <cell r="G1763" t="str">
            <v>AMP</v>
          </cell>
          <cell r="H1763" t="str">
            <v>NÃO</v>
          </cell>
          <cell r="I1763" t="n">
            <v>3.4744042558233663</v>
          </cell>
        </row>
        <row r="1764">
          <cell r="A1764" t="n">
            <v>90157885</v>
          </cell>
          <cell r="B1764" t="n">
            <v>20</v>
          </cell>
          <cell r="C1764" t="str">
            <v xml:space="preserve">ACICLOVIR - 400MG</v>
          </cell>
          <cell r="D1764" t="str">
            <v xml:space="preserve">ACICLOVIR - 400MG</v>
          </cell>
          <cell r="E1764" t="str">
            <v xml:space="preserve">MERCK S.A.</v>
          </cell>
          <cell r="F1764" t="n">
            <v>1</v>
          </cell>
          <cell r="G1764" t="str">
            <v>COM</v>
          </cell>
          <cell r="H1764" t="str">
            <v>NÃO</v>
          </cell>
          <cell r="I1764" t="n">
            <v>5.7622097439434867</v>
          </cell>
        </row>
        <row r="1765">
          <cell r="A1765" t="n">
            <v>92374530</v>
          </cell>
          <cell r="B1765" t="n">
            <v>20</v>
          </cell>
          <cell r="C1765" t="str">
            <v xml:space="preserve">FOSFATO DE CODEINA - 30MG</v>
          </cell>
          <cell r="D1765" t="str">
            <v xml:space="preserve">CODEIN - 30MG</v>
          </cell>
          <cell r="E1765" t="str">
            <v>CRISTALIA</v>
          </cell>
          <cell r="F1765" t="n">
            <v>1</v>
          </cell>
          <cell r="G1765" t="str">
            <v>COM</v>
          </cell>
          <cell r="H1765" t="str">
            <v>NÃO</v>
          </cell>
          <cell r="I1765" t="n">
            <v>1.2279227627996414</v>
          </cell>
        </row>
        <row r="1766">
          <cell r="A1766" t="n">
            <v>90173473</v>
          </cell>
          <cell r="B1766" t="n">
            <v>20</v>
          </cell>
          <cell r="C1766" t="str">
            <v xml:space="preserve">SULFATO DE SALBUTAMOL - 100MCGDOSE AEROSOL ORAL</v>
          </cell>
          <cell r="D1766" t="str">
            <v xml:space="preserve">AERODINI - 100MCGDOSE AEROSOL ORAL</v>
          </cell>
          <cell r="E1766" t="str">
            <v xml:space="preserve">TEUTO BRAS.</v>
          </cell>
          <cell r="F1766" t="n">
            <v>200</v>
          </cell>
          <cell r="G1766" t="str">
            <v>DOSE</v>
          </cell>
          <cell r="H1766" t="str">
            <v>SIM</v>
          </cell>
          <cell r="I1766" t="n">
            <v>0.15243262792183004</v>
          </cell>
        </row>
        <row r="1767">
          <cell r="A1767" t="n">
            <v>92381111</v>
          </cell>
          <cell r="B1767" t="n">
            <v>20</v>
          </cell>
          <cell r="C1767" t="str">
            <v xml:space="preserve">PROPIONATO DE FLUTICASONA - 50MCG</v>
          </cell>
          <cell r="D1767" t="str">
            <v xml:space="preserve">FLIXOTIDE DISKUS - 50MCG</v>
          </cell>
          <cell r="E1767" t="str">
            <v>GLAXOSMITKLINE</v>
          </cell>
          <cell r="F1767" t="n">
            <v>60</v>
          </cell>
          <cell r="G1767" t="str">
            <v>DOSE</v>
          </cell>
          <cell r="H1767" t="str">
            <v>SIM</v>
          </cell>
          <cell r="I1767" t="n">
            <v>1.0835717821167665</v>
          </cell>
        </row>
        <row r="1768">
          <cell r="A1768" t="n">
            <v>92406149</v>
          </cell>
          <cell r="B1768" t="n">
            <v>20</v>
          </cell>
          <cell r="C1768" t="str">
            <v xml:space="preserve">CLARITROMICINA - UD 500MG</v>
          </cell>
          <cell r="D1768" t="str">
            <v xml:space="preserve">KLARICID - UD 500MG</v>
          </cell>
          <cell r="E1768" t="str">
            <v>ABBOTT</v>
          </cell>
          <cell r="F1768" t="n">
            <v>1</v>
          </cell>
          <cell r="G1768" t="str">
            <v>COM</v>
          </cell>
          <cell r="H1768" t="str">
            <v>NÃO</v>
          </cell>
          <cell r="I1768" t="n">
            <v>14.843229472000388</v>
          </cell>
        </row>
        <row r="1769">
          <cell r="A1769" t="n">
            <v>92393233</v>
          </cell>
          <cell r="B1769" t="n">
            <v>20</v>
          </cell>
          <cell r="C1769" t="str">
            <v>NITRENDIPINA</v>
          </cell>
          <cell r="D1769" t="str">
            <v xml:space="preserve">CALTREN 10 MG</v>
          </cell>
          <cell r="E1769" t="str">
            <v>LIBBS</v>
          </cell>
          <cell r="F1769" t="n">
            <v>1</v>
          </cell>
          <cell r="G1769" t="str">
            <v>COM</v>
          </cell>
          <cell r="H1769" t="str">
            <v>NÃO</v>
          </cell>
          <cell r="I1769" t="n">
            <v>1.4992998010758276</v>
          </cell>
        </row>
        <row r="1770">
          <cell r="A1770" t="n">
            <v>92427790</v>
          </cell>
          <cell r="B1770" t="n">
            <v>20</v>
          </cell>
          <cell r="C1770" t="str">
            <v xml:space="preserve">SUCRALFATO - 1GRA</v>
          </cell>
          <cell r="D1770" t="str">
            <v xml:space="preserve">SUCRAFILM - 1GRA</v>
          </cell>
          <cell r="E1770" t="str">
            <v xml:space="preserve">SIGMA PHARMA</v>
          </cell>
          <cell r="F1770" t="n">
            <v>1</v>
          </cell>
          <cell r="G1770" t="str">
            <v>COM</v>
          </cell>
          <cell r="H1770" t="str">
            <v>NÃO</v>
          </cell>
          <cell r="I1770" t="n">
            <v>1.5439154307305594</v>
          </cell>
        </row>
        <row r="1771">
          <cell r="A1771" t="n">
            <v>92377750</v>
          </cell>
          <cell r="B1771" t="n">
            <v>20</v>
          </cell>
          <cell r="C1771" t="str">
            <v xml:space="preserve">GLICAZIDA MR - 30MG</v>
          </cell>
          <cell r="D1771" t="str">
            <v xml:space="preserve">DIAMICRON MR - 30MG</v>
          </cell>
          <cell r="E1771" t="str">
            <v>SERVIER</v>
          </cell>
          <cell r="F1771" t="n">
            <v>1</v>
          </cell>
          <cell r="G1771" t="str">
            <v>COM</v>
          </cell>
          <cell r="H1771" t="str">
            <v>NÃO</v>
          </cell>
          <cell r="I1771" t="n">
            <v>0.95552528053896379</v>
          </cell>
        </row>
        <row r="1772">
          <cell r="A1772" t="n">
            <v>92441408</v>
          </cell>
          <cell r="B1772" t="n">
            <v>20</v>
          </cell>
          <cell r="C1772" t="str">
            <v xml:space="preserve">BENZILPENICILINA POTASSICA - 5.000.000UI</v>
          </cell>
          <cell r="D1772" t="str">
            <v xml:space="preserve">BENZILPENICILINA POTASSICA - 5.000.000UI</v>
          </cell>
          <cell r="E1772" t="str">
            <v>EUROFARMA</v>
          </cell>
          <cell r="F1772" t="n">
            <v>1</v>
          </cell>
          <cell r="G1772" t="str">
            <v>FA</v>
          </cell>
          <cell r="H1772" t="str">
            <v>NÃO</v>
          </cell>
          <cell r="I1772" t="n">
            <v>7.587088855267405</v>
          </cell>
        </row>
        <row r="1773">
          <cell r="A1773" t="n">
            <v>92369995</v>
          </cell>
          <cell r="B1773" t="n">
            <v>20</v>
          </cell>
          <cell r="C1773" t="str">
            <v xml:space="preserve">MELOXICAM - 15MG</v>
          </cell>
          <cell r="D1773" t="str">
            <v xml:space="preserve">INICOX - 15MG</v>
          </cell>
          <cell r="E1773" t="str">
            <v>FARMOQUIMICA</v>
          </cell>
          <cell r="F1773" t="n">
            <v>1</v>
          </cell>
          <cell r="G1773" t="str">
            <v>COM</v>
          </cell>
          <cell r="H1773" t="str">
            <v>NÃO</v>
          </cell>
          <cell r="I1773" t="n">
            <v>3.8945768400718577</v>
          </cell>
        </row>
        <row r="1774">
          <cell r="A1774" t="n">
            <v>90262794</v>
          </cell>
          <cell r="B1774" t="n">
            <v>20</v>
          </cell>
          <cell r="C1774" t="str">
            <v xml:space="preserve">CLORIDRATO DE TRAMADOL - 50MG</v>
          </cell>
          <cell r="D1774" t="str">
            <v xml:space="preserve">CLORIDRATO DE TRAMADOL - 50MG</v>
          </cell>
          <cell r="E1774" t="str">
            <v xml:space="preserve">TEUTO BRAS.</v>
          </cell>
          <cell r="F1774" t="n">
            <v>1</v>
          </cell>
          <cell r="G1774" t="str">
            <v>CAP</v>
          </cell>
          <cell r="H1774" t="str">
            <v>NÃO</v>
          </cell>
          <cell r="I1774" t="n">
            <v>2.4476769590984984</v>
          </cell>
        </row>
        <row r="1775">
          <cell r="A1775" t="n">
            <v>90296036</v>
          </cell>
          <cell r="B1775" t="n">
            <v>20</v>
          </cell>
          <cell r="C1775" t="str">
            <v xml:space="preserve">DEXAMETASONA + SULFATO DE NEOMICINA + SULFATO DE POLIMIXINA B - 3,5GRA POMADA</v>
          </cell>
          <cell r="D1775" t="str">
            <v xml:space="preserve">MAXITROL - 3,5GRA POMADA</v>
          </cell>
          <cell r="E1775" t="str">
            <v>ALCON</v>
          </cell>
          <cell r="F1775" t="n">
            <v>3.5</v>
          </cell>
          <cell r="G1775" t="str">
            <v>G</v>
          </cell>
          <cell r="H1775" t="str">
            <v>SIM</v>
          </cell>
          <cell r="I1775" t="n">
            <v>6.4442907211797902</v>
          </cell>
        </row>
        <row r="1776">
          <cell r="A1776" t="n">
            <v>90202490</v>
          </cell>
          <cell r="B1776" t="n">
            <v>20</v>
          </cell>
          <cell r="C1776" t="str">
            <v xml:space="preserve">CLORETO DE SODIO - 20%  20ML</v>
          </cell>
          <cell r="D1776" t="str">
            <v xml:space="preserve">CLORETO DE SODIO - 20%  20ML</v>
          </cell>
          <cell r="E1776" t="str">
            <v>HYPOFARMA</v>
          </cell>
          <cell r="F1776" t="n">
            <v>1</v>
          </cell>
          <cell r="G1776" t="str">
            <v>AMP</v>
          </cell>
          <cell r="H1776" t="str">
            <v>NÃO</v>
          </cell>
          <cell r="I1776" t="n">
            <v>1.8128655920378334</v>
          </cell>
        </row>
        <row r="1777">
          <cell r="A1777" t="n">
            <v>90255631</v>
          </cell>
          <cell r="B1777" t="n">
            <v>20</v>
          </cell>
          <cell r="C1777" t="str">
            <v xml:space="preserve">IODIXANOL 320 MG IODOML SOL. INJ FA X 100 ML</v>
          </cell>
          <cell r="D1777" t="str">
            <v xml:space="preserve">VISIPAQUE 320 MG IODOML SOL. INJ FA X 100 ML</v>
          </cell>
          <cell r="E1777" t="str">
            <v>FARMASA</v>
          </cell>
          <cell r="F1777" t="n">
            <v>100</v>
          </cell>
          <cell r="G1777" t="str">
            <v>ML</v>
          </cell>
          <cell r="H1777" t="str">
            <v>SIM</v>
          </cell>
          <cell r="I1777" t="n">
            <v>5.0685084417963155</v>
          </cell>
        </row>
        <row r="1778">
          <cell r="A1778" t="n">
            <v>90295218</v>
          </cell>
          <cell r="B1778" t="n">
            <v>20</v>
          </cell>
          <cell r="C1778" t="str">
            <v xml:space="preserve">CLORIDRATO DE METFORMINA - 500MG</v>
          </cell>
          <cell r="D1778" t="str">
            <v xml:space="preserve">METTA SR - 500MG</v>
          </cell>
          <cell r="E1778" t="str">
            <v xml:space="preserve">TORRENT DO BRASIL</v>
          </cell>
          <cell r="F1778" t="n">
            <v>1</v>
          </cell>
          <cell r="G1778" t="str">
            <v>COM</v>
          </cell>
          <cell r="H1778" t="str">
            <v>NÃO</v>
          </cell>
          <cell r="I1778" t="n">
            <v>0.51919964662018514</v>
          </cell>
        </row>
        <row r="1779">
          <cell r="A1779" t="n">
            <v>90876466</v>
          </cell>
          <cell r="B1779" t="n">
            <v>20</v>
          </cell>
          <cell r="C1779" t="str">
            <v xml:space="preserve">CONCENTRADO PARA HEMODIÁLISE CPHD SOL. ÁCIDA NA 138, CA 3,5 E K 1 MEQL FR. PLÁST. X 5 L</v>
          </cell>
          <cell r="D1779" t="str">
            <v xml:space="preserve">CONCENTRADO PARA HEMODIÁLISE CPHD SOL. ÁCIDA NA 138, CA 3,5 E K 1 MEQL FR. PLÁST. X 5 L</v>
          </cell>
          <cell r="E1779" t="str">
            <v>FARMARIN</v>
          </cell>
          <cell r="F1779" t="n">
            <v>1</v>
          </cell>
          <cell r="G1779" t="str">
            <v>FR</v>
          </cell>
          <cell r="H1779" t="str">
            <v>NÃO</v>
          </cell>
          <cell r="I1779" t="n">
            <v>28.141458457293425</v>
          </cell>
        </row>
        <row r="1780">
          <cell r="A1780" t="n">
            <v>92468748</v>
          </cell>
          <cell r="B1780" t="n">
            <v>20</v>
          </cell>
          <cell r="C1780" t="str">
            <v xml:space="preserve">PARACETAMOL - 750MG</v>
          </cell>
          <cell r="D1780" t="str">
            <v xml:space="preserve">PARACETAMOL - 750MG</v>
          </cell>
          <cell r="E1780" t="str">
            <v xml:space="preserve">UNIAO QUIMICA</v>
          </cell>
          <cell r="F1780" t="n">
            <v>1</v>
          </cell>
          <cell r="G1780" t="str">
            <v>COM</v>
          </cell>
          <cell r="H1780" t="str">
            <v>NÃO</v>
          </cell>
          <cell r="I1780" t="n">
            <v>0.66922110701293591</v>
          </cell>
        </row>
        <row r="1781">
          <cell r="A1781" t="n">
            <v>92427146</v>
          </cell>
          <cell r="B1781" t="n">
            <v>20</v>
          </cell>
          <cell r="C1781" t="str">
            <v xml:space="preserve">BESILATO DE ANLODIPINA - 5MG + MALEATO DE ENALAPRIL - 10MG</v>
          </cell>
          <cell r="D1781" t="str">
            <v xml:space="preserve">SINERGEN - 5MG  10MG</v>
          </cell>
          <cell r="E1781" t="str">
            <v>BIOSINTETICA</v>
          </cell>
          <cell r="F1781" t="n">
            <v>1</v>
          </cell>
          <cell r="G1781" t="str">
            <v>CAP</v>
          </cell>
          <cell r="H1781" t="str">
            <v>NÃO</v>
          </cell>
          <cell r="I1781" t="n">
            <v>3.1219708016093559</v>
          </cell>
        </row>
        <row r="1782">
          <cell r="A1782" t="n">
            <v>90249283</v>
          </cell>
          <cell r="B1782" t="n">
            <v>20</v>
          </cell>
          <cell r="C1782" t="str">
            <v xml:space="preserve">CEFAZOLINA SÓDICA</v>
          </cell>
          <cell r="D1782" t="str">
            <v xml:space="preserve">FAZOLIX 1 G PÓ LIOF. INJ. CX. 50 FA</v>
          </cell>
          <cell r="E1782" t="str">
            <v>NOVAFARMA</v>
          </cell>
          <cell r="F1782" t="n">
            <v>1</v>
          </cell>
          <cell r="G1782" t="str">
            <v>FA</v>
          </cell>
          <cell r="H1782" t="str">
            <v>NÃO</v>
          </cell>
          <cell r="I1782" t="n">
            <v>9.9091854277634752</v>
          </cell>
        </row>
        <row r="1783">
          <cell r="A1783" t="n">
            <v>92423426</v>
          </cell>
          <cell r="B1783" t="n">
            <v>20</v>
          </cell>
          <cell r="C1783" t="str">
            <v xml:space="preserve">CICLOSPORINA - 25MG</v>
          </cell>
          <cell r="D1783" t="str">
            <v xml:space="preserve">SANDIMMUN NEORAL - 25MG</v>
          </cell>
          <cell r="E1783" t="str">
            <v>NOVARTIS</v>
          </cell>
          <cell r="F1783" t="n">
            <v>1</v>
          </cell>
          <cell r="G1783" t="str">
            <v>CAP</v>
          </cell>
          <cell r="H1783" t="str">
            <v>NÃO</v>
          </cell>
          <cell r="I1783" t="n">
            <v>2.6310001455522327</v>
          </cell>
        </row>
        <row r="1784">
          <cell r="A1784" t="n">
            <v>90257987</v>
          </cell>
          <cell r="B1784" t="n">
            <v>20</v>
          </cell>
          <cell r="C1784" t="str">
            <v xml:space="preserve">CEFALOTINA SÓDICA  1 G PÓ SOL. INJ. CX. 50 FA + DIL. X 4 ML</v>
          </cell>
          <cell r="D1784" t="str">
            <v xml:space="preserve">CEFALOTINA 1 G PÓ SOL. INJ. CX. 50 FA + DIL. X 4 ML</v>
          </cell>
          <cell r="E1784" t="str">
            <v xml:space="preserve">TEUTO BRAS.</v>
          </cell>
          <cell r="F1784" t="n">
            <v>1</v>
          </cell>
          <cell r="G1784" t="str">
            <v>FA</v>
          </cell>
          <cell r="H1784" t="str">
            <v>NÃO</v>
          </cell>
          <cell r="I1784" t="n">
            <v>8.2737709701405251</v>
          </cell>
        </row>
        <row r="1785">
          <cell r="A1785" t="n">
            <v>90237358</v>
          </cell>
          <cell r="B1785" t="n">
            <v>20</v>
          </cell>
          <cell r="C1785" t="str">
            <v xml:space="preserve">DIAZEPAM - 10MG (5MGML) SOL. INJ.</v>
          </cell>
          <cell r="D1785" t="str">
            <v xml:space="preserve">DIAZEPAM - 10MG (5MGML) SOL. INJ.</v>
          </cell>
          <cell r="E1785" t="str">
            <v>GERMED</v>
          </cell>
          <cell r="F1785" t="n">
            <v>1</v>
          </cell>
          <cell r="G1785" t="str">
            <v>AMP</v>
          </cell>
          <cell r="H1785" t="str">
            <v>NÃO</v>
          </cell>
          <cell r="I1785" t="n">
            <v>0.98680980728197287</v>
          </cell>
        </row>
        <row r="1786">
          <cell r="A1786" t="n">
            <v>90939085</v>
          </cell>
          <cell r="B1786" t="n">
            <v>20</v>
          </cell>
          <cell r="C1786" t="str">
            <v xml:space="preserve">GENITURINARIO IN VIVO CISTOCINTILOGRAFIA DIRETA</v>
          </cell>
          <cell r="D1786" t="str">
            <v xml:space="preserve">GENITURINARIO IN VIVO CISTOCINTILOGRAFIA DIRETA</v>
          </cell>
          <cell r="E1786" t="str">
            <v>SBMN</v>
          </cell>
          <cell r="F1786" t="n">
            <v>1</v>
          </cell>
          <cell r="G1786" t="str">
            <v>UN</v>
          </cell>
          <cell r="H1786" t="str">
            <v>NÃO</v>
          </cell>
          <cell r="I1786" t="n">
            <v>249.06787323685606</v>
          </cell>
        </row>
        <row r="1787">
          <cell r="A1787" t="n">
            <v>90938887</v>
          </cell>
          <cell r="B1787" t="n">
            <v>20</v>
          </cell>
          <cell r="C1787" t="str">
            <v xml:space="preserve">Insumo radioativo - colóide ou DTPA-99mTc para Cintilografia para estudo de transito esofagico</v>
          </cell>
          <cell r="D1787" t="str">
            <v xml:space="preserve">Insumo radioativo - colóide ou DTPA-99mTc para Cintilografia para estudo de transito esofagico</v>
          </cell>
          <cell r="E1787" t="str">
            <v>SBMN</v>
          </cell>
          <cell r="F1787" t="n">
            <v>1</v>
          </cell>
          <cell r="G1787" t="str">
            <v>UN</v>
          </cell>
          <cell r="H1787" t="str">
            <v>NÃO</v>
          </cell>
          <cell r="I1787" t="n">
            <v>224.60805594449999</v>
          </cell>
        </row>
        <row r="1788">
          <cell r="A1788" t="n">
            <v>90328019</v>
          </cell>
          <cell r="B1788" t="n">
            <v>20</v>
          </cell>
          <cell r="C1788" t="str">
            <v xml:space="preserve">SULFATO DE NEOMICINA + BACITRACINA - 50GRA POM.</v>
          </cell>
          <cell r="D1788" t="str">
            <v xml:space="preserve">NEBACETIN - 50GRA</v>
          </cell>
          <cell r="E1788" t="str">
            <v xml:space="preserve">NYCOMED PHARMA</v>
          </cell>
          <cell r="F1788" t="n">
            <v>50</v>
          </cell>
          <cell r="G1788" t="str">
            <v>G</v>
          </cell>
          <cell r="H1788" t="str">
            <v>SIM</v>
          </cell>
          <cell r="I1788" t="n">
            <v>0.56659683572660835</v>
          </cell>
        </row>
        <row r="1789">
          <cell r="A1789" t="n">
            <v>90274890</v>
          </cell>
          <cell r="B1789" t="n">
            <v>20</v>
          </cell>
          <cell r="C1789" t="str">
            <v xml:space="preserve">GADODIAMIDA 287 MGML SOL. INJ. FA X  10 ML</v>
          </cell>
          <cell r="D1789" t="str">
            <v xml:space="preserve">OMNISCAN 287 MGML SOL. INJ. FA X  10 ML</v>
          </cell>
          <cell r="E1789" t="str">
            <v>FARMASA</v>
          </cell>
          <cell r="F1789" t="n">
            <v>10</v>
          </cell>
          <cell r="G1789" t="str">
            <v>ML</v>
          </cell>
          <cell r="H1789" t="str">
            <v>SIM</v>
          </cell>
          <cell r="I1789" t="n">
            <v>21.529710199598551</v>
          </cell>
        </row>
        <row r="1790">
          <cell r="A1790" t="n">
            <v>92420761</v>
          </cell>
          <cell r="B1790" t="n">
            <v>20</v>
          </cell>
          <cell r="C1790" t="str">
            <v xml:space="preserve">FOSFATO DE PREDNISOLONA - 3MG  100ML SOL.</v>
          </cell>
          <cell r="D1790" t="str">
            <v xml:space="preserve">PREDSIM - 3MG  100ML SOL.</v>
          </cell>
          <cell r="E1790" t="str">
            <v xml:space="preserve">SCHERING PLOUGHMANTECORP</v>
          </cell>
          <cell r="F1790" t="n">
            <v>100</v>
          </cell>
          <cell r="G1790" t="str">
            <v>ML</v>
          </cell>
          <cell r="H1790" t="str">
            <v>SIM</v>
          </cell>
          <cell r="I1790" t="n">
            <v>0.35614658245672531</v>
          </cell>
        </row>
        <row r="1791">
          <cell r="A1791" t="n">
            <v>90199669</v>
          </cell>
          <cell r="B1791" t="str">
            <v>00</v>
          </cell>
          <cell r="C1791" t="str">
            <v xml:space="preserve">IMUNOGLOBULINA ANTI-RHO(D) 250 MCG SOL. INJ. CX. SER. PREENCH. X 1 ML</v>
          </cell>
          <cell r="D1791" t="str">
            <v xml:space="preserve">PARTOGAMA SDF 250 MCG SOL. INJ. CX. SER. PREENCH. X 1 ML</v>
          </cell>
          <cell r="E1791" t="str">
            <v xml:space="preserve">BAXTER HEALTHCARE - USA</v>
          </cell>
          <cell r="F1791" t="n">
            <v>1</v>
          </cell>
          <cell r="G1791" t="str">
            <v>SER</v>
          </cell>
          <cell r="H1791" t="str">
            <v>NÃO</v>
          </cell>
          <cell r="I1791" t="n">
            <v>246.38732282390089</v>
          </cell>
        </row>
        <row r="1792">
          <cell r="A1792" t="n">
            <v>90226941</v>
          </cell>
          <cell r="B1792" t="n">
            <v>20</v>
          </cell>
          <cell r="C1792" t="str">
            <v xml:space="preserve">GABAPENTINA - 300MG</v>
          </cell>
          <cell r="D1792" t="str">
            <v xml:space="preserve">GABAPENTINA - 300MG</v>
          </cell>
          <cell r="E1792" t="str">
            <v>RANBAXY</v>
          </cell>
          <cell r="F1792" t="n">
            <v>1</v>
          </cell>
          <cell r="G1792" t="str">
            <v>CAP</v>
          </cell>
          <cell r="H1792" t="str">
            <v>NÃO</v>
          </cell>
          <cell r="I1792" t="n">
            <v>2.8000471054113816</v>
          </cell>
        </row>
        <row r="1793">
          <cell r="A1793" t="n">
            <v>90404017</v>
          </cell>
          <cell r="B1793" t="n">
            <v>20</v>
          </cell>
          <cell r="C1793" t="str">
            <v xml:space="preserve">MALEATO DE ENALAPRIL - 20MG</v>
          </cell>
          <cell r="D1793" t="str">
            <v xml:space="preserve">RENITEC - 20MG</v>
          </cell>
          <cell r="E1793" t="str">
            <v xml:space="preserve">MERCK SHARP &amp; DOHME</v>
          </cell>
          <cell r="F1793" t="n">
            <v>1</v>
          </cell>
          <cell r="G1793" t="str">
            <v>COM</v>
          </cell>
          <cell r="H1793" t="str">
            <v>NÃO</v>
          </cell>
          <cell r="I1793" t="n">
            <v>1.4191560931135077</v>
          </cell>
        </row>
        <row r="1794">
          <cell r="A1794" t="n">
            <v>90311108</v>
          </cell>
          <cell r="B1794" t="n">
            <v>20</v>
          </cell>
          <cell r="C1794" t="str">
            <v xml:space="preserve">BESILATO DE ATRACÚRIO 10 MGML SOL INJ IV CX 25 AMP X 5 ML</v>
          </cell>
          <cell r="D1794" t="str">
            <v xml:space="preserve">BESILATO DE ATRACÚRIO 10 MGML SOL INJ IV CX 25 AMP X 5 ML</v>
          </cell>
          <cell r="E1794" t="str">
            <v>NOVAFARMA</v>
          </cell>
          <cell r="F1794" t="n">
            <v>1</v>
          </cell>
          <cell r="G1794" t="str">
            <v>AMP</v>
          </cell>
          <cell r="H1794" t="str">
            <v>NÃO</v>
          </cell>
          <cell r="I1794" t="n">
            <v>28.793279768641295</v>
          </cell>
        </row>
        <row r="1795">
          <cell r="A1795" t="n">
            <v>90305132</v>
          </cell>
          <cell r="B1795" t="n">
            <v>20</v>
          </cell>
          <cell r="C1795" t="str">
            <v xml:space="preserve">CLORETO DE SODIO 0,9% SOL. INJ. SIST. FECH. BOLSA X 500 ML</v>
          </cell>
          <cell r="D1795" t="str">
            <v xml:space="preserve">CLORETO DE SODIO 0,9% SOL. INJ. SIST. FECH. BOLSA X 500 ML</v>
          </cell>
          <cell r="E1795" t="str">
            <v>TEXON</v>
          </cell>
          <cell r="F1795" t="n">
            <v>1</v>
          </cell>
          <cell r="G1795" t="str">
            <v>UN</v>
          </cell>
          <cell r="H1795" t="str">
            <v>NÃO</v>
          </cell>
          <cell r="I1795" t="n">
            <v>5.4286305286256757</v>
          </cell>
        </row>
        <row r="1796">
          <cell r="A1796" t="n">
            <v>90299124</v>
          </cell>
          <cell r="B1796" t="n">
            <v>20</v>
          </cell>
          <cell r="C1796" t="str">
            <v>SINVASTATINA</v>
          </cell>
          <cell r="D1796" t="str">
            <v xml:space="preserve">SINVASTACOR 20 MG CX. 60 CP. REV.</v>
          </cell>
          <cell r="E1796" t="str">
            <v>HEXAL</v>
          </cell>
          <cell r="F1796" t="n">
            <v>1</v>
          </cell>
          <cell r="G1796" t="str">
            <v>COM</v>
          </cell>
          <cell r="H1796" t="str">
            <v>NÃO</v>
          </cell>
          <cell r="I1796" t="n">
            <v>0.7426319898382383</v>
          </cell>
        </row>
        <row r="1797">
          <cell r="A1797" t="n">
            <v>92412688</v>
          </cell>
          <cell r="B1797" t="n">
            <v>20</v>
          </cell>
          <cell r="C1797" t="str">
            <v xml:space="preserve">MONONITRATO DE ISOSSORBIDA - 40MG</v>
          </cell>
          <cell r="D1797" t="str">
            <v xml:space="preserve">MONOCORDIL - 40MG</v>
          </cell>
          <cell r="E1797" t="str">
            <v>BALDACCI</v>
          </cell>
          <cell r="F1797" t="n">
            <v>1</v>
          </cell>
          <cell r="G1797" t="str">
            <v>COM</v>
          </cell>
          <cell r="H1797" t="str">
            <v>NÃO</v>
          </cell>
          <cell r="I1797" t="n">
            <v>0.73543301145251405</v>
          </cell>
        </row>
        <row r="1798">
          <cell r="A1798" t="n">
            <v>92423930</v>
          </cell>
          <cell r="B1798" t="n">
            <v>20</v>
          </cell>
          <cell r="C1798" t="str">
            <v xml:space="preserve">CLORIDRATO DE RANITIDINA - 150MG</v>
          </cell>
          <cell r="D1798" t="str">
            <v xml:space="preserve">RANIDIN - 150MG</v>
          </cell>
          <cell r="E1798" t="str">
            <v xml:space="preserve">UNIAO QUIMICA</v>
          </cell>
          <cell r="F1798" t="n">
            <v>1</v>
          </cell>
          <cell r="G1798" t="str">
            <v>COM</v>
          </cell>
          <cell r="H1798" t="str">
            <v>NÃO</v>
          </cell>
          <cell r="I1798" t="n">
            <v>1.0154924263909204</v>
          </cell>
        </row>
        <row r="1799">
          <cell r="A1799" t="n">
            <v>91501032</v>
          </cell>
          <cell r="B1799" t="n">
            <v>20</v>
          </cell>
          <cell r="C1799" t="str">
            <v xml:space="preserve">CARVEDILOL - 3,125MG</v>
          </cell>
          <cell r="D1799" t="str">
            <v xml:space="preserve">DIVELOL - 3,125MG</v>
          </cell>
          <cell r="E1799" t="str">
            <v>BALDACCI</v>
          </cell>
          <cell r="F1799" t="n">
            <v>1</v>
          </cell>
          <cell r="G1799" t="str">
            <v>COM</v>
          </cell>
          <cell r="H1799" t="str">
            <v>NÃO</v>
          </cell>
          <cell r="I1799" t="n">
            <v>0.91097211358114338</v>
          </cell>
        </row>
        <row r="1800">
          <cell r="A1800" t="n">
            <v>90172884</v>
          </cell>
          <cell r="B1800" t="n">
            <v>20</v>
          </cell>
          <cell r="C1800" t="str">
            <v xml:space="preserve">SULFATO DE NEOMICINA + BACITRACINA ZINCICA - 10GRA POM. DERM.</v>
          </cell>
          <cell r="D1800" t="str">
            <v xml:space="preserve">TEUTOMICIN - 10GRA POM. DERM.</v>
          </cell>
          <cell r="E1800" t="str">
            <v xml:space="preserve">TEUTO BRAS.</v>
          </cell>
          <cell r="F1800" t="n">
            <v>10</v>
          </cell>
          <cell r="G1800" t="str">
            <v>G</v>
          </cell>
          <cell r="H1800" t="str">
            <v>SIM</v>
          </cell>
          <cell r="I1800" t="n">
            <v>1.1176134040786303</v>
          </cell>
        </row>
        <row r="1801">
          <cell r="A1801" t="n">
            <v>92439667</v>
          </cell>
          <cell r="B1801" t="n">
            <v>20</v>
          </cell>
          <cell r="C1801" t="str">
            <v xml:space="preserve">FOSFATO DE POTASSIO - 2MEQ  10ML</v>
          </cell>
          <cell r="D1801" t="str">
            <v xml:space="preserve">FOSFATO DE POTASSIO - 2MEQ 10ML</v>
          </cell>
          <cell r="E1801" t="str">
            <v>DARROW</v>
          </cell>
          <cell r="F1801" t="n">
            <v>1</v>
          </cell>
          <cell r="G1801" t="str">
            <v>AMP</v>
          </cell>
          <cell r="H1801" t="str">
            <v>NÃO</v>
          </cell>
          <cell r="I1801" t="n">
            <v>1.664610291781712</v>
          </cell>
        </row>
        <row r="1802">
          <cell r="A1802" t="n">
            <v>92249949</v>
          </cell>
          <cell r="B1802" t="n">
            <v>20</v>
          </cell>
          <cell r="C1802" t="str">
            <v xml:space="preserve">FIBRASE COM CLORANFENICOL POMADA 30G</v>
          </cell>
          <cell r="D1802" t="str">
            <v xml:space="preserve">FIBRASE C CLORANFENICOL POMADA 30G</v>
          </cell>
          <cell r="E1802" t="str">
            <v xml:space="preserve">PHARMACIA PFIZER</v>
          </cell>
          <cell r="F1802" t="n">
            <v>30</v>
          </cell>
          <cell r="G1802" t="str">
            <v>G</v>
          </cell>
          <cell r="H1802" t="str">
            <v>SIM</v>
          </cell>
          <cell r="I1802" t="n">
            <v>2.1985514419760488</v>
          </cell>
        </row>
        <row r="1803">
          <cell r="A1803" t="n">
            <v>90223535</v>
          </cell>
          <cell r="B1803" t="n">
            <v>20</v>
          </cell>
          <cell r="C1803" t="str">
            <v xml:space="preserve">RISPERIDONA 3 MG CX. 20 CP.</v>
          </cell>
          <cell r="D1803" t="str">
            <v xml:space="preserve">RISPERIX 3 MG CX. 20 CP.</v>
          </cell>
          <cell r="E1803" t="str">
            <v xml:space="preserve">ASPEN PHARMA</v>
          </cell>
          <cell r="F1803" t="n">
            <v>1</v>
          </cell>
          <cell r="G1803" t="str">
            <v>COM</v>
          </cell>
          <cell r="H1803" t="str">
            <v>NÃO</v>
          </cell>
          <cell r="I1803" t="n">
            <v>5.0610015810020244</v>
          </cell>
        </row>
        <row r="1804">
          <cell r="A1804" t="n">
            <v>90224469</v>
          </cell>
          <cell r="B1804" t="n">
            <v>20</v>
          </cell>
          <cell r="C1804" t="str">
            <v xml:space="preserve">CLORETO DE POTASSIO 60MGML - 150ML XPE</v>
          </cell>
          <cell r="D1804" t="str">
            <v xml:space="preserve">CLORETO DE POTASSIO 60MGML - 150ML XPE</v>
          </cell>
          <cell r="E1804" t="str">
            <v xml:space="preserve">PRATI DONADUZZI</v>
          </cell>
          <cell r="F1804" t="n">
            <v>150</v>
          </cell>
          <cell r="G1804" t="str">
            <v>ML</v>
          </cell>
          <cell r="H1804" t="str">
            <v>SIM</v>
          </cell>
          <cell r="I1804" t="n">
            <v>0.015704940048089377</v>
          </cell>
        </row>
        <row r="1805">
          <cell r="A1805" t="n">
            <v>90527020</v>
          </cell>
          <cell r="B1805" t="n">
            <v>20</v>
          </cell>
          <cell r="C1805" t="str">
            <v xml:space="preserve">ALOPURINOL - 300MG</v>
          </cell>
          <cell r="D1805" t="str">
            <v xml:space="preserve">ZYLORIC - 300MG</v>
          </cell>
          <cell r="E1805" t="str">
            <v>GLAXOSMITKLINE</v>
          </cell>
          <cell r="F1805" t="n">
            <v>1</v>
          </cell>
          <cell r="G1805" t="str">
            <v>COM</v>
          </cell>
          <cell r="H1805" t="str">
            <v>NÃO</v>
          </cell>
          <cell r="I1805" t="n">
            <v>1.2592506366248628</v>
          </cell>
        </row>
        <row r="1806">
          <cell r="A1806" t="n">
            <v>92431771</v>
          </cell>
          <cell r="B1806" t="n">
            <v>20</v>
          </cell>
          <cell r="C1806" t="str">
            <v xml:space="preserve">CLORIDRATO DE TRAMADOL 50 MG CX. 10  CAP.</v>
          </cell>
          <cell r="D1806" t="str">
            <v xml:space="preserve">TRAMADON 50 MG CX. 10  CAP.</v>
          </cell>
          <cell r="E1806" t="str">
            <v>CRISTALIA</v>
          </cell>
          <cell r="F1806" t="n">
            <v>1</v>
          </cell>
          <cell r="G1806" t="str">
            <v>CAP</v>
          </cell>
          <cell r="H1806" t="str">
            <v>NÃO</v>
          </cell>
          <cell r="I1806" t="n">
            <v>2.9023122544937183</v>
          </cell>
        </row>
        <row r="1807">
          <cell r="A1807" t="n">
            <v>90277074</v>
          </cell>
          <cell r="B1807" t="n">
            <v>20</v>
          </cell>
          <cell r="C1807" t="str">
            <v xml:space="preserve">CAPTOPRIL - 25MG</v>
          </cell>
          <cell r="D1807" t="str">
            <v xml:space="preserve">CAPTOPRIL - 25MG</v>
          </cell>
          <cell r="E1807" t="str">
            <v xml:space="preserve">UNIAO QUIMICA</v>
          </cell>
          <cell r="F1807" t="n">
            <v>1</v>
          </cell>
          <cell r="G1807" t="str">
            <v>COM</v>
          </cell>
          <cell r="H1807" t="str">
            <v>NÃO</v>
          </cell>
          <cell r="I1807" t="n">
            <v>0.81153543614489687</v>
          </cell>
        </row>
        <row r="1808">
          <cell r="A1808" t="n">
            <v>90164130</v>
          </cell>
          <cell r="B1808" t="n">
            <v>20</v>
          </cell>
          <cell r="C1808" t="str">
            <v xml:space="preserve">ACIDO VALPROICO - 250MG</v>
          </cell>
          <cell r="D1808" t="str">
            <v xml:space="preserve">DEPAKENE - 250MG</v>
          </cell>
          <cell r="E1808" t="str">
            <v>ABBOTT</v>
          </cell>
          <cell r="F1808" t="n">
            <v>1</v>
          </cell>
          <cell r="G1808" t="str">
            <v>CAP</v>
          </cell>
          <cell r="H1808" t="str">
            <v>NÃO</v>
          </cell>
          <cell r="I1808" t="n">
            <v>0.72835846774017077</v>
          </cell>
        </row>
        <row r="1809">
          <cell r="A1809" t="n">
            <v>92201016</v>
          </cell>
          <cell r="B1809" t="n">
            <v>20</v>
          </cell>
          <cell r="C1809" t="str">
            <v xml:space="preserve">BESILATO DE CISATRACURIO - 20MG  10ML</v>
          </cell>
          <cell r="D1809" t="str">
            <v xml:space="preserve">NIMBIUM - 20MG  10ML</v>
          </cell>
          <cell r="E1809" t="str">
            <v>GLAXOSMITKLINE</v>
          </cell>
          <cell r="F1809" t="n">
            <v>1</v>
          </cell>
          <cell r="G1809" t="str">
            <v>AMP</v>
          </cell>
          <cell r="H1809" t="str">
            <v>NÃO</v>
          </cell>
          <cell r="I1809" t="n">
            <v>69.144597258518331</v>
          </cell>
        </row>
        <row r="1810">
          <cell r="A1810" t="n">
            <v>92402836</v>
          </cell>
          <cell r="B1810" t="n">
            <v>20</v>
          </cell>
          <cell r="C1810" t="str">
            <v xml:space="preserve">CLORETO DE POTASSIO + CLORETO DE SODIO + CITRATO DE SODIO + GLICOSE(TODAS) - 25ML</v>
          </cell>
          <cell r="D1810" t="str">
            <v xml:space="preserve">HIDRAFIX - 25ML (TODAS)</v>
          </cell>
          <cell r="E1810" t="str">
            <v xml:space="preserve">NYCOMED PHARMA</v>
          </cell>
          <cell r="F1810" t="n">
            <v>1</v>
          </cell>
          <cell r="G1810" t="str">
            <v>UN</v>
          </cell>
          <cell r="H1810" t="str">
            <v>NÃO</v>
          </cell>
          <cell r="I1810" t="n">
            <v>4.0645721951949456</v>
          </cell>
        </row>
        <row r="1811">
          <cell r="A1811" t="n">
            <v>90223039</v>
          </cell>
          <cell r="B1811" t="n">
            <v>20</v>
          </cell>
          <cell r="C1811" t="str">
            <v>CLARITROMICINA</v>
          </cell>
          <cell r="D1811" t="str">
            <v xml:space="preserve">CLARITRON 500 MG PÓ SOL. INJ. FA + DIL. X 10 ML</v>
          </cell>
          <cell r="E1811" t="str">
            <v xml:space="preserve">ASPEN PHARMA</v>
          </cell>
          <cell r="F1811" t="n">
            <v>1</v>
          </cell>
          <cell r="G1811" t="str">
            <v>UN</v>
          </cell>
          <cell r="H1811" t="str">
            <v>NÃO</v>
          </cell>
          <cell r="I1811" t="n">
            <v>161.18126586852139</v>
          </cell>
        </row>
        <row r="1812">
          <cell r="A1812" t="n">
            <v>92394019</v>
          </cell>
          <cell r="B1812" t="n">
            <v>20</v>
          </cell>
          <cell r="C1812" t="str">
            <v xml:space="preserve">CAPTOPRIL - 50MG</v>
          </cell>
          <cell r="D1812" t="str">
            <v xml:space="preserve">CAPTOPRIL - 50MG</v>
          </cell>
          <cell r="E1812" t="str">
            <v>BIOSINTETICA</v>
          </cell>
          <cell r="F1812" t="n">
            <v>1</v>
          </cell>
          <cell r="G1812" t="str">
            <v>COM</v>
          </cell>
          <cell r="H1812" t="str">
            <v>NÃO</v>
          </cell>
          <cell r="I1812" t="n">
            <v>1.7431372147095816</v>
          </cell>
        </row>
        <row r="1813">
          <cell r="A1813" t="n">
            <v>92433340</v>
          </cell>
          <cell r="B1813" t="n">
            <v>20</v>
          </cell>
          <cell r="C1813" t="str">
            <v xml:space="preserve">AMPICILINA 500 MG PÓ LIOF. INJ. CX. 50 FA + 50 AMP. DIL. X 5 ML</v>
          </cell>
          <cell r="D1813" t="str">
            <v xml:space="preserve">UNI AMPICILIN 500 MG PÓ LIOF. INJ. CX. 50 FA + 50 AMP. DIL. X 5 ML</v>
          </cell>
          <cell r="E1813" t="str">
            <v xml:space="preserve">UNIAO QUIMICA</v>
          </cell>
          <cell r="F1813" t="n">
            <v>1</v>
          </cell>
          <cell r="G1813" t="str">
            <v>FA</v>
          </cell>
          <cell r="H1813" t="str">
            <v>NÃO</v>
          </cell>
          <cell r="I1813" t="n">
            <v>5.6129340656602533</v>
          </cell>
        </row>
        <row r="1814">
          <cell r="A1814" t="n">
            <v>90270274</v>
          </cell>
          <cell r="B1814" t="n">
            <v>20</v>
          </cell>
          <cell r="C1814" t="str">
            <v xml:space="preserve">DECANOATO DE HALOPERIDOL - 5MG1ML</v>
          </cell>
          <cell r="D1814" t="str">
            <v xml:space="preserve">HALO - 5MG1ML</v>
          </cell>
          <cell r="E1814" t="str">
            <v>CRISTALIA</v>
          </cell>
          <cell r="F1814" t="n">
            <v>1</v>
          </cell>
          <cell r="G1814" t="str">
            <v>AMP</v>
          </cell>
          <cell r="H1814" t="str">
            <v>NÃO</v>
          </cell>
          <cell r="I1814" t="n">
            <v>4.1249331603408796</v>
          </cell>
        </row>
        <row r="1815">
          <cell r="A1815" t="n">
            <v>90135075</v>
          </cell>
          <cell r="B1815" t="n">
            <v>20</v>
          </cell>
          <cell r="C1815" t="str">
            <v xml:space="preserve">AMPICILINA 1 G PÓ SOL. INJ. CX. 100 FA+ AMP. DIL. X 5 ML</v>
          </cell>
          <cell r="D1815" t="str">
            <v xml:space="preserve">CILINON 1 G PÓ SOL. INJ. CX. 100 FA+ AMP. DIL. X 5 ML</v>
          </cell>
          <cell r="E1815" t="str">
            <v>ARISTON</v>
          </cell>
          <cell r="F1815" t="n">
            <v>1</v>
          </cell>
          <cell r="G1815" t="str">
            <v>UN</v>
          </cell>
          <cell r="H1815" t="str">
            <v>NÃO</v>
          </cell>
          <cell r="I1815" t="n">
            <v>5.0707608647364379</v>
          </cell>
        </row>
        <row r="1816">
          <cell r="A1816" t="n">
            <v>92454046</v>
          </cell>
          <cell r="B1816" t="n">
            <v>20</v>
          </cell>
          <cell r="C1816" t="str">
            <v xml:space="preserve">DIAZEPAM - 5MGML - 2ML</v>
          </cell>
          <cell r="D1816" t="str">
            <v xml:space="preserve">DIAZEPAM - 5MGML - 2ML</v>
          </cell>
          <cell r="E1816" t="str">
            <v xml:space="preserve">UNIAO QUIMICA</v>
          </cell>
          <cell r="F1816" t="n">
            <v>1</v>
          </cell>
          <cell r="G1816" t="str">
            <v>AMP</v>
          </cell>
          <cell r="H1816" t="str">
            <v>NÃO</v>
          </cell>
          <cell r="I1816" t="n">
            <v>0.80310525762556217</v>
          </cell>
        </row>
        <row r="1817">
          <cell r="A1817" t="n">
            <v>90296087</v>
          </cell>
          <cell r="B1817" t="n">
            <v>20</v>
          </cell>
          <cell r="C1817" t="str">
            <v xml:space="preserve">SULFATO DE GENTAMICINA 80 MG SOL. INJ. CX. 50 AMP. X 2 ML</v>
          </cell>
          <cell r="D1817" t="str">
            <v xml:space="preserve">NEO GENTAMICIN 80 MG SOL. INJ. CX. 50 AMP. X 2 ML</v>
          </cell>
          <cell r="E1817" t="str">
            <v xml:space="preserve">NEO QUIMICA</v>
          </cell>
          <cell r="F1817" t="n">
            <v>1</v>
          </cell>
          <cell r="G1817" t="str">
            <v>AMP</v>
          </cell>
          <cell r="H1817" t="str">
            <v>NÃO</v>
          </cell>
          <cell r="I1817" t="n">
            <v>4.8079769677091146</v>
          </cell>
        </row>
        <row r="1818">
          <cell r="A1818" t="n">
            <v>92457533</v>
          </cell>
          <cell r="B1818" t="str">
            <v>00</v>
          </cell>
          <cell r="C1818" t="str">
            <v xml:space="preserve">APREPITANTO 80 MG CX. 2 CAP + 125 MG CX. 1 CAP</v>
          </cell>
          <cell r="D1818" t="str">
            <v xml:space="preserve">EMEND 80 MG CX. 2 CAP + 125 MG CX. 1 CAP</v>
          </cell>
          <cell r="E1818" t="str">
            <v xml:space="preserve">MERCK SHARP &amp; DOHME</v>
          </cell>
          <cell r="F1818" t="n">
            <v>1</v>
          </cell>
          <cell r="G1818" t="str">
            <v>CAP</v>
          </cell>
          <cell r="H1818" t="str">
            <v>NÃO</v>
          </cell>
          <cell r="I1818" t="n">
            <v>240.32399329626111</v>
          </cell>
        </row>
        <row r="1819">
          <cell r="A1819" t="n">
            <v>90261445</v>
          </cell>
          <cell r="B1819" t="n">
            <v>20</v>
          </cell>
          <cell r="C1819" t="str">
            <v xml:space="preserve">SULFATO DE MAGNÉSIO 50% SOL. INJ. CX. 100 AMP X 10 ML</v>
          </cell>
          <cell r="D1819" t="str">
            <v xml:space="preserve">HYPOMAGNE 50% SOL. INJ. CX. 100 AMP X 10 ML</v>
          </cell>
          <cell r="E1819" t="str">
            <v>HYPOFARMA</v>
          </cell>
          <cell r="F1819" t="n">
            <v>1</v>
          </cell>
          <cell r="G1819" t="str">
            <v>AMP</v>
          </cell>
          <cell r="H1819" t="str">
            <v>NÃO</v>
          </cell>
          <cell r="I1819" t="n">
            <v>1.8827622118561602</v>
          </cell>
        </row>
        <row r="1820">
          <cell r="A1820" t="n">
            <v>90374010</v>
          </cell>
          <cell r="B1820" t="n">
            <v>20</v>
          </cell>
          <cell r="C1820" t="str">
            <v xml:space="preserve">DIPIRIDAMOL - 2ML</v>
          </cell>
          <cell r="D1820" t="str">
            <v xml:space="preserve">PERSANTIN - 2ML</v>
          </cell>
          <cell r="E1820" t="str">
            <v xml:space="preserve">BOEHRINGER INGELHEIM</v>
          </cell>
          <cell r="F1820" t="n">
            <v>1</v>
          </cell>
          <cell r="G1820" t="str">
            <v>AMP</v>
          </cell>
          <cell r="H1820" t="str">
            <v>NÃO</v>
          </cell>
          <cell r="I1820" t="n">
            <v>0.8939003887612893</v>
          </cell>
        </row>
        <row r="1821">
          <cell r="A1821" t="n">
            <v>92467911</v>
          </cell>
          <cell r="B1821" t="n">
            <v>20</v>
          </cell>
          <cell r="C1821" t="str">
            <v xml:space="preserve">CLORIDRATO DE FEXOFENADINA - 120MG</v>
          </cell>
          <cell r="D1821" t="str">
            <v xml:space="preserve">CLORIDRATO DE FEXOFENADINA - 120MG</v>
          </cell>
          <cell r="E1821" t="str">
            <v xml:space="preserve">MEPHA- RATIOPHARM</v>
          </cell>
          <cell r="F1821" t="n">
            <v>1</v>
          </cell>
          <cell r="G1821" t="str">
            <v>COM</v>
          </cell>
          <cell r="H1821" t="str">
            <v>NÃO</v>
          </cell>
          <cell r="I1821" t="n">
            <v>3.2793224290930754</v>
          </cell>
        </row>
        <row r="1822">
          <cell r="A1822" t="n">
            <v>90312589</v>
          </cell>
          <cell r="B1822" t="n">
            <v>20</v>
          </cell>
          <cell r="C1822" t="str">
            <v xml:space="preserve">BUTILBROMETO DE ESCOPOLAMINA 20MGML SOL. INJ. CX. 06 AMP. X 1 ML</v>
          </cell>
          <cell r="D1822" t="str">
            <v xml:space="preserve">BUTILBROMETO DE ESCOPOLAMINA 20MGML SOL. INJ. CX. 06 AMP. X 1 ML</v>
          </cell>
          <cell r="E1822" t="str">
            <v xml:space="preserve">TEUTO BRAS.</v>
          </cell>
          <cell r="F1822" t="n">
            <v>1</v>
          </cell>
          <cell r="G1822" t="str">
            <v>AMP</v>
          </cell>
          <cell r="H1822" t="str">
            <v>NÃO</v>
          </cell>
          <cell r="I1822" t="n">
            <v>1.7868818960559489</v>
          </cell>
        </row>
        <row r="1823">
          <cell r="A1823" t="n">
            <v>90289706</v>
          </cell>
          <cell r="B1823" t="n">
            <v>20</v>
          </cell>
          <cell r="C1823" t="str">
            <v xml:space="preserve">COLCHICINA 0,5 MG CX. 30 CP.</v>
          </cell>
          <cell r="D1823" t="str">
            <v xml:space="preserve">COLCHIS 0,5 MG CX. 30 CP.</v>
          </cell>
          <cell r="E1823" t="str">
            <v>APSEN</v>
          </cell>
          <cell r="F1823" t="n">
            <v>1</v>
          </cell>
          <cell r="G1823" t="str">
            <v>COM</v>
          </cell>
          <cell r="H1823" t="str">
            <v>NÃO</v>
          </cell>
          <cell r="I1823" t="n">
            <v>1.5628404195340619</v>
          </cell>
        </row>
        <row r="1824">
          <cell r="A1824" t="n">
            <v>90135601</v>
          </cell>
          <cell r="B1824" t="n">
            <v>20</v>
          </cell>
          <cell r="C1824" t="str">
            <v xml:space="preserve">SUCCINATO SÓDICO DE HIDROCORTISONA 500 MG PÓ LIOF. INJ. CX. 50 FA</v>
          </cell>
          <cell r="D1824" t="str">
            <v xml:space="preserve">CORTISTON 500 MG PÓ LIOF. INJ. CX. 50 FA</v>
          </cell>
          <cell r="E1824" t="str">
            <v>ARISTON</v>
          </cell>
          <cell r="F1824" t="n">
            <v>1</v>
          </cell>
          <cell r="G1824" t="str">
            <v>FA</v>
          </cell>
          <cell r="H1824" t="str">
            <v>NÃO</v>
          </cell>
          <cell r="I1824" t="n">
            <v>13.207012590727551</v>
          </cell>
        </row>
        <row r="1825">
          <cell r="A1825" t="n">
            <v>90143558</v>
          </cell>
          <cell r="B1825" t="n">
            <v>20</v>
          </cell>
          <cell r="C1825" t="str">
            <v xml:space="preserve">CLORIDRATO DE RANITIDINA - 15MGML  120ML</v>
          </cell>
          <cell r="D1825" t="str">
            <v xml:space="preserve">CLORIDRATO DE RANITIDINA - 15MGML  120ML</v>
          </cell>
          <cell r="E1825" t="str">
            <v xml:space="preserve">EMS SA</v>
          </cell>
          <cell r="F1825" t="n">
            <v>120</v>
          </cell>
          <cell r="G1825" t="str">
            <v>ML</v>
          </cell>
          <cell r="H1825" t="str">
            <v>SIM</v>
          </cell>
          <cell r="I1825" t="n">
            <v>0.24276760378939871</v>
          </cell>
        </row>
        <row r="1826">
          <cell r="A1826" t="n">
            <v>90204093</v>
          </cell>
          <cell r="B1826" t="n">
            <v>20</v>
          </cell>
          <cell r="C1826" t="str">
            <v xml:space="preserve">ONDANSETRONA 4 MG CX. 10 CP. SOL.</v>
          </cell>
          <cell r="D1826" t="str">
            <v xml:space="preserve">VONAU FLASH 4 MG CX. 10 CP. SOL.</v>
          </cell>
          <cell r="E1826" t="str">
            <v xml:space="preserve">BIOLAB SANUS</v>
          </cell>
          <cell r="F1826" t="n">
            <v>1</v>
          </cell>
          <cell r="G1826" t="str">
            <v>COM</v>
          </cell>
          <cell r="H1826" t="str">
            <v>NÃO</v>
          </cell>
          <cell r="I1826" t="n">
            <v>3.0353026009102164</v>
          </cell>
        </row>
        <row r="1827">
          <cell r="A1827" t="n">
            <v>90302494</v>
          </cell>
          <cell r="B1827" t="n">
            <v>20</v>
          </cell>
          <cell r="C1827" t="str">
            <v xml:space="preserve">ÁGUA PARA IRRIGAÇÃO SOL.INJ. X 2000 ML IRR</v>
          </cell>
          <cell r="D1827" t="str">
            <v xml:space="preserve">ÁGUA PARA IRRIGAÇÃO SOL.INJ. X 2000 ML IRR</v>
          </cell>
          <cell r="E1827" t="str">
            <v xml:space="preserve">FRESENIUS KABI AG - ALEMANHA</v>
          </cell>
          <cell r="F1827" t="n">
            <v>1</v>
          </cell>
          <cell r="G1827" t="str">
            <v>UN</v>
          </cell>
          <cell r="H1827" t="str">
            <v>NÃO</v>
          </cell>
          <cell r="I1827" t="n">
            <v>17.527888875633007</v>
          </cell>
        </row>
        <row r="1828">
          <cell r="A1828" t="n">
            <v>90268733</v>
          </cell>
          <cell r="B1828" t="n">
            <v>20</v>
          </cell>
          <cell r="C1828" t="str">
            <v xml:space="preserve">DIMETICONA 75 MGML EMUL. ORAL  FR. PLÁST.  GTS. X  15  ML</v>
          </cell>
          <cell r="D1828" t="str">
            <v xml:space="preserve">SIMETICONA 75 MGML EMUL. ORAL  FR. PLÁST.  GTS. X  15  ML</v>
          </cell>
          <cell r="E1828" t="str">
            <v xml:space="preserve">MERCK S.A.</v>
          </cell>
          <cell r="F1828" t="n">
            <v>300</v>
          </cell>
          <cell r="G1828" t="str">
            <v>GTS</v>
          </cell>
          <cell r="H1828" t="str">
            <v>SIM</v>
          </cell>
          <cell r="I1828" t="n">
            <v>0.031381711156304462</v>
          </cell>
        </row>
        <row r="1829">
          <cell r="A1829" t="n">
            <v>91020026</v>
          </cell>
          <cell r="B1829" t="n">
            <v>20</v>
          </cell>
          <cell r="C1829" t="str">
            <v xml:space="preserve">BESILATO DE ANLODIPINO - 10MG</v>
          </cell>
          <cell r="D1829" t="str">
            <v xml:space="preserve">NORVASC - 10MG</v>
          </cell>
          <cell r="E1829" t="str">
            <v xml:space="preserve">PHARMACIA PFIZER</v>
          </cell>
          <cell r="F1829" t="n">
            <v>1</v>
          </cell>
          <cell r="G1829" t="str">
            <v>COM</v>
          </cell>
          <cell r="H1829" t="str">
            <v>NÃO</v>
          </cell>
          <cell r="I1829" t="n">
            <v>2.8611391401445245</v>
          </cell>
        </row>
        <row r="1830">
          <cell r="A1830" t="n">
            <v>90287266</v>
          </cell>
          <cell r="B1830" t="n">
            <v>20</v>
          </cell>
          <cell r="C1830" t="str">
            <v xml:space="preserve">MIDAZOLAM 5 MG (1 MGML) SOL. INJ. CX. 100 AMP. X 5 ML</v>
          </cell>
          <cell r="D1830" t="str">
            <v xml:space="preserve">MIDAZOLAM 5 MG (1 MGML) SOL. INJ. CX. 100 AMP. X 5 ML</v>
          </cell>
          <cell r="E1830" t="str">
            <v>HIPOLABOR</v>
          </cell>
          <cell r="F1830" t="n">
            <v>1</v>
          </cell>
          <cell r="G1830" t="str">
            <v>AMP</v>
          </cell>
          <cell r="H1830" t="str">
            <v>NÃO</v>
          </cell>
          <cell r="I1830" t="n">
            <v>4.0739329352037954</v>
          </cell>
        </row>
        <row r="1831">
          <cell r="A1831" t="n">
            <v>90267117</v>
          </cell>
          <cell r="B1831" t="n">
            <v>20</v>
          </cell>
          <cell r="C1831" t="str">
            <v xml:space="preserve">ACICLOVIR - 200MG</v>
          </cell>
          <cell r="D1831" t="str">
            <v xml:space="preserve">ACICLOVIR - 200MG</v>
          </cell>
          <cell r="E1831" t="str">
            <v>BRAINFARMA</v>
          </cell>
          <cell r="F1831" t="n">
            <v>1</v>
          </cell>
          <cell r="G1831" t="str">
            <v>COM</v>
          </cell>
          <cell r="H1831" t="str">
            <v>NÃO</v>
          </cell>
          <cell r="I1831" t="n">
            <v>4.1081693491438189</v>
          </cell>
        </row>
        <row r="1832">
          <cell r="A1832" t="n">
            <v>90284860</v>
          </cell>
          <cell r="B1832" t="n">
            <v>20</v>
          </cell>
          <cell r="C1832" t="str">
            <v xml:space="preserve">CLORETO DE SÓDIO 0,9% SOL. INJ. SIST. FECH. FR. X 50ML</v>
          </cell>
          <cell r="D1832" t="str">
            <v xml:space="preserve">CLORETO DE SÓDIO 0,9% SOL. INJ. SIST. FECH. FR. X 50ML</v>
          </cell>
          <cell r="E1832" t="str">
            <v xml:space="preserve">FRESENIUS KABI UNIDADE AQUIRAZ</v>
          </cell>
          <cell r="F1832" t="n">
            <v>1</v>
          </cell>
          <cell r="G1832" t="str">
            <v>FR</v>
          </cell>
          <cell r="H1832" t="str">
            <v>NÃO</v>
          </cell>
          <cell r="I1832" t="n">
            <v>6.7473806099518461</v>
          </cell>
        </row>
        <row r="1833">
          <cell r="A1833" t="n">
            <v>92456898</v>
          </cell>
          <cell r="B1833" t="n">
            <v>20</v>
          </cell>
          <cell r="C1833" t="str">
            <v xml:space="preserve">LEVOFLOXACINO - 500MG</v>
          </cell>
          <cell r="D1833" t="str">
            <v xml:space="preserve">LEVOFLOXACINO - 500MG</v>
          </cell>
          <cell r="E1833" t="str">
            <v>EUROFARMA</v>
          </cell>
          <cell r="F1833" t="n">
            <v>1</v>
          </cell>
          <cell r="G1833" t="str">
            <v>COM</v>
          </cell>
          <cell r="H1833" t="str">
            <v>NÃO</v>
          </cell>
          <cell r="I1833" t="n">
            <v>10.03219919042682</v>
          </cell>
        </row>
        <row r="1834">
          <cell r="A1834" t="n">
            <v>90249631</v>
          </cell>
          <cell r="B1834" t="n">
            <v>20</v>
          </cell>
          <cell r="C1834" t="str">
            <v xml:space="preserve">CLORIDRATO DE CIPROFLOXACINO</v>
          </cell>
          <cell r="D1834" t="str">
            <v xml:space="preserve">CLORIDRATO  DE  CIPROFLOXACINO 500 MG CX. 6  CP. REV.</v>
          </cell>
          <cell r="E1834" t="str">
            <v>SANDOZ</v>
          </cell>
          <cell r="F1834" t="n">
            <v>1</v>
          </cell>
          <cell r="G1834" t="str">
            <v>COM</v>
          </cell>
          <cell r="H1834" t="str">
            <v>NÃO</v>
          </cell>
          <cell r="I1834" t="n">
            <v>8.1258982204986161</v>
          </cell>
        </row>
        <row r="1835">
          <cell r="A1835" t="n">
            <v>90144317</v>
          </cell>
          <cell r="B1835" t="n">
            <v>20</v>
          </cell>
          <cell r="C1835" t="str">
            <v xml:space="preserve">CLORIDRATO DE CIPROFLOXACINO</v>
          </cell>
          <cell r="D1835" t="str">
            <v xml:space="preserve">CLORIDRATO  DE  CIPROFLOXACINO 500 MG CX. 10  CP. REV.</v>
          </cell>
          <cell r="E1835" t="str">
            <v xml:space="preserve">EMS SA</v>
          </cell>
          <cell r="F1835" t="n">
            <v>1</v>
          </cell>
          <cell r="G1835" t="str">
            <v>COM</v>
          </cell>
          <cell r="H1835" t="str">
            <v>NÃO</v>
          </cell>
          <cell r="I1835" t="n">
            <v>7.6007064136886253</v>
          </cell>
        </row>
        <row r="1836">
          <cell r="A1836" t="n">
            <v>90126475</v>
          </cell>
          <cell r="B1836" t="n">
            <v>20</v>
          </cell>
          <cell r="C1836" t="str">
            <v xml:space="preserve">CLORIDRATO DE SERTRALINA</v>
          </cell>
          <cell r="D1836" t="str">
            <v xml:space="preserve">TOLREST 100 MG CX. 14  CP. REV.</v>
          </cell>
          <cell r="E1836" t="str">
            <v>BIOSINTETICA</v>
          </cell>
          <cell r="F1836" t="n">
            <v>1</v>
          </cell>
          <cell r="G1836" t="str">
            <v>COM</v>
          </cell>
          <cell r="H1836" t="str">
            <v>NÃO</v>
          </cell>
          <cell r="I1836" t="n">
            <v>4.4032668376467869</v>
          </cell>
        </row>
        <row r="1837">
          <cell r="A1837" t="n">
            <v>90268245</v>
          </cell>
          <cell r="B1837" t="n">
            <v>20</v>
          </cell>
          <cell r="C1837" t="str">
            <v xml:space="preserve">CLORIDRATO DE BUPIVACAÍNA 0,25% SV SOL. INJ. CX. 10 EST. X 20 ML</v>
          </cell>
          <cell r="D1837" t="str">
            <v xml:space="preserve">NEOCAINA 0,25% SV SOL. INJ. CX. 10 EST. X 20 ML</v>
          </cell>
          <cell r="E1837" t="str">
            <v>CRISTALIA</v>
          </cell>
          <cell r="F1837" t="n">
            <v>20</v>
          </cell>
          <cell r="G1837" t="str">
            <v>ML</v>
          </cell>
          <cell r="H1837" t="str">
            <v>SIM</v>
          </cell>
          <cell r="I1837" t="n">
            <v>1.1602019682906086</v>
          </cell>
        </row>
        <row r="1838">
          <cell r="A1838" t="n">
            <v>90293320</v>
          </cell>
          <cell r="B1838" t="n">
            <v>20</v>
          </cell>
          <cell r="C1838" t="str">
            <v xml:space="preserve">GLICOSE+CLORETO DE SÓDIO SOL. INJ. SIST. FECH. FR. X 1000ML</v>
          </cell>
          <cell r="D1838" t="str">
            <v xml:space="preserve">GLICO-FISIOLOGICO SOL. INJ. SIST. FECH. FR. X 1000ML</v>
          </cell>
          <cell r="E1838" t="str">
            <v xml:space="preserve">FRESENIUS KABI UNIDADE AQUIRAZ</v>
          </cell>
          <cell r="F1838" t="n">
            <v>1</v>
          </cell>
          <cell r="G1838" t="str">
            <v>UN</v>
          </cell>
          <cell r="H1838" t="str">
            <v>NÃO</v>
          </cell>
          <cell r="I1838" t="n">
            <v>11.207245086116302</v>
          </cell>
        </row>
        <row r="1839">
          <cell r="A1839" t="n">
            <v>92461093</v>
          </cell>
          <cell r="B1839" t="n">
            <v>20</v>
          </cell>
          <cell r="C1839" t="str">
            <v xml:space="preserve">CLORIDRATO DE AMBROXOL 6 MGML  XPE. FR. VD. X 120  ML+ CP.MED.</v>
          </cell>
          <cell r="D1839" t="str">
            <v xml:space="preserve">CLORIDRATO DE AMBROXOL 6 MGML  XPE. FR. VD. X 120  ML+ CP.MED.</v>
          </cell>
          <cell r="E1839" t="str">
            <v xml:space="preserve">NEO QUIMICA</v>
          </cell>
          <cell r="F1839" t="n">
            <v>120</v>
          </cell>
          <cell r="G1839" t="str">
            <v>ML</v>
          </cell>
          <cell r="H1839" t="str">
            <v>SIM</v>
          </cell>
          <cell r="I1839" t="n">
            <v>0.17807329122836266</v>
          </cell>
        </row>
        <row r="1840">
          <cell r="A1840" t="n">
            <v>90277503</v>
          </cell>
          <cell r="B1840" t="n">
            <v>20</v>
          </cell>
          <cell r="C1840" t="str">
            <v>SINVASTATINA</v>
          </cell>
          <cell r="D1840" t="str">
            <v xml:space="preserve">CLINFAR 40 MG CX. 30 CP. REV.</v>
          </cell>
          <cell r="E1840" t="str">
            <v xml:space="preserve">MERCK S.A.</v>
          </cell>
          <cell r="F1840" t="n">
            <v>1</v>
          </cell>
          <cell r="G1840" t="str">
            <v>COM</v>
          </cell>
          <cell r="H1840" t="str">
            <v>NÃO</v>
          </cell>
          <cell r="I1840" t="n">
            <v>2.0073594511101827</v>
          </cell>
        </row>
        <row r="1841">
          <cell r="A1841" t="n">
            <v>92458955</v>
          </cell>
          <cell r="B1841" t="n">
            <v>20</v>
          </cell>
          <cell r="C1841" t="str">
            <v xml:space="preserve">SULFATO DE MORFINA - 10MGML  60ML SOL. ORAL</v>
          </cell>
          <cell r="D1841" t="str">
            <v xml:space="preserve">DIMORF - 10MGML  60ML SOL.ORAL</v>
          </cell>
          <cell r="E1841" t="str">
            <v>CRISTALIA</v>
          </cell>
          <cell r="F1841" t="n">
            <v>60</v>
          </cell>
          <cell r="G1841" t="str">
            <v>ML</v>
          </cell>
          <cell r="H1841" t="str">
            <v>SIM</v>
          </cell>
          <cell r="I1841" t="n">
            <v>0.54216769150757271</v>
          </cell>
        </row>
        <row r="1842">
          <cell r="A1842" t="n">
            <v>90122704</v>
          </cell>
          <cell r="B1842" t="n">
            <v>20</v>
          </cell>
          <cell r="C1842" t="str">
            <v xml:space="preserve">ACETAZOLAMIDA 250 MG FR. X 25 CP.</v>
          </cell>
          <cell r="D1842" t="str">
            <v xml:space="preserve">DIAMOX  250 MG FR. X 25 CP.</v>
          </cell>
          <cell r="E1842" t="str">
            <v xml:space="preserve">UNIAO QUIMICA</v>
          </cell>
          <cell r="F1842" t="n">
            <v>1</v>
          </cell>
          <cell r="G1842" t="str">
            <v>COM</v>
          </cell>
          <cell r="H1842" t="str">
            <v>NÃO</v>
          </cell>
          <cell r="I1842" t="n">
            <v>0.53312843121480291</v>
          </cell>
        </row>
        <row r="1843">
          <cell r="A1843" t="n">
            <v>90256786</v>
          </cell>
          <cell r="B1843" t="n">
            <v>20</v>
          </cell>
          <cell r="C1843" t="str">
            <v xml:space="preserve">ACICLOVIR 200 MG CX. 10 CP.</v>
          </cell>
          <cell r="D1843" t="str">
            <v xml:space="preserve">ACICLOVIR 200 MG CX. 10 CP.</v>
          </cell>
          <cell r="E1843" t="str">
            <v xml:space="preserve">PRATI DONADUZZI</v>
          </cell>
          <cell r="F1843" t="n">
            <v>1</v>
          </cell>
          <cell r="G1843" t="str">
            <v>COM</v>
          </cell>
          <cell r="H1843" t="str">
            <v>NÃO</v>
          </cell>
          <cell r="I1843" t="n">
            <v>3.3180891814765112</v>
          </cell>
        </row>
        <row r="1844">
          <cell r="A1844" t="n">
            <v>90303539</v>
          </cell>
          <cell r="B1844" t="n">
            <v>20</v>
          </cell>
          <cell r="C1844" t="str">
            <v xml:space="preserve">ZIPRASIDONA - 80MG</v>
          </cell>
          <cell r="D1844" t="str">
            <v xml:space="preserve">GEODON - 80MG</v>
          </cell>
          <cell r="E1844" t="str">
            <v xml:space="preserve">PHARMACIA PFIZER</v>
          </cell>
          <cell r="F1844" t="n">
            <v>1</v>
          </cell>
          <cell r="G1844" t="str">
            <v>CAP</v>
          </cell>
          <cell r="H1844" t="str">
            <v>NÃO</v>
          </cell>
          <cell r="I1844" t="n">
            <v>21.203009854419602</v>
          </cell>
        </row>
        <row r="1845">
          <cell r="A1845" t="n">
            <v>90020596</v>
          </cell>
          <cell r="B1845" t="n">
            <v>20</v>
          </cell>
          <cell r="C1845" t="str">
            <v xml:space="preserve">PAPAÍNA 8% GEL</v>
          </cell>
          <cell r="D1845" t="str">
            <v xml:space="preserve">PAPAÍNA 8% GEL</v>
          </cell>
          <cell r="E1845" t="str">
            <v>MANIPULADO</v>
          </cell>
          <cell r="F1845" t="n">
            <v>1</v>
          </cell>
          <cell r="G1845" t="str">
            <v>G</v>
          </cell>
          <cell r="H1845" t="str">
            <v>SIM</v>
          </cell>
          <cell r="I1845" t="n">
            <v>0.56534179936526963</v>
          </cell>
        </row>
        <row r="1846">
          <cell r="A1846" t="n">
            <v>90287169</v>
          </cell>
          <cell r="B1846" t="n">
            <v>20</v>
          </cell>
          <cell r="C1846" t="str">
            <v xml:space="preserve">MANITOL 20% SOL. INJ. SIST. FECH. BOLSA X 250 ML</v>
          </cell>
          <cell r="D1846" t="str">
            <v xml:space="preserve">SOLUÇÃO DE MANITOL 20% SOL. INJ. SIST. FECH. BOLSA X 250 ML</v>
          </cell>
          <cell r="E1846" t="str">
            <v>BEKER</v>
          </cell>
          <cell r="F1846" t="n">
            <v>1</v>
          </cell>
          <cell r="G1846" t="str">
            <v>UN</v>
          </cell>
          <cell r="H1846" t="str">
            <v>NÃO</v>
          </cell>
          <cell r="I1846" t="n">
            <v>13.646844517273102</v>
          </cell>
        </row>
        <row r="1847">
          <cell r="A1847" t="n">
            <v>90351037</v>
          </cell>
          <cell r="B1847" t="n">
            <v>20</v>
          </cell>
          <cell r="C1847" t="str">
            <v xml:space="preserve">TRIANCINOLONA ( ACETONIDO ) ORABASE - 10GRA</v>
          </cell>
          <cell r="D1847" t="str">
            <v xml:space="preserve">OMCILON-A ORABASE - 10GRA</v>
          </cell>
          <cell r="E1847" t="str">
            <v>B-MS</v>
          </cell>
          <cell r="F1847" t="n">
            <v>10</v>
          </cell>
          <cell r="G1847" t="str">
            <v>G</v>
          </cell>
          <cell r="H1847" t="str">
            <v>SIM</v>
          </cell>
          <cell r="I1847" t="n">
            <v>1.5071113490677726</v>
          </cell>
        </row>
        <row r="1848">
          <cell r="A1848" t="n">
            <v>90123956</v>
          </cell>
          <cell r="B1848" t="n">
            <v>20</v>
          </cell>
          <cell r="C1848" t="str">
            <v xml:space="preserve">CEFALOTINA SÓDICA</v>
          </cell>
          <cell r="D1848" t="str">
            <v xml:space="preserve">CEFALOTIL  1 G  PÓ SOL. INJ. CX. 50  FA  VD.  +  50  AMP.  DIL. X 5 ML</v>
          </cell>
          <cell r="E1848" t="str">
            <v xml:space="preserve">UNIAO QUIMICA</v>
          </cell>
          <cell r="F1848" t="n">
            <v>1</v>
          </cell>
          <cell r="G1848" t="str">
            <v>FA</v>
          </cell>
          <cell r="H1848" t="str">
            <v>NÃO</v>
          </cell>
          <cell r="I1848" t="n">
            <v>7.55865173788838</v>
          </cell>
        </row>
        <row r="1849">
          <cell r="A1849" t="n">
            <v>92470181</v>
          </cell>
          <cell r="B1849" t="n">
            <v>20</v>
          </cell>
          <cell r="C1849" t="str">
            <v xml:space="preserve">FIBRINOLISINA+DESOXIRRIBONUCLEASE+CLORANFENICOL POMADA DERM. BISN. X 10 G.</v>
          </cell>
          <cell r="D1849" t="str">
            <v xml:space="preserve">FIBRINASE COM CLORAFENICOL POMADA DERM. BISN. X 10 G.</v>
          </cell>
          <cell r="E1849" t="str">
            <v>CRISTALIA</v>
          </cell>
          <cell r="F1849" t="n">
            <v>10</v>
          </cell>
          <cell r="G1849" t="str">
            <v>G</v>
          </cell>
          <cell r="H1849" t="str">
            <v>SIM</v>
          </cell>
          <cell r="I1849" t="n">
            <v>2.2939157648286947</v>
          </cell>
        </row>
        <row r="1850">
          <cell r="A1850" t="n">
            <v>90145232</v>
          </cell>
          <cell r="B1850" t="n">
            <v>20</v>
          </cell>
          <cell r="C1850" t="str">
            <v xml:space="preserve">FLUCONAZOL 150  MG CX. 2 CAP.</v>
          </cell>
          <cell r="D1850" t="str">
            <v xml:space="preserve">FLUCONAZOL 150  MG</v>
          </cell>
          <cell r="E1850" t="str">
            <v xml:space="preserve">EMS SA</v>
          </cell>
          <cell r="F1850" t="n">
            <v>1</v>
          </cell>
          <cell r="G1850" t="str">
            <v>CAP</v>
          </cell>
          <cell r="H1850" t="str">
            <v>NÃO</v>
          </cell>
          <cell r="I1850" t="n">
            <v>28.814015915266964</v>
          </cell>
        </row>
        <row r="1851">
          <cell r="A1851" t="n">
            <v>92399401</v>
          </cell>
          <cell r="B1851" t="n">
            <v>20</v>
          </cell>
          <cell r="C1851" t="str">
            <v xml:space="preserve">CLARITROMICINA - 500MG</v>
          </cell>
          <cell r="D1851" t="str">
            <v xml:space="preserve">CLARITROMICINA - 500MG</v>
          </cell>
          <cell r="E1851" t="str">
            <v xml:space="preserve">EMS SA</v>
          </cell>
          <cell r="F1851" t="n">
            <v>1</v>
          </cell>
          <cell r="G1851" t="str">
            <v>COM</v>
          </cell>
          <cell r="H1851" t="str">
            <v>NÃO</v>
          </cell>
          <cell r="I1851" t="n">
            <v>9.8030303644348802</v>
          </cell>
        </row>
        <row r="1852">
          <cell r="A1852" t="n">
            <v>92423973</v>
          </cell>
          <cell r="B1852" t="n">
            <v>20</v>
          </cell>
          <cell r="C1852" t="str">
            <v xml:space="preserve">CLORIDRATO DE RANITIDINA - 25MGML</v>
          </cell>
          <cell r="D1852" t="str">
            <v xml:space="preserve">CLORIDRATO DE RANITIDINA - 25MGML</v>
          </cell>
          <cell r="E1852" t="str">
            <v xml:space="preserve">UNIAO QUIMICA</v>
          </cell>
          <cell r="F1852" t="n">
            <v>1</v>
          </cell>
          <cell r="G1852" t="str">
            <v>AMP</v>
          </cell>
          <cell r="H1852" t="str">
            <v>NÃO</v>
          </cell>
          <cell r="I1852" t="n">
            <v>1.521446495045377</v>
          </cell>
        </row>
        <row r="1853">
          <cell r="A1853" t="n">
            <v>90259840</v>
          </cell>
          <cell r="B1853" t="n">
            <v>20</v>
          </cell>
          <cell r="C1853" t="str">
            <v xml:space="preserve">AMPICILINA SÓDICA 500 MG PÓ SOL. INJ. CX. 50 FA + 50 AMP. DIL.X 2 ML</v>
          </cell>
          <cell r="D1853" t="str">
            <v xml:space="preserve">AMPICILINA SÓDICA 500 MG PÓ SOL. INJ. CX. 50 FA + 50 AMP. DIL.X 2 ML</v>
          </cell>
          <cell r="E1853" t="str">
            <v xml:space="preserve">TEUTO BRAS.</v>
          </cell>
          <cell r="F1853" t="n">
            <v>1</v>
          </cell>
          <cell r="G1853" t="str">
            <v>AMP</v>
          </cell>
          <cell r="H1853" t="str">
            <v>NÃO</v>
          </cell>
          <cell r="I1853" t="n">
            <v>2.9079715777397999</v>
          </cell>
        </row>
        <row r="1854">
          <cell r="A1854" t="n">
            <v>90250079</v>
          </cell>
          <cell r="B1854" t="n">
            <v>20</v>
          </cell>
          <cell r="C1854" t="str">
            <v xml:space="preserve">TARTARATO DE ZOLPIDEM 10 MG CX. 20 CP. REV.</v>
          </cell>
          <cell r="D1854" t="str">
            <v xml:space="preserve">TARTARATO DE ZOLPIDEM 10 MG CX. 20 CP. REV.</v>
          </cell>
          <cell r="E1854" t="str">
            <v>SANDOZ</v>
          </cell>
          <cell r="F1854" t="n">
            <v>1</v>
          </cell>
          <cell r="G1854" t="str">
            <v>COM</v>
          </cell>
          <cell r="H1854" t="str">
            <v>NÃO</v>
          </cell>
          <cell r="I1854" t="n">
            <v>1.7764578000000002</v>
          </cell>
        </row>
        <row r="1855">
          <cell r="A1855" t="n">
            <v>90270193</v>
          </cell>
          <cell r="B1855" t="n">
            <v>20</v>
          </cell>
          <cell r="C1855" t="str">
            <v xml:space="preserve">DIAZEPAM 10 MG (5 MGML) SOL. INJ. CX. 50 AMP X 2 ML</v>
          </cell>
          <cell r="D1855" t="str">
            <v xml:space="preserve">COMPAZ 10 MG (5 MGML) SOL. INJ. CX. 50 AMP X 2 ML</v>
          </cell>
          <cell r="E1855" t="str">
            <v>CRISTALIA</v>
          </cell>
          <cell r="F1855" t="n">
            <v>1</v>
          </cell>
          <cell r="G1855" t="str">
            <v>AMP</v>
          </cell>
          <cell r="H1855" t="str">
            <v>NÃO</v>
          </cell>
          <cell r="I1855" t="n">
            <v>1.49</v>
          </cell>
        </row>
        <row r="1856">
          <cell r="A1856" t="n">
            <v>90216946</v>
          </cell>
          <cell r="B1856" t="n">
            <v>20</v>
          </cell>
          <cell r="C1856" t="str">
            <v>IVERMECTINA</v>
          </cell>
          <cell r="D1856" t="str">
            <v xml:space="preserve">LEVERCTIN 6 MG CX. 2 CP.</v>
          </cell>
          <cell r="E1856" t="str">
            <v xml:space="preserve">EMS SA</v>
          </cell>
          <cell r="F1856" t="n">
            <v>1</v>
          </cell>
          <cell r="G1856" t="str">
            <v>COM</v>
          </cell>
          <cell r="H1856" t="str">
            <v>NÃO</v>
          </cell>
          <cell r="I1856" t="n">
            <v>7.507505474038962</v>
          </cell>
        </row>
        <row r="1857">
          <cell r="A1857" t="n">
            <v>90145208</v>
          </cell>
          <cell r="B1857" t="n">
            <v>20</v>
          </cell>
          <cell r="C1857" t="str">
            <v xml:space="preserve">ACIDO ACETILSALICILICO - 100MG</v>
          </cell>
          <cell r="D1857" t="str">
            <v xml:space="preserve">ACIDO ACETILSALICILICO - 100MG</v>
          </cell>
          <cell r="E1857" t="str">
            <v xml:space="preserve">EMS SA</v>
          </cell>
          <cell r="F1857" t="n">
            <v>1</v>
          </cell>
          <cell r="G1857" t="str">
            <v>COM</v>
          </cell>
          <cell r="H1857" t="str">
            <v>NÃO</v>
          </cell>
          <cell r="I1857" t="n">
            <v>0.25077881255531032</v>
          </cell>
        </row>
        <row r="1858">
          <cell r="A1858" t="n">
            <v>90878647</v>
          </cell>
          <cell r="B1858" t="n">
            <v>20</v>
          </cell>
          <cell r="C1858" t="str">
            <v xml:space="preserve">IOVERSOL 320 MG IODOML  SOL. INJ. SER. PREENCH. X 50 ML</v>
          </cell>
          <cell r="D1858" t="str">
            <v xml:space="preserve">OPTIRAY 320 MG IODOML  SOL. INJ. SER. PREENCH. X 50 ML</v>
          </cell>
          <cell r="E1858" t="str">
            <v xml:space="preserve">COVIDIEN MALLINCKRODT</v>
          </cell>
          <cell r="F1858" t="n">
            <v>50</v>
          </cell>
          <cell r="G1858" t="str">
            <v>ML</v>
          </cell>
          <cell r="H1858" t="str">
            <v>SIM</v>
          </cell>
          <cell r="I1858" t="n">
            <v>4.1278925033019682</v>
          </cell>
        </row>
        <row r="1859">
          <cell r="A1859" t="n">
            <v>92460720</v>
          </cell>
          <cell r="B1859" t="n">
            <v>20</v>
          </cell>
          <cell r="C1859" t="str">
            <v xml:space="preserve">ESPIRONOLACTONA - 25MG</v>
          </cell>
          <cell r="D1859" t="str">
            <v xml:space="preserve">SPIROCTAN - 25MG</v>
          </cell>
          <cell r="E1859" t="str">
            <v xml:space="preserve">BIOLAB SANUS</v>
          </cell>
          <cell r="F1859" t="n">
            <v>1</v>
          </cell>
          <cell r="G1859" t="str">
            <v>COM</v>
          </cell>
          <cell r="H1859" t="str">
            <v>NÃO</v>
          </cell>
          <cell r="I1859" t="n">
            <v>0.76949300469161697</v>
          </cell>
        </row>
        <row r="1860">
          <cell r="A1860" t="n">
            <v>90262450</v>
          </cell>
          <cell r="B1860" t="n">
            <v>20</v>
          </cell>
          <cell r="C1860" t="str">
            <v xml:space="preserve">VIDAGLIPTINA 50 MG CX. 56 CP.</v>
          </cell>
          <cell r="D1860" t="str">
            <v xml:space="preserve">GALVUS 50 MG CX. 56 CP.</v>
          </cell>
          <cell r="E1860" t="str">
            <v>NOVARTIS</v>
          </cell>
          <cell r="F1860" t="n">
            <v>1</v>
          </cell>
          <cell r="G1860" t="str">
            <v>COM</v>
          </cell>
          <cell r="H1860" t="str">
            <v>NÃO</v>
          </cell>
          <cell r="I1860" t="n">
            <v>3.4089098729709963</v>
          </cell>
        </row>
        <row r="1861">
          <cell r="A1861" t="n">
            <v>90227441</v>
          </cell>
          <cell r="B1861" t="n">
            <v>20</v>
          </cell>
          <cell r="C1861" t="str">
            <v xml:space="preserve">CLORIDRATO DE FEXOFENADINA - 180MG</v>
          </cell>
          <cell r="D1861" t="str">
            <v xml:space="preserve">CLORIDRATO DE FEXOFENADINA - 180MG</v>
          </cell>
          <cell r="E1861" t="str">
            <v>RANBAXY</v>
          </cell>
          <cell r="F1861" t="n">
            <v>1</v>
          </cell>
          <cell r="G1861" t="str">
            <v>COM</v>
          </cell>
          <cell r="H1861" t="str">
            <v>NÃO</v>
          </cell>
          <cell r="I1861" t="n">
            <v>4.9766915041159185</v>
          </cell>
        </row>
        <row r="1862">
          <cell r="A1862" t="n">
            <v>90283716</v>
          </cell>
          <cell r="B1862" t="n">
            <v>20</v>
          </cell>
          <cell r="C1862" t="str">
            <v xml:space="preserve">BESILATO DE ANLODIPINO - 5MG</v>
          </cell>
          <cell r="D1862" t="str">
            <v xml:space="preserve">BESILATO DE ANLODIPINO - 5MG</v>
          </cell>
          <cell r="E1862" t="str">
            <v>AUROBINDO</v>
          </cell>
          <cell r="F1862" t="n">
            <v>1</v>
          </cell>
          <cell r="G1862" t="str">
            <v>COM</v>
          </cell>
          <cell r="H1862" t="str">
            <v>NÃO</v>
          </cell>
          <cell r="I1862" t="n">
            <v>0.65140202062444619</v>
          </cell>
        </row>
        <row r="1863">
          <cell r="A1863" t="n">
            <v>90285271</v>
          </cell>
          <cell r="B1863" t="n">
            <v>20</v>
          </cell>
          <cell r="C1863" t="str">
            <v xml:space="preserve">CLORIDRATO DE AMIODARONA</v>
          </cell>
          <cell r="D1863" t="str">
            <v xml:space="preserve">CLORIDRATO DE AMIODARONA 100 MG CX. 20 CP.</v>
          </cell>
          <cell r="E1863" t="str">
            <v>SANOFI-AVENTIS</v>
          </cell>
          <cell r="F1863" t="n">
            <v>1</v>
          </cell>
          <cell r="G1863" t="str">
            <v>COM</v>
          </cell>
          <cell r="H1863" t="str">
            <v>NÃO</v>
          </cell>
          <cell r="I1863" t="n">
            <v>0.48690332024196953</v>
          </cell>
        </row>
        <row r="1864">
          <cell r="A1864" t="n">
            <v>92401775</v>
          </cell>
          <cell r="B1864" t="n">
            <v>20</v>
          </cell>
          <cell r="C1864" t="str">
            <v xml:space="preserve">CLORIDRATO DE METOCLOPRAMIDA - 10ML</v>
          </cell>
          <cell r="D1864" t="str">
            <v xml:space="preserve">CLORIDRATO DE METOCLOPRAMIDA - 10ML</v>
          </cell>
          <cell r="E1864" t="str">
            <v>MEDLEY</v>
          </cell>
          <cell r="F1864" t="n">
            <v>200</v>
          </cell>
          <cell r="G1864" t="str">
            <v>GTS</v>
          </cell>
          <cell r="H1864" t="str">
            <v>SIM</v>
          </cell>
          <cell r="I1864" t="n">
            <v>0.032376962041520484</v>
          </cell>
        </row>
        <row r="1865">
          <cell r="A1865" t="n">
            <v>90122500</v>
          </cell>
          <cell r="B1865" t="n">
            <v>20</v>
          </cell>
          <cell r="C1865" t="str">
            <v xml:space="preserve">GLICEROL 12% SOL. RETAL FR. X 500 ML</v>
          </cell>
          <cell r="D1865" t="str">
            <v xml:space="preserve">GLICERINA 12% SOL. RETAL FR. X 500 ML</v>
          </cell>
          <cell r="E1865" t="str">
            <v xml:space="preserve">EUROFARMA  SEGMENTA</v>
          </cell>
          <cell r="F1865" t="n">
            <v>1</v>
          </cell>
          <cell r="G1865" t="str">
            <v>UN</v>
          </cell>
          <cell r="H1865" t="str">
            <v>NÃO</v>
          </cell>
          <cell r="I1865" t="n">
            <v>8.0403102957537307</v>
          </cell>
        </row>
        <row r="1866">
          <cell r="A1866" t="n">
            <v>92456286</v>
          </cell>
          <cell r="B1866" t="n">
            <v>20</v>
          </cell>
          <cell r="C1866" t="str">
            <v xml:space="preserve">PANTOPRAZOL - 40MG</v>
          </cell>
          <cell r="D1866" t="str">
            <v xml:space="preserve">PANTOPRAZOL - 40MG</v>
          </cell>
          <cell r="E1866" t="str">
            <v xml:space="preserve">EMS SA</v>
          </cell>
          <cell r="F1866" t="n">
            <v>1</v>
          </cell>
          <cell r="G1866" t="str">
            <v>COM</v>
          </cell>
          <cell r="H1866" t="str">
            <v>NÃO</v>
          </cell>
          <cell r="I1866" t="n">
            <v>4.6738547769013383</v>
          </cell>
        </row>
        <row r="1867">
          <cell r="A1867" t="n">
            <v>90219201</v>
          </cell>
          <cell r="B1867" t="n">
            <v>20</v>
          </cell>
          <cell r="C1867" t="str">
            <v xml:space="preserve">CLORIDRATO DE CLORPROMAZINA - 25MG  5ML</v>
          </cell>
          <cell r="D1867" t="str">
            <v xml:space="preserve">AMPLICTIL - 25MG (5MGML) SOL. INJ.CX. 5 AMP X 5 ML</v>
          </cell>
          <cell r="E1867" t="str">
            <v>SANOFI-AVENTIS</v>
          </cell>
          <cell r="F1867" t="n">
            <v>1</v>
          </cell>
          <cell r="G1867" t="str">
            <v>AMP</v>
          </cell>
          <cell r="H1867" t="str">
            <v>NÃO</v>
          </cell>
          <cell r="I1867" t="n">
            <v>2.3923871442513227</v>
          </cell>
        </row>
        <row r="1868">
          <cell r="A1868" t="n">
            <v>92405975</v>
          </cell>
          <cell r="B1868" t="n">
            <v>20</v>
          </cell>
          <cell r="C1868" t="str">
            <v xml:space="preserve">COLAGENASE+CLORANFENICOL 0,6 UG + 0,01 GG POMADA  DERM. BISN. X 50 G + ESPÁTULA</v>
          </cell>
          <cell r="D1868" t="str">
            <v xml:space="preserve">KOLLAGENASE CCLORANF. 0,6 UG + 0,01 GG POMADA  DERM. BISN. X 50 G + ESPÁTULA</v>
          </cell>
          <cell r="E1868" t="str">
            <v>CRISTALIA</v>
          </cell>
          <cell r="F1868" t="n">
            <v>50</v>
          </cell>
          <cell r="G1868" t="str">
            <v>G</v>
          </cell>
          <cell r="H1868" t="str">
            <v>SIM</v>
          </cell>
          <cell r="I1868" t="n">
            <v>1.4002150360301997</v>
          </cell>
        </row>
        <row r="1869">
          <cell r="A1869" t="n">
            <v>90178777</v>
          </cell>
          <cell r="B1869" t="n">
            <v>20</v>
          </cell>
          <cell r="C1869" t="str">
            <v xml:space="preserve">FUROSEMIDA+CLORETO DE POTÁSSIO 40 MG + 50 MG CX. 20 CP.</v>
          </cell>
          <cell r="D1869" t="str">
            <v xml:space="preserve">FUROSEMIDE COMPOSTO 40 MG + 50 MG CX. 20 CP.</v>
          </cell>
          <cell r="E1869" t="str">
            <v>MEDLEY</v>
          </cell>
          <cell r="F1869" t="n">
            <v>1</v>
          </cell>
          <cell r="G1869" t="str">
            <v>COM</v>
          </cell>
          <cell r="H1869" t="str">
            <v>NÃO</v>
          </cell>
          <cell r="I1869" t="n">
            <v>0.43971028839520981</v>
          </cell>
        </row>
        <row r="1870">
          <cell r="A1870" t="n">
            <v>90797035</v>
          </cell>
          <cell r="B1870" t="n">
            <v>20</v>
          </cell>
          <cell r="C1870" t="str">
            <v xml:space="preserve">ALPRAZOLAM - 1MG</v>
          </cell>
          <cell r="D1870" t="str">
            <v xml:space="preserve">FRONTAL - 1MG</v>
          </cell>
          <cell r="E1870" t="str">
            <v xml:space="preserve">LABORATORIOS PFIZER LTDA</v>
          </cell>
          <cell r="F1870" t="n">
            <v>1</v>
          </cell>
          <cell r="G1870" t="str">
            <v>COM</v>
          </cell>
          <cell r="H1870" t="str">
            <v>NÃO</v>
          </cell>
          <cell r="I1870" t="n">
            <v>1.6185405011015934</v>
          </cell>
        </row>
        <row r="1871">
          <cell r="A1871" t="n">
            <v>90304667</v>
          </cell>
          <cell r="B1871" t="n">
            <v>20</v>
          </cell>
          <cell r="C1871" t="str">
            <v xml:space="preserve">CLORETO DE CÁLCIO+CLORETO DE POTÁSSIO+CLORETO DE SÓDIO</v>
          </cell>
          <cell r="D1871" t="str">
            <v xml:space="preserve">RINGER SOL INJ IV CX 10 BOLSA PE BLOWPACK SIST FECH X 1000 ML</v>
          </cell>
          <cell r="E1871" t="str">
            <v xml:space="preserve">HALEX ISTAR INDÚSTRIA</v>
          </cell>
          <cell r="F1871" t="n">
            <v>1</v>
          </cell>
          <cell r="G1871" t="str">
            <v>UN</v>
          </cell>
          <cell r="H1871" t="str">
            <v>NÃO</v>
          </cell>
          <cell r="I1871" t="n">
            <v>10.549960669883657</v>
          </cell>
        </row>
        <row r="1872">
          <cell r="A1872" t="n">
            <v>92457835</v>
          </cell>
          <cell r="B1872" t="n">
            <v>20</v>
          </cell>
          <cell r="C1872" t="str">
            <v xml:space="preserve">OMEPRAZOL 20 MG CX. 7 CAP.</v>
          </cell>
          <cell r="D1872" t="str">
            <v xml:space="preserve">OMEPRAZOL 20 MG CX. 7 CAP.</v>
          </cell>
          <cell r="E1872" t="str">
            <v xml:space="preserve">TEUTO BRAS.</v>
          </cell>
          <cell r="F1872" t="n">
            <v>1</v>
          </cell>
          <cell r="G1872" t="str">
            <v>COM</v>
          </cell>
          <cell r="H1872" t="str">
            <v>NÃO</v>
          </cell>
          <cell r="I1872" t="n">
            <v>1.9302369208802674</v>
          </cell>
        </row>
        <row r="1873">
          <cell r="A1873" t="n">
            <v>90285697</v>
          </cell>
          <cell r="B1873" t="n">
            <v>20</v>
          </cell>
          <cell r="C1873" t="str">
            <v xml:space="preserve">CLORIDRATO DE LIDOCAÍNA+NOREPINEFRINA</v>
          </cell>
          <cell r="D1873" t="str">
            <v xml:space="preserve">XYLESTESIN + NOREPINEFRINA 2% + 0,04 MGML SOL. INJ. CX. 50 CARP. X 1,8 ML</v>
          </cell>
          <cell r="E1873" t="str">
            <v>CRISTALIA</v>
          </cell>
          <cell r="F1873" t="n">
            <v>1</v>
          </cell>
          <cell r="G1873" t="str">
            <v>UN</v>
          </cell>
          <cell r="H1873" t="str">
            <v>NÃO</v>
          </cell>
          <cell r="I1873" t="n">
            <v>0.72238111447063924</v>
          </cell>
        </row>
        <row r="1874">
          <cell r="A1874" t="n">
            <v>92424813</v>
          </cell>
          <cell r="B1874" t="n">
            <v>20</v>
          </cell>
          <cell r="C1874" t="str">
            <v xml:space="preserve">SACCHAROMYCES BOULARDII PEDIATRICO - 200MG</v>
          </cell>
          <cell r="D1874" t="str">
            <v xml:space="preserve">REPOFLOR PEDIATRICO - 200MG</v>
          </cell>
          <cell r="E1874" t="str">
            <v>LEGRAND</v>
          </cell>
          <cell r="F1874" t="n">
            <v>1</v>
          </cell>
          <cell r="G1874" t="str">
            <v>SACHE</v>
          </cell>
          <cell r="H1874" t="str">
            <v>NÃO</v>
          </cell>
          <cell r="I1874" t="n">
            <v>5.7265379165147987</v>
          </cell>
        </row>
        <row r="1875">
          <cell r="A1875" t="n">
            <v>92377769</v>
          </cell>
          <cell r="B1875" t="n">
            <v>20</v>
          </cell>
          <cell r="C1875" t="str">
            <v xml:space="preserve">GLICLAZIDA - 30MG</v>
          </cell>
          <cell r="D1875" t="str">
            <v xml:space="preserve">DIAMICRON MR - 30MG</v>
          </cell>
          <cell r="E1875" t="str">
            <v>SERVIER</v>
          </cell>
          <cell r="F1875" t="n">
            <v>1</v>
          </cell>
          <cell r="G1875" t="str">
            <v>COM</v>
          </cell>
          <cell r="H1875" t="str">
            <v>NÃO</v>
          </cell>
          <cell r="I1875" t="n">
            <v>0.95654974813376836</v>
          </cell>
        </row>
        <row r="1876">
          <cell r="A1876" t="n">
            <v>92402844</v>
          </cell>
          <cell r="B1876" t="n">
            <v>20</v>
          </cell>
          <cell r="C1876" t="str">
            <v xml:space="preserve">UREIA CREME E LOÇAO HIDRATANTE - 60GRA</v>
          </cell>
          <cell r="D1876" t="str">
            <v xml:space="preserve">HIDRAPEL PLUS - 60GRA</v>
          </cell>
          <cell r="E1876" t="str">
            <v>STIEFEL</v>
          </cell>
          <cell r="F1876" t="n">
            <v>60</v>
          </cell>
          <cell r="G1876" t="str">
            <v>G</v>
          </cell>
          <cell r="H1876" t="str">
            <v>SIM</v>
          </cell>
          <cell r="I1876" t="n">
            <v>0.47859623226689496</v>
          </cell>
        </row>
        <row r="1877">
          <cell r="A1877" t="n">
            <v>90295285</v>
          </cell>
          <cell r="B1877" t="n">
            <v>20</v>
          </cell>
          <cell r="C1877" t="str">
            <v xml:space="preserve">OLEO MINERAL - 100ML</v>
          </cell>
          <cell r="D1877" t="str">
            <v xml:space="preserve">MINEROLEO - 100ML</v>
          </cell>
          <cell r="E1877" t="str">
            <v>CRISTALIA</v>
          </cell>
          <cell r="F1877" t="n">
            <v>100</v>
          </cell>
          <cell r="G1877" t="str">
            <v>ML</v>
          </cell>
          <cell r="H1877" t="str">
            <v>SIM</v>
          </cell>
          <cell r="I1877" t="n">
            <v>0.047111816613772471</v>
          </cell>
        </row>
        <row r="1878">
          <cell r="A1878" t="n">
            <v>92465650</v>
          </cell>
          <cell r="B1878" t="n">
            <v>20</v>
          </cell>
          <cell r="C1878" t="str">
            <v xml:space="preserve">CILOSTAZOL - 100MG</v>
          </cell>
          <cell r="D1878" t="str">
            <v xml:space="preserve">CEBRALAT - 100MG</v>
          </cell>
          <cell r="E1878" t="str">
            <v>LIBBS</v>
          </cell>
          <cell r="F1878" t="n">
            <v>1</v>
          </cell>
          <cell r="G1878" t="str">
            <v>COM</v>
          </cell>
          <cell r="H1878" t="str">
            <v>NÃO</v>
          </cell>
          <cell r="I1878" t="n">
            <v>1.4462893711843923</v>
          </cell>
        </row>
        <row r="1879">
          <cell r="A1879" t="n">
            <v>92423396</v>
          </cell>
          <cell r="B1879" t="n">
            <v>20</v>
          </cell>
          <cell r="C1879" t="str">
            <v xml:space="preserve">CICLOSPORINA - 100MG</v>
          </cell>
          <cell r="D1879" t="str">
            <v xml:space="preserve">SANDIMMUN NEORAL - 100MG</v>
          </cell>
          <cell r="E1879" t="str">
            <v>NOVARTIS</v>
          </cell>
          <cell r="F1879" t="n">
            <v>1</v>
          </cell>
          <cell r="G1879" t="str">
            <v>CAP</v>
          </cell>
          <cell r="H1879" t="str">
            <v>NÃO</v>
          </cell>
          <cell r="I1879" t="n">
            <v>8.9139331724680915</v>
          </cell>
        </row>
        <row r="1880">
          <cell r="A1880" t="n">
            <v>90210638</v>
          </cell>
          <cell r="B1880" t="n">
            <v>20</v>
          </cell>
          <cell r="C1880" t="str">
            <v xml:space="preserve">DICLOFENACO SODICO - 75MG  3ML</v>
          </cell>
          <cell r="D1880" t="str">
            <v xml:space="preserve">NEOTAREN - 75MG  3ML</v>
          </cell>
          <cell r="E1880" t="str">
            <v xml:space="preserve">NEO QUIMICA</v>
          </cell>
          <cell r="F1880" t="n">
            <v>1</v>
          </cell>
          <cell r="G1880" t="str">
            <v>AMP</v>
          </cell>
          <cell r="H1880" t="str">
            <v>NÃO</v>
          </cell>
          <cell r="I1880" t="n">
            <v>2.8166417031219555</v>
          </cell>
        </row>
        <row r="1881">
          <cell r="A1881" t="n">
            <v>90294602</v>
          </cell>
          <cell r="B1881" t="n">
            <v>20</v>
          </cell>
          <cell r="C1881" t="str">
            <v xml:space="preserve">LOSARTANA POTÁSSICA</v>
          </cell>
          <cell r="D1881" t="str">
            <v xml:space="preserve">LOSARTANA POTÁSSICA 50 MG CX. 75 CP. REV.</v>
          </cell>
          <cell r="E1881" t="str">
            <v xml:space="preserve">TEUTO BRAS.</v>
          </cell>
          <cell r="F1881" t="n">
            <v>1</v>
          </cell>
          <cell r="G1881" t="str">
            <v>COM</v>
          </cell>
          <cell r="H1881" t="str">
            <v>NÃO</v>
          </cell>
          <cell r="I1881" t="n">
            <v>1.184863014435056</v>
          </cell>
        </row>
        <row r="1882">
          <cell r="A1882" t="n">
            <v>90151500</v>
          </cell>
          <cell r="B1882" t="n">
            <v>20</v>
          </cell>
          <cell r="C1882" t="str">
            <v xml:space="preserve">SINVASTATINA - 20MG</v>
          </cell>
          <cell r="D1882" t="str">
            <v xml:space="preserve">SINVASTATINA - 20MG</v>
          </cell>
          <cell r="E1882" t="str">
            <v>EUROFARMA</v>
          </cell>
          <cell r="F1882" t="n">
            <v>1</v>
          </cell>
          <cell r="G1882" t="str">
            <v>COM</v>
          </cell>
          <cell r="H1882" t="str">
            <v>NÃO</v>
          </cell>
          <cell r="I1882" t="n">
            <v>2.1368794947403522</v>
          </cell>
        </row>
        <row r="1883">
          <cell r="A1883" t="n">
            <v>90239830</v>
          </cell>
          <cell r="B1883" t="n">
            <v>20</v>
          </cell>
          <cell r="C1883" t="str">
            <v xml:space="preserve">CETOROLACO DE TROMETAMINA -  30  MGML</v>
          </cell>
          <cell r="D1883" t="str">
            <v xml:space="preserve">CETOROLACO DE TROMETAMINA -  30  MGML</v>
          </cell>
          <cell r="E1883" t="str">
            <v>GERMED</v>
          </cell>
          <cell r="F1883" t="n">
            <v>1</v>
          </cell>
          <cell r="G1883" t="str">
            <v>AMP</v>
          </cell>
          <cell r="H1883" t="str">
            <v>NÃO</v>
          </cell>
          <cell r="I1883" t="n">
            <v>6.2197505176737256</v>
          </cell>
        </row>
        <row r="1884">
          <cell r="A1884" t="n">
            <v>90156781</v>
          </cell>
          <cell r="B1884" t="n">
            <v>20</v>
          </cell>
          <cell r="C1884" t="str">
            <v xml:space="preserve">CLORIDRATO DE FENILEFRINA+PARACETAMOL+CLORFENIRAMINA</v>
          </cell>
          <cell r="D1884" t="str">
            <v xml:space="preserve">DESCON FR. X 20  CAP.</v>
          </cell>
          <cell r="E1884" t="str">
            <v>FARMASA</v>
          </cell>
          <cell r="F1884" t="n">
            <v>1</v>
          </cell>
          <cell r="G1884" t="str">
            <v>CAP</v>
          </cell>
          <cell r="H1884" t="str">
            <v>NÃO</v>
          </cell>
          <cell r="I1884" t="n">
            <v>1.3348348040568865</v>
          </cell>
        </row>
        <row r="1885">
          <cell r="A1885" t="n">
            <v>92380018</v>
          </cell>
          <cell r="B1885" t="n">
            <v>20</v>
          </cell>
          <cell r="C1885" t="str">
            <v xml:space="preserve">DIPIRONA SODICA - 500MG</v>
          </cell>
          <cell r="D1885" t="str">
            <v xml:space="preserve">DIPIRONA SODICA - 500MG</v>
          </cell>
          <cell r="E1885" t="str">
            <v xml:space="preserve">EMS SA</v>
          </cell>
          <cell r="F1885" t="n">
            <v>1</v>
          </cell>
          <cell r="G1885" t="str">
            <v>COM</v>
          </cell>
          <cell r="H1885" t="str">
            <v>NÃO</v>
          </cell>
          <cell r="I1885" t="n">
            <v>0.43424902606980159</v>
          </cell>
        </row>
        <row r="1886">
          <cell r="A1886" t="n">
            <v>92404766</v>
          </cell>
          <cell r="B1886" t="n">
            <v>20</v>
          </cell>
          <cell r="C1886" t="str">
            <v xml:space="preserve">DIPIRONA SODICA - 50MGML  2ML</v>
          </cell>
          <cell r="D1886" t="str">
            <v xml:space="preserve">HYNALGIN - 50MGML  2ML</v>
          </cell>
          <cell r="E1886" t="str">
            <v>HYPOFARMA</v>
          </cell>
          <cell r="F1886" t="n">
            <v>1</v>
          </cell>
          <cell r="G1886" t="str">
            <v>AMP</v>
          </cell>
          <cell r="H1886" t="str">
            <v>NÃO</v>
          </cell>
          <cell r="I1886" t="n">
            <v>0.89307358759303346</v>
          </cell>
        </row>
        <row r="1887">
          <cell r="A1887" t="n">
            <v>90269667</v>
          </cell>
          <cell r="B1887" t="n">
            <v>20</v>
          </cell>
          <cell r="C1887" t="str">
            <v xml:space="preserve">SULFATO DE BÁRIO SUSP. ORAL CX. 10 COPO FR. PLÁST.X 150 ML</v>
          </cell>
          <cell r="D1887" t="str">
            <v xml:space="preserve">BARIOGEL SUSP. ORAL CX. 10 COPO FR. PLÁST.X 150 ML</v>
          </cell>
          <cell r="E1887" t="str">
            <v>CRISTALIA</v>
          </cell>
          <cell r="F1887" t="n">
            <v>150</v>
          </cell>
          <cell r="G1887" t="str">
            <v>ML</v>
          </cell>
          <cell r="H1887" t="str">
            <v>SIM</v>
          </cell>
          <cell r="I1887" t="n">
            <v>0.10731116431768167</v>
          </cell>
        </row>
        <row r="1888">
          <cell r="A1888" t="n">
            <v>90265173</v>
          </cell>
          <cell r="B1888" t="n">
            <v>20</v>
          </cell>
          <cell r="C1888" t="str">
            <v xml:space="preserve">DIPROPIONATO DE BETAMETASONA+FOSFATO DISSÓDICO DE BETAMETASONA</v>
          </cell>
          <cell r="D1888" t="str">
            <v xml:space="preserve">DIPROSEN  5 MGML + 2 MGML SUSP. INJ. CX. 1 AMP. X 1 ML</v>
          </cell>
          <cell r="E1888" t="str">
            <v xml:space="preserve">TEUTO BRAS.</v>
          </cell>
          <cell r="F1888" t="n">
            <v>1</v>
          </cell>
          <cell r="G1888" t="str">
            <v>AMP</v>
          </cell>
          <cell r="H1888" t="str">
            <v>NÃO</v>
          </cell>
          <cell r="I1888" t="n">
            <v>16.049425526425154</v>
          </cell>
        </row>
        <row r="1889">
          <cell r="A1889" t="n">
            <v>90164083</v>
          </cell>
          <cell r="B1889" t="n">
            <v>20</v>
          </cell>
          <cell r="C1889" t="str">
            <v xml:space="preserve">MONONITRATO DE ISOSSORBIDA 50 MG CX. 30 CAP.</v>
          </cell>
          <cell r="D1889" t="str">
            <v xml:space="preserve">MONOCORDIL RETARD 50 MG CX. 30 CAP.</v>
          </cell>
          <cell r="E1889" t="str">
            <v>BALDACCI</v>
          </cell>
          <cell r="F1889" t="n">
            <v>1</v>
          </cell>
          <cell r="G1889" t="str">
            <v>CAP</v>
          </cell>
          <cell r="H1889" t="str">
            <v>NÃO</v>
          </cell>
          <cell r="I1889" t="n">
            <v>1.7054998115183249</v>
          </cell>
        </row>
        <row r="1890">
          <cell r="A1890" t="n">
            <v>90264096</v>
          </cell>
          <cell r="B1890" t="n">
            <v>20</v>
          </cell>
          <cell r="C1890" t="str">
            <v xml:space="preserve">DIPIRONA SÓDICA 500 MG  CX.100  CP.</v>
          </cell>
          <cell r="D1890" t="str">
            <v xml:space="preserve">NOVALGINA 500 MG  CX.100  CP.</v>
          </cell>
          <cell r="E1890" t="str">
            <v>SANOFI-AVENTIS</v>
          </cell>
          <cell r="F1890" t="n">
            <v>1</v>
          </cell>
          <cell r="G1890" t="str">
            <v>COM</v>
          </cell>
          <cell r="H1890" t="str">
            <v>NÃO</v>
          </cell>
          <cell r="I1890" t="n">
            <v>0.93530022001976842</v>
          </cell>
        </row>
        <row r="1891">
          <cell r="A1891" t="n">
            <v>92249647</v>
          </cell>
          <cell r="B1891" t="n">
            <v>20</v>
          </cell>
          <cell r="C1891" t="str">
            <v xml:space="preserve">CAPTOPRIL - 50MG</v>
          </cell>
          <cell r="D1891" t="str">
            <v xml:space="preserve">CAPOTEN - 50MG</v>
          </cell>
          <cell r="E1891" t="str">
            <v>B-MS</v>
          </cell>
          <cell r="F1891" t="n">
            <v>1</v>
          </cell>
          <cell r="G1891" t="str">
            <v>COM</v>
          </cell>
          <cell r="H1891" t="str">
            <v>NÃO</v>
          </cell>
          <cell r="I1891" t="n">
            <v>3.4859769593852947</v>
          </cell>
        </row>
        <row r="1892">
          <cell r="A1892" t="n">
            <v>90152859</v>
          </cell>
          <cell r="B1892" t="n">
            <v>20</v>
          </cell>
          <cell r="C1892" t="str">
            <v xml:space="preserve">ESPIRONOLACTONA - 25MG</v>
          </cell>
          <cell r="D1892" t="str">
            <v xml:space="preserve">ESPIRONOLACTONA - 25MG</v>
          </cell>
          <cell r="E1892" t="str">
            <v>EUROFARMA</v>
          </cell>
          <cell r="F1892" t="n">
            <v>1</v>
          </cell>
          <cell r="G1892" t="str">
            <v>COM</v>
          </cell>
          <cell r="H1892" t="str">
            <v>NÃO</v>
          </cell>
          <cell r="I1892" t="n">
            <v>0.57553538739290089</v>
          </cell>
        </row>
        <row r="1893">
          <cell r="A1893" t="n">
            <v>90223098</v>
          </cell>
          <cell r="B1893" t="n">
            <v>20</v>
          </cell>
          <cell r="C1893" t="str">
            <v xml:space="preserve">SUCCINATO SÓDICO DE METILPREDNISOLONA</v>
          </cell>
          <cell r="D1893" t="str">
            <v xml:space="preserve">SOLUPRED 500  MG PÓ LIÓF. INJ. FA  +  DIL.</v>
          </cell>
          <cell r="E1893" t="str">
            <v xml:space="preserve">ASPEN PHARMA</v>
          </cell>
          <cell r="F1893" t="n">
            <v>1</v>
          </cell>
          <cell r="G1893" t="str">
            <v>UN</v>
          </cell>
          <cell r="H1893" t="str">
            <v>NÃO</v>
          </cell>
          <cell r="I1893" t="n">
            <v>61.157404880772312</v>
          </cell>
        </row>
        <row r="1894">
          <cell r="A1894" t="n">
            <v>92443354</v>
          </cell>
          <cell r="B1894" t="n">
            <v>20</v>
          </cell>
          <cell r="C1894" t="str">
            <v xml:space="preserve">CETOROLACO DE TROMETAMINA - 10MG</v>
          </cell>
          <cell r="D1894" t="str">
            <v xml:space="preserve">TORAGESIC SL - 10MG</v>
          </cell>
          <cell r="E1894" t="str">
            <v xml:space="preserve">SIGMA PHARMA</v>
          </cell>
          <cell r="F1894" t="n">
            <v>1</v>
          </cell>
          <cell r="G1894" t="str">
            <v>COM</v>
          </cell>
          <cell r="H1894" t="str">
            <v>NÃO</v>
          </cell>
          <cell r="I1894" t="n">
            <v>2.8706396134173207</v>
          </cell>
        </row>
        <row r="1895">
          <cell r="A1895" t="n">
            <v>92406963</v>
          </cell>
          <cell r="B1895" t="n">
            <v>20</v>
          </cell>
          <cell r="C1895" t="str">
            <v xml:space="preserve">LAMOTRIGINA - 50MG</v>
          </cell>
          <cell r="D1895" t="str">
            <v xml:space="preserve">LAMICTAL - 50MG</v>
          </cell>
          <cell r="E1895" t="str">
            <v>GLAXOSMITKLINE</v>
          </cell>
          <cell r="F1895" t="n">
            <v>1</v>
          </cell>
          <cell r="G1895" t="str">
            <v>CAP</v>
          </cell>
          <cell r="H1895" t="str">
            <v>NÃO</v>
          </cell>
          <cell r="I1895" t="n">
            <v>3.8851471185391389</v>
          </cell>
        </row>
        <row r="1896">
          <cell r="A1896" t="n">
            <v>90247337</v>
          </cell>
          <cell r="B1896" t="n">
            <v>20</v>
          </cell>
          <cell r="C1896" t="str">
            <v xml:space="preserve">SACCHAROMYCES BOULARDII 100 MG CX. 12 CAP.</v>
          </cell>
          <cell r="D1896" t="str">
            <v xml:space="preserve">FLORENT 100 MG CX. 12 CAP.</v>
          </cell>
          <cell r="E1896" t="str">
            <v>CIFARMA</v>
          </cell>
          <cell r="F1896" t="n">
            <v>1</v>
          </cell>
          <cell r="G1896" t="str">
            <v>CAP</v>
          </cell>
          <cell r="H1896" t="str">
            <v>NÃO</v>
          </cell>
          <cell r="I1896" t="n">
            <v>2.6211583436591139</v>
          </cell>
        </row>
        <row r="1897">
          <cell r="A1897" t="n">
            <v>90271602</v>
          </cell>
          <cell r="B1897" t="n">
            <v>20</v>
          </cell>
          <cell r="C1897" t="str">
            <v xml:space="preserve">AZITROMICINA - 500MG</v>
          </cell>
          <cell r="D1897" t="str">
            <v xml:space="preserve">AZITROMICINA - 500MG</v>
          </cell>
          <cell r="E1897" t="str">
            <v xml:space="preserve">MEPHA- RATIOPHARM</v>
          </cell>
          <cell r="F1897" t="n">
            <v>1</v>
          </cell>
          <cell r="G1897" t="str">
            <v>COM</v>
          </cell>
          <cell r="H1897" t="str">
            <v>NÃO</v>
          </cell>
          <cell r="I1897" t="n">
            <v>12.565995409724319</v>
          </cell>
        </row>
        <row r="1898">
          <cell r="A1898" t="n">
            <v>92402925</v>
          </cell>
          <cell r="B1898" t="n">
            <v>20</v>
          </cell>
          <cell r="C1898" t="str">
            <v xml:space="preserve">NITRATO DE ISOCONAZOL - 10MGG  40GRA + 7 APL. CREME</v>
          </cell>
          <cell r="D1898" t="str">
            <v xml:space="preserve">GYNO-ICADEN - 10MGG  40GRA</v>
          </cell>
          <cell r="E1898" t="str">
            <v xml:space="preserve">SCHERING B.</v>
          </cell>
          <cell r="F1898" t="n">
            <v>1</v>
          </cell>
          <cell r="G1898" t="str">
            <v>UN</v>
          </cell>
          <cell r="H1898" t="str">
            <v>NÃO</v>
          </cell>
          <cell r="I1898" t="n">
            <v>53.354570269504819</v>
          </cell>
        </row>
        <row r="1899">
          <cell r="A1899" t="n">
            <v>90267907</v>
          </cell>
          <cell r="B1899" t="n">
            <v>20</v>
          </cell>
          <cell r="C1899" t="str">
            <v xml:space="preserve">PARACETAMOL 750 MG CX. 200 CP. REV.</v>
          </cell>
          <cell r="D1899" t="str">
            <v xml:space="preserve">TYLENOL 750 MG CX. 200 CP. REV.</v>
          </cell>
          <cell r="E1899" t="str">
            <v xml:space="preserve">JANSSEN  J&amp;J</v>
          </cell>
          <cell r="F1899" t="n">
            <v>1</v>
          </cell>
          <cell r="G1899" t="str">
            <v>COM</v>
          </cell>
          <cell r="H1899" t="str">
            <v>NÃO</v>
          </cell>
          <cell r="I1899" t="n">
            <v>1.075632730241215</v>
          </cell>
        </row>
        <row r="1900">
          <cell r="A1900" t="n">
            <v>90180356</v>
          </cell>
          <cell r="B1900" t="n">
            <v>20</v>
          </cell>
          <cell r="C1900" t="str">
            <v xml:space="preserve">OMEPRAZOL 20 MG CX. 28 CAP.</v>
          </cell>
          <cell r="D1900" t="str">
            <v xml:space="preserve">OMEPRAZOL 20 MG CX. 28 CAP.</v>
          </cell>
          <cell r="E1900" t="str">
            <v>MEDLEY</v>
          </cell>
          <cell r="F1900" t="n">
            <v>1</v>
          </cell>
          <cell r="G1900" t="str">
            <v>CAP</v>
          </cell>
          <cell r="H1900" t="str">
            <v>NÃO</v>
          </cell>
          <cell r="I1900" t="n">
            <v>2.8777391181014007</v>
          </cell>
        </row>
        <row r="1901">
          <cell r="A1901" t="n">
            <v>92390927</v>
          </cell>
          <cell r="B1901" t="n">
            <v>20</v>
          </cell>
          <cell r="C1901" t="str">
            <v xml:space="preserve">BROMOPRIDA - 20ML SOL. ORAL</v>
          </cell>
          <cell r="D1901" t="str">
            <v xml:space="preserve">BROMOPRID - 20ML</v>
          </cell>
          <cell r="E1901" t="str">
            <v xml:space="preserve">TEUTO BRAS.</v>
          </cell>
          <cell r="F1901" t="n">
            <v>20</v>
          </cell>
          <cell r="G1901" t="str">
            <v>ML</v>
          </cell>
          <cell r="H1901" t="str">
            <v>SIM</v>
          </cell>
          <cell r="I1901" t="n">
            <v>0.67689482937335987</v>
          </cell>
        </row>
        <row r="1902">
          <cell r="A1902" t="n">
            <v>90293150</v>
          </cell>
          <cell r="B1902" t="n">
            <v>20</v>
          </cell>
          <cell r="C1902" t="str">
            <v xml:space="preserve">OMEPRAZOL 20 MG CX. 60 CAP.</v>
          </cell>
          <cell r="D1902" t="str">
            <v xml:space="preserve">GASTROCIMET 20 MG CX. 60 CAP.</v>
          </cell>
          <cell r="E1902" t="str">
            <v>BRASTERAPICA</v>
          </cell>
          <cell r="F1902" t="n">
            <v>1</v>
          </cell>
          <cell r="G1902" t="str">
            <v>CAP</v>
          </cell>
          <cell r="H1902" t="str">
            <v>NÃO</v>
          </cell>
          <cell r="I1902" t="n">
            <v>0.89512451566167683</v>
          </cell>
        </row>
        <row r="1903">
          <cell r="A1903" t="n">
            <v>90278089</v>
          </cell>
          <cell r="B1903" t="n">
            <v>20</v>
          </cell>
          <cell r="C1903" t="str">
            <v xml:space="preserve">CLORIDRATO DE PAROXETINA</v>
          </cell>
          <cell r="D1903" t="str">
            <v xml:space="preserve">CLORIDRATO DE PAROXETINA  20  MG CX. 30  CP. REV.</v>
          </cell>
          <cell r="E1903" t="str">
            <v>MEDLEY</v>
          </cell>
          <cell r="F1903" t="n">
            <v>1</v>
          </cell>
          <cell r="G1903" t="str">
            <v>COM</v>
          </cell>
          <cell r="H1903" t="str">
            <v>NÃO</v>
          </cell>
          <cell r="I1903" t="n">
            <v>3.9653643429779368</v>
          </cell>
        </row>
        <row r="1904">
          <cell r="A1904" t="n">
            <v>92267335</v>
          </cell>
          <cell r="B1904" t="n">
            <v>20</v>
          </cell>
          <cell r="C1904" t="str">
            <v xml:space="preserve">OMEPRAZOL - 20MG</v>
          </cell>
          <cell r="D1904" t="str">
            <v xml:space="preserve">LOSAPROL - 20MG</v>
          </cell>
          <cell r="E1904" t="str">
            <v>LUPER</v>
          </cell>
          <cell r="F1904" t="n">
            <v>1</v>
          </cell>
          <cell r="G1904" t="str">
            <v>CAP</v>
          </cell>
          <cell r="H1904" t="str">
            <v>NÃO</v>
          </cell>
          <cell r="I1904" t="n">
            <v>3.2507153463503</v>
          </cell>
        </row>
        <row r="1905">
          <cell r="A1905" t="n">
            <v>90167805</v>
          </cell>
          <cell r="B1905" t="n">
            <v>20</v>
          </cell>
          <cell r="C1905" t="str">
            <v xml:space="preserve">CLORIDRATO DE TRAMADOL 100 MGML SOL. ORAL FR. VD. GTS. X 10 ML</v>
          </cell>
          <cell r="D1905" t="str">
            <v xml:space="preserve">TRAMAL 100 MGML SOL. ORAL FR. VD. GTS. X 10 ML</v>
          </cell>
          <cell r="E1905" t="str">
            <v xml:space="preserve">PHARMACIA PFIZER</v>
          </cell>
          <cell r="F1905" t="n">
            <v>200</v>
          </cell>
          <cell r="G1905" t="str">
            <v>GTS</v>
          </cell>
          <cell r="H1905" t="str">
            <v>SIM</v>
          </cell>
          <cell r="I1905" t="n">
            <v>0.38271918212098727</v>
          </cell>
        </row>
        <row r="1906">
          <cell r="A1906" t="n">
            <v>90255100</v>
          </cell>
          <cell r="B1906" t="n">
            <v>20</v>
          </cell>
          <cell r="C1906" t="str">
            <v xml:space="preserve">SULFADIAZINA DE PRATA 10 MGG CREME POTE X 400 G</v>
          </cell>
          <cell r="D1906" t="str">
            <v xml:space="preserve">SULFADIAZINA DE PRATA 10 MGG CREME POTE X 400 G</v>
          </cell>
          <cell r="E1906" t="str">
            <v xml:space="preserve">PRATI DONADUZZI</v>
          </cell>
          <cell r="F1906" t="n">
            <v>400</v>
          </cell>
          <cell r="G1906" t="str">
            <v>G</v>
          </cell>
          <cell r="H1906" t="str">
            <v>SIM</v>
          </cell>
          <cell r="I1906" t="n">
            <v>0.09712555117601715</v>
          </cell>
        </row>
        <row r="1907">
          <cell r="A1907" t="n">
            <v>92380964</v>
          </cell>
          <cell r="B1907" t="n">
            <v>20</v>
          </cell>
          <cell r="C1907" t="str">
            <v xml:space="preserve">CLORIDRATO DE AMITRIPTILINA - 25MG</v>
          </cell>
          <cell r="D1907" t="str">
            <v xml:space="preserve">AMYTRIL - 25MG</v>
          </cell>
          <cell r="E1907" t="str">
            <v>CRISTALIA</v>
          </cell>
          <cell r="F1907" t="n">
            <v>1</v>
          </cell>
          <cell r="G1907" t="str">
            <v>COM</v>
          </cell>
          <cell r="H1907" t="str">
            <v>NÃO</v>
          </cell>
          <cell r="I1907" t="n">
            <v>0.87417797512105311</v>
          </cell>
        </row>
        <row r="1908">
          <cell r="A1908" t="n">
            <v>90176979</v>
          </cell>
          <cell r="B1908" t="n">
            <v>20</v>
          </cell>
          <cell r="C1908" t="str">
            <v xml:space="preserve">CARBONATO DE CALCIO E VITAMINA D</v>
          </cell>
          <cell r="D1908" t="str">
            <v xml:space="preserve">CALTRATE 600 + D</v>
          </cell>
          <cell r="E1908" t="str">
            <v xml:space="preserve">WYETH INDÚSTRIA FARMACÊUTICA</v>
          </cell>
          <cell r="F1908" t="n">
            <v>1</v>
          </cell>
          <cell r="G1908" t="str">
            <v>COM</v>
          </cell>
          <cell r="H1908" t="str">
            <v>NÃO</v>
          </cell>
          <cell r="I1908" t="n">
            <v>0.91173725069572475</v>
          </cell>
        </row>
        <row r="1909">
          <cell r="A1909" t="n">
            <v>92248071</v>
          </cell>
          <cell r="B1909" t="n">
            <v>20</v>
          </cell>
          <cell r="C1909" t="str">
            <v xml:space="preserve">ACIDO ACETILSALICILICO - 100MG</v>
          </cell>
          <cell r="D1909" t="str">
            <v xml:space="preserve">AAS - 100MG</v>
          </cell>
          <cell r="E1909" t="str">
            <v>SANOFI-AVENTIS</v>
          </cell>
          <cell r="F1909" t="n">
            <v>1</v>
          </cell>
          <cell r="G1909" t="str">
            <v>COM</v>
          </cell>
          <cell r="H1909" t="str">
            <v>NÃO</v>
          </cell>
          <cell r="I1909" t="n">
            <v>0.36476918189863328</v>
          </cell>
        </row>
        <row r="1910">
          <cell r="A1910" t="n">
            <v>90553039</v>
          </cell>
          <cell r="B1910" t="n">
            <v>20</v>
          </cell>
          <cell r="C1910" t="str">
            <v xml:space="preserve">CLORPROMAZINA - 25MG  5ML</v>
          </cell>
          <cell r="D1910" t="str">
            <v xml:space="preserve">CLORPROMAZ - 25MG  5ML</v>
          </cell>
          <cell r="E1910" t="str">
            <v xml:space="preserve">UNIAO QUIMICA</v>
          </cell>
          <cell r="F1910" t="n">
            <v>1</v>
          </cell>
          <cell r="G1910" t="str">
            <v>AMP</v>
          </cell>
          <cell r="H1910" t="str">
            <v>NÃO</v>
          </cell>
          <cell r="I1910" t="n">
            <v>1.8377725270195024</v>
          </cell>
        </row>
        <row r="1911">
          <cell r="A1911" t="n">
            <v>90125320</v>
          </cell>
          <cell r="B1911" t="n">
            <v>20</v>
          </cell>
          <cell r="C1911" t="str">
            <v xml:space="preserve">BACLOFENO - 10MG</v>
          </cell>
          <cell r="D1911" t="str">
            <v xml:space="preserve">BACLON - 10MG</v>
          </cell>
          <cell r="E1911" t="str">
            <v xml:space="preserve">UNIAO QUIMICA</v>
          </cell>
          <cell r="F1911" t="n">
            <v>1</v>
          </cell>
          <cell r="G1911" t="str">
            <v>COM</v>
          </cell>
          <cell r="H1911" t="str">
            <v>NÃO</v>
          </cell>
          <cell r="I1911" t="n">
            <v>1.2087906138495128</v>
          </cell>
        </row>
        <row r="1912">
          <cell r="A1912" t="n">
            <v>92457266</v>
          </cell>
          <cell r="B1912" t="n">
            <v>20</v>
          </cell>
          <cell r="C1912" t="str">
            <v xml:space="preserve">AMITRIPTILINA - 25MG</v>
          </cell>
          <cell r="D1912" t="str">
            <v xml:space="preserve">AMITRIPTILINA - 25MG</v>
          </cell>
          <cell r="E1912" t="str">
            <v>EUROFARMA</v>
          </cell>
          <cell r="F1912" t="n">
            <v>1</v>
          </cell>
          <cell r="G1912" t="str">
            <v>COM</v>
          </cell>
          <cell r="H1912" t="str">
            <v>NÃO</v>
          </cell>
          <cell r="I1912" t="n">
            <v>0.63530632514011975</v>
          </cell>
        </row>
        <row r="1913">
          <cell r="A1913" t="n">
            <v>90020812</v>
          </cell>
          <cell r="B1913" t="n">
            <v>20</v>
          </cell>
          <cell r="C1913" t="str">
            <v xml:space="preserve">ZINCO 15MG - CÁPSULAS</v>
          </cell>
          <cell r="D1913" t="str">
            <v xml:space="preserve">ZINCO 15MG - CÁPSULAS</v>
          </cell>
          <cell r="E1913" t="str">
            <v>MANIPULADO</v>
          </cell>
          <cell r="F1913" t="n">
            <v>1</v>
          </cell>
          <cell r="G1913" t="str">
            <v>CAP</v>
          </cell>
          <cell r="H1913" t="str">
            <v>NÃO</v>
          </cell>
          <cell r="I1913" t="n">
            <v>0.18324316069145261</v>
          </cell>
        </row>
        <row r="1914">
          <cell r="A1914" t="n">
            <v>90123247</v>
          </cell>
          <cell r="B1914" t="n">
            <v>20</v>
          </cell>
          <cell r="C1914" t="str">
            <v xml:space="preserve">ALENDRONATO DE SODIO - 70MG</v>
          </cell>
          <cell r="D1914" t="str">
            <v xml:space="preserve">BONALEN - 70MG</v>
          </cell>
          <cell r="E1914" t="str">
            <v xml:space="preserve">UNIAO QUIMICA</v>
          </cell>
          <cell r="F1914" t="n">
            <v>1</v>
          </cell>
          <cell r="G1914" t="str">
            <v>COM</v>
          </cell>
          <cell r="H1914" t="str">
            <v>NÃO</v>
          </cell>
          <cell r="I1914" t="n">
            <v>9.9823004966454914</v>
          </cell>
        </row>
        <row r="1915">
          <cell r="A1915" t="n">
            <v>90124669</v>
          </cell>
          <cell r="B1915" t="n">
            <v>20</v>
          </cell>
          <cell r="C1915" t="str">
            <v xml:space="preserve">DIAZEPAM - 10MG</v>
          </cell>
          <cell r="D1915" t="str">
            <v xml:space="preserve">UNI DIAZEPAX - 10MG</v>
          </cell>
          <cell r="E1915" t="str">
            <v xml:space="preserve">UNIAO QUIMICA</v>
          </cell>
          <cell r="F1915" t="n">
            <v>1</v>
          </cell>
          <cell r="G1915" t="str">
            <v>COM</v>
          </cell>
          <cell r="H1915" t="str">
            <v>NÃO</v>
          </cell>
          <cell r="I1915" t="n">
            <v>0.4856506147780067</v>
          </cell>
        </row>
        <row r="1916">
          <cell r="A1916" t="n">
            <v>92428070</v>
          </cell>
          <cell r="B1916" t="n">
            <v>20</v>
          </cell>
          <cell r="C1916" t="str">
            <v xml:space="preserve">SULFATO DE NEOMICINA + BACITRACINA - 15GRA POMADA</v>
          </cell>
          <cell r="D1916" t="str">
            <v xml:space="preserve">SULFATO DE NEOMICINA + BACITRACINA - 15GRA POMADA</v>
          </cell>
          <cell r="E1916" t="str">
            <v>MEDLEY</v>
          </cell>
          <cell r="F1916" t="n">
            <v>15</v>
          </cell>
          <cell r="G1916" t="str">
            <v>G</v>
          </cell>
          <cell r="H1916" t="str">
            <v>SIM</v>
          </cell>
          <cell r="I1916" t="n">
            <v>0.5017705007530765</v>
          </cell>
        </row>
        <row r="1917">
          <cell r="A1917" t="n">
            <v>90309707</v>
          </cell>
          <cell r="B1917" t="n">
            <v>20</v>
          </cell>
          <cell r="C1917" t="str">
            <v xml:space="preserve">FOSFATO DE POTÁSSIO 2 MEQML SOL. INJ. CX. 100 AMP PLÁST. X 10 ML</v>
          </cell>
          <cell r="D1917" t="str">
            <v xml:space="preserve">FOSFATO DE POTÁSSIO 2 MEQML SOL. INJ. CX. 100 AMP PLÁST. X 10 ML</v>
          </cell>
          <cell r="E1917" t="str">
            <v>ISOFARMA</v>
          </cell>
          <cell r="F1917" t="n">
            <v>1</v>
          </cell>
          <cell r="G1917" t="str">
            <v>AMP</v>
          </cell>
          <cell r="H1917" t="str">
            <v>NÃO</v>
          </cell>
          <cell r="I1917" t="n">
            <v>1.6499999999999999</v>
          </cell>
        </row>
        <row r="1918">
          <cell r="A1918" t="n">
            <v>90254899</v>
          </cell>
          <cell r="B1918" t="n">
            <v>20</v>
          </cell>
          <cell r="C1918" t="str">
            <v xml:space="preserve">CLORETO DE POTÁSSIO 60 MGML. SOL. ORAL CX. 50 FR. VD.X 100 ML</v>
          </cell>
          <cell r="D1918" t="str">
            <v xml:space="preserve">IONCLOR 60 MGML. SOL. ORAL CX. 50 FR. VD.X 100 ML</v>
          </cell>
          <cell r="E1918" t="str">
            <v xml:space="preserve">PRATI DONADUZZI</v>
          </cell>
          <cell r="F1918" t="n">
            <v>100</v>
          </cell>
          <cell r="G1918" t="str">
            <v>ML</v>
          </cell>
          <cell r="H1918" t="str">
            <v>SIM</v>
          </cell>
          <cell r="I1918" t="n">
            <v>0.016107451697866294</v>
          </cell>
        </row>
        <row r="1919">
          <cell r="A1919" t="n">
            <v>90260236</v>
          </cell>
          <cell r="B1919" t="n">
            <v>20</v>
          </cell>
          <cell r="C1919" t="str">
            <v xml:space="preserve">CEFTRIAXONA SÓDICA 1 G IV PÓ INJ. FA + DIL. X 10 ML</v>
          </cell>
          <cell r="D1919" t="str">
            <v xml:space="preserve">TRIAXON 1 G IV PÓ INJ. FA + DIL. X 10 ML</v>
          </cell>
          <cell r="E1919" t="str">
            <v xml:space="preserve">TEUTO BRAS.</v>
          </cell>
          <cell r="F1919" t="n">
            <v>1</v>
          </cell>
          <cell r="G1919" t="str">
            <v>FA</v>
          </cell>
          <cell r="H1919" t="str">
            <v>NÃO</v>
          </cell>
          <cell r="I1919" t="n">
            <v>37.705157229889238</v>
          </cell>
        </row>
        <row r="1920">
          <cell r="A1920" t="n">
            <v>92440142</v>
          </cell>
          <cell r="B1920" t="n">
            <v>20</v>
          </cell>
          <cell r="C1920" t="str">
            <v xml:space="preserve">CLORIDRATO DE METFORMINA - 500MG</v>
          </cell>
          <cell r="D1920" t="str">
            <v xml:space="preserve">GLUCOFORMIN - 500MG</v>
          </cell>
          <cell r="E1920" t="str">
            <v xml:space="preserve">BIOBRASNOVO NORDISK PROD.</v>
          </cell>
          <cell r="F1920" t="n">
            <v>1</v>
          </cell>
          <cell r="G1920" t="str">
            <v>COM</v>
          </cell>
          <cell r="H1920" t="str">
            <v>NÃO</v>
          </cell>
          <cell r="I1920" t="n">
            <v>0.5496378604940122</v>
          </cell>
        </row>
        <row r="1921">
          <cell r="A1921" t="n">
            <v>90267850</v>
          </cell>
          <cell r="B1921" t="n">
            <v>20</v>
          </cell>
          <cell r="C1921" t="str">
            <v xml:space="preserve">HEPARINA SÓDICA+NICOTINATO DE BENZILA 50 UIG + 2,064 MGG POMADA DERM. BISN. X 40 G.</v>
          </cell>
          <cell r="D1921" t="str">
            <v xml:space="preserve">TROMBOFOB 50 UIG + 2,064 MGG POMADA DERM. BISN. X 40 G.</v>
          </cell>
          <cell r="E1921" t="str">
            <v>ABBOTT</v>
          </cell>
          <cell r="F1921" t="n">
            <v>40</v>
          </cell>
          <cell r="G1921" t="str">
            <v>G</v>
          </cell>
          <cell r="H1921" t="str">
            <v>SIM</v>
          </cell>
          <cell r="I1921" t="n">
            <v>0.3454866551676648</v>
          </cell>
        </row>
        <row r="1922">
          <cell r="A1922" t="n">
            <v>90182707</v>
          </cell>
          <cell r="B1922" t="n">
            <v>20</v>
          </cell>
          <cell r="C1922" t="str">
            <v xml:space="preserve">CLORIDRATO DE VENLAFAXINA - 75MG</v>
          </cell>
          <cell r="D1922" t="str">
            <v xml:space="preserve">CLORIDRATO DE VENLAFAXINA - 75MG</v>
          </cell>
          <cell r="E1922" t="str">
            <v>MEDLEY</v>
          </cell>
          <cell r="F1922" t="n">
            <v>1</v>
          </cell>
          <cell r="G1922" t="str">
            <v>CAP</v>
          </cell>
          <cell r="H1922" t="str">
            <v>NÃO</v>
          </cell>
          <cell r="I1922" t="n">
            <v>5.9055046641699098</v>
          </cell>
        </row>
        <row r="1923">
          <cell r="A1923" t="n">
            <v>90169417</v>
          </cell>
          <cell r="B1923" t="n">
            <v>20</v>
          </cell>
          <cell r="C1923" t="str">
            <v xml:space="preserve">OLMESARTANA+HIDROCLOROTIAZIDA 20 MG + 12,5 MG CX 30 CP. REV.</v>
          </cell>
          <cell r="D1923" t="str">
            <v xml:space="preserve">OLMETEC HCT 20 MG + 12,5 MG CX 30 CP. REV.</v>
          </cell>
          <cell r="E1923" t="str">
            <v xml:space="preserve">PHARMACIA PFIZER</v>
          </cell>
          <cell r="F1923" t="n">
            <v>1</v>
          </cell>
          <cell r="G1923" t="str">
            <v>COM</v>
          </cell>
          <cell r="H1923" t="str">
            <v>NÃO</v>
          </cell>
          <cell r="I1923" t="n">
            <v>3.3333369647938658</v>
          </cell>
        </row>
        <row r="1924">
          <cell r="A1924" t="n">
            <v>92452183</v>
          </cell>
          <cell r="B1924" t="n">
            <v>20</v>
          </cell>
          <cell r="C1924" t="str">
            <v xml:space="preserve">DESLORATADINA - 5MG</v>
          </cell>
          <cell r="D1924" t="str">
            <v xml:space="preserve">DESALEX - 5MG</v>
          </cell>
          <cell r="E1924" t="str">
            <v xml:space="preserve">SCHERING PLOUGHMANTECORP</v>
          </cell>
          <cell r="F1924" t="n">
            <v>1</v>
          </cell>
          <cell r="G1924" t="str">
            <v>COM</v>
          </cell>
          <cell r="H1924" t="str">
            <v>NÃO</v>
          </cell>
          <cell r="I1924" t="n">
            <v>5.2289277732004784</v>
          </cell>
        </row>
        <row r="1925">
          <cell r="A1925" t="n">
            <v>90125029</v>
          </cell>
          <cell r="B1925" t="n">
            <v>20</v>
          </cell>
          <cell r="C1925" t="str">
            <v xml:space="preserve">CLONAZEPAM - 0,5MG</v>
          </cell>
          <cell r="D1925" t="str">
            <v xml:space="preserve">UNI CLONAZEPAX - 0,5MG</v>
          </cell>
          <cell r="E1925" t="str">
            <v xml:space="preserve">UNIAO QUIMICA</v>
          </cell>
          <cell r="F1925" t="n">
            <v>1</v>
          </cell>
          <cell r="G1925" t="str">
            <v>COM</v>
          </cell>
          <cell r="H1925" t="str">
            <v>NÃO</v>
          </cell>
          <cell r="I1925" t="n">
            <v>0.32347449160008873</v>
          </cell>
        </row>
        <row r="1926">
          <cell r="A1926" t="n">
            <v>92400450</v>
          </cell>
          <cell r="B1926" t="n">
            <v>20</v>
          </cell>
          <cell r="C1926" t="str">
            <v xml:space="preserve">HIDROCLOROTIAZIDA 25 MG CX. 30 CP.</v>
          </cell>
          <cell r="D1926" t="str">
            <v xml:space="preserve">CLORANA 25 MG CX. 30 CP.</v>
          </cell>
          <cell r="E1926" t="str">
            <v>SANOFI-AVENTIS</v>
          </cell>
          <cell r="F1926" t="n">
            <v>1</v>
          </cell>
          <cell r="G1926" t="str">
            <v>COM</v>
          </cell>
          <cell r="H1926" t="str">
            <v>NÃO</v>
          </cell>
          <cell r="I1926" t="n">
            <v>0.27092934149202191</v>
          </cell>
        </row>
        <row r="1927">
          <cell r="A1927" t="n">
            <v>92472001</v>
          </cell>
          <cell r="B1927" t="n">
            <v>20</v>
          </cell>
          <cell r="C1927" t="str">
            <v xml:space="preserve">CLORIDRATO DE VENLAFAXINA - 150MG</v>
          </cell>
          <cell r="D1927" t="str">
            <v xml:space="preserve">VENLIFT OD - 150MG</v>
          </cell>
          <cell r="E1927" t="str">
            <v xml:space="preserve">TORRENT DO BRASIL</v>
          </cell>
          <cell r="F1927" t="n">
            <v>1</v>
          </cell>
          <cell r="G1927" t="str">
            <v>CAP</v>
          </cell>
          <cell r="H1927" t="str">
            <v>NÃO</v>
          </cell>
          <cell r="I1927" t="n">
            <v>3.0762952853244965</v>
          </cell>
        </row>
        <row r="1928">
          <cell r="A1928" t="n">
            <v>90228308</v>
          </cell>
          <cell r="B1928" t="n">
            <v>20</v>
          </cell>
          <cell r="C1928" t="str">
            <v xml:space="preserve">ÁCIDO ASCÓRBICO 1 G(200 MGML) SOL INJ CX. 100 AMP X 5 ML</v>
          </cell>
          <cell r="D1928" t="str">
            <v xml:space="preserve">VITAMINA C 1 G(200 MGML) SOL INJ CX. 100 AMP X 5 ML</v>
          </cell>
          <cell r="E1928" t="str">
            <v>FARMACE</v>
          </cell>
          <cell r="F1928" t="n">
            <v>1</v>
          </cell>
          <cell r="G1928" t="str">
            <v>AMP</v>
          </cell>
          <cell r="H1928" t="str">
            <v>NÃO</v>
          </cell>
          <cell r="I1928" t="n">
            <v>0.92261218781730414</v>
          </cell>
        </row>
        <row r="1929">
          <cell r="A1929" t="n">
            <v>90284968</v>
          </cell>
          <cell r="B1929" t="n">
            <v>20</v>
          </cell>
          <cell r="C1929" t="str">
            <v xml:space="preserve">CLORETO DE SÓDIO 0,9% SOL. INJ. SIST. FECH. FR. X 250ML</v>
          </cell>
          <cell r="D1929" t="str">
            <v xml:space="preserve">CLORETO DE SÓDIO 0,9% SOL. INJ. SIST. FECH. FR. X 250ML</v>
          </cell>
          <cell r="E1929" t="str">
            <v>BASA</v>
          </cell>
          <cell r="F1929" t="n">
            <v>1</v>
          </cell>
          <cell r="G1929" t="str">
            <v>UN</v>
          </cell>
          <cell r="H1929" t="str">
            <v>NÃO</v>
          </cell>
          <cell r="I1929" t="n">
            <v>5.3850219609779</v>
          </cell>
        </row>
        <row r="1930">
          <cell r="A1930" t="n">
            <v>92409636</v>
          </cell>
          <cell r="B1930" t="n">
            <v>20</v>
          </cell>
          <cell r="C1930" t="str">
            <v xml:space="preserve">MALEATO DE ENALAPRIL - 5MG</v>
          </cell>
          <cell r="D1930" t="str">
            <v xml:space="preserve">MALEATO DE ENALAPRIL - 5MG</v>
          </cell>
          <cell r="E1930" t="str">
            <v>MEDLEY</v>
          </cell>
          <cell r="F1930" t="n">
            <v>1</v>
          </cell>
          <cell r="G1930" t="str">
            <v>COM</v>
          </cell>
          <cell r="H1930" t="str">
            <v>NÃO</v>
          </cell>
          <cell r="I1930" t="n">
            <v>0.84032826142247763</v>
          </cell>
        </row>
        <row r="1931">
          <cell r="A1931" t="n">
            <v>92469353</v>
          </cell>
          <cell r="B1931" t="n">
            <v>20</v>
          </cell>
          <cell r="C1931" t="str">
            <v xml:space="preserve">CEFAZOLINA SÓDICA 1 G PÓ INJ. FA VD. + DIL. X 10 ML</v>
          </cell>
          <cell r="D1931" t="str">
            <v xml:space="preserve">CEFAZOLINA SÓDICA 1 G PÓ INJ. FA VD. + DIL. X 10 ML</v>
          </cell>
          <cell r="E1931" t="str">
            <v>AUROBINDO</v>
          </cell>
          <cell r="F1931" t="n">
            <v>1</v>
          </cell>
          <cell r="G1931" t="str">
            <v>FA</v>
          </cell>
          <cell r="H1931" t="str">
            <v>NÃO</v>
          </cell>
          <cell r="I1931" t="n">
            <v>8.6732808915729542</v>
          </cell>
        </row>
        <row r="1932">
          <cell r="A1932" t="n">
            <v>90152522</v>
          </cell>
          <cell r="B1932" t="n">
            <v>20</v>
          </cell>
          <cell r="C1932" t="str">
            <v>AZITROMICINA</v>
          </cell>
          <cell r="D1932" t="str">
            <v xml:space="preserve">ASTRO 500 MG CX. 5 CP. REV.</v>
          </cell>
          <cell r="E1932" t="str">
            <v>EUROFARMA</v>
          </cell>
          <cell r="F1932" t="n">
            <v>1</v>
          </cell>
          <cell r="G1932" t="str">
            <v>COM</v>
          </cell>
          <cell r="H1932" t="str">
            <v>NÃO</v>
          </cell>
          <cell r="I1932" t="n">
            <v>4.5224580249146982</v>
          </cell>
        </row>
        <row r="1933">
          <cell r="A1933" t="n">
            <v>90148347</v>
          </cell>
          <cell r="B1933" t="n">
            <v>20</v>
          </cell>
          <cell r="C1933" t="str">
            <v xml:space="preserve">CETOPROFENO 100 MG (50 MGML) SOL. INJ. CX. 50 AMP. X 2 ML</v>
          </cell>
          <cell r="D1933" t="str">
            <v xml:space="preserve">CETOPROFENO 100 MG (50 MGML) SOL. INJ. CX. 50 AMP. X 2 ML</v>
          </cell>
          <cell r="E1933" t="str">
            <v xml:space="preserve">EMS SA</v>
          </cell>
          <cell r="F1933" t="n">
            <v>1</v>
          </cell>
          <cell r="G1933" t="str">
            <v>AMP</v>
          </cell>
          <cell r="H1933" t="str">
            <v>NÃO</v>
          </cell>
          <cell r="I1933" t="n">
            <v>1.6673819068761577</v>
          </cell>
        </row>
        <row r="1934">
          <cell r="A1934" t="n">
            <v>92262139</v>
          </cell>
          <cell r="B1934" t="n">
            <v>20</v>
          </cell>
          <cell r="C1934" t="str">
            <v xml:space="preserve">NISTATINA - 100.000UI  50ML</v>
          </cell>
          <cell r="D1934" t="str">
            <v xml:space="preserve">NISTATINA - 100.000UI  50ML</v>
          </cell>
          <cell r="E1934" t="str">
            <v xml:space="preserve">EMS SA</v>
          </cell>
          <cell r="F1934" t="n">
            <v>50</v>
          </cell>
          <cell r="G1934" t="str">
            <v>ML</v>
          </cell>
          <cell r="H1934" t="str">
            <v>SIM</v>
          </cell>
          <cell r="I1934" t="n">
            <v>0.42391882372283185</v>
          </cell>
        </row>
        <row r="1935">
          <cell r="A1935" t="n">
            <v>92468403</v>
          </cell>
          <cell r="B1935" t="n">
            <v>20</v>
          </cell>
          <cell r="C1935" t="str">
            <v xml:space="preserve">CLORIDRATO DE PAROXETINA - 20MG</v>
          </cell>
          <cell r="D1935" t="str">
            <v xml:space="preserve">CLORIDRATO DE PAROXETINA - 20MG</v>
          </cell>
          <cell r="E1935" t="str">
            <v>BIOSINTETICA</v>
          </cell>
          <cell r="F1935" t="n">
            <v>1</v>
          </cell>
          <cell r="G1935" t="str">
            <v>COM</v>
          </cell>
          <cell r="H1935" t="str">
            <v>NÃO</v>
          </cell>
          <cell r="I1935" t="n">
            <v>3.6803405514689773</v>
          </cell>
        </row>
        <row r="1936">
          <cell r="A1936" t="n">
            <v>90241568</v>
          </cell>
          <cell r="B1936" t="n">
            <v>20</v>
          </cell>
          <cell r="C1936" t="str">
            <v xml:space="preserve">HEMITARTARATO DE NOREPINEFRINA 8 MG SOL. INJ. CX. 10 AMP. X 4 ML</v>
          </cell>
          <cell r="D1936" t="str">
            <v xml:space="preserve">NOREPINE 8 MG SOL. INJ. CX. 10 AMP. X 4 ML</v>
          </cell>
          <cell r="E1936" t="str">
            <v>OPEM</v>
          </cell>
          <cell r="F1936" t="n">
            <v>1</v>
          </cell>
          <cell r="G1936" t="str">
            <v>AMP</v>
          </cell>
          <cell r="H1936" t="str">
            <v>NÃO</v>
          </cell>
          <cell r="I1936" t="n">
            <v>4.5998523878092836</v>
          </cell>
        </row>
        <row r="1937">
          <cell r="A1937" t="n">
            <v>90269772</v>
          </cell>
          <cell r="B1937" t="n">
            <v>20</v>
          </cell>
          <cell r="C1937" t="str">
            <v xml:space="preserve">LOSARTANA POTÁSSICA</v>
          </cell>
          <cell r="D1937" t="str">
            <v xml:space="preserve">LOSARTANA POTÁSSICA 100 MG CX. 30 CP. REV.</v>
          </cell>
          <cell r="E1937" t="str">
            <v xml:space="preserve">EMS SA</v>
          </cell>
          <cell r="F1937" t="n">
            <v>1</v>
          </cell>
          <cell r="G1937" t="str">
            <v>COM</v>
          </cell>
          <cell r="H1937" t="str">
            <v>NÃO</v>
          </cell>
          <cell r="I1937" t="n">
            <v>1.6894785533169379</v>
          </cell>
        </row>
        <row r="1938">
          <cell r="A1938" t="n">
            <v>90527011</v>
          </cell>
          <cell r="B1938" t="n">
            <v>20</v>
          </cell>
          <cell r="C1938" t="str">
            <v xml:space="preserve">ALOPURINOL - 100MG</v>
          </cell>
          <cell r="D1938" t="str">
            <v xml:space="preserve">ZYLORIC - 100MG</v>
          </cell>
          <cell r="E1938" t="str">
            <v>GLAXOSMITKLINE</v>
          </cell>
          <cell r="F1938" t="n">
            <v>1</v>
          </cell>
          <cell r="G1938" t="str">
            <v>COM</v>
          </cell>
          <cell r="H1938" t="str">
            <v>NÃO</v>
          </cell>
          <cell r="I1938" t="n">
            <v>0.43037679985913035</v>
          </cell>
        </row>
        <row r="1939">
          <cell r="A1939" t="n">
            <v>90309073</v>
          </cell>
          <cell r="B1939" t="n">
            <v>20</v>
          </cell>
          <cell r="C1939" t="str">
            <v xml:space="preserve">HEMITARTARATO DE EPINEFRINA 1 MGML SOL. INJ. CX. 100 AMP X 1 ML</v>
          </cell>
          <cell r="D1939" t="str">
            <v xml:space="preserve">EFRINALIN 1 MGML SOL. INJ. CX. 100 AMP X 1 ML</v>
          </cell>
          <cell r="E1939" t="str">
            <v>ARISTON</v>
          </cell>
          <cell r="F1939" t="n">
            <v>1</v>
          </cell>
          <cell r="G1939" t="str">
            <v>AMP</v>
          </cell>
          <cell r="H1939" t="str">
            <v>NÃO</v>
          </cell>
          <cell r="I1939" t="n">
            <v>0.642787092589995</v>
          </cell>
        </row>
        <row r="1940">
          <cell r="A1940" t="n">
            <v>90269560</v>
          </cell>
          <cell r="B1940" t="n">
            <v>20</v>
          </cell>
          <cell r="C1940" t="str">
            <v xml:space="preserve">PANTOPRAZOL 40 MG CX. 28 CP. REV.</v>
          </cell>
          <cell r="D1940" t="str">
            <v xml:space="preserve">PANTOPRAZOL 40 MG CX. 28 CP. REV.</v>
          </cell>
          <cell r="E1940" t="str">
            <v>GERMED</v>
          </cell>
          <cell r="F1940" t="n">
            <v>1</v>
          </cell>
          <cell r="G1940" t="str">
            <v>COM</v>
          </cell>
          <cell r="H1940" t="str">
            <v>NÃO</v>
          </cell>
          <cell r="I1940" t="n">
            <v>3.5805419115159474</v>
          </cell>
        </row>
        <row r="1941">
          <cell r="A1941" t="n">
            <v>90250400</v>
          </cell>
          <cell r="B1941" t="n">
            <v>20</v>
          </cell>
          <cell r="C1941" t="str">
            <v xml:space="preserve">CLORETO DE CARBACOL 0,1 MGML SOL. OFT. FA X 2 ML</v>
          </cell>
          <cell r="D1941" t="str">
            <v xml:space="preserve">OPHTCOL 0,1 MGML SOL. OFT. FA X 2 ML</v>
          </cell>
          <cell r="E1941" t="str">
            <v>OPHTALMOS</v>
          </cell>
          <cell r="F1941" t="n">
            <v>1</v>
          </cell>
          <cell r="G1941" t="str">
            <v>AMP</v>
          </cell>
          <cell r="H1941" t="str">
            <v>NÃO</v>
          </cell>
          <cell r="I1941" t="n">
            <v>16.022605896822611</v>
          </cell>
        </row>
        <row r="1942">
          <cell r="A1942" t="n">
            <v>90287312</v>
          </cell>
          <cell r="B1942" t="n">
            <v>20</v>
          </cell>
          <cell r="C1942" t="str">
            <v xml:space="preserve">MISOPROSTOL - 25MCG</v>
          </cell>
          <cell r="D1942" t="str">
            <v xml:space="preserve">PROSTOKOS - 25MCG CP. VAGINAL</v>
          </cell>
          <cell r="E1942" t="str">
            <v>HEBRON</v>
          </cell>
          <cell r="F1942" t="n">
            <v>1</v>
          </cell>
          <cell r="G1942" t="str">
            <v>COM</v>
          </cell>
          <cell r="H1942" t="str">
            <v>NÃO</v>
          </cell>
          <cell r="I1942" t="n">
            <v>8.512902936181538</v>
          </cell>
        </row>
        <row r="1943">
          <cell r="A1943" t="n">
            <v>92434304</v>
          </cell>
          <cell r="B1943" t="n">
            <v>20</v>
          </cell>
          <cell r="C1943" t="str">
            <v xml:space="preserve">DIAZEPAM - 5MG</v>
          </cell>
          <cell r="D1943" t="str">
            <v xml:space="preserve">VALIUM - 5MG</v>
          </cell>
          <cell r="E1943" t="str">
            <v>ROCHE</v>
          </cell>
          <cell r="F1943" t="n">
            <v>1</v>
          </cell>
          <cell r="G1943" t="str">
            <v>COM</v>
          </cell>
          <cell r="H1943" t="str">
            <v>NÃO</v>
          </cell>
          <cell r="I1943" t="n">
            <v>0.46886022799468208</v>
          </cell>
        </row>
        <row r="1944">
          <cell r="A1944" t="n">
            <v>90154266</v>
          </cell>
          <cell r="B1944" t="n">
            <v>20</v>
          </cell>
          <cell r="C1944" t="str">
            <v xml:space="preserve">CLONAZEPAM 0,25 MG CX. 30 CP SUBLINGUAL</v>
          </cell>
          <cell r="D1944" t="str">
            <v xml:space="preserve">RIVOTRIL 0,25 MG CX. 30 CP SUBLINGUAL</v>
          </cell>
          <cell r="E1944" t="str">
            <v>ROCHE</v>
          </cell>
          <cell r="F1944" t="n">
            <v>1</v>
          </cell>
          <cell r="G1944" t="str">
            <v>COM</v>
          </cell>
          <cell r="H1944" t="str">
            <v>NÃO</v>
          </cell>
          <cell r="I1944" t="n">
            <v>0.1727433275838324</v>
          </cell>
        </row>
        <row r="1945">
          <cell r="A1945" t="n">
            <v>90283279</v>
          </cell>
          <cell r="B1945" t="n">
            <v>20</v>
          </cell>
          <cell r="C1945" t="str">
            <v>ATENOLOL</v>
          </cell>
          <cell r="D1945" t="str">
            <v xml:space="preserve">ATENOLOL 25 MG CX. 14 CP.</v>
          </cell>
          <cell r="E1945" t="str">
            <v>AUROBINDO</v>
          </cell>
          <cell r="F1945" t="n">
            <v>1</v>
          </cell>
          <cell r="G1945" t="str">
            <v>COM</v>
          </cell>
          <cell r="H1945" t="str">
            <v>NÃO</v>
          </cell>
          <cell r="I1945" t="n">
            <v>0.55088672648966119</v>
          </cell>
        </row>
        <row r="1946">
          <cell r="A1946" t="n">
            <v>90136713</v>
          </cell>
          <cell r="B1946" t="n">
            <v>20</v>
          </cell>
          <cell r="C1946" t="str">
            <v>PANTOPRAZOL</v>
          </cell>
          <cell r="D1946" t="str">
            <v xml:space="preserve">PANTOZOL 20 MG CX. 42 CP. REV.</v>
          </cell>
          <cell r="E1946" t="str">
            <v xml:space="preserve">NYCOMED PHARMA</v>
          </cell>
          <cell r="F1946" t="n">
            <v>1</v>
          </cell>
          <cell r="G1946" t="str">
            <v>COM</v>
          </cell>
          <cell r="H1946" t="str">
            <v>NÃO</v>
          </cell>
          <cell r="I1946" t="n">
            <v>5.050664700370489</v>
          </cell>
        </row>
        <row r="1947">
          <cell r="A1947" t="n">
            <v>90020995</v>
          </cell>
          <cell r="B1947" t="n">
            <v>20</v>
          </cell>
          <cell r="C1947" t="str">
            <v xml:space="preserve">QUELATO DE ZINCO 15MG - ENVELOPE</v>
          </cell>
          <cell r="D1947" t="str">
            <v xml:space="preserve">QUELATO DE ZINCO 15MG - ENVELOPE</v>
          </cell>
          <cell r="E1947" t="str">
            <v>MANIPULADO</v>
          </cell>
          <cell r="F1947" t="n">
            <v>1</v>
          </cell>
          <cell r="G1947" t="str">
            <v>UN</v>
          </cell>
          <cell r="H1947" t="str">
            <v>NÃO</v>
          </cell>
          <cell r="I1947" t="n">
            <v>0.85513474989344573</v>
          </cell>
        </row>
        <row r="1948">
          <cell r="A1948" t="n">
            <v>90224027</v>
          </cell>
          <cell r="B1948" t="n">
            <v>20</v>
          </cell>
          <cell r="C1948" t="str">
            <v xml:space="preserve">HALOPERIDOL 5 MG FR. X 20 CP.</v>
          </cell>
          <cell r="D1948" t="str">
            <v xml:space="preserve">HALDOL 5 MG FR. X 20 CP.</v>
          </cell>
          <cell r="E1948" t="str">
            <v>JANSSEN-CILAG</v>
          </cell>
          <cell r="F1948" t="n">
            <v>1</v>
          </cell>
          <cell r="G1948" t="str">
            <v>COM</v>
          </cell>
          <cell r="H1948" t="str">
            <v>NÃO</v>
          </cell>
          <cell r="I1948" t="n">
            <v>0.4782521262213516</v>
          </cell>
        </row>
        <row r="1949">
          <cell r="A1949" t="n">
            <v>90223306</v>
          </cell>
          <cell r="B1949" t="n">
            <v>20</v>
          </cell>
          <cell r="C1949" t="str">
            <v xml:space="preserve">AMOXICILINA+CLAVULANATO DE POTÁSSIO</v>
          </cell>
          <cell r="D1949" t="str">
            <v xml:space="preserve">AMOXICILINA + CLAVULANATO DE POTÁSSIO 1G + 200 MG PÓ SOL. INJ. CX. 50 FA VD. + AMP. DIL. X 20 ML</v>
          </cell>
          <cell r="E1949" t="str">
            <v xml:space="preserve">ASPEN PHARMA</v>
          </cell>
          <cell r="F1949" t="n">
            <v>1</v>
          </cell>
          <cell r="G1949" t="str">
            <v>UN</v>
          </cell>
          <cell r="H1949" t="str">
            <v>NÃO</v>
          </cell>
          <cell r="I1949" t="n">
            <v>39.74544307435599</v>
          </cell>
        </row>
        <row r="1950">
          <cell r="A1950" t="n">
            <v>92250025</v>
          </cell>
          <cell r="B1950" t="n">
            <v>20</v>
          </cell>
          <cell r="C1950" t="str">
            <v xml:space="preserve">CLORETO DE POTÁSSIO 19,1% SOL. INJ. CX. 100 AMP X 10 ML</v>
          </cell>
          <cell r="D1950" t="str">
            <v xml:space="preserve">CLORETO DE POTÁSSIO 19,1% SOL. INJ. CX. 100 AMP X 10 ML</v>
          </cell>
          <cell r="E1950" t="str">
            <v>ARISTON</v>
          </cell>
          <cell r="F1950" t="n">
            <v>1</v>
          </cell>
          <cell r="G1950" t="str">
            <v>AMP</v>
          </cell>
          <cell r="H1950" t="str">
            <v>NÃO</v>
          </cell>
          <cell r="I1950" t="n">
            <v>0.7731363868277098</v>
          </cell>
        </row>
        <row r="1951">
          <cell r="A1951" t="n">
            <v>90020766</v>
          </cell>
          <cell r="B1951" t="n">
            <v>20</v>
          </cell>
          <cell r="C1951" t="str">
            <v xml:space="preserve">AZUL DE METILENO 2% - 2ML</v>
          </cell>
          <cell r="D1951" t="str">
            <v xml:space="preserve">AZUL DE METILENO 2% - 2ML</v>
          </cell>
          <cell r="E1951" t="str">
            <v>MANIPULADO</v>
          </cell>
          <cell r="F1951" t="n">
            <v>1</v>
          </cell>
          <cell r="G1951" t="str">
            <v>AMP</v>
          </cell>
          <cell r="H1951" t="str">
            <v>NÃO</v>
          </cell>
          <cell r="I1951" t="n">
            <v>6.3066187804641611</v>
          </cell>
        </row>
        <row r="1952">
          <cell r="A1952" t="n">
            <v>90281268</v>
          </cell>
          <cell r="B1952" t="n">
            <v>20</v>
          </cell>
          <cell r="C1952" t="str">
            <v xml:space="preserve">AGUA PARA INJETAVEIS - MED FLEX - BOLSAS - SISTEMA FECHADO 500 ML</v>
          </cell>
          <cell r="D1952" t="str">
            <v xml:space="preserve">AGUA PARA INJETAVEIS - MED FLEX - BOLSAS - SISTEMA FECHADO 500 ML</v>
          </cell>
          <cell r="E1952" t="str">
            <v xml:space="preserve">EUROFARMA  SEGMENTA</v>
          </cell>
          <cell r="F1952" t="n">
            <v>1</v>
          </cell>
          <cell r="G1952" t="str">
            <v>FR</v>
          </cell>
          <cell r="H1952" t="str">
            <v>NÃO</v>
          </cell>
          <cell r="I1952" t="n">
            <v>7.9461515018416513</v>
          </cell>
        </row>
        <row r="1953">
          <cell r="A1953" t="n">
            <v>90217039</v>
          </cell>
          <cell r="B1953" t="n">
            <v>20</v>
          </cell>
          <cell r="C1953" t="str">
            <v xml:space="preserve">FOSFATO DE CLINDAMICINA</v>
          </cell>
          <cell r="D1953" t="str">
            <v xml:space="preserve">ANAEROCID 20 MGG CREME VAG. BISN. 40 G + 7 APLICADOR.</v>
          </cell>
          <cell r="E1953" t="str">
            <v xml:space="preserve">SIGMA PHARMA</v>
          </cell>
          <cell r="F1953" t="n">
            <v>1</v>
          </cell>
          <cell r="G1953" t="str">
            <v>UN</v>
          </cell>
          <cell r="H1953" t="str">
            <v>NÃO</v>
          </cell>
          <cell r="I1953" t="n">
            <v>49.598081792245573</v>
          </cell>
        </row>
        <row r="1954">
          <cell r="A1954" t="n">
            <v>92465897</v>
          </cell>
          <cell r="B1954" t="n">
            <v>20</v>
          </cell>
          <cell r="C1954" t="str">
            <v xml:space="preserve">EZETIMIBE + SINVASTATINA - 10MG  20MG</v>
          </cell>
          <cell r="D1954" t="str">
            <v xml:space="preserve">VYTORIN - 10MG  20MG</v>
          </cell>
          <cell r="E1954" t="str">
            <v xml:space="preserve">MERCK SHARP &amp; DOHME</v>
          </cell>
          <cell r="F1954" t="n">
            <v>1</v>
          </cell>
          <cell r="G1954" t="str">
            <v>COM</v>
          </cell>
          <cell r="H1954" t="str">
            <v>NÃO</v>
          </cell>
          <cell r="I1954" t="n">
            <v>3.9140644899362251</v>
          </cell>
        </row>
        <row r="1955">
          <cell r="A1955" t="n">
            <v>90306511</v>
          </cell>
          <cell r="B1955" t="n">
            <v>20</v>
          </cell>
          <cell r="C1955" t="str">
            <v xml:space="preserve">GLICOSE+CLORETO DE SÓDIO SOL. INJ. CX. 20 BOLSA SIST. FECH. X 500 ML</v>
          </cell>
          <cell r="D1955" t="str">
            <v xml:space="preserve">SOLUÇÃO GLICOFISIOLÓGICA SOL. INJ. CX. 20 BOLSA SIST. FECH. X 500 ML</v>
          </cell>
          <cell r="E1955" t="str">
            <v xml:space="preserve">LABORATORIO SANOBIOL</v>
          </cell>
          <cell r="F1955" t="n">
            <v>1</v>
          </cell>
          <cell r="G1955" t="str">
            <v>UN</v>
          </cell>
          <cell r="H1955" t="str">
            <v>NÃO</v>
          </cell>
          <cell r="I1955" t="n">
            <v>7.4330189133787323</v>
          </cell>
        </row>
        <row r="1956">
          <cell r="A1956" t="n">
            <v>90286596</v>
          </cell>
          <cell r="B1956" t="n">
            <v>20</v>
          </cell>
          <cell r="C1956" t="str">
            <v xml:space="preserve">GLICOSE 5% SOL. INJ. SIST. FECH. FR. X 250ML</v>
          </cell>
          <cell r="D1956" t="str">
            <v xml:space="preserve">GLICOSE 5% SOL. INJ. SIST. FECH. FR. X 250ML</v>
          </cell>
          <cell r="E1956" t="str">
            <v>BASA</v>
          </cell>
          <cell r="F1956" t="n">
            <v>1</v>
          </cell>
          <cell r="G1956" t="str">
            <v>UN</v>
          </cell>
          <cell r="H1956" t="str">
            <v>NÃO</v>
          </cell>
          <cell r="I1956" t="n">
            <v>5.8661325994955495</v>
          </cell>
        </row>
        <row r="1957">
          <cell r="A1957" t="n">
            <v>90144082</v>
          </cell>
          <cell r="B1957" t="n">
            <v>20</v>
          </cell>
          <cell r="C1957" t="str">
            <v xml:space="preserve">OMEPRAZOL - 20MG</v>
          </cell>
          <cell r="D1957" t="str">
            <v xml:space="preserve">OMEPRAZOL - 20MG</v>
          </cell>
          <cell r="E1957" t="str">
            <v xml:space="preserve">EMS SA</v>
          </cell>
          <cell r="F1957" t="n">
            <v>1</v>
          </cell>
          <cell r="G1957" t="str">
            <v>CAP</v>
          </cell>
          <cell r="H1957" t="str">
            <v>NÃO</v>
          </cell>
          <cell r="I1957" t="n">
            <v>2.1514396253622761</v>
          </cell>
        </row>
        <row r="1958">
          <cell r="A1958" t="n">
            <v>90166850</v>
          </cell>
          <cell r="B1958" t="n">
            <v>20</v>
          </cell>
          <cell r="C1958" t="str">
            <v xml:space="preserve">FOSFATO DE CLINDAMICINA</v>
          </cell>
          <cell r="D1958" t="str">
            <v xml:space="preserve">DALACIN-C 300 MG CX. 16 CAP.</v>
          </cell>
          <cell r="E1958" t="str">
            <v xml:space="preserve">PHARMACIA PFIZER</v>
          </cell>
          <cell r="F1958" t="n">
            <v>1</v>
          </cell>
          <cell r="G1958" t="str">
            <v>CAP</v>
          </cell>
          <cell r="H1958" t="str">
            <v>NÃO</v>
          </cell>
          <cell r="I1958" t="n">
            <v>6.3945911924926735</v>
          </cell>
        </row>
        <row r="1959">
          <cell r="A1959" t="n">
            <v>90380029</v>
          </cell>
          <cell r="B1959" t="n">
            <v>20</v>
          </cell>
          <cell r="C1959" t="str">
            <v xml:space="preserve">METOCLOPRAMIDA - 10MG</v>
          </cell>
          <cell r="D1959" t="str">
            <v xml:space="preserve">PLASIL - 10MG</v>
          </cell>
          <cell r="E1959" t="str">
            <v>SANOFI-AVENTIS</v>
          </cell>
          <cell r="F1959" t="n">
            <v>1</v>
          </cell>
          <cell r="G1959" t="str">
            <v>COM</v>
          </cell>
          <cell r="H1959" t="str">
            <v>NÃO</v>
          </cell>
          <cell r="I1959" t="n">
            <v>0.41412142852730249</v>
          </cell>
        </row>
        <row r="1960">
          <cell r="A1960" t="n">
            <v>90329082</v>
          </cell>
          <cell r="B1960" t="n">
            <v>20</v>
          </cell>
          <cell r="C1960" t="str">
            <v xml:space="preserve">CLORIDRATO DE BUPIVACAÍNA+EPINEFRINA 0,5% CV SOL. INJ. CX. 10 EST. FA X 30 ML</v>
          </cell>
          <cell r="D1960" t="str">
            <v xml:space="preserve">NEOCAÍNA + EPINEFRINA 0,5% CV SOL. INJ. CX. 10 EST. FA X 30 ML</v>
          </cell>
          <cell r="E1960" t="str">
            <v>CRISTALIA</v>
          </cell>
          <cell r="F1960" t="n">
            <v>30</v>
          </cell>
          <cell r="G1960" t="str">
            <v>ML</v>
          </cell>
          <cell r="H1960" t="str">
            <v>SIM</v>
          </cell>
          <cell r="I1960" t="n">
            <v>1.3034269263143716</v>
          </cell>
        </row>
        <row r="1961">
          <cell r="A1961" t="n">
            <v>90257600</v>
          </cell>
          <cell r="B1961" t="n">
            <v>20</v>
          </cell>
          <cell r="C1961" t="str">
            <v xml:space="preserve">FENITOÍNA SÓDICA 250 MG (50 MGML) SOL. INJ. CX. 72 AMP. X 5 ML</v>
          </cell>
          <cell r="D1961" t="str">
            <v xml:space="preserve">FENITOÍNA SÓDICA 250 MG (50 MGML) SOL. INJ. CX. 72 AMP. X 5 ML</v>
          </cell>
          <cell r="E1961" t="str">
            <v xml:space="preserve">TEUTO BRAS.</v>
          </cell>
          <cell r="F1961" t="n">
            <v>1</v>
          </cell>
          <cell r="G1961" t="str">
            <v>AMP</v>
          </cell>
          <cell r="H1961" t="str">
            <v>NÃO</v>
          </cell>
          <cell r="I1961" t="n">
            <v>2.812465411353712</v>
          </cell>
        </row>
        <row r="1962">
          <cell r="A1962" t="n">
            <v>92405304</v>
          </cell>
          <cell r="B1962" t="n">
            <v>20</v>
          </cell>
          <cell r="C1962" t="str">
            <v xml:space="preserve">FITOMENADIONA 2 MG0,2 ML SOL. INJ. CX. 5 AMP. X 0,2 ML</v>
          </cell>
          <cell r="D1962" t="str">
            <v xml:space="preserve">KANAKION MM 2 MG0,2 ML SOL. INJ. CX. 5 AMP. X 0,2 ML</v>
          </cell>
          <cell r="E1962" t="str">
            <v>ROCHE</v>
          </cell>
          <cell r="F1962" t="n">
            <v>1</v>
          </cell>
          <cell r="G1962" t="str">
            <v>AMP</v>
          </cell>
          <cell r="H1962" t="str">
            <v>NÃO</v>
          </cell>
          <cell r="I1962" t="n">
            <v>2.8738699991159073</v>
          </cell>
        </row>
        <row r="1963">
          <cell r="A1963" t="n">
            <v>92427286</v>
          </cell>
          <cell r="B1963" t="n">
            <v>20</v>
          </cell>
          <cell r="C1963" t="str">
            <v xml:space="preserve">SINVASTATINA - 20MG</v>
          </cell>
          <cell r="D1963" t="str">
            <v xml:space="preserve">SINVASCOR - 20MG</v>
          </cell>
          <cell r="E1963" t="str">
            <v>BALDACCI</v>
          </cell>
          <cell r="F1963" t="n">
            <v>1</v>
          </cell>
          <cell r="G1963" t="str">
            <v>COM</v>
          </cell>
          <cell r="H1963" t="str">
            <v>NÃO</v>
          </cell>
          <cell r="I1963" t="n">
            <v>0.99198122575433123</v>
          </cell>
        </row>
        <row r="1964">
          <cell r="A1964" t="n">
            <v>90173872</v>
          </cell>
          <cell r="B1964" t="n">
            <v>20</v>
          </cell>
          <cell r="C1964" t="str">
            <v xml:space="preserve">ÁCIDO IOXITALÂMICO+MEGLUMINA</v>
          </cell>
          <cell r="D1964" t="str">
            <v xml:space="preserve">TELEBRIX HYSTERO SOL. INJ CX. FA X 20  ML</v>
          </cell>
          <cell r="E1964" t="str">
            <v xml:space="preserve">GUERBET PROD. RADIOLOGICOS</v>
          </cell>
          <cell r="F1964" t="n">
            <v>20</v>
          </cell>
          <cell r="G1964" t="str">
            <v>ML</v>
          </cell>
          <cell r="H1964" t="str">
            <v>SIM</v>
          </cell>
          <cell r="I1964" t="n">
            <v>1.4290702346300153</v>
          </cell>
        </row>
        <row r="1965">
          <cell r="A1965" t="n">
            <v>92462839</v>
          </cell>
          <cell r="B1965" t="n">
            <v>20</v>
          </cell>
          <cell r="C1965" t="str">
            <v xml:space="preserve">LORATADINA - 10MG</v>
          </cell>
          <cell r="D1965" t="str">
            <v xml:space="preserve">LORATADINA - 10MG</v>
          </cell>
          <cell r="E1965" t="str">
            <v xml:space="preserve">MERCK S.A.</v>
          </cell>
          <cell r="F1965" t="n">
            <v>1</v>
          </cell>
          <cell r="G1965" t="str">
            <v>COM</v>
          </cell>
          <cell r="H1965" t="str">
            <v>NÃO</v>
          </cell>
          <cell r="I1965" t="n">
            <v>2.201633418823393</v>
          </cell>
        </row>
        <row r="1966">
          <cell r="A1966" t="n">
            <v>92370535</v>
          </cell>
          <cell r="B1966" t="n">
            <v>20</v>
          </cell>
          <cell r="C1966" t="str">
            <v xml:space="preserve">INSULINA HUMANA NPH 100 UI  5 ML</v>
          </cell>
          <cell r="D1966" t="str">
            <v xml:space="preserve">INSUMAN NPH 100 UI  5 ML</v>
          </cell>
          <cell r="E1966" t="str">
            <v>SANOFI-AVENTIS</v>
          </cell>
          <cell r="F1966" t="n">
            <v>500</v>
          </cell>
          <cell r="G1966" t="str">
            <v>UI</v>
          </cell>
          <cell r="H1966" t="str">
            <v>SIM</v>
          </cell>
          <cell r="I1966" t="n">
            <v>0.047111816613772471</v>
          </cell>
        </row>
        <row r="1967">
          <cell r="A1967" t="n">
            <v>92389651</v>
          </cell>
          <cell r="B1967" t="n">
            <v>20</v>
          </cell>
          <cell r="C1967" t="str">
            <v xml:space="preserve">SULFAMETOXAZOL + TRIMETROPINA F - 160MG</v>
          </cell>
          <cell r="D1967" t="str">
            <v xml:space="preserve">BACTERACIN F - 160MG</v>
          </cell>
          <cell r="E1967" t="str">
            <v xml:space="preserve">TEUTO BRAS.</v>
          </cell>
          <cell r="F1967" t="n">
            <v>1</v>
          </cell>
          <cell r="G1967" t="str">
            <v>COM</v>
          </cell>
          <cell r="H1967" t="str">
            <v>NÃO</v>
          </cell>
          <cell r="I1967" t="n">
            <v>1.4447674180206695</v>
          </cell>
        </row>
        <row r="1968">
          <cell r="A1968" t="n">
            <v>92417337</v>
          </cell>
          <cell r="B1968" t="n">
            <v>20</v>
          </cell>
          <cell r="C1968" t="str">
            <v xml:space="preserve">OMEPRAZOL - 20MG</v>
          </cell>
          <cell r="D1968" t="str">
            <v xml:space="preserve">OMEPRAZOL - 20MG</v>
          </cell>
          <cell r="E1968" t="str">
            <v>BIOSINTETICA</v>
          </cell>
          <cell r="F1968" t="n">
            <v>1</v>
          </cell>
          <cell r="G1968" t="str">
            <v>CAP</v>
          </cell>
          <cell r="H1968" t="str">
            <v>NÃO</v>
          </cell>
          <cell r="I1968" t="n">
            <v>3.0919143351500424</v>
          </cell>
        </row>
        <row r="1969">
          <cell r="A1969" t="n">
            <v>90147774</v>
          </cell>
          <cell r="B1969" t="n">
            <v>20</v>
          </cell>
          <cell r="C1969" t="str">
            <v xml:space="preserve">ONDANSETRONA 8 MG CX. 10 CP. REV.</v>
          </cell>
          <cell r="D1969" t="str">
            <v xml:space="preserve">CLORIDRATO DE ONDANSETRONA 8 MG CX. 10 CP. REV.</v>
          </cell>
          <cell r="E1969" t="str">
            <v xml:space="preserve">EMS SA</v>
          </cell>
          <cell r="F1969" t="n">
            <v>1</v>
          </cell>
          <cell r="G1969" t="str">
            <v>COM</v>
          </cell>
          <cell r="H1969" t="str">
            <v>NÃO</v>
          </cell>
          <cell r="I1969" t="n">
            <v>14.714572566415622</v>
          </cell>
        </row>
        <row r="1970">
          <cell r="A1970" t="n">
            <v>90173538</v>
          </cell>
          <cell r="B1970" t="n">
            <v>20</v>
          </cell>
          <cell r="C1970" t="str">
            <v xml:space="preserve">IOBITRIDOL 300 MGML SOL. INJ. CX. FA X 50 ML</v>
          </cell>
          <cell r="D1970" t="str">
            <v xml:space="preserve">HENETIX 300 MGML SOL. INJ. CX. FA X 50 ML</v>
          </cell>
          <cell r="E1970" t="str">
            <v xml:space="preserve">GUERBET PROD. RADIOLOGICOS</v>
          </cell>
          <cell r="F1970" t="n">
            <v>50</v>
          </cell>
          <cell r="G1970" t="str">
            <v>ML</v>
          </cell>
          <cell r="H1970" t="str">
            <v>SIM</v>
          </cell>
          <cell r="I1970" t="n">
            <v>4.2400798012306309</v>
          </cell>
        </row>
        <row r="1971">
          <cell r="A1971" t="n">
            <v>90305124</v>
          </cell>
          <cell r="B1971" t="n">
            <v>20</v>
          </cell>
          <cell r="C1971" t="str">
            <v xml:space="preserve">CLORETO DE SODIO 0,9% SOL. INJ. SIST. FECH. BOLSA X 250 ML</v>
          </cell>
          <cell r="D1971" t="str">
            <v xml:space="preserve">CLORETO DE SODIO 0,9% SOL. INJ. SIST. FECH. BOLSA X 250 ML</v>
          </cell>
          <cell r="E1971" t="str">
            <v>TEXON</v>
          </cell>
          <cell r="F1971" t="n">
            <v>1</v>
          </cell>
          <cell r="G1971" t="str">
            <v>UN</v>
          </cell>
          <cell r="H1971" t="str">
            <v>NÃO</v>
          </cell>
          <cell r="I1971" t="n">
            <v>4.5358278830095742</v>
          </cell>
        </row>
        <row r="1972">
          <cell r="A1972" t="n">
            <v>90178319</v>
          </cell>
          <cell r="B1972" t="n">
            <v>20</v>
          </cell>
          <cell r="C1972" t="str">
            <v xml:space="preserve">ISOFLURANO SOL. INAL. FR. VD. AMB. X  240 ML</v>
          </cell>
          <cell r="D1972" t="str">
            <v xml:space="preserve">ISORAN SOL. INAL. FR. VD. AMB. X  240 ML</v>
          </cell>
          <cell r="E1972" t="str">
            <v>BIOCHIMICO</v>
          </cell>
          <cell r="F1972" t="n">
            <v>240</v>
          </cell>
          <cell r="G1972" t="str">
            <v>ML</v>
          </cell>
          <cell r="H1972" t="str">
            <v>SIM</v>
          </cell>
          <cell r="I1972" t="n">
            <v>6.3444718670363525</v>
          </cell>
        </row>
        <row r="1973">
          <cell r="A1973" t="n">
            <v>91513022</v>
          </cell>
          <cell r="B1973" t="n">
            <v>20</v>
          </cell>
          <cell r="C1973" t="str">
            <v xml:space="preserve">CLORIDRATO DE CIPROFLOXACINO - 5ML SOL. OFT.</v>
          </cell>
          <cell r="D1973" t="str">
            <v xml:space="preserve">BIAMOTIL - 5ML SOL. OFT.</v>
          </cell>
          <cell r="E1973" t="str">
            <v>ALLERGAN</v>
          </cell>
          <cell r="F1973" t="n">
            <v>100</v>
          </cell>
          <cell r="G1973" t="str">
            <v>GTS</v>
          </cell>
          <cell r="H1973" t="str">
            <v>SIM</v>
          </cell>
          <cell r="I1973" t="n">
            <v>0.19642917051620515</v>
          </cell>
        </row>
        <row r="1974">
          <cell r="A1974" t="n">
            <v>92469604</v>
          </cell>
          <cell r="B1974" t="n">
            <v>20</v>
          </cell>
          <cell r="C1974" t="str">
            <v xml:space="preserve">AMOXICILINA - 500MG + CLAVULANATO DE POTASSIO - 125MG</v>
          </cell>
          <cell r="D1974" t="str">
            <v xml:space="preserve">AMOXICILINA - 500MG + CLAVULANATO DE POTASSIO - 125MG</v>
          </cell>
          <cell r="E1974" t="str">
            <v xml:space="preserve">EMS SA</v>
          </cell>
          <cell r="F1974" t="n">
            <v>1</v>
          </cell>
          <cell r="G1974" t="str">
            <v>COM</v>
          </cell>
          <cell r="H1974" t="str">
            <v>NÃO</v>
          </cell>
          <cell r="I1974" t="n">
            <v>5.1116588952439956</v>
          </cell>
        </row>
        <row r="1975">
          <cell r="A1975" t="n">
            <v>90284844</v>
          </cell>
          <cell r="B1975" t="n">
            <v>20</v>
          </cell>
          <cell r="C1975" t="str">
            <v xml:space="preserve">CLORETO DE SÓDIO 0,9% SOL. INJ. SIST. FECH. FR. X 125ML</v>
          </cell>
          <cell r="D1975" t="str">
            <v xml:space="preserve">CLORETO DE SÓDIO 0,9% SOL. INJ. SIST. FECH. FR. X 125ML</v>
          </cell>
          <cell r="E1975" t="str">
            <v>BASA</v>
          </cell>
          <cell r="F1975" t="n">
            <v>1</v>
          </cell>
          <cell r="G1975" t="str">
            <v>UN</v>
          </cell>
          <cell r="H1975" t="str">
            <v>NÃO</v>
          </cell>
          <cell r="I1975" t="n">
            <v>5.9084356736083254</v>
          </cell>
        </row>
        <row r="1976">
          <cell r="A1976" t="n">
            <v>92431259</v>
          </cell>
          <cell r="B1976" t="n">
            <v>20</v>
          </cell>
          <cell r="C1976" t="str">
            <v xml:space="preserve">TOBRAMICINA - 0,3%  5ML COLIRIO</v>
          </cell>
          <cell r="D1976" t="str">
            <v xml:space="preserve">TOBRAGAN - 0,3%  5ML COLIRIO</v>
          </cell>
          <cell r="E1976" t="str">
            <v>ALLERGAN</v>
          </cell>
          <cell r="F1976" t="n">
            <v>5</v>
          </cell>
          <cell r="G1976" t="str">
            <v>ML</v>
          </cell>
          <cell r="H1976" t="str">
            <v>SIM</v>
          </cell>
          <cell r="I1976" t="n">
            <v>4.5967896837993303</v>
          </cell>
        </row>
        <row r="1977">
          <cell r="A1977" t="n">
            <v>90286235</v>
          </cell>
          <cell r="B1977" t="n">
            <v>20</v>
          </cell>
          <cell r="C1977" t="str">
            <v xml:space="preserve">FITOMENADIONA 10 MGML  SOL. INJ. CX. 50 AMP. X 1 ML</v>
          </cell>
          <cell r="D1977" t="str">
            <v xml:space="preserve">KAVIT 10 MGML  SOL. INJ. CX. 50 AMP. X 1 ML</v>
          </cell>
          <cell r="E1977" t="str">
            <v>CRISTALIA</v>
          </cell>
          <cell r="F1977" t="n">
            <v>1</v>
          </cell>
          <cell r="G1977" t="str">
            <v>AMP</v>
          </cell>
          <cell r="H1977" t="str">
            <v>NÃO</v>
          </cell>
          <cell r="I1977" t="n">
            <v>1.2469001506750981</v>
          </cell>
        </row>
        <row r="1978">
          <cell r="A1978" t="n">
            <v>92467580</v>
          </cell>
          <cell r="B1978" t="n">
            <v>20</v>
          </cell>
          <cell r="C1978" t="str">
            <v xml:space="preserve">MONONITRATO DE ISOSSORBIDA - 20MG</v>
          </cell>
          <cell r="D1978" t="str">
            <v xml:space="preserve">MONONITRATO DE ISOSSORBIDA - 20MG</v>
          </cell>
          <cell r="E1978" t="str">
            <v>BIOSINTETICA</v>
          </cell>
          <cell r="F1978" t="n">
            <v>1</v>
          </cell>
          <cell r="G1978" t="str">
            <v>COM</v>
          </cell>
          <cell r="H1978" t="str">
            <v>NÃO</v>
          </cell>
          <cell r="I1978" t="n">
            <v>0.27441083174878905</v>
          </cell>
        </row>
        <row r="1979">
          <cell r="A1979" t="n">
            <v>90267540</v>
          </cell>
          <cell r="B1979" t="n">
            <v>20</v>
          </cell>
          <cell r="C1979" t="str">
            <v xml:space="preserve">CLORIDRATO DE BIPERIDENO - 2MG</v>
          </cell>
          <cell r="D1979" t="str">
            <v xml:space="preserve">AKINETON - 2MG</v>
          </cell>
          <cell r="E1979" t="str">
            <v>ABBOTT</v>
          </cell>
          <cell r="F1979" t="n">
            <v>1</v>
          </cell>
          <cell r="G1979" t="str">
            <v>COM</v>
          </cell>
          <cell r="H1979" t="str">
            <v>NÃO</v>
          </cell>
          <cell r="I1979" t="n">
            <v>0.36108064783859783</v>
          </cell>
        </row>
        <row r="1980">
          <cell r="A1980" t="n">
            <v>92255639</v>
          </cell>
          <cell r="B1980" t="n">
            <v>20</v>
          </cell>
          <cell r="C1980" t="str">
            <v xml:space="preserve">CLORETO DE SODIO 0,9% SOL. INJ. FR. X 500 ML</v>
          </cell>
          <cell r="D1980" t="str">
            <v xml:space="preserve">SOLUÇÃO FISIOLÓGICA 0,9% SOL. INJ. FR. X 500 ML</v>
          </cell>
          <cell r="E1980" t="str">
            <v>DARROW</v>
          </cell>
          <cell r="F1980" t="n">
            <v>1</v>
          </cell>
          <cell r="G1980" t="str">
            <v>FR</v>
          </cell>
          <cell r="H1980" t="str">
            <v>NÃO</v>
          </cell>
          <cell r="I1980" t="n">
            <v>3.5244160162851723</v>
          </cell>
        </row>
        <row r="1981">
          <cell r="A1981" t="n">
            <v>92459030</v>
          </cell>
          <cell r="B1981" t="n">
            <v>20</v>
          </cell>
          <cell r="C1981" t="str">
            <v xml:space="preserve">LEVOBUPIVACAÍNA+EPINEFRINA 0,25 % + 9,1 MCGML SOL. INJ. CX. 10 EST. FA X 20 ML</v>
          </cell>
          <cell r="D1981" t="str">
            <v xml:space="preserve">NOVABUPI + EPINEFRINA 0,25 % + 9,1 MCGML SOL. INJ. CX. 10 EST. FA X 20 ML</v>
          </cell>
          <cell r="E1981" t="str">
            <v>CRISTALIA</v>
          </cell>
          <cell r="F1981" t="n">
            <v>20</v>
          </cell>
          <cell r="G1981" t="str">
            <v>ML</v>
          </cell>
          <cell r="H1981" t="str">
            <v>SIM</v>
          </cell>
          <cell r="I1981" t="n">
            <v>1.3929074599814717</v>
          </cell>
        </row>
        <row r="1982">
          <cell r="A1982" t="n">
            <v>92368867</v>
          </cell>
          <cell r="B1982" t="n">
            <v>20</v>
          </cell>
          <cell r="C1982" t="str">
            <v>POLICRESULENO</v>
          </cell>
          <cell r="D1982" t="str">
            <v>ALBOCRESIL</v>
          </cell>
          <cell r="E1982" t="str">
            <v xml:space="preserve">NYCOMED PHARMA</v>
          </cell>
          <cell r="F1982" t="n">
            <v>1</v>
          </cell>
          <cell r="G1982" t="str">
            <v>OVL</v>
          </cell>
          <cell r="H1982" t="str">
            <v>NÃO</v>
          </cell>
          <cell r="I1982" t="n">
            <v>2.2002443029462349</v>
          </cell>
        </row>
        <row r="1983">
          <cell r="A1983" t="n">
            <v>90290046</v>
          </cell>
          <cell r="B1983" t="n">
            <v>20</v>
          </cell>
          <cell r="C1983" t="str">
            <v xml:space="preserve">PARACETAMOL 750 MG CX. 20 CP.</v>
          </cell>
          <cell r="D1983" t="str">
            <v xml:space="preserve">CYFENOL 750 MG CX. 20 CP.</v>
          </cell>
          <cell r="E1983" t="str">
            <v>CIFARMA</v>
          </cell>
          <cell r="F1983" t="n">
            <v>1</v>
          </cell>
          <cell r="G1983" t="str">
            <v>COM</v>
          </cell>
          <cell r="H1983" t="str">
            <v>NÃO</v>
          </cell>
          <cell r="I1983" t="n">
            <v>0.76265732808914921</v>
          </cell>
        </row>
        <row r="1984">
          <cell r="A1984" t="n">
            <v>92258026</v>
          </cell>
          <cell r="B1984" t="n">
            <v>20</v>
          </cell>
          <cell r="C1984" t="str">
            <v xml:space="preserve">DIAZEPAM - 10MG</v>
          </cell>
          <cell r="D1984" t="str">
            <v xml:space="preserve">VALIUM - 10MG</v>
          </cell>
          <cell r="E1984" t="str">
            <v>ROCHE</v>
          </cell>
          <cell r="F1984" t="n">
            <v>1</v>
          </cell>
          <cell r="G1984" t="str">
            <v>COM</v>
          </cell>
          <cell r="H1984" t="str">
            <v>NÃO</v>
          </cell>
          <cell r="I1984" t="n">
            <v>0.63053616868250362</v>
          </cell>
        </row>
        <row r="1985">
          <cell r="A1985" t="n">
            <v>92471765</v>
          </cell>
          <cell r="B1985" t="n">
            <v>20</v>
          </cell>
          <cell r="C1985" t="str">
            <v xml:space="preserve">PARACETAMOL - 200MGML  15ML</v>
          </cell>
          <cell r="D1985" t="str">
            <v xml:space="preserve">PARACETAMOL - 200MGML  15ML</v>
          </cell>
          <cell r="E1985" t="str">
            <v xml:space="preserve">UNIAO QUIMICA</v>
          </cell>
          <cell r="F1985" t="n">
            <v>300</v>
          </cell>
          <cell r="G1985" t="str">
            <v>GTS</v>
          </cell>
          <cell r="H1985" t="str">
            <v>SIM</v>
          </cell>
          <cell r="I1985" t="n">
            <v>0.026426014350412627</v>
          </cell>
        </row>
        <row r="1986">
          <cell r="A1986" t="n">
            <v>90250036</v>
          </cell>
          <cell r="B1986" t="n">
            <v>20</v>
          </cell>
          <cell r="C1986" t="str">
            <v xml:space="preserve">CITALOPRAM 20 MG CX. 30 CP. REV.</v>
          </cell>
          <cell r="D1986" t="str">
            <v xml:space="preserve">CITALOPRAM 20 MG CX. 30 CP. REV.</v>
          </cell>
          <cell r="E1986" t="str">
            <v>SANDOZ</v>
          </cell>
          <cell r="F1986" t="n">
            <v>1</v>
          </cell>
          <cell r="G1986" t="str">
            <v>COM</v>
          </cell>
          <cell r="H1986" t="str">
            <v>NÃO</v>
          </cell>
          <cell r="I1986" t="n">
            <v>3.2736573220911702</v>
          </cell>
        </row>
        <row r="1987">
          <cell r="A1987" t="n">
            <v>90301960</v>
          </cell>
          <cell r="B1987" t="n">
            <v>20</v>
          </cell>
          <cell r="C1987" t="str">
            <v xml:space="preserve">CEFTRIAXONA SÓDICA 1 G PÓ INJ. CX. 50 FA.</v>
          </cell>
          <cell r="D1987" t="str">
            <v xml:space="preserve">AMPLOSPEC 1 G PÓ INJ. CX. 50 FA.</v>
          </cell>
          <cell r="E1987" t="str">
            <v>BIOCHIMICO</v>
          </cell>
          <cell r="F1987" t="n">
            <v>1</v>
          </cell>
          <cell r="G1987" t="str">
            <v>FA</v>
          </cell>
          <cell r="H1987" t="str">
            <v>NÃO</v>
          </cell>
          <cell r="I1987" t="n">
            <v>8.2141373237535102</v>
          </cell>
        </row>
        <row r="1988">
          <cell r="A1988" t="n">
            <v>90135687</v>
          </cell>
          <cell r="B1988" t="n">
            <v>20</v>
          </cell>
          <cell r="C1988" t="str">
            <v xml:space="preserve">EPINEFRINA 1 MGML SOL. INJ. CX. 100 AMP. X 1  ML</v>
          </cell>
          <cell r="D1988" t="str">
            <v xml:space="preserve">DRENALIN 1 MGML SOL. INJ. CX. 100 AMP. X 1  ML</v>
          </cell>
          <cell r="E1988" t="str">
            <v>ARISTON</v>
          </cell>
          <cell r="F1988" t="n">
            <v>1</v>
          </cell>
          <cell r="G1988" t="str">
            <v>AMP</v>
          </cell>
          <cell r="H1988" t="str">
            <v>NÃO</v>
          </cell>
          <cell r="I1988" t="n">
            <v>0.63135075980964939</v>
          </cell>
        </row>
        <row r="1989">
          <cell r="A1989" t="n">
            <v>90202252</v>
          </cell>
          <cell r="B1989" t="n">
            <v>20</v>
          </cell>
          <cell r="C1989" t="str">
            <v xml:space="preserve">BICARBONATO DE SÓDIO - 8,4%  10ML</v>
          </cell>
          <cell r="D1989" t="str">
            <v xml:space="preserve">BICARBONATO DE SÓDIO - 8,4%  10ML</v>
          </cell>
          <cell r="E1989" t="str">
            <v>HYPOFARMA</v>
          </cell>
          <cell r="F1989" t="n">
            <v>1</v>
          </cell>
          <cell r="G1989" t="str">
            <v>AMP</v>
          </cell>
          <cell r="H1989" t="str">
            <v>NÃO</v>
          </cell>
          <cell r="I1989" t="n">
            <v>1.0712228324770814</v>
          </cell>
        </row>
        <row r="1990">
          <cell r="A1990" t="n">
            <v>90212010</v>
          </cell>
          <cell r="B1990" t="n">
            <v>20</v>
          </cell>
          <cell r="C1990" t="str">
            <v xml:space="preserve">SULFATO DE GENTAMICINA - 40MG  1ML</v>
          </cell>
          <cell r="D1990" t="str">
            <v xml:space="preserve">GARAMICINA - 40MG  1ML</v>
          </cell>
          <cell r="E1990" t="str">
            <v xml:space="preserve">SCHERING PLOUGHMANTECORP</v>
          </cell>
          <cell r="F1990" t="n">
            <v>1</v>
          </cell>
          <cell r="G1990" t="str">
            <v>AMP</v>
          </cell>
          <cell r="H1990" t="str">
            <v>NÃO</v>
          </cell>
          <cell r="I1990" t="n">
            <v>3.4992862644839193</v>
          </cell>
        </row>
        <row r="1991">
          <cell r="A1991" t="n">
            <v>90219872</v>
          </cell>
          <cell r="B1991" t="n">
            <v>20</v>
          </cell>
          <cell r="C1991" t="str">
            <v>PARACETAMOL</v>
          </cell>
          <cell r="D1991" t="str">
            <v xml:space="preserve">DORICO 750 MG CX. 10 CP.</v>
          </cell>
          <cell r="E1991" t="str">
            <v>SANOFI-AVENTIS</v>
          </cell>
          <cell r="F1991" t="n">
            <v>1</v>
          </cell>
          <cell r="G1991" t="str">
            <v>COM</v>
          </cell>
          <cell r="H1991" t="str">
            <v>NÃO</v>
          </cell>
          <cell r="I1991" t="n">
            <v>1.8417776304334315</v>
          </cell>
        </row>
        <row r="1992">
          <cell r="A1992" t="n">
            <v>90258495</v>
          </cell>
          <cell r="B1992" t="n">
            <v>20</v>
          </cell>
          <cell r="C1992" t="str">
            <v xml:space="preserve">TIAMINA+RIBOFLAVINA+CIANOCOBALAMINA+PIRIDOXINA+NICOTINAMIDA+ÁCIDO FÓLICO+FERRO+PANTOTENATO DE CÁLCIO</v>
          </cell>
          <cell r="D1992" t="str">
            <v xml:space="preserve">COMBIRON FÓLICO CX. 45 CP. REV.</v>
          </cell>
          <cell r="E1992" t="str">
            <v xml:space="preserve">ACHÉ LABORATÓRIOS FARMACÊUTICO</v>
          </cell>
          <cell r="F1992" t="n">
            <v>1</v>
          </cell>
          <cell r="G1992" t="str">
            <v>COM</v>
          </cell>
          <cell r="H1992" t="str">
            <v>NÃO</v>
          </cell>
          <cell r="I1992" t="n">
            <v>0.63940301694915258</v>
          </cell>
        </row>
        <row r="1993">
          <cell r="A1993" t="n">
            <v>90162072</v>
          </cell>
          <cell r="B1993" t="n">
            <v>20</v>
          </cell>
          <cell r="C1993" t="str">
            <v xml:space="preserve">CLORIDRATO DE AMITRIPTILINA</v>
          </cell>
          <cell r="D1993" t="str">
            <v xml:space="preserve">TRISOMATOL 75 MG CX. 20 CP.</v>
          </cell>
          <cell r="E1993" t="str">
            <v xml:space="preserve">UCI - FARMA</v>
          </cell>
          <cell r="F1993" t="n">
            <v>1</v>
          </cell>
          <cell r="G1993" t="str">
            <v>COM</v>
          </cell>
          <cell r="H1993" t="str">
            <v>NÃO</v>
          </cell>
          <cell r="I1993" t="n">
            <v>1.694999236395937</v>
          </cell>
        </row>
        <row r="1994">
          <cell r="A1994" t="n">
            <v>90753020</v>
          </cell>
          <cell r="B1994" t="n">
            <v>20</v>
          </cell>
          <cell r="C1994" t="str">
            <v xml:space="preserve">ACIDO TRANEXAMICO - 250MG</v>
          </cell>
          <cell r="D1994" t="str">
            <v xml:space="preserve">TRANSAMIN - 250MG</v>
          </cell>
          <cell r="E1994" t="str">
            <v>NIKKHO</v>
          </cell>
          <cell r="F1994" t="n">
            <v>1</v>
          </cell>
          <cell r="G1994" t="str">
            <v>COM</v>
          </cell>
          <cell r="H1994" t="str">
            <v>NÃO</v>
          </cell>
          <cell r="I1994" t="n">
            <v>4.3496213646989528</v>
          </cell>
        </row>
        <row r="1995">
          <cell r="A1995" t="n">
            <v>92434720</v>
          </cell>
          <cell r="B1995" t="n">
            <v>20</v>
          </cell>
          <cell r="C1995" t="str">
            <v xml:space="preserve">CUMARINA + TROXERRUTINA</v>
          </cell>
          <cell r="D1995" t="str">
            <v>VENALOT</v>
          </cell>
          <cell r="E1995" t="str">
            <v xml:space="preserve">NYCOMED PHARMA</v>
          </cell>
          <cell r="F1995" t="n">
            <v>1</v>
          </cell>
          <cell r="G1995" t="str">
            <v>DRG</v>
          </cell>
          <cell r="H1995" t="str">
            <v>NÃO</v>
          </cell>
          <cell r="I1995" t="n">
            <v>1.3322433348095255</v>
          </cell>
        </row>
        <row r="1996">
          <cell r="A1996" t="n">
            <v>92458319</v>
          </cell>
          <cell r="B1996" t="n">
            <v>20</v>
          </cell>
          <cell r="C1996" t="str">
            <v xml:space="preserve">SINVASTATINA - 40MG</v>
          </cell>
          <cell r="D1996" t="str">
            <v xml:space="preserve">SINVASTATINA - 40MG</v>
          </cell>
          <cell r="E1996" t="str">
            <v>MEDLEY</v>
          </cell>
          <cell r="F1996" t="n">
            <v>1</v>
          </cell>
          <cell r="G1996" t="str">
            <v>COM</v>
          </cell>
          <cell r="H1996" t="str">
            <v>NÃO</v>
          </cell>
          <cell r="I1996" t="n">
            <v>3.0618652794739174</v>
          </cell>
        </row>
        <row r="1997">
          <cell r="A1997" t="n">
            <v>92466990</v>
          </cell>
          <cell r="B1997" t="n">
            <v>20</v>
          </cell>
          <cell r="C1997" t="str">
            <v xml:space="preserve">ACEBROFILINA - 10MG XPE + CP. MED.</v>
          </cell>
          <cell r="D1997" t="str">
            <v xml:space="preserve">ACEBROFILINA - 10MG</v>
          </cell>
          <cell r="E1997" t="str">
            <v xml:space="preserve">EMS SA</v>
          </cell>
          <cell r="F1997" t="n">
            <v>120</v>
          </cell>
          <cell r="G1997" t="str">
            <v>ML</v>
          </cell>
          <cell r="H1997" t="str">
            <v>SIM</v>
          </cell>
          <cell r="I1997" t="n">
            <v>0.19417448924746514</v>
          </cell>
        </row>
        <row r="1998">
          <cell r="A1998" t="n">
            <v>90225562</v>
          </cell>
          <cell r="B1998" t="n">
            <v>20</v>
          </cell>
          <cell r="C1998" t="str">
            <v>OMEPRAZOL</v>
          </cell>
          <cell r="D1998" t="str">
            <v xml:space="preserve">PRATIPRAZOL 10 MG CX 300 CAP.</v>
          </cell>
          <cell r="E1998" t="str">
            <v xml:space="preserve">PRATI DONADUZZI</v>
          </cell>
          <cell r="F1998" t="n">
            <v>1</v>
          </cell>
          <cell r="G1998" t="str">
            <v>CAP</v>
          </cell>
          <cell r="H1998" t="str">
            <v>NÃO</v>
          </cell>
          <cell r="I1998" t="n">
            <v>0.71226061505395943</v>
          </cell>
        </row>
        <row r="1999">
          <cell r="A1999" t="n">
            <v>90171195</v>
          </cell>
          <cell r="B1999" t="n">
            <v>20</v>
          </cell>
          <cell r="C1999" t="str">
            <v xml:space="preserve">NISTATINA 100.000 UIML SUSP. ORAL CX. 50 FR. VD. X 50 ML</v>
          </cell>
          <cell r="D1999" t="str">
            <v xml:space="preserve">NISTATINA 100.000 UIML SUSP. ORAL CX. 50 FR. VD. X 50 ML</v>
          </cell>
          <cell r="E1999" t="str">
            <v xml:space="preserve">TEUTO BRAS.</v>
          </cell>
          <cell r="F1999" t="n">
            <v>50</v>
          </cell>
          <cell r="G1999" t="str">
            <v>ML</v>
          </cell>
          <cell r="H1999" t="str">
            <v>SIM</v>
          </cell>
          <cell r="I1999" t="n">
            <v>0.37219602002824864</v>
          </cell>
        </row>
        <row r="2000">
          <cell r="A2000" t="n">
            <v>90345010</v>
          </cell>
          <cell r="B2000" t="n">
            <v>20</v>
          </cell>
          <cell r="C2000" t="str">
            <v xml:space="preserve">DIPIRONA SODICA - 500MG</v>
          </cell>
          <cell r="D2000" t="str">
            <v xml:space="preserve">NOVALGINA - 500MG</v>
          </cell>
          <cell r="E2000" t="str">
            <v>SANOFI-AVENTIS</v>
          </cell>
          <cell r="F2000" t="n">
            <v>1</v>
          </cell>
          <cell r="G2000" t="str">
            <v>COM</v>
          </cell>
          <cell r="H2000" t="str">
            <v>NÃO</v>
          </cell>
          <cell r="I2000" t="n">
            <v>0.83457558094071627</v>
          </cell>
        </row>
        <row r="2001">
          <cell r="A2001" t="n">
            <v>90397010</v>
          </cell>
          <cell r="B2001" t="n">
            <v>20</v>
          </cell>
          <cell r="C2001" t="str">
            <v xml:space="preserve">VALERATO DE BETAMETASONA + SULFATO DE GENTAMICINA + TOLNAFTATO + CLIOQUINOL - 20GRA CREME</v>
          </cell>
          <cell r="D2001" t="str">
            <v xml:space="preserve">QUADRIDERM CREME - 20GRA</v>
          </cell>
          <cell r="E2001" t="str">
            <v xml:space="preserve">SCHERING PLOUGHMANTECORP</v>
          </cell>
          <cell r="F2001" t="n">
            <v>20</v>
          </cell>
          <cell r="G2001" t="str">
            <v>G</v>
          </cell>
          <cell r="H2001" t="str">
            <v>SIM</v>
          </cell>
          <cell r="I2001" t="n">
            <v>1.7060154620125951</v>
          </cell>
        </row>
        <row r="2002">
          <cell r="A2002" t="n">
            <v>90225570</v>
          </cell>
          <cell r="B2002" t="n">
            <v>20</v>
          </cell>
          <cell r="C2002" t="str">
            <v xml:space="preserve">OMEPRAZOL 20 MG CX. 350 CAP.</v>
          </cell>
          <cell r="D2002" t="str">
            <v xml:space="preserve">PRATIPRAZOL 20 MG CX. 350 CAP.</v>
          </cell>
          <cell r="E2002" t="str">
            <v xml:space="preserve">PRATI DONADUZZI</v>
          </cell>
          <cell r="F2002" t="n">
            <v>1</v>
          </cell>
          <cell r="G2002" t="str">
            <v>CAP</v>
          </cell>
          <cell r="H2002" t="str">
            <v>NÃO</v>
          </cell>
          <cell r="I2002" t="n">
            <v>1.0198276988272599</v>
          </cell>
        </row>
        <row r="2003">
          <cell r="A2003" t="n">
            <v>90221907</v>
          </cell>
          <cell r="B2003" t="n">
            <v>20</v>
          </cell>
          <cell r="C2003" t="str">
            <v xml:space="preserve">CIPROFIBRATO 100 MG CX. 30 CP</v>
          </cell>
          <cell r="D2003" t="str">
            <v xml:space="preserve">OROXADIN 100 MG CX. 30 CP</v>
          </cell>
          <cell r="E2003" t="str">
            <v>SANOFI-AVENTIS</v>
          </cell>
          <cell r="F2003" t="n">
            <v>1</v>
          </cell>
          <cell r="G2003" t="str">
            <v>COM</v>
          </cell>
          <cell r="H2003" t="str">
            <v>NÃO</v>
          </cell>
          <cell r="I2003" t="n">
            <v>3.5608410836593545</v>
          </cell>
        </row>
        <row r="2004">
          <cell r="A2004" t="n">
            <v>92378544</v>
          </cell>
          <cell r="B2004" t="n">
            <v>20</v>
          </cell>
          <cell r="C2004" t="str">
            <v xml:space="preserve">FLUCONAZOL - 150MG</v>
          </cell>
          <cell r="D2004" t="str">
            <v xml:space="preserve">FLUCONAZOL - 150MG</v>
          </cell>
          <cell r="E2004" t="str">
            <v>MEDLEY</v>
          </cell>
          <cell r="F2004" t="n">
            <v>1</v>
          </cell>
          <cell r="G2004" t="str">
            <v>COM</v>
          </cell>
          <cell r="H2004" t="str">
            <v>NÃO</v>
          </cell>
          <cell r="I2004" t="n">
            <v>32.492581271794251</v>
          </cell>
        </row>
        <row r="2005">
          <cell r="A2005" t="n">
            <v>92436897</v>
          </cell>
          <cell r="B2005" t="n">
            <v>20</v>
          </cell>
          <cell r="C2005" t="str">
            <v xml:space="preserve">RISPERIDONA - 1MG</v>
          </cell>
          <cell r="D2005" t="str">
            <v xml:space="preserve">ZARGUS - 1MG</v>
          </cell>
          <cell r="E2005" t="str">
            <v>BIOSINTETICA</v>
          </cell>
          <cell r="F2005" t="n">
            <v>1</v>
          </cell>
          <cell r="G2005" t="str">
            <v>COM</v>
          </cell>
          <cell r="H2005" t="str">
            <v>NÃO</v>
          </cell>
          <cell r="I2005" t="n">
            <v>1.3958068080122161</v>
          </cell>
        </row>
        <row r="2006">
          <cell r="A2006" t="n">
            <v>90138651</v>
          </cell>
          <cell r="B2006" t="n">
            <v>20</v>
          </cell>
          <cell r="C2006" t="str">
            <v xml:space="preserve">ALPRAZOLAM 0,5 MG CX. 30 CP.</v>
          </cell>
          <cell r="D2006" t="str">
            <v xml:space="preserve">APRAZ 0,5 MG CX. 30 CP.</v>
          </cell>
          <cell r="E2006" t="str">
            <v xml:space="preserve">SCHERING PLOUGHMANTECORP</v>
          </cell>
          <cell r="F2006" t="n">
            <v>1</v>
          </cell>
          <cell r="G2006" t="str">
            <v>COM</v>
          </cell>
          <cell r="H2006" t="str">
            <v>NÃO</v>
          </cell>
          <cell r="I2006" t="n">
            <v>0.91083021763342487</v>
          </cell>
        </row>
        <row r="2007">
          <cell r="A2007" t="n">
            <v>90221761</v>
          </cell>
          <cell r="B2007" t="n">
            <v>20</v>
          </cell>
          <cell r="C2007" t="str">
            <v xml:space="preserve">HIDROXIDO DE ALUMINIO GEL - 240ML</v>
          </cell>
          <cell r="D2007" t="str">
            <v xml:space="preserve">PEPSAMAR GEL - 240ML</v>
          </cell>
          <cell r="E2007" t="str">
            <v>SANOFI-AVENTIS</v>
          </cell>
          <cell r="F2007" t="n">
            <v>240</v>
          </cell>
          <cell r="G2007" t="str">
            <v>ML</v>
          </cell>
          <cell r="H2007" t="str">
            <v>SIM</v>
          </cell>
          <cell r="I2007" t="n">
            <v>0.058821758109401601</v>
          </cell>
        </row>
        <row r="2008">
          <cell r="A2008" t="n">
            <v>92249639</v>
          </cell>
          <cell r="B2008" t="n">
            <v>20</v>
          </cell>
          <cell r="C2008" t="str">
            <v xml:space="preserve">CAPTOPRIL - 25MG</v>
          </cell>
          <cell r="D2008" t="str">
            <v xml:space="preserve">CAPOTEN - 25MG</v>
          </cell>
          <cell r="E2008" t="str">
            <v>B-MS</v>
          </cell>
          <cell r="F2008" t="n">
            <v>1</v>
          </cell>
          <cell r="G2008" t="str">
            <v>COM</v>
          </cell>
          <cell r="H2008" t="str">
            <v>NÃO</v>
          </cell>
          <cell r="I2008" t="n">
            <v>1.7745450924520965</v>
          </cell>
        </row>
        <row r="2009">
          <cell r="A2009" t="n">
            <v>90153529</v>
          </cell>
          <cell r="B2009" t="n">
            <v>20</v>
          </cell>
          <cell r="C2009" t="str">
            <v xml:space="preserve">CLORIDRATO DE BUPROPIONA 150 MG CX. 30 CP.</v>
          </cell>
          <cell r="D2009" t="str">
            <v xml:space="preserve">BUP 150 MG CX. 30 CP.</v>
          </cell>
          <cell r="E2009" t="str">
            <v>EUROFARMA</v>
          </cell>
          <cell r="F2009" t="n">
            <v>1</v>
          </cell>
          <cell r="G2009" t="str">
            <v>COM</v>
          </cell>
          <cell r="H2009" t="str">
            <v>NÃO</v>
          </cell>
          <cell r="I2009" t="n">
            <v>2.7843014954326759</v>
          </cell>
        </row>
        <row r="2010">
          <cell r="A2010" t="n">
            <v>92251064</v>
          </cell>
          <cell r="B2010" t="n">
            <v>20</v>
          </cell>
          <cell r="C2010" t="str">
            <v xml:space="preserve">DIGOXINA - 0,25MG</v>
          </cell>
          <cell r="D2010" t="str">
            <v xml:space="preserve">DIGOXINA - 0,25MG</v>
          </cell>
          <cell r="E2010" t="str">
            <v>GLAXOSMITKLINE</v>
          </cell>
          <cell r="F2010" t="n">
            <v>1</v>
          </cell>
          <cell r="G2010" t="str">
            <v>COM</v>
          </cell>
          <cell r="H2010" t="str">
            <v>NÃO</v>
          </cell>
          <cell r="I2010" t="n">
            <v>0.58103225735127384</v>
          </cell>
        </row>
        <row r="2011">
          <cell r="A2011" t="n">
            <v>90250087</v>
          </cell>
          <cell r="B2011" t="n">
            <v>20</v>
          </cell>
          <cell r="C2011" t="str">
            <v xml:space="preserve">TARTARATO DE ZOLPIDEM 10 MG CX. 10 CP. REV.</v>
          </cell>
          <cell r="D2011" t="str">
            <v xml:space="preserve">TARTARATO DE ZOLPIDEM 10 MG CX. 10 CP. REV.</v>
          </cell>
          <cell r="E2011" t="str">
            <v>SANDOZ</v>
          </cell>
          <cell r="F2011" t="n">
            <v>1</v>
          </cell>
          <cell r="G2011" t="str">
            <v>COM</v>
          </cell>
          <cell r="H2011" t="str">
            <v>NÃO</v>
          </cell>
          <cell r="I2011" t="n">
            <v>1.95829928819927</v>
          </cell>
        </row>
        <row r="2012">
          <cell r="A2012" t="n">
            <v>90284321</v>
          </cell>
          <cell r="B2012" t="n">
            <v>20</v>
          </cell>
          <cell r="C2012" t="str">
            <v xml:space="preserve">CILOSTAZOL - 50MG</v>
          </cell>
          <cell r="D2012" t="str">
            <v xml:space="preserve">CILOSTAZOL - 50MG</v>
          </cell>
          <cell r="E2012" t="str">
            <v>EUROFARMA</v>
          </cell>
          <cell r="F2012" t="n">
            <v>1</v>
          </cell>
          <cell r="G2012" t="str">
            <v>COM</v>
          </cell>
          <cell r="H2012" t="str">
            <v>NÃO</v>
          </cell>
          <cell r="I2012" t="n">
            <v>0.8378631966947373</v>
          </cell>
        </row>
        <row r="2013">
          <cell r="A2013" t="n">
            <v>90165730</v>
          </cell>
          <cell r="B2013" t="n">
            <v>20</v>
          </cell>
          <cell r="C2013" t="str">
            <v xml:space="preserve">METILDOPA  250 MG CX. 30 CP.</v>
          </cell>
          <cell r="D2013" t="str">
            <v xml:space="preserve">ALDOMET 250 MG</v>
          </cell>
          <cell r="E2013" t="str">
            <v xml:space="preserve">ASPEN PHARMA</v>
          </cell>
          <cell r="F2013" t="n">
            <v>1</v>
          </cell>
          <cell r="G2013" t="str">
            <v>COM</v>
          </cell>
          <cell r="H2013" t="str">
            <v>NÃO</v>
          </cell>
          <cell r="I2013" t="n">
            <v>0.86117271906238657</v>
          </cell>
        </row>
        <row r="2014">
          <cell r="A2014" t="n">
            <v>92242014</v>
          </cell>
          <cell r="B2014" t="n">
            <v>20</v>
          </cell>
          <cell r="C2014" t="str">
            <v xml:space="preserve">CARBONATO DE CALCIO - 500MG</v>
          </cell>
          <cell r="D2014" t="str">
            <v xml:space="preserve">OS-CAL - 500MG</v>
          </cell>
          <cell r="E2014" t="str">
            <v>SANOFI-AVENTIS</v>
          </cell>
          <cell r="F2014" t="n">
            <v>1</v>
          </cell>
          <cell r="G2014" t="str">
            <v>COM</v>
          </cell>
          <cell r="H2014" t="str">
            <v>NÃO</v>
          </cell>
          <cell r="I2014" t="n">
            <v>0.98688734404849043</v>
          </cell>
        </row>
        <row r="2015">
          <cell r="A2015" t="n">
            <v>90624041</v>
          </cell>
          <cell r="B2015" t="n">
            <v>20</v>
          </cell>
          <cell r="C2015" t="str">
            <v xml:space="preserve">AMOXICILINA + CLAVULANATO DE POTASSIO - 250MG  75ML SUSP.</v>
          </cell>
          <cell r="D2015" t="str">
            <v xml:space="preserve">CLAVULIN - 250MG  75ML SUSP.</v>
          </cell>
          <cell r="E2015" t="str">
            <v>GLAXOSMITKLINE</v>
          </cell>
          <cell r="F2015" t="n">
            <v>75</v>
          </cell>
          <cell r="G2015" t="str">
            <v>ML</v>
          </cell>
          <cell r="H2015" t="str">
            <v>SIM</v>
          </cell>
          <cell r="I2015" t="n">
            <v>0.89665683733845158</v>
          </cell>
        </row>
        <row r="2016">
          <cell r="A2016" t="n">
            <v>92453996</v>
          </cell>
          <cell r="B2016" t="n">
            <v>20</v>
          </cell>
          <cell r="C2016" t="str">
            <v xml:space="preserve">DICLOFENACO SÓDICO  75 MG (25 MGML) SOL. INJ. CX. 50 AMP X 3 ML</v>
          </cell>
          <cell r="D2016" t="str">
            <v xml:space="preserve">DICLOFENACO SÓDICO  75 MG (25 MGML) SOL. INJ. CX. 50 AMP X 3 ML</v>
          </cell>
          <cell r="E2016" t="str">
            <v xml:space="preserve">UNIAO QUIMICA</v>
          </cell>
          <cell r="F2016" t="n">
            <v>1</v>
          </cell>
          <cell r="G2016" t="str">
            <v>AMP</v>
          </cell>
          <cell r="H2016" t="str">
            <v>NÃO</v>
          </cell>
          <cell r="I2016" t="n">
            <v>1.3550026481799584</v>
          </cell>
        </row>
        <row r="2017">
          <cell r="A2017" t="n">
            <v>90191870</v>
          </cell>
          <cell r="B2017" t="n">
            <v>20</v>
          </cell>
          <cell r="C2017" t="str">
            <v xml:space="preserve">CLORIDRATO DE TRAMADOL+PARACETAMOL 37,5 MG + 325 MG CX. 10 CP.</v>
          </cell>
          <cell r="D2017" t="str">
            <v xml:space="preserve">PARATRAN 37,5 MG + 325 MG CX. 10 CP.</v>
          </cell>
          <cell r="E2017" t="str">
            <v>ZODIAC</v>
          </cell>
          <cell r="F2017" t="n">
            <v>1</v>
          </cell>
          <cell r="G2017" t="str">
            <v>COM</v>
          </cell>
          <cell r="H2017" t="str">
            <v>NÃO</v>
          </cell>
          <cell r="I2017" t="n">
            <v>3.4391626128053909</v>
          </cell>
        </row>
        <row r="2018">
          <cell r="A2018" t="n">
            <v>92411487</v>
          </cell>
          <cell r="B2018" t="n">
            <v>20</v>
          </cell>
          <cell r="C2018" t="str">
            <v xml:space="preserve">METRONIDAZOL 0,5% - 100ML S EQUIPO</v>
          </cell>
          <cell r="D2018" t="str">
            <v xml:space="preserve">METRONIDAZOL 0,5% - 100ML</v>
          </cell>
          <cell r="E2018" t="str">
            <v xml:space="preserve">FRESENIUS KABI BRASIL LTDA</v>
          </cell>
          <cell r="F2018" t="n">
            <v>1</v>
          </cell>
          <cell r="G2018" t="str">
            <v>UN</v>
          </cell>
          <cell r="H2018" t="str">
            <v>NÃO</v>
          </cell>
          <cell r="I2018" t="n">
            <v>6.4742769982175128</v>
          </cell>
        </row>
        <row r="2019">
          <cell r="A2019" t="n">
            <v>92452647</v>
          </cell>
          <cell r="B2019" t="n">
            <v>20</v>
          </cell>
          <cell r="C2019" t="str">
            <v xml:space="preserve">BROMETO DE VECURONIO - 4MG + DIL. AMP 1ML</v>
          </cell>
          <cell r="D2019" t="str">
            <v xml:space="preserve">VECURON - 4MG + DIL. AMP 1ML</v>
          </cell>
          <cell r="E2019" t="str">
            <v>CRISTALIA</v>
          </cell>
          <cell r="F2019" t="n">
            <v>1</v>
          </cell>
          <cell r="G2019" t="str">
            <v>FA</v>
          </cell>
          <cell r="H2019" t="str">
            <v>NÃO</v>
          </cell>
          <cell r="I2019" t="n">
            <v>49.930302708592656</v>
          </cell>
        </row>
        <row r="2020">
          <cell r="A2020" t="n">
            <v>92416047</v>
          </cell>
          <cell r="B2020" t="n">
            <v>20</v>
          </cell>
          <cell r="C2020" t="str">
            <v xml:space="preserve">BESILATO DE ANLODIPINO - 10MG</v>
          </cell>
          <cell r="D2020" t="str">
            <v xml:space="preserve">NORVASC - 10MG</v>
          </cell>
          <cell r="E2020" t="str">
            <v xml:space="preserve">PHARMACIA PFIZER</v>
          </cell>
          <cell r="F2020" t="n">
            <v>1</v>
          </cell>
          <cell r="G2020" t="str">
            <v>COM</v>
          </cell>
          <cell r="H2020" t="str">
            <v>NÃO</v>
          </cell>
          <cell r="I2020" t="n">
            <v>2.760496054812807</v>
          </cell>
        </row>
        <row r="2021">
          <cell r="A2021" t="n">
            <v>90125959</v>
          </cell>
          <cell r="B2021" t="n">
            <v>20</v>
          </cell>
          <cell r="C2021" t="str">
            <v xml:space="preserve">TIAMINA 300 MG CX. 30 CP.</v>
          </cell>
          <cell r="D2021" t="str">
            <v xml:space="preserve">NERVEN 300 MG CX. 30 CP.</v>
          </cell>
          <cell r="E2021" t="str">
            <v xml:space="preserve">UNIAO QUIMICA</v>
          </cell>
          <cell r="F2021" t="n">
            <v>1</v>
          </cell>
          <cell r="G2021" t="str">
            <v>COM</v>
          </cell>
          <cell r="H2021" t="str">
            <v>NÃO</v>
          </cell>
          <cell r="I2021" t="n">
            <v>0.70667724920658737</v>
          </cell>
        </row>
        <row r="2022">
          <cell r="A2022" t="n">
            <v>92428096</v>
          </cell>
          <cell r="B2022" t="n">
            <v>20</v>
          </cell>
          <cell r="C2022" t="str">
            <v xml:space="preserve">SULFATO DE NEOMICINA + BACITRACINA - 50GRA POMADA</v>
          </cell>
          <cell r="D2022" t="str">
            <v xml:space="preserve">SULFATO DE NEOMICINA + BACITRACINA - 50GRA POMADA</v>
          </cell>
          <cell r="E2022" t="str">
            <v>MEDLEY</v>
          </cell>
          <cell r="F2022" t="n">
            <v>50</v>
          </cell>
          <cell r="G2022" t="str">
            <v>G</v>
          </cell>
          <cell r="H2022" t="str">
            <v>SIM</v>
          </cell>
          <cell r="I2022" t="n">
            <v>0.32372290371166235</v>
          </cell>
        </row>
        <row r="2023">
          <cell r="A2023" t="n">
            <v>90259831</v>
          </cell>
          <cell r="B2023" t="n">
            <v>20</v>
          </cell>
          <cell r="C2023" t="str">
            <v xml:space="preserve">AMPICILINA SÓDICA 1G PÓ SOL. INJ. CX. 50 FA + 50 AMP. DIL.X 3 ML</v>
          </cell>
          <cell r="D2023" t="str">
            <v xml:space="preserve">AMPICILINA SÓDICA 1G PÓ SOL. INJ. CX. 50 FA + 50 AMP. DIL.X 3 ML</v>
          </cell>
          <cell r="E2023" t="str">
            <v xml:space="preserve">TEUTO BRAS.</v>
          </cell>
          <cell r="F2023" t="n">
            <v>1</v>
          </cell>
          <cell r="G2023" t="str">
            <v>AMP</v>
          </cell>
          <cell r="H2023" t="str">
            <v>NÃO</v>
          </cell>
          <cell r="I2023" t="n">
            <v>10.533582555497823</v>
          </cell>
        </row>
        <row r="2024">
          <cell r="A2024" t="n">
            <v>90173414</v>
          </cell>
          <cell r="B2024" t="n">
            <v>20</v>
          </cell>
          <cell r="C2024" t="str">
            <v xml:space="preserve">SUCCINATO SÓDICO DE HIDROCORTISONA 500 MG PÓ LIOF. INJ. CX. 50 FA</v>
          </cell>
          <cell r="D2024" t="str">
            <v xml:space="preserve">ANDROCORTIL 500 MG PÓ LIOF. INJ. CX. 50 FA</v>
          </cell>
          <cell r="E2024" t="str">
            <v xml:space="preserve">TEUTO BRAS.</v>
          </cell>
          <cell r="F2024" t="n">
            <v>1</v>
          </cell>
          <cell r="G2024" t="str">
            <v>FA</v>
          </cell>
          <cell r="H2024" t="str">
            <v>NÃO</v>
          </cell>
          <cell r="I2024" t="n">
            <v>3.467807103618</v>
          </cell>
        </row>
        <row r="2025">
          <cell r="A2025" t="n">
            <v>90120833</v>
          </cell>
          <cell r="B2025" t="n">
            <v>20</v>
          </cell>
          <cell r="C2025" t="str">
            <v xml:space="preserve">ÁGUA P INJEÇÃO BOLSA X 500 ML</v>
          </cell>
          <cell r="D2025" t="str">
            <v xml:space="preserve">ÁGUA P INJEÇÃO BOLSA X 500 ML</v>
          </cell>
          <cell r="E2025" t="str">
            <v xml:space="preserve">FRESENIUS KABI AG - ALEMANHA</v>
          </cell>
          <cell r="F2025" t="n">
            <v>1</v>
          </cell>
          <cell r="G2025" t="str">
            <v>UN</v>
          </cell>
          <cell r="H2025" t="str">
            <v>NÃO</v>
          </cell>
          <cell r="I2025" t="n">
            <v>8.057966178479381</v>
          </cell>
        </row>
        <row r="2026">
          <cell r="A2026" t="n">
            <v>92380697</v>
          </cell>
          <cell r="B2026" t="n">
            <v>20</v>
          </cell>
          <cell r="C2026" t="str">
            <v xml:space="preserve">AMPICILINA - 1GRA</v>
          </cell>
          <cell r="D2026" t="str">
            <v xml:space="preserve">AMPLOCILIN - 1GRA</v>
          </cell>
          <cell r="E2026" t="str">
            <v xml:space="preserve">ASPEN PHARMA</v>
          </cell>
          <cell r="F2026" t="n">
            <v>1</v>
          </cell>
          <cell r="G2026" t="str">
            <v>FR</v>
          </cell>
          <cell r="H2026" t="str">
            <v>NÃO</v>
          </cell>
          <cell r="I2026" t="n">
            <v>4.5541422726646728</v>
          </cell>
        </row>
        <row r="2027">
          <cell r="A2027" t="n">
            <v>90153146</v>
          </cell>
          <cell r="B2027" t="n">
            <v>20</v>
          </cell>
          <cell r="C2027" t="str">
            <v xml:space="preserve">BROMIDRATO DE CITALOPRAM - 20MG</v>
          </cell>
          <cell r="D2027" t="str">
            <v xml:space="preserve">CITTA - 20MG</v>
          </cell>
          <cell r="E2027" t="str">
            <v>EUROFARMA</v>
          </cell>
          <cell r="F2027" t="n">
            <v>1</v>
          </cell>
          <cell r="G2027" t="str">
            <v>COM</v>
          </cell>
          <cell r="H2027" t="str">
            <v>NÃO</v>
          </cell>
          <cell r="I2027" t="n">
            <v>3.2215268508226487</v>
          </cell>
        </row>
        <row r="2028">
          <cell r="A2028" t="n">
            <v>90164385</v>
          </cell>
          <cell r="B2028" t="n">
            <v>20</v>
          </cell>
          <cell r="C2028" t="str">
            <v xml:space="preserve">CLORIDRATO DE AMBROXOL - 30MG</v>
          </cell>
          <cell r="D2028" t="str">
            <v xml:space="preserve">MUCOLIN - 30MG</v>
          </cell>
          <cell r="E2028" t="str">
            <v>ABBOTT</v>
          </cell>
          <cell r="F2028" t="n">
            <v>1</v>
          </cell>
          <cell r="G2028" t="str">
            <v>COM</v>
          </cell>
          <cell r="H2028" t="str">
            <v>NÃO</v>
          </cell>
          <cell r="I2028" t="n">
            <v>0.85513474989344573</v>
          </cell>
        </row>
        <row r="2029">
          <cell r="A2029" t="n">
            <v>92372414</v>
          </cell>
          <cell r="B2029" t="n">
            <v>20</v>
          </cell>
          <cell r="C2029" t="str">
            <v xml:space="preserve">SULFATO DE GENTAMICINA - 20MG  1ML</v>
          </cell>
          <cell r="D2029" t="str">
            <v xml:space="preserve">GENTAMIL - 20MG  1ML</v>
          </cell>
          <cell r="E2029" t="str">
            <v>DUCTO</v>
          </cell>
          <cell r="F2029" t="n">
            <v>1</v>
          </cell>
          <cell r="G2029" t="str">
            <v>AMP</v>
          </cell>
          <cell r="H2029" t="str">
            <v>NÃO</v>
          </cell>
          <cell r="I2029" t="n">
            <v>3.2129810246625068</v>
          </cell>
        </row>
        <row r="2030">
          <cell r="A2030" t="n">
            <v>90285670</v>
          </cell>
          <cell r="B2030" t="n">
            <v>20</v>
          </cell>
          <cell r="C2030" t="str">
            <v xml:space="preserve">CLORIDRATO DE LIDOCAÍNA 2% (20 MGML) SOL. INJ. CX. 25 FA X 20 ML</v>
          </cell>
          <cell r="D2030" t="str">
            <v xml:space="preserve">CLORIDRATO DE LIDOCAÍNA 2% (20 MGML) SOL. INJ. CX. 25 FA X 20 ML</v>
          </cell>
          <cell r="E2030" t="str">
            <v>HIPOLABOR</v>
          </cell>
          <cell r="F2030" t="n">
            <v>20</v>
          </cell>
          <cell r="G2030" t="str">
            <v>ML</v>
          </cell>
          <cell r="H2030" t="str">
            <v>SIM</v>
          </cell>
          <cell r="I2030" t="n">
            <v>0.20414720954503318</v>
          </cell>
        </row>
        <row r="2031">
          <cell r="A2031" t="n">
            <v>90135628</v>
          </cell>
          <cell r="B2031" t="n">
            <v>20</v>
          </cell>
          <cell r="C2031" t="str">
            <v xml:space="preserve">SUCCINATO SÓDICO DE HIDROCORTISONA  500 MG PÓ LIOF. INJ. CX. 100 FA</v>
          </cell>
          <cell r="D2031" t="str">
            <v xml:space="preserve">CORTISTON 500 MG PÓ LIOF. INJ. CX. 100 FA</v>
          </cell>
          <cell r="E2031" t="str">
            <v>ARISTON</v>
          </cell>
          <cell r="F2031" t="n">
            <v>1</v>
          </cell>
          <cell r="G2031" t="str">
            <v>FA</v>
          </cell>
          <cell r="H2031" t="str">
            <v>NÃO</v>
          </cell>
          <cell r="I2031" t="n">
            <v>13.207012590727551</v>
          </cell>
        </row>
        <row r="2032">
          <cell r="A2032" t="n">
            <v>96006390</v>
          </cell>
          <cell r="B2032" t="n">
            <v>20</v>
          </cell>
          <cell r="C2032" t="str">
            <v xml:space="preserve">AZUL DE METILENO 1% - 5ML</v>
          </cell>
          <cell r="D2032" t="str">
            <v xml:space="preserve">AZUL DE METILENO 1% - 5ML</v>
          </cell>
          <cell r="E2032" t="str">
            <v>MANIPULADO</v>
          </cell>
          <cell r="F2032" t="n">
            <v>1</v>
          </cell>
          <cell r="G2032" t="str">
            <v>AMP</v>
          </cell>
          <cell r="H2032" t="str">
            <v>NÃO</v>
          </cell>
          <cell r="I2032" t="n">
            <v>6.236586694542952</v>
          </cell>
        </row>
        <row r="2033">
          <cell r="A2033" t="n">
            <v>90248171</v>
          </cell>
          <cell r="B2033" t="n">
            <v>20</v>
          </cell>
          <cell r="C2033" t="str">
            <v xml:space="preserve">ACIDOS GRAXOS + RETINOL + TOCOFEROL - 100ML</v>
          </cell>
          <cell r="D2033" t="str">
            <v xml:space="preserve">AGE DERM LOÇAO OLEOSA ALMOTOLIA  OU SPRAY - 100ML</v>
          </cell>
          <cell r="E2033" t="str">
            <v>HELIANTO</v>
          </cell>
          <cell r="F2033" t="n">
            <v>100</v>
          </cell>
          <cell r="G2033" t="str">
            <v>ML</v>
          </cell>
          <cell r="H2033" t="str">
            <v>SIM</v>
          </cell>
          <cell r="I2033" t="n">
            <v>0.50252604388023969</v>
          </cell>
        </row>
        <row r="2034">
          <cell r="A2034" t="n">
            <v>90021053</v>
          </cell>
          <cell r="B2034" t="n">
            <v>20</v>
          </cell>
          <cell r="C2034" t="str">
            <v xml:space="preserve">CARVÃO VEGETAL ATIVADO</v>
          </cell>
          <cell r="D2034" t="str">
            <v xml:space="preserve">CARVÃO VEGETAL ATIVADO</v>
          </cell>
          <cell r="E2034" t="str">
            <v>MANIPULADO</v>
          </cell>
          <cell r="F2034" t="n">
            <v>1</v>
          </cell>
          <cell r="G2034" t="str">
            <v>G</v>
          </cell>
          <cell r="H2034" t="str">
            <v>SIM</v>
          </cell>
          <cell r="I2034" t="n">
            <v>1.5546899482544918</v>
          </cell>
        </row>
        <row r="2035">
          <cell r="A2035" t="n">
            <v>92465390</v>
          </cell>
          <cell r="B2035" t="n">
            <v>20</v>
          </cell>
          <cell r="C2035" t="str">
            <v xml:space="preserve">CIPROFIBRATO - 100MG</v>
          </cell>
          <cell r="D2035" t="str">
            <v xml:space="preserve">LIPLESS - 100MG</v>
          </cell>
          <cell r="E2035" t="str">
            <v xml:space="preserve">BIOLAB SANUS</v>
          </cell>
          <cell r="F2035" t="n">
            <v>1</v>
          </cell>
          <cell r="G2035" t="str">
            <v>COM</v>
          </cell>
          <cell r="H2035" t="str">
            <v>NÃO</v>
          </cell>
          <cell r="I2035" t="n">
            <v>2.4767300329372097</v>
          </cell>
        </row>
        <row r="2036">
          <cell r="A2036" t="n">
            <v>90311159</v>
          </cell>
          <cell r="B2036" t="n">
            <v>20</v>
          </cell>
          <cell r="C2036" t="str">
            <v xml:space="preserve">SULFATO DE SALBUTAMOL 1,0 MGML SOL. NEBUL. CX. 20 AMP PLÁST. X 2,5 ML</v>
          </cell>
          <cell r="D2036" t="str">
            <v xml:space="preserve">AEROLIN 1,0 MGML SOL. NEBUL. CX. 20 AMP PLÁST. X 2,5 ML</v>
          </cell>
          <cell r="E2036" t="str">
            <v>GLAXOSMITKLINE</v>
          </cell>
          <cell r="F2036" t="n">
            <v>1</v>
          </cell>
          <cell r="G2036" t="str">
            <v>AMP</v>
          </cell>
          <cell r="H2036" t="str">
            <v>NÃO</v>
          </cell>
          <cell r="I2036" t="n">
            <v>0.68888457343469056</v>
          </cell>
        </row>
        <row r="2037">
          <cell r="A2037" t="n">
            <v>90208374</v>
          </cell>
          <cell r="B2037" t="n">
            <v>20</v>
          </cell>
          <cell r="C2037" t="str">
            <v xml:space="preserve">MUPIROCINA 20 MGG POMADA DERM. BISN.X 15 G</v>
          </cell>
          <cell r="D2037" t="str">
            <v xml:space="preserve">BACROCIN 20 MGG POMADA DERM. BISN.X 15 G</v>
          </cell>
          <cell r="E2037" t="str">
            <v>VALEANT</v>
          </cell>
          <cell r="F2037" t="n">
            <v>15</v>
          </cell>
          <cell r="G2037" t="str">
            <v>G</v>
          </cell>
          <cell r="H2037" t="str">
            <v>SIM</v>
          </cell>
          <cell r="I2037" t="n">
            <v>2.9680444466676654</v>
          </cell>
        </row>
        <row r="2038">
          <cell r="A2038" t="n">
            <v>90157796</v>
          </cell>
          <cell r="B2038" t="n">
            <v>20</v>
          </cell>
          <cell r="C2038" t="str">
            <v xml:space="preserve">AZITROMICINA 500 MG CX. 3 CP.  REV.</v>
          </cell>
          <cell r="D2038" t="str">
            <v xml:space="preserve">CLINDAL AZ 500 MG CX. 3 CP.  REV.</v>
          </cell>
          <cell r="E2038" t="str">
            <v xml:space="preserve">MERCK S.A.</v>
          </cell>
          <cell r="F2038" t="n">
            <v>1</v>
          </cell>
          <cell r="G2038" t="str">
            <v>COM</v>
          </cell>
          <cell r="H2038" t="str">
            <v>NÃO</v>
          </cell>
          <cell r="I2038" t="n">
            <v>4.2633447399641193</v>
          </cell>
        </row>
        <row r="2039">
          <cell r="A2039" t="n">
            <v>92468640</v>
          </cell>
          <cell r="B2039" t="n">
            <v>20</v>
          </cell>
          <cell r="C2039" t="str">
            <v xml:space="preserve">METRONIDAZOL 5 MGML SOL. INJ. CX. 50 FR. X 100 ML</v>
          </cell>
          <cell r="D2039" t="str">
            <v xml:space="preserve">METRONIDAZOL 5 MGML SOL. INJ. CX. 50 FR. X 100 ML</v>
          </cell>
          <cell r="E2039" t="str">
            <v>J.P</v>
          </cell>
          <cell r="F2039" t="n">
            <v>1</v>
          </cell>
          <cell r="G2039" t="str">
            <v>UN</v>
          </cell>
          <cell r="H2039" t="str">
            <v>NÃO</v>
          </cell>
          <cell r="I2039" t="n">
            <v>4.9913227703832419</v>
          </cell>
        </row>
        <row r="2040">
          <cell r="A2040" t="n">
            <v>90189906</v>
          </cell>
          <cell r="B2040" t="n">
            <v>20</v>
          </cell>
          <cell r="C2040" t="str">
            <v xml:space="preserve">CLORIDRATO DE METFORMINA - 850MG</v>
          </cell>
          <cell r="D2040" t="str">
            <v xml:space="preserve">METFORMIX - 850MG</v>
          </cell>
          <cell r="E2040" t="str">
            <v>NOVARTIS</v>
          </cell>
          <cell r="F2040" t="n">
            <v>1</v>
          </cell>
          <cell r="G2040" t="str">
            <v>COM</v>
          </cell>
          <cell r="H2040" t="str">
            <v>NÃO</v>
          </cell>
          <cell r="I2040" t="n">
            <v>0.5497294820743579</v>
          </cell>
        </row>
        <row r="2041">
          <cell r="A2041" t="n">
            <v>90145577</v>
          </cell>
          <cell r="B2041" t="n">
            <v>20</v>
          </cell>
          <cell r="C2041" t="str">
            <v xml:space="preserve">ACETILCISTEÍNA 200 MG GRAN. CX. 16 ENV. X  5 GRA</v>
          </cell>
          <cell r="D2041" t="str">
            <v xml:space="preserve">ACETILCISTEÍNA 200 MG GRAN. CX. 16 ENV. X  5 GRA</v>
          </cell>
          <cell r="E2041" t="str">
            <v xml:space="preserve">EMS SA</v>
          </cell>
          <cell r="F2041" t="n">
            <v>1</v>
          </cell>
          <cell r="G2041" t="str">
            <v>UN</v>
          </cell>
          <cell r="H2041" t="str">
            <v>NÃO</v>
          </cell>
          <cell r="I2041" t="n">
            <v>1.2879049148061119</v>
          </cell>
        </row>
        <row r="2042">
          <cell r="A2042" t="n">
            <v>90125215</v>
          </cell>
          <cell r="B2042" t="n">
            <v>20</v>
          </cell>
          <cell r="C2042" t="str">
            <v>PREDNISONA</v>
          </cell>
          <cell r="D2042" t="str">
            <v xml:space="preserve">PREDNISONA 5 MG CX. 20 CP.</v>
          </cell>
          <cell r="E2042" t="str">
            <v xml:space="preserve">UNIAO QUIMICA</v>
          </cell>
          <cell r="F2042" t="n">
            <v>1</v>
          </cell>
          <cell r="G2042" t="str">
            <v>COM</v>
          </cell>
          <cell r="H2042" t="str">
            <v>NÃO</v>
          </cell>
          <cell r="I2042" t="n">
            <v>0.60233415333913132</v>
          </cell>
        </row>
        <row r="2043">
          <cell r="A2043" t="n">
            <v>90167147</v>
          </cell>
          <cell r="B2043" t="n">
            <v>20</v>
          </cell>
          <cell r="C2043" t="str">
            <v xml:space="preserve">CLORIDRATO DE LINCOMICINA - 300MGML SOL. INJ.</v>
          </cell>
          <cell r="D2043" t="str">
            <v xml:space="preserve">FRADEMICINA - 300MGML SOL. INJ.</v>
          </cell>
          <cell r="E2043" t="str">
            <v xml:space="preserve">PHARMACIA PFIZER</v>
          </cell>
          <cell r="F2043" t="n">
            <v>1</v>
          </cell>
          <cell r="G2043" t="str">
            <v>AMP</v>
          </cell>
          <cell r="H2043" t="str">
            <v>NÃO</v>
          </cell>
          <cell r="I2043" t="n">
            <v>8.4754580862714555</v>
          </cell>
        </row>
        <row r="2044">
          <cell r="A2044" t="n">
            <v>90380010</v>
          </cell>
          <cell r="B2044" t="n">
            <v>20</v>
          </cell>
          <cell r="C2044" t="str">
            <v xml:space="preserve">METOCLOPRAMIDA SOL. PED. - 10ML</v>
          </cell>
          <cell r="D2044" t="str">
            <v xml:space="preserve">PLASIL SOL. PED. - 10ML</v>
          </cell>
          <cell r="E2044" t="str">
            <v>SANOFI-AVENTIS</v>
          </cell>
          <cell r="F2044" t="n">
            <v>200</v>
          </cell>
          <cell r="G2044" t="str">
            <v>GTS</v>
          </cell>
          <cell r="H2044" t="str">
            <v>SIM</v>
          </cell>
          <cell r="I2044" t="n">
            <v>0.048563378863425405</v>
          </cell>
        </row>
        <row r="2045">
          <cell r="A2045" t="n">
            <v>90150767</v>
          </cell>
          <cell r="B2045" t="n">
            <v>20</v>
          </cell>
          <cell r="C2045" t="str">
            <v xml:space="preserve">BENZOCAÍNA+BENZOXIQUINA+CLORETO DE BENZETÔNIO+MENTOL SOL. TÓP. AEROSSOL CX. 43 G</v>
          </cell>
          <cell r="D2045" t="str">
            <v xml:space="preserve">ANDOLBA SOL. TÓP. AEROSSOL CX. 43 G</v>
          </cell>
          <cell r="E2045" t="str">
            <v>EUROFARMA</v>
          </cell>
          <cell r="F2045" t="n">
            <v>43</v>
          </cell>
          <cell r="G2045" t="str">
            <v>G</v>
          </cell>
          <cell r="H2045" t="str">
            <v>SIM</v>
          </cell>
          <cell r="I2045" t="n">
            <v>0.53393392162275477</v>
          </cell>
        </row>
        <row r="2046">
          <cell r="A2046" t="n">
            <v>90283856</v>
          </cell>
          <cell r="B2046" t="n">
            <v>20</v>
          </cell>
          <cell r="C2046" t="str">
            <v xml:space="preserve">BUTILBROMETO DE ESCOPOLAMINA</v>
          </cell>
          <cell r="D2046" t="str">
            <v xml:space="preserve">BUTILBROMETO DE ESCOPOLAMINA 20 MGML SOL. INJ. CX. 100 AMP. X 1 ML</v>
          </cell>
          <cell r="E2046" t="str">
            <v>HIPOLABOR</v>
          </cell>
          <cell r="F2046" t="n">
            <v>1</v>
          </cell>
          <cell r="G2046" t="str">
            <v>AMP</v>
          </cell>
          <cell r="H2046" t="str">
            <v>NÃO</v>
          </cell>
          <cell r="I2046" t="n">
            <v>0.95795158144514192</v>
          </cell>
        </row>
        <row r="2047">
          <cell r="A2047" t="n">
            <v>90126599</v>
          </cell>
          <cell r="B2047" t="n">
            <v>20</v>
          </cell>
          <cell r="C2047" t="str">
            <v xml:space="preserve">BESILATO DE ANLODIPINO - 5MG</v>
          </cell>
          <cell r="D2047" t="str">
            <v xml:space="preserve">BESILATO DE ANLODIPINO - 5MG</v>
          </cell>
          <cell r="E2047" t="str">
            <v>BIOSINTETICA</v>
          </cell>
          <cell r="F2047" t="n">
            <v>1</v>
          </cell>
          <cell r="G2047" t="str">
            <v>COM</v>
          </cell>
          <cell r="H2047" t="str">
            <v>NÃO</v>
          </cell>
          <cell r="I2047" t="n">
            <v>1.2247977743009997</v>
          </cell>
        </row>
        <row r="2048">
          <cell r="A2048" t="n">
            <v>90296397</v>
          </cell>
          <cell r="B2048" t="n">
            <v>20</v>
          </cell>
          <cell r="C2048" t="str">
            <v xml:space="preserve">ZOLPIDEM - 10MG</v>
          </cell>
          <cell r="D2048" t="str">
            <v xml:space="preserve">NOCTIDEN - 10MG</v>
          </cell>
          <cell r="E2048" t="str">
            <v xml:space="preserve">BIOLAB SANUS</v>
          </cell>
          <cell r="F2048" t="n">
            <v>1</v>
          </cell>
          <cell r="G2048" t="str">
            <v>COM</v>
          </cell>
          <cell r="H2048" t="str">
            <v>NÃO</v>
          </cell>
          <cell r="I2048" t="n">
            <v>2.2083049259490086</v>
          </cell>
        </row>
        <row r="2049">
          <cell r="A2049" t="n">
            <v>92432190</v>
          </cell>
          <cell r="B2049" t="n">
            <v>20</v>
          </cell>
          <cell r="C2049" t="str">
            <v xml:space="preserve">FLUCONAZOL - 150MG</v>
          </cell>
          <cell r="D2049" t="str">
            <v xml:space="preserve">TRIAZOL - 150MG</v>
          </cell>
          <cell r="E2049" t="str">
            <v xml:space="preserve">BIOLAB SANUS</v>
          </cell>
          <cell r="F2049" t="n">
            <v>1</v>
          </cell>
          <cell r="G2049" t="str">
            <v>CAP</v>
          </cell>
          <cell r="H2049" t="str">
            <v>NÃO</v>
          </cell>
          <cell r="I2049" t="n">
            <v>13.968365150700176</v>
          </cell>
        </row>
        <row r="2050">
          <cell r="A2050" t="n">
            <v>90235983</v>
          </cell>
          <cell r="B2050" t="n">
            <v>20</v>
          </cell>
          <cell r="C2050" t="str">
            <v xml:space="preserve">CEFALOTINA SÓDICA 1 G PÓ SOL. INJ. CX. 50 FA</v>
          </cell>
          <cell r="D2050" t="str">
            <v xml:space="preserve">CEFALOTINA SÓDICA 1 G PÓ SOL. INJ. CX. 50 FA</v>
          </cell>
          <cell r="E2050" t="str">
            <v>AUROBINDO</v>
          </cell>
          <cell r="F2050" t="n">
            <v>1</v>
          </cell>
          <cell r="G2050" t="str">
            <v>FA</v>
          </cell>
          <cell r="H2050" t="str">
            <v>NÃO</v>
          </cell>
          <cell r="I2050" t="n">
            <v>5.5707695304304083</v>
          </cell>
        </row>
        <row r="2051">
          <cell r="A2051" t="n">
            <v>92388663</v>
          </cell>
          <cell r="B2051" t="n">
            <v>20</v>
          </cell>
          <cell r="C2051" t="str">
            <v xml:space="preserve">ÁGUA PARA INJEÇÃO AMP. PLÁST. X 10 ML</v>
          </cell>
          <cell r="D2051" t="str">
            <v xml:space="preserve">ÁGUA PARA INJEÇÃO AMP. PLÁST. X 10 ML</v>
          </cell>
          <cell r="E2051" t="str">
            <v xml:space="preserve">LABORATORIO SANOBIOL</v>
          </cell>
          <cell r="F2051" t="n">
            <v>1</v>
          </cell>
          <cell r="G2051" t="str">
            <v>AMP</v>
          </cell>
          <cell r="H2051" t="str">
            <v>NÃO</v>
          </cell>
          <cell r="I2051" t="n">
            <v>0.4907453985956568</v>
          </cell>
        </row>
        <row r="2052">
          <cell r="A2052" t="n">
            <v>92421644</v>
          </cell>
          <cell r="B2052" t="n">
            <v>20</v>
          </cell>
          <cell r="C2052" t="str">
            <v xml:space="preserve">TACROLIMUS - 5MG</v>
          </cell>
          <cell r="D2052" t="str">
            <v xml:space="preserve">PROGRAF - 5MG</v>
          </cell>
          <cell r="E2052" t="str">
            <v>JANSSEN-CILAG</v>
          </cell>
          <cell r="F2052" t="n">
            <v>1</v>
          </cell>
          <cell r="G2052" t="str">
            <v>CAP</v>
          </cell>
          <cell r="H2052" t="str">
            <v>NÃO</v>
          </cell>
          <cell r="I2052" t="n">
            <v>55.688374711415221</v>
          </cell>
        </row>
        <row r="2053">
          <cell r="A2053" t="n">
            <v>92420796</v>
          </cell>
          <cell r="B2053" t="n">
            <v>20</v>
          </cell>
          <cell r="C2053" t="str">
            <v xml:space="preserve">FOSFATO DE PREDNISOLONA - 5MG</v>
          </cell>
          <cell r="D2053" t="str">
            <v xml:space="preserve">PREDSIM - 5MG</v>
          </cell>
          <cell r="E2053" t="str">
            <v xml:space="preserve">SCHERING PLOUGHMANTECORP</v>
          </cell>
          <cell r="F2053" t="n">
            <v>1</v>
          </cell>
          <cell r="G2053" t="str">
            <v>COM</v>
          </cell>
          <cell r="H2053" t="str">
            <v>NÃO</v>
          </cell>
          <cell r="I2053" t="n">
            <v>0.77704708899649166</v>
          </cell>
        </row>
        <row r="2054">
          <cell r="A2054" t="n">
            <v>90343069</v>
          </cell>
          <cell r="B2054" t="n">
            <v>20</v>
          </cell>
          <cell r="C2054" t="str">
            <v xml:space="preserve">FERRIPOLIMALTOSE+ÁCIDO FÓLICO</v>
          </cell>
          <cell r="D2054" t="str">
            <v xml:space="preserve">NORIPURUM FOLICO 100 MG + 0,35 MG CX. 20 CP. MAST.</v>
          </cell>
          <cell r="E2054" t="str">
            <v xml:space="preserve">NYCOMED PHARMA</v>
          </cell>
          <cell r="F2054" t="n">
            <v>1</v>
          </cell>
          <cell r="G2054" t="str">
            <v xml:space="preserve">COM MST</v>
          </cell>
          <cell r="H2054" t="str">
            <v>NÃO</v>
          </cell>
          <cell r="I2054" t="n">
            <v>1.5394368304116033</v>
          </cell>
        </row>
        <row r="2055">
          <cell r="A2055" t="n">
            <v>90283503</v>
          </cell>
          <cell r="B2055" t="n">
            <v>20</v>
          </cell>
          <cell r="C2055" t="str">
            <v>AZITROMICINA</v>
          </cell>
          <cell r="D2055" t="str">
            <v xml:space="preserve">AZITROMICINA 500 MG CX. 450 CP. REV.</v>
          </cell>
          <cell r="E2055" t="str">
            <v xml:space="preserve">PRATI DONADUZZI</v>
          </cell>
          <cell r="F2055" t="n">
            <v>1</v>
          </cell>
          <cell r="G2055" t="str">
            <v>COM</v>
          </cell>
          <cell r="H2055" t="str">
            <v>NÃO</v>
          </cell>
          <cell r="I2055" t="n">
            <v>3.6892277799766076</v>
          </cell>
        </row>
        <row r="2056">
          <cell r="A2056" t="n">
            <v>90249127</v>
          </cell>
          <cell r="B2056" t="n">
            <v>20</v>
          </cell>
          <cell r="C2056" t="str">
            <v xml:space="preserve">CLORIDRATO DE DOBUTAMINA - 250MG</v>
          </cell>
          <cell r="D2056" t="str">
            <v xml:space="preserve">DOBUTANIL  250 MG (12,5 MGML) SOL. INJ. AMP. VD. X 20 ML</v>
          </cell>
          <cell r="E2056" t="str">
            <v>NOVAFARMA</v>
          </cell>
          <cell r="F2056" t="n">
            <v>1</v>
          </cell>
          <cell r="G2056" t="str">
            <v>AMP</v>
          </cell>
          <cell r="H2056" t="str">
            <v>NÃO</v>
          </cell>
          <cell r="I2056" t="n">
            <v>30.182970510556892</v>
          </cell>
        </row>
        <row r="2057">
          <cell r="A2057" t="n">
            <v>92471722</v>
          </cell>
          <cell r="B2057" t="n">
            <v>20</v>
          </cell>
          <cell r="C2057" t="str">
            <v xml:space="preserve">CLORIDRATO DE TRAMADOL 50 MG CX. 10 CAP.</v>
          </cell>
          <cell r="D2057" t="str">
            <v xml:space="preserve">CLORIDRATO DE TRAMADOL 50 MG CX. 10 CAP.</v>
          </cell>
          <cell r="E2057" t="str">
            <v>MEDLEY</v>
          </cell>
          <cell r="F2057" t="n">
            <v>1</v>
          </cell>
          <cell r="G2057" t="str">
            <v>CAP</v>
          </cell>
          <cell r="H2057" t="str">
            <v>NÃO</v>
          </cell>
          <cell r="I2057" t="n">
            <v>2.6047110844045855</v>
          </cell>
        </row>
        <row r="2058">
          <cell r="A2058" t="n">
            <v>92447570</v>
          </cell>
          <cell r="B2058" t="n">
            <v>20</v>
          </cell>
          <cell r="C2058" t="str">
            <v xml:space="preserve">CLORIDRATO DE METOCLOPRAMIDA 10 MG (5 MGML) SOL.INJ. AMP. X 2 ML</v>
          </cell>
          <cell r="D2058" t="str">
            <v xml:space="preserve">CLORIDRATO DE METOCLOPRAMIDA 10 MG (5 MGML) SOL.INJ. AMP. X 2 ML</v>
          </cell>
          <cell r="E2058" t="str">
            <v xml:space="preserve">HALEX ISTAR INDÚSTRIA</v>
          </cell>
          <cell r="F2058" t="n">
            <v>1</v>
          </cell>
          <cell r="G2058" t="str">
            <v>AMP</v>
          </cell>
          <cell r="H2058" t="str">
            <v>NÃO</v>
          </cell>
          <cell r="I2058" t="n">
            <v>0.85798949410029279</v>
          </cell>
        </row>
        <row r="2059">
          <cell r="A2059" t="n">
            <v>92418414</v>
          </cell>
          <cell r="B2059" t="n">
            <v>20</v>
          </cell>
          <cell r="C2059" t="str">
            <v xml:space="preserve">PARACETAMOL - 750MG</v>
          </cell>
          <cell r="D2059" t="str">
            <v xml:space="preserve">PARACETAMOL - 750MG</v>
          </cell>
          <cell r="E2059" t="str">
            <v>MEDLEY</v>
          </cell>
          <cell r="F2059" t="n">
            <v>1</v>
          </cell>
          <cell r="G2059" t="str">
            <v>COM</v>
          </cell>
          <cell r="H2059" t="str">
            <v>NÃO</v>
          </cell>
          <cell r="I2059" t="n">
            <v>1.1871231595193217</v>
          </cell>
        </row>
        <row r="2060">
          <cell r="A2060" t="n">
            <v>92401937</v>
          </cell>
          <cell r="B2060" t="n">
            <v>20</v>
          </cell>
          <cell r="C2060" t="str">
            <v xml:space="preserve">CLORIDRATO DE SERTRALINA - 50MG</v>
          </cell>
          <cell r="D2060" t="str">
            <v xml:space="preserve">CLORIDRATO DE SERTRALINA - 50MG</v>
          </cell>
          <cell r="E2060" t="str">
            <v>MEDLEY</v>
          </cell>
          <cell r="F2060" t="n">
            <v>1</v>
          </cell>
          <cell r="G2060" t="str">
            <v>COM</v>
          </cell>
          <cell r="H2060" t="str">
            <v>NÃO</v>
          </cell>
          <cell r="I2060" t="n">
            <v>3.4294176998341062</v>
          </cell>
        </row>
        <row r="2061">
          <cell r="A2061" t="n">
            <v>90159462</v>
          </cell>
          <cell r="B2061" t="n">
            <v>20</v>
          </cell>
          <cell r="C2061" t="str">
            <v xml:space="preserve">BETAISTINA - 24MG</v>
          </cell>
          <cell r="D2061" t="str">
            <v xml:space="preserve">LABIRIN - 24MG</v>
          </cell>
          <cell r="E2061" t="str">
            <v>APSEN</v>
          </cell>
          <cell r="F2061" t="n">
            <v>1</v>
          </cell>
          <cell r="G2061" t="str">
            <v>COM</v>
          </cell>
          <cell r="H2061" t="str">
            <v>NÃO</v>
          </cell>
          <cell r="I2061" t="n">
            <v>1.25767173</v>
          </cell>
        </row>
        <row r="2062">
          <cell r="A2062" t="n">
            <v>90286626</v>
          </cell>
          <cell r="B2062" t="n">
            <v>20</v>
          </cell>
          <cell r="C2062" t="str">
            <v xml:space="preserve">GLICOSE 50% SOL. INJ. SIST. FECH. FR. X 500ML</v>
          </cell>
          <cell r="D2062" t="str">
            <v xml:space="preserve">GLICOSE 50% SOL. INJ. SIST. FECH. FR. X 500ML</v>
          </cell>
          <cell r="E2062" t="str">
            <v xml:space="preserve">FRESENIUS KABI UNIDADE AQUIRAZ</v>
          </cell>
          <cell r="F2062" t="n">
            <v>1</v>
          </cell>
          <cell r="G2062" t="str">
            <v>UN</v>
          </cell>
          <cell r="H2062" t="str">
            <v>NÃO</v>
          </cell>
          <cell r="I2062" t="n">
            <v>11.629115586815955</v>
          </cell>
        </row>
        <row r="2063">
          <cell r="A2063" t="n">
            <v>92459510</v>
          </cell>
          <cell r="B2063" t="n">
            <v>20</v>
          </cell>
          <cell r="C2063" t="str">
            <v xml:space="preserve">DICLOFENACO SODICO - 75MG  3ML</v>
          </cell>
          <cell r="D2063" t="str">
            <v xml:space="preserve">VOLTAREN - 75MG  3ML</v>
          </cell>
          <cell r="E2063" t="str">
            <v>NOVARTIS</v>
          </cell>
          <cell r="F2063" t="n">
            <v>1</v>
          </cell>
          <cell r="G2063" t="str">
            <v>AMP</v>
          </cell>
          <cell r="H2063" t="str">
            <v>NÃO</v>
          </cell>
          <cell r="I2063" t="n">
            <v>2.3397988225739743</v>
          </cell>
        </row>
        <row r="2064">
          <cell r="A2064" t="n">
            <v>90283473</v>
          </cell>
          <cell r="B2064" t="n">
            <v>20</v>
          </cell>
          <cell r="C2064" t="str">
            <v>AZITROMICINA</v>
          </cell>
          <cell r="D2064" t="str">
            <v xml:space="preserve">AZITROMICINA 500 MG CX. 2 CP. REV.</v>
          </cell>
          <cell r="E2064" t="str">
            <v xml:space="preserve">PRATI DONADUZZI</v>
          </cell>
          <cell r="F2064" t="n">
            <v>1</v>
          </cell>
          <cell r="G2064" t="str">
            <v>COM</v>
          </cell>
          <cell r="H2064" t="str">
            <v>NÃO</v>
          </cell>
          <cell r="I2064" t="n">
            <v>13.539001309509937</v>
          </cell>
        </row>
        <row r="2065">
          <cell r="A2065" t="n">
            <v>90269381</v>
          </cell>
          <cell r="B2065" t="n">
            <v>20</v>
          </cell>
          <cell r="C2065" t="str">
            <v xml:space="preserve">CITALOPRAM - 20MG</v>
          </cell>
          <cell r="D2065" t="str">
            <v xml:space="preserve">CITALOPRAM - 20MG</v>
          </cell>
          <cell r="E2065" t="str">
            <v>BIOSINTETICA</v>
          </cell>
          <cell r="F2065" t="n">
            <v>1</v>
          </cell>
          <cell r="G2065" t="str">
            <v>COM</v>
          </cell>
          <cell r="H2065" t="str">
            <v>NÃO</v>
          </cell>
          <cell r="I2065" t="n">
            <v>3.1784235444770723</v>
          </cell>
        </row>
        <row r="2066">
          <cell r="A2066" t="n">
            <v>92460100</v>
          </cell>
          <cell r="B2066" t="n">
            <v>20</v>
          </cell>
          <cell r="C2066" t="str">
            <v xml:space="preserve">SACCHAROMY BOULARDII - 200MG</v>
          </cell>
          <cell r="D2066" t="str">
            <v xml:space="preserve">LACTIPAN - 200MG</v>
          </cell>
          <cell r="E2066" t="str">
            <v xml:space="preserve">SIGMA PHARMA</v>
          </cell>
          <cell r="F2066" t="n">
            <v>1</v>
          </cell>
          <cell r="G2066" t="str">
            <v>CAP</v>
          </cell>
          <cell r="H2066" t="str">
            <v>NÃO</v>
          </cell>
          <cell r="I2066" t="n">
            <v>3.8474650234580858</v>
          </cell>
        </row>
        <row r="2067">
          <cell r="A2067" t="n">
            <v>92385877</v>
          </cell>
          <cell r="B2067" t="n">
            <v>20</v>
          </cell>
          <cell r="C2067" t="str">
            <v xml:space="preserve">CLORIDRATO DE AMIODARONA - 100MG</v>
          </cell>
          <cell r="D2067" t="str">
            <v xml:space="preserve">ATLANSIL - 100MG</v>
          </cell>
          <cell r="E2067" t="str">
            <v>SANOFI-AVENTIS</v>
          </cell>
          <cell r="F2067" t="n">
            <v>1</v>
          </cell>
          <cell r="G2067" t="str">
            <v>COM</v>
          </cell>
          <cell r="H2067" t="str">
            <v>NÃO</v>
          </cell>
          <cell r="I2067" t="n">
            <v>0.72005397967325302</v>
          </cell>
        </row>
        <row r="2068">
          <cell r="A2068" t="n">
            <v>90508017</v>
          </cell>
          <cell r="B2068" t="n">
            <v>20</v>
          </cell>
          <cell r="C2068" t="str">
            <v xml:space="preserve">CUMARINA+ TROXERRUTINA</v>
          </cell>
          <cell r="D2068" t="str">
            <v>VENALOT</v>
          </cell>
          <cell r="E2068" t="str">
            <v xml:space="preserve">NYCOMED PHARMA</v>
          </cell>
          <cell r="F2068" t="n">
            <v>1</v>
          </cell>
          <cell r="G2068" t="str">
            <v>DRG</v>
          </cell>
          <cell r="H2068" t="str">
            <v>NÃO</v>
          </cell>
          <cell r="I2068" t="n">
            <v>1.4407748108476621</v>
          </cell>
        </row>
        <row r="2069">
          <cell r="A2069" t="n">
            <v>92377505</v>
          </cell>
          <cell r="B2069" t="n">
            <v>20</v>
          </cell>
          <cell r="C2069" t="str">
            <v xml:space="preserve">DEXAMETASONA 2 MGML SOL. INJ. CX. 2  AMP X 1  ML.</v>
          </cell>
          <cell r="D2069" t="str">
            <v xml:space="preserve">DEXANIL 2 MGML SOL. INJ. CX. 2  AMP X 1  ML.</v>
          </cell>
          <cell r="E2069" t="str">
            <v xml:space="preserve">NEO QUIMICA</v>
          </cell>
          <cell r="F2069" t="n">
            <v>1</v>
          </cell>
          <cell r="G2069" t="str">
            <v>AMP</v>
          </cell>
          <cell r="H2069" t="str">
            <v>NÃO</v>
          </cell>
          <cell r="I2069" t="n">
            <v>4.5855501504071867</v>
          </cell>
        </row>
        <row r="2070">
          <cell r="A2070" t="n">
            <v>92400329</v>
          </cell>
          <cell r="B2070" t="n">
            <v>20</v>
          </cell>
          <cell r="C2070" t="str">
            <v xml:space="preserve">DECANOATO DE ZUCLOPENTIXOL - 200MG  1ML</v>
          </cell>
          <cell r="D2070" t="str">
            <v xml:space="preserve">CLOPIXOL DEPOT - 200MG  1ML</v>
          </cell>
          <cell r="E2070" t="str">
            <v>LUNDBECK</v>
          </cell>
          <cell r="F2070" t="n">
            <v>1</v>
          </cell>
          <cell r="G2070" t="str">
            <v>AMP</v>
          </cell>
          <cell r="H2070" t="str">
            <v>NÃO</v>
          </cell>
          <cell r="I2070" t="n">
            <v>53.436534712031971</v>
          </cell>
        </row>
        <row r="2071">
          <cell r="A2071" t="n">
            <v>92376266</v>
          </cell>
          <cell r="B2071" t="n">
            <v>20</v>
          </cell>
          <cell r="C2071" t="str">
            <v xml:space="preserve">ACETATO DE DESMOPRESSINA - 0,1MG  2,5ML SPRAY NASAL</v>
          </cell>
          <cell r="D2071" t="str">
            <v xml:space="preserve">DDAVP - 0,1MG  2,5ML SPRAY NASAL</v>
          </cell>
          <cell r="E2071" t="str">
            <v>FERRING</v>
          </cell>
          <cell r="F2071" t="n">
            <v>25</v>
          </cell>
          <cell r="G2071" t="str">
            <v>DOSE</v>
          </cell>
          <cell r="H2071" t="str">
            <v>SIM</v>
          </cell>
          <cell r="I2071" t="n">
            <v>9.1561429440000008</v>
          </cell>
        </row>
        <row r="2072">
          <cell r="A2072" t="n">
            <v>94936730</v>
          </cell>
          <cell r="B2072" t="n">
            <v>20</v>
          </cell>
          <cell r="C2072" t="str">
            <v xml:space="preserve">TPA - ATIVADOR DO PLASMINOGENIO TISSULAR 25MCG/0,1ML - 0,3ML</v>
          </cell>
          <cell r="D2072" t="str">
            <v xml:space="preserve">TPA - ATIVADOR DO PLASMINOGENIO TISSULAR 25MCG/0,1ML - 0,3ML</v>
          </cell>
          <cell r="E2072" t="str">
            <v>OPTHALMOS</v>
          </cell>
          <cell r="F2072" t="n">
            <v>1</v>
          </cell>
          <cell r="G2072" t="str">
            <v>UN</v>
          </cell>
          <cell r="H2072" t="str">
            <v>NÃO</v>
          </cell>
          <cell r="I2072" t="n">
            <v>320.28286729427475</v>
          </cell>
        </row>
        <row r="2073">
          <cell r="A2073" t="n">
            <v>90191064</v>
          </cell>
          <cell r="B2073" t="n">
            <v>20</v>
          </cell>
          <cell r="C2073" t="str">
            <v xml:space="preserve">ACIDO FOLICO - 5MG</v>
          </cell>
          <cell r="D2073" t="str">
            <v xml:space="preserve">ENFOL - 5MG</v>
          </cell>
          <cell r="E2073" t="str">
            <v>ATIVUS</v>
          </cell>
          <cell r="F2073" t="n">
            <v>1</v>
          </cell>
          <cell r="G2073" t="str">
            <v>COM</v>
          </cell>
          <cell r="H2073" t="str">
            <v>NÃO</v>
          </cell>
          <cell r="I2073" t="n">
            <v>0.6528658037991002</v>
          </cell>
        </row>
        <row r="2074">
          <cell r="A2074" t="n">
            <v>90256654</v>
          </cell>
          <cell r="B2074" t="n">
            <v>20</v>
          </cell>
          <cell r="C2074" t="str">
            <v xml:space="preserve">ACETATO DE DEXAMETASONA 1 MGG CREME DERM. BISN. X 10 G</v>
          </cell>
          <cell r="D2074" t="str">
            <v xml:space="preserve">ACETATO DE DEXAMETASONA 1 MGG CREME DERM. BISN. X 10 G</v>
          </cell>
          <cell r="E2074" t="str">
            <v xml:space="preserve">EMS SA</v>
          </cell>
          <cell r="F2074" t="n">
            <v>10</v>
          </cell>
          <cell r="G2074" t="str">
            <v>G</v>
          </cell>
          <cell r="H2074" t="str">
            <v>SIM</v>
          </cell>
          <cell r="I2074" t="n">
            <v>0.72848164593421116</v>
          </cell>
        </row>
        <row r="2075">
          <cell r="A2075" t="n">
            <v>92430236</v>
          </cell>
          <cell r="B2075" t="str">
            <v>00</v>
          </cell>
          <cell r="C2075" t="str">
            <v xml:space="preserve">IMUNOGLOBULINA ANTITETANICA - 250UI  1ML</v>
          </cell>
          <cell r="D2075" t="str">
            <v xml:space="preserve">TETANOGAMMA - 250UI  1ML</v>
          </cell>
          <cell r="E2075" t="str">
            <v xml:space="preserve">AVENTIS BEHRING</v>
          </cell>
          <cell r="F2075" t="n">
            <v>1</v>
          </cell>
          <cell r="G2075" t="str">
            <v>UN</v>
          </cell>
          <cell r="H2075" t="str">
            <v>NÃO</v>
          </cell>
          <cell r="I2075" t="n">
            <v>52.944125393908358</v>
          </cell>
        </row>
        <row r="2076">
          <cell r="A2076" t="n">
            <v>90279603</v>
          </cell>
          <cell r="B2076" t="n">
            <v>20</v>
          </cell>
          <cell r="C2076" t="str">
            <v>MIRTAZAPINA</v>
          </cell>
          <cell r="D2076" t="str">
            <v xml:space="preserve">MENELAT 30 MG CX. 30 CP. REV.</v>
          </cell>
          <cell r="E2076" t="str">
            <v xml:space="preserve">TORRENT DO BRASIL</v>
          </cell>
          <cell r="F2076" t="n">
            <v>1</v>
          </cell>
          <cell r="G2076" t="str">
            <v>COM</v>
          </cell>
          <cell r="H2076" t="str">
            <v>NÃO</v>
          </cell>
          <cell r="I2076" t="n">
            <v>4.1175763036377599</v>
          </cell>
        </row>
        <row r="2077">
          <cell r="A2077" t="n">
            <v>90213912</v>
          </cell>
          <cell r="B2077" t="n">
            <v>20</v>
          </cell>
          <cell r="C2077" t="str">
            <v xml:space="preserve">FOSFATO DE SÓDIO MONOBÁSICO+FOSFATO DE SÓDIO DIBÁSICO</v>
          </cell>
          <cell r="D2077" t="str">
            <v xml:space="preserve">ENEMAPLEX SOL. RETAL FR. X 130 ML</v>
          </cell>
          <cell r="E2077" t="str">
            <v xml:space="preserve">FRESENIUS KABI AG - ALEMANHA</v>
          </cell>
          <cell r="F2077" t="n">
            <v>1</v>
          </cell>
          <cell r="G2077" t="str">
            <v>UN</v>
          </cell>
          <cell r="H2077" t="str">
            <v>NÃO</v>
          </cell>
          <cell r="I2077" t="n">
            <v>13.207012590727551</v>
          </cell>
        </row>
        <row r="2078">
          <cell r="A2078" t="n">
            <v>90233689</v>
          </cell>
          <cell r="B2078" t="n">
            <v>20</v>
          </cell>
          <cell r="C2078" t="str">
            <v xml:space="preserve">MALEATO DE ENALAPRIL - 20MG</v>
          </cell>
          <cell r="D2078" t="str">
            <v xml:space="preserve">RENIPRESS - 20MG</v>
          </cell>
          <cell r="E2078" t="str">
            <v>CAZI</v>
          </cell>
          <cell r="F2078" t="n">
            <v>1</v>
          </cell>
          <cell r="G2078" t="str">
            <v>COM</v>
          </cell>
          <cell r="H2078" t="str">
            <v>NÃO</v>
          </cell>
          <cell r="I2078" t="n">
            <v>1.9087829238692982</v>
          </cell>
        </row>
        <row r="2079">
          <cell r="A2079" t="n">
            <v>90876512</v>
          </cell>
          <cell r="B2079" t="n">
            <v>20</v>
          </cell>
          <cell r="C2079" t="str">
            <v xml:space="preserve">CONCENTRADOS PARA HEMODIALISE SOLUCAO ACIDA - NA 138  K 2,0  CA 2,5 C GLIC. - 1 X 5,00 LT</v>
          </cell>
          <cell r="D2079" t="str">
            <v xml:space="preserve">CONCENTRADOS PARA HEMODIALISE SOLUCAO ACIDA - NA 138  K 2,0  CA 2,5 C GLIC. - 1 X 5,00 LT</v>
          </cell>
          <cell r="E2079" t="str">
            <v>FARMARIN</v>
          </cell>
          <cell r="F2079" t="n">
            <v>1</v>
          </cell>
          <cell r="G2079" t="str">
            <v>FR</v>
          </cell>
          <cell r="H2079" t="str">
            <v>NÃO</v>
          </cell>
          <cell r="I2079" t="n">
            <v>31.659140764455099</v>
          </cell>
        </row>
        <row r="2080">
          <cell r="A2080" t="n">
            <v>90181832</v>
          </cell>
          <cell r="B2080" t="n">
            <v>20</v>
          </cell>
          <cell r="C2080" t="str">
            <v>FINASTERIDA</v>
          </cell>
          <cell r="D2080" t="str">
            <v xml:space="preserve">FINASTERIDA 5 MG CX. 30 CP. REV.</v>
          </cell>
          <cell r="E2080" t="str">
            <v>MEDLEY</v>
          </cell>
          <cell r="F2080" t="n">
            <v>1</v>
          </cell>
          <cell r="G2080" t="str">
            <v>COM</v>
          </cell>
          <cell r="H2080" t="str">
            <v>NÃO</v>
          </cell>
          <cell r="I2080" t="n">
            <v>3.329235040706588</v>
          </cell>
        </row>
        <row r="2081">
          <cell r="A2081" t="n">
            <v>90213394</v>
          </cell>
          <cell r="B2081" t="n">
            <v>20</v>
          </cell>
          <cell r="C2081" t="str">
            <v xml:space="preserve">SULFATO DE GENTAMICINA - 40MGML  2ML</v>
          </cell>
          <cell r="D2081" t="str">
            <v xml:space="preserve">SULFATO DE GENTAMICINA - 40MGML  2ML</v>
          </cell>
          <cell r="E2081" t="str">
            <v>DUCTO</v>
          </cell>
          <cell r="F2081" t="n">
            <v>1</v>
          </cell>
          <cell r="G2081" t="str">
            <v>AMP</v>
          </cell>
          <cell r="H2081" t="str">
            <v>NÃO</v>
          </cell>
          <cell r="I2081" t="n">
            <v>4.2154983090165112</v>
          </cell>
        </row>
        <row r="2082">
          <cell r="A2082" t="n">
            <v>92430155</v>
          </cell>
          <cell r="B2082" t="n">
            <v>20</v>
          </cell>
          <cell r="C2082" t="str">
            <v xml:space="preserve">PARACETAMOL - 200MG  15ML GTS</v>
          </cell>
          <cell r="D2082" t="str">
            <v xml:space="preserve">TERMOL - 200MG  15ML GTS</v>
          </cell>
          <cell r="E2082" t="str">
            <v xml:space="preserve">UNIAO QUIMICA</v>
          </cell>
          <cell r="F2082" t="n">
            <v>300</v>
          </cell>
          <cell r="G2082" t="str">
            <v>GTS</v>
          </cell>
          <cell r="H2082" t="str">
            <v>SIM</v>
          </cell>
          <cell r="I2082" t="n">
            <v>0.039214505406267725</v>
          </cell>
        </row>
        <row r="2083">
          <cell r="A2083" t="n">
            <v>92380972</v>
          </cell>
          <cell r="B2083" t="n">
            <v>20</v>
          </cell>
          <cell r="C2083" t="str">
            <v xml:space="preserve">CLORIDRATO DE AMITRIPTILINA - 25MG</v>
          </cell>
          <cell r="D2083" t="str">
            <v xml:space="preserve">AMYTRIL - 25MG</v>
          </cell>
          <cell r="E2083" t="str">
            <v>CRISTALIA</v>
          </cell>
          <cell r="F2083" t="n">
            <v>1</v>
          </cell>
          <cell r="G2083" t="str">
            <v>COM</v>
          </cell>
          <cell r="H2083" t="str">
            <v>NÃO</v>
          </cell>
          <cell r="I2083" t="n">
            <v>0.80942405103801207</v>
          </cell>
        </row>
        <row r="2084">
          <cell r="A2084" t="n">
            <v>90306414</v>
          </cell>
          <cell r="B2084" t="n">
            <v>20</v>
          </cell>
          <cell r="C2084" t="str">
            <v xml:space="preserve">SOLUÇÃO DE GLICOSE 5% SOL. INJ. CX. 80 BOLSA SIST. FECH. X 125 ML</v>
          </cell>
          <cell r="D2084" t="str">
            <v xml:space="preserve">SOLUÇÃO DE GLICOSE 5% SOL. INJ. CX. 80 BOLSA SIST. FECH. X 125 ML</v>
          </cell>
          <cell r="E2084" t="str">
            <v xml:space="preserve">LABORATORIO SANOBIOL</v>
          </cell>
          <cell r="F2084" t="n">
            <v>1</v>
          </cell>
          <cell r="G2084" t="str">
            <v>UN</v>
          </cell>
          <cell r="H2084" t="str">
            <v>NÃO</v>
          </cell>
          <cell r="I2084" t="n">
            <v>6.2796123841691767</v>
          </cell>
        </row>
        <row r="2085">
          <cell r="A2085" t="n">
            <v>90281276</v>
          </cell>
          <cell r="B2085" t="n">
            <v>20</v>
          </cell>
          <cell r="C2085" t="str">
            <v xml:space="preserve">AGUA PARA INJETAVEIS - MED FLEX - BOLSAS - SISTEMA FECHADO 250 ML</v>
          </cell>
          <cell r="D2085" t="str">
            <v xml:space="preserve">AGUA PARA INJETAVEIS - MED FLEX - BOLSAS - SISTEMA FECHADO 250 ML</v>
          </cell>
          <cell r="E2085" t="str">
            <v xml:space="preserve">EUROFARMA  SEGMENTA</v>
          </cell>
          <cell r="F2085" t="n">
            <v>1</v>
          </cell>
          <cell r="G2085" t="str">
            <v>FR</v>
          </cell>
          <cell r="H2085" t="str">
            <v>NÃO</v>
          </cell>
          <cell r="I2085" t="n">
            <v>7.1295509522452774</v>
          </cell>
        </row>
        <row r="2086">
          <cell r="A2086" t="n">
            <v>90214196</v>
          </cell>
          <cell r="B2086" t="n">
            <v>20</v>
          </cell>
          <cell r="C2086" t="str">
            <v xml:space="preserve">ACETONIDO DE TRIANCINOLONA - 1ML</v>
          </cell>
          <cell r="D2086" t="str">
            <v xml:space="preserve">THERACORT - 1ML</v>
          </cell>
          <cell r="E2086" t="str">
            <v>THERASKIN</v>
          </cell>
          <cell r="F2086" t="n">
            <v>1</v>
          </cell>
          <cell r="G2086" t="str">
            <v>AMP</v>
          </cell>
          <cell r="H2086" t="str">
            <v>NÃO</v>
          </cell>
          <cell r="I2086" t="n">
            <v>34.784224599835341</v>
          </cell>
        </row>
        <row r="2087">
          <cell r="A2087" t="n">
            <v>92262082</v>
          </cell>
          <cell r="B2087" t="n">
            <v>20</v>
          </cell>
          <cell r="C2087" t="str">
            <v xml:space="preserve">NISTATINA - 25.000UI  60GRA</v>
          </cell>
          <cell r="D2087" t="str">
            <v xml:space="preserve">NISTATINA - 25.000UI  60GRA</v>
          </cell>
          <cell r="E2087" t="str">
            <v xml:space="preserve">EMS SA</v>
          </cell>
          <cell r="F2087" t="n">
            <v>60</v>
          </cell>
          <cell r="G2087" t="str">
            <v>G</v>
          </cell>
          <cell r="H2087" t="str">
            <v>SIM</v>
          </cell>
          <cell r="I2087" t="n">
            <v>0.21045025326988318</v>
          </cell>
        </row>
        <row r="2088">
          <cell r="A2088" t="n">
            <v>92419054</v>
          </cell>
          <cell r="B2088" t="n">
            <v>20</v>
          </cell>
          <cell r="C2088" t="str">
            <v xml:space="preserve">FANCICLOVIR - 500MG</v>
          </cell>
          <cell r="D2088" t="str">
            <v xml:space="preserve">PENVIR - 500MG</v>
          </cell>
          <cell r="E2088" t="str">
            <v xml:space="preserve">SIGMA PHARMA</v>
          </cell>
          <cell r="F2088" t="n">
            <v>1</v>
          </cell>
          <cell r="G2088" t="str">
            <v>COM</v>
          </cell>
          <cell r="H2088" t="str">
            <v>NÃO</v>
          </cell>
          <cell r="I2088" t="n">
            <v>17.369191592228667</v>
          </cell>
        </row>
        <row r="2089">
          <cell r="A2089" t="n">
            <v>90292014</v>
          </cell>
          <cell r="B2089" t="n">
            <v>20</v>
          </cell>
          <cell r="C2089" t="str">
            <v xml:space="preserve">CLORIDRATO DE AMANTADINA - 100MG</v>
          </cell>
          <cell r="D2089" t="str">
            <v xml:space="preserve">MANTIDAN - 100MG</v>
          </cell>
          <cell r="E2089" t="str">
            <v>EUROFARMA</v>
          </cell>
          <cell r="F2089" t="n">
            <v>1</v>
          </cell>
          <cell r="G2089" t="str">
            <v>COM</v>
          </cell>
          <cell r="H2089" t="str">
            <v>NÃO</v>
          </cell>
          <cell r="I2089" t="n">
            <v>0.73539780216763007</v>
          </cell>
        </row>
        <row r="2090">
          <cell r="A2090" t="n">
            <v>92459722</v>
          </cell>
          <cell r="B2090" t="n">
            <v>20</v>
          </cell>
          <cell r="C2090" t="str">
            <v xml:space="preserve">CARBONATO DE CALCIO + COLECALCIFEROL - 600MG</v>
          </cell>
          <cell r="D2090" t="str">
            <v xml:space="preserve">CALCIUM D3 - 600MG</v>
          </cell>
          <cell r="E2090" t="str">
            <v>NOVARTIS</v>
          </cell>
          <cell r="F2090" t="n">
            <v>1</v>
          </cell>
          <cell r="G2090" t="str">
            <v>COM</v>
          </cell>
          <cell r="H2090" t="str">
            <v>NÃO</v>
          </cell>
          <cell r="I2090" t="n">
            <v>0.94302838326536687</v>
          </cell>
        </row>
        <row r="2091">
          <cell r="A2091" t="n">
            <v>90269985</v>
          </cell>
          <cell r="B2091" t="n">
            <v>20</v>
          </cell>
          <cell r="C2091" t="str">
            <v xml:space="preserve">ACIDO TRANEXAMICO 50 MG/ML SOL INJ CT 5 AMP VD TRANS X 5ML </v>
          </cell>
          <cell r="D2091" t="str">
            <v xml:space="preserve">ACIDO TRANEXAMICO 50 MG/ML SOL INJ CT 5 AMP VD TRANS X 5ML </v>
          </cell>
          <cell r="E2091" t="str">
            <v xml:space="preserve">HIPOLABOR FARMACEUTICA LTDA</v>
          </cell>
          <cell r="F2091" t="n">
            <v>1</v>
          </cell>
          <cell r="G2091" t="str">
            <v>AMP</v>
          </cell>
          <cell r="H2091" t="str">
            <v>NÃO</v>
          </cell>
          <cell r="I2091" t="n">
            <v>1.8673975946223635</v>
          </cell>
        </row>
        <row r="2092">
          <cell r="A2092" t="n">
            <v>90298268</v>
          </cell>
          <cell r="B2092" t="n">
            <v>20</v>
          </cell>
          <cell r="C2092" t="str">
            <v>MIRTAZAPINA</v>
          </cell>
          <cell r="D2092" t="str">
            <v xml:space="preserve">RAZAPINA 30 MG CX. 14 CP. REV.</v>
          </cell>
          <cell r="E2092" t="str">
            <v>SANDOZ</v>
          </cell>
          <cell r="F2092" t="n">
            <v>1</v>
          </cell>
          <cell r="G2092" t="str">
            <v>COM</v>
          </cell>
          <cell r="H2092" t="str">
            <v>NÃO</v>
          </cell>
          <cell r="I2092" t="n">
            <v>2.3318558042914286</v>
          </cell>
        </row>
        <row r="2093">
          <cell r="A2093" t="n">
            <v>92261310</v>
          </cell>
          <cell r="B2093" t="n">
            <v>20</v>
          </cell>
          <cell r="C2093" t="str">
            <v xml:space="preserve">METRONIDAZOL - 250MG</v>
          </cell>
          <cell r="D2093" t="str">
            <v xml:space="preserve">METRONIDAZOL - 250MG</v>
          </cell>
          <cell r="E2093" t="str">
            <v xml:space="preserve">NEO QUIMICA</v>
          </cell>
          <cell r="F2093" t="n">
            <v>1</v>
          </cell>
          <cell r="G2093" t="str">
            <v>COM</v>
          </cell>
          <cell r="H2093" t="str">
            <v>NÃO</v>
          </cell>
          <cell r="I2093" t="n">
            <v>0.39516661372351941</v>
          </cell>
        </row>
        <row r="2094">
          <cell r="A2094" t="n">
            <v>90151402</v>
          </cell>
          <cell r="B2094" t="n">
            <v>20</v>
          </cell>
          <cell r="C2094" t="str">
            <v xml:space="preserve">CLORIDRATO DE CIPROFLOXACINO - 500MG</v>
          </cell>
          <cell r="D2094" t="str">
            <v xml:space="preserve">CLORIDRATO DE CIPROFLOXACINO - 500MG</v>
          </cell>
          <cell r="E2094" t="str">
            <v>EUROFARMA</v>
          </cell>
          <cell r="F2094" t="n">
            <v>1</v>
          </cell>
          <cell r="G2094" t="str">
            <v>COM</v>
          </cell>
          <cell r="H2094" t="str">
            <v>NÃO</v>
          </cell>
          <cell r="I2094" t="n">
            <v>6.0318984500336246</v>
          </cell>
        </row>
        <row r="2095">
          <cell r="A2095" t="n">
            <v>92403018</v>
          </cell>
          <cell r="B2095" t="n">
            <v>20</v>
          </cell>
          <cell r="C2095" t="str">
            <v xml:space="preserve">SUCCINATO SÓDICO DE HIDROCORTISONA  500 MG PO LIOF. SOL. INJ. CX. 50 FA + DIL. X 5 ML</v>
          </cell>
          <cell r="D2095" t="str">
            <v xml:space="preserve">HIDROSONE 500 MG PO LIOF. SOL. INJ. CX. 50 FA + DIL. X 5 ML</v>
          </cell>
          <cell r="E2095" t="str">
            <v>CELLOFARM</v>
          </cell>
          <cell r="F2095" t="n">
            <v>1</v>
          </cell>
          <cell r="G2095" t="str">
            <v>FA</v>
          </cell>
          <cell r="H2095" t="str">
            <v>NÃO</v>
          </cell>
          <cell r="I2095" t="n">
            <v>10.977053271008984</v>
          </cell>
        </row>
        <row r="2096">
          <cell r="A2096" t="n">
            <v>90249992</v>
          </cell>
          <cell r="B2096" t="n">
            <v>20</v>
          </cell>
          <cell r="C2096" t="str">
            <v xml:space="preserve">ALPRAZOLAM  1 MG CX.  20  CP.</v>
          </cell>
          <cell r="D2096" t="str">
            <v xml:space="preserve">ALPRAZOLAM  1 MG CX.  20  CP.</v>
          </cell>
          <cell r="E2096" t="str">
            <v>SANDOZ</v>
          </cell>
          <cell r="F2096" t="n">
            <v>1</v>
          </cell>
          <cell r="G2096" t="str">
            <v>COM</v>
          </cell>
          <cell r="H2096" t="str">
            <v>NÃO</v>
          </cell>
          <cell r="I2096" t="n">
            <v>1.2788488538468124</v>
          </cell>
        </row>
        <row r="2097">
          <cell r="A2097" t="n">
            <v>90235975</v>
          </cell>
          <cell r="B2097" t="n">
            <v>20</v>
          </cell>
          <cell r="C2097" t="str">
            <v xml:space="preserve">CEFALOTINA SÓDICA</v>
          </cell>
          <cell r="D2097" t="str">
            <v xml:space="preserve">CEFALOTINA SÓDICA 1 G PÓ SOL. INJ. FA VD. + AMP. DIL. X 10 ML</v>
          </cell>
          <cell r="E2097" t="str">
            <v>AUROBINDO</v>
          </cell>
          <cell r="F2097" t="n">
            <v>1</v>
          </cell>
          <cell r="G2097" t="str">
            <v>FA</v>
          </cell>
          <cell r="H2097" t="str">
            <v>NÃO</v>
          </cell>
          <cell r="I2097" t="n">
            <v>7.3034564263980712</v>
          </cell>
        </row>
        <row r="2098">
          <cell r="A2098" t="n">
            <v>90148169</v>
          </cell>
          <cell r="B2098" t="n">
            <v>20</v>
          </cell>
          <cell r="C2098" t="str">
            <v xml:space="preserve">TOPIRAMATO 50 MG CX. 60 CP. REV.</v>
          </cell>
          <cell r="D2098" t="str">
            <v xml:space="preserve">TOPIRAMATO 50 MG CX. 60 CP. REV.</v>
          </cell>
          <cell r="E2098" t="str">
            <v xml:space="preserve">EMS SA</v>
          </cell>
          <cell r="F2098" t="n">
            <v>1</v>
          </cell>
          <cell r="G2098" t="str">
            <v>COM</v>
          </cell>
          <cell r="H2098" t="str">
            <v>NÃO</v>
          </cell>
          <cell r="I2098" t="n">
            <v>2.6869286587748271</v>
          </cell>
        </row>
        <row r="2099">
          <cell r="A2099" t="n">
            <v>90227980</v>
          </cell>
          <cell r="B2099" t="n">
            <v>20</v>
          </cell>
          <cell r="C2099" t="str">
            <v xml:space="preserve">CLORETO DE POTÁSSIO 19,1% SOL. INJ. AMP. PLÁST X 10 ML</v>
          </cell>
          <cell r="D2099" t="str">
            <v xml:space="preserve">CLORETO DE POTÁSSIO 19,1% SOL. INJ. AMP. PLÁST X 10 ML</v>
          </cell>
          <cell r="E2099" t="str">
            <v>EQUIPLEX</v>
          </cell>
          <cell r="F2099" t="n">
            <v>1</v>
          </cell>
          <cell r="G2099" t="str">
            <v>AMP</v>
          </cell>
          <cell r="H2099" t="str">
            <v>NÃO</v>
          </cell>
          <cell r="I2099" t="n">
            <v>0.54763076264365829</v>
          </cell>
        </row>
        <row r="2100">
          <cell r="A2100" t="n">
            <v>92454348</v>
          </cell>
          <cell r="B2100" t="n">
            <v>20</v>
          </cell>
          <cell r="C2100" t="str">
            <v xml:space="preserve">MALEATO DE ENALAPRIL - 5MG</v>
          </cell>
          <cell r="D2100" t="str">
            <v xml:space="preserve">MALEATO DE ENALAPRIL - 5MG</v>
          </cell>
          <cell r="E2100" t="str">
            <v>BIOSINTETICA</v>
          </cell>
          <cell r="F2100" t="n">
            <v>1</v>
          </cell>
          <cell r="G2100" t="str">
            <v>COM</v>
          </cell>
          <cell r="H2100" t="str">
            <v>NÃO</v>
          </cell>
          <cell r="I2100" t="n">
            <v>0.74657227735722864</v>
          </cell>
        </row>
        <row r="2101">
          <cell r="A2101" t="n">
            <v>90309979</v>
          </cell>
          <cell r="B2101" t="n">
            <v>20</v>
          </cell>
          <cell r="C2101" t="str">
            <v xml:space="preserve">CLORETO DE SODIO 0,9% SOL. INJ. CX. 80 FR. PLÁST. SIST. FECH. X 125 ML</v>
          </cell>
          <cell r="D2101" t="str">
            <v xml:space="preserve">CLORETO DE SODIO 0,9% SOL. INJ. CX. 80 FR. PLÁST. SIST. FECH. X 125 ML</v>
          </cell>
          <cell r="E2101" t="str">
            <v xml:space="preserve">LABORATORIO SANOBIOL</v>
          </cell>
          <cell r="F2101" t="n">
            <v>1</v>
          </cell>
          <cell r="G2101" t="str">
            <v>FR</v>
          </cell>
          <cell r="H2101" t="str">
            <v>NÃO</v>
          </cell>
          <cell r="I2101" t="n">
            <v>5.1675634102306374</v>
          </cell>
        </row>
        <row r="2102">
          <cell r="A2102" t="n">
            <v>90196562</v>
          </cell>
          <cell r="B2102" t="n">
            <v>20</v>
          </cell>
          <cell r="C2102" t="str">
            <v xml:space="preserve">BISACODIL - 5MG</v>
          </cell>
          <cell r="D2102" t="str">
            <v xml:space="preserve">DULCOLAX - 5MG</v>
          </cell>
          <cell r="E2102" t="str">
            <v xml:space="preserve">BOEHRINGER INGELHEIM</v>
          </cell>
          <cell r="F2102" t="n">
            <v>1</v>
          </cell>
          <cell r="G2102" t="str">
            <v>DRG</v>
          </cell>
          <cell r="H2102" t="str">
            <v>NÃO</v>
          </cell>
          <cell r="I2102" t="n">
            <v>0.28398104973577748</v>
          </cell>
        </row>
        <row r="2103">
          <cell r="A2103" t="n">
            <v>92434649</v>
          </cell>
          <cell r="B2103" t="n">
            <v>20</v>
          </cell>
          <cell r="C2103" t="str">
            <v xml:space="preserve">DICLORIDRATO DE TRIMETAZIDINA - 20MG</v>
          </cell>
          <cell r="D2103" t="str">
            <v xml:space="preserve">VASTAREL - 20MG</v>
          </cell>
          <cell r="E2103" t="str">
            <v>SERVIER</v>
          </cell>
          <cell r="F2103" t="n">
            <v>1</v>
          </cell>
          <cell r="G2103" t="str">
            <v>COM</v>
          </cell>
          <cell r="H2103" t="str">
            <v>NÃO</v>
          </cell>
          <cell r="I2103" t="n">
            <v>1.0993507064719217</v>
          </cell>
        </row>
        <row r="2104">
          <cell r="A2104" t="n">
            <v>92385940</v>
          </cell>
          <cell r="B2104" t="n">
            <v>20</v>
          </cell>
          <cell r="C2104" t="str">
            <v xml:space="preserve">SULFATO DE ATROPINA - 0,25MG  1ML</v>
          </cell>
          <cell r="D2104" t="str">
            <v xml:space="preserve">ATROPIN - 0,25MG  1ML</v>
          </cell>
          <cell r="E2104" t="str">
            <v xml:space="preserve">HALEX ISTAR INDÚSTRIA</v>
          </cell>
          <cell r="F2104" t="n">
            <v>1</v>
          </cell>
          <cell r="G2104" t="str">
            <v>AMP</v>
          </cell>
          <cell r="H2104" t="str">
            <v>NÃO</v>
          </cell>
          <cell r="I2104" t="n">
            <v>1.1299836450544274</v>
          </cell>
        </row>
        <row r="2105">
          <cell r="A2105" t="n">
            <v>90212258</v>
          </cell>
          <cell r="B2105" t="n">
            <v>20</v>
          </cell>
          <cell r="C2105" t="str">
            <v>CAPTOPRIL</v>
          </cell>
          <cell r="D2105" t="str">
            <v xml:space="preserve">CAPOTRINEO 25 MG CX. 16 CP.</v>
          </cell>
          <cell r="E2105" t="str">
            <v xml:space="preserve">NEO QUIMICA</v>
          </cell>
          <cell r="F2105" t="n">
            <v>1</v>
          </cell>
          <cell r="G2105" t="str">
            <v>COM</v>
          </cell>
          <cell r="H2105" t="str">
            <v>NÃO</v>
          </cell>
          <cell r="I2105" t="n">
            <v>0.76564714653876831</v>
          </cell>
        </row>
        <row r="2106">
          <cell r="A2106" t="n">
            <v>90254805</v>
          </cell>
          <cell r="B2106" t="n">
            <v>20</v>
          </cell>
          <cell r="C2106" t="str">
            <v xml:space="preserve">BUTILBROMETO DE ESCOPOLAMINA - 10MG  20ML</v>
          </cell>
          <cell r="D2106" t="str">
            <v xml:space="preserve">BUTILBROMETO DE ESCOPOLAMINA - 10MG  20ML</v>
          </cell>
          <cell r="E2106" t="str">
            <v xml:space="preserve">PRATI DONADUZZI</v>
          </cell>
          <cell r="F2106" t="n">
            <v>400</v>
          </cell>
          <cell r="G2106" t="str">
            <v>GTS</v>
          </cell>
          <cell r="H2106" t="str">
            <v>SIM</v>
          </cell>
          <cell r="I2106" t="n">
            <v>0.015674402596982016</v>
          </cell>
        </row>
        <row r="2107">
          <cell r="A2107" t="n">
            <v>92412696</v>
          </cell>
          <cell r="B2107" t="n">
            <v>20</v>
          </cell>
          <cell r="C2107" t="str">
            <v xml:space="preserve">MONONITRATO DE ISOSSORBIDA - 10MG  1ML</v>
          </cell>
          <cell r="D2107" t="str">
            <v xml:space="preserve">MONOCORDIL - 10MG  1ML</v>
          </cell>
          <cell r="E2107" t="str">
            <v>BALDACCI</v>
          </cell>
          <cell r="F2107" t="n">
            <v>1</v>
          </cell>
          <cell r="G2107" t="str">
            <v>AMP</v>
          </cell>
          <cell r="H2107" t="str">
            <v>NÃO</v>
          </cell>
          <cell r="I2107" t="n">
            <v>2.4037131058334014</v>
          </cell>
        </row>
        <row r="2108">
          <cell r="A2108" t="n">
            <v>90249690</v>
          </cell>
          <cell r="B2108" t="n">
            <v>20</v>
          </cell>
          <cell r="C2108" t="str">
            <v xml:space="preserve">SINVASTATINA - 40MG</v>
          </cell>
          <cell r="D2108" t="str">
            <v xml:space="preserve">SINVASTATINA - 40MG</v>
          </cell>
          <cell r="E2108" t="str">
            <v>SANDOZ</v>
          </cell>
          <cell r="F2108" t="n">
            <v>1</v>
          </cell>
          <cell r="G2108" t="str">
            <v>COM</v>
          </cell>
          <cell r="H2108" t="str">
            <v>NÃO</v>
          </cell>
          <cell r="I2108" t="n">
            <v>2.9838601642585556</v>
          </cell>
        </row>
        <row r="2109">
          <cell r="A2109" t="n">
            <v>92389759</v>
          </cell>
          <cell r="B2109" t="n">
            <v>20</v>
          </cell>
          <cell r="C2109" t="str">
            <v xml:space="preserve">FUMARATO DE BISOPROLOL + HIDROCLOROTIAZIDA - 2,5MG  6,25MG</v>
          </cell>
          <cell r="D2109" t="str">
            <v xml:space="preserve">BICONCOR - 2,5MG  6,25MG</v>
          </cell>
          <cell r="E2109" t="str">
            <v xml:space="preserve">MERCK S.A.</v>
          </cell>
          <cell r="F2109" t="n">
            <v>1</v>
          </cell>
          <cell r="G2109" t="str">
            <v>COM</v>
          </cell>
          <cell r="H2109" t="str">
            <v>NÃO</v>
          </cell>
          <cell r="I2109" t="n">
            <v>2.1369875981194553</v>
          </cell>
        </row>
        <row r="2110">
          <cell r="A2110" t="n">
            <v>90128508</v>
          </cell>
          <cell r="B2110" t="n">
            <v>20</v>
          </cell>
          <cell r="C2110" t="str">
            <v xml:space="preserve">CARVEDILOL - 25MG</v>
          </cell>
          <cell r="D2110" t="str">
            <v xml:space="preserve">CARVEDILOL - 25MG</v>
          </cell>
          <cell r="E2110" t="str">
            <v>BIOSINTETICA</v>
          </cell>
          <cell r="F2110" t="n">
            <v>1</v>
          </cell>
          <cell r="G2110" t="str">
            <v>COM</v>
          </cell>
          <cell r="H2110" t="str">
            <v>NÃO</v>
          </cell>
          <cell r="I2110" t="n">
            <v>1.9911831655535097</v>
          </cell>
        </row>
        <row r="2111">
          <cell r="A2111" t="n">
            <v>90287100</v>
          </cell>
          <cell r="B2111" t="n">
            <v>20</v>
          </cell>
          <cell r="C2111" t="str">
            <v xml:space="preserve">MANITOL 20% SOL. INJ. SIST. FECH. CX. 24 FR. X 500 ML</v>
          </cell>
          <cell r="D2111" t="str">
            <v xml:space="preserve">MANITOL 20% SOL. INJ. SIST. FECH. CX. 24 FR. X 500 ML</v>
          </cell>
          <cell r="E2111" t="str">
            <v>EQUIPLEX</v>
          </cell>
          <cell r="F2111" t="n">
            <v>1</v>
          </cell>
          <cell r="G2111" t="str">
            <v>UN</v>
          </cell>
          <cell r="H2111" t="str">
            <v>NÃO</v>
          </cell>
          <cell r="I2111" t="n">
            <v>20.043266392541483</v>
          </cell>
        </row>
        <row r="2112">
          <cell r="A2112" t="n">
            <v>92443311</v>
          </cell>
          <cell r="B2112" t="n">
            <v>20</v>
          </cell>
          <cell r="C2112" t="str">
            <v xml:space="preserve">AMINOFILINA - 0,24MG  10ML</v>
          </cell>
          <cell r="D2112" t="str">
            <v xml:space="preserve">ASMAPEN - 0,24MG  10ML</v>
          </cell>
          <cell r="E2112" t="str">
            <v xml:space="preserve">NEO QUIMICA</v>
          </cell>
          <cell r="F2112" t="n">
            <v>1</v>
          </cell>
          <cell r="G2112" t="str">
            <v>AMP</v>
          </cell>
          <cell r="H2112" t="str">
            <v>NÃO</v>
          </cell>
          <cell r="I2112" t="n">
            <v>2.0559918994786135</v>
          </cell>
        </row>
        <row r="2113">
          <cell r="A2113" t="n">
            <v>90797027</v>
          </cell>
          <cell r="B2113" t="n">
            <v>20</v>
          </cell>
          <cell r="C2113" t="str">
            <v xml:space="preserve">ALPRAZOLAM - 0,5MG</v>
          </cell>
          <cell r="D2113" t="str">
            <v xml:space="preserve">FRONTAL - 0,5MG</v>
          </cell>
          <cell r="E2113" t="str">
            <v xml:space="preserve">LABORATORIOS PFIZER LTDA</v>
          </cell>
          <cell r="F2113" t="n">
            <v>1</v>
          </cell>
          <cell r="G2113" t="str">
            <v>COM</v>
          </cell>
          <cell r="H2113" t="str">
            <v>NÃO</v>
          </cell>
          <cell r="I2113" t="n">
            <v>0.79841184939897081</v>
          </cell>
        </row>
        <row r="2114">
          <cell r="A2114" t="n">
            <v>92470149</v>
          </cell>
          <cell r="B2114" t="n">
            <v>20</v>
          </cell>
          <cell r="C2114" t="str">
            <v xml:space="preserve">BESILATO DE ANLODIPINO - 5MG</v>
          </cell>
          <cell r="D2114" t="str">
            <v xml:space="preserve">BESILATO DE ANLODIPINO - 5MG</v>
          </cell>
          <cell r="E2114" t="str">
            <v>CRISTALIA</v>
          </cell>
          <cell r="F2114" t="n">
            <v>1</v>
          </cell>
          <cell r="G2114" t="str">
            <v>COM</v>
          </cell>
          <cell r="H2114" t="str">
            <v>NÃO</v>
          </cell>
          <cell r="I2114" t="n">
            <v>1.3944336212508972</v>
          </cell>
        </row>
        <row r="2115">
          <cell r="A2115" t="n">
            <v>90284640</v>
          </cell>
          <cell r="B2115" t="n">
            <v>20</v>
          </cell>
          <cell r="C2115" t="str">
            <v xml:space="preserve">CLORETO DE CÁLCIO+CLORETO DE POTÁSSIO+CLORETO DE SÓDIO+LACTATO DE SÓDIO</v>
          </cell>
          <cell r="D2115" t="str">
            <v xml:space="preserve">RINGER CLACTATO SOL. INJ. SIST. FECH. CX. 20 BOLSA X 500 ML</v>
          </cell>
          <cell r="E2115" t="str">
            <v>J.P</v>
          </cell>
          <cell r="F2115" t="n">
            <v>1</v>
          </cell>
          <cell r="G2115" t="str">
            <v>UN</v>
          </cell>
          <cell r="H2115" t="str">
            <v>NÃO</v>
          </cell>
          <cell r="I2115" t="n">
            <v>5.5502546274458204</v>
          </cell>
        </row>
        <row r="2116">
          <cell r="A2116" t="n">
            <v>92465587</v>
          </cell>
          <cell r="B2116" t="n">
            <v>20</v>
          </cell>
          <cell r="C2116" t="str">
            <v xml:space="preserve">CLORIDRATO DE TIAMINA - 300MG</v>
          </cell>
          <cell r="D2116" t="str">
            <v xml:space="preserve">BENEUM - 300MG</v>
          </cell>
          <cell r="E2116" t="str">
            <v xml:space="preserve">TEUTO BRAS.</v>
          </cell>
          <cell r="F2116" t="n">
            <v>1</v>
          </cell>
          <cell r="G2116" t="str">
            <v>COM</v>
          </cell>
          <cell r="H2116" t="str">
            <v>NÃO</v>
          </cell>
          <cell r="I2116" t="n">
            <v>0.65180212741800014</v>
          </cell>
        </row>
        <row r="2117">
          <cell r="A2117" t="n">
            <v>90296389</v>
          </cell>
          <cell r="B2117" t="n">
            <v>20</v>
          </cell>
          <cell r="C2117" t="str">
            <v xml:space="preserve">ZOLPIDEM 10 MG CX. 10 CP. REV.</v>
          </cell>
          <cell r="D2117" t="str">
            <v xml:space="preserve">NOCTIDEN 10 MG CX. 10 CP. REV.</v>
          </cell>
          <cell r="E2117" t="str">
            <v xml:space="preserve">BIOLAB SANUS</v>
          </cell>
          <cell r="F2117" t="n">
            <v>1</v>
          </cell>
          <cell r="G2117" t="str">
            <v>COM</v>
          </cell>
          <cell r="H2117" t="str">
            <v>NÃO</v>
          </cell>
          <cell r="I2117" t="n">
            <v>2.1355966510610127</v>
          </cell>
        </row>
        <row r="2118">
          <cell r="A2118" t="n">
            <v>92420443</v>
          </cell>
          <cell r="B2118" t="n">
            <v>20</v>
          </cell>
          <cell r="C2118" t="str">
            <v xml:space="preserve">CLORIDRATO DE PAROXETINA - 30MG</v>
          </cell>
          <cell r="D2118" t="str">
            <v xml:space="preserve">PONDERA - 30MG</v>
          </cell>
          <cell r="E2118" t="str">
            <v>EUROFARMA</v>
          </cell>
          <cell r="F2118" t="n">
            <v>1</v>
          </cell>
          <cell r="G2118" t="str">
            <v>COM</v>
          </cell>
          <cell r="H2118" t="str">
            <v>NÃO</v>
          </cell>
          <cell r="I2118" t="n">
            <v>6.2235653654324095</v>
          </cell>
        </row>
        <row r="2119">
          <cell r="A2119" t="n">
            <v>90296788</v>
          </cell>
          <cell r="B2119" t="n">
            <v>20</v>
          </cell>
          <cell r="C2119" t="str">
            <v xml:space="preserve">ÓLEO DE PEIXE 1000 MG CX. 60 CAP.</v>
          </cell>
          <cell r="D2119" t="str">
            <v xml:space="preserve">OMEGAFOR 1000 MG CX. 60 CAP.</v>
          </cell>
          <cell r="E2119" t="str">
            <v>VITAFOR</v>
          </cell>
          <cell r="F2119" t="n">
            <v>1</v>
          </cell>
          <cell r="G2119" t="str">
            <v>CAP</v>
          </cell>
          <cell r="H2119" t="str">
            <v>NÃO</v>
          </cell>
          <cell r="I2119" t="n">
            <v>1.0509696880768802</v>
          </cell>
        </row>
        <row r="2120">
          <cell r="A2120" t="n">
            <v>90333020</v>
          </cell>
          <cell r="B2120" t="n">
            <v>20</v>
          </cell>
          <cell r="C2120" t="str">
            <v xml:space="preserve">MALEATO  DE LEVOMEPROMAZINA - 25MG</v>
          </cell>
          <cell r="D2120" t="str">
            <v xml:space="preserve">NEOZINE - 25MG</v>
          </cell>
          <cell r="E2120" t="str">
            <v>SANOFI-AVENTIS</v>
          </cell>
          <cell r="F2120" t="n">
            <v>1</v>
          </cell>
          <cell r="G2120" t="str">
            <v>COM</v>
          </cell>
          <cell r="H2120" t="str">
            <v>NÃO</v>
          </cell>
          <cell r="I2120" t="n">
            <v>0.43076682053036608</v>
          </cell>
        </row>
        <row r="2121">
          <cell r="A2121" t="n">
            <v>92429068</v>
          </cell>
          <cell r="B2121" t="n">
            <v>20</v>
          </cell>
          <cell r="C2121" t="str">
            <v xml:space="preserve">CLORIDRATO DE TETRACICLINA+ANFOTERICINA B</v>
          </cell>
          <cell r="D2121" t="str">
            <v xml:space="preserve">TALSUTIN 25 MGG + 12,5 MG G CREME. VAG. X 45 G + 10 APLICADOR</v>
          </cell>
          <cell r="E2121" t="str">
            <v>B-MS</v>
          </cell>
          <cell r="F2121" t="n">
            <v>45</v>
          </cell>
          <cell r="G2121" t="str">
            <v>G</v>
          </cell>
          <cell r="H2121" t="str">
            <v>SIM</v>
          </cell>
          <cell r="I2121" t="n">
            <v>0.95794027114670688</v>
          </cell>
        </row>
        <row r="2122">
          <cell r="A2122" t="n">
            <v>90156986</v>
          </cell>
          <cell r="B2122" t="n">
            <v>20</v>
          </cell>
          <cell r="C2122" t="str">
            <v xml:space="preserve">LOSARTANA POTÁSSICA</v>
          </cell>
          <cell r="D2122" t="str">
            <v xml:space="preserve">LOSARTANA POTÁSSICA  50 MG CX. 30 CP. REV.</v>
          </cell>
          <cell r="E2122" t="str">
            <v>FARMASA</v>
          </cell>
          <cell r="F2122" t="n">
            <v>1</v>
          </cell>
          <cell r="G2122" t="str">
            <v>COM</v>
          </cell>
          <cell r="H2122" t="str">
            <v>NÃO</v>
          </cell>
          <cell r="I2122" t="n">
            <v>1.0293807669145278</v>
          </cell>
        </row>
        <row r="2123">
          <cell r="A2123" t="n">
            <v>92435726</v>
          </cell>
          <cell r="B2123" t="n">
            <v>20</v>
          </cell>
          <cell r="C2123" t="str">
            <v xml:space="preserve">CLORIDRATO DE PROXIMETACAINA - 5MGML  5ML SOL. OFT.</v>
          </cell>
          <cell r="D2123" t="str">
            <v xml:space="preserve">VISONEST - 5MGML  5ML SOL. OFT.</v>
          </cell>
          <cell r="E2123" t="str">
            <v>ALLERGAN</v>
          </cell>
          <cell r="F2123" t="n">
            <v>1</v>
          </cell>
          <cell r="G2123" t="str">
            <v>GTS</v>
          </cell>
          <cell r="H2123" t="str">
            <v>SIM</v>
          </cell>
          <cell r="I2123" t="n">
            <v>0.076216445984843936</v>
          </cell>
        </row>
        <row r="2124">
          <cell r="A2124" t="n">
            <v>90264223</v>
          </cell>
          <cell r="B2124" t="n">
            <v>20</v>
          </cell>
          <cell r="C2124" t="str">
            <v xml:space="preserve">CIMETIDINA 300 MG (150 MGML) SOL. INJ. CX 120 AMP X 2 ML</v>
          </cell>
          <cell r="D2124" t="str">
            <v xml:space="preserve">CIMETIDINA 300 MG (150 MGML) SOL. INJ. CX 120 AMP X 2 ML</v>
          </cell>
          <cell r="E2124" t="str">
            <v xml:space="preserve">TEUTO BRAS.</v>
          </cell>
          <cell r="F2124" t="n">
            <v>1</v>
          </cell>
          <cell r="G2124" t="str">
            <v>AMP</v>
          </cell>
          <cell r="H2124" t="str">
            <v>NÃO</v>
          </cell>
          <cell r="I2124" t="n">
            <v>1.5440711503717921</v>
          </cell>
        </row>
        <row r="2125">
          <cell r="A2125" t="n">
            <v>90876547</v>
          </cell>
          <cell r="B2125" t="n">
            <v>20</v>
          </cell>
          <cell r="C2125" t="str">
            <v xml:space="preserve">SOLUÇÃO BÁSICA DE BICARBONATO DE SÓDIO 8,125% GALÃO X 5000 ML</v>
          </cell>
          <cell r="D2125" t="str">
            <v xml:space="preserve">SOLUÇÃO BÁSICA DE BICARBONATO DE SÓDIO 8,125% GALÃO X 5000 ML</v>
          </cell>
          <cell r="E2125" t="str">
            <v>FARMARIN</v>
          </cell>
          <cell r="F2125" t="n">
            <v>1</v>
          </cell>
          <cell r="G2125" t="str">
            <v>FR</v>
          </cell>
          <cell r="H2125" t="str">
            <v>NÃO</v>
          </cell>
          <cell r="I2125" t="n">
            <v>29.646166087138401</v>
          </cell>
        </row>
        <row r="2126">
          <cell r="A2126" t="n">
            <v>90211618</v>
          </cell>
          <cell r="B2126" t="n">
            <v>20</v>
          </cell>
          <cell r="C2126" t="str">
            <v xml:space="preserve">ACEBROFILINA - 10MGML XPE ADULTO FR. VD. X 120 ML + CP. MED.</v>
          </cell>
          <cell r="D2126" t="str">
            <v xml:space="preserve">BRONDYNEO - 10MGML XPE ADULTO FR. VD. X 120 ML + CP. MED.</v>
          </cell>
          <cell r="E2126" t="str">
            <v xml:space="preserve">NEO QUIMICA</v>
          </cell>
          <cell r="F2126" t="n">
            <v>120</v>
          </cell>
          <cell r="G2126" t="str">
            <v>ML</v>
          </cell>
          <cell r="H2126" t="str">
            <v>SIM</v>
          </cell>
          <cell r="I2126" t="n">
            <v>0.26696696081137739</v>
          </cell>
        </row>
        <row r="2127">
          <cell r="A2127" t="n">
            <v>90232712</v>
          </cell>
          <cell r="B2127" t="n">
            <v>20</v>
          </cell>
          <cell r="C2127" t="str">
            <v xml:space="preserve">SULFATO DE ATROPINA - 0,25MG  1ML SOL.INJ. AMP. VF</v>
          </cell>
          <cell r="D2127" t="str">
            <v xml:space="preserve">PASMODEX - 0,25MG  1ML SOL.INJ. AMP. VF</v>
          </cell>
          <cell r="E2127" t="str">
            <v>ISOFARMA</v>
          </cell>
          <cell r="F2127" t="n">
            <v>1</v>
          </cell>
          <cell r="G2127" t="str">
            <v>AMP</v>
          </cell>
          <cell r="H2127" t="str">
            <v>NÃO</v>
          </cell>
          <cell r="I2127" t="n">
            <v>0.55813017337357818</v>
          </cell>
        </row>
        <row r="2128">
          <cell r="A2128" t="n">
            <v>90128583</v>
          </cell>
          <cell r="B2128" t="n">
            <v>20</v>
          </cell>
          <cell r="C2128" t="str">
            <v xml:space="preserve">MONONITRATO DE ISOSSORBIDA - 20MG</v>
          </cell>
          <cell r="D2128" t="str">
            <v xml:space="preserve">MONONITRATO DE ISOSSORBIDA - 20MG</v>
          </cell>
          <cell r="E2128" t="str">
            <v>BIOSINTETICA</v>
          </cell>
          <cell r="F2128" t="n">
            <v>1</v>
          </cell>
          <cell r="G2128" t="str">
            <v>COM</v>
          </cell>
          <cell r="H2128" t="str">
            <v>NÃO</v>
          </cell>
          <cell r="I2128" t="n">
            <v>0.3294558103283457</v>
          </cell>
        </row>
        <row r="2129">
          <cell r="A2129" t="n">
            <v>90299132</v>
          </cell>
          <cell r="B2129" t="n">
            <v>20</v>
          </cell>
          <cell r="C2129" t="str">
            <v>SINVASTATINA</v>
          </cell>
          <cell r="D2129" t="str">
            <v xml:space="preserve">SINVASTATINA 20 MG CX. 60 CP. REV.</v>
          </cell>
          <cell r="E2129" t="str">
            <v>SANDOZ</v>
          </cell>
          <cell r="F2129" t="n">
            <v>1</v>
          </cell>
          <cell r="G2129" t="str">
            <v>COM</v>
          </cell>
          <cell r="H2129" t="str">
            <v>NÃO</v>
          </cell>
          <cell r="I2129" t="n">
            <v>1.5377528261614795</v>
          </cell>
        </row>
        <row r="2130">
          <cell r="A2130" t="n">
            <v>90154878</v>
          </cell>
          <cell r="B2130" t="n">
            <v>20</v>
          </cell>
          <cell r="C2130" t="str">
            <v xml:space="preserve">LEVODOPA+BENSERAZIDA 100 MG + 25 MG FR. X 30 CP. DISP.</v>
          </cell>
          <cell r="D2130" t="str">
            <v xml:space="preserve">PROLOPA  100 MG + 25 MG FR. X 30 CP. DISP.</v>
          </cell>
          <cell r="E2130" t="str">
            <v>ROCHE</v>
          </cell>
          <cell r="F2130" t="n">
            <v>1</v>
          </cell>
          <cell r="G2130" t="str">
            <v>COM</v>
          </cell>
          <cell r="H2130" t="str">
            <v>NÃO</v>
          </cell>
          <cell r="I2130" t="n">
            <v>1.2397360883625335</v>
          </cell>
        </row>
        <row r="2131">
          <cell r="A2131" t="n">
            <v>92263143</v>
          </cell>
          <cell r="B2131" t="n">
            <v>20</v>
          </cell>
          <cell r="C2131" t="str">
            <v xml:space="preserve">NORFLOXACINO - 400MG</v>
          </cell>
          <cell r="D2131" t="str">
            <v xml:space="preserve">RESPEXIL - 400MG</v>
          </cell>
          <cell r="E2131" t="str">
            <v xml:space="preserve">MERCK SHARP &amp; DOHME</v>
          </cell>
          <cell r="F2131" t="n">
            <v>1</v>
          </cell>
          <cell r="G2131" t="str">
            <v>COM</v>
          </cell>
          <cell r="H2131" t="str">
            <v>NÃO</v>
          </cell>
          <cell r="I2131" t="n">
            <v>4.5384383337934153</v>
          </cell>
        </row>
        <row r="2132">
          <cell r="A2132" t="n">
            <v>92463665</v>
          </cell>
          <cell r="B2132" t="n">
            <v>20</v>
          </cell>
          <cell r="C2132" t="str">
            <v xml:space="preserve">BESILATO DE ANLODIPINO - 5MG</v>
          </cell>
          <cell r="D2132" t="str">
            <v xml:space="preserve">BESILATO DE ANLODIPINO - 5MG</v>
          </cell>
          <cell r="E2132" t="str">
            <v>RANBAXY</v>
          </cell>
          <cell r="F2132" t="n">
            <v>1</v>
          </cell>
          <cell r="G2132" t="str">
            <v>COM</v>
          </cell>
          <cell r="H2132" t="str">
            <v>NÃO</v>
          </cell>
          <cell r="I2132" t="n">
            <v>1.0875611768980298</v>
          </cell>
        </row>
        <row r="2133">
          <cell r="A2133" t="n">
            <v>92385290</v>
          </cell>
          <cell r="B2133" t="n">
            <v>20</v>
          </cell>
          <cell r="C2133" t="str">
            <v xml:space="preserve">CANDESARTAN CILEXETIL - 16MG</v>
          </cell>
          <cell r="D2133" t="str">
            <v xml:space="preserve">ATACAND - 16MG</v>
          </cell>
          <cell r="E2133" t="str">
            <v>ASTRAZENECA</v>
          </cell>
          <cell r="F2133" t="n">
            <v>1</v>
          </cell>
          <cell r="G2133" t="str">
            <v>COM</v>
          </cell>
          <cell r="H2133" t="str">
            <v>NÃO</v>
          </cell>
          <cell r="I2133" t="n">
            <v>3.301143973420916</v>
          </cell>
        </row>
        <row r="2134">
          <cell r="A2134" t="n">
            <v>90305140</v>
          </cell>
          <cell r="B2134" t="n">
            <v>20</v>
          </cell>
          <cell r="C2134" t="str">
            <v xml:space="preserve">CLORETO DE SODIO 0,9% SOL. INJ. SIST. FECH. BOLSA X 1000 ML</v>
          </cell>
          <cell r="D2134" t="str">
            <v xml:space="preserve">CLORETO DE SODIO 0,9% SOL. INJ. SIST. FECH. BOLSA X 1000 ML</v>
          </cell>
          <cell r="E2134" t="str">
            <v>TEXON</v>
          </cell>
          <cell r="F2134" t="n">
            <v>1</v>
          </cell>
          <cell r="G2134" t="str">
            <v>UN</v>
          </cell>
          <cell r="H2134" t="str">
            <v>NÃO</v>
          </cell>
          <cell r="I2134" t="n">
            <v>6.9853732158884849</v>
          </cell>
        </row>
        <row r="2135">
          <cell r="A2135" t="n">
            <v>90267753</v>
          </cell>
          <cell r="B2135" t="n">
            <v>20</v>
          </cell>
          <cell r="C2135" t="str">
            <v xml:space="preserve">CLORIDRATO DE TIORIDAZINA - 25MG</v>
          </cell>
          <cell r="D2135" t="str">
            <v xml:space="preserve">MELLERIL - 25MG</v>
          </cell>
          <cell r="E2135" t="str">
            <v>VALEANT</v>
          </cell>
          <cell r="F2135" t="n">
            <v>1</v>
          </cell>
          <cell r="G2135" t="str">
            <v>DRG</v>
          </cell>
          <cell r="H2135" t="str">
            <v>NÃO</v>
          </cell>
          <cell r="I2135" t="n">
            <v>0.621</v>
          </cell>
        </row>
        <row r="2136">
          <cell r="A2136" t="n">
            <v>92385680</v>
          </cell>
          <cell r="B2136" t="n">
            <v>20</v>
          </cell>
          <cell r="C2136" t="str">
            <v xml:space="preserve">ACICLOVIR - 200MG</v>
          </cell>
          <cell r="D2136" t="str">
            <v xml:space="preserve">ACICLOVIR - 200MG</v>
          </cell>
          <cell r="E2136" t="str">
            <v xml:space="preserve">MERCK S.A.</v>
          </cell>
          <cell r="F2136" t="n">
            <v>1</v>
          </cell>
          <cell r="G2136" t="str">
            <v>COM</v>
          </cell>
          <cell r="H2136" t="str">
            <v>NÃO</v>
          </cell>
          <cell r="I2136" t="n">
            <v>3.5231106940286403</v>
          </cell>
        </row>
        <row r="2137">
          <cell r="A2137" t="n">
            <v>90279727</v>
          </cell>
          <cell r="B2137" t="n">
            <v>20</v>
          </cell>
          <cell r="C2137" t="str">
            <v xml:space="preserve">DIAZEPAM - 10MG</v>
          </cell>
          <cell r="D2137" t="str">
            <v xml:space="preserve">DIAZEPAM - 10MG</v>
          </cell>
          <cell r="E2137" t="str">
            <v xml:space="preserve">EUROGENUS - LEGRAND</v>
          </cell>
          <cell r="F2137" t="n">
            <v>1</v>
          </cell>
          <cell r="G2137" t="str">
            <v>COM</v>
          </cell>
          <cell r="H2137" t="str">
            <v>NÃO</v>
          </cell>
          <cell r="I2137" t="n">
            <v>0.40202638532438195</v>
          </cell>
        </row>
        <row r="2138">
          <cell r="A2138" t="n">
            <v>90333039</v>
          </cell>
          <cell r="B2138" t="n">
            <v>20</v>
          </cell>
          <cell r="C2138" t="str">
            <v xml:space="preserve">MALEATO DE LEVOMEPROMAZINA 4% - 20ML</v>
          </cell>
          <cell r="D2138" t="str">
            <v xml:space="preserve">NEOZINE 4% - 20ML</v>
          </cell>
          <cell r="E2138" t="str">
            <v>SANOFI-AVENTIS</v>
          </cell>
          <cell r="F2138" t="n">
            <v>400</v>
          </cell>
          <cell r="G2138" t="str">
            <v>GTS</v>
          </cell>
          <cell r="H2138" t="str">
            <v>SIM</v>
          </cell>
          <cell r="I2138" t="n">
            <v>0.031908653372619708</v>
          </cell>
        </row>
        <row r="2139">
          <cell r="A2139" t="n">
            <v>90296800</v>
          </cell>
          <cell r="B2139" t="n">
            <v>20</v>
          </cell>
          <cell r="C2139" t="str">
            <v xml:space="preserve">OMEPRAZOL 20 MG CX. 30 CAP.</v>
          </cell>
          <cell r="D2139" t="str">
            <v xml:space="preserve">OMEPRAZOL 20 MG CX. 30 CAP.</v>
          </cell>
          <cell r="E2139" t="str">
            <v xml:space="preserve">PRATI DONADUZZI</v>
          </cell>
          <cell r="F2139" t="n">
            <v>1</v>
          </cell>
          <cell r="G2139" t="str">
            <v>CAP</v>
          </cell>
          <cell r="H2139" t="str">
            <v>NÃO</v>
          </cell>
          <cell r="I2139" t="n">
            <v>0.55031688791947642</v>
          </cell>
        </row>
        <row r="2140">
          <cell r="A2140" t="n">
            <v>90294351</v>
          </cell>
          <cell r="B2140" t="n">
            <v>20</v>
          </cell>
          <cell r="C2140" t="str">
            <v xml:space="preserve">LEVOTIROXINA SÓDICA</v>
          </cell>
          <cell r="D2140" t="str">
            <v xml:space="preserve">LEVOTIROXINA SÓDICA 25 MCG BL. AL. AL. X 30 CP.</v>
          </cell>
          <cell r="E2140" t="str">
            <v xml:space="preserve">MERCK S.A.</v>
          </cell>
          <cell r="F2140" t="n">
            <v>1</v>
          </cell>
          <cell r="G2140" t="str">
            <v>COM</v>
          </cell>
          <cell r="H2140" t="str">
            <v>NÃO</v>
          </cell>
          <cell r="I2140" t="n">
            <v>0.24372823084082537</v>
          </cell>
        </row>
        <row r="2141">
          <cell r="A2141" t="n">
            <v>90312104</v>
          </cell>
          <cell r="B2141" t="n">
            <v>20</v>
          </cell>
          <cell r="C2141" t="str">
            <v xml:space="preserve">BROMETO DE IPRATRÓPIO+BROMIDRATO DE FENOTEROL 0,02 MG 50ML + 0,05 MG 50ML SOL. AEROSSOL X 10 ML + BOCAL</v>
          </cell>
          <cell r="D2141" t="str">
            <v xml:space="preserve">DUOVENT N 0,02 MG 50ML + 0,05 MG 50ML SOL. AEROSSOL X 10 ML + BOCAL</v>
          </cell>
          <cell r="E2141" t="str">
            <v xml:space="preserve">BOEHRINGER INGELHEIM</v>
          </cell>
          <cell r="F2141" t="n">
            <v>500</v>
          </cell>
          <cell r="G2141" t="str">
            <v>DOSE</v>
          </cell>
          <cell r="H2141" t="str">
            <v>SIM</v>
          </cell>
          <cell r="I2141" t="n">
            <v>0.027454360883040003</v>
          </cell>
        </row>
        <row r="2142">
          <cell r="A2142" t="n">
            <v>92468780</v>
          </cell>
          <cell r="B2142" t="n">
            <v>20</v>
          </cell>
          <cell r="C2142" t="str">
            <v xml:space="preserve">AZITROMICINA - 500MG</v>
          </cell>
          <cell r="D2142" t="str">
            <v xml:space="preserve">AZITROMICINA - 500MG</v>
          </cell>
          <cell r="E2142" t="str">
            <v>EUROFARMA</v>
          </cell>
          <cell r="F2142" t="n">
            <v>1</v>
          </cell>
          <cell r="G2142" t="str">
            <v>COM</v>
          </cell>
          <cell r="H2142" t="str">
            <v>NÃO</v>
          </cell>
          <cell r="I2142" t="n">
            <v>10.315566129340093</v>
          </cell>
        </row>
        <row r="2143">
          <cell r="A2143" t="n">
            <v>92459650</v>
          </cell>
          <cell r="B2143" t="n">
            <v>20</v>
          </cell>
          <cell r="C2143" t="str">
            <v xml:space="preserve">MICOFENOLATO SODICO - 180MG</v>
          </cell>
          <cell r="D2143" t="str">
            <v xml:space="preserve">MYFORTIC - 180MG</v>
          </cell>
          <cell r="E2143" t="str">
            <v>NOVARTIS</v>
          </cell>
          <cell r="F2143" t="n">
            <v>1</v>
          </cell>
          <cell r="G2143" t="str">
            <v>COM</v>
          </cell>
          <cell r="H2143" t="str">
            <v>NÃO</v>
          </cell>
          <cell r="I2143" t="n">
            <v>9.0256423222470055</v>
          </cell>
        </row>
        <row r="2144">
          <cell r="A2144" t="n">
            <v>92456219</v>
          </cell>
          <cell r="B2144" t="n">
            <v>20</v>
          </cell>
          <cell r="C2144" t="str">
            <v xml:space="preserve">PREDNISONA - 5MG</v>
          </cell>
          <cell r="D2144" t="str">
            <v xml:space="preserve">PREDNISONA - 5MG</v>
          </cell>
          <cell r="E2144" t="str">
            <v xml:space="preserve">EMS SA</v>
          </cell>
          <cell r="F2144" t="n">
            <v>1</v>
          </cell>
          <cell r="G2144" t="str">
            <v>COM</v>
          </cell>
          <cell r="H2144" t="str">
            <v>NÃO</v>
          </cell>
          <cell r="I2144" t="n">
            <v>0.55033948050067816</v>
          </cell>
        </row>
        <row r="2145">
          <cell r="A2145" t="n">
            <v>92401198</v>
          </cell>
          <cell r="B2145" t="n">
            <v>20</v>
          </cell>
          <cell r="C2145" t="str">
            <v xml:space="preserve">CLORETO DE SÓDIO 20% SOL. INJ. CX. 100 AMP. PLÁST. X 10 ML</v>
          </cell>
          <cell r="D2145" t="str">
            <v xml:space="preserve">CLORETO DE SÓDIO 20% SOL. INJ. CX. 100 AMP. PLÁST. X 10 ML</v>
          </cell>
          <cell r="E2145" t="str">
            <v>HYPOFARMA</v>
          </cell>
          <cell r="F2145" t="n">
            <v>1</v>
          </cell>
          <cell r="G2145" t="str">
            <v>AMP</v>
          </cell>
          <cell r="H2145" t="str">
            <v>NÃO</v>
          </cell>
          <cell r="I2145" t="n">
            <v>0.91592618269204518</v>
          </cell>
        </row>
        <row r="2146">
          <cell r="A2146" t="n">
            <v>90262824</v>
          </cell>
          <cell r="B2146" t="n">
            <v>20</v>
          </cell>
          <cell r="C2146" t="str">
            <v xml:space="preserve">SULFADIAZINA DE PRATA - GENERICO 10 MGG CREME DERM. BISN. X 30 G</v>
          </cell>
          <cell r="D2146" t="str">
            <v xml:space="preserve">SULFADIAZINA DE PRATA - GENERICO 10 MGG CREME DERM. BISN. X 30 G</v>
          </cell>
          <cell r="E2146" t="str">
            <v xml:space="preserve">UNIAO QUIMICA</v>
          </cell>
          <cell r="F2146" t="n">
            <v>30</v>
          </cell>
          <cell r="G2146" t="str">
            <v>G</v>
          </cell>
          <cell r="H2146" t="str">
            <v>SIM</v>
          </cell>
          <cell r="I2146" t="n">
            <v>0.48682210500898221</v>
          </cell>
        </row>
        <row r="2147">
          <cell r="A2147" t="n">
            <v>90243447</v>
          </cell>
          <cell r="B2147" t="n">
            <v>20</v>
          </cell>
          <cell r="C2147" t="str">
            <v xml:space="preserve">CLORIDRATO DE FLUOXETINA</v>
          </cell>
          <cell r="D2147" t="str">
            <v xml:space="preserve">CLORIDRATO  DE  FLUOXETINA 20 MG CX.  28 CAP</v>
          </cell>
          <cell r="E2147" t="str">
            <v xml:space="preserve">EUROGENUS - LEGRAND</v>
          </cell>
          <cell r="F2147" t="n">
            <v>1</v>
          </cell>
          <cell r="G2147" t="str">
            <v>CAP</v>
          </cell>
          <cell r="H2147" t="str">
            <v>NÃO</v>
          </cell>
          <cell r="I2147" t="n">
            <v>2.1415717587270038</v>
          </cell>
        </row>
        <row r="2148">
          <cell r="A2148" t="n">
            <v>91465010</v>
          </cell>
          <cell r="B2148" t="n">
            <v>20</v>
          </cell>
          <cell r="C2148" t="str">
            <v xml:space="preserve">SUCCINATO DE SUMATRIPTANO - 50MG</v>
          </cell>
          <cell r="D2148" t="str">
            <v xml:space="preserve">SUMAX - 50MG</v>
          </cell>
          <cell r="E2148" t="str">
            <v>LIBBS</v>
          </cell>
          <cell r="F2148" t="n">
            <v>1</v>
          </cell>
          <cell r="G2148" t="str">
            <v>COM</v>
          </cell>
          <cell r="H2148" t="str">
            <v>NÃO</v>
          </cell>
          <cell r="I2148" t="n">
            <v>11.955185569945174</v>
          </cell>
        </row>
        <row r="2149">
          <cell r="A2149" t="n">
            <v>90126637</v>
          </cell>
          <cell r="B2149" t="n">
            <v>20</v>
          </cell>
          <cell r="C2149" t="str">
            <v xml:space="preserve">BESILATO DE ANLODIPINO - 5MG</v>
          </cell>
          <cell r="D2149" t="str">
            <v xml:space="preserve">BESILATO DE ANLODIPINO - 5MG</v>
          </cell>
          <cell r="E2149" t="str">
            <v>BIOSINTETICA</v>
          </cell>
          <cell r="F2149" t="n">
            <v>1</v>
          </cell>
          <cell r="G2149" t="str">
            <v>COM</v>
          </cell>
          <cell r="H2149" t="str">
            <v>NÃO</v>
          </cell>
          <cell r="I2149" t="n">
            <v>1.1305825608932305</v>
          </cell>
        </row>
        <row r="2150">
          <cell r="A2150" t="n">
            <v>92461573</v>
          </cell>
          <cell r="B2150" t="n">
            <v>20</v>
          </cell>
          <cell r="C2150" t="str">
            <v xml:space="preserve">NIMODIPINA - 30MG</v>
          </cell>
          <cell r="D2150" t="str">
            <v xml:space="preserve">VASODIPINA - 30MG</v>
          </cell>
          <cell r="E2150" t="str">
            <v xml:space="preserve">NEO QUIMICA</v>
          </cell>
          <cell r="F2150" t="n">
            <v>1</v>
          </cell>
          <cell r="G2150" t="str">
            <v>COM</v>
          </cell>
          <cell r="H2150" t="str">
            <v>NÃO</v>
          </cell>
          <cell r="I2150" t="n">
            <v>1.4761702538982042</v>
          </cell>
        </row>
        <row r="2151">
          <cell r="A2151" t="n">
            <v>92470203</v>
          </cell>
          <cell r="B2151" t="n">
            <v>20</v>
          </cell>
          <cell r="C2151" t="str">
            <v xml:space="preserve">DEFLAZACORTE - 30MG</v>
          </cell>
          <cell r="D2151" t="str">
            <v xml:space="preserve">DEFLAZACORTE - 30MG</v>
          </cell>
          <cell r="E2151" t="str">
            <v xml:space="preserve">EMS SA</v>
          </cell>
          <cell r="F2151" t="n">
            <v>1</v>
          </cell>
          <cell r="G2151" t="str">
            <v>COM</v>
          </cell>
          <cell r="H2151" t="str">
            <v>NÃO</v>
          </cell>
          <cell r="I2151" t="n">
            <v>8.3527187460116465</v>
          </cell>
        </row>
        <row r="2152">
          <cell r="A2152" t="n">
            <v>92420672</v>
          </cell>
          <cell r="B2152" t="n">
            <v>20</v>
          </cell>
          <cell r="C2152" t="str">
            <v xml:space="preserve">ACETATO DE PREDNISOLONA COLIRIO - 5ML</v>
          </cell>
          <cell r="D2152" t="str">
            <v xml:space="preserve">PRED FORT - 5ML</v>
          </cell>
          <cell r="E2152" t="str">
            <v>ALLERGAN</v>
          </cell>
          <cell r="F2152" t="n">
            <v>100</v>
          </cell>
          <cell r="G2152" t="str">
            <v>GTS</v>
          </cell>
          <cell r="H2152" t="str">
            <v>SIM</v>
          </cell>
          <cell r="I2152" t="n">
            <v>0.34359054532328115</v>
          </cell>
        </row>
        <row r="2153">
          <cell r="A2153" t="n">
            <v>90499026</v>
          </cell>
          <cell r="B2153" t="n">
            <v>20</v>
          </cell>
          <cell r="C2153" t="str">
            <v xml:space="preserve">CIMETIDINA - 300MG  2ML</v>
          </cell>
          <cell r="D2153" t="str">
            <v xml:space="preserve">ULCIMET - 300MG  2ML</v>
          </cell>
          <cell r="E2153" t="str">
            <v>FARMASA</v>
          </cell>
          <cell r="F2153" t="n">
            <v>1</v>
          </cell>
          <cell r="G2153" t="str">
            <v>AMP</v>
          </cell>
          <cell r="H2153" t="str">
            <v>NÃO</v>
          </cell>
          <cell r="I2153" t="n">
            <v>2.1357356864910191</v>
          </cell>
        </row>
        <row r="2154">
          <cell r="A2154" t="n">
            <v>92410502</v>
          </cell>
          <cell r="B2154" t="n">
            <v>20</v>
          </cell>
          <cell r="C2154" t="str">
            <v xml:space="preserve">OMEPRAZOL 20 MG CX. 7 CAP.</v>
          </cell>
          <cell r="D2154" t="str">
            <v xml:space="preserve">LOPRAZOL 20 MG CX. 7 CAP.</v>
          </cell>
          <cell r="E2154" t="str">
            <v xml:space="preserve">TEUTO BRAS.</v>
          </cell>
          <cell r="F2154" t="n">
            <v>1</v>
          </cell>
          <cell r="G2154" t="str">
            <v>CAP</v>
          </cell>
          <cell r="H2154" t="str">
            <v>NÃO</v>
          </cell>
          <cell r="I2154" t="n">
            <v>2.5597420360149705</v>
          </cell>
        </row>
        <row r="2155">
          <cell r="A2155" t="n">
            <v>90286677</v>
          </cell>
          <cell r="B2155" t="n">
            <v>20</v>
          </cell>
          <cell r="C2155" t="str">
            <v xml:space="preserve">GLICOSE A 5% SOL. INJ. SIST. FECH. BOLSA X 250ML</v>
          </cell>
          <cell r="D2155" t="str">
            <v xml:space="preserve">SOLUÇÃO DE GLICOSE A 5% SOL. INJ. SIST. FECH. BOLSA X 250ML</v>
          </cell>
          <cell r="E2155" t="str">
            <v>BEKER</v>
          </cell>
          <cell r="F2155" t="n">
            <v>1</v>
          </cell>
          <cell r="G2155" t="str">
            <v>UN</v>
          </cell>
          <cell r="H2155" t="str">
            <v>NÃO</v>
          </cell>
          <cell r="I2155" t="n">
            <v>5.518440965785298</v>
          </cell>
        </row>
        <row r="2156">
          <cell r="A2156" t="n">
            <v>92415253</v>
          </cell>
          <cell r="B2156" t="n">
            <v>20</v>
          </cell>
          <cell r="C2156" t="str">
            <v xml:space="preserve">NISTATINA - 50ML SUSP.</v>
          </cell>
          <cell r="D2156" t="str">
            <v xml:space="preserve">NISTATINA - 50ML SUSP.</v>
          </cell>
          <cell r="E2156" t="str">
            <v xml:space="preserve">PRATI DONADUZZI</v>
          </cell>
          <cell r="F2156" t="n">
            <v>50</v>
          </cell>
          <cell r="G2156" t="str">
            <v>ML</v>
          </cell>
          <cell r="H2156" t="str">
            <v>SIM</v>
          </cell>
          <cell r="I2156" t="n">
            <v>0.28249398576777868</v>
          </cell>
        </row>
        <row r="2157">
          <cell r="A2157" t="n">
            <v>90285255</v>
          </cell>
          <cell r="B2157" t="n">
            <v>20</v>
          </cell>
          <cell r="C2157" t="str">
            <v xml:space="preserve">CLORIDRATO DE AMIODARONA</v>
          </cell>
          <cell r="D2157" t="str">
            <v xml:space="preserve">CLORIDRATO DE AMIODARONA 200 MG CX. 20 CP.</v>
          </cell>
          <cell r="E2157" t="str">
            <v>SANOFI-AVENTIS</v>
          </cell>
          <cell r="F2157" t="n">
            <v>1</v>
          </cell>
          <cell r="G2157" t="str">
            <v>COM</v>
          </cell>
          <cell r="H2157" t="str">
            <v>NÃO</v>
          </cell>
          <cell r="I2157" t="n">
            <v>0.9251163084597418</v>
          </cell>
        </row>
        <row r="2158">
          <cell r="A2158" t="n">
            <v>90139356</v>
          </cell>
          <cell r="B2158" t="n">
            <v>20</v>
          </cell>
          <cell r="C2158" t="str">
            <v xml:space="preserve">ACEBROFILINA 10 MGML XPE ADULTO FR. PLÁST. X 120 ML + CP MED. X 10 ML</v>
          </cell>
          <cell r="D2158" t="str">
            <v xml:space="preserve">BRONDILAT 10 MGML XPE ADULTO FR. PLÁST. X 120 ML + CP MED. X 10 ML</v>
          </cell>
          <cell r="E2158" t="str">
            <v xml:space="preserve">ACHÉ LABORATÓRIOS FARMACÊUTICO</v>
          </cell>
          <cell r="F2158" t="n">
            <v>120</v>
          </cell>
          <cell r="G2158" t="str">
            <v>ML</v>
          </cell>
          <cell r="H2158" t="str">
            <v>SIM</v>
          </cell>
          <cell r="I2158" t="n">
            <v>0.18844726645508988</v>
          </cell>
        </row>
        <row r="2159">
          <cell r="A2159" t="n">
            <v>90257502</v>
          </cell>
          <cell r="B2159" t="n">
            <v>20</v>
          </cell>
          <cell r="C2159" t="str">
            <v xml:space="preserve">LEVOFLOXACINO - 500MG</v>
          </cell>
          <cell r="D2159" t="str">
            <v xml:space="preserve">LEVOFLOXACINO - 500MG</v>
          </cell>
          <cell r="E2159" t="str">
            <v>SANDOZ</v>
          </cell>
          <cell r="F2159" t="n">
            <v>1</v>
          </cell>
          <cell r="G2159" t="str">
            <v>COM</v>
          </cell>
          <cell r="H2159" t="str">
            <v>NÃO</v>
          </cell>
          <cell r="I2159" t="n">
            <v>9.6745298635221069</v>
          </cell>
        </row>
        <row r="2160">
          <cell r="A2160" t="n">
            <v>90496027</v>
          </cell>
          <cell r="B2160" t="n">
            <v>20</v>
          </cell>
          <cell r="C2160" t="str">
            <v xml:space="preserve">CLORIDRATO DE AMITRIPTILINA - 75MG</v>
          </cell>
          <cell r="D2160" t="str">
            <v xml:space="preserve">TRYPTANOL - 75MG</v>
          </cell>
          <cell r="E2160" t="str">
            <v xml:space="preserve">MERCK SHARP &amp; DOHME</v>
          </cell>
          <cell r="F2160" t="n">
            <v>1</v>
          </cell>
          <cell r="G2160" t="str">
            <v>COM</v>
          </cell>
          <cell r="H2160" t="str">
            <v>NÃO</v>
          </cell>
          <cell r="I2160" t="n">
            <v>2.920932630053894</v>
          </cell>
        </row>
        <row r="2161">
          <cell r="A2161" t="n">
            <v>92268730</v>
          </cell>
          <cell r="B2161" t="n">
            <v>20</v>
          </cell>
          <cell r="C2161" t="str">
            <v xml:space="preserve">FUMARATO DE FORMOTEROL - 12MCG</v>
          </cell>
          <cell r="D2161" t="str">
            <v xml:space="preserve">FORADIL DP - 12MCG</v>
          </cell>
          <cell r="E2161" t="str">
            <v>NOVARTIS</v>
          </cell>
          <cell r="F2161" t="n">
            <v>1</v>
          </cell>
          <cell r="G2161" t="str">
            <v>CAP</v>
          </cell>
          <cell r="H2161" t="str">
            <v>NÃO</v>
          </cell>
          <cell r="I2161" t="n">
            <v>2.104087367404289</v>
          </cell>
        </row>
        <row r="2162">
          <cell r="A2162" t="n">
            <v>90298640</v>
          </cell>
          <cell r="B2162" t="n">
            <v>20</v>
          </cell>
          <cell r="C2162" t="str">
            <v>RISPERIDONA</v>
          </cell>
          <cell r="D2162" t="str">
            <v xml:space="preserve">RISS 2 MG CX. 20 CP. REV.</v>
          </cell>
          <cell r="E2162" t="str">
            <v>EUROFARMA</v>
          </cell>
          <cell r="F2162" t="n">
            <v>1</v>
          </cell>
          <cell r="G2162" t="str">
            <v>COM</v>
          </cell>
          <cell r="H2162" t="str">
            <v>NÃO</v>
          </cell>
          <cell r="I2162" t="n">
            <v>1.7155631565216509</v>
          </cell>
        </row>
        <row r="2163">
          <cell r="A2163" t="n">
            <v>90285859</v>
          </cell>
          <cell r="B2163" t="n">
            <v>20</v>
          </cell>
          <cell r="C2163" t="str">
            <v xml:space="preserve">CLORIDRATO DE RANITIDINA - 20MGML  2ML</v>
          </cell>
          <cell r="D2163" t="str">
            <v xml:space="preserve">CLORIDRATO DE RANITIDINA - 20MGML  2ML</v>
          </cell>
          <cell r="E2163" t="str">
            <v>HIPOLABOR</v>
          </cell>
          <cell r="F2163" t="n">
            <v>1</v>
          </cell>
          <cell r="G2163" t="str">
            <v>AMP</v>
          </cell>
          <cell r="H2163" t="str">
            <v>NÃO</v>
          </cell>
          <cell r="I2163" t="n">
            <v>1.3273613164043656</v>
          </cell>
        </row>
        <row r="2164">
          <cell r="A2164" t="n">
            <v>92252524</v>
          </cell>
          <cell r="B2164" t="n">
            <v>20</v>
          </cell>
          <cell r="C2164" t="str">
            <v xml:space="preserve">SACCHAROMYCES BOULARDII 200 MGG  PÓ ORAL  CX. 6  SACHÊS X  1 G</v>
          </cell>
          <cell r="D2164" t="str">
            <v xml:space="preserve">FLORATIL 200 MGG  PÓ ORAL  CX. 6  SACHÊS X  1 G</v>
          </cell>
          <cell r="E2164" t="str">
            <v xml:space="preserve">MERCK S.A.</v>
          </cell>
          <cell r="F2164" t="n">
            <v>1</v>
          </cell>
          <cell r="G2164" t="str">
            <v>ENV</v>
          </cell>
          <cell r="H2164" t="str">
            <v>NÃO</v>
          </cell>
          <cell r="I2164" t="n">
            <v>5.0619657649572556</v>
          </cell>
        </row>
        <row r="2165">
          <cell r="A2165" t="n">
            <v>92385354</v>
          </cell>
          <cell r="B2165" t="n">
            <v>20</v>
          </cell>
          <cell r="C2165" t="str">
            <v xml:space="preserve">ACIDO ACETILSALICILICO</v>
          </cell>
          <cell r="D2165" t="str">
            <v xml:space="preserve">ASPIRINA BUFFERED</v>
          </cell>
          <cell r="E2165" t="str">
            <v>BAYER</v>
          </cell>
          <cell r="F2165" t="n">
            <v>1</v>
          </cell>
          <cell r="G2165" t="str">
            <v>COM</v>
          </cell>
          <cell r="H2165" t="str">
            <v>NÃO</v>
          </cell>
          <cell r="I2165" t="n">
            <v>0.94921586066267494</v>
          </cell>
        </row>
        <row r="2166">
          <cell r="A2166" t="n">
            <v>90883020</v>
          </cell>
          <cell r="B2166" t="n">
            <v>20</v>
          </cell>
          <cell r="C2166" t="str">
            <v xml:space="preserve">CLORIDRATO DE NORTRIPTILINA - 25MG</v>
          </cell>
          <cell r="D2166" t="str">
            <v xml:space="preserve">PAMELOR - 25MG</v>
          </cell>
          <cell r="E2166" t="str">
            <v>NOVARTIS</v>
          </cell>
          <cell r="F2166" t="n">
            <v>1</v>
          </cell>
          <cell r="G2166" t="str">
            <v>CAP</v>
          </cell>
          <cell r="H2166" t="str">
            <v>NÃO</v>
          </cell>
          <cell r="I2166" t="n">
            <v>1.0440862064418781</v>
          </cell>
        </row>
        <row r="2167">
          <cell r="A2167" t="n">
            <v>92433006</v>
          </cell>
          <cell r="B2167" t="n">
            <v>20</v>
          </cell>
          <cell r="C2167" t="str">
            <v xml:space="preserve">PARACETAMOL - 200MG  15ML GTS</v>
          </cell>
          <cell r="D2167" t="str">
            <v xml:space="preserve">TYLEPHEN - 200MG  15ML GTS</v>
          </cell>
          <cell r="E2167" t="str">
            <v xml:space="preserve">INSTITUTO QUÍMICA E BIOLOGIA</v>
          </cell>
          <cell r="F2167" t="n">
            <v>300</v>
          </cell>
          <cell r="G2167" t="str">
            <v>GTS</v>
          </cell>
          <cell r="H2167" t="str">
            <v>SIM</v>
          </cell>
          <cell r="I2167" t="n">
            <v>0.031407877742514981</v>
          </cell>
        </row>
        <row r="2168">
          <cell r="A2168" t="n">
            <v>90177991</v>
          </cell>
          <cell r="B2168" t="n">
            <v>20</v>
          </cell>
          <cell r="C2168" t="str">
            <v xml:space="preserve">CITRATO DE FENTANILA - 78,5MCGML</v>
          </cell>
          <cell r="D2168" t="str">
            <v xml:space="preserve">BIOFENT - 78,5MCGML</v>
          </cell>
          <cell r="E2168" t="str">
            <v>BIOCHIMICO</v>
          </cell>
          <cell r="F2168" t="n">
            <v>1</v>
          </cell>
          <cell r="G2168" t="str">
            <v>AMP</v>
          </cell>
          <cell r="H2168" t="str">
            <v>NÃO</v>
          </cell>
          <cell r="I2168" t="n">
            <v>7.7106339857874291</v>
          </cell>
        </row>
        <row r="2169">
          <cell r="A2169" t="n">
            <v>90281560</v>
          </cell>
          <cell r="B2169" t="n">
            <v>20</v>
          </cell>
          <cell r="C2169" t="str">
            <v xml:space="preserve">GLICOSE 10% - LINHAMAX - FRASCOS - SISTEMA FECHADO 500 ML</v>
          </cell>
          <cell r="D2169" t="str">
            <v xml:space="preserve">GLICOSE 10% - LINHAMAX - FRASCOS - SISTEMA FECHADO 500 ML</v>
          </cell>
          <cell r="E2169" t="str">
            <v xml:space="preserve">EUROFARMA  SEGMENTA</v>
          </cell>
          <cell r="F2169" t="n">
            <v>1</v>
          </cell>
          <cell r="G2169" t="str">
            <v>FR</v>
          </cell>
          <cell r="H2169" t="str">
            <v>NÃO</v>
          </cell>
          <cell r="I2169" t="n">
            <v>8.6685742569341322</v>
          </cell>
        </row>
        <row r="2170">
          <cell r="A2170" t="n">
            <v>92250580</v>
          </cell>
          <cell r="B2170" t="n">
            <v>20</v>
          </cell>
          <cell r="C2170" t="str">
            <v>TIAMINA+PIRIDOXINA+NICOTINAMIDA+RIBOFLAVINA+CIANOCOBALAMINA</v>
          </cell>
          <cell r="D2170" t="str">
            <v xml:space="preserve">COMPLEXO B CX. 100 DRG.</v>
          </cell>
          <cell r="E2170" t="str">
            <v xml:space="preserve">EMS SA</v>
          </cell>
          <cell r="F2170" t="n">
            <v>1</v>
          </cell>
          <cell r="G2170" t="str">
            <v>DRG</v>
          </cell>
          <cell r="H2170" t="str">
            <v>NÃO</v>
          </cell>
          <cell r="I2170" t="n">
            <v>0.21980651988673472</v>
          </cell>
        </row>
        <row r="2171">
          <cell r="A2171" t="n">
            <v>92378129</v>
          </cell>
          <cell r="B2171" t="n">
            <v>20</v>
          </cell>
          <cell r="C2171" t="str">
            <v xml:space="preserve">RIVASTIGMINA - 4,5MG</v>
          </cell>
          <cell r="D2171" t="str">
            <v xml:space="preserve">EXELON - 4,5MG</v>
          </cell>
          <cell r="E2171" t="str">
            <v>NOVARTIS</v>
          </cell>
          <cell r="F2171" t="n">
            <v>1</v>
          </cell>
          <cell r="G2171" t="str">
            <v>COM</v>
          </cell>
          <cell r="H2171" t="str">
            <v>NÃO</v>
          </cell>
          <cell r="I2171" t="n">
            <v>8.6518298196622325</v>
          </cell>
        </row>
        <row r="2172">
          <cell r="A2172" t="n">
            <v>90934016</v>
          </cell>
          <cell r="B2172" t="n">
            <v>20</v>
          </cell>
          <cell r="C2172" t="str">
            <v xml:space="preserve">CLORIDRATO DE SOTALOL - 160MG</v>
          </cell>
          <cell r="D2172" t="str">
            <v xml:space="preserve">SOTACOR - 160MG</v>
          </cell>
          <cell r="E2172" t="str">
            <v>B-MS</v>
          </cell>
          <cell r="F2172" t="n">
            <v>1</v>
          </cell>
          <cell r="G2172" t="str">
            <v>COM</v>
          </cell>
          <cell r="H2172" t="str">
            <v>NÃO</v>
          </cell>
          <cell r="I2172" t="n">
            <v>3.6416711718543864</v>
          </cell>
        </row>
        <row r="2173">
          <cell r="A2173" t="n">
            <v>92393926</v>
          </cell>
          <cell r="B2173" t="n">
            <v>20</v>
          </cell>
          <cell r="C2173" t="str">
            <v xml:space="preserve">CAPTOPRIL - 25MG</v>
          </cell>
          <cell r="D2173" t="str">
            <v xml:space="preserve">CAPTOPRIL - 25MG</v>
          </cell>
          <cell r="E2173" t="str">
            <v>MEDLEY</v>
          </cell>
          <cell r="F2173" t="n">
            <v>1</v>
          </cell>
          <cell r="G2173" t="str">
            <v>COM</v>
          </cell>
          <cell r="H2173" t="str">
            <v>NÃO</v>
          </cell>
          <cell r="I2173" t="n">
            <v>0.89268897975938644</v>
          </cell>
        </row>
        <row r="2174">
          <cell r="A2174" t="n">
            <v>90187512</v>
          </cell>
          <cell r="B2174" t="n">
            <v>20</v>
          </cell>
          <cell r="C2174" t="str">
            <v xml:space="preserve">VALSARTANA - 320MG</v>
          </cell>
          <cell r="D2174" t="str">
            <v xml:space="preserve">DIOVAN - 320MG</v>
          </cell>
          <cell r="E2174" t="str">
            <v>NOVARTIS</v>
          </cell>
          <cell r="F2174" t="n">
            <v>1</v>
          </cell>
          <cell r="G2174" t="str">
            <v>COM</v>
          </cell>
          <cell r="H2174" t="str">
            <v>NÃO</v>
          </cell>
          <cell r="I2174" t="n">
            <v>2.9389520061626735</v>
          </cell>
        </row>
        <row r="2175">
          <cell r="A2175" t="n">
            <v>92436765</v>
          </cell>
          <cell r="B2175" t="n">
            <v>20</v>
          </cell>
          <cell r="C2175" t="str">
            <v xml:space="preserve">LIDOCAINA + ACETATO HIDROCORTISONA + SUBACETATO ALUMINIO - 25GRA POMADA</v>
          </cell>
          <cell r="D2175" t="str">
            <v xml:space="preserve">XYLOPROCT - 25GRA POMADA</v>
          </cell>
          <cell r="E2175" t="str">
            <v>ASTRAZENECA</v>
          </cell>
          <cell r="F2175" t="n">
            <v>25</v>
          </cell>
          <cell r="G2175" t="str">
            <v>G</v>
          </cell>
          <cell r="H2175" t="str">
            <v>SIM</v>
          </cell>
          <cell r="I2175" t="n">
            <v>1.1042201963466849</v>
          </cell>
        </row>
        <row r="2176">
          <cell r="A2176" t="n">
            <v>92370772</v>
          </cell>
          <cell r="B2176" t="n">
            <v>20</v>
          </cell>
          <cell r="C2176" t="str">
            <v xml:space="preserve">IODO - LINHA CONSUMO SIMPLES 28 G</v>
          </cell>
          <cell r="D2176" t="str">
            <v xml:space="preserve">IODEX - LINHA CONSUMO SIMPLES 28 G</v>
          </cell>
          <cell r="E2176" t="str">
            <v xml:space="preserve">EMS SA</v>
          </cell>
          <cell r="F2176" t="n">
            <v>28</v>
          </cell>
          <cell r="G2176" t="str">
            <v>G</v>
          </cell>
          <cell r="H2176" t="str">
            <v>SIM</v>
          </cell>
          <cell r="I2176" t="n">
            <v>0.3454866551676648</v>
          </cell>
        </row>
        <row r="2177">
          <cell r="A2177" t="n">
            <v>90254767</v>
          </cell>
          <cell r="B2177" t="n">
            <v>20</v>
          </cell>
          <cell r="C2177" t="str">
            <v xml:space="preserve">CLORIDRATO DE CIPROFLOXACINO</v>
          </cell>
          <cell r="D2177" t="str">
            <v xml:space="preserve">CLORIDRATO  DE  CIPROFLOXACINO 500 MG CX. 14  CP. REV.</v>
          </cell>
          <cell r="E2177" t="str">
            <v xml:space="preserve">PRATI DONADUZZI</v>
          </cell>
          <cell r="F2177" t="n">
            <v>1</v>
          </cell>
          <cell r="G2177" t="str">
            <v>COM</v>
          </cell>
          <cell r="H2177" t="str">
            <v>NÃO</v>
          </cell>
          <cell r="I2177" t="n">
            <v>2.3402190618516259</v>
          </cell>
        </row>
        <row r="2178">
          <cell r="A2178" t="n">
            <v>92401287</v>
          </cell>
          <cell r="B2178" t="n">
            <v>20</v>
          </cell>
          <cell r="C2178" t="str">
            <v xml:space="preserve">CLORIDRATO DE CIPROFLOXACINO - 500MG</v>
          </cell>
          <cell r="D2178" t="str">
            <v xml:space="preserve">CLORIDRATO DE CIPROFLOXACINO - 500MG</v>
          </cell>
          <cell r="E2178" t="str">
            <v xml:space="preserve">EMS SA</v>
          </cell>
          <cell r="F2178" t="n">
            <v>1</v>
          </cell>
          <cell r="G2178" t="str">
            <v>COM</v>
          </cell>
          <cell r="H2178" t="str">
            <v>NÃO</v>
          </cell>
          <cell r="I2178" t="n">
            <v>7.2039736525565514</v>
          </cell>
        </row>
        <row r="2179">
          <cell r="A2179" t="n">
            <v>90248309</v>
          </cell>
          <cell r="B2179" t="n">
            <v>20</v>
          </cell>
          <cell r="C2179" t="str">
            <v xml:space="preserve">FLUCONAZOL  150 MG CX. 1 CAP.</v>
          </cell>
          <cell r="D2179" t="str">
            <v xml:space="preserve">FLUCOLTRIX 150 MG</v>
          </cell>
          <cell r="E2179" t="str">
            <v>GALLIA</v>
          </cell>
          <cell r="F2179" t="n">
            <v>1</v>
          </cell>
          <cell r="G2179" t="str">
            <v>CAP</v>
          </cell>
          <cell r="H2179" t="str">
            <v>NÃO</v>
          </cell>
          <cell r="I2179" t="n">
            <v>22.798503242694895</v>
          </cell>
        </row>
        <row r="2180">
          <cell r="A2180" t="n">
            <v>90214269</v>
          </cell>
          <cell r="B2180" t="n">
            <v>20</v>
          </cell>
          <cell r="C2180" t="str">
            <v xml:space="preserve">CLORIDRATO DE HIDROXIZINA 25 MG CX. 30 CP.</v>
          </cell>
          <cell r="D2180" t="str">
            <v xml:space="preserve">HIXIZINE 25 MG CX. 30 CP.</v>
          </cell>
          <cell r="E2180" t="str">
            <v>THERASKIN</v>
          </cell>
          <cell r="F2180" t="n">
            <v>1</v>
          </cell>
          <cell r="G2180" t="str">
            <v>COM</v>
          </cell>
          <cell r="H2180" t="str">
            <v>NÃO</v>
          </cell>
          <cell r="I2180" t="n">
            <v>1.1493821524739769</v>
          </cell>
        </row>
        <row r="2181">
          <cell r="A2181" t="n">
            <v>90178068</v>
          </cell>
          <cell r="B2181" t="n">
            <v>20</v>
          </cell>
          <cell r="C2181" t="str">
            <v xml:space="preserve">CITRATO DE SUFENTANILA - 250MCG (50MCGML)</v>
          </cell>
          <cell r="D2181" t="str">
            <v xml:space="preserve">BIOSUFENIL - 250MCG (50MCGML)</v>
          </cell>
          <cell r="E2181" t="str">
            <v>BIOCHIMICO</v>
          </cell>
          <cell r="F2181" t="n">
            <v>1</v>
          </cell>
          <cell r="G2181" t="str">
            <v>AMP</v>
          </cell>
          <cell r="H2181" t="str">
            <v>NÃO</v>
          </cell>
          <cell r="I2181" t="n">
            <v>91.03573363667968</v>
          </cell>
        </row>
        <row r="2182">
          <cell r="A2182" t="n">
            <v>90299329</v>
          </cell>
          <cell r="B2182" t="n">
            <v>20</v>
          </cell>
          <cell r="C2182" t="str">
            <v xml:space="preserve">GLICOSE 50% SOL. INJ. CX. 100 AMP. PLÁST. X 20ML</v>
          </cell>
          <cell r="D2182" t="str">
            <v xml:space="preserve">SOLUÇÃO DE GLICOSE 50% SOL. INJ. CX. 100 AMP. PLÁST. X 20ML</v>
          </cell>
          <cell r="E2182" t="str">
            <v>ISOFARMA</v>
          </cell>
          <cell r="F2182" t="n">
            <v>1</v>
          </cell>
          <cell r="G2182" t="str">
            <v>AMP</v>
          </cell>
          <cell r="H2182" t="str">
            <v>NÃO</v>
          </cell>
          <cell r="I2182" t="n">
            <v>1.4921696974679133</v>
          </cell>
        </row>
        <row r="2183">
          <cell r="A2183" t="n">
            <v>90282795</v>
          </cell>
          <cell r="B2183" t="n">
            <v>20</v>
          </cell>
          <cell r="C2183" t="str">
            <v xml:space="preserve">ÁGUA PARA INJETÁVEIS SOL. INJ. SIST. FECH. FR. X 500 ML</v>
          </cell>
          <cell r="D2183" t="str">
            <v xml:space="preserve">ÁGUA PARA INJETÁVEIS SOL. INJ. SIST. FECH. FR. X 500 ML</v>
          </cell>
          <cell r="E2183" t="str">
            <v>BASA</v>
          </cell>
          <cell r="F2183" t="n">
            <v>1</v>
          </cell>
          <cell r="G2183" t="str">
            <v>UN</v>
          </cell>
          <cell r="H2183" t="str">
            <v>NÃO</v>
          </cell>
          <cell r="I2183" t="n">
            <v>8.2728765318664177</v>
          </cell>
        </row>
        <row r="2184">
          <cell r="A2184" t="n">
            <v>90202600</v>
          </cell>
          <cell r="B2184" t="n">
            <v>20</v>
          </cell>
          <cell r="C2184" t="str">
            <v xml:space="preserve">GLICOSE 50% SOL. INJ. CX. 200 AMP. PLÁST. X 10 ML</v>
          </cell>
          <cell r="D2184" t="str">
            <v xml:space="preserve">GLICOSE 50% SOL. INJ. CX. 200 AMP. PLÁST. X 10 ML</v>
          </cell>
          <cell r="E2184" t="str">
            <v>HYPOFARMA</v>
          </cell>
          <cell r="F2184" t="n">
            <v>1</v>
          </cell>
          <cell r="G2184" t="str">
            <v>AMP</v>
          </cell>
          <cell r="H2184" t="str">
            <v>NÃO</v>
          </cell>
          <cell r="I2184" t="n">
            <v>1.0795759451103848</v>
          </cell>
        </row>
        <row r="2185">
          <cell r="A2185" t="n">
            <v>90309235</v>
          </cell>
          <cell r="B2185" t="str">
            <v>00</v>
          </cell>
          <cell r="C2185" t="str">
            <v xml:space="preserve">TOXINA BOTULINICA A 100 U PO LIOF SOL INJ CT 1 FA VD TRANS</v>
          </cell>
          <cell r="D2185" t="str">
            <v xml:space="preserve">XEOMIN 100 U PO LIOF SOL INJ CT 1 FA VD TRANS</v>
          </cell>
          <cell r="E2185" t="str">
            <v xml:space="preserve">MERZ FARMACÊUTICA COMERCIAL LTDA</v>
          </cell>
          <cell r="F2185" t="n">
            <v>100</v>
          </cell>
          <cell r="G2185" t="str">
            <v>U</v>
          </cell>
          <cell r="H2185" t="str">
            <v>SIM</v>
          </cell>
          <cell r="I2185" t="n">
            <v>8.4993858299999996</v>
          </cell>
        </row>
        <row r="2186">
          <cell r="A2186" t="n">
            <v>92454542</v>
          </cell>
          <cell r="B2186" t="n">
            <v>20</v>
          </cell>
          <cell r="C2186" t="str">
            <v xml:space="preserve">FUMARATO DE FORMOTEROL + BUDESONIDA - 6MCG  100MCG</v>
          </cell>
          <cell r="D2186" t="str">
            <v xml:space="preserve">ALENIA - 6MCG  100MCG</v>
          </cell>
          <cell r="E2186" t="str">
            <v>BIOSINTETICA</v>
          </cell>
          <cell r="F2186" t="n">
            <v>1</v>
          </cell>
          <cell r="G2186" t="str">
            <v>CAP</v>
          </cell>
          <cell r="H2186" t="str">
            <v>NÃO</v>
          </cell>
          <cell r="I2186" t="n">
            <v>1.4173392838903838</v>
          </cell>
        </row>
        <row r="2187">
          <cell r="A2187" t="n">
            <v>92376703</v>
          </cell>
          <cell r="B2187" t="n">
            <v>20</v>
          </cell>
          <cell r="C2187" t="str">
            <v xml:space="preserve">DIVALPROATO DE SODIO - 500MG  20 CPR</v>
          </cell>
          <cell r="D2187" t="str">
            <v xml:space="preserve">DEPAKOTE - 500MG</v>
          </cell>
          <cell r="E2187" t="str">
            <v>ABBOTT</v>
          </cell>
          <cell r="F2187" t="n">
            <v>1</v>
          </cell>
          <cell r="G2187" t="str">
            <v>COM</v>
          </cell>
          <cell r="H2187" t="str">
            <v>NÃO</v>
          </cell>
          <cell r="I2187" t="n">
            <v>2.8742191057504591</v>
          </cell>
        </row>
        <row r="2188">
          <cell r="A2188" t="n">
            <v>92394124</v>
          </cell>
          <cell r="B2188" t="n">
            <v>20</v>
          </cell>
          <cell r="C2188" t="str">
            <v xml:space="preserve">ACIDO ACETILSALICILICO - 100MG</v>
          </cell>
          <cell r="D2188" t="str">
            <v xml:space="preserve">ASPIRINA PREVENT - 100MG</v>
          </cell>
          <cell r="E2188" t="str">
            <v>BAYER</v>
          </cell>
          <cell r="F2188" t="n">
            <v>1</v>
          </cell>
          <cell r="G2188" t="str">
            <v>COM</v>
          </cell>
          <cell r="H2188" t="str">
            <v>NÃO</v>
          </cell>
          <cell r="I2188" t="n">
            <v>0.43285832382651412</v>
          </cell>
        </row>
        <row r="2189">
          <cell r="A2189" t="n">
            <v>92371981</v>
          </cell>
          <cell r="B2189" t="n">
            <v>20</v>
          </cell>
          <cell r="C2189" t="str">
            <v xml:space="preserve">GELATINA 40 MGML SOL. INJ. FR. SIST.FECH. ECOFLAC PLUS X 500 ML</v>
          </cell>
          <cell r="D2189" t="str">
            <v xml:space="preserve">GELAFUNDIN 40 MGML SOL. INJ. FR. SIST.FECH. ECOFLAC PLUS X 500 ML</v>
          </cell>
          <cell r="E2189" t="str">
            <v xml:space="preserve">LABORATÓRIOS B. BRAUN SA</v>
          </cell>
          <cell r="F2189" t="n">
            <v>1</v>
          </cell>
          <cell r="G2189" t="str">
            <v>FR</v>
          </cell>
          <cell r="H2189" t="str">
            <v>NÃO</v>
          </cell>
          <cell r="I2189" t="n">
            <v>89.963305558773342</v>
          </cell>
        </row>
        <row r="2190">
          <cell r="A2190" t="n">
            <v>90291034</v>
          </cell>
          <cell r="B2190" t="n">
            <v>20</v>
          </cell>
          <cell r="C2190" t="str">
            <v xml:space="preserve">DIPIRONA - 300MG</v>
          </cell>
          <cell r="D2190" t="str">
            <v xml:space="preserve">MAGNOPYROL - 300MG</v>
          </cell>
          <cell r="E2190" t="str">
            <v>FARMASA</v>
          </cell>
          <cell r="F2190" t="n">
            <v>1</v>
          </cell>
          <cell r="G2190" t="str">
            <v>SUP</v>
          </cell>
          <cell r="H2190" t="str">
            <v>NÃO</v>
          </cell>
          <cell r="I2190" t="n">
            <v>3.136886121788419</v>
          </cell>
        </row>
        <row r="2191">
          <cell r="A2191" t="n">
            <v>92250165</v>
          </cell>
          <cell r="B2191" t="n">
            <v>20</v>
          </cell>
          <cell r="C2191" t="str">
            <v xml:space="preserve">CLORETO DE SÓDIO 20% SOL. INJ. CX. 100 AMP. VD. X 10 ML</v>
          </cell>
          <cell r="D2191" t="str">
            <v xml:space="preserve">CLORETO DE SÓDIO 20% SOL. INJ. CX. 100 AMP. VD. X 10 ML</v>
          </cell>
          <cell r="E2191" t="str">
            <v>HYPOFARMA</v>
          </cell>
          <cell r="F2191" t="n">
            <v>1</v>
          </cell>
          <cell r="G2191" t="str">
            <v>AMP</v>
          </cell>
          <cell r="H2191" t="str">
            <v>NÃO</v>
          </cell>
          <cell r="I2191" t="n">
            <v>0.9322820073829744</v>
          </cell>
        </row>
        <row r="2192">
          <cell r="A2192" t="n">
            <v>90309880</v>
          </cell>
          <cell r="B2192" t="n">
            <v>20</v>
          </cell>
          <cell r="C2192" t="str">
            <v xml:space="preserve">ÁGUA PARA INJETÁVEIS SOL. INJ. CX 4 CT 100 AMP PLÁST. X 20 ML</v>
          </cell>
          <cell r="D2192" t="str">
            <v xml:space="preserve">ÁGUA PARA INJETÁVEIS SOL. INJ. CX 4 CT 100 AMP PLÁST. X 20 ML</v>
          </cell>
          <cell r="E2192" t="str">
            <v>SAMTEC</v>
          </cell>
          <cell r="F2192" t="n">
            <v>1</v>
          </cell>
          <cell r="G2192" t="str">
            <v>AMP</v>
          </cell>
          <cell r="H2192" t="str">
            <v>NÃO</v>
          </cell>
          <cell r="I2192" t="n">
            <v>0.69895302735848819</v>
          </cell>
        </row>
        <row r="2193">
          <cell r="A2193" t="n">
            <v>90306406</v>
          </cell>
          <cell r="B2193" t="n">
            <v>20</v>
          </cell>
          <cell r="C2193" t="str">
            <v xml:space="preserve">SOLUÇÃO DE GLICOSE 5% SOL. INJ. CX. 12 BOLSA SIST. FECH. X 1000 ML</v>
          </cell>
          <cell r="D2193" t="str">
            <v xml:space="preserve">SOLUÇÃO DE GLICOSE 5% SOL. INJ. CX. 12 BOLSA SIST. FECH. X 1000 ML</v>
          </cell>
          <cell r="E2193" t="str">
            <v xml:space="preserve">LABORATORIO SANOBIOL</v>
          </cell>
          <cell r="F2193" t="n">
            <v>1</v>
          </cell>
          <cell r="G2193" t="str">
            <v>UN</v>
          </cell>
          <cell r="H2193" t="str">
            <v>NÃO</v>
          </cell>
          <cell r="I2193" t="n">
            <v>9.9221172054326594</v>
          </cell>
        </row>
        <row r="2194">
          <cell r="A2194" t="n">
            <v>90193580</v>
          </cell>
          <cell r="B2194" t="n">
            <v>20</v>
          </cell>
          <cell r="C2194" t="str">
            <v xml:space="preserve">GLICOSE 50% SOL. INJ. AMP X 20 ML</v>
          </cell>
          <cell r="D2194" t="str">
            <v xml:space="preserve">GLICOSE 50% SOL. INJ. AMP X 20 ML</v>
          </cell>
          <cell r="E2194" t="str">
            <v xml:space="preserve">HALEX ISTAR INDÚSTRIA</v>
          </cell>
          <cell r="F2194" t="n">
            <v>1</v>
          </cell>
          <cell r="G2194" t="str">
            <v>AMP</v>
          </cell>
          <cell r="H2194" t="str">
            <v>NÃO</v>
          </cell>
          <cell r="I2194" t="n">
            <v>1.2279441754509224</v>
          </cell>
        </row>
        <row r="2195">
          <cell r="A2195" t="n">
            <v>90232569</v>
          </cell>
          <cell r="B2195" t="n">
            <v>20</v>
          </cell>
          <cell r="C2195" t="str">
            <v xml:space="preserve">ACIDO VALPROICO - 300MG</v>
          </cell>
          <cell r="D2195" t="str">
            <v xml:space="preserve">TORVAL CR - 300MG</v>
          </cell>
          <cell r="E2195" t="str">
            <v xml:space="preserve">TORRENT DO BRASIL</v>
          </cell>
          <cell r="F2195" t="n">
            <v>1</v>
          </cell>
          <cell r="G2195" t="str">
            <v>COM</v>
          </cell>
          <cell r="H2195" t="str">
            <v>NÃO</v>
          </cell>
          <cell r="I2195" t="n">
            <v>0.89726120010047994</v>
          </cell>
        </row>
        <row r="2196">
          <cell r="A2196" t="n">
            <v>92428800</v>
          </cell>
          <cell r="B2196" t="n">
            <v>20</v>
          </cell>
          <cell r="C2196" t="str">
            <v xml:space="preserve">LEVOTIROXINA SODICA - 50MCG</v>
          </cell>
          <cell r="D2196" t="str">
            <v xml:space="preserve">SYNTHROID - 50MCG</v>
          </cell>
          <cell r="E2196" t="str">
            <v>ABBOTT</v>
          </cell>
          <cell r="F2196" t="n">
            <v>1</v>
          </cell>
          <cell r="G2196" t="str">
            <v>COM</v>
          </cell>
          <cell r="H2196" t="str">
            <v>NÃO</v>
          </cell>
          <cell r="I2196" t="n">
            <v>0.87954697801861847</v>
          </cell>
        </row>
        <row r="2197">
          <cell r="A2197" t="n">
            <v>91564018</v>
          </cell>
          <cell r="B2197" t="n">
            <v>20</v>
          </cell>
          <cell r="C2197" t="str">
            <v xml:space="preserve">CEFOTAXIMA SODICA - 1GRA</v>
          </cell>
          <cell r="D2197" t="str">
            <v xml:space="preserve">CEFOTAXIMA SODICA - 1GRA</v>
          </cell>
          <cell r="E2197" t="str">
            <v>AUROBINDO</v>
          </cell>
          <cell r="F2197" t="n">
            <v>1</v>
          </cell>
          <cell r="G2197" t="str">
            <v>FA</v>
          </cell>
          <cell r="H2197" t="str">
            <v>NÃO</v>
          </cell>
          <cell r="I2197" t="n">
            <v>33.33687650600195</v>
          </cell>
        </row>
        <row r="2198">
          <cell r="A2198" t="n">
            <v>92390234</v>
          </cell>
          <cell r="B2198" t="n">
            <v>20</v>
          </cell>
          <cell r="C2198" t="str">
            <v xml:space="preserve">CULTURA VIVA DE BACILLUS CEREUS ESPORULADOS - 5ML</v>
          </cell>
          <cell r="D2198" t="str">
            <v xml:space="preserve">BIOVICERIN - 5ML</v>
          </cell>
          <cell r="E2198" t="str">
            <v>GEYER</v>
          </cell>
          <cell r="F2198" t="n">
            <v>1</v>
          </cell>
          <cell r="G2198" t="str">
            <v>UN</v>
          </cell>
          <cell r="H2198" t="str">
            <v>NÃO</v>
          </cell>
          <cell r="I2198" t="n">
            <v>3.2503702729360771</v>
          </cell>
        </row>
        <row r="2199">
          <cell r="A2199" t="n">
            <v>90222105</v>
          </cell>
          <cell r="B2199" t="n">
            <v>20</v>
          </cell>
          <cell r="C2199" t="str">
            <v xml:space="preserve">CLORIDRATO DE FEXOFENADINA - 120MG</v>
          </cell>
          <cell r="D2199" t="str">
            <v xml:space="preserve">ALLEGRA - 120MG</v>
          </cell>
          <cell r="E2199" t="str">
            <v>SANOFI-AVENTIS</v>
          </cell>
          <cell r="F2199" t="n">
            <v>1</v>
          </cell>
          <cell r="G2199" t="str">
            <v>COM</v>
          </cell>
          <cell r="H2199" t="str">
            <v>NÃO</v>
          </cell>
          <cell r="I2199" t="n">
            <v>4.4410427372598207</v>
          </cell>
        </row>
        <row r="2200">
          <cell r="A2200" t="n">
            <v>92396380</v>
          </cell>
          <cell r="B2200" t="n">
            <v>20</v>
          </cell>
          <cell r="C2200" t="str">
            <v xml:space="preserve">CLORIDRATO DE DOBUTAMINA - 250MG  20ML</v>
          </cell>
          <cell r="D2200" t="str">
            <v xml:space="preserve">DOBTAN - 250MG  20ML</v>
          </cell>
          <cell r="E2200" t="str">
            <v xml:space="preserve">UNIAO QUIMICA</v>
          </cell>
          <cell r="F2200" t="n">
            <v>1</v>
          </cell>
          <cell r="G2200" t="str">
            <v>AMP</v>
          </cell>
          <cell r="H2200" t="str">
            <v>NÃO</v>
          </cell>
          <cell r="I2200" t="n">
            <v>38.010874137755586</v>
          </cell>
        </row>
        <row r="2201">
          <cell r="A2201" t="n">
            <v>90220692</v>
          </cell>
          <cell r="B2201" t="n">
            <v>20</v>
          </cell>
          <cell r="C2201" t="str">
            <v xml:space="preserve">DIPIRONA SÓDICA 500 MGML SOL. ORAL FR. VD. GTS. X 10 ML</v>
          </cell>
          <cell r="D2201" t="str">
            <v xml:space="preserve">NOVALGINA 500 MGML SOL. ORAL FR. VD. GTS. X 10 ML</v>
          </cell>
          <cell r="E2201" t="str">
            <v>SANOFI-AVENTIS</v>
          </cell>
          <cell r="F2201" t="n">
            <v>200</v>
          </cell>
          <cell r="G2201" t="str">
            <v>GTS</v>
          </cell>
          <cell r="H2201" t="str">
            <v>SIM</v>
          </cell>
          <cell r="I2201" t="n">
            <v>0.043167702462450837</v>
          </cell>
        </row>
        <row r="2202">
          <cell r="A2202" t="n">
            <v>90135725</v>
          </cell>
          <cell r="B2202" t="n">
            <v>20</v>
          </cell>
          <cell r="C2202" t="str">
            <v xml:space="preserve">AMOXICILINA+CLAVULANATO DE POTÁSSIO 500 MG + 100 MG PÓ SOL. INJ. CX. 10 FA + 10 DIL. X 10 ML</v>
          </cell>
          <cell r="D2202" t="str">
            <v xml:space="preserve">DOCLAXIN 500 MG + 100 MG PÓ SOL. INJ. CX. 10 FA + 10 DIL. X 10 ML</v>
          </cell>
          <cell r="E2202" t="str">
            <v>ARISTON</v>
          </cell>
          <cell r="F2202" t="n">
            <v>1</v>
          </cell>
          <cell r="G2202" t="str">
            <v>UN</v>
          </cell>
          <cell r="H2202" t="str">
            <v>NÃO</v>
          </cell>
          <cell r="I2202" t="n">
            <v>33.201015186947046</v>
          </cell>
        </row>
        <row r="2203">
          <cell r="A2203" t="n">
            <v>92399738</v>
          </cell>
          <cell r="B2203" t="n">
            <v>20</v>
          </cell>
          <cell r="C2203" t="str">
            <v xml:space="preserve">DIPROPIONATO DE BECLOMETASONA - 250MCG SPRAY</v>
          </cell>
          <cell r="D2203" t="str">
            <v xml:space="preserve">CLENIL - 250MCG SPRAY</v>
          </cell>
          <cell r="E2203" t="str">
            <v>CHIESI</v>
          </cell>
          <cell r="F2203" t="n">
            <v>200</v>
          </cell>
          <cell r="G2203" t="str">
            <v>DOSE</v>
          </cell>
          <cell r="H2203" t="str">
            <v>SIM</v>
          </cell>
          <cell r="I2203" t="n">
            <v>0.30988080109694105</v>
          </cell>
        </row>
        <row r="2204">
          <cell r="A2204" t="n">
            <v>92383742</v>
          </cell>
          <cell r="B2204" t="n">
            <v>20</v>
          </cell>
          <cell r="C2204" t="str">
            <v xml:space="preserve">CLORIDRATO DE RANITIDINA - 15MGML  120ML XPE</v>
          </cell>
          <cell r="D2204" t="str">
            <v xml:space="preserve">ANTAK - 15MGML  120ML XPE</v>
          </cell>
          <cell r="E2204" t="str">
            <v>GLAXOSMITKLINE</v>
          </cell>
          <cell r="F2204" t="n">
            <v>120</v>
          </cell>
          <cell r="G2204" t="str">
            <v>ML</v>
          </cell>
          <cell r="H2204" t="str">
            <v>SIM</v>
          </cell>
          <cell r="I2204" t="n">
            <v>0.37689453291017977</v>
          </cell>
        </row>
        <row r="2205">
          <cell r="A2205" t="n">
            <v>90197860</v>
          </cell>
          <cell r="B2205" t="n">
            <v>20</v>
          </cell>
          <cell r="C2205" t="str">
            <v xml:space="preserve">PROGESTERONA 200 MG CX. 14 CAP.</v>
          </cell>
          <cell r="D2205" t="str">
            <v xml:space="preserve">UTROGESTAN 200 MG CX. 14 CAP.</v>
          </cell>
          <cell r="E2205" t="str">
            <v>FARMOQUIMICA</v>
          </cell>
          <cell r="F2205" t="n">
            <v>1</v>
          </cell>
          <cell r="G2205" t="str">
            <v>CAP</v>
          </cell>
          <cell r="H2205" t="str">
            <v>NÃO</v>
          </cell>
          <cell r="I2205" t="n">
            <v>3.1251087451673252</v>
          </cell>
        </row>
        <row r="2206">
          <cell r="A2206" t="n">
            <v>90260708</v>
          </cell>
          <cell r="B2206" t="n">
            <v>20</v>
          </cell>
          <cell r="C2206" t="str">
            <v xml:space="preserve">CILOSTAZOL - 100MG</v>
          </cell>
          <cell r="D2206" t="str">
            <v xml:space="preserve">CLAUDIC - 100MG</v>
          </cell>
          <cell r="E2206" t="str">
            <v xml:space="preserve">BIOLAB SANUS</v>
          </cell>
          <cell r="F2206" t="n">
            <v>1</v>
          </cell>
          <cell r="G2206" t="str">
            <v>COM</v>
          </cell>
          <cell r="H2206" t="str">
            <v>NÃO</v>
          </cell>
          <cell r="I2206" t="n">
            <v>2.0462921822276114</v>
          </cell>
        </row>
        <row r="2207">
          <cell r="A2207" t="n">
            <v>90175441</v>
          </cell>
          <cell r="B2207" t="n">
            <v>20</v>
          </cell>
          <cell r="C2207" t="str">
            <v xml:space="preserve">SULFATO DE NEOMICINA+BACITRACINA  5 MG + 250 UIG POMADA DERM. BISN. X 15 G</v>
          </cell>
          <cell r="D2207" t="str">
            <v xml:space="preserve">NEOTRICIN 5 MG + 250 UIG POMADA DERM. BISN. X 15 G</v>
          </cell>
          <cell r="E2207" t="str">
            <v>LEGRAND</v>
          </cell>
          <cell r="F2207" t="n">
            <v>15</v>
          </cell>
          <cell r="G2207" t="str">
            <v>G</v>
          </cell>
          <cell r="H2207" t="str">
            <v>SIM</v>
          </cell>
          <cell r="I2207" t="n">
            <v>0.80090088243413193</v>
          </cell>
        </row>
        <row r="2208">
          <cell r="A2208" t="n">
            <v>92447333</v>
          </cell>
          <cell r="B2208" t="n">
            <v>20</v>
          </cell>
          <cell r="C2208" t="str">
            <v xml:space="preserve">CLORETO DE SODIO - 20%  20ML</v>
          </cell>
          <cell r="D2208" t="str">
            <v xml:space="preserve">CLORETO DE SODIO - 20%  20ML</v>
          </cell>
          <cell r="E2208" t="str">
            <v xml:space="preserve">HALEX ISTAR INDÚSTRIA</v>
          </cell>
          <cell r="F2208" t="n">
            <v>1</v>
          </cell>
          <cell r="G2208" t="str">
            <v>AMP</v>
          </cell>
          <cell r="H2208" t="str">
            <v>NÃO</v>
          </cell>
          <cell r="I2208" t="n">
            <v>1.0487113979585705</v>
          </cell>
        </row>
        <row r="2209">
          <cell r="A2209" t="n">
            <v>90186877</v>
          </cell>
          <cell r="B2209" t="n">
            <v>20</v>
          </cell>
          <cell r="C2209" t="str">
            <v xml:space="preserve">CARBAMAZEPINA - 400MG</v>
          </cell>
          <cell r="D2209" t="str">
            <v xml:space="preserve">TEGRETOL CR - 400MG</v>
          </cell>
          <cell r="E2209" t="str">
            <v>NOVARTIS</v>
          </cell>
          <cell r="F2209" t="n">
            <v>1</v>
          </cell>
          <cell r="G2209" t="str">
            <v>COM</v>
          </cell>
          <cell r="H2209" t="str">
            <v>NÃO</v>
          </cell>
          <cell r="I2209" t="n">
            <v>2.0231075003673711</v>
          </cell>
        </row>
        <row r="2210">
          <cell r="A2210" t="n">
            <v>90202104</v>
          </cell>
          <cell r="B2210" t="n">
            <v>20</v>
          </cell>
          <cell r="C2210" t="str">
            <v xml:space="preserve">CLORIDRATO DE TRAMADOL - 100MG (50MGML) SOL. INJ.</v>
          </cell>
          <cell r="D2210" t="str">
            <v xml:space="preserve">ZAMADOL - 100MG (50MGML) SOL. INJ.</v>
          </cell>
          <cell r="E2210" t="str">
            <v>BERGAMO</v>
          </cell>
          <cell r="F2210" t="n">
            <v>1</v>
          </cell>
          <cell r="G2210" t="str">
            <v>AMP</v>
          </cell>
          <cell r="H2210" t="str">
            <v>NÃO</v>
          </cell>
          <cell r="I2210" t="n">
            <v>8.3903901969290029</v>
          </cell>
        </row>
        <row r="2211">
          <cell r="A2211" t="n">
            <v>90186486</v>
          </cell>
          <cell r="B2211" t="n">
            <v>20</v>
          </cell>
          <cell r="C2211" t="str">
            <v xml:space="preserve">CLORIDRATO DE XILOMETAZOLINA 0,1% SOL. NASAL FR. GTS. X 15 ML</v>
          </cell>
          <cell r="D2211" t="str">
            <v xml:space="preserve">OTRIVINA UMECTANTE 0,1% SOL. NASAL FR. GTS. X 15 ML</v>
          </cell>
          <cell r="E2211" t="str">
            <v>NOVARTIS</v>
          </cell>
          <cell r="F2211" t="n">
            <v>300</v>
          </cell>
          <cell r="G2211" t="str">
            <v>GTS</v>
          </cell>
          <cell r="H2211" t="str">
            <v>SIM</v>
          </cell>
          <cell r="I2211" t="n">
            <v>0.01570393887125749</v>
          </cell>
        </row>
        <row r="2212">
          <cell r="A2212" t="n">
            <v>92459064</v>
          </cell>
          <cell r="B2212" t="n">
            <v>20</v>
          </cell>
          <cell r="C2212" t="str">
            <v xml:space="preserve">CLORIDRATO DE LEVOBUPIVACAINA 0,75% - 20ML S VASO</v>
          </cell>
          <cell r="D2212" t="str">
            <v xml:space="preserve">NOVABUPI 0,75% - 20ML S VASO</v>
          </cell>
          <cell r="E2212" t="str">
            <v>CRISTALIA</v>
          </cell>
          <cell r="F2212" t="n">
            <v>20</v>
          </cell>
          <cell r="G2212" t="str">
            <v>ML</v>
          </cell>
          <cell r="H2212" t="str">
            <v>SIM</v>
          </cell>
          <cell r="I2212" t="n">
            <v>1.6785338894937252</v>
          </cell>
        </row>
        <row r="2213">
          <cell r="A2213" t="n">
            <v>90848861</v>
          </cell>
          <cell r="B2213" t="n">
            <v>20</v>
          </cell>
          <cell r="C2213" t="str">
            <v xml:space="preserve">ÓLEO MINERAL+ÓXIDO DE ZINCO+ASSOCIAÇÕES</v>
          </cell>
          <cell r="D2213" t="str">
            <v xml:space="preserve">DERMODEX PREVENT CREME BISN.X 45 G</v>
          </cell>
          <cell r="E2213" t="str">
            <v>B-MS</v>
          </cell>
          <cell r="F2213" t="n">
            <v>45</v>
          </cell>
          <cell r="G2213" t="str">
            <v>G</v>
          </cell>
          <cell r="H2213" t="str">
            <v>SIM</v>
          </cell>
          <cell r="I2213" t="n">
            <v>0.36119059403892234</v>
          </cell>
        </row>
        <row r="2214">
          <cell r="A2214" t="n">
            <v>90124464</v>
          </cell>
          <cell r="B2214" t="n">
            <v>20</v>
          </cell>
          <cell r="C2214" t="str">
            <v>PENTOXIFILINA</v>
          </cell>
          <cell r="D2214" t="str">
            <v xml:space="preserve">VASCER 20 MGML SOL. INJ. 50 AMP. X 5 ML</v>
          </cell>
          <cell r="E2214" t="str">
            <v xml:space="preserve">UNIAO QUIMICA</v>
          </cell>
          <cell r="F2214" t="n">
            <v>1</v>
          </cell>
          <cell r="G2214" t="str">
            <v>AMP</v>
          </cell>
          <cell r="H2214" t="str">
            <v>NÃO</v>
          </cell>
          <cell r="I2214" t="n">
            <v>2.2007820409912693</v>
          </cell>
        </row>
        <row r="2215">
          <cell r="A2215" t="n">
            <v>90301390</v>
          </cell>
          <cell r="B2215" t="n">
            <v>20</v>
          </cell>
          <cell r="C2215" t="str">
            <v xml:space="preserve">GLICOSE 10% SOL. INJ. IV SIST. FECH. CX. 10 BOLSA PVC X 1000ML</v>
          </cell>
          <cell r="D2215" t="str">
            <v xml:space="preserve">GLICOSE 10% SOL. INJ. IV SIST. FECH. CX. 10 BOLSA PVC X 1000ML</v>
          </cell>
          <cell r="E2215" t="str">
            <v>J.P</v>
          </cell>
          <cell r="F2215" t="n">
            <v>1</v>
          </cell>
          <cell r="G2215" t="str">
            <v>UN</v>
          </cell>
          <cell r="H2215" t="str">
            <v>NÃO</v>
          </cell>
          <cell r="I2215" t="n">
            <v>12.758098047278059</v>
          </cell>
        </row>
        <row r="2216">
          <cell r="A2216" t="n">
            <v>90291808</v>
          </cell>
          <cell r="B2216" t="n">
            <v>20</v>
          </cell>
          <cell r="C2216" t="str">
            <v xml:space="preserve">CLORIDRATO DE TRAZODONA 100 MG. CX. 30 CP. REV.</v>
          </cell>
          <cell r="D2216" t="str">
            <v xml:space="preserve">DONAREN 100 MG. CX. 30 CP. REV.</v>
          </cell>
          <cell r="E2216" t="str">
            <v>APSEN</v>
          </cell>
          <cell r="F2216" t="n">
            <v>1</v>
          </cell>
          <cell r="G2216" t="str">
            <v>COM</v>
          </cell>
          <cell r="H2216" t="str">
            <v>NÃO</v>
          </cell>
          <cell r="I2216" t="n">
            <v>2.2987444209056478</v>
          </cell>
        </row>
        <row r="2217">
          <cell r="A2217" t="n">
            <v>90149386</v>
          </cell>
          <cell r="B2217" t="n">
            <v>20</v>
          </cell>
          <cell r="C2217" t="str">
            <v xml:space="preserve">DIMENIDRINATO+PIRIDOXINA 50 MG + 10 MG FR. 20 CP.</v>
          </cell>
          <cell r="D2217" t="str">
            <v xml:space="preserve">DRAMAVIT B6 50 MG + 10 MG FR. 20 CP.</v>
          </cell>
          <cell r="E2217" t="str">
            <v>LUPER</v>
          </cell>
          <cell r="F2217" t="n">
            <v>1</v>
          </cell>
          <cell r="G2217" t="str">
            <v>COM</v>
          </cell>
          <cell r="H2217" t="str">
            <v>NÃO</v>
          </cell>
          <cell r="I2217" t="n">
            <v>0.69145004694664547</v>
          </cell>
        </row>
        <row r="2218">
          <cell r="A2218" t="n">
            <v>92380069</v>
          </cell>
          <cell r="B2218" t="n">
            <v>20</v>
          </cell>
          <cell r="C2218" t="str">
            <v xml:space="preserve">DIPIRONA SODICA - 500MG  10ML</v>
          </cell>
          <cell r="D2218" t="str">
            <v xml:space="preserve">DIPIRONA SODICA - 500MG  10ML</v>
          </cell>
          <cell r="E2218" t="str">
            <v xml:space="preserve">EMS SA</v>
          </cell>
          <cell r="F2218" t="n">
            <v>200</v>
          </cell>
          <cell r="G2218" t="str">
            <v>GTS</v>
          </cell>
          <cell r="H2218" t="str">
            <v>SIM</v>
          </cell>
          <cell r="I2218" t="n">
            <v>0.016159823656429012</v>
          </cell>
        </row>
        <row r="2219">
          <cell r="A2219" t="n">
            <v>92404243</v>
          </cell>
          <cell r="B2219" t="n">
            <v>20</v>
          </cell>
          <cell r="C2219" t="str">
            <v xml:space="preserve">CLORIDRATO DE HIDROXIZINA 2 MG ML SOL ORAL FR. PLÁST. X 120 ML</v>
          </cell>
          <cell r="D2219" t="str">
            <v xml:space="preserve">HIXIZINE 2 MG ML SOL ORAL FR. PLÁST. X 120 ML</v>
          </cell>
          <cell r="E2219" t="str">
            <v>THERASKIN</v>
          </cell>
          <cell r="F2219" t="n">
            <v>120</v>
          </cell>
          <cell r="G2219" t="str">
            <v>ML</v>
          </cell>
          <cell r="H2219" t="str">
            <v>SIM</v>
          </cell>
          <cell r="I2219" t="n">
            <v>0.29136811457219597</v>
          </cell>
        </row>
        <row r="2220">
          <cell r="A2220" t="n">
            <v>92405134</v>
          </cell>
          <cell r="B2220" t="n">
            <v>20</v>
          </cell>
          <cell r="C2220" t="str">
            <v xml:space="preserve">INSULINA HUMANA 70N30R 100 UIML SUSP. INJ. FA X 10 ML</v>
          </cell>
          <cell r="D2220" t="str">
            <v xml:space="preserve">HUMULIN 70N30R 100 UIML SUSP. INJ. FA X 10 ML</v>
          </cell>
          <cell r="E2220" t="str">
            <v xml:space="preserve">ELI LILLY DO BRASIL LTDA</v>
          </cell>
          <cell r="F2220" t="n">
            <v>1000</v>
          </cell>
          <cell r="G2220" t="str">
            <v>UI</v>
          </cell>
          <cell r="H2220" t="str">
            <v>SIM</v>
          </cell>
          <cell r="I2220" t="n">
            <v>0.047113965870318783</v>
          </cell>
        </row>
        <row r="2221">
          <cell r="A2221" t="n">
            <v>91055016</v>
          </cell>
          <cell r="B2221" t="n">
            <v>20</v>
          </cell>
          <cell r="C2221" t="str">
            <v xml:space="preserve">COBALAMINA CRONOATIVA + TIAMINA + PIRIDOXINA - 5000MCG2,5ML</v>
          </cell>
          <cell r="D2221" t="str">
            <v xml:space="preserve">CRONOBE - 5000MCG2,5ML</v>
          </cell>
          <cell r="E2221" t="str">
            <v xml:space="preserve">BIOLAB SANUS</v>
          </cell>
          <cell r="F2221" t="n">
            <v>1</v>
          </cell>
          <cell r="G2221" t="str">
            <v>AMP</v>
          </cell>
          <cell r="H2221" t="str">
            <v>NÃO</v>
          </cell>
          <cell r="I2221" t="n">
            <v>13.353712446107783</v>
          </cell>
        </row>
        <row r="2222">
          <cell r="A2222" t="n">
            <v>90219651</v>
          </cell>
          <cell r="B2222" t="n">
            <v>20</v>
          </cell>
          <cell r="C2222" t="str">
            <v xml:space="preserve">BROMOPRIDA 4 MGML SOL. ORAL GTS. FR. PLÁST. X 20 ML</v>
          </cell>
          <cell r="D2222" t="str">
            <v xml:space="preserve">DIGESAN 4 MGML SOL. ORAL GTS. FR. PLÁST. X 20 ML</v>
          </cell>
          <cell r="E2222" t="str">
            <v>SANOFI-AVENTIS</v>
          </cell>
          <cell r="F2222" t="n">
            <v>400</v>
          </cell>
          <cell r="G2222" t="str">
            <v>GTS</v>
          </cell>
          <cell r="H2222" t="str">
            <v>SIM</v>
          </cell>
          <cell r="I2222" t="n">
            <v>0.064753924083040967</v>
          </cell>
        </row>
        <row r="2223">
          <cell r="A2223" t="n">
            <v>90306368</v>
          </cell>
          <cell r="B2223" t="n">
            <v>20</v>
          </cell>
          <cell r="C2223" t="str">
            <v xml:space="preserve">CLORETO DE SODIO 0,9% SOL. INJ. CX. 20 BOLSA SIST. FECH. X 500 ML</v>
          </cell>
          <cell r="D2223" t="str">
            <v xml:space="preserve">CLORETO DE SODIO 0,9% SOL. INJ. CX. 20 BOLSA SIST. FECH. X 500 ML</v>
          </cell>
          <cell r="E2223" t="str">
            <v xml:space="preserve">LABORATORIO SANOBIOL</v>
          </cell>
          <cell r="F2223" t="n">
            <v>1</v>
          </cell>
          <cell r="G2223" t="str">
            <v>UN</v>
          </cell>
          <cell r="H2223" t="str">
            <v>NÃO</v>
          </cell>
          <cell r="I2223" t="n">
            <v>6.4771096074453256</v>
          </cell>
        </row>
        <row r="2224">
          <cell r="A2224" t="n">
            <v>92405550</v>
          </cell>
          <cell r="B2224" t="n">
            <v>20</v>
          </cell>
          <cell r="C2224" t="str">
            <v xml:space="preserve">CEFALEXINA - 250MG  100ML SUSP</v>
          </cell>
          <cell r="D2224" t="str">
            <v xml:space="preserve">KEFLEX - 250MG  100ML</v>
          </cell>
          <cell r="E2224" t="str">
            <v xml:space="preserve">MERCK BAGO</v>
          </cell>
          <cell r="F2224" t="n">
            <v>100</v>
          </cell>
          <cell r="G2224" t="str">
            <v>ML</v>
          </cell>
          <cell r="H2224" t="str">
            <v>SIM</v>
          </cell>
          <cell r="I2224" t="n">
            <v>0.79138402316207945</v>
          </cell>
        </row>
        <row r="2225">
          <cell r="A2225" t="n">
            <v>90566017</v>
          </cell>
          <cell r="B2225" t="n">
            <v>20</v>
          </cell>
          <cell r="C2225" t="str">
            <v xml:space="preserve">HEXAMIDINA + CLORIDRATO DE TETRACAINA COLUTORIO - 30ML</v>
          </cell>
          <cell r="D2225" t="str">
            <v xml:space="preserve">HEXOMEDINE COLUTORIO - 30ML</v>
          </cell>
          <cell r="E2225" t="str">
            <v>SANOFI-AVENTIS</v>
          </cell>
          <cell r="F2225" t="n">
            <v>30</v>
          </cell>
          <cell r="G2225" t="str">
            <v>ML</v>
          </cell>
          <cell r="H2225" t="str">
            <v>SIM</v>
          </cell>
          <cell r="I2225" t="n">
            <v>0.78519694356287451</v>
          </cell>
        </row>
        <row r="2226">
          <cell r="A2226" t="n">
            <v>90269276</v>
          </cell>
          <cell r="B2226" t="n">
            <v>20</v>
          </cell>
          <cell r="C2226" t="str">
            <v>AZITROMICINA</v>
          </cell>
          <cell r="D2226" t="str">
            <v xml:space="preserve">AZITROMICINA 500 MG CX. 60 CP. REV.</v>
          </cell>
          <cell r="E2226" t="str">
            <v>EUROFARMA</v>
          </cell>
          <cell r="F2226" t="n">
            <v>1</v>
          </cell>
          <cell r="G2226" t="str">
            <v>COM</v>
          </cell>
          <cell r="H2226" t="str">
            <v>NÃO</v>
          </cell>
          <cell r="I2226" t="n">
            <v>5.4588690945969391</v>
          </cell>
        </row>
        <row r="2227">
          <cell r="A2227" t="n">
            <v>90196813</v>
          </cell>
          <cell r="B2227" t="n">
            <v>20</v>
          </cell>
          <cell r="C2227" t="str">
            <v xml:space="preserve">CLORIDRATO DE DILTIAZEM - 60MG</v>
          </cell>
          <cell r="D2227" t="str">
            <v xml:space="preserve">CARDIZEM  - 60MG</v>
          </cell>
          <cell r="E2227" t="str">
            <v xml:space="preserve">BOEHRINGER INGELHEIM</v>
          </cell>
          <cell r="F2227" t="n">
            <v>1</v>
          </cell>
          <cell r="G2227" t="str">
            <v>COM</v>
          </cell>
          <cell r="H2227" t="str">
            <v>NÃO</v>
          </cell>
          <cell r="I2227" t="n">
            <v>0.75119769849981222</v>
          </cell>
        </row>
        <row r="2228">
          <cell r="A2228" t="n">
            <v>92430260</v>
          </cell>
          <cell r="B2228" t="n">
            <v>20</v>
          </cell>
          <cell r="C2228" t="str">
            <v xml:space="preserve">TETRACICLINA + ANFOTERICINA B  25 MGG+ 12,5 MGG CREME VAG. BISN. X 45 G + 10 APLICADOR</v>
          </cell>
          <cell r="D2228" t="str">
            <v xml:space="preserve">TETRACICLINA + ANFOTERICINA B  25 MGG+ 12,5 MGG CREME VAG. BISN. X 45 G + 10 APLICADOR</v>
          </cell>
          <cell r="E2228" t="str">
            <v>MEDLEY</v>
          </cell>
          <cell r="F2228" t="n">
            <v>45</v>
          </cell>
          <cell r="G2228" t="str">
            <v>G</v>
          </cell>
          <cell r="H2228" t="str">
            <v>SIM</v>
          </cell>
          <cell r="I2228" t="n">
            <v>0.69376311578806538</v>
          </cell>
        </row>
        <row r="2229">
          <cell r="A2229" t="n">
            <v>90305035</v>
          </cell>
          <cell r="B2229" t="n">
            <v>20</v>
          </cell>
          <cell r="C2229" t="str">
            <v xml:space="preserve">GLICOSE 5% SOL. INJ. SIST. FECH. BOLSA X 250 ML</v>
          </cell>
          <cell r="D2229" t="str">
            <v xml:space="preserve">GLICOSE 5% SOL. INJ. SIST. FECH. BOLSA X 250 ML</v>
          </cell>
          <cell r="E2229" t="str">
            <v>TEXON</v>
          </cell>
          <cell r="F2229" t="n">
            <v>1</v>
          </cell>
          <cell r="G2229" t="str">
            <v>UN</v>
          </cell>
          <cell r="H2229" t="str">
            <v>NÃO</v>
          </cell>
          <cell r="I2229" t="n">
            <v>4.7910703202963694</v>
          </cell>
        </row>
        <row r="2230">
          <cell r="A2230" t="n">
            <v>90938879</v>
          </cell>
          <cell r="B2230" t="n">
            <v>20</v>
          </cell>
          <cell r="C2230" t="str">
            <v xml:space="preserve">DIGESTIVO IN VIVO CINTILOGRAFIA PARA DETERM. DO TEMPO DE ESVAZIAMENTO GASTRICO</v>
          </cell>
          <cell r="D2230" t="str">
            <v xml:space="preserve">DIGESTIVO IN VIVO CINTILOGRAFIA PARA DETERM. DO TEMPO DE ESVAZIAMENTO GASTRICO</v>
          </cell>
          <cell r="E2230" t="str">
            <v>SBMN</v>
          </cell>
          <cell r="F2230" t="n">
            <v>1</v>
          </cell>
          <cell r="G2230" t="str">
            <v>UN</v>
          </cell>
          <cell r="H2230" t="str">
            <v>NÃO</v>
          </cell>
          <cell r="I2230" t="n">
            <v>249.06787323685606</v>
          </cell>
        </row>
        <row r="2231">
          <cell r="A2231" t="n">
            <v>90938895</v>
          </cell>
          <cell r="B2231" t="n">
            <v>20</v>
          </cell>
          <cell r="C2231" t="str">
            <v xml:space="preserve">Insumo radioativo - colóide ou DTPA-99mTc para Cintilografia para estudo de transito esofagico</v>
          </cell>
          <cell r="D2231" t="str">
            <v xml:space="preserve">Insumo radioativo - colóide ou DTPA-99mTc para Cintilografia para estudo de transito esofagico</v>
          </cell>
          <cell r="E2231" t="str">
            <v>SBMN</v>
          </cell>
          <cell r="F2231" t="n">
            <v>1</v>
          </cell>
          <cell r="G2231" t="str">
            <v>UN</v>
          </cell>
          <cell r="H2231" t="str">
            <v>NÃO</v>
          </cell>
          <cell r="I2231" t="n">
            <v>224.60805594449999</v>
          </cell>
        </row>
        <row r="2232">
          <cell r="A2232" t="n">
            <v>90938860</v>
          </cell>
          <cell r="B2232" t="n">
            <v>20</v>
          </cell>
          <cell r="C2232" t="str">
            <v xml:space="preserve">Insumo radioativo - hemácias-99mTc (in vivo ou in vivitro ) para Cintilografia para deteccao de hemorragia digestoria nao ativa</v>
          </cell>
          <cell r="D2232" t="str">
            <v xml:space="preserve">Insumo radioativo - hemácias-99mTc (in vivo ou in vivitro ) para Cintilografia para deteccao de hemorragia digestoria nao ativa</v>
          </cell>
          <cell r="E2232" t="str">
            <v>SBMN</v>
          </cell>
          <cell r="F2232" t="n">
            <v>1</v>
          </cell>
          <cell r="G2232" t="str">
            <v>UN</v>
          </cell>
          <cell r="H2232" t="str">
            <v>NÃO</v>
          </cell>
          <cell r="I2232" t="n">
            <v>224.60805594449999</v>
          </cell>
        </row>
        <row r="2233">
          <cell r="A2233" t="n">
            <v>90938704</v>
          </cell>
          <cell r="B2233" t="n">
            <v>20</v>
          </cell>
          <cell r="C2233" t="str">
            <v xml:space="preserve">Insumo radioativo - pirofosfato-99mTc para cintilografia para pesquisa de necrose miocárdica</v>
          </cell>
          <cell r="D2233" t="str">
            <v xml:space="preserve">Insumo radioativo - pirofosfato-99mTc para cintilografia para pesquisa de necrose miocárdica</v>
          </cell>
          <cell r="E2233" t="str">
            <v>SBMN</v>
          </cell>
          <cell r="F2233" t="n">
            <v>1</v>
          </cell>
          <cell r="G2233" t="str">
            <v>UN</v>
          </cell>
          <cell r="H2233" t="str">
            <v>NÃO</v>
          </cell>
          <cell r="I2233" t="n">
            <v>224.60805594449999</v>
          </cell>
        </row>
        <row r="2234">
          <cell r="A2234" t="n">
            <v>90210999</v>
          </cell>
          <cell r="B2234" t="n">
            <v>20</v>
          </cell>
          <cell r="C2234" t="str">
            <v>CIMETIDINA</v>
          </cell>
          <cell r="D2234" t="str">
            <v xml:space="preserve">ULCINAX 300 MG (150 MGML)SOL. INJ. CX. 6 AMP X 2 ML</v>
          </cell>
          <cell r="E2234" t="str">
            <v xml:space="preserve">NEO QUIMICA</v>
          </cell>
          <cell r="F2234" t="n">
            <v>1</v>
          </cell>
          <cell r="G2234" t="str">
            <v>AMP</v>
          </cell>
          <cell r="H2234" t="str">
            <v>NÃO</v>
          </cell>
          <cell r="I2234" t="n">
            <v>2.3144514440100012</v>
          </cell>
        </row>
        <row r="2235">
          <cell r="A2235" t="n">
            <v>92420834</v>
          </cell>
          <cell r="B2235" t="n">
            <v>20</v>
          </cell>
          <cell r="C2235" t="str">
            <v xml:space="preserve">FOSFATO SÓDICO DE PREDNISOLONA 20 MG CX. 10  CP.</v>
          </cell>
          <cell r="D2235" t="str">
            <v xml:space="preserve">PRELONE 20 MG CX. 10  CP.</v>
          </cell>
          <cell r="E2235" t="str">
            <v xml:space="preserve">ACHÉ LABORATÓRIOS FARMACÊUTICO</v>
          </cell>
          <cell r="F2235" t="n">
            <v>1</v>
          </cell>
          <cell r="G2235" t="str">
            <v>COM</v>
          </cell>
          <cell r="H2235" t="str">
            <v>NÃO</v>
          </cell>
          <cell r="I2235" t="n">
            <v>2.0883140516780707</v>
          </cell>
        </row>
        <row r="2236">
          <cell r="A2236" t="n">
            <v>90138970</v>
          </cell>
          <cell r="B2236" t="n">
            <v>20</v>
          </cell>
          <cell r="C2236" t="str">
            <v xml:space="preserve">DESLORATADINA 0,5 MGML  XPE. FR. VD. X 100 ML + DOSADOR</v>
          </cell>
          <cell r="D2236" t="str">
            <v xml:space="preserve">DESALEX  0,5 MGML  XPE. FR. VD. X 100 ML + DOSADOR</v>
          </cell>
          <cell r="E2236" t="str">
            <v xml:space="preserve">SCHERING PLOUGHMANTECORP</v>
          </cell>
          <cell r="F2236" t="n">
            <v>100</v>
          </cell>
          <cell r="G2236" t="str">
            <v>ML</v>
          </cell>
          <cell r="H2236" t="str">
            <v>SIM</v>
          </cell>
          <cell r="I2236" t="n">
            <v>0.6909733103353296</v>
          </cell>
        </row>
        <row r="2237">
          <cell r="A2237" t="n">
            <v>92426182</v>
          </cell>
          <cell r="B2237" t="n">
            <v>20</v>
          </cell>
          <cell r="C2237" t="str">
            <v xml:space="preserve">SUCCINATO DE METOPROLOL 25 MG CX. 20 CP. LIB. CONTROL.</v>
          </cell>
          <cell r="D2237" t="str">
            <v xml:space="preserve">SELOZOK 25 MG CX. 20 CP. LIB. CONTROL.</v>
          </cell>
          <cell r="E2237" t="str">
            <v>ASTRAZENECA</v>
          </cell>
          <cell r="F2237" t="n">
            <v>1</v>
          </cell>
          <cell r="G2237" t="str">
            <v>COM</v>
          </cell>
          <cell r="H2237" t="str">
            <v>NÃO</v>
          </cell>
          <cell r="I2237" t="n">
            <v>0.73808512694910211</v>
          </cell>
        </row>
        <row r="2238">
          <cell r="A2238" t="n">
            <v>90134664</v>
          </cell>
          <cell r="B2238" t="n">
            <v>20</v>
          </cell>
          <cell r="C2238" t="str">
            <v>CITALOPRAM</v>
          </cell>
          <cell r="D2238" t="str">
            <v xml:space="preserve">PROCIMAX 40 MG CX. 28 CP</v>
          </cell>
          <cell r="E2238" t="str">
            <v>LIBBS</v>
          </cell>
          <cell r="F2238" t="n">
            <v>1</v>
          </cell>
          <cell r="G2238" t="str">
            <v>COM</v>
          </cell>
          <cell r="H2238" t="str">
            <v>NÃO</v>
          </cell>
          <cell r="I2238" t="n">
            <v>3.5938427866087737</v>
          </cell>
        </row>
        <row r="2239">
          <cell r="A2239" t="n">
            <v>90185790</v>
          </cell>
          <cell r="B2239" t="n">
            <v>20</v>
          </cell>
          <cell r="C2239" t="str">
            <v xml:space="preserve">CLORIDRATO DE CLOMIPRAMINA - 75MG</v>
          </cell>
          <cell r="D2239" t="str">
            <v xml:space="preserve">ANAFRANIL - 75MG</v>
          </cell>
          <cell r="E2239" t="str">
            <v>NOVARTIS</v>
          </cell>
          <cell r="F2239" t="n">
            <v>1</v>
          </cell>
          <cell r="G2239" t="str">
            <v>COM</v>
          </cell>
          <cell r="H2239" t="str">
            <v>NÃO</v>
          </cell>
          <cell r="I2239" t="n">
            <v>3.5373248263515511</v>
          </cell>
        </row>
        <row r="2240">
          <cell r="A2240" t="n">
            <v>92385036</v>
          </cell>
          <cell r="B2240" t="n">
            <v>20</v>
          </cell>
          <cell r="C2240" t="str">
            <v xml:space="preserve">CETOPROFENO IM - 100MG  2ML</v>
          </cell>
          <cell r="D2240" t="str">
            <v xml:space="preserve">ARTRINID IM - 100MG  2ML</v>
          </cell>
          <cell r="E2240" t="str">
            <v xml:space="preserve">UNIAO QUIMICA</v>
          </cell>
          <cell r="F2240" t="n">
            <v>1</v>
          </cell>
          <cell r="G2240" t="str">
            <v>AMP</v>
          </cell>
          <cell r="H2240" t="str">
            <v>NÃO</v>
          </cell>
          <cell r="I2240" t="n">
            <v>2.5091328846635621</v>
          </cell>
        </row>
        <row r="2241">
          <cell r="A2241" t="n">
            <v>92438199</v>
          </cell>
          <cell r="B2241" t="n">
            <v>20</v>
          </cell>
          <cell r="C2241" t="str">
            <v xml:space="preserve">RIVASTIGMINA 3 MG CX. 28 CAP.</v>
          </cell>
          <cell r="D2241" t="str">
            <v xml:space="preserve">EXELON 3 MG CX. 28 CAP.</v>
          </cell>
          <cell r="E2241" t="str">
            <v>NOVARTIS</v>
          </cell>
          <cell r="F2241" t="n">
            <v>1</v>
          </cell>
          <cell r="G2241" t="str">
            <v>COM</v>
          </cell>
          <cell r="H2241" t="str">
            <v>NÃO</v>
          </cell>
          <cell r="I2241" t="n">
            <v>7.6009309791229356</v>
          </cell>
        </row>
        <row r="2242">
          <cell r="A2242" t="n">
            <v>92435491</v>
          </cell>
          <cell r="B2242" t="n">
            <v>20</v>
          </cell>
          <cell r="C2242" t="str">
            <v xml:space="preserve">CLORETO DE CÁLCIO+CLORETO DE POTÁSSIO+CLORETO DE SÓDIO+LACTATO DE SÓDIO</v>
          </cell>
          <cell r="D2242" t="str">
            <v xml:space="preserve">SOLUÇÃO DE RINGER COM LACTATO DE SÓDIO SOL. INJ. CX. 12 FR. SIST. FECH. X 1000 ML</v>
          </cell>
          <cell r="E2242" t="str">
            <v xml:space="preserve">LABORATORIO SANOBIOL</v>
          </cell>
          <cell r="F2242" t="n">
            <v>1</v>
          </cell>
          <cell r="G2242" t="str">
            <v>UN</v>
          </cell>
          <cell r="H2242" t="str">
            <v>NÃO</v>
          </cell>
          <cell r="I2242" t="n">
            <v>10.549019819304243</v>
          </cell>
        </row>
        <row r="2243">
          <cell r="A2243" t="n">
            <v>90166698</v>
          </cell>
          <cell r="B2243" t="n">
            <v>20</v>
          </cell>
          <cell r="C2243" t="str">
            <v xml:space="preserve">FOSFATO DE SITAGLIPTINA - 100MG</v>
          </cell>
          <cell r="D2243" t="str">
            <v xml:space="preserve">JANUVIA - 100MG</v>
          </cell>
          <cell r="E2243" t="str">
            <v xml:space="preserve">MERCK SHARP &amp; DOHME</v>
          </cell>
          <cell r="F2243" t="n">
            <v>1</v>
          </cell>
          <cell r="G2243" t="str">
            <v>COM</v>
          </cell>
          <cell r="H2243" t="str">
            <v>NÃO</v>
          </cell>
          <cell r="I2243" t="n">
            <v>6.9215345304046751</v>
          </cell>
        </row>
        <row r="2244">
          <cell r="A2244" t="n">
            <v>92418422</v>
          </cell>
          <cell r="B2244" t="n">
            <v>20</v>
          </cell>
          <cell r="C2244" t="str">
            <v xml:space="preserve">PARACETAMOL - 750MG</v>
          </cell>
          <cell r="D2244" t="str">
            <v xml:space="preserve">PARACETAMOL - 750MG</v>
          </cell>
          <cell r="E2244" t="str">
            <v>MEDLEY</v>
          </cell>
          <cell r="F2244" t="n">
            <v>1</v>
          </cell>
          <cell r="G2244" t="str">
            <v>COM</v>
          </cell>
          <cell r="H2244" t="str">
            <v>NÃO</v>
          </cell>
          <cell r="I2244" t="n">
            <v>1.1046840512193687</v>
          </cell>
        </row>
        <row r="2245">
          <cell r="A2245" t="n">
            <v>90249135</v>
          </cell>
          <cell r="B2245" t="n">
            <v>20</v>
          </cell>
          <cell r="C2245" t="str">
            <v xml:space="preserve">SULFATO DE GENTAMICINA 20 MGML SOL. INJ. CX. 50 AMP. X 1 ML</v>
          </cell>
          <cell r="D2245" t="str">
            <v xml:space="preserve">GENTAMICIN 20 MGML SOL. INJ. CX. 50 AMP. X 1 ML</v>
          </cell>
          <cell r="E2245" t="str">
            <v>NOVAFARMA</v>
          </cell>
          <cell r="F2245" t="n">
            <v>1</v>
          </cell>
          <cell r="G2245" t="str">
            <v>AMP</v>
          </cell>
          <cell r="H2245" t="str">
            <v>NÃO</v>
          </cell>
          <cell r="I2245" t="n">
            <v>1.153808374910188</v>
          </cell>
        </row>
        <row r="2246">
          <cell r="A2246" t="n">
            <v>90125479</v>
          </cell>
          <cell r="B2246" t="n">
            <v>20</v>
          </cell>
          <cell r="C2246" t="str">
            <v xml:space="preserve">CLORIDRATO DE ETILEFRINA - 10MGML</v>
          </cell>
          <cell r="D2246" t="str">
            <v xml:space="preserve">ETILEFRIL - 10MGML</v>
          </cell>
          <cell r="E2246" t="str">
            <v xml:space="preserve">UNIAO QUIMICA</v>
          </cell>
          <cell r="F2246" t="n">
            <v>1</v>
          </cell>
          <cell r="G2246" t="str">
            <v>AMP</v>
          </cell>
          <cell r="H2246" t="str">
            <v>NÃO</v>
          </cell>
          <cell r="I2246" t="n">
            <v>1.2472856795454543</v>
          </cell>
        </row>
        <row r="2247">
          <cell r="A2247" t="n">
            <v>90297814</v>
          </cell>
          <cell r="B2247" t="n">
            <v>20</v>
          </cell>
          <cell r="C2247" t="str">
            <v>PREDNISONA</v>
          </cell>
          <cell r="D2247" t="str">
            <v xml:space="preserve">PREDNISONA 20 MG CX. 10 CP.</v>
          </cell>
          <cell r="E2247" t="str">
            <v xml:space="preserve">PRATI DONADUZZI</v>
          </cell>
          <cell r="F2247" t="n">
            <v>1</v>
          </cell>
          <cell r="G2247" t="str">
            <v>COM</v>
          </cell>
          <cell r="H2247" t="str">
            <v>NÃO</v>
          </cell>
          <cell r="I2247" t="n">
            <v>1.6203078997236764</v>
          </cell>
        </row>
        <row r="2248">
          <cell r="A2248" t="n">
            <v>92403000</v>
          </cell>
          <cell r="B2248" t="n">
            <v>20</v>
          </cell>
          <cell r="C2248" t="str">
            <v xml:space="preserve">SUCCINATO DE HIDROCORTISONA - 100MG  2ML</v>
          </cell>
          <cell r="D2248" t="str">
            <v xml:space="preserve">HIDROSONE - 100MG  2ML</v>
          </cell>
          <cell r="E2248" t="str">
            <v>CELLOFARM</v>
          </cell>
          <cell r="F2248" t="n">
            <v>1</v>
          </cell>
          <cell r="G2248" t="str">
            <v>FA</v>
          </cell>
          <cell r="H2248" t="str">
            <v>NÃO</v>
          </cell>
          <cell r="I2248" t="n">
            <v>4.5541422726646728</v>
          </cell>
        </row>
        <row r="2249">
          <cell r="A2249" t="n">
            <v>90464010</v>
          </cell>
          <cell r="B2249" t="n">
            <v>20</v>
          </cell>
          <cell r="C2249" t="str">
            <v xml:space="preserve">SULFATO DE MAGNÉSIO 50% SOL. INJ. CX. 100 AMP X 10 ML</v>
          </cell>
          <cell r="D2249" t="str">
            <v xml:space="preserve">MAGNOSTON 50% SOL. INJ. CX. 100 AMP X 10 ML</v>
          </cell>
          <cell r="E2249" t="str">
            <v>ARISTON</v>
          </cell>
          <cell r="F2249" t="n">
            <v>1</v>
          </cell>
          <cell r="G2249" t="str">
            <v>AMP</v>
          </cell>
          <cell r="H2249" t="str">
            <v>NÃO</v>
          </cell>
          <cell r="I2249" t="n">
            <v>1.3217019702818567</v>
          </cell>
        </row>
        <row r="2250">
          <cell r="A2250" t="n">
            <v>90235690</v>
          </cell>
          <cell r="B2250" t="n">
            <v>20</v>
          </cell>
          <cell r="C2250" t="str">
            <v xml:space="preserve">LOSARTANA POTÁSSICA</v>
          </cell>
          <cell r="D2250" t="str">
            <v xml:space="preserve">LOSARTANA POTÁSSICA  50 MG CX. 28 CP.</v>
          </cell>
          <cell r="E2250" t="str">
            <v xml:space="preserve">MEPHA- RATIOPHARM</v>
          </cell>
          <cell r="F2250" t="n">
            <v>1</v>
          </cell>
          <cell r="G2250" t="str">
            <v>COM</v>
          </cell>
          <cell r="H2250" t="str">
            <v>NÃO</v>
          </cell>
          <cell r="I2250" t="n">
            <v>1.3049778095077083</v>
          </cell>
        </row>
        <row r="2251">
          <cell r="A2251" t="n">
            <v>92461182</v>
          </cell>
          <cell r="B2251" t="n">
            <v>20</v>
          </cell>
          <cell r="C2251" t="str">
            <v xml:space="preserve">ATENOLOL - 50MG</v>
          </cell>
          <cell r="D2251" t="str">
            <v xml:space="preserve">ATENEO - 50MG</v>
          </cell>
          <cell r="E2251" t="str">
            <v xml:space="preserve">NEO QUIMICA</v>
          </cell>
          <cell r="F2251" t="n">
            <v>1</v>
          </cell>
          <cell r="G2251" t="str">
            <v>COM</v>
          </cell>
          <cell r="H2251" t="str">
            <v>NÃO</v>
          </cell>
          <cell r="I2251" t="n">
            <v>0.78519694356287451</v>
          </cell>
        </row>
        <row r="2252">
          <cell r="A2252" t="n">
            <v>92425461</v>
          </cell>
          <cell r="B2252" t="n">
            <v>20</v>
          </cell>
          <cell r="C2252" t="str">
            <v xml:space="preserve">CLORIDRATO DE TANSULOSINA - 0,4MG</v>
          </cell>
          <cell r="D2252" t="str">
            <v xml:space="preserve">SECOTEX - 0,4MG</v>
          </cell>
          <cell r="E2252" t="str">
            <v xml:space="preserve">BOEHRINGER INGELHEIM</v>
          </cell>
          <cell r="F2252" t="n">
            <v>1</v>
          </cell>
          <cell r="G2252" t="str">
            <v>CAP</v>
          </cell>
          <cell r="H2252" t="str">
            <v>NÃO</v>
          </cell>
          <cell r="I2252" t="n">
            <v>4.8005853628828969</v>
          </cell>
        </row>
        <row r="2253">
          <cell r="A2253" t="n">
            <v>92420869</v>
          </cell>
          <cell r="B2253" t="n">
            <v>20</v>
          </cell>
          <cell r="C2253" t="str">
            <v xml:space="preserve">FOSFATO SÓDICO DE PREDNISOLONA 3 MGML SOL. ORAL FR. X 60 ML +  PIPETA DOSADORA</v>
          </cell>
          <cell r="D2253" t="str">
            <v xml:space="preserve">PRELONE FOSFATO 3 MGML SOL. ORAL FR. X 60 ML +  PIPETA DOSADORA</v>
          </cell>
          <cell r="E2253" t="str">
            <v xml:space="preserve">ACHÉ LABORATÓRIOS FARMACÊUTICO</v>
          </cell>
          <cell r="F2253" t="n">
            <v>60</v>
          </cell>
          <cell r="G2253" t="str">
            <v>ML</v>
          </cell>
          <cell r="H2253" t="str">
            <v>SIM</v>
          </cell>
          <cell r="I2253" t="n">
            <v>0.28267089968263481</v>
          </cell>
        </row>
        <row r="2254">
          <cell r="A2254" t="n">
            <v>92427995</v>
          </cell>
          <cell r="B2254" t="n">
            <v>20</v>
          </cell>
          <cell r="C2254" t="str">
            <v xml:space="preserve">SULFATO DE AMICACINA 500 MG (250 MGML) SOL. INJ. AMP. X 2 ML</v>
          </cell>
          <cell r="D2254" t="str">
            <v xml:space="preserve">SULFATO DE AMICACINA 500 MG (250 MGML) SOL. INJ. AMP. X 2 ML</v>
          </cell>
          <cell r="E2254" t="str">
            <v>EUROFARMA</v>
          </cell>
          <cell r="F2254" t="n">
            <v>1</v>
          </cell>
          <cell r="G2254" t="str">
            <v>AMP</v>
          </cell>
          <cell r="H2254" t="str">
            <v>NÃO</v>
          </cell>
          <cell r="I2254" t="n">
            <v>6.1268629337214353</v>
          </cell>
        </row>
        <row r="2255">
          <cell r="A2255" t="n">
            <v>92459749</v>
          </cell>
          <cell r="B2255" t="n">
            <v>20</v>
          </cell>
          <cell r="C2255" t="str">
            <v xml:space="preserve">VALSARTANA + BESILATO DE ANLODIPINO - 80MG  5MG</v>
          </cell>
          <cell r="D2255" t="str">
            <v xml:space="preserve">DIOVAN AMLO - 80MG  5MG</v>
          </cell>
          <cell r="E2255" t="str">
            <v>NOVARTIS</v>
          </cell>
          <cell r="F2255" t="n">
            <v>1</v>
          </cell>
          <cell r="G2255" t="str">
            <v>COM</v>
          </cell>
          <cell r="H2255" t="str">
            <v>NÃO</v>
          </cell>
          <cell r="I2255" t="n">
            <v>3.5251282429614532</v>
          </cell>
        </row>
        <row r="2256">
          <cell r="A2256" t="n">
            <v>90470028</v>
          </cell>
          <cell r="B2256" t="n">
            <v>20</v>
          </cell>
          <cell r="C2256" t="str">
            <v xml:space="preserve">OXITOCINA - 40UI  5ML SPRAY NASAL</v>
          </cell>
          <cell r="D2256" t="str">
            <v xml:space="preserve">SYNTOCINON - 40UI  5ML SPRAY NASAL</v>
          </cell>
          <cell r="E2256" t="str">
            <v>NOVARTIS</v>
          </cell>
          <cell r="F2256" t="n">
            <v>50</v>
          </cell>
          <cell r="G2256" t="str">
            <v>DOSE</v>
          </cell>
          <cell r="H2256" t="str">
            <v>SIM</v>
          </cell>
          <cell r="I2256" t="n">
            <v>0.61940429093845606</v>
          </cell>
        </row>
        <row r="2257">
          <cell r="A2257" t="n">
            <v>90421019</v>
          </cell>
          <cell r="B2257" t="n">
            <v>20</v>
          </cell>
          <cell r="C2257" t="str">
            <v xml:space="preserve">TARTARATO DE METOPROLOL - 100MG</v>
          </cell>
          <cell r="D2257" t="str">
            <v xml:space="preserve">SELOKEN - 100MG</v>
          </cell>
          <cell r="E2257" t="str">
            <v>ASTRAZENECA</v>
          </cell>
          <cell r="F2257" t="n">
            <v>1</v>
          </cell>
          <cell r="G2257" t="str">
            <v>COM</v>
          </cell>
          <cell r="H2257" t="str">
            <v>NÃO</v>
          </cell>
          <cell r="I2257" t="n">
            <v>1.1008167094116967</v>
          </cell>
        </row>
        <row r="2258">
          <cell r="A2258" t="n">
            <v>90854039</v>
          </cell>
          <cell r="B2258" t="n">
            <v>20</v>
          </cell>
          <cell r="C2258" t="str">
            <v xml:space="preserve">CLORIDRATO DE TRAMADOL - 50MG</v>
          </cell>
          <cell r="D2258" t="str">
            <v xml:space="preserve">SYLADOR - 50MG</v>
          </cell>
          <cell r="E2258" t="str">
            <v>SANOFI-AVENTIS</v>
          </cell>
          <cell r="F2258" t="n">
            <v>1</v>
          </cell>
          <cell r="G2258" t="str">
            <v>COM</v>
          </cell>
          <cell r="H2258" t="str">
            <v>NÃO</v>
          </cell>
          <cell r="I2258" t="n">
            <v>3.2193074686077856</v>
          </cell>
        </row>
        <row r="2259">
          <cell r="A2259" t="n">
            <v>90351029</v>
          </cell>
          <cell r="B2259" t="n">
            <v>20</v>
          </cell>
          <cell r="C2259" t="str">
            <v xml:space="preserve">TRIANCINOLONA ( ACETONIDO ) + NEOMICINA ( SULFATO ) + GRAMICIDINA + NISTATINA POMADA - 30GRA</v>
          </cell>
          <cell r="D2259" t="str">
            <v xml:space="preserve">OMCILON A-M POMADA - 30GRA</v>
          </cell>
          <cell r="E2259" t="str">
            <v>B-MS</v>
          </cell>
          <cell r="F2259" t="n">
            <v>30</v>
          </cell>
          <cell r="G2259" t="str">
            <v>G</v>
          </cell>
          <cell r="H2259" t="str">
            <v>SIM</v>
          </cell>
          <cell r="I2259" t="n">
            <v>1.2720190485718565</v>
          </cell>
        </row>
        <row r="2260">
          <cell r="A2260" t="n">
            <v>91030030</v>
          </cell>
          <cell r="B2260" t="n">
            <v>20</v>
          </cell>
          <cell r="C2260" t="str">
            <v xml:space="preserve">MESALAZINA - 400MG</v>
          </cell>
          <cell r="D2260" t="str">
            <v xml:space="preserve">ASALIT - 400MG</v>
          </cell>
          <cell r="E2260" t="str">
            <v xml:space="preserve">MERCK S.A.</v>
          </cell>
          <cell r="F2260" t="n">
            <v>3</v>
          </cell>
          <cell r="G2260" t="str">
            <v>G</v>
          </cell>
          <cell r="H2260" t="str">
            <v>SIM</v>
          </cell>
          <cell r="I2260" t="n">
            <v>3.7309137302833073</v>
          </cell>
        </row>
        <row r="2261">
          <cell r="A2261" t="n">
            <v>90287258</v>
          </cell>
          <cell r="B2261" t="n">
            <v>20</v>
          </cell>
          <cell r="C2261" t="str">
            <v xml:space="preserve">MIDAZOLAM 15 MG (5 MGML) SOL. INJ. CX. 100 AMP. X 3 ML</v>
          </cell>
          <cell r="D2261" t="str">
            <v xml:space="preserve">MIDAZOLAM 15 MG (5 MGML) SOL. INJ. CX. 100 AMP. X 3 ML</v>
          </cell>
          <cell r="E2261" t="str">
            <v>HIPOLABOR</v>
          </cell>
          <cell r="F2261" t="n">
            <v>1</v>
          </cell>
          <cell r="G2261" t="str">
            <v>AMP</v>
          </cell>
          <cell r="H2261" t="str">
            <v>NÃO</v>
          </cell>
          <cell r="I2261" t="n">
            <v>9.251498921327256</v>
          </cell>
        </row>
        <row r="2262">
          <cell r="A2262" t="n">
            <v>90121880</v>
          </cell>
          <cell r="B2262" t="n">
            <v>20</v>
          </cell>
          <cell r="C2262" t="str">
            <v xml:space="preserve">CLORETO DE POTASSIO - 19,1%  10ML SOL. INJ.</v>
          </cell>
          <cell r="D2262" t="str">
            <v xml:space="preserve">CLORETO DE POTASSIO - 19,1%  10ML SOL. INJ.</v>
          </cell>
          <cell r="E2262" t="str">
            <v>ISOFARMA</v>
          </cell>
          <cell r="F2262" t="n">
            <v>1</v>
          </cell>
          <cell r="G2262" t="str">
            <v>AMP</v>
          </cell>
          <cell r="H2262" t="str">
            <v>NÃO</v>
          </cell>
          <cell r="I2262" t="n">
            <v>0.65811177344374527</v>
          </cell>
        </row>
        <row r="2263">
          <cell r="A2263" t="n">
            <v>92405568</v>
          </cell>
          <cell r="B2263" t="n">
            <v>20</v>
          </cell>
          <cell r="C2263" t="str">
            <v xml:space="preserve">CEFALEXINA - 500MG</v>
          </cell>
          <cell r="D2263" t="str">
            <v xml:space="preserve">KEFLEX - 500MG</v>
          </cell>
          <cell r="E2263" t="str">
            <v xml:space="preserve">MERCK BAGO</v>
          </cell>
          <cell r="F2263" t="n">
            <v>1</v>
          </cell>
          <cell r="G2263" t="str">
            <v>DRG</v>
          </cell>
          <cell r="H2263" t="str">
            <v>NÃO</v>
          </cell>
          <cell r="I2263" t="n">
            <v>5.2332871099576277</v>
          </cell>
        </row>
        <row r="2264">
          <cell r="A2264" t="n">
            <v>90614020</v>
          </cell>
          <cell r="B2264" t="n">
            <v>20</v>
          </cell>
          <cell r="C2264" t="str">
            <v xml:space="preserve">ACETATO DE RETINOL + COLECALCIFEROL GTS - 10ML</v>
          </cell>
          <cell r="D2264" t="str">
            <v xml:space="preserve">ADEROGIL D3 GTS - 10ML</v>
          </cell>
          <cell r="E2264" t="str">
            <v>SANOFI-AVENTIS</v>
          </cell>
          <cell r="F2264" t="n">
            <v>200</v>
          </cell>
          <cell r="G2264" t="str">
            <v>GTS</v>
          </cell>
          <cell r="H2264" t="str">
            <v>SIM</v>
          </cell>
          <cell r="I2264" t="n">
            <v>0.031407877742514981</v>
          </cell>
        </row>
        <row r="2265">
          <cell r="A2265" t="n">
            <v>91513049</v>
          </cell>
          <cell r="B2265" t="n">
            <v>20</v>
          </cell>
          <cell r="C2265" t="str">
            <v xml:space="preserve">CLORIDRATO DE CIPROFLOXACINO+DEXAMETASONA</v>
          </cell>
          <cell r="D2265" t="str">
            <v xml:space="preserve">BIAMOTIL D 3,5 MGML + 1 MGML SOL. OFT. FR. PLÁST. GTS. X 5 ML.</v>
          </cell>
          <cell r="E2265" t="str">
            <v>ALLERGAN</v>
          </cell>
          <cell r="F2265" t="n">
            <v>100</v>
          </cell>
          <cell r="G2265" t="str">
            <v>GTS</v>
          </cell>
          <cell r="H2265" t="str">
            <v>SIM</v>
          </cell>
          <cell r="I2265" t="n">
            <v>0.29840854349713913</v>
          </cell>
        </row>
        <row r="2266">
          <cell r="A2266" t="n">
            <v>90306643</v>
          </cell>
          <cell r="B2266" t="n">
            <v>20</v>
          </cell>
          <cell r="C2266" t="str">
            <v xml:space="preserve">GLICOSE 5% SOL. INJ. CX. 10 BOLSA PE BLOWPACK SIST. FECH. X 1000 ML</v>
          </cell>
          <cell r="D2266" t="str">
            <v xml:space="preserve">GLICOSE 5% SOL. INJ. CX. 10 BOLSA PE BLOWPACK SIST. FECH. X 1000 ML</v>
          </cell>
          <cell r="E2266" t="str">
            <v xml:space="preserve">HALEX ISTAR INDÚSTRIA</v>
          </cell>
          <cell r="F2266" t="n">
            <v>1</v>
          </cell>
          <cell r="G2266" t="str">
            <v>UN</v>
          </cell>
          <cell r="H2266" t="str">
            <v>NÃO</v>
          </cell>
          <cell r="I2266" t="n">
            <v>9.9391197247518139</v>
          </cell>
        </row>
        <row r="2267">
          <cell r="A2267" t="n">
            <v>90300327</v>
          </cell>
          <cell r="B2267" t="n">
            <v>20</v>
          </cell>
          <cell r="C2267" t="str">
            <v xml:space="preserve">CEFTRIAXONA SÓDICA 1 G IM PÓ SOL. INJ. CX. 50 FA + 50 AMP. DIL.</v>
          </cell>
          <cell r="D2267" t="str">
            <v xml:space="preserve">TRIAXON 1 G IM PÓ SOL. INJ. CX. 50 FA + 50 AMP. DIL.</v>
          </cell>
          <cell r="E2267" t="str">
            <v xml:space="preserve">TEUTO BRAS.</v>
          </cell>
          <cell r="F2267" t="n">
            <v>1</v>
          </cell>
          <cell r="G2267" t="str">
            <v>FA</v>
          </cell>
          <cell r="H2267" t="str">
            <v>NÃO</v>
          </cell>
          <cell r="I2267" t="n">
            <v>25.374150397885145</v>
          </cell>
        </row>
        <row r="2268">
          <cell r="A2268" t="n">
            <v>90231562</v>
          </cell>
          <cell r="B2268" t="n">
            <v>20</v>
          </cell>
          <cell r="C2268" t="str">
            <v xml:space="preserve">CITALOPRAM 20 MG CX. 28 CP. REV.</v>
          </cell>
          <cell r="D2268" t="str">
            <v xml:space="preserve">CIPRAMIL 20 MG CX. 28 CP. REV.</v>
          </cell>
          <cell r="E2268" t="str">
            <v>LUNDBECK</v>
          </cell>
          <cell r="F2268" t="n">
            <v>1</v>
          </cell>
          <cell r="G2268" t="str">
            <v>COM</v>
          </cell>
          <cell r="H2268" t="str">
            <v>NÃO</v>
          </cell>
          <cell r="I2268" t="n">
            <v>7.3494735329931213</v>
          </cell>
        </row>
        <row r="2269">
          <cell r="A2269" t="n">
            <v>90020693</v>
          </cell>
          <cell r="B2269" t="n">
            <v>20</v>
          </cell>
          <cell r="C2269" t="str">
            <v xml:space="preserve">POLIAMINOACIDOS 10 PCC SOL INJ CX FR VD INC X 250 ML (REST. HOSP)</v>
          </cell>
          <cell r="D2269" t="str">
            <v xml:space="preserve">PRIMENE 10 PCC SOL INJ CX FR VD INC X 250 ML (REST. HOSP)</v>
          </cell>
          <cell r="E2269" t="str">
            <v xml:space="preserve">BAXTER HOSPITALAR LTDA</v>
          </cell>
          <cell r="F2269" t="n">
            <v>1</v>
          </cell>
          <cell r="G2269" t="str">
            <v>FR</v>
          </cell>
          <cell r="H2269" t="str">
            <v>NÃO</v>
          </cell>
          <cell r="I2269" t="n">
            <v>113.85900246944345</v>
          </cell>
        </row>
        <row r="2270">
          <cell r="A2270" t="n">
            <v>90208544</v>
          </cell>
          <cell r="B2270" t="n">
            <v>20</v>
          </cell>
          <cell r="C2270" t="str">
            <v xml:space="preserve">IMUNOGLOBULINA ANTI-RHO(D)</v>
          </cell>
          <cell r="D2270" t="str">
            <v xml:space="preserve">GAMA ANTI-D 1500 UI (750 UIML) SOL. INJ. SERINGA X 2ML</v>
          </cell>
          <cell r="E2270" t="str">
            <v xml:space="preserve">GRIFOLS BRASIL LTDA</v>
          </cell>
          <cell r="F2270" t="n">
            <v>1</v>
          </cell>
          <cell r="G2270" t="str">
            <v>UN</v>
          </cell>
          <cell r="H2270" t="str">
            <v>NÃO</v>
          </cell>
          <cell r="I2270" t="n">
            <v>226.97240367439997</v>
          </cell>
        </row>
        <row r="2271">
          <cell r="A2271" t="n">
            <v>91513014</v>
          </cell>
          <cell r="B2271" t="n">
            <v>20</v>
          </cell>
          <cell r="C2271" t="str">
            <v xml:space="preserve">CLORIDRATO DE CIPROFLOXACINO+DEXAMETASONA 3,5 MGG + 1 MGG POMADA. OFT. BISN.X 3,5 G</v>
          </cell>
          <cell r="D2271" t="str">
            <v xml:space="preserve">BIAMOTIL D 3,5 MGG + 1 MGG POMADA. OFT. BISN.X 3,5 G</v>
          </cell>
          <cell r="E2271" t="str">
            <v>ALLERGAN</v>
          </cell>
          <cell r="F2271" t="n">
            <v>3.5</v>
          </cell>
          <cell r="G2271" t="str">
            <v>G</v>
          </cell>
          <cell r="H2271" t="str">
            <v>SIM</v>
          </cell>
          <cell r="I2271" t="n">
            <v>9.445067316538319</v>
          </cell>
        </row>
        <row r="2272">
          <cell r="A2272" t="n">
            <v>90259270</v>
          </cell>
          <cell r="B2272" t="n">
            <v>20</v>
          </cell>
          <cell r="C2272" t="str">
            <v xml:space="preserve">DIMETICONA 75 MGML EMUL. ORAL CX. 50 FR. PLÁST. GTS.  X 10 ML</v>
          </cell>
          <cell r="D2272" t="str">
            <v xml:space="preserve">DIMEZIN 75 MGML EMUL. ORAL CX. 50 FR. PLÁST. GTS.  X 10 ML</v>
          </cell>
          <cell r="E2272" t="str">
            <v xml:space="preserve">TEUTO BRAS.</v>
          </cell>
          <cell r="F2272" t="n">
            <v>200</v>
          </cell>
          <cell r="G2272" t="str">
            <v>GTS</v>
          </cell>
          <cell r="H2272" t="str">
            <v>SIM</v>
          </cell>
          <cell r="I2272" t="n">
            <v>0.035238627887570914</v>
          </cell>
        </row>
        <row r="2273">
          <cell r="A2273" t="n">
            <v>90286740</v>
          </cell>
          <cell r="B2273" t="n">
            <v>20</v>
          </cell>
          <cell r="C2273" t="str">
            <v xml:space="preserve">GLICOSE 5% SOL. INJ. SIST. FECH. FR. X 500ML</v>
          </cell>
          <cell r="D2273" t="str">
            <v xml:space="preserve">GLICOSE 5% SOL. INJ. SIST. FECH. FR. X 500ML</v>
          </cell>
          <cell r="E2273" t="str">
            <v xml:space="preserve">FRESENIUS KABI UNIDADE AQUIRAZ</v>
          </cell>
          <cell r="F2273" t="n">
            <v>1</v>
          </cell>
          <cell r="G2273" t="str">
            <v>UN</v>
          </cell>
          <cell r="H2273" t="str">
            <v>NÃO</v>
          </cell>
          <cell r="I2273" t="n">
            <v>7.0637125400881065</v>
          </cell>
        </row>
        <row r="2274">
          <cell r="A2274" t="n">
            <v>90828062</v>
          </cell>
          <cell r="B2274" t="n">
            <v>20</v>
          </cell>
          <cell r="C2274" t="str">
            <v xml:space="preserve">METRONIDAZOL GEL - 50 GRA</v>
          </cell>
          <cell r="D2274" t="str">
            <v xml:space="preserve">METRONIDAZOL - 50 GRA</v>
          </cell>
          <cell r="E2274" t="str">
            <v xml:space="preserve">TEUTO BRAS.</v>
          </cell>
          <cell r="F2274" t="n">
            <v>1</v>
          </cell>
          <cell r="G2274" t="str">
            <v>UN</v>
          </cell>
          <cell r="H2274" t="str">
            <v>NÃO</v>
          </cell>
          <cell r="I2274" t="n">
            <v>15.059336898590779</v>
          </cell>
        </row>
        <row r="2275">
          <cell r="A2275" t="n">
            <v>90285310</v>
          </cell>
          <cell r="B2275" t="n">
            <v>20</v>
          </cell>
          <cell r="C2275" t="str">
            <v xml:space="preserve">CLORIDRATO DE AMITRIPTILINA - 25MG</v>
          </cell>
          <cell r="D2275" t="str">
            <v xml:space="preserve">CLORIDRATO DE AMITRIPTILINA - 25MG</v>
          </cell>
          <cell r="E2275" t="str">
            <v>GERMED</v>
          </cell>
          <cell r="F2275" t="n">
            <v>1</v>
          </cell>
          <cell r="G2275" t="str">
            <v>COM</v>
          </cell>
          <cell r="H2275" t="str">
            <v>NÃO</v>
          </cell>
          <cell r="I2275" t="n">
            <v>0.41819289653981823</v>
          </cell>
        </row>
        <row r="2276">
          <cell r="A2276" t="n">
            <v>92415954</v>
          </cell>
          <cell r="B2276" t="n">
            <v>20</v>
          </cell>
          <cell r="C2276" t="str">
            <v xml:space="preserve">FUROSEMIDA - 20MG2ML</v>
          </cell>
          <cell r="D2276" t="str">
            <v xml:space="preserve">FUROSEMIDA - 20MG2ML</v>
          </cell>
          <cell r="E2276" t="str">
            <v xml:space="preserve">HALEX ISTAR INDÚSTRIA</v>
          </cell>
          <cell r="F2276" t="n">
            <v>1</v>
          </cell>
          <cell r="G2276" t="str">
            <v>AMP</v>
          </cell>
          <cell r="H2276" t="str">
            <v>NÃO</v>
          </cell>
          <cell r="I2276" t="n">
            <v>0.73351219919735033</v>
          </cell>
        </row>
        <row r="2277">
          <cell r="A2277" t="n">
            <v>92468101</v>
          </cell>
          <cell r="B2277" t="n">
            <v>20</v>
          </cell>
          <cell r="C2277" t="str">
            <v xml:space="preserve">SULFADIAZINA DE PRATA 10 MGG CREME CX. 50 BISN. X 50 G</v>
          </cell>
          <cell r="D2277" t="str">
            <v xml:space="preserve">SULFADIAZINA DE PRATA 10 MGG CREME CX. 50 BISN. X 50 G</v>
          </cell>
          <cell r="E2277" t="str">
            <v xml:space="preserve">PRATI DONADUZZI</v>
          </cell>
          <cell r="F2277" t="n">
            <v>50</v>
          </cell>
          <cell r="G2277" t="str">
            <v>G</v>
          </cell>
          <cell r="H2277" t="str">
            <v>SIM</v>
          </cell>
          <cell r="I2277" t="n">
            <v>0.32359431650286286</v>
          </cell>
        </row>
        <row r="2278">
          <cell r="A2278" t="n">
            <v>92267637</v>
          </cell>
          <cell r="B2278" t="n">
            <v>20</v>
          </cell>
          <cell r="C2278" t="str">
            <v xml:space="preserve">LOSARTANA POTASSICA - 50MG</v>
          </cell>
          <cell r="D2278" t="str">
            <v xml:space="preserve">CORUS - 50MG</v>
          </cell>
          <cell r="E2278" t="str">
            <v>BIOSINTETICA</v>
          </cell>
          <cell r="F2278" t="n">
            <v>1</v>
          </cell>
          <cell r="G2278" t="str">
            <v>COM</v>
          </cell>
          <cell r="H2278" t="str">
            <v>NÃO</v>
          </cell>
          <cell r="I2278" t="n">
            <v>0.27812057129215095</v>
          </cell>
        </row>
        <row r="2279">
          <cell r="A2279" t="n">
            <v>90158296</v>
          </cell>
          <cell r="B2279" t="n">
            <v>20</v>
          </cell>
          <cell r="C2279" t="str">
            <v xml:space="preserve">FUMARATO DE BISOPROLOL - 1,25MG</v>
          </cell>
          <cell r="D2279" t="str">
            <v xml:space="preserve">CONCOR - 1,25MG CP. REV.</v>
          </cell>
          <cell r="E2279" t="str">
            <v xml:space="preserve">MERCK S.A.</v>
          </cell>
          <cell r="F2279" t="n">
            <v>1</v>
          </cell>
          <cell r="G2279" t="str">
            <v>COM</v>
          </cell>
          <cell r="H2279" t="str">
            <v>NÃO</v>
          </cell>
          <cell r="I2279" t="n">
            <v>2.3600004602228903</v>
          </cell>
        </row>
        <row r="2280">
          <cell r="A2280" t="n">
            <v>90703014</v>
          </cell>
          <cell r="B2280" t="n">
            <v>20</v>
          </cell>
          <cell r="C2280" t="str">
            <v xml:space="preserve">LEVOTIROXINA SODICA - 100MCG</v>
          </cell>
          <cell r="D2280" t="str">
            <v xml:space="preserve">PURAN T4 - 100MCG</v>
          </cell>
          <cell r="E2280" t="str">
            <v>SANOFI-AVENTIS</v>
          </cell>
          <cell r="F2280" t="n">
            <v>1</v>
          </cell>
          <cell r="G2280" t="str">
            <v>COM</v>
          </cell>
          <cell r="H2280" t="str">
            <v>NÃO</v>
          </cell>
          <cell r="I2280" t="n">
            <v>0.32901254656677681</v>
          </cell>
        </row>
        <row r="2281">
          <cell r="A2281" t="n">
            <v>92421695</v>
          </cell>
          <cell r="B2281" t="n">
            <v>20</v>
          </cell>
          <cell r="C2281" t="str">
            <v xml:space="preserve">CLONAZEPAM - 0,5MG</v>
          </cell>
          <cell r="D2281" t="str">
            <v xml:space="preserve">RIVOTRIL - 0,5MG</v>
          </cell>
          <cell r="E2281" t="str">
            <v>ROCHE</v>
          </cell>
          <cell r="F2281" t="n">
            <v>1</v>
          </cell>
          <cell r="G2281" t="str">
            <v>COM</v>
          </cell>
          <cell r="H2281" t="str">
            <v>NÃO</v>
          </cell>
          <cell r="I2281" t="n">
            <v>0.35587163656187959</v>
          </cell>
        </row>
        <row r="2282">
          <cell r="A2282" t="n">
            <v>90125886</v>
          </cell>
          <cell r="B2282" t="n">
            <v>20</v>
          </cell>
          <cell r="C2282" t="str">
            <v xml:space="preserve">FENITOÍNA 250 MG (50 MGML) SOL. INJ.  50 AMP. X 5 ML</v>
          </cell>
          <cell r="D2282" t="str">
            <v xml:space="preserve">UNIFENITOIN 250 MG (50 MGML) SOL. INJ.  50 AMP. X 5 ML</v>
          </cell>
          <cell r="E2282" t="str">
            <v xml:space="preserve">UNIAO QUIMICA</v>
          </cell>
          <cell r="F2282" t="n">
            <v>1</v>
          </cell>
          <cell r="G2282" t="str">
            <v>AMP</v>
          </cell>
          <cell r="H2282" t="str">
            <v>NÃO</v>
          </cell>
          <cell r="I2282" t="n">
            <v>3.3763468573203603</v>
          </cell>
        </row>
        <row r="2283">
          <cell r="A2283" t="n">
            <v>91501040</v>
          </cell>
          <cell r="B2283" t="n">
            <v>20</v>
          </cell>
          <cell r="C2283" t="str">
            <v xml:space="preserve">CARVEDILOL - 12,5MG</v>
          </cell>
          <cell r="D2283" t="str">
            <v xml:space="preserve">DIVELOL - 12,5MG</v>
          </cell>
          <cell r="E2283" t="str">
            <v>BALDACCI</v>
          </cell>
          <cell r="F2283" t="n">
            <v>1</v>
          </cell>
          <cell r="G2283" t="str">
            <v>COM</v>
          </cell>
          <cell r="H2283" t="str">
            <v>NÃO</v>
          </cell>
          <cell r="I2283" t="n">
            <v>0.69190162031250013</v>
          </cell>
        </row>
        <row r="2284">
          <cell r="A2284" t="n">
            <v>90049446</v>
          </cell>
          <cell r="B2284" t="n">
            <v>20</v>
          </cell>
          <cell r="C2284" t="str">
            <v xml:space="preserve">OLMESARTANA+HIDROCLOROTIAZIDA 40 MG + 25 MG CX. 30 CP. REV.</v>
          </cell>
          <cell r="D2284" t="str">
            <v xml:space="preserve">BENICAR HCT 40 MG + 25 MG</v>
          </cell>
          <cell r="E2284" t="str">
            <v xml:space="preserve">DAIICHI SANKYO</v>
          </cell>
          <cell r="F2284" t="n">
            <v>1</v>
          </cell>
          <cell r="G2284" t="str">
            <v>COM</v>
          </cell>
          <cell r="H2284" t="str">
            <v>NÃO</v>
          </cell>
          <cell r="I2284" t="n">
            <v>1.9295397140101218</v>
          </cell>
        </row>
        <row r="2285">
          <cell r="A2285" t="n">
            <v>90277082</v>
          </cell>
          <cell r="B2285" t="n">
            <v>20</v>
          </cell>
          <cell r="C2285" t="str">
            <v>CAPTOPRIL</v>
          </cell>
          <cell r="D2285" t="str">
            <v xml:space="preserve">CAPTOPRIL  50 MG CX. 30 CP.</v>
          </cell>
          <cell r="E2285" t="str">
            <v xml:space="preserve">UNIAO QUIMICA</v>
          </cell>
          <cell r="F2285" t="n">
            <v>1</v>
          </cell>
          <cell r="G2285" t="str">
            <v>COM</v>
          </cell>
          <cell r="H2285" t="str">
            <v>NÃO</v>
          </cell>
          <cell r="I2285" t="n">
            <v>1.6313327900129542</v>
          </cell>
        </row>
        <row r="2286">
          <cell r="A2286" t="n">
            <v>90258517</v>
          </cell>
          <cell r="B2286" t="n">
            <v>20</v>
          </cell>
          <cell r="C2286" t="str">
            <v xml:space="preserve">CLORIDRATO DE MEMANTINA - 10MG</v>
          </cell>
          <cell r="D2286" t="str">
            <v xml:space="preserve">CLORIDRATO DE MEMANTINA - 10MG</v>
          </cell>
          <cell r="E2286" t="str">
            <v>APSEN</v>
          </cell>
          <cell r="F2286" t="n">
            <v>1</v>
          </cell>
          <cell r="G2286" t="str">
            <v>COM</v>
          </cell>
          <cell r="H2286" t="str">
            <v>NÃO</v>
          </cell>
          <cell r="I2286" t="n">
            <v>2.4876586130529574</v>
          </cell>
        </row>
        <row r="2287">
          <cell r="A2287" t="n">
            <v>92460933</v>
          </cell>
          <cell r="B2287" t="n">
            <v>20</v>
          </cell>
          <cell r="C2287" t="str">
            <v xml:space="preserve">GATIFLOXACINO - 3MGML  5ML COLIRIO</v>
          </cell>
          <cell r="D2287" t="str">
            <v xml:space="preserve">ZYMAR - 3MGML  5ML COLIRIO</v>
          </cell>
          <cell r="E2287" t="str">
            <v>ALLERGAN</v>
          </cell>
          <cell r="F2287" t="n">
            <v>100</v>
          </cell>
          <cell r="G2287" t="str">
            <v>GTS</v>
          </cell>
          <cell r="H2287" t="str">
            <v>SIM</v>
          </cell>
          <cell r="I2287" t="n">
            <v>0.29850508648913587</v>
          </cell>
        </row>
        <row r="2288">
          <cell r="A2288" t="n">
            <v>92454577</v>
          </cell>
          <cell r="B2288" t="n">
            <v>20</v>
          </cell>
          <cell r="C2288" t="str">
            <v xml:space="preserve">FUMARATO DE FORMOTEROL - 12MCG C INALADOR</v>
          </cell>
          <cell r="D2288" t="str">
            <v xml:space="preserve">FORMOCAPS - 12MCG C INALADOR</v>
          </cell>
          <cell r="E2288" t="str">
            <v>BIOSINTETICA</v>
          </cell>
          <cell r="F2288" t="n">
            <v>1</v>
          </cell>
          <cell r="G2288" t="str">
            <v>CAP</v>
          </cell>
          <cell r="H2288" t="str">
            <v>NÃO</v>
          </cell>
          <cell r="I2288" t="n">
            <v>1.6414083999748015</v>
          </cell>
        </row>
        <row r="2289">
          <cell r="A2289" t="n">
            <v>92252494</v>
          </cell>
          <cell r="B2289" t="n">
            <v>20</v>
          </cell>
          <cell r="C2289" t="str">
            <v xml:space="preserve">METRONIDAZOL + NISTATINA - 50 GRA</v>
          </cell>
          <cell r="D2289" t="str">
            <v xml:space="preserve">FLAGYL NISTATINA - 50 GRA</v>
          </cell>
          <cell r="E2289" t="str">
            <v>SANOFI-AVENTIS</v>
          </cell>
          <cell r="F2289" t="n">
            <v>50</v>
          </cell>
          <cell r="G2289" t="str">
            <v>G</v>
          </cell>
          <cell r="H2289" t="str">
            <v>SIM</v>
          </cell>
          <cell r="I2289" t="n">
            <v>0.95512038022485435</v>
          </cell>
        </row>
        <row r="2290">
          <cell r="A2290" t="n">
            <v>90196830</v>
          </cell>
          <cell r="B2290" t="n">
            <v>20</v>
          </cell>
          <cell r="C2290" t="str">
            <v xml:space="preserve">CLORIDRATO DE DILTIAZEM - 90MG</v>
          </cell>
          <cell r="D2290" t="str">
            <v xml:space="preserve">CARDIZEM SR  - 90MG</v>
          </cell>
          <cell r="E2290" t="str">
            <v xml:space="preserve">BOEHRINGER INGELHEIM</v>
          </cell>
          <cell r="F2290" t="n">
            <v>1</v>
          </cell>
          <cell r="G2290" t="str">
            <v>CAP</v>
          </cell>
          <cell r="H2290" t="str">
            <v>NÃO</v>
          </cell>
          <cell r="I2290" t="n">
            <v>1.626484763919243</v>
          </cell>
        </row>
        <row r="2291">
          <cell r="A2291" t="n">
            <v>90168607</v>
          </cell>
          <cell r="B2291" t="n">
            <v>20</v>
          </cell>
          <cell r="C2291" t="str">
            <v xml:space="preserve">CABERGOLINA 0,5 MG FR. X 2 CP</v>
          </cell>
          <cell r="D2291" t="str">
            <v xml:space="preserve">DOSTINEX 0,5 MG FR. X 2 CP</v>
          </cell>
          <cell r="E2291" t="str">
            <v xml:space="preserve">PHARMACIA PFIZER</v>
          </cell>
          <cell r="F2291" t="n">
            <v>1</v>
          </cell>
          <cell r="G2291" t="str">
            <v>COM</v>
          </cell>
          <cell r="H2291" t="str">
            <v>NÃO</v>
          </cell>
          <cell r="I2291" t="n">
            <v>43.813626080857254</v>
          </cell>
        </row>
        <row r="2292">
          <cell r="A2292" t="n">
            <v>90235401</v>
          </cell>
          <cell r="B2292" t="n">
            <v>20</v>
          </cell>
          <cell r="C2292" t="str">
            <v xml:space="preserve">CLORIDRATO DE METFORMINA - 500MG</v>
          </cell>
          <cell r="D2292" t="str">
            <v xml:space="preserve">CLORIDRATO DE METFORMINA - 500MG</v>
          </cell>
          <cell r="E2292" t="str">
            <v xml:space="preserve">MEPHA- RATIOPHARM</v>
          </cell>
          <cell r="F2292" t="n">
            <v>1</v>
          </cell>
          <cell r="G2292" t="str">
            <v>COM</v>
          </cell>
          <cell r="H2292" t="str">
            <v>NÃO</v>
          </cell>
          <cell r="I2292" t="n">
            <v>0.37332096598393272</v>
          </cell>
        </row>
        <row r="2293">
          <cell r="A2293" t="n">
            <v>92471994</v>
          </cell>
          <cell r="B2293" t="n">
            <v>20</v>
          </cell>
          <cell r="C2293" t="str">
            <v xml:space="preserve">CLORIDRATO DE VENLAFAXINA - 75MG</v>
          </cell>
          <cell r="D2293" t="str">
            <v xml:space="preserve">VENLIFT OD - 75MG</v>
          </cell>
          <cell r="E2293" t="str">
            <v xml:space="preserve">TORRENT DO BRASIL</v>
          </cell>
          <cell r="F2293" t="n">
            <v>1</v>
          </cell>
          <cell r="G2293" t="str">
            <v>CAP</v>
          </cell>
          <cell r="H2293" t="str">
            <v>NÃO</v>
          </cell>
          <cell r="I2293" t="n">
            <v>2.1534595399561911</v>
          </cell>
        </row>
        <row r="2294">
          <cell r="A2294" t="n">
            <v>92460682</v>
          </cell>
          <cell r="B2294" t="n">
            <v>20</v>
          </cell>
          <cell r="C2294" t="str">
            <v xml:space="preserve">LOSARTANA POTASSICA - 25MG</v>
          </cell>
          <cell r="D2294" t="str">
            <v xml:space="preserve">ARADOIS - 25MG</v>
          </cell>
          <cell r="E2294" t="str">
            <v xml:space="preserve">BIOLAB SANUS</v>
          </cell>
          <cell r="F2294" t="n">
            <v>1</v>
          </cell>
          <cell r="G2294" t="str">
            <v>COM</v>
          </cell>
          <cell r="H2294" t="str">
            <v>NÃO</v>
          </cell>
          <cell r="I2294" t="n">
            <v>0.98725492207688792</v>
          </cell>
        </row>
        <row r="2295">
          <cell r="A2295" t="n">
            <v>90288289</v>
          </cell>
          <cell r="B2295" t="n">
            <v>20</v>
          </cell>
          <cell r="C2295" t="str">
            <v>AMOXICILINA</v>
          </cell>
          <cell r="D2295" t="str">
            <v xml:space="preserve">AMOXICILINA 100 MGML PÓ SUSP. ORAL FR. VD. AMB. X 150 ML + CP. MED.</v>
          </cell>
          <cell r="E2295" t="str">
            <v xml:space="preserve">PRATI DONADUZZI</v>
          </cell>
          <cell r="F2295" t="n">
            <v>1</v>
          </cell>
          <cell r="G2295" t="str">
            <v>UN</v>
          </cell>
          <cell r="H2295" t="str">
            <v>NÃO</v>
          </cell>
          <cell r="I2295" t="n">
            <v>36.122138101127263</v>
          </cell>
        </row>
        <row r="2296">
          <cell r="A2296" t="n">
            <v>90256670</v>
          </cell>
          <cell r="B2296" t="n">
            <v>20</v>
          </cell>
          <cell r="C2296" t="str">
            <v xml:space="preserve">AMINOFILINA 24 MGML  CX. 50 AMP. VD. X 10  ML</v>
          </cell>
          <cell r="D2296" t="str">
            <v xml:space="preserve">AMINOFILINA 24 MGML  CX. 50 AMP. VD. X 10  ML</v>
          </cell>
          <cell r="E2296" t="str">
            <v xml:space="preserve">TEUTO BRAS.</v>
          </cell>
          <cell r="F2296" t="n">
            <v>1</v>
          </cell>
          <cell r="G2296" t="str">
            <v>AMP</v>
          </cell>
          <cell r="H2296" t="str">
            <v>NÃO</v>
          </cell>
          <cell r="I2296" t="n">
            <v>0.90136609142906732</v>
          </cell>
        </row>
        <row r="2297">
          <cell r="A2297" t="n">
            <v>90185927</v>
          </cell>
          <cell r="B2297" t="n">
            <v>20</v>
          </cell>
          <cell r="C2297" t="str">
            <v xml:space="preserve">DICLOFENACO DIETILAMÔNIO 1% (11,6 MGG) BISN.X 60 G</v>
          </cell>
          <cell r="D2297" t="str">
            <v xml:space="preserve">CATAFLAM EMULGEL 1% (11,6 MGG) BISN.X 60 G</v>
          </cell>
          <cell r="E2297" t="str">
            <v>NOVARTIS</v>
          </cell>
          <cell r="F2297" t="n">
            <v>60</v>
          </cell>
          <cell r="G2297" t="str">
            <v>G</v>
          </cell>
          <cell r="H2297" t="str">
            <v>SIM</v>
          </cell>
          <cell r="I2297" t="n">
            <v>0.3454866551676648</v>
          </cell>
        </row>
        <row r="2298">
          <cell r="A2298" t="n">
            <v>92258700</v>
          </cell>
          <cell r="B2298" t="n">
            <v>20</v>
          </cell>
          <cell r="C2298" t="str">
            <v xml:space="preserve">AMOXICILINA 500 MG CX. 30  CAP.</v>
          </cell>
          <cell r="D2298" t="str">
            <v xml:space="preserve">AMOXIL 500 MG CX. 30  CAP.</v>
          </cell>
          <cell r="E2298" t="str">
            <v>GLAXOSMITKLINE</v>
          </cell>
          <cell r="F2298" t="n">
            <v>1</v>
          </cell>
          <cell r="G2298" t="str">
            <v>CAP</v>
          </cell>
          <cell r="H2298" t="str">
            <v>NÃO</v>
          </cell>
          <cell r="I2298" t="n">
            <v>2.9458557259972959</v>
          </cell>
        </row>
        <row r="2299">
          <cell r="A2299" t="n">
            <v>90257022</v>
          </cell>
          <cell r="B2299" t="n">
            <v>20</v>
          </cell>
          <cell r="C2299" t="str">
            <v xml:space="preserve">ACIDO EPSILON-AMINOCAPROICO - 1GRA</v>
          </cell>
          <cell r="D2299" t="str">
            <v xml:space="preserve">IPSILON - 1GRA</v>
          </cell>
          <cell r="E2299" t="str">
            <v>NIKKHO</v>
          </cell>
          <cell r="F2299" t="n">
            <v>1</v>
          </cell>
          <cell r="G2299" t="str">
            <v>FA</v>
          </cell>
          <cell r="H2299" t="str">
            <v>NÃO</v>
          </cell>
          <cell r="I2299" t="n">
            <v>26.860858366744225</v>
          </cell>
        </row>
        <row r="2300">
          <cell r="A2300" t="n">
            <v>92456928</v>
          </cell>
          <cell r="B2300" t="n">
            <v>20</v>
          </cell>
          <cell r="C2300" t="str">
            <v xml:space="preserve">ACEBROFILINA - 50MG5ML  120ML XPE AD. + CP. MED.</v>
          </cell>
          <cell r="D2300" t="str">
            <v xml:space="preserve">ACEBROFILINA - 50MG5ML  120ML XPE AD. + CP. MED.</v>
          </cell>
          <cell r="E2300" t="str">
            <v>EUROFARMA</v>
          </cell>
          <cell r="F2300" t="n">
            <v>120</v>
          </cell>
          <cell r="G2300" t="str">
            <v>ML</v>
          </cell>
          <cell r="H2300" t="str">
            <v>SIM</v>
          </cell>
          <cell r="I2300" t="n">
            <v>0.19417448924746514</v>
          </cell>
        </row>
        <row r="2301">
          <cell r="A2301" t="n">
            <v>92470807</v>
          </cell>
          <cell r="B2301" t="n">
            <v>20</v>
          </cell>
          <cell r="C2301" t="str">
            <v xml:space="preserve">PARACETAMOL + CLORIDRATO DE TRAMADOL - 325MG  37,5MG</v>
          </cell>
          <cell r="D2301" t="str">
            <v xml:space="preserve">ULTRACET - 325MG  37,5MG</v>
          </cell>
          <cell r="E2301" t="str">
            <v>JANSSEN-CILAG</v>
          </cell>
          <cell r="F2301" t="n">
            <v>1</v>
          </cell>
          <cell r="G2301" t="str">
            <v>COM</v>
          </cell>
          <cell r="H2301" t="str">
            <v>NÃO</v>
          </cell>
          <cell r="I2301" t="n">
            <v>3.515399334492348</v>
          </cell>
        </row>
        <row r="2302">
          <cell r="A2302" t="n">
            <v>90219589</v>
          </cell>
          <cell r="B2302" t="n">
            <v>20</v>
          </cell>
          <cell r="C2302" t="str">
            <v xml:space="preserve">GLIBENCLAMIDA - 5MG</v>
          </cell>
          <cell r="D2302" t="str">
            <v xml:space="preserve">DAONIL - 5MG</v>
          </cell>
          <cell r="E2302" t="str">
            <v>SANOFI-AVENTIS</v>
          </cell>
          <cell r="F2302" t="n">
            <v>1</v>
          </cell>
          <cell r="G2302" t="str">
            <v>COM</v>
          </cell>
          <cell r="H2302" t="str">
            <v>NÃO</v>
          </cell>
          <cell r="I2302" t="n">
            <v>0.46242406224559685</v>
          </cell>
        </row>
        <row r="2303">
          <cell r="A2303" t="n">
            <v>92380182</v>
          </cell>
          <cell r="B2303" t="n">
            <v>20</v>
          </cell>
          <cell r="C2303" t="str">
            <v xml:space="preserve">DIPROPIONATO DE BETAMETASONA POMADA - 30GRA</v>
          </cell>
          <cell r="D2303" t="str">
            <v xml:space="preserve">DIPROSONE POMADA - 30GRA</v>
          </cell>
          <cell r="E2303" t="str">
            <v xml:space="preserve">SCHERING PLOUGHMANTECORP</v>
          </cell>
          <cell r="F2303" t="n">
            <v>30</v>
          </cell>
          <cell r="G2303" t="str">
            <v>G</v>
          </cell>
          <cell r="H2303" t="str">
            <v>SIM</v>
          </cell>
          <cell r="I2303" t="n">
            <v>1.0364599655029945</v>
          </cell>
        </row>
        <row r="2304">
          <cell r="A2304" t="n">
            <v>90260015</v>
          </cell>
          <cell r="B2304" t="n">
            <v>20</v>
          </cell>
          <cell r="C2304" t="str">
            <v xml:space="preserve">DINITRATO DE ISOSSORBIDA 5 MG CX. 30 CP.</v>
          </cell>
          <cell r="D2304" t="str">
            <v xml:space="preserve">ISORDIL SUBLINGUAL 5 MG CX. 30 CP.</v>
          </cell>
          <cell r="E2304" t="str">
            <v xml:space="preserve">SIGMA PHARMA</v>
          </cell>
          <cell r="F2304" t="n">
            <v>1</v>
          </cell>
          <cell r="G2304" t="str">
            <v>COM</v>
          </cell>
          <cell r="H2304" t="str">
            <v>NÃO</v>
          </cell>
          <cell r="I2304" t="n">
            <v>0.26696696081137739</v>
          </cell>
        </row>
        <row r="2305">
          <cell r="A2305" t="n">
            <v>90259637</v>
          </cell>
          <cell r="B2305" t="n">
            <v>20</v>
          </cell>
          <cell r="C2305" t="str">
            <v xml:space="preserve">HALOPERIDOL 5 MGML SOL. INJ. CX. 60 AMP. X 1 ML</v>
          </cell>
          <cell r="D2305" t="str">
            <v xml:space="preserve">HALOPERIDOL 5 MGML SOL. INJ. CX. 60 AMP. X 1 ML</v>
          </cell>
          <cell r="E2305" t="str">
            <v xml:space="preserve">TEUTO BRAS.</v>
          </cell>
          <cell r="F2305" t="n">
            <v>1</v>
          </cell>
          <cell r="G2305" t="str">
            <v>AMP</v>
          </cell>
          <cell r="H2305" t="str">
            <v>NÃO</v>
          </cell>
          <cell r="I2305" t="n">
            <v>2.6514705093398492</v>
          </cell>
        </row>
        <row r="2306">
          <cell r="A2306" t="n">
            <v>90345053</v>
          </cell>
          <cell r="B2306" t="n">
            <v>20</v>
          </cell>
          <cell r="C2306" t="str">
            <v xml:space="preserve">DIPIRONA SODICA - 100ML SOL.</v>
          </cell>
          <cell r="D2306" t="str">
            <v xml:space="preserve">NOVALGINA - 100ML SOL.</v>
          </cell>
          <cell r="E2306" t="str">
            <v>SANOFI-AVENTIS</v>
          </cell>
          <cell r="F2306" t="n">
            <v>100</v>
          </cell>
          <cell r="G2306" t="str">
            <v>ML</v>
          </cell>
          <cell r="H2306" t="str">
            <v>SIM</v>
          </cell>
          <cell r="I2306" t="n">
            <v>0.12950310738735255</v>
          </cell>
        </row>
        <row r="2307">
          <cell r="A2307" t="n">
            <v>92444571</v>
          </cell>
          <cell r="B2307" t="n">
            <v>20</v>
          </cell>
          <cell r="C2307" t="str">
            <v xml:space="preserve">BROMETO DE ROCURÔNIO 50 MG (10 MGML) SOL. INJ. CX. 12 FA. X 5 ML</v>
          </cell>
          <cell r="D2307" t="str">
            <v xml:space="preserve">ESMERON 50 MG (10 MGML) SOL. INJ. CX. 12 FA. X 5 ML</v>
          </cell>
          <cell r="E2307" t="str">
            <v>ORGANON</v>
          </cell>
          <cell r="F2307" t="n">
            <v>1</v>
          </cell>
          <cell r="G2307" t="str">
            <v>FA</v>
          </cell>
          <cell r="H2307" t="str">
            <v>NÃO</v>
          </cell>
          <cell r="I2307" t="n">
            <v>52.681907982517544</v>
          </cell>
        </row>
        <row r="2308">
          <cell r="A2308" t="n">
            <v>90180488</v>
          </cell>
          <cell r="B2308" t="n">
            <v>20</v>
          </cell>
          <cell r="C2308" t="str">
            <v xml:space="preserve">CARBAMAZEPINA - 200MG</v>
          </cell>
          <cell r="D2308" t="str">
            <v xml:space="preserve">CARBAMAZEPINA - 200MG</v>
          </cell>
          <cell r="E2308" t="str">
            <v>MEDLEY</v>
          </cell>
          <cell r="F2308" t="n">
            <v>1</v>
          </cell>
          <cell r="G2308" t="str">
            <v>COM</v>
          </cell>
          <cell r="H2308" t="str">
            <v>NÃO</v>
          </cell>
          <cell r="I2308" t="n">
            <v>0.4684022805969868</v>
          </cell>
        </row>
        <row r="2309">
          <cell r="A2309" t="n">
            <v>90408020</v>
          </cell>
          <cell r="B2309" t="n">
            <v>20</v>
          </cell>
          <cell r="C2309" t="str">
            <v xml:space="preserve">RIFAMPICINA - 300MG</v>
          </cell>
          <cell r="D2309" t="str">
            <v xml:space="preserve">RIFALDIN - 300MG</v>
          </cell>
          <cell r="E2309" t="str">
            <v>SANOFI-AVENTIS</v>
          </cell>
          <cell r="F2309" t="n">
            <v>1</v>
          </cell>
          <cell r="G2309" t="str">
            <v>CAP</v>
          </cell>
          <cell r="H2309" t="str">
            <v>NÃO</v>
          </cell>
          <cell r="I2309" t="n">
            <v>2.4730616258064519</v>
          </cell>
        </row>
        <row r="2310">
          <cell r="A2310" t="n">
            <v>92426883</v>
          </cell>
          <cell r="B2310" t="n">
            <v>20</v>
          </cell>
          <cell r="C2310" t="str">
            <v xml:space="preserve">PRAMIPEXOL - 0,25MG</v>
          </cell>
          <cell r="D2310" t="str">
            <v xml:space="preserve">SIFROL - 0,25MG</v>
          </cell>
          <cell r="E2310" t="str">
            <v xml:space="preserve">BOEHRINGER INGELHEIM</v>
          </cell>
          <cell r="F2310" t="n">
            <v>1</v>
          </cell>
          <cell r="G2310" t="str">
            <v>COM</v>
          </cell>
          <cell r="H2310" t="str">
            <v>NÃO</v>
          </cell>
          <cell r="I2310" t="n">
            <v>3.0024853682098405</v>
          </cell>
        </row>
        <row r="2311">
          <cell r="A2311" t="n">
            <v>92250092</v>
          </cell>
          <cell r="B2311" t="n">
            <v>20</v>
          </cell>
          <cell r="C2311" t="str">
            <v xml:space="preserve">SOLUÇÃO FISIOLÓGICA CLORETO DE SÓDIO 20% SOL. INJ. AMP X 10 ML</v>
          </cell>
          <cell r="D2311" t="str">
            <v xml:space="preserve">SOLUÇÃO FISIOLÓGICA CLORETO DE SÓDIO 20% SOL. INJ. AMP X 10 ML</v>
          </cell>
          <cell r="E2311" t="str">
            <v>EQUIPLEX</v>
          </cell>
          <cell r="F2311" t="n">
            <v>1</v>
          </cell>
          <cell r="G2311" t="str">
            <v>AMP</v>
          </cell>
          <cell r="H2311" t="str">
            <v>NÃO</v>
          </cell>
          <cell r="I2311" t="n">
            <v>0.57247702209164275</v>
          </cell>
        </row>
        <row r="2312">
          <cell r="A2312" t="n">
            <v>90227816</v>
          </cell>
          <cell r="B2312" t="n">
            <v>20</v>
          </cell>
          <cell r="C2312" t="str">
            <v xml:space="preserve">CLORETO DE POTÁSSIO 10% SOL. INJ. AMP. PLÁST X 10ML</v>
          </cell>
          <cell r="D2312" t="str">
            <v xml:space="preserve">CLORETO DE POTÁSSIO 10% SOL. INJ. AMP. PLÁST X 10ML</v>
          </cell>
          <cell r="E2312" t="str">
            <v>BEKER</v>
          </cell>
          <cell r="F2312" t="n">
            <v>1</v>
          </cell>
          <cell r="G2312" t="str">
            <v>AMP</v>
          </cell>
          <cell r="H2312" t="str">
            <v>NÃO</v>
          </cell>
          <cell r="I2312" t="n">
            <v>0.48326344090835022</v>
          </cell>
        </row>
        <row r="2313">
          <cell r="A2313" t="n">
            <v>92375820</v>
          </cell>
          <cell r="B2313" t="n">
            <v>20</v>
          </cell>
          <cell r="C2313" t="str">
            <v xml:space="preserve">DIOSMINA + HESPERIDINA - 500MG</v>
          </cell>
          <cell r="D2313" t="str">
            <v xml:space="preserve">DAFLON - 500MG</v>
          </cell>
          <cell r="E2313" t="str">
            <v>SERVIER</v>
          </cell>
          <cell r="F2313" t="n">
            <v>1</v>
          </cell>
          <cell r="G2313" t="str">
            <v>COM</v>
          </cell>
          <cell r="H2313" t="str">
            <v>NÃO</v>
          </cell>
          <cell r="I2313" t="n">
            <v>2.5577153347278352</v>
          </cell>
        </row>
        <row r="2314">
          <cell r="A2314" t="n">
            <v>90233786</v>
          </cell>
          <cell r="B2314" t="n">
            <v>20</v>
          </cell>
          <cell r="C2314" t="str">
            <v xml:space="preserve">DIAZEPAM - 10MG</v>
          </cell>
          <cell r="D2314" t="str">
            <v xml:space="preserve">RELAPAX - 10MG</v>
          </cell>
          <cell r="E2314" t="str">
            <v>CAZI</v>
          </cell>
          <cell r="F2314" t="n">
            <v>1</v>
          </cell>
          <cell r="G2314" t="str">
            <v>COM</v>
          </cell>
          <cell r="H2314" t="str">
            <v>NÃO</v>
          </cell>
          <cell r="I2314" t="n">
            <v>0.32935597198521427</v>
          </cell>
        </row>
        <row r="2315">
          <cell r="A2315" t="n">
            <v>90185951</v>
          </cell>
          <cell r="B2315" t="n">
            <v>20</v>
          </cell>
          <cell r="C2315" t="str">
            <v xml:space="preserve">DESLANOSIDEO - 0,4MG  2ML</v>
          </cell>
          <cell r="D2315" t="str">
            <v xml:space="preserve">CEDILANIDE - 0,4MG  2ML</v>
          </cell>
          <cell r="E2315" t="str">
            <v>NOVARTIS</v>
          </cell>
          <cell r="F2315" t="n">
            <v>1</v>
          </cell>
          <cell r="G2315" t="str">
            <v>AMP</v>
          </cell>
          <cell r="H2315" t="str">
            <v>NÃO</v>
          </cell>
          <cell r="I2315" t="n">
            <v>1.2674318614492139</v>
          </cell>
        </row>
        <row r="2316">
          <cell r="A2316" t="n">
            <v>92437311</v>
          </cell>
          <cell r="B2316" t="n">
            <v>20</v>
          </cell>
          <cell r="C2316" t="str">
            <v xml:space="preserve">CEFUROXIMA ( AXETIL ) - 250MG  50ML SUSP.</v>
          </cell>
          <cell r="D2316" t="str">
            <v xml:space="preserve">ZINNAT - 250MG  50ML SUSP.</v>
          </cell>
          <cell r="E2316" t="str">
            <v>GLAXOSMITKLINE</v>
          </cell>
          <cell r="F2316" t="n">
            <v>50</v>
          </cell>
          <cell r="G2316" t="str">
            <v>ML</v>
          </cell>
          <cell r="H2316" t="str">
            <v>SIM</v>
          </cell>
          <cell r="I2316" t="n">
            <v>2.2450325393682249</v>
          </cell>
        </row>
        <row r="2317">
          <cell r="A2317" t="n">
            <v>92410081</v>
          </cell>
          <cell r="B2317" t="n">
            <v>20</v>
          </cell>
          <cell r="C2317" t="str">
            <v xml:space="preserve">LORAZEPAM  2 MG CX. 20 CP.</v>
          </cell>
          <cell r="D2317" t="str">
            <v xml:space="preserve">MAX PAX 2 MG CX. 20 CP.</v>
          </cell>
          <cell r="E2317" t="str">
            <v xml:space="preserve">BIOLAB SANUS</v>
          </cell>
          <cell r="F2317" t="n">
            <v>1</v>
          </cell>
          <cell r="G2317" t="str">
            <v>COM</v>
          </cell>
          <cell r="H2317" t="str">
            <v>NÃO</v>
          </cell>
          <cell r="I2317" t="n">
            <v>0.58110959729931966</v>
          </cell>
        </row>
        <row r="2318">
          <cell r="A2318" t="n">
            <v>90702034</v>
          </cell>
          <cell r="B2318" t="n">
            <v>20</v>
          </cell>
          <cell r="C2318" t="str">
            <v xml:space="preserve">CLORIDRATO DE RANITIDINA - 15MGML  120ML</v>
          </cell>
          <cell r="D2318" t="str">
            <v xml:space="preserve">LABEL - 15MGML  120ML</v>
          </cell>
          <cell r="E2318" t="str">
            <v xml:space="preserve">ACHÉ LABORATÓRIOS FARMACÊUTICO</v>
          </cell>
          <cell r="F2318" t="n">
            <v>120</v>
          </cell>
          <cell r="G2318" t="str">
            <v>ML</v>
          </cell>
          <cell r="H2318" t="str">
            <v>SIM</v>
          </cell>
          <cell r="I2318" t="n">
            <v>0.25896806984009652</v>
          </cell>
        </row>
        <row r="2319">
          <cell r="A2319" t="n">
            <v>90304586</v>
          </cell>
          <cell r="B2319" t="n">
            <v>20</v>
          </cell>
          <cell r="C2319" t="str">
            <v xml:space="preserve">BICARBONATO DE SÓDIO 8,4% SOL INJ CX 100 AMP PLAS TRANS X 10 ML</v>
          </cell>
          <cell r="D2319" t="str">
            <v xml:space="preserve">BICARBONATO DE SÓDIO 8,4% SOL INJ CX 100 AMP PLAS TRANS X 10 ML</v>
          </cell>
          <cell r="E2319" t="str">
            <v>SAMTEC</v>
          </cell>
          <cell r="F2319" t="n">
            <v>1</v>
          </cell>
          <cell r="G2319" t="str">
            <v>AMP</v>
          </cell>
          <cell r="H2319" t="str">
            <v>NÃO</v>
          </cell>
          <cell r="I2319" t="n">
            <v>0.62452994908515502</v>
          </cell>
        </row>
        <row r="2320">
          <cell r="A2320" t="n">
            <v>90249151</v>
          </cell>
          <cell r="B2320" t="n">
            <v>20</v>
          </cell>
          <cell r="C2320" t="str">
            <v xml:space="preserve">SULFATO DE GENTAMICINA 80 MG2 ML SOL. INJ. CX. 50 AMP. X 2 ML</v>
          </cell>
          <cell r="D2320" t="str">
            <v xml:space="preserve">GENTAMICIN 80 MG2 ML SOL. INJ. CX. 50 AMP. X 2 ML</v>
          </cell>
          <cell r="E2320" t="str">
            <v>NOVAFARMA</v>
          </cell>
          <cell r="F2320" t="n">
            <v>1</v>
          </cell>
          <cell r="G2320" t="str">
            <v>AMP</v>
          </cell>
          <cell r="H2320" t="str">
            <v>NÃO</v>
          </cell>
          <cell r="I2320" t="n">
            <v>1.4800583097680264</v>
          </cell>
        </row>
        <row r="2321">
          <cell r="A2321" t="n">
            <v>92433324</v>
          </cell>
          <cell r="B2321" t="n">
            <v>20</v>
          </cell>
          <cell r="C2321" t="str">
            <v xml:space="preserve">AMOXICILINA - 500MG</v>
          </cell>
          <cell r="D2321" t="str">
            <v xml:space="preserve">UNI AMOX - 500MG</v>
          </cell>
          <cell r="E2321" t="str">
            <v xml:space="preserve">UNIAO QUIMICA</v>
          </cell>
          <cell r="F2321" t="n">
            <v>1</v>
          </cell>
          <cell r="G2321" t="str">
            <v>CAP</v>
          </cell>
          <cell r="H2321" t="str">
            <v>NÃO</v>
          </cell>
          <cell r="I2321" t="n">
            <v>1.970464815026711</v>
          </cell>
        </row>
        <row r="2322">
          <cell r="A2322" t="n">
            <v>90127854</v>
          </cell>
          <cell r="B2322" t="n">
            <v>20</v>
          </cell>
          <cell r="C2322" t="str">
            <v xml:space="preserve">CLORIDRATO DE TRAMADOL - 50MG</v>
          </cell>
          <cell r="D2322" t="str">
            <v xml:space="preserve">ANANGOR - 50MG</v>
          </cell>
          <cell r="E2322" t="str">
            <v>BIOSINTETICA</v>
          </cell>
          <cell r="F2322" t="n">
            <v>1</v>
          </cell>
          <cell r="G2322" t="str">
            <v>CAP</v>
          </cell>
          <cell r="H2322" t="str">
            <v>NÃO</v>
          </cell>
          <cell r="I2322" t="n">
            <v>4.0516162287844324</v>
          </cell>
        </row>
        <row r="2323">
          <cell r="A2323" t="n">
            <v>90232607</v>
          </cell>
          <cell r="B2323" t="n">
            <v>20</v>
          </cell>
          <cell r="C2323" t="str">
            <v>OXCARBAZEPINA</v>
          </cell>
          <cell r="D2323" t="str">
            <v xml:space="preserve">OLEPTAL 300 MG CX. 30 CP. REV.</v>
          </cell>
          <cell r="E2323" t="str">
            <v xml:space="preserve">TORRENT DO BRASIL</v>
          </cell>
          <cell r="F2323" t="n">
            <v>1</v>
          </cell>
          <cell r="G2323" t="str">
            <v>COM</v>
          </cell>
          <cell r="H2323" t="str">
            <v>NÃO</v>
          </cell>
          <cell r="I2323" t="n">
            <v>1.4245863298269013</v>
          </cell>
        </row>
        <row r="2324">
          <cell r="A2324" t="n">
            <v>90180194</v>
          </cell>
          <cell r="B2324" t="n">
            <v>20</v>
          </cell>
          <cell r="C2324" t="str">
            <v>PARACETAMOL</v>
          </cell>
          <cell r="D2324" t="str">
            <v xml:space="preserve">PARACETAMOL 750 MG CX. 100 CP. REV.</v>
          </cell>
          <cell r="E2324" t="str">
            <v>MEDLEY</v>
          </cell>
          <cell r="F2324" t="n">
            <v>1</v>
          </cell>
          <cell r="G2324" t="str">
            <v>COM</v>
          </cell>
          <cell r="H2324" t="str">
            <v>NÃO</v>
          </cell>
          <cell r="I2324" t="n">
            <v>0.99659722033720832</v>
          </cell>
        </row>
        <row r="2325">
          <cell r="A2325" t="n">
            <v>90236866</v>
          </cell>
          <cell r="B2325" t="n">
            <v>20</v>
          </cell>
          <cell r="C2325" t="str">
            <v xml:space="preserve">DIMETICONA - 40MG</v>
          </cell>
          <cell r="D2325" t="str">
            <v xml:space="preserve">DIMETICONA - 40MG</v>
          </cell>
          <cell r="E2325" t="str">
            <v>GERMED</v>
          </cell>
          <cell r="F2325" t="n">
            <v>1</v>
          </cell>
          <cell r="G2325" t="str">
            <v>COM</v>
          </cell>
          <cell r="H2325" t="str">
            <v>NÃO</v>
          </cell>
          <cell r="I2325" t="n">
            <v>0.50311133999640689</v>
          </cell>
        </row>
        <row r="2326">
          <cell r="A2326" t="n">
            <v>90886020</v>
          </cell>
          <cell r="B2326" t="n">
            <v>20</v>
          </cell>
          <cell r="C2326" t="str">
            <v xml:space="preserve">MALEATO DE ENALAPRIL - 10MG</v>
          </cell>
          <cell r="D2326" t="str">
            <v xml:space="preserve">EUPRESSIN - 10MG</v>
          </cell>
          <cell r="E2326" t="str">
            <v>BIOSINTETICA</v>
          </cell>
          <cell r="F2326" t="n">
            <v>1</v>
          </cell>
          <cell r="G2326" t="str">
            <v>COM</v>
          </cell>
          <cell r="H2326" t="str">
            <v>NÃO</v>
          </cell>
          <cell r="I2326" t="n">
            <v>1.0207423715807473</v>
          </cell>
        </row>
        <row r="2327">
          <cell r="A2327" t="n">
            <v>90293932</v>
          </cell>
          <cell r="B2327" t="n">
            <v>20</v>
          </cell>
          <cell r="C2327" t="str">
            <v xml:space="preserve">CLORETO DE POTÁSSIO 60 MGML SOL. ORAL FR. PLÁST. X 150 ML + CP. MED.</v>
          </cell>
          <cell r="D2327" t="str">
            <v xml:space="preserve">IONCLOR 60 MGML SOL. ORAL FR. PLÁST. X 150 ML + CP. MED.</v>
          </cell>
          <cell r="E2327" t="str">
            <v xml:space="preserve">PRATI DONADUZZI</v>
          </cell>
          <cell r="F2327" t="n">
            <v>150</v>
          </cell>
          <cell r="G2327" t="str">
            <v>ML</v>
          </cell>
          <cell r="H2327" t="str">
            <v>SIM</v>
          </cell>
          <cell r="I2327" t="n">
            <v>0.064428512265611262</v>
          </cell>
        </row>
        <row r="2328">
          <cell r="A2328" t="n">
            <v>90205634</v>
          </cell>
          <cell r="B2328" t="n">
            <v>20</v>
          </cell>
          <cell r="C2328" t="str">
            <v xml:space="preserve">ATROPINA 1% (10 MGML) SOL. OFT. FR. PLÁST. GTS. X  5 ML</v>
          </cell>
          <cell r="D2328" t="str">
            <v xml:space="preserve">ATROPINA 1% (10 MGML) SOL. OFT. FR. PLÁST. GTS. X  5 ML</v>
          </cell>
          <cell r="E2328" t="str">
            <v>ALLERGAN</v>
          </cell>
          <cell r="F2328" t="n">
            <v>100</v>
          </cell>
          <cell r="G2328" t="str">
            <v>GTS</v>
          </cell>
          <cell r="H2328" t="str">
            <v>SIM</v>
          </cell>
          <cell r="I2328" t="n">
            <v>0.083931070454935613</v>
          </cell>
        </row>
        <row r="2329">
          <cell r="A2329" t="n">
            <v>90153200</v>
          </cell>
          <cell r="B2329" t="n">
            <v>20</v>
          </cell>
          <cell r="C2329" t="str">
            <v xml:space="preserve">CLORIDRATO DE BUPROPIONA - 150MG</v>
          </cell>
          <cell r="D2329" t="str">
            <v xml:space="preserve">CLORIDRATO DE BUPROPIONA - 150MG</v>
          </cell>
          <cell r="E2329" t="str">
            <v>EUROFARMA</v>
          </cell>
          <cell r="F2329" t="n">
            <v>1</v>
          </cell>
          <cell r="G2329" t="str">
            <v>COM</v>
          </cell>
          <cell r="H2329" t="str">
            <v>NÃO</v>
          </cell>
          <cell r="I2329" t="n">
            <v>2.6869670662472753</v>
          </cell>
        </row>
        <row r="2330">
          <cell r="A2330" t="n">
            <v>90284364</v>
          </cell>
          <cell r="B2330" t="n">
            <v>20</v>
          </cell>
          <cell r="C2330" t="str">
            <v xml:space="preserve">CIPROFIBRATO - 100MG</v>
          </cell>
          <cell r="D2330" t="str">
            <v xml:space="preserve">CIPROFIBRATO - 100MG</v>
          </cell>
          <cell r="E2330" t="str">
            <v>SANOFI-AVENTIS</v>
          </cell>
          <cell r="F2330" t="n">
            <v>1</v>
          </cell>
          <cell r="G2330" t="str">
            <v>COM</v>
          </cell>
          <cell r="H2330" t="str">
            <v>NÃO</v>
          </cell>
          <cell r="I2330" t="n">
            <v>2.3954623435178735</v>
          </cell>
        </row>
        <row r="2331">
          <cell r="A2331" t="n">
            <v>90257324</v>
          </cell>
          <cell r="B2331" t="n">
            <v>20</v>
          </cell>
          <cell r="C2331" t="str">
            <v xml:space="preserve">LOSARTANA POTÁSSICA - 50MG</v>
          </cell>
          <cell r="D2331" t="str">
            <v xml:space="preserve">LOSARTANA POTÁSSICA - 50MG</v>
          </cell>
          <cell r="E2331" t="str">
            <v xml:space="preserve">TEUTO BRAS.</v>
          </cell>
          <cell r="F2331" t="n">
            <v>1</v>
          </cell>
          <cell r="G2331" t="str">
            <v>COM</v>
          </cell>
          <cell r="H2331" t="str">
            <v>NÃO</v>
          </cell>
          <cell r="I2331" t="n">
            <v>0.51802315013254696</v>
          </cell>
        </row>
        <row r="2332">
          <cell r="A2332" t="n">
            <v>90306457</v>
          </cell>
          <cell r="B2332" t="n">
            <v>20</v>
          </cell>
          <cell r="C2332" t="str">
            <v xml:space="preserve">CLORETO DE CÁLCIO+CLORETO DE POTÁSSIO+CLORETO DE SÓDIO+LACTATO DE SÓDIO</v>
          </cell>
          <cell r="D2332" t="str">
            <v xml:space="preserve">SOLUÇÃO DE RINGER COM LACTATO DE SÓDIO SOL. INJ. CX. 12 BOLSA SIST. FECH. X 1000 ML</v>
          </cell>
          <cell r="E2332" t="str">
            <v xml:space="preserve">LABORATORIO SANOBIOL</v>
          </cell>
          <cell r="F2332" t="n">
            <v>1</v>
          </cell>
          <cell r="G2332" t="str">
            <v>UN</v>
          </cell>
          <cell r="H2332" t="str">
            <v>NÃO</v>
          </cell>
          <cell r="I2332" t="n">
            <v>11.281674836202928</v>
          </cell>
        </row>
        <row r="2333">
          <cell r="A2333" t="n">
            <v>92382703</v>
          </cell>
          <cell r="B2333" t="n">
            <v>20</v>
          </cell>
          <cell r="C2333" t="str">
            <v xml:space="preserve">CLORIDRATO DE AMIODARONA - 100MG</v>
          </cell>
          <cell r="D2333" t="str">
            <v xml:space="preserve">ANCORON - 100MG</v>
          </cell>
          <cell r="E2333" t="str">
            <v>LIBBS</v>
          </cell>
          <cell r="F2333" t="n">
            <v>1</v>
          </cell>
          <cell r="G2333" t="str">
            <v>COM</v>
          </cell>
          <cell r="H2333" t="str">
            <v>NÃO</v>
          </cell>
          <cell r="I2333" t="n">
            <v>0.69970158918776892</v>
          </cell>
        </row>
        <row r="2334">
          <cell r="A2334" t="n">
            <v>90193113</v>
          </cell>
          <cell r="B2334" t="n">
            <v>20</v>
          </cell>
          <cell r="C2334" t="str">
            <v xml:space="preserve">GLICAZIDA MR - 30MG</v>
          </cell>
          <cell r="D2334" t="str">
            <v xml:space="preserve">DIAMICRON MR - 30MG</v>
          </cell>
          <cell r="E2334" t="str">
            <v>SERVIER</v>
          </cell>
          <cell r="F2334" t="n">
            <v>1</v>
          </cell>
          <cell r="G2334" t="str">
            <v>COM</v>
          </cell>
          <cell r="H2334" t="str">
            <v>NÃO</v>
          </cell>
          <cell r="I2334" t="n">
            <v>0.95654974813376836</v>
          </cell>
        </row>
        <row r="2335">
          <cell r="A2335" t="n">
            <v>90240472</v>
          </cell>
          <cell r="B2335" t="n">
            <v>20</v>
          </cell>
          <cell r="C2335" t="str">
            <v xml:space="preserve">HIPROMELOSE + DEXTRANO 70 - 15ML</v>
          </cell>
          <cell r="D2335" t="str">
            <v xml:space="preserve">LACRIBELL - 15ML</v>
          </cell>
          <cell r="E2335" t="str">
            <v>LATINOFARMA</v>
          </cell>
          <cell r="F2335" t="n">
            <v>300</v>
          </cell>
          <cell r="G2335" t="str">
            <v>GTS</v>
          </cell>
          <cell r="H2335" t="str">
            <v>SIM</v>
          </cell>
          <cell r="I2335" t="n">
            <v>0.047821709302869567</v>
          </cell>
        </row>
        <row r="2336">
          <cell r="A2336" t="n">
            <v>90193083</v>
          </cell>
          <cell r="B2336" t="n">
            <v>20</v>
          </cell>
          <cell r="C2336" t="str">
            <v xml:space="preserve">DIOSMINA+HESPERIDINA 500 MG (450 MG + 50 MG ) CX. 60 CP. REV.</v>
          </cell>
          <cell r="D2336" t="str">
            <v xml:space="preserve">DAFLON 500 MG (450 MG + 50 MG ) CX. 60 CP. REV.</v>
          </cell>
          <cell r="E2336" t="str">
            <v>SERVIER</v>
          </cell>
          <cell r="F2336" t="n">
            <v>1</v>
          </cell>
          <cell r="G2336" t="str">
            <v>COM</v>
          </cell>
          <cell r="H2336" t="str">
            <v>NÃO</v>
          </cell>
          <cell r="I2336" t="n">
            <v>2.412022689078781</v>
          </cell>
        </row>
        <row r="2337">
          <cell r="A2337" t="n">
            <v>92253636</v>
          </cell>
          <cell r="B2337" t="n">
            <v>20</v>
          </cell>
          <cell r="C2337" t="str">
            <v xml:space="preserve">DIPIRONA SÓDICA+ADIFENINA+CLORIDRATO DE PROMETAZINA</v>
          </cell>
          <cell r="D2337" t="str">
            <v xml:space="preserve">LISADOR SOL INJ CX 100 AMP X 2 ML</v>
          </cell>
          <cell r="E2337" t="str">
            <v>FARMASA</v>
          </cell>
          <cell r="F2337" t="n">
            <v>1</v>
          </cell>
          <cell r="G2337" t="str">
            <v>AMP</v>
          </cell>
          <cell r="H2337" t="str">
            <v>NÃO</v>
          </cell>
          <cell r="I2337" t="n">
            <v>2.930115064757604</v>
          </cell>
        </row>
        <row r="2338">
          <cell r="A2338" t="n">
            <v>90132858</v>
          </cell>
          <cell r="B2338" t="n">
            <v>20</v>
          </cell>
          <cell r="C2338" t="str">
            <v xml:space="preserve">CLORIDRATO DE OLOPATADINA 0,1% (1 MGML) SOL. OFT. FR. GTS. X 5 ML</v>
          </cell>
          <cell r="D2338" t="str">
            <v xml:space="preserve">PATANOL 0,1% (1 MGML) SOL. OFT. FR. GTS. X 5 ML</v>
          </cell>
          <cell r="E2338" t="str">
            <v>ALCON</v>
          </cell>
          <cell r="F2338" t="n">
            <v>100</v>
          </cell>
          <cell r="G2338" t="str">
            <v>GTS</v>
          </cell>
          <cell r="H2338" t="str">
            <v>SIM</v>
          </cell>
          <cell r="I2338" t="n">
            <v>0.44867447729305193</v>
          </cell>
        </row>
        <row r="2339">
          <cell r="A2339" t="n">
            <v>90236378</v>
          </cell>
          <cell r="B2339" t="n">
            <v>20</v>
          </cell>
          <cell r="C2339" t="str">
            <v xml:space="preserve">CEFTRIAXONA SÓDICA 500 MG IV PÓ SOL. INJ. CX. 50 FA</v>
          </cell>
          <cell r="D2339" t="str">
            <v xml:space="preserve">CEFTRIAXONA SÓDICA 500 MG IV PÓ SOL. INJ. CX. 50 FA</v>
          </cell>
          <cell r="E2339" t="str">
            <v>AUROBINDO</v>
          </cell>
          <cell r="F2339" t="n">
            <v>1</v>
          </cell>
          <cell r="G2339" t="str">
            <v>FA</v>
          </cell>
          <cell r="H2339" t="str">
            <v>NÃO</v>
          </cell>
          <cell r="I2339" t="n">
            <v>25.227371632266397</v>
          </cell>
        </row>
        <row r="2340">
          <cell r="A2340" t="n">
            <v>90910010</v>
          </cell>
          <cell r="B2340" t="n">
            <v>20</v>
          </cell>
          <cell r="C2340" t="str">
            <v xml:space="preserve">VARFARINA SODICA - 5MG</v>
          </cell>
          <cell r="D2340" t="str">
            <v xml:space="preserve">MAREVAN - 5MG</v>
          </cell>
          <cell r="E2340" t="str">
            <v>FARMOQUIMICA</v>
          </cell>
          <cell r="F2340" t="n">
            <v>1</v>
          </cell>
          <cell r="G2340" t="str">
            <v>COM</v>
          </cell>
          <cell r="H2340" t="str">
            <v>NÃO</v>
          </cell>
          <cell r="I2340" t="n">
            <v>0.65953614326703103</v>
          </cell>
        </row>
        <row r="2341">
          <cell r="A2341" t="n">
            <v>90153880</v>
          </cell>
          <cell r="B2341" t="n">
            <v>20</v>
          </cell>
          <cell r="C2341" t="str">
            <v>SULFAMETOXAZOL+TRIMETOPRIMA</v>
          </cell>
          <cell r="D2341" t="str">
            <v xml:space="preserve">BACTRIM 200 MG5ML + 40 MG5ML SUSP. ORAL FR. X 100 ML.</v>
          </cell>
          <cell r="E2341" t="str">
            <v>ROCHE</v>
          </cell>
          <cell r="F2341" t="n">
            <v>100</v>
          </cell>
          <cell r="G2341" t="str">
            <v>ML</v>
          </cell>
          <cell r="H2341" t="str">
            <v>SIM</v>
          </cell>
          <cell r="I2341" t="n">
            <v>0.172555929</v>
          </cell>
        </row>
        <row r="2342">
          <cell r="A2342" t="n">
            <v>92368549</v>
          </cell>
          <cell r="B2342" t="n">
            <v>20</v>
          </cell>
          <cell r="C2342" t="str">
            <v xml:space="preserve">HIDROCORTISONA+SULFATO DE NEOMICINA+TROXERRUTINA+BENZOCAÍNA+ÁCIDO ASCÓRBICO</v>
          </cell>
          <cell r="D2342" t="str">
            <v xml:space="preserve">GINGILONE POMADA  BUCAL BISN. X  10 G</v>
          </cell>
          <cell r="E2342" t="str">
            <v>FARMASA</v>
          </cell>
          <cell r="F2342" t="n">
            <v>10</v>
          </cell>
          <cell r="G2342" t="str">
            <v>G</v>
          </cell>
          <cell r="H2342" t="str">
            <v>SIM</v>
          </cell>
          <cell r="I2342" t="n">
            <v>1.3505387429281446</v>
          </cell>
        </row>
        <row r="2343">
          <cell r="A2343" t="n">
            <v>90274911</v>
          </cell>
          <cell r="B2343" t="n">
            <v>20</v>
          </cell>
          <cell r="C2343" t="str">
            <v xml:space="preserve">IOPAMIDOL 370 MG IODOML  SOL. INJ. CX 10 FA X 50 ML</v>
          </cell>
          <cell r="D2343" t="str">
            <v xml:space="preserve">IOPAMIRON 370 MG IODOML  SOL. INJ. CX 10 FA X 50 ML</v>
          </cell>
          <cell r="E2343" t="str">
            <v xml:space="preserve">SCHERING B.</v>
          </cell>
          <cell r="F2343" t="n">
            <v>50</v>
          </cell>
          <cell r="G2343" t="str">
            <v>ML</v>
          </cell>
          <cell r="H2343" t="str">
            <v>SIM</v>
          </cell>
          <cell r="I2343" t="n">
            <v>4.0231995774935863</v>
          </cell>
        </row>
        <row r="2344">
          <cell r="A2344" t="n">
            <v>90181425</v>
          </cell>
          <cell r="B2344" t="n">
            <v>20</v>
          </cell>
          <cell r="C2344" t="str">
            <v xml:space="preserve">ACETILCISTEINA - 600MG  5GRA</v>
          </cell>
          <cell r="D2344" t="str">
            <v xml:space="preserve">ACETILCISTEINA - 600MG  5GRA</v>
          </cell>
          <cell r="E2344" t="str">
            <v>MEDLEY</v>
          </cell>
          <cell r="F2344" t="n">
            <v>1</v>
          </cell>
          <cell r="G2344" t="str">
            <v>ENV</v>
          </cell>
          <cell r="H2344" t="str">
            <v>NÃO</v>
          </cell>
          <cell r="I2344" t="n">
            <v>1.8616753173874279</v>
          </cell>
        </row>
        <row r="2345">
          <cell r="A2345" t="n">
            <v>90167791</v>
          </cell>
          <cell r="B2345" t="n">
            <v>20</v>
          </cell>
          <cell r="C2345" t="str">
            <v xml:space="preserve">CLORIDRATO DE TRAMADOL 100 MG. CX. 10 CP. REV.</v>
          </cell>
          <cell r="D2345" t="str">
            <v xml:space="preserve">TRAMAL RETARD 100 MG. CX. 10 CP. REV.</v>
          </cell>
          <cell r="E2345" t="str">
            <v xml:space="preserve">PHARMACIA PFIZER</v>
          </cell>
          <cell r="F2345" t="n">
            <v>1</v>
          </cell>
          <cell r="G2345" t="str">
            <v>COM</v>
          </cell>
          <cell r="H2345" t="str">
            <v>NÃO</v>
          </cell>
          <cell r="I2345" t="n">
            <v>7.7242743242422023</v>
          </cell>
        </row>
        <row r="2346">
          <cell r="A2346" t="n">
            <v>90147430</v>
          </cell>
          <cell r="B2346" t="n">
            <v>20</v>
          </cell>
          <cell r="C2346" t="str">
            <v xml:space="preserve">HIDROCLOROTIAZIDA - 25MG</v>
          </cell>
          <cell r="D2346" t="str">
            <v xml:space="preserve">HIDROCLOROTIAZIDA - 25MG</v>
          </cell>
          <cell r="E2346" t="str">
            <v xml:space="preserve">EMS SA</v>
          </cell>
          <cell r="F2346" t="n">
            <v>1</v>
          </cell>
          <cell r="G2346" t="str">
            <v>COM</v>
          </cell>
          <cell r="H2346" t="str">
            <v>NÃO</v>
          </cell>
          <cell r="I2346" t="n">
            <v>0.16480654440183803</v>
          </cell>
        </row>
        <row r="2347">
          <cell r="A2347" t="n">
            <v>90168402</v>
          </cell>
          <cell r="B2347" t="n">
            <v>20</v>
          </cell>
          <cell r="C2347" t="str">
            <v xml:space="preserve">CITRATO DE SILDENAFILA  50 MG CX. 2 CP. REV.</v>
          </cell>
          <cell r="D2347" t="str">
            <v xml:space="preserve">VIAGRA 50 MG</v>
          </cell>
          <cell r="E2347" t="str">
            <v xml:space="preserve">PHARMACIA PFIZER</v>
          </cell>
          <cell r="F2347" t="n">
            <v>1</v>
          </cell>
          <cell r="G2347" t="str">
            <v>COM</v>
          </cell>
          <cell r="H2347" t="str">
            <v>NÃO</v>
          </cell>
          <cell r="I2347" t="n">
            <v>22.169142542572736</v>
          </cell>
        </row>
        <row r="2348">
          <cell r="A2348" t="n">
            <v>92393691</v>
          </cell>
          <cell r="B2348" t="n">
            <v>20</v>
          </cell>
          <cell r="C2348" t="str">
            <v xml:space="preserve">LEVODROPROPIZINA - 6MG  120ML XPE</v>
          </cell>
          <cell r="D2348" t="str">
            <v xml:space="preserve">ANTUX - 6MG  120ML</v>
          </cell>
          <cell r="E2348" t="str">
            <v xml:space="preserve">ACHÉ LABORATÓRIOS FARMACÊUTICO</v>
          </cell>
          <cell r="F2348" t="n">
            <v>120</v>
          </cell>
          <cell r="G2348" t="str">
            <v>ML</v>
          </cell>
          <cell r="H2348" t="str">
            <v>SIM</v>
          </cell>
          <cell r="I2348" t="n">
            <v>0.20730820868231514</v>
          </cell>
        </row>
        <row r="2349">
          <cell r="A2349" t="n">
            <v>90125940</v>
          </cell>
          <cell r="B2349" t="n">
            <v>20</v>
          </cell>
          <cell r="C2349" t="str">
            <v xml:space="preserve">CLORIDRATO DE PETIDINA - 50 MGML SOL. INJ.</v>
          </cell>
          <cell r="D2349" t="str">
            <v xml:space="preserve">CLORIDRATO DE PETIDINA - 50 MGML SOL. INJ.</v>
          </cell>
          <cell r="E2349" t="str">
            <v xml:space="preserve">UNIAO QUIMICA</v>
          </cell>
          <cell r="F2349" t="n">
            <v>1</v>
          </cell>
          <cell r="G2349" t="str">
            <v>AMP</v>
          </cell>
          <cell r="H2349" t="str">
            <v>NÃO</v>
          </cell>
          <cell r="I2349" t="n">
            <v>2.2645292200201679</v>
          </cell>
        </row>
        <row r="2350">
          <cell r="A2350" t="n">
            <v>90153626</v>
          </cell>
          <cell r="B2350" t="n">
            <v>20</v>
          </cell>
          <cell r="C2350" t="str">
            <v xml:space="preserve">CLORIDRATO DE CICLOBENZAPRINA 5 MG CX. 15 CP. REV.</v>
          </cell>
          <cell r="D2350" t="str">
            <v xml:space="preserve">CLORIDRATO DE CICLOBENZAPRINA 5 MG CX. 15 CP. REV.</v>
          </cell>
          <cell r="E2350" t="str">
            <v>EUROFARMA</v>
          </cell>
          <cell r="F2350" t="n">
            <v>1</v>
          </cell>
          <cell r="G2350" t="str">
            <v>COM</v>
          </cell>
          <cell r="H2350" t="str">
            <v>NÃO</v>
          </cell>
          <cell r="I2350" t="n">
            <v>0.82279992272727287</v>
          </cell>
        </row>
        <row r="2351">
          <cell r="A2351" t="n">
            <v>92426638</v>
          </cell>
          <cell r="B2351" t="n">
            <v>20</v>
          </cell>
          <cell r="C2351" t="str">
            <v xml:space="preserve">RISPERIDONA - 1MG</v>
          </cell>
          <cell r="D2351" t="str">
            <v xml:space="preserve">RISPERIDON - 1MG</v>
          </cell>
          <cell r="E2351" t="str">
            <v>CRISTALIA</v>
          </cell>
          <cell r="F2351" t="n">
            <v>1</v>
          </cell>
          <cell r="G2351" t="str">
            <v>COM</v>
          </cell>
          <cell r="H2351" t="str">
            <v>NÃO</v>
          </cell>
          <cell r="I2351" t="n">
            <v>2.118025329279341</v>
          </cell>
        </row>
        <row r="2352">
          <cell r="A2352" t="n">
            <v>90278364</v>
          </cell>
          <cell r="B2352" t="n">
            <v>20</v>
          </cell>
          <cell r="C2352" t="str">
            <v xml:space="preserve">SULFADIAZINA DE PRATA 1% (10 MGG) CREME DERM. BISN. X 30 G</v>
          </cell>
          <cell r="D2352" t="str">
            <v xml:space="preserve">DERMAZINE 1% (10 MGG) CREME DERM. BISN. X 30 G</v>
          </cell>
          <cell r="E2352" t="str">
            <v>SILVESTRE</v>
          </cell>
          <cell r="F2352" t="n">
            <v>30</v>
          </cell>
          <cell r="G2352" t="str">
            <v>G</v>
          </cell>
          <cell r="H2352" t="str">
            <v>SIM</v>
          </cell>
          <cell r="I2352" t="n">
            <v>0.79319501939841475</v>
          </cell>
        </row>
        <row r="2353">
          <cell r="A2353" t="n">
            <v>90126840</v>
          </cell>
          <cell r="B2353" t="n">
            <v>20</v>
          </cell>
          <cell r="C2353" t="str">
            <v>PARACETAMOL</v>
          </cell>
          <cell r="D2353" t="str">
            <v xml:space="preserve">PARACETAMOL 750 MG CX. 20 CP. REV.</v>
          </cell>
          <cell r="E2353" t="str">
            <v>BIOSINTETICA</v>
          </cell>
          <cell r="F2353" t="n">
            <v>1</v>
          </cell>
          <cell r="G2353" t="str">
            <v>COM</v>
          </cell>
          <cell r="H2353" t="str">
            <v>NÃO</v>
          </cell>
          <cell r="I2353" t="n">
            <v>0.60974791861724775</v>
          </cell>
        </row>
        <row r="2354">
          <cell r="A2354" t="n">
            <v>90171373</v>
          </cell>
          <cell r="B2354" t="n">
            <v>20</v>
          </cell>
          <cell r="C2354" t="str">
            <v xml:space="preserve">FUROSEMIDA - 40MG</v>
          </cell>
          <cell r="D2354" t="str">
            <v xml:space="preserve">FUROSEMIDA - 40MG</v>
          </cell>
          <cell r="E2354" t="str">
            <v xml:space="preserve">TEUTO BRAS.</v>
          </cell>
          <cell r="F2354" t="n">
            <v>1</v>
          </cell>
          <cell r="G2354" t="str">
            <v>COM</v>
          </cell>
          <cell r="H2354" t="str">
            <v>NÃO</v>
          </cell>
          <cell r="I2354" t="n">
            <v>0.31905087879127725</v>
          </cell>
        </row>
        <row r="2355">
          <cell r="A2355" t="n">
            <v>92456197</v>
          </cell>
          <cell r="B2355" t="n">
            <v>20</v>
          </cell>
          <cell r="C2355" t="str">
            <v xml:space="preserve">FINASTERIDA - 5MG</v>
          </cell>
          <cell r="D2355" t="str">
            <v xml:space="preserve">FINASTERIDA - 5MG</v>
          </cell>
          <cell r="E2355" t="str">
            <v xml:space="preserve">EMS SA</v>
          </cell>
          <cell r="F2355" t="n">
            <v>1</v>
          </cell>
          <cell r="G2355" t="str">
            <v>COM</v>
          </cell>
          <cell r="H2355" t="str">
            <v>NÃO</v>
          </cell>
          <cell r="I2355" t="n">
            <v>2.5009924074697922</v>
          </cell>
        </row>
        <row r="2356">
          <cell r="A2356" t="n">
            <v>92458882</v>
          </cell>
          <cell r="B2356" t="n">
            <v>20</v>
          </cell>
          <cell r="C2356" t="str">
            <v xml:space="preserve">DOMPERIDONA - 10MG</v>
          </cell>
          <cell r="D2356" t="str">
            <v xml:space="preserve">PERIDAL - 10MG</v>
          </cell>
          <cell r="E2356" t="str">
            <v>MEDLEY</v>
          </cell>
          <cell r="F2356" t="n">
            <v>1</v>
          </cell>
          <cell r="G2356" t="str">
            <v>COM</v>
          </cell>
          <cell r="H2356" t="str">
            <v>NÃO</v>
          </cell>
          <cell r="I2356" t="n">
            <v>0.5493295835694052</v>
          </cell>
        </row>
        <row r="2357">
          <cell r="A2357" t="n">
            <v>90298870</v>
          </cell>
          <cell r="B2357" t="n">
            <v>20</v>
          </cell>
          <cell r="C2357" t="str">
            <v xml:space="preserve">CLORIDRATO DE TANSULOSINA - 0,4MG</v>
          </cell>
          <cell r="D2357" t="str">
            <v xml:space="preserve">SECOTEX ADV - 0,4MG</v>
          </cell>
          <cell r="E2357" t="str">
            <v xml:space="preserve">BOEHRINGER INGELHEIM</v>
          </cell>
          <cell r="F2357" t="n">
            <v>1</v>
          </cell>
          <cell r="G2357" t="str">
            <v>COM</v>
          </cell>
          <cell r="H2357" t="str">
            <v>NÃO</v>
          </cell>
          <cell r="I2357" t="n">
            <v>4.8005853628828969</v>
          </cell>
        </row>
        <row r="2358">
          <cell r="A2358" t="n">
            <v>92431780</v>
          </cell>
          <cell r="B2358" t="n">
            <v>20</v>
          </cell>
          <cell r="C2358" t="str">
            <v xml:space="preserve">CLORIDRATO DE TRAMADOL 50 MG CX. 100  CAP.</v>
          </cell>
          <cell r="D2358" t="str">
            <v xml:space="preserve">TRAMADON 50 MG CX. 100  CAP.</v>
          </cell>
          <cell r="E2358" t="str">
            <v>CRISTALIA</v>
          </cell>
          <cell r="F2358" t="n">
            <v>1</v>
          </cell>
          <cell r="G2358" t="str">
            <v>CAP</v>
          </cell>
          <cell r="H2358" t="str">
            <v>NÃO</v>
          </cell>
          <cell r="I2358" t="n">
            <v>3.7155442746931633</v>
          </cell>
        </row>
        <row r="2359">
          <cell r="A2359" t="n">
            <v>90234200</v>
          </cell>
          <cell r="B2359" t="n">
            <v>20</v>
          </cell>
          <cell r="C2359" t="str">
            <v xml:space="preserve">NISTATINA 100.000 UIML SUSP. ORAL FR. VD. X 40 ML</v>
          </cell>
          <cell r="D2359" t="str">
            <v xml:space="preserve">ALBISTIN 100.000 UIML SUSP. ORAL FR. VD. X 40 ML</v>
          </cell>
          <cell r="E2359" t="str">
            <v>CAZI</v>
          </cell>
          <cell r="F2359" t="n">
            <v>40</v>
          </cell>
          <cell r="G2359" t="str">
            <v>ML</v>
          </cell>
          <cell r="H2359" t="str">
            <v>SIM</v>
          </cell>
          <cell r="I2359" t="n">
            <v>0.47107950032575796</v>
          </cell>
        </row>
        <row r="2360">
          <cell r="A2360" t="n">
            <v>90173732</v>
          </cell>
          <cell r="B2360" t="n">
            <v>20</v>
          </cell>
          <cell r="C2360" t="str">
            <v xml:space="preserve">ÁCIDO IOXITALÂMICO+MEGLUMINA 30 MEGLUMINA SOL. INJ. CX. FA X 50 ML</v>
          </cell>
          <cell r="D2360" t="str">
            <v xml:space="preserve">TELEBRIX 30 MEGLUMINA SOL. INJ. CX. FA X 50 ML</v>
          </cell>
          <cell r="E2360" t="str">
            <v xml:space="preserve">GUERBET PROD. RADIOLOGICOS</v>
          </cell>
          <cell r="F2360" t="n">
            <v>50</v>
          </cell>
          <cell r="G2360" t="str">
            <v>ML</v>
          </cell>
          <cell r="H2360" t="str">
            <v>SIM</v>
          </cell>
          <cell r="I2360" t="n">
            <v>0.78466218959119027</v>
          </cell>
        </row>
        <row r="2361">
          <cell r="A2361" t="n">
            <v>92457053</v>
          </cell>
          <cell r="B2361" t="n">
            <v>20</v>
          </cell>
          <cell r="C2361" t="str">
            <v xml:space="preserve">CITALOPRAM 20 MG CX. 28 CP. REV.</v>
          </cell>
          <cell r="D2361" t="str">
            <v xml:space="preserve">CITALOPRAM 20 MG CX. 28 CP. REV.</v>
          </cell>
          <cell r="E2361" t="str">
            <v>EUROFARMA</v>
          </cell>
          <cell r="F2361" t="n">
            <v>1</v>
          </cell>
          <cell r="G2361" t="str">
            <v>COM</v>
          </cell>
          <cell r="H2361" t="str">
            <v>NÃO</v>
          </cell>
          <cell r="I2361" t="n">
            <v>3.3797638604029032</v>
          </cell>
        </row>
        <row r="2362">
          <cell r="A2362" t="n">
            <v>90222075</v>
          </cell>
          <cell r="B2362" t="n">
            <v>20</v>
          </cell>
          <cell r="C2362" t="str">
            <v xml:space="preserve">CLORIDRATO DE FEXOFENADINA 60 MG CX. 10 CP. REV.</v>
          </cell>
          <cell r="D2362" t="str">
            <v xml:space="preserve">ALLEGRA 60 MG CX. 10 CP. REV.</v>
          </cell>
          <cell r="E2362" t="str">
            <v>SANOFI-AVENTIS</v>
          </cell>
          <cell r="F2362" t="n">
            <v>1</v>
          </cell>
          <cell r="G2362" t="str">
            <v>COM</v>
          </cell>
          <cell r="H2362" t="str">
            <v>NÃO</v>
          </cell>
          <cell r="I2362" t="n">
            <v>2.3459096692429378</v>
          </cell>
        </row>
        <row r="2363">
          <cell r="A2363" t="n">
            <v>92433421</v>
          </cell>
          <cell r="B2363" t="n">
            <v>20</v>
          </cell>
          <cell r="C2363" t="str">
            <v xml:space="preserve">DIAZEPAM - 10MG</v>
          </cell>
          <cell r="D2363" t="str">
            <v xml:space="preserve">UNI DIAZEPAX - 10MG</v>
          </cell>
          <cell r="E2363" t="str">
            <v xml:space="preserve">UNIAO QUIMICA</v>
          </cell>
          <cell r="F2363" t="n">
            <v>1</v>
          </cell>
          <cell r="G2363" t="str">
            <v>COM</v>
          </cell>
          <cell r="H2363" t="str">
            <v>NÃO</v>
          </cell>
          <cell r="I2363" t="n">
            <v>0.50183896860394028</v>
          </cell>
        </row>
        <row r="2364">
          <cell r="A2364" t="n">
            <v>92428002</v>
          </cell>
          <cell r="B2364" t="n">
            <v>20</v>
          </cell>
          <cell r="C2364" t="str">
            <v xml:space="preserve">SULFATO DE AMICACINA - 125MG  2ML SOL. INJ.</v>
          </cell>
          <cell r="D2364" t="str">
            <v xml:space="preserve">SULFATO DE AMICACINA - 125MG  2ML SOL. INJ.</v>
          </cell>
          <cell r="E2364" t="str">
            <v xml:space="preserve">TEUTO BRAS.</v>
          </cell>
          <cell r="F2364" t="n">
            <v>1</v>
          </cell>
          <cell r="G2364" t="str">
            <v>AMP</v>
          </cell>
          <cell r="H2364" t="str">
            <v>NÃO</v>
          </cell>
          <cell r="I2364" t="n">
            <v>8.818501566633703</v>
          </cell>
        </row>
        <row r="2365">
          <cell r="A2365" t="n">
            <v>92261868</v>
          </cell>
          <cell r="B2365" t="n">
            <v>20</v>
          </cell>
          <cell r="C2365" t="str">
            <v xml:space="preserve">DEXAMETASONA - 0,1% 10GRA CREME</v>
          </cell>
          <cell r="D2365" t="str">
            <v xml:space="preserve">DEXASON - 0,1% 10GRA CREME</v>
          </cell>
          <cell r="E2365" t="str">
            <v xml:space="preserve">TEUTO BRAS.</v>
          </cell>
          <cell r="F2365" t="n">
            <v>10</v>
          </cell>
          <cell r="G2365" t="str">
            <v>G</v>
          </cell>
          <cell r="H2365" t="str">
            <v>SIM</v>
          </cell>
          <cell r="I2365" t="n">
            <v>0.58149675127799194</v>
          </cell>
        </row>
        <row r="2366">
          <cell r="A2366" t="n">
            <v>90286332</v>
          </cell>
          <cell r="B2366" t="n">
            <v>20</v>
          </cell>
          <cell r="C2366" t="str">
            <v xml:space="preserve">FUROSEMIDA 40 MG CX. 20 CP.</v>
          </cell>
          <cell r="D2366" t="str">
            <v xml:space="preserve">FUROSEMIDA 40 MG CX. 20 CP.</v>
          </cell>
          <cell r="E2366" t="str">
            <v>SANOFI-AVENTIS</v>
          </cell>
          <cell r="F2366" t="n">
            <v>1</v>
          </cell>
          <cell r="G2366" t="str">
            <v>COM</v>
          </cell>
          <cell r="H2366" t="str">
            <v>NÃO</v>
          </cell>
          <cell r="I2366" t="n">
            <v>0.42829259840509037</v>
          </cell>
        </row>
        <row r="2367">
          <cell r="A2367" t="n">
            <v>92391273</v>
          </cell>
          <cell r="B2367" t="n">
            <v>20</v>
          </cell>
          <cell r="C2367" t="str">
            <v xml:space="preserve">BUDESONIDA - 64MCG</v>
          </cell>
          <cell r="D2367" t="str">
            <v xml:space="preserve">BUDECORT AQUA - 64MCG</v>
          </cell>
          <cell r="E2367" t="str">
            <v>ASTRAZENECA</v>
          </cell>
          <cell r="F2367" t="n">
            <v>120</v>
          </cell>
          <cell r="G2367" t="str">
            <v>DOSE</v>
          </cell>
          <cell r="H2367" t="str">
            <v>SIM</v>
          </cell>
          <cell r="I2367" t="n">
            <v>0.37690044871379669</v>
          </cell>
        </row>
        <row r="2368">
          <cell r="A2368" t="n">
            <v>90139097</v>
          </cell>
          <cell r="B2368" t="n">
            <v>20</v>
          </cell>
          <cell r="C2368" t="str">
            <v xml:space="preserve">IBUPROFENO - 600MG</v>
          </cell>
          <cell r="D2368" t="str">
            <v xml:space="preserve">ALIVIUM - 600MG</v>
          </cell>
          <cell r="E2368" t="str">
            <v xml:space="preserve">SCHERING PLOUGHMANTECORP</v>
          </cell>
          <cell r="F2368" t="n">
            <v>1</v>
          </cell>
          <cell r="G2368" t="str">
            <v>COM</v>
          </cell>
          <cell r="H2368" t="str">
            <v>NÃO</v>
          </cell>
          <cell r="I2368" t="n">
            <v>2.2764917452187579</v>
          </cell>
        </row>
        <row r="2369">
          <cell r="A2369" t="n">
            <v>92376681</v>
          </cell>
          <cell r="B2369" t="n">
            <v>20</v>
          </cell>
          <cell r="C2369" t="str">
            <v xml:space="preserve">DIVALPROATO DE SODIO - 250MG</v>
          </cell>
          <cell r="D2369" t="str">
            <v xml:space="preserve">DEPAKOTE - 250MG</v>
          </cell>
          <cell r="E2369" t="str">
            <v>ABBOTT</v>
          </cell>
          <cell r="F2369" t="n">
            <v>1</v>
          </cell>
          <cell r="G2369" t="str">
            <v>COM</v>
          </cell>
          <cell r="H2369" t="str">
            <v>NÃO</v>
          </cell>
          <cell r="I2369" t="n">
            <v>1.2301038492235434</v>
          </cell>
        </row>
        <row r="2370">
          <cell r="A2370" t="n">
            <v>92267815</v>
          </cell>
          <cell r="B2370" t="n">
            <v>20</v>
          </cell>
          <cell r="C2370" t="str">
            <v xml:space="preserve">ADENOSINA 3 MGML SOL. INJ. CX. 50 AMP. X 2  ML</v>
          </cell>
          <cell r="D2370" t="str">
            <v xml:space="preserve">ADENOCARD 3 MGML SOL. INJ. CX. 50 AMP. X 2  ML</v>
          </cell>
          <cell r="E2370" t="str">
            <v>LIBBS</v>
          </cell>
          <cell r="F2370" t="n">
            <v>1</v>
          </cell>
          <cell r="G2370" t="str">
            <v>AMP</v>
          </cell>
          <cell r="H2370" t="str">
            <v>NÃO</v>
          </cell>
          <cell r="I2370" t="n">
            <v>17.215821849364854</v>
          </cell>
        </row>
        <row r="2371">
          <cell r="A2371" t="n">
            <v>90619021</v>
          </cell>
          <cell r="B2371" t="n">
            <v>20</v>
          </cell>
          <cell r="C2371" t="str">
            <v xml:space="preserve">AMOXICILINA - 250MG  150ML SUSP.</v>
          </cell>
          <cell r="D2371" t="str">
            <v xml:space="preserve">AMOXIL - 250MG  150ML SUSP.</v>
          </cell>
          <cell r="E2371" t="str">
            <v>GLAXOSMITKLINE</v>
          </cell>
          <cell r="F2371" t="n">
            <v>150</v>
          </cell>
          <cell r="G2371" t="str">
            <v>ML</v>
          </cell>
          <cell r="H2371" t="str">
            <v>SIM</v>
          </cell>
          <cell r="I2371" t="n">
            <v>0.39345905546884291</v>
          </cell>
        </row>
        <row r="2372">
          <cell r="A2372" t="n">
            <v>90249070</v>
          </cell>
          <cell r="B2372" t="n">
            <v>20</v>
          </cell>
          <cell r="C2372" t="str">
            <v xml:space="preserve">SUCCINATO SÓDICO DE HIDROCORTISONA</v>
          </cell>
          <cell r="D2372" t="str">
            <v xml:space="preserve">CORTISON 100 MG PÓ INJ. CX. 50 FA + 50 AMP. DIL. X 2 ML</v>
          </cell>
          <cell r="E2372" t="str">
            <v>NOVAFARMA</v>
          </cell>
          <cell r="F2372" t="n">
            <v>1</v>
          </cell>
          <cell r="G2372" t="str">
            <v>UN</v>
          </cell>
          <cell r="H2372" t="str">
            <v>NÃO</v>
          </cell>
          <cell r="I2372" t="n">
            <v>3.2850161676680072</v>
          </cell>
        </row>
        <row r="2373">
          <cell r="A2373" t="n">
            <v>90247892</v>
          </cell>
          <cell r="B2373" t="n">
            <v>20</v>
          </cell>
          <cell r="C2373" t="str">
            <v xml:space="preserve">BISACODIL - 5MG</v>
          </cell>
          <cell r="D2373" t="str">
            <v xml:space="preserve">ISILAX - 5MG</v>
          </cell>
          <cell r="E2373" t="str">
            <v>CIFARMA</v>
          </cell>
          <cell r="F2373" t="n">
            <v>1</v>
          </cell>
          <cell r="G2373" t="str">
            <v>COM</v>
          </cell>
          <cell r="H2373" t="str">
            <v>NÃO</v>
          </cell>
          <cell r="I2373" t="n">
            <v>0.39259847178143725</v>
          </cell>
        </row>
        <row r="2374">
          <cell r="A2374" t="n">
            <v>92461042</v>
          </cell>
          <cell r="B2374" t="n">
            <v>20</v>
          </cell>
          <cell r="C2374" t="str">
            <v xml:space="preserve">CETOCONAZOL - 20MG  30GRA CREME</v>
          </cell>
          <cell r="D2374" t="str">
            <v xml:space="preserve">CETOCONAZOL - 20MG  30GRA CREME</v>
          </cell>
          <cell r="E2374" t="str">
            <v xml:space="preserve">NEO QUIMICA</v>
          </cell>
          <cell r="F2374" t="n">
            <v>30</v>
          </cell>
          <cell r="G2374" t="str">
            <v>G</v>
          </cell>
          <cell r="H2374" t="str">
            <v>SIM</v>
          </cell>
          <cell r="I2374" t="n">
            <v>0.50183650506749033</v>
          </cell>
        </row>
        <row r="2375">
          <cell r="A2375" t="n">
            <v>92456430</v>
          </cell>
          <cell r="B2375" t="n">
            <v>20</v>
          </cell>
          <cell r="C2375" t="str">
            <v xml:space="preserve">CLORIDRATO DE FLUOXETINA - 20MG</v>
          </cell>
          <cell r="D2375" t="str">
            <v xml:space="preserve">CLORIDRATO DE FLUOXETINA - 20MG</v>
          </cell>
          <cell r="E2375" t="str">
            <v xml:space="preserve">EMS SA</v>
          </cell>
          <cell r="F2375" t="n">
            <v>1</v>
          </cell>
          <cell r="G2375" t="str">
            <v>CAP</v>
          </cell>
          <cell r="H2375" t="str">
            <v>NÃO</v>
          </cell>
          <cell r="I2375" t="n">
            <v>2.6935389656104141</v>
          </cell>
        </row>
        <row r="2376">
          <cell r="A2376" t="n">
            <v>92468209</v>
          </cell>
          <cell r="B2376" t="n">
            <v>20</v>
          </cell>
          <cell r="C2376" t="str">
            <v xml:space="preserve">CLORIDRATO DE METOCLOPRAMIDA - 4MG  10ML</v>
          </cell>
          <cell r="D2376" t="str">
            <v xml:space="preserve">CLORIDRATO DE METOCLOPRAMIDA - 4MG  10ML</v>
          </cell>
          <cell r="E2376" t="str">
            <v xml:space="preserve">EMS SA</v>
          </cell>
          <cell r="F2376" t="n">
            <v>200</v>
          </cell>
          <cell r="G2376" t="str">
            <v>GTS</v>
          </cell>
          <cell r="H2376" t="str">
            <v>SIM</v>
          </cell>
          <cell r="I2376" t="n">
            <v>0.032376962041520484</v>
          </cell>
        </row>
        <row r="2377">
          <cell r="A2377" t="n">
            <v>92400922</v>
          </cell>
          <cell r="B2377" t="n">
            <v>20</v>
          </cell>
          <cell r="C2377" t="str">
            <v xml:space="preserve">CLORETO DE POTASSIO - 10%  10ML</v>
          </cell>
          <cell r="D2377" t="str">
            <v xml:space="preserve">CLORETO DE POTASSIO - 10%  10ML</v>
          </cell>
          <cell r="E2377" t="str">
            <v>HYPOFARMA</v>
          </cell>
          <cell r="F2377" t="n">
            <v>1</v>
          </cell>
          <cell r="G2377" t="str">
            <v>AMP</v>
          </cell>
          <cell r="H2377" t="str">
            <v>NÃO</v>
          </cell>
          <cell r="I2377" t="n">
            <v>0.87937982717172203</v>
          </cell>
        </row>
        <row r="2378">
          <cell r="A2378" t="n">
            <v>90191307</v>
          </cell>
          <cell r="B2378" t="n">
            <v>20</v>
          </cell>
          <cell r="C2378" t="str">
            <v xml:space="preserve">CLORIDRATO DE FENAZOPIRIDINA - 100MG</v>
          </cell>
          <cell r="D2378" t="str">
            <v xml:space="preserve">PYRIDIUM - 100MG</v>
          </cell>
          <cell r="E2378" t="str">
            <v>ZODIAC</v>
          </cell>
          <cell r="F2378" t="n">
            <v>1</v>
          </cell>
          <cell r="G2378" t="str">
            <v>DRG</v>
          </cell>
          <cell r="H2378" t="str">
            <v>NÃO</v>
          </cell>
          <cell r="I2378" t="n">
            <v>0.46946594960204696</v>
          </cell>
        </row>
        <row r="2379">
          <cell r="A2379" t="n">
            <v>90303105</v>
          </cell>
          <cell r="B2379" t="n">
            <v>20</v>
          </cell>
          <cell r="C2379" t="str">
            <v xml:space="preserve">ALOPURINOL - 100MG</v>
          </cell>
          <cell r="D2379" t="str">
            <v xml:space="preserve">ALOPURINOL - 100MG</v>
          </cell>
          <cell r="E2379" t="str">
            <v>MEDLEY</v>
          </cell>
          <cell r="F2379" t="n">
            <v>1</v>
          </cell>
          <cell r="G2379" t="str">
            <v>COM</v>
          </cell>
          <cell r="H2379" t="str">
            <v>NÃO</v>
          </cell>
          <cell r="I2379" t="n">
            <v>0.27074656397714186</v>
          </cell>
        </row>
        <row r="2380">
          <cell r="A2380" t="n">
            <v>90124944</v>
          </cell>
          <cell r="B2380" t="n">
            <v>20</v>
          </cell>
          <cell r="C2380" t="str">
            <v>ACETILCISTEÍNA</v>
          </cell>
          <cell r="D2380" t="str">
            <v xml:space="preserve">ACETILCISTÉINA 20 MGML XPE FR. VD. AMB. X 120 ML</v>
          </cell>
          <cell r="E2380" t="str">
            <v xml:space="preserve">UNIAO QUIMICA</v>
          </cell>
          <cell r="F2380" t="n">
            <v>120</v>
          </cell>
          <cell r="G2380" t="str">
            <v>ML</v>
          </cell>
          <cell r="H2380" t="str">
            <v>SIM</v>
          </cell>
          <cell r="I2380" t="n">
            <v>0.19423239306466641</v>
          </cell>
        </row>
        <row r="2381">
          <cell r="A2381" t="n">
            <v>90258002</v>
          </cell>
          <cell r="B2381" t="n">
            <v>20</v>
          </cell>
          <cell r="C2381" t="str">
            <v xml:space="preserve">CLONAZEPAM - 2MG</v>
          </cell>
          <cell r="D2381" t="str">
            <v xml:space="preserve">CLONAZEPAM - 2MG</v>
          </cell>
          <cell r="E2381" t="str">
            <v>MEDLEY</v>
          </cell>
          <cell r="F2381" t="n">
            <v>1</v>
          </cell>
          <cell r="G2381" t="str">
            <v>COM</v>
          </cell>
          <cell r="H2381" t="str">
            <v>NÃO</v>
          </cell>
          <cell r="I2381" t="n">
            <v>0.40153388426155817</v>
          </cell>
        </row>
        <row r="2382">
          <cell r="A2382" t="n">
            <v>90259645</v>
          </cell>
          <cell r="B2382" t="n">
            <v>20</v>
          </cell>
          <cell r="C2382" t="str">
            <v xml:space="preserve">HALOPERIDOL 5 MGML SOL. INJ. CX. 50 AMP. X 1 ML</v>
          </cell>
          <cell r="D2382" t="str">
            <v xml:space="preserve">HALOPERIDOL 5 MGML SOL. INJ. CX. 50 AMP. X 1 ML</v>
          </cell>
          <cell r="E2382" t="str">
            <v xml:space="preserve">TEUTO BRAS.</v>
          </cell>
          <cell r="F2382" t="n">
            <v>1</v>
          </cell>
          <cell r="G2382" t="str">
            <v>AMP</v>
          </cell>
          <cell r="H2382" t="str">
            <v>NÃO</v>
          </cell>
          <cell r="I2382" t="n">
            <v>2.5992702600971715</v>
          </cell>
        </row>
        <row r="2383">
          <cell r="A2383" t="n">
            <v>92455280</v>
          </cell>
          <cell r="B2383" t="n">
            <v>20</v>
          </cell>
          <cell r="C2383" t="str">
            <v xml:space="preserve">CLORIDRATO DE BUPROPIONA - 150MG</v>
          </cell>
          <cell r="D2383" t="str">
            <v xml:space="preserve">ZETRON - 150MG</v>
          </cell>
          <cell r="E2383" t="str">
            <v>LIBBS</v>
          </cell>
          <cell r="F2383" t="n">
            <v>1</v>
          </cell>
          <cell r="G2383" t="str">
            <v>COM</v>
          </cell>
          <cell r="H2383" t="str">
            <v>NÃO</v>
          </cell>
          <cell r="I2383" t="n">
            <v>3.2373007912388774</v>
          </cell>
        </row>
        <row r="2384">
          <cell r="A2384" t="n">
            <v>92422632</v>
          </cell>
          <cell r="B2384" t="n">
            <v>20</v>
          </cell>
          <cell r="C2384" t="str">
            <v xml:space="preserve">MULTIVITAMINICO GTS - 20ML</v>
          </cell>
          <cell r="D2384" t="str">
            <v xml:space="preserve">PROTOVIT PLUS GTS - 20ML</v>
          </cell>
          <cell r="E2384" t="str">
            <v>BAYER</v>
          </cell>
          <cell r="F2384" t="n">
            <v>400</v>
          </cell>
          <cell r="G2384" t="str">
            <v>GTS</v>
          </cell>
          <cell r="H2384" t="str">
            <v>SIM</v>
          </cell>
          <cell r="I2384" t="n">
            <v>0.03088841133579235</v>
          </cell>
        </row>
        <row r="2385">
          <cell r="A2385" t="n">
            <v>92437575</v>
          </cell>
          <cell r="B2385" t="n">
            <v>20</v>
          </cell>
          <cell r="C2385" t="str">
            <v xml:space="preserve">MESILATO DE DOXAZOSINA - 4MG</v>
          </cell>
          <cell r="D2385" t="str">
            <v xml:space="preserve">ZOFLUX - 4MG</v>
          </cell>
          <cell r="E2385" t="str">
            <v>LIBBS</v>
          </cell>
          <cell r="F2385" t="n">
            <v>1</v>
          </cell>
          <cell r="G2385" t="str">
            <v>COM</v>
          </cell>
          <cell r="H2385" t="str">
            <v>NÃO</v>
          </cell>
          <cell r="I2385" t="n">
            <v>6.7998055312544938</v>
          </cell>
        </row>
        <row r="2386">
          <cell r="A2386" t="n">
            <v>90227220</v>
          </cell>
          <cell r="B2386" t="str">
            <v>00</v>
          </cell>
          <cell r="C2386" t="str">
            <v xml:space="preserve">IMUNOGLOBULINA ANTI-TETANO 250 UI/ML SOL. INJ. CX. SERINGA X 2 ML + AGULHA</v>
          </cell>
          <cell r="D2386" t="str">
            <v xml:space="preserve">GAMA ANTI-TETANO 250 UI/ML SOL. INJ. CX. SERINGA X 2 ML + AGULHA</v>
          </cell>
          <cell r="E2386" t="str">
            <v xml:space="preserve">GRIFOLS BRASIL LTDA</v>
          </cell>
          <cell r="F2386" t="n">
            <v>1</v>
          </cell>
          <cell r="G2386" t="str">
            <v>FA</v>
          </cell>
          <cell r="H2386" t="str">
            <v>NÃO</v>
          </cell>
          <cell r="I2386" t="n">
            <v>61.156786507214619</v>
          </cell>
        </row>
        <row r="2387">
          <cell r="A2387" t="n">
            <v>92391354</v>
          </cell>
          <cell r="B2387" t="n">
            <v>20</v>
          </cell>
          <cell r="C2387" t="str">
            <v xml:space="preserve">BROMETO DE N-BUTILESCOPOLAMINA + DIPIRONA SODICA - 20ML GTS</v>
          </cell>
          <cell r="D2387" t="str">
            <v xml:space="preserve">BUSCOVERAN COMPOSTO - 20ML GTS</v>
          </cell>
          <cell r="E2387" t="str">
            <v>BUNKER</v>
          </cell>
          <cell r="F2387" t="n">
            <v>400</v>
          </cell>
          <cell r="G2387" t="str">
            <v>GTS</v>
          </cell>
          <cell r="H2387" t="str">
            <v>SIM</v>
          </cell>
          <cell r="I2387" t="n">
            <v>0.048565443062280729</v>
          </cell>
        </row>
        <row r="2388">
          <cell r="A2388" t="n">
            <v>90247582</v>
          </cell>
          <cell r="B2388" t="n">
            <v>20</v>
          </cell>
          <cell r="C2388" t="str">
            <v xml:space="preserve">NIMODIPINO 30 MG CX. 30 CP. REV.</v>
          </cell>
          <cell r="D2388" t="str">
            <v xml:space="preserve">NIMOPAX 30 MG CX. 30 CP. REV.</v>
          </cell>
          <cell r="E2388" t="str">
            <v>CIFARMA</v>
          </cell>
          <cell r="F2388" t="n">
            <v>1</v>
          </cell>
          <cell r="G2388" t="str">
            <v>COM</v>
          </cell>
          <cell r="H2388" t="str">
            <v>NÃO</v>
          </cell>
          <cell r="I2388" t="n">
            <v>1.2877229874431142</v>
          </cell>
        </row>
        <row r="2389">
          <cell r="A2389" t="n">
            <v>90184114</v>
          </cell>
          <cell r="B2389" t="n">
            <v>20</v>
          </cell>
          <cell r="C2389" t="str">
            <v xml:space="preserve">OMEPRAZOL - 20MG</v>
          </cell>
          <cell r="D2389" t="str">
            <v xml:space="preserve">OMEPRAZOL - 20MG</v>
          </cell>
          <cell r="E2389" t="str">
            <v>CRISTALIA</v>
          </cell>
          <cell r="F2389" t="n">
            <v>1</v>
          </cell>
          <cell r="G2389" t="str">
            <v>CAP</v>
          </cell>
          <cell r="H2389" t="str">
            <v>NÃO</v>
          </cell>
          <cell r="I2389" t="n">
            <v>3.0953282879927584</v>
          </cell>
        </row>
        <row r="2390">
          <cell r="A2390" t="n">
            <v>90126602</v>
          </cell>
          <cell r="B2390" t="n">
            <v>20</v>
          </cell>
          <cell r="C2390" t="str">
            <v xml:space="preserve">BESILATO DE ANLODIPINO - 10MG</v>
          </cell>
          <cell r="D2390" t="str">
            <v xml:space="preserve">BESILATO DE ANLODIPINO - 10MG</v>
          </cell>
          <cell r="E2390" t="str">
            <v>BIOSINTETICA</v>
          </cell>
          <cell r="F2390" t="n">
            <v>1</v>
          </cell>
          <cell r="G2390" t="str">
            <v>COM</v>
          </cell>
          <cell r="H2390" t="str">
            <v>NÃO</v>
          </cell>
          <cell r="I2390" t="n">
            <v>2.4339946149320602</v>
          </cell>
        </row>
        <row r="2391">
          <cell r="A2391" t="n">
            <v>92454682</v>
          </cell>
          <cell r="B2391" t="n">
            <v>20</v>
          </cell>
          <cell r="C2391" t="str">
            <v xml:space="preserve">RAMIPRIL - 2,5MG</v>
          </cell>
          <cell r="D2391" t="str">
            <v xml:space="preserve">RAMIPRIL - 2,5MG</v>
          </cell>
          <cell r="E2391" t="str">
            <v>BIOSINTETICA</v>
          </cell>
          <cell r="F2391" t="n">
            <v>1</v>
          </cell>
          <cell r="G2391" t="str">
            <v>COM</v>
          </cell>
          <cell r="H2391" t="str">
            <v>NÃO</v>
          </cell>
          <cell r="I2391" t="n">
            <v>1.5468094547543094</v>
          </cell>
        </row>
        <row r="2392">
          <cell r="A2392" t="n">
            <v>90287150</v>
          </cell>
          <cell r="B2392" t="n">
            <v>20</v>
          </cell>
          <cell r="C2392" t="str">
            <v xml:space="preserve">MANITOL 20% SOL. INJ. SIST. FECH. FR. X 250 ML</v>
          </cell>
          <cell r="D2392" t="str">
            <v xml:space="preserve">MANITOL 20% SOL. INJ. SIST. FECH. FR. X 250 ML</v>
          </cell>
          <cell r="E2392" t="str">
            <v>BASA</v>
          </cell>
          <cell r="F2392" t="n">
            <v>1</v>
          </cell>
          <cell r="G2392" t="str">
            <v>UN</v>
          </cell>
          <cell r="H2392" t="str">
            <v>NÃO</v>
          </cell>
          <cell r="I2392" t="n">
            <v>14.023017839052036</v>
          </cell>
        </row>
        <row r="2393">
          <cell r="A2393" t="n">
            <v>90886038</v>
          </cell>
          <cell r="B2393" t="n">
            <v>20</v>
          </cell>
          <cell r="C2393" t="str">
            <v xml:space="preserve">MALEATO DE ENALAPRIL - 20MG</v>
          </cell>
          <cell r="D2393" t="str">
            <v xml:space="preserve">EUPRESSIN - 20MG</v>
          </cell>
          <cell r="E2393" t="str">
            <v>BIOSINTETICA</v>
          </cell>
          <cell r="F2393" t="n">
            <v>1</v>
          </cell>
          <cell r="G2393" t="str">
            <v>COM</v>
          </cell>
          <cell r="H2393" t="str">
            <v>NÃO</v>
          </cell>
          <cell r="I2393" t="n">
            <v>1.9298410462698501</v>
          </cell>
        </row>
        <row r="2394">
          <cell r="A2394" t="n">
            <v>79995446</v>
          </cell>
          <cell r="B2394" t="n">
            <v>20</v>
          </cell>
          <cell r="C2394" t="str">
            <v xml:space="preserve">PVPI 2,5% OCULAR FR 1ml</v>
          </cell>
          <cell r="D2394" t="str">
            <v xml:space="preserve">PVPI 2,5% OCULAR FR 1ml</v>
          </cell>
          <cell r="E2394" t="str">
            <v>MAGISTRAL</v>
          </cell>
          <cell r="F2394" t="n">
            <v>20</v>
          </cell>
          <cell r="G2394" t="str">
            <v>GTS</v>
          </cell>
          <cell r="H2394" t="str">
            <v>SIM</v>
          </cell>
          <cell r="I2394" t="n">
            <v>0.86793508821123</v>
          </cell>
        </row>
        <row r="2395">
          <cell r="A2395" t="n">
            <v>90283872</v>
          </cell>
          <cell r="B2395" t="n">
            <v>20</v>
          </cell>
          <cell r="C2395" t="str">
            <v xml:space="preserve">BUTILBROMETO DE ESCOPOLAMINA+DIPIRONA SÓDICA</v>
          </cell>
          <cell r="D2395" t="str">
            <v xml:space="preserve">BUTILBROMETO DE ESCOPOLAMINA+DIP. SÓDICA  4 MGML + 500 MGML SOL. INJ. CX. 100 AMP. X 5 ML</v>
          </cell>
          <cell r="E2395" t="str">
            <v>HIPOLABOR</v>
          </cell>
          <cell r="F2395" t="n">
            <v>1</v>
          </cell>
          <cell r="G2395" t="str">
            <v>AMP</v>
          </cell>
          <cell r="H2395" t="str">
            <v>NÃO</v>
          </cell>
          <cell r="I2395" t="n">
            <v>2.3860812392661468</v>
          </cell>
        </row>
        <row r="2396">
          <cell r="A2396" t="n">
            <v>90313011</v>
          </cell>
          <cell r="B2396" t="n">
            <v>20</v>
          </cell>
          <cell r="C2396" t="str">
            <v xml:space="preserve">TRIANCINOLONA ACETONIDA 1MGG POMADA BUCAL BISN. X 10 G</v>
          </cell>
          <cell r="D2396" t="str">
            <v xml:space="preserve">TRIANCINOLONA ACETONIDA 1MGG POMADA BUCAL BISN. X 10 G</v>
          </cell>
          <cell r="E2396" t="str">
            <v>EUROFARMA</v>
          </cell>
          <cell r="F2396" t="n">
            <v>10</v>
          </cell>
          <cell r="G2396" t="str">
            <v>G</v>
          </cell>
          <cell r="H2396" t="str">
            <v>SIM</v>
          </cell>
          <cell r="I2396" t="n">
            <v>0.98525244351266594</v>
          </cell>
        </row>
        <row r="2397">
          <cell r="A2397" t="n">
            <v>90124952</v>
          </cell>
          <cell r="B2397" t="n">
            <v>20</v>
          </cell>
          <cell r="C2397" t="str">
            <v xml:space="preserve">ACETILCISTEINA - 10%  3ML</v>
          </cell>
          <cell r="D2397" t="str">
            <v xml:space="preserve">ACETILCISTEINA - 10%  3ML</v>
          </cell>
          <cell r="E2397" t="str">
            <v xml:space="preserve">UNIAO QUIMICA</v>
          </cell>
          <cell r="F2397" t="n">
            <v>1</v>
          </cell>
          <cell r="G2397" t="str">
            <v>AMP</v>
          </cell>
          <cell r="H2397" t="str">
            <v>NÃO</v>
          </cell>
          <cell r="I2397" t="n">
            <v>2.7413757087752857</v>
          </cell>
        </row>
        <row r="2398">
          <cell r="A2398" t="n">
            <v>90246012</v>
          </cell>
          <cell r="B2398" t="n">
            <v>20</v>
          </cell>
          <cell r="C2398" t="str">
            <v xml:space="preserve">AZATIOPRINA - 50MG</v>
          </cell>
          <cell r="D2398" t="str">
            <v xml:space="preserve">IMURAN - 50MG</v>
          </cell>
          <cell r="E2398" t="str">
            <v>GLAXOSMITKLINE</v>
          </cell>
          <cell r="F2398" t="n">
            <v>1</v>
          </cell>
          <cell r="G2398" t="str">
            <v>COM</v>
          </cell>
          <cell r="H2398" t="str">
            <v>NÃO</v>
          </cell>
          <cell r="I2398" t="n">
            <v>2.7334033959728421</v>
          </cell>
        </row>
        <row r="2399">
          <cell r="A2399" t="n">
            <v>90135474</v>
          </cell>
          <cell r="B2399" t="n">
            <v>20</v>
          </cell>
          <cell r="C2399" t="str">
            <v xml:space="preserve">SULFATO DE ATROPINA 0,25 MG SOL. INJ. CX. 100 AMP X 1 ML</v>
          </cell>
          <cell r="D2399" t="str">
            <v xml:space="preserve">ATROPION 0,25 MG SOL. INJ. CX. 100 AMP X 1 ML</v>
          </cell>
          <cell r="E2399" t="str">
            <v>ARISTON</v>
          </cell>
          <cell r="F2399" t="n">
            <v>1</v>
          </cell>
          <cell r="G2399" t="str">
            <v>AMP</v>
          </cell>
          <cell r="H2399" t="str">
            <v>NÃO</v>
          </cell>
          <cell r="I2399" t="n">
            <v>0.73806407092316395</v>
          </cell>
        </row>
        <row r="2400">
          <cell r="A2400" t="n">
            <v>90234103</v>
          </cell>
          <cell r="B2400" t="n">
            <v>20</v>
          </cell>
          <cell r="C2400" t="str">
            <v xml:space="preserve">CLORIDRATO DE LOPERAMIDA - 2MG</v>
          </cell>
          <cell r="D2400" t="str">
            <v xml:space="preserve">DIAFURAN - 2MG</v>
          </cell>
          <cell r="E2400" t="str">
            <v>CAZI</v>
          </cell>
          <cell r="F2400" t="n">
            <v>1</v>
          </cell>
          <cell r="G2400" t="str">
            <v>COM</v>
          </cell>
          <cell r="H2400" t="str">
            <v>NÃO</v>
          </cell>
          <cell r="I2400" t="n">
            <v>0.76949876606699352</v>
          </cell>
        </row>
        <row r="2401">
          <cell r="A2401" t="n">
            <v>90144457</v>
          </cell>
          <cell r="B2401" t="n">
            <v>20</v>
          </cell>
          <cell r="C2401" t="str">
            <v xml:space="preserve">CLORIDRATO DE SERTRALINA 50 MG CX. 20 CP. REV.</v>
          </cell>
          <cell r="D2401" t="str">
            <v xml:space="preserve">CLORIDRATO DE SERTRALINA 50 MG CX. 20 CP. REV.</v>
          </cell>
          <cell r="E2401" t="str">
            <v xml:space="preserve">EMS SA</v>
          </cell>
          <cell r="F2401" t="n">
            <v>1</v>
          </cell>
          <cell r="G2401" t="str">
            <v>COM</v>
          </cell>
          <cell r="H2401" t="str">
            <v>NÃO</v>
          </cell>
          <cell r="I2401" t="n">
            <v>2.944688854988831</v>
          </cell>
        </row>
        <row r="2402">
          <cell r="A2402" t="n">
            <v>90227166</v>
          </cell>
          <cell r="B2402" t="n">
            <v>20</v>
          </cell>
          <cell r="C2402" t="str">
            <v xml:space="preserve">CLONAZEPAM - 2MG</v>
          </cell>
          <cell r="D2402" t="str">
            <v xml:space="preserve">CLONAZEPAM - 2MG</v>
          </cell>
          <cell r="E2402" t="str">
            <v>RANBAXY</v>
          </cell>
          <cell r="F2402" t="n">
            <v>1</v>
          </cell>
          <cell r="G2402" t="str">
            <v>COM</v>
          </cell>
          <cell r="H2402" t="str">
            <v>NÃO</v>
          </cell>
          <cell r="I2402" t="n">
            <v>0.40153412034359526</v>
          </cell>
        </row>
        <row r="2403">
          <cell r="A2403" t="n">
            <v>90269497</v>
          </cell>
          <cell r="B2403" t="n">
            <v>20</v>
          </cell>
          <cell r="C2403" t="str">
            <v xml:space="preserve">HIDRÓXIDO DE ALUMÍNIO+HIDRÓXIDO DE MAGNÉSIO+DIMETICONA</v>
          </cell>
          <cell r="D2403" t="str">
            <v xml:space="preserve">MYLANTA SUSP. ORAL FR. PLÁST. X 240 ML ( MORANGO)</v>
          </cell>
          <cell r="E2403" t="str">
            <v xml:space="preserve">JOHNSON &amp; JOHNSON</v>
          </cell>
          <cell r="F2403" t="n">
            <v>240</v>
          </cell>
          <cell r="G2403" t="str">
            <v>ML</v>
          </cell>
          <cell r="H2403" t="str">
            <v>SIM</v>
          </cell>
          <cell r="I2403" t="n">
            <v>0.096225837743428758</v>
          </cell>
        </row>
        <row r="2404">
          <cell r="A2404" t="n">
            <v>92411088</v>
          </cell>
          <cell r="B2404" t="n">
            <v>20</v>
          </cell>
          <cell r="C2404" t="str">
            <v xml:space="preserve">OMEPRAZOL - 20MG</v>
          </cell>
          <cell r="D2404" t="str">
            <v xml:space="preserve">MESOPRAN - 20MG</v>
          </cell>
          <cell r="E2404" t="str">
            <v>ROYTON</v>
          </cell>
          <cell r="F2404" t="n">
            <v>1</v>
          </cell>
          <cell r="G2404" t="str">
            <v>CAP</v>
          </cell>
          <cell r="H2404" t="str">
            <v>NÃO</v>
          </cell>
          <cell r="I2404" t="n">
            <v>1.3590534417949407</v>
          </cell>
        </row>
        <row r="2405">
          <cell r="A2405" t="n">
            <v>92467130</v>
          </cell>
          <cell r="B2405" t="n">
            <v>20</v>
          </cell>
          <cell r="C2405" t="str">
            <v xml:space="preserve">ACIDO ACETILSALICILICO - 100MG</v>
          </cell>
          <cell r="D2405" t="str">
            <v xml:space="preserve">ACIDO ACETILSALICILICO - 100MG</v>
          </cell>
          <cell r="E2405" t="str">
            <v xml:space="preserve">EMS SA</v>
          </cell>
          <cell r="F2405" t="n">
            <v>1</v>
          </cell>
          <cell r="G2405" t="str">
            <v>COM</v>
          </cell>
          <cell r="H2405" t="str">
            <v>NÃO</v>
          </cell>
          <cell r="I2405" t="n">
            <v>0.24743068114049999</v>
          </cell>
        </row>
        <row r="2406">
          <cell r="A2406" t="n">
            <v>90137108</v>
          </cell>
          <cell r="B2406" t="n">
            <v>20</v>
          </cell>
          <cell r="C2406" t="str">
            <v xml:space="preserve">CUMARINA + HEPARINA CRM - 80ML</v>
          </cell>
          <cell r="D2406" t="str">
            <v xml:space="preserve">VENALOT H CREME DERM. - 80ML</v>
          </cell>
          <cell r="E2406" t="str">
            <v xml:space="preserve">NYCOMED PHARMA</v>
          </cell>
          <cell r="F2406" t="n">
            <v>80</v>
          </cell>
          <cell r="G2406" t="str">
            <v>ML</v>
          </cell>
          <cell r="H2406" t="str">
            <v>SIM</v>
          </cell>
          <cell r="I2406" t="n">
            <v>0.20727022634316061</v>
          </cell>
        </row>
        <row r="2407">
          <cell r="A2407" t="n">
            <v>90123883</v>
          </cell>
          <cell r="B2407" t="n">
            <v>20</v>
          </cell>
          <cell r="C2407" t="str">
            <v xml:space="preserve">FENOBARBITAL - 200MG</v>
          </cell>
          <cell r="D2407" t="str">
            <v xml:space="preserve">UNIFENOBARB - 200MG</v>
          </cell>
          <cell r="E2407" t="str">
            <v xml:space="preserve">UNIAO QUIMICA</v>
          </cell>
          <cell r="F2407" t="n">
            <v>1</v>
          </cell>
          <cell r="G2407" t="str">
            <v>AMP</v>
          </cell>
          <cell r="H2407" t="str">
            <v>NÃO</v>
          </cell>
          <cell r="I2407" t="n">
            <v>1.8449883156833957</v>
          </cell>
        </row>
        <row r="2408">
          <cell r="A2408" t="n">
            <v>92409717</v>
          </cell>
          <cell r="B2408" t="n">
            <v>20</v>
          </cell>
          <cell r="C2408" t="str">
            <v xml:space="preserve">MALEATO DE ENALAPRIL - 10MG</v>
          </cell>
          <cell r="D2408" t="str">
            <v xml:space="preserve">MALEATO DE ENALAPRIL - 10MG</v>
          </cell>
          <cell r="E2408" t="str">
            <v>BIOSINTETICA</v>
          </cell>
          <cell r="F2408" t="n">
            <v>1</v>
          </cell>
          <cell r="G2408" t="str">
            <v>COM</v>
          </cell>
          <cell r="H2408" t="str">
            <v>NÃO</v>
          </cell>
          <cell r="I2408" t="n">
            <v>1.0224859573794973</v>
          </cell>
        </row>
        <row r="2409">
          <cell r="A2409" t="n">
            <v>90151518</v>
          </cell>
          <cell r="B2409" t="n">
            <v>20</v>
          </cell>
          <cell r="C2409" t="str">
            <v>SINVASTATINA</v>
          </cell>
          <cell r="D2409" t="str">
            <v xml:space="preserve">SINVASTATINA 40  MG  CX.  10  CP. REV.</v>
          </cell>
          <cell r="E2409" t="str">
            <v>EUROFARMA</v>
          </cell>
          <cell r="F2409" t="n">
            <v>1</v>
          </cell>
          <cell r="G2409" t="str">
            <v>COM</v>
          </cell>
          <cell r="H2409" t="str">
            <v>NÃO</v>
          </cell>
          <cell r="I2409" t="n">
            <v>2.7941612113231913</v>
          </cell>
        </row>
        <row r="2410">
          <cell r="A2410" t="n">
            <v>90210018</v>
          </cell>
          <cell r="B2410" t="n">
            <v>20</v>
          </cell>
          <cell r="C2410" t="str">
            <v xml:space="preserve">ALBUMINA HUMANA - 160MG2ML</v>
          </cell>
          <cell r="D2410" t="str">
            <v xml:space="preserve">BERIGLOBINA - 160MG2ML</v>
          </cell>
          <cell r="E2410" t="str">
            <v xml:space="preserve">AVENTIS BEHRING</v>
          </cell>
          <cell r="F2410" t="n">
            <v>1</v>
          </cell>
          <cell r="G2410" t="str">
            <v>FA</v>
          </cell>
          <cell r="H2410" t="str">
            <v>NÃO</v>
          </cell>
          <cell r="I2410" t="n">
            <v>35.745445762272759</v>
          </cell>
        </row>
        <row r="2411">
          <cell r="A2411" t="n">
            <v>90517016</v>
          </cell>
          <cell r="B2411" t="n">
            <v>20</v>
          </cell>
          <cell r="C2411" t="str">
            <v xml:space="preserve">DICLOFENACO SODICO - 50MG</v>
          </cell>
          <cell r="D2411" t="str">
            <v xml:space="preserve">VOLTAREN - 50MG</v>
          </cell>
          <cell r="E2411" t="str">
            <v>NOVARTIS</v>
          </cell>
          <cell r="F2411" t="n">
            <v>1</v>
          </cell>
          <cell r="G2411" t="str">
            <v>COM</v>
          </cell>
          <cell r="H2411" t="str">
            <v>NÃO</v>
          </cell>
          <cell r="I2411" t="n">
            <v>1.2946533501538917</v>
          </cell>
        </row>
        <row r="2412">
          <cell r="A2412" t="n">
            <v>92383670</v>
          </cell>
          <cell r="B2412" t="n">
            <v>20</v>
          </cell>
          <cell r="C2412" t="str">
            <v xml:space="preserve">CLORIDRATO DE BUSPIRONA - 5MG</v>
          </cell>
          <cell r="D2412" t="str">
            <v xml:space="preserve">ANSITEC - 5MG</v>
          </cell>
          <cell r="E2412" t="str">
            <v>LIBBS</v>
          </cell>
          <cell r="F2412" t="n">
            <v>1</v>
          </cell>
          <cell r="G2412" t="str">
            <v>COM</v>
          </cell>
          <cell r="H2412" t="str">
            <v>NÃO</v>
          </cell>
          <cell r="I2412" t="n">
            <v>1.0684397473701761</v>
          </cell>
        </row>
        <row r="2413">
          <cell r="A2413" t="n">
            <v>92458297</v>
          </cell>
          <cell r="B2413" t="n">
            <v>20</v>
          </cell>
          <cell r="C2413" t="str">
            <v xml:space="preserve">SINVASTATINA - 20MG</v>
          </cell>
          <cell r="D2413" t="str">
            <v xml:space="preserve">SINVASTATINA - 20MG</v>
          </cell>
          <cell r="E2413" t="str">
            <v>MEDLEY</v>
          </cell>
          <cell r="F2413" t="n">
            <v>1</v>
          </cell>
          <cell r="G2413" t="str">
            <v>COM</v>
          </cell>
          <cell r="H2413" t="str">
            <v>NÃO</v>
          </cell>
          <cell r="I2413" t="n">
            <v>1.6062244089043496</v>
          </cell>
        </row>
        <row r="2414">
          <cell r="A2414" t="n">
            <v>90277694</v>
          </cell>
          <cell r="B2414" t="n">
            <v>20</v>
          </cell>
          <cell r="C2414" t="str">
            <v xml:space="preserve">ÁCIDO ASCÓRBICO 500 MG (100 MGML) SOL. INJ. CX. 100 AMP. X 5 ML</v>
          </cell>
          <cell r="D2414" t="str">
            <v xml:space="preserve">CEVITA 500 MG (100 MGML) SOL. INJ. CX. 100 AMP. X 5 ML</v>
          </cell>
          <cell r="E2414" t="str">
            <v xml:space="preserve">TEUTO BRAS.</v>
          </cell>
          <cell r="F2414" t="n">
            <v>1</v>
          </cell>
          <cell r="G2414" t="str">
            <v>AMP</v>
          </cell>
          <cell r="H2414" t="str">
            <v>NÃO</v>
          </cell>
          <cell r="I2414" t="n">
            <v>0.73527197636751995</v>
          </cell>
        </row>
        <row r="2415">
          <cell r="A2415" t="n">
            <v>92406122</v>
          </cell>
          <cell r="B2415" t="n">
            <v>20</v>
          </cell>
          <cell r="C2415" t="str">
            <v xml:space="preserve">CLARITROMICINA - 250MG  60ML GRAN. SUSP. PED.</v>
          </cell>
          <cell r="D2415" t="str">
            <v xml:space="preserve">KLARICID - 250MG  60ML GRAN.SUSP.PED.</v>
          </cell>
          <cell r="E2415" t="str">
            <v>ABBOTT</v>
          </cell>
          <cell r="F2415" t="n">
            <v>60</v>
          </cell>
          <cell r="G2415" t="str">
            <v>ML</v>
          </cell>
          <cell r="H2415" t="str">
            <v>SIM</v>
          </cell>
          <cell r="I2415" t="n">
            <v>2.067391297515714</v>
          </cell>
        </row>
        <row r="2416">
          <cell r="A2416" t="n">
            <v>92407536</v>
          </cell>
          <cell r="B2416" t="n">
            <v>20</v>
          </cell>
          <cell r="C2416" t="str">
            <v xml:space="preserve">LIDOCAINA 10% - 50ML</v>
          </cell>
          <cell r="D2416" t="str">
            <v xml:space="preserve">LIDOSPRAY 10% - 50ML</v>
          </cell>
          <cell r="E2416" t="str">
            <v>APSEN</v>
          </cell>
          <cell r="F2416" t="n">
            <v>500</v>
          </cell>
          <cell r="G2416" t="str">
            <v>DOSE</v>
          </cell>
          <cell r="H2416" t="str">
            <v>SIM</v>
          </cell>
          <cell r="I2416" t="n">
            <v>0.10689184373668072</v>
          </cell>
        </row>
        <row r="2417">
          <cell r="A2417" t="n">
            <v>90192001</v>
          </cell>
          <cell r="B2417" t="n">
            <v>20</v>
          </cell>
          <cell r="C2417" t="str">
            <v xml:space="preserve">ACIDO FOLICO - 5MG</v>
          </cell>
          <cell r="D2417" t="str">
            <v xml:space="preserve">ENDOFOLIN - 5MG</v>
          </cell>
          <cell r="E2417" t="str">
            <v>MARJAN</v>
          </cell>
          <cell r="F2417" t="n">
            <v>1</v>
          </cell>
          <cell r="G2417" t="str">
            <v>COM</v>
          </cell>
          <cell r="H2417" t="str">
            <v>NÃO</v>
          </cell>
          <cell r="I2417" t="n">
            <v>0.90895854555895239</v>
          </cell>
        </row>
        <row r="2418">
          <cell r="A2418" t="n">
            <v>90152280</v>
          </cell>
          <cell r="B2418" t="n">
            <v>20</v>
          </cell>
          <cell r="C2418" t="str">
            <v xml:space="preserve">CLORIDRATO DE PAROXETINA  20 MG CX. 20  CP. REV.</v>
          </cell>
          <cell r="D2418" t="str">
            <v xml:space="preserve">CLORIDRATO DE PAROXETINA  20 MG CX. 20  CP. REV.</v>
          </cell>
          <cell r="E2418" t="str">
            <v>EUROFARMA</v>
          </cell>
          <cell r="F2418" t="n">
            <v>1</v>
          </cell>
          <cell r="G2418" t="str">
            <v>COM</v>
          </cell>
          <cell r="H2418" t="str">
            <v>NÃO</v>
          </cell>
          <cell r="I2418" t="n">
            <v>3.8479654228446192</v>
          </cell>
        </row>
        <row r="2419">
          <cell r="A2419" t="n">
            <v>90303172</v>
          </cell>
          <cell r="B2419" t="n">
            <v>20</v>
          </cell>
          <cell r="C2419" t="str">
            <v xml:space="preserve">MIDAZOLAM 15 MG CX. 30 CP. REV.</v>
          </cell>
          <cell r="D2419" t="str">
            <v xml:space="preserve">MALEATO DE MIDAZOLAM 15 MG CX. 30 CP. REV.</v>
          </cell>
          <cell r="E2419" t="str">
            <v>MEDLEY</v>
          </cell>
          <cell r="F2419" t="n">
            <v>1</v>
          </cell>
          <cell r="G2419" t="str">
            <v>COM</v>
          </cell>
          <cell r="H2419" t="str">
            <v>NÃO</v>
          </cell>
          <cell r="I2419" t="n">
            <v>1.9407821731714614</v>
          </cell>
        </row>
        <row r="2420">
          <cell r="A2420" t="n">
            <v>90161955</v>
          </cell>
          <cell r="B2420" t="n">
            <v>20</v>
          </cell>
          <cell r="C2420" t="str">
            <v xml:space="preserve">COLCHICINA 0,5 MG CX. 20 CP.</v>
          </cell>
          <cell r="D2420" t="str">
            <v xml:space="preserve">COLCITRAT 0,5 MG CX. 20 CP.</v>
          </cell>
          <cell r="E2420" t="str">
            <v xml:space="preserve">UCI - FARMA</v>
          </cell>
          <cell r="F2420" t="n">
            <v>1</v>
          </cell>
          <cell r="G2420" t="str">
            <v>COM</v>
          </cell>
          <cell r="H2420" t="str">
            <v>NÃO</v>
          </cell>
          <cell r="I2420" t="n">
            <v>1.2563151097005993</v>
          </cell>
        </row>
        <row r="2421">
          <cell r="A2421" t="n">
            <v>92264530</v>
          </cell>
          <cell r="B2421" t="n">
            <v>20</v>
          </cell>
          <cell r="C2421" t="str">
            <v xml:space="preserve">CLORIDRATO DE FLUOXETINA - 20MG</v>
          </cell>
          <cell r="D2421" t="str">
            <v xml:space="preserve">PROZAC - 20MG</v>
          </cell>
          <cell r="E2421" t="str">
            <v xml:space="preserve">ELI LILLY DO BRASIL LTDA</v>
          </cell>
          <cell r="F2421" t="n">
            <v>1</v>
          </cell>
          <cell r="G2421" t="str">
            <v>CAP</v>
          </cell>
          <cell r="H2421" t="str">
            <v>NÃO</v>
          </cell>
          <cell r="I2421" t="n">
            <v>2.8813220153074015</v>
          </cell>
        </row>
        <row r="2422">
          <cell r="A2422" t="n">
            <v>90277821</v>
          </cell>
          <cell r="B2422" t="n">
            <v>20</v>
          </cell>
          <cell r="C2422" t="str">
            <v xml:space="preserve">LORAZEPAM 2 MG CX. 100 CP.</v>
          </cell>
          <cell r="D2422" t="str">
            <v xml:space="preserve">LORAZEPAM 2 MG CX. 100 CP.</v>
          </cell>
          <cell r="E2422" t="str">
            <v xml:space="preserve">TEUTO BRAS.</v>
          </cell>
          <cell r="F2422" t="n">
            <v>1</v>
          </cell>
          <cell r="G2422" t="str">
            <v>COM</v>
          </cell>
          <cell r="H2422" t="str">
            <v>NÃO</v>
          </cell>
          <cell r="I2422" t="n">
            <v>0.61483612291814616</v>
          </cell>
        </row>
        <row r="2423">
          <cell r="A2423" t="n">
            <v>90123301</v>
          </cell>
          <cell r="B2423" t="n">
            <v>20</v>
          </cell>
          <cell r="C2423" t="str">
            <v xml:space="preserve">CLORIDRATO DE FLUOXETINA - 20MG</v>
          </cell>
          <cell r="D2423" t="str">
            <v xml:space="preserve">DEPRESS - 20MG</v>
          </cell>
          <cell r="E2423" t="str">
            <v xml:space="preserve">UNIAO QUIMICA</v>
          </cell>
          <cell r="F2423" t="n">
            <v>1</v>
          </cell>
          <cell r="G2423" t="str">
            <v>COM</v>
          </cell>
          <cell r="H2423" t="str">
            <v>NÃO</v>
          </cell>
          <cell r="I2423" t="n">
            <v>1.4447623761556894</v>
          </cell>
        </row>
        <row r="2424">
          <cell r="A2424" t="n">
            <v>90230035</v>
          </cell>
          <cell r="B2424" t="n">
            <v>20</v>
          </cell>
          <cell r="C2424" t="str">
            <v xml:space="preserve">CLORTALIDONA - 25MG</v>
          </cell>
          <cell r="D2424" t="str">
            <v xml:space="preserve">HIGROTON - 25MG</v>
          </cell>
          <cell r="E2424" t="str">
            <v>NOVARTIS</v>
          </cell>
          <cell r="F2424" t="n">
            <v>1</v>
          </cell>
          <cell r="G2424" t="str">
            <v>COM</v>
          </cell>
          <cell r="H2424" t="str">
            <v>NÃO</v>
          </cell>
          <cell r="I2424" t="n">
            <v>0.43762242258324752</v>
          </cell>
        </row>
        <row r="2425">
          <cell r="A2425" t="n">
            <v>90201507</v>
          </cell>
          <cell r="B2425" t="n">
            <v>20</v>
          </cell>
          <cell r="C2425" t="str">
            <v xml:space="preserve">SULFADIAZINA DE PRATA</v>
          </cell>
          <cell r="D2425" t="str">
            <v xml:space="preserve">GINO DERMAZINE 1% ( 10 MGG) CREME VAG. BISN. X + 6 APLICADOR</v>
          </cell>
          <cell r="E2425" t="str">
            <v>SILVESTRE</v>
          </cell>
          <cell r="F2425" t="n">
            <v>1</v>
          </cell>
          <cell r="G2425" t="str">
            <v>UN</v>
          </cell>
          <cell r="H2425" t="str">
            <v>NÃO</v>
          </cell>
          <cell r="I2425" t="n">
            <v>29.001256384117209</v>
          </cell>
        </row>
        <row r="2426">
          <cell r="A2426" t="n">
            <v>90309014</v>
          </cell>
          <cell r="B2426" t="n">
            <v>20</v>
          </cell>
          <cell r="C2426" t="str">
            <v xml:space="preserve">SORBITOL + LAURISULFATO DE SODIO - 6,5GRA</v>
          </cell>
          <cell r="D2426" t="str">
            <v xml:space="preserve">MINILAX - 6,5GRA</v>
          </cell>
          <cell r="E2426" t="str">
            <v>EUROFARMA</v>
          </cell>
          <cell r="F2426" t="n">
            <v>1</v>
          </cell>
          <cell r="G2426" t="str">
            <v>UN</v>
          </cell>
          <cell r="H2426" t="str">
            <v>NÃO</v>
          </cell>
          <cell r="I2426" t="n">
            <v>4.2873410214215459</v>
          </cell>
        </row>
        <row r="2427">
          <cell r="A2427" t="n">
            <v>90173864</v>
          </cell>
          <cell r="B2427" t="n">
            <v>20</v>
          </cell>
          <cell r="C2427" t="str">
            <v xml:space="preserve">ÁCIDO IOXITALÂMICO+MEGLUMINA</v>
          </cell>
          <cell r="D2427" t="str">
            <v xml:space="preserve">TELEBRIX HYSTERO SOL. INJ CX. 25 FA X 20  ML</v>
          </cell>
          <cell r="E2427" t="str">
            <v xml:space="preserve">GUERBET PROD. RADIOLOGICOS</v>
          </cell>
          <cell r="F2427" t="n">
            <v>20</v>
          </cell>
          <cell r="G2427" t="str">
            <v>ML</v>
          </cell>
          <cell r="H2427" t="str">
            <v>SIM</v>
          </cell>
          <cell r="I2427" t="n">
            <v>1.4231636902816951</v>
          </cell>
        </row>
        <row r="2428">
          <cell r="A2428" t="n">
            <v>90144686</v>
          </cell>
          <cell r="B2428" t="n">
            <v>20</v>
          </cell>
          <cell r="C2428" t="str">
            <v xml:space="preserve">SULFAMETOXAZOL + TRIMETOPRIMA - 5ML INJ.IV</v>
          </cell>
          <cell r="D2428" t="str">
            <v xml:space="preserve">ECTRIN - 5ML INJ.IV</v>
          </cell>
          <cell r="E2428" t="str">
            <v xml:space="preserve">EMS SA</v>
          </cell>
          <cell r="F2428" t="n">
            <v>1</v>
          </cell>
          <cell r="G2428" t="str">
            <v>AMP</v>
          </cell>
          <cell r="H2428" t="str">
            <v>NÃO</v>
          </cell>
          <cell r="I2428" t="n">
            <v>1.6617146665905951</v>
          </cell>
        </row>
        <row r="2429">
          <cell r="A2429" t="n">
            <v>90152549</v>
          </cell>
          <cell r="B2429" t="n">
            <v>20</v>
          </cell>
          <cell r="C2429" t="str">
            <v>AZITROMICINA</v>
          </cell>
          <cell r="D2429" t="str">
            <v xml:space="preserve">ASTRO 500 MG CX. 60 CP. REV.</v>
          </cell>
          <cell r="E2429" t="str">
            <v>EUROFARMA</v>
          </cell>
          <cell r="F2429" t="n">
            <v>1</v>
          </cell>
          <cell r="G2429" t="str">
            <v>COM</v>
          </cell>
          <cell r="H2429" t="str">
            <v>NÃO</v>
          </cell>
          <cell r="I2429" t="n">
            <v>4.4256279473719742</v>
          </cell>
        </row>
        <row r="2430">
          <cell r="A2430" t="n">
            <v>92457258</v>
          </cell>
          <cell r="B2430" t="n">
            <v>20</v>
          </cell>
          <cell r="C2430" t="str">
            <v xml:space="preserve">CETOCONAZOL + DIPROPIONATO DE BETAMETASONA + SULFATO DE NEOMICINA - 10GRA CREME</v>
          </cell>
          <cell r="D2430" t="str">
            <v xml:space="preserve">TROK-N - 10GRA CREME</v>
          </cell>
          <cell r="E2430" t="str">
            <v>EUROFARMA</v>
          </cell>
          <cell r="F2430" t="n">
            <v>10</v>
          </cell>
          <cell r="G2430" t="str">
            <v>G</v>
          </cell>
          <cell r="H2430" t="str">
            <v>SIM</v>
          </cell>
          <cell r="I2430" t="n">
            <v>1.2240402376857034</v>
          </cell>
        </row>
        <row r="2431">
          <cell r="A2431" t="n">
            <v>92421806</v>
          </cell>
          <cell r="B2431" t="n">
            <v>20</v>
          </cell>
          <cell r="C2431" t="str">
            <v xml:space="preserve">CALCITRIOL - 0,25MCG</v>
          </cell>
          <cell r="D2431" t="str">
            <v xml:space="preserve">ROCALTROL - 0,25MCG</v>
          </cell>
          <cell r="E2431" t="str">
            <v>ROCHE</v>
          </cell>
          <cell r="F2431" t="n">
            <v>1</v>
          </cell>
          <cell r="G2431" t="str">
            <v>CAP</v>
          </cell>
          <cell r="H2431" t="str">
            <v>NÃO</v>
          </cell>
          <cell r="I2431" t="n">
            <v>3.8309154939759038</v>
          </cell>
        </row>
        <row r="2432">
          <cell r="A2432" t="n">
            <v>92470190</v>
          </cell>
          <cell r="B2432" t="n">
            <v>20</v>
          </cell>
          <cell r="C2432" t="str">
            <v xml:space="preserve">FIBRINOLISINA+DESOXIRRIBONUCLEASE+CLORANFENICOL POMADA DERM. BISN. X 30 G.</v>
          </cell>
          <cell r="D2432" t="str">
            <v xml:space="preserve">FIBRINASE COM CLORAFENICOL POMADA DERM. BISN. X 30 G.</v>
          </cell>
          <cell r="E2432" t="str">
            <v>CRISTALIA</v>
          </cell>
          <cell r="F2432" t="n">
            <v>30</v>
          </cell>
          <cell r="G2432" t="str">
            <v>G</v>
          </cell>
          <cell r="H2432" t="str">
            <v>SIM</v>
          </cell>
          <cell r="I2432" t="n">
            <v>1.8938819599830004</v>
          </cell>
        </row>
        <row r="2433">
          <cell r="A2433" t="n">
            <v>90171225</v>
          </cell>
          <cell r="B2433" t="n">
            <v>20</v>
          </cell>
          <cell r="C2433" t="str">
            <v>PARACETAMOL</v>
          </cell>
          <cell r="D2433" t="str">
            <v xml:space="preserve">PARACETAMOL 750 MG CX. 20 CP.</v>
          </cell>
          <cell r="E2433" t="str">
            <v xml:space="preserve">TEUTO BRAS.</v>
          </cell>
          <cell r="F2433" t="n">
            <v>1</v>
          </cell>
          <cell r="G2433" t="str">
            <v>COM</v>
          </cell>
          <cell r="H2433" t="str">
            <v>NÃO</v>
          </cell>
          <cell r="I2433" t="n">
            <v>0.53521688181169336</v>
          </cell>
        </row>
        <row r="2434">
          <cell r="A2434" t="n">
            <v>90247345</v>
          </cell>
          <cell r="B2434" t="n">
            <v>20</v>
          </cell>
          <cell r="C2434" t="str">
            <v xml:space="preserve">SACCHAROMYCES BOULARDII 200 MGG PÓ PREP. EXTEMP. CX 4 SACHÊS X 1 G</v>
          </cell>
          <cell r="D2434" t="str">
            <v xml:space="preserve">FLORENT 200 MGG PÓ PREP. EXTEMP. CX 4 SACHÊS X 1 G</v>
          </cell>
          <cell r="E2434" t="str">
            <v>CIFARMA</v>
          </cell>
          <cell r="F2434" t="n">
            <v>1</v>
          </cell>
          <cell r="G2434" t="str">
            <v>UN</v>
          </cell>
          <cell r="H2434" t="str">
            <v>NÃO</v>
          </cell>
          <cell r="I2434" t="n">
            <v>5.3395321437900005</v>
          </cell>
        </row>
        <row r="2435">
          <cell r="A2435" t="n">
            <v>92434797</v>
          </cell>
          <cell r="B2435" t="n">
            <v>20</v>
          </cell>
          <cell r="C2435" t="str">
            <v xml:space="preserve">CAPTOPRIL - 25MG</v>
          </cell>
          <cell r="D2435" t="str">
            <v xml:space="preserve">VENOPRIL - 25MG</v>
          </cell>
          <cell r="E2435" t="str">
            <v>LUPER</v>
          </cell>
          <cell r="F2435" t="n">
            <v>1</v>
          </cell>
          <cell r="G2435" t="str">
            <v>COM</v>
          </cell>
          <cell r="H2435" t="str">
            <v>NÃO</v>
          </cell>
          <cell r="I2435" t="n">
            <v>0.94223633227544945</v>
          </cell>
        </row>
        <row r="2436">
          <cell r="A2436" t="n">
            <v>90619013</v>
          </cell>
          <cell r="B2436" t="n">
            <v>20</v>
          </cell>
          <cell r="C2436" t="str">
            <v xml:space="preserve">AMOXICILINA - 500MG  21 CAP</v>
          </cell>
          <cell r="D2436" t="str">
            <v xml:space="preserve">AMOXIL - 500MG</v>
          </cell>
          <cell r="E2436" t="str">
            <v>GLAXOSMITKLINE</v>
          </cell>
          <cell r="F2436" t="n">
            <v>1</v>
          </cell>
          <cell r="G2436" t="str">
            <v>CAP</v>
          </cell>
          <cell r="H2436" t="str">
            <v>NÃO</v>
          </cell>
          <cell r="I2436" t="n">
            <v>3.2177849015644928</v>
          </cell>
        </row>
        <row r="2437">
          <cell r="A2437" t="n">
            <v>90559010</v>
          </cell>
          <cell r="B2437" t="n">
            <v>20</v>
          </cell>
          <cell r="C2437" t="str">
            <v xml:space="preserve">CLORIDRATO DE BENZIDAMINA 1,5 MGML COLUTORIO FR VD X 150 ML</v>
          </cell>
          <cell r="D2437" t="str">
            <v xml:space="preserve">FLOGORAL 1,5 MGML COLUTORIO FR VD X 150 ML</v>
          </cell>
          <cell r="E2437" t="str">
            <v xml:space="preserve">ACHÉ LABORATÓRIOS FARMACÊUTICO</v>
          </cell>
          <cell r="F2437" t="n">
            <v>150</v>
          </cell>
          <cell r="G2437" t="str">
            <v>ML</v>
          </cell>
          <cell r="H2437" t="str">
            <v>SIM</v>
          </cell>
          <cell r="I2437" t="n">
            <v>0.097713397421157741</v>
          </cell>
        </row>
        <row r="2438">
          <cell r="A2438" t="n">
            <v>90125932</v>
          </cell>
          <cell r="B2438" t="n">
            <v>20</v>
          </cell>
          <cell r="C2438" t="str">
            <v xml:space="preserve">CLORIDRATO DE CLINDAMICINA - 300MG</v>
          </cell>
          <cell r="D2438" t="str">
            <v xml:space="preserve">CLORIDRATO DE CLINDAMICINA - 300MG</v>
          </cell>
          <cell r="E2438" t="str">
            <v xml:space="preserve">UNIAO QUIMICA</v>
          </cell>
          <cell r="F2438" t="n">
            <v>1</v>
          </cell>
          <cell r="G2438" t="str">
            <v>CAP</v>
          </cell>
          <cell r="H2438" t="str">
            <v>NÃO</v>
          </cell>
          <cell r="I2438" t="n">
            <v>4.2160595526674669</v>
          </cell>
        </row>
        <row r="2439">
          <cell r="A2439" t="n">
            <v>92368131</v>
          </cell>
          <cell r="B2439" t="n">
            <v>20</v>
          </cell>
          <cell r="C2439" t="str">
            <v xml:space="preserve">CLORIDRATO DE FEXOFENADINA+PSEUDOEFEDRINA</v>
          </cell>
          <cell r="D2439" t="str">
            <v xml:space="preserve">ALLEGRA D 60 MG + 120 MG CX. 10 CP.</v>
          </cell>
          <cell r="E2439" t="str">
            <v>SANOFI-AVENTIS</v>
          </cell>
          <cell r="F2439" t="n">
            <v>1</v>
          </cell>
          <cell r="G2439" t="str">
            <v>COM</v>
          </cell>
          <cell r="H2439" t="str">
            <v>NÃO</v>
          </cell>
          <cell r="I2439" t="n">
            <v>4.08811218860341</v>
          </cell>
        </row>
        <row r="2440">
          <cell r="A2440" t="n">
            <v>92438709</v>
          </cell>
          <cell r="B2440" t="n">
            <v>20</v>
          </cell>
          <cell r="C2440" t="str">
            <v xml:space="preserve">GLICOSE 5% SOL. INJ. SIST. FECH. CX. 20 BOLSA PVC ISTARBAG X 500 ML</v>
          </cell>
          <cell r="D2440" t="str">
            <v xml:space="preserve">GLICOSE 5% SOL. INJ. SIST. FECH. CX. 20 BOLSA PVC ISTARBAG X 500 ML</v>
          </cell>
          <cell r="E2440" t="str">
            <v xml:space="preserve">HALEX ISTAR INDÚSTRIA</v>
          </cell>
          <cell r="F2440" t="n">
            <v>1</v>
          </cell>
          <cell r="G2440" t="str">
            <v>UN</v>
          </cell>
          <cell r="H2440" t="str">
            <v>NÃO</v>
          </cell>
          <cell r="I2440" t="n">
            <v>7.2853912410286918</v>
          </cell>
        </row>
        <row r="2441">
          <cell r="A2441" t="n">
            <v>90125053</v>
          </cell>
          <cell r="B2441" t="n">
            <v>20</v>
          </cell>
          <cell r="C2441" t="str">
            <v xml:space="preserve">CLORIDRATO DE METFORMINA - 850MG</v>
          </cell>
          <cell r="D2441" t="str">
            <v xml:space="preserve">DIAFORMIN - 850MG</v>
          </cell>
          <cell r="E2441" t="str">
            <v xml:space="preserve">UNIAO QUIMICA</v>
          </cell>
          <cell r="F2441" t="n">
            <v>1</v>
          </cell>
          <cell r="G2441" t="str">
            <v>COM</v>
          </cell>
          <cell r="H2441" t="str">
            <v>NÃO</v>
          </cell>
          <cell r="I2441" t="n">
            <v>0.7002084945763527</v>
          </cell>
        </row>
        <row r="2442">
          <cell r="A2442" t="n">
            <v>92371973</v>
          </cell>
          <cell r="B2442" t="n">
            <v>20</v>
          </cell>
          <cell r="C2442" t="str">
            <v xml:space="preserve">OMEPRAZOL - 40MG</v>
          </cell>
          <cell r="D2442" t="str">
            <v xml:space="preserve">OMEPRAZOL - 40MG</v>
          </cell>
          <cell r="E2442" t="str">
            <v>BIOSINTETICA</v>
          </cell>
          <cell r="F2442" t="n">
            <v>1</v>
          </cell>
          <cell r="G2442" t="str">
            <v>COM</v>
          </cell>
          <cell r="H2442" t="str">
            <v>NÃO</v>
          </cell>
          <cell r="I2442" t="n">
            <v>6.1676406371317585</v>
          </cell>
        </row>
        <row r="2443">
          <cell r="A2443" t="n">
            <v>90260031</v>
          </cell>
          <cell r="B2443" t="n">
            <v>20</v>
          </cell>
          <cell r="C2443" t="str">
            <v xml:space="preserve">DINITRATO DE ISOSSORBIDA 10 MG CX. 30 CP.</v>
          </cell>
          <cell r="D2443" t="str">
            <v xml:space="preserve">ISORDIL  10 MG CX. 30 CP.</v>
          </cell>
          <cell r="E2443" t="str">
            <v xml:space="preserve">SIGMA PHARMA</v>
          </cell>
          <cell r="F2443" t="n">
            <v>1</v>
          </cell>
          <cell r="G2443" t="str">
            <v>COM</v>
          </cell>
          <cell r="H2443" t="str">
            <v>NÃO</v>
          </cell>
          <cell r="I2443" t="n">
            <v>0.25551231498637605</v>
          </cell>
        </row>
        <row r="2444">
          <cell r="A2444" t="n">
            <v>90151003</v>
          </cell>
          <cell r="B2444" t="n">
            <v>20</v>
          </cell>
          <cell r="C2444" t="str">
            <v xml:space="preserve">DIMETICONA - 75MG  15ML GTS</v>
          </cell>
          <cell r="D2444" t="str">
            <v xml:space="preserve">DIMETICONA - 75MG  15ML GTS</v>
          </cell>
          <cell r="E2444" t="str">
            <v>EUROFARMA</v>
          </cell>
          <cell r="F2444" t="n">
            <v>300</v>
          </cell>
          <cell r="G2444" t="str">
            <v>GTS</v>
          </cell>
          <cell r="H2444" t="str">
            <v>SIM</v>
          </cell>
          <cell r="I2444" t="n">
            <v>0.032376962041520484</v>
          </cell>
        </row>
        <row r="2445">
          <cell r="A2445" t="n">
            <v>90183363</v>
          </cell>
          <cell r="B2445" t="n">
            <v>20</v>
          </cell>
          <cell r="C2445" t="str">
            <v xml:space="preserve">SULFATO DE MORFINA 30 MG CX. 50 CP.</v>
          </cell>
          <cell r="D2445" t="str">
            <v xml:space="preserve">DIMORF 30 MG CX. 50 CP.</v>
          </cell>
          <cell r="E2445" t="str">
            <v>CRISTALIA</v>
          </cell>
          <cell r="F2445" t="n">
            <v>1</v>
          </cell>
          <cell r="G2445" t="str">
            <v>COM</v>
          </cell>
          <cell r="H2445" t="str">
            <v>NÃO</v>
          </cell>
          <cell r="I2445" t="n">
            <v>1.6742963089539979</v>
          </cell>
        </row>
        <row r="2446">
          <cell r="A2446" t="n">
            <v>90287720</v>
          </cell>
          <cell r="B2446" t="n">
            <v>20</v>
          </cell>
          <cell r="C2446" t="str">
            <v xml:space="preserve">SUCCINATO SÓDICO DE METILPREDNISOLONA</v>
          </cell>
          <cell r="D2446" t="str">
            <v xml:space="preserve">SUCCINATO SÓDICO DE METILPREDNISOLONA 125 MG PÓ LIOF. SOL. INJ. CX. 25 FA + DIL. AMP. X 2 ML</v>
          </cell>
          <cell r="E2446" t="str">
            <v>NOVAFARMA</v>
          </cell>
          <cell r="F2446" t="n">
            <v>1</v>
          </cell>
          <cell r="G2446" t="str">
            <v>UN</v>
          </cell>
          <cell r="H2446" t="str">
            <v>NÃO</v>
          </cell>
          <cell r="I2446" t="n">
            <v>11.049442696065903</v>
          </cell>
        </row>
        <row r="2447">
          <cell r="A2447" t="n">
            <v>90227794</v>
          </cell>
          <cell r="B2447" t="n">
            <v>20</v>
          </cell>
          <cell r="C2447" t="str">
            <v xml:space="preserve">SOLUÇÃO BÁSICA DE BICARBONATO DE SÓDIO 8,4% GALÃO X 5000 ML</v>
          </cell>
          <cell r="D2447" t="str">
            <v xml:space="preserve">SOLUÇÃO BÁSICA DE BICARBONATO DE SÓDIO 8,4% GALÃO X 5000 ML</v>
          </cell>
          <cell r="E2447" t="str">
            <v>FARMARIN</v>
          </cell>
          <cell r="F2447" t="n">
            <v>1</v>
          </cell>
          <cell r="G2447" t="str">
            <v>FR</v>
          </cell>
          <cell r="H2447" t="str">
            <v>NÃO</v>
          </cell>
          <cell r="I2447" t="n">
            <v>8.5899999999999999</v>
          </cell>
        </row>
        <row r="2448">
          <cell r="A2448" t="n">
            <v>90175654</v>
          </cell>
          <cell r="B2448" t="n">
            <v>20</v>
          </cell>
          <cell r="C2448" t="str">
            <v xml:space="preserve">CAPTOPRIL - 50MG</v>
          </cell>
          <cell r="D2448" t="str">
            <v xml:space="preserve">CAPOTEN - 50MG</v>
          </cell>
          <cell r="E2448" t="str">
            <v>B-MS</v>
          </cell>
          <cell r="F2448" t="n">
            <v>1</v>
          </cell>
          <cell r="G2448" t="str">
            <v>COM</v>
          </cell>
          <cell r="H2448" t="str">
            <v>NÃO</v>
          </cell>
          <cell r="I2448" t="n">
            <v>3.5176823071616785</v>
          </cell>
        </row>
        <row r="2449">
          <cell r="A2449" t="n">
            <v>90258738</v>
          </cell>
          <cell r="B2449" t="n">
            <v>20</v>
          </cell>
          <cell r="C2449" t="str">
            <v xml:space="preserve">CLORIDRATO DE METFORMINA - 500MG</v>
          </cell>
          <cell r="D2449" t="str">
            <v xml:space="preserve">CLORIDRATO DE METFORMINA - 500MG</v>
          </cell>
          <cell r="E2449" t="str">
            <v>SANDOZ</v>
          </cell>
          <cell r="F2449" t="n">
            <v>1</v>
          </cell>
          <cell r="G2449" t="str">
            <v>COM</v>
          </cell>
          <cell r="H2449" t="str">
            <v>NÃO</v>
          </cell>
          <cell r="I2449" t="n">
            <v>0.35750438687130204</v>
          </cell>
        </row>
        <row r="2450">
          <cell r="A2450" t="n">
            <v>90283791</v>
          </cell>
          <cell r="B2450" t="n">
            <v>20</v>
          </cell>
          <cell r="C2450" t="str">
            <v xml:space="preserve">BISSULFATO DE CLOPIDOGREL</v>
          </cell>
          <cell r="D2450" t="str">
            <v xml:space="preserve">CLOPIDOGREL, BISSULFATO 75 MG CX. 28 CP.</v>
          </cell>
          <cell r="E2450" t="str">
            <v>RANBAXY</v>
          </cell>
          <cell r="F2450" t="n">
            <v>1</v>
          </cell>
          <cell r="G2450" t="str">
            <v>COM</v>
          </cell>
          <cell r="H2450" t="str">
            <v>NÃO</v>
          </cell>
          <cell r="I2450" t="n">
            <v>1.7156122075405409</v>
          </cell>
        </row>
        <row r="2451">
          <cell r="A2451" t="n">
            <v>92398375</v>
          </cell>
          <cell r="B2451" t="n">
            <v>20</v>
          </cell>
          <cell r="C2451" t="str">
            <v xml:space="preserve">CLORIDRATO DE CIPROFLOXACINO+DEXAMETASONA 3 MGML + 1 MGML  SUSP. OFT. FR. GTS. X 5 ML</v>
          </cell>
          <cell r="D2451" t="str">
            <v xml:space="preserve">CILODEX 3 MGML + 1 MGML  SUSP. OFT. FR. GTS. X 5 ML</v>
          </cell>
          <cell r="E2451" t="str">
            <v>ALCON</v>
          </cell>
          <cell r="F2451" t="n">
            <v>100</v>
          </cell>
          <cell r="G2451" t="str">
            <v>GTS</v>
          </cell>
          <cell r="H2451" t="str">
            <v>SIM</v>
          </cell>
          <cell r="I2451" t="n">
            <v>0.26916992496704889</v>
          </cell>
        </row>
        <row r="2452">
          <cell r="A2452" t="n">
            <v>91109051</v>
          </cell>
          <cell r="B2452" t="n">
            <v>20</v>
          </cell>
          <cell r="C2452" t="str">
            <v xml:space="preserve">CLARITROMICINA - 500MG</v>
          </cell>
          <cell r="D2452" t="str">
            <v xml:space="preserve">CLARITROMICINA - 500MG</v>
          </cell>
          <cell r="E2452" t="str">
            <v xml:space="preserve">EMS SA</v>
          </cell>
          <cell r="F2452" t="n">
            <v>1</v>
          </cell>
          <cell r="G2452" t="str">
            <v>COM</v>
          </cell>
          <cell r="H2452" t="str">
            <v>NÃO</v>
          </cell>
          <cell r="I2452" t="n">
            <v>10.271379426327156</v>
          </cell>
        </row>
        <row r="2453">
          <cell r="A2453" t="n">
            <v>90268075</v>
          </cell>
          <cell r="B2453" t="n">
            <v>20</v>
          </cell>
          <cell r="C2453" t="str">
            <v xml:space="preserve">CLORIDRATO DE CLORPROMAZINA - 25MG  5ML</v>
          </cell>
          <cell r="D2453" t="str">
            <v xml:space="preserve">LONGACTIL - 25MG (5 MGML) SOL. INJ. CX. 50 AMP X 5 ML</v>
          </cell>
          <cell r="E2453" t="str">
            <v>CRISTALIA</v>
          </cell>
          <cell r="F2453" t="n">
            <v>1</v>
          </cell>
          <cell r="G2453" t="str">
            <v>AMP</v>
          </cell>
          <cell r="H2453" t="str">
            <v>NÃO</v>
          </cell>
          <cell r="I2453" t="n">
            <v>2.5674436602131503</v>
          </cell>
        </row>
        <row r="2454">
          <cell r="A2454" t="n">
            <v>90595017</v>
          </cell>
          <cell r="B2454" t="n">
            <v>20</v>
          </cell>
          <cell r="C2454" t="str">
            <v xml:space="preserve">CARBAMAZEPINA - 400MG</v>
          </cell>
          <cell r="D2454" t="str">
            <v xml:space="preserve">TEGRETOL - 400MG</v>
          </cell>
          <cell r="E2454" t="str">
            <v>NOVARTIS</v>
          </cell>
          <cell r="F2454" t="n">
            <v>1</v>
          </cell>
          <cell r="G2454" t="str">
            <v>COM</v>
          </cell>
          <cell r="H2454" t="str">
            <v>NÃO</v>
          </cell>
          <cell r="I2454" t="n">
            <v>1.7641497403203481</v>
          </cell>
        </row>
        <row r="2455">
          <cell r="A2455" t="n">
            <v>90196414</v>
          </cell>
          <cell r="B2455" t="n">
            <v>20</v>
          </cell>
          <cell r="C2455" t="str">
            <v xml:space="preserve">BROMIDRATO DE FENOTEROL 2 MGML SOL. AEROSSOL  X 10 ML+ BOCAL+ AEROCÂMERA (0,1 MGDOSE)</v>
          </cell>
          <cell r="D2455" t="str">
            <v xml:space="preserve">BEROTEC 2 MGML SOL. AEROSSOL  X 10 ML+ BOCAL+ AEROCÂMERA (0,1 MGDOSE)</v>
          </cell>
          <cell r="E2455" t="str">
            <v xml:space="preserve">BOEHRINGER INGELHEIM</v>
          </cell>
          <cell r="F2455" t="n">
            <v>100</v>
          </cell>
          <cell r="G2455" t="str">
            <v>DOSE</v>
          </cell>
          <cell r="H2455" t="str">
            <v>SIM</v>
          </cell>
          <cell r="I2455" t="n">
            <v>0.19946615259637515</v>
          </cell>
        </row>
        <row r="2456">
          <cell r="A2456" t="n">
            <v>92388094</v>
          </cell>
          <cell r="B2456" t="n">
            <v>20</v>
          </cell>
          <cell r="C2456" t="str">
            <v xml:space="preserve">BROMIDRATO DE FENOTEROL - 120ML XPE PED.</v>
          </cell>
          <cell r="D2456" t="str">
            <v xml:space="preserve">BEROTEC - 120ML XPE PED.</v>
          </cell>
          <cell r="E2456" t="str">
            <v xml:space="preserve">BOEHRINGER INGELHEIM</v>
          </cell>
          <cell r="F2456" t="n">
            <v>120</v>
          </cell>
          <cell r="G2456" t="str">
            <v>ML</v>
          </cell>
          <cell r="H2456" t="str">
            <v>SIM</v>
          </cell>
          <cell r="I2456" t="n">
            <v>0.03145913670315318</v>
          </cell>
        </row>
        <row r="2457">
          <cell r="A2457" t="n">
            <v>91232015</v>
          </cell>
          <cell r="B2457" t="n">
            <v>20</v>
          </cell>
          <cell r="C2457" t="str">
            <v xml:space="preserve">COMPLEXO B + ACIDO ASCORBICO - 10ML</v>
          </cell>
          <cell r="D2457" t="str">
            <v xml:space="preserve">GLIPLEX - 10ML</v>
          </cell>
          <cell r="E2457" t="str">
            <v>FARMASA</v>
          </cell>
          <cell r="F2457" t="n">
            <v>1</v>
          </cell>
          <cell r="G2457" t="str">
            <v>AMP</v>
          </cell>
          <cell r="H2457" t="str">
            <v>NÃO</v>
          </cell>
          <cell r="I2457" t="n">
            <v>1.9472884200359288</v>
          </cell>
        </row>
        <row r="2458">
          <cell r="A2458" t="n">
            <v>90196295</v>
          </cell>
          <cell r="B2458" t="n">
            <v>20</v>
          </cell>
          <cell r="C2458" t="str">
            <v xml:space="preserve">DIPIRONA SÓDICA  500 MG CX 120 CP.</v>
          </cell>
          <cell r="D2458" t="str">
            <v xml:space="preserve">ANADOR 500 MG</v>
          </cell>
          <cell r="E2458" t="str">
            <v xml:space="preserve">BOEHRINGER INGELHEIM</v>
          </cell>
          <cell r="F2458" t="n">
            <v>1</v>
          </cell>
          <cell r="G2458" t="str">
            <v>COM</v>
          </cell>
          <cell r="H2458" t="str">
            <v>NÃO</v>
          </cell>
          <cell r="I2458" t="n">
            <v>0.65357509010446224</v>
          </cell>
        </row>
        <row r="2459">
          <cell r="A2459" t="n">
            <v>90380045</v>
          </cell>
          <cell r="B2459" t="n">
            <v>20</v>
          </cell>
          <cell r="C2459" t="str">
            <v xml:space="preserve">METOCLOPRAMIDA SOLUÇAO - 100ML</v>
          </cell>
          <cell r="D2459" t="str">
            <v xml:space="preserve">PLASIL SOLUÇAO - 100ML</v>
          </cell>
          <cell r="E2459" t="str">
            <v>SANOFI-AVENTIS</v>
          </cell>
          <cell r="F2459" t="n">
            <v>100</v>
          </cell>
          <cell r="G2459" t="str">
            <v>ML</v>
          </cell>
          <cell r="H2459" t="str">
            <v>SIM</v>
          </cell>
          <cell r="I2459" t="n">
            <v>0.14133544984131741</v>
          </cell>
        </row>
        <row r="2460">
          <cell r="A2460" t="n">
            <v>92454763</v>
          </cell>
          <cell r="B2460" t="n">
            <v>20</v>
          </cell>
          <cell r="C2460" t="str">
            <v xml:space="preserve">LIDOCAINA - 40MGGRA</v>
          </cell>
          <cell r="D2460" t="str">
            <v xml:space="preserve">DERMOMAX - 40MGGRA</v>
          </cell>
          <cell r="E2460" t="str">
            <v>BIOSINTETICA</v>
          </cell>
          <cell r="F2460" t="n">
            <v>5</v>
          </cell>
          <cell r="G2460" t="str">
            <v>G</v>
          </cell>
          <cell r="H2460" t="str">
            <v>SIM</v>
          </cell>
          <cell r="I2460" t="n">
            <v>2.8643947680119553</v>
          </cell>
        </row>
        <row r="2461">
          <cell r="A2461" t="n">
            <v>92389414</v>
          </cell>
          <cell r="B2461" t="n">
            <v>20</v>
          </cell>
          <cell r="C2461" t="str">
            <v xml:space="preserve">VALERATO DE BETAMETASONA - 30GRA POMADA</v>
          </cell>
          <cell r="D2461" t="str">
            <v xml:space="preserve">BETNOVATE - 30GRA POMADA</v>
          </cell>
          <cell r="E2461" t="str">
            <v>GLAXOSMITKLINE</v>
          </cell>
          <cell r="F2461" t="n">
            <v>30</v>
          </cell>
          <cell r="G2461" t="str">
            <v>G</v>
          </cell>
          <cell r="H2461" t="str">
            <v>SIM</v>
          </cell>
          <cell r="I2461" t="n">
            <v>1.0521639043742519</v>
          </cell>
        </row>
        <row r="2462">
          <cell r="A2462" t="n">
            <v>90413040</v>
          </cell>
          <cell r="B2462" t="n">
            <v>20</v>
          </cell>
          <cell r="C2462" t="str">
            <v xml:space="preserve">CEFTRIAXONA SODICA IM - 500MG  2ML</v>
          </cell>
          <cell r="D2462" t="str">
            <v xml:space="preserve">ROCEFIN IM - 500MG  2ML</v>
          </cell>
          <cell r="E2462" t="str">
            <v>ROCHE</v>
          </cell>
          <cell r="F2462" t="n">
            <v>1</v>
          </cell>
          <cell r="G2462" t="str">
            <v>FA</v>
          </cell>
          <cell r="H2462" t="str">
            <v>NÃO</v>
          </cell>
          <cell r="I2462" t="n">
            <v>81.527073126903275</v>
          </cell>
        </row>
        <row r="2463">
          <cell r="A2463" t="n">
            <v>92382061</v>
          </cell>
          <cell r="B2463" t="n">
            <v>20</v>
          </cell>
          <cell r="C2463" t="str">
            <v xml:space="preserve">CLORIDRATO DE TRAMADOL - 50MG  1ML</v>
          </cell>
          <cell r="D2463" t="str">
            <v xml:space="preserve">DORLESS - 50MG  1ML</v>
          </cell>
          <cell r="E2463" t="str">
            <v xml:space="preserve">UNIAO QUIMICA</v>
          </cell>
          <cell r="F2463" t="n">
            <v>1</v>
          </cell>
          <cell r="G2463" t="str">
            <v>AMP</v>
          </cell>
          <cell r="H2463" t="str">
            <v>NÃO</v>
          </cell>
          <cell r="I2463" t="n">
            <v>7.3651473306197639</v>
          </cell>
        </row>
        <row r="2464">
          <cell r="A2464" t="n">
            <v>90149599</v>
          </cell>
          <cell r="B2464" t="n">
            <v>20</v>
          </cell>
          <cell r="C2464" t="str">
            <v xml:space="preserve">VENLAFAXINA - 37,5MG</v>
          </cell>
          <cell r="D2464" t="str">
            <v xml:space="preserve">EFEXOR - 37,5MG</v>
          </cell>
          <cell r="E2464" t="str">
            <v>WYETH</v>
          </cell>
          <cell r="F2464" t="n">
            <v>1</v>
          </cell>
          <cell r="G2464" t="str">
            <v>COM</v>
          </cell>
          <cell r="H2464" t="str">
            <v>NÃO</v>
          </cell>
          <cell r="I2464" t="n">
            <v>3.3076287246753884</v>
          </cell>
        </row>
        <row r="2465">
          <cell r="A2465" t="n">
            <v>90244311</v>
          </cell>
          <cell r="B2465" t="n">
            <v>20</v>
          </cell>
          <cell r="C2465" t="str">
            <v>GABAPENTINA</v>
          </cell>
          <cell r="D2465" t="str">
            <v xml:space="preserve">GABAPENTINA 300  MG CX. 30  CAP.</v>
          </cell>
          <cell r="E2465" t="str">
            <v xml:space="preserve">EUROGENUS - LEGRAND</v>
          </cell>
          <cell r="F2465" t="n">
            <v>1</v>
          </cell>
          <cell r="G2465" t="str">
            <v>CAP</v>
          </cell>
          <cell r="H2465" t="str">
            <v>NÃO</v>
          </cell>
          <cell r="I2465" t="n">
            <v>2.6384601122560118</v>
          </cell>
        </row>
        <row r="2466">
          <cell r="A2466" t="n">
            <v>92248470</v>
          </cell>
          <cell r="B2466" t="n">
            <v>20</v>
          </cell>
          <cell r="C2466" t="str">
            <v xml:space="preserve">AMINOFILINA - 0,24MG  10ML</v>
          </cell>
          <cell r="D2466" t="str">
            <v xml:space="preserve">UNIFLIN - 0,24MG  10ML</v>
          </cell>
          <cell r="E2466" t="str">
            <v xml:space="preserve">UNIAO QUIMICA</v>
          </cell>
          <cell r="F2466" t="n">
            <v>1</v>
          </cell>
          <cell r="G2466" t="str">
            <v>AMP</v>
          </cell>
          <cell r="H2466" t="str">
            <v>NÃO</v>
          </cell>
          <cell r="I2466" t="n">
            <v>1.5860978259970064</v>
          </cell>
        </row>
        <row r="2467">
          <cell r="A2467" t="n">
            <v>90165748</v>
          </cell>
          <cell r="B2467" t="n">
            <v>20</v>
          </cell>
          <cell r="C2467" t="str">
            <v xml:space="preserve">METILDOPA 500 MG CX. 30 CP.</v>
          </cell>
          <cell r="D2467" t="str">
            <v xml:space="preserve">ALDOMET 500 MG</v>
          </cell>
          <cell r="E2467" t="str">
            <v xml:space="preserve">ASPEN PHARMA</v>
          </cell>
          <cell r="F2467" t="n">
            <v>1</v>
          </cell>
          <cell r="G2467" t="str">
            <v>COM</v>
          </cell>
          <cell r="H2467" t="str">
            <v>NÃO</v>
          </cell>
          <cell r="I2467" t="n">
            <v>1.6804368129112794</v>
          </cell>
        </row>
        <row r="2468">
          <cell r="A2468" t="n">
            <v>92232019</v>
          </cell>
          <cell r="B2468" t="n">
            <v>20</v>
          </cell>
          <cell r="C2468" t="str">
            <v xml:space="preserve">BESILATO DE ANLODIPINO - 5MG</v>
          </cell>
          <cell r="D2468" t="str">
            <v xml:space="preserve">PRESSAT - 5MG</v>
          </cell>
          <cell r="E2468" t="str">
            <v xml:space="preserve">BIOLAB SANUS</v>
          </cell>
          <cell r="F2468" t="n">
            <v>1</v>
          </cell>
          <cell r="G2468" t="str">
            <v>COM</v>
          </cell>
          <cell r="H2468" t="str">
            <v>NÃO</v>
          </cell>
          <cell r="I2468" t="n">
            <v>1.6580383067087576</v>
          </cell>
        </row>
        <row r="2469">
          <cell r="A2469" t="n">
            <v>92259332</v>
          </cell>
          <cell r="B2469" t="n">
            <v>20</v>
          </cell>
          <cell r="C2469" t="str">
            <v xml:space="preserve">AMPICILINA - 500MG</v>
          </cell>
          <cell r="D2469" t="str">
            <v xml:space="preserve">UNI AMPICILIN - 500MG</v>
          </cell>
          <cell r="E2469" t="str">
            <v xml:space="preserve">UNIAO QUIMICA</v>
          </cell>
          <cell r="F2469" t="n">
            <v>1</v>
          </cell>
          <cell r="G2469" t="str">
            <v>CAP</v>
          </cell>
          <cell r="H2469" t="str">
            <v>NÃO</v>
          </cell>
          <cell r="I2469" t="n">
            <v>3.1799117358208631</v>
          </cell>
        </row>
        <row r="2470">
          <cell r="A2470" t="n">
            <v>90156161</v>
          </cell>
          <cell r="B2470" t="n">
            <v>20</v>
          </cell>
          <cell r="C2470" t="str">
            <v xml:space="preserve">CLORETO DE SODIO - 60ML</v>
          </cell>
          <cell r="D2470" t="str">
            <v xml:space="preserve">RINOSORO  3% SOL. NASAL FR. X 60 ML</v>
          </cell>
          <cell r="E2470" t="str">
            <v>FARMASA</v>
          </cell>
          <cell r="F2470" t="n">
            <v>1</v>
          </cell>
          <cell r="G2470" t="str">
            <v>FR</v>
          </cell>
          <cell r="H2470" t="str">
            <v>NÃO</v>
          </cell>
          <cell r="I2470" t="n">
            <v>19.847077731452057</v>
          </cell>
        </row>
        <row r="2471">
          <cell r="A2471" t="n">
            <v>90196481</v>
          </cell>
          <cell r="B2471" t="n">
            <v>20</v>
          </cell>
          <cell r="C2471" t="str">
            <v xml:space="preserve">BUTILBROMETO DE ESCOPOLAMINA - 10MG</v>
          </cell>
          <cell r="D2471" t="str">
            <v xml:space="preserve">BUSCOPAN - 10MG</v>
          </cell>
          <cell r="E2471" t="str">
            <v xml:space="preserve">BOEHRINGER INGELHEIM</v>
          </cell>
          <cell r="F2471" t="n">
            <v>1</v>
          </cell>
          <cell r="G2471" t="str">
            <v>DRG</v>
          </cell>
          <cell r="H2471" t="str">
            <v>NÃO</v>
          </cell>
          <cell r="I2471" t="n">
            <v>0.55845573689546435</v>
          </cell>
        </row>
        <row r="2472">
          <cell r="A2472" t="n">
            <v>92366635</v>
          </cell>
          <cell r="B2472" t="n">
            <v>20</v>
          </cell>
          <cell r="C2472" t="str">
            <v xml:space="preserve">CETOROLACO DE TROMETAMINA 0,5% - 5ML COL</v>
          </cell>
          <cell r="D2472" t="str">
            <v xml:space="preserve">ACULAR - 5ML</v>
          </cell>
          <cell r="E2472" t="str">
            <v>ALLERGAN</v>
          </cell>
          <cell r="F2472" t="n">
            <v>100</v>
          </cell>
          <cell r="G2472" t="str">
            <v>GTS</v>
          </cell>
          <cell r="H2472" t="str">
            <v>SIM</v>
          </cell>
          <cell r="I2472" t="n">
            <v>0.54044675907669892</v>
          </cell>
        </row>
        <row r="2473">
          <cell r="A2473" t="n">
            <v>92389937</v>
          </cell>
          <cell r="B2473" t="n">
            <v>20</v>
          </cell>
          <cell r="C2473" t="str">
            <v xml:space="preserve">FRUTOSE+ÁCIDO ASCÓRBICO+RIBOFLAVINA+PIRIDOXINA+NICOTINAMIDA</v>
          </cell>
          <cell r="D2473" t="str">
            <v xml:space="preserve">BIOFRUCTOSE SOL. INJ.CX. 100 AMP X 10 ML.</v>
          </cell>
          <cell r="E2473" t="str">
            <v>BUNKER</v>
          </cell>
          <cell r="F2473" t="n">
            <v>1</v>
          </cell>
          <cell r="G2473" t="str">
            <v>UN</v>
          </cell>
          <cell r="H2473" t="str">
            <v>NÃO</v>
          </cell>
          <cell r="I2473" t="n">
            <v>5.1037801331586854</v>
          </cell>
        </row>
        <row r="2474">
          <cell r="A2474" t="n">
            <v>92375472</v>
          </cell>
          <cell r="B2474" t="n">
            <v>20</v>
          </cell>
          <cell r="C2474" t="str">
            <v xml:space="preserve">BENZILPENICILINA POTÁSSICA 5.000.000 UI PÓ SOL. INJ. CX. 50 FA</v>
          </cell>
          <cell r="D2474" t="str">
            <v xml:space="preserve">CRISTALPEN 5.000.000 UI PÓ SOL. INJ. CX. 50 FA</v>
          </cell>
          <cell r="E2474" t="str">
            <v xml:space="preserve">BIOLAB SANUS</v>
          </cell>
          <cell r="F2474" t="n">
            <v>1</v>
          </cell>
          <cell r="G2474" t="str">
            <v>FA</v>
          </cell>
          <cell r="H2474" t="str">
            <v>NÃO</v>
          </cell>
          <cell r="I2474" t="n">
            <v>6.8713257557138769</v>
          </cell>
        </row>
        <row r="2475">
          <cell r="A2475" t="n">
            <v>90239326</v>
          </cell>
          <cell r="B2475" t="n">
            <v>20</v>
          </cell>
          <cell r="C2475" t="str">
            <v xml:space="preserve">ESPIRONOLACTONA - 25MG</v>
          </cell>
          <cell r="D2475" t="str">
            <v xml:space="preserve">ESPIRONOLACTONA - 25MG</v>
          </cell>
          <cell r="E2475" t="str">
            <v>GERMED</v>
          </cell>
          <cell r="F2475" t="n">
            <v>1</v>
          </cell>
          <cell r="G2475" t="str">
            <v>COM</v>
          </cell>
          <cell r="H2475" t="str">
            <v>NÃO</v>
          </cell>
          <cell r="I2475" t="n">
            <v>0.56216695313503795</v>
          </cell>
        </row>
        <row r="2476">
          <cell r="A2476" t="n">
            <v>92467016</v>
          </cell>
          <cell r="B2476" t="n">
            <v>20</v>
          </cell>
          <cell r="C2476" t="str">
            <v xml:space="preserve">ACECLOFENACO - 100MG</v>
          </cell>
          <cell r="D2476" t="str">
            <v xml:space="preserve">ACECLOFENACO - 100MG</v>
          </cell>
          <cell r="E2476" t="str">
            <v>RANBAXY</v>
          </cell>
          <cell r="F2476" t="n">
            <v>1</v>
          </cell>
          <cell r="G2476" t="str">
            <v>COM</v>
          </cell>
          <cell r="H2476" t="str">
            <v>NÃO</v>
          </cell>
          <cell r="I2476" t="n">
            <v>2.0214356154210642</v>
          </cell>
        </row>
        <row r="2477">
          <cell r="A2477" t="n">
            <v>92399339</v>
          </cell>
          <cell r="B2477" t="n">
            <v>20</v>
          </cell>
          <cell r="C2477" t="str">
            <v xml:space="preserve">LORATADINA D</v>
          </cell>
          <cell r="D2477" t="str">
            <v xml:space="preserve">CLARITIN D</v>
          </cell>
          <cell r="E2477" t="str">
            <v xml:space="preserve">SCHERING PLOUGHMANTECORP</v>
          </cell>
          <cell r="F2477" t="n">
            <v>1</v>
          </cell>
          <cell r="G2477" t="str">
            <v>DRG</v>
          </cell>
          <cell r="H2477" t="str">
            <v>NÃO</v>
          </cell>
          <cell r="I2477" t="n">
            <v>2.8103728874491871</v>
          </cell>
        </row>
        <row r="2478">
          <cell r="A2478" t="n">
            <v>90283775</v>
          </cell>
          <cell r="B2478" t="n">
            <v>20</v>
          </cell>
          <cell r="C2478" t="str">
            <v xml:space="preserve">BISACODIL - 5MG</v>
          </cell>
          <cell r="D2478" t="str">
            <v xml:space="preserve">LACTO-PURGA - 5MG</v>
          </cell>
          <cell r="E2478" t="str">
            <v>DM</v>
          </cell>
          <cell r="F2478" t="n">
            <v>1</v>
          </cell>
          <cell r="G2478" t="str">
            <v>COM</v>
          </cell>
          <cell r="H2478" t="str">
            <v>NÃO</v>
          </cell>
          <cell r="I2478" t="n">
            <v>0.44040829722246322</v>
          </cell>
        </row>
        <row r="2479">
          <cell r="A2479" t="n">
            <v>92387390</v>
          </cell>
          <cell r="B2479" t="n">
            <v>20</v>
          </cell>
          <cell r="C2479" t="str">
            <v>IBUPROFENO</v>
          </cell>
          <cell r="D2479" t="str">
            <v>IBUFRAN</v>
          </cell>
          <cell r="E2479" t="str">
            <v xml:space="preserve">NEO QUIMICA</v>
          </cell>
          <cell r="F2479" t="n">
            <v>1</v>
          </cell>
          <cell r="G2479" t="str">
            <v>DRG</v>
          </cell>
          <cell r="H2479" t="str">
            <v>NÃO</v>
          </cell>
          <cell r="I2479" t="n">
            <v>1.1816969357266156</v>
          </cell>
        </row>
        <row r="2480">
          <cell r="A2480" t="n">
            <v>90287401</v>
          </cell>
          <cell r="B2480" t="n">
            <v>20</v>
          </cell>
          <cell r="C2480" t="str">
            <v xml:space="preserve">ONDANSETRONA 4 MG (2 MGML) SOL. INJ. CX. 100 AMP. X 2 ML</v>
          </cell>
          <cell r="D2480" t="str">
            <v xml:space="preserve">CLORIDRATO DE ONDANSETRONA 4 MG  2 ML</v>
          </cell>
          <cell r="E2480" t="str">
            <v>HIPOLABOR</v>
          </cell>
          <cell r="F2480" t="n">
            <v>1</v>
          </cell>
          <cell r="G2480" t="str">
            <v>AMP</v>
          </cell>
          <cell r="H2480" t="str">
            <v>NÃO</v>
          </cell>
          <cell r="I2480" t="n">
            <v>39.141254335864026</v>
          </cell>
        </row>
        <row r="2481">
          <cell r="A2481" t="n">
            <v>92251595</v>
          </cell>
          <cell r="B2481" t="n">
            <v>20</v>
          </cell>
          <cell r="C2481" t="str">
            <v xml:space="preserve">DIPIRONA - 500MG</v>
          </cell>
          <cell r="D2481" t="str">
            <v xml:space="preserve">DIPIRONA - 500MG</v>
          </cell>
          <cell r="E2481" t="str">
            <v xml:space="preserve">NEO QUIMICA</v>
          </cell>
          <cell r="F2481" t="n">
            <v>1</v>
          </cell>
          <cell r="G2481" t="str">
            <v>COM</v>
          </cell>
          <cell r="H2481" t="str">
            <v>NÃO</v>
          </cell>
          <cell r="I2481" t="n">
            <v>0.56659683572660835</v>
          </cell>
        </row>
        <row r="2482">
          <cell r="A2482" t="n">
            <v>92470076</v>
          </cell>
          <cell r="B2482" t="n">
            <v>20</v>
          </cell>
          <cell r="C2482" t="str">
            <v xml:space="preserve">ATENOLOL - 25MG</v>
          </cell>
          <cell r="D2482" t="str">
            <v xml:space="preserve">ATENOLOL - 25MG</v>
          </cell>
          <cell r="E2482" t="str">
            <v>CRISTALIA</v>
          </cell>
          <cell r="F2482" t="n">
            <v>1</v>
          </cell>
          <cell r="G2482" t="str">
            <v>COM</v>
          </cell>
          <cell r="H2482" t="str">
            <v>NÃO</v>
          </cell>
          <cell r="I2482" t="n">
            <v>0.42475833743272906</v>
          </cell>
        </row>
        <row r="2483">
          <cell r="A2483" t="n">
            <v>90256778</v>
          </cell>
          <cell r="B2483" t="n">
            <v>20</v>
          </cell>
          <cell r="C2483" t="str">
            <v>ACETILCISTEÍNA</v>
          </cell>
          <cell r="D2483" t="str">
            <v xml:space="preserve">ACETILCISTEÍNA  600 MG (120 MGG)  GRAN. CX. 16 ENV. X 5 G</v>
          </cell>
          <cell r="E2483" t="str">
            <v xml:space="preserve">PRATI DONADUZZI</v>
          </cell>
          <cell r="F2483" t="n">
            <v>1</v>
          </cell>
          <cell r="G2483" t="str">
            <v>UN</v>
          </cell>
          <cell r="H2483" t="str">
            <v>NÃO</v>
          </cell>
          <cell r="I2483" t="n">
            <v>0.98690472177638366</v>
          </cell>
        </row>
        <row r="2484">
          <cell r="A2484" t="n">
            <v>90193415</v>
          </cell>
          <cell r="B2484" t="n">
            <v>20</v>
          </cell>
          <cell r="C2484" t="str">
            <v xml:space="preserve">CLORETO DE POTASSIO - 10%  10ML</v>
          </cell>
          <cell r="D2484" t="str">
            <v xml:space="preserve">CLORETO DE POTASSIO - 10%  10ML</v>
          </cell>
          <cell r="E2484" t="str">
            <v xml:space="preserve">HALEX ISTAR INDÚSTRIA</v>
          </cell>
          <cell r="F2484" t="n">
            <v>1</v>
          </cell>
          <cell r="G2484" t="str">
            <v>AMP</v>
          </cell>
          <cell r="H2484" t="str">
            <v>NÃO</v>
          </cell>
          <cell r="I2484" t="n">
            <v>0.6817332262863991</v>
          </cell>
        </row>
        <row r="2485">
          <cell r="A2485" t="n">
            <v>90136063</v>
          </cell>
          <cell r="B2485" t="n">
            <v>20</v>
          </cell>
          <cell r="C2485" t="str">
            <v xml:space="preserve">DIMENIDRINATO+PIRIDOXINA 25 MGML + 5 MGML SOL. ORAL GTS. FR. VD. X 20 ML</v>
          </cell>
          <cell r="D2485" t="str">
            <v xml:space="preserve">DRAMIN B6 25 MGML + 5 MGML SOL. ORAL GTS. FR. VD. X 20 ML</v>
          </cell>
          <cell r="E2485" t="str">
            <v xml:space="preserve">NYCOMED PHARMA</v>
          </cell>
          <cell r="F2485" t="n">
            <v>400</v>
          </cell>
          <cell r="G2485" t="str">
            <v>GTS</v>
          </cell>
          <cell r="H2485" t="str">
            <v>SIM</v>
          </cell>
          <cell r="I2485" t="n">
            <v>0.031399563149015895</v>
          </cell>
        </row>
        <row r="2486">
          <cell r="A2486" t="n">
            <v>92457550</v>
          </cell>
          <cell r="B2486" t="n">
            <v>20</v>
          </cell>
          <cell r="C2486" t="str">
            <v xml:space="preserve">ATORVASTATINA - 80MG</v>
          </cell>
          <cell r="D2486" t="str">
            <v xml:space="preserve">LIPITOR - 80MG</v>
          </cell>
          <cell r="E2486" t="str">
            <v xml:space="preserve">PHARMACIA PFIZER</v>
          </cell>
          <cell r="F2486" t="n">
            <v>1</v>
          </cell>
          <cell r="G2486" t="str">
            <v>COM</v>
          </cell>
          <cell r="H2486" t="str">
            <v>NÃO</v>
          </cell>
          <cell r="I2486" t="n">
            <v>6.2001162530923422</v>
          </cell>
        </row>
        <row r="2487">
          <cell r="A2487" t="n">
            <v>90499018</v>
          </cell>
          <cell r="B2487" t="n">
            <v>20</v>
          </cell>
          <cell r="C2487" t="str">
            <v xml:space="preserve">CIMETIDINA - 200MG</v>
          </cell>
          <cell r="D2487" t="str">
            <v xml:space="preserve">ULCIMET - 200MG</v>
          </cell>
          <cell r="E2487" t="str">
            <v>FARMASA</v>
          </cell>
          <cell r="F2487" t="n">
            <v>1</v>
          </cell>
          <cell r="G2487" t="str">
            <v>COM</v>
          </cell>
          <cell r="H2487" t="str">
            <v>NÃO</v>
          </cell>
          <cell r="I2487" t="n">
            <v>0.47111816613772473</v>
          </cell>
        </row>
        <row r="2488">
          <cell r="A2488" t="n">
            <v>90125843</v>
          </cell>
          <cell r="B2488" t="n">
            <v>20</v>
          </cell>
          <cell r="C2488" t="str">
            <v xml:space="preserve">SULFADIAZINA DE PRATA 1% CREME DERM. BISN. X 50 G</v>
          </cell>
          <cell r="D2488" t="str">
            <v xml:space="preserve">SILGLOS 1% CREME DERM. BISN. X 50 G</v>
          </cell>
          <cell r="E2488" t="str">
            <v xml:space="preserve">UNIAO QUIMICA</v>
          </cell>
          <cell r="F2488" t="n">
            <v>50</v>
          </cell>
          <cell r="G2488" t="str">
            <v>G</v>
          </cell>
          <cell r="H2488" t="str">
            <v>SIM</v>
          </cell>
          <cell r="I2488" t="n">
            <v>0.69602616765504999</v>
          </cell>
        </row>
        <row r="2489">
          <cell r="A2489" t="n">
            <v>90871618</v>
          </cell>
          <cell r="B2489" t="n">
            <v>20</v>
          </cell>
          <cell r="C2489" t="str">
            <v xml:space="preserve">HEPARINA SODICA - 5.000UI  5ML</v>
          </cell>
          <cell r="D2489" t="str">
            <v xml:space="preserve">ACTPARIN - 5.000UI  5ML</v>
          </cell>
          <cell r="E2489" t="str">
            <v>BERGAMO</v>
          </cell>
          <cell r="F2489" t="n">
            <v>5</v>
          </cell>
          <cell r="G2489" t="str">
            <v>ML</v>
          </cell>
          <cell r="H2489" t="str">
            <v>SIM</v>
          </cell>
          <cell r="I2489" t="n">
            <v>1.3191308651856295</v>
          </cell>
        </row>
        <row r="2490">
          <cell r="A2490" t="n">
            <v>90235282</v>
          </cell>
          <cell r="B2490" t="n">
            <v>20</v>
          </cell>
          <cell r="C2490" t="str">
            <v>SINVASTATINA</v>
          </cell>
          <cell r="D2490" t="str">
            <v xml:space="preserve">SINVASTATINA 40  MG  CX.  10  CP. REV.</v>
          </cell>
          <cell r="E2490" t="str">
            <v xml:space="preserve">MEPHA- RATIOPHARM</v>
          </cell>
          <cell r="F2490" t="n">
            <v>1</v>
          </cell>
          <cell r="G2490" t="str">
            <v>COM</v>
          </cell>
          <cell r="H2490" t="str">
            <v>NÃO</v>
          </cell>
          <cell r="I2490" t="n">
            <v>2.7520417735292408</v>
          </cell>
        </row>
        <row r="2491">
          <cell r="A2491" t="n">
            <v>92369383</v>
          </cell>
          <cell r="B2491" t="n">
            <v>20</v>
          </cell>
          <cell r="C2491" t="str">
            <v xml:space="preserve">AZATIOPRINA - 50MG</v>
          </cell>
          <cell r="D2491" t="str">
            <v xml:space="preserve">IMUNEN - 50MG</v>
          </cell>
          <cell r="E2491" t="str">
            <v>CRISTALIA</v>
          </cell>
          <cell r="F2491" t="n">
            <v>1</v>
          </cell>
          <cell r="G2491" t="str">
            <v>COM</v>
          </cell>
          <cell r="H2491" t="str">
            <v>NÃO</v>
          </cell>
          <cell r="I2491" t="n">
            <v>2.5974146721901867</v>
          </cell>
        </row>
        <row r="2492">
          <cell r="A2492" t="n">
            <v>90297733</v>
          </cell>
          <cell r="B2492" t="n">
            <v>20</v>
          </cell>
          <cell r="C2492" t="str">
            <v xml:space="preserve">OMEPRAZOL - 20MG</v>
          </cell>
          <cell r="D2492" t="str">
            <v xml:space="preserve">PRATIPRAZOL - 20MG</v>
          </cell>
          <cell r="E2492" t="str">
            <v xml:space="preserve">PRATI DONADUZZI</v>
          </cell>
          <cell r="F2492" t="n">
            <v>1</v>
          </cell>
          <cell r="G2492" t="str">
            <v>CAP</v>
          </cell>
          <cell r="H2492" t="str">
            <v>NÃO</v>
          </cell>
          <cell r="I2492" t="n">
            <v>0.922683879347998</v>
          </cell>
        </row>
        <row r="2493">
          <cell r="A2493" t="n">
            <v>92382541</v>
          </cell>
          <cell r="B2493" t="n">
            <v>20</v>
          </cell>
          <cell r="C2493" t="str">
            <v xml:space="preserve">DIMENIDRINATO+PIRIDOXINA 50 MG + 10 MG CX. 20 CP. REV.</v>
          </cell>
          <cell r="D2493" t="str">
            <v xml:space="preserve">DRAMIN B6  50 MG + 10 MG CX. 20 CP. REV.</v>
          </cell>
          <cell r="E2493" t="str">
            <v xml:space="preserve">NYCOMED PHARMA</v>
          </cell>
          <cell r="F2493" t="n">
            <v>1</v>
          </cell>
          <cell r="G2493" t="str">
            <v>COM</v>
          </cell>
          <cell r="H2493" t="str">
            <v>NÃO</v>
          </cell>
          <cell r="I2493" t="n">
            <v>0.50239301038425432</v>
          </cell>
        </row>
        <row r="2494">
          <cell r="A2494" t="n">
            <v>92465943</v>
          </cell>
          <cell r="B2494" t="n">
            <v>20</v>
          </cell>
          <cell r="C2494" t="str">
            <v xml:space="preserve">SULFATO DE AMICACINA - 500MG  2ML</v>
          </cell>
          <cell r="D2494" t="str">
            <v xml:space="preserve">HICACINA - 500MG  2ML</v>
          </cell>
          <cell r="E2494" t="str">
            <v xml:space="preserve">HALEX ISTAR INDÚSTRIA</v>
          </cell>
          <cell r="F2494" t="n">
            <v>1</v>
          </cell>
          <cell r="G2494" t="str">
            <v>AMP</v>
          </cell>
          <cell r="H2494" t="str">
            <v>NÃO</v>
          </cell>
          <cell r="I2494" t="n">
            <v>5.264835243382624</v>
          </cell>
        </row>
        <row r="2495">
          <cell r="A2495" t="n">
            <v>90236149</v>
          </cell>
          <cell r="B2495" t="n">
            <v>20</v>
          </cell>
          <cell r="C2495" t="str">
            <v xml:space="preserve">CEFAZOLINA SÓDICA 1 G PÓ SOL. INJ. CX. 25 FA VD. + 25 DIL. X 10 ML</v>
          </cell>
          <cell r="D2495" t="str">
            <v xml:space="preserve">CEFAZOLINA SÓDICA 1 G PÓ SOL. INJ. CX. 25 FA VD. + 25 DIL. X 10 ML</v>
          </cell>
          <cell r="E2495" t="str">
            <v>AUROBINDO</v>
          </cell>
          <cell r="F2495" t="n">
            <v>1</v>
          </cell>
          <cell r="G2495" t="str">
            <v>FA</v>
          </cell>
          <cell r="H2495" t="str">
            <v>NÃO</v>
          </cell>
          <cell r="I2495" t="n">
            <v>8.4470602622487156</v>
          </cell>
        </row>
        <row r="2496">
          <cell r="A2496" t="n">
            <v>90196970</v>
          </cell>
          <cell r="B2496" t="n">
            <v>20</v>
          </cell>
          <cell r="C2496" t="str">
            <v xml:space="preserve">AMISSULPRIDA - 200MG</v>
          </cell>
          <cell r="D2496" t="str">
            <v xml:space="preserve">SOCIAN - 200MG</v>
          </cell>
          <cell r="E2496" t="str">
            <v>SANOFI-AVENTIS</v>
          </cell>
          <cell r="F2496" t="n">
            <v>1</v>
          </cell>
          <cell r="G2496" t="str">
            <v>COM</v>
          </cell>
          <cell r="H2496" t="str">
            <v>NÃO</v>
          </cell>
          <cell r="I2496" t="n">
            <v>9.4823269584172341</v>
          </cell>
        </row>
        <row r="2497">
          <cell r="A2497" t="n">
            <v>90294726</v>
          </cell>
          <cell r="B2497" t="n">
            <v>20</v>
          </cell>
          <cell r="C2497" t="str">
            <v xml:space="preserve">MALEATO DE ENALAPRIL - 10MG</v>
          </cell>
          <cell r="D2497" t="str">
            <v xml:space="preserve">MALEATO DE ENALAPRIL - 10MG</v>
          </cell>
          <cell r="E2497" t="str">
            <v xml:space="preserve">PRATI DONADUZZI</v>
          </cell>
          <cell r="F2497" t="n">
            <v>1</v>
          </cell>
          <cell r="G2497" t="str">
            <v>COM</v>
          </cell>
          <cell r="H2497" t="str">
            <v>NÃO</v>
          </cell>
          <cell r="I2497" t="n">
            <v>0.86111396258041395</v>
          </cell>
        </row>
        <row r="2498">
          <cell r="A2498" t="n">
            <v>90315014</v>
          </cell>
          <cell r="B2498" t="str">
            <v>00</v>
          </cell>
          <cell r="C2498" t="str">
            <v xml:space="preserve">MITOMICINA C - 0,5MGML  10ML</v>
          </cell>
          <cell r="D2498" t="str">
            <v xml:space="preserve">MITOCIN - 0,5MGML 10ML</v>
          </cell>
          <cell r="E2498" t="str">
            <v>B-MS</v>
          </cell>
          <cell r="F2498" t="n">
            <v>1</v>
          </cell>
          <cell r="G2498" t="str">
            <v>FA</v>
          </cell>
          <cell r="H2498" t="str">
            <v>NÃO</v>
          </cell>
          <cell r="I2498" t="n">
            <v>151.02290493653888</v>
          </cell>
        </row>
        <row r="2499">
          <cell r="A2499" t="n">
            <v>90182260</v>
          </cell>
          <cell r="B2499" t="n">
            <v>20</v>
          </cell>
          <cell r="C2499" t="str">
            <v xml:space="preserve">LOSARTANA POTÁSSICA  50 MG CX. 30 CP. REV.</v>
          </cell>
          <cell r="D2499" t="str">
            <v xml:space="preserve">LOSARTANA POTÁSSICA  50 MG CX. 30 CP. REV.</v>
          </cell>
          <cell r="E2499" t="str">
            <v>MEDLEY</v>
          </cell>
          <cell r="F2499" t="n">
            <v>1</v>
          </cell>
          <cell r="G2499" t="str">
            <v>COM</v>
          </cell>
          <cell r="H2499" t="str">
            <v>NÃO</v>
          </cell>
          <cell r="I2499" t="n">
            <v>1.0943075456958997</v>
          </cell>
        </row>
        <row r="2500">
          <cell r="A2500" t="n">
            <v>90225660</v>
          </cell>
          <cell r="B2500" t="n">
            <v>20</v>
          </cell>
          <cell r="C2500" t="str">
            <v xml:space="preserve">SULFATO DE NEOMICINA+BACITRACINA 5 MGG + 250 UIG POMADA DERM. BISN. X 15 G</v>
          </cell>
          <cell r="D2500" t="str">
            <v xml:space="preserve">SULFATO DE NEOMICINA+BACITRACINA 5 MGG + 250 UIG POMADA DERM. BISN. X 15 G</v>
          </cell>
          <cell r="E2500" t="str">
            <v xml:space="preserve">PRATI DONADUZZI</v>
          </cell>
          <cell r="F2500" t="n">
            <v>15</v>
          </cell>
          <cell r="G2500" t="str">
            <v>G</v>
          </cell>
          <cell r="H2500" t="str">
            <v>SIM</v>
          </cell>
          <cell r="I2500" t="n">
            <v>0.56534179936526963</v>
          </cell>
        </row>
        <row r="2501">
          <cell r="A2501" t="n">
            <v>90155939</v>
          </cell>
          <cell r="B2501" t="n">
            <v>20</v>
          </cell>
          <cell r="C2501" t="str">
            <v xml:space="preserve">DIPIRONA SÓDICA+ADIFENINA+CLORIDRATO DE PROMETAZINA</v>
          </cell>
          <cell r="D2501" t="str">
            <v xml:space="preserve">LISADOR CX. 100 CP.</v>
          </cell>
          <cell r="E2501" t="str">
            <v>FARMASA</v>
          </cell>
          <cell r="F2501" t="n">
            <v>1</v>
          </cell>
          <cell r="G2501" t="str">
            <v>COM</v>
          </cell>
          <cell r="H2501" t="str">
            <v>NÃO</v>
          </cell>
          <cell r="I2501" t="n">
            <v>1.1493821524739769</v>
          </cell>
        </row>
        <row r="2502">
          <cell r="A2502" t="n">
            <v>90153456</v>
          </cell>
          <cell r="B2502" t="n">
            <v>20</v>
          </cell>
          <cell r="C2502" t="str">
            <v xml:space="preserve">TOPIRAMATO - 50MG</v>
          </cell>
          <cell r="D2502" t="str">
            <v xml:space="preserve">TOPIRAMATO - 50MG</v>
          </cell>
          <cell r="E2502" t="str">
            <v>EUROFARMA</v>
          </cell>
          <cell r="F2502" t="n">
            <v>1</v>
          </cell>
          <cell r="G2502" t="str">
            <v>COM</v>
          </cell>
          <cell r="H2502" t="str">
            <v>NÃO</v>
          </cell>
          <cell r="I2502" t="n">
            <v>2.7842513242525575</v>
          </cell>
        </row>
        <row r="2503">
          <cell r="A2503" t="n">
            <v>91360013</v>
          </cell>
          <cell r="B2503" t="n">
            <v>20</v>
          </cell>
          <cell r="C2503" t="str">
            <v>DIFENIDRAMINA+PARACETAMOL+PSEUDOEFEDRINA+DROPROPIZINA</v>
          </cell>
          <cell r="D2503" t="str">
            <v xml:space="preserve">NOTUSS XPE. ADULTO FR. X 120 ML + CP. MED.</v>
          </cell>
          <cell r="E2503" t="str">
            <v xml:space="preserve">ACHÉ LABORATÓRIOS FARMACÊUTICO</v>
          </cell>
          <cell r="F2503" t="n">
            <v>120</v>
          </cell>
          <cell r="G2503" t="str">
            <v>ML</v>
          </cell>
          <cell r="H2503" t="str">
            <v>SIM</v>
          </cell>
          <cell r="I2503" t="n">
            <v>0.1727433275838324</v>
          </cell>
        </row>
        <row r="2504">
          <cell r="A2504" t="n">
            <v>90123620</v>
          </cell>
          <cell r="B2504" t="n">
            <v>20</v>
          </cell>
          <cell r="C2504" t="str">
            <v xml:space="preserve">DICLOFENACO SODICO - 25MG  3ML</v>
          </cell>
          <cell r="D2504" t="str">
            <v xml:space="preserve">DICLOFENACO SODICO - 25MG  3ML</v>
          </cell>
          <cell r="E2504" t="str">
            <v xml:space="preserve">UNIAO QUIMICA</v>
          </cell>
          <cell r="F2504" t="n">
            <v>1</v>
          </cell>
          <cell r="G2504" t="str">
            <v>AMP</v>
          </cell>
          <cell r="H2504" t="str">
            <v>NÃO</v>
          </cell>
          <cell r="I2504" t="n">
            <v>1.3382517155610232</v>
          </cell>
        </row>
        <row r="2505">
          <cell r="A2505" t="n">
            <v>90016033</v>
          </cell>
          <cell r="B2505" t="n">
            <v>20</v>
          </cell>
          <cell r="C2505" t="str">
            <v xml:space="preserve">ESPIRONOLACTONA 50 MG CX. 30 CP.</v>
          </cell>
          <cell r="D2505" t="str">
            <v xml:space="preserve">ALDACTONE 50 MG CX. 30 CP.</v>
          </cell>
          <cell r="E2505" t="str">
            <v xml:space="preserve">PHARMACIA PFIZER</v>
          </cell>
          <cell r="F2505" t="n">
            <v>1</v>
          </cell>
          <cell r="G2505" t="str">
            <v>COM</v>
          </cell>
          <cell r="H2505" t="str">
            <v>NÃO</v>
          </cell>
          <cell r="I2505" t="n">
            <v>1.3983270249686648</v>
          </cell>
        </row>
        <row r="2506">
          <cell r="A2506" t="n">
            <v>90188250</v>
          </cell>
          <cell r="B2506" t="n">
            <v>20</v>
          </cell>
          <cell r="C2506" t="str">
            <v xml:space="preserve">CARBAMAZEPINA - 200MG</v>
          </cell>
          <cell r="D2506" t="str">
            <v xml:space="preserve">CARBAMAZEPINA - 200MG</v>
          </cell>
          <cell r="E2506" t="str">
            <v>NOVARTIS</v>
          </cell>
          <cell r="F2506" t="n">
            <v>1</v>
          </cell>
          <cell r="G2506" t="str">
            <v>COM</v>
          </cell>
          <cell r="H2506" t="str">
            <v>NÃO</v>
          </cell>
          <cell r="I2506" t="n">
            <v>0.48551416567161665</v>
          </cell>
        </row>
        <row r="2507">
          <cell r="A2507" t="n">
            <v>90302460</v>
          </cell>
          <cell r="B2507" t="n">
            <v>20</v>
          </cell>
          <cell r="C2507" t="str">
            <v xml:space="preserve">LEVOFLOXACINO 500 MG CX. 3 CP. REV.</v>
          </cell>
          <cell r="D2507" t="str">
            <v xml:space="preserve">LEVOFLOXACINO 500 MG CX. 3 CP. REV.</v>
          </cell>
          <cell r="E2507" t="str">
            <v>EUROFARMA</v>
          </cell>
          <cell r="F2507" t="n">
            <v>1</v>
          </cell>
          <cell r="G2507" t="str">
            <v>COM</v>
          </cell>
          <cell r="H2507" t="str">
            <v>NÃO</v>
          </cell>
          <cell r="I2507" t="n">
            <v>9.8718898698360462</v>
          </cell>
        </row>
        <row r="2508">
          <cell r="A2508" t="n">
            <v>90269713</v>
          </cell>
          <cell r="B2508" t="n">
            <v>20</v>
          </cell>
          <cell r="C2508" t="str">
            <v xml:space="preserve">LOSARTANA POTÁSSICA 50 MG CX. 20 CP. REV.</v>
          </cell>
          <cell r="D2508" t="str">
            <v xml:space="preserve">LOSARTANA POTÁSSICA 50 MG CX. 20 CP. REV.</v>
          </cell>
          <cell r="E2508" t="str">
            <v>CRISTALIA</v>
          </cell>
          <cell r="F2508" t="n">
            <v>1</v>
          </cell>
          <cell r="G2508" t="str">
            <v>COM</v>
          </cell>
          <cell r="H2508" t="str">
            <v>NÃO</v>
          </cell>
          <cell r="I2508" t="n">
            <v>2.1764050500478587</v>
          </cell>
        </row>
        <row r="2509">
          <cell r="A2509" t="n">
            <v>90251636</v>
          </cell>
          <cell r="B2509" t="n">
            <v>20</v>
          </cell>
          <cell r="C2509" t="str">
            <v xml:space="preserve">BETAISTINA 16 MG CX. 60 CP.</v>
          </cell>
          <cell r="D2509" t="str">
            <v xml:space="preserve">LABIRIN 16 MG CX. 60 CP.</v>
          </cell>
          <cell r="E2509" t="str">
            <v>APSEN</v>
          </cell>
          <cell r="F2509" t="n">
            <v>1</v>
          </cell>
          <cell r="G2509" t="str">
            <v>COM</v>
          </cell>
          <cell r="H2509" t="str">
            <v>NÃO</v>
          </cell>
          <cell r="I2509" t="n">
            <v>0.87950478617866568</v>
          </cell>
        </row>
        <row r="2510">
          <cell r="A2510" t="n">
            <v>90269691</v>
          </cell>
          <cell r="B2510" t="n">
            <v>20</v>
          </cell>
          <cell r="C2510" t="str">
            <v xml:space="preserve">OLMESARTANA  40 MG CX. 30 CP. REV.</v>
          </cell>
          <cell r="D2510" t="str">
            <v xml:space="preserve">BENICAR 40 MG</v>
          </cell>
          <cell r="E2510" t="str">
            <v xml:space="preserve">DAIICHI SANKYO</v>
          </cell>
          <cell r="F2510" t="n">
            <v>1</v>
          </cell>
          <cell r="G2510" t="str">
            <v>COM</v>
          </cell>
          <cell r="H2510" t="str">
            <v>NÃO</v>
          </cell>
          <cell r="I2510" t="n">
            <v>1.5217172159514627</v>
          </cell>
        </row>
        <row r="2511">
          <cell r="A2511" t="n">
            <v>90222873</v>
          </cell>
          <cell r="B2511" t="n">
            <v>20</v>
          </cell>
          <cell r="C2511" t="str">
            <v xml:space="preserve">ÁCIDO ACETILSALICÍLICO 100 MG CX. 30 CP. REV.</v>
          </cell>
          <cell r="D2511" t="str">
            <v xml:space="preserve">AAS PROTECT 100 MG CX. 30 CP. REV.</v>
          </cell>
          <cell r="E2511" t="str">
            <v>SANOFI-AVENTIS</v>
          </cell>
          <cell r="F2511" t="n">
            <v>1</v>
          </cell>
          <cell r="G2511" t="str">
            <v>COM</v>
          </cell>
          <cell r="H2511" t="str">
            <v>NÃO</v>
          </cell>
          <cell r="I2511" t="n">
            <v>0.46608960412096884</v>
          </cell>
        </row>
        <row r="2512">
          <cell r="A2512" t="n">
            <v>90135857</v>
          </cell>
          <cell r="B2512" t="n">
            <v>20</v>
          </cell>
          <cell r="C2512" t="str">
            <v xml:space="preserve">CLORETO DE SUXAMETÔNIO 500 MG PÓ LIÓF. INJ. FA</v>
          </cell>
          <cell r="D2512" t="str">
            <v xml:space="preserve">SUCCITRAT 500 MG PÓ LIÓF. INJ. FA</v>
          </cell>
          <cell r="E2512" t="str">
            <v>ARISTON</v>
          </cell>
          <cell r="F2512" t="n">
            <v>1</v>
          </cell>
          <cell r="G2512" t="str">
            <v>FA</v>
          </cell>
          <cell r="H2512" t="str">
            <v>NÃO</v>
          </cell>
          <cell r="I2512" t="n">
            <v>29.337755856686403</v>
          </cell>
        </row>
        <row r="2513">
          <cell r="A2513" t="n">
            <v>90182030</v>
          </cell>
          <cell r="B2513" t="n">
            <v>20</v>
          </cell>
          <cell r="C2513" t="str">
            <v xml:space="preserve">CLORIDRATO DE AMITRIPTILINA 75 MG CX. 20 CP. REV.</v>
          </cell>
          <cell r="D2513" t="str">
            <v xml:space="preserve">CLORIDRATO DE AMITRIPTILINA 75 MG CX. 20 CP. REV.</v>
          </cell>
          <cell r="E2513" t="str">
            <v>MEDLEY</v>
          </cell>
          <cell r="F2513" t="n">
            <v>1</v>
          </cell>
          <cell r="G2513" t="str">
            <v>COM</v>
          </cell>
          <cell r="H2513" t="str">
            <v>NÃO</v>
          </cell>
          <cell r="I2513" t="n">
            <v>1.7645444312628666</v>
          </cell>
        </row>
        <row r="2514">
          <cell r="A2514" t="n">
            <v>92392245</v>
          </cell>
          <cell r="B2514" t="n">
            <v>20</v>
          </cell>
          <cell r="C2514" t="str">
            <v xml:space="preserve">CAPTOPRIL - 25MG</v>
          </cell>
          <cell r="D2514" t="str">
            <v xml:space="preserve">CAPTIL - 25MG</v>
          </cell>
          <cell r="E2514" t="str">
            <v>HEBRON</v>
          </cell>
          <cell r="F2514" t="n">
            <v>1</v>
          </cell>
          <cell r="G2514" t="str">
            <v>COM</v>
          </cell>
          <cell r="H2514" t="str">
            <v>NÃO</v>
          </cell>
          <cell r="I2514" t="n">
            <v>0.81660482130538958</v>
          </cell>
        </row>
        <row r="2515">
          <cell r="A2515" t="n">
            <v>96006536</v>
          </cell>
          <cell r="B2515" t="n">
            <v>20</v>
          </cell>
          <cell r="C2515" t="str">
            <v xml:space="preserve">BICARBONATO DE SÓDIO 500MG - CÁPSULA</v>
          </cell>
          <cell r="D2515" t="str">
            <v xml:space="preserve">BICARBONATO DE SÓDIO 500MG - CÁPSULA</v>
          </cell>
          <cell r="E2515" t="str">
            <v>MANIPULADO</v>
          </cell>
          <cell r="F2515" t="n">
            <v>1</v>
          </cell>
          <cell r="G2515" t="str">
            <v>CAP</v>
          </cell>
          <cell r="H2515" t="str">
            <v>NÃO</v>
          </cell>
          <cell r="I2515" t="n">
            <v>0.58667277699177056</v>
          </cell>
        </row>
        <row r="2516">
          <cell r="A2516" t="n">
            <v>92429416</v>
          </cell>
          <cell r="B2516" t="n">
            <v>20</v>
          </cell>
          <cell r="C2516" t="str">
            <v xml:space="preserve">LEVOFLOXACINO - 250MG</v>
          </cell>
          <cell r="D2516" t="str">
            <v xml:space="preserve">TAVANIC - 250MG</v>
          </cell>
          <cell r="E2516" t="str">
            <v>SANOFI-AVENTIS</v>
          </cell>
          <cell r="F2516" t="n">
            <v>1</v>
          </cell>
          <cell r="G2516" t="str">
            <v>COM</v>
          </cell>
          <cell r="H2516" t="str">
            <v>NÃO</v>
          </cell>
          <cell r="I2516" t="n">
            <v>9.7184723072712487</v>
          </cell>
        </row>
        <row r="2517">
          <cell r="A2517" t="n">
            <v>90221117</v>
          </cell>
          <cell r="B2517" t="n">
            <v>20</v>
          </cell>
          <cell r="C2517" t="str">
            <v xml:space="preserve">AMISSULPRIDA - 50MG</v>
          </cell>
          <cell r="D2517" t="str">
            <v xml:space="preserve">SOCIAN - 50MG</v>
          </cell>
          <cell r="E2517" t="str">
            <v>SANOFI-AVENTIS</v>
          </cell>
          <cell r="F2517" t="n">
            <v>1</v>
          </cell>
          <cell r="G2517" t="str">
            <v>COM</v>
          </cell>
          <cell r="H2517" t="str">
            <v>NÃO</v>
          </cell>
          <cell r="I2517" t="n">
            <v>3.8360595154928716</v>
          </cell>
        </row>
        <row r="2518">
          <cell r="A2518" t="n">
            <v>90249640</v>
          </cell>
          <cell r="B2518" t="n">
            <v>20</v>
          </cell>
          <cell r="C2518" t="str">
            <v xml:space="preserve">CLORIDRATO DE CIPROFLOXACINO 500 MG CX. 14 CP. REV.</v>
          </cell>
          <cell r="D2518" t="str">
            <v xml:space="preserve">CLORIDRATO DE CIPROFLOXACINO 500 MG CX. 14 CP. REV.</v>
          </cell>
          <cell r="E2518" t="str">
            <v>SANDOZ</v>
          </cell>
          <cell r="F2518" t="n">
            <v>1</v>
          </cell>
          <cell r="G2518" t="str">
            <v>COM</v>
          </cell>
          <cell r="H2518" t="str">
            <v>NÃO</v>
          </cell>
          <cell r="I2518" t="n">
            <v>2.2078855683714669</v>
          </cell>
        </row>
        <row r="2519">
          <cell r="A2519" t="n">
            <v>90202538</v>
          </cell>
          <cell r="B2519" t="n">
            <v>20</v>
          </cell>
          <cell r="C2519" t="str">
            <v xml:space="preserve">CLORIDRATO DE RANITIDINA 50 MG (25 MGML) SOL. INJ. CX. 100 AMP.X 2 ML</v>
          </cell>
          <cell r="D2519" t="str">
            <v xml:space="preserve">CLORIDRATO DE RANITIDINA 50 MG (25 MGML) SOL. INJ. CX. 100 AMP.X 2 ML</v>
          </cell>
          <cell r="E2519" t="str">
            <v>HYPOFARMA</v>
          </cell>
          <cell r="F2519" t="n">
            <v>1</v>
          </cell>
          <cell r="G2519" t="str">
            <v>AMP</v>
          </cell>
          <cell r="H2519" t="str">
            <v>NÃO</v>
          </cell>
          <cell r="I2519" t="n">
            <v>0.9858839597536122</v>
          </cell>
        </row>
        <row r="2520">
          <cell r="A2520" t="n">
            <v>90832019</v>
          </cell>
          <cell r="B2520" t="n">
            <v>20</v>
          </cell>
          <cell r="C2520" t="str">
            <v xml:space="preserve">DICLORIDRATO DE FLUNARIZINA - 10MG</v>
          </cell>
          <cell r="D2520" t="str">
            <v xml:space="preserve">VERTIX - 10MG</v>
          </cell>
          <cell r="E2520" t="str">
            <v xml:space="preserve">ACHÉ LABORATÓRIOS FARMACÊUTICO</v>
          </cell>
          <cell r="F2520" t="n">
            <v>1</v>
          </cell>
          <cell r="G2520" t="str">
            <v>COM</v>
          </cell>
          <cell r="H2520" t="str">
            <v>NÃO</v>
          </cell>
          <cell r="I2520" t="n">
            <v>0.4934636725784079</v>
          </cell>
        </row>
        <row r="2521">
          <cell r="A2521" t="n">
            <v>92355099</v>
          </cell>
          <cell r="B2521" t="n">
            <v>20</v>
          </cell>
          <cell r="C2521" t="str">
            <v xml:space="preserve">DIPIRONA SODICA - 5ML</v>
          </cell>
          <cell r="D2521" t="str">
            <v xml:space="preserve">ESPASMODID COMPOSTO - 5ML</v>
          </cell>
          <cell r="E2521" t="str">
            <v xml:space="preserve">UNIAO QUIMICA</v>
          </cell>
          <cell r="F2521" t="n">
            <v>1</v>
          </cell>
          <cell r="G2521" t="str">
            <v>AMP</v>
          </cell>
          <cell r="H2521" t="str">
            <v>NÃO</v>
          </cell>
          <cell r="I2521" t="n">
            <v>2.669669608113773</v>
          </cell>
        </row>
        <row r="2522">
          <cell r="A2522" t="n">
            <v>92367100</v>
          </cell>
          <cell r="B2522" t="n">
            <v>20</v>
          </cell>
          <cell r="C2522" t="str">
            <v xml:space="preserve">CLORIDRATO DE OXIMETAZOLINA SOL NATURAL - 30ML GTS</v>
          </cell>
          <cell r="D2522" t="str">
            <v xml:space="preserve">AFRIN SOL NATURAL - 30ML GTS</v>
          </cell>
          <cell r="E2522" t="str">
            <v xml:space="preserve">SCHERING PLOUGHMANTECORP</v>
          </cell>
          <cell r="F2522" t="n">
            <v>600</v>
          </cell>
          <cell r="G2522" t="str">
            <v>GTS</v>
          </cell>
          <cell r="H2522" t="str">
            <v>SIM</v>
          </cell>
          <cell r="I2522" t="n">
            <v>0.01570393887125749</v>
          </cell>
        </row>
        <row r="2523">
          <cell r="A2523" t="n">
            <v>90239121</v>
          </cell>
          <cell r="B2523" t="n">
            <v>20</v>
          </cell>
          <cell r="C2523" t="str">
            <v xml:space="preserve">CLORIDRATO DE PRASUGREL 5 MG COM REV CT BL AL/AL X 14</v>
          </cell>
          <cell r="D2523" t="str">
            <v xml:space="preserve">EFFIENT 5 MG COM REV CT BL AL/AL X 14</v>
          </cell>
          <cell r="E2523" t="str">
            <v xml:space="preserve">DAIICHI SANKYO BRASIL FARMACÊUTICA LTDA</v>
          </cell>
          <cell r="F2523" t="n">
            <v>1</v>
          </cell>
          <cell r="G2523" t="str">
            <v>COM</v>
          </cell>
          <cell r="H2523" t="str">
            <v>NÃO</v>
          </cell>
          <cell r="I2523" t="n">
            <v>4.9520702186783003</v>
          </cell>
        </row>
        <row r="2524">
          <cell r="A2524" t="n">
            <v>90404025</v>
          </cell>
          <cell r="B2524" t="n">
            <v>20</v>
          </cell>
          <cell r="C2524" t="str">
            <v xml:space="preserve">MALEATO DE ENALAPRIL - 5MG</v>
          </cell>
          <cell r="D2524" t="str">
            <v xml:space="preserve">RENITEC - 5MG</v>
          </cell>
          <cell r="E2524" t="str">
            <v xml:space="preserve">MERCK SHARP &amp; DOHME</v>
          </cell>
          <cell r="F2524" t="n">
            <v>1</v>
          </cell>
          <cell r="G2524" t="str">
            <v>COM</v>
          </cell>
          <cell r="H2524" t="str">
            <v>NÃO</v>
          </cell>
          <cell r="I2524" t="n">
            <v>0.71793353705400831</v>
          </cell>
        </row>
        <row r="2525">
          <cell r="A2525" t="n">
            <v>90304683</v>
          </cell>
          <cell r="B2525" t="n">
            <v>20</v>
          </cell>
          <cell r="C2525" t="str">
            <v xml:space="preserve">ÁGUA PARA INJEÇÃO SOL INJ IV CX 40 BOLSA PE BLOWPACK SIST FECH X 250 ML</v>
          </cell>
          <cell r="D2525" t="str">
            <v xml:space="preserve">ÁGUA PARA INJEÇÃO SOL INJ IV CX 40 BOLSA PE BLOWPACK SIST FECH X 250 ML</v>
          </cell>
          <cell r="E2525" t="str">
            <v xml:space="preserve">HALEX ISTAR INDÚSTRIA</v>
          </cell>
          <cell r="F2525" t="n">
            <v>1</v>
          </cell>
          <cell r="G2525" t="str">
            <v>UN</v>
          </cell>
          <cell r="H2525" t="str">
            <v>NÃO</v>
          </cell>
          <cell r="I2525" t="n">
            <v>6.4578954023736515</v>
          </cell>
        </row>
        <row r="2526">
          <cell r="A2526" t="n">
            <v>92393918</v>
          </cell>
          <cell r="B2526" t="n">
            <v>20</v>
          </cell>
          <cell r="C2526" t="str">
            <v xml:space="preserve">CAPTOPRIL - 25MG</v>
          </cell>
          <cell r="D2526" t="str">
            <v xml:space="preserve">CAPTOPRIL - 25MG</v>
          </cell>
          <cell r="E2526" t="str">
            <v>BIOSINTETICA</v>
          </cell>
          <cell r="F2526" t="n">
            <v>1</v>
          </cell>
          <cell r="G2526" t="str">
            <v>COM</v>
          </cell>
          <cell r="H2526" t="str">
            <v>NÃO</v>
          </cell>
          <cell r="I2526" t="n">
            <v>0.76284330997620287</v>
          </cell>
        </row>
        <row r="2527">
          <cell r="A2527" t="n">
            <v>92468543</v>
          </cell>
          <cell r="B2527" t="n">
            <v>20</v>
          </cell>
          <cell r="C2527" t="str">
            <v xml:space="preserve">MALEATO DE DEXCLORFENIRAMINA - 2MG</v>
          </cell>
          <cell r="D2527" t="str">
            <v xml:space="preserve">MALEATO DE DEXCLORFENIRAMINA - 2MG</v>
          </cell>
          <cell r="E2527" t="str">
            <v xml:space="preserve">EMS SA</v>
          </cell>
          <cell r="F2527" t="n">
            <v>1</v>
          </cell>
          <cell r="G2527" t="str">
            <v>COM</v>
          </cell>
          <cell r="H2527" t="str">
            <v>NÃO</v>
          </cell>
          <cell r="I2527" t="n">
            <v>0.43775927503367568</v>
          </cell>
        </row>
        <row r="2528">
          <cell r="A2528" t="n">
            <v>92469043</v>
          </cell>
          <cell r="B2528" t="n">
            <v>20</v>
          </cell>
          <cell r="C2528" t="str">
            <v xml:space="preserve">BUTILBROMETO DE ESCOPOLAMINA - 10MG  20ML</v>
          </cell>
          <cell r="D2528" t="str">
            <v xml:space="preserve">BUTILBROMETO DE ESCOPOLAMINA - 10MG  20ML</v>
          </cell>
          <cell r="E2528" t="str">
            <v xml:space="preserve">EMS SA</v>
          </cell>
          <cell r="F2528" t="n">
            <v>400</v>
          </cell>
          <cell r="G2528" t="str">
            <v>GTS</v>
          </cell>
          <cell r="H2528" t="str">
            <v>SIM</v>
          </cell>
          <cell r="I2528" t="n">
            <v>0.015705053996732225</v>
          </cell>
        </row>
        <row r="2529">
          <cell r="A2529" t="n">
            <v>90153928</v>
          </cell>
          <cell r="B2529" t="n">
            <v>20</v>
          </cell>
          <cell r="C2529" t="str">
            <v>SULFAMETOXAZOL+TRIMETOPRIMA</v>
          </cell>
          <cell r="D2529" t="str">
            <v xml:space="preserve">BACTRIM F 80 MGML + 16 MGML SUSP. ORAL FR. X 100 ML</v>
          </cell>
          <cell r="E2529" t="str">
            <v>ROCHE</v>
          </cell>
          <cell r="F2529" t="n">
            <v>100</v>
          </cell>
          <cell r="G2529" t="str">
            <v>ML</v>
          </cell>
          <cell r="H2529" t="str">
            <v>SIM</v>
          </cell>
          <cell r="I2529" t="n">
            <v>0.32979604928879908</v>
          </cell>
        </row>
        <row r="2530">
          <cell r="A2530" t="n">
            <v>90145283</v>
          </cell>
          <cell r="B2530" t="n">
            <v>20</v>
          </cell>
          <cell r="C2530" t="str">
            <v xml:space="preserve">MESILATO DE DOXAZOSINA - 2MG</v>
          </cell>
          <cell r="D2530" t="str">
            <v xml:space="preserve">MESILATO DE DOXAZOSINA - 2MG</v>
          </cell>
          <cell r="E2530" t="str">
            <v xml:space="preserve">EMS SA</v>
          </cell>
          <cell r="F2530" t="n">
            <v>1</v>
          </cell>
          <cell r="G2530" t="str">
            <v>COM</v>
          </cell>
          <cell r="H2530" t="str">
            <v>NÃO</v>
          </cell>
          <cell r="I2530" t="n">
            <v>2.2711023122340293</v>
          </cell>
        </row>
        <row r="2531">
          <cell r="A2531" t="n">
            <v>92394140</v>
          </cell>
          <cell r="B2531" t="str">
            <v>00</v>
          </cell>
          <cell r="C2531" t="str">
            <v xml:space="preserve">ALPROSTADIL - 10MCG  1ML</v>
          </cell>
          <cell r="D2531" t="str">
            <v xml:space="preserve">CAVERJECT - 10MCG  1ML</v>
          </cell>
          <cell r="E2531" t="str">
            <v xml:space="preserve">PHARMACIA PFIZER</v>
          </cell>
          <cell r="F2531" t="n">
            <v>1</v>
          </cell>
          <cell r="G2531" t="str">
            <v>AMP</v>
          </cell>
          <cell r="H2531" t="str">
            <v>NÃO</v>
          </cell>
          <cell r="I2531" t="n">
            <v>70.262571628540968</v>
          </cell>
        </row>
        <row r="2532">
          <cell r="A2532" t="n">
            <v>96545194</v>
          </cell>
          <cell r="B2532" t="n">
            <v>20</v>
          </cell>
          <cell r="C2532" t="str">
            <v xml:space="preserve">OLIG-TRAT ADULTO SOL. INJ. CX 50 AMP X 2ML</v>
          </cell>
          <cell r="D2532" t="str">
            <v xml:space="preserve">OLIG-TRAT ADULTO SOL. INJ. CX 50 AMP X 2ML</v>
          </cell>
          <cell r="E2532" t="str">
            <v xml:space="preserve">CASULA &amp; VASCONCELOS INDÚSTRIA FARMACÊUTICA E COMÉRCIO LTDA</v>
          </cell>
          <cell r="F2532" t="n">
            <v>1</v>
          </cell>
          <cell r="G2532" t="str">
            <v>ML</v>
          </cell>
          <cell r="H2532" t="str">
            <v>NÃO</v>
          </cell>
          <cell r="I2532" t="n">
            <v>8.7799829948999992</v>
          </cell>
        </row>
        <row r="2533">
          <cell r="A2533" t="n">
            <v>92416977</v>
          </cell>
          <cell r="B2533" t="n">
            <v>20</v>
          </cell>
          <cell r="C2533" t="str">
            <v xml:space="preserve">FLURBIPROFENO 0,03% SOL. OFT. FR. GTS. X 5 ML</v>
          </cell>
          <cell r="D2533" t="str">
            <v xml:space="preserve">OCUFEN 0,03% SOL. OFT. FR. GTS. X 5 ML</v>
          </cell>
          <cell r="E2533" t="str">
            <v>ALLERGAN</v>
          </cell>
          <cell r="F2533" t="n">
            <v>100</v>
          </cell>
          <cell r="G2533" t="str">
            <v>GTS</v>
          </cell>
          <cell r="H2533" t="str">
            <v>SIM</v>
          </cell>
          <cell r="I2533" t="n">
            <v>0.20290605157333885</v>
          </cell>
        </row>
        <row r="2534">
          <cell r="A2534" t="n">
            <v>92455603</v>
          </cell>
          <cell r="B2534" t="n">
            <v>20</v>
          </cell>
          <cell r="C2534" t="str">
            <v xml:space="preserve">ATENOLOL - 50MG</v>
          </cell>
          <cell r="D2534" t="str">
            <v xml:space="preserve">ATENOLOL - 50MG</v>
          </cell>
          <cell r="E2534" t="str">
            <v xml:space="preserve">EMS SA</v>
          </cell>
          <cell r="F2534" t="n">
            <v>1</v>
          </cell>
          <cell r="G2534" t="str">
            <v>COM</v>
          </cell>
          <cell r="H2534" t="str">
            <v>NÃO</v>
          </cell>
          <cell r="I2534" t="n">
            <v>0.61512674849216964</v>
          </cell>
        </row>
        <row r="2535">
          <cell r="A2535" t="n">
            <v>90141580</v>
          </cell>
          <cell r="B2535" t="n">
            <v>20</v>
          </cell>
          <cell r="C2535" t="str">
            <v xml:space="preserve">LEVOTIROXINA SÓDICA</v>
          </cell>
          <cell r="D2535" t="str">
            <v xml:space="preserve">LEVOID 100 MCG CX. 30 CP.</v>
          </cell>
          <cell r="E2535" t="str">
            <v xml:space="preserve">ACHÉ LABORATÓRIOS FARMACÊUTICO</v>
          </cell>
          <cell r="F2535" t="n">
            <v>1</v>
          </cell>
          <cell r="G2535" t="str">
            <v>COM</v>
          </cell>
          <cell r="H2535" t="str">
            <v>NÃO</v>
          </cell>
          <cell r="I2535" t="n">
            <v>0.35602743387187213</v>
          </cell>
        </row>
        <row r="2536">
          <cell r="A2536" t="n">
            <v>92380050</v>
          </cell>
          <cell r="B2536" t="n">
            <v>20</v>
          </cell>
          <cell r="C2536" t="str">
            <v xml:space="preserve">HIDROCLOROTIAZIDA - 25MG</v>
          </cell>
          <cell r="D2536" t="str">
            <v xml:space="preserve">DIURIX - 25MG</v>
          </cell>
          <cell r="E2536" t="str">
            <v xml:space="preserve">TEUTO BRAS.</v>
          </cell>
          <cell r="F2536" t="n">
            <v>1</v>
          </cell>
          <cell r="G2536" t="str">
            <v>COM</v>
          </cell>
          <cell r="H2536" t="str">
            <v>NÃO</v>
          </cell>
          <cell r="I2536" t="n">
            <v>0.13702268115900001</v>
          </cell>
        </row>
        <row r="2537">
          <cell r="A2537" t="n">
            <v>90173813</v>
          </cell>
          <cell r="B2537" t="n">
            <v>20</v>
          </cell>
          <cell r="C2537" t="str">
            <v xml:space="preserve">GADOTERATO DE MEGLUMINA 0,5 MMOLML SOL. INJ. FA X 10 ML</v>
          </cell>
          <cell r="D2537" t="str">
            <v xml:space="preserve">DOTAREM 0,5 MMOLML SOL. INJ. FA X 10 ML</v>
          </cell>
          <cell r="E2537" t="str">
            <v xml:space="preserve">GUERBET PROD. RADIOLOGICOS</v>
          </cell>
          <cell r="F2537" t="n">
            <v>10</v>
          </cell>
          <cell r="G2537" t="str">
            <v>ML</v>
          </cell>
          <cell r="H2537" t="str">
            <v>SIM</v>
          </cell>
          <cell r="I2537" t="n">
            <v>17.435011245561004</v>
          </cell>
        </row>
        <row r="2538">
          <cell r="A2538" t="n">
            <v>90280024</v>
          </cell>
          <cell r="B2538" t="n">
            <v>20</v>
          </cell>
          <cell r="C2538" t="str">
            <v xml:space="preserve">BROMAZEPAM - 6MG</v>
          </cell>
          <cell r="D2538" t="str">
            <v xml:space="preserve">LEXOTAN - 6MG</v>
          </cell>
          <cell r="E2538" t="str">
            <v>ROCHE</v>
          </cell>
          <cell r="F2538" t="n">
            <v>1</v>
          </cell>
          <cell r="G2538" t="str">
            <v>COM</v>
          </cell>
          <cell r="H2538" t="str">
            <v>NÃO</v>
          </cell>
          <cell r="I2538" t="n">
            <v>1.6026596210552642</v>
          </cell>
        </row>
        <row r="2539">
          <cell r="A2539" t="n">
            <v>92454097</v>
          </cell>
          <cell r="B2539" t="n">
            <v>20</v>
          </cell>
          <cell r="C2539" t="str">
            <v xml:space="preserve">BROMAZEPAM - 3MG</v>
          </cell>
          <cell r="D2539" t="str">
            <v xml:space="preserve">BROMAZEPAM - 3MG</v>
          </cell>
          <cell r="E2539" t="str">
            <v xml:space="preserve">UNIAO QUIMICA</v>
          </cell>
          <cell r="F2539" t="n">
            <v>1</v>
          </cell>
          <cell r="G2539" t="str">
            <v>COM</v>
          </cell>
          <cell r="H2539" t="str">
            <v>NÃO</v>
          </cell>
          <cell r="I2539" t="n">
            <v>0.53540813630145001</v>
          </cell>
        </row>
        <row r="2540">
          <cell r="A2540" t="n">
            <v>90131568</v>
          </cell>
          <cell r="B2540" t="n">
            <v>20</v>
          </cell>
          <cell r="C2540" t="str">
            <v xml:space="preserve">ACIDO ACETILSALICILICO - 100MG</v>
          </cell>
          <cell r="D2540" t="str">
            <v xml:space="preserve">ASPIRINA INFANTIL - 100MG</v>
          </cell>
          <cell r="E2540" t="str">
            <v>BAYER</v>
          </cell>
          <cell r="F2540" t="n">
            <v>1</v>
          </cell>
          <cell r="G2540" t="str">
            <v>COM</v>
          </cell>
          <cell r="H2540" t="str">
            <v>NÃO</v>
          </cell>
          <cell r="I2540" t="n">
            <v>0.33501736258682646</v>
          </cell>
        </row>
        <row r="2541">
          <cell r="A2541" t="n">
            <v>90215184</v>
          </cell>
          <cell r="B2541" t="n">
            <v>20</v>
          </cell>
          <cell r="C2541" t="str">
            <v xml:space="preserve">SULFATO DE GENTAMICINA - 80MG  2ML</v>
          </cell>
          <cell r="D2541" t="str">
            <v xml:space="preserve">SULFATO DE GENTAMICINA - 80MG  2ML</v>
          </cell>
          <cell r="E2541" t="str">
            <v xml:space="preserve">NEO QUIMICA</v>
          </cell>
          <cell r="F2541" t="n">
            <v>1</v>
          </cell>
          <cell r="G2541" t="str">
            <v>AMP</v>
          </cell>
          <cell r="H2541" t="str">
            <v>NÃO</v>
          </cell>
          <cell r="I2541" t="n">
            <v>4.0862876328780739</v>
          </cell>
        </row>
        <row r="2542">
          <cell r="A2542" t="n">
            <v>90302150</v>
          </cell>
          <cell r="B2542" t="n">
            <v>20</v>
          </cell>
          <cell r="C2542" t="str">
            <v xml:space="preserve">BUTILBROMETO DE ESCOPOLAMINA+PARACETAMOL - 10MG + 500MG</v>
          </cell>
          <cell r="D2542" t="str">
            <v xml:space="preserve">BUSCOPAN PLUS - 10MG + 500MG</v>
          </cell>
          <cell r="E2542" t="str">
            <v xml:space="preserve">BOEHRINGER INGELHEIM</v>
          </cell>
          <cell r="F2542" t="n">
            <v>1</v>
          </cell>
          <cell r="G2542" t="str">
            <v>COM</v>
          </cell>
          <cell r="H2542" t="str">
            <v>NÃO</v>
          </cell>
          <cell r="I2542" t="n">
            <v>0.62846051708676509</v>
          </cell>
        </row>
        <row r="2543">
          <cell r="A2543" t="n">
            <v>90286146</v>
          </cell>
          <cell r="B2543" t="n">
            <v>20</v>
          </cell>
          <cell r="C2543" t="str">
            <v xml:space="preserve">ETEXILATO DE DABIGATRANA 75 MG. CX. 10 CAP.</v>
          </cell>
          <cell r="D2543" t="str">
            <v xml:space="preserve">PRADAXA 75 MG. CX. 10 CAP.</v>
          </cell>
          <cell r="E2543" t="str">
            <v xml:space="preserve">BOEHRINGER INGELHEIM</v>
          </cell>
          <cell r="F2543" t="n">
            <v>1</v>
          </cell>
          <cell r="G2543" t="str">
            <v>CAP</v>
          </cell>
          <cell r="H2543" t="str">
            <v>NÃO</v>
          </cell>
          <cell r="I2543" t="n">
            <v>3.9605876083035754</v>
          </cell>
        </row>
        <row r="2544">
          <cell r="A2544" t="n">
            <v>90389018</v>
          </cell>
          <cell r="B2544" t="n">
            <v>20</v>
          </cell>
          <cell r="C2544" t="str">
            <v xml:space="preserve">CETOPROFENO - 50MG</v>
          </cell>
          <cell r="D2544" t="str">
            <v xml:space="preserve">PROFENID - 50MG</v>
          </cell>
          <cell r="E2544" t="str">
            <v>SANOFI-AVENTIS</v>
          </cell>
          <cell r="F2544" t="n">
            <v>1</v>
          </cell>
          <cell r="G2544" t="str">
            <v>CAP</v>
          </cell>
          <cell r="H2544" t="str">
            <v>NÃO</v>
          </cell>
          <cell r="I2544" t="n">
            <v>1.4893402539099425</v>
          </cell>
        </row>
        <row r="2545">
          <cell r="A2545" t="n">
            <v>92402232</v>
          </cell>
          <cell r="B2545" t="n">
            <v>20</v>
          </cell>
          <cell r="C2545" t="str">
            <v xml:space="preserve">CLORIDRATO DE METFORMINA - 850MG</v>
          </cell>
          <cell r="D2545" t="str">
            <v xml:space="preserve">CLORIDRATO DE METFORMINA - 850MG</v>
          </cell>
          <cell r="E2545" t="str">
            <v>BIOSINTETICA</v>
          </cell>
          <cell r="F2545" t="n">
            <v>1</v>
          </cell>
          <cell r="G2545" t="str">
            <v>COM</v>
          </cell>
          <cell r="H2545" t="str">
            <v>NÃO</v>
          </cell>
          <cell r="I2545" t="n">
            <v>0.42276745799620752</v>
          </cell>
        </row>
        <row r="2546">
          <cell r="A2546" t="n">
            <v>90230027</v>
          </cell>
          <cell r="B2546" t="n">
            <v>20</v>
          </cell>
          <cell r="C2546" t="str">
            <v xml:space="preserve">CLORTALIDONA - 50MG</v>
          </cell>
          <cell r="D2546" t="str">
            <v xml:space="preserve">HIGROTON - 50MG</v>
          </cell>
          <cell r="E2546" t="str">
            <v>NOVARTIS</v>
          </cell>
          <cell r="F2546" t="n">
            <v>1</v>
          </cell>
          <cell r="G2546" t="str">
            <v>COM</v>
          </cell>
          <cell r="H2546" t="str">
            <v>NÃO</v>
          </cell>
          <cell r="I2546" t="n">
            <v>0.66306427664128409</v>
          </cell>
        </row>
        <row r="2547">
          <cell r="A2547" t="n">
            <v>92379800</v>
          </cell>
          <cell r="B2547" t="n">
            <v>20</v>
          </cell>
          <cell r="C2547" t="str">
            <v xml:space="preserve">SULFATO DE MORFINA - 30MG</v>
          </cell>
          <cell r="D2547" t="str">
            <v xml:space="preserve">DIMORF LC - 30MG</v>
          </cell>
          <cell r="E2547" t="str">
            <v>CRISTALIA</v>
          </cell>
          <cell r="F2547" t="n">
            <v>1</v>
          </cell>
          <cell r="G2547" t="str">
            <v>CAP</v>
          </cell>
          <cell r="H2547" t="str">
            <v>NÃO</v>
          </cell>
          <cell r="I2547" t="n">
            <v>2.1526666829408541</v>
          </cell>
        </row>
        <row r="2548">
          <cell r="A2548" t="n">
            <v>90177665</v>
          </cell>
          <cell r="B2548" t="n">
            <v>20</v>
          </cell>
          <cell r="C2548" t="str">
            <v xml:space="preserve">BESILATO DE ATRACÚRIO - 25MG (10MGML)</v>
          </cell>
          <cell r="D2548" t="str">
            <v xml:space="preserve">BESITRAC - 25MG (10MGML)</v>
          </cell>
          <cell r="E2548" t="str">
            <v>BIOCHIMICO</v>
          </cell>
          <cell r="F2548" t="n">
            <v>1</v>
          </cell>
          <cell r="G2548" t="str">
            <v>AMP</v>
          </cell>
          <cell r="H2548" t="str">
            <v>NÃO</v>
          </cell>
          <cell r="I2548" t="n">
            <v>22.943454690907192</v>
          </cell>
        </row>
        <row r="2549">
          <cell r="A2549" t="n">
            <v>92253121</v>
          </cell>
          <cell r="B2549" t="n">
            <v>20</v>
          </cell>
          <cell r="C2549" t="str">
            <v xml:space="preserve">GLICOSE 50% SOL. INJ. AMP X 10 ML</v>
          </cell>
          <cell r="D2549" t="str">
            <v xml:space="preserve">GLICOSE 50% SOL. INJ. AMP X 10 ML</v>
          </cell>
          <cell r="E2549" t="str">
            <v>BEKER</v>
          </cell>
          <cell r="F2549" t="n">
            <v>1</v>
          </cell>
          <cell r="G2549" t="str">
            <v>AMP</v>
          </cell>
          <cell r="H2549" t="str">
            <v>NÃO</v>
          </cell>
          <cell r="I2549" t="n">
            <v>0.59003543944764814</v>
          </cell>
        </row>
        <row r="2550">
          <cell r="A2550" t="n">
            <v>92428711</v>
          </cell>
          <cell r="B2550" t="n">
            <v>20</v>
          </cell>
          <cell r="C2550" t="str">
            <v xml:space="preserve">LEVOTIROXINA SODICA - 112MCG</v>
          </cell>
          <cell r="D2550" t="str">
            <v xml:space="preserve">SYNTHROID - 112MCG</v>
          </cell>
          <cell r="E2550" t="str">
            <v>ABBOTT</v>
          </cell>
          <cell r="F2550" t="n">
            <v>1</v>
          </cell>
          <cell r="G2550" t="str">
            <v>COM</v>
          </cell>
          <cell r="H2550" t="str">
            <v>NÃO</v>
          </cell>
          <cell r="I2550" t="n">
            <v>1.0681572869984046</v>
          </cell>
        </row>
        <row r="2551">
          <cell r="A2551" t="n">
            <v>90280016</v>
          </cell>
          <cell r="B2551" t="n">
            <v>20</v>
          </cell>
          <cell r="C2551" t="str">
            <v xml:space="preserve">BROMAZEPAM - 3MG</v>
          </cell>
          <cell r="D2551" t="str">
            <v xml:space="preserve">LEXOTAN - 3MG</v>
          </cell>
          <cell r="E2551" t="str">
            <v>ROCHE</v>
          </cell>
          <cell r="F2551" t="n">
            <v>1</v>
          </cell>
          <cell r="G2551" t="str">
            <v>COM</v>
          </cell>
          <cell r="H2551" t="str">
            <v>NÃO</v>
          </cell>
          <cell r="I2551" t="n">
            <v>0.95480684573849484</v>
          </cell>
        </row>
        <row r="2552">
          <cell r="A2552" t="n">
            <v>92447597</v>
          </cell>
          <cell r="B2552" t="n">
            <v>20</v>
          </cell>
          <cell r="C2552" t="str">
            <v xml:space="preserve">CITRATO DE FENTANILA ESPINHAL 100 MCG (50 MCGML) SOL. INJ. CX. 5 AMP. X 2 ML</v>
          </cell>
          <cell r="D2552" t="str">
            <v xml:space="preserve">FENTANIL ESPINHAL 100 MCG (50 MCGML) SOL. INJ. CX. 5 AMP. X 2 ML</v>
          </cell>
          <cell r="E2552" t="str">
            <v>JANSSEN-CILAG</v>
          </cell>
          <cell r="F2552" t="n">
            <v>1</v>
          </cell>
          <cell r="G2552" t="str">
            <v>AMP</v>
          </cell>
          <cell r="H2552" t="str">
            <v>NÃO</v>
          </cell>
          <cell r="I2552" t="n">
            <v>3.030860202152696</v>
          </cell>
        </row>
        <row r="2553">
          <cell r="A2553" t="n">
            <v>92466516</v>
          </cell>
          <cell r="B2553" t="n">
            <v>20</v>
          </cell>
          <cell r="C2553" t="str">
            <v xml:space="preserve">DEXAMETASONA - 4MG</v>
          </cell>
          <cell r="D2553" t="str">
            <v xml:space="preserve">DEXAMETASONA - 4MG</v>
          </cell>
          <cell r="E2553" t="str">
            <v xml:space="preserve">EMS SA</v>
          </cell>
          <cell r="F2553" t="n">
            <v>1</v>
          </cell>
          <cell r="G2553" t="str">
            <v>COM</v>
          </cell>
          <cell r="H2553" t="str">
            <v>NÃO</v>
          </cell>
          <cell r="I2553" t="n">
            <v>0.92010281921334935</v>
          </cell>
        </row>
        <row r="2554">
          <cell r="A2554" t="n">
            <v>92380077</v>
          </cell>
          <cell r="B2554" t="n">
            <v>20</v>
          </cell>
          <cell r="C2554" t="str">
            <v xml:space="preserve">DIPIRONA SODICA - 500MG  20ML</v>
          </cell>
          <cell r="D2554" t="str">
            <v xml:space="preserve">DIPIRONA SODICA - 500MG  20ML</v>
          </cell>
          <cell r="E2554" t="str">
            <v xml:space="preserve">EMS SA</v>
          </cell>
          <cell r="F2554" t="n">
            <v>400</v>
          </cell>
          <cell r="G2554" t="str">
            <v>GTS</v>
          </cell>
          <cell r="H2554" t="str">
            <v>SIM</v>
          </cell>
          <cell r="I2554" t="n">
            <v>0.016186822870400439</v>
          </cell>
        </row>
        <row r="2555">
          <cell r="A2555" t="n">
            <v>91501024</v>
          </cell>
          <cell r="B2555" t="n">
            <v>20</v>
          </cell>
          <cell r="C2555" t="str">
            <v xml:space="preserve">CARVEDILOL - 25MG</v>
          </cell>
          <cell r="D2555" t="str">
            <v xml:space="preserve">DIVELOL - 25MG</v>
          </cell>
          <cell r="E2555" t="str">
            <v>BALDACCI</v>
          </cell>
          <cell r="F2555" t="n">
            <v>1</v>
          </cell>
          <cell r="G2555" t="str">
            <v>COM</v>
          </cell>
          <cell r="H2555" t="str">
            <v>NÃO</v>
          </cell>
          <cell r="I2555" t="n">
            <v>0.91095795446395367</v>
          </cell>
        </row>
        <row r="2556">
          <cell r="A2556" t="n">
            <v>92248446</v>
          </cell>
          <cell r="B2556" t="n">
            <v>20</v>
          </cell>
          <cell r="C2556" t="str">
            <v xml:space="preserve">AMINOFILINA 24 MGML SOL INJ CX 100 AMP X 10ML</v>
          </cell>
          <cell r="D2556" t="str">
            <v xml:space="preserve">AMINOFILINA 24 MGML SOL INJ CX 100 AMP X 10ML</v>
          </cell>
          <cell r="E2556" t="str">
            <v>FARMACE</v>
          </cell>
          <cell r="F2556" t="n">
            <v>1</v>
          </cell>
          <cell r="G2556" t="str">
            <v>AMP</v>
          </cell>
          <cell r="H2556" t="str">
            <v>NÃO</v>
          </cell>
          <cell r="I2556" t="n">
            <v>0.9348070594293646</v>
          </cell>
        </row>
        <row r="2557">
          <cell r="A2557" t="n">
            <v>90210930</v>
          </cell>
          <cell r="B2557" t="n">
            <v>20</v>
          </cell>
          <cell r="C2557" t="str">
            <v xml:space="preserve">DIPIRONA SODICA - 500MG</v>
          </cell>
          <cell r="D2557" t="str">
            <v xml:space="preserve">TERMOPIRONA - 500MG</v>
          </cell>
          <cell r="E2557" t="str">
            <v xml:space="preserve">NEO QUIMICA</v>
          </cell>
          <cell r="F2557" t="n">
            <v>1</v>
          </cell>
          <cell r="G2557" t="str">
            <v>COM</v>
          </cell>
          <cell r="H2557" t="str">
            <v>NÃO</v>
          </cell>
          <cell r="I2557" t="n">
            <v>0.63233389967606723</v>
          </cell>
        </row>
        <row r="2558">
          <cell r="A2558" t="n">
            <v>90252799</v>
          </cell>
          <cell r="B2558" t="n">
            <v>20</v>
          </cell>
          <cell r="C2558" t="str">
            <v xml:space="preserve">HIDROXIETILAMIDO 6% ECOFLAX PLUS 500 ML</v>
          </cell>
          <cell r="D2558" t="str">
            <v xml:space="preserve">VENOFUNDIN 6% ECOFLAX PLUS 500 ML</v>
          </cell>
          <cell r="E2558" t="str">
            <v xml:space="preserve">LABORATÓRIOS B. BRAUN SA</v>
          </cell>
          <cell r="F2558" t="n">
            <v>1</v>
          </cell>
          <cell r="G2558" t="str">
            <v>UN</v>
          </cell>
          <cell r="H2558" t="str">
            <v>NÃO</v>
          </cell>
          <cell r="I2558" t="n">
            <v>134.77483849198691</v>
          </cell>
        </row>
        <row r="2559">
          <cell r="A2559" t="n">
            <v>90020898</v>
          </cell>
          <cell r="B2559" t="n">
            <v>20</v>
          </cell>
          <cell r="C2559" t="str">
            <v xml:space="preserve">ISOPRENALINA 0,2MG 1ML</v>
          </cell>
          <cell r="D2559" t="str">
            <v xml:space="preserve">ISOPRENALINA 0,2MG 1ML</v>
          </cell>
          <cell r="E2559" t="str">
            <v>MANIPULADO</v>
          </cell>
          <cell r="F2559" t="n">
            <v>1</v>
          </cell>
          <cell r="G2559" t="str">
            <v>AMP</v>
          </cell>
          <cell r="H2559" t="str">
            <v>NÃO</v>
          </cell>
          <cell r="I2559" t="n">
            <v>6.4135106242008426</v>
          </cell>
        </row>
        <row r="2560">
          <cell r="A2560" t="n">
            <v>90595041</v>
          </cell>
          <cell r="B2560" t="n">
            <v>20</v>
          </cell>
          <cell r="C2560" t="str">
            <v xml:space="preserve">CARBAMAZEPINA CR - 200MG</v>
          </cell>
          <cell r="D2560" t="str">
            <v xml:space="preserve">TEGRETOL CR - 200MG</v>
          </cell>
          <cell r="E2560" t="str">
            <v>NOVARTIS</v>
          </cell>
          <cell r="F2560" t="n">
            <v>1</v>
          </cell>
          <cell r="G2560" t="str">
            <v>COM</v>
          </cell>
          <cell r="H2560" t="str">
            <v>NÃO</v>
          </cell>
          <cell r="I2560" t="n">
            <v>0.95484452582084611</v>
          </cell>
        </row>
        <row r="2561">
          <cell r="A2561" t="n">
            <v>90238672</v>
          </cell>
          <cell r="B2561" t="n">
            <v>20</v>
          </cell>
          <cell r="C2561" t="str">
            <v xml:space="preserve">ACEBROFILINA - 10MGML XPE ADULTO FR. VD. X 120 ML + CP. MED.</v>
          </cell>
          <cell r="D2561" t="str">
            <v xml:space="preserve">ACEBROFILINA - 10MGML XPE ADULTO FR. VD. X 120 ML + CP. MED.</v>
          </cell>
          <cell r="E2561" t="str">
            <v>GERMED</v>
          </cell>
          <cell r="F2561" t="n">
            <v>120</v>
          </cell>
          <cell r="G2561" t="str">
            <v>ML</v>
          </cell>
          <cell r="H2561" t="str">
            <v>SIM</v>
          </cell>
          <cell r="I2561" t="n">
            <v>0.18844726645508988</v>
          </cell>
        </row>
        <row r="2562">
          <cell r="A2562" t="n">
            <v>90284470</v>
          </cell>
          <cell r="B2562" t="n">
            <v>20</v>
          </cell>
          <cell r="C2562" t="str">
            <v>CLONAZEPAM</v>
          </cell>
          <cell r="D2562" t="str">
            <v xml:space="preserve">CLONAZEPAM 2 MG CX. 30 CP</v>
          </cell>
          <cell r="E2562" t="str">
            <v>GERMED</v>
          </cell>
          <cell r="F2562" t="n">
            <v>1</v>
          </cell>
          <cell r="G2562" t="str">
            <v>COM</v>
          </cell>
          <cell r="H2562" t="str">
            <v>NÃO</v>
          </cell>
          <cell r="I2562" t="n">
            <v>0.4015561022260874</v>
          </cell>
        </row>
        <row r="2563">
          <cell r="A2563" t="n">
            <v>90308034</v>
          </cell>
          <cell r="B2563" t="n">
            <v>20</v>
          </cell>
          <cell r="C2563" t="str">
            <v xml:space="preserve">NISTATINA - 60GRA CREME VAGINAL</v>
          </cell>
          <cell r="D2563" t="str">
            <v xml:space="preserve">MICOSTATIN - 60GRA CREME</v>
          </cell>
          <cell r="E2563" t="str">
            <v>B-MS</v>
          </cell>
          <cell r="F2563" t="n">
            <v>60</v>
          </cell>
          <cell r="G2563" t="str">
            <v>G</v>
          </cell>
          <cell r="H2563" t="str">
            <v>SIM</v>
          </cell>
          <cell r="I2563" t="n">
            <v>0.29192446640476771</v>
          </cell>
        </row>
        <row r="2564">
          <cell r="A2564" t="n">
            <v>90202597</v>
          </cell>
          <cell r="B2564" t="n">
            <v>20</v>
          </cell>
          <cell r="C2564" t="str">
            <v xml:space="preserve">GLICOSE 50% SOL. INJ. CX. 100 AMP. VD. X 10 ML</v>
          </cell>
          <cell r="D2564" t="str">
            <v xml:space="preserve">GLICOSE 50% SOL. INJ. CX. 100 AMP. VD. X 10 ML</v>
          </cell>
          <cell r="E2564" t="str">
            <v>HYPOFARMA</v>
          </cell>
          <cell r="F2564" t="n">
            <v>1</v>
          </cell>
          <cell r="G2564" t="str">
            <v>AMP</v>
          </cell>
          <cell r="H2564" t="str">
            <v>NÃO</v>
          </cell>
          <cell r="I2564" t="n">
            <v>1.1322470767279926</v>
          </cell>
        </row>
        <row r="2565">
          <cell r="A2565" t="n">
            <v>90212088</v>
          </cell>
          <cell r="B2565" t="n">
            <v>20</v>
          </cell>
          <cell r="C2565" t="str">
            <v xml:space="preserve">SULFATO DE GENTAMICINA 20 MG SOL. INJ. CX. 2 AMP. X 1 ML</v>
          </cell>
          <cell r="D2565" t="str">
            <v xml:space="preserve">GARAMICINA 20 MG SOL. INJ. CX. 2 AMP. X 1 ML</v>
          </cell>
          <cell r="E2565" t="str">
            <v xml:space="preserve">SCHERING PLOUGHMANTECORP</v>
          </cell>
          <cell r="F2565" t="n">
            <v>1</v>
          </cell>
          <cell r="G2565" t="str">
            <v>AMP</v>
          </cell>
          <cell r="H2565" t="str">
            <v>NÃO</v>
          </cell>
          <cell r="I2565" t="n">
            <v>3.7060622710216049</v>
          </cell>
        </row>
        <row r="2566">
          <cell r="A2566" t="n">
            <v>92385044</v>
          </cell>
          <cell r="B2566" t="n">
            <v>20</v>
          </cell>
          <cell r="C2566" t="str">
            <v xml:space="preserve">CETOPROFENO - 50MG</v>
          </cell>
          <cell r="D2566" t="str">
            <v xml:space="preserve">ARTRINID - 50MG</v>
          </cell>
          <cell r="E2566" t="str">
            <v xml:space="preserve">UNIAO QUIMICA</v>
          </cell>
          <cell r="F2566" t="n">
            <v>1</v>
          </cell>
          <cell r="G2566" t="str">
            <v>CAP</v>
          </cell>
          <cell r="H2566" t="str">
            <v>NÃO</v>
          </cell>
          <cell r="I2566" t="n">
            <v>1.3597974529794827</v>
          </cell>
        </row>
        <row r="2567">
          <cell r="A2567" t="n">
            <v>91109035</v>
          </cell>
          <cell r="B2567" t="n">
            <v>20</v>
          </cell>
          <cell r="C2567" t="str">
            <v xml:space="preserve">CLARITROMICINA - 125MG  60ML SUSP. PED.</v>
          </cell>
          <cell r="D2567" t="str">
            <v xml:space="preserve">KLARICID - 125MG  60ML</v>
          </cell>
          <cell r="E2567" t="str">
            <v>ABBOTT</v>
          </cell>
          <cell r="F2567" t="n">
            <v>60</v>
          </cell>
          <cell r="G2567" t="str">
            <v>ML</v>
          </cell>
          <cell r="H2567" t="str">
            <v>SIM</v>
          </cell>
          <cell r="I2567" t="n">
            <v>1.098301626805223</v>
          </cell>
        </row>
        <row r="2568">
          <cell r="A2568" t="n">
            <v>90240367</v>
          </cell>
          <cell r="B2568" t="n">
            <v>20</v>
          </cell>
          <cell r="C2568" t="str">
            <v xml:space="preserve">CLORIDRATO DE OXIBUPROCAÍNA 4 MGML  SOL. OFT. FR. GTS. X 10 ML</v>
          </cell>
          <cell r="D2568" t="str">
            <v xml:space="preserve">OXINEST 4 MGML  SOL. OFT. FR. GTS. X 10 ML</v>
          </cell>
          <cell r="E2568" t="str">
            <v>LATINOFARMA</v>
          </cell>
          <cell r="F2568" t="n">
            <v>200</v>
          </cell>
          <cell r="G2568" t="str">
            <v>GTS</v>
          </cell>
          <cell r="H2568" t="str">
            <v>SIM</v>
          </cell>
          <cell r="I2568" t="n">
            <v>0.08760071206868085</v>
          </cell>
        </row>
        <row r="2569">
          <cell r="A2569" t="n">
            <v>90383036</v>
          </cell>
          <cell r="B2569" t="n">
            <v>20</v>
          </cell>
          <cell r="C2569" t="str">
            <v xml:space="preserve">MALEATO DE DEXCLORFENIRAMINA - 120ML</v>
          </cell>
          <cell r="D2569" t="str">
            <v xml:space="preserve">POLARAMINE - 120ML</v>
          </cell>
          <cell r="E2569" t="str">
            <v xml:space="preserve">SCHERING PLOUGHMANTECORP</v>
          </cell>
          <cell r="F2569" t="n">
            <v>120</v>
          </cell>
          <cell r="G2569" t="str">
            <v>ML</v>
          </cell>
          <cell r="H2569" t="str">
            <v>SIM</v>
          </cell>
          <cell r="I2569" t="n">
            <v>0.16188481020760245</v>
          </cell>
        </row>
        <row r="2570">
          <cell r="A2570" t="n">
            <v>91413010</v>
          </cell>
          <cell r="B2570" t="n">
            <v>20</v>
          </cell>
          <cell r="C2570" t="str">
            <v xml:space="preserve">ÁCIDO ACETILSALICÍLICO 325 MG. CX. 32 CP. REV.</v>
          </cell>
          <cell r="D2570" t="str">
            <v xml:space="preserve">SOMALGIN 325 MG. CX. 32 CP. REV.</v>
          </cell>
          <cell r="E2570" t="str">
            <v xml:space="preserve">SIGMA PHARMA</v>
          </cell>
          <cell r="F2570" t="n">
            <v>1</v>
          </cell>
          <cell r="G2570" t="str">
            <v>COM</v>
          </cell>
          <cell r="H2570" t="str">
            <v>NÃO</v>
          </cell>
          <cell r="I2570" t="n">
            <v>0.51647296654772301</v>
          </cell>
        </row>
        <row r="2571">
          <cell r="A2571" t="n">
            <v>90224019</v>
          </cell>
          <cell r="B2571" t="n">
            <v>20</v>
          </cell>
          <cell r="C2571" t="str">
            <v xml:space="preserve">HALOPERIDOL 1 MG CX. 20 CP.</v>
          </cell>
          <cell r="D2571" t="str">
            <v xml:space="preserve">HALDOL 1 MG CX. 20 CP.</v>
          </cell>
          <cell r="E2571" t="str">
            <v>JANSSEN-CILAG</v>
          </cell>
          <cell r="F2571" t="n">
            <v>1</v>
          </cell>
          <cell r="G2571" t="str">
            <v>COM</v>
          </cell>
          <cell r="H2571" t="str">
            <v>NÃO</v>
          </cell>
          <cell r="I2571" t="n">
            <v>0.2551844558995604</v>
          </cell>
        </row>
        <row r="2572">
          <cell r="A2572" t="n">
            <v>90500016</v>
          </cell>
          <cell r="B2572" t="n">
            <v>20</v>
          </cell>
          <cell r="C2572" t="str">
            <v xml:space="preserve">CLORIDRATO DE CINCHOCAINA + UNDECILATO DE CLEMIZOL + PIVALATO DE FLUOCORTOLONA - 10GRA POMADA</v>
          </cell>
          <cell r="D2572" t="str">
            <v xml:space="preserve">ULTRAPROCT - 10GRA POMADA</v>
          </cell>
          <cell r="E2572" t="str">
            <v xml:space="preserve">INTENDIS DO BRASIL</v>
          </cell>
          <cell r="F2572" t="n">
            <v>10</v>
          </cell>
          <cell r="G2572" t="str">
            <v>G</v>
          </cell>
          <cell r="H2572" t="str">
            <v>SIM</v>
          </cell>
          <cell r="I2572" t="n">
            <v>0.95794027114670688</v>
          </cell>
        </row>
        <row r="2573">
          <cell r="A2573" t="n">
            <v>90303032</v>
          </cell>
          <cell r="B2573" t="n">
            <v>20</v>
          </cell>
          <cell r="C2573" t="str">
            <v xml:space="preserve">FUROATO DE MOMETASONA</v>
          </cell>
          <cell r="D2573" t="str">
            <v xml:space="preserve">OXIMAX 400 MCG CX. 30 CAP. PÓ INAL. + INALADOR</v>
          </cell>
          <cell r="E2573" t="str">
            <v xml:space="preserve">SCHERING PLOUGHMANTECORP</v>
          </cell>
          <cell r="F2573" t="n">
            <v>1</v>
          </cell>
          <cell r="G2573" t="str">
            <v>CAP</v>
          </cell>
          <cell r="H2573" t="str">
            <v>NÃO</v>
          </cell>
          <cell r="I2573" t="n">
            <v>2.167143564233533</v>
          </cell>
        </row>
        <row r="2574">
          <cell r="A2574" t="n">
            <v>90259289</v>
          </cell>
          <cell r="B2574" t="n">
            <v>20</v>
          </cell>
          <cell r="C2574" t="str">
            <v xml:space="preserve">DICLOFENACO SÓDICO 75 MG (25 MGML) SOL. INJ.  CX. 100  AMP X 3  ML.</v>
          </cell>
          <cell r="D2574" t="str">
            <v xml:space="preserve">DICLOFENACO SÓDICO 75 MG (25 MGML) SOL. INJ.  CX. 100  AMP X 3  ML.</v>
          </cell>
          <cell r="E2574" t="str">
            <v xml:space="preserve">TEUTO BRAS.</v>
          </cell>
          <cell r="F2574" t="n">
            <v>1</v>
          </cell>
          <cell r="G2574" t="str">
            <v>AMP</v>
          </cell>
          <cell r="H2574" t="str">
            <v>NÃO</v>
          </cell>
          <cell r="I2574" t="n">
            <v>1.5055584979777319</v>
          </cell>
        </row>
        <row r="2575">
          <cell r="A2575" t="n">
            <v>90300084</v>
          </cell>
          <cell r="B2575" t="n">
            <v>20</v>
          </cell>
          <cell r="C2575" t="str">
            <v xml:space="preserve">TENOXICAM 20 MG CX. 10 CP. REV.</v>
          </cell>
          <cell r="D2575" t="str">
            <v xml:space="preserve">TENOXICAM 20 MG</v>
          </cell>
          <cell r="E2575" t="str">
            <v xml:space="preserve">NEO QUIMICA</v>
          </cell>
          <cell r="F2575" t="n">
            <v>1</v>
          </cell>
          <cell r="G2575" t="str">
            <v>COM</v>
          </cell>
          <cell r="H2575" t="str">
            <v>NÃO</v>
          </cell>
          <cell r="I2575" t="n">
            <v>3.156556227291428</v>
          </cell>
        </row>
        <row r="2576">
          <cell r="A2576" t="n">
            <v>92377424</v>
          </cell>
          <cell r="B2576" t="n">
            <v>20</v>
          </cell>
          <cell r="C2576" t="str">
            <v xml:space="preserve">ACETATO DE DEXAMETASONA - 10GRA CREME</v>
          </cell>
          <cell r="D2576" t="str">
            <v xml:space="preserve">DEXADERMIL - 10GRA</v>
          </cell>
          <cell r="E2576" t="str">
            <v>LEGRAND</v>
          </cell>
          <cell r="F2576" t="n">
            <v>10</v>
          </cell>
          <cell r="G2576" t="str">
            <v>G</v>
          </cell>
          <cell r="H2576" t="str">
            <v>SIM</v>
          </cell>
          <cell r="I2576" t="n">
            <v>1.1417456033688156</v>
          </cell>
        </row>
        <row r="2577">
          <cell r="A2577" t="n">
            <v>90177100</v>
          </cell>
          <cell r="B2577" t="n">
            <v>20</v>
          </cell>
          <cell r="C2577" t="str">
            <v xml:space="preserve">RETINOL+COLECALCIFEROL+ÓXIDO DE ZINCO</v>
          </cell>
          <cell r="D2577" t="str">
            <v xml:space="preserve">HIPOGLÓS POMADA DERM. BISN. X 45 G</v>
          </cell>
          <cell r="E2577" t="str">
            <v xml:space="preserve">PROCTER &amp; GAMBLE HIGIENE E COS</v>
          </cell>
          <cell r="F2577" t="n">
            <v>45</v>
          </cell>
          <cell r="G2577" t="str">
            <v>G</v>
          </cell>
          <cell r="H2577" t="str">
            <v>SIM</v>
          </cell>
          <cell r="I2577" t="n">
            <v>0.29314019226347321</v>
          </cell>
        </row>
        <row r="2578">
          <cell r="A2578" t="n">
            <v>92463070</v>
          </cell>
          <cell r="B2578" t="n">
            <v>20</v>
          </cell>
          <cell r="C2578" t="str">
            <v xml:space="preserve">CLORIDRATO DE MECLIZINA - 25MG</v>
          </cell>
          <cell r="D2578" t="str">
            <v xml:space="preserve">MECLIN - 25MG</v>
          </cell>
          <cell r="E2578" t="str">
            <v>APSEN</v>
          </cell>
          <cell r="F2578" t="n">
            <v>1</v>
          </cell>
          <cell r="G2578" t="str">
            <v>COM</v>
          </cell>
          <cell r="H2578" t="str">
            <v>NÃO</v>
          </cell>
          <cell r="I2578" t="n">
            <v>1.1826982184793366</v>
          </cell>
        </row>
        <row r="2579">
          <cell r="A2579" t="n">
            <v>92457045</v>
          </cell>
          <cell r="B2579" t="n">
            <v>20</v>
          </cell>
          <cell r="C2579" t="str">
            <v xml:space="preserve">CITALOPRAM 20 MG CX. 14 CP. REV.</v>
          </cell>
          <cell r="D2579" t="str">
            <v xml:space="preserve">CITALOPRAM 20 MG CX. 14 CP. REV.</v>
          </cell>
          <cell r="E2579" t="str">
            <v>EUROFARMA</v>
          </cell>
          <cell r="F2579" t="n">
            <v>1</v>
          </cell>
          <cell r="G2579" t="str">
            <v>COM</v>
          </cell>
          <cell r="H2579" t="str">
            <v>NÃO</v>
          </cell>
          <cell r="I2579" t="n">
            <v>3.3797638604029032</v>
          </cell>
        </row>
        <row r="2580">
          <cell r="A2580" t="n">
            <v>92371728</v>
          </cell>
          <cell r="B2580" t="n">
            <v>20</v>
          </cell>
          <cell r="C2580" t="str">
            <v xml:space="preserve">ACIDOS GRAXOS - 100ML LOÇAO</v>
          </cell>
          <cell r="D2580" t="str">
            <v xml:space="preserve">GAMAX - 100ML LOÇAO</v>
          </cell>
          <cell r="E2580" t="str">
            <v>HEBRON</v>
          </cell>
          <cell r="F2580" t="n">
            <v>100</v>
          </cell>
          <cell r="G2580" t="str">
            <v>ML</v>
          </cell>
          <cell r="H2580" t="str">
            <v>SIM</v>
          </cell>
          <cell r="I2580" t="n">
            <v>0.028010361004476951</v>
          </cell>
        </row>
        <row r="2581">
          <cell r="A2581" t="n">
            <v>92427120</v>
          </cell>
          <cell r="B2581" t="n">
            <v>20</v>
          </cell>
          <cell r="C2581" t="str">
            <v xml:space="preserve">BESILATO DE ANLODIPINA - 5MG + MALEATO DE ENALAPRIL - 20MG</v>
          </cell>
          <cell r="D2581" t="str">
            <v xml:space="preserve">SINERGEN - 5MG  20MG</v>
          </cell>
          <cell r="E2581" t="str">
            <v>BIOSINTETICA</v>
          </cell>
          <cell r="F2581" t="n">
            <v>1</v>
          </cell>
          <cell r="G2581" t="str">
            <v>CAP</v>
          </cell>
          <cell r="H2581" t="str">
            <v>NÃO</v>
          </cell>
          <cell r="I2581" t="n">
            <v>3.1220655305395542</v>
          </cell>
        </row>
        <row r="2582">
          <cell r="A2582" t="n">
            <v>90164458</v>
          </cell>
          <cell r="B2582" t="n">
            <v>20</v>
          </cell>
          <cell r="C2582" t="str">
            <v xml:space="preserve">CLORIDRATO DE PROPAFENONA  300 MG CX. 20 CP. REV.</v>
          </cell>
          <cell r="D2582" t="str">
            <v xml:space="preserve">RITMONORM 300 MG CX. 20 CP. REV.</v>
          </cell>
          <cell r="E2582" t="str">
            <v>ABBOTT</v>
          </cell>
          <cell r="F2582" t="n">
            <v>1</v>
          </cell>
          <cell r="G2582" t="str">
            <v>COM</v>
          </cell>
          <cell r="H2582" t="str">
            <v>NÃO</v>
          </cell>
          <cell r="I2582" t="n">
            <v>2.8426433101134689</v>
          </cell>
        </row>
        <row r="2583">
          <cell r="A2583" t="n">
            <v>91420016</v>
          </cell>
          <cell r="B2583" t="n">
            <v>20</v>
          </cell>
          <cell r="C2583" t="str">
            <v xml:space="preserve">PARACETAMOL - 200MG15ML GTS</v>
          </cell>
          <cell r="D2583" t="str">
            <v xml:space="preserve">PARACETAMOL - 200MG15ML</v>
          </cell>
          <cell r="E2583" t="str">
            <v xml:space="preserve">TEUTO BRAS.</v>
          </cell>
          <cell r="F2583" t="n">
            <v>300</v>
          </cell>
          <cell r="G2583" t="str">
            <v>GTS</v>
          </cell>
          <cell r="H2583" t="str">
            <v>SIM</v>
          </cell>
          <cell r="I2583" t="n">
            <v>0.016179915415787938</v>
          </cell>
        </row>
        <row r="2584">
          <cell r="A2584" t="n">
            <v>92467512</v>
          </cell>
          <cell r="B2584" t="n">
            <v>20</v>
          </cell>
          <cell r="C2584" t="str">
            <v xml:space="preserve">MIRTAZAPINA 30 MG CX. 28 CP. REV.</v>
          </cell>
          <cell r="D2584" t="str">
            <v xml:space="preserve">MIRTAZAPINA 30 MG CX. 28 CP. REV.</v>
          </cell>
          <cell r="E2584" t="str">
            <v>SANDOZ</v>
          </cell>
          <cell r="F2584" t="n">
            <v>1</v>
          </cell>
          <cell r="G2584" t="str">
            <v>COM</v>
          </cell>
          <cell r="H2584" t="str">
            <v>NÃO</v>
          </cell>
          <cell r="I2584" t="n">
            <v>5.751166424793948</v>
          </cell>
        </row>
        <row r="2585">
          <cell r="A2585" t="n">
            <v>92390307</v>
          </cell>
          <cell r="B2585" t="n">
            <v>20</v>
          </cell>
          <cell r="C2585" t="str">
            <v xml:space="preserve">BICARBONATO DE SODIO + CARBONATO DE MAGNESIO - 50GRA PO</v>
          </cell>
          <cell r="D2585" t="str">
            <v xml:space="preserve">BISUISAN - 50GRA PO</v>
          </cell>
          <cell r="E2585" t="str">
            <v>HYPM</v>
          </cell>
          <cell r="F2585" t="n">
            <v>50</v>
          </cell>
          <cell r="G2585" t="str">
            <v>G</v>
          </cell>
          <cell r="H2585" t="str">
            <v>SIM</v>
          </cell>
          <cell r="I2585" t="n">
            <v>0.38049879843328865</v>
          </cell>
        </row>
        <row r="2586">
          <cell r="A2586" t="n">
            <v>90258541</v>
          </cell>
          <cell r="B2586" t="n">
            <v>20</v>
          </cell>
          <cell r="C2586" t="str">
            <v xml:space="preserve">CLORIDRATO DE RANITIDINA - 150MG</v>
          </cell>
          <cell r="D2586" t="str">
            <v xml:space="preserve">CLORIDRATO DE RANITIDINA - 150MG</v>
          </cell>
          <cell r="E2586" t="str">
            <v xml:space="preserve">TEUTO BRAS.</v>
          </cell>
          <cell r="F2586" t="n">
            <v>1</v>
          </cell>
          <cell r="G2586" t="str">
            <v>COM</v>
          </cell>
          <cell r="H2586" t="str">
            <v>NÃO</v>
          </cell>
          <cell r="I2586" t="n">
            <v>1.0034814843396136</v>
          </cell>
        </row>
        <row r="2587">
          <cell r="A2587" t="n">
            <v>92428622</v>
          </cell>
          <cell r="B2587" t="n">
            <v>20</v>
          </cell>
          <cell r="C2587" t="str">
            <v xml:space="preserve">BUDESONIDA + FUMARATO DE FORMOTEROL - 6200MCG</v>
          </cell>
          <cell r="D2587" t="str">
            <v xml:space="preserve">SYMBICORT TURBUHALER - 6/200MCG</v>
          </cell>
          <cell r="E2587" t="str">
            <v>ASTRAZENECA</v>
          </cell>
          <cell r="F2587" t="n">
            <v>1</v>
          </cell>
          <cell r="G2587" t="str">
            <v>UN</v>
          </cell>
          <cell r="H2587" t="str">
            <v>NÃO</v>
          </cell>
          <cell r="I2587" t="n">
            <v>1.3115507494900007</v>
          </cell>
        </row>
        <row r="2588">
          <cell r="A2588" t="n">
            <v>91319013</v>
          </cell>
          <cell r="B2588" t="n">
            <v>20</v>
          </cell>
          <cell r="C2588" t="str">
            <v xml:space="preserve">TIOPENTAL SÓDICO  1 G PÓ SOL. INJ. CX. 25 FA</v>
          </cell>
          <cell r="D2588" t="str">
            <v xml:space="preserve">THIOPENTAX 1 G PÓ SOL. INJ. CX. 25 FA</v>
          </cell>
          <cell r="E2588" t="str">
            <v>CRISTALIA</v>
          </cell>
          <cell r="F2588" t="n">
            <v>1</v>
          </cell>
          <cell r="G2588" t="str">
            <v>FA</v>
          </cell>
          <cell r="H2588" t="str">
            <v>NÃO</v>
          </cell>
          <cell r="I2588" t="n">
            <v>31.692117018932297</v>
          </cell>
        </row>
        <row r="2589">
          <cell r="A2589" t="n">
            <v>92424805</v>
          </cell>
          <cell r="B2589" t="n">
            <v>20</v>
          </cell>
          <cell r="C2589" t="str">
            <v xml:space="preserve">SACCHAROMYCES BOULARDII - 100MG</v>
          </cell>
          <cell r="D2589" t="str">
            <v xml:space="preserve">REPOFLOR - 100MG</v>
          </cell>
          <cell r="E2589" t="str">
            <v>LEGRAND</v>
          </cell>
          <cell r="F2589" t="n">
            <v>1</v>
          </cell>
          <cell r="G2589" t="str">
            <v>CAP</v>
          </cell>
          <cell r="H2589" t="str">
            <v>NÃO</v>
          </cell>
          <cell r="I2589" t="n">
            <v>2.6847149826651915</v>
          </cell>
        </row>
        <row r="2590">
          <cell r="A2590" t="n">
            <v>92456294</v>
          </cell>
          <cell r="B2590" t="n">
            <v>20</v>
          </cell>
          <cell r="C2590" t="str">
            <v xml:space="preserve">PANTOPRAZOL - 20MG</v>
          </cell>
          <cell r="D2590" t="str">
            <v xml:space="preserve">PANTOPRAZOL - 20MG</v>
          </cell>
          <cell r="E2590" t="str">
            <v xml:space="preserve">EMS SA</v>
          </cell>
          <cell r="F2590" t="n">
            <v>1</v>
          </cell>
          <cell r="G2590" t="str">
            <v>COM</v>
          </cell>
          <cell r="H2590" t="str">
            <v>NÃO</v>
          </cell>
          <cell r="I2590" t="n">
            <v>2.0914380324275395</v>
          </cell>
        </row>
        <row r="2591">
          <cell r="A2591" t="n">
            <v>91386012</v>
          </cell>
          <cell r="B2591" t="n">
            <v>20</v>
          </cell>
          <cell r="C2591" t="str">
            <v xml:space="preserve">GLIMEPIRIDA - 2MG</v>
          </cell>
          <cell r="D2591" t="str">
            <v xml:space="preserve">AMARYL - 2MG</v>
          </cell>
          <cell r="E2591" t="str">
            <v>SANOFI-AVENTIS</v>
          </cell>
          <cell r="F2591" t="n">
            <v>1</v>
          </cell>
          <cell r="G2591" t="str">
            <v>COM</v>
          </cell>
          <cell r="H2591" t="str">
            <v>NÃO</v>
          </cell>
          <cell r="I2591" t="n">
            <v>1.2916946802306239</v>
          </cell>
        </row>
        <row r="2592">
          <cell r="A2592" t="n">
            <v>90270240</v>
          </cell>
          <cell r="B2592" t="n">
            <v>20</v>
          </cell>
          <cell r="C2592" t="str">
            <v xml:space="preserve">FENOBARBITAL SÓDICO  200 MG (100 MGML) SOL. INJ. CX. 50  AMP X 2  ML</v>
          </cell>
          <cell r="D2592" t="str">
            <v xml:space="preserve">FENOCRIS 200 MG  2  ML</v>
          </cell>
          <cell r="E2592" t="str">
            <v>CRISTALIA</v>
          </cell>
          <cell r="F2592" t="n">
            <v>1</v>
          </cell>
          <cell r="G2592" t="str">
            <v>AMP</v>
          </cell>
          <cell r="H2592" t="str">
            <v>NÃO</v>
          </cell>
          <cell r="I2592" t="n">
            <v>1.8940522794289485</v>
          </cell>
        </row>
        <row r="2593">
          <cell r="A2593" t="n">
            <v>92382800</v>
          </cell>
          <cell r="B2593" t="n">
            <v>20</v>
          </cell>
          <cell r="C2593" t="str">
            <v xml:space="preserve">FENTANILA - 75MCG</v>
          </cell>
          <cell r="D2593" t="str">
            <v xml:space="preserve">DUROGESIC - 75MCG</v>
          </cell>
          <cell r="E2593" t="str">
            <v>JANSSEN-CILAG</v>
          </cell>
          <cell r="F2593" t="n">
            <v>1</v>
          </cell>
          <cell r="G2593" t="str">
            <v>SACHE</v>
          </cell>
          <cell r="H2593" t="str">
            <v>NÃO</v>
          </cell>
          <cell r="I2593" t="n">
            <v>124.70497857665573</v>
          </cell>
        </row>
        <row r="2594">
          <cell r="A2594" t="n">
            <v>92405037</v>
          </cell>
          <cell r="B2594" t="n">
            <v>20</v>
          </cell>
          <cell r="C2594" t="str">
            <v xml:space="preserve">BROMETO DE N-BUTILESCOPOLAMINA - 20MGML</v>
          </cell>
          <cell r="D2594" t="str">
            <v xml:space="preserve">HYPOCINA - 20MGML</v>
          </cell>
          <cell r="E2594" t="str">
            <v>HYPOFARMA</v>
          </cell>
          <cell r="F2594" t="n">
            <v>1</v>
          </cell>
          <cell r="G2594" t="str">
            <v>AMP</v>
          </cell>
          <cell r="H2594" t="str">
            <v>NÃO</v>
          </cell>
          <cell r="I2594" t="n">
            <v>1.1305886916272792</v>
          </cell>
        </row>
        <row r="2595">
          <cell r="A2595" t="n">
            <v>90134397</v>
          </cell>
          <cell r="B2595" t="n">
            <v>20</v>
          </cell>
          <cell r="C2595" t="str">
            <v xml:space="preserve">CLORIDRATO DE PAROXETINA - 10MG</v>
          </cell>
          <cell r="D2595" t="str">
            <v xml:space="preserve">CEBRILIN - 10MG</v>
          </cell>
          <cell r="E2595" t="str">
            <v>LIBBS</v>
          </cell>
          <cell r="F2595" t="n">
            <v>1</v>
          </cell>
          <cell r="G2595" t="str">
            <v>COM</v>
          </cell>
          <cell r="H2595" t="str">
            <v>NÃO</v>
          </cell>
          <cell r="I2595" t="n">
            <v>1.9426177224912291</v>
          </cell>
        </row>
        <row r="2596">
          <cell r="A2596" t="n">
            <v>92452418</v>
          </cell>
          <cell r="B2596" t="n">
            <v>20</v>
          </cell>
          <cell r="C2596" t="str">
            <v xml:space="preserve">VARFARINA SODICA CRISTALINA - 5MG</v>
          </cell>
          <cell r="D2596" t="str">
            <v xml:space="preserve">COUMADIN - 5MG</v>
          </cell>
          <cell r="E2596" t="str">
            <v>B-MS</v>
          </cell>
          <cell r="F2596" t="n">
            <v>1</v>
          </cell>
          <cell r="G2596" t="str">
            <v>COM</v>
          </cell>
          <cell r="H2596" t="str">
            <v>NÃO</v>
          </cell>
          <cell r="I2596" t="n">
            <v>1.216708324456846</v>
          </cell>
        </row>
        <row r="2597">
          <cell r="A2597" t="n">
            <v>90251377</v>
          </cell>
          <cell r="B2597" t="n">
            <v>20</v>
          </cell>
          <cell r="C2597" t="str">
            <v xml:space="preserve">AGUA PURIFICADA ESTERIL X 5000ML</v>
          </cell>
          <cell r="D2597" t="str">
            <v xml:space="preserve">AGUA PURIFICADA ESTERIL X 5000ML</v>
          </cell>
          <cell r="E2597" t="str">
            <v xml:space="preserve">LABORATORIO SANOBIOL</v>
          </cell>
          <cell r="F2597" t="n">
            <v>1</v>
          </cell>
          <cell r="G2597" t="str">
            <v>UN</v>
          </cell>
          <cell r="H2597" t="str">
            <v>NÃO</v>
          </cell>
          <cell r="I2597" t="n">
            <v>6.894118901275589</v>
          </cell>
        </row>
        <row r="2598">
          <cell r="A2598" t="n">
            <v>92422799</v>
          </cell>
          <cell r="B2598" t="n">
            <v>20</v>
          </cell>
          <cell r="C2598" t="str">
            <v xml:space="preserve">CLORIDRATO DE FLUOXETINA 20 MG. CX. 14 CAP</v>
          </cell>
          <cell r="D2598" t="str">
            <v xml:space="preserve">PROZEN 20 MG. CX. 14 CAP</v>
          </cell>
          <cell r="E2598" t="str">
            <v xml:space="preserve">TEUTO BRAS.</v>
          </cell>
          <cell r="F2598" t="n">
            <v>1</v>
          </cell>
          <cell r="G2598" t="str">
            <v>CAP</v>
          </cell>
          <cell r="H2598" t="str">
            <v>NÃO</v>
          </cell>
          <cell r="I2598" t="n">
            <v>2.2940485662666621</v>
          </cell>
        </row>
        <row r="2599">
          <cell r="A2599" t="n">
            <v>90169280</v>
          </cell>
          <cell r="B2599" t="n">
            <v>20</v>
          </cell>
          <cell r="C2599" t="str">
            <v xml:space="preserve">ALPRAZOLAM - 1MG</v>
          </cell>
          <cell r="D2599" t="str">
            <v xml:space="preserve">FRONTAL XR - 1MG</v>
          </cell>
          <cell r="E2599" t="str">
            <v xml:space="preserve">PHARMACIA PFIZER</v>
          </cell>
          <cell r="F2599" t="n">
            <v>1</v>
          </cell>
          <cell r="G2599" t="str">
            <v>COM</v>
          </cell>
          <cell r="H2599" t="str">
            <v>NÃO</v>
          </cell>
          <cell r="I2599" t="n">
            <v>2.2497712965312142</v>
          </cell>
        </row>
        <row r="2600">
          <cell r="A2600" t="n">
            <v>92413420</v>
          </cell>
          <cell r="B2600" t="n">
            <v>20</v>
          </cell>
          <cell r="C2600" t="str">
            <v xml:space="preserve">RAMIPRIL - 10MG</v>
          </cell>
          <cell r="D2600" t="str">
            <v xml:space="preserve">NAPRIX - 10MG</v>
          </cell>
          <cell r="E2600" t="str">
            <v>LIBBS</v>
          </cell>
          <cell r="F2600" t="n">
            <v>1</v>
          </cell>
          <cell r="G2600" t="str">
            <v>COM</v>
          </cell>
          <cell r="H2600" t="str">
            <v>NÃO</v>
          </cell>
          <cell r="I2600" t="n">
            <v>1.5467138578004007</v>
          </cell>
        </row>
        <row r="2601">
          <cell r="A2601" t="n">
            <v>90504038</v>
          </cell>
          <cell r="B2601" t="n">
            <v>20</v>
          </cell>
          <cell r="C2601" t="str">
            <v xml:space="preserve">DIAZEPAM - 10MG  2ML</v>
          </cell>
          <cell r="D2601" t="str">
            <v xml:space="preserve">VALIUM - 10MG  2ML</v>
          </cell>
          <cell r="E2601" t="str">
            <v>ROCHE</v>
          </cell>
          <cell r="F2601" t="n">
            <v>1</v>
          </cell>
          <cell r="G2601" t="str">
            <v>AMP</v>
          </cell>
          <cell r="H2601" t="str">
            <v>NÃO</v>
          </cell>
          <cell r="I2601" t="n">
            <v>0.84071489157667156</v>
          </cell>
        </row>
        <row r="2602">
          <cell r="A2602" t="n">
            <v>90204069</v>
          </cell>
          <cell r="B2602" t="n">
            <v>20</v>
          </cell>
          <cell r="C2602" t="str">
            <v xml:space="preserve">FOSFATO SODICO DE PREDNISOLONA - 3 MGML SOL. ORAL</v>
          </cell>
          <cell r="D2602" t="str">
            <v xml:space="preserve">ORALPRED - 3 MGML SOL. ORAL</v>
          </cell>
          <cell r="E2602" t="str">
            <v xml:space="preserve">BIOLAB SANUS</v>
          </cell>
          <cell r="F2602" t="n">
            <v>60</v>
          </cell>
          <cell r="G2602" t="str">
            <v>ML</v>
          </cell>
          <cell r="H2602" t="str">
            <v>SIM</v>
          </cell>
          <cell r="I2602" t="n">
            <v>0.32978271629640737</v>
          </cell>
        </row>
        <row r="2603">
          <cell r="A2603" t="n">
            <v>92379915</v>
          </cell>
          <cell r="B2603" t="n">
            <v>20</v>
          </cell>
          <cell r="C2603" t="str">
            <v xml:space="preserve">DIPIRONA SODICA - 500MGML  2ML</v>
          </cell>
          <cell r="D2603" t="str">
            <v xml:space="preserve">DIPIRONA SODICA - 500MGML  2ML</v>
          </cell>
          <cell r="E2603" t="str">
            <v>DUCTO</v>
          </cell>
          <cell r="F2603" t="n">
            <v>1</v>
          </cell>
          <cell r="G2603" t="str">
            <v>AMP</v>
          </cell>
          <cell r="H2603" t="str">
            <v>NÃO</v>
          </cell>
          <cell r="I2603" t="n">
            <v>1.0191960808814511</v>
          </cell>
        </row>
        <row r="2604">
          <cell r="A2604" t="n">
            <v>92417329</v>
          </cell>
          <cell r="B2604" t="n">
            <v>20</v>
          </cell>
          <cell r="C2604" t="str">
            <v xml:space="preserve">OMEPRAZOL - 20MG GEL</v>
          </cell>
          <cell r="D2604" t="str">
            <v xml:space="preserve">OMEPRAZOL - 20MG</v>
          </cell>
          <cell r="E2604" t="str">
            <v>BIOSINTETICA</v>
          </cell>
          <cell r="F2604" t="n">
            <v>1</v>
          </cell>
          <cell r="G2604" t="str">
            <v>CAP</v>
          </cell>
          <cell r="H2604" t="str">
            <v>NÃO</v>
          </cell>
          <cell r="I2604" t="n">
            <v>3.3185467995065894</v>
          </cell>
        </row>
        <row r="2605">
          <cell r="A2605" t="n">
            <v>90284992</v>
          </cell>
          <cell r="B2605" t="n">
            <v>20</v>
          </cell>
          <cell r="C2605" t="str">
            <v xml:space="preserve">CLORETO DE SÓDIO 0,9% SOL. INJ. SIST. FECH. CX. 24 FR.X 500ML</v>
          </cell>
          <cell r="D2605" t="str">
            <v xml:space="preserve">FISIOLÓGICO 0,9% SOL. INJ. SIST. FECH. CX. 24 FR.X 500ML</v>
          </cell>
          <cell r="E2605" t="str">
            <v>J.P</v>
          </cell>
          <cell r="F2605" t="n">
            <v>1</v>
          </cell>
          <cell r="G2605" t="str">
            <v>FR</v>
          </cell>
          <cell r="H2605" t="str">
            <v>NÃO</v>
          </cell>
          <cell r="I2605" t="n">
            <v>6.4520545677076289</v>
          </cell>
        </row>
        <row r="2606">
          <cell r="A2606" t="n">
            <v>92414796</v>
          </cell>
          <cell r="B2606" t="n">
            <v>20</v>
          </cell>
          <cell r="C2606" t="str">
            <v xml:space="preserve">FERRO QUELATO GLICINATO - 300MG</v>
          </cell>
          <cell r="D2606" t="str">
            <v xml:space="preserve">NEUTROFER - 300MG</v>
          </cell>
          <cell r="E2606" t="str">
            <v xml:space="preserve">SIGMA PHARMA</v>
          </cell>
          <cell r="F2606" t="n">
            <v>1</v>
          </cell>
          <cell r="G2606" t="str">
            <v>COM</v>
          </cell>
          <cell r="H2606" t="str">
            <v>NÃO</v>
          </cell>
          <cell r="I2606" t="n">
            <v>1.2363761165471754</v>
          </cell>
        </row>
        <row r="2607">
          <cell r="A2607" t="n">
            <v>92471188</v>
          </cell>
          <cell r="B2607" t="n">
            <v>20</v>
          </cell>
          <cell r="C2607" t="str">
            <v xml:space="preserve">RISPERIDONA - 2MG</v>
          </cell>
          <cell r="D2607" t="str">
            <v xml:space="preserve">RESPIDON - 2MG</v>
          </cell>
          <cell r="E2607" t="str">
            <v xml:space="preserve">TORRENT DO BRASIL</v>
          </cell>
          <cell r="F2607" t="n">
            <v>1</v>
          </cell>
          <cell r="G2607" t="str">
            <v>COM</v>
          </cell>
          <cell r="H2607" t="str">
            <v>NÃO</v>
          </cell>
          <cell r="I2607" t="n">
            <v>1.3850753488649319</v>
          </cell>
        </row>
        <row r="2608">
          <cell r="A2608" t="n">
            <v>90145135</v>
          </cell>
          <cell r="B2608" t="n">
            <v>20</v>
          </cell>
          <cell r="C2608" t="str">
            <v xml:space="preserve">VALERATO DE BETAMETASONA 1 MGG POMADA DERM. BISN. X 30 G</v>
          </cell>
          <cell r="D2608" t="str">
            <v xml:space="preserve">VALERATO DE BETAMETASONA 1 MGG POMADA DERM. BISN. X 30 G</v>
          </cell>
          <cell r="E2608" t="str">
            <v xml:space="preserve">EMS SA</v>
          </cell>
          <cell r="F2608" t="n">
            <v>30</v>
          </cell>
          <cell r="G2608" t="str">
            <v>G</v>
          </cell>
          <cell r="H2608" t="str">
            <v>SIM</v>
          </cell>
          <cell r="I2608" t="n">
            <v>0.60588848218351166</v>
          </cell>
        </row>
        <row r="2609">
          <cell r="A2609" t="n">
            <v>90251482</v>
          </cell>
          <cell r="B2609" t="n">
            <v>20</v>
          </cell>
          <cell r="C2609" t="str">
            <v xml:space="preserve">CLORIDRATO DE CICLOBENZAPRINA</v>
          </cell>
          <cell r="D2609" t="str">
            <v xml:space="preserve">MIRTAX  5 MG  CX. 10 CP. REV.</v>
          </cell>
          <cell r="E2609" t="str">
            <v xml:space="preserve">ACHÉ LABORATÓRIOS FARMACÊUTICO</v>
          </cell>
          <cell r="F2609" t="n">
            <v>1</v>
          </cell>
          <cell r="G2609" t="str">
            <v>COM</v>
          </cell>
          <cell r="H2609" t="str">
            <v>NÃO</v>
          </cell>
          <cell r="I2609" t="n">
            <v>0.68570223391982743</v>
          </cell>
        </row>
        <row r="2610">
          <cell r="A2610" t="n">
            <v>92366708</v>
          </cell>
          <cell r="B2610" t="n">
            <v>20</v>
          </cell>
          <cell r="C2610" t="str">
            <v xml:space="preserve">RETINOL + COLECALCIFEROL + OXIDO DE ZINCO - 45GRA POMADA</v>
          </cell>
          <cell r="D2610" t="str">
            <v xml:space="preserve">ADEDERME POMADA - 45GRA</v>
          </cell>
          <cell r="E2610" t="str">
            <v xml:space="preserve">EMS SA</v>
          </cell>
          <cell r="F2610" t="n">
            <v>45</v>
          </cell>
          <cell r="G2610" t="str">
            <v>G</v>
          </cell>
          <cell r="H2610" t="str">
            <v>SIM</v>
          </cell>
          <cell r="I2610" t="n">
            <v>0.2983748385538923</v>
          </cell>
        </row>
        <row r="2611">
          <cell r="A2611" t="n">
            <v>90284631</v>
          </cell>
          <cell r="B2611" t="n">
            <v>20</v>
          </cell>
          <cell r="C2611" t="str">
            <v xml:space="preserve">CLORETO DE CÁLCIO+CLORETO DE POTÁSSIO+CLORETO DE SÓDIO+LACTATO DE SÓDIO</v>
          </cell>
          <cell r="D2611" t="str">
            <v xml:space="preserve">RINGER CLACTATO SOL. INJ. SIST. FECH. CX. 12 FR.X 1000 ML</v>
          </cell>
          <cell r="E2611" t="str">
            <v>J.P</v>
          </cell>
          <cell r="F2611" t="n">
            <v>1</v>
          </cell>
          <cell r="G2611" t="str">
            <v>UN</v>
          </cell>
          <cell r="H2611" t="str">
            <v>NÃO</v>
          </cell>
          <cell r="I2611" t="n">
            <v>13.455661811938384</v>
          </cell>
        </row>
        <row r="2612">
          <cell r="A2612" t="n">
            <v>90291743</v>
          </cell>
          <cell r="B2612" t="n">
            <v>20</v>
          </cell>
          <cell r="C2612" t="str">
            <v xml:space="preserve">CLORIDRATO DE DOBUTAMINA - 12,5MGML</v>
          </cell>
          <cell r="D2612" t="str">
            <v xml:space="preserve">DOBUTANIL 12,5 MGML SOL INJ CX 50 AMP VD X 20 ML</v>
          </cell>
          <cell r="E2612" t="str">
            <v>NOVAFARMA</v>
          </cell>
          <cell r="F2612" t="n">
            <v>1</v>
          </cell>
          <cell r="G2612" t="str">
            <v>AMP</v>
          </cell>
          <cell r="H2612" t="str">
            <v>NÃO</v>
          </cell>
          <cell r="I2612" t="n">
            <v>30.230082327170667</v>
          </cell>
        </row>
        <row r="2613">
          <cell r="A2613" t="n">
            <v>90241843</v>
          </cell>
          <cell r="B2613" t="n">
            <v>20</v>
          </cell>
          <cell r="C2613" t="str">
            <v xml:space="preserve">ÁCIDO ASCÓRBICO</v>
          </cell>
          <cell r="D2613" t="str">
            <v xml:space="preserve">VITAMINA C 500 MG CX. 20 CP</v>
          </cell>
          <cell r="E2613" t="str">
            <v>MEDQUIMICA</v>
          </cell>
          <cell r="F2613" t="n">
            <v>1</v>
          </cell>
          <cell r="G2613" t="str">
            <v>COM</v>
          </cell>
          <cell r="H2613" t="str">
            <v>NÃO</v>
          </cell>
          <cell r="I2613" t="n">
            <v>0.74452747664511765</v>
          </cell>
        </row>
        <row r="2614">
          <cell r="A2614" t="n">
            <v>92471196</v>
          </cell>
          <cell r="B2614" t="n">
            <v>20</v>
          </cell>
          <cell r="C2614" t="str">
            <v xml:space="preserve">RISPERIDONA - 3MG</v>
          </cell>
          <cell r="D2614" t="str">
            <v xml:space="preserve">RESPIDON - 3MG</v>
          </cell>
          <cell r="E2614" t="str">
            <v xml:space="preserve">TORRENT DO BRASIL</v>
          </cell>
          <cell r="F2614" t="n">
            <v>1</v>
          </cell>
          <cell r="G2614" t="str">
            <v>COM</v>
          </cell>
          <cell r="H2614" t="str">
            <v>NÃO</v>
          </cell>
          <cell r="I2614" t="n">
            <v>1.3850753488649319</v>
          </cell>
        </row>
        <row r="2615">
          <cell r="A2615" t="n">
            <v>90241371</v>
          </cell>
          <cell r="B2615" t="n">
            <v>20</v>
          </cell>
          <cell r="C2615" t="str">
            <v xml:space="preserve">CLORIDRATO DE CEFEPIMA - 2GRA + BOLSA FLEX.</v>
          </cell>
          <cell r="D2615" t="str">
            <v xml:space="preserve">CLORIDRATO DE CEFEPIMA - 2GRA + BOLSA FLEX.</v>
          </cell>
          <cell r="E2615" t="str">
            <v>ABL</v>
          </cell>
          <cell r="F2615" t="n">
            <v>1</v>
          </cell>
          <cell r="G2615" t="str">
            <v>FA</v>
          </cell>
          <cell r="H2615" t="str">
            <v>NÃO</v>
          </cell>
          <cell r="I2615" t="n">
            <v>120.36527519226323</v>
          </cell>
        </row>
        <row r="2616">
          <cell r="A2616" t="n">
            <v>90178033</v>
          </cell>
          <cell r="B2616" t="n">
            <v>20</v>
          </cell>
          <cell r="C2616" t="str">
            <v xml:space="preserve">CITRATO DE SUFENTANILA - 50MCGML</v>
          </cell>
          <cell r="D2616" t="str">
            <v xml:space="preserve">BIOSUFENIL - 50MCGML</v>
          </cell>
          <cell r="E2616" t="str">
            <v>BIOCHIMICO</v>
          </cell>
          <cell r="F2616" t="n">
            <v>1</v>
          </cell>
          <cell r="G2616" t="str">
            <v>AMP</v>
          </cell>
          <cell r="H2616" t="str">
            <v>NÃO</v>
          </cell>
          <cell r="I2616" t="n">
            <v>20.053929938595815</v>
          </cell>
        </row>
        <row r="2617">
          <cell r="A2617" t="n">
            <v>90517024</v>
          </cell>
          <cell r="B2617" t="n">
            <v>20</v>
          </cell>
          <cell r="C2617" t="str">
            <v xml:space="preserve">DICLOFENACO SODICO - 50MG</v>
          </cell>
          <cell r="D2617" t="str">
            <v xml:space="preserve">VOLTAREN - 50MG</v>
          </cell>
          <cell r="E2617" t="str">
            <v>NOVARTIS</v>
          </cell>
          <cell r="F2617" t="n">
            <v>1</v>
          </cell>
          <cell r="G2617" t="str">
            <v>SUP</v>
          </cell>
          <cell r="H2617" t="str">
            <v>NÃO</v>
          </cell>
          <cell r="I2617" t="n">
            <v>1.6255092063043302</v>
          </cell>
        </row>
        <row r="2618">
          <cell r="A2618" t="n">
            <v>90346017</v>
          </cell>
          <cell r="B2618" t="n">
            <v>20</v>
          </cell>
          <cell r="C2618" t="str">
            <v xml:space="preserve">SULFATO DE AMICACINA - 100MG  2ML</v>
          </cell>
          <cell r="D2618" t="str">
            <v xml:space="preserve">NOVAMIN - 100MG  2ML</v>
          </cell>
          <cell r="E2618" t="str">
            <v>B-MS</v>
          </cell>
          <cell r="F2618" t="n">
            <v>1</v>
          </cell>
          <cell r="G2618" t="str">
            <v>AMP</v>
          </cell>
          <cell r="H2618" t="str">
            <v>NÃO</v>
          </cell>
          <cell r="I2618" t="n">
            <v>10.91141080652713</v>
          </cell>
        </row>
        <row r="2619">
          <cell r="A2619" t="n">
            <v>90307208</v>
          </cell>
          <cell r="B2619" t="n">
            <v>20</v>
          </cell>
          <cell r="C2619" t="str">
            <v xml:space="preserve">AMPICILINA - 0,5G CX. 50FA</v>
          </cell>
          <cell r="D2619" t="str">
            <v xml:space="preserve">UNI AMPICILIN 0,5G</v>
          </cell>
          <cell r="E2619" t="str">
            <v xml:space="preserve">UNIAO QUIMICA</v>
          </cell>
          <cell r="F2619" t="n">
            <v>1</v>
          </cell>
          <cell r="G2619" t="str">
            <v>FA</v>
          </cell>
          <cell r="H2619" t="str">
            <v>NÃO</v>
          </cell>
          <cell r="I2619" t="n">
            <v>4.4432050766176534</v>
          </cell>
        </row>
        <row r="2620">
          <cell r="A2620" t="n">
            <v>90171217</v>
          </cell>
          <cell r="B2620" t="n">
            <v>20</v>
          </cell>
          <cell r="C2620" t="str">
            <v xml:space="preserve">PARACETAMOL 750 MG CX. 200 CP.</v>
          </cell>
          <cell r="D2620" t="str">
            <v xml:space="preserve">PARACETAMOL 750 MG CX. 200 CP.</v>
          </cell>
          <cell r="E2620" t="str">
            <v xml:space="preserve">TEUTO BRAS.</v>
          </cell>
          <cell r="F2620" t="n">
            <v>1</v>
          </cell>
          <cell r="G2620" t="str">
            <v>COM</v>
          </cell>
          <cell r="H2620" t="str">
            <v>NÃO</v>
          </cell>
          <cell r="I2620" t="n">
            <v>0.5502484657661918</v>
          </cell>
        </row>
        <row r="2621">
          <cell r="A2621" t="n">
            <v>90268725</v>
          </cell>
          <cell r="B2621" t="n">
            <v>20</v>
          </cell>
          <cell r="C2621" t="str">
            <v xml:space="preserve">DIMETICONA 75 MGML EMUL. ORAL FR. PLÁST. GTS. X 15 ML</v>
          </cell>
          <cell r="D2621" t="str">
            <v xml:space="preserve">DIMETICONA 75 MGML EMUL. ORAL FR. PLÁST. GTS. X 15 ML</v>
          </cell>
          <cell r="E2621" t="str">
            <v xml:space="preserve">TEUTO BRAS.</v>
          </cell>
          <cell r="F2621" t="n">
            <v>300</v>
          </cell>
          <cell r="G2621" t="str">
            <v>GTS</v>
          </cell>
          <cell r="H2621" t="str">
            <v>SIM</v>
          </cell>
          <cell r="I2621" t="n">
            <v>0.024217426926863097</v>
          </cell>
        </row>
        <row r="2622">
          <cell r="A2622" t="n">
            <v>90155688</v>
          </cell>
          <cell r="B2622" t="n">
            <v>20</v>
          </cell>
          <cell r="C2622" t="str">
            <v xml:space="preserve">DIPIRONA SÓDICA 500 MGML SOL. ORAL GTS. FR.X 20  ML</v>
          </cell>
          <cell r="D2622" t="str">
            <v xml:space="preserve">CONMEL 500 MGML SOL. ORAL GTS. FR.X 20  ML</v>
          </cell>
          <cell r="E2622" t="str">
            <v>FARMASA</v>
          </cell>
          <cell r="F2622" t="n">
            <v>400</v>
          </cell>
          <cell r="G2622" t="str">
            <v>GTS</v>
          </cell>
          <cell r="H2622" t="str">
            <v>SIM</v>
          </cell>
          <cell r="I2622" t="n">
            <v>0.044116318582051194</v>
          </cell>
        </row>
        <row r="2623">
          <cell r="A2623" t="n">
            <v>92443125</v>
          </cell>
          <cell r="B2623" t="n">
            <v>20</v>
          </cell>
          <cell r="C2623" t="str">
            <v xml:space="preserve">CEFALOTINA SÓDICA 1 G PÓ SOL. INJ.  CX. 50 FA VD. + 50 AMP. DIL. X 10 ML</v>
          </cell>
          <cell r="D2623" t="str">
            <v xml:space="preserve">CEFALOTINA SÓDICA 1 G PÓ SOL. INJ.  CX. 50 FA VD. + 50 AMP. DIL. X 10 ML</v>
          </cell>
          <cell r="E2623" t="str">
            <v>AUROBINDO</v>
          </cell>
          <cell r="F2623" t="n">
            <v>1</v>
          </cell>
          <cell r="G2623" t="str">
            <v>FA</v>
          </cell>
          <cell r="H2623" t="str">
            <v>NÃO</v>
          </cell>
          <cell r="I2623" t="n">
            <v>5.6926204798538702</v>
          </cell>
        </row>
        <row r="2624">
          <cell r="A2624" t="n">
            <v>90312279</v>
          </cell>
          <cell r="B2624" t="n">
            <v>20</v>
          </cell>
          <cell r="C2624" t="str">
            <v xml:space="preserve">SILIMARINA 200 MG CX. 20 CAP.</v>
          </cell>
          <cell r="D2624" t="str">
            <v xml:space="preserve">FORFIG 200 MG CX. 20 CAP.</v>
          </cell>
          <cell r="E2624" t="str">
            <v>EUROFARMA</v>
          </cell>
          <cell r="F2624" t="n">
            <v>1</v>
          </cell>
          <cell r="G2624" t="str">
            <v>CAP</v>
          </cell>
          <cell r="H2624" t="str">
            <v>NÃO</v>
          </cell>
          <cell r="I2624" t="n">
            <v>3.9816612302875338</v>
          </cell>
        </row>
        <row r="2625">
          <cell r="A2625" t="n">
            <v>92402194</v>
          </cell>
          <cell r="B2625" t="n">
            <v>20</v>
          </cell>
          <cell r="C2625" t="str">
            <v xml:space="preserve">CLORIDRATO DE FLUOXETINA - 20MG</v>
          </cell>
          <cell r="D2625" t="str">
            <v xml:space="preserve">CLORIDRATO DE FLUOXETINA - 20MG</v>
          </cell>
          <cell r="E2625" t="str">
            <v>BIOSINTETICA</v>
          </cell>
          <cell r="F2625" t="n">
            <v>1</v>
          </cell>
          <cell r="G2625" t="str">
            <v>COM</v>
          </cell>
          <cell r="H2625" t="str">
            <v>NÃO</v>
          </cell>
          <cell r="I2625" t="n">
            <v>1.2423095271844489</v>
          </cell>
        </row>
        <row r="2626">
          <cell r="A2626" t="n">
            <v>90258207</v>
          </cell>
          <cell r="B2626" t="n">
            <v>20</v>
          </cell>
          <cell r="C2626" t="str">
            <v xml:space="preserve">OXACILINA - 500MG</v>
          </cell>
          <cell r="D2626" t="str">
            <v xml:space="preserve">OXACILINA - 500MG</v>
          </cell>
          <cell r="E2626" t="str">
            <v xml:space="preserve">TEUTO BRAS.</v>
          </cell>
          <cell r="F2626" t="n">
            <v>1</v>
          </cell>
          <cell r="G2626" t="str">
            <v>FA</v>
          </cell>
          <cell r="H2626" t="str">
            <v>NÃO</v>
          </cell>
          <cell r="I2626" t="n">
            <v>2.4814315250763221</v>
          </cell>
        </row>
        <row r="2627">
          <cell r="A2627" t="n">
            <v>92455620</v>
          </cell>
          <cell r="B2627" t="n">
            <v>20</v>
          </cell>
          <cell r="C2627" t="str">
            <v xml:space="preserve">PARACETAMOL - 750MG</v>
          </cell>
          <cell r="D2627" t="str">
            <v xml:space="preserve">PARACETAMOL - 750MG</v>
          </cell>
          <cell r="E2627" t="str">
            <v xml:space="preserve">EMS SA</v>
          </cell>
          <cell r="F2627" t="n">
            <v>1</v>
          </cell>
          <cell r="G2627" t="str">
            <v>COM</v>
          </cell>
          <cell r="H2627" t="str">
            <v>NÃO</v>
          </cell>
          <cell r="I2627" t="n">
            <v>0.63948279564084021</v>
          </cell>
        </row>
        <row r="2628">
          <cell r="A2628" t="n">
            <v>90124189</v>
          </cell>
          <cell r="B2628" t="n">
            <v>20</v>
          </cell>
          <cell r="C2628" t="str">
            <v xml:space="preserve">CARBAMAZEPINA 200  MG CX. 30  CP.</v>
          </cell>
          <cell r="D2628" t="str">
            <v xml:space="preserve">CARBAMAZEPINA 200  MG CX. 30  CP.</v>
          </cell>
          <cell r="E2628" t="str">
            <v xml:space="preserve">UNIAO QUIMICA</v>
          </cell>
          <cell r="F2628" t="n">
            <v>1</v>
          </cell>
          <cell r="G2628" t="str">
            <v>COM</v>
          </cell>
          <cell r="H2628" t="str">
            <v>NÃO</v>
          </cell>
          <cell r="I2628" t="n">
            <v>0.55040835470584837</v>
          </cell>
        </row>
        <row r="2629">
          <cell r="A2629" t="n">
            <v>92255051</v>
          </cell>
          <cell r="B2629" t="n">
            <v>20</v>
          </cell>
          <cell r="C2629" t="str">
            <v xml:space="preserve">CLORIDRATO DE PROPRANOLOL - 40MG</v>
          </cell>
          <cell r="D2629" t="str">
            <v xml:space="preserve">CLORIDRATO DE PROPRANOLOL - 40MG</v>
          </cell>
          <cell r="E2629" t="str">
            <v xml:space="preserve">SIGMA PHARMA</v>
          </cell>
          <cell r="F2629" t="n">
            <v>1</v>
          </cell>
          <cell r="G2629" t="str">
            <v>COM</v>
          </cell>
          <cell r="H2629" t="str">
            <v>NÃO</v>
          </cell>
          <cell r="I2629" t="n">
            <v>0.30719480334132865</v>
          </cell>
        </row>
        <row r="2630">
          <cell r="A2630" t="n">
            <v>92456227</v>
          </cell>
          <cell r="B2630" t="n">
            <v>20</v>
          </cell>
          <cell r="C2630" t="str">
            <v xml:space="preserve">PREDNISONA - 20MG</v>
          </cell>
          <cell r="D2630" t="str">
            <v xml:space="preserve">PREDNISONA - 20MG</v>
          </cell>
          <cell r="E2630" t="str">
            <v xml:space="preserve">EMS SA</v>
          </cell>
          <cell r="F2630" t="n">
            <v>1</v>
          </cell>
          <cell r="G2630" t="str">
            <v>COM</v>
          </cell>
          <cell r="H2630" t="str">
            <v>NÃO</v>
          </cell>
          <cell r="I2630" t="n">
            <v>1.3250790670017316</v>
          </cell>
        </row>
        <row r="2631">
          <cell r="A2631" t="n">
            <v>92428479</v>
          </cell>
          <cell r="B2631" t="n">
            <v>20</v>
          </cell>
          <cell r="C2631" t="str">
            <v xml:space="preserve">SUPOSITORIO DE GLICERINA ADULTO</v>
          </cell>
          <cell r="D2631" t="str">
            <v xml:space="preserve">GLICEROL SUPOSITORIO ADULTO</v>
          </cell>
          <cell r="E2631" t="str">
            <v xml:space="preserve">PHARMACIA PFIZER</v>
          </cell>
          <cell r="F2631" t="n">
            <v>1</v>
          </cell>
          <cell r="G2631" t="str">
            <v>SUP</v>
          </cell>
          <cell r="H2631" t="str">
            <v>NÃO</v>
          </cell>
          <cell r="I2631" t="n">
            <v>0.91082845453293437</v>
          </cell>
        </row>
        <row r="2632">
          <cell r="A2632" t="n">
            <v>92262228</v>
          </cell>
          <cell r="B2632" t="n">
            <v>20</v>
          </cell>
          <cell r="C2632" t="str">
            <v xml:space="preserve">METILDOPA - 250MG</v>
          </cell>
          <cell r="D2632" t="str">
            <v xml:space="preserve">METILDOPA - 250MG</v>
          </cell>
          <cell r="E2632" t="str">
            <v>BIOSINTETICA</v>
          </cell>
          <cell r="F2632" t="n">
            <v>1</v>
          </cell>
          <cell r="G2632" t="str">
            <v>COM</v>
          </cell>
          <cell r="H2632" t="str">
            <v>NÃO</v>
          </cell>
          <cell r="I2632" t="n">
            <v>0.55890602686266722</v>
          </cell>
        </row>
        <row r="2633">
          <cell r="A2633" t="n">
            <v>90182723</v>
          </cell>
          <cell r="B2633" t="n">
            <v>20</v>
          </cell>
          <cell r="C2633" t="str">
            <v xml:space="preserve">CLORIDRATO DE VENLAFAXINA - 150MG</v>
          </cell>
          <cell r="D2633" t="str">
            <v xml:space="preserve">CLORIDRATO DE VENLAFAXINA - 150MG</v>
          </cell>
          <cell r="E2633" t="str">
            <v>MEDLEY</v>
          </cell>
          <cell r="F2633" t="n">
            <v>1</v>
          </cell>
          <cell r="G2633" t="str">
            <v>CAP</v>
          </cell>
          <cell r="H2633" t="str">
            <v>NÃO</v>
          </cell>
          <cell r="I2633" t="n">
            <v>8.3814669596292468</v>
          </cell>
        </row>
        <row r="2634">
          <cell r="A2634" t="n">
            <v>90155912</v>
          </cell>
          <cell r="B2634" t="n">
            <v>20</v>
          </cell>
          <cell r="C2634" t="str">
            <v xml:space="preserve">DIPIRONA SÓDICA+ADIFENINA+CLORIDRATO DE PROMETAZINA</v>
          </cell>
          <cell r="D2634" t="str">
            <v xml:space="preserve">LISADOR CX. 200 CP.</v>
          </cell>
          <cell r="E2634" t="str">
            <v>FARMASA</v>
          </cell>
          <cell r="F2634" t="n">
            <v>1</v>
          </cell>
          <cell r="G2634" t="str">
            <v>COM</v>
          </cell>
          <cell r="H2634" t="str">
            <v>NÃO</v>
          </cell>
          <cell r="I2634" t="n">
            <v>1.1170051904324563</v>
          </cell>
        </row>
        <row r="2635">
          <cell r="A2635" t="n">
            <v>90125690</v>
          </cell>
          <cell r="B2635" t="n">
            <v>20</v>
          </cell>
          <cell r="C2635" t="str">
            <v xml:space="preserve">CITRATO DE FENTANILA 500 MCG (50 MCGML) SOL. INJ. CX. 25 FA X 10 ML</v>
          </cell>
          <cell r="D2635" t="str">
            <v xml:space="preserve">UNIFENTAL 500 MCG (50 MCGML) SOL. INJ. CX. 25 FA X 10 ML</v>
          </cell>
          <cell r="E2635" t="str">
            <v xml:space="preserve">UNIAO QUIMICA</v>
          </cell>
          <cell r="F2635" t="n">
            <v>1</v>
          </cell>
          <cell r="G2635" t="str">
            <v>AMP</v>
          </cell>
          <cell r="H2635" t="str">
            <v>NÃO</v>
          </cell>
          <cell r="I2635" t="n">
            <v>6.5010460017510523</v>
          </cell>
        </row>
        <row r="2636">
          <cell r="A2636" t="n">
            <v>92454054</v>
          </cell>
          <cell r="B2636" t="n">
            <v>20</v>
          </cell>
          <cell r="C2636" t="str">
            <v xml:space="preserve">DIAZEPAM 10 MG (5MGML) SOL. INJ. CX. 10 AMP. X 2  ML</v>
          </cell>
          <cell r="D2636" t="str">
            <v xml:space="preserve">DIAZEPAM 10 MG (5MGML) SOL. INJ. CX. 10 AMP. X 2  ML</v>
          </cell>
          <cell r="E2636" t="str">
            <v xml:space="preserve">UNIAO QUIMICA</v>
          </cell>
          <cell r="F2636" t="n">
            <v>1</v>
          </cell>
          <cell r="G2636" t="str">
            <v>AMP</v>
          </cell>
          <cell r="H2636" t="str">
            <v>NÃO</v>
          </cell>
          <cell r="I2636" t="n">
            <v>0.59897379776812898</v>
          </cell>
        </row>
        <row r="2637">
          <cell r="A2637" t="n">
            <v>90199413</v>
          </cell>
          <cell r="B2637" t="n">
            <v>20</v>
          </cell>
          <cell r="C2637" t="str">
            <v xml:space="preserve">GLICOSE 10% SOL. INJ. BOLSA PLÁST. VIAFLEX SIST. FECH.  X 500ML</v>
          </cell>
          <cell r="D2637" t="str">
            <v xml:space="preserve">SOLUÇÃO DE GLICOSE 10% SOL. INJ. BOLSA PLÁST. VIAFLEX SIST. FECH.  X 500ML</v>
          </cell>
          <cell r="E2637" t="str">
            <v xml:space="preserve">BAXTER HEALTHCARE - USA</v>
          </cell>
          <cell r="F2637" t="n">
            <v>1</v>
          </cell>
          <cell r="G2637" t="str">
            <v>UN</v>
          </cell>
          <cell r="H2637" t="str">
            <v>NÃO</v>
          </cell>
          <cell r="I2637" t="n">
            <v>7.7856794720322089</v>
          </cell>
        </row>
        <row r="2638">
          <cell r="A2638" t="n">
            <v>92464203</v>
          </cell>
          <cell r="B2638" t="n">
            <v>20</v>
          </cell>
          <cell r="C2638" t="str">
            <v xml:space="preserve">MALEATO DE ENALAPRIL 10 MG CX. 30 CP.</v>
          </cell>
          <cell r="D2638" t="str">
            <v xml:space="preserve">MALEATO DE ENALAPRIL 10 MG CX. 30 CP.</v>
          </cell>
          <cell r="E2638" t="str">
            <v>BRAINFARMA</v>
          </cell>
          <cell r="F2638" t="n">
            <v>1</v>
          </cell>
          <cell r="G2638" t="str">
            <v>COM</v>
          </cell>
          <cell r="H2638" t="str">
            <v>NÃO</v>
          </cell>
          <cell r="I2638" t="n">
            <v>1.0700991578668133</v>
          </cell>
        </row>
        <row r="2639">
          <cell r="A2639" t="n">
            <v>90126483</v>
          </cell>
          <cell r="B2639" t="n">
            <v>20</v>
          </cell>
          <cell r="C2639" t="str">
            <v xml:space="preserve">CLORIDRATO DE SERTRALINA 50 MG  CX. 21  CP. REV.</v>
          </cell>
          <cell r="D2639" t="str">
            <v xml:space="preserve">TOLREST 50 MG  CX. 21  CP. REV.</v>
          </cell>
          <cell r="E2639" t="str">
            <v>BIOSINTETICA</v>
          </cell>
          <cell r="F2639" t="n">
            <v>1</v>
          </cell>
          <cell r="G2639" t="str">
            <v>COM</v>
          </cell>
          <cell r="H2639" t="str">
            <v>NÃO</v>
          </cell>
          <cell r="I2639" t="n">
            <v>1.7393839296316371</v>
          </cell>
        </row>
        <row r="2640">
          <cell r="A2640" t="n">
            <v>90170938</v>
          </cell>
          <cell r="B2640" t="n">
            <v>20</v>
          </cell>
          <cell r="C2640" t="str">
            <v xml:space="preserve">CAPTOPRIL - 25MG</v>
          </cell>
          <cell r="D2640" t="str">
            <v xml:space="preserve">CAPTOPRIL - 25MG</v>
          </cell>
          <cell r="E2640" t="str">
            <v xml:space="preserve">TEUTO BRAS.</v>
          </cell>
          <cell r="F2640" t="n">
            <v>1</v>
          </cell>
          <cell r="G2640" t="str">
            <v>COM</v>
          </cell>
          <cell r="H2640" t="str">
            <v>NÃO</v>
          </cell>
          <cell r="I2640" t="n">
            <v>0.40830241065269479</v>
          </cell>
        </row>
        <row r="2641">
          <cell r="A2641" t="n">
            <v>90581024</v>
          </cell>
          <cell r="B2641" t="n">
            <v>20</v>
          </cell>
          <cell r="C2641" t="str">
            <v xml:space="preserve">CLORIDRATO DE PILOCARPINA  2% (20 MGML)SOL. OFT. FR. GTS. X 10 ML</v>
          </cell>
          <cell r="D2641" t="str">
            <v xml:space="preserve">PILOCARPINA 2% (20 MGML)SOL. OFT. FR. GTS. X 10 ML</v>
          </cell>
          <cell r="E2641" t="str">
            <v>ALLERGAN</v>
          </cell>
          <cell r="F2641" t="n">
            <v>200</v>
          </cell>
          <cell r="G2641" t="str">
            <v>GTS</v>
          </cell>
          <cell r="H2641" t="str">
            <v>SIM</v>
          </cell>
          <cell r="I2641" t="n">
            <v>0.111598373250931</v>
          </cell>
        </row>
        <row r="2642">
          <cell r="A2642" t="n">
            <v>92465684</v>
          </cell>
          <cell r="B2642" t="n">
            <v>20</v>
          </cell>
          <cell r="C2642" t="str">
            <v xml:space="preserve">MESALAZINA - 800MG</v>
          </cell>
          <cell r="D2642" t="str">
            <v xml:space="preserve">MESACOL - 800MG</v>
          </cell>
          <cell r="E2642" t="str">
            <v xml:space="preserve">NYCOMED PHARMA</v>
          </cell>
          <cell r="F2642" t="n">
            <v>1</v>
          </cell>
          <cell r="G2642" t="str">
            <v>COM</v>
          </cell>
          <cell r="H2642" t="str">
            <v>NÃO</v>
          </cell>
          <cell r="I2642" t="n">
            <v>4.6084778339849777</v>
          </cell>
        </row>
        <row r="2643">
          <cell r="A2643" t="n">
            <v>92392202</v>
          </cell>
          <cell r="B2643" t="n">
            <v>20</v>
          </cell>
          <cell r="C2643" t="str">
            <v xml:space="preserve">AMOXICILINA - 250MG + CLAVULANATO DE POTASSIO - 12,5MG  75ML</v>
          </cell>
          <cell r="D2643" t="str">
            <v xml:space="preserve">AMOXICILINA - 250MG + CLAVULANATO DE POTASSIO - 12,5MG  75ML</v>
          </cell>
          <cell r="E2643" t="str">
            <v>RANBAXY</v>
          </cell>
          <cell r="F2643" t="n">
            <v>75</v>
          </cell>
          <cell r="G2643" t="str">
            <v>ML</v>
          </cell>
          <cell r="H2643" t="str">
            <v>SIM</v>
          </cell>
          <cell r="I2643" t="n">
            <v>0.5574656191641818</v>
          </cell>
        </row>
        <row r="2644">
          <cell r="A2644" t="n">
            <v>92367313</v>
          </cell>
          <cell r="B2644" t="n">
            <v>20</v>
          </cell>
          <cell r="C2644" t="str">
            <v xml:space="preserve">ALBENDAZOL - 400MG</v>
          </cell>
          <cell r="D2644" t="str">
            <v xml:space="preserve">ALBENZONIL - 400MG</v>
          </cell>
          <cell r="E2644" t="str">
            <v>DUCTO</v>
          </cell>
          <cell r="F2644" t="n">
            <v>1</v>
          </cell>
          <cell r="G2644" t="str">
            <v>COM</v>
          </cell>
          <cell r="H2644" t="str">
            <v>NÃO</v>
          </cell>
          <cell r="I2644" t="n">
            <v>4.601254089278445</v>
          </cell>
        </row>
        <row r="2645">
          <cell r="A2645" t="n">
            <v>92380115</v>
          </cell>
          <cell r="B2645" t="n">
            <v>20</v>
          </cell>
          <cell r="C2645" t="str">
            <v xml:space="preserve">DIPROPIONATO DE BETAMETASONA + FOSFATO DISSODICO DE BETAMETASONA - 1ML SUSP. INJ.</v>
          </cell>
          <cell r="D2645" t="str">
            <v xml:space="preserve">DIPROBETA - 1ML SUSP. INJ.</v>
          </cell>
          <cell r="E2645" t="str">
            <v>BUNKER</v>
          </cell>
          <cell r="F2645" t="n">
            <v>1</v>
          </cell>
          <cell r="G2645" t="str">
            <v>AMP</v>
          </cell>
          <cell r="H2645" t="str">
            <v>NÃO</v>
          </cell>
          <cell r="I2645" t="n">
            <v>14.759810798034984</v>
          </cell>
        </row>
        <row r="2646">
          <cell r="A2646" t="n">
            <v>90287355</v>
          </cell>
          <cell r="B2646" t="n">
            <v>20</v>
          </cell>
          <cell r="C2646" t="str">
            <v xml:space="preserve">NIFEDIPINO - 30MG</v>
          </cell>
          <cell r="D2646" t="str">
            <v xml:space="preserve">ADALAT OROS 30 MG CX. 30  CP. REV.</v>
          </cell>
          <cell r="E2646" t="str">
            <v>BAYER</v>
          </cell>
          <cell r="F2646" t="n">
            <v>1</v>
          </cell>
          <cell r="G2646" t="str">
            <v>COM</v>
          </cell>
          <cell r="H2646" t="str">
            <v>NÃO</v>
          </cell>
          <cell r="I2646" t="n">
            <v>5.454846343287671</v>
          </cell>
        </row>
        <row r="2647">
          <cell r="A2647" t="n">
            <v>90197950</v>
          </cell>
          <cell r="B2647" t="n">
            <v>20</v>
          </cell>
          <cell r="C2647" t="str">
            <v xml:space="preserve">NITAZOXANIDA 20 MGML PÓ SUSP. ORAL FR. VD.X 100 ML</v>
          </cell>
          <cell r="D2647" t="str">
            <v xml:space="preserve">ANNITA 20 MGML PÓ SUSP. ORAL FR. VD.X 100 ML</v>
          </cell>
          <cell r="E2647" t="str">
            <v>FARMOQUIMICA</v>
          </cell>
          <cell r="F2647" t="n">
            <v>100</v>
          </cell>
          <cell r="G2647" t="str">
            <v>ML</v>
          </cell>
          <cell r="H2647" t="str">
            <v>SIM</v>
          </cell>
          <cell r="I2647" t="n">
            <v>0.58109060272659385</v>
          </cell>
        </row>
        <row r="2648">
          <cell r="A2648" t="n">
            <v>92412670</v>
          </cell>
          <cell r="B2648" t="n">
            <v>20</v>
          </cell>
          <cell r="C2648" t="str">
            <v xml:space="preserve">MONONITRATO DE ISOSSORBIDA - 20MG</v>
          </cell>
          <cell r="D2648" t="str">
            <v xml:space="preserve">MONOCORDIL - 20MG</v>
          </cell>
          <cell r="E2648" t="str">
            <v>BALDACCI</v>
          </cell>
          <cell r="F2648" t="n">
            <v>1</v>
          </cell>
          <cell r="G2648" t="str">
            <v>COM</v>
          </cell>
          <cell r="H2648" t="str">
            <v>NÃO</v>
          </cell>
          <cell r="I2648" t="n">
            <v>0.38375795967302451</v>
          </cell>
        </row>
        <row r="2649">
          <cell r="A2649" t="n">
            <v>92392571</v>
          </cell>
          <cell r="B2649" t="n">
            <v>20</v>
          </cell>
          <cell r="C2649" t="str">
            <v xml:space="preserve">AMOXICILINA - 500MG</v>
          </cell>
          <cell r="D2649" t="str">
            <v xml:space="preserve">AMOXINA - 500MG</v>
          </cell>
          <cell r="E2649" t="str">
            <v>HEXAL</v>
          </cell>
          <cell r="F2649" t="n">
            <v>1</v>
          </cell>
          <cell r="G2649" t="str">
            <v>CAP</v>
          </cell>
          <cell r="H2649" t="str">
            <v>NÃO</v>
          </cell>
          <cell r="I2649" t="n">
            <v>1.8083328189983001</v>
          </cell>
        </row>
        <row r="2650">
          <cell r="A2650" t="n">
            <v>90251822</v>
          </cell>
          <cell r="B2650" t="n">
            <v>20</v>
          </cell>
          <cell r="C2650" t="str">
            <v xml:space="preserve">CARBAMAZEPINA - 200MG</v>
          </cell>
          <cell r="D2650" t="str">
            <v xml:space="preserve">CARBAMAZEPINA - 200MG</v>
          </cell>
          <cell r="E2650" t="str">
            <v>MEDLEY</v>
          </cell>
          <cell r="F2650" t="n">
            <v>1</v>
          </cell>
          <cell r="G2650" t="str">
            <v>COM</v>
          </cell>
          <cell r="H2650" t="str">
            <v>NÃO</v>
          </cell>
          <cell r="I2650" t="n">
            <v>0.50185958635391437</v>
          </cell>
        </row>
        <row r="2651">
          <cell r="A2651" t="n">
            <v>92263267</v>
          </cell>
          <cell r="B2651" t="n">
            <v>20</v>
          </cell>
          <cell r="C2651" t="str">
            <v xml:space="preserve">PREDNISONA - 20MG</v>
          </cell>
          <cell r="D2651" t="str">
            <v xml:space="preserve">PREDNISON - 20MG</v>
          </cell>
          <cell r="E2651" t="str">
            <v xml:space="preserve">UNIAO QUIMICA</v>
          </cell>
          <cell r="F2651" t="n">
            <v>1</v>
          </cell>
          <cell r="G2651" t="str">
            <v>COM</v>
          </cell>
          <cell r="H2651" t="str">
            <v>NÃO</v>
          </cell>
          <cell r="I2651" t="n">
            <v>0.91078610622407608</v>
          </cell>
        </row>
        <row r="2652">
          <cell r="A2652" t="n">
            <v>92423124</v>
          </cell>
          <cell r="B2652" t="n">
            <v>20</v>
          </cell>
          <cell r="C2652" t="str">
            <v xml:space="preserve">LEVOTIROXINA SODICA - 125MCG</v>
          </cell>
          <cell r="D2652" t="str">
            <v xml:space="preserve">PURAN T4 - 125MCG</v>
          </cell>
          <cell r="E2652" t="str">
            <v>SANOFI-AVENTIS</v>
          </cell>
          <cell r="F2652" t="n">
            <v>1</v>
          </cell>
          <cell r="G2652" t="str">
            <v>COM</v>
          </cell>
          <cell r="H2652" t="str">
            <v>NÃO</v>
          </cell>
          <cell r="I2652" t="n">
            <v>0.47983792052980134</v>
          </cell>
        </row>
        <row r="2653">
          <cell r="A2653" t="n">
            <v>90248864</v>
          </cell>
          <cell r="B2653" t="n">
            <v>20</v>
          </cell>
          <cell r="C2653" t="str">
            <v xml:space="preserve">DICLOFENACO SODICO - 25MGML  3ML</v>
          </cell>
          <cell r="D2653" t="str">
            <v xml:space="preserve">DICLOFENACO SODICO - 25MGML  3ML</v>
          </cell>
          <cell r="E2653" t="str">
            <v>NOVAFARMA</v>
          </cell>
          <cell r="F2653" t="n">
            <v>1</v>
          </cell>
          <cell r="G2653" t="str">
            <v>AMP</v>
          </cell>
          <cell r="H2653" t="str">
            <v>NÃO</v>
          </cell>
          <cell r="I2653" t="n">
            <v>1.6228532677875882</v>
          </cell>
        </row>
        <row r="2654">
          <cell r="A2654" t="n">
            <v>92406289</v>
          </cell>
          <cell r="B2654" t="n">
            <v>20</v>
          </cell>
          <cell r="C2654" t="str">
            <v xml:space="preserve">DICLORIDRATO DE BETAISTINA - 16MG</v>
          </cell>
          <cell r="D2654" t="str">
            <v xml:space="preserve">LABIRIN - 16MG</v>
          </cell>
          <cell r="E2654" t="str">
            <v>APSEN</v>
          </cell>
          <cell r="F2654" t="n">
            <v>1</v>
          </cell>
          <cell r="G2654" t="str">
            <v>COM</v>
          </cell>
          <cell r="H2654" t="str">
            <v>NÃO</v>
          </cell>
          <cell r="I2654" t="n">
            <v>0.93828015679758303</v>
          </cell>
        </row>
        <row r="2655">
          <cell r="A2655" t="n">
            <v>92258697</v>
          </cell>
          <cell r="B2655" t="n">
            <v>20</v>
          </cell>
          <cell r="C2655" t="str">
            <v xml:space="preserve">AMOXICILINA 500 MG CX. 15  CAP.</v>
          </cell>
          <cell r="D2655" t="str">
            <v xml:space="preserve">AMOXIL 500 MG CX. 15  CAP.</v>
          </cell>
          <cell r="E2655" t="str">
            <v>GLAXOSMITKLINE</v>
          </cell>
          <cell r="F2655" t="n">
            <v>1</v>
          </cell>
          <cell r="G2655" t="str">
            <v>CAP</v>
          </cell>
          <cell r="H2655" t="str">
            <v>NÃO</v>
          </cell>
          <cell r="I2655" t="n">
            <v>3.4309163073864091</v>
          </cell>
        </row>
        <row r="2656">
          <cell r="A2656" t="n">
            <v>90308905</v>
          </cell>
          <cell r="B2656" t="n">
            <v>20</v>
          </cell>
          <cell r="C2656" t="str">
            <v xml:space="preserve">MANITOL 20% SOL. INJ. SIST. FECH. BOLSA X 250 ML (MEDFLEX)</v>
          </cell>
          <cell r="D2656" t="str">
            <v xml:space="preserve">MANITOL 20% SOL. INJ. SIST. FECH. BOLSA X 250 ML (MEDFLEX)</v>
          </cell>
          <cell r="E2656" t="str">
            <v xml:space="preserve">EUROFARMA  SEGMENTA</v>
          </cell>
          <cell r="F2656" t="n">
            <v>1</v>
          </cell>
          <cell r="G2656" t="str">
            <v>UN</v>
          </cell>
          <cell r="H2656" t="str">
            <v>NÃO</v>
          </cell>
          <cell r="I2656" t="n">
            <v>12.565931704767465</v>
          </cell>
        </row>
        <row r="2657">
          <cell r="A2657" t="n">
            <v>90265378</v>
          </cell>
          <cell r="B2657" t="n">
            <v>20</v>
          </cell>
          <cell r="C2657" t="str">
            <v xml:space="preserve">BISSULFATO DE CLOPIDOGREL 75  MG CX. 28 CP.  REV.</v>
          </cell>
          <cell r="D2657" t="str">
            <v xml:space="preserve">CLOPIDOGREL 75  MG CX. 28 CP.  REV.</v>
          </cell>
          <cell r="E2657" t="str">
            <v>MEDLEY</v>
          </cell>
          <cell r="F2657" t="n">
            <v>1</v>
          </cell>
          <cell r="G2657" t="str">
            <v>COM</v>
          </cell>
          <cell r="H2657" t="str">
            <v>NÃO</v>
          </cell>
          <cell r="I2657" t="n">
            <v>5.6495022120525071</v>
          </cell>
        </row>
        <row r="2658">
          <cell r="A2658" t="n">
            <v>90153278</v>
          </cell>
          <cell r="B2658" t="n">
            <v>20</v>
          </cell>
          <cell r="C2658" t="str">
            <v xml:space="preserve">CLORIDRATO DE VENLAFAXINA - 150MG</v>
          </cell>
          <cell r="D2658" t="str">
            <v xml:space="preserve">CLORIDRATO DE VENLAFAXINA - 150MG</v>
          </cell>
          <cell r="E2658" t="str">
            <v>EUROFARMA</v>
          </cell>
          <cell r="F2658" t="n">
            <v>1</v>
          </cell>
          <cell r="G2658" t="str">
            <v>COM</v>
          </cell>
          <cell r="H2658" t="str">
            <v>NÃO</v>
          </cell>
          <cell r="I2658" t="n">
            <v>8.0613940755062945</v>
          </cell>
        </row>
        <row r="2659">
          <cell r="A2659" t="n">
            <v>92429742</v>
          </cell>
          <cell r="B2659" t="n">
            <v>20</v>
          </cell>
          <cell r="C2659" t="str">
            <v xml:space="preserve">CARBAMAZEPINA - 200MG</v>
          </cell>
          <cell r="D2659" t="str">
            <v xml:space="preserve">TEGRETOL - 200MG</v>
          </cell>
          <cell r="E2659" t="str">
            <v>NOVARTIS</v>
          </cell>
          <cell r="F2659" t="n">
            <v>1</v>
          </cell>
          <cell r="G2659" t="str">
            <v>COM</v>
          </cell>
          <cell r="H2659" t="str">
            <v>NÃO</v>
          </cell>
          <cell r="I2659" t="n">
            <v>0.84155788716413571</v>
          </cell>
        </row>
        <row r="2660">
          <cell r="A2660" t="n">
            <v>92268285</v>
          </cell>
          <cell r="B2660" t="n">
            <v>20</v>
          </cell>
          <cell r="C2660" t="str">
            <v xml:space="preserve">CLORIDRATO DE RANITIDINA - 150MG</v>
          </cell>
          <cell r="D2660" t="str">
            <v xml:space="preserve">CLORIDRATO DE RANITIDINA - 150MG</v>
          </cell>
          <cell r="E2660" t="str">
            <v xml:space="preserve">EMS SA</v>
          </cell>
          <cell r="F2660" t="n">
            <v>1</v>
          </cell>
          <cell r="G2660" t="str">
            <v>COM</v>
          </cell>
          <cell r="H2660" t="str">
            <v>NÃO</v>
          </cell>
          <cell r="I2660" t="n">
            <v>1.1975916007199416</v>
          </cell>
        </row>
        <row r="2661">
          <cell r="A2661" t="n">
            <v>90290011</v>
          </cell>
          <cell r="B2661" t="n">
            <v>20</v>
          </cell>
          <cell r="C2661" t="str">
            <v xml:space="preserve">NITROFURANTOÍNA 100 MG CX. 28 CAP.</v>
          </cell>
          <cell r="D2661" t="str">
            <v xml:space="preserve">MACRODANTINA 100 MG CX. 28 CAP.</v>
          </cell>
          <cell r="E2661" t="str">
            <v xml:space="preserve">SCHERING PLOUGHMANTECORP</v>
          </cell>
          <cell r="F2661" t="n">
            <v>1</v>
          </cell>
          <cell r="G2661" t="str">
            <v>CAP</v>
          </cell>
          <cell r="H2661" t="str">
            <v>NÃO</v>
          </cell>
          <cell r="I2661" t="n">
            <v>0.35019152022536115</v>
          </cell>
        </row>
        <row r="2662">
          <cell r="A2662" t="n">
            <v>90135920</v>
          </cell>
          <cell r="B2662" t="n">
            <v>20</v>
          </cell>
          <cell r="C2662" t="str">
            <v xml:space="preserve">ACETILCISTEÍNA 100 MGML SOL. INJ. CX. 100 AMP. VD. X 3 ML</v>
          </cell>
          <cell r="D2662" t="str">
            <v xml:space="preserve">BROMUC 100 MGML SOL. INJ. CX. 100 AMP. VD. X 3 ML</v>
          </cell>
          <cell r="E2662" t="str">
            <v>ARISTON</v>
          </cell>
          <cell r="F2662" t="n">
            <v>1</v>
          </cell>
          <cell r="G2662" t="str">
            <v>AMP</v>
          </cell>
          <cell r="H2662" t="str">
            <v>NÃO</v>
          </cell>
          <cell r="I2662" t="n">
            <v>3.1890468298939285</v>
          </cell>
        </row>
        <row r="2663">
          <cell r="A2663" t="n">
            <v>92443346</v>
          </cell>
          <cell r="B2663" t="n">
            <v>20</v>
          </cell>
          <cell r="C2663" t="str">
            <v xml:space="preserve">MIDAZOLAM 2 MGML SOL ORAL FR VD AMB X 120 ML + DOSADOR</v>
          </cell>
          <cell r="D2663" t="str">
            <v xml:space="preserve">DORMIRE 2 MGML SOL ORAL FR VD AMB X 120 ML + DOSADOR</v>
          </cell>
          <cell r="E2663" t="str">
            <v>CRISTALIA</v>
          </cell>
          <cell r="F2663" t="n">
            <v>120</v>
          </cell>
          <cell r="G2663" t="str">
            <v>ML</v>
          </cell>
          <cell r="H2663" t="str">
            <v>SIM</v>
          </cell>
          <cell r="I2663" t="n">
            <v>1.0050520877604794</v>
          </cell>
        </row>
        <row r="2664">
          <cell r="A2664" t="n">
            <v>90125037</v>
          </cell>
          <cell r="B2664" t="n">
            <v>20</v>
          </cell>
          <cell r="C2664" t="str">
            <v xml:space="preserve">CLONAZEPAM - 2MG</v>
          </cell>
          <cell r="D2664" t="str">
            <v xml:space="preserve">UNI CLONAZEPAX - 2MG</v>
          </cell>
          <cell r="E2664" t="str">
            <v xml:space="preserve">UNIAO QUIMICA</v>
          </cell>
          <cell r="F2664" t="n">
            <v>1</v>
          </cell>
          <cell r="G2664" t="str">
            <v>COM</v>
          </cell>
          <cell r="H2664" t="str">
            <v>NÃO</v>
          </cell>
          <cell r="I2664" t="n">
            <v>0.59882711483425133</v>
          </cell>
        </row>
        <row r="2665">
          <cell r="A2665" t="n">
            <v>92420435</v>
          </cell>
          <cell r="B2665" t="n">
            <v>20</v>
          </cell>
          <cell r="C2665" t="str">
            <v xml:space="preserve">CLORIDRATO DE PAROXETINA - 20MG</v>
          </cell>
          <cell r="D2665" t="str">
            <v xml:space="preserve">PONDERA - 20MG</v>
          </cell>
          <cell r="E2665" t="str">
            <v>EUROFARMA</v>
          </cell>
          <cell r="F2665" t="n">
            <v>1</v>
          </cell>
          <cell r="G2665" t="str">
            <v>COM</v>
          </cell>
          <cell r="H2665" t="str">
            <v>NÃO</v>
          </cell>
          <cell r="I2665" t="n">
            <v>3.8366700019201776</v>
          </cell>
        </row>
        <row r="2666">
          <cell r="A2666" t="n">
            <v>92400078</v>
          </cell>
          <cell r="B2666" t="n">
            <v>20</v>
          </cell>
          <cell r="C2666" t="str">
            <v xml:space="preserve">CLORIDRATO DE CLINDAMICINA - 300MG</v>
          </cell>
          <cell r="D2666" t="str">
            <v xml:space="preserve">CLINDAMICIN C - 300MG</v>
          </cell>
          <cell r="E2666" t="str">
            <v xml:space="preserve">TEUTO BRAS.</v>
          </cell>
          <cell r="F2666" t="n">
            <v>1</v>
          </cell>
          <cell r="G2666" t="str">
            <v>COM</v>
          </cell>
          <cell r="H2666" t="str">
            <v>NÃO</v>
          </cell>
          <cell r="I2666" t="n">
            <v>3.8278889322815681</v>
          </cell>
        </row>
        <row r="2667">
          <cell r="A2667" t="n">
            <v>92438245</v>
          </cell>
          <cell r="B2667" t="n">
            <v>20</v>
          </cell>
          <cell r="C2667" t="str">
            <v xml:space="preserve">CINARIZINA + PIRACETAM</v>
          </cell>
          <cell r="D2667" t="str">
            <v>EXIT</v>
          </cell>
          <cell r="E2667" t="str">
            <v>FARMASA</v>
          </cell>
          <cell r="F2667" t="n">
            <v>1</v>
          </cell>
          <cell r="G2667" t="str">
            <v>COM</v>
          </cell>
          <cell r="H2667" t="str">
            <v>NÃO</v>
          </cell>
          <cell r="I2667" t="n">
            <v>0.94840566198208298</v>
          </cell>
        </row>
        <row r="2668">
          <cell r="A2668" t="n">
            <v>90213017</v>
          </cell>
          <cell r="B2668" t="n">
            <v>20</v>
          </cell>
          <cell r="C2668" t="str">
            <v xml:space="preserve">FENOBARBITAL - 100MG</v>
          </cell>
          <cell r="D2668" t="str">
            <v xml:space="preserve">GARDENAL - 100MG</v>
          </cell>
          <cell r="E2668" t="str">
            <v>SANOFI-AVENTIS</v>
          </cell>
          <cell r="F2668" t="n">
            <v>1</v>
          </cell>
          <cell r="G2668" t="str">
            <v>COM</v>
          </cell>
          <cell r="H2668" t="str">
            <v>NÃO</v>
          </cell>
          <cell r="I2668" t="n">
            <v>0.39715740104265124</v>
          </cell>
        </row>
        <row r="2669">
          <cell r="A2669" t="n">
            <v>90239997</v>
          </cell>
          <cell r="B2669" t="n">
            <v>20</v>
          </cell>
          <cell r="C2669" t="str">
            <v xml:space="preserve">SULFATO DE MORFINA  0,2 MGML SOL. INJ. CX. 50 AMP. X 1 ML</v>
          </cell>
          <cell r="D2669" t="str">
            <v xml:space="preserve">SULFATO DE MORFINA  0,2 MGML SOL. INJ. CX. 50 AMP. X 1 ML</v>
          </cell>
          <cell r="E2669" t="str">
            <v>GERMED</v>
          </cell>
          <cell r="F2669" t="n">
            <v>1</v>
          </cell>
          <cell r="G2669" t="str">
            <v>AMP</v>
          </cell>
          <cell r="H2669" t="str">
            <v>NÃO</v>
          </cell>
          <cell r="I2669" t="n">
            <v>2.9023522809856397</v>
          </cell>
        </row>
        <row r="2670">
          <cell r="A2670" t="n">
            <v>92455719</v>
          </cell>
          <cell r="B2670" t="n">
            <v>20</v>
          </cell>
          <cell r="C2670" t="str">
            <v xml:space="preserve">OMEPRAZOL - 20MG</v>
          </cell>
          <cell r="D2670" t="str">
            <v xml:space="preserve">OMEPRAZOL - 20MG</v>
          </cell>
          <cell r="E2670" t="str">
            <v xml:space="preserve">EMS SA</v>
          </cell>
          <cell r="F2670" t="n">
            <v>1</v>
          </cell>
          <cell r="G2670" t="str">
            <v>CAP</v>
          </cell>
          <cell r="H2670" t="str">
            <v>NÃO</v>
          </cell>
          <cell r="I2670" t="n">
            <v>1.2817323098443303</v>
          </cell>
        </row>
        <row r="2671">
          <cell r="A2671" t="n">
            <v>90761014</v>
          </cell>
          <cell r="B2671" t="n">
            <v>20</v>
          </cell>
          <cell r="C2671" t="str">
            <v xml:space="preserve">NIMESULIDA - 100MG</v>
          </cell>
          <cell r="D2671" t="str">
            <v xml:space="preserve">NISULID - 100MG</v>
          </cell>
          <cell r="E2671" t="str">
            <v xml:space="preserve">ACHÉ LABORATÓRIOS FARMACÊUTICO</v>
          </cell>
          <cell r="F2671" t="n">
            <v>1</v>
          </cell>
          <cell r="G2671" t="str">
            <v>COM</v>
          </cell>
          <cell r="H2671" t="str">
            <v>NÃO</v>
          </cell>
          <cell r="I2671" t="n">
            <v>2.8974998488803947</v>
          </cell>
        </row>
        <row r="2672">
          <cell r="A2672" t="n">
            <v>90218086</v>
          </cell>
          <cell r="B2672" t="n">
            <v>20</v>
          </cell>
          <cell r="C2672" t="str">
            <v>CAPTOPRIL</v>
          </cell>
          <cell r="D2672" t="str">
            <v xml:space="preserve">CAPTOTEC 25 MG CX. 30 CP.</v>
          </cell>
          <cell r="E2672" t="str">
            <v>HEXAL</v>
          </cell>
          <cell r="F2672" t="n">
            <v>1</v>
          </cell>
          <cell r="G2672" t="str">
            <v>COM</v>
          </cell>
          <cell r="H2672" t="str">
            <v>NÃO</v>
          </cell>
          <cell r="I2672" t="n">
            <v>0.38359482419699997</v>
          </cell>
        </row>
        <row r="2673">
          <cell r="A2673" t="n">
            <v>90268717</v>
          </cell>
          <cell r="B2673" t="n">
            <v>20</v>
          </cell>
          <cell r="C2673" t="str">
            <v xml:space="preserve">CLORIDRATO DE VERAPAMIL - 80MG</v>
          </cell>
          <cell r="D2673" t="str">
            <v xml:space="preserve">CLORIDRATO DE VERAPAMIL - 80MG</v>
          </cell>
          <cell r="E2673" t="str">
            <v>BIOSINTETICA</v>
          </cell>
          <cell r="F2673" t="n">
            <v>1</v>
          </cell>
          <cell r="G2673" t="str">
            <v>COM</v>
          </cell>
          <cell r="H2673" t="str">
            <v>NÃO</v>
          </cell>
          <cell r="I2673" t="n">
            <v>0.56235248876039301</v>
          </cell>
        </row>
        <row r="2674">
          <cell r="A2674" t="n">
            <v>90287207</v>
          </cell>
          <cell r="B2674" t="n">
            <v>20</v>
          </cell>
          <cell r="C2674" t="str">
            <v xml:space="preserve">METRONIDAZOL  5 MGML SOL. INJ. SIST. FECH. CX. 70 FR. X 100 ML</v>
          </cell>
          <cell r="D2674" t="str">
            <v xml:space="preserve">METRONIDAZOL  5 MGML SOL. INJ. SIST. FECH. CX. 70 FR. X 100 ML</v>
          </cell>
          <cell r="E2674" t="str">
            <v>EQUIPLEX</v>
          </cell>
          <cell r="F2674" t="n">
            <v>1</v>
          </cell>
          <cell r="G2674" t="str">
            <v>UN</v>
          </cell>
          <cell r="H2674" t="str">
            <v>NÃO</v>
          </cell>
          <cell r="I2674" t="n">
            <v>10.984948367175379</v>
          </cell>
        </row>
        <row r="2675">
          <cell r="A2675" t="n">
            <v>90258746</v>
          </cell>
          <cell r="B2675" t="n">
            <v>20</v>
          </cell>
          <cell r="C2675" t="str">
            <v xml:space="preserve">CLORIDRATO DE METFORMINA - 850MG</v>
          </cell>
          <cell r="D2675" t="str">
            <v xml:space="preserve">CLORIDRATO DE METFORMINA - 850MG</v>
          </cell>
          <cell r="E2675" t="str">
            <v>SANDOZ</v>
          </cell>
          <cell r="F2675" t="n">
            <v>1</v>
          </cell>
          <cell r="G2675" t="str">
            <v>COM</v>
          </cell>
          <cell r="H2675" t="str">
            <v>NÃO</v>
          </cell>
          <cell r="I2675" t="n">
            <v>0.48740670634677113</v>
          </cell>
        </row>
        <row r="2676">
          <cell r="A2676" t="n">
            <v>92419950</v>
          </cell>
          <cell r="B2676" t="n">
            <v>20</v>
          </cell>
          <cell r="C2676" t="str">
            <v xml:space="preserve">BROMOPRIDA - 20ML PED. GTS</v>
          </cell>
          <cell r="D2676" t="str">
            <v xml:space="preserve">PLAMET - 20ML</v>
          </cell>
          <cell r="E2676" t="str">
            <v>LIBBS</v>
          </cell>
          <cell r="F2676" t="n">
            <v>400</v>
          </cell>
          <cell r="G2676" t="str">
            <v>GTS</v>
          </cell>
          <cell r="H2676" t="str">
            <v>SIM</v>
          </cell>
          <cell r="I2676" t="n">
            <v>0.073801536973814377</v>
          </cell>
        </row>
        <row r="2677">
          <cell r="A2677" t="n">
            <v>90125410</v>
          </cell>
          <cell r="B2677" t="n">
            <v>20</v>
          </cell>
          <cell r="C2677" t="str">
            <v xml:space="preserve">CAPTOPRIL - 25MG</v>
          </cell>
          <cell r="D2677" t="str">
            <v xml:space="preserve">CAPOTRAT - 25MG</v>
          </cell>
          <cell r="E2677" t="str">
            <v xml:space="preserve">UNIAO QUIMICA</v>
          </cell>
          <cell r="F2677" t="n">
            <v>1</v>
          </cell>
          <cell r="G2677" t="str">
            <v>COM</v>
          </cell>
          <cell r="H2677" t="str">
            <v>NÃO</v>
          </cell>
          <cell r="I2677" t="n">
            <v>0.76949300469161697</v>
          </cell>
        </row>
        <row r="2678">
          <cell r="A2678" t="n">
            <v>90299094</v>
          </cell>
          <cell r="B2678" t="n">
            <v>20</v>
          </cell>
          <cell r="C2678" t="str">
            <v xml:space="preserve">SIMETICONA - 40MG</v>
          </cell>
          <cell r="D2678" t="str">
            <v xml:space="preserve">SIMETICONA - 40MG</v>
          </cell>
          <cell r="E2678" t="str">
            <v xml:space="preserve">TEUTO BRAS.</v>
          </cell>
          <cell r="F2678" t="n">
            <v>1</v>
          </cell>
          <cell r="G2678" t="str">
            <v>COM</v>
          </cell>
          <cell r="H2678" t="str">
            <v>NÃO</v>
          </cell>
          <cell r="I2678" t="n">
            <v>0.40844503786624203</v>
          </cell>
        </row>
        <row r="2679">
          <cell r="A2679" t="n">
            <v>92388647</v>
          </cell>
          <cell r="B2679" t="n">
            <v>20</v>
          </cell>
          <cell r="C2679" t="str">
            <v xml:space="preserve">BACLOFENO - 10MG</v>
          </cell>
          <cell r="D2679" t="str">
            <v xml:space="preserve">BACLOFEN - 10MG</v>
          </cell>
          <cell r="E2679" t="str">
            <v xml:space="preserve">TEUTO BRAS.</v>
          </cell>
          <cell r="F2679" t="n">
            <v>1</v>
          </cell>
          <cell r="G2679" t="str">
            <v>COM</v>
          </cell>
          <cell r="H2679" t="str">
            <v>NÃO</v>
          </cell>
          <cell r="I2679" t="n">
            <v>0.77268429225000002</v>
          </cell>
        </row>
        <row r="2680">
          <cell r="A2680" t="n">
            <v>90265351</v>
          </cell>
          <cell r="B2680" t="n">
            <v>20</v>
          </cell>
          <cell r="C2680" t="str">
            <v xml:space="preserve">MELOXICAM 15 MG (10 MGML) SOL. INJ. CX. 5 AMP. X 1,5 ML</v>
          </cell>
          <cell r="D2680" t="str">
            <v xml:space="preserve">MELOCOX 15 MG (10 MGML) SOL. INJ. CX. 5 AMP. X 1,5 ML</v>
          </cell>
          <cell r="E2680" t="str">
            <v>EUROFARMA</v>
          </cell>
          <cell r="F2680" t="n">
            <v>1</v>
          </cell>
          <cell r="G2680" t="str">
            <v>AMP</v>
          </cell>
          <cell r="H2680" t="str">
            <v>NÃO</v>
          </cell>
          <cell r="I2680" t="n">
            <v>5.7307222813491254</v>
          </cell>
        </row>
        <row r="2681">
          <cell r="A2681" t="n">
            <v>90259025</v>
          </cell>
          <cell r="B2681" t="n">
            <v>20</v>
          </cell>
          <cell r="C2681" t="str">
            <v xml:space="preserve">COLAGENASE + CLORANFENICOL - 50GRA</v>
          </cell>
          <cell r="D2681" t="str">
            <v xml:space="preserve">IRUXOL - 50GRA</v>
          </cell>
          <cell r="E2681" t="str">
            <v>ABBOTT</v>
          </cell>
          <cell r="F2681" t="n">
            <v>50</v>
          </cell>
          <cell r="G2681" t="str">
            <v>G</v>
          </cell>
          <cell r="H2681" t="str">
            <v>SIM</v>
          </cell>
          <cell r="I2681" t="n">
            <v>1.6482652097487134</v>
          </cell>
        </row>
        <row r="2682">
          <cell r="A2682" t="n">
            <v>90286510</v>
          </cell>
          <cell r="B2682" t="n">
            <v>20</v>
          </cell>
          <cell r="C2682" t="str">
            <v xml:space="preserve">GLICOSE 5% SOL. INJ. SIST. FECH. CX. 40 FR. X 250ML</v>
          </cell>
          <cell r="D2682" t="str">
            <v xml:space="preserve">GLICOSE 5% SOL. INJ. SIST. FECH. CX. 40 FR. X 250ML</v>
          </cell>
          <cell r="E2682" t="str">
            <v>EQUIPLEX</v>
          </cell>
          <cell r="F2682" t="n">
            <v>1</v>
          </cell>
          <cell r="G2682" t="str">
            <v>UN</v>
          </cell>
          <cell r="H2682" t="str">
            <v>NÃO</v>
          </cell>
          <cell r="I2682" t="n">
            <v>5.4221292297527794</v>
          </cell>
        </row>
        <row r="2683">
          <cell r="A2683" t="n">
            <v>92424457</v>
          </cell>
          <cell r="B2683" t="n">
            <v>20</v>
          </cell>
          <cell r="C2683" t="str">
            <v xml:space="preserve">LOSARTANA POTASSICA - 50MG</v>
          </cell>
          <cell r="D2683" t="str">
            <v xml:space="preserve">LOSARTANA POTASSICA - 50MG</v>
          </cell>
          <cell r="E2683" t="str">
            <v>BIOSINTETICA</v>
          </cell>
          <cell r="F2683" t="n">
            <v>1</v>
          </cell>
          <cell r="G2683" t="str">
            <v>COM</v>
          </cell>
          <cell r="H2683" t="str">
            <v>NÃO</v>
          </cell>
          <cell r="I2683" t="n">
            <v>1.0521871481775908</v>
          </cell>
        </row>
        <row r="2684">
          <cell r="A2684" t="n">
            <v>92455123</v>
          </cell>
          <cell r="B2684" t="n">
            <v>20</v>
          </cell>
          <cell r="C2684" t="str">
            <v xml:space="preserve">TARTARATO DE BRIMONIDINA 0,2% - 5ML</v>
          </cell>
          <cell r="D2684" t="str">
            <v xml:space="preserve">TARTARATO DE BRIMONIDINA 0,2% - 5ML</v>
          </cell>
          <cell r="E2684" t="str">
            <v>ALCON</v>
          </cell>
          <cell r="F2684" t="n">
            <v>100</v>
          </cell>
          <cell r="G2684" t="str">
            <v>GTS</v>
          </cell>
          <cell r="H2684" t="str">
            <v>SIM</v>
          </cell>
          <cell r="I2684" t="n">
            <v>0.39480959592080145</v>
          </cell>
        </row>
        <row r="2685">
          <cell r="A2685" t="n">
            <v>92401600</v>
          </cell>
          <cell r="B2685" t="n">
            <v>20</v>
          </cell>
          <cell r="C2685" t="str">
            <v xml:space="preserve">CLORIDRATO DE DOPAMINA - 5MGML</v>
          </cell>
          <cell r="D2685" t="str">
            <v xml:space="preserve">CLORIDRATO DE DOPAMINA - 5MGML</v>
          </cell>
          <cell r="E2685" t="str">
            <v xml:space="preserve">UNIAO QUIMICA</v>
          </cell>
          <cell r="F2685" t="n">
            <v>1</v>
          </cell>
          <cell r="G2685" t="str">
            <v>AMP</v>
          </cell>
          <cell r="H2685" t="str">
            <v>NÃO</v>
          </cell>
          <cell r="I2685" t="n">
            <v>1.4813072526451614</v>
          </cell>
        </row>
        <row r="2686">
          <cell r="A2686" t="n">
            <v>92392261</v>
          </cell>
          <cell r="B2686" t="n">
            <v>20</v>
          </cell>
          <cell r="C2686" t="str">
            <v xml:space="preserve">AMOXICILINA + CLAVULANATO DE POTASSIO - 500MG125MG</v>
          </cell>
          <cell r="D2686" t="str">
            <v xml:space="preserve">AMOXICILINA + CLAVULANATO DE POTASSIO - 500MG125MG</v>
          </cell>
          <cell r="E2686" t="str">
            <v>RANBAXY</v>
          </cell>
          <cell r="F2686" t="n">
            <v>1</v>
          </cell>
          <cell r="G2686" t="str">
            <v>COM</v>
          </cell>
          <cell r="H2686" t="str">
            <v>NÃO</v>
          </cell>
          <cell r="I2686" t="n">
            <v>4.3071199870686776</v>
          </cell>
        </row>
        <row r="2687">
          <cell r="A2687" t="n">
            <v>90177860</v>
          </cell>
          <cell r="B2687" t="n">
            <v>20</v>
          </cell>
          <cell r="C2687" t="str">
            <v xml:space="preserve">CLORIDRATO DE PETIDINA 100 MG (50 MGML) SOL. INJ. CX. 25 AMP. X 2 ML</v>
          </cell>
          <cell r="D2687" t="str">
            <v xml:space="preserve">PETINAN 100 MG (50 MGML) SOL. INJ. CX. 25 AMP. X 2 ML</v>
          </cell>
          <cell r="E2687" t="str">
            <v>BIOCHIMICO</v>
          </cell>
          <cell r="F2687" t="n">
            <v>1</v>
          </cell>
          <cell r="G2687" t="str">
            <v>AMP</v>
          </cell>
          <cell r="H2687" t="str">
            <v>NÃO</v>
          </cell>
          <cell r="I2687" t="n">
            <v>3.344938979577845</v>
          </cell>
        </row>
        <row r="2688">
          <cell r="A2688" t="n">
            <v>90216636</v>
          </cell>
          <cell r="B2688" t="n">
            <v>20</v>
          </cell>
          <cell r="C2688" t="str">
            <v xml:space="preserve">CARVEDILOL - 3,125MG</v>
          </cell>
          <cell r="D2688" t="str">
            <v xml:space="preserve">CARVEDILAT - 3,125MG</v>
          </cell>
          <cell r="E2688" t="str">
            <v xml:space="preserve">SIGMA PHARMA</v>
          </cell>
          <cell r="F2688" t="n">
            <v>1</v>
          </cell>
          <cell r="G2688" t="str">
            <v>COM</v>
          </cell>
          <cell r="H2688" t="str">
            <v>NÃO</v>
          </cell>
          <cell r="I2688" t="n">
            <v>0.9385921052727596</v>
          </cell>
        </row>
        <row r="2689">
          <cell r="A2689" t="n">
            <v>90270150</v>
          </cell>
          <cell r="B2689" t="n">
            <v>20</v>
          </cell>
          <cell r="C2689" t="str">
            <v xml:space="preserve">CITRATO DE FENTANILA - 100MCG (50MCGML) SOL. INJ.</v>
          </cell>
          <cell r="D2689" t="str">
            <v xml:space="preserve">UNIFENTAL - 100MCG (50MCGML) SOL. INJ.</v>
          </cell>
          <cell r="E2689" t="str">
            <v xml:space="preserve">UNIAO QUIMICA</v>
          </cell>
          <cell r="F2689" t="n">
            <v>1</v>
          </cell>
          <cell r="G2689" t="str">
            <v>AMP</v>
          </cell>
          <cell r="H2689" t="str">
            <v>NÃO</v>
          </cell>
          <cell r="I2689" t="n">
            <v>1.3033498022834233</v>
          </cell>
        </row>
        <row r="2690">
          <cell r="A2690" t="n">
            <v>90295277</v>
          </cell>
          <cell r="B2690" t="n">
            <v>20</v>
          </cell>
          <cell r="C2690" t="str">
            <v xml:space="preserve">MIDAZOLAM 50 MG (5 MGML) SOL. INJ. CX. 50 AMP. X10 ML</v>
          </cell>
          <cell r="D2690" t="str">
            <v xml:space="preserve">MIDADORM 50 MG (5 MGML) SOL. INJ. CX. 50 AMP. X10 ML</v>
          </cell>
          <cell r="E2690" t="str">
            <v>BIOCHIMICO</v>
          </cell>
          <cell r="F2690" t="n">
            <v>1</v>
          </cell>
          <cell r="G2690" t="str">
            <v>AMP</v>
          </cell>
          <cell r="H2690" t="str">
            <v>NÃO</v>
          </cell>
          <cell r="I2690" t="n">
            <v>35.600829421140745</v>
          </cell>
        </row>
        <row r="2691">
          <cell r="A2691" t="n">
            <v>90197305</v>
          </cell>
          <cell r="B2691" t="n">
            <v>20</v>
          </cell>
          <cell r="C2691" t="str">
            <v xml:space="preserve">SULFATO DE NEOMICINA+BACITRACINA</v>
          </cell>
          <cell r="D2691" t="str">
            <v xml:space="preserve">CICATRENE 250 UIG + 3300 UIG  CREME BISN. X 20 G</v>
          </cell>
          <cell r="E2691" t="str">
            <v>FARMOQUIMICA</v>
          </cell>
          <cell r="F2691" t="n">
            <v>20</v>
          </cell>
          <cell r="G2691" t="str">
            <v>G</v>
          </cell>
          <cell r="H2691" t="str">
            <v>SIM</v>
          </cell>
          <cell r="I2691" t="n">
            <v>0.72838201519036994</v>
          </cell>
        </row>
        <row r="2692">
          <cell r="A2692" t="n">
            <v>90819020</v>
          </cell>
          <cell r="B2692" t="n">
            <v>20</v>
          </cell>
          <cell r="C2692" t="str">
            <v>CARNABOL</v>
          </cell>
          <cell r="D2692" t="str">
            <v>CARNABOL</v>
          </cell>
          <cell r="E2692" t="str">
            <v xml:space="preserve">ACHÉ LABORATÓRIOS FARMACÊUTICO</v>
          </cell>
          <cell r="F2692" t="n">
            <v>1</v>
          </cell>
          <cell r="G2692" t="str">
            <v>COM</v>
          </cell>
          <cell r="H2692" t="str">
            <v>NÃO</v>
          </cell>
          <cell r="I2692" t="n">
            <v>0.64322394372358616</v>
          </cell>
        </row>
        <row r="2693">
          <cell r="A2693" t="n">
            <v>92417388</v>
          </cell>
          <cell r="B2693" t="n">
            <v>20</v>
          </cell>
          <cell r="C2693" t="str">
            <v xml:space="preserve">OMEPRAZOL - 40MG</v>
          </cell>
          <cell r="D2693" t="str">
            <v xml:space="preserve">OMEPRAZOL - 40MG</v>
          </cell>
          <cell r="E2693" t="str">
            <v>MEDLEY</v>
          </cell>
          <cell r="F2693" t="n">
            <v>1</v>
          </cell>
          <cell r="G2693" t="str">
            <v>CAP</v>
          </cell>
          <cell r="H2693" t="str">
            <v>NÃO</v>
          </cell>
          <cell r="I2693" t="n">
            <v>5.8558644845086629</v>
          </cell>
        </row>
        <row r="2694">
          <cell r="A2694" t="n">
            <v>92396240</v>
          </cell>
          <cell r="B2694" t="n">
            <v>20</v>
          </cell>
          <cell r="C2694" t="str">
            <v xml:space="preserve">POLIVITAMINICOS + POLIMINERAIS</v>
          </cell>
          <cell r="D2694" t="str">
            <v>CENTRUM</v>
          </cell>
          <cell r="E2694" t="str">
            <v xml:space="preserve">WYETH INDÚSTRIA FARMACÊUTICA</v>
          </cell>
          <cell r="F2694" t="n">
            <v>1</v>
          </cell>
          <cell r="G2694" t="str">
            <v>COM</v>
          </cell>
          <cell r="H2694" t="str">
            <v>NÃO</v>
          </cell>
          <cell r="I2694" t="n">
            <v>1.5232820705119763</v>
          </cell>
        </row>
        <row r="2695">
          <cell r="A2695" t="n">
            <v>92421962</v>
          </cell>
          <cell r="B2695" t="n">
            <v>20</v>
          </cell>
          <cell r="C2695" t="str">
            <v xml:space="preserve">CLORIDRATO DE PROPRANOLOL  - 40MG</v>
          </cell>
          <cell r="D2695" t="str">
            <v xml:space="preserve">PROPANOLON - 40MG</v>
          </cell>
          <cell r="E2695" t="str">
            <v>BRASTERAPICA</v>
          </cell>
          <cell r="F2695" t="n">
            <v>1</v>
          </cell>
          <cell r="G2695" t="str">
            <v>COM</v>
          </cell>
          <cell r="H2695" t="str">
            <v>NÃO</v>
          </cell>
          <cell r="I2695" t="n">
            <v>0.15703938871257492</v>
          </cell>
        </row>
        <row r="2696">
          <cell r="A2696" t="n">
            <v>92456634</v>
          </cell>
          <cell r="B2696" t="n">
            <v>20</v>
          </cell>
          <cell r="C2696" t="str">
            <v xml:space="preserve">PARACETAMOL - 750MG</v>
          </cell>
          <cell r="D2696" t="str">
            <v xml:space="preserve">PARACETAMOL - 750MG</v>
          </cell>
          <cell r="E2696" t="str">
            <v>EUROFARMA</v>
          </cell>
          <cell r="F2696" t="n">
            <v>1</v>
          </cell>
          <cell r="G2696" t="str">
            <v>COM</v>
          </cell>
          <cell r="H2696" t="str">
            <v>NÃO</v>
          </cell>
          <cell r="I2696" t="n">
            <v>0.64260739054105021</v>
          </cell>
        </row>
        <row r="2697">
          <cell r="A2697" t="n">
            <v>92398383</v>
          </cell>
          <cell r="B2697" t="n">
            <v>20</v>
          </cell>
          <cell r="C2697" t="str">
            <v xml:space="preserve">CLORIDRATO DE CIPROFLOXACINO + DEXAMETASONA - 3,5GRA POMADA</v>
          </cell>
          <cell r="D2697" t="str">
            <v xml:space="preserve">CILODEX - 3,5GRA POMADA</v>
          </cell>
          <cell r="E2697" t="str">
            <v>ALCON</v>
          </cell>
          <cell r="F2697" t="n">
            <v>3.5</v>
          </cell>
          <cell r="G2697" t="str">
            <v>G</v>
          </cell>
          <cell r="H2697" t="str">
            <v>SIM</v>
          </cell>
          <cell r="I2697" t="n">
            <v>8.3754340646706602</v>
          </cell>
        </row>
        <row r="2698">
          <cell r="A2698" t="n">
            <v>92260756</v>
          </cell>
          <cell r="B2698" t="n">
            <v>20</v>
          </cell>
          <cell r="C2698" t="str">
            <v xml:space="preserve">HIDROXIDO DE ALUMINIO E MAGNESIO + DIMETICONA 240 ML MENTACEREJA</v>
          </cell>
          <cell r="D2698" t="str">
            <v xml:space="preserve">MAALOX PLUS 240 ML MENTACEREJA</v>
          </cell>
          <cell r="E2698" t="str">
            <v>SANOFI-AVENTIS</v>
          </cell>
          <cell r="F2698" t="n">
            <v>240</v>
          </cell>
          <cell r="G2698" t="str">
            <v>ML</v>
          </cell>
          <cell r="H2698" t="str">
            <v>SIM</v>
          </cell>
          <cell r="I2698" t="n">
            <v>0.10690270910432687</v>
          </cell>
        </row>
        <row r="2699">
          <cell r="A2699" t="n">
            <v>90312651</v>
          </cell>
          <cell r="B2699" t="n">
            <v>20</v>
          </cell>
          <cell r="C2699" t="str">
            <v xml:space="preserve">FUMARATO DE QUETIAPINA 25 MG CX. 14 CP. REV.</v>
          </cell>
          <cell r="D2699" t="str">
            <v xml:space="preserve">FUMARATO DE QUETIAPINA 25 MG CX. 14 CP. REV.</v>
          </cell>
          <cell r="E2699" t="str">
            <v>SANDOZ</v>
          </cell>
          <cell r="F2699" t="n">
            <v>1</v>
          </cell>
          <cell r="G2699" t="str">
            <v>COM</v>
          </cell>
          <cell r="H2699" t="str">
            <v>NÃO</v>
          </cell>
          <cell r="I2699" t="n">
            <v>2.0430789184834128</v>
          </cell>
        </row>
        <row r="2700">
          <cell r="A2700" t="n">
            <v>90236416</v>
          </cell>
          <cell r="B2700" t="n">
            <v>20</v>
          </cell>
          <cell r="C2700" t="str">
            <v xml:space="preserve">CEFTRIAXONA SÓDICA</v>
          </cell>
          <cell r="D2700" t="str">
            <v xml:space="preserve">CEFTRIAXONA SÓDICA 500 MG IV PÓ SOL. INJ. CX. 5 FA + 5 AMP. DIL. X 5 ML</v>
          </cell>
          <cell r="E2700" t="str">
            <v>AUROBINDO</v>
          </cell>
          <cell r="F2700" t="n">
            <v>1</v>
          </cell>
          <cell r="G2700" t="str">
            <v>FA</v>
          </cell>
          <cell r="H2700" t="str">
            <v>NÃO</v>
          </cell>
          <cell r="I2700" t="n">
            <v>20.778296609888187</v>
          </cell>
        </row>
        <row r="2701">
          <cell r="A2701" t="n">
            <v>90288610</v>
          </cell>
          <cell r="B2701" t="n">
            <v>20</v>
          </cell>
          <cell r="C2701" t="str">
            <v>AZITROMICINA</v>
          </cell>
          <cell r="D2701" t="str">
            <v xml:space="preserve">AZITROMICINA 500 MG CX. 120 CP. REV.</v>
          </cell>
          <cell r="E2701" t="str">
            <v xml:space="preserve">PRATI DONADUZZI</v>
          </cell>
          <cell r="F2701" t="n">
            <v>1</v>
          </cell>
          <cell r="G2701" t="str">
            <v>COM</v>
          </cell>
          <cell r="H2701" t="str">
            <v>NÃO</v>
          </cell>
          <cell r="I2701" t="n">
            <v>3.7057490243558311</v>
          </cell>
        </row>
        <row r="2702">
          <cell r="A2702" t="n">
            <v>90145500</v>
          </cell>
          <cell r="B2702" t="n">
            <v>20</v>
          </cell>
          <cell r="C2702" t="str">
            <v xml:space="preserve">FLUCONAZOL  150 MG CX. 2 CAP.</v>
          </cell>
          <cell r="D2702" t="str">
            <v xml:space="preserve">FLUCOCIN 150 MG</v>
          </cell>
          <cell r="E2702" t="str">
            <v xml:space="preserve">EMS SA</v>
          </cell>
          <cell r="F2702" t="n">
            <v>1</v>
          </cell>
          <cell r="G2702" t="str">
            <v>CAP</v>
          </cell>
          <cell r="H2702" t="str">
            <v>NÃO</v>
          </cell>
          <cell r="I2702" t="n">
            <v>20.721255706573114</v>
          </cell>
        </row>
        <row r="2703">
          <cell r="A2703" t="n">
            <v>90185781</v>
          </cell>
          <cell r="B2703" t="n">
            <v>20</v>
          </cell>
          <cell r="C2703" t="str">
            <v xml:space="preserve">CLORIDRATO DE CLOMIPRAMINA - 25MG</v>
          </cell>
          <cell r="D2703" t="str">
            <v xml:space="preserve">ANAFRANIL - 25MG</v>
          </cell>
          <cell r="E2703" t="str">
            <v>NOVARTIS</v>
          </cell>
          <cell r="F2703" t="n">
            <v>1</v>
          </cell>
          <cell r="G2703" t="str">
            <v>DRG</v>
          </cell>
          <cell r="H2703" t="str">
            <v>NÃO</v>
          </cell>
          <cell r="I2703" t="n">
            <v>1.6182465726728479</v>
          </cell>
        </row>
        <row r="2704">
          <cell r="A2704" t="n">
            <v>92456910</v>
          </cell>
          <cell r="B2704" t="n">
            <v>20</v>
          </cell>
          <cell r="C2704" t="str">
            <v xml:space="preserve">ACEBROFILINA - 25MG5ML 120ML XPE PED. + CP. MED.</v>
          </cell>
          <cell r="D2704" t="str">
            <v xml:space="preserve">ACEBROFILINA - 25MG5ML 120ML XPE PED. + CP. MED.</v>
          </cell>
          <cell r="E2704" t="str">
            <v>EUROFARMA</v>
          </cell>
          <cell r="F2704" t="n">
            <v>120</v>
          </cell>
          <cell r="G2704" t="str">
            <v>ML</v>
          </cell>
          <cell r="H2704" t="str">
            <v>SIM</v>
          </cell>
          <cell r="I2704" t="n">
            <v>0.14463309533527288</v>
          </cell>
        </row>
        <row r="2705">
          <cell r="A2705" t="n">
            <v>90189523</v>
          </cell>
          <cell r="B2705" t="n">
            <v>20</v>
          </cell>
          <cell r="C2705" t="str">
            <v xml:space="preserve">LEVODOPA + CARBIDOPA + ENTACAPONA - 150MG</v>
          </cell>
          <cell r="D2705" t="str">
            <v xml:space="preserve">STALEVO - 150MG</v>
          </cell>
          <cell r="E2705" t="str">
            <v>NOVARTIS</v>
          </cell>
          <cell r="F2705" t="n">
            <v>1</v>
          </cell>
          <cell r="G2705" t="str">
            <v>COM</v>
          </cell>
          <cell r="H2705" t="str">
            <v>NÃO</v>
          </cell>
          <cell r="I2705" t="n">
            <v>6.8317628275986486</v>
          </cell>
        </row>
        <row r="2706">
          <cell r="A2706" t="n">
            <v>92458424</v>
          </cell>
          <cell r="B2706" t="n">
            <v>20</v>
          </cell>
          <cell r="C2706" t="str">
            <v xml:space="preserve">CLORIDRATO DE METFORMINA - 500MG</v>
          </cell>
          <cell r="D2706" t="str">
            <v xml:space="preserve">CLORIDRATO DE METFORMINA - 500MG</v>
          </cell>
          <cell r="E2706" t="str">
            <v>MEDLEY</v>
          </cell>
          <cell r="F2706" t="n">
            <v>1</v>
          </cell>
          <cell r="G2706" t="str">
            <v>COM</v>
          </cell>
          <cell r="H2706" t="str">
            <v>NÃO</v>
          </cell>
          <cell r="I2706" t="n">
            <v>0.34125418746806102</v>
          </cell>
        </row>
        <row r="2707">
          <cell r="A2707" t="n">
            <v>90173287</v>
          </cell>
          <cell r="B2707" t="n">
            <v>20</v>
          </cell>
          <cell r="C2707" t="str">
            <v xml:space="preserve">FENITOINA - 100MG</v>
          </cell>
          <cell r="D2707" t="str">
            <v xml:space="preserve">FENITOINA - 100MG</v>
          </cell>
          <cell r="E2707" t="str">
            <v xml:space="preserve">TEUTO BRAS.</v>
          </cell>
          <cell r="F2707" t="n">
            <v>1</v>
          </cell>
          <cell r="G2707" t="str">
            <v>COM</v>
          </cell>
          <cell r="H2707" t="str">
            <v>NÃO</v>
          </cell>
          <cell r="I2707" t="n">
            <v>0.28420283717695044</v>
          </cell>
        </row>
        <row r="2708">
          <cell r="A2708" t="n">
            <v>92382002</v>
          </cell>
          <cell r="B2708" t="n">
            <v>20</v>
          </cell>
          <cell r="C2708" t="str">
            <v xml:space="preserve">DIPIRONA + PROMETAZINA + ASSOCIAÇOES</v>
          </cell>
          <cell r="D2708" t="str">
            <v>DORILEN</v>
          </cell>
          <cell r="E2708" t="str">
            <v>LEGRAND</v>
          </cell>
          <cell r="F2708" t="n">
            <v>1</v>
          </cell>
          <cell r="G2708" t="str">
            <v>COM</v>
          </cell>
          <cell r="H2708" t="str">
            <v>NÃO</v>
          </cell>
          <cell r="I2708" t="n">
            <v>1.0198743043078951</v>
          </cell>
        </row>
        <row r="2709">
          <cell r="A2709" t="n">
            <v>90173210</v>
          </cell>
          <cell r="B2709" t="n">
            <v>20</v>
          </cell>
          <cell r="C2709" t="str">
            <v xml:space="preserve">CLORIDRATO DE NORTRIPTILINA - 75MG</v>
          </cell>
          <cell r="D2709" t="str">
            <v xml:space="preserve">NORTRIP - 75MG</v>
          </cell>
          <cell r="E2709" t="str">
            <v xml:space="preserve">TEUTO BRAS.</v>
          </cell>
          <cell r="F2709" t="n">
            <v>1</v>
          </cell>
          <cell r="G2709" t="str">
            <v>CAP</v>
          </cell>
          <cell r="H2709" t="str">
            <v>NÃO</v>
          </cell>
          <cell r="I2709" t="n">
            <v>1.3597648986316582</v>
          </cell>
        </row>
        <row r="2710">
          <cell r="A2710" t="n">
            <v>90278399</v>
          </cell>
          <cell r="B2710" t="n">
            <v>20</v>
          </cell>
          <cell r="C2710" t="str">
            <v xml:space="preserve">SULFADIAZINA DE PRATA 1% (10 MGG) CREME DERM. POTE X 400 G</v>
          </cell>
          <cell r="D2710" t="str">
            <v xml:space="preserve">DERMAZINE 1% (10 MGG) CREME DERM. POTE X 400 G</v>
          </cell>
          <cell r="E2710" t="str">
            <v>SILVESTRE</v>
          </cell>
          <cell r="F2710" t="n">
            <v>400</v>
          </cell>
          <cell r="G2710" t="str">
            <v>G</v>
          </cell>
          <cell r="H2710" t="str">
            <v>SIM</v>
          </cell>
          <cell r="I2710" t="n">
            <v>0.22662714839954715</v>
          </cell>
        </row>
        <row r="2711">
          <cell r="A2711" t="n">
            <v>90248660</v>
          </cell>
          <cell r="B2711" t="n">
            <v>20</v>
          </cell>
          <cell r="C2711" t="str">
            <v xml:space="preserve">CLORIDRATO DE PAROXETINA  20  MG CX. 30  CP. REV.</v>
          </cell>
          <cell r="D2711" t="str">
            <v xml:space="preserve">CLORIDRATO DE PAROXETINA  20  MG CX. 30  CP. REV.</v>
          </cell>
          <cell r="E2711" t="str">
            <v xml:space="preserve">ZYDUS HEALTHCARE BRASIL LTDA</v>
          </cell>
          <cell r="F2711" t="n">
            <v>1</v>
          </cell>
          <cell r="G2711" t="str">
            <v>COM</v>
          </cell>
          <cell r="H2711" t="str">
            <v>NÃO</v>
          </cell>
          <cell r="I2711" t="n">
            <v>2.4863695264301975</v>
          </cell>
        </row>
        <row r="2712">
          <cell r="A2712" t="n">
            <v>90139062</v>
          </cell>
          <cell r="B2712" t="n">
            <v>20</v>
          </cell>
          <cell r="C2712" t="str">
            <v xml:space="preserve">IBUPROFENO - 600MG</v>
          </cell>
          <cell r="D2712" t="str">
            <v xml:space="preserve">ALIVIUM - 600MG</v>
          </cell>
          <cell r="E2712" t="str">
            <v xml:space="preserve">SCHERING PLOUGHMANTECORP</v>
          </cell>
          <cell r="F2712" t="n">
            <v>1</v>
          </cell>
          <cell r="G2712" t="str">
            <v>COM</v>
          </cell>
          <cell r="H2712" t="str">
            <v>NÃO</v>
          </cell>
          <cell r="I2712" t="n">
            <v>2.5452442429181952</v>
          </cell>
        </row>
        <row r="2713">
          <cell r="A2713" t="n">
            <v>90283538</v>
          </cell>
          <cell r="B2713" t="n">
            <v>20</v>
          </cell>
          <cell r="C2713" t="str">
            <v>AZITROMICINA</v>
          </cell>
          <cell r="D2713" t="str">
            <v xml:space="preserve">AZITROMICINA 600 MG (40 MGML) PÓ SUSP. ORAL FR. X 15 ML + DIL. FR. X 8 ML + SER. DOS.</v>
          </cell>
          <cell r="E2713" t="str">
            <v xml:space="preserve">PRATI DONADUZZI</v>
          </cell>
          <cell r="F2713" t="n">
            <v>1</v>
          </cell>
          <cell r="G2713" t="str">
            <v>UN</v>
          </cell>
          <cell r="H2713" t="str">
            <v>NÃO</v>
          </cell>
          <cell r="I2713" t="n">
            <v>33.933697180421973</v>
          </cell>
        </row>
        <row r="2714">
          <cell r="A2714" t="n">
            <v>90177843</v>
          </cell>
          <cell r="B2714" t="n">
            <v>20</v>
          </cell>
          <cell r="C2714" t="str">
            <v xml:space="preserve">SULFATO DE MORFINA 10 MGML SOL. INJ. CX. 50 AMP. X 1 ML</v>
          </cell>
          <cell r="D2714" t="str">
            <v xml:space="preserve">MORFENIL 10 MGML SOL. INJ. CX. 50 AMP. X 1 ML</v>
          </cell>
          <cell r="E2714" t="str">
            <v>BIOCHIMICO</v>
          </cell>
          <cell r="F2714" t="n">
            <v>1</v>
          </cell>
          <cell r="G2714" t="str">
            <v>AMP</v>
          </cell>
          <cell r="H2714" t="str">
            <v>NÃO</v>
          </cell>
          <cell r="I2714" t="n">
            <v>3.3920507961916182</v>
          </cell>
        </row>
        <row r="2715">
          <cell r="A2715" t="n">
            <v>90171128</v>
          </cell>
          <cell r="B2715" t="n">
            <v>20</v>
          </cell>
          <cell r="C2715" t="str">
            <v xml:space="preserve">CLORIDRATO DE RANITIDINA - 150MG</v>
          </cell>
          <cell r="D2715" t="str">
            <v xml:space="preserve">CLORIDRATO DE RANITIDINA - 150MG</v>
          </cell>
          <cell r="E2715" t="str">
            <v xml:space="preserve">TEUTO BRAS.</v>
          </cell>
          <cell r="F2715" t="n">
            <v>1</v>
          </cell>
          <cell r="G2715" t="str">
            <v>COM</v>
          </cell>
          <cell r="H2715" t="str">
            <v>NÃO</v>
          </cell>
          <cell r="I2715" t="n">
            <v>1.1421402795180722</v>
          </cell>
        </row>
        <row r="2716">
          <cell r="A2716" t="n">
            <v>92413730</v>
          </cell>
          <cell r="B2716" t="n">
            <v>20</v>
          </cell>
          <cell r="C2716" t="str">
            <v xml:space="preserve">INDAPAMIDA SR - 1,5MG</v>
          </cell>
          <cell r="D2716" t="str">
            <v xml:space="preserve">NATRILIX SR - 1,5MG</v>
          </cell>
          <cell r="E2716" t="str">
            <v>SERVIER</v>
          </cell>
          <cell r="F2716" t="n">
            <v>1</v>
          </cell>
          <cell r="G2716" t="str">
            <v>COM</v>
          </cell>
          <cell r="H2716" t="str">
            <v>NÃO</v>
          </cell>
          <cell r="I2716" t="n">
            <v>1.1164382746158454</v>
          </cell>
        </row>
        <row r="2717">
          <cell r="A2717" t="n">
            <v>90193776</v>
          </cell>
          <cell r="B2717" t="n">
            <v>20</v>
          </cell>
          <cell r="C2717" t="str">
            <v xml:space="preserve">DIPIRONA SÓDICA 50 % SOL. INJ. AMP X 2 ML</v>
          </cell>
          <cell r="D2717" t="str">
            <v xml:space="preserve">NOVALEX 50 % SOL. INJ. AMP X 2 ML</v>
          </cell>
          <cell r="E2717" t="str">
            <v xml:space="preserve">HALEX ISTAR INDÚSTRIA</v>
          </cell>
          <cell r="F2717" t="n">
            <v>1</v>
          </cell>
          <cell r="G2717" t="str">
            <v>AMP</v>
          </cell>
          <cell r="H2717" t="str">
            <v>NÃO</v>
          </cell>
          <cell r="I2717" t="n">
            <v>0.95794027114670688</v>
          </cell>
        </row>
        <row r="2718">
          <cell r="A2718" t="n">
            <v>92414818</v>
          </cell>
          <cell r="B2718" t="n">
            <v>20</v>
          </cell>
          <cell r="C2718" t="str">
            <v xml:space="preserve">FERRO QUELATO GLICINATO - 500MG</v>
          </cell>
          <cell r="D2718" t="str">
            <v xml:space="preserve">NEUTROFER - 500MG</v>
          </cell>
          <cell r="E2718" t="str">
            <v xml:space="preserve">SIGMA PHARMA</v>
          </cell>
          <cell r="F2718" t="n">
            <v>1</v>
          </cell>
          <cell r="G2718" t="str">
            <v>COM</v>
          </cell>
          <cell r="H2718" t="str">
            <v>NÃO</v>
          </cell>
          <cell r="I2718" t="n">
            <v>1.8436345817568869</v>
          </cell>
        </row>
        <row r="2719">
          <cell r="A2719" t="n">
            <v>90875036</v>
          </cell>
          <cell r="B2719" t="n">
            <v>20</v>
          </cell>
          <cell r="C2719" t="str">
            <v xml:space="preserve">FUROSEMIDA 20 MG (10 MGML) SOL. INJ. CX. 50 AMP  X  2  ML</v>
          </cell>
          <cell r="D2719" t="str">
            <v xml:space="preserve">FUROSEMIDA 20 MG (10 MGML) SOL. INJ. CX. 50 AMP  X  2  ML</v>
          </cell>
          <cell r="E2719" t="str">
            <v xml:space="preserve">TEUTO BRAS.</v>
          </cell>
          <cell r="F2719" t="n">
            <v>1</v>
          </cell>
          <cell r="G2719" t="str">
            <v>AMP</v>
          </cell>
          <cell r="H2719" t="str">
            <v>NÃO</v>
          </cell>
          <cell r="I2719" t="n">
            <v>0.44648568646795228</v>
          </cell>
        </row>
        <row r="2720">
          <cell r="A2720" t="n">
            <v>90874013</v>
          </cell>
          <cell r="B2720" t="n">
            <v>20</v>
          </cell>
          <cell r="C2720" t="str">
            <v xml:space="preserve">CETOCONAZOL - 20MG  30GRA CREME</v>
          </cell>
          <cell r="D2720" t="str">
            <v xml:space="preserve">CANDICORT - 20MG  30GRA CREME</v>
          </cell>
          <cell r="E2720" t="str">
            <v xml:space="preserve">ACHÉ LABORATÓRIOS FARMACÊUTICO</v>
          </cell>
          <cell r="F2720" t="n">
            <v>30</v>
          </cell>
          <cell r="G2720" t="str">
            <v>G</v>
          </cell>
          <cell r="H2720" t="str">
            <v>SIM</v>
          </cell>
          <cell r="I2720" t="n">
            <v>0.78497226900468831</v>
          </cell>
        </row>
        <row r="2721">
          <cell r="A2721" t="n">
            <v>90196600</v>
          </cell>
          <cell r="B2721" t="n">
            <v>20</v>
          </cell>
          <cell r="C2721" t="str">
            <v xml:space="preserve">CLORIDRATO DE ETILEFRINA - 10MG  1ML</v>
          </cell>
          <cell r="D2721" t="str">
            <v xml:space="preserve">EFORTIL - 10MG  1ML</v>
          </cell>
          <cell r="E2721" t="str">
            <v xml:space="preserve">BOEHRINGER INGELHEIM</v>
          </cell>
          <cell r="F2721" t="n">
            <v>1</v>
          </cell>
          <cell r="G2721" t="str">
            <v>AMP</v>
          </cell>
          <cell r="H2721" t="str">
            <v>NÃO</v>
          </cell>
          <cell r="I2721" t="n">
            <v>1.2720190485718565</v>
          </cell>
        </row>
        <row r="2722">
          <cell r="A2722" t="n">
            <v>92423949</v>
          </cell>
          <cell r="B2722" t="n">
            <v>20</v>
          </cell>
          <cell r="C2722" t="str">
            <v xml:space="preserve">SULFAMETOXAZOL + TRIMETOPRIMA - 40080MG</v>
          </cell>
          <cell r="D2722" t="str">
            <v xml:space="preserve">QIFTRIM - 40080MG</v>
          </cell>
          <cell r="E2722" t="str">
            <v>HEXAL</v>
          </cell>
          <cell r="F2722" t="n">
            <v>1</v>
          </cell>
          <cell r="G2722" t="str">
            <v>COM</v>
          </cell>
          <cell r="H2722" t="str">
            <v>NÃO</v>
          </cell>
          <cell r="I2722" t="n">
            <v>0.6438614937215571</v>
          </cell>
        </row>
        <row r="2723">
          <cell r="A2723" t="n">
            <v>90294327</v>
          </cell>
          <cell r="B2723" t="n">
            <v>20</v>
          </cell>
          <cell r="C2723" t="str">
            <v xml:space="preserve">LEVOTIROXINA SÓDICA</v>
          </cell>
          <cell r="D2723" t="str">
            <v xml:space="preserve">LEVOTIROXINA SÓDICA 100 MCG BL. AL. AL. X 30 CP.</v>
          </cell>
          <cell r="E2723" t="str">
            <v xml:space="preserve">MERCK S.A.</v>
          </cell>
          <cell r="F2723" t="n">
            <v>1</v>
          </cell>
          <cell r="G2723" t="str">
            <v>COM</v>
          </cell>
          <cell r="H2723" t="str">
            <v>NÃO</v>
          </cell>
          <cell r="I2723" t="n">
            <v>0.22729793447760097</v>
          </cell>
        </row>
        <row r="2724">
          <cell r="A2724" t="n">
            <v>92452744</v>
          </cell>
          <cell r="B2724" t="n">
            <v>20</v>
          </cell>
          <cell r="C2724" t="str">
            <v xml:space="preserve">ACIDO FOLICO - 5MG</v>
          </cell>
          <cell r="D2724" t="str">
            <v xml:space="preserve">NEO FOLICO - 5MG</v>
          </cell>
          <cell r="E2724" t="str">
            <v xml:space="preserve">NEO QUIMICA</v>
          </cell>
          <cell r="F2724" t="n">
            <v>1</v>
          </cell>
          <cell r="G2724" t="str">
            <v>COM</v>
          </cell>
          <cell r="H2724" t="str">
            <v>NÃO</v>
          </cell>
          <cell r="I2724" t="n">
            <v>0.39256046195893013</v>
          </cell>
        </row>
        <row r="2725">
          <cell r="A2725" t="n">
            <v>90248961</v>
          </cell>
          <cell r="B2725" t="n">
            <v>20</v>
          </cell>
          <cell r="C2725" t="str">
            <v xml:space="preserve">PENICILINA G BENZATINA - 1.200.000 UI</v>
          </cell>
          <cell r="D2725" t="str">
            <v xml:space="preserve">BIOZATIN - 1.200.000 UI PO LIOF.</v>
          </cell>
          <cell r="E2725" t="str">
            <v>NOVAFARMA</v>
          </cell>
          <cell r="F2725" t="n">
            <v>1</v>
          </cell>
          <cell r="G2725" t="str">
            <v>FA</v>
          </cell>
          <cell r="H2725" t="str">
            <v>NÃO</v>
          </cell>
          <cell r="I2725" t="n">
            <v>5.5352346365472895</v>
          </cell>
        </row>
        <row r="2726">
          <cell r="A2726" t="n">
            <v>90143108</v>
          </cell>
          <cell r="B2726" t="n">
            <v>20</v>
          </cell>
          <cell r="C2726" t="str">
            <v xml:space="preserve">ALBENDAZOL - 400MG</v>
          </cell>
          <cell r="D2726" t="str">
            <v xml:space="preserve">ALBENDAZOL - 400MG</v>
          </cell>
          <cell r="E2726" t="str">
            <v xml:space="preserve">EMS SA</v>
          </cell>
          <cell r="F2726" t="n">
            <v>1</v>
          </cell>
          <cell r="G2726" t="str">
            <v>COM</v>
          </cell>
          <cell r="H2726" t="str">
            <v>NÃO</v>
          </cell>
          <cell r="I2726" t="n">
            <v>5.5351249830964377</v>
          </cell>
        </row>
        <row r="2727">
          <cell r="A2727" t="n">
            <v>91426014</v>
          </cell>
          <cell r="B2727" t="n">
            <v>20</v>
          </cell>
          <cell r="C2727" t="str">
            <v xml:space="preserve">CITRATO DE ORFENADRINA + DIPIRONA + CAFEINA</v>
          </cell>
          <cell r="D2727" t="str">
            <v>DORICIN</v>
          </cell>
          <cell r="E2727" t="str">
            <v xml:space="preserve">EMS SA</v>
          </cell>
          <cell r="F2727" t="n">
            <v>1</v>
          </cell>
          <cell r="G2727" t="str">
            <v>COM</v>
          </cell>
          <cell r="H2727" t="str">
            <v>NÃO</v>
          </cell>
          <cell r="I2727" t="n">
            <v>0.80942405103801207</v>
          </cell>
        </row>
        <row r="2728">
          <cell r="A2728" t="n">
            <v>90289889</v>
          </cell>
          <cell r="B2728" t="n">
            <v>20</v>
          </cell>
          <cell r="C2728" t="str">
            <v xml:space="preserve">SUCCINATO SÓDICO DE HIDROCORTISONA</v>
          </cell>
          <cell r="D2728" t="str">
            <v xml:space="preserve">CORTISON 500 MG PÓ LIÓF. SOL. INJ. CX. 50 FA VD.</v>
          </cell>
          <cell r="E2728" t="str">
            <v>NOVAFARMA</v>
          </cell>
          <cell r="F2728" t="n">
            <v>1</v>
          </cell>
          <cell r="G2728" t="str">
            <v>UN</v>
          </cell>
          <cell r="H2728" t="str">
            <v>NÃO</v>
          </cell>
          <cell r="I2728" t="n">
            <v>9.931090543922263</v>
          </cell>
        </row>
        <row r="2729">
          <cell r="A2729" t="n">
            <v>90522109</v>
          </cell>
          <cell r="B2729" t="n">
            <v>20</v>
          </cell>
          <cell r="C2729" t="str">
            <v xml:space="preserve">CLORIDRATO DE LIDOCAINA 5% - 25GRA POMADA</v>
          </cell>
          <cell r="D2729" t="str">
            <v xml:space="preserve">XYLOCAINA 5% - 25GRA POMADA</v>
          </cell>
          <cell r="E2729" t="str">
            <v>ASTRAZENECA</v>
          </cell>
          <cell r="F2729" t="n">
            <v>25</v>
          </cell>
          <cell r="G2729" t="str">
            <v>G</v>
          </cell>
          <cell r="H2729" t="str">
            <v>SIM</v>
          </cell>
          <cell r="I2729" t="n">
            <v>0.67526937146407229</v>
          </cell>
        </row>
        <row r="2730">
          <cell r="A2730" t="n">
            <v>92380468</v>
          </cell>
          <cell r="B2730" t="n">
            <v>20</v>
          </cell>
          <cell r="C2730" t="str">
            <v xml:space="preserve">FLUCONAZOL - 150MG</v>
          </cell>
          <cell r="D2730" t="str">
            <v xml:space="preserve">FLUCOZEN - 150MG</v>
          </cell>
          <cell r="E2730" t="str">
            <v>CAZI</v>
          </cell>
          <cell r="F2730" t="n">
            <v>1</v>
          </cell>
          <cell r="G2730" t="str">
            <v>CAP</v>
          </cell>
          <cell r="H2730" t="str">
            <v>NÃO</v>
          </cell>
          <cell r="I2730" t="n">
            <v>33.075390504807196</v>
          </cell>
        </row>
        <row r="2731">
          <cell r="A2731" t="n">
            <v>92452485</v>
          </cell>
          <cell r="B2731" t="n">
            <v>20</v>
          </cell>
          <cell r="C2731" t="str">
            <v xml:space="preserve">VARFARINA SODICA - 5MG</v>
          </cell>
          <cell r="D2731" t="str">
            <v xml:space="preserve">MAREVAN - 5MG</v>
          </cell>
          <cell r="E2731" t="str">
            <v>FARMOQUIMICA</v>
          </cell>
          <cell r="F2731" t="n">
            <v>1</v>
          </cell>
          <cell r="G2731" t="str">
            <v>COM</v>
          </cell>
          <cell r="H2731" t="str">
            <v>NÃO</v>
          </cell>
          <cell r="I2731" t="n">
            <v>0.66571650053631293</v>
          </cell>
        </row>
        <row r="2732">
          <cell r="A2732" t="n">
            <v>92253032</v>
          </cell>
          <cell r="B2732" t="n">
            <v>20</v>
          </cell>
          <cell r="C2732" t="str">
            <v xml:space="preserve">SOLUÇÃO DE GLICOSE 50% SOL. INJ. AMP. X 10 ML</v>
          </cell>
          <cell r="D2732" t="str">
            <v xml:space="preserve">SOLUÇÃO DE GLICOSE 50% SOL. INJ. AMP. X 10 ML</v>
          </cell>
          <cell r="E2732" t="str">
            <v>EQUIPLEX</v>
          </cell>
          <cell r="F2732" t="n">
            <v>1</v>
          </cell>
          <cell r="G2732" t="str">
            <v>AMP</v>
          </cell>
          <cell r="H2732" t="str">
            <v>NÃO</v>
          </cell>
          <cell r="I2732" t="n">
            <v>0.59001448653242239</v>
          </cell>
        </row>
        <row r="2733">
          <cell r="A2733" t="n">
            <v>92397433</v>
          </cell>
          <cell r="B2733" t="n">
            <v>20</v>
          </cell>
          <cell r="C2733" t="str">
            <v xml:space="preserve">CETOCONAZOL - 20MG30GRA CREME</v>
          </cell>
          <cell r="D2733" t="str">
            <v xml:space="preserve">CETOCONAZOL - 20MG30GRA</v>
          </cell>
          <cell r="E2733" t="str">
            <v xml:space="preserve">EMS SA</v>
          </cell>
          <cell r="F2733" t="n">
            <v>30</v>
          </cell>
          <cell r="G2733" t="str">
            <v>G</v>
          </cell>
          <cell r="H2733" t="str">
            <v>SIM</v>
          </cell>
          <cell r="I2733" t="n">
            <v>0.55040132813853793</v>
          </cell>
        </row>
        <row r="2734">
          <cell r="A2734" t="n">
            <v>92411533</v>
          </cell>
          <cell r="B2734" t="n">
            <v>20</v>
          </cell>
          <cell r="C2734" t="str">
            <v xml:space="preserve">METRONIDAZOL - 100MG  50GRA GEL</v>
          </cell>
          <cell r="D2734" t="str">
            <v xml:space="preserve">METRONIDAZOL - 100MG  50GRA</v>
          </cell>
          <cell r="E2734" t="str">
            <v xml:space="preserve">EMS SA</v>
          </cell>
          <cell r="F2734" t="n">
            <v>1</v>
          </cell>
          <cell r="G2734" t="str">
            <v>UN</v>
          </cell>
          <cell r="H2734" t="str">
            <v>NÃO</v>
          </cell>
          <cell r="I2734" t="n">
            <v>12.376975934548957</v>
          </cell>
        </row>
        <row r="2735">
          <cell r="A2735" t="n">
            <v>90171551</v>
          </cell>
          <cell r="B2735" t="n">
            <v>20</v>
          </cell>
          <cell r="C2735" t="str">
            <v xml:space="preserve">FLUCONAZOL 150  MG CX. 2 CAP.</v>
          </cell>
          <cell r="D2735" t="str">
            <v xml:space="preserve">FLUCONAZOL 150  MG</v>
          </cell>
          <cell r="E2735" t="str">
            <v xml:space="preserve">TEUTO BRAS.</v>
          </cell>
          <cell r="F2735" t="n">
            <v>1</v>
          </cell>
          <cell r="G2735" t="str">
            <v>COM</v>
          </cell>
          <cell r="H2735" t="str">
            <v>NÃO</v>
          </cell>
          <cell r="I2735" t="n">
            <v>7.5927341421594878</v>
          </cell>
        </row>
        <row r="2736">
          <cell r="A2736" t="n">
            <v>90180097</v>
          </cell>
          <cell r="B2736" t="n">
            <v>20</v>
          </cell>
          <cell r="C2736" t="str">
            <v xml:space="preserve">DIPIRONA SÓDICA</v>
          </cell>
          <cell r="D2736" t="str">
            <v xml:space="preserve">DIPIRONA SÓDICA 500 MG CX. 30 CP.</v>
          </cell>
          <cell r="E2736" t="str">
            <v>MEDLEY</v>
          </cell>
          <cell r="F2736" t="n">
            <v>1</v>
          </cell>
          <cell r="G2736" t="str">
            <v>COM</v>
          </cell>
          <cell r="H2736" t="str">
            <v>NÃO</v>
          </cell>
          <cell r="I2736" t="n">
            <v>0.7447370797097097</v>
          </cell>
        </row>
        <row r="2737">
          <cell r="A2737" t="n">
            <v>90125657</v>
          </cell>
          <cell r="B2737" t="n">
            <v>20</v>
          </cell>
          <cell r="C2737" t="str">
            <v xml:space="preserve">BISACODIL - 5MG</v>
          </cell>
          <cell r="D2737" t="str">
            <v xml:space="preserve">BISALAX - 5MG</v>
          </cell>
          <cell r="E2737" t="str">
            <v xml:space="preserve">UNIAO QUIMICA</v>
          </cell>
          <cell r="F2737" t="n">
            <v>1</v>
          </cell>
          <cell r="G2737" t="str">
            <v>DRG</v>
          </cell>
          <cell r="H2737" t="str">
            <v>NÃO</v>
          </cell>
          <cell r="I2737" t="n">
            <v>0.27050484150239751</v>
          </cell>
        </row>
        <row r="2738">
          <cell r="A2738" t="n">
            <v>90249267</v>
          </cell>
          <cell r="B2738" t="n">
            <v>20</v>
          </cell>
          <cell r="C2738" t="str">
            <v xml:space="preserve">CLORIDRATO DE DOPAMINA - 50MG (5MGML) SOL. INJ.</v>
          </cell>
          <cell r="D2738" t="str">
            <v xml:space="preserve">DOPIMEX - 50MG (5MGML) SOL. INJ.</v>
          </cell>
          <cell r="E2738" t="str">
            <v>NOVAFARMA</v>
          </cell>
          <cell r="F2738" t="n">
            <v>1</v>
          </cell>
          <cell r="G2738" t="str">
            <v>AMP</v>
          </cell>
          <cell r="H2738" t="str">
            <v>NÃO</v>
          </cell>
          <cell r="I2738" t="n">
            <v>1.9629923589071865</v>
          </cell>
        </row>
        <row r="2739">
          <cell r="A2739" t="n">
            <v>92423205</v>
          </cell>
          <cell r="B2739" t="n">
            <v>20</v>
          </cell>
          <cell r="C2739" t="str">
            <v xml:space="preserve">LEVOTIROXINA SODICA - 75MCG</v>
          </cell>
          <cell r="D2739" t="str">
            <v xml:space="preserve">PURAN T4 - 75MCG</v>
          </cell>
          <cell r="E2739" t="str">
            <v>SANOFI-AVENTIS</v>
          </cell>
          <cell r="F2739" t="n">
            <v>1</v>
          </cell>
          <cell r="G2739" t="str">
            <v>COM</v>
          </cell>
          <cell r="H2739" t="str">
            <v>NÃO</v>
          </cell>
          <cell r="I2739" t="n">
            <v>0.42117781785063446</v>
          </cell>
        </row>
        <row r="2740">
          <cell r="A2740" t="n">
            <v>90153782</v>
          </cell>
          <cell r="B2740" t="n">
            <v>20</v>
          </cell>
          <cell r="C2740" t="str">
            <v xml:space="preserve">ESPIRONOLACTONA - 100MG</v>
          </cell>
          <cell r="D2740" t="str">
            <v xml:space="preserve">DIACQUA  - 100MG</v>
          </cell>
          <cell r="E2740" t="str">
            <v>EUROFARMA</v>
          </cell>
          <cell r="F2740" t="n">
            <v>1</v>
          </cell>
          <cell r="G2740" t="str">
            <v>COM</v>
          </cell>
          <cell r="H2740" t="str">
            <v>NÃO</v>
          </cell>
          <cell r="I2740" t="n">
            <v>1.2253532569422789</v>
          </cell>
        </row>
        <row r="2741">
          <cell r="A2741" t="n">
            <v>90283848</v>
          </cell>
          <cell r="B2741" t="n">
            <v>20</v>
          </cell>
          <cell r="C2741" t="str">
            <v xml:space="preserve">BROMOPRIDA - 5MGML  2ML</v>
          </cell>
          <cell r="D2741" t="str">
            <v xml:space="preserve">BROMOPRIDA - 5MGML  2ML</v>
          </cell>
          <cell r="E2741" t="str">
            <v>HIPOLABOR</v>
          </cell>
          <cell r="F2741" t="n">
            <v>1</v>
          </cell>
          <cell r="G2741" t="str">
            <v>AMP</v>
          </cell>
          <cell r="H2741" t="str">
            <v>NÃO</v>
          </cell>
          <cell r="I2741" t="n">
            <v>2.7195370917954222</v>
          </cell>
        </row>
        <row r="2742">
          <cell r="A2742" t="n">
            <v>90181018</v>
          </cell>
          <cell r="B2742" t="n">
            <v>20</v>
          </cell>
          <cell r="C2742" t="str">
            <v xml:space="preserve">CLORIDRATO DE PROMETAZINA - 0,02G30GRA CREME</v>
          </cell>
          <cell r="D2742" t="str">
            <v xml:space="preserve">FENERGAN - 0,02G30GRA</v>
          </cell>
          <cell r="E2742" t="str">
            <v>SANOFI-AVENTIS</v>
          </cell>
          <cell r="F2742" t="n">
            <v>30</v>
          </cell>
          <cell r="G2742" t="str">
            <v>G</v>
          </cell>
          <cell r="H2742" t="str">
            <v>SIM</v>
          </cell>
          <cell r="I2742" t="n">
            <v>0.46286504591594096</v>
          </cell>
        </row>
        <row r="2743">
          <cell r="A2743" t="n">
            <v>90225783</v>
          </cell>
          <cell r="B2743" t="n">
            <v>20</v>
          </cell>
          <cell r="C2743" t="str">
            <v xml:space="preserve">RETINOL+COLECALCIFEROL+ÓXIDO DE ZINCO POMADA DERM. BISN. X 45 G</v>
          </cell>
          <cell r="D2743" t="str">
            <v xml:space="preserve">PRATIGLOS POMADA DERM. BISN. X 45 G</v>
          </cell>
          <cell r="E2743" t="str">
            <v xml:space="preserve">PRATI DONADUZZI</v>
          </cell>
          <cell r="F2743" t="n">
            <v>45</v>
          </cell>
          <cell r="G2743" t="str">
            <v>G</v>
          </cell>
          <cell r="H2743" t="str">
            <v>SIM</v>
          </cell>
          <cell r="I2743" t="n">
            <v>0.30575897084200004</v>
          </cell>
        </row>
        <row r="2744">
          <cell r="A2744" t="n">
            <v>90126823</v>
          </cell>
          <cell r="B2744" t="n">
            <v>20</v>
          </cell>
          <cell r="C2744" t="str">
            <v xml:space="preserve">PARACETAMOL 200 MGML SOL. ORAL FR. GTS. X 15 ML</v>
          </cell>
          <cell r="D2744" t="str">
            <v xml:space="preserve">PARACETAMOL 200 MGML SOL. ORAL FR. GTS. X 15 ML</v>
          </cell>
          <cell r="E2744" t="str">
            <v>BIOSINTETICA</v>
          </cell>
          <cell r="F2744" t="n">
            <v>300</v>
          </cell>
          <cell r="G2744" t="str">
            <v>GTS</v>
          </cell>
          <cell r="H2744" t="str">
            <v>SIM</v>
          </cell>
          <cell r="I2744" t="n">
            <v>0.027246026501316075</v>
          </cell>
        </row>
        <row r="2745">
          <cell r="A2745" t="n">
            <v>90135458</v>
          </cell>
          <cell r="B2745" t="n">
            <v>20</v>
          </cell>
          <cell r="C2745" t="str">
            <v xml:space="preserve">CLORIDRATO DE METOCLOPRAMIDA 10 MG (5 MGML) SOL. INJ. CX. 100 AMP. X 2 ML</v>
          </cell>
          <cell r="D2745" t="str">
            <v xml:space="preserve">ARISTOPRAMIDA 10 MG (5 MGML) SOL. INJ. CX. 100 AMP. X 2 ML</v>
          </cell>
          <cell r="E2745" t="str">
            <v>ARISTON</v>
          </cell>
          <cell r="F2745" t="n">
            <v>1</v>
          </cell>
          <cell r="G2745" t="str">
            <v>AMP</v>
          </cell>
          <cell r="H2745" t="str">
            <v>NÃO</v>
          </cell>
          <cell r="I2745" t="n">
            <v>0.89033588887778825</v>
          </cell>
        </row>
        <row r="2746">
          <cell r="A2746" t="n">
            <v>91513057</v>
          </cell>
          <cell r="B2746" t="n">
            <v>20</v>
          </cell>
          <cell r="C2746" t="str">
            <v xml:space="preserve">CLORIDRATO DE CIPROFLOXACINO - 3,5GRA POMADA OFT.</v>
          </cell>
          <cell r="D2746" t="str">
            <v xml:space="preserve">BIAMOTIL - 3,5GRA POMADA OFT.</v>
          </cell>
          <cell r="E2746" t="str">
            <v>ALLERGAN</v>
          </cell>
          <cell r="F2746" t="n">
            <v>3.5</v>
          </cell>
          <cell r="G2746" t="str">
            <v>G</v>
          </cell>
          <cell r="H2746" t="str">
            <v>SIM</v>
          </cell>
          <cell r="I2746" t="n">
            <v>5.3569518570096912</v>
          </cell>
        </row>
        <row r="2747">
          <cell r="A2747" t="n">
            <v>92367275</v>
          </cell>
          <cell r="B2747" t="n">
            <v>20</v>
          </cell>
          <cell r="C2747" t="str">
            <v xml:space="preserve">ALBENDAZOL 40 MGML SUSP. ORAL FR. VD. X 10 ML</v>
          </cell>
          <cell r="D2747" t="str">
            <v xml:space="preserve">ALBENTEL  40 MGML SUSP. ORAL FR. VD. X 10 ML</v>
          </cell>
          <cell r="E2747" t="str">
            <v xml:space="preserve">TEUTO BRAS.</v>
          </cell>
          <cell r="F2747" t="n">
            <v>1</v>
          </cell>
          <cell r="G2747" t="str">
            <v>FR</v>
          </cell>
          <cell r="H2747" t="str">
            <v>NÃO</v>
          </cell>
          <cell r="I2747" t="n">
            <v>5.6615942180299044</v>
          </cell>
        </row>
        <row r="2748">
          <cell r="A2748" t="n">
            <v>90199626</v>
          </cell>
          <cell r="B2748" t="n">
            <v>20</v>
          </cell>
          <cell r="C2748" t="str">
            <v xml:space="preserve">DIANEAL PD2 CAPD SOL. DIAL. PERIT. ULTRABAG 2,5 L DEXT. 2,5% B PI FLEX 2,5 L BAIXO TEOR DE CÁLCIO</v>
          </cell>
          <cell r="D2748" t="str">
            <v xml:space="preserve">DIANEAL PD2 CAPD SOL. DIAL. PERIT. ULTRABAG 2,5 L DEXT. 2,5% B PI FLEX 2,5 L BAIXO TEOR DE CÁLCIO</v>
          </cell>
          <cell r="E2748" t="str">
            <v xml:space="preserve">BAXTER HEALTHCARE - USA</v>
          </cell>
          <cell r="F2748" t="n">
            <v>1</v>
          </cell>
          <cell r="G2748" t="str">
            <v>FR</v>
          </cell>
          <cell r="H2748" t="str">
            <v>NÃO</v>
          </cell>
          <cell r="I2748" t="n">
            <v>48.098921342822948</v>
          </cell>
        </row>
        <row r="2749">
          <cell r="A2749" t="n">
            <v>90089634</v>
          </cell>
          <cell r="B2749" t="n">
            <v>20</v>
          </cell>
          <cell r="C2749" t="str">
            <v xml:space="preserve">VASELINA LÍQUIDA FR. X 1000 ML</v>
          </cell>
          <cell r="D2749" t="str">
            <v xml:space="preserve">VASELINA LÍQUIDA FR. X 1000 ML</v>
          </cell>
          <cell r="E2749" t="str">
            <v>RIOQUIMICA</v>
          </cell>
          <cell r="F2749" t="n">
            <v>1000</v>
          </cell>
          <cell r="G2749" t="str">
            <v>ML</v>
          </cell>
          <cell r="H2749" t="str">
            <v>SIM</v>
          </cell>
          <cell r="I2749" t="n">
            <v>0.031407877742514981</v>
          </cell>
        </row>
        <row r="2750">
          <cell r="A2750" t="n">
            <v>90268067</v>
          </cell>
          <cell r="B2750" t="n">
            <v>20</v>
          </cell>
          <cell r="C2750" t="str">
            <v xml:space="preserve">CLORIDRATO DE CLORPROMAZINA - 100MG</v>
          </cell>
          <cell r="D2750" t="str">
            <v xml:space="preserve">LONGACTIL - 100MG</v>
          </cell>
          <cell r="E2750" t="str">
            <v>CRISTALIA</v>
          </cell>
          <cell r="F2750" t="n">
            <v>1</v>
          </cell>
          <cell r="G2750" t="str">
            <v>COM</v>
          </cell>
          <cell r="H2750" t="str">
            <v>NÃO</v>
          </cell>
          <cell r="I2750" t="n">
            <v>0.39867137580949535</v>
          </cell>
        </row>
        <row r="2751">
          <cell r="A2751" t="n">
            <v>92468853</v>
          </cell>
          <cell r="B2751" t="n">
            <v>20</v>
          </cell>
          <cell r="C2751" t="str">
            <v xml:space="preserve">BENZOILMETRONIDAZOL - 40MG  80ML</v>
          </cell>
          <cell r="D2751" t="str">
            <v xml:space="preserve">BENZOILMETRONIDAZOL - 40MG  80ML</v>
          </cell>
          <cell r="E2751" t="str">
            <v xml:space="preserve">NEO QUIMICA</v>
          </cell>
          <cell r="F2751" t="n">
            <v>80</v>
          </cell>
          <cell r="G2751" t="str">
            <v>ML</v>
          </cell>
          <cell r="H2751" t="str">
            <v>SIM</v>
          </cell>
          <cell r="I2751" t="n">
            <v>0.095820638939662167</v>
          </cell>
        </row>
        <row r="2752">
          <cell r="A2752" t="n">
            <v>92392920</v>
          </cell>
          <cell r="B2752" t="n">
            <v>20</v>
          </cell>
          <cell r="C2752" t="str">
            <v xml:space="preserve">CARVEDILOL - 6,25MG</v>
          </cell>
          <cell r="D2752" t="str">
            <v xml:space="preserve">CARDILOL - 6,25MG</v>
          </cell>
          <cell r="E2752" t="str">
            <v>LIBBS</v>
          </cell>
          <cell r="F2752" t="n">
            <v>1</v>
          </cell>
          <cell r="G2752" t="str">
            <v>COM</v>
          </cell>
          <cell r="H2752" t="str">
            <v>NÃO</v>
          </cell>
          <cell r="I2752" t="n">
            <v>0.95512038022485435</v>
          </cell>
        </row>
        <row r="2753">
          <cell r="A2753" t="n">
            <v>91319021</v>
          </cell>
          <cell r="B2753" t="n">
            <v>20</v>
          </cell>
          <cell r="C2753" t="str">
            <v xml:space="preserve">TIOPENTAL SÓDICO 0,5 G PÓ SOL. INJ. CX. 25 FA</v>
          </cell>
          <cell r="D2753" t="str">
            <v xml:space="preserve">THIOPENTAX 0,5 G PÓ SOL. INJ. CX. 25 FA</v>
          </cell>
          <cell r="E2753" t="str">
            <v>CRISTALIA</v>
          </cell>
          <cell r="F2753" t="n">
            <v>1</v>
          </cell>
          <cell r="G2753" t="str">
            <v>FA</v>
          </cell>
          <cell r="H2753" t="str">
            <v>NÃO</v>
          </cell>
          <cell r="I2753" t="n">
            <v>23.838818469494814</v>
          </cell>
        </row>
        <row r="2754">
          <cell r="A2754" t="n">
            <v>90490010</v>
          </cell>
          <cell r="B2754" t="n">
            <v>20</v>
          </cell>
          <cell r="C2754" t="str">
            <v xml:space="preserve">TOBRAMICINA ( SULFATO ) COLIRIO 0,3% - 5ML</v>
          </cell>
          <cell r="D2754" t="str">
            <v xml:space="preserve">TOBREX COLIRIO 0,3% - 5ML</v>
          </cell>
          <cell r="E2754" t="str">
            <v>ALCON</v>
          </cell>
          <cell r="F2754" t="n">
            <v>100</v>
          </cell>
          <cell r="G2754" t="str">
            <v>GTS</v>
          </cell>
          <cell r="H2754" t="str">
            <v>SIM</v>
          </cell>
          <cell r="I2754" t="n">
            <v>0.22764951415440002</v>
          </cell>
        </row>
        <row r="2755">
          <cell r="A2755" t="n">
            <v>92371280</v>
          </cell>
          <cell r="B2755" t="n">
            <v>20</v>
          </cell>
          <cell r="C2755" t="str">
            <v xml:space="preserve">DIMETICONA - 75MG  10ML</v>
          </cell>
          <cell r="D2755" t="str">
            <v xml:space="preserve">FREEGAS - 75MG  10ML</v>
          </cell>
          <cell r="E2755" t="str">
            <v xml:space="preserve">PRATI DONADUZZI</v>
          </cell>
          <cell r="F2755" t="n">
            <v>200</v>
          </cell>
          <cell r="G2755" t="str">
            <v>GTS</v>
          </cell>
          <cell r="H2755" t="str">
            <v>SIM</v>
          </cell>
          <cell r="I2755" t="n">
            <v>0.01570393887125749</v>
          </cell>
        </row>
        <row r="2756">
          <cell r="A2756" t="n">
            <v>92459056</v>
          </cell>
          <cell r="B2756" t="n">
            <v>20</v>
          </cell>
          <cell r="C2756" t="str">
            <v xml:space="preserve">LEVOBUPIVACAÍNA+EPINEFRINA 0,75 % + 9,1 MCGML SOL. INJ. CX. 10 EST. FA X 20 ML</v>
          </cell>
          <cell r="D2756" t="str">
            <v xml:space="preserve">NOVABUPI + EPINEFRINA 0,75 % + 9,1 MCGML SOL. INJ. CX. 10 EST. FA X 20 ML</v>
          </cell>
          <cell r="E2756" t="str">
            <v>CRISTALIA</v>
          </cell>
          <cell r="F2756" t="n">
            <v>20</v>
          </cell>
          <cell r="G2756" t="str">
            <v>ML</v>
          </cell>
          <cell r="H2756" t="str">
            <v>SIM</v>
          </cell>
          <cell r="I2756" t="n">
            <v>1.746805026681</v>
          </cell>
        </row>
        <row r="2757">
          <cell r="A2757" t="n">
            <v>91025010</v>
          </cell>
          <cell r="B2757" t="n">
            <v>20</v>
          </cell>
          <cell r="C2757" t="str">
            <v xml:space="preserve">ACIDO URSODESOXICOLICO - 150MG</v>
          </cell>
          <cell r="D2757" t="str">
            <v xml:space="preserve">URSACOL - 150MG</v>
          </cell>
          <cell r="E2757" t="str">
            <v>ZAMBON</v>
          </cell>
          <cell r="F2757" t="n">
            <v>1</v>
          </cell>
          <cell r="G2757" t="str">
            <v>COM</v>
          </cell>
          <cell r="H2757" t="str">
            <v>NÃO</v>
          </cell>
          <cell r="I2757" t="n">
            <v>3.1440272191838812</v>
          </cell>
        </row>
        <row r="2758">
          <cell r="A2758" t="n">
            <v>90298519</v>
          </cell>
          <cell r="B2758" t="n">
            <v>20</v>
          </cell>
          <cell r="C2758" t="str">
            <v>RISPERIDONA</v>
          </cell>
          <cell r="D2758" t="str">
            <v xml:space="preserve">RIPEVIL 1 MG CX. 20 CP. REV.</v>
          </cell>
          <cell r="E2758" t="str">
            <v xml:space="preserve">DR. REDDY`S</v>
          </cell>
          <cell r="F2758" t="n">
            <v>1</v>
          </cell>
          <cell r="G2758" t="str">
            <v>COM</v>
          </cell>
          <cell r="H2758" t="str">
            <v>NÃO</v>
          </cell>
          <cell r="I2758" t="n">
            <v>1.711729336967067</v>
          </cell>
        </row>
        <row r="2759">
          <cell r="A2759" t="n">
            <v>90213041</v>
          </cell>
          <cell r="B2759" t="n">
            <v>20</v>
          </cell>
          <cell r="C2759" t="str">
            <v xml:space="preserve">FENOBARBITAL - 4%  20ML</v>
          </cell>
          <cell r="D2759" t="str">
            <v xml:space="preserve">GARDENAL - 4%  20ML</v>
          </cell>
          <cell r="E2759" t="str">
            <v>SANOFI-AVENTIS</v>
          </cell>
          <cell r="F2759" t="n">
            <v>400</v>
          </cell>
          <cell r="G2759" t="str">
            <v>GTS</v>
          </cell>
          <cell r="H2759" t="str">
            <v>SIM</v>
          </cell>
          <cell r="I2759" t="n">
            <v>0.016188481020760242</v>
          </cell>
        </row>
        <row r="2760">
          <cell r="A2760" t="n">
            <v>92469825</v>
          </cell>
          <cell r="B2760" t="n">
            <v>20</v>
          </cell>
          <cell r="C2760" t="str">
            <v xml:space="preserve">DICLOFENACO SODICO - 75MG  3ML INJ.</v>
          </cell>
          <cell r="D2760" t="str">
            <v xml:space="preserve">DICLOFENACO SODICO - 75MG  3ML INJ.</v>
          </cell>
          <cell r="E2760" t="str">
            <v xml:space="preserve">NEO QUIMICA</v>
          </cell>
          <cell r="F2760" t="n">
            <v>1</v>
          </cell>
          <cell r="G2760" t="str">
            <v>AMP</v>
          </cell>
          <cell r="H2760" t="str">
            <v>NÃO</v>
          </cell>
          <cell r="I2760" t="n">
            <v>1.2948403492004825</v>
          </cell>
        </row>
        <row r="2761">
          <cell r="A2761" t="n">
            <v>92371302</v>
          </cell>
          <cell r="B2761" t="n">
            <v>20</v>
          </cell>
          <cell r="C2761" t="str">
            <v xml:space="preserve">CARBOXIMETILCELULOSE SODICA - 15ML</v>
          </cell>
          <cell r="D2761" t="str">
            <v xml:space="preserve">FRESH TEARS - 15ML</v>
          </cell>
          <cell r="E2761" t="str">
            <v>ALLERGAN</v>
          </cell>
          <cell r="F2761" t="n">
            <v>300</v>
          </cell>
          <cell r="G2761" t="str">
            <v>GTS</v>
          </cell>
          <cell r="H2761" t="str">
            <v>SIM</v>
          </cell>
          <cell r="I2761" t="n">
            <v>0.15946603760962241</v>
          </cell>
        </row>
        <row r="2762">
          <cell r="A2762" t="n">
            <v>92414770</v>
          </cell>
          <cell r="B2762" t="n">
            <v>20</v>
          </cell>
          <cell r="C2762" t="str">
            <v xml:space="preserve">FERRO QUELATO GLICINATO - 5ML</v>
          </cell>
          <cell r="D2762" t="str">
            <v xml:space="preserve">NEUTROFER - 5ML</v>
          </cell>
          <cell r="E2762" t="str">
            <v xml:space="preserve">SIGMA PHARMA</v>
          </cell>
          <cell r="F2762" t="n">
            <v>1</v>
          </cell>
          <cell r="G2762" t="str">
            <v>FLAC</v>
          </cell>
          <cell r="H2762" t="str">
            <v>NÃO</v>
          </cell>
          <cell r="I2762" t="n">
            <v>2.3860008036162736</v>
          </cell>
        </row>
        <row r="2763">
          <cell r="A2763" t="n">
            <v>90162943</v>
          </cell>
          <cell r="B2763" t="n">
            <v>20</v>
          </cell>
          <cell r="C2763" t="str">
            <v xml:space="preserve">OLANZAPINA 5 MG CX. 28 CP. ORODISPERSÍVEL</v>
          </cell>
          <cell r="D2763" t="str">
            <v xml:space="preserve">ZYPREXA ZYDIS 5 MG CX. 28 CP. ORODISPERSÍVEL</v>
          </cell>
          <cell r="E2763" t="str">
            <v xml:space="preserve">ELI LILLY DO BRASIL LTDA</v>
          </cell>
          <cell r="F2763" t="n">
            <v>1</v>
          </cell>
          <cell r="G2763" t="str">
            <v>COM</v>
          </cell>
          <cell r="H2763" t="str">
            <v>NÃO</v>
          </cell>
          <cell r="I2763" t="n">
            <v>15.494553019640721</v>
          </cell>
        </row>
        <row r="2764">
          <cell r="A2764" t="n">
            <v>90136993</v>
          </cell>
          <cell r="B2764" t="n">
            <v>20</v>
          </cell>
          <cell r="C2764" t="str">
            <v xml:space="preserve">MESALAZINA 400 MG CX. 30 CP. REV.</v>
          </cell>
          <cell r="D2764" t="str">
            <v xml:space="preserve">MESACOL 400 MG</v>
          </cell>
          <cell r="E2764" t="str">
            <v xml:space="preserve">NYCOMED PHARMA</v>
          </cell>
          <cell r="F2764" t="n">
            <v>1</v>
          </cell>
          <cell r="G2764" t="str">
            <v>COM</v>
          </cell>
          <cell r="H2764" t="str">
            <v>NÃO</v>
          </cell>
          <cell r="I2764" t="n">
            <v>3.0935802761006421</v>
          </cell>
        </row>
        <row r="2765">
          <cell r="A2765" t="n">
            <v>92454607</v>
          </cell>
          <cell r="B2765" t="n">
            <v>20</v>
          </cell>
          <cell r="C2765" t="str">
            <v xml:space="preserve">NITRENDIPINO - 10MG</v>
          </cell>
          <cell r="D2765" t="str">
            <v xml:space="preserve">NITRENDIPINO - 10MG</v>
          </cell>
          <cell r="E2765" t="str">
            <v>BIOSINTETICA</v>
          </cell>
          <cell r="F2765" t="n">
            <v>1</v>
          </cell>
          <cell r="G2765" t="str">
            <v>COM</v>
          </cell>
          <cell r="H2765" t="str">
            <v>NÃO</v>
          </cell>
          <cell r="I2765" t="n">
            <v>0.70155854948522534</v>
          </cell>
        </row>
        <row r="2766">
          <cell r="A2766" t="n">
            <v>90249950</v>
          </cell>
          <cell r="B2766" t="n">
            <v>20</v>
          </cell>
          <cell r="C2766" t="str">
            <v xml:space="preserve">DOXICICLINA 100 MG CX. 15 CP. SOL.</v>
          </cell>
          <cell r="D2766" t="str">
            <v>DOXICICLINA</v>
          </cell>
          <cell r="E2766" t="str">
            <v>SANDOZ</v>
          </cell>
          <cell r="F2766" t="n">
            <v>1</v>
          </cell>
          <cell r="G2766" t="str">
            <v>COM</v>
          </cell>
          <cell r="H2766" t="str">
            <v>NÃO</v>
          </cell>
          <cell r="I2766" t="n">
            <v>2.0885371500497842</v>
          </cell>
        </row>
        <row r="2767">
          <cell r="A2767" t="n">
            <v>90202732</v>
          </cell>
          <cell r="B2767" t="n">
            <v>20</v>
          </cell>
          <cell r="C2767" t="str">
            <v xml:space="preserve">CLORIDRATO DE BUPIVACAÍNA - 0,5% (5 MGML) SV SOL. INJ.</v>
          </cell>
          <cell r="D2767" t="str">
            <v xml:space="preserve">CLORIDRATO DE BUPIVACAÍNA - 0,5% (5 MGML) SV SOL. INJ.</v>
          </cell>
          <cell r="E2767" t="str">
            <v>HYPOFARMA</v>
          </cell>
          <cell r="F2767" t="n">
            <v>20</v>
          </cell>
          <cell r="G2767" t="str">
            <v>ML</v>
          </cell>
          <cell r="H2767" t="str">
            <v>SIM</v>
          </cell>
          <cell r="I2767" t="n">
            <v>0.70667480053929277</v>
          </cell>
        </row>
        <row r="2768">
          <cell r="A2768" t="n">
            <v>92389015</v>
          </cell>
          <cell r="B2768" t="n">
            <v>20</v>
          </cell>
          <cell r="C2768" t="str">
            <v xml:space="preserve">SULFATO DE AMICACINA 250 MG (125 MGML) CX. 50 AMP. X 2 ML</v>
          </cell>
          <cell r="D2768" t="str">
            <v xml:space="preserve">AMICILON 250 MG (125 MGML) CX. 50 AMP. X 2 ML</v>
          </cell>
          <cell r="E2768" t="str">
            <v>ARISTON</v>
          </cell>
          <cell r="F2768" t="n">
            <v>1</v>
          </cell>
          <cell r="G2768" t="str">
            <v>AMP</v>
          </cell>
          <cell r="H2768" t="str">
            <v>NÃO</v>
          </cell>
          <cell r="I2768" t="n">
            <v>0.87414066154895176</v>
          </cell>
        </row>
        <row r="2769">
          <cell r="A2769" t="n">
            <v>90127137</v>
          </cell>
          <cell r="B2769" t="n">
            <v>20</v>
          </cell>
          <cell r="C2769" t="str">
            <v xml:space="preserve">CLORIDRATO DE CIPROFLOXACINO - 500MG</v>
          </cell>
          <cell r="D2769" t="str">
            <v xml:space="preserve">CLORIDRATO DE CIPROFLOXACINO - 500MG</v>
          </cell>
          <cell r="E2769" t="str">
            <v>BIOSINTETICA</v>
          </cell>
          <cell r="F2769" t="n">
            <v>1</v>
          </cell>
          <cell r="G2769" t="str">
            <v>COM</v>
          </cell>
          <cell r="H2769" t="str">
            <v>NÃO</v>
          </cell>
          <cell r="I2769" t="n">
            <v>7.0526375989082339</v>
          </cell>
        </row>
        <row r="2770">
          <cell r="A2770" t="n">
            <v>92409083</v>
          </cell>
          <cell r="B2770" t="n">
            <v>20</v>
          </cell>
          <cell r="C2770" t="str">
            <v xml:space="preserve">DIMETICONA - 125MG</v>
          </cell>
          <cell r="D2770" t="str">
            <v xml:space="preserve">LUFTAL MAX - 125MG GEL</v>
          </cell>
          <cell r="E2770" t="str">
            <v>B-MS</v>
          </cell>
          <cell r="F2770" t="n">
            <v>1</v>
          </cell>
          <cell r="G2770" t="str">
            <v>CAP</v>
          </cell>
          <cell r="H2770" t="str">
            <v>NÃO</v>
          </cell>
          <cell r="I2770" t="n">
            <v>1.9425215736605854</v>
          </cell>
        </row>
        <row r="2771">
          <cell r="A2771" t="n">
            <v>90201914</v>
          </cell>
          <cell r="B2771" t="n">
            <v>20</v>
          </cell>
          <cell r="C2771" t="str">
            <v xml:space="preserve">SUCCINATO SÓDICO DE METILPREDNISOLONA</v>
          </cell>
          <cell r="D2771" t="str">
            <v xml:space="preserve">SOLUPREN 500 MG PÓ LIÓF. INJ. CX. 25  FA + 25 AMP. DIL. X 8 ML</v>
          </cell>
          <cell r="E2771" t="str">
            <v>BERGAMO</v>
          </cell>
          <cell r="F2771" t="n">
            <v>1</v>
          </cell>
          <cell r="G2771" t="str">
            <v>UN</v>
          </cell>
          <cell r="H2771" t="str">
            <v>NÃO</v>
          </cell>
          <cell r="I2771" t="n">
            <v>91.0040938965777</v>
          </cell>
        </row>
        <row r="2772">
          <cell r="A2772" t="n">
            <v>90173244</v>
          </cell>
          <cell r="B2772" t="n">
            <v>20</v>
          </cell>
          <cell r="C2772" t="str">
            <v xml:space="preserve">LORAZEPAM 2 MG CX. 20 CP.</v>
          </cell>
          <cell r="D2772" t="str">
            <v xml:space="preserve">ANSIRAX 2 MG CX. 20 CP.</v>
          </cell>
          <cell r="E2772" t="str">
            <v xml:space="preserve">TEUTO BRAS.</v>
          </cell>
          <cell r="F2772" t="n">
            <v>1</v>
          </cell>
          <cell r="G2772" t="str">
            <v>COM</v>
          </cell>
          <cell r="H2772" t="str">
            <v>NÃO</v>
          </cell>
          <cell r="I2772" t="n">
            <v>0.6438614937215571</v>
          </cell>
        </row>
        <row r="2773">
          <cell r="A2773" t="n">
            <v>90301013</v>
          </cell>
          <cell r="B2773" t="n">
            <v>20</v>
          </cell>
          <cell r="C2773" t="str">
            <v xml:space="preserve">MALEATO DE METILERGOMETRINA - 1ML</v>
          </cell>
          <cell r="D2773" t="str">
            <v xml:space="preserve">METHERGIN - 1ML</v>
          </cell>
          <cell r="E2773" t="str">
            <v>NOVARTIS</v>
          </cell>
          <cell r="F2773" t="n">
            <v>1</v>
          </cell>
          <cell r="G2773" t="str">
            <v>AMP</v>
          </cell>
          <cell r="H2773" t="str">
            <v>NÃO</v>
          </cell>
          <cell r="I2773" t="n">
            <v>2.2142020473801542</v>
          </cell>
        </row>
        <row r="2774">
          <cell r="A2774" t="n">
            <v>90285026</v>
          </cell>
          <cell r="B2774" t="n">
            <v>20</v>
          </cell>
          <cell r="C2774" t="str">
            <v xml:space="preserve">CLORETO DE SÓDIO 0,9% SOL. INJ. SIST. FECH. CX. 40 FR.X 250ML</v>
          </cell>
          <cell r="D2774" t="str">
            <v xml:space="preserve">FISIOLÓGICO 0,9% SOL. INJ. SIST. FECH. CX. 40 FR.X 250ML</v>
          </cell>
          <cell r="E2774" t="str">
            <v>J.P</v>
          </cell>
          <cell r="F2774" t="n">
            <v>1</v>
          </cell>
          <cell r="G2774" t="str">
            <v>UN</v>
          </cell>
          <cell r="H2774" t="str">
            <v>NÃO</v>
          </cell>
          <cell r="I2774" t="n">
            <v>5.328262925644041</v>
          </cell>
        </row>
        <row r="2775">
          <cell r="A2775" t="n">
            <v>92469213</v>
          </cell>
          <cell r="B2775" t="n">
            <v>20</v>
          </cell>
          <cell r="C2775" t="str">
            <v xml:space="preserve">DIPIRONA SODICA - 500MG  10ML</v>
          </cell>
          <cell r="D2775" t="str">
            <v xml:space="preserve">DIPIRONA SODICA - 500MG  10ML</v>
          </cell>
          <cell r="E2775" t="str">
            <v xml:space="preserve">TEUTO BRAS.</v>
          </cell>
          <cell r="F2775" t="n">
            <v>200</v>
          </cell>
          <cell r="G2775" t="str">
            <v>GTS</v>
          </cell>
          <cell r="H2775" t="str">
            <v>SIM</v>
          </cell>
          <cell r="I2775" t="n">
            <v>0.016159823656429012</v>
          </cell>
        </row>
        <row r="2776">
          <cell r="A2776" t="n">
            <v>90267885</v>
          </cell>
          <cell r="B2776" t="n">
            <v>20</v>
          </cell>
          <cell r="C2776" t="str">
            <v>PARACETAMOL</v>
          </cell>
          <cell r="D2776" t="str">
            <v xml:space="preserve">TYLENOL 500 MG CX. 200 CP.</v>
          </cell>
          <cell r="E2776" t="str">
            <v xml:space="preserve">JANSSEN  J&amp;J</v>
          </cell>
          <cell r="F2776" t="n">
            <v>1</v>
          </cell>
          <cell r="G2776" t="str">
            <v>COM</v>
          </cell>
          <cell r="H2776" t="str">
            <v>NÃO</v>
          </cell>
          <cell r="I2776" t="n">
            <v>0.57902450970004016</v>
          </cell>
        </row>
        <row r="2777">
          <cell r="A2777" t="n">
            <v>90277350</v>
          </cell>
          <cell r="B2777" t="n">
            <v>20</v>
          </cell>
          <cell r="C2777" t="str">
            <v xml:space="preserve">CLORIDRATO DE AMBROXOL 6 MGML XPE. FR. PLÁST. X 120 ML</v>
          </cell>
          <cell r="D2777" t="str">
            <v xml:space="preserve">AMBROFLUX 6 MGML XPE. FR. PLÁST. X 120 ML</v>
          </cell>
          <cell r="E2777" t="str">
            <v>LUPER</v>
          </cell>
          <cell r="F2777" t="n">
            <v>120</v>
          </cell>
          <cell r="G2777" t="str">
            <v>ML</v>
          </cell>
          <cell r="H2777" t="str">
            <v>SIM</v>
          </cell>
          <cell r="I2777" t="n">
            <v>0.23555908306886236</v>
          </cell>
        </row>
        <row r="2778">
          <cell r="A2778" t="n">
            <v>92268013</v>
          </cell>
          <cell r="B2778" t="n">
            <v>20</v>
          </cell>
          <cell r="C2778" t="str">
            <v xml:space="preserve">CELECOXIB - 100MG</v>
          </cell>
          <cell r="D2778" t="str">
            <v xml:space="preserve">CELEBRA - 100MG</v>
          </cell>
          <cell r="E2778" t="str">
            <v xml:space="preserve">PHARMACIA PFIZER</v>
          </cell>
          <cell r="F2778" t="n">
            <v>1</v>
          </cell>
          <cell r="G2778" t="str">
            <v>CAP</v>
          </cell>
          <cell r="H2778" t="str">
            <v>NÃO</v>
          </cell>
          <cell r="I2778" t="n">
            <v>2.5227298863448731</v>
          </cell>
        </row>
        <row r="2779">
          <cell r="A2779" t="n">
            <v>90259297</v>
          </cell>
          <cell r="B2779" t="n">
            <v>20</v>
          </cell>
          <cell r="C2779" t="str">
            <v xml:space="preserve">DIAZEPAM - 10MG (5MGML) SOL. INJ.</v>
          </cell>
          <cell r="D2779" t="str">
            <v xml:space="preserve">DIAZEPAM - 10MG (5MGML) SOL. INJ.</v>
          </cell>
          <cell r="E2779" t="str">
            <v xml:space="preserve">TEUTO BRAS.</v>
          </cell>
          <cell r="F2779" t="n">
            <v>1</v>
          </cell>
          <cell r="G2779" t="str">
            <v>AMP</v>
          </cell>
          <cell r="H2779" t="str">
            <v>NÃO</v>
          </cell>
          <cell r="I2779" t="n">
            <v>0.81976584744196523</v>
          </cell>
        </row>
        <row r="2780">
          <cell r="A2780" t="n">
            <v>90158881</v>
          </cell>
          <cell r="B2780" t="n">
            <v>20</v>
          </cell>
          <cell r="C2780" t="str">
            <v xml:space="preserve">CLORIDRATO DE METFORMINA - 500MG</v>
          </cell>
          <cell r="D2780" t="str">
            <v xml:space="preserve">GLIFAGE XR - 500MG</v>
          </cell>
          <cell r="E2780" t="str">
            <v xml:space="preserve">MERCK S.A.</v>
          </cell>
          <cell r="F2780" t="n">
            <v>1</v>
          </cell>
          <cell r="G2780" t="str">
            <v>COM</v>
          </cell>
          <cell r="H2780" t="str">
            <v>NÃO</v>
          </cell>
          <cell r="I2780" t="n">
            <v>0.22247385658076599</v>
          </cell>
        </row>
        <row r="2781">
          <cell r="A2781" t="n">
            <v>92429386</v>
          </cell>
          <cell r="B2781" t="n">
            <v>20</v>
          </cell>
          <cell r="C2781" t="str">
            <v xml:space="preserve">TARTARATO DE METOPROLOL - 100MG</v>
          </cell>
          <cell r="D2781" t="str">
            <v xml:space="preserve">TARTARATO DE METOPROLOL - 100MG</v>
          </cell>
          <cell r="E2781" t="str">
            <v>BIOSINTETICA</v>
          </cell>
          <cell r="F2781" t="n">
            <v>1</v>
          </cell>
          <cell r="G2781" t="str">
            <v>COM</v>
          </cell>
          <cell r="H2781" t="str">
            <v>NÃO</v>
          </cell>
          <cell r="I2781" t="n">
            <v>0.6637155260408838</v>
          </cell>
        </row>
        <row r="2782">
          <cell r="A2782" t="n">
            <v>90253710</v>
          </cell>
          <cell r="B2782" t="n">
            <v>20</v>
          </cell>
          <cell r="C2782" t="str">
            <v xml:space="preserve">FITOMENADIONA 10 MG ML SOL. INJ. CX. 50 AMP X 1 ML</v>
          </cell>
          <cell r="D2782" t="str">
            <v xml:space="preserve">ESKAVIT 10 MG ML SOL. INJ. CX. 50 AMP X 1 ML</v>
          </cell>
          <cell r="E2782" t="str">
            <v>HIPOLABOR</v>
          </cell>
          <cell r="F2782" t="n">
            <v>1</v>
          </cell>
          <cell r="G2782" t="str">
            <v>AMP</v>
          </cell>
          <cell r="H2782" t="str">
            <v>NÃO</v>
          </cell>
          <cell r="I2782" t="n">
            <v>2.3398121826534943</v>
          </cell>
        </row>
        <row r="2783">
          <cell r="A2783" t="n">
            <v>92418368</v>
          </cell>
          <cell r="B2783" t="n">
            <v>20</v>
          </cell>
          <cell r="C2783" t="str">
            <v xml:space="preserve">PARACETAMOL - 750MG</v>
          </cell>
          <cell r="D2783" t="str">
            <v xml:space="preserve">PARACETAMOL - 750MG</v>
          </cell>
          <cell r="E2783" t="str">
            <v xml:space="preserve">EMS SA</v>
          </cell>
          <cell r="F2783" t="n">
            <v>1</v>
          </cell>
          <cell r="G2783" t="str">
            <v>COM</v>
          </cell>
          <cell r="H2783" t="str">
            <v>NÃO</v>
          </cell>
          <cell r="I2783" t="n">
            <v>0.69896956732836024</v>
          </cell>
        </row>
        <row r="2784">
          <cell r="A2784" t="n">
            <v>92374751</v>
          </cell>
          <cell r="B2784" t="n">
            <v>20</v>
          </cell>
          <cell r="C2784" t="str">
            <v xml:space="preserve">BROMETO DE IPRATROPIO + SULFATO DE SALBUTAMOL 120MCG50MCL (200 DOSES) - 10ML</v>
          </cell>
          <cell r="D2784" t="str">
            <v xml:space="preserve">COMBIVENT AERO 10ML + AEROCAMERA</v>
          </cell>
          <cell r="E2784" t="str">
            <v xml:space="preserve">BOEHRINGER INGELHEIM</v>
          </cell>
          <cell r="F2784" t="n">
            <v>200</v>
          </cell>
          <cell r="G2784" t="str">
            <v>DOSE</v>
          </cell>
          <cell r="H2784" t="str">
            <v>SIM</v>
          </cell>
          <cell r="I2784" t="n">
            <v>0.18844726645508988</v>
          </cell>
        </row>
        <row r="2785">
          <cell r="A2785" t="n">
            <v>90255097</v>
          </cell>
          <cell r="B2785" t="n">
            <v>20</v>
          </cell>
          <cell r="C2785" t="str">
            <v xml:space="preserve">SULFADIAZINA DE PRATA 10 MGG CREME  BISN. X 30 G</v>
          </cell>
          <cell r="D2785" t="str">
            <v xml:space="preserve">SULFADIAZINA DE PRATA 10 MGG CREME  BISN. X 30 G</v>
          </cell>
          <cell r="E2785" t="str">
            <v xml:space="preserve">PRATI DONADUZZI</v>
          </cell>
          <cell r="F2785" t="n">
            <v>30</v>
          </cell>
          <cell r="G2785" t="str">
            <v>G</v>
          </cell>
          <cell r="H2785" t="str">
            <v>SIM</v>
          </cell>
          <cell r="I2785" t="n">
            <v>0.56619063407609271</v>
          </cell>
        </row>
        <row r="2786">
          <cell r="A2786" t="n">
            <v>90237340</v>
          </cell>
          <cell r="B2786" t="n">
            <v>20</v>
          </cell>
          <cell r="C2786" t="str">
            <v xml:space="preserve">DIAZEPAM - 10MG</v>
          </cell>
          <cell r="D2786" t="str">
            <v xml:space="preserve">DIAZEPAM - 10MG</v>
          </cell>
          <cell r="E2786" t="str">
            <v xml:space="preserve">EMS SA</v>
          </cell>
          <cell r="F2786" t="n">
            <v>1</v>
          </cell>
          <cell r="G2786" t="str">
            <v>COM</v>
          </cell>
          <cell r="H2786" t="str">
            <v>NÃO</v>
          </cell>
          <cell r="I2786" t="n">
            <v>0.37218623688996882</v>
          </cell>
        </row>
        <row r="2787">
          <cell r="A2787" t="n">
            <v>92260780</v>
          </cell>
          <cell r="B2787" t="n">
            <v>20</v>
          </cell>
          <cell r="C2787" t="str">
            <v xml:space="preserve">ALBENDAZOL - 400MG</v>
          </cell>
          <cell r="D2787" t="str">
            <v xml:space="preserve">ZENTEL - 400MG</v>
          </cell>
          <cell r="E2787" t="str">
            <v>GLAXOSMITKLINE</v>
          </cell>
          <cell r="F2787" t="n">
            <v>1</v>
          </cell>
          <cell r="G2787" t="str">
            <v>COM</v>
          </cell>
          <cell r="H2787" t="str">
            <v>NÃO</v>
          </cell>
          <cell r="I2787" t="n">
            <v>9.787258029447619</v>
          </cell>
        </row>
        <row r="2788">
          <cell r="A2788" t="n">
            <v>90153219</v>
          </cell>
          <cell r="B2788" t="n">
            <v>20</v>
          </cell>
          <cell r="C2788" t="str">
            <v xml:space="preserve">CLORIDRATO DE BUPROPIONA 150 MG CX. 60 CP. REV.</v>
          </cell>
          <cell r="D2788" t="str">
            <v xml:space="preserve">CLORIDRATO DE BUPROPIONA 150 MG CX. 60 CP. REV.</v>
          </cell>
          <cell r="E2788" t="str">
            <v>EUROFARMA</v>
          </cell>
          <cell r="F2788" t="n">
            <v>1</v>
          </cell>
          <cell r="G2788" t="str">
            <v>COM</v>
          </cell>
          <cell r="H2788" t="str">
            <v>NÃO</v>
          </cell>
          <cell r="I2788" t="n">
            <v>2.9299270498080237</v>
          </cell>
        </row>
        <row r="2789">
          <cell r="A2789" t="n">
            <v>90284070</v>
          </cell>
          <cell r="B2789" t="n">
            <v>20</v>
          </cell>
          <cell r="C2789" t="str">
            <v>CEFALEXINA</v>
          </cell>
          <cell r="D2789" t="str">
            <v xml:space="preserve">CEFALEXINA 500 MG CX. 10 CP.</v>
          </cell>
          <cell r="E2789" t="str">
            <v xml:space="preserve">TEUTO BRAS.</v>
          </cell>
          <cell r="F2789" t="n">
            <v>1</v>
          </cell>
          <cell r="G2789" t="str">
            <v>COM</v>
          </cell>
          <cell r="H2789" t="str">
            <v>NÃO</v>
          </cell>
          <cell r="I2789" t="n">
            <v>1.7533225837305701</v>
          </cell>
        </row>
        <row r="2790">
          <cell r="A2790" t="n">
            <v>92469310</v>
          </cell>
          <cell r="B2790" t="n">
            <v>20</v>
          </cell>
          <cell r="C2790" t="str">
            <v xml:space="preserve">AZITROMICINA - 600MG  15ML</v>
          </cell>
          <cell r="D2790" t="str">
            <v xml:space="preserve">AZITROMICINA - 600MG  15ML</v>
          </cell>
          <cell r="E2790" t="str">
            <v xml:space="preserve">EMS SA</v>
          </cell>
          <cell r="F2790" t="n">
            <v>15</v>
          </cell>
          <cell r="G2790" t="str">
            <v>ML</v>
          </cell>
          <cell r="H2790" t="str">
            <v>SIM</v>
          </cell>
          <cell r="I2790" t="n">
            <v>2.7779382488458211</v>
          </cell>
        </row>
        <row r="2791">
          <cell r="A2791" t="n">
            <v>90219210</v>
          </cell>
          <cell r="B2791" t="n">
            <v>20</v>
          </cell>
          <cell r="C2791" t="str">
            <v xml:space="preserve">CLORIDRATO DE CLORPROMAZINA 40 MGML SOL. ORAL. FR. VD. GTS.X 20 ML</v>
          </cell>
          <cell r="D2791" t="str">
            <v xml:space="preserve">AMPLICTIL 40 MGML SOL. ORAL. FR. VD. GTS.X 20 ML</v>
          </cell>
          <cell r="E2791" t="str">
            <v>SANOFI-AVENTIS</v>
          </cell>
          <cell r="F2791" t="n">
            <v>400</v>
          </cell>
          <cell r="G2791" t="str">
            <v>GTS</v>
          </cell>
          <cell r="H2791" t="str">
            <v>SIM</v>
          </cell>
          <cell r="I2791" t="n">
            <v>0.015949247628342152</v>
          </cell>
        </row>
        <row r="2792">
          <cell r="A2792" t="n">
            <v>90177851</v>
          </cell>
          <cell r="B2792" t="n">
            <v>20</v>
          </cell>
          <cell r="C2792" t="str">
            <v xml:space="preserve">CLORIDRATO DE PETIDINA 100 MG (50 MGML) SOL. INJ. CX. 5 AMP. X 2 ML</v>
          </cell>
          <cell r="D2792" t="str">
            <v xml:space="preserve">PETINAN 100 MG (50 MGML) SOL. INJ. CX. 5 AMP. X 2 ML</v>
          </cell>
          <cell r="E2792" t="str">
            <v>BIOCHIMICO</v>
          </cell>
          <cell r="F2792" t="n">
            <v>1</v>
          </cell>
          <cell r="G2792" t="str">
            <v>AMP</v>
          </cell>
          <cell r="H2792" t="str">
            <v>NÃO</v>
          </cell>
          <cell r="I2792" t="n">
            <v>3.344938979577845</v>
          </cell>
        </row>
        <row r="2793">
          <cell r="A2793" t="n">
            <v>90157940</v>
          </cell>
          <cell r="B2793" t="n">
            <v>20</v>
          </cell>
          <cell r="C2793" t="str">
            <v xml:space="preserve">PARACETAMOL 200 MGML SOL. ORAL FR. GTS. X 15 ML</v>
          </cell>
          <cell r="D2793" t="str">
            <v xml:space="preserve">PARACETAMOL 200 MGML SOL. ORAL FR. GTS. X 15 ML</v>
          </cell>
          <cell r="E2793" t="str">
            <v xml:space="preserve">MERCK S.A.</v>
          </cell>
          <cell r="F2793" t="n">
            <v>300</v>
          </cell>
          <cell r="G2793" t="str">
            <v>GTS</v>
          </cell>
          <cell r="H2793" t="str">
            <v>SIM</v>
          </cell>
          <cell r="I2793" t="n">
            <v>0.032359830831575877</v>
          </cell>
        </row>
        <row r="2794">
          <cell r="A2794" t="n">
            <v>92415237</v>
          </cell>
          <cell r="B2794" t="n">
            <v>20</v>
          </cell>
          <cell r="C2794" t="str">
            <v xml:space="preserve">NISTATINA - 60GRA CREME VAGINAL</v>
          </cell>
          <cell r="D2794" t="str">
            <v xml:space="preserve">NISTATINA - 60GRA CREME VAGINAL</v>
          </cell>
          <cell r="E2794" t="str">
            <v xml:space="preserve">TEUTO BRAS.</v>
          </cell>
          <cell r="F2794" t="n">
            <v>60</v>
          </cell>
          <cell r="G2794" t="str">
            <v>G</v>
          </cell>
          <cell r="H2794" t="str">
            <v>SIM</v>
          </cell>
          <cell r="I2794" t="n">
            <v>0.2041512053263474</v>
          </cell>
        </row>
        <row r="2795">
          <cell r="A2795" t="n">
            <v>90268008</v>
          </cell>
          <cell r="B2795" t="n">
            <v>20</v>
          </cell>
          <cell r="C2795" t="str">
            <v xml:space="preserve">ACIDO MUCOPOLISSACARIDIO + POLISSULFURICO - 500MG  40GRA POMADA</v>
          </cell>
          <cell r="D2795" t="str">
            <v xml:space="preserve">HIRUDOID - 500MG  40GRA POMADA</v>
          </cell>
          <cell r="E2795" t="str">
            <v xml:space="preserve">DAIICHI SANKYO</v>
          </cell>
          <cell r="F2795" t="n">
            <v>40</v>
          </cell>
          <cell r="G2795" t="str">
            <v>G</v>
          </cell>
          <cell r="H2795" t="str">
            <v>SIM</v>
          </cell>
          <cell r="I2795" t="n">
            <v>0.54063171775393815</v>
          </cell>
        </row>
        <row r="2796">
          <cell r="A2796" t="n">
            <v>90128648</v>
          </cell>
          <cell r="B2796" t="n">
            <v>20</v>
          </cell>
          <cell r="C2796" t="str">
            <v xml:space="preserve">CLORIDRATO DE PAROXETINA</v>
          </cell>
          <cell r="D2796" t="str">
            <v xml:space="preserve">DEPAXAN (PAXAN) 20  MG  CX. 20 CP. REV.</v>
          </cell>
          <cell r="E2796" t="str">
            <v>BIOSINTETICA</v>
          </cell>
          <cell r="F2796" t="n">
            <v>1</v>
          </cell>
          <cell r="G2796" t="str">
            <v>COM</v>
          </cell>
          <cell r="H2796" t="str">
            <v>NÃO</v>
          </cell>
          <cell r="I2796" t="n">
            <v>2.5415915202593578</v>
          </cell>
        </row>
        <row r="2797">
          <cell r="A2797" t="n">
            <v>92379486</v>
          </cell>
          <cell r="B2797" t="n">
            <v>20</v>
          </cell>
          <cell r="C2797" t="str">
            <v xml:space="preserve">CLORIDRATO DE VERAPAMIL 80 MG CX. 30 CP. REV.</v>
          </cell>
          <cell r="D2797" t="str">
            <v xml:space="preserve">DILACOR 80 MG CX. 30 CP. REV.</v>
          </cell>
          <cell r="E2797" t="str">
            <v xml:space="preserve">TEUTO BRAS.</v>
          </cell>
          <cell r="F2797" t="n">
            <v>1</v>
          </cell>
          <cell r="G2797" t="str">
            <v>COM</v>
          </cell>
          <cell r="H2797" t="str">
            <v>NÃO</v>
          </cell>
          <cell r="I2797" t="n">
            <v>0.66978766819551294</v>
          </cell>
        </row>
        <row r="2798">
          <cell r="A2798" t="n">
            <v>92261892</v>
          </cell>
          <cell r="B2798" t="n">
            <v>20</v>
          </cell>
          <cell r="C2798" t="str">
            <v xml:space="preserve">CLORIDRATO DE DEXAMETASONA - POMADA 10 GRA</v>
          </cell>
          <cell r="D2798" t="str">
            <v xml:space="preserve">DEXAMETASONA - 10 GRA</v>
          </cell>
          <cell r="E2798" t="str">
            <v>HEXAL</v>
          </cell>
          <cell r="F2798" t="n">
            <v>10</v>
          </cell>
          <cell r="G2798" t="str">
            <v>G</v>
          </cell>
          <cell r="H2798" t="str">
            <v>SIM</v>
          </cell>
          <cell r="I2798" t="n">
            <v>1.0682889089973091</v>
          </cell>
        </row>
        <row r="2799">
          <cell r="A2799" t="n">
            <v>90193784</v>
          </cell>
          <cell r="B2799" t="n">
            <v>20</v>
          </cell>
          <cell r="C2799" t="str">
            <v xml:space="preserve">DIPIRONA SÓDICA 50% SOL. INJ. AMP X 5 ML</v>
          </cell>
          <cell r="D2799" t="str">
            <v xml:space="preserve">NOVALEX 50% SOL. INJ. AMP X 5 ML</v>
          </cell>
          <cell r="E2799" t="str">
            <v xml:space="preserve">HALEX ISTAR INDÚSTRIA</v>
          </cell>
          <cell r="F2799" t="n">
            <v>1</v>
          </cell>
          <cell r="G2799" t="str">
            <v>AMP</v>
          </cell>
          <cell r="H2799" t="str">
            <v>NÃO</v>
          </cell>
          <cell r="I2799" t="n">
            <v>2.3712947695598814</v>
          </cell>
        </row>
        <row r="2800">
          <cell r="A2800" t="n">
            <v>90475011</v>
          </cell>
          <cell r="B2800" t="n">
            <v>20</v>
          </cell>
          <cell r="C2800" t="str">
            <v xml:space="preserve">EXTRATO DE GINKGO BILOBA - 80MG</v>
          </cell>
          <cell r="D2800" t="str">
            <v xml:space="preserve">TEBONIN - 80MG</v>
          </cell>
          <cell r="E2800" t="str">
            <v xml:space="preserve">NYCOMED PHARMA</v>
          </cell>
          <cell r="F2800" t="n">
            <v>1</v>
          </cell>
          <cell r="G2800" t="str">
            <v>COM</v>
          </cell>
          <cell r="H2800" t="str">
            <v>NÃO</v>
          </cell>
          <cell r="I2800" t="n">
            <v>3.8743800760303824</v>
          </cell>
        </row>
        <row r="2801">
          <cell r="A2801" t="n">
            <v>90399625</v>
          </cell>
          <cell r="B2801" t="n">
            <v>20</v>
          </cell>
          <cell r="C2801" t="str">
            <v xml:space="preserve">ÁGUA PURIFICADA FR. X 125ML</v>
          </cell>
          <cell r="D2801" t="str">
            <v xml:space="preserve">IRRIGUE AGUA FR. X 125ML</v>
          </cell>
          <cell r="E2801" t="str">
            <v xml:space="preserve">EUROFARMA  SEGMENTA</v>
          </cell>
          <cell r="F2801" t="n">
            <v>1</v>
          </cell>
          <cell r="G2801" t="str">
            <v>FR</v>
          </cell>
          <cell r="H2801" t="str">
            <v>NÃO</v>
          </cell>
          <cell r="I2801" t="n">
            <v>1.7745450924520965</v>
          </cell>
        </row>
        <row r="2802">
          <cell r="A2802" t="n">
            <v>92424937</v>
          </cell>
          <cell r="B2802" t="n">
            <v>20</v>
          </cell>
          <cell r="C2802" t="str">
            <v xml:space="preserve">CLORIDRATO DE OXIBUTININA - 5MG</v>
          </cell>
          <cell r="D2802" t="str">
            <v xml:space="preserve">RETEMIC - 5MG</v>
          </cell>
          <cell r="E2802" t="str">
            <v>APSEN</v>
          </cell>
          <cell r="F2802" t="n">
            <v>1</v>
          </cell>
          <cell r="G2802" t="str">
            <v>COM</v>
          </cell>
          <cell r="H2802" t="str">
            <v>NÃO</v>
          </cell>
          <cell r="I2802" t="n">
            <v>0.90597025312721269</v>
          </cell>
        </row>
        <row r="2803">
          <cell r="A2803" t="n">
            <v>90409027</v>
          </cell>
          <cell r="B2803" t="n">
            <v>20</v>
          </cell>
          <cell r="C2803" t="str">
            <v xml:space="preserve">RIFAMICINA 10 MGML SOL. TÓP. SPRAY  FR. X 20  ML</v>
          </cell>
          <cell r="D2803" t="str">
            <v xml:space="preserve">RIFOCINA 10 MGML SOL. TÓP. SPRAY  FR. X 20  ML</v>
          </cell>
          <cell r="E2803" t="str">
            <v>SANOFI-AVENTIS</v>
          </cell>
          <cell r="F2803" t="n">
            <v>20</v>
          </cell>
          <cell r="G2803" t="str">
            <v>ML</v>
          </cell>
          <cell r="H2803" t="str">
            <v>SIM</v>
          </cell>
          <cell r="I2803" t="n">
            <v>1.1647163986184585</v>
          </cell>
        </row>
        <row r="2804">
          <cell r="A2804" t="n">
            <v>90301358</v>
          </cell>
          <cell r="B2804" t="n">
            <v>20</v>
          </cell>
          <cell r="C2804" t="str">
            <v xml:space="preserve">CILOSTAZOL - 100MG</v>
          </cell>
          <cell r="D2804" t="str">
            <v xml:space="preserve">CILOSTAZOL - 100MG</v>
          </cell>
          <cell r="E2804" t="str">
            <v>EUROFARMA</v>
          </cell>
          <cell r="F2804" t="n">
            <v>1</v>
          </cell>
          <cell r="G2804" t="str">
            <v>COM</v>
          </cell>
          <cell r="H2804" t="str">
            <v>NÃO</v>
          </cell>
          <cell r="I2804" t="n">
            <v>1.0101790401145159</v>
          </cell>
        </row>
        <row r="2805">
          <cell r="A2805" t="n">
            <v>90196430</v>
          </cell>
          <cell r="B2805" t="n">
            <v>20</v>
          </cell>
          <cell r="C2805" t="str">
            <v xml:space="preserve">BROMIDRATO DE FENOTEROL 0,5 MGML XPE. ADULTO FR. VD. X 120 ML</v>
          </cell>
          <cell r="D2805" t="str">
            <v xml:space="preserve">BEROTEC 0,5 MGML XPE. ADULTO FR. VD. X 120 ML</v>
          </cell>
          <cell r="E2805" t="str">
            <v xml:space="preserve">BOEHRINGER INGELHEIM</v>
          </cell>
          <cell r="F2805" t="n">
            <v>120</v>
          </cell>
          <cell r="G2805" t="str">
            <v>ML</v>
          </cell>
          <cell r="H2805" t="str">
            <v>SIM</v>
          </cell>
          <cell r="I2805" t="n">
            <v>0.047111816613772471</v>
          </cell>
        </row>
        <row r="2806">
          <cell r="A2806" t="n">
            <v>90046420</v>
          </cell>
          <cell r="B2806" t="n">
            <v>20</v>
          </cell>
          <cell r="C2806" t="str">
            <v xml:space="preserve">ÓLEO DE AMÊNDOAS+EXTRATO DE ALOE VERA+RETINOL+COLECALCIFEROL CREME  X 60 GR</v>
          </cell>
          <cell r="D2806" t="str">
            <v xml:space="preserve">PRODERM CREME  X 60 GR</v>
          </cell>
          <cell r="E2806" t="str">
            <v>GALDERMA</v>
          </cell>
          <cell r="F2806" t="n">
            <v>60</v>
          </cell>
          <cell r="G2806" t="str">
            <v>G</v>
          </cell>
          <cell r="H2806" t="str">
            <v>SIM</v>
          </cell>
          <cell r="I2806" t="n">
            <v>0.70667724920658737</v>
          </cell>
        </row>
        <row r="2807">
          <cell r="A2807" t="n">
            <v>90286472</v>
          </cell>
          <cell r="B2807" t="n">
            <v>20</v>
          </cell>
          <cell r="C2807" t="str">
            <v xml:space="preserve">GLICOSE 5% SOL. INJ. SIST. FECH. CX. 12 FR. X 1000 ML</v>
          </cell>
          <cell r="D2807" t="str">
            <v xml:space="preserve">GLICOSE 5% SOL. INJ. SIST. FECH. CX. 12 FR. X 1000 ML</v>
          </cell>
          <cell r="E2807" t="str">
            <v>EQUIPLEX</v>
          </cell>
          <cell r="F2807" t="n">
            <v>1</v>
          </cell>
          <cell r="G2807" t="str">
            <v>UN</v>
          </cell>
          <cell r="H2807" t="str">
            <v>NÃO</v>
          </cell>
          <cell r="I2807" t="n">
            <v>9.37238305981219</v>
          </cell>
        </row>
        <row r="2808">
          <cell r="A2808" t="n">
            <v>90254910</v>
          </cell>
          <cell r="B2808" t="n">
            <v>20</v>
          </cell>
          <cell r="C2808" t="str">
            <v xml:space="preserve">CLORETO DE POTÁSSIO 60 MGML. SOL. ORAL FR. PLÁST.X 100 ML</v>
          </cell>
          <cell r="D2808" t="str">
            <v xml:space="preserve">CLORETO DE POTÁSSIO 60 MGML. SOL. ORAL FR. PLÁST.X 100 ML</v>
          </cell>
          <cell r="E2808" t="str">
            <v xml:space="preserve">PRATI DONADUZZI</v>
          </cell>
          <cell r="F2808" t="n">
            <v>100</v>
          </cell>
          <cell r="G2808" t="str">
            <v>ML</v>
          </cell>
          <cell r="H2808" t="str">
            <v>SIM</v>
          </cell>
          <cell r="I2808" t="n">
            <v>0.04832634409083502</v>
          </cell>
        </row>
        <row r="2809">
          <cell r="A2809" t="n">
            <v>90389042</v>
          </cell>
          <cell r="B2809" t="n">
            <v>20</v>
          </cell>
          <cell r="C2809" t="str">
            <v xml:space="preserve">CETOPROFENO RETARD - 200MG</v>
          </cell>
          <cell r="D2809" t="str">
            <v xml:space="preserve">PROFENID RETARD - 200MG</v>
          </cell>
          <cell r="E2809" t="str">
            <v>SANOFI-AVENTIS</v>
          </cell>
          <cell r="F2809" t="n">
            <v>1</v>
          </cell>
          <cell r="G2809" t="str">
            <v>COM</v>
          </cell>
          <cell r="H2809" t="str">
            <v>NÃO</v>
          </cell>
          <cell r="I2809" t="n">
            <v>3.5019783682904206</v>
          </cell>
        </row>
        <row r="2810">
          <cell r="A2810" t="n">
            <v>90224191</v>
          </cell>
          <cell r="B2810" t="n">
            <v>20</v>
          </cell>
          <cell r="C2810" t="str">
            <v xml:space="preserve">CLORIDRATO DE CIPROFLOXACINO</v>
          </cell>
          <cell r="D2810" t="str">
            <v xml:space="preserve">CLORIDRATO  DE  CIPROFLOXACINO 500 MG CX. 300  CP. REV.</v>
          </cell>
          <cell r="E2810" t="str">
            <v xml:space="preserve">PRATI DONADUZZI</v>
          </cell>
          <cell r="F2810" t="n">
            <v>1</v>
          </cell>
          <cell r="G2810" t="str">
            <v>COM</v>
          </cell>
          <cell r="H2810" t="str">
            <v>NÃO</v>
          </cell>
          <cell r="I2810" t="n">
            <v>1.7140292462756663</v>
          </cell>
        </row>
        <row r="2811">
          <cell r="A2811" t="n">
            <v>90225430</v>
          </cell>
          <cell r="B2811" t="n">
            <v>20</v>
          </cell>
          <cell r="C2811" t="str">
            <v xml:space="preserve">BROMIDRATO FENOTEROL - 5 MGML. SOL. OR. CT. FR. PLAS. OPC. GOT. X 20ML</v>
          </cell>
          <cell r="D2811" t="str">
            <v xml:space="preserve">BROMIDRATO FENOTEROL - 5 MGML. SOL. OR. CT. FR. PLAS. OPC. GOT. X 20ML</v>
          </cell>
          <cell r="E2811" t="str">
            <v xml:space="preserve">PRATI DONADUZZI</v>
          </cell>
          <cell r="F2811" t="n">
            <v>400</v>
          </cell>
          <cell r="G2811" t="str">
            <v>GTS</v>
          </cell>
          <cell r="H2811" t="str">
            <v>SIM</v>
          </cell>
          <cell r="I2811" t="n">
            <v>0.0094266044763825409</v>
          </cell>
        </row>
        <row r="2812">
          <cell r="A2812" t="n">
            <v>90288793</v>
          </cell>
          <cell r="B2812" t="n">
            <v>20</v>
          </cell>
          <cell r="C2812" t="str">
            <v xml:space="preserve">IBUPROFENO 600 MG CX. 30 CP. REV.</v>
          </cell>
          <cell r="D2812" t="str">
            <v xml:space="preserve">BUPROVIL 600 MG CX. 30 CP. REV.</v>
          </cell>
          <cell r="E2812" t="str">
            <v>MULTILAB</v>
          </cell>
          <cell r="F2812" t="n">
            <v>1</v>
          </cell>
          <cell r="G2812" t="str">
            <v>COM</v>
          </cell>
          <cell r="H2812" t="str">
            <v>NÃO</v>
          </cell>
          <cell r="I2812" t="n">
            <v>0.89033309674895234</v>
          </cell>
        </row>
        <row r="2813">
          <cell r="A2813" t="n">
            <v>90310381</v>
          </cell>
          <cell r="B2813" t="n">
            <v>20</v>
          </cell>
          <cell r="C2813" t="str">
            <v xml:space="preserve">SUCCINATO SÓDICO DE HIDROCORTISONA 500 MG PO LIOF INJ CX 100 FA VD</v>
          </cell>
          <cell r="D2813" t="str">
            <v xml:space="preserve">ARISCORTEN 500 MG PO LIOF INJ CX 100 FA VD</v>
          </cell>
          <cell r="E2813" t="str">
            <v>ARISTON</v>
          </cell>
          <cell r="F2813" t="n">
            <v>1</v>
          </cell>
          <cell r="G2813" t="str">
            <v>FA</v>
          </cell>
          <cell r="H2813" t="str">
            <v>NÃO</v>
          </cell>
          <cell r="I2813" t="n">
            <v>5.9731844118946835</v>
          </cell>
        </row>
        <row r="2814">
          <cell r="A2814" t="n">
            <v>90264177</v>
          </cell>
          <cell r="B2814" t="n">
            <v>20</v>
          </cell>
          <cell r="C2814" t="str">
            <v xml:space="preserve">MALEATO DE ENALAPRIL - 20MG</v>
          </cell>
          <cell r="D2814" t="str">
            <v xml:space="preserve">MALEATO DE ENALAPRIL - 20MG</v>
          </cell>
          <cell r="E2814" t="str">
            <v xml:space="preserve">TEUTO BRAS.</v>
          </cell>
          <cell r="F2814" t="n">
            <v>1</v>
          </cell>
          <cell r="G2814" t="str">
            <v>COM</v>
          </cell>
          <cell r="H2814" t="str">
            <v>NÃO</v>
          </cell>
          <cell r="I2814" t="n">
            <v>1.2196202825847908</v>
          </cell>
        </row>
        <row r="2815">
          <cell r="A2815" t="n">
            <v>90705017</v>
          </cell>
          <cell r="B2815" t="n">
            <v>20</v>
          </cell>
          <cell r="C2815" t="str">
            <v xml:space="preserve">NITRATO DE MICONAZOL - 40GRA GEL ORAL</v>
          </cell>
          <cell r="D2815" t="str">
            <v xml:space="preserve">DAKTARIN - 40GRA</v>
          </cell>
          <cell r="E2815" t="str">
            <v>JANSSEN-CILAG</v>
          </cell>
          <cell r="F2815" t="n">
            <v>40</v>
          </cell>
          <cell r="G2815" t="str">
            <v>G</v>
          </cell>
          <cell r="H2815" t="str">
            <v>SIM</v>
          </cell>
          <cell r="I2815" t="n">
            <v>0.69106220265576224</v>
          </cell>
        </row>
        <row r="2816">
          <cell r="A2816" t="n">
            <v>90300858</v>
          </cell>
          <cell r="B2816" t="n">
            <v>20</v>
          </cell>
          <cell r="C2816" t="str">
            <v xml:space="preserve">ÁCIDO ASCÓRBICO 200 MGML SOL. INJ. IMIV CX. 50 AMP. VD. AMB. X 5 ML</v>
          </cell>
          <cell r="D2816" t="str">
            <v xml:space="preserve">VITARISTON C 200 MGML SOL. INJ. IMIV CX. 50 AMP. VD. AMB. X 5 ML</v>
          </cell>
          <cell r="E2816" t="str">
            <v>ARISTON</v>
          </cell>
          <cell r="F2816" t="n">
            <v>1</v>
          </cell>
          <cell r="G2816" t="str">
            <v>AMP</v>
          </cell>
          <cell r="H2816" t="str">
            <v>NÃO</v>
          </cell>
          <cell r="I2816" t="n">
            <v>1.0861582948584758</v>
          </cell>
        </row>
        <row r="2817">
          <cell r="A2817" t="n">
            <v>92422810</v>
          </cell>
          <cell r="B2817" t="n">
            <v>20</v>
          </cell>
          <cell r="C2817" t="str">
            <v xml:space="preserve">HIDROXIZINE - 25MG</v>
          </cell>
          <cell r="D2817" t="str">
            <v xml:space="preserve">PRURIZIN - 25MG</v>
          </cell>
          <cell r="E2817" t="str">
            <v>DARROW</v>
          </cell>
          <cell r="F2817" t="n">
            <v>1</v>
          </cell>
          <cell r="G2817" t="str">
            <v>COM</v>
          </cell>
          <cell r="H2817" t="str">
            <v>NÃO</v>
          </cell>
          <cell r="I2817" t="n">
            <v>1.1463875376017967</v>
          </cell>
        </row>
        <row r="2818">
          <cell r="A2818" t="n">
            <v>92397395</v>
          </cell>
          <cell r="B2818" t="n">
            <v>20</v>
          </cell>
          <cell r="C2818" t="str">
            <v xml:space="preserve">GLICERINA GLICOSADO - 12%  1000ML</v>
          </cell>
          <cell r="D2818" t="str">
            <v xml:space="preserve">ENEMA GLICERINA - 12%  1000ML</v>
          </cell>
          <cell r="E2818" t="str">
            <v>BASA</v>
          </cell>
          <cell r="F2818" t="n">
            <v>1</v>
          </cell>
          <cell r="G2818" t="str">
            <v>UN</v>
          </cell>
          <cell r="H2818" t="str">
            <v>NÃO</v>
          </cell>
          <cell r="I2818" t="n">
            <v>5.4821864144284032</v>
          </cell>
        </row>
        <row r="2819">
          <cell r="A2819" t="n">
            <v>90303164</v>
          </cell>
          <cell r="B2819" t="n">
            <v>20</v>
          </cell>
          <cell r="C2819" t="str">
            <v>PANTOPRAZOL</v>
          </cell>
          <cell r="D2819" t="str">
            <v xml:space="preserve">PANTOPRAZOL 40 MG CX. 42 CP. REV.</v>
          </cell>
          <cell r="E2819" t="str">
            <v>MEDLEY</v>
          </cell>
          <cell r="F2819" t="n">
            <v>1</v>
          </cell>
          <cell r="G2819" t="str">
            <v>COM</v>
          </cell>
          <cell r="H2819" t="str">
            <v>NÃO</v>
          </cell>
          <cell r="I2819" t="n">
            <v>3.0432952905324937</v>
          </cell>
        </row>
        <row r="2820">
          <cell r="A2820" t="n">
            <v>90304128</v>
          </cell>
          <cell r="B2820" t="n">
            <v>20</v>
          </cell>
          <cell r="C2820" t="str">
            <v xml:space="preserve">CLORIDRATO DE TRAMADOL 100 MG (50 MGML) SOL INJ CX 100 AMP VD INC X 2 ML</v>
          </cell>
          <cell r="D2820" t="str">
            <v xml:space="preserve">CLORIDRATO DE TRAMADOL 100 MG (50 MGML) SOL INJ CX 100 AMP VD INC X 2 ML</v>
          </cell>
          <cell r="E2820" t="str">
            <v>HIPOLABOR</v>
          </cell>
          <cell r="F2820" t="n">
            <v>1</v>
          </cell>
          <cell r="G2820" t="str">
            <v>AMP</v>
          </cell>
          <cell r="H2820" t="str">
            <v>NÃO</v>
          </cell>
          <cell r="I2820" t="n">
            <v>6.3125389410829147</v>
          </cell>
        </row>
        <row r="2821">
          <cell r="A2821" t="n">
            <v>90303113</v>
          </cell>
          <cell r="B2821" t="n">
            <v>20</v>
          </cell>
          <cell r="C2821" t="str">
            <v xml:space="preserve">ALOPURINOL - 300MG</v>
          </cell>
          <cell r="D2821" t="str">
            <v xml:space="preserve">ALOPURINOL - 300MG</v>
          </cell>
          <cell r="E2821" t="str">
            <v>MEDLEY</v>
          </cell>
          <cell r="F2821" t="n">
            <v>1</v>
          </cell>
          <cell r="G2821" t="str">
            <v>COM</v>
          </cell>
          <cell r="H2821" t="str">
            <v>NÃO</v>
          </cell>
          <cell r="I2821" t="n">
            <v>0.81223969193142531</v>
          </cell>
        </row>
        <row r="2822">
          <cell r="A2822" t="n">
            <v>90258010</v>
          </cell>
          <cell r="B2822" t="n">
            <v>20</v>
          </cell>
          <cell r="C2822" t="str">
            <v>CLONAZEPAM</v>
          </cell>
          <cell r="D2822" t="str">
            <v xml:space="preserve">CLONAZEPAM 2 MG CX. 20 CP.</v>
          </cell>
          <cell r="E2822" t="str">
            <v>MEDLEY</v>
          </cell>
          <cell r="F2822" t="n">
            <v>1</v>
          </cell>
          <cell r="G2822" t="str">
            <v>COM</v>
          </cell>
          <cell r="H2822" t="str">
            <v>NÃO</v>
          </cell>
          <cell r="I2822" t="n">
            <v>0.40153388426155817</v>
          </cell>
        </row>
        <row r="2823">
          <cell r="A2823" t="n">
            <v>90159365</v>
          </cell>
          <cell r="B2823" t="n">
            <v>20</v>
          </cell>
          <cell r="C2823" t="str">
            <v xml:space="preserve">CLORIDRATO DE CICLOBENZAPRINA 5 MG CX.10 CP.REV.</v>
          </cell>
          <cell r="D2823" t="str">
            <v xml:space="preserve">MIOSAN 5 MG CX. 10 CP. REV.</v>
          </cell>
          <cell r="E2823" t="str">
            <v>APSEN</v>
          </cell>
          <cell r="F2823" t="n">
            <v>1</v>
          </cell>
          <cell r="G2823" t="str">
            <v>COM</v>
          </cell>
          <cell r="H2823" t="str">
            <v>NÃO</v>
          </cell>
          <cell r="I2823" t="n">
            <v>1.2591530607706689</v>
          </cell>
        </row>
        <row r="2824">
          <cell r="A2824" t="n">
            <v>90305302</v>
          </cell>
          <cell r="B2824" t="n">
            <v>20</v>
          </cell>
          <cell r="C2824" t="str">
            <v xml:space="preserve">RIVAROXABANA 10 MG CX. 30 CP. REV.</v>
          </cell>
          <cell r="D2824" t="str">
            <v xml:space="preserve">XARELTO 10 MG CX. 30 CP. REV.</v>
          </cell>
          <cell r="E2824" t="str">
            <v>BAYER</v>
          </cell>
          <cell r="F2824" t="n">
            <v>1</v>
          </cell>
          <cell r="G2824" t="str">
            <v>COM</v>
          </cell>
          <cell r="H2824" t="str">
            <v>NÃO</v>
          </cell>
          <cell r="I2824" t="n">
            <v>9.0923602064252087</v>
          </cell>
        </row>
        <row r="2825">
          <cell r="A2825" t="n">
            <v>92412599</v>
          </cell>
          <cell r="B2825" t="n">
            <v>20</v>
          </cell>
          <cell r="C2825" t="str">
            <v xml:space="preserve">ONDANSETRONA 4 MG (2 MGML) SOL. INJ. CX. 10 AMP. X 2 ML</v>
          </cell>
          <cell r="D2825" t="str">
            <v xml:space="preserve">MODIFICAL 4 MG (2 MGML) SOL. INJ. CX. 10 AMP. X 2 ML</v>
          </cell>
          <cell r="E2825" t="str">
            <v>ZODIAC</v>
          </cell>
          <cell r="F2825" t="n">
            <v>1</v>
          </cell>
          <cell r="G2825" t="str">
            <v>AMP</v>
          </cell>
          <cell r="H2825" t="str">
            <v>NÃO</v>
          </cell>
          <cell r="I2825" t="n">
            <v>40.863224834193943</v>
          </cell>
        </row>
        <row r="2826">
          <cell r="A2826" t="n">
            <v>90216733</v>
          </cell>
          <cell r="B2826" t="n">
            <v>20</v>
          </cell>
          <cell r="C2826" t="str">
            <v xml:space="preserve">ACIDO ACETISALICILICO TAMPONADO - 200MG</v>
          </cell>
          <cell r="D2826" t="str">
            <v xml:space="preserve">SOMALGIN CARDIO - 200MG</v>
          </cell>
          <cell r="E2826" t="str">
            <v xml:space="preserve">SIGMA PHARMA</v>
          </cell>
          <cell r="F2826" t="n">
            <v>1</v>
          </cell>
          <cell r="G2826" t="str">
            <v>COM</v>
          </cell>
          <cell r="H2826" t="str">
            <v>NÃO</v>
          </cell>
          <cell r="I2826" t="n">
            <v>0.53043169537333712</v>
          </cell>
        </row>
        <row r="2827">
          <cell r="A2827" t="n">
            <v>92262244</v>
          </cell>
          <cell r="B2827" t="n">
            <v>20</v>
          </cell>
          <cell r="C2827" t="str">
            <v xml:space="preserve">METILDOPA - 500MG</v>
          </cell>
          <cell r="D2827" t="str">
            <v xml:space="preserve">METILDOPA - 500MG</v>
          </cell>
          <cell r="E2827" t="str">
            <v>BIOSINTETICA</v>
          </cell>
          <cell r="F2827" t="n">
            <v>1</v>
          </cell>
          <cell r="G2827" t="str">
            <v>COM</v>
          </cell>
          <cell r="H2827" t="str">
            <v>NÃO</v>
          </cell>
          <cell r="I2827" t="n">
            <v>1.0874666833537547</v>
          </cell>
        </row>
        <row r="2828">
          <cell r="A2828" t="n">
            <v>92412262</v>
          </cell>
          <cell r="B2828" t="n">
            <v>20</v>
          </cell>
          <cell r="C2828" t="str">
            <v xml:space="preserve">AMINOFILINA - 0,24MG  10ML</v>
          </cell>
          <cell r="D2828" t="str">
            <v xml:space="preserve">AMINOFILIN - 0,24MG  10ML</v>
          </cell>
          <cell r="E2828" t="str">
            <v xml:space="preserve">HALEX ISTAR INDÚSTRIA</v>
          </cell>
          <cell r="F2828" t="n">
            <v>1</v>
          </cell>
          <cell r="G2828" t="str">
            <v>AMP</v>
          </cell>
          <cell r="H2828" t="str">
            <v>NÃO</v>
          </cell>
          <cell r="I2828" t="n">
            <v>1.4288407850510638</v>
          </cell>
        </row>
        <row r="2829">
          <cell r="A2829" t="n">
            <v>90218485</v>
          </cell>
          <cell r="B2829" t="n">
            <v>20</v>
          </cell>
          <cell r="C2829" t="str">
            <v>ATENOLOL</v>
          </cell>
          <cell r="D2829" t="str">
            <v xml:space="preserve">ATENOPRESS 50 MG CX.  28 CP. REV.</v>
          </cell>
          <cell r="E2829" t="str">
            <v>HEXAL</v>
          </cell>
          <cell r="F2829" t="n">
            <v>1</v>
          </cell>
          <cell r="G2829" t="str">
            <v>COM</v>
          </cell>
          <cell r="H2829" t="str">
            <v>NÃO</v>
          </cell>
          <cell r="I2829" t="n">
            <v>0.85669051790256245</v>
          </cell>
        </row>
        <row r="2830">
          <cell r="A2830" t="n">
            <v>90216660</v>
          </cell>
          <cell r="B2830" t="n">
            <v>20</v>
          </cell>
          <cell r="C2830" t="str">
            <v xml:space="preserve">CARVEDILOL - 25MG</v>
          </cell>
          <cell r="D2830" t="str">
            <v xml:space="preserve">CARVEDILAT - 25MG</v>
          </cell>
          <cell r="E2830" t="str">
            <v xml:space="preserve">SIGMA PHARMA</v>
          </cell>
          <cell r="F2830" t="n">
            <v>1</v>
          </cell>
          <cell r="G2830" t="str">
            <v>COM</v>
          </cell>
          <cell r="H2830" t="str">
            <v>NÃO</v>
          </cell>
          <cell r="I2830" t="n">
            <v>1.5053966752306533</v>
          </cell>
        </row>
        <row r="2831">
          <cell r="A2831" t="n">
            <v>90289781</v>
          </cell>
          <cell r="B2831" t="n">
            <v>20</v>
          </cell>
          <cell r="C2831" t="str">
            <v xml:space="preserve">ALPRAZOLAM - 0,50MG</v>
          </cell>
          <cell r="D2831" t="str">
            <v xml:space="preserve">CONSTANTE - 0,50MG</v>
          </cell>
          <cell r="E2831" t="str">
            <v xml:space="preserve">UNIAO QUIMICA</v>
          </cell>
          <cell r="F2831" t="n">
            <v>1</v>
          </cell>
          <cell r="G2831" t="str">
            <v>COM</v>
          </cell>
          <cell r="H2831" t="str">
            <v>NÃO</v>
          </cell>
          <cell r="I2831" t="n">
            <v>0.50252604388023969</v>
          </cell>
        </row>
        <row r="2832">
          <cell r="A2832" t="n">
            <v>92395643</v>
          </cell>
          <cell r="B2832" t="n">
            <v>20</v>
          </cell>
          <cell r="C2832" t="str">
            <v xml:space="preserve">CEFTRIAXONA SODICA IM - 1GRA</v>
          </cell>
          <cell r="D2832" t="str">
            <v xml:space="preserve">CEFTRIAXONA SODICA IM - 1GRA</v>
          </cell>
          <cell r="E2832" t="str">
            <v xml:space="preserve">EMS SA</v>
          </cell>
          <cell r="F2832" t="n">
            <v>1</v>
          </cell>
          <cell r="G2832" t="str">
            <v>FA</v>
          </cell>
          <cell r="H2832" t="str">
            <v>NÃO</v>
          </cell>
          <cell r="I2832" t="n">
            <v>26.956906833362027</v>
          </cell>
        </row>
        <row r="2833">
          <cell r="A2833" t="n">
            <v>90293037</v>
          </cell>
          <cell r="B2833" t="n">
            <v>20</v>
          </cell>
          <cell r="C2833" t="str">
            <v xml:space="preserve">FUROSEMIDA - 40MG</v>
          </cell>
          <cell r="D2833" t="str">
            <v xml:space="preserve">FUROSEMIDA - 40MG</v>
          </cell>
          <cell r="E2833" t="str">
            <v xml:space="preserve">PRATI DONADUZZI</v>
          </cell>
          <cell r="F2833" t="n">
            <v>1</v>
          </cell>
          <cell r="G2833" t="str">
            <v>COM</v>
          </cell>
          <cell r="H2833" t="str">
            <v>NÃO</v>
          </cell>
          <cell r="I2833" t="n">
            <v>0.35088901258319821</v>
          </cell>
        </row>
        <row r="2834">
          <cell r="A2834" t="n">
            <v>92409792</v>
          </cell>
          <cell r="B2834" t="n">
            <v>20</v>
          </cell>
          <cell r="C2834" t="str">
            <v xml:space="preserve">MALEATO DE ENALAPRIL - 5MG</v>
          </cell>
          <cell r="D2834" t="str">
            <v xml:space="preserve">MALEATO DE ENALAPRIL - 5MG</v>
          </cell>
          <cell r="E2834" t="str">
            <v xml:space="preserve">EMS SA</v>
          </cell>
          <cell r="F2834" t="n">
            <v>1</v>
          </cell>
          <cell r="G2834" t="str">
            <v>COM</v>
          </cell>
          <cell r="H2834" t="str">
            <v>NÃO</v>
          </cell>
          <cell r="I2834" t="n">
            <v>0.64916357935092939</v>
          </cell>
        </row>
        <row r="2835">
          <cell r="A2835" t="n">
            <v>90278380</v>
          </cell>
          <cell r="B2835" t="n">
            <v>20</v>
          </cell>
          <cell r="C2835" t="str">
            <v xml:space="preserve">SULFADIAZINA DE PRATA 1% - 100GRA CREME (MICRONIZADA)</v>
          </cell>
          <cell r="D2835" t="str">
            <v xml:space="preserve">DERMAZINE - 100GRA CREME</v>
          </cell>
          <cell r="E2835" t="str">
            <v>SILVESTRE</v>
          </cell>
          <cell r="F2835" t="n">
            <v>100</v>
          </cell>
          <cell r="G2835" t="str">
            <v>G</v>
          </cell>
          <cell r="H2835" t="str">
            <v>SIM</v>
          </cell>
          <cell r="I2835" t="n">
            <v>0.42090050653976635</v>
          </cell>
        </row>
        <row r="2836">
          <cell r="A2836" t="n">
            <v>90241860</v>
          </cell>
          <cell r="B2836" t="n">
            <v>20</v>
          </cell>
          <cell r="C2836" t="str">
            <v xml:space="preserve">TIAMINA+PIRIDOXINA+NICOTINAMIDA+RIBOFLAVINA+ÁCIDO PANTOTÊNICO+CIANOCOBALAMINA+ÁCIDO ASCÓRBICO</v>
          </cell>
          <cell r="D2836" t="str">
            <v xml:space="preserve">COMPLEXO B CX. 20 DRG.</v>
          </cell>
          <cell r="E2836" t="str">
            <v>MEDQUIMICA</v>
          </cell>
          <cell r="F2836" t="n">
            <v>1</v>
          </cell>
          <cell r="G2836" t="str">
            <v>DRG</v>
          </cell>
          <cell r="H2836" t="str">
            <v>NÃO</v>
          </cell>
          <cell r="I2836" t="n">
            <v>0.4207425318043661</v>
          </cell>
        </row>
        <row r="2837">
          <cell r="A2837" t="n">
            <v>91255015</v>
          </cell>
          <cell r="B2837" t="n">
            <v>20</v>
          </cell>
          <cell r="C2837" t="str">
            <v xml:space="preserve">DICLOFENACO SODICO - 75MG  3ML</v>
          </cell>
          <cell r="D2837" t="str">
            <v xml:space="preserve">FENAREN - 75MG  3ML</v>
          </cell>
          <cell r="E2837" t="str">
            <v xml:space="preserve">UNIAO QUIMICA</v>
          </cell>
          <cell r="F2837" t="n">
            <v>1</v>
          </cell>
          <cell r="G2837" t="str">
            <v>AMP</v>
          </cell>
          <cell r="H2837" t="str">
            <v>NÃO</v>
          </cell>
          <cell r="I2837" t="n">
            <v>2.8329841786330423</v>
          </cell>
        </row>
        <row r="2838">
          <cell r="A2838" t="n">
            <v>92388043</v>
          </cell>
          <cell r="B2838" t="n">
            <v>20</v>
          </cell>
          <cell r="C2838" t="str">
            <v xml:space="preserve">ACETATO DE HIDROCORTISONA - 10MGG  30GRA CREME</v>
          </cell>
          <cell r="D2838" t="str">
            <v xml:space="preserve">BERLISON -10MGG  30GRA CREME</v>
          </cell>
          <cell r="E2838" t="str">
            <v xml:space="preserve">INTENDIS DO BRASIL</v>
          </cell>
          <cell r="F2838" t="n">
            <v>30</v>
          </cell>
          <cell r="G2838" t="str">
            <v>G</v>
          </cell>
          <cell r="H2838" t="str">
            <v>SIM</v>
          </cell>
          <cell r="I2838" t="n">
            <v>0.79314824972376996</v>
          </cell>
        </row>
        <row r="2839">
          <cell r="A2839" t="n">
            <v>90310314</v>
          </cell>
          <cell r="B2839" t="n">
            <v>20</v>
          </cell>
          <cell r="C2839" t="str">
            <v>FENOFIBRATO</v>
          </cell>
          <cell r="D2839" t="str">
            <v xml:space="preserve">FENOFIBRATO 200 MG CX. 30 CAP.</v>
          </cell>
          <cell r="E2839" t="str">
            <v xml:space="preserve">EMS SA</v>
          </cell>
          <cell r="F2839" t="n">
            <v>1</v>
          </cell>
          <cell r="G2839" t="str">
            <v>CAP</v>
          </cell>
          <cell r="H2839" t="str">
            <v>NÃO</v>
          </cell>
          <cell r="I2839" t="n">
            <v>2.2501225377537279</v>
          </cell>
        </row>
        <row r="2840">
          <cell r="A2840" t="n">
            <v>90175220</v>
          </cell>
          <cell r="B2840" t="n">
            <v>20</v>
          </cell>
          <cell r="C2840" t="str">
            <v xml:space="preserve">CLORIDRATO DE CIPROFLOXACINO</v>
          </cell>
          <cell r="D2840" t="str">
            <v xml:space="preserve">CIPROCILIN 500 MG CX. 14 CP. REV.</v>
          </cell>
          <cell r="E2840" t="str">
            <v>LEGRAND</v>
          </cell>
          <cell r="F2840" t="n">
            <v>1</v>
          </cell>
          <cell r="G2840" t="str">
            <v>COM</v>
          </cell>
          <cell r="H2840" t="str">
            <v>NÃO</v>
          </cell>
          <cell r="I2840" t="n">
            <v>2.2491038342117942</v>
          </cell>
        </row>
        <row r="2841">
          <cell r="A2841" t="n">
            <v>90121821</v>
          </cell>
          <cell r="B2841" t="n">
            <v>20</v>
          </cell>
          <cell r="C2841" t="str">
            <v xml:space="preserve">GLICOSE - 25%  10ML</v>
          </cell>
          <cell r="D2841" t="str">
            <v xml:space="preserve">GLICOSE - 25%  10ML</v>
          </cell>
          <cell r="E2841" t="str">
            <v>ISOFARMA</v>
          </cell>
          <cell r="F2841" t="n">
            <v>1</v>
          </cell>
          <cell r="G2841" t="str">
            <v>AMP</v>
          </cell>
          <cell r="H2841" t="str">
            <v>NÃO</v>
          </cell>
          <cell r="I2841" t="n">
            <v>0.77906370351566034</v>
          </cell>
        </row>
        <row r="2842">
          <cell r="A2842" t="n">
            <v>92464009</v>
          </cell>
          <cell r="B2842" t="n">
            <v>20</v>
          </cell>
          <cell r="C2842" t="str">
            <v xml:space="preserve">PREDNISONA 20 MG CX. 10 CP.</v>
          </cell>
          <cell r="D2842" t="str">
            <v xml:space="preserve">PREDNISONA 20 MG CX. 10 CP.</v>
          </cell>
          <cell r="E2842" t="str">
            <v>BRAINFARMA</v>
          </cell>
          <cell r="F2842" t="n">
            <v>1</v>
          </cell>
          <cell r="G2842" t="str">
            <v>COM</v>
          </cell>
          <cell r="H2842" t="str">
            <v>NÃO</v>
          </cell>
          <cell r="I2842" t="n">
            <v>1.2278311159269728</v>
          </cell>
        </row>
        <row r="2843">
          <cell r="A2843" t="n">
            <v>90249810</v>
          </cell>
          <cell r="B2843" t="n">
            <v>20</v>
          </cell>
          <cell r="C2843" t="str">
            <v xml:space="preserve">MESILATO DE DOXAZOSINA</v>
          </cell>
          <cell r="D2843" t="str">
            <v xml:space="preserve">MESILATO DE  DOXAZOSINA 4 MG CX. 20 CP.</v>
          </cell>
          <cell r="E2843" t="str">
            <v>SANDOZ</v>
          </cell>
          <cell r="F2843" t="n">
            <v>1</v>
          </cell>
          <cell r="G2843" t="str">
            <v>COM</v>
          </cell>
          <cell r="H2843" t="str">
            <v>NÃO</v>
          </cell>
          <cell r="I2843" t="n">
            <v>2.448894083571</v>
          </cell>
        </row>
        <row r="2844">
          <cell r="A2844" t="n">
            <v>90303130</v>
          </cell>
          <cell r="B2844" t="n">
            <v>20</v>
          </cell>
          <cell r="C2844" t="str">
            <v>PREDNISONA</v>
          </cell>
          <cell r="D2844" t="str">
            <v xml:space="preserve">PREDNISONA 20 MG CX. 10 CP.</v>
          </cell>
          <cell r="E2844" t="str">
            <v>MEDLEY</v>
          </cell>
          <cell r="F2844" t="n">
            <v>1</v>
          </cell>
          <cell r="G2844" t="str">
            <v>COM</v>
          </cell>
          <cell r="H2844" t="str">
            <v>NÃO</v>
          </cell>
          <cell r="I2844" t="n">
            <v>1.7026452483221475</v>
          </cell>
        </row>
        <row r="2845">
          <cell r="A2845" t="n">
            <v>90309456</v>
          </cell>
          <cell r="B2845" t="n">
            <v>20</v>
          </cell>
          <cell r="C2845" t="str">
            <v xml:space="preserve">DIPIRONA SÓDICA 500 MGML SOL. ORAL FR. PLÁST. GTS X 10 ML</v>
          </cell>
          <cell r="D2845" t="str">
            <v xml:space="preserve">DIPIRONA SÓDICA 500 MGML SOL. ORAL FR. PLÁST. GTS X 10 ML</v>
          </cell>
          <cell r="E2845" t="str">
            <v>FARMACE</v>
          </cell>
          <cell r="F2845" t="n">
            <v>200</v>
          </cell>
          <cell r="G2845" t="str">
            <v>GTS</v>
          </cell>
          <cell r="H2845" t="str">
            <v>SIM</v>
          </cell>
          <cell r="I2845" t="n">
            <v>0.016179493131523948</v>
          </cell>
        </row>
        <row r="2846">
          <cell r="A2846" t="n">
            <v>90286600</v>
          </cell>
          <cell r="B2846" t="n">
            <v>20</v>
          </cell>
          <cell r="C2846" t="str">
            <v xml:space="preserve">GLICOSE 5% SOL. INJ. SIST. FECH. FR. X 250ML</v>
          </cell>
          <cell r="D2846" t="str">
            <v xml:space="preserve">GLICOSE 5% SOL. INJ. SIST. FECH. FR. X 250ML</v>
          </cell>
          <cell r="E2846" t="str">
            <v xml:space="preserve">FRESENIUS KABI UNIDADE AQUIRAZ</v>
          </cell>
          <cell r="F2846" t="n">
            <v>1</v>
          </cell>
          <cell r="G2846" t="str">
            <v>UN</v>
          </cell>
          <cell r="H2846" t="str">
            <v>NÃO</v>
          </cell>
          <cell r="I2846" t="n">
            <v>5.5812733541899444</v>
          </cell>
        </row>
        <row r="2847">
          <cell r="A2847" t="n">
            <v>90267729</v>
          </cell>
          <cell r="B2847" t="n">
            <v>20</v>
          </cell>
          <cell r="C2847" t="str">
            <v xml:space="preserve">CLORIDRATO DE TIORIDAZINA - 50MG</v>
          </cell>
          <cell r="D2847" t="str">
            <v xml:space="preserve">MELLERIL - 50MG</v>
          </cell>
          <cell r="E2847" t="str">
            <v>VALEANT</v>
          </cell>
          <cell r="F2847" t="n">
            <v>1</v>
          </cell>
          <cell r="G2847" t="str">
            <v>DRG</v>
          </cell>
          <cell r="H2847" t="str">
            <v>NÃO</v>
          </cell>
          <cell r="I2847" t="n">
            <v>0.747</v>
          </cell>
        </row>
        <row r="2848">
          <cell r="A2848" t="n">
            <v>92462944</v>
          </cell>
          <cell r="B2848" t="n">
            <v>20</v>
          </cell>
          <cell r="C2848" t="str">
            <v xml:space="preserve">CIANOCOBALAMINA + CLORIDRATO DE PIRIDOXINA + CLORIDRATO DE TIAMINA + DICLOFENACO SODICO SOL. INJ.</v>
          </cell>
          <cell r="D2848" t="str">
            <v xml:space="preserve">ALGINAC - SOL. INJ.</v>
          </cell>
          <cell r="E2848" t="str">
            <v xml:space="preserve">MERCK S.A.</v>
          </cell>
          <cell r="F2848" t="n">
            <v>1</v>
          </cell>
          <cell r="G2848" t="str">
            <v>AMP</v>
          </cell>
          <cell r="H2848" t="str">
            <v>NÃO</v>
          </cell>
          <cell r="I2848" t="n">
            <v>7.7725439986423428</v>
          </cell>
        </row>
        <row r="2849">
          <cell r="A2849" t="n">
            <v>92419097</v>
          </cell>
          <cell r="B2849" t="n">
            <v>20</v>
          </cell>
          <cell r="C2849" t="str">
            <v xml:space="preserve">OMEPRAZOL - 20MG</v>
          </cell>
          <cell r="D2849" t="str">
            <v xml:space="preserve">PEPRAZOL - 20MG</v>
          </cell>
          <cell r="E2849" t="str">
            <v>LIBBS</v>
          </cell>
          <cell r="F2849" t="n">
            <v>1</v>
          </cell>
          <cell r="G2849" t="str">
            <v>CAP</v>
          </cell>
          <cell r="H2849" t="str">
            <v>NÃO</v>
          </cell>
          <cell r="I2849" t="n">
            <v>2.5873695654104187</v>
          </cell>
        </row>
        <row r="2850">
          <cell r="A2850" t="n">
            <v>90203143</v>
          </cell>
          <cell r="B2850" t="n">
            <v>20</v>
          </cell>
          <cell r="C2850" t="str">
            <v xml:space="preserve">ACIDO VALPROICO - 250MG</v>
          </cell>
          <cell r="D2850" t="str">
            <v xml:space="preserve">EPILENIL - 250MG</v>
          </cell>
          <cell r="E2850" t="str">
            <v xml:space="preserve">BIOLAB SANUS</v>
          </cell>
          <cell r="F2850" t="n">
            <v>1</v>
          </cell>
          <cell r="G2850" t="str">
            <v>CAP</v>
          </cell>
          <cell r="H2850" t="str">
            <v>NÃO</v>
          </cell>
          <cell r="I2850" t="n">
            <v>0.6633645610549439</v>
          </cell>
        </row>
        <row r="2851">
          <cell r="A2851" t="n">
            <v>92468187</v>
          </cell>
          <cell r="B2851" t="n">
            <v>20</v>
          </cell>
          <cell r="C2851" t="str">
            <v xml:space="preserve">CLORIDRATO DE METFORMINA - 850MG</v>
          </cell>
          <cell r="D2851" t="str">
            <v xml:space="preserve">CLORIDRATO DE METFORMINA - 850MG</v>
          </cell>
          <cell r="E2851" t="str">
            <v xml:space="preserve">EMS SA</v>
          </cell>
          <cell r="F2851" t="n">
            <v>1</v>
          </cell>
          <cell r="G2851" t="str">
            <v>COM</v>
          </cell>
          <cell r="H2851" t="str">
            <v>NÃO</v>
          </cell>
          <cell r="I2851" t="n">
            <v>0.45652161821393694</v>
          </cell>
        </row>
        <row r="2852">
          <cell r="A2852" t="n">
            <v>92398677</v>
          </cell>
          <cell r="B2852" t="n">
            <v>20</v>
          </cell>
          <cell r="C2852" t="str">
            <v xml:space="preserve">CITALOPRAM - 20MG</v>
          </cell>
          <cell r="D2852" t="str">
            <v xml:space="preserve">PROCIMAX - 20MG</v>
          </cell>
          <cell r="E2852" t="str">
            <v>LIBBS</v>
          </cell>
          <cell r="F2852" t="n">
            <v>1</v>
          </cell>
          <cell r="G2852" t="str">
            <v>COM</v>
          </cell>
          <cell r="H2852" t="str">
            <v>NÃO</v>
          </cell>
          <cell r="I2852" t="n">
            <v>2.2173662722489897</v>
          </cell>
        </row>
        <row r="2853">
          <cell r="A2853" t="n">
            <v>92431410</v>
          </cell>
          <cell r="B2853" t="n">
            <v>20</v>
          </cell>
          <cell r="C2853" t="str">
            <v xml:space="preserve">CLORIDRATO DE SERTRALINA 25 MG CX. 14  CP. REV.</v>
          </cell>
          <cell r="D2853" t="str">
            <v xml:space="preserve">TOLREST 25 MG CX. 14  CP. REV.</v>
          </cell>
          <cell r="E2853" t="str">
            <v>BIOSINTETICA</v>
          </cell>
          <cell r="F2853" t="n">
            <v>1</v>
          </cell>
          <cell r="G2853" t="str">
            <v>COM</v>
          </cell>
          <cell r="H2853" t="str">
            <v>NÃO</v>
          </cell>
          <cell r="I2853" t="n">
            <v>1.3112669626815794</v>
          </cell>
        </row>
        <row r="2854">
          <cell r="A2854" t="n">
            <v>90131460</v>
          </cell>
          <cell r="B2854" t="n">
            <v>20</v>
          </cell>
          <cell r="C2854" t="str">
            <v xml:space="preserve">NIFEDIPINO - 10MG</v>
          </cell>
          <cell r="D2854" t="str">
            <v xml:space="preserve">ADALAT - 10MG CAP.  GEL</v>
          </cell>
          <cell r="E2854" t="str">
            <v>BAYER</v>
          </cell>
          <cell r="F2854" t="n">
            <v>1</v>
          </cell>
          <cell r="G2854" t="str">
            <v>CAP</v>
          </cell>
          <cell r="H2854" t="str">
            <v>NÃO</v>
          </cell>
          <cell r="I2854" t="n">
            <v>0.52617555286255357</v>
          </cell>
        </row>
        <row r="2855">
          <cell r="A2855" t="n">
            <v>92458262</v>
          </cell>
          <cell r="B2855" t="n">
            <v>20</v>
          </cell>
          <cell r="C2855" t="str">
            <v xml:space="preserve">SINVASTATINA - 20MG</v>
          </cell>
          <cell r="D2855" t="str">
            <v xml:space="preserve">SINVASTATINA - 20MG</v>
          </cell>
          <cell r="E2855" t="str">
            <v>MEDLEY</v>
          </cell>
          <cell r="F2855" t="n">
            <v>1</v>
          </cell>
          <cell r="G2855" t="str">
            <v>COM</v>
          </cell>
          <cell r="H2855" t="str">
            <v>NÃO</v>
          </cell>
          <cell r="I2855" t="n">
            <v>2.4929941346536273</v>
          </cell>
        </row>
        <row r="2856">
          <cell r="A2856" t="n">
            <v>90201825</v>
          </cell>
          <cell r="B2856" t="n">
            <v>20</v>
          </cell>
          <cell r="C2856" t="str">
            <v xml:space="preserve">HEPARINA SÓDICA 5000 UIML SOL. INJ. CX. 50 FA X 5 ML</v>
          </cell>
          <cell r="D2856" t="str">
            <v xml:space="preserve">ACTPARIN 5000 UIML SOL. INJ. CX. 50 FA X 5 ML</v>
          </cell>
          <cell r="E2856" t="str">
            <v>BERGAMO</v>
          </cell>
          <cell r="F2856" t="n">
            <v>5</v>
          </cell>
          <cell r="G2856" t="str">
            <v>ML</v>
          </cell>
          <cell r="H2856" t="str">
            <v>SIM</v>
          </cell>
          <cell r="I2856" t="n">
            <v>1.711729336967067</v>
          </cell>
        </row>
        <row r="2857">
          <cell r="A2857" t="n">
            <v>92465692</v>
          </cell>
          <cell r="B2857" t="n">
            <v>20</v>
          </cell>
          <cell r="C2857" t="str">
            <v xml:space="preserve">METRONIDAZOL 0,5% SOL. INJ. FR. X 100  ML</v>
          </cell>
          <cell r="D2857" t="str">
            <v xml:space="preserve">HIDAZOL 0,5% SOL. INJ. FR. X 100  ML</v>
          </cell>
          <cell r="E2857" t="str">
            <v xml:space="preserve">HALEX ISTAR INDÚSTRIA</v>
          </cell>
          <cell r="F2857" t="n">
            <v>1</v>
          </cell>
          <cell r="G2857" t="str">
            <v>UN</v>
          </cell>
          <cell r="H2857" t="str">
            <v>NÃO</v>
          </cell>
          <cell r="I2857" t="n">
            <v>11.547535952993863</v>
          </cell>
        </row>
        <row r="2858">
          <cell r="A2858" t="n">
            <v>90273575</v>
          </cell>
          <cell r="B2858" t="n">
            <v>20</v>
          </cell>
          <cell r="C2858" t="str">
            <v xml:space="preserve">CLORETO DE CÁLCIO+CLORETO DE POTÁSSIO+CLORETO DE SÓDIO+LACTATO DE SÓDIO</v>
          </cell>
          <cell r="D2858" t="str">
            <v xml:space="preserve">SOLUÇÃO DE RINGER COM LACTATO DE SÓDIO SOL. INJ. BOLSA VIAFLEX SIST. FECH.  X 1000 ML</v>
          </cell>
          <cell r="E2858" t="str">
            <v xml:space="preserve">BAXTER HEALTHCARE - USA</v>
          </cell>
          <cell r="F2858" t="n">
            <v>1</v>
          </cell>
          <cell r="G2858" t="str">
            <v>UN</v>
          </cell>
          <cell r="H2858" t="str">
            <v>NÃO</v>
          </cell>
          <cell r="I2858" t="n">
            <v>9.5924517512008514</v>
          </cell>
        </row>
        <row r="2859">
          <cell r="A2859" t="n">
            <v>90149181</v>
          </cell>
          <cell r="B2859" t="n">
            <v>20</v>
          </cell>
          <cell r="C2859" t="str">
            <v>METILDOPA</v>
          </cell>
          <cell r="D2859" t="str">
            <v xml:space="preserve">METILDOPA  250 MG CX. 30 CP.</v>
          </cell>
          <cell r="E2859" t="str">
            <v>LUPER</v>
          </cell>
          <cell r="F2859" t="n">
            <v>1</v>
          </cell>
          <cell r="G2859" t="str">
            <v>COM</v>
          </cell>
          <cell r="H2859" t="str">
            <v>NÃO</v>
          </cell>
          <cell r="I2859" t="n">
            <v>0.45541422726646719</v>
          </cell>
        </row>
        <row r="2860">
          <cell r="A2860" t="n">
            <v>90196848</v>
          </cell>
          <cell r="B2860" t="n">
            <v>20</v>
          </cell>
          <cell r="C2860" t="str">
            <v xml:space="preserve">CLORIDRATO DE DILTIAZEM - 120MG</v>
          </cell>
          <cell r="D2860" t="str">
            <v xml:space="preserve">CARDIZEM SR - 120MG</v>
          </cell>
          <cell r="E2860" t="str">
            <v xml:space="preserve">BOEHRINGER INGELHEIM</v>
          </cell>
          <cell r="F2860" t="n">
            <v>1</v>
          </cell>
          <cell r="G2860" t="str">
            <v>CAP</v>
          </cell>
          <cell r="H2860" t="str">
            <v>NÃO</v>
          </cell>
          <cell r="I2860" t="n">
            <v>2.1209224426729163</v>
          </cell>
        </row>
        <row r="2861">
          <cell r="A2861" t="n">
            <v>90433025</v>
          </cell>
          <cell r="B2861" t="n">
            <v>20</v>
          </cell>
          <cell r="C2861" t="str">
            <v xml:space="preserve">CLORETO DE BENZALCONIO + CLORIDRATO DE NAFAZOLINA + SORO FISIOLOGICO ADULTO - 30ML</v>
          </cell>
          <cell r="D2861" t="str">
            <v xml:space="preserve">SORINE ADULTO - 30ML</v>
          </cell>
          <cell r="E2861" t="str">
            <v xml:space="preserve">ACHÉ LABORATÓRIOS FARMACÊUTICO</v>
          </cell>
          <cell r="F2861" t="n">
            <v>600</v>
          </cell>
          <cell r="G2861" t="str">
            <v>GTS</v>
          </cell>
          <cell r="H2861" t="str">
            <v>SIM</v>
          </cell>
          <cell r="I2861" t="n">
            <v>0.031407877742514981</v>
          </cell>
        </row>
        <row r="2862">
          <cell r="A2862" t="n">
            <v>90277112</v>
          </cell>
          <cell r="B2862" t="n">
            <v>20</v>
          </cell>
          <cell r="C2862" t="str">
            <v xml:space="preserve">CILOSTAZOL - 100MG</v>
          </cell>
          <cell r="D2862" t="str">
            <v xml:space="preserve">CEBRALAT - 100MG</v>
          </cell>
          <cell r="E2862" t="str">
            <v>LIBBS</v>
          </cell>
          <cell r="F2862" t="n">
            <v>1</v>
          </cell>
          <cell r="G2862" t="str">
            <v>COM</v>
          </cell>
          <cell r="H2862" t="str">
            <v>NÃO</v>
          </cell>
          <cell r="I2862" t="n">
            <v>0.88460136893033081</v>
          </cell>
        </row>
        <row r="2863">
          <cell r="A2863" t="n">
            <v>92433448</v>
          </cell>
          <cell r="B2863" t="n">
            <v>20</v>
          </cell>
          <cell r="C2863" t="str">
            <v xml:space="preserve">DIAZEPAM - 5MG</v>
          </cell>
          <cell r="D2863" t="str">
            <v xml:space="preserve">UNI DIAZEPAX - 5MG</v>
          </cell>
          <cell r="E2863" t="str">
            <v xml:space="preserve">UNIAO QUIMICA</v>
          </cell>
          <cell r="F2863" t="n">
            <v>1</v>
          </cell>
          <cell r="G2863" t="str">
            <v>COM</v>
          </cell>
          <cell r="H2863" t="str">
            <v>NÃO</v>
          </cell>
          <cell r="I2863" t="n">
            <v>0.43706263056769323</v>
          </cell>
        </row>
        <row r="2864">
          <cell r="A2864" t="n">
            <v>92251862</v>
          </cell>
          <cell r="B2864" t="n">
            <v>20</v>
          </cell>
          <cell r="C2864" t="str">
            <v xml:space="preserve">DIPIRONA SODICA - 10ML GTS</v>
          </cell>
          <cell r="D2864" t="str">
            <v xml:space="preserve">ALGIRONA - 10ML GTS</v>
          </cell>
          <cell r="E2864" t="str">
            <v>BUNKER</v>
          </cell>
          <cell r="F2864" t="n">
            <v>200</v>
          </cell>
          <cell r="G2864" t="str">
            <v>GTS</v>
          </cell>
          <cell r="H2864" t="str">
            <v>SIM</v>
          </cell>
          <cell r="I2864" t="n">
            <v>0.031407877742514981</v>
          </cell>
        </row>
        <row r="2865">
          <cell r="A2865" t="n">
            <v>92410170</v>
          </cell>
          <cell r="B2865" t="n">
            <v>20</v>
          </cell>
          <cell r="C2865" t="str">
            <v xml:space="preserve">DEXAMETASONA 1 MGML SUSP. OFT. FR. GTS. X 5 ML</v>
          </cell>
          <cell r="D2865" t="str">
            <v xml:space="preserve">MAXIDEX 1 MGML SUSP. OFT. FR. GTS. X 5 ML</v>
          </cell>
          <cell r="E2865" t="str">
            <v>ALCON</v>
          </cell>
          <cell r="F2865" t="n">
            <v>100</v>
          </cell>
          <cell r="G2865" t="str">
            <v>GTS</v>
          </cell>
          <cell r="H2865" t="str">
            <v>SIM</v>
          </cell>
          <cell r="I2865" t="n">
            <v>0.062761971571275402</v>
          </cell>
        </row>
        <row r="2866">
          <cell r="A2866" t="n">
            <v>90237110</v>
          </cell>
          <cell r="B2866" t="n">
            <v>20</v>
          </cell>
          <cell r="C2866" t="str">
            <v>NISTATINA</v>
          </cell>
          <cell r="D2866" t="str">
            <v xml:space="preserve">NISTATINA 25.000 UIG CREME VAG. BISN. X 60 G + 14 APLICADOR</v>
          </cell>
          <cell r="E2866" t="str">
            <v>GERMED</v>
          </cell>
          <cell r="F2866" t="n">
            <v>1</v>
          </cell>
          <cell r="G2866" t="str">
            <v>UN</v>
          </cell>
          <cell r="H2866" t="str">
            <v>NÃO</v>
          </cell>
          <cell r="I2866" t="n">
            <v>11.385355681661679</v>
          </cell>
        </row>
        <row r="2867">
          <cell r="A2867" t="n">
            <v>90147537</v>
          </cell>
          <cell r="B2867" t="n">
            <v>20</v>
          </cell>
          <cell r="C2867" t="str">
            <v xml:space="preserve">ESPIRONOLACTONA - 100MG</v>
          </cell>
          <cell r="D2867" t="str">
            <v xml:space="preserve">ESPIRONOLACTONA - 100MG</v>
          </cell>
          <cell r="E2867" t="str">
            <v xml:space="preserve">EMS SA</v>
          </cell>
          <cell r="F2867" t="n">
            <v>1</v>
          </cell>
          <cell r="G2867" t="str">
            <v>COM</v>
          </cell>
          <cell r="H2867" t="str">
            <v>NÃO</v>
          </cell>
          <cell r="I2867" t="n">
            <v>1.1935130095157616</v>
          </cell>
        </row>
        <row r="2868">
          <cell r="A2868" t="n">
            <v>92435637</v>
          </cell>
          <cell r="B2868" t="n">
            <v>20</v>
          </cell>
          <cell r="C2868" t="str">
            <v xml:space="preserve">CARBOPOL - 2MG  10GRA GEL</v>
          </cell>
          <cell r="D2868" t="str">
            <v xml:space="preserve">VISCOTEARS - 2MG  10GRA GEL</v>
          </cell>
          <cell r="E2868" t="str">
            <v>NOVARTIS</v>
          </cell>
          <cell r="F2868" t="n">
            <v>10</v>
          </cell>
          <cell r="G2868" t="str">
            <v>G</v>
          </cell>
          <cell r="H2868" t="str">
            <v>SIM</v>
          </cell>
          <cell r="I2868" t="n">
            <v>3.7532413902305395</v>
          </cell>
        </row>
        <row r="2869">
          <cell r="A2869" t="n">
            <v>90243463</v>
          </cell>
          <cell r="B2869" t="n">
            <v>20</v>
          </cell>
          <cell r="C2869" t="str">
            <v xml:space="preserve">CLORIDRATO DE FLUOXETINA - 20MG</v>
          </cell>
          <cell r="D2869" t="str">
            <v xml:space="preserve">CLORIDRATO DE FLUOXETINA - 20MG</v>
          </cell>
          <cell r="E2869" t="str">
            <v xml:space="preserve">EUROGENUS - LEGRAND</v>
          </cell>
          <cell r="F2869" t="n">
            <v>1</v>
          </cell>
          <cell r="G2869" t="str">
            <v>COM</v>
          </cell>
          <cell r="H2869" t="str">
            <v>NÃO</v>
          </cell>
          <cell r="I2869" t="n">
            <v>1.1007214034142794</v>
          </cell>
        </row>
        <row r="2870">
          <cell r="A2870" t="n">
            <v>91441013</v>
          </cell>
          <cell r="B2870" t="n">
            <v>20</v>
          </cell>
          <cell r="C2870" t="str">
            <v xml:space="preserve">INDAPAMIDA - 2,5MG</v>
          </cell>
          <cell r="D2870" t="str">
            <v xml:space="preserve">NATRILIX - 2,5MG</v>
          </cell>
          <cell r="E2870" t="str">
            <v>SERVIER</v>
          </cell>
          <cell r="F2870" t="n">
            <v>1</v>
          </cell>
          <cell r="G2870" t="str">
            <v>DRG</v>
          </cell>
          <cell r="H2870" t="str">
            <v>NÃO</v>
          </cell>
          <cell r="I2870" t="n">
            <v>1.1002925366303238</v>
          </cell>
        </row>
        <row r="2871">
          <cell r="A2871" t="n">
            <v>92383580</v>
          </cell>
          <cell r="B2871" t="n">
            <v>20</v>
          </cell>
          <cell r="C2871" t="str">
            <v xml:space="preserve">DIAZEPAM - 5MG</v>
          </cell>
          <cell r="D2871" t="str">
            <v xml:space="preserve">ANSILIVE - 5MG</v>
          </cell>
          <cell r="E2871" t="str">
            <v>LIBBS</v>
          </cell>
          <cell r="F2871" t="n">
            <v>1</v>
          </cell>
          <cell r="G2871" t="str">
            <v>DRG</v>
          </cell>
          <cell r="H2871" t="str">
            <v>NÃO</v>
          </cell>
          <cell r="I2871" t="n">
            <v>0.43971028839520981</v>
          </cell>
        </row>
        <row r="2872">
          <cell r="A2872" t="n">
            <v>92404200</v>
          </cell>
          <cell r="B2872" t="n">
            <v>20</v>
          </cell>
          <cell r="C2872" t="str">
            <v xml:space="preserve">ÁCIDO ASCÓRBICO 1 G (200 MGML) SOL. INJ. CX. 100 AMP. X 5 ML</v>
          </cell>
          <cell r="D2872" t="str">
            <v xml:space="preserve">HYVIT C 1 G (200 MGML) SOL. INJ. CX. 100 AMP. X 5 ML</v>
          </cell>
          <cell r="E2872" t="str">
            <v>HYPOFARMA</v>
          </cell>
          <cell r="F2872" t="n">
            <v>1</v>
          </cell>
          <cell r="G2872" t="str">
            <v>AMP</v>
          </cell>
          <cell r="H2872" t="str">
            <v>NÃO</v>
          </cell>
          <cell r="I2872" t="n">
            <v>1.0522238424576977</v>
          </cell>
        </row>
        <row r="2873">
          <cell r="A2873" t="n">
            <v>90311019</v>
          </cell>
          <cell r="B2873" t="n">
            <v>20</v>
          </cell>
          <cell r="C2873" t="str">
            <v xml:space="preserve">CLORIDRATO DE PRAZOSINA - 1MG SR</v>
          </cell>
          <cell r="D2873" t="str">
            <v xml:space="preserve">MINIPRESS SR - 1MG</v>
          </cell>
          <cell r="E2873" t="str">
            <v xml:space="preserve">PHARMACIA PFIZER</v>
          </cell>
          <cell r="F2873" t="n">
            <v>1</v>
          </cell>
          <cell r="G2873" t="str">
            <v>CAP</v>
          </cell>
          <cell r="H2873" t="str">
            <v>NÃO</v>
          </cell>
          <cell r="I2873" t="n">
            <v>1.243801020348799</v>
          </cell>
        </row>
        <row r="2874">
          <cell r="A2874" t="n">
            <v>92261701</v>
          </cell>
          <cell r="B2874" t="n">
            <v>20</v>
          </cell>
          <cell r="C2874" t="str">
            <v xml:space="preserve">METOCLOPRAMIDA - 10MG</v>
          </cell>
          <cell r="D2874" t="str">
            <v xml:space="preserve">PLAMIVON - 10MG</v>
          </cell>
          <cell r="E2874" t="str">
            <v>BUNKER</v>
          </cell>
          <cell r="F2874" t="n">
            <v>1</v>
          </cell>
          <cell r="G2874" t="str">
            <v>COM</v>
          </cell>
          <cell r="H2874" t="str">
            <v>NÃO</v>
          </cell>
          <cell r="I2874" t="n">
            <v>0.6909733103353296</v>
          </cell>
        </row>
        <row r="2875">
          <cell r="A2875" t="n">
            <v>90241320</v>
          </cell>
          <cell r="B2875" t="n">
            <v>20</v>
          </cell>
          <cell r="C2875" t="str">
            <v>CEFALEXINA</v>
          </cell>
          <cell r="D2875" t="str">
            <v xml:space="preserve">CEFALEXINA 500  MG CX. 8  DRG.</v>
          </cell>
          <cell r="E2875" t="str">
            <v>ABL</v>
          </cell>
          <cell r="F2875" t="n">
            <v>1</v>
          </cell>
          <cell r="G2875" t="str">
            <v>DRG</v>
          </cell>
          <cell r="H2875" t="str">
            <v>NÃO</v>
          </cell>
          <cell r="I2875" t="n">
            <v>3.7226455810980887</v>
          </cell>
        </row>
        <row r="2876">
          <cell r="A2876" t="n">
            <v>92418430</v>
          </cell>
          <cell r="B2876" t="n">
            <v>20</v>
          </cell>
          <cell r="C2876" t="str">
            <v xml:space="preserve">PARACETAMOL - 200MG15ML GTS</v>
          </cell>
          <cell r="D2876" t="str">
            <v xml:space="preserve">PARALGEN - 200MG15ML GTS</v>
          </cell>
          <cell r="E2876" t="str">
            <v>LEGRAND</v>
          </cell>
          <cell r="F2876" t="n">
            <v>300</v>
          </cell>
          <cell r="G2876" t="str">
            <v>GTS</v>
          </cell>
          <cell r="H2876" t="str">
            <v>SIM</v>
          </cell>
          <cell r="I2876" t="n">
            <v>0.048546105303870324</v>
          </cell>
        </row>
        <row r="2877">
          <cell r="A2877" t="n">
            <v>90303393</v>
          </cell>
          <cell r="B2877" t="n">
            <v>20</v>
          </cell>
          <cell r="C2877" t="str">
            <v xml:space="preserve">SIMETICONA - 40MG</v>
          </cell>
          <cell r="D2877" t="str">
            <v xml:space="preserve">SIMETICONA - 40MG</v>
          </cell>
          <cell r="E2877" t="str">
            <v xml:space="preserve">NEO QUIMICA</v>
          </cell>
          <cell r="F2877" t="n">
            <v>1</v>
          </cell>
          <cell r="G2877" t="str">
            <v>COM</v>
          </cell>
          <cell r="H2877" t="str">
            <v>NÃO</v>
          </cell>
          <cell r="I2877" t="n">
            <v>0.58375913089059439</v>
          </cell>
        </row>
        <row r="2878">
          <cell r="A2878" t="n">
            <v>90284909</v>
          </cell>
          <cell r="B2878" t="n">
            <v>20</v>
          </cell>
          <cell r="C2878" t="str">
            <v xml:space="preserve">CLORETO DE SÓDIO 0,9% SOL. INJ. SIST. FECH. CX. 20 BOLSA X 500ML</v>
          </cell>
          <cell r="D2878" t="str">
            <v xml:space="preserve">FISIOLÓGICO 0,9% SOL. INJ. SIST. FECH. CX. 20 BOLSA X 500ML</v>
          </cell>
          <cell r="E2878" t="str">
            <v>J.P</v>
          </cell>
          <cell r="F2878" t="n">
            <v>1</v>
          </cell>
          <cell r="G2878" t="str">
            <v>UN</v>
          </cell>
          <cell r="H2878" t="str">
            <v>NÃO</v>
          </cell>
          <cell r="I2878" t="n">
            <v>6.1603917430668851</v>
          </cell>
        </row>
        <row r="2879">
          <cell r="A2879" t="n">
            <v>90020537</v>
          </cell>
          <cell r="B2879" t="n">
            <v>20</v>
          </cell>
          <cell r="C2879" t="str">
            <v xml:space="preserve">EXTRATO DE PLANTAGO 5G SACHE</v>
          </cell>
          <cell r="D2879" t="str">
            <v xml:space="preserve">PLANTACIL 5G SACHE</v>
          </cell>
          <cell r="E2879" t="str">
            <v>LUPER</v>
          </cell>
          <cell r="F2879" t="n">
            <v>1</v>
          </cell>
          <cell r="G2879" t="str">
            <v>UN</v>
          </cell>
          <cell r="H2879" t="str">
            <v>NÃO</v>
          </cell>
          <cell r="I2879" t="n">
            <v>2.8381498287786271</v>
          </cell>
        </row>
        <row r="2880">
          <cell r="A2880" t="n">
            <v>92472397</v>
          </cell>
          <cell r="B2880" t="n">
            <v>20</v>
          </cell>
          <cell r="C2880" t="str">
            <v xml:space="preserve">ACIDO FOLINICO - 15MG</v>
          </cell>
          <cell r="D2880" t="str">
            <v xml:space="preserve">ACIDO FOLINICO - 15MG</v>
          </cell>
          <cell r="E2880" t="str">
            <v>MANIPULADO</v>
          </cell>
          <cell r="F2880" t="n">
            <v>1</v>
          </cell>
          <cell r="G2880" t="str">
            <v>COM</v>
          </cell>
          <cell r="H2880" t="str">
            <v>NÃO</v>
          </cell>
          <cell r="I2880" t="n">
            <v>4.0924305887757759</v>
          </cell>
        </row>
        <row r="2881">
          <cell r="A2881" t="n">
            <v>92268838</v>
          </cell>
          <cell r="B2881" t="n">
            <v>20</v>
          </cell>
          <cell r="C2881" t="str">
            <v xml:space="preserve">MALEATO DE ENALAPRIL - 10MG</v>
          </cell>
          <cell r="D2881" t="str">
            <v xml:space="preserve">ENALPRIN - 10MG</v>
          </cell>
          <cell r="E2881" t="str">
            <v>ROYTON</v>
          </cell>
          <cell r="F2881" t="n">
            <v>1</v>
          </cell>
          <cell r="G2881" t="str">
            <v>COM</v>
          </cell>
          <cell r="H2881" t="str">
            <v>NÃO</v>
          </cell>
          <cell r="I2881" t="n">
            <v>0.42756737494672287</v>
          </cell>
        </row>
        <row r="2882">
          <cell r="A2882" t="n">
            <v>91487013</v>
          </cell>
          <cell r="B2882" t="n">
            <v>20</v>
          </cell>
          <cell r="C2882" t="str">
            <v xml:space="preserve">CLORIDRATO DE OXIMETAZOLINA - 20ML SOL. NASAL</v>
          </cell>
          <cell r="D2882" t="str">
            <v xml:space="preserve">FREENAL - 20ML SOL. NASAL</v>
          </cell>
          <cell r="E2882" t="str">
            <v xml:space="preserve">ACHÉ LABORATÓRIOS FARMACÊUTICO</v>
          </cell>
          <cell r="F2882" t="n">
            <v>200</v>
          </cell>
          <cell r="G2882" t="str">
            <v>GTS</v>
          </cell>
          <cell r="H2882" t="str">
            <v>SIM</v>
          </cell>
          <cell r="I2882" t="n">
            <v>0.047111816613772471</v>
          </cell>
        </row>
        <row r="2883">
          <cell r="A2883" t="n">
            <v>90135130</v>
          </cell>
          <cell r="B2883" t="n">
            <v>20</v>
          </cell>
          <cell r="C2883" t="str">
            <v xml:space="preserve">CLORANFENICOL 1000 MG PÓ LIOF. INJ. CX. 100 FA</v>
          </cell>
          <cell r="D2883" t="str">
            <v xml:space="preserve">ARIFENICOL 1000 MG PÓ LIOF. INJ. CX. 100 FA</v>
          </cell>
          <cell r="E2883" t="str">
            <v>ARISTON</v>
          </cell>
          <cell r="F2883" t="n">
            <v>1</v>
          </cell>
          <cell r="G2883" t="str">
            <v>UN</v>
          </cell>
          <cell r="H2883" t="str">
            <v>NÃO</v>
          </cell>
          <cell r="I2883" t="n">
            <v>4.8838631530640093</v>
          </cell>
        </row>
        <row r="2884">
          <cell r="A2884" t="n">
            <v>92264484</v>
          </cell>
          <cell r="B2884" t="n">
            <v>20</v>
          </cell>
          <cell r="C2884" t="str">
            <v xml:space="preserve">BUTILBROMETO DE HIOSCINA - 10MG</v>
          </cell>
          <cell r="D2884" t="str">
            <v xml:space="preserve">UNI HIOSCIN - 10MG</v>
          </cell>
          <cell r="E2884" t="str">
            <v xml:space="preserve">UNIAO QUIMICA</v>
          </cell>
          <cell r="F2884" t="n">
            <v>1</v>
          </cell>
          <cell r="G2884" t="str">
            <v>COM</v>
          </cell>
          <cell r="H2884" t="str">
            <v>NÃO</v>
          </cell>
          <cell r="I2884" t="n">
            <v>0.64379915761264539</v>
          </cell>
        </row>
        <row r="2885">
          <cell r="A2885" t="n">
            <v>92459013</v>
          </cell>
          <cell r="B2885" t="n">
            <v>20</v>
          </cell>
          <cell r="C2885" t="str">
            <v xml:space="preserve">CAPTOPRIL - 12,5MG</v>
          </cell>
          <cell r="D2885" t="str">
            <v xml:space="preserve">CAPTOPRIL - 12,5MG</v>
          </cell>
          <cell r="E2885" t="str">
            <v>CRISTALIA</v>
          </cell>
          <cell r="F2885" t="n">
            <v>1</v>
          </cell>
          <cell r="G2885" t="str">
            <v>COM</v>
          </cell>
          <cell r="H2885" t="str">
            <v>NÃO</v>
          </cell>
          <cell r="I2885" t="n">
            <v>0.69216012640794444</v>
          </cell>
        </row>
        <row r="2886">
          <cell r="A2886" t="n">
            <v>92398308</v>
          </cell>
          <cell r="B2886" t="n">
            <v>20</v>
          </cell>
          <cell r="C2886" t="str">
            <v xml:space="preserve">AMPICILINA 500 MG PÓ SOL. INJ. CX. 100 FA</v>
          </cell>
          <cell r="D2886" t="str">
            <v xml:space="preserve">CILINON 500 MG PÓ SOL. INJ. CX. 100 FA</v>
          </cell>
          <cell r="E2886" t="str">
            <v>ARISTON</v>
          </cell>
          <cell r="F2886" t="n">
            <v>1</v>
          </cell>
          <cell r="G2886" t="str">
            <v>AMP</v>
          </cell>
          <cell r="H2886" t="str">
            <v>NÃO</v>
          </cell>
          <cell r="I2886" t="n">
            <v>3.6146628652823258</v>
          </cell>
        </row>
        <row r="2887">
          <cell r="A2887" t="n">
            <v>92375570</v>
          </cell>
          <cell r="B2887" t="n">
            <v>20</v>
          </cell>
          <cell r="C2887" t="str">
            <v xml:space="preserve">GALATO DE BISMUTO MONOBASICO + OXIDO DE ZINCO - 100GRA GEL</v>
          </cell>
          <cell r="D2887" t="str">
            <v xml:space="preserve">CUTISANOL - 100GRA GEL</v>
          </cell>
          <cell r="E2887" t="str">
            <v>MILLET-ROUX</v>
          </cell>
          <cell r="F2887" t="n">
            <v>100</v>
          </cell>
          <cell r="G2887" t="str">
            <v>G</v>
          </cell>
          <cell r="H2887" t="str">
            <v>SIM</v>
          </cell>
          <cell r="I2887" t="n">
            <v>0.3612907435354093</v>
          </cell>
        </row>
        <row r="2888">
          <cell r="A2888" t="n">
            <v>90938909</v>
          </cell>
          <cell r="B2888" t="n">
            <v>20</v>
          </cell>
          <cell r="C2888" t="str">
            <v xml:space="preserve">DIGESTIVO IN VIVO CINTILOGRAFIA PARA PESQUISA DE DIVERTICULO DE MECKEL</v>
          </cell>
          <cell r="D2888" t="str">
            <v xml:space="preserve">DIGESTIVO IN VIVO CINTILOGRAFIA PARA PESQUISA DE DIVERTICULO DE MECKEL</v>
          </cell>
          <cell r="E2888" t="str">
            <v>SBMN</v>
          </cell>
          <cell r="F2888" t="n">
            <v>1</v>
          </cell>
          <cell r="G2888" t="str">
            <v>UN</v>
          </cell>
          <cell r="H2888" t="str">
            <v>NÃO</v>
          </cell>
          <cell r="I2888" t="n">
            <v>72.218337543191964</v>
          </cell>
        </row>
        <row r="2889">
          <cell r="A2889" t="n">
            <v>90270355</v>
          </cell>
          <cell r="B2889" t="n">
            <v>20</v>
          </cell>
          <cell r="C2889" t="str">
            <v xml:space="preserve">CLORIDRATO DE PROMETAZINA 25 MG CX. 200 CP. REV.</v>
          </cell>
          <cell r="D2889" t="str">
            <v xml:space="preserve">PAMERGAN 25 MG CX. 200 CP. REV.</v>
          </cell>
          <cell r="E2889" t="str">
            <v>CRISTALIA</v>
          </cell>
          <cell r="F2889" t="n">
            <v>1</v>
          </cell>
          <cell r="G2889" t="str">
            <v>COM</v>
          </cell>
          <cell r="H2889" t="str">
            <v>NÃO</v>
          </cell>
          <cell r="I2889" t="n">
            <v>0.45323184557132673</v>
          </cell>
        </row>
        <row r="2890">
          <cell r="A2890" t="n">
            <v>90292588</v>
          </cell>
          <cell r="B2890" t="n">
            <v>20</v>
          </cell>
          <cell r="C2890" t="str">
            <v xml:space="preserve">SACCHAROMYCES BOULARDII 200 MG CART. FR. VD. X 6 CAP.</v>
          </cell>
          <cell r="D2890" t="str">
            <v xml:space="preserve">FLORATIL 200 MG CART. FR. VD. X 6 CAP.</v>
          </cell>
          <cell r="E2890" t="str">
            <v xml:space="preserve">MERCK S.A.</v>
          </cell>
          <cell r="F2890" t="n">
            <v>1</v>
          </cell>
          <cell r="G2890" t="str">
            <v>CAP</v>
          </cell>
          <cell r="H2890" t="str">
            <v>NÃO</v>
          </cell>
          <cell r="I2890" t="n">
            <v>5.5422393786726012</v>
          </cell>
        </row>
        <row r="2891">
          <cell r="A2891" t="n">
            <v>92467598</v>
          </cell>
          <cell r="B2891" t="n">
            <v>20</v>
          </cell>
          <cell r="C2891" t="str">
            <v xml:space="preserve">MONONITRATO DE ISOSSORBIDA - 40MG</v>
          </cell>
          <cell r="D2891" t="str">
            <v xml:space="preserve">MONONITRATO DE ISOSSORBIDA - 40MG</v>
          </cell>
          <cell r="E2891" t="str">
            <v>BIOSINTETICA</v>
          </cell>
          <cell r="F2891" t="n">
            <v>1</v>
          </cell>
          <cell r="G2891" t="str">
            <v>COM</v>
          </cell>
          <cell r="H2891" t="str">
            <v>NÃO</v>
          </cell>
          <cell r="I2891" t="n">
            <v>0.537097836239953</v>
          </cell>
        </row>
        <row r="2892">
          <cell r="A2892" t="n">
            <v>90158067</v>
          </cell>
          <cell r="B2892" t="n">
            <v>20</v>
          </cell>
          <cell r="C2892" t="str">
            <v xml:space="preserve">OMEPRAZOL 20 MG CX. 14 CAP.</v>
          </cell>
          <cell r="D2892" t="str">
            <v xml:space="preserve">OMEPRAZOL 20 MG CX. 14 CAP.</v>
          </cell>
          <cell r="E2892" t="str">
            <v xml:space="preserve">MERCK S.A.</v>
          </cell>
          <cell r="F2892" t="n">
            <v>1</v>
          </cell>
          <cell r="G2892" t="str">
            <v>CAP</v>
          </cell>
          <cell r="H2892" t="str">
            <v>NÃO</v>
          </cell>
          <cell r="I2892" t="n">
            <v>2.3958951910725159</v>
          </cell>
        </row>
        <row r="2893">
          <cell r="A2893" t="n">
            <v>92470319</v>
          </cell>
          <cell r="B2893" t="n">
            <v>20</v>
          </cell>
          <cell r="C2893" t="str">
            <v xml:space="preserve">IBUPROFENO - 50MGML  30ML GTS</v>
          </cell>
          <cell r="D2893" t="str">
            <v xml:space="preserve">ALIVIUM - 50MGML  30ML GTS</v>
          </cell>
          <cell r="E2893" t="str">
            <v xml:space="preserve">SCHERING PLOUGHMANTECORP</v>
          </cell>
          <cell r="F2893" t="n">
            <v>600</v>
          </cell>
          <cell r="G2893" t="str">
            <v>GTS</v>
          </cell>
          <cell r="H2893" t="str">
            <v>SIM</v>
          </cell>
          <cell r="I2893" t="n">
            <v>0.031617940905816079</v>
          </cell>
        </row>
        <row r="2894">
          <cell r="A2894" t="n">
            <v>92399312</v>
          </cell>
          <cell r="B2894" t="n">
            <v>20</v>
          </cell>
          <cell r="C2894" t="str">
            <v xml:space="preserve">CLARITROMICINA - 500MG</v>
          </cell>
          <cell r="D2894" t="str">
            <v xml:space="preserve">CLARITROMICINA - 500MG</v>
          </cell>
          <cell r="E2894" t="str">
            <v xml:space="preserve">MERCK S.A.</v>
          </cell>
          <cell r="F2894" t="n">
            <v>1</v>
          </cell>
          <cell r="G2894" t="str">
            <v>COM</v>
          </cell>
          <cell r="H2894" t="str">
            <v>NÃO</v>
          </cell>
          <cell r="I2894" t="n">
            <v>7.9681526226824255</v>
          </cell>
        </row>
        <row r="2895">
          <cell r="A2895" t="n">
            <v>90202813</v>
          </cell>
          <cell r="B2895" t="n">
            <v>20</v>
          </cell>
          <cell r="C2895" t="str">
            <v xml:space="preserve">FLUDROXICORTIDA 0,125 MGG CREME DERM. BISN. X 30 G</v>
          </cell>
          <cell r="D2895" t="str">
            <v xml:space="preserve">DRENISON 0,125 MGG CREME DERM. BISN. X 30 G</v>
          </cell>
          <cell r="E2895" t="str">
            <v xml:space="preserve">BIOLAB SANUS</v>
          </cell>
          <cell r="F2895" t="n">
            <v>30</v>
          </cell>
          <cell r="G2895" t="str">
            <v>G</v>
          </cell>
          <cell r="H2895" t="str">
            <v>SIM</v>
          </cell>
          <cell r="I2895" t="n">
            <v>0.90655493716257374</v>
          </cell>
        </row>
        <row r="2896">
          <cell r="A2896" t="n">
            <v>90309510</v>
          </cell>
          <cell r="B2896" t="n">
            <v>20</v>
          </cell>
          <cell r="C2896" t="str">
            <v xml:space="preserve">ACICLOVIR 200 MG CX. 25 CP.</v>
          </cell>
          <cell r="D2896" t="str">
            <v xml:space="preserve">ACICLOVIR 200 MG CX. 25 CP.</v>
          </cell>
          <cell r="E2896" t="str">
            <v>BIOSINTETICA</v>
          </cell>
          <cell r="F2896" t="n">
            <v>1</v>
          </cell>
          <cell r="G2896" t="str">
            <v>COM</v>
          </cell>
          <cell r="H2896" t="str">
            <v>NÃO</v>
          </cell>
          <cell r="I2896" t="n">
            <v>3.5804817253659165</v>
          </cell>
        </row>
        <row r="2897">
          <cell r="A2897" t="n">
            <v>90124677</v>
          </cell>
          <cell r="B2897" t="n">
            <v>20</v>
          </cell>
          <cell r="C2897" t="str">
            <v xml:space="preserve">DIAZEPAM - 5MG</v>
          </cell>
          <cell r="D2897" t="str">
            <v xml:space="preserve">UNI DIAZEPAX - 5MG</v>
          </cell>
          <cell r="E2897" t="str">
            <v xml:space="preserve">UNIAO QUIMICA</v>
          </cell>
          <cell r="F2897" t="n">
            <v>1</v>
          </cell>
          <cell r="G2897" t="str">
            <v>COM</v>
          </cell>
          <cell r="H2897" t="str">
            <v>NÃO</v>
          </cell>
          <cell r="I2897" t="n">
            <v>0.42087512573185271</v>
          </cell>
        </row>
        <row r="2898">
          <cell r="A2898" t="n">
            <v>92452493</v>
          </cell>
          <cell r="B2898" t="n">
            <v>20</v>
          </cell>
          <cell r="C2898" t="str">
            <v xml:space="preserve">METRONIDAZOL  - 50GRA GELEIA VAGINAL</v>
          </cell>
          <cell r="D2898" t="str">
            <v xml:space="preserve">METRONIDAZOL - 50GRA GELEIA VAGINAL</v>
          </cell>
          <cell r="E2898" t="str">
            <v xml:space="preserve">PRATI DONADUZZI</v>
          </cell>
          <cell r="F2898" t="n">
            <v>1</v>
          </cell>
          <cell r="G2898" t="str">
            <v>UN</v>
          </cell>
          <cell r="H2898" t="str">
            <v>NÃO</v>
          </cell>
          <cell r="I2898" t="n">
            <v>17.886786374362284</v>
          </cell>
        </row>
        <row r="2899">
          <cell r="A2899" t="n">
            <v>92426719</v>
          </cell>
          <cell r="B2899" t="n">
            <v>20</v>
          </cell>
          <cell r="C2899" t="str">
            <v xml:space="preserve">CLORIDRATO DE METILFENIDATO 10 MG CX. 20 CP.</v>
          </cell>
          <cell r="D2899" t="str">
            <v xml:space="preserve">RITALINA 10 MG CX. 20 CP.</v>
          </cell>
          <cell r="E2899" t="str">
            <v>NOVARTIS</v>
          </cell>
          <cell r="F2899" t="n">
            <v>1</v>
          </cell>
          <cell r="G2899" t="str">
            <v>COM</v>
          </cell>
          <cell r="H2899" t="str">
            <v>NÃO</v>
          </cell>
          <cell r="I2899" t="n">
            <v>1.0835975520197394</v>
          </cell>
        </row>
        <row r="2900">
          <cell r="A2900" t="n">
            <v>90182677</v>
          </cell>
          <cell r="B2900" t="n">
            <v>20</v>
          </cell>
          <cell r="C2900" t="str">
            <v xml:space="preserve">CETOPROFENO - 100MG</v>
          </cell>
          <cell r="D2900" t="str">
            <v xml:space="preserve">CETOPROFENO - 100MG</v>
          </cell>
          <cell r="E2900" t="str">
            <v>MEDLEY</v>
          </cell>
          <cell r="F2900" t="n">
            <v>1</v>
          </cell>
          <cell r="G2900" t="str">
            <v>COM</v>
          </cell>
          <cell r="H2900" t="str">
            <v>NÃO</v>
          </cell>
          <cell r="I2900" t="n">
            <v>1.4555795796672721</v>
          </cell>
        </row>
        <row r="2901">
          <cell r="A2901" t="n">
            <v>90278267</v>
          </cell>
          <cell r="B2901" t="n">
            <v>20</v>
          </cell>
          <cell r="C2901" t="str">
            <v xml:space="preserve">PARACETAMOL+CLORIDRATO DE TRAMADOL</v>
          </cell>
          <cell r="D2901" t="str">
            <v xml:space="preserve">ULTRACET 325 MG + 37,5 MG CX. 20 CP. REV.</v>
          </cell>
          <cell r="E2901" t="str">
            <v>JANSSEN-CILAG</v>
          </cell>
          <cell r="F2901" t="n">
            <v>1</v>
          </cell>
          <cell r="G2901" t="str">
            <v>COM</v>
          </cell>
          <cell r="H2901" t="str">
            <v>NÃO</v>
          </cell>
          <cell r="I2901" t="n">
            <v>3.9493692155805808</v>
          </cell>
        </row>
        <row r="2902">
          <cell r="A2902" t="n">
            <v>90298250</v>
          </cell>
          <cell r="B2902" t="n">
            <v>20</v>
          </cell>
          <cell r="C2902" t="str">
            <v xml:space="preserve">CLORIDRATO DE TRAMADOL - 100MG (50MGML) SOL. INJ.</v>
          </cell>
          <cell r="D2902" t="str">
            <v xml:space="preserve">RAPITRAM - 100MG (50MGML) SOL. INJ.</v>
          </cell>
          <cell r="E2902" t="str">
            <v xml:space="preserve">SUN FARMACÊUTICA LTDA</v>
          </cell>
          <cell r="F2902" t="n">
            <v>1</v>
          </cell>
          <cell r="G2902" t="str">
            <v>AMP</v>
          </cell>
          <cell r="H2902" t="str">
            <v>NÃO</v>
          </cell>
          <cell r="I2902" t="n">
            <v>10.140010526364755</v>
          </cell>
        </row>
        <row r="2903">
          <cell r="A2903" t="n">
            <v>90169441</v>
          </cell>
          <cell r="B2903" t="n">
            <v>20</v>
          </cell>
          <cell r="C2903" t="str">
            <v xml:space="preserve">HIDRÓXIDO DE MAGNÉSIO+CARBONATO DE CÁLCIO</v>
          </cell>
          <cell r="D2903" t="str">
            <v xml:space="preserve">MYLANTA DE BOLSO CX. 144 CP. MAST. (MENTA GELADA)</v>
          </cell>
          <cell r="E2903" t="str">
            <v xml:space="preserve">JOHNSON &amp; JOHNSON</v>
          </cell>
          <cell r="F2903" t="n">
            <v>1</v>
          </cell>
          <cell r="G2903" t="str">
            <v xml:space="preserve">COM MST</v>
          </cell>
          <cell r="H2903" t="str">
            <v>NÃO</v>
          </cell>
          <cell r="I2903" t="n">
            <v>0.50252604388023969</v>
          </cell>
        </row>
        <row r="2904">
          <cell r="A2904" t="n">
            <v>90294769</v>
          </cell>
          <cell r="B2904" t="n">
            <v>20</v>
          </cell>
          <cell r="C2904" t="str">
            <v xml:space="preserve">MALEATO DE ENALAPRIL - 5MG</v>
          </cell>
          <cell r="D2904" t="str">
            <v xml:space="preserve">MALEATO DE ENALAPRIL - 5MG</v>
          </cell>
          <cell r="E2904" t="str">
            <v xml:space="preserve">PRATI DONADUZZI</v>
          </cell>
          <cell r="F2904" t="n">
            <v>1</v>
          </cell>
          <cell r="G2904" t="str">
            <v>COM</v>
          </cell>
          <cell r="H2904" t="str">
            <v>NÃO</v>
          </cell>
          <cell r="I2904" t="n">
            <v>0.59000753221664748</v>
          </cell>
        </row>
        <row r="2905">
          <cell r="A2905" t="n">
            <v>90131770</v>
          </cell>
          <cell r="B2905" t="n">
            <v>20</v>
          </cell>
          <cell r="C2905" t="str">
            <v xml:space="preserve">CLOTRIMAZOL 1% CREME DERM. BISN. X 20 G</v>
          </cell>
          <cell r="D2905" t="str">
            <v xml:space="preserve">CANESTEN 1% CREME DERM. BISN. X 20 G</v>
          </cell>
          <cell r="E2905" t="str">
            <v>BAYER</v>
          </cell>
          <cell r="F2905" t="n">
            <v>20</v>
          </cell>
          <cell r="G2905" t="str">
            <v>G</v>
          </cell>
          <cell r="H2905" t="str">
            <v>SIM</v>
          </cell>
          <cell r="I2905" t="n">
            <v>0.70733073408236313</v>
          </cell>
        </row>
        <row r="2906">
          <cell r="A2906" t="n">
            <v>90286308</v>
          </cell>
          <cell r="B2906" t="n">
            <v>20</v>
          </cell>
          <cell r="C2906" t="str">
            <v xml:space="preserve">FOSFATO DISSODICO DE DEXAMETASONA - 4MGML SOL. INJ.</v>
          </cell>
          <cell r="D2906" t="str">
            <v xml:space="preserve">FOSFATO DISSODICO DE DEXAMETASONA - 4MGML SOL. INJ.</v>
          </cell>
          <cell r="E2906" t="str">
            <v>HIPOLABOR</v>
          </cell>
          <cell r="F2906" t="n">
            <v>1</v>
          </cell>
          <cell r="G2906" t="str">
            <v>AMP</v>
          </cell>
          <cell r="H2906" t="str">
            <v>NÃO</v>
          </cell>
          <cell r="I2906" t="n">
            <v>1.958710000298308</v>
          </cell>
        </row>
        <row r="2907">
          <cell r="A2907" t="n">
            <v>90286529</v>
          </cell>
          <cell r="B2907" t="n">
            <v>20</v>
          </cell>
          <cell r="C2907" t="str">
            <v xml:space="preserve">GLICOSE 5% SOL. INJ. SIST. FECH. CX. 48 FR. X 250ML</v>
          </cell>
          <cell r="D2907" t="str">
            <v xml:space="preserve">GLICOSE 5% SOL. INJ. SIST. FECH. CX. 48 FR. X 250ML</v>
          </cell>
          <cell r="E2907" t="str">
            <v>EQUIPLEX</v>
          </cell>
          <cell r="F2907" t="n">
            <v>1</v>
          </cell>
          <cell r="G2907" t="str">
            <v>UN</v>
          </cell>
          <cell r="H2907" t="str">
            <v>NÃO</v>
          </cell>
          <cell r="I2907" t="n">
            <v>5.4221292297527794</v>
          </cell>
        </row>
        <row r="2908">
          <cell r="A2908" t="n">
            <v>90281578</v>
          </cell>
          <cell r="B2908" t="n">
            <v>20</v>
          </cell>
          <cell r="C2908" t="str">
            <v xml:space="preserve">GLICOSE 10% - LINHAMAX - FRASCOS - SISTEMA FECHADO 250 ML</v>
          </cell>
          <cell r="D2908" t="str">
            <v xml:space="preserve">GLICOSE 10% - LINHAMAX - FRASCOS - SISTEMA FECHADO 250 ML</v>
          </cell>
          <cell r="E2908" t="str">
            <v xml:space="preserve">EUROFARMA  SEGMENTA</v>
          </cell>
          <cell r="F2908" t="n">
            <v>1</v>
          </cell>
          <cell r="G2908" t="str">
            <v>FR</v>
          </cell>
          <cell r="H2908" t="str">
            <v>NÃO</v>
          </cell>
          <cell r="I2908" t="n">
            <v>5.8575691989790437</v>
          </cell>
        </row>
        <row r="2909">
          <cell r="A2909" t="n">
            <v>92404286</v>
          </cell>
          <cell r="B2909" t="n">
            <v>20</v>
          </cell>
          <cell r="C2909" t="str">
            <v xml:space="preserve">SULFATO FERROSO + COMPLEXO B</v>
          </cell>
          <cell r="D2909" t="str">
            <v xml:space="preserve">IBEROL - 500MG GRADUMET</v>
          </cell>
          <cell r="E2909" t="str">
            <v>ABBOTT</v>
          </cell>
          <cell r="F2909" t="n">
            <v>1</v>
          </cell>
          <cell r="G2909" t="str">
            <v>COM</v>
          </cell>
          <cell r="H2909" t="str">
            <v>NÃO</v>
          </cell>
          <cell r="I2909" t="n">
            <v>0.50391869190149474</v>
          </cell>
        </row>
        <row r="2910">
          <cell r="A2910" t="n">
            <v>92438679</v>
          </cell>
          <cell r="B2910" t="n">
            <v>20</v>
          </cell>
          <cell r="C2910" t="str">
            <v xml:space="preserve">GLICOSE 5% SOL. INJ. SIST. FECH. CX. 10 BOLSA PVC ISTARBAG  X 1000 ML</v>
          </cell>
          <cell r="D2910" t="str">
            <v xml:space="preserve">GLICOSE 5% SOL. INJ. SIST. FECH. CX. 10 BOLSA PVC ISTARBAG  X 1000 ML</v>
          </cell>
          <cell r="E2910" t="str">
            <v xml:space="preserve">HALEX ISTAR INDÚSTRIA</v>
          </cell>
          <cell r="F2910" t="n">
            <v>1</v>
          </cell>
          <cell r="G2910" t="str">
            <v>UN</v>
          </cell>
          <cell r="H2910" t="str">
            <v>NÃO</v>
          </cell>
          <cell r="I2910" t="n">
            <v>9.9391197247518139</v>
          </cell>
        </row>
        <row r="2911">
          <cell r="A2911" t="n">
            <v>90277104</v>
          </cell>
          <cell r="B2911" t="n">
            <v>20</v>
          </cell>
          <cell r="C2911" t="str">
            <v xml:space="preserve">CILOSTAZOL - 50MG  60 CPR</v>
          </cell>
          <cell r="D2911" t="str">
            <v xml:space="preserve">CEBRALAT - 50MG</v>
          </cell>
          <cell r="E2911" t="str">
            <v>LIBBS</v>
          </cell>
          <cell r="F2911" t="n">
            <v>1</v>
          </cell>
          <cell r="G2911" t="str">
            <v>COM</v>
          </cell>
          <cell r="H2911" t="str">
            <v>NÃO</v>
          </cell>
          <cell r="I2911" t="n">
            <v>0.43709651320754711</v>
          </cell>
        </row>
        <row r="2912">
          <cell r="A2912" t="n">
            <v>90303148</v>
          </cell>
          <cell r="B2912" t="n">
            <v>20</v>
          </cell>
          <cell r="C2912" t="str">
            <v>PREDNISONA</v>
          </cell>
          <cell r="D2912" t="str">
            <v xml:space="preserve">PREDNISONA 20 MG CX. 30 CP.</v>
          </cell>
          <cell r="E2912" t="str">
            <v>MEDLEY</v>
          </cell>
          <cell r="F2912" t="n">
            <v>1</v>
          </cell>
          <cell r="G2912" t="str">
            <v>COM</v>
          </cell>
          <cell r="H2912" t="str">
            <v>NÃO</v>
          </cell>
          <cell r="I2912" t="n">
            <v>1.7355996724832217</v>
          </cell>
        </row>
        <row r="2913">
          <cell r="A2913" t="n">
            <v>92255060</v>
          </cell>
          <cell r="B2913" t="n">
            <v>20</v>
          </cell>
          <cell r="C2913" t="str">
            <v xml:space="preserve">CLORIDRATO DE PROPRANOLOL - 10MG</v>
          </cell>
          <cell r="D2913" t="str">
            <v xml:space="preserve">CLORIDRATO DE PROPRANOLOL - 10MG</v>
          </cell>
          <cell r="E2913" t="str">
            <v xml:space="preserve">SIGMA PHARMA</v>
          </cell>
          <cell r="F2913" t="n">
            <v>1</v>
          </cell>
          <cell r="G2913" t="str">
            <v>COM</v>
          </cell>
          <cell r="H2913" t="str">
            <v>NÃO</v>
          </cell>
          <cell r="I2913" t="n">
            <v>0.19426177224912292</v>
          </cell>
        </row>
        <row r="2914">
          <cell r="A2914" t="n">
            <v>90235410</v>
          </cell>
          <cell r="B2914" t="n">
            <v>20</v>
          </cell>
          <cell r="C2914" t="str">
            <v xml:space="preserve">CLORIDRATO DE METFORMINA - 850MG</v>
          </cell>
          <cell r="D2914" t="str">
            <v xml:space="preserve">CLORIDRATO DE METFORMINA - 850MG</v>
          </cell>
          <cell r="E2914" t="str">
            <v xml:space="preserve">MEPHA- RATIOPHARM</v>
          </cell>
          <cell r="F2914" t="n">
            <v>1</v>
          </cell>
          <cell r="G2914" t="str">
            <v>COM</v>
          </cell>
          <cell r="H2914" t="str">
            <v>NÃO</v>
          </cell>
          <cell r="I2914" t="n">
            <v>0.48693574889241048</v>
          </cell>
        </row>
        <row r="2915">
          <cell r="A2915" t="n">
            <v>90193563</v>
          </cell>
          <cell r="B2915" t="n">
            <v>20</v>
          </cell>
          <cell r="C2915" t="str">
            <v xml:space="preserve">GLICOSE 25% SOL. INJ. AMP X 10 ML</v>
          </cell>
          <cell r="D2915" t="str">
            <v xml:space="preserve">GLICOSE 25% SOL. INJ. AMP X 10 ML</v>
          </cell>
          <cell r="E2915" t="str">
            <v xml:space="preserve">HALEX ISTAR INDÚSTRIA</v>
          </cell>
          <cell r="F2915" t="n">
            <v>1</v>
          </cell>
          <cell r="G2915" t="str">
            <v>AMP</v>
          </cell>
          <cell r="H2915" t="str">
            <v>NÃO</v>
          </cell>
          <cell r="I2915" t="n">
            <v>0.73356852858433352</v>
          </cell>
        </row>
        <row r="2916">
          <cell r="A2916" t="n">
            <v>92442714</v>
          </cell>
          <cell r="B2916" t="n">
            <v>20</v>
          </cell>
          <cell r="C2916" t="str">
            <v xml:space="preserve">DIATRIZOATO DE MEGLUMINA 60% SOL. INJ.  FA X 50 ML</v>
          </cell>
          <cell r="D2916" t="str">
            <v xml:space="preserve">RELIEV 60% SOL. INJ.  FA X 50 ML</v>
          </cell>
          <cell r="E2916" t="str">
            <v xml:space="preserve">JUSTESA IMAGEM</v>
          </cell>
          <cell r="F2916" t="n">
            <v>50</v>
          </cell>
          <cell r="G2916" t="str">
            <v>ML</v>
          </cell>
          <cell r="H2916" t="str">
            <v>SIM</v>
          </cell>
          <cell r="I2916" t="n">
            <v>1.1461996532101442</v>
          </cell>
        </row>
        <row r="2917">
          <cell r="A2917" t="n">
            <v>92383483</v>
          </cell>
          <cell r="B2917" t="n">
            <v>20</v>
          </cell>
          <cell r="C2917" t="str">
            <v xml:space="preserve">CLORIDRATO DE AMIODARONA - 200MG</v>
          </cell>
          <cell r="D2917" t="str">
            <v xml:space="preserve">ANGYTON - 200MG</v>
          </cell>
          <cell r="E2917" t="str">
            <v>ROYTON</v>
          </cell>
          <cell r="F2917" t="n">
            <v>1</v>
          </cell>
          <cell r="G2917" t="str">
            <v>COM</v>
          </cell>
          <cell r="H2917" t="str">
            <v>NÃO</v>
          </cell>
          <cell r="I2917" t="n">
            <v>1.3132426516220772</v>
          </cell>
        </row>
        <row r="2918">
          <cell r="A2918" t="n">
            <v>90252136</v>
          </cell>
          <cell r="B2918" t="n">
            <v>20</v>
          </cell>
          <cell r="C2918" t="str">
            <v xml:space="preserve">DIPIRONA SODICA - 500MG  20ML</v>
          </cell>
          <cell r="D2918" t="str">
            <v xml:space="preserve">DIPIRONA SODICA - 500MG  20ML</v>
          </cell>
          <cell r="E2918" t="str">
            <v xml:space="preserve">NEO QUIMICA</v>
          </cell>
          <cell r="F2918" t="n">
            <v>400</v>
          </cell>
          <cell r="G2918" t="str">
            <v>GTS</v>
          </cell>
          <cell r="H2918" t="str">
            <v>SIM</v>
          </cell>
          <cell r="I2918" t="n">
            <v>0.016186822870400439</v>
          </cell>
        </row>
        <row r="2919">
          <cell r="A2919" t="n">
            <v>90296010</v>
          </cell>
          <cell r="B2919" t="n">
            <v>20</v>
          </cell>
          <cell r="C2919" t="str">
            <v xml:space="preserve">DEXAMETASONA + SULFATO DE NEOMICINA + SULFATO DE POLIMIXINA B COLIRIO - 5ML</v>
          </cell>
          <cell r="D2919" t="str">
            <v xml:space="preserve">MAXITROL COLIRIO - 5ML</v>
          </cell>
          <cell r="E2919" t="str">
            <v>ALCON</v>
          </cell>
          <cell r="F2919" t="n">
            <v>100</v>
          </cell>
          <cell r="G2919" t="str">
            <v>GTS</v>
          </cell>
          <cell r="H2919" t="str">
            <v>SIM</v>
          </cell>
          <cell r="I2919" t="n">
            <v>0.13831448405382069</v>
          </cell>
        </row>
        <row r="2920">
          <cell r="A2920" t="n">
            <v>90247027</v>
          </cell>
          <cell r="B2920" t="n">
            <v>20</v>
          </cell>
          <cell r="C2920" t="str">
            <v xml:space="preserve">CLORIDRATO DE PROPRANOLOL - 40MG</v>
          </cell>
          <cell r="D2920" t="str">
            <v xml:space="preserve">INDERAL - 40MG</v>
          </cell>
          <cell r="E2920" t="str">
            <v>ASTRAZENECA</v>
          </cell>
          <cell r="F2920" t="n">
            <v>1</v>
          </cell>
          <cell r="G2920" t="str">
            <v>COM</v>
          </cell>
          <cell r="H2920" t="str">
            <v>NÃO</v>
          </cell>
          <cell r="I2920" t="n">
            <v>0.36119059403892234</v>
          </cell>
        </row>
        <row r="2921">
          <cell r="A2921" t="n">
            <v>92439063</v>
          </cell>
          <cell r="B2921" t="n">
            <v>20</v>
          </cell>
          <cell r="C2921" t="str">
            <v xml:space="preserve">N-ACETILCISTEINA 10%  3 ML</v>
          </cell>
          <cell r="D2921" t="str">
            <v xml:space="preserve">FLUCISTEIN 10%  3 ML</v>
          </cell>
          <cell r="E2921" t="str">
            <v xml:space="preserve">UNIAO QUIMICA</v>
          </cell>
          <cell r="F2921" t="n">
            <v>1</v>
          </cell>
          <cell r="G2921" t="str">
            <v>AMP</v>
          </cell>
          <cell r="H2921" t="str">
            <v>NÃO</v>
          </cell>
          <cell r="I2921" t="n">
            <v>1.5690657999506801</v>
          </cell>
        </row>
        <row r="2922">
          <cell r="A2922" t="n">
            <v>90141563</v>
          </cell>
          <cell r="B2922" t="n">
            <v>20</v>
          </cell>
          <cell r="C2922" t="str">
            <v xml:space="preserve">LEVOTIROXINA SÓDICA</v>
          </cell>
          <cell r="D2922" t="str">
            <v xml:space="preserve">LEVOID 75 MCG CX. 30 CP.</v>
          </cell>
          <cell r="E2922" t="str">
            <v xml:space="preserve">ACHÉ LABORATÓRIOS FARMACÊUTICO</v>
          </cell>
          <cell r="F2922" t="n">
            <v>1</v>
          </cell>
          <cell r="G2922" t="str">
            <v>COM</v>
          </cell>
          <cell r="H2922" t="str">
            <v>NÃO</v>
          </cell>
          <cell r="I2922" t="n">
            <v>0.42410981897366867</v>
          </cell>
        </row>
        <row r="2923">
          <cell r="A2923" t="n">
            <v>90232313</v>
          </cell>
          <cell r="B2923" t="n">
            <v>20</v>
          </cell>
          <cell r="C2923" t="str">
            <v xml:space="preserve">LAMOTRIGINA 25 MG CX. 30 CP.</v>
          </cell>
          <cell r="D2923" t="str">
            <v xml:space="preserve">LAMITOR 25 MG CX. 30 CP.</v>
          </cell>
          <cell r="E2923" t="str">
            <v xml:space="preserve">TORRENT DO BRASIL</v>
          </cell>
          <cell r="F2923" t="n">
            <v>1</v>
          </cell>
          <cell r="G2923" t="str">
            <v>COM</v>
          </cell>
          <cell r="H2923" t="str">
            <v>NÃO</v>
          </cell>
          <cell r="I2923" t="n">
            <v>0.89721766784035784</v>
          </cell>
        </row>
        <row r="2924">
          <cell r="A2924" t="n">
            <v>90278356</v>
          </cell>
          <cell r="B2924" t="n">
            <v>20</v>
          </cell>
          <cell r="C2924" t="str">
            <v xml:space="preserve">NITRATO DE CERIO + SULFADIAZINA DE PRATA - 1% + 0,4% CREME DERM. BISN. X 50G</v>
          </cell>
          <cell r="D2924" t="str">
            <v xml:space="preserve">DERMACERIUM - 1% + 0,4% CREME DERM. BISN. X 50G</v>
          </cell>
          <cell r="E2924" t="str">
            <v>SILVESTRE</v>
          </cell>
          <cell r="F2924" t="n">
            <v>50</v>
          </cell>
          <cell r="G2924" t="str">
            <v>G</v>
          </cell>
          <cell r="H2924" t="str">
            <v>SIM</v>
          </cell>
          <cell r="I2924" t="n">
            <v>1.0845675655912117</v>
          </cell>
        </row>
        <row r="2925">
          <cell r="A2925" t="n">
            <v>90227832</v>
          </cell>
          <cell r="B2925" t="n">
            <v>20</v>
          </cell>
          <cell r="C2925" t="str">
            <v xml:space="preserve">CLORETO DE SODIO 0,9% SOL. INJ. AMP. PLAST. X 10 ML</v>
          </cell>
          <cell r="D2925" t="str">
            <v xml:space="preserve">CLORETO DE SODIO 0,9% SOL. INJ. AMP. PLAST. X 10 ML</v>
          </cell>
          <cell r="E2925" t="str">
            <v>BEKER</v>
          </cell>
          <cell r="F2925" t="n">
            <v>1</v>
          </cell>
          <cell r="G2925" t="str">
            <v>AMP</v>
          </cell>
          <cell r="H2925" t="str">
            <v>NÃO</v>
          </cell>
          <cell r="I2925" t="n">
            <v>0.49775812023005767</v>
          </cell>
        </row>
        <row r="2926">
          <cell r="A2926" t="n">
            <v>90125134</v>
          </cell>
          <cell r="B2926" t="n">
            <v>20</v>
          </cell>
          <cell r="C2926" t="str">
            <v xml:space="preserve">CLONAZEPAM - 2,5MG20ML GTS</v>
          </cell>
          <cell r="D2926" t="str">
            <v xml:space="preserve">CLONAZEPAM - 2,5MG20ML GTS</v>
          </cell>
          <cell r="E2926" t="str">
            <v xml:space="preserve">UNIAO QUIMICA</v>
          </cell>
          <cell r="F2926" t="n">
            <v>400</v>
          </cell>
          <cell r="G2926" t="str">
            <v>GTS</v>
          </cell>
          <cell r="H2926" t="str">
            <v>SIM</v>
          </cell>
          <cell r="I2926" t="n">
            <v>0.03237617344498956</v>
          </cell>
        </row>
        <row r="2927">
          <cell r="A2927" t="n">
            <v>90187237</v>
          </cell>
          <cell r="B2927" t="n">
            <v>20</v>
          </cell>
          <cell r="C2927" t="str">
            <v xml:space="preserve">OXCARBAZEPINA 6% SUSP. ORAL FR. X 100 ML + DOSADOR</v>
          </cell>
          <cell r="D2927" t="str">
            <v xml:space="preserve">TRILEPTAL 6% SUSP. ORAL FR. X 100 ML + DOSADOR</v>
          </cell>
          <cell r="E2927" t="str">
            <v>NOVARTIS</v>
          </cell>
          <cell r="F2927" t="n">
            <v>100</v>
          </cell>
          <cell r="G2927" t="str">
            <v>ML</v>
          </cell>
          <cell r="H2927" t="str">
            <v>SIM</v>
          </cell>
          <cell r="I2927" t="n">
            <v>0.47111816613772473</v>
          </cell>
        </row>
        <row r="2928">
          <cell r="A2928" t="n">
            <v>92467431</v>
          </cell>
          <cell r="B2928" t="n">
            <v>20</v>
          </cell>
          <cell r="C2928" t="str">
            <v xml:space="preserve">DICLOFENACO DIETILAMONIO - 60GRA GEL</v>
          </cell>
          <cell r="D2928" t="str">
            <v xml:space="preserve">DICLOFENACO DIETILAMONIO - 60GRA</v>
          </cell>
          <cell r="E2928" t="str">
            <v xml:space="preserve">EMS SA</v>
          </cell>
          <cell r="F2928" t="n">
            <v>60</v>
          </cell>
          <cell r="G2928" t="str">
            <v>G</v>
          </cell>
          <cell r="H2928" t="str">
            <v>SIM</v>
          </cell>
          <cell r="I2928" t="n">
            <v>0.22663873429064343</v>
          </cell>
        </row>
        <row r="2929">
          <cell r="A2929" t="n">
            <v>92411690</v>
          </cell>
          <cell r="B2929" t="n">
            <v>20</v>
          </cell>
          <cell r="C2929" t="str">
            <v xml:space="preserve">TELMISARTAM - 40MG</v>
          </cell>
          <cell r="D2929" t="str">
            <v xml:space="preserve">MICARDIS - 40MG</v>
          </cell>
          <cell r="E2929" t="str">
            <v xml:space="preserve">BOEHRINGER INGELHEIM</v>
          </cell>
          <cell r="F2929" t="n">
            <v>1</v>
          </cell>
          <cell r="G2929" t="str">
            <v>COM</v>
          </cell>
          <cell r="H2929" t="str">
            <v>NÃO</v>
          </cell>
          <cell r="I2929" t="n">
            <v>4.4347595352203504</v>
          </cell>
        </row>
        <row r="2930">
          <cell r="A2930" t="n">
            <v>90286898</v>
          </cell>
          <cell r="B2930" t="n">
            <v>20</v>
          </cell>
          <cell r="C2930" t="str">
            <v xml:space="preserve">HEMITARTARATO DE EPINEFRINA 0,1% SOL. INJ. CX. 100 AMP. X 1 ML</v>
          </cell>
          <cell r="D2930" t="str">
            <v xml:space="preserve">EPIFRIN 0,1% SOL. INJ. CX. 100 AMP. X 1 ML</v>
          </cell>
          <cell r="E2930" t="str">
            <v>CRISTALIA</v>
          </cell>
          <cell r="F2930" t="n">
            <v>1</v>
          </cell>
          <cell r="G2930" t="str">
            <v>AMP</v>
          </cell>
          <cell r="H2930" t="str">
            <v>NÃO</v>
          </cell>
          <cell r="I2930" t="n">
            <v>0.72238118807784468</v>
          </cell>
        </row>
        <row r="2931">
          <cell r="A2931" t="n">
            <v>92458440</v>
          </cell>
          <cell r="B2931" t="n">
            <v>20</v>
          </cell>
          <cell r="C2931" t="str">
            <v xml:space="preserve">CLORIDRATO DE METFORMINA - 850MG</v>
          </cell>
          <cell r="D2931" t="str">
            <v xml:space="preserve">CLORIDRATO DE METFORMINA - 850MG</v>
          </cell>
          <cell r="E2931" t="str">
            <v>MEDLEY</v>
          </cell>
          <cell r="F2931" t="n">
            <v>1</v>
          </cell>
          <cell r="G2931" t="str">
            <v>COM</v>
          </cell>
          <cell r="H2931" t="str">
            <v>NÃO</v>
          </cell>
          <cell r="I2931" t="n">
            <v>0.39306992447320244</v>
          </cell>
        </row>
        <row r="2932">
          <cell r="A2932" t="n">
            <v>90146247</v>
          </cell>
          <cell r="B2932" t="n">
            <v>20</v>
          </cell>
          <cell r="C2932" t="str">
            <v xml:space="preserve">LEVOFLOXACINO - 500MG</v>
          </cell>
          <cell r="D2932" t="str">
            <v xml:space="preserve">LEVOFLOXACINO - 500MG</v>
          </cell>
          <cell r="E2932" t="str">
            <v xml:space="preserve">EMS SA</v>
          </cell>
          <cell r="F2932" t="n">
            <v>1</v>
          </cell>
          <cell r="G2932" t="str">
            <v>COM</v>
          </cell>
          <cell r="H2932" t="str">
            <v>NÃO</v>
          </cell>
          <cell r="I2932" t="n">
            <v>9.4820671287621519</v>
          </cell>
        </row>
        <row r="2933">
          <cell r="A2933" t="n">
            <v>90124359</v>
          </cell>
          <cell r="B2933" t="n">
            <v>20</v>
          </cell>
          <cell r="C2933" t="str">
            <v xml:space="preserve">DICLOFENACO SODICO - 50MG</v>
          </cell>
          <cell r="D2933" t="str">
            <v xml:space="preserve">FENAREN - 50MG</v>
          </cell>
          <cell r="E2933" t="str">
            <v xml:space="preserve">UNIAO QUIMICA</v>
          </cell>
          <cell r="F2933" t="n">
            <v>1</v>
          </cell>
          <cell r="G2933" t="str">
            <v>COM</v>
          </cell>
          <cell r="H2933" t="str">
            <v>NÃO</v>
          </cell>
          <cell r="I2933" t="n">
            <v>1.0198743043078951</v>
          </cell>
        </row>
        <row r="2934">
          <cell r="A2934" t="n">
            <v>90143469</v>
          </cell>
          <cell r="B2934" t="n">
            <v>20</v>
          </cell>
          <cell r="C2934" t="str">
            <v>ATENOLOL</v>
          </cell>
          <cell r="D2934" t="str">
            <v xml:space="preserve">ATENOLOL 100  MG CX. 60 CP.</v>
          </cell>
          <cell r="E2934" t="str">
            <v xml:space="preserve">EMS SA</v>
          </cell>
          <cell r="F2934" t="n">
            <v>1</v>
          </cell>
          <cell r="G2934" t="str">
            <v>COM</v>
          </cell>
          <cell r="H2934" t="str">
            <v>NÃO</v>
          </cell>
          <cell r="I2934" t="n">
            <v>1.1422321846047818</v>
          </cell>
        </row>
        <row r="2935">
          <cell r="A2935" t="n">
            <v>90124200</v>
          </cell>
          <cell r="B2935" t="n">
            <v>20</v>
          </cell>
          <cell r="C2935" t="str">
            <v xml:space="preserve">BROMOPRIDA - 4MGML  20ML GTS PED. + CTG</v>
          </cell>
          <cell r="D2935" t="str">
            <v xml:space="preserve">BROMOPRIDA - 4MGML  20ML GTS PED. + CTG</v>
          </cell>
          <cell r="E2935" t="str">
            <v xml:space="preserve">UNIAO QUIMICA</v>
          </cell>
          <cell r="F2935" t="n">
            <v>400</v>
          </cell>
          <cell r="G2935" t="str">
            <v>GTS</v>
          </cell>
          <cell r="H2935" t="str">
            <v>SIM</v>
          </cell>
          <cell r="I2935" t="n">
            <v>0.048565443062280729</v>
          </cell>
        </row>
        <row r="2936">
          <cell r="A2936" t="n">
            <v>90298950</v>
          </cell>
          <cell r="B2936" t="n">
            <v>20</v>
          </cell>
          <cell r="C2936" t="str">
            <v xml:space="preserve">CLORIDRATO DE PAROXETINA - 20MG</v>
          </cell>
          <cell r="D2936" t="str">
            <v xml:space="preserve">SERTERO - 20MG</v>
          </cell>
          <cell r="E2936" t="str">
            <v xml:space="preserve">ARROW FARMACEUTICA S.A.</v>
          </cell>
          <cell r="F2936" t="n">
            <v>1</v>
          </cell>
          <cell r="G2936" t="str">
            <v>COM</v>
          </cell>
          <cell r="H2936" t="str">
            <v>NÃO</v>
          </cell>
          <cell r="I2936" t="n">
            <v>2.2770711363323364</v>
          </cell>
        </row>
        <row r="2937">
          <cell r="A2937" t="n">
            <v>92376495</v>
          </cell>
          <cell r="B2937" t="n">
            <v>20</v>
          </cell>
          <cell r="C2937" t="str">
            <v xml:space="preserve">DECANOATO DE NANDROLONA - 25MG  1ML</v>
          </cell>
          <cell r="D2937" t="str">
            <v xml:space="preserve">DECA DURABOLIN - 25MG  1ML</v>
          </cell>
          <cell r="E2937" t="str">
            <v>ORGANON</v>
          </cell>
          <cell r="F2937" t="n">
            <v>1</v>
          </cell>
          <cell r="G2937" t="str">
            <v>AMP</v>
          </cell>
          <cell r="H2937" t="str">
            <v>NÃO</v>
          </cell>
          <cell r="I2937" t="n">
            <v>9.4175246288168637</v>
          </cell>
        </row>
        <row r="2938">
          <cell r="A2938" t="n">
            <v>90286812</v>
          </cell>
          <cell r="B2938" t="n">
            <v>20</v>
          </cell>
          <cell r="C2938" t="str">
            <v xml:space="preserve">GLICOSE+CLORETO DE SÓDIO SOL. INJ. SIST. FECH. CX. 10 BOLSA X 1000 ML</v>
          </cell>
          <cell r="D2938" t="str">
            <v xml:space="preserve">GLICOFISIOLÓGICO SOL. INJ. SIST. FECH. CX. 10 BOLSA X 1000 ML</v>
          </cell>
          <cell r="E2938" t="str">
            <v>J.P</v>
          </cell>
          <cell r="F2938" t="n">
            <v>1</v>
          </cell>
          <cell r="G2938" t="str">
            <v>UN</v>
          </cell>
          <cell r="H2938" t="str">
            <v>NÃO</v>
          </cell>
          <cell r="I2938" t="n">
            <v>5.9686572293677269</v>
          </cell>
        </row>
        <row r="2939">
          <cell r="A2939" t="n">
            <v>90171853</v>
          </cell>
          <cell r="B2939" t="n">
            <v>20</v>
          </cell>
          <cell r="C2939" t="str">
            <v xml:space="preserve">DEXAMETASONA 4MG CX. 10 CP.</v>
          </cell>
          <cell r="D2939" t="str">
            <v xml:space="preserve">DEXAMETASONA 4MG CX. 10 CP.</v>
          </cell>
          <cell r="E2939" t="str">
            <v xml:space="preserve">TEUTO BRAS.</v>
          </cell>
          <cell r="F2939" t="n">
            <v>1</v>
          </cell>
          <cell r="G2939" t="str">
            <v>COM</v>
          </cell>
          <cell r="H2939" t="str">
            <v>NÃO</v>
          </cell>
          <cell r="I2939" t="n">
            <v>0.92274341249999992</v>
          </cell>
        </row>
        <row r="2940">
          <cell r="A2940" t="n">
            <v>92472087</v>
          </cell>
          <cell r="B2940" t="n">
            <v>20</v>
          </cell>
          <cell r="C2940" t="str">
            <v xml:space="preserve">AMINOFILINA 0,24 G (24 MGML) SOL. INJ. CX. 100 AMP. X 10 ML</v>
          </cell>
          <cell r="D2940" t="str">
            <v xml:space="preserve">MINOTON 0,24 G (24 MGML) SOL. INJ. CX. 100 AMP. X 10 ML</v>
          </cell>
          <cell r="E2940" t="str">
            <v>ARISTON</v>
          </cell>
          <cell r="F2940" t="n">
            <v>1</v>
          </cell>
          <cell r="G2940" t="str">
            <v>AMP</v>
          </cell>
          <cell r="H2940" t="str">
            <v>NÃO</v>
          </cell>
          <cell r="I2940" t="n">
            <v>1.0905142823443399</v>
          </cell>
        </row>
        <row r="2941">
          <cell r="A2941" t="n">
            <v>90153758</v>
          </cell>
          <cell r="B2941" t="n">
            <v>20</v>
          </cell>
          <cell r="C2941" t="str">
            <v xml:space="preserve">CLORIDRATO DE CICLOBENZAPRINA - 10MG</v>
          </cell>
          <cell r="D2941" t="str">
            <v xml:space="preserve">MUSCULARE - 10MG</v>
          </cell>
          <cell r="E2941" t="str">
            <v>EUROFARMA</v>
          </cell>
          <cell r="F2941" t="n">
            <v>1</v>
          </cell>
          <cell r="G2941" t="str">
            <v>COM</v>
          </cell>
          <cell r="H2941" t="str">
            <v>NÃO</v>
          </cell>
          <cell r="I2941" t="n">
            <v>0.91988869132653051</v>
          </cell>
        </row>
        <row r="2942">
          <cell r="A2942" t="n">
            <v>92455999</v>
          </cell>
          <cell r="B2942" t="n">
            <v>20</v>
          </cell>
          <cell r="C2942" t="str">
            <v xml:space="preserve">LORAZEPAM - 2MG</v>
          </cell>
          <cell r="D2942" t="str">
            <v xml:space="preserve">LORAZEPAM - 2MG</v>
          </cell>
          <cell r="E2942" t="str">
            <v xml:space="preserve">EMS SA</v>
          </cell>
          <cell r="F2942" t="n">
            <v>1</v>
          </cell>
          <cell r="G2942" t="str">
            <v>COM</v>
          </cell>
          <cell r="H2942" t="str">
            <v>NÃO</v>
          </cell>
          <cell r="I2942" t="n">
            <v>0.58237955839591848</v>
          </cell>
        </row>
        <row r="2943">
          <cell r="A2943" t="n">
            <v>90209850</v>
          </cell>
          <cell r="B2943" t="n">
            <v>20</v>
          </cell>
          <cell r="C2943" t="str">
            <v xml:space="preserve">MALEATO DE DEXCLORFENIRAMINA - 2MG</v>
          </cell>
          <cell r="D2943" t="str">
            <v xml:space="preserve">HISTAMIN - 2MG</v>
          </cell>
          <cell r="E2943" t="str">
            <v xml:space="preserve">NEO QUIMICA</v>
          </cell>
          <cell r="F2943" t="n">
            <v>1</v>
          </cell>
          <cell r="G2943" t="str">
            <v>COM</v>
          </cell>
          <cell r="H2943" t="str">
            <v>NÃO</v>
          </cell>
          <cell r="I2943" t="n">
            <v>0.40471202551900604</v>
          </cell>
        </row>
        <row r="2944">
          <cell r="A2944" t="n">
            <v>90285069</v>
          </cell>
          <cell r="B2944" t="n">
            <v>20</v>
          </cell>
          <cell r="C2944" t="str">
            <v xml:space="preserve">GLICOSE+CLORETO DE SÓDIO 1X1 SOL. INJ. SIST. FECH. CX. 12 FR. X 1000ML</v>
          </cell>
          <cell r="D2944" t="str">
            <v xml:space="preserve">GLICOFISIOLÓGICO 1X1 SOL. INJ. SIST. FECH. CX. 12 FR. X 1000ML</v>
          </cell>
          <cell r="E2944" t="str">
            <v>EQUIPLEX</v>
          </cell>
          <cell r="F2944" t="n">
            <v>1</v>
          </cell>
          <cell r="G2944" t="str">
            <v>UN</v>
          </cell>
          <cell r="H2944" t="str">
            <v>NÃO</v>
          </cell>
          <cell r="I2944" t="n">
            <v>10.859179118270799</v>
          </cell>
        </row>
        <row r="2945">
          <cell r="A2945" t="n">
            <v>90249860</v>
          </cell>
          <cell r="B2945" t="n">
            <v>20</v>
          </cell>
          <cell r="C2945" t="str">
            <v xml:space="preserve">ALOPURINOL 300 MG CX. 30 CP</v>
          </cell>
          <cell r="D2945" t="str">
            <v xml:space="preserve">ALOPURINOL 300 MG CX. 30 CP</v>
          </cell>
          <cell r="E2945" t="str">
            <v>SANDOZ</v>
          </cell>
          <cell r="F2945" t="n">
            <v>1</v>
          </cell>
          <cell r="G2945" t="str">
            <v>COM</v>
          </cell>
          <cell r="H2945" t="str">
            <v>NÃO</v>
          </cell>
          <cell r="I2945" t="n">
            <v>0.7465160897459584</v>
          </cell>
        </row>
        <row r="2946">
          <cell r="A2946" t="n">
            <v>92456367</v>
          </cell>
          <cell r="B2946" t="str">
            <v>20</v>
          </cell>
          <cell r="C2946" t="str">
            <v xml:space="preserve">CLORTALIDONA - 50MG</v>
          </cell>
          <cell r="D2946" t="str">
            <v xml:space="preserve">CLORTALIDONA - 50MG</v>
          </cell>
          <cell r="E2946" t="str">
            <v xml:space="preserve">EMS SA</v>
          </cell>
          <cell r="F2946" t="n">
            <v>1</v>
          </cell>
          <cell r="G2946" t="str">
            <v>COM</v>
          </cell>
          <cell r="H2946" t="str">
            <v>NÃO</v>
          </cell>
          <cell r="I2946" t="n">
            <v>0.49415877791841561</v>
          </cell>
        </row>
        <row r="2947">
          <cell r="A2947" t="n">
            <v>90216121</v>
          </cell>
          <cell r="B2947" t="n">
            <v>20</v>
          </cell>
          <cell r="C2947" t="str">
            <v xml:space="preserve">ÁCIDO TRANEXÂMICO 500 MG CX.  12 CP.</v>
          </cell>
          <cell r="D2947" t="str">
            <v xml:space="preserve">HEMOBLOCK  500 MG</v>
          </cell>
          <cell r="E2947" t="str">
            <v xml:space="preserve">SIGMA PHARMA</v>
          </cell>
          <cell r="F2947" t="n">
            <v>1</v>
          </cell>
          <cell r="G2947" t="str">
            <v>COM</v>
          </cell>
          <cell r="H2947" t="str">
            <v>NÃO</v>
          </cell>
          <cell r="I2947" t="n">
            <v>6.4703608938252755</v>
          </cell>
        </row>
        <row r="2948">
          <cell r="A2948" t="n">
            <v>90306449</v>
          </cell>
          <cell r="B2948" t="n">
            <v>20</v>
          </cell>
          <cell r="C2948" t="str">
            <v xml:space="preserve">SOLUÇÃO DE MANITOL 20% SOL. INJ. CX. 40 BOLSA SIST. FECH. X 250 ML</v>
          </cell>
          <cell r="D2948" t="str">
            <v xml:space="preserve">SOLUÇÃO DE MANITOL 20% SOL. INJ. CX. 40 BOLSA SIST. FECH. X 250 ML</v>
          </cell>
          <cell r="E2948" t="str">
            <v xml:space="preserve">LABORATORIO SANOBIOL</v>
          </cell>
          <cell r="F2948" t="n">
            <v>1</v>
          </cell>
          <cell r="G2948" t="str">
            <v>UN</v>
          </cell>
          <cell r="H2948" t="str">
            <v>NÃO</v>
          </cell>
          <cell r="I2948" t="n">
            <v>12.934952248985295</v>
          </cell>
        </row>
        <row r="2949">
          <cell r="A2949" t="n">
            <v>92393039</v>
          </cell>
          <cell r="B2949" t="n">
            <v>20</v>
          </cell>
          <cell r="C2949" t="str">
            <v xml:space="preserve">CLORIDRATO DE DILTIAZEM - 60MG</v>
          </cell>
          <cell r="D2949" t="str">
            <v xml:space="preserve">CARDIZEM - 60MG</v>
          </cell>
          <cell r="E2949" t="str">
            <v xml:space="preserve">BOEHRINGER INGELHEIM</v>
          </cell>
          <cell r="F2949" t="n">
            <v>1</v>
          </cell>
          <cell r="G2949" t="str">
            <v>COM</v>
          </cell>
          <cell r="H2949" t="str">
            <v>NÃO</v>
          </cell>
          <cell r="I2949" t="n">
            <v>0.79726170831347998</v>
          </cell>
        </row>
        <row r="2950">
          <cell r="A2950" t="n">
            <v>90210042</v>
          </cell>
          <cell r="B2950" t="n">
            <v>20</v>
          </cell>
          <cell r="C2950" t="str">
            <v xml:space="preserve">NIFEDIPINO - 10MG</v>
          </cell>
          <cell r="D2950" t="str">
            <v xml:space="preserve">NEO FEDIPINA - 10MG</v>
          </cell>
          <cell r="E2950" t="str">
            <v xml:space="preserve">NEO QUIMICA</v>
          </cell>
          <cell r="F2950" t="n">
            <v>1</v>
          </cell>
          <cell r="G2950" t="str">
            <v>CAP</v>
          </cell>
          <cell r="H2950" t="str">
            <v>NÃO</v>
          </cell>
          <cell r="I2950" t="n">
            <v>0.39862679049346533</v>
          </cell>
        </row>
        <row r="2951">
          <cell r="A2951" t="n">
            <v>90153766</v>
          </cell>
          <cell r="B2951" t="n">
            <v>20</v>
          </cell>
          <cell r="C2951" t="str">
            <v xml:space="preserve">ESPIRONOLACTONA - 25MG</v>
          </cell>
          <cell r="D2951" t="str">
            <v xml:space="preserve">DIACQUA  - 25MG</v>
          </cell>
          <cell r="E2951" t="str">
            <v>EUROFARMA</v>
          </cell>
          <cell r="F2951" t="n">
            <v>1</v>
          </cell>
          <cell r="G2951" t="str">
            <v>COM</v>
          </cell>
          <cell r="H2951" t="str">
            <v>NÃO</v>
          </cell>
          <cell r="I2951" t="n">
            <v>0.56554765705028265</v>
          </cell>
        </row>
        <row r="2952">
          <cell r="A2952" t="n">
            <v>91383013</v>
          </cell>
          <cell r="B2952" t="n">
            <v>20</v>
          </cell>
          <cell r="C2952" t="str">
            <v xml:space="preserve">MALEATO DE METILERGOMETRINA - 0,2MG  1ML</v>
          </cell>
          <cell r="D2952" t="str">
            <v xml:space="preserve">ERGOMETRIN - 0,2MG  1ML</v>
          </cell>
          <cell r="E2952" t="str">
            <v xml:space="preserve">UNIAO QUIMICA</v>
          </cell>
          <cell r="F2952" t="n">
            <v>1</v>
          </cell>
          <cell r="G2952" t="str">
            <v>AMP</v>
          </cell>
          <cell r="H2952" t="str">
            <v>NÃO</v>
          </cell>
          <cell r="I2952" t="n">
            <v>1.790579123995709</v>
          </cell>
        </row>
        <row r="2953">
          <cell r="A2953" t="n">
            <v>90294360</v>
          </cell>
          <cell r="B2953" t="n">
            <v>20</v>
          </cell>
          <cell r="C2953" t="str">
            <v xml:space="preserve">LEVOTIROXINA SÓDICA</v>
          </cell>
          <cell r="D2953" t="str">
            <v xml:space="preserve">LEVOTIROXINA SÓDICA 50 MCG BL. AL. AL. X 30 CP.</v>
          </cell>
          <cell r="E2953" t="str">
            <v xml:space="preserve">MERCK S.A.</v>
          </cell>
          <cell r="F2953" t="n">
            <v>1</v>
          </cell>
          <cell r="G2953" t="str">
            <v>COM</v>
          </cell>
          <cell r="H2953" t="str">
            <v>NÃO</v>
          </cell>
          <cell r="I2953" t="n">
            <v>0.25973635363562253</v>
          </cell>
        </row>
        <row r="2954">
          <cell r="A2954" t="n">
            <v>90136934</v>
          </cell>
          <cell r="B2954" t="n">
            <v>20</v>
          </cell>
          <cell r="C2954" t="str">
            <v xml:space="preserve">EXTRATO DE PLANTAGO 3,5 G  PÓ EFERV. CX. 30 ENV. X 5 G.</v>
          </cell>
          <cell r="D2954" t="str">
            <v xml:space="preserve">PLANTABEN 3,5 G  PÓ EFERV. CX. 30 ENV. X 5 G.</v>
          </cell>
          <cell r="E2954" t="str">
            <v xml:space="preserve">NYCOMED PHARMA</v>
          </cell>
          <cell r="F2954" t="n">
            <v>1</v>
          </cell>
          <cell r="G2954" t="str">
            <v>UN</v>
          </cell>
          <cell r="H2954" t="str">
            <v>NÃO</v>
          </cell>
          <cell r="I2954" t="n">
            <v>2.5752911599637622</v>
          </cell>
        </row>
        <row r="2955">
          <cell r="A2955" t="n">
            <v>90207793</v>
          </cell>
          <cell r="B2955" t="n">
            <v>20</v>
          </cell>
          <cell r="C2955" t="str">
            <v>NIMESULIDA</v>
          </cell>
          <cell r="D2955" t="str">
            <v xml:space="preserve">FASULIDE  100 MG CX. 12 CP.</v>
          </cell>
          <cell r="E2955" t="str">
            <v>BUNKER</v>
          </cell>
          <cell r="F2955" t="n">
            <v>1</v>
          </cell>
          <cell r="G2955" t="str">
            <v>COM</v>
          </cell>
          <cell r="H2955" t="str">
            <v>NÃO</v>
          </cell>
          <cell r="I2955" t="n">
            <v>2.0101041755209588</v>
          </cell>
        </row>
        <row r="2956">
          <cell r="A2956" t="n">
            <v>90120825</v>
          </cell>
          <cell r="B2956" t="n">
            <v>20</v>
          </cell>
          <cell r="C2956" t="str">
            <v xml:space="preserve">ÁGUA P INJEÇÃO BOLSA X 100 ML</v>
          </cell>
          <cell r="D2956" t="str">
            <v xml:space="preserve">ÁGUA P INJEÇÃO BOLSA X 100 ML</v>
          </cell>
          <cell r="E2956" t="str">
            <v xml:space="preserve">FRESENIUS KABI AG - ALEMANHA</v>
          </cell>
          <cell r="F2956" t="n">
            <v>1</v>
          </cell>
          <cell r="G2956" t="str">
            <v>UN</v>
          </cell>
          <cell r="H2956" t="str">
            <v>NÃO</v>
          </cell>
          <cell r="I2956" t="n">
            <v>7.1419347744615296</v>
          </cell>
        </row>
        <row r="2957">
          <cell r="A2957" t="n">
            <v>90278283</v>
          </cell>
          <cell r="B2957" t="n">
            <v>20</v>
          </cell>
          <cell r="C2957" t="str">
            <v xml:space="preserve">VARFARINA SODICA - 2,5MG</v>
          </cell>
          <cell r="D2957" t="str">
            <v xml:space="preserve">MAREVAN - 2,5MG</v>
          </cell>
          <cell r="E2957" t="str">
            <v>FARMOQUIMICA</v>
          </cell>
          <cell r="F2957" t="n">
            <v>1</v>
          </cell>
          <cell r="G2957" t="str">
            <v>COM</v>
          </cell>
          <cell r="H2957" t="str">
            <v>NÃO</v>
          </cell>
          <cell r="I2957" t="n">
            <v>0.32988471059115898</v>
          </cell>
        </row>
        <row r="2958">
          <cell r="A2958" t="n">
            <v>90491017</v>
          </cell>
          <cell r="B2958" t="n">
            <v>20</v>
          </cell>
          <cell r="C2958" t="str">
            <v xml:space="preserve">CLORIDRATO DE IMIPRAMINA - 25MG</v>
          </cell>
          <cell r="D2958" t="str">
            <v xml:space="preserve">TOFRANIL - 25MG</v>
          </cell>
          <cell r="E2958" t="str">
            <v>NOVARTIS</v>
          </cell>
          <cell r="F2958" t="n">
            <v>1</v>
          </cell>
          <cell r="G2958" t="str">
            <v>DRG</v>
          </cell>
          <cell r="H2958" t="str">
            <v>NÃO</v>
          </cell>
          <cell r="I2958" t="n">
            <v>0.44486830326052462</v>
          </cell>
        </row>
        <row r="2959">
          <cell r="A2959" t="n">
            <v>90145593</v>
          </cell>
          <cell r="B2959" t="n">
            <v>20</v>
          </cell>
          <cell r="C2959" t="str">
            <v xml:space="preserve">ACETILCISTEÍNA 40 MGML XPE FR. VD. AMB. X 120 ML + CP. MED.</v>
          </cell>
          <cell r="D2959" t="str">
            <v xml:space="preserve">ACETILCISTEÍNA 40 MGML XPE FR. VD. AMB. X 120 ML + CP. MED.</v>
          </cell>
          <cell r="E2959" t="str">
            <v xml:space="preserve">EMS SA</v>
          </cell>
          <cell r="F2959" t="n">
            <v>120</v>
          </cell>
          <cell r="G2959" t="str">
            <v>ML</v>
          </cell>
          <cell r="H2959" t="str">
            <v>SIM</v>
          </cell>
          <cell r="I2959" t="n">
            <v>0.24273172506837412</v>
          </cell>
        </row>
        <row r="2960">
          <cell r="A2960" t="n">
            <v>90152980</v>
          </cell>
          <cell r="B2960" t="n">
            <v>20</v>
          </cell>
          <cell r="C2960" t="str">
            <v xml:space="preserve">LAMOTRIGINA  50 MG CX. 30 CP.</v>
          </cell>
          <cell r="D2960" t="str">
            <v xml:space="preserve">LAMOTRIGINA  50 MG CX. 30 CP.</v>
          </cell>
          <cell r="E2960" t="str">
            <v>EUROFARMA</v>
          </cell>
          <cell r="F2960" t="n">
            <v>1</v>
          </cell>
          <cell r="G2960" t="str">
            <v>COM</v>
          </cell>
          <cell r="H2960" t="str">
            <v>NÃO</v>
          </cell>
          <cell r="I2960" t="n">
            <v>1.5379014317094313</v>
          </cell>
        </row>
        <row r="2961">
          <cell r="A2961" t="n">
            <v>92399762</v>
          </cell>
          <cell r="B2961" t="n">
            <v>20</v>
          </cell>
          <cell r="C2961" t="str">
            <v xml:space="preserve">DIPROPIONATO DE BECLOMETASONA + SALBUTAMOL - 2ML</v>
          </cell>
          <cell r="D2961" t="str">
            <v xml:space="preserve">CLENIL COMPOSITUM A - 2ML</v>
          </cell>
          <cell r="E2961" t="str">
            <v>CHIESI</v>
          </cell>
          <cell r="F2961" t="n">
            <v>1</v>
          </cell>
          <cell r="G2961" t="str">
            <v>AMP</v>
          </cell>
          <cell r="H2961" t="str">
            <v>NÃO</v>
          </cell>
          <cell r="I2961" t="n">
            <v>5.2514304077309282</v>
          </cell>
        </row>
        <row r="2962">
          <cell r="A2962" t="n">
            <v>90649010</v>
          </cell>
          <cell r="B2962" t="n">
            <v>20</v>
          </cell>
          <cell r="C2962" t="str">
            <v xml:space="preserve">HIDROCORTISONA + SULFATO DE NEOMICINA + SULFATO DE POLIMIXINA B GTS - 10ML</v>
          </cell>
          <cell r="D2962" t="str">
            <v xml:space="preserve">OTOSPORIN GTS - 10ML</v>
          </cell>
          <cell r="E2962" t="str">
            <v>FARMOQUIMICA</v>
          </cell>
          <cell r="F2962" t="n">
            <v>200</v>
          </cell>
          <cell r="G2962" t="str">
            <v>GTS</v>
          </cell>
          <cell r="H2962" t="str">
            <v>SIM</v>
          </cell>
          <cell r="I2962" t="n">
            <v>0.047118047475262929</v>
          </cell>
        </row>
        <row r="2963">
          <cell r="A2963" t="n">
            <v>92259634</v>
          </cell>
          <cell r="B2963" t="n">
            <v>20</v>
          </cell>
          <cell r="C2963" t="str">
            <v xml:space="preserve">CEFALEXINA - 500MG</v>
          </cell>
          <cell r="D2963" t="str">
            <v xml:space="preserve">CEFALEXINA - 500MG</v>
          </cell>
          <cell r="E2963" t="str">
            <v>EUROFARMA</v>
          </cell>
          <cell r="F2963" t="n">
            <v>1</v>
          </cell>
          <cell r="G2963" t="str">
            <v>CAP</v>
          </cell>
          <cell r="H2963" t="str">
            <v>NÃO</v>
          </cell>
          <cell r="I2963" t="n">
            <v>2.4037930831673422</v>
          </cell>
        </row>
        <row r="2964">
          <cell r="A2964" t="n">
            <v>90260716</v>
          </cell>
          <cell r="B2964" t="n">
            <v>20</v>
          </cell>
          <cell r="C2964" t="str">
            <v xml:space="preserve">CILOSTAZOL - 50MG</v>
          </cell>
          <cell r="D2964" t="str">
            <v xml:space="preserve">CLAUDIC - 50MG</v>
          </cell>
          <cell r="E2964" t="str">
            <v xml:space="preserve">BIOLAB SANUS</v>
          </cell>
          <cell r="F2964" t="n">
            <v>1</v>
          </cell>
          <cell r="G2964" t="str">
            <v>COM</v>
          </cell>
          <cell r="H2964" t="str">
            <v>NÃO</v>
          </cell>
          <cell r="I2964" t="n">
            <v>1.041173008438113</v>
          </cell>
        </row>
        <row r="2965">
          <cell r="A2965" t="n">
            <v>92252281</v>
          </cell>
          <cell r="B2965" t="n">
            <v>20</v>
          </cell>
          <cell r="C2965" t="str">
            <v xml:space="preserve">ORFENADRINA ( CITRATO ) + DIPIRONA SODICA + CAFEINA ANIDRA</v>
          </cell>
          <cell r="D2965" t="str">
            <v>DORFLEX</v>
          </cell>
          <cell r="E2965" t="str">
            <v>SANOFI-AVENTIS</v>
          </cell>
          <cell r="F2965" t="n">
            <v>1</v>
          </cell>
          <cell r="G2965" t="str">
            <v>COM</v>
          </cell>
          <cell r="H2965" t="str">
            <v>NÃO</v>
          </cell>
          <cell r="I2965" t="n">
            <v>0.43956799023789916</v>
          </cell>
        </row>
        <row r="2966">
          <cell r="A2966" t="n">
            <v>90145666</v>
          </cell>
          <cell r="B2966" t="n">
            <v>20</v>
          </cell>
          <cell r="C2966" t="str">
            <v xml:space="preserve">CLORIDRATO DE TRAMADOL 50 MG CX. 10 CAP.</v>
          </cell>
          <cell r="D2966" t="str">
            <v xml:space="preserve">CLORIDRATO DE TRAMADOL 50 MG CX. 10 CAP.</v>
          </cell>
          <cell r="E2966" t="str">
            <v xml:space="preserve">EMS SA</v>
          </cell>
          <cell r="F2966" t="n">
            <v>1</v>
          </cell>
          <cell r="G2966" t="str">
            <v>CAP</v>
          </cell>
          <cell r="H2966" t="str">
            <v>NÃO</v>
          </cell>
          <cell r="I2966" t="n">
            <v>2.4946415829486024</v>
          </cell>
        </row>
        <row r="2967">
          <cell r="A2967" t="n">
            <v>90292642</v>
          </cell>
          <cell r="B2967" t="n">
            <v>20</v>
          </cell>
          <cell r="C2967" t="str">
            <v xml:space="preserve">FLUCONAZOL 150 MG CX. 2 CAP.</v>
          </cell>
          <cell r="D2967" t="str">
            <v xml:space="preserve">FLUCONAZOL 150 MG</v>
          </cell>
          <cell r="E2967" t="str">
            <v>SANDOZ</v>
          </cell>
          <cell r="F2967" t="n">
            <v>1</v>
          </cell>
          <cell r="G2967" t="str">
            <v>CAP</v>
          </cell>
          <cell r="H2967" t="str">
            <v>NÃO</v>
          </cell>
          <cell r="I2967" t="n">
            <v>31.154060931040622</v>
          </cell>
        </row>
        <row r="2968">
          <cell r="A2968" t="n">
            <v>90231775</v>
          </cell>
          <cell r="B2968" t="n">
            <v>20</v>
          </cell>
          <cell r="C2968" t="str">
            <v>PARACETAMOL</v>
          </cell>
          <cell r="D2968" t="str">
            <v xml:space="preserve">PARACETAMOL 750 MG CX. 200 CP.</v>
          </cell>
          <cell r="E2968" t="str">
            <v xml:space="preserve">ARROW INTERNATIONAL - EUA</v>
          </cell>
          <cell r="F2968" t="n">
            <v>1</v>
          </cell>
          <cell r="G2968" t="str">
            <v>COM</v>
          </cell>
          <cell r="H2968" t="str">
            <v>NÃO</v>
          </cell>
          <cell r="I2968" t="n">
            <v>0.64750144527330278</v>
          </cell>
        </row>
        <row r="2969">
          <cell r="A2969" t="n">
            <v>90310837</v>
          </cell>
          <cell r="B2969" t="n">
            <v>20</v>
          </cell>
          <cell r="C2969" t="str">
            <v xml:space="preserve">VASELINA LÍQUIDA FR. X 100ML</v>
          </cell>
          <cell r="D2969" t="str">
            <v xml:space="preserve">ÓLEO MINERAL FR. X 100ML</v>
          </cell>
          <cell r="E2969" t="str">
            <v>PHARMASCIENCE</v>
          </cell>
          <cell r="F2969" t="n">
            <v>100</v>
          </cell>
          <cell r="G2969" t="str">
            <v>ML</v>
          </cell>
          <cell r="H2969" t="str">
            <v>SIM</v>
          </cell>
          <cell r="I2969" t="n">
            <v>0.14133544984131741</v>
          </cell>
        </row>
        <row r="2970">
          <cell r="A2970" t="n">
            <v>92447775</v>
          </cell>
          <cell r="B2970" t="n">
            <v>20</v>
          </cell>
          <cell r="C2970" t="str">
            <v xml:space="preserve">CITRATO DE FENTANILA 250 MCG (50 MCGML) SOL. INJ. CX. 5  AMP. X 5  ML</v>
          </cell>
          <cell r="D2970" t="str">
            <v xml:space="preserve">FENTANIL 250 MCG (50 MCGML) SOL. INJ. CX. 5  AMP. X 5  ML</v>
          </cell>
          <cell r="E2970" t="str">
            <v>JANSSEN-CILAG</v>
          </cell>
          <cell r="F2970" t="n">
            <v>1</v>
          </cell>
          <cell r="G2970" t="str">
            <v>AMP</v>
          </cell>
          <cell r="H2970" t="str">
            <v>NÃO</v>
          </cell>
          <cell r="I2970" t="n">
            <v>6.1697787662235681</v>
          </cell>
        </row>
        <row r="2971">
          <cell r="A2971" t="n">
            <v>90262468</v>
          </cell>
          <cell r="B2971" t="n">
            <v>20</v>
          </cell>
          <cell r="C2971" t="str">
            <v xml:space="preserve">VIDAGLIPTINA+METFORMINA 50 MG + 850 MG CX. 56 + 56 CP. REV.</v>
          </cell>
          <cell r="D2971" t="str">
            <v xml:space="preserve">GALVUS MET COMBI PACK 50 MG + 850 MG CX. 56 + 56 CP. REV.</v>
          </cell>
          <cell r="E2971" t="str">
            <v>NOVARTIS</v>
          </cell>
          <cell r="F2971" t="n">
            <v>1</v>
          </cell>
          <cell r="G2971" t="str">
            <v>COM</v>
          </cell>
          <cell r="H2971" t="str">
            <v>NÃO</v>
          </cell>
          <cell r="I2971" t="n">
            <v>3.2349856232522352</v>
          </cell>
        </row>
        <row r="2972">
          <cell r="A2972" t="n">
            <v>92393098</v>
          </cell>
          <cell r="B2972" t="n">
            <v>20</v>
          </cell>
          <cell r="C2972" t="str">
            <v xml:space="preserve">MESILATO DE DOXAZOSINA - 4MG</v>
          </cell>
          <cell r="D2972" t="str">
            <v xml:space="preserve">CARDURAN SL - 4MG</v>
          </cell>
          <cell r="E2972" t="str">
            <v xml:space="preserve">LABORATORIOS PFIZER LTDA</v>
          </cell>
          <cell r="F2972" t="n">
            <v>1</v>
          </cell>
          <cell r="G2972" t="str">
            <v>COM</v>
          </cell>
          <cell r="H2972" t="str">
            <v>NÃO</v>
          </cell>
          <cell r="I2972" t="n">
            <v>5.5221710758516549</v>
          </cell>
        </row>
        <row r="2973">
          <cell r="A2973" t="n">
            <v>90147146</v>
          </cell>
          <cell r="B2973" t="n">
            <v>20</v>
          </cell>
          <cell r="C2973" t="str">
            <v xml:space="preserve">NISTATINA - 100.000UIGRA + OXIDO DE ZINCO - 200MGGRA  60GRA POMADA</v>
          </cell>
          <cell r="D2973" t="str">
            <v xml:space="preserve">NISTATINA - 100.000UIGRA + OXIDO DE ZINCO - 200MGGRA  60GRA POMADA</v>
          </cell>
          <cell r="E2973" t="str">
            <v xml:space="preserve">EMS SA</v>
          </cell>
          <cell r="F2973" t="n">
            <v>60</v>
          </cell>
          <cell r="G2973" t="str">
            <v>G</v>
          </cell>
          <cell r="H2973" t="str">
            <v>SIM</v>
          </cell>
          <cell r="I2973" t="n">
            <v>0.50902559257909319</v>
          </cell>
        </row>
        <row r="2974">
          <cell r="A2974" t="n">
            <v>90125967</v>
          </cell>
          <cell r="B2974" t="n">
            <v>20</v>
          </cell>
          <cell r="C2974" t="str">
            <v xml:space="preserve">ACETATO DE METILPREDNISOLONA - 40MGML SUSP.INJ</v>
          </cell>
          <cell r="D2974" t="str">
            <v xml:space="preserve">PREDI-MEDROL - 40MGML SUSP.INJ</v>
          </cell>
          <cell r="E2974" t="str">
            <v xml:space="preserve">UNIAO QUIMICA</v>
          </cell>
          <cell r="F2974" t="n">
            <v>80</v>
          </cell>
          <cell r="G2974" t="str">
            <v>MG</v>
          </cell>
          <cell r="H2974" t="str">
            <v>SIM</v>
          </cell>
          <cell r="I2974" t="n">
            <v>0.089548887413766529</v>
          </cell>
        </row>
        <row r="2975">
          <cell r="A2975" t="n">
            <v>90167295</v>
          </cell>
          <cell r="B2975" t="n">
            <v>20</v>
          </cell>
          <cell r="C2975" t="str">
            <v xml:space="preserve">MINOXIDIL 10 MG FR. X 30 CP</v>
          </cell>
          <cell r="D2975" t="str">
            <v xml:space="preserve">LONITEN 10 MG FR. X 30 CP</v>
          </cell>
          <cell r="E2975" t="str">
            <v xml:space="preserve">PHARMACIA PFIZER</v>
          </cell>
          <cell r="F2975" t="n">
            <v>1</v>
          </cell>
          <cell r="G2975" t="str">
            <v>COM</v>
          </cell>
          <cell r="H2975" t="str">
            <v>NÃO</v>
          </cell>
          <cell r="I2975" t="n">
            <v>1.2200382690199629</v>
          </cell>
        </row>
        <row r="2976">
          <cell r="A2976" t="n">
            <v>90233670</v>
          </cell>
          <cell r="B2976" t="n">
            <v>20</v>
          </cell>
          <cell r="C2976" t="str">
            <v xml:space="preserve">MALEATO DE ENALAPRIL - 5MG</v>
          </cell>
          <cell r="D2976" t="str">
            <v xml:space="preserve">RENIPRESS - 5MG</v>
          </cell>
          <cell r="E2976" t="str">
            <v>CAZI</v>
          </cell>
          <cell r="F2976" t="n">
            <v>1</v>
          </cell>
          <cell r="G2976" t="str">
            <v>COM</v>
          </cell>
          <cell r="H2976" t="str">
            <v>NÃO</v>
          </cell>
          <cell r="I2976" t="n">
            <v>0.80932395972058258</v>
          </cell>
        </row>
        <row r="2977">
          <cell r="A2977" t="n">
            <v>90021061</v>
          </cell>
          <cell r="B2977" t="n">
            <v>20</v>
          </cell>
          <cell r="C2977" t="str">
            <v xml:space="preserve">NITRATO DE PRATA 1%</v>
          </cell>
          <cell r="D2977" t="str">
            <v xml:space="preserve">NITRATO DE PRATA 1%</v>
          </cell>
          <cell r="E2977" t="str">
            <v>MANIPULADO</v>
          </cell>
          <cell r="F2977" t="n">
            <v>2</v>
          </cell>
          <cell r="G2977" t="str">
            <v>ML</v>
          </cell>
          <cell r="H2977" t="str">
            <v>SIM</v>
          </cell>
          <cell r="I2977" t="n">
            <v>1.1777954153443118</v>
          </cell>
        </row>
        <row r="2978">
          <cell r="A2978" t="n">
            <v>90228251</v>
          </cell>
          <cell r="B2978" t="n">
            <v>20</v>
          </cell>
          <cell r="C2978" t="str">
            <v xml:space="preserve">CULTURA DE BACILLUS CEREUS SUSP.ORAL CX. 6 FLAC.X 5 ML</v>
          </cell>
          <cell r="D2978" t="str">
            <v xml:space="preserve">BIOVICERIN SUSP.ORAL CX. 6 FLAC.X 5 ML</v>
          </cell>
          <cell r="E2978" t="str">
            <v>GEYER</v>
          </cell>
          <cell r="F2978" t="n">
            <v>1</v>
          </cell>
          <cell r="G2978" t="str">
            <v>UN</v>
          </cell>
          <cell r="H2978" t="str">
            <v>NÃO</v>
          </cell>
          <cell r="I2978" t="n">
            <v>4.3221918883430313</v>
          </cell>
        </row>
        <row r="2979">
          <cell r="A2979" t="n">
            <v>92435092</v>
          </cell>
          <cell r="B2979" t="n">
            <v>20</v>
          </cell>
          <cell r="C2979" t="str">
            <v xml:space="preserve">DROPROPIZINA - 3MGML  120ML XPE ADULTO</v>
          </cell>
          <cell r="D2979" t="str">
            <v xml:space="preserve">VIBRAL - 3MGML  120ML XPE ADULTO.</v>
          </cell>
          <cell r="E2979" t="str">
            <v xml:space="preserve">SOLVAY FARMA</v>
          </cell>
          <cell r="F2979" t="n">
            <v>120</v>
          </cell>
          <cell r="G2979" t="str">
            <v>ML</v>
          </cell>
          <cell r="H2979" t="str">
            <v>SIM</v>
          </cell>
          <cell r="I2979" t="n">
            <v>0.12563151097005992</v>
          </cell>
        </row>
        <row r="2980">
          <cell r="A2980" t="n">
            <v>90256891</v>
          </cell>
          <cell r="B2980" t="n">
            <v>20</v>
          </cell>
          <cell r="C2980" t="str">
            <v>AMOXICILINA</v>
          </cell>
          <cell r="D2980" t="str">
            <v xml:space="preserve">AMOXICILINA 500 MG CX. 16 CAP.</v>
          </cell>
          <cell r="E2980" t="str">
            <v>SANDOZ</v>
          </cell>
          <cell r="F2980" t="n">
            <v>1</v>
          </cell>
          <cell r="G2980" t="str">
            <v>CAP</v>
          </cell>
          <cell r="H2980" t="str">
            <v>NÃO</v>
          </cell>
          <cell r="I2980" t="n">
            <v>1.3699628740829422</v>
          </cell>
        </row>
        <row r="2981">
          <cell r="A2981" t="n">
            <v>90196490</v>
          </cell>
          <cell r="B2981" t="n">
            <v>20</v>
          </cell>
          <cell r="C2981" t="str">
            <v xml:space="preserve">BUTILBROMETO DE ESCOPOLAMINA+DIPIRONA SÓDICA</v>
          </cell>
          <cell r="D2981" t="str">
            <v xml:space="preserve">BUSCOPAN COMPOSTO 6,7 MGML + 333,4 MGML SOL. ORAL FR. VD. GTS. X 20 ML</v>
          </cell>
          <cell r="E2981" t="str">
            <v xml:space="preserve">BOEHRINGER INGELHEIM</v>
          </cell>
          <cell r="F2981" t="n">
            <v>400</v>
          </cell>
          <cell r="G2981" t="str">
            <v>GTS</v>
          </cell>
          <cell r="H2981" t="str">
            <v>SIM</v>
          </cell>
          <cell r="I2981" t="n">
            <v>0.027247583447129565</v>
          </cell>
        </row>
        <row r="2982">
          <cell r="A2982" t="n">
            <v>90312090</v>
          </cell>
          <cell r="B2982" t="n">
            <v>20</v>
          </cell>
          <cell r="C2982" t="str">
            <v xml:space="preserve">GLICOSE 50% SOL. INJ. CX. 200 AMP PLÁST. X 10 ML</v>
          </cell>
          <cell r="D2982" t="str">
            <v xml:space="preserve">GLICOSE 50% SOL. INJ. CX. 200 AMP PLÁST. X 10 ML</v>
          </cell>
          <cell r="E2982" t="str">
            <v>SAMTEC</v>
          </cell>
          <cell r="F2982" t="n">
            <v>1</v>
          </cell>
          <cell r="G2982" t="str">
            <v>AMP</v>
          </cell>
          <cell r="H2982" t="str">
            <v>NÃO</v>
          </cell>
          <cell r="I2982" t="n">
            <v>0.66079669609618985</v>
          </cell>
        </row>
        <row r="2983">
          <cell r="A2983" t="n">
            <v>92462731</v>
          </cell>
          <cell r="B2983" t="n">
            <v>20</v>
          </cell>
          <cell r="C2983" t="str">
            <v xml:space="preserve">CLORIDRATO DE FENOXAZOLINA - 10ML</v>
          </cell>
          <cell r="D2983" t="str">
            <v xml:space="preserve">RINOLON - 10ML (ADULTO)</v>
          </cell>
          <cell r="E2983" t="str">
            <v>FARMASA</v>
          </cell>
          <cell r="F2983" t="n">
            <v>10</v>
          </cell>
          <cell r="G2983" t="str">
            <v>ML</v>
          </cell>
          <cell r="H2983" t="str">
            <v>SIM</v>
          </cell>
          <cell r="I2983" t="n">
            <v>1.3662426817994016</v>
          </cell>
        </row>
        <row r="2984">
          <cell r="A2984" t="n">
            <v>92429084</v>
          </cell>
          <cell r="B2984" t="n">
            <v>20</v>
          </cell>
          <cell r="C2984" t="str">
            <v xml:space="preserve">EXTRATO DE CÁSSIA+EXTRATO DE TAMARINDO+ASSOCIAÇÕES</v>
          </cell>
          <cell r="D2984" t="str">
            <v xml:space="preserve">TAMARIL CX. 20 CAP</v>
          </cell>
          <cell r="E2984" t="str">
            <v>MARJAN</v>
          </cell>
          <cell r="F2984" t="n">
            <v>1</v>
          </cell>
          <cell r="G2984" t="str">
            <v>CAP</v>
          </cell>
          <cell r="H2984" t="str">
            <v>NÃO</v>
          </cell>
          <cell r="I2984" t="n">
            <v>1.664653176855482</v>
          </cell>
        </row>
        <row r="2985">
          <cell r="A2985" t="n">
            <v>90258045</v>
          </cell>
          <cell r="B2985" t="n">
            <v>20</v>
          </cell>
          <cell r="C2985" t="str">
            <v xml:space="preserve">CLONAZEPAM - 0,5MG</v>
          </cell>
          <cell r="D2985" t="str">
            <v xml:space="preserve">CLONAZEPAM - 0,5MG</v>
          </cell>
          <cell r="E2985" t="str">
            <v>MEDLEY</v>
          </cell>
          <cell r="F2985" t="n">
            <v>1</v>
          </cell>
          <cell r="G2985" t="str">
            <v>COM</v>
          </cell>
          <cell r="H2985" t="str">
            <v>NÃO</v>
          </cell>
          <cell r="I2985" t="n">
            <v>0.21043860912791545</v>
          </cell>
        </row>
        <row r="2986">
          <cell r="A2986" t="n">
            <v>92437869</v>
          </cell>
          <cell r="B2986" t="n">
            <v>20</v>
          </cell>
          <cell r="C2986" t="str">
            <v xml:space="preserve">CLORIDRATO DE BUPROPIONA - 150MG</v>
          </cell>
          <cell r="D2986" t="str">
            <v xml:space="preserve">ZYBAN - 150MG</v>
          </cell>
          <cell r="E2986" t="str">
            <v>GLAXOSMITKLINE</v>
          </cell>
          <cell r="F2986" t="n">
            <v>1</v>
          </cell>
          <cell r="G2986" t="str">
            <v>COM</v>
          </cell>
          <cell r="H2986" t="str">
            <v>NÃO</v>
          </cell>
          <cell r="I2986" t="n">
            <v>3.9829980055332603</v>
          </cell>
        </row>
        <row r="2987">
          <cell r="A2987" t="n">
            <v>92232027</v>
          </cell>
          <cell r="B2987" t="n">
            <v>20</v>
          </cell>
          <cell r="C2987" t="str">
            <v xml:space="preserve">AMLODIPINO - 10MG</v>
          </cell>
          <cell r="D2987" t="str">
            <v xml:space="preserve">PRESSAT - 10MG</v>
          </cell>
          <cell r="E2987" t="str">
            <v xml:space="preserve">BIOLAB SANUS</v>
          </cell>
          <cell r="F2987" t="n">
            <v>1</v>
          </cell>
          <cell r="G2987" t="str">
            <v>COM</v>
          </cell>
          <cell r="H2987" t="str">
            <v>NÃO</v>
          </cell>
          <cell r="I2987" t="n">
            <v>3.1413444885354354</v>
          </cell>
        </row>
        <row r="2988">
          <cell r="A2988" t="n">
            <v>90309553</v>
          </cell>
          <cell r="B2988" t="n">
            <v>20</v>
          </cell>
          <cell r="C2988" t="str">
            <v xml:space="preserve">SULFATO DE MORFINA 10 MGML SOL. INJ. CX. 100 AMP X 1 ML</v>
          </cell>
          <cell r="D2988" t="str">
            <v xml:space="preserve">SULFATO DE MORFINA 10 MGML SOL. INJ. CX. 100 AMP X 1 ML</v>
          </cell>
          <cell r="E2988" t="str">
            <v>HIPOLABOR</v>
          </cell>
          <cell r="F2988" t="n">
            <v>1</v>
          </cell>
          <cell r="G2988" t="str">
            <v>AMP</v>
          </cell>
          <cell r="H2988" t="str">
            <v>NÃO</v>
          </cell>
          <cell r="I2988" t="n">
            <v>2.2085763801373544</v>
          </cell>
        </row>
        <row r="2989">
          <cell r="A2989" t="n">
            <v>90524020</v>
          </cell>
          <cell r="B2989" t="n">
            <v>20</v>
          </cell>
          <cell r="C2989" t="str">
            <v xml:space="preserve">LISINOPRIL - 10MG</v>
          </cell>
          <cell r="D2989" t="str">
            <v xml:space="preserve">ZESTRIL - 10MG</v>
          </cell>
          <cell r="E2989" t="str">
            <v>ASTRAZENECA</v>
          </cell>
          <cell r="F2989" t="n">
            <v>1</v>
          </cell>
          <cell r="G2989" t="str">
            <v>COM</v>
          </cell>
          <cell r="H2989" t="str">
            <v>NÃO</v>
          </cell>
          <cell r="I2989" t="n">
            <v>2.838208526236238</v>
          </cell>
        </row>
        <row r="2990">
          <cell r="A2990" t="n">
            <v>92455360</v>
          </cell>
          <cell r="B2990" t="n">
            <v>20</v>
          </cell>
          <cell r="C2990" t="str">
            <v xml:space="preserve">DESLORATADINA - 0,5MG</v>
          </cell>
          <cell r="D2990" t="str">
            <v xml:space="preserve">DESALEX - 0,5MG</v>
          </cell>
          <cell r="E2990" t="str">
            <v xml:space="preserve">SCHERING PLOUGHMANTECORP</v>
          </cell>
          <cell r="F2990" t="n">
            <v>60</v>
          </cell>
          <cell r="G2990" t="str">
            <v>ML</v>
          </cell>
          <cell r="H2990" t="str">
            <v>SIM</v>
          </cell>
          <cell r="I2990" t="n">
            <v>0.69090937543790087</v>
          </cell>
        </row>
        <row r="2991">
          <cell r="A2991" t="n">
            <v>90260139</v>
          </cell>
          <cell r="B2991" t="n">
            <v>20</v>
          </cell>
          <cell r="C2991" t="str">
            <v xml:space="preserve">ACETONIDA DE TRIANCINOLONA - 10GRA POM.</v>
          </cell>
          <cell r="D2991" t="str">
            <v xml:space="preserve">ACETONIDA DE TRIANCINOLONA - 10GRA POM.</v>
          </cell>
          <cell r="E2991" t="str">
            <v xml:space="preserve">EMS SA</v>
          </cell>
          <cell r="F2991" t="n">
            <v>10</v>
          </cell>
          <cell r="G2991" t="str">
            <v>G</v>
          </cell>
          <cell r="H2991" t="str">
            <v>SIM</v>
          </cell>
          <cell r="I2991" t="n">
            <v>0.98960923728373917</v>
          </cell>
        </row>
        <row r="2992">
          <cell r="A2992" t="n">
            <v>90281608</v>
          </cell>
          <cell r="B2992" t="n">
            <v>20</v>
          </cell>
          <cell r="C2992" t="str">
            <v xml:space="preserve">GLICOFISIOLOGICO - LINHAMAX - FRASCOS - SISTEMA FECHADO 250 ML</v>
          </cell>
          <cell r="D2992" t="str">
            <v xml:space="preserve">GLICOFISIOLOGICO - LINHAMAX - FRASCOS - SISTEMA FECHADO 250 ML</v>
          </cell>
          <cell r="E2992" t="str">
            <v xml:space="preserve">EUROFARMA  SEGMENTA</v>
          </cell>
          <cell r="F2992" t="n">
            <v>1</v>
          </cell>
          <cell r="G2992" t="str">
            <v>FR</v>
          </cell>
          <cell r="H2992" t="str">
            <v>NÃO</v>
          </cell>
          <cell r="I2992" t="n">
            <v>4.9153328667035945</v>
          </cell>
        </row>
        <row r="2993">
          <cell r="A2993" t="n">
            <v>90471032</v>
          </cell>
          <cell r="B2993" t="n">
            <v>20</v>
          </cell>
          <cell r="C2993" t="str">
            <v xml:space="preserve">CIMETIDINA - 200MG</v>
          </cell>
          <cell r="D2993" t="str">
            <v xml:space="preserve">TAGAMET - 200MG</v>
          </cell>
          <cell r="E2993" t="str">
            <v>GLAXOSMITKLINE</v>
          </cell>
          <cell r="F2993" t="n">
            <v>1</v>
          </cell>
          <cell r="G2993" t="str">
            <v>COM</v>
          </cell>
          <cell r="H2993" t="str">
            <v>NÃO</v>
          </cell>
          <cell r="I2993" t="n">
            <v>1.4731517728891823</v>
          </cell>
        </row>
        <row r="2994">
          <cell r="A2994" t="n">
            <v>90313097</v>
          </cell>
          <cell r="B2994" t="n">
            <v>20</v>
          </cell>
          <cell r="C2994" t="str">
            <v xml:space="preserve">SINVASTATINA 20 MG  CX. 30 CP. REV.</v>
          </cell>
          <cell r="D2994" t="str">
            <v xml:space="preserve">SINVASTATINA 20 MG  CX. 30 CP. REV.</v>
          </cell>
          <cell r="E2994" t="str">
            <v xml:space="preserve">EMS SA</v>
          </cell>
          <cell r="F2994" t="n">
            <v>1</v>
          </cell>
          <cell r="G2994" t="str">
            <v>COM</v>
          </cell>
          <cell r="H2994" t="str">
            <v>NÃO</v>
          </cell>
          <cell r="I2994" t="n">
            <v>0.93295342889474331</v>
          </cell>
        </row>
        <row r="2995">
          <cell r="A2995" t="n">
            <v>90267141</v>
          </cell>
          <cell r="B2995" t="n">
            <v>20</v>
          </cell>
          <cell r="C2995" t="str">
            <v xml:space="preserve">METRONIDAZOL - 250MG</v>
          </cell>
          <cell r="D2995" t="str">
            <v xml:space="preserve">METRONIDAZOL - 250MG</v>
          </cell>
          <cell r="E2995" t="str">
            <v xml:space="preserve">PRATI DONADUZZI</v>
          </cell>
          <cell r="F2995" t="n">
            <v>1</v>
          </cell>
          <cell r="G2995" t="str">
            <v>COM</v>
          </cell>
          <cell r="H2995" t="str">
            <v>NÃO</v>
          </cell>
          <cell r="I2995" t="n">
            <v>0.48035819381879058</v>
          </cell>
        </row>
        <row r="2996">
          <cell r="A2996" t="n">
            <v>90199456</v>
          </cell>
          <cell r="B2996" t="n">
            <v>20</v>
          </cell>
          <cell r="C2996" t="str">
            <v xml:space="preserve">CLORETO DE CÁLCIO+CLORETO DE POTÁSSIO+CLORETO DE SÓDIO</v>
          </cell>
          <cell r="D2996" t="str">
            <v xml:space="preserve">SOLUÇÃO DE RINGER SIMPLES SOL. INJ. BOLSA VIAFLEX SIST. FECH. X 500 ML</v>
          </cell>
          <cell r="E2996" t="str">
            <v xml:space="preserve">BAXTER HEALTHCARE - USA</v>
          </cell>
          <cell r="F2996" t="n">
            <v>1</v>
          </cell>
          <cell r="G2996" t="str">
            <v>UN</v>
          </cell>
          <cell r="H2996" t="str">
            <v>NÃO</v>
          </cell>
          <cell r="I2996" t="n">
            <v>5.8454999685621525</v>
          </cell>
        </row>
        <row r="2997">
          <cell r="A2997" t="n">
            <v>90138635</v>
          </cell>
          <cell r="B2997" t="n">
            <v>20</v>
          </cell>
          <cell r="C2997" t="str">
            <v xml:space="preserve">ALPRAZOLAM 2 MG CX. 30 CP.</v>
          </cell>
          <cell r="D2997" t="str">
            <v xml:space="preserve">APRAZ 2 MG CX. 30 CP.</v>
          </cell>
          <cell r="E2997" t="str">
            <v xml:space="preserve">SCHERING PLOUGHMANTECORP</v>
          </cell>
          <cell r="F2997" t="n">
            <v>1</v>
          </cell>
          <cell r="G2997" t="str">
            <v>COM</v>
          </cell>
          <cell r="H2997" t="str">
            <v>NÃO</v>
          </cell>
          <cell r="I2997" t="n">
            <v>2.7744090430485744</v>
          </cell>
        </row>
        <row r="2998">
          <cell r="A2998" t="n">
            <v>92424171</v>
          </cell>
          <cell r="B2998" t="n">
            <v>20</v>
          </cell>
          <cell r="C2998" t="str">
            <v xml:space="preserve">CLORIDRATO DE CIPROFLOXACINO - 500MG</v>
          </cell>
          <cell r="D2998" t="str">
            <v xml:space="preserve">QUINOFLOX - 500MG</v>
          </cell>
          <cell r="E2998" t="str">
            <v xml:space="preserve">BIOLAB SANUS</v>
          </cell>
          <cell r="F2998" t="n">
            <v>1</v>
          </cell>
          <cell r="G2998" t="str">
            <v>COM</v>
          </cell>
          <cell r="H2998" t="str">
            <v>NÃO</v>
          </cell>
          <cell r="I2998" t="n">
            <v>4.48154899640876</v>
          </cell>
        </row>
        <row r="2999">
          <cell r="A2999" t="n">
            <v>90303180</v>
          </cell>
          <cell r="B2999" t="n">
            <v>20</v>
          </cell>
          <cell r="C2999" t="str">
            <v xml:space="preserve">MIDAZOLAM 7,5 MG CX. 30 CP. REV.</v>
          </cell>
          <cell r="D2999" t="str">
            <v xml:space="preserve">MALEATO DE MIDAZOLAM 7,5 MG CX. 30 CP. REV.</v>
          </cell>
          <cell r="E2999" t="str">
            <v>MEDLEY</v>
          </cell>
          <cell r="F2999" t="n">
            <v>1</v>
          </cell>
          <cell r="G2999" t="str">
            <v>COM</v>
          </cell>
          <cell r="H2999" t="str">
            <v>NÃO</v>
          </cell>
          <cell r="I2999" t="n">
            <v>0.95366020578252819</v>
          </cell>
        </row>
        <row r="3000">
          <cell r="A3000" t="n">
            <v>90156706</v>
          </cell>
          <cell r="B3000" t="n">
            <v>20</v>
          </cell>
          <cell r="C3000" t="str">
            <v xml:space="preserve">ACEBROFILINA - 10MGML XPE. ADULTO FR. VD. 120 ML + CP. MED.</v>
          </cell>
          <cell r="D3000" t="str">
            <v xml:space="preserve">ACEBROFILINA - 10MGML XPE. ADULTO FR. VD. 120 ML + CP. MED.</v>
          </cell>
          <cell r="E3000" t="str">
            <v>FARMASA</v>
          </cell>
          <cell r="F3000" t="n">
            <v>120</v>
          </cell>
          <cell r="G3000" t="str">
            <v>ML</v>
          </cell>
          <cell r="H3000" t="str">
            <v>SIM</v>
          </cell>
          <cell r="I3000" t="n">
            <v>0.15703938871257492</v>
          </cell>
        </row>
        <row r="3001">
          <cell r="A3001" t="n">
            <v>90224574</v>
          </cell>
          <cell r="B3001" t="n">
            <v>20</v>
          </cell>
          <cell r="C3001" t="str">
            <v>AMOXICILINA</v>
          </cell>
          <cell r="D3001" t="str">
            <v xml:space="preserve">DUZIMICIN  500 MG CX. 12 CAP.</v>
          </cell>
          <cell r="E3001" t="str">
            <v xml:space="preserve">PRATI DONADUZZI</v>
          </cell>
          <cell r="F3001" t="n">
            <v>1</v>
          </cell>
          <cell r="G3001" t="str">
            <v>CAP</v>
          </cell>
          <cell r="H3001" t="str">
            <v>NÃO</v>
          </cell>
          <cell r="I3001" t="n">
            <v>1.3445227279785126</v>
          </cell>
        </row>
        <row r="3002">
          <cell r="A3002" t="n">
            <v>92266401</v>
          </cell>
          <cell r="B3002" t="n">
            <v>20</v>
          </cell>
          <cell r="C3002" t="str">
            <v xml:space="preserve">FLUCONAZOL - 150MG</v>
          </cell>
          <cell r="D3002" t="str">
            <v xml:space="preserve">FLUCONAL - 150MG</v>
          </cell>
          <cell r="E3002" t="str">
            <v>LIBBS</v>
          </cell>
          <cell r="F3002" t="n">
            <v>1</v>
          </cell>
          <cell r="G3002" t="str">
            <v>CAP</v>
          </cell>
          <cell r="H3002" t="str">
            <v>NÃO</v>
          </cell>
          <cell r="I3002" t="n">
            <v>28.895068967726225</v>
          </cell>
        </row>
        <row r="3003">
          <cell r="A3003" t="n">
            <v>92419143</v>
          </cell>
          <cell r="B3003" t="n">
            <v>20</v>
          </cell>
          <cell r="C3003" t="str">
            <v xml:space="preserve">HIDROXIDO DE ALUMINIO + HIDROXIDO DE MAGNESIO + DIMETICONA - 240ML SUSP. ORAL</v>
          </cell>
          <cell r="D3003" t="str">
            <v xml:space="preserve">PEPSOGEL - 240ML SUSP. ORAL</v>
          </cell>
          <cell r="E3003" t="str">
            <v>LEGRAND</v>
          </cell>
          <cell r="F3003" t="n">
            <v>240</v>
          </cell>
          <cell r="G3003" t="str">
            <v>ML</v>
          </cell>
          <cell r="H3003" t="str">
            <v>SIM</v>
          </cell>
          <cell r="I3003" t="n">
            <v>0.10993965354311458</v>
          </cell>
        </row>
        <row r="3004">
          <cell r="A3004" t="n">
            <v>90494016</v>
          </cell>
          <cell r="B3004" t="n">
            <v>20</v>
          </cell>
          <cell r="C3004" t="str">
            <v xml:space="preserve">PENTOXIFILINA - 400MG</v>
          </cell>
          <cell r="D3004" t="str">
            <v xml:space="preserve">TRENTAL - 400MG</v>
          </cell>
          <cell r="E3004" t="str">
            <v>SANOFI-AVENTIS</v>
          </cell>
          <cell r="F3004" t="n">
            <v>1</v>
          </cell>
          <cell r="G3004" t="str">
            <v>COM</v>
          </cell>
          <cell r="H3004" t="str">
            <v>NÃO</v>
          </cell>
          <cell r="I3004" t="n">
            <v>2.4027026473023962</v>
          </cell>
        </row>
        <row r="3005">
          <cell r="A3005" t="n">
            <v>90142845</v>
          </cell>
          <cell r="B3005" t="n">
            <v>20</v>
          </cell>
          <cell r="C3005" t="str">
            <v xml:space="preserve">CEFALEXINA - 1GRA</v>
          </cell>
          <cell r="D3005" t="str">
            <v xml:space="preserve">CEFALEXINA - 1GRA</v>
          </cell>
          <cell r="E3005" t="str">
            <v xml:space="preserve">EMS SA</v>
          </cell>
          <cell r="F3005" t="n">
            <v>1</v>
          </cell>
          <cell r="G3005" t="str">
            <v>COM</v>
          </cell>
          <cell r="H3005" t="str">
            <v>NÃO</v>
          </cell>
          <cell r="I3005" t="n">
            <v>7.1949850843193728</v>
          </cell>
        </row>
        <row r="3006">
          <cell r="A3006" t="n">
            <v>90127455</v>
          </cell>
          <cell r="B3006" t="n">
            <v>20</v>
          </cell>
          <cell r="C3006" t="str">
            <v xml:space="preserve">CLORIDRATO DE METFORMINA - 850MG</v>
          </cell>
          <cell r="D3006" t="str">
            <v xml:space="preserve">CLORIDRATO DE METFORMINA - 850MG</v>
          </cell>
          <cell r="E3006" t="str">
            <v>BIOSINTETICA</v>
          </cell>
          <cell r="F3006" t="n">
            <v>1</v>
          </cell>
          <cell r="G3006" t="str">
            <v>COM</v>
          </cell>
          <cell r="H3006" t="str">
            <v>NÃO</v>
          </cell>
          <cell r="I3006" t="n">
            <v>0.36143928262075847</v>
          </cell>
        </row>
        <row r="3007">
          <cell r="A3007" t="n">
            <v>90282434</v>
          </cell>
          <cell r="B3007" t="n">
            <v>20</v>
          </cell>
          <cell r="C3007" t="str">
            <v>ACETILCISTEÍNA</v>
          </cell>
          <cell r="D3007" t="str">
            <v xml:space="preserve">AIRES 600 MG (120 MGG)  GRAN. CX. 16 SACHE X 5 G</v>
          </cell>
          <cell r="E3007" t="str">
            <v>EUROFARMA</v>
          </cell>
          <cell r="F3007" t="n">
            <v>1</v>
          </cell>
          <cell r="G3007" t="str">
            <v>UN</v>
          </cell>
          <cell r="H3007" t="str">
            <v>NÃO</v>
          </cell>
          <cell r="I3007" t="n">
            <v>0.95469123880003692</v>
          </cell>
        </row>
        <row r="3008">
          <cell r="A3008" t="n">
            <v>90258029</v>
          </cell>
          <cell r="B3008" t="n">
            <v>20</v>
          </cell>
          <cell r="C3008" t="str">
            <v>CLONAZEPAM</v>
          </cell>
          <cell r="D3008" t="str">
            <v xml:space="preserve">CLONAZEPAM 0,5 MG CX. 30 CP.</v>
          </cell>
          <cell r="E3008" t="str">
            <v>MEDLEY</v>
          </cell>
          <cell r="F3008" t="n">
            <v>1</v>
          </cell>
          <cell r="G3008" t="str">
            <v>COM</v>
          </cell>
          <cell r="H3008" t="str">
            <v>NÃO</v>
          </cell>
          <cell r="I3008" t="n">
            <v>0.2342280991525757</v>
          </cell>
        </row>
        <row r="3009">
          <cell r="A3009" t="n">
            <v>90199359</v>
          </cell>
          <cell r="B3009" t="n">
            <v>20</v>
          </cell>
          <cell r="C3009" t="str">
            <v xml:space="preserve">GLICOSE 5% SOL. INJ. BOLSA PLÁST. VIAFLEX SIST. FECH. X 50ML</v>
          </cell>
          <cell r="D3009" t="str">
            <v xml:space="preserve">SOLUÇÃO DE GLICOSE 5% SOL. INJ. BOLSA PLÁST. VIAFLEX SIST. FECH. X 50ML</v>
          </cell>
          <cell r="E3009" t="str">
            <v xml:space="preserve">BAXTER HEALTHCARE - USA</v>
          </cell>
          <cell r="F3009" t="n">
            <v>1</v>
          </cell>
          <cell r="G3009" t="str">
            <v>UN</v>
          </cell>
          <cell r="H3009" t="str">
            <v>NÃO</v>
          </cell>
          <cell r="I3009" t="n">
            <v>5.1907693105655852</v>
          </cell>
        </row>
        <row r="3010">
          <cell r="A3010" t="n">
            <v>90143213</v>
          </cell>
          <cell r="B3010" t="n">
            <v>20</v>
          </cell>
          <cell r="C3010" t="str">
            <v xml:space="preserve">CAPTOPRIL - 50MG</v>
          </cell>
          <cell r="D3010" t="str">
            <v xml:space="preserve">CAPTOPRIL - 50MG</v>
          </cell>
          <cell r="E3010" t="str">
            <v xml:space="preserve">EMS SA</v>
          </cell>
          <cell r="F3010" t="n">
            <v>1</v>
          </cell>
          <cell r="G3010" t="str">
            <v>COM</v>
          </cell>
          <cell r="H3010" t="str">
            <v>NÃO</v>
          </cell>
          <cell r="I3010" t="n">
            <v>1.1879368024188421</v>
          </cell>
        </row>
        <row r="3011">
          <cell r="A3011" t="n">
            <v>90199049</v>
          </cell>
          <cell r="B3011" t="n">
            <v>20</v>
          </cell>
          <cell r="C3011" t="str">
            <v xml:space="preserve">ACETILCISTEINA - 200MG</v>
          </cell>
          <cell r="D3011" t="str">
            <v xml:space="preserve">FLUIMUCIL - 200MG</v>
          </cell>
          <cell r="E3011" t="str">
            <v>ZAMBON</v>
          </cell>
          <cell r="F3011" t="n">
            <v>1</v>
          </cell>
          <cell r="G3011" t="str">
            <v>ENV</v>
          </cell>
          <cell r="H3011" t="str">
            <v>NÃO</v>
          </cell>
          <cell r="I3011" t="n">
            <v>0.47089276915554301</v>
          </cell>
        </row>
        <row r="3012">
          <cell r="A3012" t="n">
            <v>90170415</v>
          </cell>
          <cell r="B3012" t="n">
            <v>20</v>
          </cell>
          <cell r="C3012" t="str">
            <v xml:space="preserve">CLORIDRATO DE AMBROXOL 6 MGML XPE FR. VD. X 120 ML + CP. MED.</v>
          </cell>
          <cell r="D3012" t="str">
            <v xml:space="preserve">MUCOXOLAN 6 MGML XPE FR. VD. X 120 ML + CP. MED.</v>
          </cell>
          <cell r="E3012" t="str">
            <v xml:space="preserve">TEUTO BRAS.</v>
          </cell>
          <cell r="F3012" t="n">
            <v>120</v>
          </cell>
          <cell r="G3012" t="str">
            <v>ML</v>
          </cell>
          <cell r="H3012" t="str">
            <v>SIM</v>
          </cell>
          <cell r="I3012" t="n">
            <v>0.22058159291025597</v>
          </cell>
        </row>
        <row r="3013">
          <cell r="A3013" t="n">
            <v>90251644</v>
          </cell>
          <cell r="B3013" t="n">
            <v>20</v>
          </cell>
          <cell r="C3013" t="str">
            <v xml:space="preserve">BETAISTINA 24 MG CX. 60 CP.</v>
          </cell>
          <cell r="D3013" t="str">
            <v xml:space="preserve">LABIRIN 24 MG CX. 60 CP.</v>
          </cell>
          <cell r="E3013" t="str">
            <v>APSEN</v>
          </cell>
          <cell r="F3013" t="n">
            <v>1</v>
          </cell>
          <cell r="G3013" t="str">
            <v>COM</v>
          </cell>
          <cell r="H3013" t="str">
            <v>NÃO</v>
          </cell>
          <cell r="I3013" t="n">
            <v>1.1778491467579693</v>
          </cell>
        </row>
        <row r="3014">
          <cell r="A3014" t="n">
            <v>92402682</v>
          </cell>
          <cell r="B3014" t="n">
            <v>20</v>
          </cell>
          <cell r="C3014" t="str">
            <v xml:space="preserve">CLOTRIMAZOL - 10MG20GRA CREME DERM.</v>
          </cell>
          <cell r="D3014" t="str">
            <v xml:space="preserve">CLOTRIMAZOL - 10MG20GRA</v>
          </cell>
          <cell r="E3014" t="str">
            <v>MEDLEY</v>
          </cell>
          <cell r="F3014" t="n">
            <v>20</v>
          </cell>
          <cell r="G3014" t="str">
            <v>G</v>
          </cell>
          <cell r="H3014" t="str">
            <v>SIM</v>
          </cell>
          <cell r="I3014" t="n">
            <v>0.47093065434187498</v>
          </cell>
        </row>
        <row r="3015">
          <cell r="A3015" t="n">
            <v>92392296</v>
          </cell>
          <cell r="B3015" t="n">
            <v>20</v>
          </cell>
          <cell r="C3015" t="str">
            <v xml:space="preserve">AMOXICILINA + CLAVULANATO DE POTASSIO - 500MG125MG</v>
          </cell>
          <cell r="D3015" t="str">
            <v xml:space="preserve">AMOXICILINA + CLAVULANATO DE POTASSIO - 500MG125MG</v>
          </cell>
          <cell r="E3015" t="str">
            <v>RANBAXY</v>
          </cell>
          <cell r="F3015" t="n">
            <v>1</v>
          </cell>
          <cell r="G3015" t="str">
            <v>COM</v>
          </cell>
          <cell r="H3015" t="str">
            <v>NÃO</v>
          </cell>
          <cell r="I3015" t="n">
            <v>4.3399987655959196</v>
          </cell>
        </row>
        <row r="3016">
          <cell r="A3016" t="n">
            <v>90184203</v>
          </cell>
          <cell r="B3016" t="n">
            <v>20</v>
          </cell>
          <cell r="C3016" t="str">
            <v xml:space="preserve">MIDAZOLAM 15 MG CX. 20  CP.</v>
          </cell>
          <cell r="D3016" t="str">
            <v xml:space="preserve">DORMIRE 15 MG CX. 20  CP.</v>
          </cell>
          <cell r="E3016" t="str">
            <v>CRISTALIA</v>
          </cell>
          <cell r="F3016" t="n">
            <v>1</v>
          </cell>
          <cell r="G3016" t="str">
            <v>COM</v>
          </cell>
          <cell r="H3016" t="str">
            <v>NÃO</v>
          </cell>
          <cell r="I3016" t="n">
            <v>2.4496674206829057</v>
          </cell>
        </row>
        <row r="3017">
          <cell r="A3017" t="n">
            <v>90247787</v>
          </cell>
          <cell r="B3017" t="n">
            <v>20</v>
          </cell>
          <cell r="C3017" t="str">
            <v xml:space="preserve">DIOSMINA+HESPERIDINA  450 MG + 50 MG CX. 30 DRG</v>
          </cell>
          <cell r="D3017" t="str">
            <v xml:space="preserve">VENOVAZ 450 MG + 50 MG CX. 30 DRG</v>
          </cell>
          <cell r="E3017" t="str">
            <v>CIFARMA</v>
          </cell>
          <cell r="F3017" t="n">
            <v>1</v>
          </cell>
          <cell r="G3017" t="str">
            <v>DRG</v>
          </cell>
          <cell r="H3017" t="str">
            <v>NÃO</v>
          </cell>
          <cell r="I3017" t="n">
            <v>1.9426177224912291</v>
          </cell>
        </row>
        <row r="3018">
          <cell r="A3018" t="n">
            <v>92467199</v>
          </cell>
          <cell r="B3018" t="n">
            <v>20</v>
          </cell>
          <cell r="C3018" t="str">
            <v xml:space="preserve">ALPRAZOLAM - 0,50MG</v>
          </cell>
          <cell r="D3018" t="str">
            <v xml:space="preserve">ALPRAZOLAM - 0,50MG</v>
          </cell>
          <cell r="E3018" t="str">
            <v xml:space="preserve">EMS SA</v>
          </cell>
          <cell r="F3018" t="n">
            <v>1</v>
          </cell>
          <cell r="G3018" t="str">
            <v>COM</v>
          </cell>
          <cell r="H3018" t="str">
            <v>NÃO</v>
          </cell>
          <cell r="I3018" t="n">
            <v>0.29578390413628164</v>
          </cell>
        </row>
        <row r="3019">
          <cell r="A3019" t="n">
            <v>90146565</v>
          </cell>
          <cell r="B3019" t="n">
            <v>20</v>
          </cell>
          <cell r="C3019" t="str">
            <v xml:space="preserve">CLONAZEPAM - 2,5MGML - 20ML GTS</v>
          </cell>
          <cell r="D3019" t="str">
            <v xml:space="preserve">CLONAZEPAM - 2,5MGML - 20ML GTS</v>
          </cell>
          <cell r="E3019" t="str">
            <v xml:space="preserve">EMS SA</v>
          </cell>
          <cell r="F3019" t="n">
            <v>400</v>
          </cell>
          <cell r="G3019" t="str">
            <v>GTS</v>
          </cell>
          <cell r="H3019" t="str">
            <v>SIM</v>
          </cell>
          <cell r="I3019" t="n">
            <v>0.01618808672249478</v>
          </cell>
        </row>
        <row r="3020">
          <cell r="A3020" t="n">
            <v>92372007</v>
          </cell>
          <cell r="B3020" t="n">
            <v>20</v>
          </cell>
          <cell r="C3020" t="str">
            <v>DIMETICONA</v>
          </cell>
          <cell r="D3020" t="str">
            <v>GASTROFLAT</v>
          </cell>
          <cell r="E3020" t="str">
            <v>BUNKER</v>
          </cell>
          <cell r="F3020" t="n">
            <v>1</v>
          </cell>
          <cell r="G3020" t="str">
            <v>COM</v>
          </cell>
          <cell r="H3020" t="str">
            <v>NÃO</v>
          </cell>
          <cell r="I3020" t="n">
            <v>0.6438614937215571</v>
          </cell>
        </row>
        <row r="3021">
          <cell r="A3021" t="n">
            <v>92434517</v>
          </cell>
          <cell r="B3021" t="n">
            <v>20</v>
          </cell>
          <cell r="C3021" t="str">
            <v xml:space="preserve">PENTOXIFILINA - 400MG</v>
          </cell>
          <cell r="D3021" t="str">
            <v xml:space="preserve">VASCER - 400MG</v>
          </cell>
          <cell r="E3021" t="str">
            <v xml:space="preserve">UNIAO QUIMICA</v>
          </cell>
          <cell r="F3021" t="n">
            <v>1</v>
          </cell>
          <cell r="G3021" t="str">
            <v>COM</v>
          </cell>
          <cell r="H3021" t="str">
            <v>NÃO</v>
          </cell>
          <cell r="I3021" t="n">
            <v>2.1531931683738468</v>
          </cell>
        </row>
        <row r="3022">
          <cell r="A3022" t="n">
            <v>90512014</v>
          </cell>
          <cell r="B3022" t="n">
            <v>20</v>
          </cell>
          <cell r="C3022" t="str">
            <v xml:space="preserve">CLORIDRATO DE DOXICICLINA - 100MG</v>
          </cell>
          <cell r="D3022" t="str">
            <v xml:space="preserve">VIBRAMICINA - 100MG</v>
          </cell>
          <cell r="E3022" t="str">
            <v xml:space="preserve">LABORATORIOS PFIZER LTDA</v>
          </cell>
          <cell r="F3022" t="n">
            <v>1</v>
          </cell>
          <cell r="G3022" t="str">
            <v>COM</v>
          </cell>
          <cell r="H3022" t="str">
            <v>NÃO</v>
          </cell>
          <cell r="I3022" t="n">
            <v>3.9981764845471255</v>
          </cell>
        </row>
        <row r="3023">
          <cell r="A3023" t="n">
            <v>90146484</v>
          </cell>
          <cell r="B3023" t="n">
            <v>20</v>
          </cell>
          <cell r="C3023" t="str">
            <v xml:space="preserve">ALPRAZOLAM - 0,5MG</v>
          </cell>
          <cell r="D3023" t="str">
            <v xml:space="preserve">ALPRAZOLAM - 0,5MG</v>
          </cell>
          <cell r="E3023" t="str">
            <v xml:space="preserve">EMS SA</v>
          </cell>
          <cell r="F3023" t="n">
            <v>1</v>
          </cell>
          <cell r="G3023" t="str">
            <v>COM</v>
          </cell>
          <cell r="H3023" t="str">
            <v>NÃO</v>
          </cell>
          <cell r="I3023" t="n">
            <v>0.74441890047544135</v>
          </cell>
        </row>
        <row r="3024">
          <cell r="A3024" t="n">
            <v>90558022</v>
          </cell>
          <cell r="B3024" t="n">
            <v>20</v>
          </cell>
          <cell r="C3024" t="str">
            <v xml:space="preserve">OLEATO DE MONOETANOLAMINA - 2ML</v>
          </cell>
          <cell r="D3024" t="str">
            <v xml:space="preserve">ETHAMOLIN - 2ML</v>
          </cell>
          <cell r="E3024" t="str">
            <v>FARMOQUIMICA</v>
          </cell>
          <cell r="F3024" t="n">
            <v>1</v>
          </cell>
          <cell r="G3024" t="str">
            <v>AMP</v>
          </cell>
          <cell r="H3024" t="str">
            <v>NÃO</v>
          </cell>
          <cell r="I3024" t="n">
            <v>6.2004308365353396</v>
          </cell>
        </row>
        <row r="3025">
          <cell r="A3025" t="n">
            <v>92414940</v>
          </cell>
          <cell r="B3025" t="n">
            <v>20</v>
          </cell>
          <cell r="C3025" t="str">
            <v xml:space="preserve">NIFEDIPINO - 10MG</v>
          </cell>
          <cell r="D3025" t="str">
            <v xml:space="preserve">NIFEDAX - 10MG</v>
          </cell>
          <cell r="E3025" t="str">
            <v>ROYTON</v>
          </cell>
          <cell r="F3025" t="n">
            <v>1</v>
          </cell>
          <cell r="G3025" t="str">
            <v>CAP</v>
          </cell>
          <cell r="H3025" t="str">
            <v>NÃO</v>
          </cell>
          <cell r="I3025" t="n">
            <v>0.6718915892019931</v>
          </cell>
        </row>
        <row r="3026">
          <cell r="A3026" t="n">
            <v>90267931</v>
          </cell>
          <cell r="B3026" t="n">
            <v>20</v>
          </cell>
          <cell r="C3026" t="str">
            <v xml:space="preserve">PARACETAMOL 32 MGML SUSP. ORAL FR. X 60 ML + CP. MED.</v>
          </cell>
          <cell r="D3026" t="str">
            <v xml:space="preserve">TYLENOL 32 MGML SUSP. ORAL FR. X 60 ML + CP. MED.</v>
          </cell>
          <cell r="E3026" t="str">
            <v xml:space="preserve">JANSSEN  J&amp;J</v>
          </cell>
          <cell r="F3026" t="n">
            <v>60</v>
          </cell>
          <cell r="G3026" t="str">
            <v>ML</v>
          </cell>
          <cell r="H3026" t="str">
            <v>SIM</v>
          </cell>
          <cell r="I3026" t="n">
            <v>0.24815336130001725</v>
          </cell>
        </row>
        <row r="3027">
          <cell r="A3027" t="n">
            <v>90301919</v>
          </cell>
          <cell r="B3027" t="n">
            <v>20</v>
          </cell>
          <cell r="C3027" t="str">
            <v xml:space="preserve">CLORIDRATO DE PAROXETINA</v>
          </cell>
          <cell r="D3027" t="str">
            <v xml:space="preserve">CLORIDRATO DE PAROXETINA 20 MG CX. 20 CP. REV.</v>
          </cell>
          <cell r="E3027" t="str">
            <v>AUROBINDO</v>
          </cell>
          <cell r="F3027" t="n">
            <v>1</v>
          </cell>
          <cell r="G3027" t="str">
            <v>COM</v>
          </cell>
          <cell r="H3027" t="str">
            <v>NÃO</v>
          </cell>
          <cell r="I3027" t="n">
            <v>4.6427464435045085</v>
          </cell>
        </row>
        <row r="3028">
          <cell r="A3028" t="n">
            <v>90301374</v>
          </cell>
          <cell r="B3028" t="n">
            <v>20</v>
          </cell>
          <cell r="C3028" t="str">
            <v xml:space="preserve">GLICOSE 10% SOL. INJ. IV SIST. FECH. CX. 20 BOLSA PVC X 500ML</v>
          </cell>
          <cell r="D3028" t="str">
            <v xml:space="preserve">GLICOSE 10% SOL. INJ. IV SIST. FECH. CX. 20 BOLSA PVC X 500ML</v>
          </cell>
          <cell r="E3028" t="str">
            <v>J.P</v>
          </cell>
          <cell r="F3028" t="n">
            <v>1</v>
          </cell>
          <cell r="G3028" t="str">
            <v>UN</v>
          </cell>
          <cell r="H3028" t="str">
            <v>NÃO</v>
          </cell>
          <cell r="I3028" t="n">
            <v>7.9547600100828735</v>
          </cell>
        </row>
        <row r="3029">
          <cell r="A3029" t="n">
            <v>90257006</v>
          </cell>
          <cell r="B3029" t="n">
            <v>20</v>
          </cell>
          <cell r="C3029" t="str">
            <v xml:space="preserve">PARACETAMOL 500 MG CX. 200 CP.</v>
          </cell>
          <cell r="D3029" t="str">
            <v xml:space="preserve">PARACETAMOL 500 MG CX. 200 CP.</v>
          </cell>
          <cell r="E3029" t="str">
            <v xml:space="preserve">TEUTO BRAS.</v>
          </cell>
          <cell r="F3029" t="n">
            <v>1</v>
          </cell>
          <cell r="G3029" t="str">
            <v>COM</v>
          </cell>
          <cell r="H3029" t="str">
            <v>NÃO</v>
          </cell>
          <cell r="I3029" t="n">
            <v>0.4759183433790668</v>
          </cell>
        </row>
        <row r="3030">
          <cell r="A3030" t="n">
            <v>90129920</v>
          </cell>
          <cell r="B3030" t="n">
            <v>20</v>
          </cell>
          <cell r="C3030" t="str">
            <v>AZITROMICINA</v>
          </cell>
          <cell r="D3030" t="str">
            <v xml:space="preserve">AZIDROMIC 500 MG CX. 3 CP. REV.</v>
          </cell>
          <cell r="E3030" t="str">
            <v>ROYTON</v>
          </cell>
          <cell r="F3030" t="n">
            <v>1</v>
          </cell>
          <cell r="G3030" t="str">
            <v>COM</v>
          </cell>
          <cell r="H3030" t="str">
            <v>NÃO</v>
          </cell>
          <cell r="I3030" t="n">
            <v>9.2079688247454943</v>
          </cell>
        </row>
        <row r="3031">
          <cell r="A3031" t="n">
            <v>92436900</v>
          </cell>
          <cell r="B3031" t="n">
            <v>20</v>
          </cell>
          <cell r="C3031" t="str">
            <v xml:space="preserve">RISPERIDONA - 2MG</v>
          </cell>
          <cell r="D3031" t="str">
            <v xml:space="preserve">ZARGUS - 2MG</v>
          </cell>
          <cell r="E3031" t="str">
            <v>BIOSINTETICA</v>
          </cell>
          <cell r="F3031" t="n">
            <v>1</v>
          </cell>
          <cell r="G3031" t="str">
            <v>COM</v>
          </cell>
          <cell r="H3031" t="str">
            <v>NÃO</v>
          </cell>
          <cell r="I3031" t="n">
            <v>1.6201273584921174</v>
          </cell>
        </row>
        <row r="3032">
          <cell r="A3032" t="n">
            <v>90152883</v>
          </cell>
          <cell r="B3032" t="n">
            <v>20</v>
          </cell>
          <cell r="C3032" t="str">
            <v xml:space="preserve">LOSARTANA POTASSICA - 50MG</v>
          </cell>
          <cell r="D3032" t="str">
            <v xml:space="preserve">LOSARTANA POTASSICA - 50MG</v>
          </cell>
          <cell r="E3032" t="str">
            <v>EUROFARMA</v>
          </cell>
          <cell r="F3032" t="n">
            <v>1</v>
          </cell>
          <cell r="G3032" t="str">
            <v>COM</v>
          </cell>
          <cell r="H3032" t="str">
            <v>NÃO</v>
          </cell>
          <cell r="I3032" t="n">
            <v>0.45458693540447898</v>
          </cell>
        </row>
        <row r="3033">
          <cell r="A3033" t="n">
            <v>90885040</v>
          </cell>
          <cell r="B3033" t="n">
            <v>20</v>
          </cell>
          <cell r="C3033" t="str">
            <v xml:space="preserve">LORATADINA - 100ML XPE</v>
          </cell>
          <cell r="D3033" t="str">
            <v xml:space="preserve">CLARITIN - 100ML XPE</v>
          </cell>
          <cell r="E3033" t="str">
            <v xml:space="preserve">SCHERING PLOUGHMANTECORP</v>
          </cell>
          <cell r="F3033" t="n">
            <v>100</v>
          </cell>
          <cell r="G3033" t="str">
            <v>ML</v>
          </cell>
          <cell r="H3033" t="str">
            <v>SIM</v>
          </cell>
          <cell r="I3033" t="n">
            <v>0.3137160432501418</v>
          </cell>
        </row>
        <row r="3034">
          <cell r="A3034" t="n">
            <v>92388132</v>
          </cell>
          <cell r="B3034" t="n">
            <v>20</v>
          </cell>
          <cell r="C3034" t="str">
            <v xml:space="preserve">BESILATO DE ANLODIPINO - 5MG</v>
          </cell>
          <cell r="D3034" t="str">
            <v xml:space="preserve">BESILATO DE ANLODIPINO - 5MG</v>
          </cell>
          <cell r="E3034" t="str">
            <v>BIOSINTETICA</v>
          </cell>
          <cell r="F3034" t="n">
            <v>1</v>
          </cell>
          <cell r="G3034" t="str">
            <v>COM</v>
          </cell>
          <cell r="H3034" t="str">
            <v>NÃO</v>
          </cell>
          <cell r="I3034" t="n">
            <v>1.2658821511027305</v>
          </cell>
        </row>
        <row r="3035">
          <cell r="A3035" t="n">
            <v>90144090</v>
          </cell>
          <cell r="B3035" t="n">
            <v>20</v>
          </cell>
          <cell r="C3035" t="str">
            <v xml:space="preserve">OMEPRAZOL - 40MG</v>
          </cell>
          <cell r="D3035" t="str">
            <v xml:space="preserve">OMEPRAZOL - 40MG</v>
          </cell>
          <cell r="E3035" t="str">
            <v xml:space="preserve">EMS SA</v>
          </cell>
          <cell r="F3035" t="n">
            <v>1</v>
          </cell>
          <cell r="G3035" t="str">
            <v>CAP</v>
          </cell>
          <cell r="H3035" t="str">
            <v>NÃO</v>
          </cell>
          <cell r="I3035" t="n">
            <v>4.5326870226653009</v>
          </cell>
        </row>
        <row r="3036">
          <cell r="A3036" t="n">
            <v>92407331</v>
          </cell>
          <cell r="B3036" t="n">
            <v>20</v>
          </cell>
          <cell r="C3036" t="str">
            <v xml:space="preserve">LANSOPRAZOL - 30MG</v>
          </cell>
          <cell r="D3036" t="str">
            <v xml:space="preserve">LANSOPRAZOL - 30MG</v>
          </cell>
          <cell r="E3036" t="str">
            <v>MEDLEY</v>
          </cell>
          <cell r="F3036" t="n">
            <v>1</v>
          </cell>
          <cell r="G3036" t="str">
            <v>CAP</v>
          </cell>
          <cell r="H3036" t="str">
            <v>NÃO</v>
          </cell>
          <cell r="I3036" t="n">
            <v>4.9410276811897349</v>
          </cell>
        </row>
        <row r="3037">
          <cell r="A3037" t="n">
            <v>92469264</v>
          </cell>
          <cell r="B3037" t="n">
            <v>20</v>
          </cell>
          <cell r="C3037" t="str">
            <v xml:space="preserve">DIPIRONA SODICA - 50MG  100ML</v>
          </cell>
          <cell r="D3037" t="str">
            <v xml:space="preserve">DIPIRONA SODICA - 50MG  100ML</v>
          </cell>
          <cell r="E3037" t="str">
            <v>MEDLEY</v>
          </cell>
          <cell r="F3037" t="n">
            <v>100</v>
          </cell>
          <cell r="G3037" t="str">
            <v>ML</v>
          </cell>
          <cell r="H3037" t="str">
            <v>SIM</v>
          </cell>
          <cell r="I3037" t="n">
            <v>0.147054395273504</v>
          </cell>
        </row>
        <row r="3038">
          <cell r="A3038" t="n">
            <v>90202830</v>
          </cell>
          <cell r="B3038" t="n">
            <v>20</v>
          </cell>
          <cell r="C3038" t="str">
            <v xml:space="preserve">FLUDROXICORTIDA 0,125 MGG POMADA DERM. BISN.X 30 G</v>
          </cell>
          <cell r="D3038" t="str">
            <v xml:space="preserve">DRENISON 0,125 MGG POMADA DERM. BISN.X 30 G</v>
          </cell>
          <cell r="E3038" t="str">
            <v xml:space="preserve">BIOLAB SANUS</v>
          </cell>
          <cell r="F3038" t="n">
            <v>30</v>
          </cell>
          <cell r="G3038" t="str">
            <v>G</v>
          </cell>
          <cell r="H3038" t="str">
            <v>SIM</v>
          </cell>
          <cell r="I3038" t="n">
            <v>0.84801269904790455</v>
          </cell>
        </row>
        <row r="3039">
          <cell r="A3039" t="n">
            <v>90210972</v>
          </cell>
          <cell r="B3039" t="n">
            <v>20</v>
          </cell>
          <cell r="C3039" t="str">
            <v>CIMETIDINA</v>
          </cell>
          <cell r="D3039" t="str">
            <v xml:space="preserve">ULCINAX 200 MG CX. 20 CP</v>
          </cell>
          <cell r="E3039" t="str">
            <v xml:space="preserve">NEO QUIMICA</v>
          </cell>
          <cell r="F3039" t="n">
            <v>1</v>
          </cell>
          <cell r="G3039" t="str">
            <v>COM</v>
          </cell>
          <cell r="H3039" t="str">
            <v>NÃO</v>
          </cell>
          <cell r="I3039" t="n">
            <v>0.87398865717860208</v>
          </cell>
        </row>
        <row r="3040">
          <cell r="A3040" t="n">
            <v>90236939</v>
          </cell>
          <cell r="B3040" t="n">
            <v>20</v>
          </cell>
          <cell r="C3040" t="str">
            <v xml:space="preserve">ATENOLOL - 50MG</v>
          </cell>
          <cell r="D3040" t="str">
            <v xml:space="preserve">ATENOLOL - 50MG</v>
          </cell>
          <cell r="E3040" t="str">
            <v>GERMED</v>
          </cell>
          <cell r="F3040" t="n">
            <v>1</v>
          </cell>
          <cell r="G3040" t="str">
            <v>COM</v>
          </cell>
          <cell r="H3040" t="str">
            <v>NÃO</v>
          </cell>
          <cell r="I3040" t="n">
            <v>0.55213964056087039</v>
          </cell>
        </row>
        <row r="3041">
          <cell r="A3041" t="n">
            <v>92458904</v>
          </cell>
          <cell r="B3041" t="n">
            <v>20</v>
          </cell>
          <cell r="C3041" t="str">
            <v xml:space="preserve">CEFADROXILA - 500MG</v>
          </cell>
          <cell r="D3041" t="str">
            <v xml:space="preserve">CEFADROXILA - 500MG</v>
          </cell>
          <cell r="E3041" t="str">
            <v>MEDLEY</v>
          </cell>
          <cell r="F3041" t="n">
            <v>1</v>
          </cell>
          <cell r="G3041" t="str">
            <v>CAP</v>
          </cell>
          <cell r="H3041" t="str">
            <v>NÃO</v>
          </cell>
          <cell r="I3041" t="n">
            <v>6.0093455251787011</v>
          </cell>
        </row>
        <row r="3042">
          <cell r="A3042" t="n">
            <v>90167848</v>
          </cell>
          <cell r="B3042" t="n">
            <v>20</v>
          </cell>
          <cell r="C3042" t="str">
            <v xml:space="preserve">ACETATO DE CLOSTEBOL+SULFATO DE NEOMICINA 5 MGG + 5 MGG CREME DERM. BISN. X 30 G</v>
          </cell>
          <cell r="D3042" t="str">
            <v xml:space="preserve">TROFODERMIN 5 MGG + 5 MGG CREME DERM. BISN. X 30 G</v>
          </cell>
          <cell r="E3042" t="str">
            <v xml:space="preserve">PHARMACIA PFIZER</v>
          </cell>
          <cell r="F3042" t="n">
            <v>30</v>
          </cell>
          <cell r="G3042" t="str">
            <v>G</v>
          </cell>
          <cell r="H3042" t="str">
            <v>SIM</v>
          </cell>
          <cell r="I3042" t="n">
            <v>0.7184628511084471</v>
          </cell>
        </row>
        <row r="3043">
          <cell r="A3043" t="n">
            <v>90152875</v>
          </cell>
          <cell r="B3043" t="n">
            <v>20</v>
          </cell>
          <cell r="C3043" t="str">
            <v xml:space="preserve">ESPIRONOLACTONA - 100MG</v>
          </cell>
          <cell r="D3043" t="str">
            <v xml:space="preserve">ESPIRONOLACTONA - 100MG</v>
          </cell>
          <cell r="E3043" t="str">
            <v>EUROFARMA</v>
          </cell>
          <cell r="F3043" t="n">
            <v>1</v>
          </cell>
          <cell r="G3043" t="str">
            <v>COM</v>
          </cell>
          <cell r="H3043" t="str">
            <v>NÃO</v>
          </cell>
          <cell r="I3043" t="n">
            <v>1.2824581864563576</v>
          </cell>
        </row>
        <row r="3044">
          <cell r="A3044" t="n">
            <v>90128095</v>
          </cell>
          <cell r="B3044" t="n">
            <v>20</v>
          </cell>
          <cell r="C3044" t="str">
            <v>NAPROXENO</v>
          </cell>
          <cell r="D3044" t="str">
            <v xml:space="preserve">NAPROXENO 500 MG CX. 20 CP.</v>
          </cell>
          <cell r="E3044" t="str">
            <v>BIOSINTETICA</v>
          </cell>
          <cell r="F3044" t="n">
            <v>1</v>
          </cell>
          <cell r="G3044" t="str">
            <v>COM</v>
          </cell>
          <cell r="H3044" t="str">
            <v>NÃO</v>
          </cell>
          <cell r="I3044" t="n">
            <v>0.92644269022307502</v>
          </cell>
        </row>
        <row r="3045">
          <cell r="A3045" t="n">
            <v>90767020</v>
          </cell>
          <cell r="B3045" t="n">
            <v>20</v>
          </cell>
          <cell r="C3045" t="str">
            <v xml:space="preserve">TIOCOLCHICOSIDO - 4MG</v>
          </cell>
          <cell r="D3045" t="str">
            <v xml:space="preserve">COLTRAX - 4MG</v>
          </cell>
          <cell r="E3045" t="str">
            <v>SANOFI-AVENTIS</v>
          </cell>
          <cell r="F3045" t="n">
            <v>1</v>
          </cell>
          <cell r="G3045" t="str">
            <v>COM</v>
          </cell>
          <cell r="H3045" t="str">
            <v>NÃO</v>
          </cell>
          <cell r="I3045" t="n">
            <v>2.1430577901614534</v>
          </cell>
        </row>
        <row r="3046">
          <cell r="A3046" t="n">
            <v>90164172</v>
          </cell>
          <cell r="B3046" t="n">
            <v>20</v>
          </cell>
          <cell r="C3046" t="str">
            <v xml:space="preserve">CLORIDRATO DE VERAPAMIL - 80MG</v>
          </cell>
          <cell r="D3046" t="str">
            <v xml:space="preserve">DILACORON - 80MG</v>
          </cell>
          <cell r="E3046" t="str">
            <v>ABBOTT</v>
          </cell>
          <cell r="F3046" t="n">
            <v>1</v>
          </cell>
          <cell r="G3046" t="str">
            <v>COM</v>
          </cell>
          <cell r="H3046" t="str">
            <v>NÃO</v>
          </cell>
          <cell r="I3046" t="n">
            <v>1.1641547566255341</v>
          </cell>
        </row>
        <row r="3047">
          <cell r="A3047" t="n">
            <v>90221524</v>
          </cell>
          <cell r="B3047" t="n">
            <v>20</v>
          </cell>
          <cell r="C3047" t="str">
            <v xml:space="preserve">FUMARATO DE BISOPROLOL 1,25 MG COM REV CT BL AL PLAS OPC X 30</v>
          </cell>
          <cell r="D3047" t="str">
            <v xml:space="preserve">FUMARATO DE BISOPROLOL 1,25 MG COM REV CT BL AL PLAS OPC X 30</v>
          </cell>
          <cell r="E3047" t="str">
            <v xml:space="preserve">EMS S/A</v>
          </cell>
          <cell r="F3047" t="n">
            <v>1</v>
          </cell>
          <cell r="G3047" t="str">
            <v>UN</v>
          </cell>
          <cell r="H3047" t="str">
            <v>NÃO</v>
          </cell>
          <cell r="I3047" t="n">
            <v>1.572420654560327</v>
          </cell>
        </row>
        <row r="3048">
          <cell r="A3048" t="n">
            <v>90156668</v>
          </cell>
          <cell r="B3048" t="n">
            <v>20</v>
          </cell>
          <cell r="C3048" t="str">
            <v xml:space="preserve">MELOXICAM 15 MG (10 MGML) SOL. INJ. CX. 5 AMP. X 1,5 ML</v>
          </cell>
          <cell r="D3048" t="str">
            <v>MELOXICAM</v>
          </cell>
          <cell r="E3048" t="str">
            <v>FARMASA</v>
          </cell>
          <cell r="F3048" t="n">
            <v>1</v>
          </cell>
          <cell r="G3048" t="str">
            <v>AMP</v>
          </cell>
          <cell r="H3048" t="str">
            <v>NÃO</v>
          </cell>
          <cell r="I3048" t="n">
            <v>4.8359827470262005</v>
          </cell>
        </row>
        <row r="3049">
          <cell r="A3049" t="n">
            <v>90121694</v>
          </cell>
          <cell r="B3049" t="n">
            <v>20</v>
          </cell>
          <cell r="C3049" t="str">
            <v xml:space="preserve">AGUA PARA INJEÇAO - 5ML</v>
          </cell>
          <cell r="D3049" t="str">
            <v xml:space="preserve">AGUA PARA INJEÇAO - 5ML</v>
          </cell>
          <cell r="E3049" t="str">
            <v>ISOFARMA</v>
          </cell>
          <cell r="F3049" t="n">
            <v>1</v>
          </cell>
          <cell r="G3049" t="str">
            <v>AMP</v>
          </cell>
          <cell r="H3049" t="str">
            <v>NÃO</v>
          </cell>
          <cell r="I3049" t="n">
            <v>0.47915936968520201</v>
          </cell>
        </row>
        <row r="3050">
          <cell r="A3050" t="n">
            <v>92424619</v>
          </cell>
          <cell r="B3050" t="n">
            <v>20</v>
          </cell>
          <cell r="C3050" t="str">
            <v xml:space="preserve">ACETATO DE RETINOL + CLORANFENICOL + METIONINA + AMINOACIDOS - 3,5GRA POMADA OFT.</v>
          </cell>
          <cell r="D3050" t="str">
            <v xml:space="preserve">REGENOM - 3,5GRA POMADA OFT.</v>
          </cell>
          <cell r="E3050" t="str">
            <v xml:space="preserve">UNIAO QUIMICA</v>
          </cell>
          <cell r="F3050" t="n">
            <v>3.5</v>
          </cell>
          <cell r="G3050" t="str">
            <v>G</v>
          </cell>
          <cell r="H3050" t="str">
            <v>SIM</v>
          </cell>
          <cell r="I3050" t="n">
            <v>3.1250838353802415</v>
          </cell>
        </row>
        <row r="3051">
          <cell r="A3051" t="n">
            <v>92385656</v>
          </cell>
          <cell r="B3051" t="n">
            <v>20</v>
          </cell>
          <cell r="C3051" t="str">
            <v xml:space="preserve">ATENOLOL - 25MG</v>
          </cell>
          <cell r="D3051" t="str">
            <v xml:space="preserve">ATENOLOL - 25MG</v>
          </cell>
          <cell r="E3051" t="str">
            <v>BIOSINTETICA</v>
          </cell>
          <cell r="F3051" t="n">
            <v>1</v>
          </cell>
          <cell r="G3051" t="str">
            <v>COM</v>
          </cell>
          <cell r="H3051" t="str">
            <v>NÃO</v>
          </cell>
          <cell r="I3051" t="n">
            <v>0.38482459796666729</v>
          </cell>
        </row>
        <row r="3052">
          <cell r="A3052" t="n">
            <v>92378323</v>
          </cell>
          <cell r="B3052" t="n">
            <v>20</v>
          </cell>
          <cell r="C3052" t="str">
            <v xml:space="preserve">FUMARATO DE FORMOTEROL + BUDESONIDA - 12  200MCG</v>
          </cell>
          <cell r="D3052" t="str">
            <v xml:space="preserve">FORASEQ -  12  200MCG</v>
          </cell>
          <cell r="E3052" t="str">
            <v>NOVARTIS</v>
          </cell>
          <cell r="F3052" t="n">
            <v>1</v>
          </cell>
          <cell r="G3052" t="str">
            <v>CAP</v>
          </cell>
          <cell r="H3052" t="str">
            <v>NÃO</v>
          </cell>
          <cell r="I3052" t="n">
            <v>0.86701930663114424</v>
          </cell>
        </row>
        <row r="3053">
          <cell r="A3053" t="n">
            <v>92418376</v>
          </cell>
          <cell r="B3053" t="n">
            <v>20</v>
          </cell>
          <cell r="C3053" t="str">
            <v xml:space="preserve">PARACETAMOL - 15ML GTS</v>
          </cell>
          <cell r="D3053" t="str">
            <v xml:space="preserve">PARACETAMOL - 15ML GTS</v>
          </cell>
          <cell r="E3053" t="str">
            <v xml:space="preserve">PRATI DONADUZZI</v>
          </cell>
          <cell r="F3053" t="n">
            <v>300</v>
          </cell>
          <cell r="G3053" t="str">
            <v>GTS</v>
          </cell>
          <cell r="H3053" t="str">
            <v>SIM</v>
          </cell>
          <cell r="I3053" t="n">
            <v>0.032359431650286284</v>
          </cell>
        </row>
        <row r="3054">
          <cell r="A3054" t="n">
            <v>90020650</v>
          </cell>
          <cell r="B3054" t="n">
            <v>20</v>
          </cell>
          <cell r="C3054" t="str">
            <v xml:space="preserve">ÁCIDO TRICLOROACÉTICO  70%</v>
          </cell>
          <cell r="D3054" t="str">
            <v xml:space="preserve">ÁCIDO TRICLOROACÉTICO  70%</v>
          </cell>
          <cell r="E3054" t="str">
            <v>MANIPULADO</v>
          </cell>
          <cell r="F3054" t="n">
            <v>1</v>
          </cell>
          <cell r="G3054" t="str">
            <v>ML</v>
          </cell>
          <cell r="H3054" t="str">
            <v>SIM</v>
          </cell>
          <cell r="I3054" t="n">
            <v>1.0992757209880244</v>
          </cell>
        </row>
        <row r="3055">
          <cell r="A3055" t="n">
            <v>90294629</v>
          </cell>
          <cell r="B3055" t="n">
            <v>20</v>
          </cell>
          <cell r="C3055" t="str">
            <v xml:space="preserve">LOSARTANA POTÁSSICA 50 MG CX. 30 CP. REV.</v>
          </cell>
          <cell r="D3055" t="str">
            <v xml:space="preserve">LOSARTANA POTÁSSICA 50 MG CX. 30 CP. REV.</v>
          </cell>
          <cell r="E3055" t="str">
            <v xml:space="preserve">PRATI DONADUZZI</v>
          </cell>
          <cell r="F3055" t="n">
            <v>1</v>
          </cell>
          <cell r="G3055" t="str">
            <v>COM</v>
          </cell>
          <cell r="H3055" t="str">
            <v>NÃO</v>
          </cell>
          <cell r="I3055" t="n">
            <v>0.26362005689505635</v>
          </cell>
        </row>
        <row r="3056">
          <cell r="A3056" t="n">
            <v>90146492</v>
          </cell>
          <cell r="B3056" t="n">
            <v>20</v>
          </cell>
          <cell r="C3056" t="str">
            <v xml:space="preserve">ALPRAZOLAM - 2MG</v>
          </cell>
          <cell r="D3056" t="str">
            <v xml:space="preserve">ALPRAZOLAM - 2MG</v>
          </cell>
          <cell r="E3056" t="str">
            <v xml:space="preserve">EMS SA</v>
          </cell>
          <cell r="F3056" t="n">
            <v>1</v>
          </cell>
          <cell r="G3056" t="str">
            <v>COM</v>
          </cell>
          <cell r="H3056" t="str">
            <v>NÃO</v>
          </cell>
          <cell r="I3056" t="n">
            <v>2.3923722434337611</v>
          </cell>
        </row>
        <row r="3057">
          <cell r="A3057" t="n">
            <v>90136632</v>
          </cell>
          <cell r="B3057" t="n">
            <v>20</v>
          </cell>
          <cell r="C3057" t="str">
            <v xml:space="preserve">CLORETO DE SÓDIO+CLORETO DE POTÁSSIO+CITRATO DE SÓDIO+GLICOSE</v>
          </cell>
          <cell r="D3057" t="str">
            <v xml:space="preserve">HIDRAFIX 90 SOL. ORAL CX. 2 FLAC. X 25 ML</v>
          </cell>
          <cell r="E3057" t="str">
            <v xml:space="preserve">NYCOMED PHARMA</v>
          </cell>
          <cell r="F3057" t="n">
            <v>1</v>
          </cell>
          <cell r="G3057" t="str">
            <v>UN</v>
          </cell>
          <cell r="H3057" t="str">
            <v>NÃO</v>
          </cell>
          <cell r="I3057" t="n">
            <v>4.0331855373169914</v>
          </cell>
        </row>
        <row r="3058">
          <cell r="A3058" t="n">
            <v>90202678</v>
          </cell>
          <cell r="B3058" t="n">
            <v>20</v>
          </cell>
          <cell r="C3058" t="str">
            <v xml:space="preserve">CLORIDRATO DE LIDOCAÍNA 1% SV SOL. INJ. CX. 25 FA. X 20 ML</v>
          </cell>
          <cell r="D3058" t="str">
            <v xml:space="preserve">HYPOCAINA 1% SV SOL. INJ. CX. 25 FA. X 20 ML</v>
          </cell>
          <cell r="E3058" t="str">
            <v>HYPOFARMA</v>
          </cell>
          <cell r="F3058" t="n">
            <v>20</v>
          </cell>
          <cell r="G3058" t="str">
            <v>ML</v>
          </cell>
          <cell r="H3058" t="str">
            <v>SIM</v>
          </cell>
          <cell r="I3058" t="n">
            <v>0.17275870232530738</v>
          </cell>
        </row>
        <row r="3059">
          <cell r="A3059" t="n">
            <v>92415849</v>
          </cell>
          <cell r="B3059" t="n">
            <v>20</v>
          </cell>
          <cell r="C3059" t="str">
            <v xml:space="preserve">NORFLOXACINO - 400MG</v>
          </cell>
          <cell r="D3059" t="str">
            <v xml:space="preserve">NORFLOXACINO - 400MG</v>
          </cell>
          <cell r="E3059" t="str">
            <v xml:space="preserve">EMS SA</v>
          </cell>
          <cell r="F3059" t="n">
            <v>1</v>
          </cell>
          <cell r="G3059" t="str">
            <v>COM</v>
          </cell>
          <cell r="H3059" t="str">
            <v>NÃO</v>
          </cell>
          <cell r="I3059" t="n">
            <v>2.3761152236174583</v>
          </cell>
        </row>
        <row r="3060">
          <cell r="A3060" t="n">
            <v>90182197</v>
          </cell>
          <cell r="B3060" t="n">
            <v>20</v>
          </cell>
          <cell r="C3060" t="str">
            <v xml:space="preserve">DOMPERIDONA 1 MGML SUSP. ORAL FR. VD. X 100 ML + DOSADOR</v>
          </cell>
          <cell r="D3060" t="str">
            <v xml:space="preserve">PERIDAL 1 MGML SUSP. ORAL FR. VD. X 100 ML + DOSADOR</v>
          </cell>
          <cell r="E3060" t="str">
            <v>MEDLEY</v>
          </cell>
          <cell r="F3060" t="n">
            <v>100</v>
          </cell>
          <cell r="G3060" t="str">
            <v>ML</v>
          </cell>
          <cell r="H3060" t="str">
            <v>SIM</v>
          </cell>
          <cell r="I3060" t="n">
            <v>0.32868497268360009</v>
          </cell>
        </row>
        <row r="3061">
          <cell r="A3061" t="n">
            <v>92267440</v>
          </cell>
          <cell r="B3061" t="n">
            <v>20</v>
          </cell>
          <cell r="C3061" t="str">
            <v xml:space="preserve">BROMAZEPAM - 3MG</v>
          </cell>
          <cell r="D3061" t="str">
            <v xml:space="preserve">UNI BROMAZEPAX - 3MG</v>
          </cell>
          <cell r="E3061" t="str">
            <v xml:space="preserve">UNIAO QUIMICA</v>
          </cell>
          <cell r="F3061" t="n">
            <v>1</v>
          </cell>
          <cell r="G3061" t="str">
            <v>COM</v>
          </cell>
          <cell r="H3061" t="str">
            <v>NÃO</v>
          </cell>
          <cell r="I3061" t="n">
            <v>0.65956543259281475</v>
          </cell>
        </row>
        <row r="3062">
          <cell r="A3062" t="n">
            <v>90196503</v>
          </cell>
          <cell r="B3062" t="n">
            <v>20</v>
          </cell>
          <cell r="C3062" t="str">
            <v xml:space="preserve">BUTILBROMETO DE ESCOPOLAMINA+PARACETAMOL - 10MG + 500MG</v>
          </cell>
          <cell r="D3062" t="str">
            <v xml:space="preserve">BUSCOPAN PLUS - 10MG + 500MG</v>
          </cell>
          <cell r="E3062" t="str">
            <v xml:space="preserve">BOEHRINGER INGELHEIM</v>
          </cell>
          <cell r="F3062" t="n">
            <v>1</v>
          </cell>
          <cell r="G3062" t="str">
            <v>COM</v>
          </cell>
          <cell r="H3062" t="str">
            <v>NÃO</v>
          </cell>
          <cell r="I3062" t="n">
            <v>0.94269077563014758</v>
          </cell>
        </row>
        <row r="3063">
          <cell r="A3063" t="n">
            <v>90242793</v>
          </cell>
          <cell r="B3063" t="n">
            <v>20</v>
          </cell>
          <cell r="C3063" t="str">
            <v xml:space="preserve">MALEATO DE ENALAPRIL 20 MG CX. 30 CP</v>
          </cell>
          <cell r="D3063" t="str">
            <v xml:space="preserve">PRESSOMEDE 20 MG CX. 30 CP</v>
          </cell>
          <cell r="E3063" t="str">
            <v>MEDQUIMICA</v>
          </cell>
          <cell r="F3063" t="n">
            <v>1</v>
          </cell>
          <cell r="G3063" t="str">
            <v>COM</v>
          </cell>
          <cell r="H3063" t="str">
            <v>NÃO</v>
          </cell>
          <cell r="I3063" t="n">
            <v>0.89308382557471122</v>
          </cell>
        </row>
        <row r="3064">
          <cell r="A3064" t="n">
            <v>92386881</v>
          </cell>
          <cell r="B3064" t="n">
            <v>20</v>
          </cell>
          <cell r="C3064" t="str">
            <v xml:space="preserve">VITAMINA B12 - 1000MCG  2ML</v>
          </cell>
          <cell r="D3064" t="str">
            <v xml:space="preserve">BEDOZIL - 1000MCG  2ML</v>
          </cell>
          <cell r="E3064" t="str">
            <v>BUNKER</v>
          </cell>
          <cell r="F3064" t="n">
            <v>1</v>
          </cell>
          <cell r="G3064" t="str">
            <v>AMP</v>
          </cell>
          <cell r="H3064" t="str">
            <v>NÃO</v>
          </cell>
          <cell r="I3064" t="n">
            <v>2.8675607078333276</v>
          </cell>
        </row>
        <row r="3065">
          <cell r="A3065" t="n">
            <v>90296664</v>
          </cell>
          <cell r="B3065" t="n">
            <v>20</v>
          </cell>
          <cell r="C3065" t="str">
            <v xml:space="preserve">OCITOCINA 5 UIML SOL. INJ. CX. 5 AMP X 1 ML</v>
          </cell>
          <cell r="D3065" t="str">
            <v xml:space="preserve">OCITOC 5 UIML SOL. INJ. CX. 5 AMP X 1 ML</v>
          </cell>
          <cell r="E3065" t="str">
            <v>BIOCHIMICO</v>
          </cell>
          <cell r="F3065" t="n">
            <v>1</v>
          </cell>
          <cell r="G3065" t="str">
            <v>AMP</v>
          </cell>
          <cell r="H3065" t="str">
            <v>NÃO</v>
          </cell>
          <cell r="I3065" t="n">
            <v>1.664360620936213</v>
          </cell>
        </row>
        <row r="3066">
          <cell r="A3066" t="n">
            <v>92461557</v>
          </cell>
          <cell r="B3066" t="n">
            <v>20</v>
          </cell>
          <cell r="C3066" t="str">
            <v xml:space="preserve">CARISOPRODOL + DICLOFENACO SODICO + PARACETAMOL + CAFEINA</v>
          </cell>
          <cell r="D3066" t="str">
            <v>TORSILAX</v>
          </cell>
          <cell r="E3066" t="str">
            <v xml:space="preserve">NEO QUIMICA</v>
          </cell>
          <cell r="F3066" t="n">
            <v>1</v>
          </cell>
          <cell r="G3066" t="str">
            <v>COM</v>
          </cell>
          <cell r="H3066" t="str">
            <v>NÃO</v>
          </cell>
          <cell r="I3066" t="n">
            <v>0.97342737750414232</v>
          </cell>
        </row>
        <row r="3067">
          <cell r="A3067" t="n">
            <v>90148193</v>
          </cell>
          <cell r="B3067" t="n">
            <v>20</v>
          </cell>
          <cell r="C3067" t="str">
            <v xml:space="preserve">CETOROLACO DE TROMETAMOL - 10MG.  S. L.</v>
          </cell>
          <cell r="D3067" t="str">
            <v xml:space="preserve">CETOROLACO DE TROMETAMOL - 10MG.  S. L.</v>
          </cell>
          <cell r="E3067" t="str">
            <v xml:space="preserve">EMS SA</v>
          </cell>
          <cell r="F3067" t="n">
            <v>1</v>
          </cell>
          <cell r="G3067" t="str">
            <v>COM</v>
          </cell>
          <cell r="H3067" t="str">
            <v>NÃO</v>
          </cell>
          <cell r="I3067" t="n">
            <v>1.5627032499389926</v>
          </cell>
        </row>
        <row r="3068">
          <cell r="A3068" t="n">
            <v>90189612</v>
          </cell>
          <cell r="B3068" t="n">
            <v>20</v>
          </cell>
          <cell r="C3068" t="str">
            <v xml:space="preserve">CLORIDRATO DE METILFENIDATO 20 MG FR. X 30 CAP</v>
          </cell>
          <cell r="D3068" t="str">
            <v xml:space="preserve">RITALINA LA 20 MG FR. X 30 CAP</v>
          </cell>
          <cell r="E3068" t="str">
            <v>NOVARTIS</v>
          </cell>
          <cell r="F3068" t="n">
            <v>1</v>
          </cell>
          <cell r="G3068" t="str">
            <v>CAP</v>
          </cell>
          <cell r="H3068" t="str">
            <v>NÃO</v>
          </cell>
          <cell r="I3068" t="n">
            <v>7.3433635547317522</v>
          </cell>
        </row>
        <row r="3069">
          <cell r="A3069" t="n">
            <v>92471595</v>
          </cell>
          <cell r="B3069" t="n">
            <v>20</v>
          </cell>
          <cell r="C3069" t="str">
            <v xml:space="preserve">CLORIDRATO DE TRAMADOL 50 MG CX. 10 CAP.</v>
          </cell>
          <cell r="D3069" t="str">
            <v xml:space="preserve">TRAMALIV 50 MG CX. 10 CAP.</v>
          </cell>
          <cell r="E3069" t="str">
            <v xml:space="preserve">TEUTO BRAS.</v>
          </cell>
          <cell r="F3069" t="n">
            <v>1</v>
          </cell>
          <cell r="G3069" t="str">
            <v>CAP</v>
          </cell>
          <cell r="H3069" t="str">
            <v>NÃO</v>
          </cell>
          <cell r="I3069" t="n">
            <v>2.7010774858562892</v>
          </cell>
        </row>
        <row r="3070">
          <cell r="A3070" t="n">
            <v>90259335</v>
          </cell>
          <cell r="B3070" t="n">
            <v>20</v>
          </cell>
          <cell r="C3070" t="str">
            <v xml:space="preserve">DIGOXINA - 0,25MG</v>
          </cell>
          <cell r="D3070" t="str">
            <v xml:space="preserve">DIGOXINA - 0,25MG</v>
          </cell>
          <cell r="E3070" t="str">
            <v xml:space="preserve">TEUTO BRAS.</v>
          </cell>
          <cell r="F3070" t="n">
            <v>1</v>
          </cell>
          <cell r="G3070" t="str">
            <v>COM</v>
          </cell>
          <cell r="H3070" t="str">
            <v>NÃO</v>
          </cell>
          <cell r="I3070" t="n">
            <v>0.37300969321329641</v>
          </cell>
        </row>
        <row r="3071">
          <cell r="A3071" t="n">
            <v>90283732</v>
          </cell>
          <cell r="B3071" t="n">
            <v>20</v>
          </cell>
          <cell r="C3071" t="str">
            <v xml:space="preserve">BESILATO DE ANLODIPINO - 5MG</v>
          </cell>
          <cell r="D3071" t="str">
            <v xml:space="preserve">BESILATO DE ANLODIPINO - 5MG</v>
          </cell>
          <cell r="E3071" t="str">
            <v xml:space="preserve">PRATI DONADUZZI</v>
          </cell>
          <cell r="F3071" t="n">
            <v>1</v>
          </cell>
          <cell r="G3071" t="str">
            <v>COM</v>
          </cell>
          <cell r="H3071" t="str">
            <v>NÃO</v>
          </cell>
          <cell r="I3071" t="n">
            <v>0.51080396273608963</v>
          </cell>
        </row>
        <row r="3072">
          <cell r="A3072" t="n">
            <v>92452850</v>
          </cell>
          <cell r="B3072" t="n">
            <v>20</v>
          </cell>
          <cell r="C3072" t="str">
            <v xml:space="preserve">BUTILBROMETO DE HIOSCINA + DIPIRONA - 10MG</v>
          </cell>
          <cell r="D3072" t="str">
            <v xml:space="preserve">HIOSPAN COMPOSTO - 10MG</v>
          </cell>
          <cell r="E3072" t="str">
            <v xml:space="preserve">TEUTO BRAS.</v>
          </cell>
          <cell r="F3072" t="n">
            <v>1</v>
          </cell>
          <cell r="G3072" t="str">
            <v>DRG</v>
          </cell>
          <cell r="H3072" t="str">
            <v>NÃO</v>
          </cell>
          <cell r="I3072" t="n">
            <v>0.82350461353162241</v>
          </cell>
        </row>
        <row r="3073">
          <cell r="A3073" t="n">
            <v>90135806</v>
          </cell>
          <cell r="B3073" t="n">
            <v>20</v>
          </cell>
          <cell r="C3073" t="str">
            <v xml:space="preserve">FOSFATO DISSÓDICO DE DEXAMETASONA 4 MGML SOL. INJ. CX. 50 FA X 2,5 ML</v>
          </cell>
          <cell r="D3073" t="str">
            <v xml:space="preserve">METAXON 4 MGML SOL. INJ. CX. 50 FA X 2,5 ML</v>
          </cell>
          <cell r="E3073" t="str">
            <v>ARISTON</v>
          </cell>
          <cell r="F3073" t="n">
            <v>1</v>
          </cell>
          <cell r="G3073" t="str">
            <v>UN</v>
          </cell>
          <cell r="H3073" t="str">
            <v>NÃO</v>
          </cell>
          <cell r="I3073" t="n">
            <v>4.2413270429014522</v>
          </cell>
        </row>
        <row r="3074">
          <cell r="A3074" t="n">
            <v>90127250</v>
          </cell>
          <cell r="B3074" t="n">
            <v>20</v>
          </cell>
          <cell r="C3074" t="str">
            <v>PENTOXIFILINA</v>
          </cell>
          <cell r="D3074" t="str">
            <v xml:space="preserve">PENTOXIFILINA 400  MG  CX. 30  CP. REV.</v>
          </cell>
          <cell r="E3074" t="str">
            <v>BIOSINTETICA</v>
          </cell>
          <cell r="F3074" t="n">
            <v>1</v>
          </cell>
          <cell r="G3074" t="str">
            <v>COM</v>
          </cell>
          <cell r="H3074" t="str">
            <v>NÃO</v>
          </cell>
          <cell r="I3074" t="n">
            <v>1.6960253980958091</v>
          </cell>
        </row>
        <row r="3075">
          <cell r="A3075" t="n">
            <v>90127129</v>
          </cell>
          <cell r="B3075" t="n">
            <v>20</v>
          </cell>
          <cell r="C3075" t="str">
            <v xml:space="preserve">CLORIDRATO DE CIPROFLOXACINO - 500MG</v>
          </cell>
          <cell r="D3075" t="str">
            <v xml:space="preserve">CLORIDRATO DE CIPROFLOXACINO - 500MG</v>
          </cell>
          <cell r="E3075" t="str">
            <v>BIOSINTETICA</v>
          </cell>
          <cell r="F3075" t="n">
            <v>1</v>
          </cell>
          <cell r="G3075" t="str">
            <v>COM</v>
          </cell>
          <cell r="H3075" t="str">
            <v>NÃO</v>
          </cell>
          <cell r="I3075" t="n">
            <v>6.313556875484732</v>
          </cell>
        </row>
        <row r="3076">
          <cell r="A3076" t="n">
            <v>92454739</v>
          </cell>
          <cell r="B3076" t="n">
            <v>20</v>
          </cell>
          <cell r="C3076" t="str">
            <v xml:space="preserve">GLIMEPIRIDA - 2MG</v>
          </cell>
          <cell r="D3076" t="str">
            <v xml:space="preserve">GLIMEPIRIDA - 2MG</v>
          </cell>
          <cell r="E3076" t="str">
            <v>BIOSINTETICA</v>
          </cell>
          <cell r="F3076" t="n">
            <v>1</v>
          </cell>
          <cell r="G3076" t="str">
            <v>COM</v>
          </cell>
          <cell r="H3076" t="str">
            <v>NÃO</v>
          </cell>
          <cell r="I3076" t="n">
            <v>1.0522477253795579</v>
          </cell>
        </row>
        <row r="3077">
          <cell r="A3077" t="n">
            <v>90226755</v>
          </cell>
          <cell r="B3077" t="n">
            <v>20</v>
          </cell>
          <cell r="C3077" t="str">
            <v xml:space="preserve">MESILATO DE  DOXAZOSINA - 2MG</v>
          </cell>
          <cell r="D3077" t="str">
            <v xml:space="preserve">MESILATO DE  DOXAZOSINA - 2MG</v>
          </cell>
          <cell r="E3077" t="str">
            <v>RANBAXY</v>
          </cell>
          <cell r="F3077" t="n">
            <v>1</v>
          </cell>
          <cell r="G3077" t="str">
            <v>COM</v>
          </cell>
          <cell r="H3077" t="str">
            <v>NÃO</v>
          </cell>
          <cell r="I3077" t="n">
            <v>2.5212821206267186</v>
          </cell>
        </row>
        <row r="3078">
          <cell r="A3078" t="n">
            <v>90892011</v>
          </cell>
          <cell r="B3078" t="n">
            <v>20</v>
          </cell>
          <cell r="C3078" t="str">
            <v xml:space="preserve">CEFUROXIMA PROXETIL - 250MG</v>
          </cell>
          <cell r="D3078" t="str">
            <v xml:space="preserve">ZINNAT - 250MG</v>
          </cell>
          <cell r="E3078" t="str">
            <v>GLAXOSMITKLINE</v>
          </cell>
          <cell r="F3078" t="n">
            <v>1</v>
          </cell>
          <cell r="G3078" t="str">
            <v>COM</v>
          </cell>
          <cell r="H3078" t="str">
            <v>NÃO</v>
          </cell>
          <cell r="I3078" t="n">
            <v>10.062268144074855</v>
          </cell>
        </row>
        <row r="3079">
          <cell r="A3079" t="n">
            <v>92381731</v>
          </cell>
          <cell r="B3079" t="n">
            <v>20</v>
          </cell>
          <cell r="C3079" t="str">
            <v xml:space="preserve">CLORIDRATO DE DOPAMINA - 5MG  10ML</v>
          </cell>
          <cell r="D3079" t="str">
            <v xml:space="preserve">DOPACRIS - 5MG  10ML</v>
          </cell>
          <cell r="E3079" t="str">
            <v>CRISTALIA</v>
          </cell>
          <cell r="F3079" t="n">
            <v>1</v>
          </cell>
          <cell r="G3079" t="str">
            <v>AMP</v>
          </cell>
          <cell r="H3079" t="str">
            <v>NÃO</v>
          </cell>
          <cell r="I3079" t="n">
            <v>2.5126768050542378</v>
          </cell>
        </row>
        <row r="3080">
          <cell r="A3080" t="n">
            <v>91220017</v>
          </cell>
          <cell r="B3080" t="n">
            <v>20</v>
          </cell>
          <cell r="C3080" t="str">
            <v xml:space="preserve">CLORIDRATO DE BUCLIZINA + LISINA + TRIPTOFANA</v>
          </cell>
          <cell r="D3080" t="str">
            <v>PROFOL</v>
          </cell>
          <cell r="E3080" t="str">
            <v>MEDLEY</v>
          </cell>
          <cell r="F3080" t="n">
            <v>1</v>
          </cell>
          <cell r="G3080" t="str">
            <v>COM</v>
          </cell>
          <cell r="H3080" t="str">
            <v>NÃO</v>
          </cell>
          <cell r="I3080" t="n">
            <v>0.92653239340419202</v>
          </cell>
        </row>
        <row r="3081">
          <cell r="A3081" t="n">
            <v>92389376</v>
          </cell>
          <cell r="B3081" t="n">
            <v>20</v>
          </cell>
          <cell r="C3081" t="str">
            <v xml:space="preserve">VALERATO DE BETAMETASONA - 30GRA CREME</v>
          </cell>
          <cell r="D3081" t="str">
            <v xml:space="preserve">BETNOVATE - 30GRA CREME</v>
          </cell>
          <cell r="E3081" t="str">
            <v>GLAXOSMITKLINE</v>
          </cell>
          <cell r="F3081" t="n">
            <v>30</v>
          </cell>
          <cell r="G3081" t="str">
            <v>G</v>
          </cell>
          <cell r="H3081" t="str">
            <v>SIM</v>
          </cell>
          <cell r="I3081" t="n">
            <v>1.0204414488939915</v>
          </cell>
        </row>
        <row r="3082">
          <cell r="A3082" t="n">
            <v>92267076</v>
          </cell>
          <cell r="B3082" t="n">
            <v>20</v>
          </cell>
          <cell r="C3082" t="str">
            <v xml:space="preserve">AGUA OXIGENADA 10 VOL. FR. X  1000 ML</v>
          </cell>
          <cell r="D3082" t="str">
            <v xml:space="preserve">AGUA OXIGENADA 10 VOL. FR. X  1000 ML</v>
          </cell>
          <cell r="E3082" t="str">
            <v>RIOQUIMICA</v>
          </cell>
          <cell r="F3082" t="n">
            <v>1000</v>
          </cell>
          <cell r="G3082" t="str">
            <v>ML</v>
          </cell>
          <cell r="H3082" t="str">
            <v>SIM</v>
          </cell>
          <cell r="I3082" t="n">
            <v>0.016107754442232683</v>
          </cell>
        </row>
        <row r="3083">
          <cell r="A3083" t="n">
            <v>92401619</v>
          </cell>
          <cell r="B3083" t="n">
            <v>20</v>
          </cell>
          <cell r="C3083" t="str">
            <v xml:space="preserve">CLORIDRATO DE DOPAMINA - 5MG  10ML</v>
          </cell>
          <cell r="D3083" t="str">
            <v xml:space="preserve">CLORIDRATO DE DOPAMINA - 5MG  10ML</v>
          </cell>
          <cell r="E3083" t="str">
            <v xml:space="preserve">UNIAO QUIMICA</v>
          </cell>
          <cell r="F3083" t="n">
            <v>1</v>
          </cell>
          <cell r="G3083" t="str">
            <v>AMP</v>
          </cell>
          <cell r="H3083" t="str">
            <v>NÃO</v>
          </cell>
          <cell r="I3083" t="n">
            <v>1.8501511279153897</v>
          </cell>
        </row>
        <row r="3084">
          <cell r="A3084" t="n">
            <v>92398766</v>
          </cell>
          <cell r="B3084" t="n">
            <v>20</v>
          </cell>
          <cell r="C3084" t="str">
            <v xml:space="preserve">CLORIDRATO DE CIPROFLOXACINO - 500MG</v>
          </cell>
          <cell r="D3084" t="str">
            <v xml:space="preserve">CIPROFAR - 500MG</v>
          </cell>
          <cell r="E3084" t="str">
            <v>ELOFAR</v>
          </cell>
          <cell r="F3084" t="n">
            <v>1</v>
          </cell>
          <cell r="G3084" t="str">
            <v>COM</v>
          </cell>
          <cell r="H3084" t="str">
            <v>NÃO</v>
          </cell>
          <cell r="I3084" t="n">
            <v>2.774944360531642</v>
          </cell>
        </row>
        <row r="3085">
          <cell r="A3085" t="n">
            <v>90296672</v>
          </cell>
          <cell r="B3085" t="n">
            <v>20</v>
          </cell>
          <cell r="C3085" t="str">
            <v xml:space="preserve">OCITOCINA 5 UIML SOL. INJ. CX. 50 AMP. X 1 ML</v>
          </cell>
          <cell r="D3085" t="str">
            <v xml:space="preserve">OCITOC 5 UIML SOL. INJ. CX. 50 AMP. X 1 ML</v>
          </cell>
          <cell r="E3085" t="str">
            <v>BIOCHIMICO</v>
          </cell>
          <cell r="F3085" t="n">
            <v>1</v>
          </cell>
          <cell r="G3085" t="str">
            <v>AMP</v>
          </cell>
          <cell r="H3085" t="str">
            <v>NÃO</v>
          </cell>
          <cell r="I3085" t="n">
            <v>1.664360620936213</v>
          </cell>
        </row>
        <row r="3086">
          <cell r="A3086" t="n">
            <v>90305043</v>
          </cell>
          <cell r="B3086" t="n">
            <v>20</v>
          </cell>
          <cell r="C3086" t="str">
            <v xml:space="preserve">GLICOSE 5% SOL. INJ. SIST. FECH. BOLSA X 1000 ML</v>
          </cell>
          <cell r="D3086" t="str">
            <v xml:space="preserve">GLICOSE 5% SOL. INJ. SIST. FECH. BOLSA X 1000 ML</v>
          </cell>
          <cell r="E3086" t="str">
            <v>TEXON</v>
          </cell>
          <cell r="F3086" t="n">
            <v>1</v>
          </cell>
          <cell r="G3086" t="str">
            <v>UN</v>
          </cell>
          <cell r="H3086" t="str">
            <v>NÃO</v>
          </cell>
          <cell r="I3086" t="n">
            <v>8.3065649853771042</v>
          </cell>
        </row>
        <row r="3087">
          <cell r="A3087" t="n">
            <v>90348010</v>
          </cell>
          <cell r="B3087" t="n">
            <v>20</v>
          </cell>
          <cell r="C3087" t="str">
            <v xml:space="preserve">OLEO MINERAL - 200ML</v>
          </cell>
          <cell r="D3087" t="str">
            <v xml:space="preserve">NUJOL - 200ML</v>
          </cell>
          <cell r="E3087" t="str">
            <v xml:space="preserve">SCHERING PLOUGHMANTECORP</v>
          </cell>
          <cell r="F3087" t="n">
            <v>200</v>
          </cell>
          <cell r="G3087" t="str">
            <v>ML</v>
          </cell>
          <cell r="H3087" t="str">
            <v>SIM</v>
          </cell>
          <cell r="I3087" t="n">
            <v>0.19542649899770193</v>
          </cell>
        </row>
        <row r="3088">
          <cell r="A3088" t="n">
            <v>90053010</v>
          </cell>
          <cell r="B3088" t="n">
            <v>20</v>
          </cell>
          <cell r="C3088" t="str">
            <v xml:space="preserve">BENZILPENICILINA BENZATINA 600.000 UI (150.000 UIML) SUSP. INJ. FA X 4 ML</v>
          </cell>
          <cell r="D3088" t="str">
            <v xml:space="preserve">BENZETACIL 600.000 UI (150.000 UIML) SUSP. INJ. FA X 4 ML</v>
          </cell>
          <cell r="E3088" t="str">
            <v>EUROFARMA</v>
          </cell>
          <cell r="F3088" t="n">
            <v>1</v>
          </cell>
          <cell r="G3088" t="str">
            <v>FA</v>
          </cell>
          <cell r="H3088" t="str">
            <v>NÃO</v>
          </cell>
          <cell r="I3088" t="n">
            <v>9.940426807888068</v>
          </cell>
        </row>
        <row r="3089">
          <cell r="A3089" t="n">
            <v>90161947</v>
          </cell>
          <cell r="B3089" t="n">
            <v>20</v>
          </cell>
          <cell r="C3089" t="str">
            <v xml:space="preserve">CLORIDRATO DE CLORPROMAZINA - 100MG</v>
          </cell>
          <cell r="D3089" t="str">
            <v xml:space="preserve">CLOPSINA - 100MG</v>
          </cell>
          <cell r="E3089" t="str">
            <v xml:space="preserve">UCI - FARMA</v>
          </cell>
          <cell r="F3089" t="n">
            <v>1</v>
          </cell>
          <cell r="G3089" t="str">
            <v>COM</v>
          </cell>
          <cell r="H3089" t="str">
            <v>NÃO</v>
          </cell>
          <cell r="I3089" t="n">
            <v>0.29013500442813339</v>
          </cell>
        </row>
        <row r="3090">
          <cell r="A3090" t="n">
            <v>90666011</v>
          </cell>
          <cell r="B3090" t="n">
            <v>20</v>
          </cell>
          <cell r="C3090" t="str">
            <v xml:space="preserve">CLORIDRATO DE CIPROFLOXACINO - 750MG</v>
          </cell>
          <cell r="D3090" t="str">
            <v xml:space="preserve">PROFLOX CP - 750MG</v>
          </cell>
          <cell r="E3090" t="str">
            <v xml:space="preserve">SIGMA PHARMA</v>
          </cell>
          <cell r="F3090" t="n">
            <v>1</v>
          </cell>
          <cell r="G3090" t="str">
            <v>COM</v>
          </cell>
          <cell r="H3090" t="str">
            <v>NÃO</v>
          </cell>
          <cell r="I3090" t="n">
            <v>6.20002607825404</v>
          </cell>
        </row>
        <row r="3091">
          <cell r="A3091" t="n">
            <v>92466389</v>
          </cell>
          <cell r="B3091" t="n">
            <v>20</v>
          </cell>
          <cell r="C3091" t="str">
            <v xml:space="preserve">CARBOCISTEINA - 50MG  100ML XPE AD.</v>
          </cell>
          <cell r="D3091" t="str">
            <v xml:space="preserve">CARBOCISTEINA - 50MG  100ML XPE AD.</v>
          </cell>
          <cell r="E3091" t="str">
            <v xml:space="preserve">EMS SA</v>
          </cell>
          <cell r="F3091" t="n">
            <v>100</v>
          </cell>
          <cell r="G3091" t="str">
            <v>ML</v>
          </cell>
          <cell r="H3091" t="str">
            <v>SIM</v>
          </cell>
          <cell r="I3091" t="n">
            <v>0.19426177224912292</v>
          </cell>
        </row>
        <row r="3092">
          <cell r="A3092" t="n">
            <v>92378021</v>
          </cell>
          <cell r="B3092" t="n">
            <v>20</v>
          </cell>
          <cell r="C3092" t="str">
            <v xml:space="preserve">CLORIDRATO DE AMBROXOL - 100ML XPE ADU</v>
          </cell>
          <cell r="D3092" t="str">
            <v xml:space="preserve">EXPECTUSS - 100ML XPE ADU</v>
          </cell>
          <cell r="E3092" t="str">
            <v xml:space="preserve">EMS SA</v>
          </cell>
          <cell r="F3092" t="n">
            <v>100</v>
          </cell>
          <cell r="G3092" t="str">
            <v>ML</v>
          </cell>
          <cell r="H3092" t="str">
            <v>SIM</v>
          </cell>
          <cell r="I3092" t="n">
            <v>0.29129435235995532</v>
          </cell>
        </row>
        <row r="3093">
          <cell r="A3093" t="n">
            <v>92403140</v>
          </cell>
          <cell r="B3093" t="n">
            <v>20</v>
          </cell>
          <cell r="C3093" t="str">
            <v xml:space="preserve">HIDROXIDO DE ALUMINIO - 240ML SUSP.</v>
          </cell>
          <cell r="D3093" t="str">
            <v xml:space="preserve">HIDROXIDO DE ALUMINIO - 240ML</v>
          </cell>
          <cell r="E3093" t="str">
            <v xml:space="preserve">EMS SA</v>
          </cell>
          <cell r="F3093" t="n">
            <v>240</v>
          </cell>
          <cell r="G3093" t="str">
            <v>ML</v>
          </cell>
          <cell r="H3093" t="str">
            <v>SIM</v>
          </cell>
          <cell r="I3093" t="n">
            <v>0.03237519480748749</v>
          </cell>
        </row>
        <row r="3094">
          <cell r="A3094" t="n">
            <v>90312899</v>
          </cell>
          <cell r="B3094" t="n">
            <v>20</v>
          </cell>
          <cell r="C3094" t="str">
            <v xml:space="preserve">PARACETAMOL 100MGML SUSP. ORAL FR. X 15 ML+ SER. DOS.</v>
          </cell>
          <cell r="D3094" t="str">
            <v xml:space="preserve">PARACETAMOL 100MGML SUSP. ORAL FR. X 15 ML+ SER. DOS.</v>
          </cell>
          <cell r="E3094" t="str">
            <v>MEDLEY</v>
          </cell>
          <cell r="F3094" t="n">
            <v>300</v>
          </cell>
          <cell r="G3094" t="str">
            <v>GTS</v>
          </cell>
          <cell r="H3094" t="str">
            <v>SIM</v>
          </cell>
          <cell r="I3094" t="n">
            <v>0.042540552461668442</v>
          </cell>
        </row>
        <row r="3095">
          <cell r="A3095" t="n">
            <v>90167198</v>
          </cell>
          <cell r="B3095" t="n">
            <v>20</v>
          </cell>
          <cell r="C3095" t="str">
            <v xml:space="preserve">ALPRAZOLAM - 0,25MG</v>
          </cell>
          <cell r="D3095" t="str">
            <v xml:space="preserve">FRONTAL - 0,25MG</v>
          </cell>
          <cell r="E3095" t="str">
            <v xml:space="preserve">PHARMACIA PFIZER</v>
          </cell>
          <cell r="F3095" t="n">
            <v>1</v>
          </cell>
          <cell r="G3095" t="str">
            <v>COM</v>
          </cell>
          <cell r="H3095" t="str">
            <v>NÃO</v>
          </cell>
          <cell r="I3095" t="n">
            <v>0.64741620044063752</v>
          </cell>
        </row>
        <row r="3096">
          <cell r="A3096" t="n">
            <v>90240073</v>
          </cell>
          <cell r="B3096" t="n">
            <v>20</v>
          </cell>
          <cell r="C3096" t="str">
            <v xml:space="preserve">ALOPURINOL - 100MG</v>
          </cell>
          <cell r="D3096" t="str">
            <v xml:space="preserve">LABOPURINOL - 100MG</v>
          </cell>
          <cell r="E3096" t="str">
            <v xml:space="preserve">EVOLABIS - SIF</v>
          </cell>
          <cell r="F3096" t="n">
            <v>1</v>
          </cell>
          <cell r="G3096" t="str">
            <v>COM</v>
          </cell>
          <cell r="H3096" t="str">
            <v>NÃO</v>
          </cell>
          <cell r="I3096" t="n">
            <v>0.32978271629640737</v>
          </cell>
        </row>
        <row r="3097">
          <cell r="A3097" t="n">
            <v>90265068</v>
          </cell>
          <cell r="B3097" t="n">
            <v>20</v>
          </cell>
          <cell r="C3097" t="str">
            <v xml:space="preserve">EZETIMIBA 10 MG CX. 30 CP</v>
          </cell>
          <cell r="D3097" t="str">
            <v xml:space="preserve">ZETIA 10 MG CX. 30 CP</v>
          </cell>
          <cell r="E3097" t="str">
            <v>SCHERING-PLOUGH</v>
          </cell>
          <cell r="F3097" t="n">
            <v>1</v>
          </cell>
          <cell r="G3097" t="str">
            <v>COM</v>
          </cell>
          <cell r="H3097" t="str">
            <v>NÃO</v>
          </cell>
          <cell r="I3097" t="n">
            <v>4.4651563472915354</v>
          </cell>
        </row>
        <row r="3098">
          <cell r="A3098" t="n">
            <v>90227875</v>
          </cell>
          <cell r="B3098" t="n">
            <v>20</v>
          </cell>
          <cell r="C3098" t="str">
            <v xml:space="preserve">CLORETO DE SÓDIO 20% SOL. INJ. AMP. PLÁST. X 10ML</v>
          </cell>
          <cell r="D3098" t="str">
            <v xml:space="preserve">CLORETO DE SÓDIO 20% SOL. INJ. AMP. PLÁST. X 10ML</v>
          </cell>
          <cell r="E3098" t="str">
            <v>BEKER</v>
          </cell>
          <cell r="F3098" t="n">
            <v>1</v>
          </cell>
          <cell r="G3098" t="str">
            <v>AMP</v>
          </cell>
          <cell r="H3098" t="str">
            <v>NÃO</v>
          </cell>
          <cell r="I3098" t="n">
            <v>0.51284169963096848</v>
          </cell>
        </row>
        <row r="3099">
          <cell r="A3099" t="n">
            <v>90249542</v>
          </cell>
          <cell r="B3099" t="n">
            <v>20</v>
          </cell>
          <cell r="C3099" t="str">
            <v xml:space="preserve">CLORIDRATO DE RANITIDINA - 150MG</v>
          </cell>
          <cell r="D3099" t="str">
            <v xml:space="preserve">CLORIDRATO DE RANITIDINA - 150MG</v>
          </cell>
          <cell r="E3099" t="str">
            <v>SANDOZ</v>
          </cell>
          <cell r="F3099" t="n">
            <v>1</v>
          </cell>
          <cell r="G3099" t="str">
            <v>COM</v>
          </cell>
          <cell r="H3099" t="str">
            <v>NÃO</v>
          </cell>
          <cell r="I3099" t="n">
            <v>1.1878806675037883</v>
          </cell>
        </row>
        <row r="3100">
          <cell r="A3100" t="n">
            <v>92252435</v>
          </cell>
          <cell r="B3100" t="n">
            <v>20</v>
          </cell>
          <cell r="C3100" t="str">
            <v xml:space="preserve">PIROXICAM - 20MG</v>
          </cell>
          <cell r="D3100" t="str">
            <v xml:space="preserve">FELDENE - 20MG</v>
          </cell>
          <cell r="E3100" t="str">
            <v xml:space="preserve">PHARMACIA PFIZER</v>
          </cell>
          <cell r="F3100" t="n">
            <v>1</v>
          </cell>
          <cell r="G3100" t="str">
            <v>CAP</v>
          </cell>
          <cell r="H3100" t="str">
            <v>NÃO</v>
          </cell>
          <cell r="I3100" t="n">
            <v>2.6978199724898864</v>
          </cell>
        </row>
        <row r="3101">
          <cell r="A3101" t="n">
            <v>90257456</v>
          </cell>
          <cell r="B3101" t="n">
            <v>20</v>
          </cell>
          <cell r="C3101" t="str">
            <v xml:space="preserve">CIANOCOBALAMINA - 500MCGML SOL. INJ. IM</v>
          </cell>
          <cell r="D3101" t="str">
            <v xml:space="preserve">MEDAT - 500MCGML SOL. INJ. IM</v>
          </cell>
          <cell r="E3101" t="str">
            <v>NOVAFARMA</v>
          </cell>
          <cell r="F3101" t="n">
            <v>1</v>
          </cell>
          <cell r="G3101" t="str">
            <v>AMP</v>
          </cell>
          <cell r="H3101" t="str">
            <v>NÃO</v>
          </cell>
          <cell r="I3101" t="n">
            <v>3.0298394562154902</v>
          </cell>
        </row>
        <row r="3102">
          <cell r="A3102" t="n">
            <v>90140532</v>
          </cell>
          <cell r="B3102" t="n">
            <v>20</v>
          </cell>
          <cell r="C3102" t="str">
            <v xml:space="preserve">CETOCONAZOL 200 MG CX. 10 CP.</v>
          </cell>
          <cell r="D3102" t="str">
            <v xml:space="preserve">CANDORAL  200 MG CX. 10 CP.</v>
          </cell>
          <cell r="E3102" t="str">
            <v xml:space="preserve">ACHÉ LABORATÓRIOS FARMACÊUTICO</v>
          </cell>
          <cell r="F3102" t="n">
            <v>1</v>
          </cell>
          <cell r="G3102" t="str">
            <v>COM</v>
          </cell>
          <cell r="H3102" t="str">
            <v>NÃO</v>
          </cell>
          <cell r="I3102" t="n">
            <v>3.7250445895890292</v>
          </cell>
        </row>
        <row r="3103">
          <cell r="A3103" t="n">
            <v>90301269</v>
          </cell>
          <cell r="B3103" t="n">
            <v>20</v>
          </cell>
          <cell r="C3103" t="str">
            <v xml:space="preserve">SUCCINATO DE METOPROLOL - 100MG CX. 30 CP. LIB. CONTROL</v>
          </cell>
          <cell r="D3103" t="str">
            <v xml:space="preserve">SELOZOK - 100MG CX. 30 CP. LIB. CONTROL</v>
          </cell>
          <cell r="E3103" t="str">
            <v>ASTRAZENECA</v>
          </cell>
          <cell r="F3103" t="n">
            <v>1</v>
          </cell>
          <cell r="G3103" t="str">
            <v>COM</v>
          </cell>
          <cell r="H3103" t="str">
            <v>NÃO</v>
          </cell>
          <cell r="I3103" t="n">
            <v>2.4184065861736537</v>
          </cell>
        </row>
        <row r="3104">
          <cell r="A3104" t="n">
            <v>90143736</v>
          </cell>
          <cell r="B3104" t="n">
            <v>20</v>
          </cell>
          <cell r="C3104" t="str">
            <v xml:space="preserve">PARACETAMOL - 500MG</v>
          </cell>
          <cell r="D3104" t="str">
            <v xml:space="preserve">PARACETAMOL - 500MG</v>
          </cell>
          <cell r="E3104" t="str">
            <v xml:space="preserve">EMS SA</v>
          </cell>
          <cell r="F3104" t="n">
            <v>1</v>
          </cell>
          <cell r="G3104" t="str">
            <v>COM</v>
          </cell>
          <cell r="H3104" t="str">
            <v>NÃO</v>
          </cell>
          <cell r="I3104" t="n">
            <v>0.43708898756052655</v>
          </cell>
        </row>
        <row r="3105">
          <cell r="A3105" t="n">
            <v>92431240</v>
          </cell>
          <cell r="B3105" t="n">
            <v>20</v>
          </cell>
          <cell r="C3105" t="str">
            <v xml:space="preserve">TOBRAMICINA + DEXAMETASONA SOL. SUSP. OFT. - 5 ML</v>
          </cell>
          <cell r="D3105" t="str">
            <v xml:space="preserve">TOBRADEX SOL. SUSP. OFT. - 5 ML</v>
          </cell>
          <cell r="E3105" t="str">
            <v>ALCON</v>
          </cell>
          <cell r="F3105" t="n">
            <v>100</v>
          </cell>
          <cell r="G3105" t="str">
            <v>GTS</v>
          </cell>
          <cell r="H3105" t="str">
            <v>SIM</v>
          </cell>
          <cell r="I3105" t="n">
            <v>0.26924672626391061</v>
          </cell>
        </row>
        <row r="3106">
          <cell r="A3106" t="n">
            <v>92371507</v>
          </cell>
          <cell r="B3106" t="n">
            <v>20</v>
          </cell>
          <cell r="C3106" t="str">
            <v xml:space="preserve">FRUTOSE + VITAMINA C + COMPLEXO B - 20ML</v>
          </cell>
          <cell r="D3106" t="str">
            <v xml:space="preserve">FRUTOPLEX - 20ML</v>
          </cell>
          <cell r="E3106" t="str">
            <v>MARJAN</v>
          </cell>
          <cell r="F3106" t="n">
            <v>1</v>
          </cell>
          <cell r="G3106" t="str">
            <v>UN</v>
          </cell>
          <cell r="H3106" t="str">
            <v>NÃO</v>
          </cell>
          <cell r="I3106" t="n">
            <v>11.966401419898206</v>
          </cell>
        </row>
        <row r="3107">
          <cell r="A3107" t="n">
            <v>90258037</v>
          </cell>
          <cell r="B3107" t="n">
            <v>20</v>
          </cell>
          <cell r="C3107" t="str">
            <v>CLONAZEPAM</v>
          </cell>
          <cell r="D3107" t="str">
            <v xml:space="preserve">CLONAZEPAM 2 MG CX. 60 CP.</v>
          </cell>
          <cell r="E3107" t="str">
            <v>MEDLEY</v>
          </cell>
          <cell r="F3107" t="n">
            <v>1</v>
          </cell>
          <cell r="G3107" t="str">
            <v>COM</v>
          </cell>
          <cell r="H3107" t="str">
            <v>NÃO</v>
          </cell>
          <cell r="I3107" t="n">
            <v>0.40153388426155817</v>
          </cell>
        </row>
        <row r="3108">
          <cell r="A3108" t="n">
            <v>92265405</v>
          </cell>
          <cell r="B3108" t="n">
            <v>20</v>
          </cell>
          <cell r="C3108" t="str">
            <v xml:space="preserve">OMEPRAZOL - 20MG</v>
          </cell>
          <cell r="D3108" t="str">
            <v xml:space="preserve">VICTRIX - 20MG</v>
          </cell>
          <cell r="E3108" t="str">
            <v>FARMASA</v>
          </cell>
          <cell r="F3108" t="n">
            <v>1</v>
          </cell>
          <cell r="G3108" t="str">
            <v>CAP</v>
          </cell>
          <cell r="H3108" t="str">
            <v>NÃO</v>
          </cell>
          <cell r="I3108" t="n">
            <v>3.4060098529660694</v>
          </cell>
        </row>
        <row r="3109">
          <cell r="A3109" t="n">
            <v>90200624</v>
          </cell>
          <cell r="B3109" t="n">
            <v>20</v>
          </cell>
          <cell r="C3109" t="str">
            <v xml:space="preserve">CLORIDRATO DE TETRACICLINA+ANFOTERICINA B</v>
          </cell>
          <cell r="D3109" t="str">
            <v xml:space="preserve">NOVASUTIN 25 MGG + 12,5 MGG CREME VAG. BISN. X 45 G + 10 APLICADOR</v>
          </cell>
          <cell r="E3109" t="str">
            <v>BLAUSIEGEL</v>
          </cell>
          <cell r="F3109" t="n">
            <v>1</v>
          </cell>
          <cell r="G3109" t="str">
            <v>UN</v>
          </cell>
          <cell r="H3109" t="str">
            <v>NÃO</v>
          </cell>
          <cell r="I3109" t="n">
            <v>47.661454474266492</v>
          </cell>
        </row>
        <row r="3110">
          <cell r="A3110" t="n">
            <v>90223730</v>
          </cell>
          <cell r="B3110" t="n">
            <v>20</v>
          </cell>
          <cell r="C3110" t="str">
            <v xml:space="preserve">ALBENDAZOL - 400MG CP. MAST.</v>
          </cell>
          <cell r="D3110" t="str">
            <v xml:space="preserve">ALBENDAZOL - 400MG CP. MAST.</v>
          </cell>
          <cell r="E3110" t="str">
            <v xml:space="preserve">PRATI DONADUZZI</v>
          </cell>
          <cell r="F3110" t="n">
            <v>1</v>
          </cell>
          <cell r="G3110" t="str">
            <v xml:space="preserve">COM MST</v>
          </cell>
          <cell r="H3110" t="str">
            <v>NÃO</v>
          </cell>
          <cell r="I3110" t="n">
            <v>5.2898831045467523</v>
          </cell>
        </row>
        <row r="3111">
          <cell r="A3111" t="n">
            <v>90301668</v>
          </cell>
          <cell r="B3111" t="n">
            <v>20</v>
          </cell>
          <cell r="C3111" t="str">
            <v xml:space="preserve">DIPIRONA SÓDICA 50 MGML SOL. ORAL FR. VD. X 100 ML + SER. DOS.</v>
          </cell>
          <cell r="D3111" t="str">
            <v xml:space="preserve">NOVALGINA 50 MGML SOL. ORAL FR. VD. X 100 ML + SER. DOS.</v>
          </cell>
          <cell r="E3111" t="str">
            <v>SANOFI-AVENTIS</v>
          </cell>
          <cell r="F3111" t="n">
            <v>100</v>
          </cell>
          <cell r="G3111" t="str">
            <v>ML</v>
          </cell>
          <cell r="H3111" t="str">
            <v>SIM</v>
          </cell>
          <cell r="I3111" t="n">
            <v>0.18706004400395371</v>
          </cell>
        </row>
        <row r="3112">
          <cell r="A3112" t="n">
            <v>90293410</v>
          </cell>
          <cell r="B3112" t="n">
            <v>20</v>
          </cell>
          <cell r="C3112" t="str">
            <v xml:space="preserve">GLIMEPIRIDA - 2MG</v>
          </cell>
          <cell r="D3112" t="str">
            <v xml:space="preserve">GLIMEPIRIDA - 2MG</v>
          </cell>
          <cell r="E3112" t="str">
            <v xml:space="preserve">ACCORD FARMACÊUTICA LTDA</v>
          </cell>
          <cell r="F3112" t="n">
            <v>1</v>
          </cell>
          <cell r="G3112" t="str">
            <v>COM</v>
          </cell>
          <cell r="H3112" t="str">
            <v>NÃO</v>
          </cell>
          <cell r="I3112" t="n">
            <v>1.2522540305023213</v>
          </cell>
        </row>
        <row r="3113">
          <cell r="A3113" t="n">
            <v>90270177</v>
          </cell>
          <cell r="B3113" t="n">
            <v>20</v>
          </cell>
          <cell r="C3113" t="str">
            <v xml:space="preserve">DIAZEPAM 10 MG CX. 200 CP.</v>
          </cell>
          <cell r="D3113" t="str">
            <v xml:space="preserve">COMPAZ 10 MG CX. 200 CP.</v>
          </cell>
          <cell r="E3113" t="str">
            <v>CRISTALIA</v>
          </cell>
          <cell r="F3113" t="n">
            <v>1</v>
          </cell>
          <cell r="G3113" t="str">
            <v>COM</v>
          </cell>
          <cell r="H3113" t="str">
            <v>NÃO</v>
          </cell>
          <cell r="I3113" t="n">
            <v>0.14568140583360398</v>
          </cell>
        </row>
        <row r="3114">
          <cell r="A3114" t="n">
            <v>90281004</v>
          </cell>
          <cell r="B3114" t="n">
            <v>20</v>
          </cell>
          <cell r="C3114" t="str">
            <v xml:space="preserve">AZITROMICINA - 500MG</v>
          </cell>
          <cell r="D3114" t="str">
            <v xml:space="preserve">AZITROMICINA - 500MG</v>
          </cell>
          <cell r="E3114" t="str">
            <v>SANDOZ</v>
          </cell>
          <cell r="F3114" t="n">
            <v>1</v>
          </cell>
          <cell r="G3114" t="str">
            <v>COM</v>
          </cell>
          <cell r="H3114" t="str">
            <v>NÃO</v>
          </cell>
          <cell r="I3114" t="n">
            <v>6.768389461755806</v>
          </cell>
        </row>
        <row r="3115">
          <cell r="A3115" t="n">
            <v>90267877</v>
          </cell>
          <cell r="B3115" t="n">
            <v>20</v>
          </cell>
          <cell r="C3115" t="str">
            <v>PARACETAMOL</v>
          </cell>
          <cell r="D3115" t="str">
            <v xml:space="preserve">TYLENOL BEBE 100 MGML SUSP. ORAL FR. X 15 ML + SER. DOS.</v>
          </cell>
          <cell r="E3115" t="str">
            <v xml:space="preserve">JANSSEN  J&amp;J</v>
          </cell>
          <cell r="F3115" t="n">
            <v>15</v>
          </cell>
          <cell r="G3115" t="str">
            <v>ML</v>
          </cell>
          <cell r="H3115" t="str">
            <v>SIM</v>
          </cell>
          <cell r="I3115" t="n">
            <v>1.2959119979000897</v>
          </cell>
        </row>
        <row r="3116">
          <cell r="A3116" t="n">
            <v>90222733</v>
          </cell>
          <cell r="B3116" t="n">
            <v>20</v>
          </cell>
          <cell r="C3116" t="str">
            <v xml:space="preserve">INSULINA GLARGINA 100 UIML SOL. INJ. CX. 1 CARP. X 3 ML + 1 SIST. APLICADOR</v>
          </cell>
          <cell r="D3116" t="str">
            <v xml:space="preserve">LANTUS OPTISET 100 UIML SOL. INJ. CX. 1 CARP. X 3 ML + 1 SIST. APLICADOR</v>
          </cell>
          <cell r="E3116" t="str">
            <v>SANOFI-AVENTIS</v>
          </cell>
          <cell r="F3116" t="n">
            <v>300</v>
          </cell>
          <cell r="G3116" t="str">
            <v>UI</v>
          </cell>
          <cell r="H3116" t="str">
            <v>SIM</v>
          </cell>
          <cell r="I3116" t="n">
            <v>0.059312038780039773</v>
          </cell>
        </row>
        <row r="3117">
          <cell r="A3117" t="n">
            <v>90153448</v>
          </cell>
          <cell r="B3117" t="n">
            <v>20</v>
          </cell>
          <cell r="C3117" t="str">
            <v xml:space="preserve">TOPIRAMATO - 25MG</v>
          </cell>
          <cell r="D3117" t="str">
            <v xml:space="preserve">TOPIRAMATO - 25MG</v>
          </cell>
          <cell r="E3117" t="str">
            <v>EUROFARMA</v>
          </cell>
          <cell r="F3117" t="n">
            <v>1</v>
          </cell>
          <cell r="G3117" t="str">
            <v>COM</v>
          </cell>
          <cell r="H3117" t="str">
            <v>NÃO</v>
          </cell>
          <cell r="I3117" t="n">
            <v>1.3112065917310343</v>
          </cell>
        </row>
        <row r="3118">
          <cell r="A3118" t="n">
            <v>90150457</v>
          </cell>
          <cell r="B3118" t="n">
            <v>20</v>
          </cell>
          <cell r="C3118" t="str">
            <v xml:space="preserve">CLORIDRATO DE FLUOXETINA - 10MG</v>
          </cell>
          <cell r="D3118" t="str">
            <v xml:space="preserve">FLUXENE - 10MG</v>
          </cell>
          <cell r="E3118" t="str">
            <v>EUROFARMA</v>
          </cell>
          <cell r="F3118" t="n">
            <v>1</v>
          </cell>
          <cell r="G3118" t="str">
            <v>CAP</v>
          </cell>
          <cell r="H3118" t="str">
            <v>NÃO</v>
          </cell>
          <cell r="I3118" t="n">
            <v>1.2421257535857531</v>
          </cell>
        </row>
        <row r="3119">
          <cell r="A3119" t="n">
            <v>92468373</v>
          </cell>
          <cell r="B3119" t="n">
            <v>20</v>
          </cell>
          <cell r="C3119" t="str">
            <v xml:space="preserve">LOSARTANA POTASSICA - 50MG</v>
          </cell>
          <cell r="D3119" t="str">
            <v xml:space="preserve">LOSARTANA POTASSICA - 50MG</v>
          </cell>
          <cell r="E3119" t="str">
            <v xml:space="preserve">MERCK S.A.</v>
          </cell>
          <cell r="F3119" t="n">
            <v>1</v>
          </cell>
          <cell r="G3119" t="str">
            <v>COM</v>
          </cell>
          <cell r="H3119" t="str">
            <v>NÃO</v>
          </cell>
          <cell r="I3119" t="n">
            <v>1.2069002577686283</v>
          </cell>
        </row>
        <row r="3120">
          <cell r="A3120" t="n">
            <v>90236882</v>
          </cell>
          <cell r="B3120" t="n">
            <v>20</v>
          </cell>
          <cell r="C3120" t="str">
            <v>CAPTOPRIL</v>
          </cell>
          <cell r="D3120" t="str">
            <v xml:space="preserve">CAPTOPRIL  50 MG CX. 30 CP.</v>
          </cell>
          <cell r="E3120" t="str">
            <v>GERMED</v>
          </cell>
          <cell r="F3120" t="n">
            <v>1</v>
          </cell>
          <cell r="G3120" t="str">
            <v>COM</v>
          </cell>
          <cell r="H3120" t="str">
            <v>NÃO</v>
          </cell>
          <cell r="I3120" t="n">
            <v>1.0216198286718168</v>
          </cell>
        </row>
        <row r="3121">
          <cell r="A3121" t="n">
            <v>90159616</v>
          </cell>
          <cell r="B3121" t="n">
            <v>20</v>
          </cell>
          <cell r="C3121" t="str">
            <v xml:space="preserve">HIALURONIDASE 20.000 UTR PÓ LIOF. SOL. INJ. FA + DIL. X 5 ML + APLICADOR</v>
          </cell>
          <cell r="D3121" t="str">
            <v xml:space="preserve">HYALOZIMA 20.000 UTR PÓ LIOF. SOL. INJ. FA + DIL. X 5 ML + APLICADOR</v>
          </cell>
          <cell r="E3121" t="str">
            <v>APSEN</v>
          </cell>
          <cell r="F3121" t="n">
            <v>1</v>
          </cell>
          <cell r="G3121" t="str">
            <v>AMP</v>
          </cell>
          <cell r="H3121" t="str">
            <v>NÃO</v>
          </cell>
          <cell r="I3121" t="n">
            <v>46.970481163931161</v>
          </cell>
        </row>
        <row r="3122">
          <cell r="A3122" t="n">
            <v>90307810</v>
          </cell>
          <cell r="B3122" t="n">
            <v>20</v>
          </cell>
          <cell r="C3122" t="str">
            <v xml:space="preserve">RISPERIDONA 1 MG CX. 20 CP. REV.</v>
          </cell>
          <cell r="D3122" t="str">
            <v xml:space="preserve">RISPERIDONA 1 MG CX. 20 CP. REV.</v>
          </cell>
          <cell r="E3122" t="str">
            <v>BIOSINTETICA</v>
          </cell>
          <cell r="F3122" t="n">
            <v>1</v>
          </cell>
          <cell r="G3122" t="str">
            <v>COM</v>
          </cell>
          <cell r="H3122" t="str">
            <v>NÃO</v>
          </cell>
          <cell r="I3122" t="n">
            <v>2.1266703426805305</v>
          </cell>
        </row>
        <row r="3123">
          <cell r="A3123" t="n">
            <v>92415245</v>
          </cell>
          <cell r="B3123" t="n">
            <v>20</v>
          </cell>
          <cell r="C3123" t="str">
            <v xml:space="preserve">NISTATINA - 30ML SUSP.</v>
          </cell>
          <cell r="D3123" t="str">
            <v xml:space="preserve">NISTATINA - 30ML SUSP.</v>
          </cell>
          <cell r="E3123" t="str">
            <v xml:space="preserve">PRATI DONADUZZI</v>
          </cell>
          <cell r="F3123" t="n">
            <v>30</v>
          </cell>
          <cell r="G3123" t="str">
            <v>ML</v>
          </cell>
          <cell r="H3123" t="str">
            <v>SIM</v>
          </cell>
          <cell r="I3123" t="n">
            <v>0.12950784816608193</v>
          </cell>
        </row>
        <row r="3124">
          <cell r="A3124" t="n">
            <v>90178114</v>
          </cell>
          <cell r="B3124" t="n">
            <v>20</v>
          </cell>
          <cell r="C3124" t="str">
            <v xml:space="preserve">MIDAZOLAM 15 MG (5 MGML) SOL. INJ. CX. 10  AMP X 3 ML</v>
          </cell>
          <cell r="D3124" t="str">
            <v xml:space="preserve">MIDADORM 15 MG (5 MGML) SOL. INJ. CX. 10  AMP X  3  ML</v>
          </cell>
          <cell r="E3124" t="str">
            <v>BIOCHIMICO</v>
          </cell>
          <cell r="F3124" t="n">
            <v>1</v>
          </cell>
          <cell r="G3124" t="str">
            <v>AMP</v>
          </cell>
          <cell r="H3124" t="str">
            <v>NÃO</v>
          </cell>
          <cell r="I3124" t="n">
            <v>11.683730520215576</v>
          </cell>
        </row>
        <row r="3125">
          <cell r="A3125" t="n">
            <v>90122380</v>
          </cell>
          <cell r="B3125" t="n">
            <v>20</v>
          </cell>
          <cell r="C3125" t="str">
            <v xml:space="preserve">CLORETO DE SÓDIO 0,9% SOL. INJ. SIST. FECH. FR. X 125 ML (LINHAMAX)</v>
          </cell>
          <cell r="D3125" t="str">
            <v xml:space="preserve">FISIOLÓGICO - CLORETO DE SÓDIO 0,9% SOL. INJ. SIST. FECH. FR. X 125 ML (LINHAMAX)</v>
          </cell>
          <cell r="E3125" t="str">
            <v xml:space="preserve">EUROFARMA  SEGMENTA</v>
          </cell>
          <cell r="F3125" t="n">
            <v>1</v>
          </cell>
          <cell r="G3125" t="str">
            <v>FR</v>
          </cell>
          <cell r="H3125" t="str">
            <v>NÃO</v>
          </cell>
          <cell r="I3125" t="n">
            <v>5.8083055794387795</v>
          </cell>
        </row>
        <row r="3126">
          <cell r="A3126" t="n">
            <v>92457029</v>
          </cell>
          <cell r="B3126" t="n">
            <v>20</v>
          </cell>
          <cell r="C3126" t="str">
            <v xml:space="preserve">ALPRAZOLAM - 0,5MG</v>
          </cell>
          <cell r="D3126" t="str">
            <v xml:space="preserve">ALPRAZOLAM - 0,5MG</v>
          </cell>
          <cell r="E3126" t="str">
            <v>EUROFARMA</v>
          </cell>
          <cell r="F3126" t="n">
            <v>1</v>
          </cell>
          <cell r="G3126" t="str">
            <v>COM</v>
          </cell>
          <cell r="H3126" t="str">
            <v>NÃO</v>
          </cell>
          <cell r="I3126" t="n">
            <v>0.58539749136901431</v>
          </cell>
        </row>
        <row r="3127">
          <cell r="A3127" t="n">
            <v>90269896</v>
          </cell>
          <cell r="B3127" t="n">
            <v>20</v>
          </cell>
          <cell r="C3127" t="str">
            <v xml:space="preserve">CLORIDRATO DE BIPERIDENO - 2MG</v>
          </cell>
          <cell r="D3127" t="str">
            <v xml:space="preserve">CINETOL - 2MG</v>
          </cell>
          <cell r="E3127" t="str">
            <v>CRISTALIA</v>
          </cell>
          <cell r="F3127" t="n">
            <v>1</v>
          </cell>
          <cell r="G3127" t="str">
            <v>COM</v>
          </cell>
          <cell r="H3127" t="str">
            <v>NÃO</v>
          </cell>
          <cell r="I3127" t="n">
            <v>0.25130804344582391</v>
          </cell>
        </row>
        <row r="3128">
          <cell r="A3128" t="n">
            <v>90125584</v>
          </cell>
          <cell r="B3128" t="n">
            <v>20</v>
          </cell>
          <cell r="C3128" t="str">
            <v xml:space="preserve">FENOBARBITAL 100 MG CX. 30 CP</v>
          </cell>
          <cell r="D3128" t="str">
            <v xml:space="preserve">FENOBARBITAL 100 MG</v>
          </cell>
          <cell r="E3128" t="str">
            <v xml:space="preserve">UNIAO QUIMICA</v>
          </cell>
          <cell r="F3128" t="n">
            <v>1</v>
          </cell>
          <cell r="G3128" t="str">
            <v>COM</v>
          </cell>
          <cell r="H3128" t="str">
            <v>NÃO</v>
          </cell>
          <cell r="I3128" t="n">
            <v>0.2058761533829056</v>
          </cell>
        </row>
        <row r="3129">
          <cell r="A3129" t="n">
            <v>90167422</v>
          </cell>
          <cell r="B3129" t="n">
            <v>20</v>
          </cell>
          <cell r="C3129" t="str">
            <v xml:space="preserve">IBUPROFENO - 600MG</v>
          </cell>
          <cell r="D3129" t="str">
            <v xml:space="preserve">MOTRIN - 600MG</v>
          </cell>
          <cell r="E3129" t="str">
            <v xml:space="preserve">PHARMACIA PFIZER</v>
          </cell>
          <cell r="F3129" t="n">
            <v>1</v>
          </cell>
          <cell r="G3129" t="str">
            <v>COM</v>
          </cell>
          <cell r="H3129" t="str">
            <v>NÃO</v>
          </cell>
          <cell r="I3129" t="n">
            <v>1.2787696574063472</v>
          </cell>
        </row>
        <row r="3130">
          <cell r="A3130" t="n">
            <v>92466567</v>
          </cell>
          <cell r="B3130" t="n">
            <v>20</v>
          </cell>
          <cell r="C3130" t="str">
            <v xml:space="preserve">DEXAMETASONA - 4MG</v>
          </cell>
          <cell r="D3130" t="str">
            <v xml:space="preserve">DEXAMETASONA - 4MG</v>
          </cell>
          <cell r="E3130" t="str">
            <v>GERMED</v>
          </cell>
          <cell r="F3130" t="n">
            <v>1</v>
          </cell>
          <cell r="G3130" t="str">
            <v>COM</v>
          </cell>
          <cell r="H3130" t="str">
            <v>NÃO</v>
          </cell>
          <cell r="I3130" t="n">
            <v>0.93870005658055422</v>
          </cell>
        </row>
        <row r="3131">
          <cell r="A3131" t="n">
            <v>90121902</v>
          </cell>
          <cell r="B3131" t="n">
            <v>20</v>
          </cell>
          <cell r="C3131" t="str">
            <v xml:space="preserve">CLORETO DE POTÁSSIO</v>
          </cell>
          <cell r="D3131" t="str">
            <v xml:space="preserve">CLORETO DE POTÁSSIO  10% SOL. INJ. CX. 50 AMP. PLÁST. X 10 ML</v>
          </cell>
          <cell r="E3131" t="str">
            <v>ISOFARMA</v>
          </cell>
          <cell r="F3131" t="n">
            <v>1</v>
          </cell>
          <cell r="G3131" t="str">
            <v>AMP</v>
          </cell>
          <cell r="H3131" t="str">
            <v>NÃO</v>
          </cell>
          <cell r="I3131" t="n">
            <v>0.37691856115414502</v>
          </cell>
        </row>
        <row r="3132">
          <cell r="A3132" t="n">
            <v>92249655</v>
          </cell>
          <cell r="B3132" t="n">
            <v>20</v>
          </cell>
          <cell r="C3132" t="str">
            <v xml:space="preserve">CAPTOPRIL - 12,5MG</v>
          </cell>
          <cell r="D3132" t="str">
            <v xml:space="preserve">CAPOTEN - 12,5MG</v>
          </cell>
          <cell r="E3132" t="str">
            <v>B-MS</v>
          </cell>
          <cell r="F3132" t="n">
            <v>1</v>
          </cell>
          <cell r="G3132" t="str">
            <v>COM</v>
          </cell>
          <cell r="H3132" t="str">
            <v>NÃO</v>
          </cell>
          <cell r="I3132" t="n">
            <v>1.0207560266317368</v>
          </cell>
        </row>
        <row r="3133">
          <cell r="A3133" t="n">
            <v>92366619</v>
          </cell>
          <cell r="B3133" t="n">
            <v>20</v>
          </cell>
          <cell r="C3133" t="str">
            <v xml:space="preserve">CLORIDRATO DE PIOGLITAZONA - 30MG</v>
          </cell>
          <cell r="D3133" t="str">
            <v xml:space="preserve">ACTOS - 30MG</v>
          </cell>
          <cell r="E3133" t="str">
            <v>ABBOTT</v>
          </cell>
          <cell r="F3133" t="n">
            <v>1</v>
          </cell>
          <cell r="G3133" t="str">
            <v>COM</v>
          </cell>
          <cell r="H3133" t="str">
            <v>NÃO</v>
          </cell>
          <cell r="I3133" t="n">
            <v>5.1032442066591415</v>
          </cell>
        </row>
        <row r="3134">
          <cell r="A3134" t="n">
            <v>90202970</v>
          </cell>
          <cell r="B3134" t="n">
            <v>20</v>
          </cell>
          <cell r="C3134" t="str">
            <v xml:space="preserve">TIAMAZOL 10 MG CX. 50 CP.</v>
          </cell>
          <cell r="D3134" t="str">
            <v xml:space="preserve">TAPAZOL 10 MG CX. 50 CP.</v>
          </cell>
          <cell r="E3134" t="str">
            <v xml:space="preserve">BIOLAB SANUS</v>
          </cell>
          <cell r="F3134" t="n">
            <v>1</v>
          </cell>
          <cell r="G3134" t="str">
            <v>COM</v>
          </cell>
          <cell r="H3134" t="str">
            <v>NÃO</v>
          </cell>
          <cell r="I3134" t="n">
            <v>0.43612282358805898</v>
          </cell>
        </row>
        <row r="3135">
          <cell r="A3135" t="n">
            <v>90219902</v>
          </cell>
          <cell r="B3135" t="n">
            <v>20</v>
          </cell>
          <cell r="C3135" t="str">
            <v xml:space="preserve">SULPIRIDA 50 MG CX. 20 CAP.</v>
          </cell>
          <cell r="D3135" t="str">
            <v xml:space="preserve">EQUILID 50 MG</v>
          </cell>
          <cell r="E3135" t="str">
            <v>SANOFI-AVENTIS</v>
          </cell>
          <cell r="F3135" t="n">
            <v>1</v>
          </cell>
          <cell r="G3135" t="str">
            <v>CAP</v>
          </cell>
          <cell r="H3135" t="str">
            <v>NÃO</v>
          </cell>
          <cell r="I3135" t="n">
            <v>0.65383397777060881</v>
          </cell>
        </row>
        <row r="3136">
          <cell r="A3136" t="n">
            <v>92412033</v>
          </cell>
          <cell r="B3136" t="n">
            <v>20</v>
          </cell>
          <cell r="C3136" t="str">
            <v xml:space="preserve">BUDESONIDA - 400MCG</v>
          </cell>
          <cell r="D3136" t="str">
            <v xml:space="preserve">MIFLONIDE - 400MCG</v>
          </cell>
          <cell r="E3136" t="str">
            <v>NOVARTIS</v>
          </cell>
          <cell r="F3136" t="n">
            <v>1</v>
          </cell>
          <cell r="G3136" t="str">
            <v>COM</v>
          </cell>
          <cell r="H3136" t="str">
            <v>NÃO</v>
          </cell>
          <cell r="I3136" t="n">
            <v>0.97320755868197339</v>
          </cell>
        </row>
        <row r="3137">
          <cell r="A3137" t="n">
            <v>90211995</v>
          </cell>
          <cell r="B3137" t="n">
            <v>20</v>
          </cell>
          <cell r="C3137" t="str">
            <v xml:space="preserve">CLORIDRATO DE SERTRALINA - 50MG</v>
          </cell>
          <cell r="D3137" t="str">
            <v xml:space="preserve">SERTRALIN - 50MG</v>
          </cell>
          <cell r="E3137" t="str">
            <v xml:space="preserve">NEO QUIMICA</v>
          </cell>
          <cell r="F3137" t="n">
            <v>1</v>
          </cell>
          <cell r="G3137" t="str">
            <v>COM</v>
          </cell>
          <cell r="H3137" t="str">
            <v>NÃO</v>
          </cell>
          <cell r="I3137" t="n">
            <v>3.0428974119856962</v>
          </cell>
        </row>
        <row r="3138">
          <cell r="A3138" t="n">
            <v>90161700</v>
          </cell>
          <cell r="B3138" t="n">
            <v>20</v>
          </cell>
          <cell r="C3138" t="str">
            <v xml:space="preserve">DOMPERIDONA 10 MG CX. 20 CP</v>
          </cell>
          <cell r="D3138" t="str">
            <v xml:space="preserve">PERIDONA 10 MG CX. 20 CP</v>
          </cell>
          <cell r="E3138" t="str">
            <v xml:space="preserve">UCI - FARMA</v>
          </cell>
          <cell r="F3138" t="n">
            <v>1</v>
          </cell>
          <cell r="G3138" t="str">
            <v>COM</v>
          </cell>
          <cell r="H3138" t="str">
            <v>NÃO</v>
          </cell>
          <cell r="I3138" t="n">
            <v>0.72406195018847253</v>
          </cell>
        </row>
        <row r="3139">
          <cell r="A3139" t="n">
            <v>92416241</v>
          </cell>
          <cell r="B3139" t="n">
            <v>20</v>
          </cell>
          <cell r="C3139" t="str">
            <v xml:space="preserve">AMOXICILINA + ACIDO CLAVULANATO - 875MG  125MG</v>
          </cell>
          <cell r="D3139" t="str">
            <v xml:space="preserve">NOVAMOX - 875  125MG</v>
          </cell>
          <cell r="E3139" t="str">
            <v xml:space="preserve">ACHÉ LABORATÓRIOS FARMACÊUTICO</v>
          </cell>
          <cell r="F3139" t="n">
            <v>1</v>
          </cell>
          <cell r="G3139" t="str">
            <v>COM</v>
          </cell>
          <cell r="H3139" t="str">
            <v>NÃO</v>
          </cell>
          <cell r="I3139" t="n">
            <v>4.5579792367524279</v>
          </cell>
        </row>
        <row r="3140">
          <cell r="A3140" t="n">
            <v>90148088</v>
          </cell>
          <cell r="B3140" t="n">
            <v>20</v>
          </cell>
          <cell r="C3140" t="str">
            <v xml:space="preserve">RIFAMICINA 10 MGML SOL. TÓP. SPRAY  FR. X 20  ML</v>
          </cell>
          <cell r="D3140" t="str">
            <v xml:space="preserve">RIFASAN 10 MGML SOL. TÓP. SPRAY  FR. X 20  ML</v>
          </cell>
          <cell r="E3140" t="str">
            <v xml:space="preserve">EMS SA</v>
          </cell>
          <cell r="F3140" t="n">
            <v>20</v>
          </cell>
          <cell r="G3140" t="str">
            <v>ML</v>
          </cell>
          <cell r="H3140" t="str">
            <v>SIM</v>
          </cell>
          <cell r="I3140" t="n">
            <v>0.7119186225381775</v>
          </cell>
        </row>
        <row r="3141">
          <cell r="A3141" t="n">
            <v>92407935</v>
          </cell>
          <cell r="B3141" t="n">
            <v>20</v>
          </cell>
          <cell r="C3141" t="str">
            <v xml:space="preserve">LORATADINA - 10MG</v>
          </cell>
          <cell r="D3141" t="str">
            <v xml:space="preserve">LORATADINA - 10MG</v>
          </cell>
          <cell r="E3141" t="str">
            <v>RANBAXY</v>
          </cell>
          <cell r="F3141" t="n">
            <v>1</v>
          </cell>
          <cell r="G3141" t="str">
            <v>COM</v>
          </cell>
          <cell r="H3141" t="str">
            <v>NÃO</v>
          </cell>
          <cell r="I3141" t="n">
            <v>2.1685836195601014</v>
          </cell>
        </row>
        <row r="3142">
          <cell r="A3142" t="n">
            <v>90182022</v>
          </cell>
          <cell r="B3142" t="n">
            <v>20</v>
          </cell>
          <cell r="C3142" t="str">
            <v xml:space="preserve">CLORIDRATO DE AMITRIPTILINA - 25MG</v>
          </cell>
          <cell r="D3142" t="str">
            <v xml:space="preserve">CLORIDRATO DE AMITRIPTILINA - 25MG</v>
          </cell>
          <cell r="E3142" t="str">
            <v>MEDLEY</v>
          </cell>
          <cell r="F3142" t="n">
            <v>1</v>
          </cell>
          <cell r="G3142" t="str">
            <v>COM</v>
          </cell>
          <cell r="H3142" t="str">
            <v>NÃO</v>
          </cell>
          <cell r="I3142" t="n">
            <v>0.61516227878888918</v>
          </cell>
        </row>
        <row r="3143">
          <cell r="A3143" t="n">
            <v>92389953</v>
          </cell>
          <cell r="B3143" t="n">
            <v>20</v>
          </cell>
          <cell r="C3143" t="str">
            <v xml:space="preserve">FRUTOSE+ÁCIDO ASCÓRBICO+RIBOFLAVINA+PIRIDOXINA+NICOTINAMIDA</v>
          </cell>
          <cell r="D3143" t="str">
            <v xml:space="preserve">BIOFRUCTOSE SOL. INJ. CX. 3 AMP X 20 ML.</v>
          </cell>
          <cell r="E3143" t="str">
            <v>BUNKER</v>
          </cell>
          <cell r="F3143" t="n">
            <v>1</v>
          </cell>
          <cell r="G3143" t="str">
            <v>UN</v>
          </cell>
          <cell r="H3143" t="str">
            <v>NÃO</v>
          </cell>
          <cell r="I3143" t="n">
            <v>11.369651742790422</v>
          </cell>
        </row>
        <row r="3144">
          <cell r="A3144" t="n">
            <v>90494024</v>
          </cell>
          <cell r="B3144" t="n">
            <v>20</v>
          </cell>
          <cell r="C3144" t="str">
            <v xml:space="preserve">PENTOXIFILINA - 100MG  5ML</v>
          </cell>
          <cell r="D3144" t="str">
            <v xml:space="preserve">TRENTAL - 100MG  5ML</v>
          </cell>
          <cell r="E3144" t="str">
            <v>SANOFI-AVENTIS</v>
          </cell>
          <cell r="F3144" t="n">
            <v>1</v>
          </cell>
          <cell r="G3144" t="str">
            <v>AMP</v>
          </cell>
          <cell r="H3144" t="str">
            <v>NÃO</v>
          </cell>
          <cell r="I3144" t="n">
            <v>2.3869987084311384</v>
          </cell>
        </row>
        <row r="3145">
          <cell r="A3145" t="n">
            <v>92433022</v>
          </cell>
          <cell r="B3145" t="n">
            <v>20</v>
          </cell>
          <cell r="C3145" t="str">
            <v xml:space="preserve">PARACETAMOL - 500MG</v>
          </cell>
          <cell r="D3145" t="str">
            <v xml:space="preserve">TYLIDOL - 500MG</v>
          </cell>
          <cell r="E3145" t="str">
            <v xml:space="preserve">TEUTO BRAS.</v>
          </cell>
          <cell r="F3145" t="n">
            <v>1</v>
          </cell>
          <cell r="G3145" t="str">
            <v>COM</v>
          </cell>
          <cell r="H3145" t="str">
            <v>NÃO</v>
          </cell>
          <cell r="I3145" t="n">
            <v>0.57351214156666552</v>
          </cell>
        </row>
        <row r="3146">
          <cell r="A3146" t="n">
            <v>90196821</v>
          </cell>
          <cell r="B3146" t="n">
            <v>20</v>
          </cell>
          <cell r="C3146" t="str">
            <v xml:space="preserve">CLORIDRATO DE DILTIAZEM - 30MG</v>
          </cell>
          <cell r="D3146" t="str">
            <v xml:space="preserve">CARDIZEM  - 30MG</v>
          </cell>
          <cell r="E3146" t="str">
            <v xml:space="preserve">BOEHRINGER INGELHEIM</v>
          </cell>
          <cell r="F3146" t="n">
            <v>1</v>
          </cell>
          <cell r="G3146" t="str">
            <v>COM</v>
          </cell>
          <cell r="H3146" t="str">
            <v>NÃO</v>
          </cell>
          <cell r="I3146" t="n">
            <v>0.39672363817847273</v>
          </cell>
        </row>
        <row r="3147">
          <cell r="A3147" t="n">
            <v>90166299</v>
          </cell>
          <cell r="B3147" t="n">
            <v>20</v>
          </cell>
          <cell r="C3147" t="str">
            <v xml:space="preserve">MONTELUCASTE DE SÓDIO</v>
          </cell>
          <cell r="D3147" t="str">
            <v xml:space="preserve">SINGULAIR BABY 4 MG GRAN. CX. 10 SACHÊS X 500 MG</v>
          </cell>
          <cell r="E3147" t="str">
            <v xml:space="preserve">MERCK SHARP &amp; DOHME</v>
          </cell>
          <cell r="F3147" t="n">
            <v>1</v>
          </cell>
          <cell r="G3147" t="str">
            <v>UN</v>
          </cell>
          <cell r="H3147" t="str">
            <v>NÃO</v>
          </cell>
          <cell r="I3147" t="n">
            <v>5.6244064055080623</v>
          </cell>
        </row>
        <row r="3148">
          <cell r="A3148" t="n">
            <v>91299012</v>
          </cell>
          <cell r="B3148" t="n">
            <v>20</v>
          </cell>
          <cell r="C3148" t="str">
            <v xml:space="preserve">DROPROPIZINA - 1,5MGML  120ML XPE PED.</v>
          </cell>
          <cell r="D3148" t="str">
            <v xml:space="preserve">VIBRAL - 1,5MGML  120ML XPE PED.</v>
          </cell>
          <cell r="E3148" t="str">
            <v xml:space="preserve">SOLVAY FARMA</v>
          </cell>
          <cell r="F3148" t="n">
            <v>120</v>
          </cell>
          <cell r="G3148" t="str">
            <v>ML</v>
          </cell>
          <cell r="H3148" t="str">
            <v>SIM</v>
          </cell>
          <cell r="I3148" t="n">
            <v>0.10707926368478711</v>
          </cell>
        </row>
        <row r="3149">
          <cell r="A3149" t="n">
            <v>90209052</v>
          </cell>
          <cell r="B3149" t="n">
            <v>20</v>
          </cell>
          <cell r="C3149" t="str">
            <v xml:space="preserve">CAPTOPRIL - 25MG</v>
          </cell>
          <cell r="D3149" t="str">
            <v xml:space="preserve">CAPTOPRIL - 25MG</v>
          </cell>
          <cell r="E3149" t="str">
            <v xml:space="preserve">NEO QUIMICA</v>
          </cell>
          <cell r="F3149" t="n">
            <v>1</v>
          </cell>
          <cell r="G3149" t="str">
            <v>COM</v>
          </cell>
          <cell r="H3149" t="str">
            <v>NÃO</v>
          </cell>
          <cell r="I3149" t="n">
            <v>0.7251126840679728</v>
          </cell>
        </row>
        <row r="3150">
          <cell r="A3150" t="n">
            <v>92416152</v>
          </cell>
          <cell r="B3150" t="n">
            <v>20</v>
          </cell>
          <cell r="C3150" t="str">
            <v xml:space="preserve">DIPIRONA SODICA - 500MG</v>
          </cell>
          <cell r="D3150" t="str">
            <v xml:space="preserve">NOVALGINA - 500MG</v>
          </cell>
          <cell r="E3150" t="str">
            <v>SANOFI-AVENTIS</v>
          </cell>
          <cell r="F3150" t="n">
            <v>1</v>
          </cell>
          <cell r="G3150" t="str">
            <v>COM</v>
          </cell>
          <cell r="H3150" t="str">
            <v>NÃO</v>
          </cell>
          <cell r="I3150" t="n">
            <v>0.57556936616601129</v>
          </cell>
        </row>
        <row r="3151">
          <cell r="A3151" t="n">
            <v>90219821</v>
          </cell>
          <cell r="B3151" t="n">
            <v>20</v>
          </cell>
          <cell r="C3151" t="str">
            <v>PARACETAMOL</v>
          </cell>
          <cell r="D3151" t="str">
            <v xml:space="preserve">DORICO 500 MG CX. 100 CP.</v>
          </cell>
          <cell r="E3151" t="str">
            <v>SANOFI-AVENTIS</v>
          </cell>
          <cell r="F3151" t="n">
            <v>1</v>
          </cell>
          <cell r="G3151" t="str">
            <v>COM</v>
          </cell>
          <cell r="H3151" t="str">
            <v>NÃO</v>
          </cell>
          <cell r="I3151" t="n">
            <v>0.74822216236358174</v>
          </cell>
        </row>
        <row r="3152">
          <cell r="A3152" t="n">
            <v>90142721</v>
          </cell>
          <cell r="B3152" t="n">
            <v>20</v>
          </cell>
          <cell r="C3152" t="str">
            <v xml:space="preserve">OMEPRAZOL - 40MG</v>
          </cell>
          <cell r="D3152" t="str">
            <v xml:space="preserve">OMEPRAZIN - 40MG</v>
          </cell>
          <cell r="E3152" t="str">
            <v xml:space="preserve">EMS SA</v>
          </cell>
          <cell r="F3152" t="n">
            <v>1</v>
          </cell>
          <cell r="G3152" t="str">
            <v>CAP</v>
          </cell>
          <cell r="H3152" t="str">
            <v>NÃO</v>
          </cell>
          <cell r="I3152" t="n">
            <v>5.6004557711602896</v>
          </cell>
        </row>
        <row r="3153">
          <cell r="A3153" t="n">
            <v>90303075</v>
          </cell>
          <cell r="B3153" t="n">
            <v>20</v>
          </cell>
          <cell r="C3153" t="str">
            <v xml:space="preserve">LORATADINA 10 MG CX. 6 CP.</v>
          </cell>
          <cell r="D3153" t="str">
            <v xml:space="preserve">CLARITIN 10 MG CX. 6 CP.</v>
          </cell>
          <cell r="E3153" t="str">
            <v xml:space="preserve">SCHERING PLOUGHMANTECORP</v>
          </cell>
          <cell r="F3153" t="n">
            <v>1</v>
          </cell>
          <cell r="G3153" t="str">
            <v>COM</v>
          </cell>
          <cell r="H3153" t="str">
            <v>NÃO</v>
          </cell>
          <cell r="I3153" t="n">
            <v>2.7973013856470987</v>
          </cell>
        </row>
        <row r="3154">
          <cell r="A3154" t="n">
            <v>92401252</v>
          </cell>
          <cell r="B3154" t="n">
            <v>20</v>
          </cell>
          <cell r="C3154" t="str">
            <v xml:space="preserve">CLORIDRATO DE BROMEXINA 8 MG5 ML XPE FR. VD. X 120 ML + CP. MED.</v>
          </cell>
          <cell r="D3154" t="str">
            <v xml:space="preserve">CLORIDRATO DE BROMEXINA 8 MG5 ML XPE FR. VD. X 120 ML + CP. MED.</v>
          </cell>
          <cell r="E3154" t="str">
            <v>MEDLEY</v>
          </cell>
          <cell r="F3154" t="n">
            <v>120</v>
          </cell>
          <cell r="G3154" t="str">
            <v>ML</v>
          </cell>
          <cell r="H3154" t="str">
            <v>SIM</v>
          </cell>
          <cell r="I3154" t="n">
            <v>0.12945329004771783</v>
          </cell>
        </row>
        <row r="3155">
          <cell r="A3155" t="n">
            <v>90379047</v>
          </cell>
          <cell r="B3155" t="n">
            <v>20</v>
          </cell>
          <cell r="C3155" t="str">
            <v xml:space="preserve">BROMOPRIDA - 10MG</v>
          </cell>
          <cell r="D3155" t="str">
            <v xml:space="preserve">PLAMET - 10MG</v>
          </cell>
          <cell r="E3155" t="str">
            <v>LIBBS</v>
          </cell>
          <cell r="F3155" t="n">
            <v>1</v>
          </cell>
          <cell r="G3155" t="str">
            <v>COM</v>
          </cell>
          <cell r="H3155" t="str">
            <v>NÃO</v>
          </cell>
          <cell r="I3155" t="n">
            <v>1.5381680611942325</v>
          </cell>
        </row>
        <row r="3156">
          <cell r="A3156" t="n">
            <v>90223519</v>
          </cell>
          <cell r="B3156" t="n">
            <v>20</v>
          </cell>
          <cell r="C3156" t="str">
            <v xml:space="preserve">RISPERIDONA 2 MG CX. 20 CP.</v>
          </cell>
          <cell r="D3156" t="str">
            <v xml:space="preserve">RISPERIX 2 MG CX. 20 CP.</v>
          </cell>
          <cell r="E3156" t="str">
            <v>CELLOFARM</v>
          </cell>
          <cell r="F3156" t="n">
            <v>1</v>
          </cell>
          <cell r="G3156" t="str">
            <v>COM</v>
          </cell>
          <cell r="H3156" t="str">
            <v>NÃO</v>
          </cell>
          <cell r="I3156" t="n">
            <v>3.4077547350628752</v>
          </cell>
        </row>
        <row r="3157">
          <cell r="A3157" t="n">
            <v>92404332</v>
          </cell>
          <cell r="B3157" t="n">
            <v>20</v>
          </cell>
          <cell r="C3157" t="str">
            <v xml:space="preserve">NITRATO DE ISOCONAZOL - 10MGG  20GRA CREME</v>
          </cell>
          <cell r="D3157" t="str">
            <v xml:space="preserve">ICADEN - 10MGG  20GRA</v>
          </cell>
          <cell r="E3157" t="str">
            <v xml:space="preserve">SCHERING B.</v>
          </cell>
          <cell r="F3157" t="n">
            <v>1</v>
          </cell>
          <cell r="G3157" t="str">
            <v>UN</v>
          </cell>
          <cell r="H3157" t="str">
            <v>NÃO</v>
          </cell>
          <cell r="I3157" t="n">
            <v>1.4245863298269013</v>
          </cell>
        </row>
        <row r="3158">
          <cell r="A3158" t="n">
            <v>90300475</v>
          </cell>
          <cell r="B3158" t="n">
            <v>20</v>
          </cell>
          <cell r="C3158" t="str">
            <v>PARACETAMOL</v>
          </cell>
          <cell r="D3158" t="str">
            <v xml:space="preserve">TYNEO 750 MG CX. 100 CP.</v>
          </cell>
          <cell r="E3158" t="str">
            <v xml:space="preserve">NEO QUIMICA</v>
          </cell>
          <cell r="F3158" t="n">
            <v>1</v>
          </cell>
          <cell r="G3158" t="str">
            <v>COM</v>
          </cell>
          <cell r="H3158" t="str">
            <v>NÃO</v>
          </cell>
          <cell r="I3158" t="n">
            <v>0.71935936418409596</v>
          </cell>
        </row>
        <row r="3159">
          <cell r="A3159" t="n">
            <v>90305175</v>
          </cell>
          <cell r="B3159" t="n">
            <v>20</v>
          </cell>
          <cell r="C3159" t="str">
            <v xml:space="preserve">AGUA PARA INJETAVEIS SOL. INJ. SIST. FECH. BOLSA X 250 ML</v>
          </cell>
          <cell r="D3159" t="str">
            <v xml:space="preserve">AGUA PARA INJETAVEIS SOL. INJ. SIST. FECH. BOLSA X 250 ML</v>
          </cell>
          <cell r="E3159" t="str">
            <v>TEXON</v>
          </cell>
          <cell r="F3159" t="n">
            <v>1</v>
          </cell>
          <cell r="G3159" t="str">
            <v>UN</v>
          </cell>
          <cell r="H3159" t="str">
            <v>NÃO</v>
          </cell>
          <cell r="I3159" t="n">
            <v>6.2638785811095845</v>
          </cell>
        </row>
        <row r="3160">
          <cell r="A3160" t="n">
            <v>90153383</v>
          </cell>
          <cell r="B3160" t="n">
            <v>20</v>
          </cell>
          <cell r="C3160" t="str">
            <v xml:space="preserve">SUCCINATO DE SUMATRIPTANA - 50MG</v>
          </cell>
          <cell r="D3160" t="str">
            <v xml:space="preserve">SUCCINATO DE SUMATRIPTANA - 50MG</v>
          </cell>
          <cell r="E3160" t="str">
            <v>EUROFARMA</v>
          </cell>
          <cell r="F3160" t="n">
            <v>1</v>
          </cell>
          <cell r="G3160" t="str">
            <v>COM</v>
          </cell>
          <cell r="H3160" t="str">
            <v>NÃO</v>
          </cell>
          <cell r="I3160" t="n">
            <v>8.7680107560672553</v>
          </cell>
        </row>
        <row r="3161">
          <cell r="A3161" t="n">
            <v>90135644</v>
          </cell>
          <cell r="B3161" t="n">
            <v>20</v>
          </cell>
          <cell r="C3161" t="str">
            <v xml:space="preserve">SUCCINATO SÓDICO DE HIDROCORTISONA CORTISTON 100 MG PÓ LIOF. INJ. CX. 50 FA + DIL. X 2 ML</v>
          </cell>
          <cell r="D3161" t="str">
            <v xml:space="preserve">CORTISTON 100 MG PÓ LIOF. INJ. CX. 50 FA + DIL. X 2 ML</v>
          </cell>
          <cell r="E3161" t="str">
            <v>ARISTON</v>
          </cell>
          <cell r="F3161" t="n">
            <v>1</v>
          </cell>
          <cell r="G3161" t="str">
            <v>UN</v>
          </cell>
          <cell r="H3161" t="str">
            <v>NÃO</v>
          </cell>
          <cell r="I3161" t="n">
            <v>5.4649707271976062</v>
          </cell>
        </row>
        <row r="3162">
          <cell r="A3162" t="n">
            <v>92388035</v>
          </cell>
          <cell r="B3162" t="n">
            <v>20</v>
          </cell>
          <cell r="C3162" t="str">
            <v xml:space="preserve">ACETATO DE HIDROCORTISONA CREME 1% - 15GRA</v>
          </cell>
          <cell r="D3162" t="str">
            <v xml:space="preserve">BERLISON CREME 1% - 15GRA</v>
          </cell>
          <cell r="E3162" t="str">
            <v xml:space="preserve">INTENDIS DO BRASIL</v>
          </cell>
          <cell r="F3162" t="n">
            <v>15</v>
          </cell>
          <cell r="G3162" t="str">
            <v>G</v>
          </cell>
          <cell r="H3162" t="str">
            <v>SIM</v>
          </cell>
          <cell r="I3162" t="n">
            <v>0.87408174459354271</v>
          </cell>
        </row>
        <row r="3163">
          <cell r="A3163" t="n">
            <v>92402224</v>
          </cell>
          <cell r="B3163" t="n">
            <v>20</v>
          </cell>
          <cell r="C3163" t="str">
            <v xml:space="preserve">CLORIDRATO DE METFORMINA - 500MG</v>
          </cell>
          <cell r="D3163" t="str">
            <v xml:space="preserve">CLORIDRATO DE METFORMINA - 500MG</v>
          </cell>
          <cell r="E3163" t="str">
            <v>BIOSINTETICA</v>
          </cell>
          <cell r="F3163" t="n">
            <v>1</v>
          </cell>
          <cell r="G3163" t="str">
            <v>COM</v>
          </cell>
          <cell r="H3163" t="str">
            <v>NÃO</v>
          </cell>
          <cell r="I3163" t="n">
            <v>0.3099097790331084</v>
          </cell>
        </row>
        <row r="3164">
          <cell r="A3164" t="n">
            <v>92439209</v>
          </cell>
          <cell r="B3164" t="n">
            <v>20</v>
          </cell>
          <cell r="C3164" t="str">
            <v xml:space="preserve">CLORETO DE CÁLCIO+CLORETO DE POTÁSSIO+CLORETO DE SÓDIO+LACTATO DE SÓDIO</v>
          </cell>
          <cell r="D3164" t="str">
            <v xml:space="preserve">RINGER C LACTATO SOL. INJ. SIST. FECH. BOLSA PVC ISTARBAG X 500 ML</v>
          </cell>
          <cell r="E3164" t="str">
            <v xml:space="preserve">HALEX ISTAR INDÚSTRIA</v>
          </cell>
          <cell r="F3164" t="n">
            <v>1</v>
          </cell>
          <cell r="G3164" t="str">
            <v>UN</v>
          </cell>
          <cell r="H3164" t="str">
            <v>NÃO</v>
          </cell>
          <cell r="I3164" t="n">
            <v>7.2823293918761935</v>
          </cell>
        </row>
        <row r="3165">
          <cell r="A3165" t="n">
            <v>92470262</v>
          </cell>
          <cell r="B3165" t="n">
            <v>20</v>
          </cell>
          <cell r="C3165" t="str">
            <v xml:space="preserve">SINVASTATINA - 40MG</v>
          </cell>
          <cell r="D3165" t="str">
            <v xml:space="preserve">SINVASCOR - 40MG</v>
          </cell>
          <cell r="E3165" t="str">
            <v>BALDACCI</v>
          </cell>
          <cell r="F3165" t="n">
            <v>1</v>
          </cell>
          <cell r="G3165" t="str">
            <v>COM</v>
          </cell>
          <cell r="H3165" t="str">
            <v>NÃO</v>
          </cell>
          <cell r="I3165" t="n">
            <v>1.8127876257790367</v>
          </cell>
        </row>
        <row r="3166">
          <cell r="A3166" t="n">
            <v>90287118</v>
          </cell>
          <cell r="B3166" t="n">
            <v>20</v>
          </cell>
          <cell r="C3166" t="str">
            <v xml:space="preserve">MANITOL 20% SOL. INJ. SIST. FECH. CX. 35 BOLSA X 250 ML</v>
          </cell>
          <cell r="D3166" t="str">
            <v xml:space="preserve">MANITOL 20% SOL. INJ. SIST. FECH. CX. 35 BOLSA X 250 ML</v>
          </cell>
          <cell r="E3166" t="str">
            <v>J.P</v>
          </cell>
          <cell r="F3166" t="n">
            <v>1</v>
          </cell>
          <cell r="G3166" t="str">
            <v>UN</v>
          </cell>
          <cell r="H3166" t="str">
            <v>NÃO</v>
          </cell>
          <cell r="I3166" t="n">
            <v>10.859644024043961</v>
          </cell>
        </row>
        <row r="3167">
          <cell r="A3167" t="n">
            <v>90274253</v>
          </cell>
          <cell r="B3167" t="n">
            <v>20</v>
          </cell>
          <cell r="C3167" t="str">
            <v xml:space="preserve">GADOVERSETAMIDA 330,9 MGML SOL. INJ. FA X 10 ML</v>
          </cell>
          <cell r="D3167" t="str">
            <v xml:space="preserve">OPTIMARK 330,9 MGML SOL. INJ. FA X 10 ML</v>
          </cell>
          <cell r="E3167" t="str">
            <v xml:space="preserve">COVIDIEN MALLINCKRODT</v>
          </cell>
          <cell r="F3167" t="n">
            <v>10</v>
          </cell>
          <cell r="G3167" t="str">
            <v>ML</v>
          </cell>
          <cell r="H3167" t="str">
            <v>SIM</v>
          </cell>
          <cell r="I3167" t="n">
            <v>21.595805213886717</v>
          </cell>
        </row>
        <row r="3168">
          <cell r="A3168" t="n">
            <v>90260090</v>
          </cell>
          <cell r="B3168" t="n">
            <v>20</v>
          </cell>
          <cell r="C3168" t="str">
            <v xml:space="preserve">AMPICILINA - 500MG</v>
          </cell>
          <cell r="D3168" t="str">
            <v xml:space="preserve">AMPICILINA - 500MG</v>
          </cell>
          <cell r="E3168" t="str">
            <v>SANDOZ</v>
          </cell>
          <cell r="F3168" t="n">
            <v>1</v>
          </cell>
          <cell r="G3168" t="str">
            <v>CAP</v>
          </cell>
          <cell r="H3168" t="str">
            <v>NÃO</v>
          </cell>
          <cell r="I3168" t="n">
            <v>1.5874369515225</v>
          </cell>
        </row>
        <row r="3169">
          <cell r="A3169" t="n">
            <v>90907027</v>
          </cell>
          <cell r="B3169" t="n">
            <v>20</v>
          </cell>
          <cell r="C3169" t="str">
            <v xml:space="preserve">CARBONATO DE CALCIO + LACTOGLICONATO DE CALCIO - 500MG</v>
          </cell>
          <cell r="D3169" t="str">
            <v xml:space="preserve">CALCIUM F - 500MG</v>
          </cell>
          <cell r="E3169" t="str">
            <v>NOVARTIS</v>
          </cell>
          <cell r="F3169" t="n">
            <v>1</v>
          </cell>
          <cell r="G3169" t="str">
            <v>COM</v>
          </cell>
          <cell r="H3169" t="str">
            <v>NÃO</v>
          </cell>
          <cell r="I3169" t="n">
            <v>1.220551480770083</v>
          </cell>
        </row>
        <row r="3170">
          <cell r="A3170" t="n">
            <v>90126580</v>
          </cell>
          <cell r="B3170" t="n">
            <v>20</v>
          </cell>
          <cell r="C3170" t="str">
            <v xml:space="preserve">CETOCONAZOL 20 MGG CREME DERM. BISN. X 30 G</v>
          </cell>
          <cell r="D3170" t="str">
            <v xml:space="preserve">CETOCONAZOL 20 MGG CREME DERM. BISN. X 30 G</v>
          </cell>
          <cell r="E3170" t="str">
            <v>BIOSINTETICA</v>
          </cell>
          <cell r="F3170" t="n">
            <v>30</v>
          </cell>
          <cell r="G3170" t="str">
            <v>G</v>
          </cell>
          <cell r="H3170" t="str">
            <v>SIM</v>
          </cell>
          <cell r="I3170" t="n">
            <v>0.50184291164356754</v>
          </cell>
        </row>
        <row r="3171">
          <cell r="A3171" t="n">
            <v>90288661</v>
          </cell>
          <cell r="B3171" t="n">
            <v>20</v>
          </cell>
          <cell r="C3171" t="str">
            <v xml:space="preserve">TIAMINA+RIBOFLAVINA+PIRIDOXINA+NICOTINAMIDA+PANTOTENATO DE CÁLCIO</v>
          </cell>
          <cell r="D3171" t="str">
            <v xml:space="preserve">BENORMAL CX. 200 DRG.</v>
          </cell>
          <cell r="E3171" t="str">
            <v>CRISTALIA</v>
          </cell>
          <cell r="F3171" t="n">
            <v>1</v>
          </cell>
          <cell r="G3171" t="str">
            <v>DRG</v>
          </cell>
          <cell r="H3171" t="str">
            <v>NÃO</v>
          </cell>
          <cell r="I3171" t="n">
            <v>0.12562471586536084</v>
          </cell>
        </row>
        <row r="3172">
          <cell r="A3172" t="n">
            <v>90876482</v>
          </cell>
          <cell r="B3172" t="n">
            <v>20</v>
          </cell>
          <cell r="C3172" t="str">
            <v xml:space="preserve">CONCENTRADO PARA HEMODIÁLISE CPHD SOL. ÁCIDA NA 138,  CA 3,5 E K 2 MEQL FR. PLÁST. X 5 L</v>
          </cell>
          <cell r="D3172" t="str">
            <v xml:space="preserve">CONCENTRADO PARA HEMODIÁLISE CPHD SOL. ÁCIDA NA 138,  CA 3,5 E K 2 MEQL FR. PLÁST. X 5 L</v>
          </cell>
          <cell r="E3172" t="str">
            <v>FARMARIN</v>
          </cell>
          <cell r="F3172" t="n">
            <v>1</v>
          </cell>
          <cell r="G3172" t="str">
            <v>FR</v>
          </cell>
          <cell r="H3172" t="str">
            <v>NÃO</v>
          </cell>
          <cell r="I3172" t="n">
            <v>21.106093842970072</v>
          </cell>
        </row>
        <row r="3173">
          <cell r="A3173" t="n">
            <v>92409911</v>
          </cell>
          <cell r="B3173" t="n">
            <v>20</v>
          </cell>
          <cell r="C3173" t="str">
            <v xml:space="preserve">CLORETO DE CÁLCIO+CLORETO DE POTÁSSIO+CLORETO DE SÓDIO</v>
          </cell>
          <cell r="D3173" t="str">
            <v xml:space="preserve">RINGER SIMPLES SOL. INJ. SIST. FECH. BOLSA PVC ISTARBAG X 500 ML</v>
          </cell>
          <cell r="E3173" t="str">
            <v xml:space="preserve">HALEX ISTAR INDÚSTRIA</v>
          </cell>
          <cell r="F3173" t="n">
            <v>1</v>
          </cell>
          <cell r="G3173" t="str">
            <v>UN</v>
          </cell>
          <cell r="H3173" t="str">
            <v>NÃO</v>
          </cell>
          <cell r="I3173" t="n">
            <v>7.0116661682919093</v>
          </cell>
        </row>
        <row r="3174">
          <cell r="A3174" t="n">
            <v>92471218</v>
          </cell>
          <cell r="B3174" t="n">
            <v>20</v>
          </cell>
          <cell r="C3174" t="str">
            <v xml:space="preserve">DIMETICONA - 75MGML  15ML</v>
          </cell>
          <cell r="D3174" t="str">
            <v xml:space="preserve">MYLICON - 75MGML  15ML</v>
          </cell>
          <cell r="E3174" t="str">
            <v>JANSSEN-CILAG</v>
          </cell>
          <cell r="F3174" t="n">
            <v>300</v>
          </cell>
          <cell r="G3174" t="str">
            <v>GTS</v>
          </cell>
          <cell r="H3174" t="str">
            <v>SIM</v>
          </cell>
          <cell r="I3174" t="n">
            <v>0.062830110601067191</v>
          </cell>
        </row>
        <row r="3175">
          <cell r="A3175" t="n">
            <v>90233697</v>
          </cell>
          <cell r="B3175" t="n">
            <v>20</v>
          </cell>
          <cell r="C3175" t="str">
            <v xml:space="preserve">SULFASSALAZINA 500 MG FR. X 20 CP.</v>
          </cell>
          <cell r="D3175" t="str">
            <v xml:space="preserve">SALAZOPRIN 500 MG FR. X 20 CP.</v>
          </cell>
          <cell r="E3175" t="str">
            <v>CAZI</v>
          </cell>
          <cell r="F3175" t="n">
            <v>1</v>
          </cell>
          <cell r="G3175" t="str">
            <v>COM</v>
          </cell>
          <cell r="H3175" t="str">
            <v>NÃO</v>
          </cell>
          <cell r="I3175" t="n">
            <v>1.6108465315626717</v>
          </cell>
        </row>
        <row r="3176">
          <cell r="A3176" t="n">
            <v>90239814</v>
          </cell>
          <cell r="B3176" t="n">
            <v>20</v>
          </cell>
          <cell r="C3176" t="str">
            <v xml:space="preserve">MESALAZINA  800 MG CX. 30 CP. REV.</v>
          </cell>
          <cell r="D3176" t="str">
            <v xml:space="preserve">MESALAZINA 800 MG</v>
          </cell>
          <cell r="E3176" t="str">
            <v>GERMED</v>
          </cell>
          <cell r="F3176" t="n">
            <v>1</v>
          </cell>
          <cell r="G3176" t="str">
            <v>COM</v>
          </cell>
          <cell r="H3176" t="str">
            <v>NÃO</v>
          </cell>
          <cell r="I3176" t="n">
            <v>2.9835907856297958</v>
          </cell>
        </row>
        <row r="3177">
          <cell r="A3177" t="n">
            <v>90249089</v>
          </cell>
          <cell r="B3177" t="n">
            <v>20</v>
          </cell>
          <cell r="C3177" t="str">
            <v xml:space="preserve">SUCCINATO SÓDICO DE HIDROCORTISONA</v>
          </cell>
          <cell r="D3177" t="str">
            <v xml:space="preserve">CORTISON 500 MG PÓ INJ. CX. 50 FA + 50 AMP. DIL. X 2 ML</v>
          </cell>
          <cell r="E3177" t="str">
            <v>NOVAFARMA</v>
          </cell>
          <cell r="F3177" t="n">
            <v>1</v>
          </cell>
          <cell r="G3177" t="str">
            <v>UN</v>
          </cell>
          <cell r="H3177" t="str">
            <v>NÃO</v>
          </cell>
          <cell r="I3177" t="n">
            <v>8.3494160928228496</v>
          </cell>
        </row>
        <row r="3178">
          <cell r="A3178" t="n">
            <v>90595033</v>
          </cell>
          <cell r="B3178" t="n">
            <v>20</v>
          </cell>
          <cell r="C3178" t="str">
            <v xml:space="preserve">CARBAMAZEPINA - 100ML SUSP.</v>
          </cell>
          <cell r="D3178" t="str">
            <v xml:space="preserve">TEGRETOL - 100ML SUSP.</v>
          </cell>
          <cell r="E3178" t="str">
            <v>NOVARTIS</v>
          </cell>
          <cell r="F3178" t="n">
            <v>100</v>
          </cell>
          <cell r="G3178" t="str">
            <v>ML</v>
          </cell>
          <cell r="H3178" t="str">
            <v>SIM</v>
          </cell>
          <cell r="I3178" t="n">
            <v>0.1941118017610253</v>
          </cell>
        </row>
        <row r="3179">
          <cell r="A3179" t="n">
            <v>90286642</v>
          </cell>
          <cell r="B3179" t="n">
            <v>20</v>
          </cell>
          <cell r="C3179" t="str">
            <v xml:space="preserve">GLICOSE A 10% SOL. INJ. SIST. FECH. BOLSA X 250ML</v>
          </cell>
          <cell r="D3179" t="str">
            <v xml:space="preserve">SOLUÇÃO DE GLICOSE A 10% SOL. INJ. SIST. FECH. BOLSA X 250ML</v>
          </cell>
          <cell r="E3179" t="str">
            <v>BEKER</v>
          </cell>
          <cell r="F3179" t="n">
            <v>1</v>
          </cell>
          <cell r="G3179" t="str">
            <v>UN</v>
          </cell>
          <cell r="H3179" t="str">
            <v>NÃO</v>
          </cell>
          <cell r="I3179" t="n">
            <v>5.9373361230093682</v>
          </cell>
        </row>
        <row r="3180">
          <cell r="A3180" t="n">
            <v>92261620</v>
          </cell>
          <cell r="B3180" t="n">
            <v>20</v>
          </cell>
          <cell r="C3180" t="str">
            <v xml:space="preserve">METOCLOPRAMIDA - 10ML GTS</v>
          </cell>
          <cell r="D3180" t="str">
            <v xml:space="preserve">PLAMIVON - 10ML TS</v>
          </cell>
          <cell r="E3180" t="str">
            <v>BUNKER</v>
          </cell>
          <cell r="F3180" t="n">
            <v>200</v>
          </cell>
          <cell r="G3180" t="str">
            <v>GTS</v>
          </cell>
          <cell r="H3180" t="str">
            <v>SIM</v>
          </cell>
          <cell r="I3180" t="n">
            <v>0.047111816613772471</v>
          </cell>
        </row>
        <row r="3181">
          <cell r="A3181" t="n">
            <v>90351010</v>
          </cell>
          <cell r="B3181" t="n">
            <v>20</v>
          </cell>
          <cell r="C3181" t="str">
            <v xml:space="preserve">TRIANCINOLONA ( ACETONIDO ) + NEOMICINA ( SULFATO ) + GRAMICIDINA + NISTATINA CREME - 30GRA</v>
          </cell>
          <cell r="D3181" t="str">
            <v xml:space="preserve">OMCILON A-M CREME - 30GRA</v>
          </cell>
          <cell r="E3181" t="str">
            <v>B-MS</v>
          </cell>
          <cell r="F3181" t="n">
            <v>30</v>
          </cell>
          <cell r="G3181" t="str">
            <v>G</v>
          </cell>
          <cell r="H3181" t="str">
            <v>SIM</v>
          </cell>
          <cell r="I3181" t="n">
            <v>1.3809476277531763</v>
          </cell>
        </row>
        <row r="3182">
          <cell r="A3182" t="n">
            <v>90249674</v>
          </cell>
          <cell r="B3182" t="n">
            <v>20</v>
          </cell>
          <cell r="C3182" t="str">
            <v xml:space="preserve">SINVASTATINA 40 MG  CX.  10  CP. REV.</v>
          </cell>
          <cell r="D3182" t="str">
            <v xml:space="preserve">SINVASTATINA 40  MG  CX.  10  CP. REV.</v>
          </cell>
          <cell r="E3182" t="str">
            <v>SANDOZ</v>
          </cell>
          <cell r="F3182" t="n">
            <v>1</v>
          </cell>
          <cell r="G3182" t="str">
            <v>COM</v>
          </cell>
          <cell r="H3182" t="str">
            <v>NÃO</v>
          </cell>
          <cell r="I3182" t="n">
            <v>3.1727811984134493</v>
          </cell>
        </row>
        <row r="3183">
          <cell r="A3183" t="n">
            <v>90148398</v>
          </cell>
          <cell r="B3183" t="n">
            <v>20</v>
          </cell>
          <cell r="C3183" t="str">
            <v xml:space="preserve">CLORIDRATO DE PROMETAZINA 50 MG (25 MGML) SOL. INJ. CX. 50 AMP. X 2 ML</v>
          </cell>
          <cell r="D3183" t="str">
            <v xml:space="preserve">PROMECLOR 50 MG (25 MGML) SOL. INJ. CX. 50 AMP. X 2 ML</v>
          </cell>
          <cell r="E3183" t="str">
            <v xml:space="preserve">EMS SA</v>
          </cell>
          <cell r="F3183" t="n">
            <v>1</v>
          </cell>
          <cell r="G3183" t="str">
            <v>AMP</v>
          </cell>
          <cell r="H3183" t="str">
            <v>NÃO</v>
          </cell>
          <cell r="I3183" t="n">
            <v>0.95794027114670688</v>
          </cell>
        </row>
        <row r="3184">
          <cell r="A3184" t="n">
            <v>90128575</v>
          </cell>
          <cell r="B3184" t="n">
            <v>20</v>
          </cell>
          <cell r="C3184" t="str">
            <v xml:space="preserve">MONONITRATO DE ISOSSORBIDA 40 MG CX. 20 CP.</v>
          </cell>
          <cell r="D3184" t="str">
            <v xml:space="preserve">MONONITRATO DE ISOSSORBIDA 40 MG CX. 20 CP.</v>
          </cell>
          <cell r="E3184" t="str">
            <v>BIOSINTETICA</v>
          </cell>
          <cell r="F3184" t="n">
            <v>1</v>
          </cell>
          <cell r="G3184" t="str">
            <v>COM</v>
          </cell>
          <cell r="H3184" t="str">
            <v>NÃO</v>
          </cell>
          <cell r="I3184" t="n">
            <v>0.64322324873629388</v>
          </cell>
        </row>
        <row r="3185">
          <cell r="A3185" t="n">
            <v>90286839</v>
          </cell>
          <cell r="B3185" t="n">
            <v>20</v>
          </cell>
          <cell r="C3185" t="str">
            <v xml:space="preserve">GLICOSE+CLORETO DE SÓDIO SOL. INJ. SIST. FECH. CX. 20 BOLSA X 500 ML</v>
          </cell>
          <cell r="D3185" t="str">
            <v xml:space="preserve">GLICOFISIOLÓGICO SOL. INJ. SIST. FECH. CX. 20 BOLSA X 500 ML</v>
          </cell>
          <cell r="E3185" t="str">
            <v>J.P</v>
          </cell>
          <cell r="F3185" t="n">
            <v>1</v>
          </cell>
          <cell r="G3185" t="str">
            <v>UN</v>
          </cell>
          <cell r="H3185" t="str">
            <v>NÃO</v>
          </cell>
          <cell r="I3185" t="n">
            <v>6.8590094127540731</v>
          </cell>
        </row>
        <row r="3186">
          <cell r="A3186" t="n">
            <v>92419003</v>
          </cell>
          <cell r="B3186" t="n">
            <v>20</v>
          </cell>
          <cell r="C3186" t="str">
            <v xml:space="preserve">PENTOXIFILINA - 100MG  5ML</v>
          </cell>
          <cell r="D3186" t="str">
            <v xml:space="preserve">PENTOX - 100MG  5ML</v>
          </cell>
          <cell r="E3186" t="str">
            <v>FARMASA</v>
          </cell>
          <cell r="F3186" t="n">
            <v>1</v>
          </cell>
          <cell r="G3186" t="str">
            <v>AMP</v>
          </cell>
          <cell r="H3186" t="str">
            <v>NÃO</v>
          </cell>
          <cell r="I3186" t="n">
            <v>2.4184065861736537</v>
          </cell>
        </row>
        <row r="3187">
          <cell r="A3187" t="n">
            <v>90311639</v>
          </cell>
          <cell r="B3187" t="n">
            <v>20</v>
          </cell>
          <cell r="C3187" t="str">
            <v xml:space="preserve">ALBENDAZOL 400 MG CX. 80 CP. MAST.</v>
          </cell>
          <cell r="D3187" t="str">
            <v xml:space="preserve">ALBENDAZOL 400 MG CX. 80 CP. MAST.</v>
          </cell>
          <cell r="E3187" t="str">
            <v xml:space="preserve">PRATI DONADUZZI</v>
          </cell>
          <cell r="F3187" t="n">
            <v>1</v>
          </cell>
          <cell r="G3187" t="str">
            <v xml:space="preserve">COM MST</v>
          </cell>
          <cell r="H3187" t="str">
            <v>NÃO</v>
          </cell>
          <cell r="I3187" t="n">
            <v>2.5673967363044699</v>
          </cell>
        </row>
        <row r="3188">
          <cell r="A3188" t="n">
            <v>90020979</v>
          </cell>
          <cell r="B3188" t="n">
            <v>20</v>
          </cell>
          <cell r="C3188" t="str">
            <v xml:space="preserve">NEOMICINA 500MG</v>
          </cell>
          <cell r="D3188" t="str">
            <v xml:space="preserve">NEOMICINA 500MG</v>
          </cell>
          <cell r="E3188" t="str">
            <v>MANIPULADO</v>
          </cell>
          <cell r="F3188" t="n">
            <v>1</v>
          </cell>
          <cell r="G3188" t="str">
            <v>CAP</v>
          </cell>
          <cell r="H3188" t="str">
            <v>NÃO</v>
          </cell>
          <cell r="I3188" t="n">
            <v>0.8704050132843999</v>
          </cell>
        </row>
        <row r="3189">
          <cell r="A3189" t="n">
            <v>92421881</v>
          </cell>
          <cell r="B3189" t="n">
            <v>20</v>
          </cell>
          <cell r="C3189" t="str">
            <v xml:space="preserve">PROPOFOL - 10MG  50ML</v>
          </cell>
          <cell r="D3189" t="str">
            <v xml:space="preserve">PRONEST - 10MG  50ML</v>
          </cell>
          <cell r="E3189" t="str">
            <v>MEIZLER</v>
          </cell>
          <cell r="F3189" t="n">
            <v>50</v>
          </cell>
          <cell r="G3189" t="str">
            <v>ML</v>
          </cell>
          <cell r="H3189" t="str">
            <v>SIM</v>
          </cell>
          <cell r="I3189" t="n">
            <v>1.0207560266317368</v>
          </cell>
        </row>
        <row r="3190">
          <cell r="A3190" t="n">
            <v>92368166</v>
          </cell>
          <cell r="B3190" t="n">
            <v>20</v>
          </cell>
          <cell r="C3190" t="str">
            <v xml:space="preserve">TARTARATO DE BRIMONIDINA 0,2% SOL. OFT. FR. PLÁST. GTS.  X 5 ML</v>
          </cell>
          <cell r="D3190" t="str">
            <v xml:space="preserve">ALPHAGAN 0,2% SOL. OFT. FR. PLÁST. GTS.  X 5 ML</v>
          </cell>
          <cell r="E3190" t="str">
            <v>ALLERGAN</v>
          </cell>
          <cell r="F3190" t="n">
            <v>100</v>
          </cell>
          <cell r="G3190" t="str">
            <v>GTS</v>
          </cell>
          <cell r="H3190" t="str">
            <v>SIM</v>
          </cell>
          <cell r="I3190" t="n">
            <v>0.7015554598752799</v>
          </cell>
        </row>
        <row r="3191">
          <cell r="A3191" t="n">
            <v>90216300</v>
          </cell>
          <cell r="B3191" t="n">
            <v>20</v>
          </cell>
          <cell r="C3191" t="str">
            <v xml:space="preserve">DIAZEPAM 10 MG CX. 20 CP.</v>
          </cell>
          <cell r="D3191" t="str">
            <v xml:space="preserve">DIAZEFAST 10 MG CX. 20 CP.</v>
          </cell>
          <cell r="E3191" t="str">
            <v xml:space="preserve">GERMED PHARMA</v>
          </cell>
          <cell r="F3191" t="n">
            <v>1</v>
          </cell>
          <cell r="G3191" t="str">
            <v>COM</v>
          </cell>
          <cell r="H3191" t="str">
            <v>NÃO</v>
          </cell>
          <cell r="I3191" t="n">
            <v>0.59674967710778459</v>
          </cell>
        </row>
        <row r="3192">
          <cell r="A3192" t="n">
            <v>92456359</v>
          </cell>
          <cell r="B3192" t="n">
            <v>20</v>
          </cell>
          <cell r="C3192" t="str">
            <v xml:space="preserve">CLORTALIDONA - 25MG</v>
          </cell>
          <cell r="D3192" t="str">
            <v xml:space="preserve">CLORTALIDONA - 25MG</v>
          </cell>
          <cell r="E3192" t="str">
            <v xml:space="preserve">EMS SA</v>
          </cell>
          <cell r="F3192" t="n">
            <v>1</v>
          </cell>
          <cell r="G3192" t="str">
            <v>COM</v>
          </cell>
          <cell r="H3192" t="str">
            <v>NÃO</v>
          </cell>
          <cell r="I3192" t="n">
            <v>0.32960866793697818</v>
          </cell>
        </row>
        <row r="3193">
          <cell r="A3193" t="n">
            <v>90257286</v>
          </cell>
          <cell r="B3193" t="n">
            <v>20</v>
          </cell>
          <cell r="C3193" t="str">
            <v xml:space="preserve">MALEATO DE ENALAPRIL 10 MG CX. 100 CP.</v>
          </cell>
          <cell r="D3193" t="str">
            <v xml:space="preserve">MALEATO DE ENALAPRIL 10 MG CX. 100 CP.</v>
          </cell>
          <cell r="E3193" t="str">
            <v xml:space="preserve">TEUTO BRAS.</v>
          </cell>
          <cell r="F3193" t="n">
            <v>1</v>
          </cell>
          <cell r="G3193" t="str">
            <v>COM</v>
          </cell>
          <cell r="H3193" t="str">
            <v>NÃO</v>
          </cell>
          <cell r="I3193" t="n">
            <v>0.94102053374584982</v>
          </cell>
        </row>
        <row r="3194">
          <cell r="A3194" t="n">
            <v>92250335</v>
          </cell>
          <cell r="B3194" t="n">
            <v>20</v>
          </cell>
          <cell r="C3194" t="str">
            <v xml:space="preserve">VITAMINAS DO COMPLEXO B</v>
          </cell>
          <cell r="D3194" t="str">
            <v>COMPLEVITAM</v>
          </cell>
          <cell r="E3194" t="str">
            <v>BUNKER</v>
          </cell>
          <cell r="F3194" t="n">
            <v>1</v>
          </cell>
          <cell r="G3194" t="str">
            <v>DRG</v>
          </cell>
          <cell r="H3194" t="str">
            <v>NÃO</v>
          </cell>
          <cell r="I3194" t="n">
            <v>0.32978271629640737</v>
          </cell>
        </row>
        <row r="3195">
          <cell r="A3195" t="n">
            <v>90125150</v>
          </cell>
          <cell r="B3195" t="n">
            <v>20</v>
          </cell>
          <cell r="C3195" t="str">
            <v xml:space="preserve">CLORIDRATO DE PROPRANOLOL - 40MG</v>
          </cell>
          <cell r="D3195" t="str">
            <v xml:space="preserve">CLORIDRATO DE PROPRANOLOL - 40MG</v>
          </cell>
          <cell r="E3195" t="str">
            <v xml:space="preserve">UNIAO QUIMICA</v>
          </cell>
          <cell r="F3195" t="n">
            <v>1</v>
          </cell>
          <cell r="G3195" t="str">
            <v>COM</v>
          </cell>
          <cell r="H3195" t="str">
            <v>NÃO</v>
          </cell>
          <cell r="I3195" t="n">
            <v>0.19426177224912292</v>
          </cell>
        </row>
        <row r="3196">
          <cell r="A3196" t="n">
            <v>92456871</v>
          </cell>
          <cell r="B3196" t="n">
            <v>20</v>
          </cell>
          <cell r="C3196" t="str">
            <v xml:space="preserve">LEVOFLOXACINO - 500MG</v>
          </cell>
          <cell r="D3196" t="str">
            <v xml:space="preserve">LEVOFLOXACINO - 500MG</v>
          </cell>
          <cell r="E3196" t="str">
            <v>EUROFARMA</v>
          </cell>
          <cell r="F3196" t="n">
            <v>1</v>
          </cell>
          <cell r="G3196" t="str">
            <v>COM</v>
          </cell>
          <cell r="H3196" t="str">
            <v>NÃO</v>
          </cell>
          <cell r="I3196" t="n">
            <v>10.03219919042682</v>
          </cell>
        </row>
        <row r="3197">
          <cell r="A3197" t="n">
            <v>90248651</v>
          </cell>
          <cell r="B3197" t="n">
            <v>20</v>
          </cell>
          <cell r="C3197" t="str">
            <v>CITALOPRAM</v>
          </cell>
          <cell r="D3197" t="str">
            <v xml:space="preserve">CITALOPRAM 20 MG CX. 30 CP. REV.</v>
          </cell>
          <cell r="E3197" t="str">
            <v xml:space="preserve">ZYDUS HEALTHCARE BRASIL LTDA</v>
          </cell>
          <cell r="F3197" t="n">
            <v>1</v>
          </cell>
          <cell r="G3197" t="str">
            <v>COM</v>
          </cell>
          <cell r="H3197" t="str">
            <v>NÃO</v>
          </cell>
          <cell r="I3197" t="n">
            <v>1.8220868873815388</v>
          </cell>
        </row>
        <row r="3198">
          <cell r="A3198" t="n">
            <v>90272382</v>
          </cell>
          <cell r="B3198" t="n">
            <v>20</v>
          </cell>
          <cell r="C3198" t="str">
            <v xml:space="preserve">ALPRAZOLAM - 0,25MG</v>
          </cell>
          <cell r="D3198" t="str">
            <v xml:space="preserve">ALPRAZOLAM - 0,25MG</v>
          </cell>
          <cell r="E3198" t="str">
            <v>MEDLEY</v>
          </cell>
          <cell r="F3198" t="n">
            <v>1</v>
          </cell>
          <cell r="G3198" t="str">
            <v>COM</v>
          </cell>
          <cell r="H3198" t="str">
            <v>NÃO</v>
          </cell>
          <cell r="I3198" t="n">
            <v>0.42088696455717878</v>
          </cell>
        </row>
        <row r="3199">
          <cell r="A3199" t="n">
            <v>92434100</v>
          </cell>
          <cell r="B3199" t="n">
            <v>20</v>
          </cell>
          <cell r="C3199" t="str">
            <v xml:space="preserve">ACIDO URSODESOXICOLICO - 50MG</v>
          </cell>
          <cell r="D3199" t="str">
            <v xml:space="preserve">URSACOL - 50MG</v>
          </cell>
          <cell r="E3199" t="str">
            <v>ZAMBON</v>
          </cell>
          <cell r="F3199" t="n">
            <v>1</v>
          </cell>
          <cell r="G3199" t="str">
            <v>COM</v>
          </cell>
          <cell r="H3199" t="str">
            <v>NÃO</v>
          </cell>
          <cell r="I3199" t="n">
            <v>1.2877194348320207</v>
          </cell>
        </row>
        <row r="3200">
          <cell r="A3200" t="n">
            <v>90125436</v>
          </cell>
          <cell r="B3200" t="n">
            <v>20</v>
          </cell>
          <cell r="C3200" t="str">
            <v xml:space="preserve">CAPTOPRIL - 50MG</v>
          </cell>
          <cell r="D3200" t="str">
            <v xml:space="preserve">CAPOTRAT - 50MG</v>
          </cell>
          <cell r="E3200" t="str">
            <v xml:space="preserve">UNIAO QUIMICA</v>
          </cell>
          <cell r="F3200" t="n">
            <v>1</v>
          </cell>
          <cell r="G3200" t="str">
            <v>COM</v>
          </cell>
          <cell r="H3200" t="str">
            <v>NÃO</v>
          </cell>
          <cell r="I3200" t="n">
            <v>1.2092032930868268</v>
          </cell>
        </row>
        <row r="3201">
          <cell r="A3201" t="n">
            <v>90241398</v>
          </cell>
          <cell r="B3201" t="n">
            <v>20</v>
          </cell>
          <cell r="C3201" t="str">
            <v xml:space="preserve">CEFALEXINA - 500MG</v>
          </cell>
          <cell r="D3201" t="str">
            <v xml:space="preserve">KEFORAL - 500MG</v>
          </cell>
          <cell r="E3201" t="str">
            <v>ABL</v>
          </cell>
          <cell r="F3201" t="n">
            <v>1</v>
          </cell>
          <cell r="G3201" t="str">
            <v>CAP</v>
          </cell>
          <cell r="H3201" t="str">
            <v>NÃO</v>
          </cell>
          <cell r="I3201" t="n">
            <v>3.6181342396372362</v>
          </cell>
        </row>
        <row r="3202">
          <cell r="A3202" t="n">
            <v>90124120</v>
          </cell>
          <cell r="B3202" t="n">
            <v>20</v>
          </cell>
          <cell r="C3202" t="str">
            <v xml:space="preserve">NORFLOXACINO - 400MG</v>
          </cell>
          <cell r="D3202" t="str">
            <v xml:space="preserve">NORFLOXACINO 400  MG  CX.  14  CP.</v>
          </cell>
          <cell r="E3202" t="str">
            <v xml:space="preserve">UNIAO QUIMICA</v>
          </cell>
          <cell r="F3202" t="n">
            <v>1</v>
          </cell>
          <cell r="G3202" t="str">
            <v>COM</v>
          </cell>
          <cell r="H3202" t="str">
            <v>NÃO</v>
          </cell>
          <cell r="I3202" t="n">
            <v>2.6469710879364294</v>
          </cell>
        </row>
        <row r="3203">
          <cell r="A3203" t="n">
            <v>90143523</v>
          </cell>
          <cell r="B3203" t="n">
            <v>20</v>
          </cell>
          <cell r="C3203" t="str">
            <v xml:space="preserve">CLORIDRATO DE RANITIDINA - 150MG</v>
          </cell>
          <cell r="D3203" t="str">
            <v xml:space="preserve">CLORIDRATO DE RANITIDINA - 150MG</v>
          </cell>
          <cell r="E3203" t="str">
            <v xml:space="preserve">EMS SA</v>
          </cell>
          <cell r="F3203" t="n">
            <v>1</v>
          </cell>
          <cell r="G3203" t="str">
            <v>COM</v>
          </cell>
          <cell r="H3203" t="str">
            <v>NÃO</v>
          </cell>
          <cell r="I3203" t="n">
            <v>1.2377633789603504</v>
          </cell>
        </row>
        <row r="3204">
          <cell r="A3204" t="n">
            <v>90125266</v>
          </cell>
          <cell r="B3204" t="n">
            <v>20</v>
          </cell>
          <cell r="C3204" t="str">
            <v xml:space="preserve">SULFATO DE MORFINA PENTAIDRATADO - 0,2 MGML</v>
          </cell>
          <cell r="D3204" t="str">
            <v xml:space="preserve">DOLO MOFF - 0,2 MGML</v>
          </cell>
          <cell r="E3204" t="str">
            <v xml:space="preserve">UNIAO QUIMICA</v>
          </cell>
          <cell r="F3204" t="n">
            <v>1</v>
          </cell>
          <cell r="G3204" t="str">
            <v>ML</v>
          </cell>
          <cell r="H3204" t="str">
            <v>NÃO</v>
          </cell>
          <cell r="I3204" t="n">
            <v>4.5834707021202243</v>
          </cell>
        </row>
        <row r="3205">
          <cell r="A3205" t="n">
            <v>90235991</v>
          </cell>
          <cell r="B3205" t="n">
            <v>20</v>
          </cell>
          <cell r="C3205" t="str">
            <v xml:space="preserve">CEFALOTINA SÓDICA 1 G PÓ SOL. INJ. FA VD. + DIL. AMP. X 5 ML</v>
          </cell>
          <cell r="D3205" t="str">
            <v xml:space="preserve">CEFALOTINA SÓDICA 1 G PÓ SOL. INJ. FA VD. + DIL. AMP. X 5 ML</v>
          </cell>
          <cell r="E3205" t="str">
            <v>AUROBINDO</v>
          </cell>
          <cell r="F3205" t="n">
            <v>1</v>
          </cell>
          <cell r="G3205" t="str">
            <v>FA</v>
          </cell>
          <cell r="H3205" t="str">
            <v>NÃO</v>
          </cell>
          <cell r="I3205" t="n">
            <v>5.6341745665357754</v>
          </cell>
        </row>
        <row r="3206">
          <cell r="A3206" t="n">
            <v>90248376</v>
          </cell>
          <cell r="B3206" t="n">
            <v>20</v>
          </cell>
          <cell r="C3206" t="str">
            <v xml:space="preserve">NIMESULIDA 100 MG CX. 12 CP.</v>
          </cell>
          <cell r="D3206" t="str">
            <v xml:space="preserve">OPTAFLAN 100 MG CX. 12 CP.</v>
          </cell>
          <cell r="E3206" t="str">
            <v>GALLIA</v>
          </cell>
          <cell r="F3206" t="n">
            <v>1</v>
          </cell>
          <cell r="G3206" t="str">
            <v>COM</v>
          </cell>
          <cell r="H3206" t="str">
            <v>NÃO</v>
          </cell>
          <cell r="I3206" t="n">
            <v>1.8773760184559856</v>
          </cell>
        </row>
        <row r="3207">
          <cell r="A3207" t="n">
            <v>92381146</v>
          </cell>
          <cell r="B3207" t="n">
            <v>20</v>
          </cell>
          <cell r="C3207" t="str">
            <v xml:space="preserve">DIPIRONA SODICA - 500MG  20ML SOL. ORAL</v>
          </cell>
          <cell r="D3207" t="str">
            <v xml:space="preserve">ANADOR - 500MG  20ML</v>
          </cell>
          <cell r="E3207" t="str">
            <v xml:space="preserve">BOEHRINGER INGELHEIM</v>
          </cell>
          <cell r="F3207" t="n">
            <v>20</v>
          </cell>
          <cell r="G3207" t="str">
            <v>ML</v>
          </cell>
          <cell r="H3207" t="str">
            <v>SIM</v>
          </cell>
          <cell r="I3207" t="n">
            <v>0.6666465919065514</v>
          </cell>
        </row>
        <row r="3208">
          <cell r="A3208" t="n">
            <v>90270185</v>
          </cell>
          <cell r="B3208" t="n">
            <v>20</v>
          </cell>
          <cell r="C3208" t="str">
            <v xml:space="preserve">DIAZEPAM 5 MG CX. 200 CP.</v>
          </cell>
          <cell r="D3208" t="str">
            <v xml:space="preserve">COMPAZ 5 MG CX. 200 CP.</v>
          </cell>
          <cell r="E3208" t="str">
            <v>CRISTALIA</v>
          </cell>
          <cell r="F3208" t="n">
            <v>1</v>
          </cell>
          <cell r="G3208" t="str">
            <v>COM</v>
          </cell>
          <cell r="H3208" t="str">
            <v>NÃO</v>
          </cell>
          <cell r="I3208" t="n">
            <v>0.11331936714532172</v>
          </cell>
        </row>
        <row r="3209">
          <cell r="A3209" t="n">
            <v>90137116</v>
          </cell>
          <cell r="B3209" t="n">
            <v>20</v>
          </cell>
          <cell r="C3209" t="str">
            <v xml:space="preserve">ESCINA SÓDICA+SALICILATO DE DIETILAMINA</v>
          </cell>
          <cell r="D3209" t="str">
            <v xml:space="preserve">REPARIL GEL DERM. BISN. X 30 G.</v>
          </cell>
          <cell r="E3209" t="str">
            <v xml:space="preserve">NYCOMED PHARMA</v>
          </cell>
          <cell r="F3209" t="n">
            <v>30</v>
          </cell>
          <cell r="G3209" t="str">
            <v>G</v>
          </cell>
          <cell r="H3209" t="str">
            <v>SIM</v>
          </cell>
          <cell r="I3209" t="n">
            <v>0.55746333827164141</v>
          </cell>
        </row>
        <row r="3210">
          <cell r="A3210" t="n">
            <v>92438784</v>
          </cell>
          <cell r="B3210" t="n">
            <v>20</v>
          </cell>
          <cell r="C3210" t="str">
            <v xml:space="preserve">METRONIDAZOL - 40MG  100ML</v>
          </cell>
          <cell r="D3210" t="str">
            <v xml:space="preserve">FLAGYL - 40MG  100ML</v>
          </cell>
          <cell r="E3210" t="str">
            <v>SANOFI-AVENTIS</v>
          </cell>
          <cell r="F3210" t="n">
            <v>100</v>
          </cell>
          <cell r="G3210" t="str">
            <v>ML</v>
          </cell>
          <cell r="H3210" t="str">
            <v>SIM</v>
          </cell>
          <cell r="I3210" t="n">
            <v>0.16188481020760245</v>
          </cell>
        </row>
        <row r="3211">
          <cell r="A3211" t="n">
            <v>90590023</v>
          </cell>
          <cell r="B3211" t="n">
            <v>20</v>
          </cell>
          <cell r="C3211" t="str">
            <v xml:space="preserve">FLUCONAZOL 100 MG CX. 8 CAP</v>
          </cell>
          <cell r="D3211" t="str">
            <v xml:space="preserve">ZOLTEC 100 MG CX. 8 CAP</v>
          </cell>
          <cell r="E3211" t="str">
            <v xml:space="preserve">PHARMACIA PFIZER</v>
          </cell>
          <cell r="F3211" t="n">
            <v>1</v>
          </cell>
          <cell r="G3211" t="str">
            <v>CAP</v>
          </cell>
          <cell r="H3211" t="str">
            <v>NÃO</v>
          </cell>
          <cell r="I3211" t="n">
            <v>38.980560798272791</v>
          </cell>
        </row>
        <row r="3212">
          <cell r="A3212" t="n">
            <v>90249712</v>
          </cell>
          <cell r="B3212" t="n">
            <v>20</v>
          </cell>
          <cell r="C3212" t="str">
            <v xml:space="preserve">SINVASTATINA - 10MG</v>
          </cell>
          <cell r="D3212" t="str">
            <v xml:space="preserve">SINVASTATINA - 10MG</v>
          </cell>
          <cell r="E3212" t="str">
            <v>SANDOZ</v>
          </cell>
          <cell r="F3212" t="n">
            <v>1</v>
          </cell>
          <cell r="G3212" t="str">
            <v>COM</v>
          </cell>
          <cell r="H3212" t="str">
            <v>NÃO</v>
          </cell>
          <cell r="I3212" t="n">
            <v>2.1604592792398591</v>
          </cell>
        </row>
        <row r="3213">
          <cell r="A3213" t="n">
            <v>90242980</v>
          </cell>
          <cell r="B3213" t="n">
            <v>20</v>
          </cell>
          <cell r="C3213" t="str">
            <v xml:space="preserve">DEXAMETASONA - 4MG</v>
          </cell>
          <cell r="D3213" t="str">
            <v xml:space="preserve">DEXAMETASONA - 4MG</v>
          </cell>
          <cell r="E3213" t="str">
            <v xml:space="preserve">EUROGENUS - LEGRAND</v>
          </cell>
          <cell r="F3213" t="n">
            <v>1</v>
          </cell>
          <cell r="G3213" t="str">
            <v>UN</v>
          </cell>
          <cell r="H3213" t="str">
            <v>NÃO</v>
          </cell>
          <cell r="I3213" t="n">
            <v>0.86337286629343724</v>
          </cell>
        </row>
        <row r="3214">
          <cell r="A3214" t="n">
            <v>90218825</v>
          </cell>
          <cell r="B3214" t="n">
            <v>20</v>
          </cell>
          <cell r="C3214" t="str">
            <v>PANTOPRAZOL</v>
          </cell>
          <cell r="D3214" t="str">
            <v xml:space="preserve">PANTOPAZ 20 MG CX. 28 CP. REV.</v>
          </cell>
          <cell r="E3214" t="str">
            <v>HEXAL</v>
          </cell>
          <cell r="F3214" t="n">
            <v>1</v>
          </cell>
          <cell r="G3214" t="str">
            <v>COM</v>
          </cell>
          <cell r="H3214" t="str">
            <v>NÃO</v>
          </cell>
          <cell r="I3214" t="n">
            <v>1.2057031730102648</v>
          </cell>
        </row>
        <row r="3215">
          <cell r="A3215" t="n">
            <v>90428013</v>
          </cell>
          <cell r="B3215" t="n">
            <v>20</v>
          </cell>
          <cell r="C3215" t="str">
            <v xml:space="preserve">CLORIDRATO DE TIZANIDINA  - 2MG</v>
          </cell>
          <cell r="D3215" t="str">
            <v xml:space="preserve">SIRDALUD - 2MG</v>
          </cell>
          <cell r="E3215" t="str">
            <v>NOVARTIS</v>
          </cell>
          <cell r="F3215" t="n">
            <v>1</v>
          </cell>
          <cell r="G3215" t="str">
            <v>COM</v>
          </cell>
          <cell r="H3215" t="str">
            <v>NÃO</v>
          </cell>
          <cell r="I3215" t="n">
            <v>1.333562823026988</v>
          </cell>
        </row>
        <row r="3216">
          <cell r="A3216" t="n">
            <v>92420648</v>
          </cell>
          <cell r="B3216" t="n">
            <v>20</v>
          </cell>
          <cell r="C3216" t="str">
            <v xml:space="preserve">PRAVASTATINA - 20MG</v>
          </cell>
          <cell r="D3216" t="str">
            <v xml:space="preserve">PRAVACOL - 20MG</v>
          </cell>
          <cell r="E3216" t="str">
            <v>B-MS</v>
          </cell>
          <cell r="F3216" t="n">
            <v>1</v>
          </cell>
          <cell r="G3216" t="str">
            <v>COM</v>
          </cell>
          <cell r="H3216" t="str">
            <v>NÃO</v>
          </cell>
          <cell r="I3216" t="n">
            <v>3.2193074686077856</v>
          </cell>
        </row>
        <row r="3217">
          <cell r="A3217" t="n">
            <v>90249291</v>
          </cell>
          <cell r="B3217" t="n">
            <v>20</v>
          </cell>
          <cell r="C3217" t="str">
            <v xml:space="preserve">CEFALEXINA - 500MG</v>
          </cell>
          <cell r="D3217" t="str">
            <v xml:space="preserve">CEFALEXINA - 500MG</v>
          </cell>
          <cell r="E3217" t="str">
            <v>SANDOZ</v>
          </cell>
          <cell r="F3217" t="n">
            <v>1</v>
          </cell>
          <cell r="G3217" t="str">
            <v>CAP</v>
          </cell>
          <cell r="H3217" t="str">
            <v>NÃO</v>
          </cell>
          <cell r="I3217" t="n">
            <v>2.2679448155204489</v>
          </cell>
        </row>
        <row r="3218">
          <cell r="A3218" t="n">
            <v>92401929</v>
          </cell>
          <cell r="B3218" t="n">
            <v>20</v>
          </cell>
          <cell r="C3218" t="str">
            <v xml:space="preserve">CLORIDRATO DE SERTRALINA  50 MG CX. 28 CP. REV.</v>
          </cell>
          <cell r="D3218" t="str">
            <v xml:space="preserve">CLORIDRATO DE SERTRALINA  50 MG CX. 28 CP. REV.</v>
          </cell>
          <cell r="E3218" t="str">
            <v>EUROFARMA</v>
          </cell>
          <cell r="F3218" t="n">
            <v>1</v>
          </cell>
          <cell r="G3218" t="str">
            <v>COM</v>
          </cell>
          <cell r="H3218" t="str">
            <v>NÃO</v>
          </cell>
          <cell r="I3218" t="n">
            <v>2.7439666985449316</v>
          </cell>
        </row>
        <row r="3219">
          <cell r="A3219" t="n">
            <v>90593057</v>
          </cell>
          <cell r="B3219" t="n">
            <v>20</v>
          </cell>
          <cell r="C3219" t="str">
            <v xml:space="preserve">HALOPERIDOL 2 MGML SOL. ORAL GTS. FR. X 20 ML</v>
          </cell>
          <cell r="D3219" t="str">
            <v xml:space="preserve">HALOPERIDOL 2 MGML SOL. ORAL GTS. FR. X 20 ML</v>
          </cell>
          <cell r="E3219" t="str">
            <v xml:space="preserve">UNIAO QUIMICA</v>
          </cell>
          <cell r="F3219" t="n">
            <v>400</v>
          </cell>
          <cell r="G3219" t="str">
            <v>GTS</v>
          </cell>
          <cell r="H3219" t="str">
            <v>SIM</v>
          </cell>
          <cell r="I3219" t="n">
            <v>0.011817370477590707</v>
          </cell>
        </row>
        <row r="3220">
          <cell r="A3220" t="n">
            <v>92417264</v>
          </cell>
          <cell r="B3220" t="n">
            <v>20</v>
          </cell>
          <cell r="C3220" t="str">
            <v xml:space="preserve">OMEPRAZOL 20 MG CX. 14 CAP.</v>
          </cell>
          <cell r="D3220" t="str">
            <v xml:space="preserve">OMEPRAZIN 20 MG CX. 14 CAP.</v>
          </cell>
          <cell r="E3220" t="str">
            <v xml:space="preserve">EMS SA</v>
          </cell>
          <cell r="F3220" t="n">
            <v>1</v>
          </cell>
          <cell r="G3220" t="str">
            <v>CAP</v>
          </cell>
          <cell r="H3220" t="str">
            <v>NÃO</v>
          </cell>
          <cell r="I3220" t="n">
            <v>2.9137903829941609</v>
          </cell>
        </row>
        <row r="3221">
          <cell r="A3221" t="n">
            <v>90133412</v>
          </cell>
          <cell r="B3221" t="n">
            <v>20</v>
          </cell>
          <cell r="C3221" t="str">
            <v xml:space="preserve">MONONITRATO DE ISOSSORBIDA</v>
          </cell>
          <cell r="D3221" t="str">
            <v xml:space="preserve">VEXELL  20 MG CX. 20 CAP.</v>
          </cell>
          <cell r="E3221" t="str">
            <v>GROSS</v>
          </cell>
          <cell r="F3221" t="n">
            <v>1</v>
          </cell>
          <cell r="G3221" t="str">
            <v>CAP</v>
          </cell>
          <cell r="H3221" t="str">
            <v>NÃO</v>
          </cell>
          <cell r="I3221" t="n">
            <v>0.67526937146407229</v>
          </cell>
        </row>
        <row r="3222">
          <cell r="A3222" t="n">
            <v>90223837</v>
          </cell>
          <cell r="B3222" t="n">
            <v>20</v>
          </cell>
          <cell r="C3222" t="str">
            <v xml:space="preserve">DIMETICONA - 40MG</v>
          </cell>
          <cell r="D3222" t="str">
            <v xml:space="preserve">DIMETICONA - 40MG</v>
          </cell>
          <cell r="E3222" t="str">
            <v xml:space="preserve">PRATI DONADUZZI</v>
          </cell>
          <cell r="F3222" t="n">
            <v>1</v>
          </cell>
          <cell r="G3222" t="str">
            <v>COM</v>
          </cell>
          <cell r="H3222" t="str">
            <v>NÃO</v>
          </cell>
          <cell r="I3222" t="n">
            <v>0.4239721102596925</v>
          </cell>
        </row>
        <row r="3223">
          <cell r="A3223" t="n">
            <v>90153740</v>
          </cell>
          <cell r="B3223" t="n">
            <v>20</v>
          </cell>
          <cell r="C3223" t="str">
            <v xml:space="preserve">CLORIDRATO DE CICLOBENZAPRINA - 10MG</v>
          </cell>
          <cell r="D3223" t="str">
            <v xml:space="preserve">MUSCULARE - 10MG</v>
          </cell>
          <cell r="E3223" t="str">
            <v>EUROFARMA</v>
          </cell>
          <cell r="F3223" t="n">
            <v>1</v>
          </cell>
          <cell r="G3223" t="str">
            <v>COM</v>
          </cell>
          <cell r="H3223" t="str">
            <v>NÃO</v>
          </cell>
          <cell r="I3223" t="n">
            <v>0.91988869132653051</v>
          </cell>
        </row>
        <row r="3224">
          <cell r="A3224" t="n">
            <v>92267432</v>
          </cell>
          <cell r="B3224" t="n">
            <v>20</v>
          </cell>
          <cell r="C3224" t="str">
            <v xml:space="preserve">DIMETICONA - 10ML GTS</v>
          </cell>
          <cell r="D3224" t="str">
            <v xml:space="preserve">FLATOL - 10ML</v>
          </cell>
          <cell r="E3224" t="str">
            <v>LEGRAND</v>
          </cell>
          <cell r="F3224" t="n">
            <v>200</v>
          </cell>
          <cell r="G3224" t="str">
            <v>GTS</v>
          </cell>
          <cell r="H3224" t="str">
            <v>SIM</v>
          </cell>
          <cell r="I3224" t="n">
            <v>0.047099594223870236</v>
          </cell>
        </row>
        <row r="3225">
          <cell r="A3225" t="n">
            <v>90312112</v>
          </cell>
          <cell r="B3225" t="n">
            <v>20</v>
          </cell>
          <cell r="C3225" t="str">
            <v xml:space="preserve">GLICOSE 25% SOL. INJ. CX. 800 AMP PLÁST. X 10 ML</v>
          </cell>
          <cell r="D3225" t="str">
            <v xml:space="preserve">GLICOSE 25% SOL. INJ. CX. 800 AMP PLÁST. X 10 ML</v>
          </cell>
          <cell r="E3225" t="str">
            <v>SAMTEC</v>
          </cell>
          <cell r="F3225" t="n">
            <v>1</v>
          </cell>
          <cell r="G3225" t="str">
            <v>AMP</v>
          </cell>
          <cell r="H3225" t="str">
            <v>NÃO</v>
          </cell>
          <cell r="I3225" t="n">
            <v>0.61739116333920963</v>
          </cell>
        </row>
        <row r="3226">
          <cell r="A3226" t="n">
            <v>90259602</v>
          </cell>
          <cell r="B3226" t="n">
            <v>20</v>
          </cell>
          <cell r="C3226" t="str">
            <v xml:space="preserve">METRONIDAZOL 250 MG CX. 500 CP.</v>
          </cell>
          <cell r="D3226" t="str">
            <v xml:space="preserve">HELMIZOL 250 MG CX. 500 CP.</v>
          </cell>
          <cell r="E3226" t="str">
            <v xml:space="preserve">TEUTO BRAS.</v>
          </cell>
          <cell r="F3226" t="n">
            <v>1</v>
          </cell>
          <cell r="G3226" t="str">
            <v>COM</v>
          </cell>
          <cell r="H3226" t="str">
            <v>NÃO</v>
          </cell>
          <cell r="I3226" t="n">
            <v>0.47057406487521281</v>
          </cell>
        </row>
        <row r="3227">
          <cell r="A3227" t="n">
            <v>90143744</v>
          </cell>
          <cell r="B3227" t="n">
            <v>20</v>
          </cell>
          <cell r="C3227" t="str">
            <v>PARACETAMOL</v>
          </cell>
          <cell r="D3227" t="str">
            <v xml:space="preserve">PARACETAMOL 500 MG CX. 200 CP. REV.</v>
          </cell>
          <cell r="E3227" t="str">
            <v xml:space="preserve">EMS SA</v>
          </cell>
          <cell r="F3227" t="n">
            <v>1</v>
          </cell>
          <cell r="G3227" t="str">
            <v>COM</v>
          </cell>
          <cell r="H3227" t="str">
            <v>NÃO</v>
          </cell>
          <cell r="I3227" t="n">
            <v>0.43130099868727911</v>
          </cell>
        </row>
        <row r="3228">
          <cell r="A3228" t="n">
            <v>90211839</v>
          </cell>
          <cell r="B3228" t="n">
            <v>20</v>
          </cell>
          <cell r="C3228" t="str">
            <v>CLONAZEPAM</v>
          </cell>
          <cell r="D3228" t="str">
            <v xml:space="preserve">NAVOTRAX 0,5 MG CX. 20 CP.</v>
          </cell>
          <cell r="E3228" t="str">
            <v xml:space="preserve">NEO QUIMICA</v>
          </cell>
          <cell r="F3228" t="n">
            <v>1</v>
          </cell>
          <cell r="G3228" t="str">
            <v>COM</v>
          </cell>
          <cell r="H3228" t="str">
            <v>NÃO</v>
          </cell>
          <cell r="I3228" t="n">
            <v>0.25126302194011985</v>
          </cell>
        </row>
        <row r="3229">
          <cell r="A3229" t="n">
            <v>90125045</v>
          </cell>
          <cell r="B3229" t="n">
            <v>20</v>
          </cell>
          <cell r="C3229" t="str">
            <v xml:space="preserve">ACEBROFILINA - 5MGML XPE. FR. VD. X 120 ML + SER. DOS.</v>
          </cell>
          <cell r="D3229" t="str">
            <v xml:space="preserve">ACEBROFILINA - 5MGML XPE. FR. VD. X 120 ML + SER. DOS.</v>
          </cell>
          <cell r="E3229" t="str">
            <v xml:space="preserve">UNIAO QUIMICA</v>
          </cell>
          <cell r="F3229" t="n">
            <v>120</v>
          </cell>
          <cell r="G3229" t="str">
            <v>ML</v>
          </cell>
          <cell r="H3229" t="str">
            <v>SIM</v>
          </cell>
          <cell r="I3229" t="n">
            <v>0.17798652669310311</v>
          </cell>
        </row>
        <row r="3230">
          <cell r="A3230" t="n">
            <v>90298292</v>
          </cell>
          <cell r="B3230" t="n">
            <v>20</v>
          </cell>
          <cell r="C3230" t="str">
            <v>MIRTAZAPINA</v>
          </cell>
          <cell r="D3230" t="str">
            <v xml:space="preserve">RAZAPINA 45 MG CX. 28 CP. REV.</v>
          </cell>
          <cell r="E3230" t="str">
            <v>SANDOZ</v>
          </cell>
          <cell r="F3230" t="n">
            <v>1</v>
          </cell>
          <cell r="G3230" t="str">
            <v>COM</v>
          </cell>
          <cell r="H3230" t="str">
            <v>NÃO</v>
          </cell>
          <cell r="I3230" t="n">
            <v>4.2106167119348141</v>
          </cell>
        </row>
        <row r="3231">
          <cell r="A3231" t="n">
            <v>92388930</v>
          </cell>
          <cell r="B3231" t="n">
            <v>20</v>
          </cell>
          <cell r="C3231" t="str">
            <v xml:space="preserve">CLORIDRATO DE CIPROFLOXACINO - 500MG</v>
          </cell>
          <cell r="D3231" t="str">
            <v xml:space="preserve">CIPROFAR - 500MG</v>
          </cell>
          <cell r="E3231" t="str">
            <v>ELOFAR</v>
          </cell>
          <cell r="F3231" t="n">
            <v>1</v>
          </cell>
          <cell r="G3231" t="str">
            <v>COM</v>
          </cell>
          <cell r="H3231" t="str">
            <v>NÃO</v>
          </cell>
          <cell r="I3231" t="n">
            <v>5.3266173357331512</v>
          </cell>
        </row>
        <row r="3232">
          <cell r="A3232" t="n">
            <v>90285581</v>
          </cell>
          <cell r="B3232" t="n">
            <v>20</v>
          </cell>
          <cell r="C3232" t="str">
            <v xml:space="preserve">CLORIDRATO DE FEXOFENADINA</v>
          </cell>
          <cell r="D3232" t="str">
            <v xml:space="preserve">ALLEGRA 6 MGML SUSP. ORAL FR. PLÁST. X 60 ML + SER. DOS.</v>
          </cell>
          <cell r="E3232" t="str">
            <v>SANOFI-AVENTIS</v>
          </cell>
          <cell r="F3232" t="n">
            <v>60</v>
          </cell>
          <cell r="G3232" t="str">
            <v>ML</v>
          </cell>
          <cell r="H3232" t="str">
            <v>SIM</v>
          </cell>
          <cell r="I3232" t="n">
            <v>0.37233506347748563</v>
          </cell>
        </row>
        <row r="3233">
          <cell r="A3233" t="n">
            <v>90236734</v>
          </cell>
          <cell r="B3233" t="n">
            <v>20</v>
          </cell>
          <cell r="C3233" t="str">
            <v xml:space="preserve">MALEATO DE ENALAPRIL - 10MG</v>
          </cell>
          <cell r="D3233" t="str">
            <v xml:space="preserve">MALEATO DE ENALAPRIL - 10MG</v>
          </cell>
          <cell r="E3233" t="str">
            <v>GERMED</v>
          </cell>
          <cell r="F3233" t="n">
            <v>1</v>
          </cell>
          <cell r="G3233" t="str">
            <v>COM</v>
          </cell>
          <cell r="H3233" t="str">
            <v>NÃO</v>
          </cell>
          <cell r="I3233" t="n">
            <v>0.82729309548832564</v>
          </cell>
        </row>
        <row r="3234">
          <cell r="A3234" t="n">
            <v>92452450</v>
          </cell>
          <cell r="B3234" t="n">
            <v>20</v>
          </cell>
          <cell r="C3234" t="str">
            <v xml:space="preserve">MALEATO DE MIDAZOLAM - 7,5MG</v>
          </cell>
          <cell r="D3234" t="str">
            <v xml:space="preserve">DORMONID - 7,5MG</v>
          </cell>
          <cell r="E3234" t="str">
            <v>ROCHE</v>
          </cell>
          <cell r="F3234" t="n">
            <v>1</v>
          </cell>
          <cell r="G3234" t="str">
            <v>COM</v>
          </cell>
          <cell r="H3234" t="str">
            <v>NÃO</v>
          </cell>
          <cell r="I3234" t="n">
            <v>1.427133538282054</v>
          </cell>
        </row>
        <row r="3235">
          <cell r="A3235" t="n">
            <v>90285891</v>
          </cell>
          <cell r="B3235" t="n">
            <v>20</v>
          </cell>
          <cell r="C3235" t="str">
            <v xml:space="preserve">CLORIDRATO DE VENLAFAXINA - 75MG</v>
          </cell>
          <cell r="D3235" t="str">
            <v xml:space="preserve">ALENTHUS XR - 75MG</v>
          </cell>
          <cell r="E3235" t="str">
            <v>MEDLEY</v>
          </cell>
          <cell r="F3235" t="n">
            <v>1</v>
          </cell>
          <cell r="G3235" t="str">
            <v>CAP</v>
          </cell>
          <cell r="H3235" t="str">
            <v>NÃO</v>
          </cell>
          <cell r="I3235" t="n">
            <v>2.3180102906555375</v>
          </cell>
        </row>
        <row r="3236">
          <cell r="A3236" t="n">
            <v>92421954</v>
          </cell>
          <cell r="B3236" t="n">
            <v>20</v>
          </cell>
          <cell r="C3236" t="str">
            <v xml:space="preserve">BUCLIZINA + VITAMINAS DO COMPLEXO B</v>
          </cell>
          <cell r="D3236" t="str">
            <v>PROPAN</v>
          </cell>
          <cell r="E3236" t="str">
            <v xml:space="preserve">UCI - FARMA</v>
          </cell>
          <cell r="F3236" t="n">
            <v>1</v>
          </cell>
          <cell r="G3236" t="str">
            <v>COM</v>
          </cell>
          <cell r="H3236" t="str">
            <v>NÃO</v>
          </cell>
          <cell r="I3236" t="n">
            <v>0.83986448650249113</v>
          </cell>
        </row>
        <row r="3237">
          <cell r="A3237" t="n">
            <v>92467318</v>
          </cell>
          <cell r="B3237" t="n">
            <v>20</v>
          </cell>
          <cell r="C3237" t="str">
            <v xml:space="preserve">AMOXICILINA + CLAVULANATO DE POTASSIO - 500MG  125MG</v>
          </cell>
          <cell r="D3237" t="str">
            <v xml:space="preserve">AMOXICILINA + CLAVULANATO DE POTASSIO - 500MG  125MG</v>
          </cell>
          <cell r="E3237" t="str">
            <v xml:space="preserve">MEPHA- RATIOPHARM</v>
          </cell>
          <cell r="F3237" t="n">
            <v>1</v>
          </cell>
          <cell r="G3237" t="str">
            <v>COM</v>
          </cell>
          <cell r="H3237" t="str">
            <v>NÃO</v>
          </cell>
          <cell r="I3237" t="n">
            <v>5.1687201979690647</v>
          </cell>
        </row>
        <row r="3238">
          <cell r="A3238" t="n">
            <v>90182251</v>
          </cell>
          <cell r="B3238" t="n">
            <v>20</v>
          </cell>
          <cell r="C3238" t="str">
            <v xml:space="preserve">LOSARTANA POTÁSSICA</v>
          </cell>
          <cell r="D3238" t="str">
            <v xml:space="preserve">LOSARTANA POTÁSSICA  50 MG CX. 15 CP. REV.</v>
          </cell>
          <cell r="E3238" t="str">
            <v>MEDLEY</v>
          </cell>
          <cell r="F3238" t="n">
            <v>1</v>
          </cell>
          <cell r="G3238" t="str">
            <v>COM</v>
          </cell>
          <cell r="H3238" t="str">
            <v>NÃO</v>
          </cell>
          <cell r="I3238" t="n">
            <v>1.0943075456958997</v>
          </cell>
        </row>
        <row r="3239">
          <cell r="A3239" t="n">
            <v>90200772</v>
          </cell>
          <cell r="B3239" t="n">
            <v>20</v>
          </cell>
          <cell r="C3239" t="str">
            <v xml:space="preserve">DECANOATO DE NANDROLONA 50 MG/ML SOL INJ CT AMP VD INC X 1 ML</v>
          </cell>
          <cell r="D3239" t="str">
            <v xml:space="preserve">DECADURABOLIN 50 MG/ML SOL INJ CT AMP VD INC X 1 ML</v>
          </cell>
          <cell r="E3239" t="str">
            <v xml:space="preserve">SCHERING-PLOUGH INDÚSTRIA FARMACÊUTICA LTDA</v>
          </cell>
          <cell r="F3239" t="n">
            <v>1</v>
          </cell>
          <cell r="G3239" t="str">
            <v>AMP</v>
          </cell>
          <cell r="H3239" t="str">
            <v>NÃO</v>
          </cell>
          <cell r="I3239" t="n">
            <v>18.008216776902096</v>
          </cell>
        </row>
        <row r="3240">
          <cell r="A3240" t="n">
            <v>92430163</v>
          </cell>
          <cell r="B3240" t="n">
            <v>20</v>
          </cell>
          <cell r="C3240" t="str">
            <v xml:space="preserve">PARACETAMOL - 750MG</v>
          </cell>
          <cell r="D3240" t="str">
            <v xml:space="preserve">TERMOL - 750MG</v>
          </cell>
          <cell r="E3240" t="str">
            <v xml:space="preserve">UNIAO QUIMICA</v>
          </cell>
          <cell r="F3240" t="n">
            <v>1</v>
          </cell>
          <cell r="G3240" t="str">
            <v>COM</v>
          </cell>
          <cell r="H3240" t="str">
            <v>NÃO</v>
          </cell>
          <cell r="I3240" t="n">
            <v>0.99996988785982732</v>
          </cell>
        </row>
        <row r="3241">
          <cell r="A3241" t="n">
            <v>90227913</v>
          </cell>
          <cell r="B3241" t="n">
            <v>20</v>
          </cell>
          <cell r="C3241" t="str">
            <v xml:space="preserve">AGUA PARA INJETAVEIS AMP. PLAST. X 10 ML</v>
          </cell>
          <cell r="D3241" t="str">
            <v xml:space="preserve">AGUA PARA INJETAVEIS AMP. PLAST. X 10 ML</v>
          </cell>
          <cell r="E3241" t="str">
            <v>BEKER</v>
          </cell>
          <cell r="F3241" t="n">
            <v>1</v>
          </cell>
          <cell r="G3241" t="str">
            <v>AMP</v>
          </cell>
          <cell r="H3241" t="str">
            <v>NÃO</v>
          </cell>
          <cell r="I3241" t="n">
            <v>0.50254533419044112</v>
          </cell>
        </row>
        <row r="3242">
          <cell r="A3242" t="n">
            <v>92436285</v>
          </cell>
          <cell r="B3242" t="n">
            <v>20</v>
          </cell>
          <cell r="C3242" t="str">
            <v xml:space="preserve">DICLOFENACO SODICO - 75MG</v>
          </cell>
          <cell r="D3242" t="str">
            <v xml:space="preserve">VOLTAREN SR - 75MG</v>
          </cell>
          <cell r="E3242" t="str">
            <v>NOVARTIS</v>
          </cell>
          <cell r="F3242" t="n">
            <v>1</v>
          </cell>
          <cell r="G3242" t="str">
            <v>COM</v>
          </cell>
          <cell r="H3242" t="str">
            <v>NÃO</v>
          </cell>
          <cell r="I3242" t="n">
            <v>1.4243055833857508</v>
          </cell>
        </row>
        <row r="3243">
          <cell r="A3243" t="n">
            <v>90147545</v>
          </cell>
          <cell r="B3243" t="n">
            <v>20</v>
          </cell>
          <cell r="C3243" t="str">
            <v xml:space="preserve">ESPIRONOLACTONA - 25MG</v>
          </cell>
          <cell r="D3243" t="str">
            <v xml:space="preserve">ESPIRONOLACTONA - 25MG</v>
          </cell>
          <cell r="E3243" t="str">
            <v xml:space="preserve">EMS SA</v>
          </cell>
          <cell r="F3243" t="n">
            <v>1</v>
          </cell>
          <cell r="G3243" t="str">
            <v>COM</v>
          </cell>
          <cell r="H3243" t="str">
            <v>NÃO</v>
          </cell>
          <cell r="I3243" t="n">
            <v>0.48700251016172014</v>
          </cell>
        </row>
        <row r="3244">
          <cell r="A3244" t="n">
            <v>92457150</v>
          </cell>
          <cell r="B3244" t="n">
            <v>20</v>
          </cell>
          <cell r="C3244" t="str">
            <v xml:space="preserve">ACEBROFILINA 5 MGML XPE PEDIÁTRICO FR. VD. X 120 ML +  CP. MED.</v>
          </cell>
          <cell r="D3244" t="str">
            <v xml:space="preserve">FILINAR 5 MGML XPE PEDIÁTRICO FR. VD. X 120 ML +  CP. MED.</v>
          </cell>
          <cell r="E3244" t="str">
            <v>EUROFARMA</v>
          </cell>
          <cell r="F3244" t="n">
            <v>120</v>
          </cell>
          <cell r="G3244" t="str">
            <v>ML</v>
          </cell>
          <cell r="H3244" t="str">
            <v>SIM</v>
          </cell>
          <cell r="I3244" t="n">
            <v>0.14133544984131741</v>
          </cell>
        </row>
        <row r="3245">
          <cell r="A3245" t="n">
            <v>90317017</v>
          </cell>
          <cell r="B3245" t="n">
            <v>20</v>
          </cell>
          <cell r="C3245" t="str">
            <v xml:space="preserve">HIDROCLOROTIAZIDA + AMILORIDA - 50MG</v>
          </cell>
          <cell r="D3245" t="str">
            <v xml:space="preserve">MODURETIC - 50MG</v>
          </cell>
          <cell r="E3245" t="str">
            <v xml:space="preserve">MERCK SHARP &amp; DOHME</v>
          </cell>
          <cell r="F3245" t="n">
            <v>1</v>
          </cell>
          <cell r="G3245" t="str">
            <v>COM</v>
          </cell>
          <cell r="H3245" t="str">
            <v>NÃO</v>
          </cell>
          <cell r="I3245" t="n">
            <v>0.60739311784452288</v>
          </cell>
        </row>
        <row r="3246">
          <cell r="A3246" t="n">
            <v>92383068</v>
          </cell>
          <cell r="B3246" t="n">
            <v>20</v>
          </cell>
          <cell r="C3246" t="str">
            <v xml:space="preserve">FUROATO DE MOMETASONA - 20GRA (POMADA)</v>
          </cell>
          <cell r="D3246" t="str">
            <v xml:space="preserve">ELOCOM  - 20GRA</v>
          </cell>
          <cell r="E3246" t="str">
            <v xml:space="preserve">SCHERING PLOUGHMANTECORP</v>
          </cell>
          <cell r="F3246" t="n">
            <v>20</v>
          </cell>
          <cell r="G3246" t="str">
            <v>G</v>
          </cell>
          <cell r="H3246" t="str">
            <v>SIM</v>
          </cell>
          <cell r="I3246" t="n">
            <v>2.1985514419760488</v>
          </cell>
        </row>
        <row r="3247">
          <cell r="A3247" t="n">
            <v>90234014</v>
          </cell>
          <cell r="B3247" t="n">
            <v>20</v>
          </cell>
          <cell r="C3247" t="str">
            <v xml:space="preserve">DOCUSATO SODICO - 5MG + BISACODIL - 60MG</v>
          </cell>
          <cell r="D3247" t="str">
            <v xml:space="preserve">HUMECTOL D - 5MG  60MG</v>
          </cell>
          <cell r="E3247" t="str">
            <v>DM</v>
          </cell>
          <cell r="F3247" t="n">
            <v>1</v>
          </cell>
          <cell r="G3247" t="str">
            <v>DRG</v>
          </cell>
          <cell r="H3247" t="str">
            <v>NÃO</v>
          </cell>
          <cell r="I3247" t="n">
            <v>0.40900025219529257</v>
          </cell>
        </row>
        <row r="3248">
          <cell r="A3248" t="n">
            <v>92435181</v>
          </cell>
          <cell r="B3248" t="n">
            <v>20</v>
          </cell>
          <cell r="C3248" t="str">
            <v xml:space="preserve">QUELATO DE FERRO + ACIDO FOLICO + CIANOCOBALAMINA</v>
          </cell>
          <cell r="D3248" t="str">
            <v>VI-FERRIN</v>
          </cell>
          <cell r="E3248" t="str">
            <v>ELOFAR</v>
          </cell>
          <cell r="F3248" t="n">
            <v>1</v>
          </cell>
          <cell r="G3248" t="str">
            <v>COM</v>
          </cell>
          <cell r="H3248" t="str">
            <v>NÃO</v>
          </cell>
          <cell r="I3248" t="n">
            <v>0.53242115357167019</v>
          </cell>
        </row>
        <row r="3249">
          <cell r="A3249" t="n">
            <v>90184181</v>
          </cell>
          <cell r="B3249" t="n">
            <v>20</v>
          </cell>
          <cell r="C3249" t="str">
            <v xml:space="preserve">CETOPROFENO - 100MG (50MGML) SOL. INJ. IM</v>
          </cell>
          <cell r="D3249" t="str">
            <v xml:space="preserve">CETOPROFENO - 100MG (50MGML) SOL. INJ. IM</v>
          </cell>
          <cell r="E3249" t="str">
            <v>CRISTALIA</v>
          </cell>
          <cell r="F3249" t="n">
            <v>1</v>
          </cell>
          <cell r="G3249" t="str">
            <v>AMP</v>
          </cell>
          <cell r="H3249" t="str">
            <v>NÃO</v>
          </cell>
          <cell r="I3249" t="n">
            <v>2.3423367047569701</v>
          </cell>
        </row>
        <row r="3250">
          <cell r="A3250" t="n">
            <v>92428770</v>
          </cell>
          <cell r="B3250" t="n">
            <v>20</v>
          </cell>
          <cell r="C3250" t="str">
            <v xml:space="preserve">LEVOTIROXINA SODICA - 200MCG</v>
          </cell>
          <cell r="D3250" t="str">
            <v xml:space="preserve">SYNTHROID - 200MCG</v>
          </cell>
          <cell r="E3250" t="str">
            <v>ABBOTT</v>
          </cell>
          <cell r="F3250" t="n">
            <v>1</v>
          </cell>
          <cell r="G3250" t="str">
            <v>COM</v>
          </cell>
          <cell r="H3250" t="str">
            <v>NÃO</v>
          </cell>
          <cell r="I3250" t="n">
            <v>1.4605695147341577</v>
          </cell>
        </row>
        <row r="3251">
          <cell r="A3251" t="n">
            <v>90329066</v>
          </cell>
          <cell r="B3251" t="n">
            <v>20</v>
          </cell>
          <cell r="C3251" t="str">
            <v xml:space="preserve">CLORIDRATO DE BUPIVACAINA + ADRENALINA 0,75% - 20ML C VASO</v>
          </cell>
          <cell r="D3251" t="str">
            <v xml:space="preserve">NEOCAINA 0,75% - 20ML C VASO (OF)</v>
          </cell>
          <cell r="E3251" t="str">
            <v>CRISTALIA</v>
          </cell>
          <cell r="F3251" t="n">
            <v>20</v>
          </cell>
          <cell r="G3251" t="str">
            <v>ML</v>
          </cell>
          <cell r="H3251" t="str">
            <v>SIM</v>
          </cell>
          <cell r="I3251" t="n">
            <v>1.74412057018644</v>
          </cell>
        </row>
        <row r="3252">
          <cell r="A3252" t="n">
            <v>92452329</v>
          </cell>
          <cell r="B3252" t="n">
            <v>20</v>
          </cell>
          <cell r="C3252" t="str">
            <v xml:space="preserve">BICARBONATO DE SODIO - 8,4%  20ML</v>
          </cell>
          <cell r="D3252" t="str">
            <v xml:space="preserve">BICARBONATO DE SODIO - 8,4%  20ML</v>
          </cell>
          <cell r="E3252" t="str">
            <v xml:space="preserve">HALEX ISTAR INDÚSTRIA</v>
          </cell>
          <cell r="F3252" t="n">
            <v>1</v>
          </cell>
          <cell r="G3252" t="str">
            <v>AMP</v>
          </cell>
          <cell r="H3252" t="str">
            <v>NÃO</v>
          </cell>
          <cell r="I3252" t="n">
            <v>2.6780669392781595</v>
          </cell>
        </row>
        <row r="3253">
          <cell r="A3253" t="n">
            <v>90227158</v>
          </cell>
          <cell r="B3253" t="n">
            <v>20</v>
          </cell>
          <cell r="C3253" t="str">
            <v xml:space="preserve">CLONAZEPAM - 0,5MG</v>
          </cell>
          <cell r="D3253" t="str">
            <v xml:space="preserve">CLONAZEPAM - 0,5MG</v>
          </cell>
          <cell r="E3253" t="str">
            <v>RANBAXY</v>
          </cell>
          <cell r="F3253" t="n">
            <v>1</v>
          </cell>
          <cell r="G3253" t="str">
            <v>COM</v>
          </cell>
          <cell r="H3253" t="str">
            <v>NÃO</v>
          </cell>
          <cell r="I3253" t="n">
            <v>0.20076706017179763</v>
          </cell>
        </row>
        <row r="3254">
          <cell r="A3254" t="n">
            <v>90214897</v>
          </cell>
          <cell r="B3254" t="n">
            <v>20</v>
          </cell>
          <cell r="C3254" t="str">
            <v xml:space="preserve">DIAZEPAM 10 MG CX. 20 CP.</v>
          </cell>
          <cell r="D3254" t="str">
            <v xml:space="preserve">DIAZEPAM N.Q 10 MG CX. 20 CP.</v>
          </cell>
          <cell r="E3254" t="str">
            <v>GERMED</v>
          </cell>
          <cell r="F3254" t="n">
            <v>1</v>
          </cell>
          <cell r="G3254" t="str">
            <v>COM</v>
          </cell>
          <cell r="H3254" t="str">
            <v>NÃO</v>
          </cell>
          <cell r="I3254" t="n">
            <v>0.3882530389306123</v>
          </cell>
        </row>
        <row r="3255">
          <cell r="A3255" t="n">
            <v>90269900</v>
          </cell>
          <cell r="B3255" t="n">
            <v>20</v>
          </cell>
          <cell r="C3255" t="str">
            <v xml:space="preserve">CLORIDRATO DE BIPERIDENO - 5MGML</v>
          </cell>
          <cell r="D3255" t="str">
            <v xml:space="preserve">CINETOL - 5MGML</v>
          </cell>
          <cell r="E3255" t="str">
            <v>CRISTALIA</v>
          </cell>
          <cell r="F3255" t="n">
            <v>1</v>
          </cell>
          <cell r="G3255" t="str">
            <v>AMP</v>
          </cell>
          <cell r="H3255" t="str">
            <v>NÃO</v>
          </cell>
          <cell r="I3255" t="n">
            <v>1.815002535997617</v>
          </cell>
        </row>
        <row r="3256">
          <cell r="A3256" t="n">
            <v>92260241</v>
          </cell>
          <cell r="B3256" t="n">
            <v>20</v>
          </cell>
          <cell r="C3256" t="str">
            <v xml:space="preserve">SULFATO FERROSO - 250MG</v>
          </cell>
          <cell r="D3256" t="str">
            <v xml:space="preserve">SULFERROL - 250MG</v>
          </cell>
          <cell r="E3256" t="str">
            <v>BUNKER</v>
          </cell>
          <cell r="F3256" t="n">
            <v>1</v>
          </cell>
          <cell r="G3256" t="str">
            <v>DRG</v>
          </cell>
          <cell r="H3256" t="str">
            <v>NÃO</v>
          </cell>
          <cell r="I3256" t="n">
            <v>0.26696696081137739</v>
          </cell>
        </row>
        <row r="3257">
          <cell r="A3257" t="n">
            <v>90155700</v>
          </cell>
          <cell r="B3257" t="n">
            <v>20</v>
          </cell>
          <cell r="C3257" t="str">
            <v xml:space="preserve">DIPIRONA SÓDICA 500 MG. CX. 200 CP.</v>
          </cell>
          <cell r="D3257" t="str">
            <v xml:space="preserve">CONMEL 500 MG.</v>
          </cell>
          <cell r="E3257" t="str">
            <v>FARMASA</v>
          </cell>
          <cell r="F3257" t="n">
            <v>1</v>
          </cell>
          <cell r="G3257" t="str">
            <v>COM</v>
          </cell>
          <cell r="H3257" t="str">
            <v>NÃO</v>
          </cell>
          <cell r="I3257" t="n">
            <v>0.8823263716410239</v>
          </cell>
        </row>
        <row r="3258">
          <cell r="A3258" t="n">
            <v>90121830</v>
          </cell>
          <cell r="B3258" t="n">
            <v>20</v>
          </cell>
          <cell r="C3258" t="str">
            <v xml:space="preserve">GLICOSE - 25%  10ML</v>
          </cell>
          <cell r="D3258" t="str">
            <v xml:space="preserve">GLICOSE - 25%  10ML</v>
          </cell>
          <cell r="E3258" t="str">
            <v>ISOFARMA</v>
          </cell>
          <cell r="F3258" t="n">
            <v>1</v>
          </cell>
          <cell r="G3258" t="str">
            <v>AMP</v>
          </cell>
          <cell r="H3258" t="str">
            <v>NÃO</v>
          </cell>
          <cell r="I3258" t="n">
            <v>0.74608484873395664</v>
          </cell>
        </row>
        <row r="3259">
          <cell r="A3259" t="n">
            <v>92460577</v>
          </cell>
          <cell r="B3259" t="n">
            <v>20</v>
          </cell>
          <cell r="C3259" t="str">
            <v xml:space="preserve">SUCCINATO SÓDICO DE HIDROCORTISONA 500 MG PÓ LIOF. SOL. INJ. CX. 50 FA + DIL. X 4 ML</v>
          </cell>
          <cell r="D3259" t="str">
            <v xml:space="preserve">HIDROCORTEX 500 MG PÓ LIOF. SOL. INJ. CX. 50 FA + DIL. X 4 ML</v>
          </cell>
          <cell r="E3259" t="str">
            <v>BERGAMO</v>
          </cell>
          <cell r="F3259" t="n">
            <v>1</v>
          </cell>
          <cell r="G3259" t="str">
            <v>FA</v>
          </cell>
          <cell r="H3259" t="str">
            <v>NÃO</v>
          </cell>
          <cell r="I3259" t="n">
            <v>17.148701247413175</v>
          </cell>
        </row>
        <row r="3260">
          <cell r="A3260" t="n">
            <v>92439527</v>
          </cell>
          <cell r="B3260" t="n">
            <v>20</v>
          </cell>
          <cell r="C3260" t="str">
            <v xml:space="preserve">ACIDO FOLICO - 5MG  100 CPR</v>
          </cell>
          <cell r="D3260" t="str">
            <v xml:space="preserve">FOLIN - 5MG</v>
          </cell>
          <cell r="E3260" t="str">
            <v>GEYER</v>
          </cell>
          <cell r="F3260" t="n">
            <v>1</v>
          </cell>
          <cell r="G3260" t="str">
            <v>COM</v>
          </cell>
          <cell r="H3260" t="str">
            <v>NÃO</v>
          </cell>
          <cell r="I3260" t="n">
            <v>0.72967192511619194</v>
          </cell>
        </row>
        <row r="3261">
          <cell r="A3261" t="n">
            <v>90258991</v>
          </cell>
          <cell r="B3261" t="n">
            <v>20</v>
          </cell>
          <cell r="C3261" t="str">
            <v xml:space="preserve">CAPTOPRIL - 25MG</v>
          </cell>
          <cell r="D3261" t="str">
            <v xml:space="preserve">CAPTOPRIL - 25MG</v>
          </cell>
          <cell r="E3261" t="str">
            <v xml:space="preserve">PRATI DONADUZZI</v>
          </cell>
          <cell r="F3261" t="n">
            <v>1</v>
          </cell>
          <cell r="G3261" t="str">
            <v>COM</v>
          </cell>
          <cell r="H3261" t="str">
            <v>NÃO</v>
          </cell>
          <cell r="I3261" t="n">
            <v>0.30298664761215821</v>
          </cell>
        </row>
        <row r="3262">
          <cell r="A3262" t="n">
            <v>90146700</v>
          </cell>
          <cell r="B3262" t="n">
            <v>20</v>
          </cell>
          <cell r="C3262" t="str">
            <v>PREDNISONA</v>
          </cell>
          <cell r="D3262" t="str">
            <v xml:space="preserve">PREDNISONA 20 MG CX. 30 CP.</v>
          </cell>
          <cell r="E3262" t="str">
            <v xml:space="preserve">EMS SA</v>
          </cell>
          <cell r="F3262" t="n">
            <v>1</v>
          </cell>
          <cell r="G3262" t="str">
            <v>COM</v>
          </cell>
          <cell r="H3262" t="str">
            <v>NÃO</v>
          </cell>
          <cell r="I3262" t="n">
            <v>1.4245863298269013</v>
          </cell>
        </row>
        <row r="3263">
          <cell r="A3263" t="n">
            <v>92424023</v>
          </cell>
          <cell r="B3263" t="n">
            <v>20</v>
          </cell>
          <cell r="C3263" t="str">
            <v xml:space="preserve">CLORIDRATO DE RANITIDINA 150 MG CX. 20 CP. REV.</v>
          </cell>
          <cell r="D3263" t="str">
            <v xml:space="preserve">RANITION 150 MG CX. 20 CP. REV.</v>
          </cell>
          <cell r="E3263" t="str">
            <v>SANVAL</v>
          </cell>
          <cell r="F3263" t="n">
            <v>1</v>
          </cell>
          <cell r="G3263" t="str">
            <v>COM</v>
          </cell>
          <cell r="H3263" t="str">
            <v>NÃO</v>
          </cell>
          <cell r="I3263" t="n">
            <v>1.0683949251401768</v>
          </cell>
        </row>
        <row r="3264">
          <cell r="A3264" t="n">
            <v>92458289</v>
          </cell>
          <cell r="B3264" t="n">
            <v>20</v>
          </cell>
          <cell r="C3264" t="str">
            <v xml:space="preserve">SINVASTATINA 10 MG  CX. 30  CP. REV.</v>
          </cell>
          <cell r="D3264" t="str">
            <v xml:space="preserve">SINVASTATINA 10 MG  CX. 30  CP. REV.</v>
          </cell>
          <cell r="E3264" t="str">
            <v>MEDLEY</v>
          </cell>
          <cell r="F3264" t="n">
            <v>1</v>
          </cell>
          <cell r="G3264" t="str">
            <v>COM</v>
          </cell>
          <cell r="H3264" t="str">
            <v>NÃO</v>
          </cell>
          <cell r="I3264" t="n">
            <v>2.2754845792811631</v>
          </cell>
        </row>
        <row r="3265">
          <cell r="A3265" t="n">
            <v>90287231</v>
          </cell>
          <cell r="B3265" t="n">
            <v>20</v>
          </cell>
          <cell r="C3265" t="str">
            <v xml:space="preserve">METRONIDAZOL 400 MG CX. 24 CP.</v>
          </cell>
          <cell r="D3265" t="str">
            <v xml:space="preserve">METRONIDAZOL 400 MG CX. 24 CP.</v>
          </cell>
          <cell r="E3265" t="str">
            <v>SANOFI-AVENTIS</v>
          </cell>
          <cell r="F3265" t="n">
            <v>1</v>
          </cell>
          <cell r="G3265" t="str">
            <v>COM</v>
          </cell>
          <cell r="H3265" t="str">
            <v>NÃO</v>
          </cell>
          <cell r="I3265" t="n">
            <v>0.50166052624487401</v>
          </cell>
        </row>
        <row r="3266">
          <cell r="A3266" t="n">
            <v>90173325</v>
          </cell>
          <cell r="B3266" t="n">
            <v>20</v>
          </cell>
          <cell r="C3266" t="str">
            <v xml:space="preserve">CLORIDRATO DE OXIMETAZOLINA 0,5 MGML SOL. NASAL FR. SPRAY X 30 ML</v>
          </cell>
          <cell r="D3266" t="str">
            <v xml:space="preserve">OXIFRIN 0,5 MGML SOL. NASAL FR. SPRAY X 30 ML</v>
          </cell>
          <cell r="E3266" t="str">
            <v xml:space="preserve">TEUTO BRAS.</v>
          </cell>
          <cell r="F3266" t="n">
            <v>30</v>
          </cell>
          <cell r="G3266" t="str">
            <v>ML</v>
          </cell>
          <cell r="H3266" t="str">
            <v>SIM</v>
          </cell>
          <cell r="I3266" t="n">
            <v>0.48527950440256318</v>
          </cell>
        </row>
        <row r="3267">
          <cell r="A3267" t="n">
            <v>92421989</v>
          </cell>
          <cell r="B3267" t="n">
            <v>20</v>
          </cell>
          <cell r="C3267" t="str">
            <v xml:space="preserve">FINASTERIDA - 1MG</v>
          </cell>
          <cell r="D3267" t="str">
            <v xml:space="preserve">PROPECIA - 1MG</v>
          </cell>
          <cell r="E3267" t="str">
            <v xml:space="preserve">MERCK SHARP &amp; DOHME</v>
          </cell>
          <cell r="F3267" t="n">
            <v>1</v>
          </cell>
          <cell r="G3267" t="str">
            <v>COM</v>
          </cell>
          <cell r="H3267" t="str">
            <v>NÃO</v>
          </cell>
          <cell r="I3267" t="n">
            <v>4.8476491616261352</v>
          </cell>
        </row>
        <row r="3268">
          <cell r="A3268" t="n">
            <v>92429971</v>
          </cell>
          <cell r="B3268" t="n">
            <v>20</v>
          </cell>
          <cell r="C3268" t="str">
            <v xml:space="preserve">PALMITATO DE RETINOL + CLORIDRATO DE PIRIDOXINA + ACETATO DE TOCOFEROL</v>
          </cell>
          <cell r="D3268" t="str">
            <v>TENSULAN</v>
          </cell>
          <cell r="E3268" t="str">
            <v>MARJAN</v>
          </cell>
          <cell r="F3268" t="n">
            <v>1</v>
          </cell>
          <cell r="G3268" t="str">
            <v>CAP</v>
          </cell>
          <cell r="H3268" t="str">
            <v>NÃO</v>
          </cell>
          <cell r="I3268" t="n">
            <v>1.5389860093832339</v>
          </cell>
        </row>
        <row r="3269">
          <cell r="A3269" t="n">
            <v>90226224</v>
          </cell>
          <cell r="B3269" t="n">
            <v>20</v>
          </cell>
          <cell r="C3269" t="str">
            <v xml:space="preserve">DIAZEPAM - 10MG</v>
          </cell>
          <cell r="D3269" t="str">
            <v xml:space="preserve">DIAZEPAM - 10MG</v>
          </cell>
          <cell r="E3269" t="str">
            <v>RANBAXY</v>
          </cell>
          <cell r="F3269" t="n">
            <v>1</v>
          </cell>
          <cell r="G3269" t="str">
            <v>COM</v>
          </cell>
          <cell r="H3269" t="str">
            <v>NÃO</v>
          </cell>
          <cell r="I3269" t="n">
            <v>0.36783681263325479</v>
          </cell>
        </row>
        <row r="3270">
          <cell r="A3270" t="n">
            <v>90211464</v>
          </cell>
          <cell r="B3270" t="n">
            <v>20</v>
          </cell>
          <cell r="C3270" t="str">
            <v>PREDNISONA</v>
          </cell>
          <cell r="D3270" t="str">
            <v xml:space="preserve">PREDNISONA 20 MG CX. 20 CP.</v>
          </cell>
          <cell r="E3270" t="str">
            <v xml:space="preserve">NEO QUIMICA</v>
          </cell>
          <cell r="F3270" t="n">
            <v>1</v>
          </cell>
          <cell r="G3270" t="str">
            <v>COM</v>
          </cell>
          <cell r="H3270" t="str">
            <v>NÃO</v>
          </cell>
          <cell r="I3270" t="n">
            <v>1.4082216118693818</v>
          </cell>
        </row>
        <row r="3271">
          <cell r="A3271" t="n">
            <v>90281446</v>
          </cell>
          <cell r="B3271" t="n">
            <v>20</v>
          </cell>
          <cell r="C3271" t="str">
            <v xml:space="preserve">RINGER SIMPLES - MED FLEX - BOLSAS - SISTEMA FECHADO 500 ML</v>
          </cell>
          <cell r="D3271" t="str">
            <v xml:space="preserve">RINGER SIMPLES - MED FLEX - BOLSAS - SISTEMA FECHADO 500 ML</v>
          </cell>
          <cell r="E3271" t="str">
            <v xml:space="preserve">EUROFARMA  SEGMENTA</v>
          </cell>
          <cell r="F3271" t="n">
            <v>1</v>
          </cell>
          <cell r="G3271" t="str">
            <v>FR</v>
          </cell>
          <cell r="H3271" t="str">
            <v>NÃO</v>
          </cell>
          <cell r="I3271" t="n">
            <v>6.7212858368982067</v>
          </cell>
        </row>
        <row r="3272">
          <cell r="A3272" t="n">
            <v>90172205</v>
          </cell>
          <cell r="B3272" t="n">
            <v>20</v>
          </cell>
          <cell r="C3272" t="str">
            <v xml:space="preserve">PARACETAMOL 200 MGML SOL. ORAL GTS. FR. X 15 ML</v>
          </cell>
          <cell r="D3272" t="str">
            <v xml:space="preserve">TYLIDOL 200 MGML SOL. ORAL GTS. FR. X 15 ML</v>
          </cell>
          <cell r="E3272" t="str">
            <v xml:space="preserve">TEUTO BRAS.</v>
          </cell>
          <cell r="F3272" t="n">
            <v>300</v>
          </cell>
          <cell r="G3272" t="str">
            <v>GTS</v>
          </cell>
          <cell r="H3272" t="str">
            <v>SIM</v>
          </cell>
          <cell r="I3272" t="n">
            <v>0.014138474999999999</v>
          </cell>
        </row>
        <row r="3273">
          <cell r="A3273" t="n">
            <v>90195370</v>
          </cell>
          <cell r="B3273" t="n">
            <v>20</v>
          </cell>
          <cell r="C3273" t="str">
            <v xml:space="preserve">MALEATO DE ENALAPRIL - 10MG</v>
          </cell>
          <cell r="D3273" t="str">
            <v xml:space="preserve">ANGIOPRIL - 10MG</v>
          </cell>
          <cell r="E3273" t="str">
            <v>DIFFUCAP-CHEMOBRAS</v>
          </cell>
          <cell r="F3273" t="n">
            <v>1</v>
          </cell>
          <cell r="G3273" t="str">
            <v>COM</v>
          </cell>
          <cell r="H3273" t="str">
            <v>NÃO</v>
          </cell>
          <cell r="I3273" t="n">
            <v>0.26808107413553234</v>
          </cell>
        </row>
        <row r="3274">
          <cell r="A3274" t="n">
            <v>92412610</v>
          </cell>
          <cell r="B3274" t="n">
            <v>20</v>
          </cell>
          <cell r="C3274" t="str">
            <v xml:space="preserve">HIDROCLOROTIAZIDA + AMILORIDA - 25MG</v>
          </cell>
          <cell r="D3274" t="str">
            <v xml:space="preserve">MODURETIC - 25MG</v>
          </cell>
          <cell r="E3274" t="str">
            <v xml:space="preserve">MERCK SHARP &amp; DOHME</v>
          </cell>
          <cell r="F3274" t="n">
            <v>1</v>
          </cell>
          <cell r="G3274" t="str">
            <v>COM</v>
          </cell>
          <cell r="H3274" t="str">
            <v>NÃO</v>
          </cell>
          <cell r="I3274" t="n">
            <v>0.35581200240141037</v>
          </cell>
        </row>
        <row r="3275">
          <cell r="A3275" t="n">
            <v>91033012</v>
          </cell>
          <cell r="B3275" t="n">
            <v>20</v>
          </cell>
          <cell r="C3275" t="str">
            <v xml:space="preserve">DICLORIDRATO DE FLUNARIZINA + MESILATO DE DIIDROERGOCRISTINA</v>
          </cell>
          <cell r="D3275" t="str">
            <v xml:space="preserve">VERTIZINE D</v>
          </cell>
          <cell r="E3275" t="str">
            <v xml:space="preserve">ACHÉ LABORATÓRIOS FARMACÊUTICO</v>
          </cell>
          <cell r="F3275" t="n">
            <v>1</v>
          </cell>
          <cell r="G3275" t="str">
            <v>COM</v>
          </cell>
          <cell r="H3275" t="str">
            <v>NÃO</v>
          </cell>
          <cell r="I3275" t="n">
            <v>2.7777866732153988</v>
          </cell>
        </row>
        <row r="3276">
          <cell r="A3276" t="n">
            <v>90132548</v>
          </cell>
          <cell r="B3276" t="n">
            <v>20</v>
          </cell>
          <cell r="C3276" t="str">
            <v xml:space="preserve">TIAMINA + RIBOFLAVINA + NICOTINAMIDA + PIRIDOXINA + BIOTINA + DEXPANTENOL</v>
          </cell>
          <cell r="D3276" t="str">
            <v>BENEROC</v>
          </cell>
          <cell r="E3276" t="str">
            <v>BAYER</v>
          </cell>
          <cell r="F3276" t="n">
            <v>1</v>
          </cell>
          <cell r="G3276" t="str">
            <v>DRG</v>
          </cell>
          <cell r="H3276" t="str">
            <v>NÃO</v>
          </cell>
          <cell r="I3276" t="n">
            <v>0.2058761533829056</v>
          </cell>
        </row>
        <row r="3277">
          <cell r="A3277" t="n">
            <v>90236947</v>
          </cell>
          <cell r="B3277" t="n">
            <v>20</v>
          </cell>
          <cell r="C3277" t="str">
            <v>ATENOLOL</v>
          </cell>
          <cell r="D3277" t="str">
            <v xml:space="preserve">ATENOLOL 25  MG CX. 30 CP.</v>
          </cell>
          <cell r="E3277" t="str">
            <v>GERMED</v>
          </cell>
          <cell r="F3277" t="n">
            <v>1</v>
          </cell>
          <cell r="G3277" t="str">
            <v>COM</v>
          </cell>
          <cell r="H3277" t="str">
            <v>NÃO</v>
          </cell>
          <cell r="I3277" t="n">
            <v>0.38482459796666729</v>
          </cell>
        </row>
        <row r="3278">
          <cell r="A3278" t="n">
            <v>90256999</v>
          </cell>
          <cell r="B3278" t="n">
            <v>20</v>
          </cell>
          <cell r="C3278" t="str">
            <v xml:space="preserve">PRIMIDONA 100 MG CX. 100 CP.</v>
          </cell>
          <cell r="D3278" t="str">
            <v xml:space="preserve">PRIMID 100 MG CX. 100 CP.</v>
          </cell>
          <cell r="E3278" t="str">
            <v>APSEN</v>
          </cell>
          <cell r="F3278" t="n">
            <v>1</v>
          </cell>
          <cell r="G3278" t="str">
            <v>COM</v>
          </cell>
          <cell r="H3278" t="str">
            <v>NÃO</v>
          </cell>
          <cell r="I3278" t="n">
            <v>0.45322258288513856</v>
          </cell>
        </row>
        <row r="3279">
          <cell r="A3279" t="n">
            <v>92456413</v>
          </cell>
          <cell r="B3279" t="n">
            <v>20</v>
          </cell>
          <cell r="C3279" t="str">
            <v xml:space="preserve">ESPIRONOLACTONA 50  MG CX. 30 CP.</v>
          </cell>
          <cell r="D3279" t="str">
            <v xml:space="preserve">ESPIRONOLACTONA 50  MG CX. 30 CP.</v>
          </cell>
          <cell r="E3279" t="str">
            <v xml:space="preserve">EMS SA</v>
          </cell>
          <cell r="F3279" t="n">
            <v>1</v>
          </cell>
          <cell r="G3279" t="str">
            <v>COM</v>
          </cell>
          <cell r="H3279" t="str">
            <v>NÃO</v>
          </cell>
          <cell r="I3279" t="n">
            <v>0.89254740215286921</v>
          </cell>
        </row>
        <row r="3280">
          <cell r="A3280" t="n">
            <v>90216652</v>
          </cell>
          <cell r="B3280" t="n">
            <v>20</v>
          </cell>
          <cell r="C3280" t="str">
            <v xml:space="preserve">CARVEDILOL - 12,5MG</v>
          </cell>
          <cell r="D3280" t="str">
            <v xml:space="preserve">CARVEDILAT - 12,5MG</v>
          </cell>
          <cell r="E3280" t="str">
            <v xml:space="preserve">SIGMA PHARMA</v>
          </cell>
          <cell r="F3280" t="n">
            <v>1</v>
          </cell>
          <cell r="G3280" t="str">
            <v>COM</v>
          </cell>
          <cell r="H3280" t="str">
            <v>NÃO</v>
          </cell>
          <cell r="I3280" t="n">
            <v>1.2625959131206637</v>
          </cell>
        </row>
        <row r="3281">
          <cell r="A3281" t="n">
            <v>92398413</v>
          </cell>
          <cell r="B3281" t="n">
            <v>20</v>
          </cell>
          <cell r="C3281" t="str">
            <v xml:space="preserve">CLORIDRATO DE CIPROFLOXACINO - 5ML SOL. OFT.</v>
          </cell>
          <cell r="D3281" t="str">
            <v xml:space="preserve">CILOXAN - 5ML SOL. OFT.</v>
          </cell>
          <cell r="E3281" t="str">
            <v>ALCON</v>
          </cell>
          <cell r="F3281" t="n">
            <v>100</v>
          </cell>
          <cell r="G3281" t="str">
            <v>GTS</v>
          </cell>
          <cell r="H3281" t="str">
            <v>SIM</v>
          </cell>
          <cell r="I3281" t="n">
            <v>0.23607480528319486</v>
          </cell>
        </row>
        <row r="3282">
          <cell r="A3282" t="n">
            <v>90291697</v>
          </cell>
          <cell r="B3282" t="n">
            <v>20</v>
          </cell>
          <cell r="C3282" t="str">
            <v xml:space="preserve">CARVEDILOL - 12,5MG</v>
          </cell>
          <cell r="D3282" t="str">
            <v xml:space="preserve">DIVELOL - 12,5MG</v>
          </cell>
          <cell r="E3282" t="str">
            <v>BALDACCI</v>
          </cell>
          <cell r="F3282" t="n">
            <v>1</v>
          </cell>
          <cell r="G3282" t="str">
            <v>COM</v>
          </cell>
          <cell r="H3282" t="str">
            <v>NÃO</v>
          </cell>
          <cell r="I3282" t="n">
            <v>0.91077197382756192</v>
          </cell>
        </row>
        <row r="3283">
          <cell r="A3283" t="n">
            <v>90551010</v>
          </cell>
          <cell r="B3283" t="n">
            <v>20</v>
          </cell>
          <cell r="C3283" t="str">
            <v xml:space="preserve">HIDROXIQUINOLINA + TRIETANOLAMINA - 8ML</v>
          </cell>
          <cell r="D3283" t="str">
            <v xml:space="preserve">CERUMIN - 8ML</v>
          </cell>
          <cell r="E3283" t="str">
            <v>ALCON</v>
          </cell>
          <cell r="F3283" t="n">
            <v>1</v>
          </cell>
          <cell r="G3283" t="str">
            <v>UN</v>
          </cell>
          <cell r="H3283" t="str">
            <v>NÃO</v>
          </cell>
          <cell r="I3283" t="n">
            <v>10.898269200000001</v>
          </cell>
        </row>
        <row r="3284">
          <cell r="A3284" t="n">
            <v>90257588</v>
          </cell>
          <cell r="B3284" t="n">
            <v>20</v>
          </cell>
          <cell r="C3284" t="str">
            <v xml:space="preserve">HIDROCLOROTIAZIDA 25 MG CX. 300 CP.</v>
          </cell>
          <cell r="D3284" t="str">
            <v xml:space="preserve">DIURIX 25 MG CX. 300 CP.</v>
          </cell>
          <cell r="E3284" t="str">
            <v xml:space="preserve">TEUTO BRAS.</v>
          </cell>
          <cell r="F3284" t="n">
            <v>1</v>
          </cell>
          <cell r="G3284" t="str">
            <v>COM</v>
          </cell>
          <cell r="H3284" t="str">
            <v>NÃO</v>
          </cell>
          <cell r="I3284" t="n">
            <v>0.19117071385555523</v>
          </cell>
        </row>
        <row r="3285">
          <cell r="A3285" t="n">
            <v>92463355</v>
          </cell>
          <cell r="B3285" t="n">
            <v>20</v>
          </cell>
          <cell r="C3285" t="str">
            <v xml:space="preserve">PARACETAMOL - 500MG</v>
          </cell>
          <cell r="D3285" t="str">
            <v xml:space="preserve">PARACETAMOL - 500MG</v>
          </cell>
          <cell r="E3285" t="str">
            <v xml:space="preserve">PRATI DONADUZZI</v>
          </cell>
          <cell r="F3285" t="n">
            <v>1</v>
          </cell>
          <cell r="G3285" t="str">
            <v>COM</v>
          </cell>
          <cell r="H3285" t="str">
            <v>NÃO</v>
          </cell>
          <cell r="I3285" t="n">
            <v>0.51863808680269963</v>
          </cell>
        </row>
        <row r="3286">
          <cell r="A3286" t="n">
            <v>92457010</v>
          </cell>
          <cell r="B3286" t="n">
            <v>20</v>
          </cell>
          <cell r="C3286" t="str">
            <v xml:space="preserve">ALPRAZOLAM - 1MG</v>
          </cell>
          <cell r="D3286" t="str">
            <v xml:space="preserve">ALPRAZOLAM - 1MG</v>
          </cell>
          <cell r="E3286" t="str">
            <v>EUROFARMA</v>
          </cell>
          <cell r="F3286" t="n">
            <v>1</v>
          </cell>
          <cell r="G3286" t="str">
            <v>COM</v>
          </cell>
          <cell r="H3286" t="str">
            <v>NÃO</v>
          </cell>
          <cell r="I3286" t="n">
            <v>1.0537154844642258</v>
          </cell>
        </row>
        <row r="3287">
          <cell r="A3287" t="n">
            <v>90277180</v>
          </cell>
          <cell r="B3287" t="n">
            <v>20</v>
          </cell>
          <cell r="C3287" t="str">
            <v xml:space="preserve">FERRIPOLIMALTOSE+ÁCIDO FÓLICO</v>
          </cell>
          <cell r="D3287" t="str">
            <v xml:space="preserve">NORIPURUM FOLICO 100 MG + 0,35 MG CX. 30 CP. REV.</v>
          </cell>
          <cell r="E3287" t="str">
            <v xml:space="preserve">NYCOMED PHARMA</v>
          </cell>
          <cell r="F3287" t="n">
            <v>1</v>
          </cell>
          <cell r="G3287" t="str">
            <v>COM</v>
          </cell>
          <cell r="H3287" t="str">
            <v>NÃO</v>
          </cell>
          <cell r="I3287" t="n">
            <v>1.5551453694974366</v>
          </cell>
        </row>
        <row r="3288">
          <cell r="A3288" t="n">
            <v>90248015</v>
          </cell>
          <cell r="B3288" t="n">
            <v>20</v>
          </cell>
          <cell r="C3288" t="str">
            <v xml:space="preserve">INDOMETACINA - 25MG</v>
          </cell>
          <cell r="D3288" t="str">
            <v xml:space="preserve">INDOCID - 25MG</v>
          </cell>
          <cell r="E3288" t="str">
            <v xml:space="preserve">MERCK SHARP &amp; DOHME</v>
          </cell>
          <cell r="F3288" t="n">
            <v>1</v>
          </cell>
          <cell r="G3288" t="str">
            <v>CAP</v>
          </cell>
          <cell r="H3288" t="str">
            <v>NÃO</v>
          </cell>
          <cell r="I3288" t="n">
            <v>0.6798893936314504</v>
          </cell>
        </row>
        <row r="3289">
          <cell r="A3289" t="n">
            <v>90279247</v>
          </cell>
          <cell r="B3289" t="n">
            <v>20</v>
          </cell>
          <cell r="C3289" t="str">
            <v>PARACETAMOL</v>
          </cell>
          <cell r="D3289" t="str">
            <v xml:space="preserve">PARACETAMOL 750 MG CX. BL.AL.  24 CP. REV.</v>
          </cell>
          <cell r="E3289" t="str">
            <v xml:space="preserve">PRATI DONADUZZI</v>
          </cell>
          <cell r="F3289" t="n">
            <v>1</v>
          </cell>
          <cell r="G3289" t="str">
            <v>COM</v>
          </cell>
          <cell r="H3289" t="str">
            <v>NÃO</v>
          </cell>
          <cell r="I3289" t="n">
            <v>0.60410374934254041</v>
          </cell>
        </row>
        <row r="3290">
          <cell r="A3290" t="n">
            <v>90172795</v>
          </cell>
          <cell r="B3290" t="n">
            <v>20</v>
          </cell>
          <cell r="C3290" t="str">
            <v xml:space="preserve">FENITOÍNA 100 MG CX. 100 CP</v>
          </cell>
          <cell r="D3290" t="str">
            <v xml:space="preserve">FENITON 100 MG CX. 100 CP</v>
          </cell>
          <cell r="E3290" t="str">
            <v xml:space="preserve">TEUTO BRAS.</v>
          </cell>
          <cell r="F3290" t="n">
            <v>1</v>
          </cell>
          <cell r="G3290" t="str">
            <v>COM</v>
          </cell>
          <cell r="H3290" t="str">
            <v>NÃO</v>
          </cell>
          <cell r="I3290" t="n">
            <v>0.2983748385538923</v>
          </cell>
        </row>
        <row r="3291">
          <cell r="A3291" t="n">
            <v>90286588</v>
          </cell>
          <cell r="B3291" t="n">
            <v>20</v>
          </cell>
          <cell r="C3291" t="str">
            <v xml:space="preserve">GLICOSE 5% SOL. INJ. SIST. FECH. FR. X 125ML</v>
          </cell>
          <cell r="D3291" t="str">
            <v xml:space="preserve">GLICOSE 5% SOL. INJ. SIST. FECH. FR. X 125ML</v>
          </cell>
          <cell r="E3291" t="str">
            <v>BASA</v>
          </cell>
          <cell r="F3291" t="n">
            <v>1</v>
          </cell>
          <cell r="G3291" t="str">
            <v>UN</v>
          </cell>
          <cell r="H3291" t="str">
            <v>NÃO</v>
          </cell>
          <cell r="I3291" t="n">
            <v>6.4771903044613923</v>
          </cell>
        </row>
        <row r="3292">
          <cell r="A3292" t="n">
            <v>90220919</v>
          </cell>
          <cell r="B3292" t="n">
            <v>20</v>
          </cell>
          <cell r="C3292" t="str">
            <v xml:space="preserve">LEVOTIROXINA SÓDICA</v>
          </cell>
          <cell r="D3292" t="str">
            <v xml:space="preserve">PURAN T4 88 MCG CX. 30 CP.</v>
          </cell>
          <cell r="E3292" t="str">
            <v>SANOFI-AVENTIS</v>
          </cell>
          <cell r="F3292" t="n">
            <v>1</v>
          </cell>
          <cell r="G3292" t="str">
            <v>COM</v>
          </cell>
          <cell r="H3292" t="str">
            <v>NÃO</v>
          </cell>
          <cell r="I3292" t="n">
            <v>0.5053700637942814</v>
          </cell>
        </row>
        <row r="3293">
          <cell r="A3293" t="n">
            <v>92467822</v>
          </cell>
          <cell r="B3293" t="n">
            <v>20</v>
          </cell>
          <cell r="C3293" t="str">
            <v xml:space="preserve">GLIMEPIRIDA - 2MG</v>
          </cell>
          <cell r="D3293" t="str">
            <v xml:space="preserve">GLIMEPIRIDA - 2MG</v>
          </cell>
          <cell r="E3293" t="str">
            <v>EUROFARMA</v>
          </cell>
          <cell r="F3293" t="n">
            <v>1</v>
          </cell>
          <cell r="G3293" t="str">
            <v>COM</v>
          </cell>
          <cell r="H3293" t="str">
            <v>NÃO</v>
          </cell>
          <cell r="I3293" t="n">
            <v>1.004707059982378</v>
          </cell>
        </row>
        <row r="3294">
          <cell r="A3294" t="n">
            <v>90155947</v>
          </cell>
          <cell r="B3294" t="n">
            <v>20</v>
          </cell>
          <cell r="C3294" t="str">
            <v xml:space="preserve">DIPIRONA SÓDICA+ADIFENINA+CLORIDRATO DE PROMETAZINA SOL. ORAL FR. PLÁST. GTS. X 20 ML</v>
          </cell>
          <cell r="D3294" t="str">
            <v xml:space="preserve">LISADOR SOL. ORAL FR. PLÁST. GTS. X 20 ML</v>
          </cell>
          <cell r="E3294" t="str">
            <v>FARMASA</v>
          </cell>
          <cell r="F3294" t="n">
            <v>400</v>
          </cell>
          <cell r="G3294" t="str">
            <v>GTS</v>
          </cell>
          <cell r="H3294" t="str">
            <v>SIM</v>
          </cell>
          <cell r="I3294" t="n">
            <v>0.080942405103801227</v>
          </cell>
        </row>
        <row r="3295">
          <cell r="A3295" t="n">
            <v>92393357</v>
          </cell>
          <cell r="B3295" t="n">
            <v>20</v>
          </cell>
          <cell r="C3295" t="str">
            <v xml:space="preserve">METRONIDAZOL - 400MG</v>
          </cell>
          <cell r="D3295" t="str">
            <v xml:space="preserve">CANDERM - 400MG</v>
          </cell>
          <cell r="E3295" t="str">
            <v>LEGRAND</v>
          </cell>
          <cell r="F3295" t="n">
            <v>1</v>
          </cell>
          <cell r="G3295" t="str">
            <v>COM</v>
          </cell>
          <cell r="H3295" t="str">
            <v>NÃO</v>
          </cell>
          <cell r="I3295" t="n">
            <v>0.96853203914596175</v>
          </cell>
        </row>
        <row r="3296">
          <cell r="A3296" t="n">
            <v>90277805</v>
          </cell>
          <cell r="B3296" t="n">
            <v>20</v>
          </cell>
          <cell r="C3296" t="str">
            <v xml:space="preserve">SULFAMETOXAZOL+TRIMETOPRIMA  40 MGML + 8 MGML SUSP. ORAL CX. 50 FR. VD. X 50  ML+  CP. MED.</v>
          </cell>
          <cell r="D3296" t="str">
            <v xml:space="preserve">SULFAMETOXAZOL+TRIMETOPRIMA 40 MGML + 8 MGML</v>
          </cell>
          <cell r="E3296" t="str">
            <v xml:space="preserve">TEUTO BRAS.</v>
          </cell>
          <cell r="F3296" t="n">
            <v>50</v>
          </cell>
          <cell r="G3296" t="str">
            <v>ML</v>
          </cell>
          <cell r="H3296" t="str">
            <v>SIM</v>
          </cell>
          <cell r="I3296" t="n">
            <v>0.10992916412861489</v>
          </cell>
        </row>
        <row r="3297">
          <cell r="A3297" t="n">
            <v>90235100</v>
          </cell>
          <cell r="B3297" t="n">
            <v>20</v>
          </cell>
          <cell r="C3297" t="str">
            <v xml:space="preserve">OMEPRAZOL 20 MG CX. 7 CAP.</v>
          </cell>
          <cell r="D3297" t="str">
            <v xml:space="preserve">OMEPRAZOL 20 MG CX. 7 CAP.</v>
          </cell>
          <cell r="E3297" t="str">
            <v xml:space="preserve">MEPHA- RATIOPHARM</v>
          </cell>
          <cell r="F3297" t="n">
            <v>1</v>
          </cell>
          <cell r="G3297" t="str">
            <v>CAP</v>
          </cell>
          <cell r="H3297" t="str">
            <v>NÃO</v>
          </cell>
          <cell r="I3297" t="n">
            <v>2.441102961540166</v>
          </cell>
        </row>
        <row r="3298">
          <cell r="A3298" t="n">
            <v>92428827</v>
          </cell>
          <cell r="B3298" t="n">
            <v>20</v>
          </cell>
          <cell r="C3298" t="str">
            <v xml:space="preserve">LEVOTIROXINA SODICA - 75MCG</v>
          </cell>
          <cell r="D3298" t="str">
            <v xml:space="preserve">SYNTHROID - 75MCG</v>
          </cell>
          <cell r="E3298" t="str">
            <v>ABBOTT</v>
          </cell>
          <cell r="F3298" t="n">
            <v>1</v>
          </cell>
          <cell r="G3298" t="str">
            <v>COM</v>
          </cell>
          <cell r="H3298" t="str">
            <v>NÃO</v>
          </cell>
          <cell r="I3298" t="n">
            <v>0.98908112729377362</v>
          </cell>
        </row>
        <row r="3299">
          <cell r="A3299" t="n">
            <v>90149254</v>
          </cell>
          <cell r="B3299" t="n">
            <v>20</v>
          </cell>
          <cell r="C3299" t="str">
            <v xml:space="preserve">ACICLOVIR - 200MG</v>
          </cell>
          <cell r="D3299" t="str">
            <v xml:space="preserve">CICLAVIX - 200MG</v>
          </cell>
          <cell r="E3299" t="str">
            <v>LUPER</v>
          </cell>
          <cell r="F3299" t="n">
            <v>1</v>
          </cell>
          <cell r="G3299" t="str">
            <v>COM</v>
          </cell>
          <cell r="H3299" t="str">
            <v>NÃO</v>
          </cell>
          <cell r="I3299" t="n">
            <v>2.8738208134401213</v>
          </cell>
        </row>
        <row r="3300">
          <cell r="A3300" t="n">
            <v>92366694</v>
          </cell>
          <cell r="B3300" t="n">
            <v>20</v>
          </cell>
          <cell r="C3300" t="str">
            <v xml:space="preserve">NIFEDIPINO RETARD - 10MG</v>
          </cell>
          <cell r="D3300" t="str">
            <v xml:space="preserve">ADALAT RETARD - 10MG</v>
          </cell>
          <cell r="E3300" t="str">
            <v>BAYER</v>
          </cell>
          <cell r="F3300" t="n">
            <v>1</v>
          </cell>
          <cell r="G3300" t="str">
            <v>COM</v>
          </cell>
          <cell r="H3300" t="str">
            <v>NÃO</v>
          </cell>
          <cell r="I3300" t="n">
            <v>0.73350758894565482</v>
          </cell>
        </row>
        <row r="3301">
          <cell r="A3301" t="n">
            <v>90021029</v>
          </cell>
          <cell r="B3301" t="n">
            <v>20</v>
          </cell>
          <cell r="C3301" t="str">
            <v xml:space="preserve">FOSFATO DE SÓDIO MONOBÁSICO  500MG</v>
          </cell>
          <cell r="D3301" t="str">
            <v xml:space="preserve">FOSFATO DE SÓDIO MONOBÁSICO  500MG</v>
          </cell>
          <cell r="E3301" t="str">
            <v>MANIPULADO</v>
          </cell>
          <cell r="F3301" t="n">
            <v>1</v>
          </cell>
          <cell r="G3301" t="str">
            <v>CAP</v>
          </cell>
          <cell r="H3301" t="str">
            <v>NÃO</v>
          </cell>
          <cell r="I3301" t="n">
            <v>0.5497294820743579</v>
          </cell>
        </row>
        <row r="3302">
          <cell r="A3302" t="n">
            <v>92421512</v>
          </cell>
          <cell r="B3302" t="n">
            <v>20</v>
          </cell>
          <cell r="C3302" t="str">
            <v xml:space="preserve">CLORIDRATO DE PROMETAZINA - 25MG</v>
          </cell>
          <cell r="D3302" t="str">
            <v xml:space="preserve">PROFERGAN - 25MG</v>
          </cell>
          <cell r="E3302" t="str">
            <v xml:space="preserve">TEUTO BRAS.</v>
          </cell>
          <cell r="F3302" t="n">
            <v>1</v>
          </cell>
          <cell r="G3302" t="str">
            <v>COM</v>
          </cell>
          <cell r="H3302" t="str">
            <v>NÃO</v>
          </cell>
          <cell r="I3302" t="n">
            <v>0.27946239432953401</v>
          </cell>
        </row>
        <row r="3303">
          <cell r="A3303" t="n">
            <v>90208960</v>
          </cell>
          <cell r="B3303" t="n">
            <v>20</v>
          </cell>
          <cell r="C3303" t="str">
            <v>CIMETIDINA</v>
          </cell>
          <cell r="D3303" t="str">
            <v xml:space="preserve">CIMETIDINA 200 MG CX. 10 CP.</v>
          </cell>
          <cell r="E3303" t="str">
            <v xml:space="preserve">NEO QUIMICA</v>
          </cell>
          <cell r="F3303" t="n">
            <v>1</v>
          </cell>
          <cell r="G3303" t="str">
            <v>COM</v>
          </cell>
          <cell r="H3303" t="str">
            <v>NÃO</v>
          </cell>
          <cell r="I3303" t="n">
            <v>0.76314730759218896</v>
          </cell>
        </row>
        <row r="3304">
          <cell r="A3304" t="n">
            <v>90121554</v>
          </cell>
          <cell r="B3304" t="n">
            <v>20</v>
          </cell>
          <cell r="C3304" t="str">
            <v xml:space="preserve">GLICOSE 25% SOL INJ CX 200 AMP PLÁST X 10 ML</v>
          </cell>
          <cell r="D3304" t="str">
            <v xml:space="preserve">GLICOSE 25% SOL INJ CX 200 AMP PLÁST X 10 ML</v>
          </cell>
          <cell r="E3304" t="str">
            <v>FARMACE</v>
          </cell>
          <cell r="F3304" t="n">
            <v>1</v>
          </cell>
          <cell r="G3304" t="str">
            <v>AMP</v>
          </cell>
          <cell r="H3304" t="str">
            <v>NÃO</v>
          </cell>
          <cell r="I3304" t="n">
            <v>0.89299907931316469</v>
          </cell>
        </row>
        <row r="3305">
          <cell r="A3305" t="n">
            <v>90313127</v>
          </cell>
          <cell r="B3305" t="n">
            <v>20</v>
          </cell>
          <cell r="C3305" t="str">
            <v xml:space="preserve">SULFADIAZINA 500 MG CX. 200 CP.</v>
          </cell>
          <cell r="D3305" t="str">
            <v xml:space="preserve">SULADRIN 500 MG CX. 200 CP.</v>
          </cell>
          <cell r="E3305" t="str">
            <v xml:space="preserve">LABORATORIO CATARINENSE SA</v>
          </cell>
          <cell r="F3305" t="n">
            <v>1</v>
          </cell>
          <cell r="G3305" t="str">
            <v>COM</v>
          </cell>
          <cell r="H3305" t="str">
            <v>NÃO</v>
          </cell>
          <cell r="I3305" t="n">
            <v>0.29789018928261235</v>
          </cell>
        </row>
        <row r="3306">
          <cell r="A3306" t="n">
            <v>90285980</v>
          </cell>
          <cell r="B3306" t="n">
            <v>20</v>
          </cell>
          <cell r="C3306" t="str">
            <v xml:space="preserve">DICLOFENACO SÓDICO 75 MG (25 MGML) SOL. INJ. CX. 100 AMP. X 3 ML</v>
          </cell>
          <cell r="D3306" t="str">
            <v xml:space="preserve">DICLOFENACO SÓDICO 75 MG (25 MGML) X 3 ML</v>
          </cell>
          <cell r="E3306" t="str">
            <v>HIPOLABOR</v>
          </cell>
          <cell r="F3306" t="n">
            <v>1</v>
          </cell>
          <cell r="G3306" t="str">
            <v>AMP</v>
          </cell>
          <cell r="H3306" t="str">
            <v>NÃO</v>
          </cell>
          <cell r="I3306" t="n">
            <v>1.1878440840504179</v>
          </cell>
        </row>
        <row r="3307">
          <cell r="A3307" t="n">
            <v>92392601</v>
          </cell>
          <cell r="B3307" t="n">
            <v>20</v>
          </cell>
          <cell r="C3307" t="str">
            <v xml:space="preserve">CAPTOPRIL - 12,5MG</v>
          </cell>
          <cell r="D3307" t="str">
            <v xml:space="preserve">CAPTOPRIL - 12,5MG</v>
          </cell>
          <cell r="E3307" t="str">
            <v>MEDLEY</v>
          </cell>
          <cell r="F3307" t="n">
            <v>1</v>
          </cell>
          <cell r="G3307" t="str">
            <v>COM</v>
          </cell>
          <cell r="H3307" t="str">
            <v>NÃO</v>
          </cell>
          <cell r="I3307" t="n">
            <v>0.61676693147012174</v>
          </cell>
        </row>
        <row r="3308">
          <cell r="A3308" t="n">
            <v>90230604</v>
          </cell>
          <cell r="B3308" t="n">
            <v>20</v>
          </cell>
          <cell r="C3308" t="str">
            <v xml:space="preserve">AMOXICILINA+CLAVULANATO DE POTÁSSIO</v>
          </cell>
          <cell r="D3308" t="str">
            <v xml:space="preserve">CLAVULIN ES 600 MG/5ML + 42,9 MG/5 ML PÓ SUSP. ORAL FR. VD.X 100 ML</v>
          </cell>
          <cell r="E3308" t="str">
            <v>GLAXOSMITKLINE</v>
          </cell>
          <cell r="F3308" t="n">
            <v>100</v>
          </cell>
          <cell r="G3308" t="str">
            <v>ML</v>
          </cell>
          <cell r="H3308" t="str">
            <v>SIM</v>
          </cell>
          <cell r="I3308" t="n">
            <v>0.7708800486076306</v>
          </cell>
        </row>
        <row r="3309">
          <cell r="A3309" t="n">
            <v>90208935</v>
          </cell>
          <cell r="B3309" t="n">
            <v>20</v>
          </cell>
          <cell r="C3309" t="str">
            <v xml:space="preserve">MALEATO DE ENALAPRIL - 10MG</v>
          </cell>
          <cell r="D3309" t="str">
            <v xml:space="preserve">MALEATO DE ENALAPRIL - 10MG</v>
          </cell>
          <cell r="E3309" t="str">
            <v xml:space="preserve">NEO QUIMICA</v>
          </cell>
          <cell r="F3309" t="n">
            <v>1</v>
          </cell>
          <cell r="G3309" t="str">
            <v>COM</v>
          </cell>
          <cell r="H3309" t="str">
            <v>NÃO</v>
          </cell>
          <cell r="I3309" t="n">
            <v>0.90648046376608282</v>
          </cell>
        </row>
        <row r="3310">
          <cell r="A3310" t="n">
            <v>90239318</v>
          </cell>
          <cell r="B3310" t="n">
            <v>20</v>
          </cell>
          <cell r="C3310" t="str">
            <v xml:space="preserve">ESPIRONOLACTONA - 50MG</v>
          </cell>
          <cell r="D3310" t="str">
            <v xml:space="preserve">ESPIRONOLACTONA - 50MG</v>
          </cell>
          <cell r="E3310" t="str">
            <v>GERMED</v>
          </cell>
          <cell r="F3310" t="n">
            <v>1</v>
          </cell>
          <cell r="G3310" t="str">
            <v>COM</v>
          </cell>
          <cell r="H3310" t="str">
            <v>NÃO</v>
          </cell>
          <cell r="I3310" t="n">
            <v>0.90586631538461537</v>
          </cell>
        </row>
        <row r="3311">
          <cell r="A3311" t="n">
            <v>92454100</v>
          </cell>
          <cell r="B3311" t="n">
            <v>20</v>
          </cell>
          <cell r="C3311" t="str">
            <v xml:space="preserve">BROMAZEPAM - 6MG</v>
          </cell>
          <cell r="D3311" t="str">
            <v xml:space="preserve">BROMAZEPAM - 6MG</v>
          </cell>
          <cell r="E3311" t="str">
            <v xml:space="preserve">UNIAO QUIMICA</v>
          </cell>
          <cell r="F3311" t="n">
            <v>1</v>
          </cell>
          <cell r="G3311" t="str">
            <v>COM</v>
          </cell>
          <cell r="H3311" t="str">
            <v>NÃO</v>
          </cell>
          <cell r="I3311" t="n">
            <v>0.76964919593333458</v>
          </cell>
        </row>
        <row r="3312">
          <cell r="A3312" t="n">
            <v>92392954</v>
          </cell>
          <cell r="B3312" t="n">
            <v>20</v>
          </cell>
          <cell r="C3312" t="str">
            <v xml:space="preserve">METILDOPA - 500MG</v>
          </cell>
          <cell r="D3312" t="str">
            <v xml:space="preserve">CARDIODOPA - 500MG</v>
          </cell>
          <cell r="E3312" t="str">
            <v>ROYTON</v>
          </cell>
          <cell r="F3312" t="n">
            <v>1</v>
          </cell>
          <cell r="G3312" t="str">
            <v>COM</v>
          </cell>
          <cell r="H3312" t="str">
            <v>NÃO</v>
          </cell>
          <cell r="I3312" t="n">
            <v>1.9240531872602527</v>
          </cell>
        </row>
        <row r="3313">
          <cell r="A3313" t="n">
            <v>90233751</v>
          </cell>
          <cell r="B3313" t="n">
            <v>20</v>
          </cell>
          <cell r="C3313" t="str">
            <v xml:space="preserve">ACETAZOLAMIDA 250 MG CX. 60 CP.</v>
          </cell>
          <cell r="D3313" t="str">
            <v xml:space="preserve">ZOLAMOX 250 MG CX. 60 CP.</v>
          </cell>
          <cell r="E3313" t="str">
            <v>CAZI</v>
          </cell>
          <cell r="F3313" t="n">
            <v>1</v>
          </cell>
          <cell r="G3313" t="str">
            <v>COM</v>
          </cell>
          <cell r="H3313" t="str">
            <v>NÃO</v>
          </cell>
          <cell r="I3313" t="n">
            <v>0.58027000885626678</v>
          </cell>
        </row>
        <row r="3314">
          <cell r="A3314" t="n">
            <v>90195531</v>
          </cell>
          <cell r="B3314" t="n">
            <v>20</v>
          </cell>
          <cell r="C3314" t="str">
            <v xml:space="preserve">NIMESULIDA 200 MG CX. 6 CAP.</v>
          </cell>
          <cell r="D3314" t="str">
            <v xml:space="preserve">ARFLEX RETARD 200 MG CX. 6 CAP.</v>
          </cell>
          <cell r="E3314" t="str">
            <v>DIFFUCAP-CHEMOBRAS</v>
          </cell>
          <cell r="F3314" t="n">
            <v>1</v>
          </cell>
          <cell r="G3314" t="str">
            <v>CAP</v>
          </cell>
          <cell r="H3314" t="str">
            <v>NÃO</v>
          </cell>
          <cell r="I3314" t="n">
            <v>4.3870783566260254</v>
          </cell>
        </row>
        <row r="3315">
          <cell r="A3315" t="n">
            <v>92419976</v>
          </cell>
          <cell r="B3315" t="n">
            <v>20</v>
          </cell>
          <cell r="C3315" t="str">
            <v xml:space="preserve">MALEATO DE DEXCLORFENIRAMINA + BETAMETASONA</v>
          </cell>
          <cell r="D3315" t="str">
            <v xml:space="preserve">POLARAMINE REPETABS</v>
          </cell>
          <cell r="E3315" t="str">
            <v xml:space="preserve">SCHERING PLOUGHMANTECORP</v>
          </cell>
          <cell r="F3315" t="n">
            <v>1</v>
          </cell>
          <cell r="G3315" t="str">
            <v>COM</v>
          </cell>
          <cell r="H3315" t="str">
            <v>NÃO</v>
          </cell>
          <cell r="I3315" t="n">
            <v>1.6129357744383621</v>
          </cell>
        </row>
        <row r="3316">
          <cell r="A3316" t="n">
            <v>92266444</v>
          </cell>
          <cell r="B3316" t="n">
            <v>20</v>
          </cell>
          <cell r="C3316" t="str">
            <v xml:space="preserve">CEFADROXIL MONOIDRATADO - 500MG  5ML</v>
          </cell>
          <cell r="D3316" t="str">
            <v xml:space="preserve">CEFAMOX - 500MG  5ML</v>
          </cell>
          <cell r="E3316" t="str">
            <v>B-MS</v>
          </cell>
          <cell r="F3316" t="n">
            <v>100</v>
          </cell>
          <cell r="G3316" t="str">
            <v>ML</v>
          </cell>
          <cell r="H3316" t="str">
            <v>SIM</v>
          </cell>
          <cell r="I3316" t="n">
            <v>1.5269612790475282</v>
          </cell>
        </row>
        <row r="3317">
          <cell r="A3317" t="n">
            <v>92466753</v>
          </cell>
          <cell r="B3317" t="n">
            <v>20</v>
          </cell>
          <cell r="C3317" t="str">
            <v xml:space="preserve">TOBRAMICINA 0,3% - 5ML COLIRIO</v>
          </cell>
          <cell r="D3317" t="str">
            <v xml:space="preserve">TOBRAMICINA 0,3% - 5ML COLIRIO</v>
          </cell>
          <cell r="E3317" t="str">
            <v>BIOSINTETICA</v>
          </cell>
          <cell r="F3317" t="n">
            <v>100</v>
          </cell>
          <cell r="G3317" t="str">
            <v>GTS</v>
          </cell>
          <cell r="H3317" t="str">
            <v>SIM</v>
          </cell>
          <cell r="I3317" t="n">
            <v>0.12563151097005992</v>
          </cell>
        </row>
        <row r="3318">
          <cell r="A3318" t="n">
            <v>92396194</v>
          </cell>
          <cell r="B3318" t="n">
            <v>20</v>
          </cell>
          <cell r="C3318" t="str">
            <v xml:space="preserve">DIMETICONA - 15ML EMULSAO ORAL</v>
          </cell>
          <cell r="D3318" t="str">
            <v xml:space="preserve">DIMETICONA - 15ML EMULSAO ORAL</v>
          </cell>
          <cell r="E3318" t="str">
            <v>MEDLEY</v>
          </cell>
          <cell r="F3318" t="n">
            <v>300</v>
          </cell>
          <cell r="G3318" t="str">
            <v>GTS</v>
          </cell>
          <cell r="H3318" t="str">
            <v>SIM</v>
          </cell>
          <cell r="I3318" t="n">
            <v>0.031407877742514981</v>
          </cell>
        </row>
        <row r="3319">
          <cell r="A3319" t="n">
            <v>90213726</v>
          </cell>
          <cell r="B3319" t="n">
            <v>20</v>
          </cell>
          <cell r="C3319" t="str">
            <v xml:space="preserve">MANITOL 20% SOL. INJ FR. X 250 ML</v>
          </cell>
          <cell r="D3319" t="str">
            <v xml:space="preserve">FRESENITOL 20% SOL. INJ FR. X 250 ML</v>
          </cell>
          <cell r="E3319" t="str">
            <v xml:space="preserve">FRESENIUS KABI AG - ALEMANHA</v>
          </cell>
          <cell r="F3319" t="n">
            <v>1</v>
          </cell>
          <cell r="G3319" t="str">
            <v>UN</v>
          </cell>
          <cell r="H3319" t="str">
            <v>NÃO</v>
          </cell>
          <cell r="I3319" t="n">
            <v>7.5867523422915939</v>
          </cell>
        </row>
        <row r="3320">
          <cell r="A3320" t="n">
            <v>92469850</v>
          </cell>
          <cell r="B3320" t="n">
            <v>20</v>
          </cell>
          <cell r="C3320" t="str">
            <v xml:space="preserve">NISTATINA 25.000 UIG CREME VAG. CX. 50 BISN. X 50 G + 50 APLICADOR</v>
          </cell>
          <cell r="D3320" t="str">
            <v xml:space="preserve">NISTATINA 25.000 UIG CREME VAG. CX. 50 BISN. X 50 G + 50 APLICADOR</v>
          </cell>
          <cell r="E3320" t="str">
            <v xml:space="preserve">PRATI DONADUZZI</v>
          </cell>
          <cell r="F3320" t="n">
            <v>50</v>
          </cell>
          <cell r="G3320" t="str">
            <v>G</v>
          </cell>
          <cell r="H3320" t="str">
            <v>SIM</v>
          </cell>
          <cell r="I3320" t="n">
            <v>0.078519694356287459</v>
          </cell>
        </row>
        <row r="3321">
          <cell r="A3321" t="n">
            <v>90301404</v>
          </cell>
          <cell r="B3321" t="n">
            <v>20</v>
          </cell>
          <cell r="C3321" t="str">
            <v xml:space="preserve">PARACETAMOL + FOSFATO DE CODEÍNA 500 MG + 30 MG  CX. 12 CP.</v>
          </cell>
          <cell r="D3321" t="str">
            <v xml:space="preserve">PARACETAMOL + FOSFATO DE CODEÍNA 500 MG + 30 MG  CX. 12 CP.</v>
          </cell>
          <cell r="E3321" t="str">
            <v xml:space="preserve">ARROW FARMACEUTICA S.A.</v>
          </cell>
          <cell r="F3321" t="n">
            <v>1</v>
          </cell>
          <cell r="G3321" t="str">
            <v>COM</v>
          </cell>
          <cell r="H3321" t="str">
            <v>NÃO</v>
          </cell>
          <cell r="I3321" t="n">
            <v>1.3171259722868587</v>
          </cell>
        </row>
        <row r="3322">
          <cell r="A3322" t="n">
            <v>92437982</v>
          </cell>
          <cell r="B3322" t="n">
            <v>20</v>
          </cell>
          <cell r="C3322" t="str">
            <v xml:space="preserve">CLORIDRATO DE CETIRIZINA - 10MG</v>
          </cell>
          <cell r="D3322" t="str">
            <v xml:space="preserve">ZYRTEC - 10MG</v>
          </cell>
          <cell r="E3322" t="str">
            <v>GLAXOSMITKLINE</v>
          </cell>
          <cell r="F3322" t="n">
            <v>1</v>
          </cell>
          <cell r="G3322" t="str">
            <v>COM</v>
          </cell>
          <cell r="H3322" t="str">
            <v>NÃO</v>
          </cell>
          <cell r="I3322" t="n">
            <v>4.3154249905932831</v>
          </cell>
        </row>
        <row r="3323">
          <cell r="A3323" t="n">
            <v>90198271</v>
          </cell>
          <cell r="B3323" t="n">
            <v>20</v>
          </cell>
          <cell r="C3323" t="str">
            <v xml:space="preserve">GENTAMICINA 10 MG SOL INJ CX 100 AMP VD AMB X 1 ML</v>
          </cell>
          <cell r="D3323" t="str">
            <v xml:space="preserve">GENTAMISAN 10 MG SOL INJ CX 100 AMP VD AMB X 1 ML</v>
          </cell>
          <cell r="E3323" t="str">
            <v xml:space="preserve">SANTISA LABORATÓRIO FARMACÊUTICO S/A</v>
          </cell>
          <cell r="F3323" t="n">
            <v>1</v>
          </cell>
          <cell r="G3323" t="str">
            <v>AMP</v>
          </cell>
          <cell r="H3323" t="str">
            <v>NÃO</v>
          </cell>
          <cell r="I3323" t="n">
            <v>0.83694417418362554</v>
          </cell>
        </row>
        <row r="3324">
          <cell r="A3324" t="n">
            <v>90290526</v>
          </cell>
          <cell r="B3324" t="n">
            <v>20</v>
          </cell>
          <cell r="C3324" t="str">
            <v xml:space="preserve">PANCREATINA 10.000UI</v>
          </cell>
          <cell r="D3324" t="str">
            <v xml:space="preserve">CREON 10.000UI</v>
          </cell>
          <cell r="E3324" t="str">
            <v xml:space="preserve">SOLVAY FARMA</v>
          </cell>
          <cell r="F3324" t="n">
            <v>1</v>
          </cell>
          <cell r="G3324" t="str">
            <v>CAP</v>
          </cell>
          <cell r="H3324" t="str">
            <v>NÃO</v>
          </cell>
          <cell r="I3324" t="n">
            <v>1.8825634307680201</v>
          </cell>
        </row>
        <row r="3325">
          <cell r="A3325" t="n">
            <v>92388639</v>
          </cell>
          <cell r="B3325" t="n">
            <v>20</v>
          </cell>
          <cell r="C3325" t="str">
            <v xml:space="preserve">SULFATO DE NEOMICINA + BACITRACINA POMADA - 15 GRA</v>
          </cell>
          <cell r="D3325" t="str">
            <v xml:space="preserve">BACINEO - 15 GRA</v>
          </cell>
          <cell r="E3325" t="str">
            <v>LUPER</v>
          </cell>
          <cell r="F3325" t="n">
            <v>15</v>
          </cell>
          <cell r="G3325" t="str">
            <v>G</v>
          </cell>
          <cell r="H3325" t="str">
            <v>SIM</v>
          </cell>
          <cell r="I3325" t="n">
            <v>1.0020683393749406</v>
          </cell>
        </row>
        <row r="3326">
          <cell r="A3326" t="n">
            <v>90171438</v>
          </cell>
          <cell r="B3326" t="n">
            <v>20</v>
          </cell>
          <cell r="C3326" t="str">
            <v xml:space="preserve">SULFAMETOXAZOL+TRIMETOPRIMA - 400MG + 80MG</v>
          </cell>
          <cell r="D3326" t="str">
            <v xml:space="preserve">SULFAMETOXAZOL+TRIMETOPRIMA - 400MG + 80MG</v>
          </cell>
          <cell r="E3326" t="str">
            <v xml:space="preserve">TEUTO BRAS.</v>
          </cell>
          <cell r="F3326" t="n">
            <v>1</v>
          </cell>
          <cell r="G3326" t="str">
            <v>COM</v>
          </cell>
          <cell r="H3326" t="str">
            <v>NÃO</v>
          </cell>
          <cell r="I3326" t="n">
            <v>0.51819719561203759</v>
          </cell>
        </row>
        <row r="3327">
          <cell r="A3327" t="n">
            <v>90267230</v>
          </cell>
          <cell r="B3327" t="n">
            <v>20</v>
          </cell>
          <cell r="C3327" t="str">
            <v>BROMOPRIDA</v>
          </cell>
          <cell r="D3327" t="str">
            <v xml:space="preserve">BROMOPRIDA 10 MG CX. 20 CP.</v>
          </cell>
          <cell r="E3327" t="str">
            <v xml:space="preserve">PRATI DONADUZZI</v>
          </cell>
          <cell r="F3327" t="n">
            <v>1</v>
          </cell>
          <cell r="G3327" t="str">
            <v>COM</v>
          </cell>
          <cell r="H3327" t="str">
            <v>NÃO</v>
          </cell>
          <cell r="I3327" t="n">
            <v>1.0008837198945</v>
          </cell>
        </row>
        <row r="3328">
          <cell r="A3328" t="n">
            <v>90310373</v>
          </cell>
          <cell r="B3328" t="n">
            <v>20</v>
          </cell>
          <cell r="C3328" t="str">
            <v xml:space="preserve">PARACETAMOL+FOSFATO DE CODEÍNA 500MG + 30MG CX. 12 CP.</v>
          </cell>
          <cell r="D3328" t="str">
            <v xml:space="preserve">PACO 500MG + 30MG CX. 12 CP.</v>
          </cell>
          <cell r="E3328" t="str">
            <v>EUROFARMA</v>
          </cell>
          <cell r="F3328" t="n">
            <v>1</v>
          </cell>
          <cell r="G3328" t="str">
            <v>COM</v>
          </cell>
          <cell r="H3328" t="str">
            <v>NÃO</v>
          </cell>
          <cell r="I3328" t="n">
            <v>1.5787442700416723</v>
          </cell>
        </row>
        <row r="3329">
          <cell r="A3329" t="n">
            <v>90285085</v>
          </cell>
          <cell r="B3329" t="n">
            <v>20</v>
          </cell>
          <cell r="C3329" t="str">
            <v xml:space="preserve">GLICOSE+CLORETO DE SÓDIO 1X1 SOL. INJ. SIST. FECH. CX. 40 FR. X 250ML</v>
          </cell>
          <cell r="D3329" t="str">
            <v xml:space="preserve">GLICOFISIOLÓGICO 1X1 SOL. INJ. SIST. FECH. CX. 40 FR. X 250ML</v>
          </cell>
          <cell r="E3329" t="str">
            <v>EQUIPLEX</v>
          </cell>
          <cell r="F3329" t="n">
            <v>1</v>
          </cell>
          <cell r="G3329" t="str">
            <v>UN</v>
          </cell>
          <cell r="H3329" t="str">
            <v>NÃO</v>
          </cell>
          <cell r="I3329" t="n">
            <v>4.9911082487765093</v>
          </cell>
        </row>
        <row r="3330">
          <cell r="A3330" t="n">
            <v>90289358</v>
          </cell>
          <cell r="B3330" t="n">
            <v>20</v>
          </cell>
          <cell r="C3330" t="str">
            <v xml:space="preserve">CLORIDRATO DE RANITIDINA - 150MG</v>
          </cell>
          <cell r="D3330" t="str">
            <v xml:space="preserve">CLORIDRATO DE RANITIDINA - 150MG</v>
          </cell>
          <cell r="E3330" t="str">
            <v>GERMED</v>
          </cell>
          <cell r="F3330" t="n">
            <v>1</v>
          </cell>
          <cell r="G3330" t="str">
            <v>COM</v>
          </cell>
          <cell r="H3330" t="str">
            <v>NÃO</v>
          </cell>
          <cell r="I3330" t="n">
            <v>1.4886834984568584</v>
          </cell>
        </row>
        <row r="3331">
          <cell r="A3331" t="n">
            <v>92388922</v>
          </cell>
          <cell r="B3331" t="n">
            <v>20</v>
          </cell>
          <cell r="C3331" t="str">
            <v xml:space="preserve">ÁGUA PARA INJEÇÃO AMP. X 5 ML</v>
          </cell>
          <cell r="D3331" t="str">
            <v xml:space="preserve">ÁGUA PARA INJEÇÃO AMP. X 5 ML</v>
          </cell>
          <cell r="E3331" t="str">
            <v xml:space="preserve">LABORATORIO SANOBIOL</v>
          </cell>
          <cell r="F3331" t="n">
            <v>1</v>
          </cell>
          <cell r="G3331" t="str">
            <v>AMP</v>
          </cell>
          <cell r="H3331" t="str">
            <v>NÃO</v>
          </cell>
          <cell r="I3331" t="n">
            <v>0.47841959427452313</v>
          </cell>
        </row>
        <row r="3332">
          <cell r="A3332" t="n">
            <v>90283309</v>
          </cell>
          <cell r="B3332" t="n">
            <v>20</v>
          </cell>
          <cell r="C3332" t="str">
            <v xml:space="preserve">ATENOLOL - 50MG</v>
          </cell>
          <cell r="D3332" t="str">
            <v xml:space="preserve">ATENOLOL - 50MG</v>
          </cell>
          <cell r="E3332" t="str">
            <v>AUROBINDO</v>
          </cell>
          <cell r="F3332" t="n">
            <v>1</v>
          </cell>
          <cell r="G3332" t="str">
            <v>COM</v>
          </cell>
          <cell r="H3332" t="str">
            <v>NÃO</v>
          </cell>
          <cell r="I3332" t="n">
            <v>0.92415517740770936</v>
          </cell>
        </row>
        <row r="3333">
          <cell r="A3333" t="n">
            <v>92386423</v>
          </cell>
          <cell r="B3333" t="n">
            <v>20</v>
          </cell>
          <cell r="C3333" t="str">
            <v xml:space="preserve">DESOXIMETASONA+SULFATO DE NEOMICINA</v>
          </cell>
          <cell r="D3333" t="str">
            <v xml:space="preserve">ESPERSON N 2,5 MGG + 7,145 MGG POMADA BISN. X 20 G</v>
          </cell>
          <cell r="E3333" t="str">
            <v>SANOFI-AVENTIS</v>
          </cell>
          <cell r="F3333" t="n">
            <v>20</v>
          </cell>
          <cell r="G3333" t="str">
            <v>G</v>
          </cell>
          <cell r="H3333" t="str">
            <v>SIM</v>
          </cell>
          <cell r="I3333" t="n">
            <v>1.4761702538982042</v>
          </cell>
        </row>
        <row r="3334">
          <cell r="A3334" t="n">
            <v>90143191</v>
          </cell>
          <cell r="B3334" t="n">
            <v>20</v>
          </cell>
          <cell r="C3334" t="str">
            <v xml:space="preserve">DIMETICONA 125  MG CX. 10 CAP.</v>
          </cell>
          <cell r="D3334" t="str">
            <v xml:space="preserve">DIMETICONA 125  MG</v>
          </cell>
          <cell r="E3334" t="str">
            <v xml:space="preserve">EMS SA</v>
          </cell>
          <cell r="F3334" t="n">
            <v>1</v>
          </cell>
          <cell r="G3334" t="str">
            <v>CAP</v>
          </cell>
          <cell r="H3334" t="str">
            <v>NÃO</v>
          </cell>
          <cell r="I3334" t="n">
            <v>1.736545592890824</v>
          </cell>
        </row>
        <row r="3335">
          <cell r="A3335" t="n">
            <v>92422829</v>
          </cell>
          <cell r="B3335" t="n">
            <v>20</v>
          </cell>
          <cell r="C3335" t="str">
            <v xml:space="preserve">HIDROXIZINE - 100ML SOL. ORAL</v>
          </cell>
          <cell r="D3335" t="str">
            <v xml:space="preserve">PRURIZIN - 100ML</v>
          </cell>
          <cell r="E3335" t="str">
            <v>DARROW</v>
          </cell>
          <cell r="F3335" t="n">
            <v>100</v>
          </cell>
          <cell r="G3335" t="str">
            <v>ML</v>
          </cell>
          <cell r="H3335" t="str">
            <v>SIM</v>
          </cell>
          <cell r="I3335" t="n">
            <v>0.32978271629640737</v>
          </cell>
        </row>
        <row r="3336">
          <cell r="A3336" t="n">
            <v>90144449</v>
          </cell>
          <cell r="B3336" t="n">
            <v>20</v>
          </cell>
          <cell r="C3336" t="str">
            <v xml:space="preserve">CLORIDRATO DE DILTIAZEM - 30MG</v>
          </cell>
          <cell r="D3336" t="str">
            <v xml:space="preserve">CLORIDRATO DE DILTIAZEM - 30MG</v>
          </cell>
          <cell r="E3336" t="str">
            <v xml:space="preserve">EMS SA</v>
          </cell>
          <cell r="F3336" t="n">
            <v>1</v>
          </cell>
          <cell r="G3336" t="str">
            <v>COM</v>
          </cell>
          <cell r="H3336" t="str">
            <v>NÃO</v>
          </cell>
          <cell r="I3336" t="n">
            <v>0.29655193898886772</v>
          </cell>
        </row>
        <row r="3337">
          <cell r="A3337" t="n">
            <v>92441289</v>
          </cell>
          <cell r="B3337" t="n">
            <v>20</v>
          </cell>
          <cell r="C3337" t="str">
            <v xml:space="preserve">CLOBAZAM - 10MG</v>
          </cell>
          <cell r="D3337" t="str">
            <v xml:space="preserve">FRISIUM - 10MG</v>
          </cell>
          <cell r="E3337" t="str">
            <v>SANOFI-AVENTIS</v>
          </cell>
          <cell r="F3337" t="n">
            <v>1</v>
          </cell>
          <cell r="G3337" t="str">
            <v>COM</v>
          </cell>
          <cell r="H3337" t="str">
            <v>NÃO</v>
          </cell>
          <cell r="I3337" t="n">
            <v>0.63135075980964939</v>
          </cell>
        </row>
        <row r="3338">
          <cell r="A3338" t="n">
            <v>90244044</v>
          </cell>
          <cell r="B3338" t="n">
            <v>20</v>
          </cell>
          <cell r="C3338" t="str">
            <v xml:space="preserve">MALEATO DE DEXCLORFENIRAMINA+BETAMETASONA</v>
          </cell>
          <cell r="D3338" t="str">
            <v xml:space="preserve">MALEATO DE DEXCLORFENIRAMINA+BETAMETASONA 0,4 MGML + 0,05 MGML XPE FR. VD. X 120 ML + CP. MED.</v>
          </cell>
          <cell r="E3338" t="str">
            <v xml:space="preserve">EUROGENUS - LEGRAND</v>
          </cell>
          <cell r="F3338" t="n">
            <v>120</v>
          </cell>
          <cell r="G3338" t="str">
            <v>ML</v>
          </cell>
          <cell r="H3338" t="str">
            <v>SIM</v>
          </cell>
          <cell r="I3338" t="n">
            <v>0.17543764053873234</v>
          </cell>
        </row>
        <row r="3339">
          <cell r="A3339" t="n">
            <v>90161750</v>
          </cell>
          <cell r="B3339" t="n">
            <v>20</v>
          </cell>
          <cell r="C3339" t="str">
            <v xml:space="preserve">BROMOPRIDA 10 MG CX. 20 CAP.</v>
          </cell>
          <cell r="D3339" t="str">
            <v xml:space="preserve">BROMOPAN 10 MG</v>
          </cell>
          <cell r="E3339" t="str">
            <v xml:space="preserve">UCI - FARMA</v>
          </cell>
          <cell r="F3339" t="n">
            <v>1</v>
          </cell>
          <cell r="G3339" t="str">
            <v>CAP</v>
          </cell>
          <cell r="H3339" t="str">
            <v>NÃO</v>
          </cell>
          <cell r="I3339" t="n">
            <v>1.0689184373668068</v>
          </cell>
        </row>
        <row r="3340">
          <cell r="A3340" t="n">
            <v>92404448</v>
          </cell>
          <cell r="B3340" t="n">
            <v>20</v>
          </cell>
          <cell r="C3340" t="str">
            <v xml:space="preserve">CIMETIDINA - 300MG  2ML</v>
          </cell>
          <cell r="D3340" t="str">
            <v xml:space="preserve">HYCIMET - 300MG  2ML</v>
          </cell>
          <cell r="E3340" t="str">
            <v>HYPOFARMA</v>
          </cell>
          <cell r="F3340" t="n">
            <v>1</v>
          </cell>
          <cell r="G3340" t="str">
            <v>AMP</v>
          </cell>
          <cell r="H3340" t="str">
            <v>NÃO</v>
          </cell>
          <cell r="I3340" t="n">
            <v>0.9227362162576358</v>
          </cell>
        </row>
        <row r="3341">
          <cell r="A3341" t="n">
            <v>90238940</v>
          </cell>
          <cell r="B3341" t="n">
            <v>20</v>
          </cell>
          <cell r="C3341" t="str">
            <v>PREDNISONA</v>
          </cell>
          <cell r="D3341" t="str">
            <v xml:space="preserve">PREDNISONA 5 MG CX. 20 CP.</v>
          </cell>
          <cell r="E3341" t="str">
            <v>GERMED</v>
          </cell>
          <cell r="F3341" t="n">
            <v>1</v>
          </cell>
          <cell r="G3341" t="str">
            <v>COM</v>
          </cell>
          <cell r="H3341" t="str">
            <v>NÃO</v>
          </cell>
          <cell r="I3341" t="n">
            <v>0.53834299189801704</v>
          </cell>
        </row>
        <row r="3342">
          <cell r="A3342" t="n">
            <v>92456820</v>
          </cell>
          <cell r="B3342" t="n">
            <v>20</v>
          </cell>
          <cell r="C3342" t="str">
            <v xml:space="preserve">ACETILCISTEINA - 200MG  5GRA</v>
          </cell>
          <cell r="D3342" t="str">
            <v xml:space="preserve">ACETILCISTEINA - 200MG  5GRA</v>
          </cell>
          <cell r="E3342" t="str">
            <v>EUROFARMA</v>
          </cell>
          <cell r="F3342" t="n">
            <v>1</v>
          </cell>
          <cell r="G3342" t="str">
            <v>ENV</v>
          </cell>
          <cell r="H3342" t="str">
            <v>NÃO</v>
          </cell>
          <cell r="I3342" t="n">
            <v>1.4221778620507264</v>
          </cell>
        </row>
        <row r="3343">
          <cell r="A3343" t="n">
            <v>90298594</v>
          </cell>
          <cell r="B3343" t="n">
            <v>20</v>
          </cell>
          <cell r="C3343" t="str">
            <v>RISPERIDONA</v>
          </cell>
          <cell r="D3343" t="str">
            <v xml:space="preserve">RISPERIDONA 2 MG CX. 20 CP. REV.</v>
          </cell>
          <cell r="E3343" t="str">
            <v>EUROFARMA</v>
          </cell>
          <cell r="F3343" t="n">
            <v>1</v>
          </cell>
          <cell r="G3343" t="str">
            <v>COM</v>
          </cell>
          <cell r="H3343" t="str">
            <v>NÃO</v>
          </cell>
          <cell r="I3343" t="n">
            <v>5.6876503573187964</v>
          </cell>
        </row>
        <row r="3344">
          <cell r="A3344" t="n">
            <v>90234278</v>
          </cell>
          <cell r="B3344" t="n">
            <v>20</v>
          </cell>
          <cell r="C3344" t="str">
            <v xml:space="preserve">ATENOLOL - 50MG</v>
          </cell>
          <cell r="D3344" t="str">
            <v xml:space="preserve">ATECARD - 50MG</v>
          </cell>
          <cell r="E3344" t="str">
            <v>CAZI</v>
          </cell>
          <cell r="F3344" t="n">
            <v>1</v>
          </cell>
          <cell r="G3344" t="str">
            <v>COM</v>
          </cell>
          <cell r="H3344" t="str">
            <v>NÃO</v>
          </cell>
          <cell r="I3344" t="n">
            <v>0.94675633023917183</v>
          </cell>
        </row>
        <row r="3345">
          <cell r="A3345" t="n">
            <v>90238150</v>
          </cell>
          <cell r="B3345" t="n">
            <v>20</v>
          </cell>
          <cell r="C3345" t="str">
            <v xml:space="preserve">MESILATO DE DOXAZOSINA</v>
          </cell>
          <cell r="D3345" t="str">
            <v xml:space="preserve">MESILATO DE  DOXAZOSINA 2 MG CX. 30 CP.</v>
          </cell>
          <cell r="E3345" t="str">
            <v>GERMED</v>
          </cell>
          <cell r="F3345" t="n">
            <v>1</v>
          </cell>
          <cell r="G3345" t="str">
            <v>COM</v>
          </cell>
          <cell r="H3345" t="str">
            <v>NÃO</v>
          </cell>
          <cell r="I3345" t="n">
            <v>1.8882898211838401</v>
          </cell>
        </row>
        <row r="3346">
          <cell r="A3346" t="n">
            <v>92455158</v>
          </cell>
          <cell r="B3346" t="n">
            <v>20</v>
          </cell>
          <cell r="C3346" t="str">
            <v xml:space="preserve">DIAZEPAM - 10MG</v>
          </cell>
          <cell r="D3346" t="str">
            <v xml:space="preserve">KIATRIUM - 10MG</v>
          </cell>
          <cell r="E3346" t="str">
            <v>GROSS</v>
          </cell>
          <cell r="F3346" t="n">
            <v>1</v>
          </cell>
          <cell r="G3346" t="str">
            <v>COM</v>
          </cell>
          <cell r="H3346" t="str">
            <v>NÃO</v>
          </cell>
          <cell r="I3346" t="n">
            <v>0.56534179936526963</v>
          </cell>
        </row>
        <row r="3347">
          <cell r="A3347" t="n">
            <v>92411304</v>
          </cell>
          <cell r="B3347" t="n">
            <v>20</v>
          </cell>
          <cell r="C3347" t="str">
            <v xml:space="preserve">METILDOPA - 250MG</v>
          </cell>
          <cell r="D3347" t="str">
            <v xml:space="preserve">METILCORD - 250MG</v>
          </cell>
          <cell r="E3347" t="str">
            <v>LUPER</v>
          </cell>
          <cell r="F3347" t="n">
            <v>1</v>
          </cell>
          <cell r="G3347" t="str">
            <v>COM</v>
          </cell>
          <cell r="H3347" t="str">
            <v>NÃO</v>
          </cell>
          <cell r="I3347" t="n">
            <v>0.91082845453293437</v>
          </cell>
        </row>
        <row r="3348">
          <cell r="A3348" t="n">
            <v>92467750</v>
          </cell>
          <cell r="B3348" t="n">
            <v>20</v>
          </cell>
          <cell r="C3348" t="str">
            <v xml:space="preserve">MALEATO DE MIDAZOLAM - 15MG</v>
          </cell>
          <cell r="D3348" t="str">
            <v xml:space="preserve">MALEATO DE MIDAZOLAM - 15MG</v>
          </cell>
          <cell r="E3348" t="str">
            <v>EUROFARMA</v>
          </cell>
          <cell r="F3348" t="n">
            <v>1</v>
          </cell>
          <cell r="G3348" t="str">
            <v>COM</v>
          </cell>
          <cell r="H3348" t="str">
            <v>NÃO</v>
          </cell>
          <cell r="I3348" t="n">
            <v>1.7482908022810113</v>
          </cell>
        </row>
        <row r="3349">
          <cell r="A3349" t="n">
            <v>90287843</v>
          </cell>
          <cell r="B3349" t="n">
            <v>20</v>
          </cell>
          <cell r="C3349" t="str">
            <v xml:space="preserve">ACIDO ACETILSALICILICO - 100MG</v>
          </cell>
          <cell r="D3349" t="str">
            <v xml:space="preserve">ACETICIL - 100MG</v>
          </cell>
          <cell r="E3349" t="str">
            <v>CAZI</v>
          </cell>
          <cell r="F3349" t="n">
            <v>1</v>
          </cell>
          <cell r="G3349" t="str">
            <v>COM</v>
          </cell>
          <cell r="H3349" t="str">
            <v>NÃO</v>
          </cell>
          <cell r="I3349" t="n">
            <v>0.393517591732296</v>
          </cell>
        </row>
        <row r="3350">
          <cell r="A3350" t="n">
            <v>90098013</v>
          </cell>
          <cell r="B3350" t="n">
            <v>20</v>
          </cell>
          <cell r="C3350" t="str">
            <v xml:space="preserve">HIDROCLOROTIAZIDA 50 MG CX. 20 CP.</v>
          </cell>
          <cell r="D3350" t="str">
            <v xml:space="preserve">CLORANA 50 MG CX. 20 CP.</v>
          </cell>
          <cell r="E3350" t="str">
            <v>SANOFI-AVENTIS</v>
          </cell>
          <cell r="F3350" t="n">
            <v>1</v>
          </cell>
          <cell r="G3350" t="str">
            <v>COM</v>
          </cell>
          <cell r="H3350" t="str">
            <v>NÃO</v>
          </cell>
          <cell r="I3350" t="n">
            <v>0.41462598734896056</v>
          </cell>
        </row>
        <row r="3351">
          <cell r="A3351" t="n">
            <v>90129148</v>
          </cell>
          <cell r="B3351" t="n">
            <v>20</v>
          </cell>
          <cell r="C3351" t="str">
            <v xml:space="preserve">CLORIDRATO DE METFORMINA - 850MG</v>
          </cell>
          <cell r="D3351" t="str">
            <v xml:space="preserve">METFORM - 850MG</v>
          </cell>
          <cell r="E3351" t="str">
            <v>BRASTERAPICA</v>
          </cell>
          <cell r="F3351" t="n">
            <v>1</v>
          </cell>
          <cell r="G3351" t="str">
            <v>COM</v>
          </cell>
          <cell r="H3351" t="str">
            <v>NÃO</v>
          </cell>
          <cell r="I3351" t="n">
            <v>0.5339672075284928</v>
          </cell>
        </row>
        <row r="3352">
          <cell r="A3352" t="n">
            <v>90197941</v>
          </cell>
          <cell r="B3352" t="n">
            <v>20</v>
          </cell>
          <cell r="C3352" t="str">
            <v xml:space="preserve">NITAZOXANIDA 20 MGML PÓ SUSP. ORAL FR. VD.X 45 ML</v>
          </cell>
          <cell r="D3352" t="str">
            <v xml:space="preserve">ANNITA 20 MGML PÓ SUSP. ORAL FR. VD.X 45 ML</v>
          </cell>
          <cell r="E3352" t="str">
            <v>FARMOQUIMICA</v>
          </cell>
          <cell r="F3352" t="n">
            <v>1</v>
          </cell>
          <cell r="G3352" t="str">
            <v>UN</v>
          </cell>
          <cell r="H3352" t="str">
            <v>NÃO</v>
          </cell>
          <cell r="I3352" t="n">
            <v>27.56716843514382</v>
          </cell>
        </row>
        <row r="3353">
          <cell r="A3353" t="n">
            <v>90270290</v>
          </cell>
          <cell r="B3353" t="n">
            <v>20</v>
          </cell>
          <cell r="C3353" t="str">
            <v xml:space="preserve">HALOPERIDOL 5 MG CX. 200 CP.</v>
          </cell>
          <cell r="D3353" t="str">
            <v xml:space="preserve">HALO 5 MG CX. 200 CP.</v>
          </cell>
          <cell r="E3353" t="str">
            <v>CRISTALIA</v>
          </cell>
          <cell r="F3353" t="n">
            <v>1</v>
          </cell>
          <cell r="G3353" t="str">
            <v>COM</v>
          </cell>
          <cell r="H3353" t="str">
            <v>NÃO</v>
          </cell>
          <cell r="I3353" t="n">
            <v>0.25513815644301807</v>
          </cell>
        </row>
        <row r="3354">
          <cell r="A3354" t="n">
            <v>90247817</v>
          </cell>
          <cell r="B3354" t="n">
            <v>20</v>
          </cell>
          <cell r="C3354" t="str">
            <v>IVERMECTINA</v>
          </cell>
          <cell r="D3354" t="str">
            <v xml:space="preserve">VERMECTIL 6 MG CX. 4 CP.</v>
          </cell>
          <cell r="E3354" t="str">
            <v>CIFARMA</v>
          </cell>
          <cell r="F3354" t="n">
            <v>1</v>
          </cell>
          <cell r="G3354" t="str">
            <v>COM</v>
          </cell>
          <cell r="H3354" t="str">
            <v>NÃO</v>
          </cell>
          <cell r="I3354" t="n">
            <v>4.5855501504071867</v>
          </cell>
        </row>
        <row r="3355">
          <cell r="A3355" t="n">
            <v>92452663</v>
          </cell>
          <cell r="B3355" t="n">
            <v>20</v>
          </cell>
          <cell r="C3355" t="str">
            <v xml:space="preserve">AZUL DE METILENO SOL TOP FR. VD. X 30 ML</v>
          </cell>
          <cell r="D3355" t="str">
            <v xml:space="preserve">AZUL DE METILENO SOL TOP FR. VD. X 30 ML</v>
          </cell>
          <cell r="E3355" t="str">
            <v xml:space="preserve">LABORATORIO TAYUYNA</v>
          </cell>
          <cell r="F3355" t="n">
            <v>30</v>
          </cell>
          <cell r="G3355" t="str">
            <v>ML</v>
          </cell>
          <cell r="H3355" t="str">
            <v>SIM</v>
          </cell>
          <cell r="I3355" t="n">
            <v>0.094223633227544942</v>
          </cell>
        </row>
        <row r="3356">
          <cell r="A3356" t="n">
            <v>90262590</v>
          </cell>
          <cell r="B3356" t="n">
            <v>20</v>
          </cell>
          <cell r="C3356" t="str">
            <v xml:space="preserve">HEMIFUMARATO DE ALISQUIRENO - 150MG</v>
          </cell>
          <cell r="D3356" t="str">
            <v xml:space="preserve">RASILEZ - 150MG</v>
          </cell>
          <cell r="E3356" t="str">
            <v>NOVARTIS</v>
          </cell>
          <cell r="F3356" t="n">
            <v>1</v>
          </cell>
          <cell r="G3356" t="str">
            <v>COM</v>
          </cell>
          <cell r="H3356" t="str">
            <v>NÃO</v>
          </cell>
          <cell r="I3356" t="n">
            <v>3.9124735206134758</v>
          </cell>
        </row>
        <row r="3357">
          <cell r="A3357" t="n">
            <v>92452400</v>
          </cell>
          <cell r="B3357" t="n">
            <v>20</v>
          </cell>
          <cell r="C3357" t="str">
            <v xml:space="preserve">VARFARINA SODICA CRISTALINA - 2,5MG</v>
          </cell>
          <cell r="D3357" t="str">
            <v xml:space="preserve">COUMADIN - 2,5MG</v>
          </cell>
          <cell r="E3357" t="str">
            <v>B-MS</v>
          </cell>
          <cell r="F3357" t="n">
            <v>1</v>
          </cell>
          <cell r="G3357" t="str">
            <v>COM</v>
          </cell>
          <cell r="H3357" t="str">
            <v>NÃO</v>
          </cell>
          <cell r="I3357" t="n">
            <v>0.60835416222842298</v>
          </cell>
        </row>
        <row r="3358">
          <cell r="A3358" t="n">
            <v>90135172</v>
          </cell>
          <cell r="B3358" t="n">
            <v>20</v>
          </cell>
          <cell r="C3358" t="str">
            <v xml:space="preserve">BENZILPENICILINA BENZATINA</v>
          </cell>
          <cell r="D3358" t="str">
            <v xml:space="preserve">BENZATRON 1.200.000 UI  PÓ INJ. CX. 50 FA  VD. +  50 AMP. DIL.  PLÁST. X 5 ML</v>
          </cell>
          <cell r="E3358" t="str">
            <v>ARISTON</v>
          </cell>
          <cell r="F3358" t="n">
            <v>1</v>
          </cell>
          <cell r="G3358" t="str">
            <v>UN</v>
          </cell>
          <cell r="H3358" t="str">
            <v>NÃO</v>
          </cell>
          <cell r="I3358" t="n">
            <v>4.5541422726646728</v>
          </cell>
        </row>
        <row r="3359">
          <cell r="A3359" t="n">
            <v>90135660</v>
          </cell>
          <cell r="B3359" t="n">
            <v>20</v>
          </cell>
          <cell r="C3359" t="str">
            <v xml:space="preserve">DICLOFENACO SÓDICO 75 MG (25 MGML) SOL. INJ. CX. 50 AMP. X 3 ML</v>
          </cell>
          <cell r="D3359" t="str">
            <v xml:space="preserve">DNAREN 75 MG (25 MGML) SOL. INJ. CX. 50 AMP. X 3 ML</v>
          </cell>
          <cell r="E3359" t="str">
            <v>ARISTON</v>
          </cell>
          <cell r="F3359" t="n">
            <v>1</v>
          </cell>
          <cell r="G3359" t="str">
            <v>AMP</v>
          </cell>
          <cell r="H3359" t="str">
            <v>NÃO</v>
          </cell>
          <cell r="I3359" t="n">
            <v>0.94219285864121316</v>
          </cell>
        </row>
        <row r="3360">
          <cell r="A3360" t="n">
            <v>92427278</v>
          </cell>
          <cell r="B3360" t="n">
            <v>20</v>
          </cell>
          <cell r="C3360" t="str">
            <v xml:space="preserve">SINVASTATINA - 10MG</v>
          </cell>
          <cell r="D3360" t="str">
            <v xml:space="preserve">SINVASCOR - 10MG</v>
          </cell>
          <cell r="E3360" t="str">
            <v>BALDACCI</v>
          </cell>
          <cell r="F3360" t="n">
            <v>1</v>
          </cell>
          <cell r="G3360" t="str">
            <v>COM</v>
          </cell>
          <cell r="H3360" t="str">
            <v>NÃO</v>
          </cell>
          <cell r="I3360" t="n">
            <v>0.57878172889858281</v>
          </cell>
        </row>
        <row r="3361">
          <cell r="A3361" t="n">
            <v>90148177</v>
          </cell>
          <cell r="B3361" t="n">
            <v>20</v>
          </cell>
          <cell r="C3361" t="str">
            <v xml:space="preserve">TOPIRAMATO - 25MG</v>
          </cell>
          <cell r="D3361" t="str">
            <v xml:space="preserve">TOPIRAMATO - 25MG</v>
          </cell>
          <cell r="E3361" t="str">
            <v xml:space="preserve">EMS SA</v>
          </cell>
          <cell r="F3361" t="n">
            <v>1</v>
          </cell>
          <cell r="G3361" t="str">
            <v>COM</v>
          </cell>
          <cell r="H3361" t="str">
            <v>NÃO</v>
          </cell>
          <cell r="I3361" t="n">
            <v>1.3597776072404704</v>
          </cell>
        </row>
        <row r="3362">
          <cell r="A3362" t="n">
            <v>90149459</v>
          </cell>
          <cell r="B3362" t="n">
            <v>20</v>
          </cell>
          <cell r="C3362" t="str">
            <v xml:space="preserve">LORAZEPAM - 1MG</v>
          </cell>
          <cell r="D3362" t="str">
            <v xml:space="preserve">LORAX - 1MG</v>
          </cell>
          <cell r="E3362" t="str">
            <v>WYETH</v>
          </cell>
          <cell r="F3362" t="n">
            <v>1</v>
          </cell>
          <cell r="G3362" t="str">
            <v>COM</v>
          </cell>
          <cell r="H3362" t="str">
            <v>NÃO</v>
          </cell>
          <cell r="I3362" t="n">
            <v>0.67988689570031768</v>
          </cell>
        </row>
        <row r="3363">
          <cell r="A3363" t="n">
            <v>90143221</v>
          </cell>
          <cell r="B3363" t="n">
            <v>20</v>
          </cell>
          <cell r="C3363" t="str">
            <v xml:space="preserve">CAPTOPRIL - 25MG</v>
          </cell>
          <cell r="D3363" t="str">
            <v xml:space="preserve">CAPTOPRIL - 25MG</v>
          </cell>
          <cell r="E3363" t="str">
            <v xml:space="preserve">EMS SA</v>
          </cell>
          <cell r="F3363" t="n">
            <v>1</v>
          </cell>
          <cell r="G3363" t="str">
            <v>COM</v>
          </cell>
          <cell r="H3363" t="str">
            <v>NÃO</v>
          </cell>
          <cell r="I3363" t="n">
            <v>0.90639085508496597</v>
          </cell>
        </row>
        <row r="3364">
          <cell r="A3364" t="n">
            <v>90153243</v>
          </cell>
          <cell r="B3364" t="n">
            <v>20</v>
          </cell>
          <cell r="C3364" t="str">
            <v xml:space="preserve">BESILATO DE ATRACURIO - 10MG5ML</v>
          </cell>
          <cell r="D3364" t="str">
            <v xml:space="preserve">BESILATO DE ATRACURIO - 10MG5ML</v>
          </cell>
          <cell r="E3364" t="str">
            <v>EUROFARMA</v>
          </cell>
          <cell r="F3364" t="n">
            <v>1</v>
          </cell>
          <cell r="G3364" t="str">
            <v>AMP</v>
          </cell>
          <cell r="H3364" t="str">
            <v>NÃO</v>
          </cell>
          <cell r="I3364" t="n">
            <v>27.151984379205189</v>
          </cell>
        </row>
        <row r="3365">
          <cell r="A3365" t="n">
            <v>90210182</v>
          </cell>
          <cell r="B3365" t="n">
            <v>20</v>
          </cell>
          <cell r="C3365" t="str">
            <v xml:space="preserve">CLORIDRATO DE METFORMINA - 850MG</v>
          </cell>
          <cell r="D3365" t="str">
            <v xml:space="preserve">NEO METFORMIN  - 850MG</v>
          </cell>
          <cell r="E3365" t="str">
            <v xml:space="preserve">NEO QUIMICA</v>
          </cell>
          <cell r="F3365" t="n">
            <v>1</v>
          </cell>
          <cell r="G3365" t="str">
            <v>COM</v>
          </cell>
          <cell r="H3365" t="str">
            <v>NÃO</v>
          </cell>
          <cell r="I3365" t="n">
            <v>0.75385756512714241</v>
          </cell>
        </row>
        <row r="3366">
          <cell r="A3366" t="n">
            <v>90297628</v>
          </cell>
          <cell r="B3366" t="n">
            <v>20</v>
          </cell>
          <cell r="C3366" t="str">
            <v xml:space="preserve">MESALAZINA 1000 MG (10 MGML) ENEMA RETAL CX. 7 FR. PLÁST. X 100 ML</v>
          </cell>
          <cell r="D3366" t="str">
            <v xml:space="preserve">PENTASA 1000 MG (10 MGML) ENEMA RETAL CX. 7 FR. PLÁST. X 100 ML</v>
          </cell>
          <cell r="E3366" t="str">
            <v>FERRING</v>
          </cell>
          <cell r="F3366" t="n">
            <v>1</v>
          </cell>
          <cell r="G3366" t="str">
            <v>UN</v>
          </cell>
          <cell r="H3366" t="str">
            <v>NÃO</v>
          </cell>
          <cell r="I3366" t="n">
            <v>27.121029166171198</v>
          </cell>
        </row>
        <row r="3367">
          <cell r="A3367" t="n">
            <v>90678010</v>
          </cell>
          <cell r="B3367" t="n">
            <v>20</v>
          </cell>
          <cell r="C3367" t="str">
            <v xml:space="preserve">CAFEINA + CARISOPRODOL + DICLOFENACO SODICO + PARACETAMOL</v>
          </cell>
          <cell r="D3367" t="str">
            <v>TANDRILAX</v>
          </cell>
          <cell r="E3367" t="str">
            <v xml:space="preserve">ACHÉ LABORATÓRIOS FARMACÊUTICO</v>
          </cell>
          <cell r="F3367" t="n">
            <v>1</v>
          </cell>
          <cell r="G3367" t="str">
            <v>COM</v>
          </cell>
          <cell r="H3367" t="str">
            <v>NÃO</v>
          </cell>
          <cell r="I3367" t="n">
            <v>0.79727804619176668</v>
          </cell>
        </row>
        <row r="3368">
          <cell r="A3368" t="n">
            <v>92379974</v>
          </cell>
          <cell r="B3368" t="n">
            <v>20</v>
          </cell>
          <cell r="C3368" t="str">
            <v xml:space="preserve">CLORTALIDONA - 25MG</v>
          </cell>
          <cell r="D3368" t="str">
            <v xml:space="preserve">DIUPRESS - 25MG</v>
          </cell>
          <cell r="E3368" t="str">
            <v>EUROFARMA</v>
          </cell>
          <cell r="F3368" t="n">
            <v>1</v>
          </cell>
          <cell r="G3368" t="str">
            <v>COM</v>
          </cell>
          <cell r="H3368" t="str">
            <v>NÃO</v>
          </cell>
          <cell r="I3368" t="n">
            <v>0.87254195437119342</v>
          </cell>
        </row>
        <row r="3369">
          <cell r="A3369" t="n">
            <v>90139054</v>
          </cell>
          <cell r="B3369" t="n">
            <v>20</v>
          </cell>
          <cell r="C3369" t="str">
            <v xml:space="preserve">IBUPROFENO - 400MG</v>
          </cell>
          <cell r="D3369" t="str">
            <v xml:space="preserve">ALIVIUM - 400MG</v>
          </cell>
          <cell r="E3369" t="str">
            <v xml:space="preserve">SCHERING PLOUGHMANTECORP</v>
          </cell>
          <cell r="F3369" t="n">
            <v>1</v>
          </cell>
          <cell r="G3369" t="str">
            <v>COM</v>
          </cell>
          <cell r="H3369" t="str">
            <v>NÃO</v>
          </cell>
          <cell r="I3369" t="n">
            <v>1.5879232543809854</v>
          </cell>
        </row>
        <row r="3370">
          <cell r="A3370" t="n">
            <v>90135148</v>
          </cell>
          <cell r="B3370" t="n">
            <v>20</v>
          </cell>
          <cell r="C3370" t="str">
            <v xml:space="preserve">SUCCINATO SODICO DE CLORANFENICOL - 1GRA + DILUENTE</v>
          </cell>
          <cell r="D3370" t="str">
            <v xml:space="preserve">ARIFENICOL - 1GRA + DILUENTE</v>
          </cell>
          <cell r="E3370" t="str">
            <v>ARISTON</v>
          </cell>
          <cell r="F3370" t="n">
            <v>1</v>
          </cell>
          <cell r="G3370" t="str">
            <v>FA</v>
          </cell>
          <cell r="H3370" t="str">
            <v>NÃO</v>
          </cell>
          <cell r="I3370" t="n">
            <v>5.3920820166365839</v>
          </cell>
        </row>
        <row r="3371">
          <cell r="A3371" t="n">
            <v>90254449</v>
          </cell>
          <cell r="B3371" t="n">
            <v>20</v>
          </cell>
          <cell r="C3371" t="str">
            <v xml:space="preserve">FLUNITRAZEPAM  1 MG CX. 30 CP. REV.</v>
          </cell>
          <cell r="D3371" t="str">
            <v xml:space="preserve">ROHYPNOL 1 MG CX. 30 CP. REV.</v>
          </cell>
          <cell r="E3371" t="str">
            <v>ROCHE</v>
          </cell>
          <cell r="F3371" t="n">
            <v>1</v>
          </cell>
          <cell r="G3371" t="str">
            <v>COM</v>
          </cell>
          <cell r="H3371" t="str">
            <v>NÃO</v>
          </cell>
          <cell r="I3371" t="n">
            <v>0.56453971962616822</v>
          </cell>
        </row>
        <row r="3372">
          <cell r="A3372" t="n">
            <v>92435874</v>
          </cell>
          <cell r="B3372" t="n">
            <v>20</v>
          </cell>
          <cell r="C3372" t="str">
            <v xml:space="preserve">VITAMINA C - 500MG</v>
          </cell>
          <cell r="D3372" t="str">
            <v xml:space="preserve">CITROPLEX C - 500MG</v>
          </cell>
          <cell r="E3372" t="str">
            <v xml:space="preserve">NEO QUIMICA</v>
          </cell>
          <cell r="F3372" t="n">
            <v>1</v>
          </cell>
          <cell r="G3372" t="str">
            <v>PAS</v>
          </cell>
          <cell r="H3372" t="str">
            <v>NÃO</v>
          </cell>
          <cell r="I3372" t="n">
            <v>0.92644269022307502</v>
          </cell>
        </row>
        <row r="3373">
          <cell r="A3373" t="n">
            <v>90307232</v>
          </cell>
          <cell r="B3373" t="n">
            <v>20</v>
          </cell>
          <cell r="C3373" t="str">
            <v xml:space="preserve">FUROSEMIDA 20 MG (10 MGML) SOL. INJ. CX. 100 AMP. X 2 ML</v>
          </cell>
          <cell r="D3373" t="str">
            <v xml:space="preserve">FUROSEMIDA 20 MG (10 MGML) SOL. INJ. CX. 100 AMP. X 2 ML</v>
          </cell>
          <cell r="E3373" t="str">
            <v>HIPOLABOR</v>
          </cell>
          <cell r="F3373" t="n">
            <v>1</v>
          </cell>
          <cell r="G3373" t="str">
            <v>AMP</v>
          </cell>
          <cell r="H3373" t="str">
            <v>NÃO</v>
          </cell>
          <cell r="I3373" t="n">
            <v>0.412088142774933</v>
          </cell>
        </row>
        <row r="3374">
          <cell r="A3374" t="n">
            <v>90165080</v>
          </cell>
          <cell r="B3374" t="n">
            <v>20</v>
          </cell>
          <cell r="C3374" t="str">
            <v xml:space="preserve">ATENOLOL - 50MG</v>
          </cell>
          <cell r="D3374" t="str">
            <v xml:space="preserve">ATENOLOL - 50MG</v>
          </cell>
          <cell r="E3374" t="str">
            <v>ABBOTT</v>
          </cell>
          <cell r="F3374" t="n">
            <v>1</v>
          </cell>
          <cell r="G3374" t="str">
            <v>COM</v>
          </cell>
          <cell r="H3374" t="str">
            <v>NÃO</v>
          </cell>
          <cell r="I3374" t="n">
            <v>0.5345325377601915</v>
          </cell>
        </row>
        <row r="3375">
          <cell r="A3375" t="n">
            <v>90249720</v>
          </cell>
          <cell r="B3375" t="n">
            <v>20</v>
          </cell>
          <cell r="C3375" t="str">
            <v xml:space="preserve">SINVASTATINA 20 MG  CX. 30 CP.REV.</v>
          </cell>
          <cell r="D3375" t="str">
            <v xml:space="preserve">SINVASTATINA 20 MG  CX. 30 CP.REV.</v>
          </cell>
          <cell r="E3375" t="str">
            <v>SANDOZ</v>
          </cell>
          <cell r="F3375" t="n">
            <v>1</v>
          </cell>
          <cell r="G3375" t="str">
            <v>COM</v>
          </cell>
          <cell r="H3375" t="str">
            <v>NÃO</v>
          </cell>
          <cell r="I3375" t="n">
            <v>2.6703998717034478</v>
          </cell>
        </row>
        <row r="3376">
          <cell r="A3376" t="n">
            <v>90294610</v>
          </cell>
          <cell r="B3376" t="n">
            <v>20</v>
          </cell>
          <cell r="C3376" t="str">
            <v xml:space="preserve">LOSARTANA POTÁSSICA</v>
          </cell>
          <cell r="D3376" t="str">
            <v xml:space="preserve">LOSARTANA POTÁSSICA 50 MG CX. 300 CP. REV.</v>
          </cell>
          <cell r="E3376" t="str">
            <v xml:space="preserve">PRATI DONADUZZI</v>
          </cell>
          <cell r="F3376" t="n">
            <v>1</v>
          </cell>
          <cell r="G3376" t="str">
            <v>COM</v>
          </cell>
          <cell r="H3376" t="str">
            <v>NÃO</v>
          </cell>
          <cell r="I3376" t="n">
            <v>0.60342687771364989</v>
          </cell>
        </row>
        <row r="3377">
          <cell r="A3377" t="n">
            <v>92443460</v>
          </cell>
          <cell r="B3377" t="n">
            <v>20</v>
          </cell>
          <cell r="C3377" t="str">
            <v xml:space="preserve">DICLOFENACO DE POTASSIO - 75MG  3ML</v>
          </cell>
          <cell r="D3377" t="str">
            <v xml:space="preserve">NEOTAFLAN - 75MG  3ML</v>
          </cell>
          <cell r="E3377" t="str">
            <v xml:space="preserve">NEO QUIMICA</v>
          </cell>
          <cell r="F3377" t="n">
            <v>1</v>
          </cell>
          <cell r="G3377" t="str">
            <v>AMP</v>
          </cell>
          <cell r="H3377" t="str">
            <v>NÃO</v>
          </cell>
          <cell r="I3377" t="n">
            <v>2.6549108874046796</v>
          </cell>
        </row>
        <row r="3378">
          <cell r="A3378" t="n">
            <v>90168852</v>
          </cell>
          <cell r="B3378" t="n">
            <v>20</v>
          </cell>
          <cell r="C3378" t="str">
            <v xml:space="preserve">PIROXICAM - 20MG SL</v>
          </cell>
          <cell r="D3378" t="str">
            <v xml:space="preserve">FELDENE SL - 20MG</v>
          </cell>
          <cell r="E3378" t="str">
            <v xml:space="preserve">PHARMACIA PFIZER</v>
          </cell>
          <cell r="F3378" t="n">
            <v>1</v>
          </cell>
          <cell r="G3378" t="str">
            <v>COM</v>
          </cell>
          <cell r="H3378" t="str">
            <v>NÃO</v>
          </cell>
          <cell r="I3378" t="n">
            <v>5.3098217748093592</v>
          </cell>
        </row>
        <row r="3379">
          <cell r="A3379" t="n">
            <v>90299302</v>
          </cell>
          <cell r="B3379" t="n">
            <v>20</v>
          </cell>
          <cell r="C3379" t="str">
            <v xml:space="preserve">CLORETO DE POTÁSSIO 19,1% SOL. INJ. CX. 120 AMP. PLÁST. X 10ML</v>
          </cell>
          <cell r="D3379" t="str">
            <v xml:space="preserve">SOLUÇÃO CLORETO DE POTÁSSIO 19,1% SOL. INJ. CX. 120 AMP. PLÁST. X 10ML</v>
          </cell>
          <cell r="E3379" t="str">
            <v>ISOFARMA</v>
          </cell>
          <cell r="F3379" t="n">
            <v>1</v>
          </cell>
          <cell r="G3379" t="str">
            <v>AMP</v>
          </cell>
          <cell r="H3379" t="str">
            <v>NÃO</v>
          </cell>
          <cell r="I3379" t="n">
            <v>0.67726761999085638</v>
          </cell>
        </row>
        <row r="3380">
          <cell r="A3380" t="n">
            <v>90235959</v>
          </cell>
          <cell r="B3380" t="n">
            <v>20</v>
          </cell>
          <cell r="C3380" t="str">
            <v xml:space="preserve">AMPICILINA SODICA - 1GRA</v>
          </cell>
          <cell r="D3380" t="str">
            <v xml:space="preserve">AMPICILINA SODICA - 1GRA</v>
          </cell>
          <cell r="E3380" t="str">
            <v>AUROBINDO</v>
          </cell>
          <cell r="F3380" t="n">
            <v>1</v>
          </cell>
          <cell r="G3380" t="str">
            <v>FA</v>
          </cell>
          <cell r="H3380" t="str">
            <v>NÃO</v>
          </cell>
          <cell r="I3380" t="n">
            <v>8.802543849229119</v>
          </cell>
        </row>
        <row r="3381">
          <cell r="A3381" t="n">
            <v>90268539</v>
          </cell>
          <cell r="B3381" t="n">
            <v>20</v>
          </cell>
          <cell r="C3381" t="str">
            <v xml:space="preserve">PROPIONATO DE CLOBETASOL 0,05% (0,5MGML) SHAMPOO FR.X 118 ML</v>
          </cell>
          <cell r="D3381" t="str">
            <v xml:space="preserve">CLOB-X 0,05% (0,5MGML) SHAMPOO FR.X 118 ML</v>
          </cell>
          <cell r="E3381" t="str">
            <v>GALDERMA</v>
          </cell>
          <cell r="F3381" t="n">
            <v>118</v>
          </cell>
          <cell r="G3381" t="str">
            <v>ML</v>
          </cell>
          <cell r="H3381" t="str">
            <v>SIM</v>
          </cell>
          <cell r="I3381" t="n">
            <v>0.65956543259281475</v>
          </cell>
        </row>
        <row r="3382">
          <cell r="A3382" t="n">
            <v>90247949</v>
          </cell>
          <cell r="B3382" t="n">
            <v>20</v>
          </cell>
          <cell r="C3382" t="str">
            <v xml:space="preserve">CUMARINA+TROXERRUTINA 15 MG + 90 MG CX. 60 DRG</v>
          </cell>
          <cell r="D3382" t="str">
            <v xml:space="preserve">VARICOSS 15 MG + 90 MG CX. 60 DRG</v>
          </cell>
          <cell r="E3382" t="str">
            <v>CIFARMA</v>
          </cell>
          <cell r="F3382" t="n">
            <v>1</v>
          </cell>
          <cell r="G3382" t="str">
            <v>DRG</v>
          </cell>
          <cell r="H3382" t="str">
            <v>NÃO</v>
          </cell>
          <cell r="I3382" t="n">
            <v>1.1363683259563706</v>
          </cell>
        </row>
        <row r="3383">
          <cell r="A3383" t="n">
            <v>90181565</v>
          </cell>
          <cell r="B3383" t="n">
            <v>20</v>
          </cell>
          <cell r="C3383" t="str">
            <v xml:space="preserve">LORAZEPAM - 2MG</v>
          </cell>
          <cell r="D3383" t="str">
            <v xml:space="preserve">LORAZEPAM - 2MG</v>
          </cell>
          <cell r="E3383" t="str">
            <v>MEDLEY</v>
          </cell>
          <cell r="F3383" t="n">
            <v>1</v>
          </cell>
          <cell r="G3383" t="str">
            <v>COM</v>
          </cell>
          <cell r="H3383" t="str">
            <v>NÃO</v>
          </cell>
          <cell r="I3383" t="n">
            <v>0.54410126251196467</v>
          </cell>
        </row>
        <row r="3384">
          <cell r="A3384" t="n">
            <v>90673026</v>
          </cell>
          <cell r="B3384" t="n">
            <v>20</v>
          </cell>
          <cell r="C3384" t="str">
            <v xml:space="preserve">MONONITRATO DE ISOSSORBIDA - 40MG</v>
          </cell>
          <cell r="D3384" t="str">
            <v xml:space="preserve">MONOCORDIL - 40MG</v>
          </cell>
          <cell r="E3384" t="str">
            <v>BALDACCI</v>
          </cell>
          <cell r="F3384" t="n">
            <v>1</v>
          </cell>
          <cell r="G3384" t="str">
            <v>COM</v>
          </cell>
          <cell r="H3384" t="str">
            <v>NÃO</v>
          </cell>
          <cell r="I3384" t="n">
            <v>0.72242867815834444</v>
          </cell>
        </row>
        <row r="3385">
          <cell r="A3385" t="n">
            <v>90255380</v>
          </cell>
          <cell r="B3385" t="n">
            <v>20</v>
          </cell>
          <cell r="C3385" t="str">
            <v xml:space="preserve">OMEPRAZOL 20 MG FR. X 28 CAP.</v>
          </cell>
          <cell r="D3385" t="str">
            <v xml:space="preserve">PRATIPRAZOL 20 MG FR. X 28 CAP.</v>
          </cell>
          <cell r="E3385" t="str">
            <v xml:space="preserve">PRATI DONADUZZI</v>
          </cell>
          <cell r="F3385" t="n">
            <v>1</v>
          </cell>
          <cell r="G3385" t="str">
            <v>CAP</v>
          </cell>
          <cell r="H3385" t="str">
            <v>NÃO</v>
          </cell>
          <cell r="I3385" t="n">
            <v>0.80938706256131754</v>
          </cell>
        </row>
        <row r="3386">
          <cell r="A3386" t="n">
            <v>90259009</v>
          </cell>
          <cell r="B3386" t="n">
            <v>20</v>
          </cell>
          <cell r="C3386" t="str">
            <v xml:space="preserve">CAPTOPRIL - 25MG</v>
          </cell>
          <cell r="D3386" t="str">
            <v xml:space="preserve">CAPTOPRIL - 25MG</v>
          </cell>
          <cell r="E3386" t="str">
            <v xml:space="preserve">PRATI DONADUZZI</v>
          </cell>
          <cell r="F3386" t="n">
            <v>1</v>
          </cell>
          <cell r="G3386" t="str">
            <v>COM</v>
          </cell>
          <cell r="H3386" t="str">
            <v>NÃO</v>
          </cell>
          <cell r="I3386" t="n">
            <v>0.64278152232279839</v>
          </cell>
        </row>
        <row r="3387">
          <cell r="A3387" t="n">
            <v>90243994</v>
          </cell>
          <cell r="B3387" t="n">
            <v>20</v>
          </cell>
          <cell r="C3387" t="str">
            <v xml:space="preserve">MESILATO DE DOXAZOSINA</v>
          </cell>
          <cell r="D3387" t="str">
            <v xml:space="preserve">MESILATO DE  DOXAZOSINA 2 MG CX. 30 CP.</v>
          </cell>
          <cell r="E3387" t="str">
            <v xml:space="preserve">EUROGENUS - LEGRAND</v>
          </cell>
          <cell r="F3387" t="n">
            <v>1</v>
          </cell>
          <cell r="G3387" t="str">
            <v>COM</v>
          </cell>
          <cell r="H3387" t="str">
            <v>NÃO</v>
          </cell>
          <cell r="I3387" t="n">
            <v>1.976922566024671</v>
          </cell>
        </row>
        <row r="3388">
          <cell r="A3388" t="n">
            <v>92406300</v>
          </cell>
          <cell r="B3388" t="n">
            <v>20</v>
          </cell>
          <cell r="C3388" t="str">
            <v xml:space="preserve">DICLORIDRATO DE BETAISTINA - 8MG</v>
          </cell>
          <cell r="D3388" t="str">
            <v xml:space="preserve">LABIRIN - 8MG</v>
          </cell>
          <cell r="E3388" t="str">
            <v>APSEN</v>
          </cell>
          <cell r="F3388" t="n">
            <v>1</v>
          </cell>
          <cell r="G3388" t="str">
            <v>COM</v>
          </cell>
          <cell r="H3388" t="str">
            <v>NÃO</v>
          </cell>
          <cell r="I3388" t="n">
            <v>0.7780116164101154</v>
          </cell>
        </row>
        <row r="3389">
          <cell r="A3389" t="n">
            <v>90240014</v>
          </cell>
          <cell r="B3389" t="n">
            <v>20</v>
          </cell>
          <cell r="C3389" t="str">
            <v xml:space="preserve">SULFATO DE MORFINA 10 MGML SOL. INJ. CX. 50 AMP. X 1 ML</v>
          </cell>
          <cell r="D3389" t="str">
            <v xml:space="preserve">SULFATO  DE  MORFINA 10 MGML SOL. INJ. CX. 50 AMP. X 1 ML</v>
          </cell>
          <cell r="E3389" t="str">
            <v>GERMED</v>
          </cell>
          <cell r="F3389" t="n">
            <v>1</v>
          </cell>
          <cell r="G3389" t="str">
            <v>AMP</v>
          </cell>
          <cell r="H3389" t="str">
            <v>NÃO</v>
          </cell>
          <cell r="I3389" t="n">
            <v>2.1368967343520642</v>
          </cell>
        </row>
        <row r="3390">
          <cell r="A3390" t="n">
            <v>90293339</v>
          </cell>
          <cell r="B3390" t="n">
            <v>20</v>
          </cell>
          <cell r="C3390" t="str">
            <v xml:space="preserve">GLICOSE+CLORETO DE SÓDIO SOL. INJ. SIST. FECH. FR. X 250ML</v>
          </cell>
          <cell r="D3390" t="str">
            <v xml:space="preserve">GLICO-FISIOLOGICO SOL. INJ. SIST. FECH. FR. X 250ML</v>
          </cell>
          <cell r="E3390" t="str">
            <v xml:space="preserve">FRESENIUS KABI UNIDADE AQUIRAZ</v>
          </cell>
          <cell r="F3390" t="n">
            <v>1</v>
          </cell>
          <cell r="G3390" t="str">
            <v>UN</v>
          </cell>
          <cell r="H3390" t="str">
            <v>NÃO</v>
          </cell>
          <cell r="I3390" t="n">
            <v>5.1189288472753161</v>
          </cell>
        </row>
        <row r="3391">
          <cell r="A3391" t="n">
            <v>90210620</v>
          </cell>
          <cell r="B3391" t="n">
            <v>20</v>
          </cell>
          <cell r="C3391" t="str">
            <v xml:space="preserve">DICLOFENACO SODICO - 50MG</v>
          </cell>
          <cell r="D3391" t="str">
            <v xml:space="preserve">NEOTAREN - 50MG</v>
          </cell>
          <cell r="E3391" t="str">
            <v xml:space="preserve">NEO QUIMICA</v>
          </cell>
          <cell r="F3391" t="n">
            <v>1</v>
          </cell>
          <cell r="G3391" t="str">
            <v>COM</v>
          </cell>
          <cell r="H3391" t="str">
            <v>NÃO</v>
          </cell>
          <cell r="I3391" t="n">
            <v>0.50181547584356689</v>
          </cell>
        </row>
        <row r="3392">
          <cell r="A3392" t="n">
            <v>92263739</v>
          </cell>
          <cell r="B3392" t="n">
            <v>20</v>
          </cell>
          <cell r="C3392" t="str">
            <v xml:space="preserve">HIDROCLOROTIAZIDA - 50MG</v>
          </cell>
          <cell r="D3392" t="str">
            <v xml:space="preserve">HIDROCLOROTIAZIDA - 50MG</v>
          </cell>
          <cell r="E3392" t="str">
            <v xml:space="preserve">NEO QUIMICA</v>
          </cell>
          <cell r="F3392" t="n">
            <v>1</v>
          </cell>
          <cell r="G3392" t="str">
            <v>COM</v>
          </cell>
          <cell r="H3392" t="str">
            <v>NÃO</v>
          </cell>
          <cell r="I3392" t="n">
            <v>0.16718587503687357</v>
          </cell>
        </row>
        <row r="3393">
          <cell r="A3393" t="n">
            <v>90231147</v>
          </cell>
          <cell r="B3393" t="n">
            <v>20</v>
          </cell>
          <cell r="C3393" t="str">
            <v xml:space="preserve">DICLORIDRATO DE BETAISTINA - 24MG</v>
          </cell>
          <cell r="D3393" t="str">
            <v xml:space="preserve">BETASERC - 24MG</v>
          </cell>
          <cell r="E3393" t="str">
            <v xml:space="preserve">SOLVAY FARMA</v>
          </cell>
          <cell r="F3393" t="n">
            <v>1</v>
          </cell>
          <cell r="G3393" t="str">
            <v>COM</v>
          </cell>
          <cell r="H3393" t="str">
            <v>NÃO</v>
          </cell>
          <cell r="I3393" t="n">
            <v>1.4200741170906639</v>
          </cell>
        </row>
        <row r="3394">
          <cell r="A3394" t="n">
            <v>92470769</v>
          </cell>
          <cell r="B3394" t="n">
            <v>20</v>
          </cell>
          <cell r="C3394" t="str">
            <v xml:space="preserve">CETOCONAZOL + DIPROPIONATO DE BETAMETASONA + SULFATO DE NEOMICINA - 30GRA CREME</v>
          </cell>
          <cell r="D3394" t="str">
            <v xml:space="preserve">CETOCONAZOL + DIPROPIONATO DE BETAMETASONA + SULFATO DE NEOMICINA - 30GRA CREME</v>
          </cell>
          <cell r="E3394" t="str">
            <v>MEDLEY</v>
          </cell>
          <cell r="F3394" t="n">
            <v>30</v>
          </cell>
          <cell r="G3394" t="str">
            <v>G</v>
          </cell>
          <cell r="H3394" t="str">
            <v>SIM</v>
          </cell>
          <cell r="I3394" t="n">
            <v>0.85070769413580227</v>
          </cell>
        </row>
        <row r="3395">
          <cell r="A3395" t="n">
            <v>90263138</v>
          </cell>
          <cell r="B3395" t="n">
            <v>20</v>
          </cell>
          <cell r="C3395" t="str">
            <v xml:space="preserve">BENZOILMETRONIDAZOL+NISTATINA+CLORETO DE BENZALCÔNIO</v>
          </cell>
          <cell r="D3395" t="str">
            <v xml:space="preserve">BENZOILMETRONIDAZOL+ NISTATINA+CLORETO DE BENZALCONIO CREME VAG BISN. X 40 G + 10 APLICADOR</v>
          </cell>
          <cell r="E3395" t="str">
            <v xml:space="preserve">PRATI DONADUZZI</v>
          </cell>
          <cell r="F3395" t="n">
            <v>1</v>
          </cell>
          <cell r="G3395" t="str">
            <v>UN</v>
          </cell>
          <cell r="H3395" t="str">
            <v>NÃO</v>
          </cell>
          <cell r="I3395" t="n">
            <v>25.51138224422181</v>
          </cell>
        </row>
        <row r="3396">
          <cell r="A3396" t="n">
            <v>90225236</v>
          </cell>
          <cell r="B3396" t="n">
            <v>20</v>
          </cell>
          <cell r="C3396" t="str">
            <v xml:space="preserve">FOSFATO SODICO DE PREDNISOLONA  -  GENERICO 3 MGML. SOL. OR. CT. FR. PLAS. OPC. X 120 ML.</v>
          </cell>
          <cell r="D3396" t="str">
            <v xml:space="preserve">FOSFATO SODICO DE PREDNISOLONA  -  GENERICO 3 MGML. SOL. OR. CT. FR. PLAS. OPC. X 120 ML.</v>
          </cell>
          <cell r="E3396" t="str">
            <v xml:space="preserve">PRATI DONADUZZI</v>
          </cell>
          <cell r="F3396" t="n">
            <v>120</v>
          </cell>
          <cell r="G3396" t="str">
            <v>ML</v>
          </cell>
          <cell r="H3396" t="str">
            <v>SIM</v>
          </cell>
          <cell r="I3396" t="n">
            <v>0.1779881677420404</v>
          </cell>
        </row>
        <row r="3397">
          <cell r="A3397" t="n">
            <v>90684036</v>
          </cell>
          <cell r="B3397" t="n">
            <v>20</v>
          </cell>
          <cell r="C3397" t="str">
            <v xml:space="preserve">CLORIDRATO DE CLONIDINA  - 200MCG</v>
          </cell>
          <cell r="D3397" t="str">
            <v xml:space="preserve">ATENSINA - 0,200MG</v>
          </cell>
          <cell r="E3397" t="str">
            <v xml:space="preserve">BOEHRINGER INGELHEIM</v>
          </cell>
          <cell r="F3397" t="n">
            <v>1</v>
          </cell>
          <cell r="G3397" t="str">
            <v>COM</v>
          </cell>
          <cell r="H3397" t="str">
            <v>NÃO</v>
          </cell>
          <cell r="I3397" t="n">
            <v>0.30896199873417723</v>
          </cell>
        </row>
        <row r="3398">
          <cell r="A3398" t="n">
            <v>90158121</v>
          </cell>
          <cell r="B3398" t="n">
            <v>20</v>
          </cell>
          <cell r="C3398" t="str">
            <v xml:space="preserve">CLORIDRATO DE CIPROFLOXACINO</v>
          </cell>
          <cell r="D3398" t="str">
            <v xml:space="preserve">CLORIDRATO  DE  CIPROFLOXACINO 500 MG CX. 6  CP. REV.</v>
          </cell>
          <cell r="E3398" t="str">
            <v xml:space="preserve">MERCK S.A.</v>
          </cell>
          <cell r="F3398" t="n">
            <v>1</v>
          </cell>
          <cell r="G3398" t="str">
            <v>COM</v>
          </cell>
          <cell r="H3398" t="str">
            <v>NÃO</v>
          </cell>
          <cell r="I3398" t="n">
            <v>8.4223176612046018</v>
          </cell>
        </row>
        <row r="3399">
          <cell r="A3399" t="n">
            <v>90209869</v>
          </cell>
          <cell r="B3399" t="n">
            <v>20</v>
          </cell>
          <cell r="C3399" t="str">
            <v xml:space="preserve">MALEATO DE DEXCLORFENIRAMINA - 2MG5ML 100ML</v>
          </cell>
          <cell r="D3399" t="str">
            <v xml:space="preserve">HISTAMIN - 2MG5ML 100ML</v>
          </cell>
          <cell r="E3399" t="str">
            <v xml:space="preserve">NEO QUIMICA</v>
          </cell>
          <cell r="F3399" t="n">
            <v>100</v>
          </cell>
          <cell r="G3399" t="str">
            <v>ML</v>
          </cell>
          <cell r="H3399" t="str">
            <v>SIM</v>
          </cell>
          <cell r="I3399" t="n">
            <v>0.10155690281319336</v>
          </cell>
        </row>
        <row r="3400">
          <cell r="A3400" t="n">
            <v>90143248</v>
          </cell>
          <cell r="B3400" t="n">
            <v>20</v>
          </cell>
          <cell r="C3400" t="str">
            <v xml:space="preserve">CAPTOPRIL - 25MG</v>
          </cell>
          <cell r="D3400" t="str">
            <v xml:space="preserve">CAPTOPRIL - 25MG</v>
          </cell>
          <cell r="E3400" t="str">
            <v xml:space="preserve">EMS SA</v>
          </cell>
          <cell r="F3400" t="n">
            <v>1</v>
          </cell>
          <cell r="G3400" t="str">
            <v>COM</v>
          </cell>
          <cell r="H3400" t="str">
            <v>NÃO</v>
          </cell>
          <cell r="I3400" t="n">
            <v>0.65919334915270245</v>
          </cell>
        </row>
        <row r="3401">
          <cell r="A3401" t="n">
            <v>90309820</v>
          </cell>
          <cell r="B3401" t="n">
            <v>20</v>
          </cell>
          <cell r="C3401" t="str">
            <v xml:space="preserve">CLORIDRATO DE DONEPEZILA 5 MG CX. 10 CP. REV.</v>
          </cell>
          <cell r="D3401" t="str">
            <v xml:space="preserve">EPÉZ 5 MG CX. 10 CP. REV.</v>
          </cell>
          <cell r="E3401" t="str">
            <v xml:space="preserve">TORRENT DO BRASIL</v>
          </cell>
          <cell r="F3401" t="n">
            <v>1</v>
          </cell>
          <cell r="G3401" t="str">
            <v>COM</v>
          </cell>
          <cell r="H3401" t="str">
            <v>NÃO</v>
          </cell>
          <cell r="I3401" t="n">
            <v>3.1306672958116692</v>
          </cell>
        </row>
        <row r="3402">
          <cell r="A3402" t="n">
            <v>90213432</v>
          </cell>
          <cell r="B3402" t="n">
            <v>20</v>
          </cell>
          <cell r="C3402" t="str">
            <v>CEFALEXINA</v>
          </cell>
          <cell r="D3402" t="str">
            <v xml:space="preserve">CEFANID 500 MG CX. 8 CP.</v>
          </cell>
          <cell r="E3402" t="str">
            <v xml:space="preserve">NEO QUIMICA</v>
          </cell>
          <cell r="F3402" t="n">
            <v>1</v>
          </cell>
          <cell r="G3402" t="str">
            <v>COM</v>
          </cell>
          <cell r="H3402" t="str">
            <v>NÃO</v>
          </cell>
          <cell r="I3402" t="n">
            <v>3.1250838353802415</v>
          </cell>
        </row>
        <row r="3403">
          <cell r="A3403" t="n">
            <v>90170881</v>
          </cell>
          <cell r="B3403" t="n">
            <v>20</v>
          </cell>
          <cell r="C3403" t="str">
            <v xml:space="preserve">ALBENDAZOL - 400MG CP. MAST.</v>
          </cell>
          <cell r="D3403" t="str">
            <v xml:space="preserve">ALBENDAZOL - 400MG CP. MAST.</v>
          </cell>
          <cell r="E3403" t="str">
            <v xml:space="preserve">TEUTO BRAS.</v>
          </cell>
          <cell r="F3403" t="n">
            <v>1</v>
          </cell>
          <cell r="G3403" t="str">
            <v xml:space="preserve">COM MST</v>
          </cell>
          <cell r="H3403" t="str">
            <v>NÃO</v>
          </cell>
          <cell r="I3403" t="n">
            <v>6.2281498325703364</v>
          </cell>
        </row>
        <row r="3404">
          <cell r="A3404" t="n">
            <v>92426905</v>
          </cell>
          <cell r="B3404" t="n">
            <v>20</v>
          </cell>
          <cell r="C3404" t="str">
            <v xml:space="preserve">AMOXICILINA + ACIDO CLAVULANICO - 500MG125MG</v>
          </cell>
          <cell r="D3404" t="str">
            <v xml:space="preserve">SIGMA-CLAV - 500MG125MG</v>
          </cell>
          <cell r="E3404" t="str">
            <v xml:space="preserve">SIGMA PHARMA</v>
          </cell>
          <cell r="F3404" t="n">
            <v>1</v>
          </cell>
          <cell r="G3404" t="str">
            <v>COM</v>
          </cell>
          <cell r="H3404" t="str">
            <v>NÃO</v>
          </cell>
          <cell r="I3404" t="n">
            <v>3.5576862908604303</v>
          </cell>
        </row>
        <row r="3405">
          <cell r="A3405" t="n">
            <v>90218515</v>
          </cell>
          <cell r="B3405" t="n">
            <v>20</v>
          </cell>
          <cell r="C3405" t="str">
            <v xml:space="preserve">ATENOLOL - 25MG</v>
          </cell>
          <cell r="D3405" t="str">
            <v xml:space="preserve">ATENOPRESS  - 25MG</v>
          </cell>
          <cell r="E3405" t="str">
            <v>HEXAL</v>
          </cell>
          <cell r="F3405" t="n">
            <v>1</v>
          </cell>
          <cell r="G3405" t="str">
            <v>COM</v>
          </cell>
          <cell r="H3405" t="str">
            <v>NÃO</v>
          </cell>
          <cell r="I3405" t="n">
            <v>0.60598948043024992</v>
          </cell>
        </row>
        <row r="3406">
          <cell r="A3406" t="n">
            <v>92265162</v>
          </cell>
          <cell r="B3406" t="n">
            <v>20</v>
          </cell>
          <cell r="C3406" t="str">
            <v xml:space="preserve">ATENOLOL - 25MG</v>
          </cell>
          <cell r="D3406" t="str">
            <v xml:space="preserve">ANGIPRESS - 25MG</v>
          </cell>
          <cell r="E3406" t="str">
            <v>BIOSINTETICA</v>
          </cell>
          <cell r="F3406" t="n">
            <v>1</v>
          </cell>
          <cell r="G3406" t="str">
            <v>COM</v>
          </cell>
          <cell r="H3406" t="str">
            <v>NÃO</v>
          </cell>
          <cell r="I3406" t="n">
            <v>0.42088474144802562</v>
          </cell>
        </row>
        <row r="3407">
          <cell r="A3407" t="n">
            <v>92400345</v>
          </cell>
          <cell r="B3407" t="n">
            <v>20</v>
          </cell>
          <cell r="C3407" t="str">
            <v xml:space="preserve">CLORETO DE POTASSIO - 10%  10ML</v>
          </cell>
          <cell r="D3407" t="str">
            <v xml:space="preserve">CLORETO DE POTASSIO - 10%  10ML</v>
          </cell>
          <cell r="E3407" t="str">
            <v>DARROW</v>
          </cell>
          <cell r="F3407" t="n">
            <v>1</v>
          </cell>
          <cell r="G3407" t="str">
            <v>AMP</v>
          </cell>
          <cell r="H3407" t="str">
            <v>NÃO</v>
          </cell>
          <cell r="I3407" t="n">
            <v>0.48679954718434604</v>
          </cell>
        </row>
        <row r="3408">
          <cell r="A3408" t="n">
            <v>90259033</v>
          </cell>
          <cell r="B3408" t="n">
            <v>20</v>
          </cell>
          <cell r="C3408" t="str">
            <v xml:space="preserve">COLAGENASE C CLORANFENICOL - 15GRA</v>
          </cell>
          <cell r="D3408" t="str">
            <v xml:space="preserve">IRUXOL - 15GRA</v>
          </cell>
          <cell r="E3408" t="str">
            <v>ABBOTT</v>
          </cell>
          <cell r="F3408" t="n">
            <v>15</v>
          </cell>
          <cell r="G3408" t="str">
            <v>G</v>
          </cell>
          <cell r="H3408" t="str">
            <v>SIM</v>
          </cell>
          <cell r="I3408" t="n">
            <v>2.068231353850289</v>
          </cell>
        </row>
        <row r="3409">
          <cell r="A3409" t="n">
            <v>92420850</v>
          </cell>
          <cell r="B3409" t="n">
            <v>20</v>
          </cell>
          <cell r="C3409" t="str">
            <v xml:space="preserve">FOSFATO SÓDICO DE PREDNISOLONA 3 MGML SOL. ORAL FR. X 120 ML + PIPETA DOSADORA</v>
          </cell>
          <cell r="D3409" t="str">
            <v xml:space="preserve">PRELONE FOSFATO 3 MGML SOL. ORAL FR. X 120 ML + PIPETA DOSADORA</v>
          </cell>
          <cell r="E3409" t="str">
            <v xml:space="preserve">ACHÉ LABORATÓRIOS FARMACÊUTICO</v>
          </cell>
          <cell r="F3409" t="n">
            <v>120</v>
          </cell>
          <cell r="G3409" t="str">
            <v>ML</v>
          </cell>
          <cell r="H3409" t="str">
            <v>SIM</v>
          </cell>
          <cell r="I3409" t="n">
            <v>0.28267089968263481</v>
          </cell>
        </row>
        <row r="3410">
          <cell r="A3410" t="n">
            <v>90291549</v>
          </cell>
          <cell r="B3410" t="n">
            <v>20</v>
          </cell>
          <cell r="C3410" t="str">
            <v xml:space="preserve">VALSARTANA+HIDROCLOROTIAZIDA+BESILATO DE ANLODIPINO</v>
          </cell>
          <cell r="D3410" t="str">
            <v xml:space="preserve">DIOVAN TRIPLO 160 MG + 25 MG CX. 28 CP. REV. + 10 MG CX. 28 CP.</v>
          </cell>
          <cell r="E3410" t="str">
            <v>NOVARTIS</v>
          </cell>
          <cell r="F3410" t="n">
            <v>1</v>
          </cell>
          <cell r="G3410" t="str">
            <v>COM</v>
          </cell>
          <cell r="H3410" t="str">
            <v>NÃO</v>
          </cell>
          <cell r="I3410" t="n">
            <v>4.9275470413812386</v>
          </cell>
        </row>
        <row r="3411">
          <cell r="A3411" t="n">
            <v>92414761</v>
          </cell>
          <cell r="B3411" t="n">
            <v>20</v>
          </cell>
          <cell r="C3411" t="str">
            <v xml:space="preserve">FERRO QUELATO GLICINATO - 150MG</v>
          </cell>
          <cell r="D3411" t="str">
            <v xml:space="preserve">NEUTROFER - 150MG</v>
          </cell>
          <cell r="E3411" t="str">
            <v xml:space="preserve">SIGMA PHARMA</v>
          </cell>
          <cell r="F3411" t="n">
            <v>1</v>
          </cell>
          <cell r="G3411" t="str">
            <v>COM</v>
          </cell>
          <cell r="H3411" t="str">
            <v>NÃO</v>
          </cell>
          <cell r="I3411" t="n">
            <v>0.70352910680786684</v>
          </cell>
        </row>
        <row r="3412">
          <cell r="A3412" t="n">
            <v>92249663</v>
          </cell>
          <cell r="B3412" t="n">
            <v>20</v>
          </cell>
          <cell r="C3412" t="str">
            <v xml:space="preserve">CLORIDRATO DE DILTIAZEM - 60MG</v>
          </cell>
          <cell r="D3412" t="str">
            <v xml:space="preserve">CLORIDRATO DE DILTIAZEM - 60MG</v>
          </cell>
          <cell r="E3412" t="str">
            <v xml:space="preserve">EMS SA</v>
          </cell>
          <cell r="F3412" t="n">
            <v>1</v>
          </cell>
          <cell r="G3412" t="str">
            <v>COM</v>
          </cell>
          <cell r="H3412" t="str">
            <v>NÃO</v>
          </cell>
          <cell r="I3412" t="n">
            <v>0.55954130947094149</v>
          </cell>
        </row>
        <row r="3413">
          <cell r="A3413" t="n">
            <v>92253571</v>
          </cell>
          <cell r="B3413" t="n">
            <v>20</v>
          </cell>
          <cell r="C3413" t="str">
            <v xml:space="preserve">HIDROXIDO DE ALUMINIO - 120ML</v>
          </cell>
          <cell r="D3413" t="str">
            <v xml:space="preserve">LEITE DE MAGNESIA PHILLIPS - 120ML</v>
          </cell>
          <cell r="E3413" t="str">
            <v>GLAXOSMITKLINE</v>
          </cell>
          <cell r="F3413" t="n">
            <v>120</v>
          </cell>
          <cell r="G3413" t="str">
            <v>ML</v>
          </cell>
          <cell r="H3413" t="str">
            <v>SIM</v>
          </cell>
          <cell r="I3413" t="n">
            <v>0.0294108790547008</v>
          </cell>
        </row>
        <row r="3414">
          <cell r="A3414" t="n">
            <v>92390749</v>
          </cell>
          <cell r="B3414" t="n">
            <v>20</v>
          </cell>
          <cell r="C3414" t="str">
            <v xml:space="preserve">BROMAZEPAM - 3MG</v>
          </cell>
          <cell r="D3414" t="str">
            <v xml:space="preserve">BROMAZEPAM - 3MG</v>
          </cell>
          <cell r="E3414" t="str">
            <v>MEDLEY</v>
          </cell>
          <cell r="F3414" t="n">
            <v>1</v>
          </cell>
          <cell r="G3414" t="str">
            <v>COM</v>
          </cell>
          <cell r="H3414" t="str">
            <v>NÃO</v>
          </cell>
          <cell r="I3414" t="n">
            <v>0.58560264907971105</v>
          </cell>
        </row>
        <row r="3415">
          <cell r="A3415" t="n">
            <v>92414842</v>
          </cell>
          <cell r="B3415" t="n">
            <v>20</v>
          </cell>
          <cell r="C3415" t="str">
            <v xml:space="preserve">BESILATO DE AMLODIPINA - 10MG</v>
          </cell>
          <cell r="D3415" t="str">
            <v xml:space="preserve">NICORD - 10MG</v>
          </cell>
          <cell r="E3415" t="str">
            <v>MARJAN</v>
          </cell>
          <cell r="F3415" t="n">
            <v>1</v>
          </cell>
          <cell r="G3415" t="str">
            <v>COM</v>
          </cell>
          <cell r="H3415" t="str">
            <v>NÃO</v>
          </cell>
          <cell r="I3415" t="n">
            <v>3.0734368612162326</v>
          </cell>
        </row>
        <row r="3416">
          <cell r="A3416" t="n">
            <v>90310489</v>
          </cell>
          <cell r="B3416" t="n">
            <v>20</v>
          </cell>
          <cell r="C3416" t="str">
            <v xml:space="preserve">CLORIDRATO DE CIPROFLOXACINO 500 MG CX. 6 CP. REV.</v>
          </cell>
          <cell r="D3416" t="str">
            <v xml:space="preserve">CIPRIX 500 MG CX. 6 CP. REV.</v>
          </cell>
          <cell r="E3416" t="str">
            <v>GEOLAB</v>
          </cell>
          <cell r="F3416" t="n">
            <v>1</v>
          </cell>
          <cell r="G3416" t="str">
            <v>COM</v>
          </cell>
          <cell r="H3416" t="str">
            <v>NÃO</v>
          </cell>
          <cell r="I3416" t="n">
            <v>2.7292308691864773</v>
          </cell>
        </row>
        <row r="3417">
          <cell r="A3417" t="n">
            <v>90291930</v>
          </cell>
          <cell r="B3417" t="n">
            <v>20</v>
          </cell>
          <cell r="C3417" t="str">
            <v xml:space="preserve">MESILATO DE DOXAZOSINA</v>
          </cell>
          <cell r="D3417" t="str">
            <v xml:space="preserve">DOXAPROST 2 MG CX. 30 CP.</v>
          </cell>
          <cell r="E3417" t="str">
            <v xml:space="preserve">UNIAO QUIMICA</v>
          </cell>
          <cell r="F3417" t="n">
            <v>1</v>
          </cell>
          <cell r="G3417" t="str">
            <v>COM</v>
          </cell>
          <cell r="H3417" t="str">
            <v>NÃO</v>
          </cell>
          <cell r="I3417" t="n">
            <v>1.363874648945234</v>
          </cell>
        </row>
        <row r="3418">
          <cell r="A3418" t="n">
            <v>90216563</v>
          </cell>
          <cell r="B3418" t="n">
            <v>20</v>
          </cell>
          <cell r="C3418" t="str">
            <v xml:space="preserve">BROMAZEPAM - 3MG</v>
          </cell>
          <cell r="D3418" t="str">
            <v xml:space="preserve">LEXFAST - 3MG</v>
          </cell>
          <cell r="E3418" t="str">
            <v xml:space="preserve">SIGMA PHARMA</v>
          </cell>
          <cell r="F3418" t="n">
            <v>1</v>
          </cell>
          <cell r="G3418" t="str">
            <v>COM</v>
          </cell>
          <cell r="H3418" t="str">
            <v>NÃO</v>
          </cell>
          <cell r="I3418" t="n">
            <v>0.81660482130538958</v>
          </cell>
        </row>
        <row r="3419">
          <cell r="A3419" t="n">
            <v>90153197</v>
          </cell>
          <cell r="B3419" t="n">
            <v>20</v>
          </cell>
          <cell r="C3419" t="str">
            <v xml:space="preserve">MALEATO DE MIDAZOLAM - 15MG</v>
          </cell>
          <cell r="D3419" t="str">
            <v xml:space="preserve">MALEATO DE MIDAZOLAM - 15MG</v>
          </cell>
          <cell r="E3419" t="str">
            <v>EUROFARMA</v>
          </cell>
          <cell r="F3419" t="n">
            <v>1</v>
          </cell>
          <cell r="G3419" t="str">
            <v>COM</v>
          </cell>
          <cell r="H3419" t="str">
            <v>NÃO</v>
          </cell>
          <cell r="I3419" t="n">
            <v>1.7482908022810113</v>
          </cell>
        </row>
        <row r="3420">
          <cell r="A3420" t="n">
            <v>92394655</v>
          </cell>
          <cell r="B3420" t="n">
            <v>20</v>
          </cell>
          <cell r="C3420" t="str">
            <v xml:space="preserve">CEFADROXILA - 500MG</v>
          </cell>
          <cell r="D3420" t="str">
            <v xml:space="preserve">CEFADROXIL - 500MG</v>
          </cell>
          <cell r="E3420" t="str">
            <v xml:space="preserve">EMS SA</v>
          </cell>
          <cell r="F3420" t="n">
            <v>1</v>
          </cell>
          <cell r="G3420" t="str">
            <v>CAP</v>
          </cell>
          <cell r="H3420" t="str">
            <v>NÃO</v>
          </cell>
          <cell r="I3420" t="n">
            <v>4.8583655431594446</v>
          </cell>
        </row>
        <row r="3421">
          <cell r="A3421" t="n">
            <v>90127765</v>
          </cell>
          <cell r="B3421" t="n">
            <v>20</v>
          </cell>
          <cell r="C3421" t="str">
            <v xml:space="preserve">LISINOPRIL - 10MG</v>
          </cell>
          <cell r="D3421" t="str">
            <v xml:space="preserve">LISINOPRIL - 10MG</v>
          </cell>
          <cell r="E3421" t="str">
            <v>BIOSINTETICA</v>
          </cell>
          <cell r="F3421" t="n">
            <v>1</v>
          </cell>
          <cell r="G3421" t="str">
            <v>COM</v>
          </cell>
          <cell r="H3421" t="str">
            <v>NÃO</v>
          </cell>
          <cell r="I3421" t="n">
            <v>1.1506577362492405</v>
          </cell>
        </row>
        <row r="3422">
          <cell r="A3422" t="n">
            <v>90163362</v>
          </cell>
          <cell r="B3422" t="n">
            <v>20</v>
          </cell>
          <cell r="C3422" t="str">
            <v xml:space="preserve">CLORIDRATO DE DILTIAZEM - 60MG</v>
          </cell>
          <cell r="D3422" t="str">
            <v xml:space="preserve">BALCOR - 60MG</v>
          </cell>
          <cell r="E3422" t="str">
            <v>BALDACCI</v>
          </cell>
          <cell r="F3422" t="n">
            <v>1</v>
          </cell>
          <cell r="G3422" t="str">
            <v>COM</v>
          </cell>
          <cell r="H3422" t="str">
            <v>NÃO</v>
          </cell>
          <cell r="I3422" t="n">
            <v>0.63784533044907776</v>
          </cell>
        </row>
        <row r="3423">
          <cell r="A3423" t="n">
            <v>90226712</v>
          </cell>
          <cell r="B3423" t="n">
            <v>20</v>
          </cell>
          <cell r="C3423" t="str">
            <v xml:space="preserve">CLORIDRATO DE AMIODARONA - 200MG</v>
          </cell>
          <cell r="D3423" t="str">
            <v xml:space="preserve">CLORIDRATO DE AMIODARONA - 200MG</v>
          </cell>
          <cell r="E3423" t="str">
            <v>RANBAXY</v>
          </cell>
          <cell r="F3423" t="n">
            <v>1</v>
          </cell>
          <cell r="G3423" t="str">
            <v>COM</v>
          </cell>
          <cell r="H3423" t="str">
            <v>NÃO</v>
          </cell>
          <cell r="I3423" t="n">
            <v>0.8951822186223316</v>
          </cell>
        </row>
        <row r="3424">
          <cell r="A3424" t="n">
            <v>90210921</v>
          </cell>
          <cell r="B3424" t="n">
            <v>20</v>
          </cell>
          <cell r="C3424" t="str">
            <v xml:space="preserve">DIPIRONA SODICA - 500MG 10ML GTS</v>
          </cell>
          <cell r="D3424" t="str">
            <v xml:space="preserve">TERMOPIRONA - 500MG 10ML GTS</v>
          </cell>
          <cell r="E3424" t="str">
            <v xml:space="preserve">NEO QUIMICA</v>
          </cell>
          <cell r="F3424" t="n">
            <v>200</v>
          </cell>
          <cell r="G3424" t="str">
            <v>GTS</v>
          </cell>
          <cell r="H3424" t="str">
            <v>SIM</v>
          </cell>
          <cell r="I3424" t="n">
            <v>0.0294108790547008</v>
          </cell>
        </row>
        <row r="3425">
          <cell r="A3425" t="n">
            <v>90216601</v>
          </cell>
          <cell r="B3425" t="n">
            <v>20</v>
          </cell>
          <cell r="C3425" t="str">
            <v xml:space="preserve">LORAZEPAM - 2MG</v>
          </cell>
          <cell r="D3425" t="str">
            <v xml:space="preserve">LORAZEFAST - 2MG</v>
          </cell>
          <cell r="E3425" t="str">
            <v xml:space="preserve">SIGMA PHARMA</v>
          </cell>
          <cell r="F3425" t="n">
            <v>1</v>
          </cell>
          <cell r="G3425" t="str">
            <v>COM</v>
          </cell>
          <cell r="H3425" t="str">
            <v>NÃO</v>
          </cell>
          <cell r="I3425" t="n">
            <v>0.92653239340419202</v>
          </cell>
        </row>
        <row r="3426">
          <cell r="A3426" t="n">
            <v>90119029</v>
          </cell>
          <cell r="B3426" t="n">
            <v>20</v>
          </cell>
          <cell r="C3426" t="str">
            <v xml:space="preserve">GLICOSE 10% SOL. INJ.  SIST. FECH. CX. 10 AMP. ECOFLAC PLUS X 1000 ML</v>
          </cell>
          <cell r="D3426" t="str">
            <v xml:space="preserve">GLICOSE 10% SOL. INJ.  SIST. FECH. CX. 10 AMP. ECOFLAC PLUS X 1000 ML</v>
          </cell>
          <cell r="E3426" t="str">
            <v xml:space="preserve">LABORATÓRIOS B. BRAUN SA</v>
          </cell>
          <cell r="F3426" t="n">
            <v>1</v>
          </cell>
          <cell r="G3426" t="str">
            <v>UN</v>
          </cell>
          <cell r="H3426" t="str">
            <v>NÃO</v>
          </cell>
          <cell r="I3426" t="n">
            <v>12.021940635119998</v>
          </cell>
        </row>
        <row r="3427">
          <cell r="A3427" t="n">
            <v>90596013</v>
          </cell>
          <cell r="B3427" t="n">
            <v>20</v>
          </cell>
          <cell r="C3427" t="str">
            <v xml:space="preserve">ACIDO FOLICO - 5MG</v>
          </cell>
          <cell r="D3427" t="str">
            <v xml:space="preserve">AFOPIC - 5MG</v>
          </cell>
          <cell r="E3427" t="str">
            <v xml:space="preserve">TEUTO BRAS.</v>
          </cell>
          <cell r="F3427" t="n">
            <v>1</v>
          </cell>
          <cell r="G3427" t="str">
            <v>COM</v>
          </cell>
          <cell r="H3427" t="str">
            <v>NÃO</v>
          </cell>
          <cell r="I3427" t="n">
            <v>0.35293054865640955</v>
          </cell>
        </row>
        <row r="3428">
          <cell r="A3428" t="n">
            <v>90264185</v>
          </cell>
          <cell r="B3428" t="n">
            <v>20</v>
          </cell>
          <cell r="C3428" t="str">
            <v xml:space="preserve">MALEATO DE ENALAPRIL - 5MG</v>
          </cell>
          <cell r="D3428" t="str">
            <v xml:space="preserve">MALEATO DE ENALAPRIL - 5MG</v>
          </cell>
          <cell r="E3428" t="str">
            <v xml:space="preserve">TEUTO BRAS.</v>
          </cell>
          <cell r="F3428" t="n">
            <v>1</v>
          </cell>
          <cell r="G3428" t="str">
            <v>COM</v>
          </cell>
          <cell r="H3428" t="str">
            <v>NÃO</v>
          </cell>
          <cell r="I3428" t="n">
            <v>0.46146923305223242</v>
          </cell>
        </row>
        <row r="3429">
          <cell r="A3429" t="n">
            <v>90158148</v>
          </cell>
          <cell r="B3429" t="n">
            <v>20</v>
          </cell>
          <cell r="C3429" t="str">
            <v xml:space="preserve">BROMOPRIDA - 4MG  20ML</v>
          </cell>
          <cell r="D3429" t="str">
            <v xml:space="preserve">BROMOPRIDA - 4MG  20ML</v>
          </cell>
          <cell r="E3429" t="str">
            <v xml:space="preserve">MERCK S.A.</v>
          </cell>
          <cell r="F3429" t="n">
            <v>400</v>
          </cell>
          <cell r="G3429" t="str">
            <v>GTS</v>
          </cell>
          <cell r="H3429" t="str">
            <v>SIM</v>
          </cell>
          <cell r="I3429" t="n">
            <v>0.032376962041520484</v>
          </cell>
        </row>
        <row r="3430">
          <cell r="A3430" t="n">
            <v>90145933</v>
          </cell>
          <cell r="B3430" t="n">
            <v>20</v>
          </cell>
          <cell r="C3430" t="str">
            <v xml:space="preserve">PIROXICAM 20 MG  CX.15 CAP.</v>
          </cell>
          <cell r="D3430" t="str">
            <v xml:space="preserve">PIROXICAM 20 MG  CX.15 CAP.</v>
          </cell>
          <cell r="E3430" t="str">
            <v xml:space="preserve">EMS SA</v>
          </cell>
          <cell r="F3430" t="n">
            <v>1</v>
          </cell>
          <cell r="G3430" t="str">
            <v>CAP</v>
          </cell>
          <cell r="H3430" t="str">
            <v>NÃO</v>
          </cell>
          <cell r="I3430" t="n">
            <v>1.197947595536258</v>
          </cell>
        </row>
        <row r="3431">
          <cell r="A3431" t="n">
            <v>90307143</v>
          </cell>
          <cell r="B3431" t="n">
            <v>20</v>
          </cell>
          <cell r="C3431" t="str">
            <v xml:space="preserve">FOSFATO SODICO DE PREDNISOLONA 3 MGML SOL. ORAL FR. PLÁST. X 120 ML +</v>
          </cell>
          <cell r="D3431" t="str">
            <v xml:space="preserve">FOSFATO SODICO DE PREDNISOLONA 3 MGML SOL. ORAL FR. PLÁST. X 120 ML + PIPETA DOS.</v>
          </cell>
          <cell r="E3431" t="str">
            <v>BIOSINTETICA</v>
          </cell>
          <cell r="F3431" t="n">
            <v>120</v>
          </cell>
          <cell r="G3431" t="str">
            <v>ML</v>
          </cell>
          <cell r="H3431" t="str">
            <v>SIM</v>
          </cell>
          <cell r="I3431" t="n">
            <v>0.19416891026404412</v>
          </cell>
        </row>
        <row r="3432">
          <cell r="A3432" t="n">
            <v>90217365</v>
          </cell>
          <cell r="B3432" t="n">
            <v>20</v>
          </cell>
          <cell r="C3432" t="str">
            <v xml:space="preserve">MIDAZOLAM 7,5 MG  CX. 30 CP. REV.</v>
          </cell>
          <cell r="D3432" t="str">
            <v xml:space="preserve">HIPNAZOLAM 7,5 MG  CX. 30 CP. REV.</v>
          </cell>
          <cell r="E3432" t="str">
            <v xml:space="preserve">SIGMA PHARMA</v>
          </cell>
          <cell r="F3432" t="n">
            <v>1</v>
          </cell>
          <cell r="G3432" t="str">
            <v>COM</v>
          </cell>
          <cell r="H3432" t="str">
            <v>NÃO</v>
          </cell>
          <cell r="I3432" t="n">
            <v>0.87942057679041963</v>
          </cell>
        </row>
        <row r="3433">
          <cell r="A3433" t="n">
            <v>92469019</v>
          </cell>
          <cell r="B3433" t="n">
            <v>20</v>
          </cell>
          <cell r="C3433" t="str">
            <v xml:space="preserve">FENOBARBITAL 100 MG CX. 200 CP</v>
          </cell>
          <cell r="D3433" t="str">
            <v xml:space="preserve">FENOBARBITAL 100 MG CX. 200 CP</v>
          </cell>
          <cell r="E3433" t="str">
            <v xml:space="preserve">UNIAO QUIMICA</v>
          </cell>
          <cell r="F3433" t="n">
            <v>1</v>
          </cell>
          <cell r="G3433" t="str">
            <v>COM</v>
          </cell>
          <cell r="H3433" t="str">
            <v>NÃO</v>
          </cell>
          <cell r="I3433" t="n">
            <v>0.23665087477981461</v>
          </cell>
        </row>
        <row r="3434">
          <cell r="A3434" t="n">
            <v>92454232</v>
          </cell>
          <cell r="B3434" t="n">
            <v>20</v>
          </cell>
          <cell r="C3434" t="str">
            <v xml:space="preserve">CLORIDRATO DE CIPROFLOXACINO + DEXAMETASONA SOL. OFT.</v>
          </cell>
          <cell r="D3434" t="str">
            <v xml:space="preserve">CYLOCORT SOL. OFT.</v>
          </cell>
          <cell r="E3434" t="str">
            <v xml:space="preserve">UNIAO QUIMICA</v>
          </cell>
          <cell r="F3434" t="n">
            <v>1</v>
          </cell>
          <cell r="G3434" t="str">
            <v>UN</v>
          </cell>
          <cell r="H3434" t="str">
            <v>NÃO</v>
          </cell>
          <cell r="I3434" t="n">
            <v>23.590397642100282</v>
          </cell>
        </row>
        <row r="3435">
          <cell r="A3435" t="n">
            <v>90180054</v>
          </cell>
          <cell r="B3435" t="n">
            <v>20</v>
          </cell>
          <cell r="C3435" t="str">
            <v xml:space="preserve">PIROXICAM - 40MG  2ML IM</v>
          </cell>
          <cell r="D3435" t="str">
            <v xml:space="preserve">FELDENE IM - 40MG  2ML</v>
          </cell>
          <cell r="E3435" t="str">
            <v xml:space="preserve">PHARMACIA PFIZER</v>
          </cell>
          <cell r="F3435" t="n">
            <v>1</v>
          </cell>
          <cell r="G3435" t="str">
            <v>AMP</v>
          </cell>
          <cell r="H3435" t="str">
            <v>NÃO</v>
          </cell>
          <cell r="I3435" t="n">
            <v>11.752837221071937</v>
          </cell>
        </row>
        <row r="3436">
          <cell r="A3436" t="n">
            <v>90156510</v>
          </cell>
          <cell r="B3436" t="n">
            <v>20</v>
          </cell>
          <cell r="C3436" t="str">
            <v>NIMESULIDA</v>
          </cell>
          <cell r="D3436" t="str">
            <v xml:space="preserve">NIMESULIDA 100 MG CX. 12 CP.</v>
          </cell>
          <cell r="E3436" t="str">
            <v>FARMASA</v>
          </cell>
          <cell r="F3436" t="n">
            <v>1</v>
          </cell>
          <cell r="G3436" t="str">
            <v>COM</v>
          </cell>
          <cell r="H3436" t="str">
            <v>NÃO</v>
          </cell>
          <cell r="I3436" t="n">
            <v>1.6674135451383052</v>
          </cell>
        </row>
        <row r="3437">
          <cell r="A3437" t="n">
            <v>90180542</v>
          </cell>
          <cell r="B3437" t="n">
            <v>20</v>
          </cell>
          <cell r="C3437" t="str">
            <v xml:space="preserve">CLORIDRATO DE CIPROFLOXACINO</v>
          </cell>
          <cell r="D3437" t="str">
            <v xml:space="preserve">CLORIDRATO  DE  CIPROFLOXACINO 500 MG CX. 7  CP. REV.</v>
          </cell>
          <cell r="E3437" t="str">
            <v>MEDLEY</v>
          </cell>
          <cell r="F3437" t="n">
            <v>1</v>
          </cell>
          <cell r="G3437" t="str">
            <v>COM</v>
          </cell>
          <cell r="H3437" t="str">
            <v>NÃO</v>
          </cell>
          <cell r="I3437" t="n">
            <v>5.8357132105378033</v>
          </cell>
        </row>
        <row r="3438">
          <cell r="A3438" t="n">
            <v>92424546</v>
          </cell>
          <cell r="B3438" t="n">
            <v>20</v>
          </cell>
          <cell r="C3438" t="str">
            <v xml:space="preserve">ASPARTATO DE ARGININA - 250MG</v>
          </cell>
          <cell r="D3438" t="str">
            <v xml:space="preserve">REFORGAN - 250MG</v>
          </cell>
          <cell r="E3438" t="str">
            <v>NIKKHO</v>
          </cell>
          <cell r="F3438" t="n">
            <v>1</v>
          </cell>
          <cell r="G3438" t="str">
            <v>COM</v>
          </cell>
          <cell r="H3438" t="str">
            <v>NÃO</v>
          </cell>
          <cell r="I3438" t="n">
            <v>2.3244427465579167</v>
          </cell>
        </row>
        <row r="3439">
          <cell r="A3439" t="n">
            <v>92258115</v>
          </cell>
          <cell r="B3439" t="n">
            <v>20</v>
          </cell>
          <cell r="C3439" t="str">
            <v xml:space="preserve">CLORIDRATO DE DOXICICLINA - 100MG</v>
          </cell>
          <cell r="D3439" t="str">
            <v xml:space="preserve">VIBRAMICINA - 100MG</v>
          </cell>
          <cell r="E3439" t="str">
            <v xml:space="preserve">PHARMACIA PFIZER</v>
          </cell>
          <cell r="F3439" t="n">
            <v>1</v>
          </cell>
          <cell r="G3439" t="str">
            <v>DRG</v>
          </cell>
          <cell r="H3439" t="str">
            <v>NÃO</v>
          </cell>
          <cell r="I3439" t="n">
            <v>3.8699550812526109</v>
          </cell>
        </row>
        <row r="3440">
          <cell r="A3440" t="n">
            <v>92398391</v>
          </cell>
          <cell r="B3440" t="n">
            <v>20</v>
          </cell>
          <cell r="C3440" t="str">
            <v xml:space="preserve">CLORIDRATO DE CIPROFLOXACINO - 5ML OTOLOGICO</v>
          </cell>
          <cell r="D3440" t="str">
            <v xml:space="preserve">CILOXAN - 5ML OTOLOGICO</v>
          </cell>
          <cell r="E3440" t="str">
            <v>ALCON</v>
          </cell>
          <cell r="F3440" t="n">
            <v>100</v>
          </cell>
          <cell r="G3440" t="str">
            <v>GTS</v>
          </cell>
          <cell r="H3440" t="str">
            <v>SIM</v>
          </cell>
          <cell r="I3440" t="n">
            <v>0.23193752400000001</v>
          </cell>
        </row>
        <row r="3441">
          <cell r="A3441" t="n">
            <v>90258924</v>
          </cell>
          <cell r="B3441" t="n">
            <v>20</v>
          </cell>
          <cell r="C3441" t="str">
            <v xml:space="preserve">BENZILPENICILINA BENZATINA 1.200.000 UI PÓ SUSP. INJ. 50 FA + 50 AMP. DIL. X 4 ML</v>
          </cell>
          <cell r="D3441" t="str">
            <v xml:space="preserve">BEPEBEN 1.200.000 UI PÓ SUSP. INJ. 50 FA + 50 AMP. DIL. X 4 ML</v>
          </cell>
          <cell r="E3441" t="str">
            <v xml:space="preserve">TEUTO BRAS.</v>
          </cell>
          <cell r="F3441" t="n">
            <v>1</v>
          </cell>
          <cell r="G3441" t="str">
            <v>UN</v>
          </cell>
          <cell r="H3441" t="str">
            <v>NÃO</v>
          </cell>
          <cell r="I3441" t="n">
            <v>3.3087238936538395</v>
          </cell>
        </row>
        <row r="3442">
          <cell r="A3442" t="n">
            <v>90179439</v>
          </cell>
          <cell r="B3442" t="n">
            <v>20</v>
          </cell>
          <cell r="C3442" t="str">
            <v xml:space="preserve">CEFALEXINA - 500MG</v>
          </cell>
          <cell r="D3442" t="str">
            <v xml:space="preserve">CEFALEXINA - 500MG</v>
          </cell>
          <cell r="E3442" t="str">
            <v>MEDLEY</v>
          </cell>
          <cell r="F3442" t="n">
            <v>1</v>
          </cell>
          <cell r="G3442" t="str">
            <v>CAP</v>
          </cell>
          <cell r="H3442" t="str">
            <v>NÃO</v>
          </cell>
          <cell r="I3442" t="n">
            <v>2.3096915059454548</v>
          </cell>
        </row>
        <row r="3443">
          <cell r="A3443" t="n">
            <v>90151410</v>
          </cell>
          <cell r="B3443" t="n">
            <v>20</v>
          </cell>
          <cell r="C3443" t="str">
            <v xml:space="preserve">CLORIDRATO DE CIPROFLOXACINO - 500MG</v>
          </cell>
          <cell r="D3443" t="str">
            <v xml:space="preserve">CLORIDRATO DE CIPROFLOXACINO - 500MG</v>
          </cell>
          <cell r="E3443" t="str">
            <v>EUROFARMA</v>
          </cell>
          <cell r="F3443" t="n">
            <v>1</v>
          </cell>
          <cell r="G3443" t="str">
            <v>COM</v>
          </cell>
          <cell r="H3443" t="str">
            <v>NÃO</v>
          </cell>
          <cell r="I3443" t="n">
            <v>4.6145671202443026</v>
          </cell>
        </row>
        <row r="3444">
          <cell r="A3444" t="n">
            <v>90121864</v>
          </cell>
          <cell r="B3444" t="n">
            <v>20</v>
          </cell>
          <cell r="C3444" t="str">
            <v xml:space="preserve">SOLUCAO CLORETO DE POTASSIO 10% AMP. PLAST. - 10ML</v>
          </cell>
          <cell r="D3444" t="str">
            <v xml:space="preserve">SOLUCAO CLORETO DE POTASSIO 10% AMP. PLAST. - 10ML</v>
          </cell>
          <cell r="E3444" t="str">
            <v>ISOFARMA</v>
          </cell>
          <cell r="F3444" t="n">
            <v>1</v>
          </cell>
          <cell r="G3444" t="str">
            <v>AMP</v>
          </cell>
          <cell r="H3444" t="str">
            <v>NÃO</v>
          </cell>
          <cell r="I3444" t="n">
            <v>0.37690845031627884</v>
          </cell>
        </row>
        <row r="3445">
          <cell r="A3445" t="n">
            <v>92459005</v>
          </cell>
          <cell r="B3445" t="n">
            <v>20</v>
          </cell>
          <cell r="C3445" t="str">
            <v xml:space="preserve">CAPTOPRIL - 50MG</v>
          </cell>
          <cell r="D3445" t="str">
            <v xml:space="preserve">CAPTOPRIL - 50MG</v>
          </cell>
          <cell r="E3445" t="str">
            <v>CRISTALIA</v>
          </cell>
          <cell r="F3445" t="n">
            <v>1</v>
          </cell>
          <cell r="G3445" t="str">
            <v>COM</v>
          </cell>
          <cell r="H3445" t="str">
            <v>NÃO</v>
          </cell>
          <cell r="I3445" t="n">
            <v>1.9116803491267034</v>
          </cell>
        </row>
        <row r="3446">
          <cell r="A3446" t="n">
            <v>90300807</v>
          </cell>
          <cell r="B3446" t="n">
            <v>20</v>
          </cell>
          <cell r="C3446" t="str">
            <v xml:space="preserve">FOSFATO DE CODEÍNA+PARACETAMOL</v>
          </cell>
          <cell r="D3446" t="str">
            <v xml:space="preserve">VICODIL 30 MG + 500 MG CX. 12 CP.</v>
          </cell>
          <cell r="E3446" t="str">
            <v xml:space="preserve">ARROW FARMACEUTICA S.A.</v>
          </cell>
          <cell r="F3446" t="n">
            <v>1</v>
          </cell>
          <cell r="G3446" t="str">
            <v>COM</v>
          </cell>
          <cell r="H3446" t="str">
            <v>NÃO</v>
          </cell>
          <cell r="I3446" t="n">
            <v>1.7541242479194703</v>
          </cell>
        </row>
        <row r="3447">
          <cell r="A3447" t="n">
            <v>92457169</v>
          </cell>
          <cell r="B3447" t="n">
            <v>20</v>
          </cell>
          <cell r="C3447" t="str">
            <v xml:space="preserve">ACEBROFILINA 10 MGML XPE ADULTO FR. VD. X 120 ML +  CP. MED.</v>
          </cell>
          <cell r="D3447" t="str">
            <v xml:space="preserve">FILINAR 10 MGML XPE ADULTO FR. VD. X 120 ML +  CP. MED.</v>
          </cell>
          <cell r="E3447" t="str">
            <v>EUROFARMA</v>
          </cell>
          <cell r="F3447" t="n">
            <v>120</v>
          </cell>
          <cell r="G3447" t="str">
            <v>ML</v>
          </cell>
          <cell r="H3447" t="str">
            <v>SIM</v>
          </cell>
          <cell r="I3447" t="n">
            <v>0.18844726645508988</v>
          </cell>
        </row>
        <row r="3448">
          <cell r="A3448" t="n">
            <v>90121872</v>
          </cell>
          <cell r="B3448" t="n">
            <v>20</v>
          </cell>
          <cell r="C3448" t="str">
            <v xml:space="preserve">CLORETO DE POTASSIO - 10%  10ML SOL. INJ.</v>
          </cell>
          <cell r="D3448" t="str">
            <v xml:space="preserve">CLORETO DE POTASSIO - 10%  10ML SOL. INJ.</v>
          </cell>
          <cell r="E3448" t="str">
            <v>ISOFARMA</v>
          </cell>
          <cell r="F3448" t="n">
            <v>1</v>
          </cell>
          <cell r="G3448" t="str">
            <v>AMP</v>
          </cell>
          <cell r="H3448" t="str">
            <v>NÃO</v>
          </cell>
          <cell r="I3448" t="n">
            <v>0.3895618435922279</v>
          </cell>
        </row>
        <row r="3449">
          <cell r="A3449" t="n">
            <v>92431062</v>
          </cell>
          <cell r="B3449" t="n">
            <v>20</v>
          </cell>
          <cell r="C3449" t="str">
            <v xml:space="preserve">TINIDAZOL + NITRATO DE MICONAZOL - 40GRA + 7APLIC</v>
          </cell>
          <cell r="D3449" t="str">
            <v xml:space="preserve">TINIDAZOL + NITRATO DE MICONAZOL - 40GRA</v>
          </cell>
          <cell r="E3449" t="str">
            <v>MEDLEY</v>
          </cell>
          <cell r="F3449" t="n">
            <v>1</v>
          </cell>
          <cell r="G3449" t="str">
            <v>TB</v>
          </cell>
          <cell r="H3449" t="str">
            <v>NÃO</v>
          </cell>
          <cell r="I3449" t="n">
            <v>22.548971009461738</v>
          </cell>
        </row>
        <row r="3450">
          <cell r="A3450" t="n">
            <v>92419461</v>
          </cell>
          <cell r="B3450" t="n">
            <v>20</v>
          </cell>
          <cell r="C3450" t="str">
            <v xml:space="preserve">PILOCARPINA ( CLORIDRATO ) COLIRIO 4% - 10ML</v>
          </cell>
          <cell r="D3450" t="str">
            <v xml:space="preserve">PILOCARPINA COLIRIO 4% - 10ML</v>
          </cell>
          <cell r="E3450" t="str">
            <v>ALLERGAN</v>
          </cell>
          <cell r="F3450" t="n">
            <v>200</v>
          </cell>
          <cell r="G3450" t="str">
            <v>GTS</v>
          </cell>
          <cell r="H3450" t="str">
            <v>SIM</v>
          </cell>
          <cell r="I3450" t="n">
            <v>0.1727433275838324</v>
          </cell>
        </row>
        <row r="3451">
          <cell r="A3451" t="n">
            <v>91403014</v>
          </cell>
          <cell r="B3451" t="n">
            <v>20</v>
          </cell>
          <cell r="C3451" t="str">
            <v xml:space="preserve">PENTOXIFILINA - 400MG</v>
          </cell>
          <cell r="D3451" t="str">
            <v xml:space="preserve">PENTOX - 400MG</v>
          </cell>
          <cell r="E3451" t="str">
            <v>FARMASA</v>
          </cell>
          <cell r="F3451" t="n">
            <v>1</v>
          </cell>
          <cell r="G3451" t="str">
            <v>COM</v>
          </cell>
          <cell r="H3451" t="str">
            <v>NÃO</v>
          </cell>
          <cell r="I3451" t="n">
            <v>1.6018017648682639</v>
          </cell>
        </row>
        <row r="3452">
          <cell r="A3452" t="n">
            <v>90287584</v>
          </cell>
          <cell r="B3452" t="n">
            <v>20</v>
          </cell>
          <cell r="C3452" t="str">
            <v>PREDNISONA</v>
          </cell>
          <cell r="D3452" t="str">
            <v xml:space="preserve">PREDSON 20 MG CX. 200 CP.</v>
          </cell>
          <cell r="E3452" t="str">
            <v>CRISTALIA</v>
          </cell>
          <cell r="F3452" t="n">
            <v>1</v>
          </cell>
          <cell r="G3452" t="str">
            <v>COM</v>
          </cell>
          <cell r="H3452" t="str">
            <v>NÃO</v>
          </cell>
          <cell r="I3452" t="n">
            <v>0.80090088243413193</v>
          </cell>
        </row>
        <row r="3453">
          <cell r="A3453" t="n">
            <v>92467300</v>
          </cell>
          <cell r="B3453" t="n">
            <v>20</v>
          </cell>
          <cell r="C3453" t="str">
            <v xml:space="preserve">AMOXICILINA + CLAVULANATO DE POTASSIO - 250MG5ML + 62,5MG5ML</v>
          </cell>
          <cell r="D3453" t="str">
            <v xml:space="preserve">AMOXICILINA + CLAVULANATO DE POTASSIO - 250MG5ML + 62,5MG5ML</v>
          </cell>
          <cell r="E3453" t="str">
            <v xml:space="preserve">MEPHA- RATIOPHARM</v>
          </cell>
          <cell r="F3453" t="n">
            <v>75</v>
          </cell>
          <cell r="G3453" t="str">
            <v>ML</v>
          </cell>
          <cell r="H3453" t="str">
            <v>SIM</v>
          </cell>
          <cell r="I3453" t="n">
            <v>0.63132448817783782</v>
          </cell>
        </row>
        <row r="3454">
          <cell r="A3454" t="n">
            <v>92374255</v>
          </cell>
          <cell r="B3454" t="n">
            <v>20</v>
          </cell>
          <cell r="C3454" t="str">
            <v xml:space="preserve">SOLUÇÃO DE GLICERINA 12% SOL. RETAL FR. X 250 ML</v>
          </cell>
          <cell r="D3454" t="str">
            <v xml:space="preserve">SOLUÇÃO DE GLICERINA 12% SOL. RETAL FR. X 250 ML</v>
          </cell>
          <cell r="E3454" t="str">
            <v>EQUIPLEX</v>
          </cell>
          <cell r="F3454" t="n">
            <v>1</v>
          </cell>
          <cell r="G3454" t="str">
            <v>FR</v>
          </cell>
          <cell r="H3454" t="str">
            <v>NÃO</v>
          </cell>
          <cell r="I3454" t="n">
            <v>4.4726368121655344</v>
          </cell>
        </row>
        <row r="3455">
          <cell r="A3455" t="n">
            <v>92380719</v>
          </cell>
          <cell r="B3455" t="n">
            <v>20</v>
          </cell>
          <cell r="C3455" t="str">
            <v xml:space="preserve">CLORIDRATO DE FLUOXETINA - 20MG</v>
          </cell>
          <cell r="D3455" t="str">
            <v xml:space="preserve">FLUXENE - 20MG</v>
          </cell>
          <cell r="E3455" t="str">
            <v>EUROFARMA</v>
          </cell>
          <cell r="F3455" t="n">
            <v>1</v>
          </cell>
          <cell r="G3455" t="str">
            <v>CAP</v>
          </cell>
          <cell r="H3455" t="str">
            <v>NÃO</v>
          </cell>
          <cell r="I3455" t="n">
            <v>2.2337315011586889</v>
          </cell>
        </row>
        <row r="3456">
          <cell r="A3456" t="n">
            <v>92471170</v>
          </cell>
          <cell r="B3456" t="n">
            <v>20</v>
          </cell>
          <cell r="C3456" t="str">
            <v xml:space="preserve">RISPERIDONA - 1MG</v>
          </cell>
          <cell r="D3456" t="str">
            <v xml:space="preserve">RESPIDON - 1MG</v>
          </cell>
          <cell r="E3456" t="str">
            <v xml:space="preserve">TORRENT DO BRASIL</v>
          </cell>
          <cell r="F3456" t="n">
            <v>1</v>
          </cell>
          <cell r="G3456" t="str">
            <v>COM</v>
          </cell>
          <cell r="H3456" t="str">
            <v>NÃO</v>
          </cell>
          <cell r="I3456" t="n">
            <v>1.3851869152209586</v>
          </cell>
        </row>
        <row r="3457">
          <cell r="A3457" t="n">
            <v>92388140</v>
          </cell>
          <cell r="B3457" t="n">
            <v>20</v>
          </cell>
          <cell r="C3457" t="str">
            <v xml:space="preserve">BESILATO DE ANLODIPINO - 10MG</v>
          </cell>
          <cell r="D3457" t="str">
            <v xml:space="preserve">BESILATO DE ANLODIPINO - 10MG</v>
          </cell>
          <cell r="E3457" t="str">
            <v>MEDLEY</v>
          </cell>
          <cell r="F3457" t="n">
            <v>1</v>
          </cell>
          <cell r="G3457" t="str">
            <v>COM</v>
          </cell>
          <cell r="H3457" t="str">
            <v>NÃO</v>
          </cell>
          <cell r="I3457" t="n">
            <v>3.1636890595267486</v>
          </cell>
        </row>
        <row r="3458">
          <cell r="A3458" t="n">
            <v>92398804</v>
          </cell>
          <cell r="B3458" t="n">
            <v>20</v>
          </cell>
          <cell r="C3458" t="str">
            <v xml:space="preserve">CLORIDRATO DE CIPROFLOXACINO - 500MG</v>
          </cell>
          <cell r="D3458" t="str">
            <v xml:space="preserve">CIPROFLOX - 500MG</v>
          </cell>
          <cell r="E3458" t="str">
            <v>HEBRON</v>
          </cell>
          <cell r="F3458" t="n">
            <v>1</v>
          </cell>
          <cell r="G3458" t="str">
            <v>COM</v>
          </cell>
          <cell r="H3458" t="str">
            <v>NÃO</v>
          </cell>
          <cell r="I3458" t="n">
            <v>3.6902662996929845</v>
          </cell>
        </row>
        <row r="3459">
          <cell r="A3459" t="n">
            <v>92458777</v>
          </cell>
          <cell r="B3459" t="n">
            <v>20</v>
          </cell>
          <cell r="C3459" t="str">
            <v xml:space="preserve">PANTOPRAZOL - 40MG</v>
          </cell>
          <cell r="D3459" t="str">
            <v xml:space="preserve">PANTOPRAZOL - 40MG</v>
          </cell>
          <cell r="E3459" t="str">
            <v>MEDLEY</v>
          </cell>
          <cell r="F3459" t="n">
            <v>1</v>
          </cell>
          <cell r="G3459" t="str">
            <v>COM</v>
          </cell>
          <cell r="H3459" t="str">
            <v>NÃO</v>
          </cell>
          <cell r="I3459" t="n">
            <v>4.419253267634951</v>
          </cell>
        </row>
        <row r="3460">
          <cell r="A3460" t="n">
            <v>90282701</v>
          </cell>
          <cell r="B3460" t="n">
            <v>20</v>
          </cell>
          <cell r="C3460" t="str">
            <v xml:space="preserve">ÁGUA PARA INJEÇÃO SOL. INJ. SIST. FECH. CX. 48 FR. X 250 ML</v>
          </cell>
          <cell r="D3460" t="str">
            <v xml:space="preserve">ÁGUA PARA INJEÇÃO SOL. INJ. SIST. FECH. CX. 48 FR. X 250 ML</v>
          </cell>
          <cell r="E3460" t="str">
            <v>EQUIPLEX</v>
          </cell>
          <cell r="F3460" t="n">
            <v>1</v>
          </cell>
          <cell r="G3460" t="str">
            <v>UN</v>
          </cell>
          <cell r="H3460" t="str">
            <v>NÃO</v>
          </cell>
          <cell r="I3460" t="n">
            <v>7.3517617632346122</v>
          </cell>
        </row>
        <row r="3461">
          <cell r="A3461" t="n">
            <v>90682017</v>
          </cell>
          <cell r="B3461" t="n">
            <v>20</v>
          </cell>
          <cell r="C3461" t="str">
            <v xml:space="preserve">CAFEINA + MESILATO DE DIIDROERGOTAMINA + PROPIFENAZONA</v>
          </cell>
          <cell r="D3461" t="str">
            <v>TONOPAN</v>
          </cell>
          <cell r="E3461" t="str">
            <v>NOVARTIS</v>
          </cell>
          <cell r="F3461" t="n">
            <v>1</v>
          </cell>
          <cell r="G3461" t="str">
            <v>DRG</v>
          </cell>
          <cell r="H3461" t="str">
            <v>NÃO</v>
          </cell>
          <cell r="I3461" t="n">
            <v>0.95794027114670688</v>
          </cell>
        </row>
        <row r="3462">
          <cell r="A3462" t="n">
            <v>92392903</v>
          </cell>
          <cell r="B3462" t="n">
            <v>20</v>
          </cell>
          <cell r="C3462" t="str">
            <v xml:space="preserve">CARVEDILOL - 12,5MG</v>
          </cell>
          <cell r="D3462" t="str">
            <v xml:space="preserve">CARDILOL - 12,5MG</v>
          </cell>
          <cell r="E3462" t="str">
            <v>LIBBS</v>
          </cell>
          <cell r="F3462" t="n">
            <v>1</v>
          </cell>
          <cell r="G3462" t="str">
            <v>COM</v>
          </cell>
          <cell r="H3462" t="str">
            <v>NÃO</v>
          </cell>
          <cell r="I3462" t="n">
            <v>1.1004415458963763</v>
          </cell>
        </row>
        <row r="3463">
          <cell r="A3463" t="n">
            <v>90306392</v>
          </cell>
          <cell r="B3463" t="n">
            <v>20</v>
          </cell>
          <cell r="C3463" t="str">
            <v xml:space="preserve">SOLUÇÃO DE GLICOSE 10% SOL. INJ. CX. 20 BOLSA SIST. FECH. X 500 ML</v>
          </cell>
          <cell r="D3463" t="str">
            <v xml:space="preserve">SOLUÇÃO DE GLICOSE 10% SOL. INJ. CX. 20 BOLSA SIST. FECH. X 500 ML</v>
          </cell>
          <cell r="E3463" t="str">
            <v xml:space="preserve">LABORATORIO SANOBIOL</v>
          </cell>
          <cell r="F3463" t="n">
            <v>1</v>
          </cell>
          <cell r="G3463" t="str">
            <v>UN</v>
          </cell>
          <cell r="H3463" t="str">
            <v>NÃO</v>
          </cell>
          <cell r="I3463" t="n">
            <v>7.3312580347772958</v>
          </cell>
        </row>
        <row r="3464">
          <cell r="A3464" t="n">
            <v>90263332</v>
          </cell>
          <cell r="B3464" t="n">
            <v>20</v>
          </cell>
          <cell r="C3464" t="str">
            <v xml:space="preserve">BISSULFATO DE CLOPIDOGREL</v>
          </cell>
          <cell r="D3464" t="str">
            <v xml:space="preserve">CLOPIVIX 75 MG CX. 14 CP. REV.</v>
          </cell>
          <cell r="E3464" t="str">
            <v xml:space="preserve">DR. REDDY`S</v>
          </cell>
          <cell r="F3464" t="n">
            <v>1</v>
          </cell>
          <cell r="G3464" t="str">
            <v>COM</v>
          </cell>
          <cell r="H3464" t="str">
            <v>NÃO</v>
          </cell>
          <cell r="I3464" t="n">
            <v>4.3708898756052657</v>
          </cell>
        </row>
        <row r="3465">
          <cell r="A3465" t="n">
            <v>90311299</v>
          </cell>
          <cell r="B3465" t="n">
            <v>20</v>
          </cell>
          <cell r="C3465" t="str">
            <v xml:space="preserve">ATORVASTATINA CÁLCICA 10 MG CX. 30 CP. REV.</v>
          </cell>
          <cell r="D3465" t="str">
            <v xml:space="preserve">ATORVASTATINA CÁLCICA 10 MG CX. 30 CP. REV.</v>
          </cell>
          <cell r="E3465" t="str">
            <v>EUROFARMA</v>
          </cell>
          <cell r="F3465" t="n">
            <v>1</v>
          </cell>
          <cell r="G3465" t="str">
            <v>COM</v>
          </cell>
          <cell r="H3465" t="str">
            <v>NÃO</v>
          </cell>
          <cell r="I3465" t="n">
            <v>2.4282335162463138</v>
          </cell>
        </row>
        <row r="3466">
          <cell r="A3466" t="n">
            <v>90239270</v>
          </cell>
          <cell r="B3466" t="n">
            <v>20</v>
          </cell>
          <cell r="C3466" t="str">
            <v xml:space="preserve">RIFAMICINA 10 MGML SOL. TÓP. SPRAY  FR. X 20  ML</v>
          </cell>
          <cell r="D3466" t="str">
            <v xml:space="preserve">RIFAMICINA 10 MGML SOL. TÓP. SPRAY  FR. X 20  ML</v>
          </cell>
          <cell r="E3466" t="str">
            <v>GERMED</v>
          </cell>
          <cell r="F3466" t="n">
            <v>20</v>
          </cell>
          <cell r="G3466" t="str">
            <v>ML</v>
          </cell>
          <cell r="H3466" t="str">
            <v>SIM</v>
          </cell>
          <cell r="I3466" t="n">
            <v>0.72842864726626899</v>
          </cell>
        </row>
        <row r="3467">
          <cell r="A3467" t="n">
            <v>90137957</v>
          </cell>
          <cell r="B3467" t="n">
            <v>20</v>
          </cell>
          <cell r="C3467" t="str">
            <v xml:space="preserve">MALEATO DE DEXCLORFENIRAMINA+BETAMETASONA  2 MG + 0,25 MG CX. 20 CP.</v>
          </cell>
          <cell r="D3467" t="str">
            <v xml:space="preserve">CELESTAMINE 2 MG + 0,25 MG CX. 20 CP.</v>
          </cell>
          <cell r="E3467" t="str">
            <v xml:space="preserve">SCHERING PLOUGHMANTECORP</v>
          </cell>
          <cell r="F3467" t="n">
            <v>1</v>
          </cell>
          <cell r="G3467" t="str">
            <v>COM</v>
          </cell>
          <cell r="H3467" t="str">
            <v>NÃO</v>
          </cell>
          <cell r="I3467" t="n">
            <v>1.1481452059285193</v>
          </cell>
        </row>
        <row r="3468">
          <cell r="A3468" t="n">
            <v>92402240</v>
          </cell>
          <cell r="B3468" t="n">
            <v>20</v>
          </cell>
          <cell r="C3468" t="str">
            <v xml:space="preserve">CLORIDRATO DE METFORMINA - 500MG</v>
          </cell>
          <cell r="D3468" t="str">
            <v xml:space="preserve">CLORIDRATO DE METFORMINA - 500MG</v>
          </cell>
          <cell r="E3468" t="str">
            <v xml:space="preserve">MERCK S.A.</v>
          </cell>
          <cell r="F3468" t="n">
            <v>1</v>
          </cell>
          <cell r="G3468" t="str">
            <v>COM</v>
          </cell>
          <cell r="H3468" t="str">
            <v>NÃO</v>
          </cell>
          <cell r="I3468" t="n">
            <v>0.35719237396602077</v>
          </cell>
        </row>
        <row r="3469">
          <cell r="A3469" t="n">
            <v>90128940</v>
          </cell>
          <cell r="B3469" t="n">
            <v>20</v>
          </cell>
          <cell r="C3469" t="str">
            <v xml:space="preserve">OMEPRAZOL - 20MG</v>
          </cell>
          <cell r="D3469" t="str">
            <v xml:space="preserve">GASTROCIMET - 20MG</v>
          </cell>
          <cell r="E3469" t="str">
            <v>BRASTERAPICA</v>
          </cell>
          <cell r="F3469" t="n">
            <v>1</v>
          </cell>
          <cell r="G3469" t="str">
            <v>CAP</v>
          </cell>
          <cell r="H3469" t="str">
            <v>NÃO</v>
          </cell>
          <cell r="I3469" t="n">
            <v>1.2092032930868268</v>
          </cell>
        </row>
        <row r="3470">
          <cell r="A3470" t="n">
            <v>90237315</v>
          </cell>
          <cell r="B3470" t="n">
            <v>20</v>
          </cell>
          <cell r="C3470" t="str">
            <v xml:space="preserve">DIAZEPAM - 5MG</v>
          </cell>
          <cell r="D3470" t="str">
            <v xml:space="preserve">DIAZEPAM - 5MG</v>
          </cell>
          <cell r="E3470" t="str">
            <v xml:space="preserve">EMS SA</v>
          </cell>
          <cell r="F3470" t="n">
            <v>1</v>
          </cell>
          <cell r="G3470" t="str">
            <v>COM</v>
          </cell>
          <cell r="H3470" t="str">
            <v>NÃO</v>
          </cell>
          <cell r="I3470" t="n">
            <v>0.27504035582914999</v>
          </cell>
        </row>
        <row r="3471">
          <cell r="A3471" t="n">
            <v>92265219</v>
          </cell>
          <cell r="B3471" t="n">
            <v>20</v>
          </cell>
          <cell r="C3471" t="str">
            <v xml:space="preserve">CLORIDRATO DE PAROXETINA - 20MG  30 CPR</v>
          </cell>
          <cell r="D3471" t="str">
            <v xml:space="preserve">AROPAX - 20MG</v>
          </cell>
          <cell r="E3471" t="str">
            <v>GLAXOSMITKLINE</v>
          </cell>
          <cell r="F3471" t="n">
            <v>1</v>
          </cell>
          <cell r="G3471" t="str">
            <v>COM</v>
          </cell>
          <cell r="H3471" t="str">
            <v>NÃO</v>
          </cell>
          <cell r="I3471" t="n">
            <v>4.342265303569298</v>
          </cell>
        </row>
        <row r="3472">
          <cell r="A3472" t="n">
            <v>92380999</v>
          </cell>
          <cell r="B3472" t="n">
            <v>20</v>
          </cell>
          <cell r="C3472" t="str">
            <v xml:space="preserve">CITRATO DE ORFENADRINA + DIPIRONA SODICA + CAFEINA</v>
          </cell>
          <cell r="D3472" t="str">
            <v>FLEXDOR</v>
          </cell>
          <cell r="E3472" t="str">
            <v>BUNKER</v>
          </cell>
          <cell r="F3472" t="n">
            <v>1</v>
          </cell>
          <cell r="G3472" t="str">
            <v>COM</v>
          </cell>
          <cell r="H3472" t="str">
            <v>NÃO</v>
          </cell>
          <cell r="I3472" t="n">
            <v>0.72238118807784468</v>
          </cell>
        </row>
        <row r="3473">
          <cell r="A3473" t="n">
            <v>90591020</v>
          </cell>
          <cell r="B3473" t="n">
            <v>20</v>
          </cell>
          <cell r="C3473" t="str">
            <v xml:space="preserve">PERICIAZINA 4% GTS - 20ML</v>
          </cell>
          <cell r="D3473" t="str">
            <v xml:space="preserve">NEULEPTIL 4% GTS - 20ML</v>
          </cell>
          <cell r="E3473" t="str">
            <v>SANOFI-AVENTIS</v>
          </cell>
          <cell r="F3473" t="n">
            <v>400</v>
          </cell>
          <cell r="G3473" t="str">
            <v>GTS</v>
          </cell>
          <cell r="H3473" t="str">
            <v>SIM</v>
          </cell>
          <cell r="I3473" t="n">
            <v>0.031909842634511978</v>
          </cell>
        </row>
        <row r="3474">
          <cell r="A3474" t="n">
            <v>90157605</v>
          </cell>
          <cell r="B3474" t="n">
            <v>20</v>
          </cell>
          <cell r="C3474" t="str">
            <v xml:space="preserve">LEVOTIROXINA SÓDICA 50 MCG CX. 50 CP.</v>
          </cell>
          <cell r="D3474" t="str">
            <v xml:space="preserve">EUTHYROX 50 MCG CX. 50 CP.</v>
          </cell>
          <cell r="E3474" t="str">
            <v xml:space="preserve">MERCK S.A.</v>
          </cell>
          <cell r="F3474" t="n">
            <v>1</v>
          </cell>
          <cell r="G3474" t="str">
            <v>COM</v>
          </cell>
          <cell r="H3474" t="str">
            <v>NÃO</v>
          </cell>
          <cell r="I3474" t="n">
            <v>0.50074078916758535</v>
          </cell>
        </row>
        <row r="3475">
          <cell r="A3475" t="n">
            <v>92265391</v>
          </cell>
          <cell r="B3475" t="n">
            <v>20</v>
          </cell>
          <cell r="C3475" t="str">
            <v xml:space="preserve">OXCARBAZEPINA - 300MG</v>
          </cell>
          <cell r="D3475" t="str">
            <v xml:space="preserve">TRILEPTAL - 300MG</v>
          </cell>
          <cell r="E3475" t="str">
            <v>NOVARTIS</v>
          </cell>
          <cell r="F3475" t="n">
            <v>1</v>
          </cell>
          <cell r="G3475" t="str">
            <v>COM</v>
          </cell>
          <cell r="H3475" t="str">
            <v>NÃO</v>
          </cell>
          <cell r="I3475" t="n">
            <v>2.152038755426489</v>
          </cell>
        </row>
        <row r="3476">
          <cell r="A3476" t="n">
            <v>92258182</v>
          </cell>
          <cell r="B3476" t="n">
            <v>20</v>
          </cell>
          <cell r="C3476" t="str">
            <v xml:space="preserve">DICLOFENACO SODICO - 75MG  3ML</v>
          </cell>
          <cell r="D3476" t="str">
            <v xml:space="preserve">VOLTAREN - 75MG  3ML</v>
          </cell>
          <cell r="E3476" t="str">
            <v>NOVARTIS</v>
          </cell>
          <cell r="F3476" t="n">
            <v>1</v>
          </cell>
          <cell r="G3476" t="str">
            <v>AMP</v>
          </cell>
          <cell r="H3476" t="str">
            <v>NÃO</v>
          </cell>
          <cell r="I3476" t="n">
            <v>1.9476537685112973</v>
          </cell>
        </row>
        <row r="3477">
          <cell r="A3477" t="n">
            <v>92437990</v>
          </cell>
          <cell r="B3477" t="n">
            <v>20</v>
          </cell>
          <cell r="C3477" t="str">
            <v xml:space="preserve">CLORIDRATO DE CETIRIZINA - 120ML SOL. ORAL</v>
          </cell>
          <cell r="D3477" t="str">
            <v xml:space="preserve">ZYRTEC - 120ML SOL. ORAL</v>
          </cell>
          <cell r="E3477" t="str">
            <v>GLAXOSMITKLINE</v>
          </cell>
          <cell r="F3477" t="n">
            <v>120</v>
          </cell>
          <cell r="G3477" t="str">
            <v>ML</v>
          </cell>
          <cell r="H3477" t="str">
            <v>SIM</v>
          </cell>
          <cell r="I3477" t="n">
            <v>0.35614658245672531</v>
          </cell>
        </row>
        <row r="3478">
          <cell r="A3478" t="n">
            <v>90247663</v>
          </cell>
          <cell r="B3478" t="n">
            <v>20</v>
          </cell>
          <cell r="C3478" t="str">
            <v xml:space="preserve">MALEATO DE DEXCLORFENIRAMINA</v>
          </cell>
          <cell r="D3478" t="str">
            <v xml:space="preserve">POLAREN 0,4 MGML XPE FR. VD. X 100 ML</v>
          </cell>
          <cell r="E3478" t="str">
            <v>CIFARMA</v>
          </cell>
          <cell r="F3478" t="n">
            <v>100</v>
          </cell>
          <cell r="G3478" t="str">
            <v>ML</v>
          </cell>
          <cell r="H3478" t="str">
            <v>SIM</v>
          </cell>
          <cell r="I3478" t="n">
            <v>0.12950784816608193</v>
          </cell>
        </row>
        <row r="3479">
          <cell r="A3479" t="n">
            <v>90158598</v>
          </cell>
          <cell r="B3479" t="n">
            <v>20</v>
          </cell>
          <cell r="C3479" t="str">
            <v>CIANOCOBALAMINA+TIAMINA+PIRIDOXINA</v>
          </cell>
          <cell r="D3479" t="str">
            <v xml:space="preserve">CITONEURIN - 1000MCGML + (100 + 100)MGML</v>
          </cell>
          <cell r="E3479" t="str">
            <v xml:space="preserve">MERCK S.A.</v>
          </cell>
          <cell r="F3479" t="n">
            <v>1</v>
          </cell>
          <cell r="G3479" t="str">
            <v>AMP</v>
          </cell>
          <cell r="H3479" t="str">
            <v>NÃO</v>
          </cell>
          <cell r="I3479" t="n">
            <v>2.669627638574684</v>
          </cell>
        </row>
        <row r="3480">
          <cell r="A3480" t="n">
            <v>92430511</v>
          </cell>
          <cell r="B3480" t="n">
            <v>20</v>
          </cell>
          <cell r="C3480" t="str">
            <v xml:space="preserve">CLORIDRATO DE METFORMINA 850 MG CX. 30 CP.</v>
          </cell>
          <cell r="D3480" t="str">
            <v xml:space="preserve">TEUTOFORMIN 850 MG CX. 30 CP.</v>
          </cell>
          <cell r="E3480" t="str">
            <v xml:space="preserve">TEUTO BRAS.</v>
          </cell>
          <cell r="F3480" t="n">
            <v>1</v>
          </cell>
          <cell r="G3480" t="str">
            <v>COM</v>
          </cell>
          <cell r="H3480" t="str">
            <v>NÃO</v>
          </cell>
          <cell r="I3480" t="n">
            <v>0.42645774629316152</v>
          </cell>
        </row>
        <row r="3481">
          <cell r="A3481" t="n">
            <v>90125819</v>
          </cell>
          <cell r="B3481" t="n">
            <v>20</v>
          </cell>
          <cell r="C3481" t="str">
            <v xml:space="preserve">ALPRAZOLAM - 1,0MG</v>
          </cell>
          <cell r="D3481" t="str">
            <v xml:space="preserve">CONSTANTE - 1,0MG</v>
          </cell>
          <cell r="E3481" t="str">
            <v xml:space="preserve">UNIAO QUIMICA</v>
          </cell>
          <cell r="F3481" t="n">
            <v>1</v>
          </cell>
          <cell r="G3481" t="str">
            <v>COM</v>
          </cell>
          <cell r="H3481" t="str">
            <v>NÃO</v>
          </cell>
          <cell r="I3481" t="n">
            <v>0.92653239340419202</v>
          </cell>
        </row>
        <row r="3482">
          <cell r="A3482" t="n">
            <v>90259963</v>
          </cell>
          <cell r="B3482" t="n">
            <v>20</v>
          </cell>
          <cell r="C3482" t="str">
            <v xml:space="preserve">ATENOLOL - 50MG</v>
          </cell>
          <cell r="D3482" t="str">
            <v xml:space="preserve">ATENOLOL - 50MG</v>
          </cell>
          <cell r="E3482" t="str">
            <v xml:space="preserve">PRATI DONADUZZI</v>
          </cell>
          <cell r="F3482" t="n">
            <v>1</v>
          </cell>
          <cell r="G3482" t="str">
            <v>COM</v>
          </cell>
          <cell r="H3482" t="str">
            <v>NÃO</v>
          </cell>
          <cell r="I3482" t="n">
            <v>0.70986378589378463</v>
          </cell>
        </row>
        <row r="3483">
          <cell r="A3483" t="n">
            <v>90301994</v>
          </cell>
          <cell r="B3483" t="n">
            <v>20</v>
          </cell>
          <cell r="C3483" t="str">
            <v xml:space="preserve">AMPICILINA 1 G PÓ LIÓF. INJ. CX. 50 FA.</v>
          </cell>
          <cell r="D3483" t="str">
            <v xml:space="preserve">BIPENCIL 1 G PÓ LIÓF. INJ. CX. 50 FA.</v>
          </cell>
          <cell r="E3483" t="str">
            <v>BIOCHIMICO</v>
          </cell>
          <cell r="F3483" t="n">
            <v>1</v>
          </cell>
          <cell r="G3483" t="str">
            <v>UN</v>
          </cell>
          <cell r="H3483" t="str">
            <v>NÃO</v>
          </cell>
          <cell r="I3483" t="n">
            <v>1.7745450924520965</v>
          </cell>
        </row>
        <row r="3484">
          <cell r="A3484" t="n">
            <v>92463177</v>
          </cell>
          <cell r="B3484" t="n">
            <v>20</v>
          </cell>
          <cell r="C3484" t="str">
            <v xml:space="preserve">BESILATO DE ANLODIPINO - 5MG</v>
          </cell>
          <cell r="D3484" t="str">
            <v xml:space="preserve">ANLODIBAL - 5MG</v>
          </cell>
          <cell r="E3484" t="str">
            <v>BALDACCI</v>
          </cell>
          <cell r="F3484" t="n">
            <v>1</v>
          </cell>
          <cell r="G3484" t="str">
            <v>COM</v>
          </cell>
          <cell r="H3484" t="str">
            <v>NÃO</v>
          </cell>
          <cell r="I3484" t="n">
            <v>1.5150090813435655</v>
          </cell>
        </row>
        <row r="3485">
          <cell r="A3485" t="n">
            <v>90553012</v>
          </cell>
          <cell r="B3485" t="n">
            <v>20</v>
          </cell>
          <cell r="C3485" t="str">
            <v xml:space="preserve">CLORPROMAZINA - 100MG</v>
          </cell>
          <cell r="D3485" t="str">
            <v xml:space="preserve">CLORPROMAZ - 100MG</v>
          </cell>
          <cell r="E3485" t="str">
            <v xml:space="preserve">UNIAO QUIMICA</v>
          </cell>
          <cell r="F3485" t="n">
            <v>1</v>
          </cell>
          <cell r="G3485" t="str">
            <v>COM</v>
          </cell>
          <cell r="H3485" t="str">
            <v>NÃO</v>
          </cell>
          <cell r="I3485" t="n">
            <v>0.2827342349260773</v>
          </cell>
        </row>
        <row r="3486">
          <cell r="A3486" t="n">
            <v>92231012</v>
          </cell>
          <cell r="B3486" t="n">
            <v>20</v>
          </cell>
          <cell r="C3486" t="str">
            <v xml:space="preserve">MALEATO DE ENALAPRIL - 10MG</v>
          </cell>
          <cell r="D3486" t="str">
            <v xml:space="preserve">RENALAPRIL - 10MG</v>
          </cell>
          <cell r="E3486" t="str">
            <v xml:space="preserve">NEO QUIMICA</v>
          </cell>
          <cell r="F3486" t="n">
            <v>1</v>
          </cell>
          <cell r="G3486" t="str">
            <v>COM</v>
          </cell>
          <cell r="H3486" t="str">
            <v>NÃO</v>
          </cell>
          <cell r="I3486" t="n">
            <v>0.84518683114626503</v>
          </cell>
        </row>
        <row r="3487">
          <cell r="A3487" t="n">
            <v>90277767</v>
          </cell>
          <cell r="B3487" t="n">
            <v>20</v>
          </cell>
          <cell r="C3487" t="str">
            <v xml:space="preserve">CLORIDRATO DE DOPAMINA - 5MGML SOL. INJ.</v>
          </cell>
          <cell r="D3487" t="str">
            <v xml:space="preserve">CLORIDRATO DE DOPAMINA - 5MGML SOL. INJ.</v>
          </cell>
          <cell r="E3487" t="str">
            <v xml:space="preserve">TEUTO BRAS.</v>
          </cell>
          <cell r="F3487" t="n">
            <v>1</v>
          </cell>
          <cell r="G3487" t="str">
            <v>AMP</v>
          </cell>
          <cell r="H3487" t="str">
            <v>NÃO</v>
          </cell>
          <cell r="I3487" t="n">
            <v>1.4067090456774196</v>
          </cell>
        </row>
        <row r="3488">
          <cell r="A3488" t="n">
            <v>90259319</v>
          </cell>
          <cell r="B3488" t="n">
            <v>20</v>
          </cell>
          <cell r="C3488" t="str">
            <v xml:space="preserve">DICLOFENACO POTÁSSICO  75 MG (25 MGML) SOL. INJ. CX. 100 AMP. X 3 ML</v>
          </cell>
          <cell r="D3488" t="str">
            <v xml:space="preserve">DICLOFENACO POTÁSSICO  75 MG (25 MGML) SOL. INJ. CX. 100 AMP. X 3 ML</v>
          </cell>
          <cell r="E3488" t="str">
            <v xml:space="preserve">TEUTO BRAS.</v>
          </cell>
          <cell r="F3488" t="n">
            <v>1</v>
          </cell>
          <cell r="G3488" t="str">
            <v>AMP</v>
          </cell>
          <cell r="H3488" t="str">
            <v>NÃO</v>
          </cell>
          <cell r="I3488" t="n">
            <v>1.7563533066277415</v>
          </cell>
        </row>
        <row r="3489">
          <cell r="A3489" t="n">
            <v>90301196</v>
          </cell>
          <cell r="B3489" t="n">
            <v>20</v>
          </cell>
          <cell r="C3489" t="str">
            <v xml:space="preserve">DIVALPROATO DE SÓDIO - 250MG</v>
          </cell>
          <cell r="D3489" t="str">
            <v xml:space="preserve">ZYVALPREX - 250MG</v>
          </cell>
          <cell r="E3489" t="str">
            <v xml:space="preserve">ZYDUS HEALTHCARE BRASIL LTDA</v>
          </cell>
          <cell r="F3489" t="n">
            <v>1</v>
          </cell>
          <cell r="G3489" t="str">
            <v>COM</v>
          </cell>
          <cell r="H3489" t="str">
            <v>NÃO</v>
          </cell>
          <cell r="I3489" t="n">
            <v>1.0035536908463516</v>
          </cell>
        </row>
        <row r="3490">
          <cell r="A3490" t="n">
            <v>90131479</v>
          </cell>
          <cell r="B3490" t="n">
            <v>20</v>
          </cell>
          <cell r="C3490" t="str">
            <v xml:space="preserve">NIFEDIPINO - 20MG</v>
          </cell>
          <cell r="D3490" t="str">
            <v xml:space="preserve">ADALAT OROS 20 MG CX. X 15  CP.</v>
          </cell>
          <cell r="E3490" t="str">
            <v>BAYER</v>
          </cell>
          <cell r="F3490" t="n">
            <v>1</v>
          </cell>
          <cell r="G3490" t="str">
            <v>COM</v>
          </cell>
          <cell r="H3490" t="str">
            <v>NÃO</v>
          </cell>
          <cell r="I3490" t="n">
            <v>4.2098689543838343</v>
          </cell>
        </row>
        <row r="3491">
          <cell r="A3491" t="n">
            <v>92434355</v>
          </cell>
          <cell r="B3491" t="n">
            <v>20</v>
          </cell>
          <cell r="C3491" t="str">
            <v xml:space="preserve">VALPROATO DE SODIO 250MGML 100ML XPE</v>
          </cell>
          <cell r="D3491" t="str">
            <v xml:space="preserve">VALPRENE -250MGML 100ML XPE</v>
          </cell>
          <cell r="E3491" t="str">
            <v xml:space="preserve">TEUTO BRAS.</v>
          </cell>
          <cell r="F3491" t="n">
            <v>100</v>
          </cell>
          <cell r="G3491" t="str">
            <v>ML</v>
          </cell>
          <cell r="H3491" t="str">
            <v>SIM</v>
          </cell>
          <cell r="I3491" t="n">
            <v>0.12563151097005992</v>
          </cell>
        </row>
        <row r="3492">
          <cell r="A3492" t="n">
            <v>90284747</v>
          </cell>
          <cell r="B3492" t="n">
            <v>20</v>
          </cell>
          <cell r="C3492" t="str">
            <v xml:space="preserve">CLORETO DE CÁLCIO+CLORETO DE POTÁSSIO+CLORETO DE SÓDIO+LACTATO DE SÓDIO - 1000ML</v>
          </cell>
          <cell r="D3492" t="str">
            <v xml:space="preserve">RINGER COM LACTATO DE SÓDIO SOL. INJ. SIST. FECH. FR. X 1000ML</v>
          </cell>
          <cell r="E3492" t="str">
            <v>BASA</v>
          </cell>
          <cell r="F3492" t="n">
            <v>1</v>
          </cell>
          <cell r="G3492" t="str">
            <v>UN</v>
          </cell>
          <cell r="H3492" t="str">
            <v>NÃO</v>
          </cell>
          <cell r="I3492" t="n">
            <v>10.508511612542671</v>
          </cell>
        </row>
        <row r="3493">
          <cell r="A3493" t="n">
            <v>90283163</v>
          </cell>
          <cell r="B3493" t="n">
            <v>20</v>
          </cell>
          <cell r="C3493" t="str">
            <v>AMPICILINA</v>
          </cell>
          <cell r="D3493" t="str">
            <v xml:space="preserve">AMPICILINA SODICA 500 MG PÓ SOL. INJ. CX. 12 FA</v>
          </cell>
          <cell r="E3493" t="str">
            <v>AUROBINDO</v>
          </cell>
          <cell r="F3493" t="n">
            <v>1</v>
          </cell>
          <cell r="G3493" t="str">
            <v>UN</v>
          </cell>
          <cell r="H3493" t="str">
            <v>NÃO</v>
          </cell>
          <cell r="I3493" t="n">
            <v>2.9954952903881451</v>
          </cell>
        </row>
        <row r="3494">
          <cell r="A3494" t="n">
            <v>92263810</v>
          </cell>
          <cell r="B3494" t="n">
            <v>20</v>
          </cell>
          <cell r="C3494" t="str">
            <v xml:space="preserve">HIDROCLOROTIAZIDA - 50MG</v>
          </cell>
          <cell r="D3494" t="str">
            <v xml:space="preserve">NEO HIDROCLOR - 50MG</v>
          </cell>
          <cell r="E3494" t="str">
            <v xml:space="preserve">NEO QUIMICA</v>
          </cell>
          <cell r="F3494" t="n">
            <v>1</v>
          </cell>
          <cell r="G3494" t="str">
            <v>COM</v>
          </cell>
          <cell r="H3494" t="str">
            <v>NÃO</v>
          </cell>
          <cell r="I3494" t="n">
            <v>0.2352870324376064</v>
          </cell>
        </row>
        <row r="3495">
          <cell r="A3495" t="n">
            <v>90234421</v>
          </cell>
          <cell r="B3495" t="n">
            <v>20</v>
          </cell>
          <cell r="C3495" t="str">
            <v xml:space="preserve">MESILATO DE DOXAZOSINA</v>
          </cell>
          <cell r="D3495" t="str">
            <v xml:space="preserve">DOXSOL 2 MG CX. 10 CP.</v>
          </cell>
          <cell r="E3495" t="str">
            <v>CAZI</v>
          </cell>
          <cell r="F3495" t="n">
            <v>1</v>
          </cell>
          <cell r="G3495" t="str">
            <v>COM</v>
          </cell>
          <cell r="H3495" t="str">
            <v>NÃO</v>
          </cell>
          <cell r="I3495" t="n">
            <v>4.184052169121502</v>
          </cell>
        </row>
        <row r="3496">
          <cell r="A3496" t="n">
            <v>90127790</v>
          </cell>
          <cell r="B3496" t="n">
            <v>20</v>
          </cell>
          <cell r="C3496" t="str">
            <v xml:space="preserve">MELOXICAM 15 MG CX. 10 CP.</v>
          </cell>
          <cell r="D3496" t="str">
            <v>MELOXICAM</v>
          </cell>
          <cell r="E3496" t="str">
            <v>BIOSINTETICA</v>
          </cell>
          <cell r="F3496" t="n">
            <v>1</v>
          </cell>
          <cell r="G3496" t="str">
            <v>COM</v>
          </cell>
          <cell r="H3496" t="str">
            <v>NÃO</v>
          </cell>
          <cell r="I3496" t="n">
            <v>2.6063454443423999</v>
          </cell>
        </row>
        <row r="3497">
          <cell r="A3497" t="n">
            <v>90166965</v>
          </cell>
          <cell r="B3497" t="n">
            <v>20</v>
          </cell>
          <cell r="C3497" t="str">
            <v xml:space="preserve">CLORIDRATO DE DILTIAZEM AP 240 MG CX. 10 CP</v>
          </cell>
          <cell r="D3497" t="str">
            <v xml:space="preserve">DILTIZEM AP 240 MG CX. 10 CP</v>
          </cell>
          <cell r="E3497" t="str">
            <v xml:space="preserve">LABORATORIOS PFIZER LTDA</v>
          </cell>
          <cell r="F3497" t="n">
            <v>1</v>
          </cell>
          <cell r="G3497" t="str">
            <v>COM</v>
          </cell>
          <cell r="H3497" t="str">
            <v>NÃO</v>
          </cell>
          <cell r="I3497" t="n">
            <v>3.4548665516766475</v>
          </cell>
        </row>
        <row r="3498">
          <cell r="A3498" t="n">
            <v>92383823</v>
          </cell>
          <cell r="B3498" t="n">
            <v>20</v>
          </cell>
          <cell r="C3498" t="str">
            <v xml:space="preserve">VITAMINA C - 1GRA EFERV.</v>
          </cell>
          <cell r="D3498" t="str">
            <v xml:space="preserve">ENERGIL C ROSE HIPS - 1GRA EFERV.</v>
          </cell>
          <cell r="E3498" t="str">
            <v xml:space="preserve">EMS SA</v>
          </cell>
          <cell r="F3498" t="n">
            <v>1</v>
          </cell>
          <cell r="G3498" t="str">
            <v xml:space="preserve">COM EFEV</v>
          </cell>
          <cell r="H3498" t="str">
            <v>NÃO</v>
          </cell>
          <cell r="I3498" t="n">
            <v>1.3813844132756343</v>
          </cell>
        </row>
        <row r="3499">
          <cell r="A3499" t="n">
            <v>90235835</v>
          </cell>
          <cell r="B3499" t="n">
            <v>20</v>
          </cell>
          <cell r="C3499" t="str">
            <v xml:space="preserve">SULFADIAZINA DE PRATA 10 MGG CREME DERM. BISN. X 20 G</v>
          </cell>
          <cell r="D3499" t="str">
            <v xml:space="preserve">PRATAZINE 10 MGG CREME DERM. BISN. X 20 G</v>
          </cell>
          <cell r="E3499" t="str">
            <v>JOSPER</v>
          </cell>
          <cell r="F3499" t="n">
            <v>20</v>
          </cell>
          <cell r="G3499" t="str">
            <v>G</v>
          </cell>
          <cell r="H3499" t="str">
            <v>SIM</v>
          </cell>
          <cell r="I3499" t="n">
            <v>0.89512451566167683</v>
          </cell>
        </row>
        <row r="3500">
          <cell r="A3500" t="n">
            <v>90130480</v>
          </cell>
          <cell r="B3500" t="n">
            <v>20</v>
          </cell>
          <cell r="C3500" t="str">
            <v xml:space="preserve">CARBONATO DE CÁLCIO - 500MG</v>
          </cell>
          <cell r="D3500" t="str">
            <v xml:space="preserve">CÁLCIO ZURITA - 500MG</v>
          </cell>
          <cell r="E3500" t="str">
            <v>ZURITA</v>
          </cell>
          <cell r="F3500" t="n">
            <v>1</v>
          </cell>
          <cell r="G3500" t="str">
            <v>COM</v>
          </cell>
          <cell r="H3500" t="str">
            <v>NÃO</v>
          </cell>
          <cell r="I3500" t="n">
            <v>1.2092032930868268</v>
          </cell>
        </row>
        <row r="3501">
          <cell r="A3501" t="n">
            <v>92400051</v>
          </cell>
          <cell r="B3501" t="n">
            <v>20</v>
          </cell>
          <cell r="C3501" t="str">
            <v xml:space="preserve">CLORIDRATO DE CLINDAMICINA - 300MG</v>
          </cell>
          <cell r="D3501" t="str">
            <v xml:space="preserve">CLORIDRATO DE CLINDAMICINA - 300MG</v>
          </cell>
          <cell r="E3501" t="str">
            <v>RANBAXY</v>
          </cell>
          <cell r="F3501" t="n">
            <v>1</v>
          </cell>
          <cell r="G3501" t="str">
            <v>COM</v>
          </cell>
          <cell r="H3501" t="str">
            <v>NÃO</v>
          </cell>
          <cell r="I3501" t="n">
            <v>3.4174964102667311</v>
          </cell>
        </row>
        <row r="3502">
          <cell r="A3502" t="n">
            <v>90204140</v>
          </cell>
          <cell r="B3502" t="n">
            <v>20</v>
          </cell>
          <cell r="C3502" t="str">
            <v xml:space="preserve">LEVODROPROPIZINA 6 MGML XPE FR. X 120 ML</v>
          </cell>
          <cell r="D3502" t="str">
            <v xml:space="preserve">ZYPLO 6 MGML XPE FR. X 120 ML</v>
          </cell>
          <cell r="E3502" t="str">
            <v xml:space="preserve">MERCK BAGO</v>
          </cell>
          <cell r="F3502" t="n">
            <v>120</v>
          </cell>
          <cell r="G3502" t="str">
            <v>ML</v>
          </cell>
          <cell r="H3502" t="str">
            <v>SIM</v>
          </cell>
          <cell r="I3502" t="n">
            <v>0.25514856453208012</v>
          </cell>
        </row>
        <row r="3503">
          <cell r="A3503" t="n">
            <v>92402143</v>
          </cell>
          <cell r="B3503" t="n">
            <v>20</v>
          </cell>
          <cell r="C3503" t="str">
            <v xml:space="preserve">CLORIDRATO DE DILTIAZEM - 60MG</v>
          </cell>
          <cell r="D3503" t="str">
            <v xml:space="preserve">CLORIDRATO DE DILTIAZEM - 60MG</v>
          </cell>
          <cell r="E3503" t="str">
            <v>BIOSINTETICA</v>
          </cell>
          <cell r="F3503" t="n">
            <v>1</v>
          </cell>
          <cell r="G3503" t="str">
            <v>COM</v>
          </cell>
          <cell r="H3503" t="str">
            <v>NÃO</v>
          </cell>
          <cell r="I3503" t="n">
            <v>0.51024139366954369</v>
          </cell>
        </row>
        <row r="3504">
          <cell r="A3504" t="n">
            <v>90287649</v>
          </cell>
          <cell r="B3504" t="n">
            <v>20</v>
          </cell>
          <cell r="C3504" t="str">
            <v xml:space="preserve">RIFAMICINA 10 MGML SOL. TÓP. SPRAY FR. VD. X 20 ML</v>
          </cell>
          <cell r="D3504" t="str">
            <v xml:space="preserve">ARRIF 10 MGML SOL. TÓP. SPRAY FR. VD. X 20 ML</v>
          </cell>
          <cell r="E3504" t="str">
            <v>EUROFARMA</v>
          </cell>
          <cell r="F3504" t="n">
            <v>20</v>
          </cell>
          <cell r="G3504" t="str">
            <v>ML</v>
          </cell>
          <cell r="H3504" t="str">
            <v>SIM</v>
          </cell>
          <cell r="I3504" t="n">
            <v>0.67947376657215308</v>
          </cell>
        </row>
        <row r="3505">
          <cell r="A3505" t="n">
            <v>90240022</v>
          </cell>
          <cell r="B3505" t="n">
            <v>20</v>
          </cell>
          <cell r="C3505" t="str">
            <v xml:space="preserve">NITROPRUSSETO DE SÓDIO</v>
          </cell>
          <cell r="D3505" t="str">
            <v xml:space="preserve">NITROPRUSSIATO DE SÓDIO 50 MG PÓ SOL. INJ. CX. 25 FA</v>
          </cell>
          <cell r="E3505" t="str">
            <v>LEBON</v>
          </cell>
          <cell r="F3505" t="n">
            <v>1</v>
          </cell>
          <cell r="G3505" t="str">
            <v>UN</v>
          </cell>
          <cell r="H3505" t="str">
            <v>NÃO</v>
          </cell>
          <cell r="I3505" t="n">
            <v>20.370531363533154</v>
          </cell>
        </row>
        <row r="3506">
          <cell r="A3506" t="n">
            <v>90249143</v>
          </cell>
          <cell r="B3506" t="n">
            <v>20</v>
          </cell>
          <cell r="C3506" t="str">
            <v xml:space="preserve">SULFATO DE GENTAMICINA 40 MGML SOL. INJ. CX. 50 AMP. X 1 ML</v>
          </cell>
          <cell r="D3506" t="str">
            <v xml:space="preserve">GENTAMICIN 40 MGML SOL. INJ. CX. 50 AMP. X 1 ML</v>
          </cell>
          <cell r="E3506" t="str">
            <v>NOVAFARMA</v>
          </cell>
          <cell r="F3506" t="n">
            <v>1</v>
          </cell>
          <cell r="G3506" t="str">
            <v>AMP</v>
          </cell>
          <cell r="H3506" t="str">
            <v>NÃO</v>
          </cell>
          <cell r="I3506" t="n">
            <v>1.2699247902825834</v>
          </cell>
        </row>
        <row r="3507">
          <cell r="A3507" t="n">
            <v>90135296</v>
          </cell>
          <cell r="B3507" t="n">
            <v>20</v>
          </cell>
          <cell r="C3507" t="str">
            <v xml:space="preserve">SULFATO DE GENTAMICINA 80 MG SOL. INJ.CX. 100 AMP X 2  ML</v>
          </cell>
          <cell r="D3507" t="str">
            <v xml:space="preserve">GENTARON 80 MG SOL. INJ.CX. 100 AMP X 2  ML</v>
          </cell>
          <cell r="E3507" t="str">
            <v>ARISTON</v>
          </cell>
          <cell r="F3507" t="n">
            <v>1</v>
          </cell>
          <cell r="G3507" t="str">
            <v>AMP</v>
          </cell>
          <cell r="H3507" t="str">
            <v>NÃO</v>
          </cell>
          <cell r="I3507" t="n">
            <v>0.92253910609121492</v>
          </cell>
        </row>
        <row r="3508">
          <cell r="A3508" t="n">
            <v>90291026</v>
          </cell>
          <cell r="B3508" t="n">
            <v>20</v>
          </cell>
          <cell r="C3508" t="str">
            <v xml:space="preserve">DIPIRONA SODICA - 10ML GTS</v>
          </cell>
          <cell r="D3508" t="str">
            <v xml:space="preserve">MAGNOPYROL - 10ML GTS</v>
          </cell>
          <cell r="E3508" t="str">
            <v>FARMASA</v>
          </cell>
          <cell r="F3508" t="n">
            <v>200</v>
          </cell>
          <cell r="G3508" t="str">
            <v>GTS</v>
          </cell>
          <cell r="H3508" t="str">
            <v>SIM</v>
          </cell>
          <cell r="I3508" t="n">
            <v>0.043168157639290147</v>
          </cell>
        </row>
        <row r="3509">
          <cell r="A3509" t="n">
            <v>90251628</v>
          </cell>
          <cell r="B3509" t="n">
            <v>20</v>
          </cell>
          <cell r="C3509" t="str">
            <v xml:space="preserve">BETAISTINA 8 MG CX. 60 CP.</v>
          </cell>
          <cell r="D3509" t="str">
            <v xml:space="preserve">LABIRIN 8 MG CX. 60 CP.</v>
          </cell>
          <cell r="E3509" t="str">
            <v>APSEN</v>
          </cell>
          <cell r="F3509" t="n">
            <v>1</v>
          </cell>
          <cell r="G3509" t="str">
            <v>COM</v>
          </cell>
          <cell r="H3509" t="str">
            <v>NÃO</v>
          </cell>
          <cell r="I3509" t="n">
            <v>0.72245036007533259</v>
          </cell>
        </row>
        <row r="3510">
          <cell r="A3510" t="n">
            <v>90279344</v>
          </cell>
          <cell r="B3510" t="n">
            <v>20</v>
          </cell>
          <cell r="C3510" t="str">
            <v>ITRACONAZOL</v>
          </cell>
          <cell r="D3510" t="str">
            <v xml:space="preserve">ITRACONAZOL 100  MG  CX.  400  CAP.</v>
          </cell>
          <cell r="E3510" t="str">
            <v xml:space="preserve">PRATI DONADUZZI</v>
          </cell>
          <cell r="F3510" t="n">
            <v>1</v>
          </cell>
          <cell r="G3510" t="str">
            <v>CAP</v>
          </cell>
          <cell r="H3510" t="str">
            <v>NÃO</v>
          </cell>
          <cell r="I3510" t="n">
            <v>3.3710597629826609</v>
          </cell>
        </row>
        <row r="3511">
          <cell r="A3511" t="n">
            <v>90163338</v>
          </cell>
          <cell r="B3511" t="n">
            <v>20</v>
          </cell>
          <cell r="C3511" t="str">
            <v xml:space="preserve">CLORIDRATO DE DILTIAZEM - 30MG</v>
          </cell>
          <cell r="D3511" t="str">
            <v xml:space="preserve">BALCOR - 30MG</v>
          </cell>
          <cell r="E3511" t="str">
            <v>BALDACCI</v>
          </cell>
          <cell r="F3511" t="n">
            <v>1</v>
          </cell>
          <cell r="G3511" t="str">
            <v>COM</v>
          </cell>
          <cell r="H3511" t="str">
            <v>NÃO</v>
          </cell>
          <cell r="I3511" t="n">
            <v>0.36667102865839785</v>
          </cell>
        </row>
        <row r="3512">
          <cell r="A3512" t="n">
            <v>90167694</v>
          </cell>
          <cell r="B3512" t="n">
            <v>20</v>
          </cell>
          <cell r="C3512" t="str">
            <v xml:space="preserve">SUCCINATO SÓDICO DE METILPREDNISOLONA 40 MG PÓ LIÓF. INJ. FA + AMP. DIL. X  1 ML</v>
          </cell>
          <cell r="D3512" t="str">
            <v xml:space="preserve">SOLU-MEDROL 40 MG PÓ LIÓF. INJ. FA + AMP. DIL. X  1 ML</v>
          </cell>
          <cell r="E3512" t="str">
            <v xml:space="preserve">PHARMACIA PFIZER</v>
          </cell>
          <cell r="F3512" t="n">
            <v>1</v>
          </cell>
          <cell r="G3512" t="str">
            <v>FA</v>
          </cell>
          <cell r="H3512" t="str">
            <v>NÃO</v>
          </cell>
          <cell r="I3512" t="n">
            <v>9.0803816348749837</v>
          </cell>
        </row>
        <row r="3513">
          <cell r="A3513" t="n">
            <v>90280970</v>
          </cell>
          <cell r="B3513" t="n">
            <v>20</v>
          </cell>
          <cell r="C3513" t="str">
            <v xml:space="preserve">LORATADINA 10 MG CX. 10 CP.</v>
          </cell>
          <cell r="D3513" t="str">
            <v xml:space="preserve">LORATADINA 10 MG CX. 10 CP.</v>
          </cell>
          <cell r="E3513" t="str">
            <v>SANDOZ</v>
          </cell>
          <cell r="F3513" t="n">
            <v>1</v>
          </cell>
          <cell r="G3513" t="str">
            <v>COM</v>
          </cell>
          <cell r="H3513" t="str">
            <v>NÃO</v>
          </cell>
          <cell r="I3513" t="n">
            <v>2.2352268081572606</v>
          </cell>
        </row>
        <row r="3514">
          <cell r="A3514" t="n">
            <v>90284518</v>
          </cell>
          <cell r="B3514" t="n">
            <v>20</v>
          </cell>
          <cell r="C3514" t="str">
            <v xml:space="preserve">CLONAZEPAM - 2,5MG20ML GTS</v>
          </cell>
          <cell r="D3514" t="str">
            <v xml:space="preserve">CLOPAM - 2,5MG20ML GTS</v>
          </cell>
          <cell r="E3514" t="str">
            <v>CRISTALIA</v>
          </cell>
          <cell r="F3514" t="n">
            <v>400</v>
          </cell>
          <cell r="G3514" t="str">
            <v>GTS</v>
          </cell>
          <cell r="H3514" t="str">
            <v>SIM</v>
          </cell>
          <cell r="I3514" t="n">
            <v>0.032376962041520484</v>
          </cell>
        </row>
        <row r="3515">
          <cell r="A3515" t="n">
            <v>90289412</v>
          </cell>
          <cell r="B3515" t="n">
            <v>20</v>
          </cell>
          <cell r="C3515" t="str">
            <v xml:space="preserve">CLORIDRATO DE RANITIDINA - 300MG</v>
          </cell>
          <cell r="D3515" t="str">
            <v xml:space="preserve">CLORIDRATO DE RANITIDINA - 300MG</v>
          </cell>
          <cell r="E3515" t="str">
            <v xml:space="preserve">TEUTO BRAS.</v>
          </cell>
          <cell r="F3515" t="n">
            <v>1</v>
          </cell>
          <cell r="G3515" t="str">
            <v>COM</v>
          </cell>
          <cell r="H3515" t="str">
            <v>NÃO</v>
          </cell>
          <cell r="I3515" t="n">
            <v>1.9946183313465247</v>
          </cell>
        </row>
        <row r="3516">
          <cell r="A3516" t="n">
            <v>90205642</v>
          </cell>
          <cell r="B3516" t="n">
            <v>20</v>
          </cell>
          <cell r="C3516" t="str">
            <v xml:space="preserve">SULFATO DE ATROPINA 0,5% - 5ML COLIRIO</v>
          </cell>
          <cell r="D3516" t="str">
            <v xml:space="preserve">ATROPINA 0,5% - 5ML</v>
          </cell>
          <cell r="E3516" t="str">
            <v>ALLERGAN</v>
          </cell>
          <cell r="F3516" t="n">
            <v>100</v>
          </cell>
          <cell r="G3516" t="str">
            <v>GTS</v>
          </cell>
          <cell r="H3516" t="str">
            <v>SIM</v>
          </cell>
          <cell r="I3516" t="n">
            <v>0.074437390620224031</v>
          </cell>
        </row>
        <row r="3517">
          <cell r="A3517" t="n">
            <v>92458300</v>
          </cell>
          <cell r="B3517" t="n">
            <v>20</v>
          </cell>
          <cell r="C3517" t="str">
            <v xml:space="preserve">SINVASTATINA - 40MG</v>
          </cell>
          <cell r="D3517" t="str">
            <v xml:space="preserve">SINVASTATINA - 40MG</v>
          </cell>
          <cell r="E3517" t="str">
            <v>MEDLEY</v>
          </cell>
          <cell r="F3517" t="n">
            <v>1</v>
          </cell>
          <cell r="G3517" t="str">
            <v>COM</v>
          </cell>
          <cell r="H3517" t="str">
            <v>NÃO</v>
          </cell>
          <cell r="I3517" t="n">
            <v>2.8276242198420327</v>
          </cell>
        </row>
        <row r="3518">
          <cell r="A3518" t="n">
            <v>90123638</v>
          </cell>
          <cell r="B3518" t="n">
            <v>20</v>
          </cell>
          <cell r="C3518" t="str">
            <v>PARACETAMOL</v>
          </cell>
          <cell r="D3518" t="str">
            <v xml:space="preserve">PARACETAMOL 750 MG CX. 20 CP.</v>
          </cell>
          <cell r="E3518" t="str">
            <v xml:space="preserve">UNIAO QUIMICA</v>
          </cell>
          <cell r="F3518" t="n">
            <v>1</v>
          </cell>
          <cell r="G3518" t="str">
            <v>COM</v>
          </cell>
          <cell r="H3518" t="str">
            <v>NÃO</v>
          </cell>
          <cell r="I3518" t="n">
            <v>0.61853869029703601</v>
          </cell>
        </row>
        <row r="3519">
          <cell r="A3519" t="n">
            <v>90212029</v>
          </cell>
          <cell r="B3519" t="n">
            <v>20</v>
          </cell>
          <cell r="C3519" t="str">
            <v xml:space="preserve">SULFATO DE GENTAMICINA - 60MG  1,5ML</v>
          </cell>
          <cell r="D3519" t="str">
            <v xml:space="preserve">GARAMICINA - 60MG  1,5ML</v>
          </cell>
          <cell r="E3519" t="str">
            <v xml:space="preserve">SCHERING PLOUGHMANTECORP</v>
          </cell>
          <cell r="F3519" t="n">
            <v>1</v>
          </cell>
          <cell r="G3519" t="str">
            <v>AMP</v>
          </cell>
          <cell r="H3519" t="str">
            <v>NÃO</v>
          </cell>
          <cell r="I3519" t="n">
            <v>4.9467183102477215</v>
          </cell>
        </row>
        <row r="3520">
          <cell r="A3520" t="n">
            <v>92396640</v>
          </cell>
          <cell r="B3520" t="n">
            <v>20</v>
          </cell>
          <cell r="C3520" t="str">
            <v xml:space="preserve">CETAFRIN - 200MG  20ML GTS</v>
          </cell>
          <cell r="D3520" t="str">
            <v xml:space="preserve">CETAFRIN - 200MG  20ML GTS</v>
          </cell>
          <cell r="E3520" t="str">
            <v>LUPER</v>
          </cell>
          <cell r="F3520" t="n">
            <v>400</v>
          </cell>
          <cell r="G3520" t="str">
            <v>GTS</v>
          </cell>
          <cell r="H3520" t="str">
            <v>SIM</v>
          </cell>
          <cell r="I3520" t="n">
            <v>0.047111816613772471</v>
          </cell>
        </row>
        <row r="3521">
          <cell r="A3521" t="n">
            <v>90243137</v>
          </cell>
          <cell r="B3521" t="n">
            <v>20</v>
          </cell>
          <cell r="C3521" t="str">
            <v xml:space="preserve">CAPTOPRIL - 25MG</v>
          </cell>
          <cell r="D3521" t="str">
            <v xml:space="preserve">CAPTOPRIL - 25MG</v>
          </cell>
          <cell r="E3521" t="str">
            <v xml:space="preserve">EUROGENUS - LEGRAND</v>
          </cell>
          <cell r="F3521" t="n">
            <v>1</v>
          </cell>
          <cell r="G3521" t="str">
            <v>COM</v>
          </cell>
          <cell r="H3521" t="str">
            <v>NÃO</v>
          </cell>
          <cell r="I3521" t="n">
            <v>0.67526937146407229</v>
          </cell>
        </row>
        <row r="3522">
          <cell r="A3522" t="n">
            <v>92429718</v>
          </cell>
          <cell r="B3522" t="n">
            <v>20</v>
          </cell>
          <cell r="C3522" t="str">
            <v xml:space="preserve">CARBAMAZEPINA - 200MG</v>
          </cell>
          <cell r="D3522" t="str">
            <v xml:space="preserve">TEGRETARD - 200MG</v>
          </cell>
          <cell r="E3522" t="str">
            <v>CRISTALIA</v>
          </cell>
          <cell r="F3522" t="n">
            <v>1</v>
          </cell>
          <cell r="G3522" t="str">
            <v>COM</v>
          </cell>
          <cell r="H3522" t="str">
            <v>NÃO</v>
          </cell>
          <cell r="I3522" t="n">
            <v>0.63135075980964939</v>
          </cell>
        </row>
        <row r="3523">
          <cell r="A3523" t="n">
            <v>90311094</v>
          </cell>
          <cell r="B3523" t="n">
            <v>20</v>
          </cell>
          <cell r="C3523" t="str">
            <v xml:space="preserve">IBUPROFENO 50 MGML SUSP. ORAL FR. GTS. PLÁST. X 30 ML</v>
          </cell>
          <cell r="D3523" t="str">
            <v xml:space="preserve">IBUPROFENO 50 MGML SUSP. ORAL FR. GTS. PLÁST. X 30 ML</v>
          </cell>
          <cell r="E3523" t="str">
            <v xml:space="preserve">TEUTO BRAS.</v>
          </cell>
          <cell r="F3523" t="n">
            <v>600</v>
          </cell>
          <cell r="G3523" t="str">
            <v>GTS</v>
          </cell>
          <cell r="H3523" t="str">
            <v>SIM</v>
          </cell>
          <cell r="I3523" t="n">
            <v>0.016188481020760242</v>
          </cell>
        </row>
        <row r="3524">
          <cell r="A3524" t="n">
            <v>90125681</v>
          </cell>
          <cell r="B3524" t="n">
            <v>20</v>
          </cell>
          <cell r="C3524" t="str">
            <v xml:space="preserve">ACETATO DE DEXAMETASONA - 1MGG CREME DERM. BISN. 10GRA</v>
          </cell>
          <cell r="D3524" t="str">
            <v xml:space="preserve">ACETATO DE DEXAMETASONA - 1MGG CREME DERM. BISN. 10GRA</v>
          </cell>
          <cell r="E3524" t="str">
            <v xml:space="preserve">UNIAO QUIMICA</v>
          </cell>
          <cell r="F3524" t="n">
            <v>10</v>
          </cell>
          <cell r="G3524" t="str">
            <v>G</v>
          </cell>
          <cell r="H3524" t="str">
            <v>SIM</v>
          </cell>
          <cell r="I3524" t="n">
            <v>0.64753924083040981</v>
          </cell>
        </row>
        <row r="3525">
          <cell r="A3525" t="n">
            <v>90254430</v>
          </cell>
          <cell r="B3525" t="n">
            <v>20</v>
          </cell>
          <cell r="C3525" t="str">
            <v xml:space="preserve">FLUNITRAZEPAM 1 MG CX. 20 CP. REV.</v>
          </cell>
          <cell r="D3525" t="str">
            <v xml:space="preserve">ROHYPNOL 1 MG CX. 20 CP. REV.</v>
          </cell>
          <cell r="E3525" t="str">
            <v>ROCHE</v>
          </cell>
          <cell r="F3525" t="n">
            <v>1</v>
          </cell>
          <cell r="G3525" t="str">
            <v>COM</v>
          </cell>
          <cell r="H3525" t="str">
            <v>NÃO</v>
          </cell>
          <cell r="I3525" t="n">
            <v>0.56473597733711056</v>
          </cell>
        </row>
        <row r="3526">
          <cell r="A3526" t="n">
            <v>92388809</v>
          </cell>
          <cell r="B3526" t="n">
            <v>20</v>
          </cell>
          <cell r="C3526" t="str">
            <v xml:space="preserve">SULFAMETOXAZOL + TRIMETROPINA - 100ML SUSP.</v>
          </cell>
          <cell r="D3526" t="str">
            <v xml:space="preserve">BACTERACIN - 100ML</v>
          </cell>
          <cell r="E3526" t="str">
            <v xml:space="preserve">TEUTO BRAS.</v>
          </cell>
          <cell r="F3526" t="n">
            <v>100</v>
          </cell>
          <cell r="G3526" t="str">
            <v>ML</v>
          </cell>
          <cell r="H3526" t="str">
            <v>SIM</v>
          </cell>
          <cell r="I3526" t="n">
            <v>0.1176435162188032</v>
          </cell>
        </row>
        <row r="3527">
          <cell r="A3527" t="n">
            <v>92372660</v>
          </cell>
          <cell r="B3527" t="n">
            <v>20</v>
          </cell>
          <cell r="C3527" t="str">
            <v xml:space="preserve">GLIMEPIRIDA - 2MG</v>
          </cell>
          <cell r="D3527" t="str">
            <v xml:space="preserve">GLIMEPIL - 2MG</v>
          </cell>
          <cell r="E3527" t="str">
            <v>FARMOQUIMICA</v>
          </cell>
          <cell r="F3527" t="n">
            <v>1</v>
          </cell>
          <cell r="G3527" t="str">
            <v>COM</v>
          </cell>
          <cell r="H3527" t="str">
            <v>NÃO</v>
          </cell>
          <cell r="I3527" t="n">
            <v>1.4830740109212091</v>
          </cell>
        </row>
        <row r="3528">
          <cell r="A3528" t="n">
            <v>92455140</v>
          </cell>
          <cell r="B3528" t="n">
            <v>20</v>
          </cell>
          <cell r="C3528" t="str">
            <v xml:space="preserve">HIPROMELOSE+DEXTRANA+GLICEROL SOL. OFT. FR. GTS. X 15 ML</v>
          </cell>
          <cell r="D3528" t="str">
            <v xml:space="preserve">TRISORB SOL. OFT. FR. GTS. X 15 ML</v>
          </cell>
          <cell r="E3528" t="str">
            <v>ALCON</v>
          </cell>
          <cell r="F3528" t="n">
            <v>300</v>
          </cell>
          <cell r="G3528" t="str">
            <v>GTS</v>
          </cell>
          <cell r="H3528" t="str">
            <v>SIM</v>
          </cell>
          <cell r="I3528" t="n">
            <v>0.063741396060369729</v>
          </cell>
        </row>
        <row r="3529">
          <cell r="A3529" t="n">
            <v>90289439</v>
          </cell>
          <cell r="B3529" t="n">
            <v>20</v>
          </cell>
          <cell r="C3529" t="str">
            <v xml:space="preserve">CLORIDRATO DE RANITIDINA - 150MG</v>
          </cell>
          <cell r="D3529" t="str">
            <v xml:space="preserve">CLORIDRATO DE RANITIDINA - 150MG</v>
          </cell>
          <cell r="E3529" t="str">
            <v>MEDQUIMICA</v>
          </cell>
          <cell r="F3529" t="n">
            <v>1</v>
          </cell>
          <cell r="G3529" t="str">
            <v>COM</v>
          </cell>
          <cell r="H3529" t="str">
            <v>NÃO</v>
          </cell>
          <cell r="I3529" t="n">
            <v>1.1979167087651756</v>
          </cell>
        </row>
        <row r="3530">
          <cell r="A3530" t="n">
            <v>90216512</v>
          </cell>
          <cell r="B3530" t="n">
            <v>20</v>
          </cell>
          <cell r="C3530" t="str">
            <v xml:space="preserve">CETOROLACO DE TROMETAMOL - 60MG (30MGML) SOL. INJ.</v>
          </cell>
          <cell r="D3530" t="str">
            <v xml:space="preserve">TORAGESIC - 60MG (30MGML) SOL. INJ.</v>
          </cell>
          <cell r="E3530" t="str">
            <v xml:space="preserve">SIGMA PHARMA</v>
          </cell>
          <cell r="F3530" t="n">
            <v>1</v>
          </cell>
          <cell r="G3530" t="str">
            <v>AMP</v>
          </cell>
          <cell r="H3530" t="str">
            <v>NÃO</v>
          </cell>
          <cell r="I3530" t="n">
            <v>19.151270328208795</v>
          </cell>
        </row>
        <row r="3531">
          <cell r="A3531" t="n">
            <v>90433017</v>
          </cell>
          <cell r="B3531" t="n">
            <v>20</v>
          </cell>
          <cell r="C3531" t="str">
            <v xml:space="preserve">CLORETO DE BENZALCONIO + SORO FISIOLOGICO INFANTIL - 30ML</v>
          </cell>
          <cell r="D3531" t="str">
            <v xml:space="preserve">SORINE INFANTIL - 30ML</v>
          </cell>
          <cell r="E3531" t="str">
            <v xml:space="preserve">ACHÉ LABORATÓRIOS FARMACÊUTICO</v>
          </cell>
          <cell r="F3531" t="n">
            <v>600</v>
          </cell>
          <cell r="G3531" t="str">
            <v>GTS</v>
          </cell>
          <cell r="H3531" t="str">
            <v>SIM</v>
          </cell>
          <cell r="I3531" t="n">
            <v>0.01570393887125749</v>
          </cell>
        </row>
        <row r="3532">
          <cell r="A3532" t="n">
            <v>92389961</v>
          </cell>
          <cell r="B3532" t="n">
            <v>20</v>
          </cell>
          <cell r="C3532" t="str">
            <v xml:space="preserve">FRUTOSE+ÁCIDO ASCÓRBICO+RIBOFLAVINA+PIRIDOXINA+NICOTINAMIDA</v>
          </cell>
          <cell r="D3532" t="str">
            <v xml:space="preserve">BIOFRUCTOSE SOL. INJ. CX. 50 AMP X 2 ML.</v>
          </cell>
          <cell r="E3532" t="str">
            <v>BUNKER</v>
          </cell>
          <cell r="F3532" t="n">
            <v>1</v>
          </cell>
          <cell r="G3532" t="str">
            <v>UN</v>
          </cell>
          <cell r="H3532" t="str">
            <v>NÃO</v>
          </cell>
          <cell r="I3532" t="n">
            <v>9.4851790782395256</v>
          </cell>
        </row>
        <row r="3533">
          <cell r="A3533" t="n">
            <v>90202988</v>
          </cell>
          <cell r="B3533" t="n">
            <v>20</v>
          </cell>
          <cell r="C3533" t="str">
            <v xml:space="preserve">TIAMAZOL 5 MG CX. 100 CP.</v>
          </cell>
          <cell r="D3533" t="str">
            <v xml:space="preserve">TAPAZOL 5 MG CX. 100 CP.</v>
          </cell>
          <cell r="E3533" t="str">
            <v xml:space="preserve">BIOLAB SANUS</v>
          </cell>
          <cell r="F3533" t="n">
            <v>1</v>
          </cell>
          <cell r="G3533" t="str">
            <v>COM</v>
          </cell>
          <cell r="H3533" t="str">
            <v>NÃO</v>
          </cell>
          <cell r="I3533" t="n">
            <v>0.21803987745978609</v>
          </cell>
        </row>
        <row r="3534">
          <cell r="A3534" t="n">
            <v>92396151</v>
          </cell>
          <cell r="B3534" t="n">
            <v>20</v>
          </cell>
          <cell r="C3534" t="str">
            <v xml:space="preserve">VITAMINA C - 1GRA</v>
          </cell>
          <cell r="D3534" t="str">
            <v xml:space="preserve">CENEVIT - 1GRA</v>
          </cell>
          <cell r="E3534" t="str">
            <v>LEGRAND</v>
          </cell>
          <cell r="F3534" t="n">
            <v>1</v>
          </cell>
          <cell r="G3534" t="str">
            <v>COM</v>
          </cell>
          <cell r="H3534" t="str">
            <v>NÃO</v>
          </cell>
          <cell r="I3534" t="n">
            <v>1.0530963927701751</v>
          </cell>
        </row>
        <row r="3535">
          <cell r="A3535" t="n">
            <v>92400132</v>
          </cell>
          <cell r="B3535" t="n">
            <v>20</v>
          </cell>
          <cell r="C3535" t="str">
            <v xml:space="preserve">PROPIONATO DE CLOBETASOL - 30GRA CREME</v>
          </cell>
          <cell r="D3535" t="str">
            <v xml:space="preserve">CLOBESOL - 30GRA CREME</v>
          </cell>
          <cell r="E3535" t="str">
            <v>VALEANT</v>
          </cell>
          <cell r="F3535" t="n">
            <v>30</v>
          </cell>
          <cell r="G3535" t="str">
            <v>G</v>
          </cell>
          <cell r="H3535" t="str">
            <v>SIM</v>
          </cell>
          <cell r="I3535" t="n">
            <v>0.7426319898382383</v>
          </cell>
        </row>
        <row r="3536">
          <cell r="A3536" t="n">
            <v>92267955</v>
          </cell>
          <cell r="B3536" t="n">
            <v>20</v>
          </cell>
          <cell r="C3536" t="str">
            <v xml:space="preserve">CARVEDILOL - 25MG</v>
          </cell>
          <cell r="D3536" t="str">
            <v xml:space="preserve">CARDILOL - 25MG</v>
          </cell>
          <cell r="E3536" t="str">
            <v>LIBBS</v>
          </cell>
          <cell r="F3536" t="n">
            <v>1</v>
          </cell>
          <cell r="G3536" t="str">
            <v>COM</v>
          </cell>
          <cell r="H3536" t="str">
            <v>NÃO</v>
          </cell>
          <cell r="I3536" t="n">
            <v>1.4564667519216747</v>
          </cell>
        </row>
        <row r="3537">
          <cell r="A3537" t="n">
            <v>92366910</v>
          </cell>
          <cell r="B3537" t="n">
            <v>20</v>
          </cell>
          <cell r="C3537" t="str">
            <v xml:space="preserve">SALBUTAMOL - 100ML XPE</v>
          </cell>
          <cell r="D3537" t="str">
            <v xml:space="preserve">AEROJET - 100ML XPE</v>
          </cell>
          <cell r="E3537" t="str">
            <v>CHIESI</v>
          </cell>
          <cell r="F3537" t="n">
            <v>100</v>
          </cell>
          <cell r="G3537" t="str">
            <v>ML</v>
          </cell>
          <cell r="H3537" t="str">
            <v>SIM</v>
          </cell>
          <cell r="I3537" t="n">
            <v>0.062815755485029962</v>
          </cell>
        </row>
        <row r="3538">
          <cell r="A3538" t="n">
            <v>90139534</v>
          </cell>
          <cell r="B3538" t="n">
            <v>20</v>
          </cell>
          <cell r="C3538" t="str">
            <v xml:space="preserve">FOSFATO DISSÓDICO DE DEXAMETASONA+ACETATO DE DEXAMETASONA</v>
          </cell>
          <cell r="D3538" t="str">
            <v xml:space="preserve">DUO-DECADRON 2 MGML + 8 MGML SUSP. INJ. FA X 2 ML + SER. DOS.</v>
          </cell>
          <cell r="E3538" t="str">
            <v xml:space="preserve">ACHÉ LABORATÓRIOS FARMACÊUTICO</v>
          </cell>
          <cell r="F3538" t="n">
            <v>1</v>
          </cell>
          <cell r="G3538" t="str">
            <v>FA</v>
          </cell>
          <cell r="H3538" t="str">
            <v>NÃO</v>
          </cell>
          <cell r="I3538" t="n">
            <v>9.3569420299994182</v>
          </cell>
        </row>
        <row r="3539">
          <cell r="A3539" t="n">
            <v>90171233</v>
          </cell>
          <cell r="B3539" t="n">
            <v>20</v>
          </cell>
          <cell r="C3539" t="str">
            <v>AMOXICILINA</v>
          </cell>
          <cell r="D3539" t="str">
            <v xml:space="preserve">AMOXICILINA 500 MG CX. 21 CAP.</v>
          </cell>
          <cell r="E3539" t="str">
            <v xml:space="preserve">TEUTO BRAS.</v>
          </cell>
          <cell r="F3539" t="n">
            <v>1</v>
          </cell>
          <cell r="G3539" t="str">
            <v>CAP</v>
          </cell>
          <cell r="H3539" t="str">
            <v>NÃO</v>
          </cell>
          <cell r="I3539" t="n">
            <v>0.88991392538243652</v>
          </cell>
        </row>
        <row r="3540">
          <cell r="A3540" t="n">
            <v>92393870</v>
          </cell>
          <cell r="B3540" t="n">
            <v>20</v>
          </cell>
          <cell r="C3540" t="str">
            <v xml:space="preserve">CAPTOPRIL - 25MG</v>
          </cell>
          <cell r="D3540" t="str">
            <v xml:space="preserve">CAPTOPRIL - 25MG</v>
          </cell>
          <cell r="E3540" t="str">
            <v>MEDLEY</v>
          </cell>
          <cell r="F3540" t="n">
            <v>1</v>
          </cell>
          <cell r="G3540" t="str">
            <v>COM</v>
          </cell>
          <cell r="H3540" t="str">
            <v>NÃO</v>
          </cell>
          <cell r="I3540" t="n">
            <v>0.74661260125330509</v>
          </cell>
        </row>
        <row r="3541">
          <cell r="A3541" t="n">
            <v>92249205</v>
          </cell>
          <cell r="B3541" t="n">
            <v>20</v>
          </cell>
          <cell r="C3541" t="str">
            <v xml:space="preserve">CLORIDRATO DE RANITIDINA - 300MG  20 CPR</v>
          </cell>
          <cell r="D3541" t="str">
            <v xml:space="preserve">ANTAK - 300MG</v>
          </cell>
          <cell r="E3541" t="str">
            <v>GLAXOSMITKLINE</v>
          </cell>
          <cell r="F3541" t="n">
            <v>1</v>
          </cell>
          <cell r="G3541" t="str">
            <v>COM</v>
          </cell>
          <cell r="H3541" t="str">
            <v>NÃO</v>
          </cell>
          <cell r="I3541" t="n">
            <v>6.2212821873170796</v>
          </cell>
        </row>
        <row r="3542">
          <cell r="A3542" t="n">
            <v>90179633</v>
          </cell>
          <cell r="B3542" t="n">
            <v>20</v>
          </cell>
          <cell r="C3542" t="str">
            <v xml:space="preserve">DIMETICONA - 40MG</v>
          </cell>
          <cell r="D3542" t="str">
            <v xml:space="preserve">DIMETICONA - 40MG</v>
          </cell>
          <cell r="E3542" t="str">
            <v>MEDLEY</v>
          </cell>
          <cell r="F3542" t="n">
            <v>1</v>
          </cell>
          <cell r="G3542" t="str">
            <v>COM</v>
          </cell>
          <cell r="H3542" t="str">
            <v>NÃO</v>
          </cell>
          <cell r="I3542" t="n">
            <v>0.50311133999640689</v>
          </cell>
        </row>
        <row r="3543">
          <cell r="A3543" t="n">
            <v>90125746</v>
          </cell>
          <cell r="B3543" t="n">
            <v>20</v>
          </cell>
          <cell r="C3543" t="str">
            <v xml:space="preserve">OXCARBAZEPINA 300 MG CX. 20 CP. REV.</v>
          </cell>
          <cell r="D3543" t="str">
            <v xml:space="preserve">OXCARB 300 MG CX. 20 CP. REV.</v>
          </cell>
          <cell r="E3543" t="str">
            <v xml:space="preserve">UNIAO QUIMICA</v>
          </cell>
          <cell r="F3543" t="n">
            <v>1</v>
          </cell>
          <cell r="G3543" t="str">
            <v>COM</v>
          </cell>
          <cell r="H3543" t="str">
            <v>NÃO</v>
          </cell>
          <cell r="I3543" t="n">
            <v>1.3269876181343236</v>
          </cell>
        </row>
        <row r="3544">
          <cell r="A3544" t="n">
            <v>92465315</v>
          </cell>
          <cell r="B3544" t="n">
            <v>20</v>
          </cell>
          <cell r="C3544" t="str">
            <v xml:space="preserve">CLORIDRATO DE PROPRANOLOL - 40MG</v>
          </cell>
          <cell r="D3544" t="str">
            <v xml:space="preserve">CLORIDRATO DE PROPRANOLOL - 40MG</v>
          </cell>
          <cell r="E3544" t="str">
            <v xml:space="preserve">TEUTO BRAS.</v>
          </cell>
          <cell r="F3544" t="n">
            <v>1</v>
          </cell>
          <cell r="G3544" t="str">
            <v>COM</v>
          </cell>
          <cell r="H3544" t="str">
            <v>NÃO</v>
          </cell>
          <cell r="I3544" t="n">
            <v>0.18381537592864075</v>
          </cell>
        </row>
        <row r="3545">
          <cell r="A3545" t="n">
            <v>90293720</v>
          </cell>
          <cell r="B3545" t="n">
            <v>20</v>
          </cell>
          <cell r="C3545" t="str">
            <v xml:space="preserve">HIDRÓXIDO DE ALUMÍNIO 60 MGML SUSP. ORAL FR.  X 100 ML</v>
          </cell>
          <cell r="D3545" t="str">
            <v xml:space="preserve">HIDRÓXIDO DE ALUMÍNIO 60 MGML SUSP. ORAL FR.  X 100 ML</v>
          </cell>
          <cell r="E3545" t="str">
            <v xml:space="preserve">MARIOL INDUSTRIAL LTDA</v>
          </cell>
          <cell r="F3545" t="n">
            <v>100</v>
          </cell>
          <cell r="G3545" t="str">
            <v>ML</v>
          </cell>
          <cell r="H3545" t="str">
            <v>SIM</v>
          </cell>
          <cell r="I3545" t="n">
            <v>0.058821758109401601</v>
          </cell>
        </row>
        <row r="3546">
          <cell r="A3546" t="n">
            <v>90139364</v>
          </cell>
          <cell r="B3546" t="n">
            <v>20</v>
          </cell>
          <cell r="C3546" t="str">
            <v xml:space="preserve">ACEBROFILINA - 5MG  120ML PED.</v>
          </cell>
          <cell r="D3546" t="str">
            <v xml:space="preserve">BRONDILAT - 5MGML XPE PEDIÁTRICO FR. PLÁST. X 120 ML + CP MED. X 10 ML</v>
          </cell>
          <cell r="E3546" t="str">
            <v xml:space="preserve">ACHÉ LABORATÓRIOS FARMACÊUTICO</v>
          </cell>
          <cell r="F3546" t="n">
            <v>120</v>
          </cell>
          <cell r="G3546" t="str">
            <v>ML</v>
          </cell>
          <cell r="H3546" t="str">
            <v>SIM</v>
          </cell>
          <cell r="I3546" t="n">
            <v>0.15703938871257492</v>
          </cell>
        </row>
        <row r="3547">
          <cell r="A3547" t="n">
            <v>90162781</v>
          </cell>
          <cell r="B3547" t="n">
            <v>20</v>
          </cell>
          <cell r="C3547" t="str">
            <v xml:space="preserve">INSULINA HUMANA 100 UIML SOL. INJ. CX. 2 CARP. X  3 ML</v>
          </cell>
          <cell r="D3547" t="str">
            <v xml:space="preserve">HUMULIN R 100 UIML SOL. INJ. CX. 2 CARP. X  3 ML</v>
          </cell>
          <cell r="E3547" t="str">
            <v xml:space="preserve">ELI LILLY DO BRASIL LTDA</v>
          </cell>
          <cell r="F3547" t="n">
            <v>300</v>
          </cell>
          <cell r="G3547" t="str">
            <v>UI</v>
          </cell>
          <cell r="H3547" t="str">
            <v>SIM</v>
          </cell>
          <cell r="I3547" t="n">
            <v>0.092948631282059754</v>
          </cell>
        </row>
        <row r="3548">
          <cell r="A3548" t="n">
            <v>90265343</v>
          </cell>
          <cell r="B3548" t="n">
            <v>20</v>
          </cell>
          <cell r="C3548" t="str">
            <v xml:space="preserve">CLORIDRATO DE VENLAFAXINA  37,5 MG CX. 28 CP.</v>
          </cell>
          <cell r="D3548" t="str">
            <v xml:space="preserve">CLORIDRATO DE VENLAFAXINA  37,5 MG CX. 28 CP.</v>
          </cell>
          <cell r="E3548" t="str">
            <v>BIOSINTETICA</v>
          </cell>
          <cell r="F3548" t="n">
            <v>1</v>
          </cell>
          <cell r="G3548" t="str">
            <v>COM</v>
          </cell>
          <cell r="H3548" t="str">
            <v>NÃO</v>
          </cell>
          <cell r="I3548" t="n">
            <v>2.610560734407144</v>
          </cell>
        </row>
        <row r="3549">
          <cell r="A3549" t="n">
            <v>90341015</v>
          </cell>
          <cell r="B3549" t="n">
            <v>20</v>
          </cell>
          <cell r="C3549" t="str">
            <v xml:space="preserve">PIRACETAM - 800MG</v>
          </cell>
          <cell r="D3549" t="str">
            <v xml:space="preserve">NOOTROPIL - 800MG</v>
          </cell>
          <cell r="E3549" t="str">
            <v>SANOFI-AVENTIS</v>
          </cell>
          <cell r="F3549" t="n">
            <v>1</v>
          </cell>
          <cell r="G3549" t="str">
            <v>COM</v>
          </cell>
          <cell r="H3549" t="str">
            <v>NÃO</v>
          </cell>
          <cell r="I3549" t="n">
            <v>0.91108393031142298</v>
          </cell>
        </row>
        <row r="3550">
          <cell r="A3550" t="n">
            <v>90298489</v>
          </cell>
          <cell r="B3550" t="n">
            <v>20</v>
          </cell>
          <cell r="C3550" t="str">
            <v xml:space="preserve">CLORETO DE SODIO 9,0 MGML SOL. NASAL GOTAS X 50 M</v>
          </cell>
          <cell r="D3550" t="str">
            <v xml:space="preserve">RINOSORO SIC 9,0 MGML SOL. NASAL GOTAS X 50 M</v>
          </cell>
          <cell r="E3550" t="str">
            <v>FARMASA</v>
          </cell>
          <cell r="F3550" t="n">
            <v>1000</v>
          </cell>
          <cell r="G3550" t="str">
            <v>GTS</v>
          </cell>
          <cell r="H3550" t="str">
            <v>SIM</v>
          </cell>
          <cell r="I3550" t="n">
            <v>0.016188481020760242</v>
          </cell>
        </row>
        <row r="3551">
          <cell r="A3551" t="n">
            <v>90291450</v>
          </cell>
          <cell r="B3551" t="n">
            <v>20</v>
          </cell>
          <cell r="C3551" t="str">
            <v xml:space="preserve">DIMETICONA - 40MG</v>
          </cell>
          <cell r="D3551" t="str">
            <v xml:space="preserve">DIMETICONA - 40MG</v>
          </cell>
          <cell r="E3551" t="str">
            <v>CIFARMA</v>
          </cell>
          <cell r="F3551" t="n">
            <v>1</v>
          </cell>
          <cell r="G3551" t="str">
            <v>COM</v>
          </cell>
          <cell r="H3551" t="str">
            <v>NÃO</v>
          </cell>
          <cell r="I3551" t="n">
            <v>0.51818813476184633</v>
          </cell>
        </row>
        <row r="3552">
          <cell r="A3552" t="n">
            <v>90296648</v>
          </cell>
          <cell r="B3552" t="n">
            <v>20</v>
          </cell>
          <cell r="C3552" t="str">
            <v xml:space="preserve">OCITOCINA 5 UIML SOL. INJ. AMP X 1 ML</v>
          </cell>
          <cell r="D3552" t="str">
            <v xml:space="preserve">OCITOC 5 UIML SOL. INJ. AMP X 1 ML</v>
          </cell>
          <cell r="E3552" t="str">
            <v>BIOCHIMICO</v>
          </cell>
          <cell r="F3552" t="n">
            <v>1</v>
          </cell>
          <cell r="G3552" t="str">
            <v>AMP</v>
          </cell>
          <cell r="H3552" t="str">
            <v>NÃO</v>
          </cell>
          <cell r="I3552" t="n">
            <v>1.648659105644362</v>
          </cell>
        </row>
        <row r="3553">
          <cell r="A3553" t="n">
            <v>92427197</v>
          </cell>
          <cell r="B3553" t="n">
            <v>20</v>
          </cell>
          <cell r="C3553" t="str">
            <v xml:space="preserve">MONTELUCASTE SODICO - 5MG</v>
          </cell>
          <cell r="D3553" t="str">
            <v xml:space="preserve">SINGULAIR - 5MG</v>
          </cell>
          <cell r="E3553" t="str">
            <v xml:space="preserve">MERCK SHARP &amp; DOHME</v>
          </cell>
          <cell r="F3553" t="n">
            <v>1</v>
          </cell>
          <cell r="G3553" t="str">
            <v>COM</v>
          </cell>
          <cell r="H3553" t="str">
            <v>NÃO</v>
          </cell>
          <cell r="I3553" t="n">
            <v>3.6107902231613203</v>
          </cell>
        </row>
        <row r="3554">
          <cell r="A3554" t="n">
            <v>92399673</v>
          </cell>
          <cell r="B3554" t="n">
            <v>20</v>
          </cell>
          <cell r="C3554" t="str">
            <v xml:space="preserve">AMOXICILINA + CLAVULANATO DE POTASSIO - 200MG  70ML SUSP.</v>
          </cell>
          <cell r="D3554" t="str">
            <v xml:space="preserve">CLAVULIN BD - 200MG  70ML SUSP.</v>
          </cell>
          <cell r="E3554" t="str">
            <v>GLAXOSMITKLINE</v>
          </cell>
          <cell r="F3554" t="n">
            <v>70</v>
          </cell>
          <cell r="G3554" t="str">
            <v>ML</v>
          </cell>
          <cell r="H3554" t="str">
            <v>SIM</v>
          </cell>
          <cell r="I3554" t="n">
            <v>0.81983093169421506</v>
          </cell>
        </row>
        <row r="3555">
          <cell r="A3555" t="n">
            <v>90155696</v>
          </cell>
          <cell r="B3555" t="n">
            <v>20</v>
          </cell>
          <cell r="C3555" t="str">
            <v xml:space="preserve">DIPIRONA SÓDICA  320 MG. CX. 200 CP</v>
          </cell>
          <cell r="D3555" t="str">
            <v xml:space="preserve">CONMEL 320 MG.</v>
          </cell>
          <cell r="E3555" t="str">
            <v>FARMASA</v>
          </cell>
          <cell r="F3555" t="n">
            <v>1</v>
          </cell>
          <cell r="G3555" t="str">
            <v>COM</v>
          </cell>
          <cell r="H3555" t="str">
            <v>NÃO</v>
          </cell>
          <cell r="I3555" t="n">
            <v>0.2646979114923072</v>
          </cell>
        </row>
        <row r="3556">
          <cell r="A3556" t="n">
            <v>92401694</v>
          </cell>
          <cell r="B3556" t="n">
            <v>20</v>
          </cell>
          <cell r="C3556" t="str">
            <v xml:space="preserve">CLORIDRATO DE METFORMINA - 850MG</v>
          </cell>
          <cell r="D3556" t="str">
            <v xml:space="preserve">CLORIDRATO DE METFORMINA - 850MG</v>
          </cell>
          <cell r="E3556" t="str">
            <v xml:space="preserve">MERCK S.A.</v>
          </cell>
          <cell r="F3556" t="n">
            <v>1</v>
          </cell>
          <cell r="G3556" t="str">
            <v>COM</v>
          </cell>
          <cell r="H3556" t="str">
            <v>NÃO</v>
          </cell>
          <cell r="I3556" t="n">
            <v>0.48646944531390451</v>
          </cell>
        </row>
        <row r="3557">
          <cell r="A3557" t="n">
            <v>90238621</v>
          </cell>
          <cell r="B3557" t="n">
            <v>20</v>
          </cell>
          <cell r="C3557" t="str">
            <v xml:space="preserve">LEVOFLOXACINO 500 MG CX.7 CP. REV.</v>
          </cell>
          <cell r="D3557" t="str">
            <v xml:space="preserve">LEVOFLOXACINO 500 MG CX.7 CP. REV.</v>
          </cell>
          <cell r="E3557" t="str">
            <v>GERMED</v>
          </cell>
          <cell r="F3557" t="n">
            <v>1</v>
          </cell>
          <cell r="G3557" t="str">
            <v>COM</v>
          </cell>
          <cell r="H3557" t="str">
            <v>NÃO</v>
          </cell>
          <cell r="I3557" t="n">
            <v>8.9989868233795054</v>
          </cell>
        </row>
        <row r="3558">
          <cell r="A3558" t="n">
            <v>90242769</v>
          </cell>
          <cell r="B3558" t="n">
            <v>20</v>
          </cell>
          <cell r="C3558" t="str">
            <v xml:space="preserve">PARACETAMOL 500 MG CX. 500 CP.</v>
          </cell>
          <cell r="D3558" t="str">
            <v xml:space="preserve">TYLAFLEX 500 MG CX. 500 CP.</v>
          </cell>
          <cell r="E3558" t="str">
            <v>MEDQUIMICA</v>
          </cell>
          <cell r="F3558" t="n">
            <v>1</v>
          </cell>
          <cell r="G3558" t="str">
            <v>COM</v>
          </cell>
          <cell r="H3558" t="str">
            <v>NÃO</v>
          </cell>
          <cell r="I3558" t="n">
            <v>0.35972820017428347</v>
          </cell>
        </row>
        <row r="3559">
          <cell r="A3559" t="n">
            <v>90284704</v>
          </cell>
          <cell r="B3559" t="n">
            <v>20</v>
          </cell>
          <cell r="C3559" t="str">
            <v xml:space="preserve">CLORETO DE CÁLCIO+CLORETO DE POTÁSSIO+CLORETO DE SÓDIO+LACTATO DE SÓDIO - 250ML</v>
          </cell>
          <cell r="D3559" t="str">
            <v xml:space="preserve">RINGER CLACTATO SOL. INJ. SIST. FECH. CX. 48 FR. X 250ML</v>
          </cell>
          <cell r="E3559" t="str">
            <v>EQUIPLEX</v>
          </cell>
          <cell r="F3559" t="n">
            <v>1</v>
          </cell>
          <cell r="G3559" t="str">
            <v>UN</v>
          </cell>
          <cell r="H3559" t="str">
            <v>NÃO</v>
          </cell>
          <cell r="I3559" t="n">
            <v>5.9915882961607183</v>
          </cell>
        </row>
        <row r="3560">
          <cell r="A3560" t="n">
            <v>92467474</v>
          </cell>
          <cell r="B3560" t="n">
            <v>20</v>
          </cell>
          <cell r="C3560" t="str">
            <v xml:space="preserve">DICLOFENACO POTASSICO - 50MG</v>
          </cell>
          <cell r="D3560" t="str">
            <v xml:space="preserve">DICLOFENACO POTASSICO - 50MG</v>
          </cell>
          <cell r="E3560" t="str">
            <v>NOVARTIS</v>
          </cell>
          <cell r="F3560" t="n">
            <v>1</v>
          </cell>
          <cell r="G3560" t="str">
            <v>DRG</v>
          </cell>
          <cell r="H3560" t="str">
            <v>NÃO</v>
          </cell>
          <cell r="I3560" t="n">
            <v>0.89036645614181309</v>
          </cell>
        </row>
        <row r="3561">
          <cell r="A3561" t="n">
            <v>90819012</v>
          </cell>
          <cell r="B3561" t="n">
            <v>20</v>
          </cell>
          <cell r="C3561" t="str">
            <v xml:space="preserve">CARNABOL - 120ML SUSP</v>
          </cell>
          <cell r="D3561" t="str">
            <v xml:space="preserve">CARNABOL - 120ML SUSP</v>
          </cell>
          <cell r="E3561" t="str">
            <v xml:space="preserve">ACHÉ LABORATÓRIOS FARMACÊUTICO</v>
          </cell>
          <cell r="F3561" t="n">
            <v>120</v>
          </cell>
          <cell r="G3561" t="str">
            <v>ML</v>
          </cell>
          <cell r="H3561" t="str">
            <v>SIM</v>
          </cell>
          <cell r="I3561" t="n">
            <v>0.078441944356534912</v>
          </cell>
        </row>
        <row r="3562">
          <cell r="A3562" t="n">
            <v>92378811</v>
          </cell>
          <cell r="B3562" t="n">
            <v>20</v>
          </cell>
          <cell r="C3562" t="str">
            <v xml:space="preserve">ACETILCISTEINA - 100MG</v>
          </cell>
          <cell r="D3562" t="str">
            <v xml:space="preserve">FLUIMUCIL - 100MG</v>
          </cell>
          <cell r="E3562" t="str">
            <v>ZAMBON</v>
          </cell>
          <cell r="F3562" t="n">
            <v>1</v>
          </cell>
          <cell r="G3562" t="str">
            <v>ENV</v>
          </cell>
          <cell r="H3562" t="str">
            <v>NÃO</v>
          </cell>
          <cell r="I3562" t="n">
            <v>1.9749946845327493</v>
          </cell>
        </row>
        <row r="3563">
          <cell r="A3563" t="n">
            <v>90157990</v>
          </cell>
          <cell r="B3563" t="n">
            <v>20</v>
          </cell>
          <cell r="C3563" t="str">
            <v xml:space="preserve">SINVASTATINA 20 MG CX. 30 CP. REV.</v>
          </cell>
          <cell r="D3563" t="str">
            <v xml:space="preserve">CLINFAR 20 MG CX. 30 CP. REV.</v>
          </cell>
          <cell r="E3563" t="str">
            <v xml:space="preserve">MERCK S.A.</v>
          </cell>
          <cell r="F3563" t="n">
            <v>1</v>
          </cell>
          <cell r="G3563" t="str">
            <v>COM</v>
          </cell>
          <cell r="H3563" t="str">
            <v>NÃO</v>
          </cell>
          <cell r="I3563" t="n">
            <v>0.98740899159688167</v>
          </cell>
        </row>
        <row r="3564">
          <cell r="A3564" t="n">
            <v>90187733</v>
          </cell>
          <cell r="B3564" t="n">
            <v>20</v>
          </cell>
          <cell r="C3564" t="str">
            <v xml:space="preserve">PARACETAMOL+CAFEÍNA 500 MG + 65 MG CX. 20 CP. REV.</v>
          </cell>
          <cell r="D3564" t="str">
            <v xml:space="preserve">EXCEDRIN 500 MG + 65 MG CX. 20 CP. REV.</v>
          </cell>
          <cell r="E3564" t="str">
            <v>NOVARTIS</v>
          </cell>
          <cell r="F3564" t="n">
            <v>1</v>
          </cell>
          <cell r="G3564" t="str">
            <v>COM</v>
          </cell>
          <cell r="H3564" t="str">
            <v>NÃO</v>
          </cell>
          <cell r="I3564" t="n">
            <v>1.4761702538982042</v>
          </cell>
        </row>
        <row r="3565">
          <cell r="A3565" t="n">
            <v>90277171</v>
          </cell>
          <cell r="B3565" t="n">
            <v>20</v>
          </cell>
          <cell r="C3565" t="str">
            <v xml:space="preserve">FERRIPOLIMALTOSE 100 MG CX. 30 CP MAST.</v>
          </cell>
          <cell r="D3565" t="str">
            <v xml:space="preserve">NORIPURUM 100 MG CX. 30 CP MAST.</v>
          </cell>
          <cell r="E3565" t="str">
            <v xml:space="preserve">NYCOMED PHARMA</v>
          </cell>
          <cell r="F3565" t="n">
            <v>1</v>
          </cell>
          <cell r="G3565" t="str">
            <v xml:space="preserve">COM MST</v>
          </cell>
          <cell r="H3565" t="str">
            <v>NÃO</v>
          </cell>
          <cell r="I3565" t="n">
            <v>1.4722880950612722</v>
          </cell>
        </row>
        <row r="3566">
          <cell r="A3566" t="n">
            <v>90173295</v>
          </cell>
          <cell r="B3566" t="n">
            <v>20</v>
          </cell>
          <cell r="C3566" t="str">
            <v xml:space="preserve">FENITOÍNA 100 MG CX. 100 CP.</v>
          </cell>
          <cell r="D3566" t="str">
            <v xml:space="preserve">FENITOÍNA 100 MG CX. 100 CP.</v>
          </cell>
          <cell r="E3566" t="str">
            <v xml:space="preserve">TEUTO BRAS.</v>
          </cell>
          <cell r="F3566" t="n">
            <v>1</v>
          </cell>
          <cell r="G3566" t="str">
            <v>COM</v>
          </cell>
          <cell r="H3566" t="str">
            <v>NÃO</v>
          </cell>
          <cell r="I3566" t="n">
            <v>0.2174243083876268</v>
          </cell>
        </row>
        <row r="3567">
          <cell r="A3567" t="n">
            <v>90312023</v>
          </cell>
          <cell r="B3567" t="n">
            <v>20</v>
          </cell>
          <cell r="C3567" t="str">
            <v xml:space="preserve">ÁCIDO ACÉTICO 2% SOL. FR. X 1000 ML</v>
          </cell>
          <cell r="D3567" t="str">
            <v xml:space="preserve">ÁCIDO ACÉTICO 2% SOL. FR. X 1000 ML</v>
          </cell>
          <cell r="E3567" t="str">
            <v>MIYAKO</v>
          </cell>
          <cell r="F3567" t="n">
            <v>1</v>
          </cell>
          <cell r="G3567" t="str">
            <v>ML</v>
          </cell>
          <cell r="H3567" t="str">
            <v>SIM</v>
          </cell>
          <cell r="I3567" t="n">
            <v>0.01570393887125749</v>
          </cell>
        </row>
        <row r="3568">
          <cell r="A3568" t="n">
            <v>90270282</v>
          </cell>
          <cell r="B3568" t="n">
            <v>20</v>
          </cell>
          <cell r="C3568" t="str">
            <v xml:space="preserve">HALOPERIDOL 2 MGML SOL. ORAL 10 FR. GTS. X 20 ML</v>
          </cell>
          <cell r="D3568" t="str">
            <v xml:space="preserve">HALO 2 MGML SOL. ORAL 10 FR. GTS. X 20 ML</v>
          </cell>
          <cell r="E3568" t="str">
            <v>CRISTALIA</v>
          </cell>
          <cell r="F3568" t="n">
            <v>400</v>
          </cell>
          <cell r="G3568" t="str">
            <v>GTS</v>
          </cell>
          <cell r="H3568" t="str">
            <v>SIM</v>
          </cell>
          <cell r="I3568" t="n">
            <v>0.013198068901627049</v>
          </cell>
        </row>
        <row r="3569">
          <cell r="A3569" t="n">
            <v>90258967</v>
          </cell>
          <cell r="B3569" t="n">
            <v>20</v>
          </cell>
          <cell r="C3569" t="str">
            <v xml:space="preserve">LACTOGLICONATO DE CÁLCIO+CARBONATO DE CÁLCIO - 500MG CP.  EFERV.</v>
          </cell>
          <cell r="D3569" t="str">
            <v xml:space="preserve">CALCIUM SANDOZ F - 500MG CP.  EFERV.</v>
          </cell>
          <cell r="E3569" t="str">
            <v>NOVARTIS</v>
          </cell>
          <cell r="F3569" t="n">
            <v>1</v>
          </cell>
          <cell r="G3569" t="str">
            <v xml:space="preserve">COM EFEV</v>
          </cell>
          <cell r="H3569" t="str">
            <v>NÃO</v>
          </cell>
          <cell r="I3569" t="n">
            <v>1.4558385132076896</v>
          </cell>
        </row>
        <row r="3570">
          <cell r="A3570" t="n">
            <v>90126998</v>
          </cell>
          <cell r="B3570" t="n">
            <v>20</v>
          </cell>
          <cell r="C3570" t="str">
            <v xml:space="preserve">BROMAZEPAM - 6MG</v>
          </cell>
          <cell r="D3570" t="str">
            <v xml:space="preserve">BROMAZEPAM - 6MG</v>
          </cell>
          <cell r="E3570" t="str">
            <v>BIOSINTETICA</v>
          </cell>
          <cell r="F3570" t="n">
            <v>1</v>
          </cell>
          <cell r="G3570" t="str">
            <v>COM</v>
          </cell>
          <cell r="H3570" t="str">
            <v>NÃO</v>
          </cell>
          <cell r="I3570" t="n">
            <v>0.69592555247635157</v>
          </cell>
        </row>
        <row r="3571">
          <cell r="A3571" t="n">
            <v>90224183</v>
          </cell>
          <cell r="B3571" t="n">
            <v>20</v>
          </cell>
          <cell r="C3571" t="str">
            <v xml:space="preserve">CLORIDRATO DE CIPROFLOXACINO</v>
          </cell>
          <cell r="D3571" t="str">
            <v xml:space="preserve">CLORIDRATO  DE  CIPROFLOXACINO 500 MG CX. 6  CP. REV.</v>
          </cell>
          <cell r="E3571" t="str">
            <v xml:space="preserve">PRATI DONADUZZI</v>
          </cell>
          <cell r="F3571" t="n">
            <v>1</v>
          </cell>
          <cell r="G3571" t="str">
            <v>COM</v>
          </cell>
          <cell r="H3571" t="str">
            <v>NÃO</v>
          </cell>
          <cell r="I3571" t="n">
            <v>5.7569045834786872</v>
          </cell>
        </row>
        <row r="3572">
          <cell r="A3572" t="n">
            <v>92393977</v>
          </cell>
          <cell r="B3572" t="n">
            <v>20</v>
          </cell>
          <cell r="C3572" t="str">
            <v xml:space="preserve">CAPTOPRIL - 50MG</v>
          </cell>
          <cell r="D3572" t="str">
            <v xml:space="preserve">CAPTOPRIL - 50MG</v>
          </cell>
          <cell r="E3572" t="str">
            <v>MEDLEY</v>
          </cell>
          <cell r="F3572" t="n">
            <v>1</v>
          </cell>
          <cell r="G3572" t="str">
            <v>COM</v>
          </cell>
          <cell r="H3572" t="str">
            <v>NÃO</v>
          </cell>
          <cell r="I3572" t="n">
            <v>1.5581480373982013</v>
          </cell>
        </row>
        <row r="3573">
          <cell r="A3573" t="n">
            <v>90269543</v>
          </cell>
          <cell r="B3573" t="n">
            <v>20</v>
          </cell>
          <cell r="C3573" t="str">
            <v>PANTOPRAZOL</v>
          </cell>
          <cell r="D3573" t="str">
            <v xml:space="preserve">PANTOPRAZOL 20 MG CX. 14 CP. REV.</v>
          </cell>
          <cell r="E3573" t="str">
            <v>GERMED</v>
          </cell>
          <cell r="F3573" t="n">
            <v>1</v>
          </cell>
          <cell r="G3573" t="str">
            <v>COM</v>
          </cell>
          <cell r="H3573" t="str">
            <v>NÃO</v>
          </cell>
          <cell r="I3573" t="n">
            <v>2.1416325452058</v>
          </cell>
        </row>
        <row r="3574">
          <cell r="A3574" t="n">
            <v>90309693</v>
          </cell>
          <cell r="B3574" t="n">
            <v>20</v>
          </cell>
          <cell r="C3574" t="str">
            <v xml:space="preserve">MESILATO DE DOXAZOSINA 2 MG CX. 30 CP.</v>
          </cell>
          <cell r="D3574" t="str">
            <v xml:space="preserve">MESILATO DE DOXAZOSINA 2 MG CX. 30 CP.</v>
          </cell>
          <cell r="E3574" t="str">
            <v xml:space="preserve">TEUTO BRAS.</v>
          </cell>
          <cell r="F3574" t="n">
            <v>1</v>
          </cell>
          <cell r="G3574" t="str">
            <v>COM</v>
          </cell>
          <cell r="H3574" t="str">
            <v>NÃO</v>
          </cell>
          <cell r="I3574" t="n">
            <v>1.2235713256962253</v>
          </cell>
        </row>
        <row r="3575">
          <cell r="A3575" t="n">
            <v>90259564</v>
          </cell>
          <cell r="B3575" t="n">
            <v>20</v>
          </cell>
          <cell r="C3575" t="str">
            <v xml:space="preserve">HALOPERIDOL 5 MGML SOL. INJ.  CX. 25 AMP. X 1 ML</v>
          </cell>
          <cell r="D3575" t="str">
            <v xml:space="preserve">HALOPER  5 MGML SOL. INJ.  CX. 25 AMP. X 1 ML</v>
          </cell>
          <cell r="E3575" t="str">
            <v xml:space="preserve">TEUTO BRAS.</v>
          </cell>
          <cell r="F3575" t="n">
            <v>1</v>
          </cell>
          <cell r="G3575" t="str">
            <v>AMP</v>
          </cell>
          <cell r="H3575" t="str">
            <v>NÃO</v>
          </cell>
          <cell r="I3575" t="n">
            <v>0.5339889577488246</v>
          </cell>
        </row>
        <row r="3576">
          <cell r="A3576" t="n">
            <v>92436153</v>
          </cell>
          <cell r="B3576" t="n">
            <v>20</v>
          </cell>
          <cell r="C3576" t="str">
            <v xml:space="preserve">DICLOFENACO SODICO - 25MG  3ML</v>
          </cell>
          <cell r="D3576" t="str">
            <v xml:space="preserve">VOLTAFLAN - 25MG  3ML</v>
          </cell>
          <cell r="E3576" t="str">
            <v>BUNKER</v>
          </cell>
          <cell r="F3576" t="n">
            <v>1</v>
          </cell>
          <cell r="G3576" t="str">
            <v>AMP</v>
          </cell>
          <cell r="H3576" t="str">
            <v>NÃO</v>
          </cell>
          <cell r="I3576" t="n">
            <v>1.8844726645508989</v>
          </cell>
        </row>
        <row r="3577">
          <cell r="A3577" t="n">
            <v>90162374</v>
          </cell>
          <cell r="B3577" t="n">
            <v>20</v>
          </cell>
          <cell r="C3577" t="str">
            <v xml:space="preserve">PARACETAMOL - 750MG</v>
          </cell>
          <cell r="D3577" t="str">
            <v xml:space="preserve">THYLOM - 750MG</v>
          </cell>
          <cell r="E3577" t="str">
            <v xml:space="preserve">O. MORAES</v>
          </cell>
          <cell r="F3577" t="n">
            <v>1</v>
          </cell>
          <cell r="G3577" t="str">
            <v>COM</v>
          </cell>
          <cell r="H3577" t="str">
            <v>NÃO</v>
          </cell>
          <cell r="I3577" t="n">
            <v>0.5649997454653124</v>
          </cell>
        </row>
        <row r="3578">
          <cell r="A3578" t="n">
            <v>92379249</v>
          </cell>
          <cell r="B3578" t="n">
            <v>20</v>
          </cell>
          <cell r="C3578" t="str">
            <v xml:space="preserve">DICLOFENACO POTASSICO - 50MG</v>
          </cell>
          <cell r="D3578" t="str">
            <v xml:space="preserve">DICLOFENACO POTASSICO - 50MG</v>
          </cell>
          <cell r="E3578" t="str">
            <v>MEDLEY</v>
          </cell>
          <cell r="F3578" t="n">
            <v>1</v>
          </cell>
          <cell r="G3578" t="str">
            <v>COM</v>
          </cell>
          <cell r="H3578" t="str">
            <v>NÃO</v>
          </cell>
          <cell r="I3578" t="n">
            <v>0.76964919593333458</v>
          </cell>
        </row>
        <row r="3579">
          <cell r="A3579" t="n">
            <v>90179676</v>
          </cell>
          <cell r="B3579" t="n">
            <v>20</v>
          </cell>
          <cell r="C3579" t="str">
            <v xml:space="preserve">DIMETICONA 40MG</v>
          </cell>
          <cell r="D3579" t="str">
            <v xml:space="preserve">SIMETICONA 40MG</v>
          </cell>
          <cell r="E3579" t="str">
            <v>MEDLEY</v>
          </cell>
          <cell r="F3579" t="n">
            <v>1</v>
          </cell>
          <cell r="G3579" t="str">
            <v>COM</v>
          </cell>
          <cell r="H3579" t="str">
            <v>NÃO</v>
          </cell>
          <cell r="I3579" t="n">
            <v>0.36763598818375998</v>
          </cell>
        </row>
        <row r="3580">
          <cell r="A3580" t="n">
            <v>90162536</v>
          </cell>
          <cell r="B3580" t="n">
            <v>20</v>
          </cell>
          <cell r="C3580" t="str">
            <v xml:space="preserve">METRONIDAZOL - 250MG</v>
          </cell>
          <cell r="D3580" t="str">
            <v xml:space="preserve">GELMIN - 250MG</v>
          </cell>
          <cell r="E3580" t="str">
            <v xml:space="preserve">O. MORAES</v>
          </cell>
          <cell r="F3580" t="n">
            <v>1</v>
          </cell>
          <cell r="G3580" t="str">
            <v>COM</v>
          </cell>
          <cell r="H3580" t="str">
            <v>NÃO</v>
          </cell>
          <cell r="I3580" t="n">
            <v>0.45636186124749856</v>
          </cell>
        </row>
        <row r="3581">
          <cell r="A3581" t="n">
            <v>90257847</v>
          </cell>
          <cell r="B3581" t="n">
            <v>20</v>
          </cell>
          <cell r="C3581" t="str">
            <v xml:space="preserve">DOMPERIDONA 10 MG CX. 60 CP.</v>
          </cell>
          <cell r="D3581" t="str">
            <v xml:space="preserve">DOMPERIDONA 10 MG CX. 60 CP.</v>
          </cell>
          <cell r="E3581" t="str">
            <v>RANBAXY</v>
          </cell>
          <cell r="F3581" t="n">
            <v>1</v>
          </cell>
          <cell r="G3581" t="str">
            <v>COM</v>
          </cell>
          <cell r="H3581" t="str">
            <v>NÃO</v>
          </cell>
          <cell r="I3581" t="n">
            <v>0.36670455898948978</v>
          </cell>
        </row>
        <row r="3582">
          <cell r="A3582" t="n">
            <v>92467857</v>
          </cell>
          <cell r="B3582" t="n">
            <v>20</v>
          </cell>
          <cell r="C3582" t="str">
            <v xml:space="preserve">LEVOFLOXACINO - 500MG</v>
          </cell>
          <cell r="D3582" t="str">
            <v xml:space="preserve">LEVOFLOXACINO - 500MG</v>
          </cell>
          <cell r="E3582" t="str">
            <v xml:space="preserve">MEPHA- RATIOPHARM</v>
          </cell>
          <cell r="F3582" t="n">
            <v>1</v>
          </cell>
          <cell r="G3582" t="str">
            <v>COM</v>
          </cell>
          <cell r="H3582" t="str">
            <v>NÃO</v>
          </cell>
          <cell r="I3582" t="n">
            <v>8.4301120140299641</v>
          </cell>
        </row>
        <row r="3583">
          <cell r="A3583" t="n">
            <v>90277910</v>
          </cell>
          <cell r="B3583" t="n">
            <v>20</v>
          </cell>
          <cell r="C3583" t="str">
            <v xml:space="preserve">VARFARINA SÓDICA - 5MG</v>
          </cell>
          <cell r="D3583" t="str">
            <v xml:space="preserve">VARFARINA SÓDICA - 5MG</v>
          </cell>
          <cell r="E3583" t="str">
            <v xml:space="preserve">TEUTO BRAS.</v>
          </cell>
          <cell r="F3583" t="n">
            <v>1</v>
          </cell>
          <cell r="G3583" t="str">
            <v>COM</v>
          </cell>
          <cell r="H3583" t="str">
            <v>NÃO</v>
          </cell>
          <cell r="I3583" t="n">
            <v>0.43141808198088338</v>
          </cell>
        </row>
        <row r="3584">
          <cell r="A3584" t="n">
            <v>90284453</v>
          </cell>
          <cell r="B3584" t="n">
            <v>20</v>
          </cell>
          <cell r="C3584" t="str">
            <v xml:space="preserve">CLONAZEPAM - 2MG (EMB. HOSP.)</v>
          </cell>
          <cell r="D3584" t="str">
            <v xml:space="preserve">CLOPAM - 2MG</v>
          </cell>
          <cell r="E3584" t="str">
            <v>CRISTALIA</v>
          </cell>
          <cell r="F3584" t="n">
            <v>1</v>
          </cell>
          <cell r="G3584" t="str">
            <v>COM</v>
          </cell>
          <cell r="H3584" t="str">
            <v>NÃO</v>
          </cell>
          <cell r="I3584" t="n">
            <v>0.59897379776812898</v>
          </cell>
        </row>
        <row r="3585">
          <cell r="A3585" t="n">
            <v>90155890</v>
          </cell>
          <cell r="B3585" t="n">
            <v>20</v>
          </cell>
          <cell r="C3585" t="str">
            <v xml:space="preserve">DIPIRONA SÓDICA+ADIFENINA+CLORIDRATO DE PROMETAZINA</v>
          </cell>
          <cell r="D3585" t="str">
            <v xml:space="preserve">LISADOR CX. 16 CP.</v>
          </cell>
          <cell r="E3585" t="str">
            <v>FARMASA</v>
          </cell>
          <cell r="F3585" t="n">
            <v>1</v>
          </cell>
          <cell r="G3585" t="str">
            <v>COM</v>
          </cell>
          <cell r="H3585" t="str">
            <v>NÃO</v>
          </cell>
          <cell r="I3585" t="n">
            <v>1.1170051904324563</v>
          </cell>
        </row>
        <row r="3586">
          <cell r="A3586" t="n">
            <v>90264916</v>
          </cell>
          <cell r="B3586" t="n">
            <v>20</v>
          </cell>
          <cell r="C3586" t="str">
            <v>CLONAZEPAM</v>
          </cell>
          <cell r="D3586" t="str">
            <v xml:space="preserve">CLONAZEPAM 2 MG CX. 30 CP. REV.</v>
          </cell>
          <cell r="E3586" t="str">
            <v>EUROFARMA</v>
          </cell>
          <cell r="F3586" t="n">
            <v>1</v>
          </cell>
          <cell r="G3586" t="str">
            <v>COM</v>
          </cell>
          <cell r="H3586" t="str">
            <v>NÃO</v>
          </cell>
          <cell r="I3586" t="n">
            <v>0.41812637605933756</v>
          </cell>
        </row>
        <row r="3587">
          <cell r="A3587" t="n">
            <v>92457436</v>
          </cell>
          <cell r="B3587" t="n">
            <v>20</v>
          </cell>
          <cell r="C3587" t="str">
            <v xml:space="preserve">COLAGENASE+CLORANFENICOL POMADA CX. 50 BISN. X 30 G</v>
          </cell>
          <cell r="D3587" t="str">
            <v xml:space="preserve">IRUXOL POMADA CX. 50 BISN. X 30 G</v>
          </cell>
          <cell r="E3587" t="str">
            <v>ABBOTT</v>
          </cell>
          <cell r="F3587" t="n">
            <v>30</v>
          </cell>
          <cell r="G3587" t="str">
            <v>G</v>
          </cell>
          <cell r="H3587" t="str">
            <v>SIM</v>
          </cell>
          <cell r="I3587" t="n">
            <v>1.6691262956914417</v>
          </cell>
        </row>
        <row r="3588">
          <cell r="A3588" t="n">
            <v>90309774</v>
          </cell>
          <cell r="B3588" t="n">
            <v>20</v>
          </cell>
          <cell r="C3588" t="str">
            <v xml:space="preserve">PARACETAMOL 200 MG ML SOL. ORAL CX. 48 FR. PLÁST. GTS X 15 ML</v>
          </cell>
          <cell r="D3588" t="str">
            <v xml:space="preserve">PARACETAMOL 200 MG ML SOL. ORAL CX. 48 FR. PLÁST. GTS X 15 ML</v>
          </cell>
          <cell r="E3588" t="str">
            <v xml:space="preserve">MARIOL INDUSTRIAL LTDA</v>
          </cell>
          <cell r="F3588" t="n">
            <v>300</v>
          </cell>
          <cell r="G3588" t="str">
            <v>GTS</v>
          </cell>
          <cell r="H3588" t="str">
            <v>SIM</v>
          </cell>
          <cell r="I3588" t="n">
            <v>0.032369369847185497</v>
          </cell>
        </row>
        <row r="3589">
          <cell r="A3589" t="n">
            <v>92455301</v>
          </cell>
          <cell r="B3589" t="n">
            <v>20</v>
          </cell>
          <cell r="C3589" t="str">
            <v xml:space="preserve">POLICARBOFILA CALCICA - 625MG</v>
          </cell>
          <cell r="D3589" t="str">
            <v xml:space="preserve">MUVINOR - 625MG</v>
          </cell>
          <cell r="E3589" t="str">
            <v>LIBBS</v>
          </cell>
          <cell r="F3589" t="n">
            <v>1</v>
          </cell>
          <cell r="G3589" t="str">
            <v>COM</v>
          </cell>
          <cell r="H3589" t="str">
            <v>NÃO</v>
          </cell>
          <cell r="I3589" t="n">
            <v>1.0389549739024286</v>
          </cell>
        </row>
        <row r="3590">
          <cell r="A3590" t="n">
            <v>90307224</v>
          </cell>
          <cell r="B3590" t="n">
            <v>20</v>
          </cell>
          <cell r="C3590" t="str">
            <v xml:space="preserve">DIGOXINA 0,25 MG CX. 25 CP.</v>
          </cell>
          <cell r="D3590" t="str">
            <v xml:space="preserve">DIGOXINA 0,25 MG CX. 25 CP.</v>
          </cell>
          <cell r="E3590" t="str">
            <v xml:space="preserve">NEO QUIMICA</v>
          </cell>
          <cell r="F3590" t="n">
            <v>1</v>
          </cell>
          <cell r="G3590" t="str">
            <v>COM</v>
          </cell>
          <cell r="H3590" t="str">
            <v>NÃO</v>
          </cell>
          <cell r="I3590" t="n">
            <v>0.37688289891148441</v>
          </cell>
        </row>
        <row r="3591">
          <cell r="A3591" t="n">
            <v>92261914</v>
          </cell>
          <cell r="B3591" t="n">
            <v>20</v>
          </cell>
          <cell r="C3591" t="str">
            <v xml:space="preserve">FERRO ASSOCIADO - 400MG</v>
          </cell>
          <cell r="D3591" t="str">
            <v xml:space="preserve">NOVOFER - 400MG</v>
          </cell>
          <cell r="E3591" t="str">
            <v xml:space="preserve">ACHÉ LABORATÓRIOS FARMACÊUTICO</v>
          </cell>
          <cell r="F3591" t="n">
            <v>1</v>
          </cell>
          <cell r="G3591" t="str">
            <v>DRG</v>
          </cell>
          <cell r="H3591" t="str">
            <v>NÃO</v>
          </cell>
          <cell r="I3591" t="n">
            <v>0.59039031258636976</v>
          </cell>
        </row>
        <row r="3592">
          <cell r="A3592" t="n">
            <v>92466966</v>
          </cell>
          <cell r="B3592" t="n">
            <v>20</v>
          </cell>
          <cell r="C3592" t="str">
            <v xml:space="preserve">ACEBROFILINA - 10MG XPE + CP. MED.</v>
          </cell>
          <cell r="D3592" t="str">
            <v xml:space="preserve">ACEBROFILINA - 10MG</v>
          </cell>
          <cell r="E3592" t="str">
            <v>BIOSINTETICA</v>
          </cell>
          <cell r="F3592" t="n">
            <v>120</v>
          </cell>
          <cell r="G3592" t="str">
            <v>ML</v>
          </cell>
          <cell r="H3592" t="str">
            <v>SIM</v>
          </cell>
          <cell r="I3592" t="n">
            <v>0.19420435347833026</v>
          </cell>
        </row>
        <row r="3593">
          <cell r="A3593" t="n">
            <v>92433359</v>
          </cell>
          <cell r="B3593" t="n">
            <v>20</v>
          </cell>
          <cell r="C3593" t="str">
            <v xml:space="preserve">BROMAZEPAM - 6MG</v>
          </cell>
          <cell r="D3593" t="str">
            <v xml:space="preserve">UNI BROMAZEPAX - 6MG</v>
          </cell>
          <cell r="E3593" t="str">
            <v xml:space="preserve">UNIAO QUIMICA</v>
          </cell>
          <cell r="F3593" t="n">
            <v>1</v>
          </cell>
          <cell r="G3593" t="str">
            <v>COM</v>
          </cell>
          <cell r="H3593" t="str">
            <v>NÃO</v>
          </cell>
          <cell r="I3593" t="n">
            <v>1.0992757209880244</v>
          </cell>
        </row>
        <row r="3594">
          <cell r="A3594" t="n">
            <v>90216318</v>
          </cell>
          <cell r="B3594" t="n">
            <v>20</v>
          </cell>
          <cell r="C3594" t="str">
            <v xml:space="preserve">DIAZEPAM 5 MG CX. 20 CP.</v>
          </cell>
          <cell r="D3594" t="str">
            <v xml:space="preserve">DIAZEFAST 5 MG CX. 20 CP.</v>
          </cell>
          <cell r="E3594" t="str">
            <v xml:space="preserve">GERMED PHARMA</v>
          </cell>
          <cell r="F3594" t="n">
            <v>1</v>
          </cell>
          <cell r="G3594" t="str">
            <v>COM</v>
          </cell>
          <cell r="H3594" t="str">
            <v>NÃO</v>
          </cell>
          <cell r="I3594" t="n">
            <v>0.47111816613772473</v>
          </cell>
        </row>
        <row r="3595">
          <cell r="A3595" t="n">
            <v>90234596</v>
          </cell>
          <cell r="B3595" t="n">
            <v>20</v>
          </cell>
          <cell r="C3595" t="str">
            <v>CAPTOPRIL</v>
          </cell>
          <cell r="D3595" t="str">
            <v xml:space="preserve">NORMAPRIL 25 MG CX. 28 CP</v>
          </cell>
          <cell r="E3595" t="str">
            <v>CAZI</v>
          </cell>
          <cell r="F3595" t="n">
            <v>1</v>
          </cell>
          <cell r="G3595" t="str">
            <v>COM</v>
          </cell>
          <cell r="H3595" t="str">
            <v>NÃO</v>
          </cell>
          <cell r="I3595" t="n">
            <v>1.1758102811034878</v>
          </cell>
        </row>
        <row r="3596">
          <cell r="A3596" t="n">
            <v>92431275</v>
          </cell>
          <cell r="B3596" t="n">
            <v>20</v>
          </cell>
          <cell r="C3596" t="str">
            <v xml:space="preserve">TOBRAMICINA 0,3% (3 MGML) SOL. OFT. FR. GTS. X 5 ML</v>
          </cell>
          <cell r="D3596" t="str">
            <v xml:space="preserve">TOBRAMICINA 0,3% (3 MGML) SOL. OFT. FR. GTS. X 5 ML</v>
          </cell>
          <cell r="E3596" t="str">
            <v>ALCON</v>
          </cell>
          <cell r="F3596" t="n">
            <v>100</v>
          </cell>
          <cell r="G3596" t="str">
            <v>GTS</v>
          </cell>
          <cell r="H3596" t="str">
            <v>SIM</v>
          </cell>
          <cell r="I3596" t="n">
            <v>0.14133642459498635</v>
          </cell>
        </row>
        <row r="3597">
          <cell r="A3597" t="n">
            <v>90296125</v>
          </cell>
          <cell r="B3597" t="n">
            <v>20</v>
          </cell>
          <cell r="C3597" t="str">
            <v xml:space="preserve">CLORIDRATO DE BUPIVACAÍNA+EPINEFRINA</v>
          </cell>
          <cell r="D3597" t="str">
            <v xml:space="preserve">NEOCAÍNA + EPINEFRINA 0,5% CV SOL. INJ. CX. 25 CARP. PLÁST. X 1,8 ML</v>
          </cell>
          <cell r="E3597" t="str">
            <v>CRISTALIA</v>
          </cell>
          <cell r="F3597" t="n">
            <v>1</v>
          </cell>
          <cell r="G3597" t="str">
            <v>AMP</v>
          </cell>
          <cell r="H3597" t="str">
            <v>NÃO</v>
          </cell>
          <cell r="I3597" t="n">
            <v>2.3241829529461087</v>
          </cell>
        </row>
        <row r="3598">
          <cell r="A3598" t="n">
            <v>90638042</v>
          </cell>
          <cell r="B3598" t="n">
            <v>20</v>
          </cell>
          <cell r="C3598" t="str">
            <v xml:space="preserve">SULFAMETOXAZOL + TRIMETOPRIMA - 400MG</v>
          </cell>
          <cell r="D3598" t="str">
            <v xml:space="preserve">INFECTRIN - 400MG</v>
          </cell>
          <cell r="E3598" t="str">
            <v xml:space="preserve">BOEHRINGER INGELHEIM</v>
          </cell>
          <cell r="F3598" t="n">
            <v>1</v>
          </cell>
          <cell r="G3598" t="str">
            <v>COM</v>
          </cell>
          <cell r="H3598" t="str">
            <v>NÃO</v>
          </cell>
          <cell r="I3598" t="n">
            <v>0.63654170557563272</v>
          </cell>
        </row>
        <row r="3599">
          <cell r="A3599" t="n">
            <v>90216369</v>
          </cell>
          <cell r="B3599" t="n">
            <v>20</v>
          </cell>
          <cell r="C3599" t="str">
            <v xml:space="preserve">CLORIDRATO DE CLOMIPRAMINA - 25MG</v>
          </cell>
          <cell r="D3599" t="str">
            <v xml:space="preserve">CLO - 25MG</v>
          </cell>
          <cell r="E3599" t="str">
            <v xml:space="preserve">SIGMA PHARMA</v>
          </cell>
          <cell r="F3599" t="n">
            <v>1</v>
          </cell>
          <cell r="G3599" t="str">
            <v>COM</v>
          </cell>
          <cell r="H3599" t="str">
            <v>NÃO</v>
          </cell>
          <cell r="I3599" t="n">
            <v>1.0821694697257465</v>
          </cell>
        </row>
        <row r="3600">
          <cell r="A3600" t="n">
            <v>90189639</v>
          </cell>
          <cell r="B3600" t="n">
            <v>20</v>
          </cell>
          <cell r="C3600" t="str">
            <v xml:space="preserve">CLORIDRATO DE METILFENIDATO 40 MG FR. X 30 CAP</v>
          </cell>
          <cell r="D3600" t="str">
            <v xml:space="preserve">RITALINA LA 40 MG FR. X 30 CAP</v>
          </cell>
          <cell r="E3600" t="str">
            <v>NOVARTIS</v>
          </cell>
          <cell r="F3600" t="n">
            <v>1</v>
          </cell>
          <cell r="G3600" t="str">
            <v>CAP</v>
          </cell>
          <cell r="H3600" t="str">
            <v>NÃO</v>
          </cell>
          <cell r="I3600" t="n">
            <v>8.0994939261191394</v>
          </cell>
        </row>
        <row r="3601">
          <cell r="A3601" t="n">
            <v>90225228</v>
          </cell>
          <cell r="B3601" t="n">
            <v>20</v>
          </cell>
          <cell r="C3601" t="str">
            <v xml:space="preserve">FOSFATO SODICO DE PREDNISOLONA  -  GENERICO 3 MGML. SOL. OR. CX. 50 FR. PLAS.  OPC.  X  100  ML.  (EMB.</v>
          </cell>
          <cell r="D3601" t="str">
            <v xml:space="preserve">FOSFATO SODICO DE PREDNISOLONA  -  GENERICO 3 MGML. SOL. OR. CX. 50 FR. PLAS.  OPC.  X  100  ML.  (EMB.</v>
          </cell>
          <cell r="E3601" t="str">
            <v xml:space="preserve">PRATI DONADUZZI</v>
          </cell>
          <cell r="F3601" t="n">
            <v>120</v>
          </cell>
          <cell r="G3601" t="str">
            <v>ML</v>
          </cell>
          <cell r="H3601" t="str">
            <v>SIM</v>
          </cell>
          <cell r="I3601" t="n">
            <v>0.14562668269803311</v>
          </cell>
        </row>
        <row r="3602">
          <cell r="A3602" t="n">
            <v>90237404</v>
          </cell>
          <cell r="B3602" t="n">
            <v>20</v>
          </cell>
          <cell r="C3602" t="str">
            <v xml:space="preserve">OMEPRAZOL 40 MG CX. 7 CAP.</v>
          </cell>
          <cell r="D3602" t="str">
            <v xml:space="preserve">OMEPRAZOL 40 MG CX. 7 CAP.</v>
          </cell>
          <cell r="E3602" t="str">
            <v>GERMED</v>
          </cell>
          <cell r="F3602" t="n">
            <v>1</v>
          </cell>
          <cell r="G3602" t="str">
            <v>CAP</v>
          </cell>
          <cell r="H3602" t="str">
            <v>NÃO</v>
          </cell>
          <cell r="I3602" t="n">
            <v>5.3700783284094422</v>
          </cell>
        </row>
        <row r="3603">
          <cell r="A3603" t="n">
            <v>92409725</v>
          </cell>
          <cell r="B3603" t="n">
            <v>20</v>
          </cell>
          <cell r="C3603" t="str">
            <v xml:space="preserve">MALEATO DE ENALAPRIL - 10MG</v>
          </cell>
          <cell r="D3603" t="str">
            <v xml:space="preserve">MALEATO DE ENALAPRIL - 10MG</v>
          </cell>
          <cell r="E3603" t="str">
            <v xml:space="preserve">EMS SA</v>
          </cell>
          <cell r="F3603" t="n">
            <v>1</v>
          </cell>
          <cell r="G3603" t="str">
            <v>COM</v>
          </cell>
          <cell r="H3603" t="str">
            <v>NÃO</v>
          </cell>
          <cell r="I3603" t="n">
            <v>0.42367426729202862</v>
          </cell>
        </row>
        <row r="3604">
          <cell r="A3604" t="n">
            <v>92267580</v>
          </cell>
          <cell r="B3604" t="n">
            <v>20</v>
          </cell>
          <cell r="C3604" t="str">
            <v xml:space="preserve">GLIBENCLAMIDA - 5MG</v>
          </cell>
          <cell r="D3604" t="str">
            <v xml:space="preserve">UNI GLIBEN - 5MG</v>
          </cell>
          <cell r="E3604" t="str">
            <v xml:space="preserve">UNIAO QUIMICA</v>
          </cell>
          <cell r="F3604" t="n">
            <v>1</v>
          </cell>
          <cell r="G3604" t="str">
            <v>COM</v>
          </cell>
          <cell r="H3604" t="str">
            <v>NÃO</v>
          </cell>
          <cell r="I3604" t="n">
            <v>0.33822510912905923</v>
          </cell>
        </row>
        <row r="3605">
          <cell r="A3605" t="n">
            <v>90090489</v>
          </cell>
          <cell r="B3605" t="n">
            <v>20</v>
          </cell>
          <cell r="C3605" t="str">
            <v xml:space="preserve">VASELINA SÓLIDA POMADA DERM. POTE X 500 GR</v>
          </cell>
          <cell r="D3605" t="str">
            <v xml:space="preserve">VASELINA SÓLIDA POMADA DERM. POTE X 500 GR</v>
          </cell>
          <cell r="E3605" t="str">
            <v>RIOQUIMICA</v>
          </cell>
          <cell r="F3605" t="n">
            <v>500</v>
          </cell>
          <cell r="G3605" t="str">
            <v>G</v>
          </cell>
          <cell r="H3605" t="str">
            <v>SIM</v>
          </cell>
          <cell r="I3605" t="n">
            <v>0.062815755485029962</v>
          </cell>
        </row>
        <row r="3606">
          <cell r="A3606" t="n">
            <v>92045014</v>
          </cell>
          <cell r="B3606" t="n">
            <v>20</v>
          </cell>
          <cell r="C3606" t="str">
            <v xml:space="preserve">MALEATO DE BRONFENIRAMINA + CLORIDRATO DE FENILEFRINA - 120ML</v>
          </cell>
          <cell r="D3606" t="str">
            <v xml:space="preserve">DECONGEX PLUS XPE - 120ML</v>
          </cell>
          <cell r="E3606" t="str">
            <v xml:space="preserve">ACHÉ LABORATÓRIOS FARMACÊUTICO</v>
          </cell>
          <cell r="F3606" t="n">
            <v>120</v>
          </cell>
          <cell r="G3606" t="str">
            <v>ML</v>
          </cell>
          <cell r="H3606" t="str">
            <v>SIM</v>
          </cell>
          <cell r="I3606" t="n">
            <v>0.12573260702009609</v>
          </cell>
        </row>
        <row r="3607">
          <cell r="A3607" t="n">
            <v>92467121</v>
          </cell>
          <cell r="B3607" t="n">
            <v>20</v>
          </cell>
          <cell r="C3607" t="str">
            <v xml:space="preserve">ACIDO ACETILSALICILICO - 100MG</v>
          </cell>
          <cell r="D3607" t="str">
            <v xml:space="preserve">ACIDO ACETILSALICILICO - 100MG</v>
          </cell>
          <cell r="E3607" t="str">
            <v xml:space="preserve">EMS SA</v>
          </cell>
          <cell r="F3607" t="n">
            <v>1</v>
          </cell>
          <cell r="G3607" t="str">
            <v>COM</v>
          </cell>
          <cell r="H3607" t="str">
            <v>NÃO</v>
          </cell>
          <cell r="I3607" t="n">
            <v>0.23406022505162305</v>
          </cell>
        </row>
        <row r="3608">
          <cell r="A3608" t="n">
            <v>90121023</v>
          </cell>
          <cell r="B3608" t="n">
            <v>20</v>
          </cell>
          <cell r="C3608" t="str">
            <v xml:space="preserve">GLICOSE 75% SOL. INJ. CX. 200 AMP. X 10ML</v>
          </cell>
          <cell r="D3608" t="str">
            <v xml:space="preserve">SOLUÇÃO DE GLICOSE 75% SOL. INJ. CX. 200 AMP. X 10ML</v>
          </cell>
          <cell r="E3608" t="str">
            <v>EQUIPLEX</v>
          </cell>
          <cell r="F3608" t="n">
            <v>1</v>
          </cell>
          <cell r="G3608" t="str">
            <v>AMP</v>
          </cell>
          <cell r="H3608" t="str">
            <v>NÃO</v>
          </cell>
          <cell r="I3608" t="n">
            <v>1.2042931082906201</v>
          </cell>
        </row>
        <row r="3609">
          <cell r="A3609" t="n">
            <v>90162102</v>
          </cell>
          <cell r="B3609" t="n">
            <v>20</v>
          </cell>
          <cell r="C3609" t="str">
            <v xml:space="preserve">MALEATO DE LEVOMEPROMAZINA 100 MG CX. 20 CP.</v>
          </cell>
          <cell r="D3609" t="str">
            <v xml:space="preserve">MEPROZIN 100 MG CX. 20 CP.</v>
          </cell>
          <cell r="E3609" t="str">
            <v xml:space="preserve">UCI - FARMA</v>
          </cell>
          <cell r="F3609" t="n">
            <v>1</v>
          </cell>
          <cell r="G3609" t="str">
            <v>COM</v>
          </cell>
          <cell r="H3609" t="str">
            <v>NÃO</v>
          </cell>
          <cell r="I3609" t="n">
            <v>0.38175658477385965</v>
          </cell>
        </row>
        <row r="3610">
          <cell r="A3610" t="n">
            <v>90287657</v>
          </cell>
          <cell r="B3610" t="n">
            <v>20</v>
          </cell>
          <cell r="C3610" t="str">
            <v>RISPERIDONA</v>
          </cell>
          <cell r="D3610" t="str">
            <v xml:space="preserve">RISPERIDON 1 MG CX. 30 CP. REV.</v>
          </cell>
          <cell r="E3610" t="str">
            <v>CRISTALIA</v>
          </cell>
          <cell r="F3610" t="n">
            <v>1</v>
          </cell>
          <cell r="G3610" t="str">
            <v>COM</v>
          </cell>
          <cell r="H3610" t="str">
            <v>NÃO</v>
          </cell>
          <cell r="I3610" t="n">
            <v>1.4184384200355675</v>
          </cell>
        </row>
        <row r="3611">
          <cell r="A3611" t="n">
            <v>92470009</v>
          </cell>
          <cell r="B3611" t="n">
            <v>20</v>
          </cell>
          <cell r="C3611" t="str">
            <v xml:space="preserve">BROMAZEPAM 3 MG CX. 20 CP.</v>
          </cell>
          <cell r="D3611" t="str">
            <v xml:space="preserve">BROMAZEPAM 3 MG CX. 20 CP.</v>
          </cell>
          <cell r="E3611" t="str">
            <v>ABBOTT</v>
          </cell>
          <cell r="F3611" t="n">
            <v>1</v>
          </cell>
          <cell r="G3611" t="str">
            <v>COM</v>
          </cell>
          <cell r="H3611" t="str">
            <v>NÃO</v>
          </cell>
          <cell r="I3611" t="n">
            <v>0.4721212127732976</v>
          </cell>
        </row>
        <row r="3612">
          <cell r="A3612" t="n">
            <v>90320034</v>
          </cell>
          <cell r="B3612" t="n">
            <v>20</v>
          </cell>
          <cell r="C3612" t="str">
            <v xml:space="preserve">CLORIDRATO DE AMBROXOL - 6MG  120ML XAROPE ADULTO</v>
          </cell>
          <cell r="D3612" t="str">
            <v xml:space="preserve">MUCOLIN - 6MG  120ML</v>
          </cell>
          <cell r="E3612" t="str">
            <v>ABBOTT</v>
          </cell>
          <cell r="F3612" t="n">
            <v>120</v>
          </cell>
          <cell r="G3612" t="str">
            <v>ML</v>
          </cell>
          <cell r="H3612" t="str">
            <v>SIM</v>
          </cell>
          <cell r="I3612" t="n">
            <v>0.1727433275838324</v>
          </cell>
        </row>
        <row r="3613">
          <cell r="A3613" t="n">
            <v>92423248</v>
          </cell>
          <cell r="B3613" t="n">
            <v>20</v>
          </cell>
          <cell r="C3613" t="str">
            <v xml:space="preserve">SALBUTAMOL - 100ML</v>
          </cell>
          <cell r="D3613" t="str">
            <v xml:space="preserve">SALBUTAM - 100ML</v>
          </cell>
          <cell r="E3613" t="str">
            <v>BUNKER</v>
          </cell>
          <cell r="F3613" t="n">
            <v>100</v>
          </cell>
          <cell r="G3613" t="str">
            <v>ML</v>
          </cell>
          <cell r="H3613" t="str">
            <v>SIM</v>
          </cell>
          <cell r="I3613" t="n">
            <v>0.097130886124561458</v>
          </cell>
        </row>
        <row r="3614">
          <cell r="A3614" t="n">
            <v>92469159</v>
          </cell>
          <cell r="B3614" t="n">
            <v>20</v>
          </cell>
          <cell r="C3614" t="str">
            <v xml:space="preserve">CARBAMAZEPINA - 200MG</v>
          </cell>
          <cell r="D3614" t="str">
            <v xml:space="preserve">CARBAMAZEPINA - 200MG</v>
          </cell>
          <cell r="E3614" t="str">
            <v xml:space="preserve">EMS SA</v>
          </cell>
          <cell r="F3614" t="n">
            <v>1</v>
          </cell>
          <cell r="G3614" t="str">
            <v>COM</v>
          </cell>
          <cell r="H3614" t="str">
            <v>NÃO</v>
          </cell>
          <cell r="I3614" t="n">
            <v>0.3880547372308274</v>
          </cell>
        </row>
        <row r="3615">
          <cell r="A3615" t="n">
            <v>92426867</v>
          </cell>
          <cell r="B3615" t="n">
            <v>20</v>
          </cell>
          <cell r="C3615" t="str">
            <v xml:space="preserve">DICLORIDRATO DE FLUNARIZINA - 10MG</v>
          </cell>
          <cell r="D3615" t="str">
            <v xml:space="preserve">SIBELIUM - 10MG</v>
          </cell>
          <cell r="E3615" t="str">
            <v>JANSSEN-CILAG</v>
          </cell>
          <cell r="F3615" t="n">
            <v>1</v>
          </cell>
          <cell r="G3615" t="str">
            <v>COM</v>
          </cell>
          <cell r="H3615" t="str">
            <v>NÃO</v>
          </cell>
          <cell r="I3615" t="n">
            <v>0.59674967710778459</v>
          </cell>
        </row>
        <row r="3616">
          <cell r="A3616" t="n">
            <v>92377947</v>
          </cell>
          <cell r="B3616" t="n">
            <v>20</v>
          </cell>
          <cell r="C3616" t="str">
            <v xml:space="preserve">CLORIDRATO DE DIFENIDRAMINA + CLORETO DE AMONIO + SULFOGUAIACOLATO DE POTASSIO - 100ML</v>
          </cell>
          <cell r="D3616" t="str">
            <v xml:space="preserve">EXPECTIL - 100ML</v>
          </cell>
          <cell r="E3616" t="str">
            <v>BUNKER</v>
          </cell>
          <cell r="F3616" t="n">
            <v>100</v>
          </cell>
          <cell r="G3616" t="str">
            <v>ML</v>
          </cell>
          <cell r="H3616" t="str">
            <v>SIM</v>
          </cell>
          <cell r="I3616" t="n">
            <v>0.10992757209880245</v>
          </cell>
        </row>
        <row r="3617">
          <cell r="A3617" t="n">
            <v>90232631</v>
          </cell>
          <cell r="B3617" t="n">
            <v>20</v>
          </cell>
          <cell r="C3617" t="str">
            <v xml:space="preserve">BICARBONATO DE SÓDIO 8,4% CX. 100 AMP VD. X 10 ML</v>
          </cell>
          <cell r="D3617" t="str">
            <v xml:space="preserve">BICARBONATO DE SÓDIO 8,4% CX. 100 AMP VD. X 10 ML</v>
          </cell>
          <cell r="E3617" t="str">
            <v>ISOFARMA</v>
          </cell>
          <cell r="F3617" t="n">
            <v>1</v>
          </cell>
          <cell r="G3617" t="str">
            <v>AMP</v>
          </cell>
          <cell r="H3617" t="str">
            <v>NÃO</v>
          </cell>
          <cell r="I3617" t="n">
            <v>0.73808111073357419</v>
          </cell>
        </row>
        <row r="3618">
          <cell r="A3618" t="n">
            <v>90283910</v>
          </cell>
          <cell r="B3618" t="n">
            <v>20</v>
          </cell>
          <cell r="C3618" t="str">
            <v>CAPTOPRIL</v>
          </cell>
          <cell r="D3618" t="str">
            <v xml:space="preserve">CAPTOTEC  25 MG CX. 60 CP.</v>
          </cell>
          <cell r="E3618" t="str">
            <v>HEXAL</v>
          </cell>
          <cell r="F3618" t="n">
            <v>1</v>
          </cell>
          <cell r="G3618" t="str">
            <v>COM</v>
          </cell>
          <cell r="H3618" t="str">
            <v>NÃO</v>
          </cell>
          <cell r="I3618" t="n">
            <v>0.49998494392991366</v>
          </cell>
        </row>
        <row r="3619">
          <cell r="A3619" t="n">
            <v>92472370</v>
          </cell>
          <cell r="B3619" t="n">
            <v>20</v>
          </cell>
          <cell r="C3619" t="str">
            <v xml:space="preserve">PARACETAMOL - 500MG + CODEINA - 7,5MG</v>
          </cell>
          <cell r="D3619" t="str">
            <v xml:space="preserve">CODEX - 7,5MG</v>
          </cell>
          <cell r="E3619" t="str">
            <v xml:space="preserve">UNIAO QUIMICA</v>
          </cell>
          <cell r="F3619" t="n">
            <v>1</v>
          </cell>
          <cell r="G3619" t="str">
            <v>COM</v>
          </cell>
          <cell r="H3619" t="str">
            <v>NÃO</v>
          </cell>
          <cell r="I3619" t="n">
            <v>1.2908041878238214</v>
          </cell>
        </row>
        <row r="3620">
          <cell r="A3620" t="n">
            <v>90144074</v>
          </cell>
          <cell r="B3620" t="n">
            <v>20</v>
          </cell>
          <cell r="C3620" t="str">
            <v xml:space="preserve">OMEPRAZOL - 10MG</v>
          </cell>
          <cell r="D3620" t="str">
            <v xml:space="preserve">OMEPRAZOL - 10MG</v>
          </cell>
          <cell r="E3620" t="str">
            <v xml:space="preserve">EMS SA</v>
          </cell>
          <cell r="F3620" t="n">
            <v>1</v>
          </cell>
          <cell r="G3620" t="str">
            <v>CAP</v>
          </cell>
          <cell r="H3620" t="str">
            <v>NÃO</v>
          </cell>
          <cell r="I3620" t="n">
            <v>1.4075253428299197</v>
          </cell>
        </row>
        <row r="3621">
          <cell r="A3621" t="n">
            <v>90163435</v>
          </cell>
          <cell r="B3621" t="n">
            <v>20</v>
          </cell>
          <cell r="C3621" t="str">
            <v xml:space="preserve">CLORIDRATO DE DILTIAZEM - 90MG</v>
          </cell>
          <cell r="D3621" t="str">
            <v xml:space="preserve">BALCOR RETARD - 90MG</v>
          </cell>
          <cell r="E3621" t="str">
            <v>BALDACCI</v>
          </cell>
          <cell r="F3621" t="n">
            <v>1</v>
          </cell>
          <cell r="G3621" t="str">
            <v>CAP</v>
          </cell>
          <cell r="H3621" t="str">
            <v>NÃO</v>
          </cell>
          <cell r="I3621" t="n">
            <v>1.2877229874431142</v>
          </cell>
        </row>
        <row r="3622">
          <cell r="A3622" t="n">
            <v>92414869</v>
          </cell>
          <cell r="B3622" t="n">
            <v>20</v>
          </cell>
          <cell r="C3622" t="str">
            <v xml:space="preserve">BESILATO DE AMLODIPINA - 5MG</v>
          </cell>
          <cell r="D3622" t="str">
            <v xml:space="preserve">NICORD - 5MG</v>
          </cell>
          <cell r="E3622" t="str">
            <v>MARJAN</v>
          </cell>
          <cell r="F3622" t="n">
            <v>1</v>
          </cell>
          <cell r="G3622" t="str">
            <v>COM</v>
          </cell>
          <cell r="H3622" t="str">
            <v>NÃO</v>
          </cell>
          <cell r="I3622" t="n">
            <v>1.7165772000000001</v>
          </cell>
        </row>
        <row r="3623">
          <cell r="A3623" t="n">
            <v>92436277</v>
          </cell>
          <cell r="B3623" t="n">
            <v>20</v>
          </cell>
          <cell r="C3623" t="str">
            <v xml:space="preserve">DICLOFENACO SODICO - 1MGML  0,3ML</v>
          </cell>
          <cell r="D3623" t="str">
            <v xml:space="preserve">VOLTAREN - 1MGML  0,3ML</v>
          </cell>
          <cell r="E3623" t="str">
            <v>NOVARTIS</v>
          </cell>
          <cell r="F3623" t="n">
            <v>1</v>
          </cell>
          <cell r="G3623" t="str">
            <v>FLAC</v>
          </cell>
          <cell r="H3623" t="str">
            <v>NÃO</v>
          </cell>
          <cell r="I3623" t="n">
            <v>1.7159205982905952</v>
          </cell>
        </row>
        <row r="3624">
          <cell r="A3624" t="n">
            <v>90258100</v>
          </cell>
          <cell r="B3624" t="n">
            <v>20</v>
          </cell>
          <cell r="C3624" t="str">
            <v>CAPTOPRIL</v>
          </cell>
          <cell r="D3624" t="str">
            <v xml:space="preserve">CAPTOPRIL  50 MG CX. 600 CP.</v>
          </cell>
          <cell r="E3624" t="str">
            <v xml:space="preserve">PRATI DONADUZZI</v>
          </cell>
          <cell r="F3624" t="n">
            <v>1</v>
          </cell>
          <cell r="G3624" t="str">
            <v>COM</v>
          </cell>
          <cell r="H3624" t="str">
            <v>NÃO</v>
          </cell>
          <cell r="I3624" t="n">
            <v>1.1866519459738878</v>
          </cell>
        </row>
        <row r="3625">
          <cell r="A3625" t="n">
            <v>92391346</v>
          </cell>
          <cell r="B3625" t="n">
            <v>20</v>
          </cell>
          <cell r="C3625" t="str">
            <v xml:space="preserve">BROMETO DE N-BUTILESCOPOLAMINA + DIPIRONA SODICA</v>
          </cell>
          <cell r="D3625" t="str">
            <v xml:space="preserve">BUSCOVERAN COMPOSTO</v>
          </cell>
          <cell r="E3625" t="str">
            <v>BUNKER</v>
          </cell>
          <cell r="F3625" t="n">
            <v>1</v>
          </cell>
          <cell r="G3625" t="str">
            <v>DRG</v>
          </cell>
          <cell r="H3625" t="str">
            <v>NÃO</v>
          </cell>
          <cell r="I3625" t="n">
            <v>1.1008167094116967</v>
          </cell>
        </row>
        <row r="3626">
          <cell r="A3626" t="n">
            <v>92433545</v>
          </cell>
          <cell r="B3626" t="n">
            <v>20</v>
          </cell>
          <cell r="C3626" t="str">
            <v xml:space="preserve">NORFLOXACINO - 400MG</v>
          </cell>
          <cell r="D3626" t="str">
            <v xml:space="preserve">UNI NORFLOXACIN - 400MG</v>
          </cell>
          <cell r="E3626" t="str">
            <v xml:space="preserve">UNIAO QUIMICA</v>
          </cell>
          <cell r="F3626" t="n">
            <v>1</v>
          </cell>
          <cell r="G3626" t="str">
            <v>COM</v>
          </cell>
          <cell r="H3626" t="str">
            <v>NÃO</v>
          </cell>
          <cell r="I3626" t="n">
            <v>2.5672430431190678</v>
          </cell>
        </row>
        <row r="3627">
          <cell r="A3627" t="n">
            <v>92376690</v>
          </cell>
          <cell r="B3627" t="n">
            <v>20</v>
          </cell>
          <cell r="C3627" t="str">
            <v xml:space="preserve">MALEATO DE BROMOFENIRAMINA + CLORIDRATO DE FENILEFRINA - 20 ML GTS PED.</v>
          </cell>
          <cell r="D3627" t="str">
            <v xml:space="preserve">DECONGEX PLUS - 20 ML</v>
          </cell>
          <cell r="E3627" t="str">
            <v xml:space="preserve">ACHÉ LABORATÓRIOS FARMACÊUTICO</v>
          </cell>
          <cell r="F3627" t="n">
            <v>200</v>
          </cell>
          <cell r="G3627" t="str">
            <v>GTS</v>
          </cell>
          <cell r="H3627" t="str">
            <v>SIM</v>
          </cell>
          <cell r="I3627" t="n">
            <v>0.047125352412730165</v>
          </cell>
        </row>
        <row r="3628">
          <cell r="A3628" t="n">
            <v>92397565</v>
          </cell>
          <cell r="B3628" t="n">
            <v>20</v>
          </cell>
          <cell r="C3628" t="str">
            <v xml:space="preserve">CETOCONAZOL + BETAMETASONA - 30GRA POMADA</v>
          </cell>
          <cell r="D3628" t="str">
            <v xml:space="preserve">CETOCORT - 30GRA POMADA</v>
          </cell>
          <cell r="E3628" t="str">
            <v xml:space="preserve">TEUTO BRAS.</v>
          </cell>
          <cell r="F3628" t="n">
            <v>30</v>
          </cell>
          <cell r="G3628" t="str">
            <v>G</v>
          </cell>
          <cell r="H3628" t="str">
            <v>SIM</v>
          </cell>
          <cell r="I3628" t="n">
            <v>0.51157194192</v>
          </cell>
        </row>
        <row r="3629">
          <cell r="A3629" t="n">
            <v>90278070</v>
          </cell>
          <cell r="B3629" t="n">
            <v>20</v>
          </cell>
          <cell r="C3629" t="str">
            <v xml:space="preserve">CLORIDRATO DE PAROXETINA</v>
          </cell>
          <cell r="D3629" t="str">
            <v xml:space="preserve">CLORIDRATO DE PAROXETINA  20  MG CX. 20  CP. REV.</v>
          </cell>
          <cell r="E3629" t="str">
            <v>MEDLEY</v>
          </cell>
          <cell r="F3629" t="n">
            <v>1</v>
          </cell>
          <cell r="G3629" t="str">
            <v>COM</v>
          </cell>
          <cell r="H3629" t="str">
            <v>NÃO</v>
          </cell>
          <cell r="I3629" t="n">
            <v>3.8308999376654347</v>
          </cell>
        </row>
        <row r="3630">
          <cell r="A3630" t="n">
            <v>90262840</v>
          </cell>
          <cell r="B3630" t="n">
            <v>20</v>
          </cell>
          <cell r="C3630" t="str">
            <v xml:space="preserve">IBUPROFENO - 50MGML  30ML GTS</v>
          </cell>
          <cell r="D3630" t="str">
            <v xml:space="preserve">IBUPROFENO - 50MGML  30ML GTS</v>
          </cell>
          <cell r="E3630" t="str">
            <v>BIOSINTETICA</v>
          </cell>
          <cell r="F3630" t="n">
            <v>600</v>
          </cell>
          <cell r="G3630" t="str">
            <v>GTS</v>
          </cell>
          <cell r="H3630" t="str">
            <v>SIM</v>
          </cell>
          <cell r="I3630" t="n">
            <v>0.016174694659793824</v>
          </cell>
        </row>
        <row r="3631">
          <cell r="A3631" t="n">
            <v>92411290</v>
          </cell>
          <cell r="B3631" t="n">
            <v>20</v>
          </cell>
          <cell r="C3631" t="str">
            <v xml:space="preserve">PENICILINA V - 500.000 U</v>
          </cell>
          <cell r="D3631" t="str">
            <v xml:space="preserve">MERACILINA - 500.000 U</v>
          </cell>
          <cell r="E3631" t="str">
            <v xml:space="preserve">ACHÉ LABORATÓRIOS FARMACÊUTICO</v>
          </cell>
          <cell r="F3631" t="n">
            <v>1</v>
          </cell>
          <cell r="G3631" t="str">
            <v>COM</v>
          </cell>
          <cell r="H3631" t="str">
            <v>NÃO</v>
          </cell>
          <cell r="I3631" t="n">
            <v>0.56487575054238059</v>
          </cell>
        </row>
        <row r="3632">
          <cell r="A3632" t="n">
            <v>90247957</v>
          </cell>
          <cell r="B3632" t="n">
            <v>20</v>
          </cell>
          <cell r="C3632" t="str">
            <v xml:space="preserve">CUMARINA+TROXERRUTINA 15 MG + 90 MG CX. 20 DRG</v>
          </cell>
          <cell r="D3632" t="str">
            <v xml:space="preserve">VARICOSS 15 MG + 90 MG CX. 20 DRG</v>
          </cell>
          <cell r="E3632" t="str">
            <v>CIFARMA</v>
          </cell>
          <cell r="F3632" t="n">
            <v>1</v>
          </cell>
          <cell r="G3632" t="str">
            <v>DRG</v>
          </cell>
          <cell r="H3632" t="str">
            <v>NÃO</v>
          </cell>
          <cell r="I3632" t="n">
            <v>1.3842611909737603</v>
          </cell>
        </row>
        <row r="3633">
          <cell r="A3633" t="n">
            <v>92401465</v>
          </cell>
          <cell r="B3633" t="n">
            <v>20</v>
          </cell>
          <cell r="C3633" t="str">
            <v xml:space="preserve">CLORIDRATO DE BIPERIDENO - 2MG</v>
          </cell>
          <cell r="D3633" t="str">
            <v xml:space="preserve">CLORIDRATO DE BIPERIDENO - 2MG</v>
          </cell>
          <cell r="E3633" t="str">
            <v>ABBOTT</v>
          </cell>
          <cell r="F3633" t="n">
            <v>1</v>
          </cell>
          <cell r="G3633" t="str">
            <v>COM</v>
          </cell>
          <cell r="H3633" t="str">
            <v>NÃO</v>
          </cell>
          <cell r="I3633" t="n">
            <v>0.16798324393198921</v>
          </cell>
        </row>
        <row r="3634">
          <cell r="A3634" t="n">
            <v>90173040</v>
          </cell>
          <cell r="B3634" t="n">
            <v>20</v>
          </cell>
          <cell r="C3634" t="str">
            <v xml:space="preserve">FENOBARBITAL 100 MG CX. 30 CP</v>
          </cell>
          <cell r="D3634" t="str">
            <v xml:space="preserve">FENOBARBITAL 100 MG</v>
          </cell>
          <cell r="E3634" t="str">
            <v xml:space="preserve">TEUTO BRAS.</v>
          </cell>
          <cell r="F3634" t="n">
            <v>1</v>
          </cell>
          <cell r="G3634" t="str">
            <v>COM</v>
          </cell>
          <cell r="H3634" t="str">
            <v>NÃO</v>
          </cell>
          <cell r="I3634" t="n">
            <v>0.21278202277420277</v>
          </cell>
        </row>
        <row r="3635">
          <cell r="A3635" t="n">
            <v>90151046</v>
          </cell>
          <cell r="B3635" t="n">
            <v>20</v>
          </cell>
          <cell r="C3635" t="str">
            <v xml:space="preserve">CAPTOPRIL - 50MG</v>
          </cell>
          <cell r="D3635" t="str">
            <v xml:space="preserve">CAPTOPRIL - 50MG</v>
          </cell>
          <cell r="E3635" t="str">
            <v>EUROFARMA</v>
          </cell>
          <cell r="F3635" t="n">
            <v>1</v>
          </cell>
          <cell r="G3635" t="str">
            <v>COM</v>
          </cell>
          <cell r="H3635" t="str">
            <v>NÃO</v>
          </cell>
          <cell r="I3635" t="n">
            <v>1.5094559112295083</v>
          </cell>
        </row>
        <row r="3636">
          <cell r="A3636" t="n">
            <v>90152751</v>
          </cell>
          <cell r="B3636" t="n">
            <v>20</v>
          </cell>
          <cell r="C3636" t="str">
            <v xml:space="preserve">CLORIDRATO DE SERTRALINA - 100MG</v>
          </cell>
          <cell r="D3636" t="str">
            <v xml:space="preserve">ASSERT - 100MG</v>
          </cell>
          <cell r="E3636" t="str">
            <v>EUROFARMA</v>
          </cell>
          <cell r="F3636" t="n">
            <v>1</v>
          </cell>
          <cell r="G3636" t="str">
            <v>COM</v>
          </cell>
          <cell r="H3636" t="str">
            <v>NÃO</v>
          </cell>
          <cell r="I3636" t="n">
            <v>3.7706611796986418</v>
          </cell>
        </row>
        <row r="3637">
          <cell r="A3637" t="n">
            <v>90151038</v>
          </cell>
          <cell r="B3637" t="n">
            <v>20</v>
          </cell>
          <cell r="C3637" t="str">
            <v xml:space="preserve">CAPTOPRIL - 25MG</v>
          </cell>
          <cell r="D3637" t="str">
            <v xml:space="preserve">CAPTOPRIL - 25MG</v>
          </cell>
          <cell r="E3637" t="str">
            <v>EUROFARMA</v>
          </cell>
          <cell r="F3637" t="n">
            <v>1</v>
          </cell>
          <cell r="G3637" t="str">
            <v>COM</v>
          </cell>
          <cell r="H3637" t="str">
            <v>NÃO</v>
          </cell>
          <cell r="I3637" t="n">
            <v>0.75378906582035954</v>
          </cell>
        </row>
        <row r="3638">
          <cell r="A3638" t="n">
            <v>90170970</v>
          </cell>
          <cell r="B3638" t="n">
            <v>20</v>
          </cell>
          <cell r="C3638" t="str">
            <v xml:space="preserve">CLORIDRATO DE DOPAMINA 5 MGML SOL. INJ. CX. 10 AMP X 10 ML</v>
          </cell>
          <cell r="D3638" t="str">
            <v xml:space="preserve">CLORIDRATO DE DOPAMINA 5 MGML SOL. INJ. CX. 10 AMP X 10 ML</v>
          </cell>
          <cell r="E3638" t="str">
            <v xml:space="preserve">TEUTO BRAS.</v>
          </cell>
          <cell r="F3638" t="n">
            <v>1</v>
          </cell>
          <cell r="G3638" t="str">
            <v>AMP</v>
          </cell>
          <cell r="H3638" t="str">
            <v>NÃO</v>
          </cell>
          <cell r="I3638" t="n">
            <v>1.5074561871787462</v>
          </cell>
        </row>
        <row r="3639">
          <cell r="A3639" t="n">
            <v>90844874</v>
          </cell>
          <cell r="B3639" t="n">
            <v>20</v>
          </cell>
          <cell r="C3639" t="str">
            <v xml:space="preserve">EXTRATO DE CÁSSIA+EXTRATO DE TAMARINDO+ASSOCIAÇÕES</v>
          </cell>
          <cell r="D3639" t="str">
            <v xml:space="preserve">TAMARINE GELÉIA POTE X 150 G</v>
          </cell>
          <cell r="E3639" t="str">
            <v>BARRENNE</v>
          </cell>
          <cell r="F3639" t="n">
            <v>150</v>
          </cell>
          <cell r="G3639" t="str">
            <v>G</v>
          </cell>
          <cell r="H3639" t="str">
            <v>SIM</v>
          </cell>
          <cell r="I3639" t="n">
            <v>0.2983748385538923</v>
          </cell>
        </row>
        <row r="3640">
          <cell r="A3640" t="n">
            <v>90287762</v>
          </cell>
          <cell r="B3640" t="n">
            <v>20</v>
          </cell>
          <cell r="C3640" t="str">
            <v xml:space="preserve">SULFATO DE ATROPINA 0,25 MGML SOL. INJ. CX. 100 AMP. X 1 ML</v>
          </cell>
          <cell r="D3640" t="str">
            <v xml:space="preserve">SULFATO DE ATROPINA 0,25 MGML SOL. INJ. CX. 100 AMP. X 1 ML</v>
          </cell>
          <cell r="E3640" t="str">
            <v>HIPOLABOR</v>
          </cell>
          <cell r="F3640" t="n">
            <v>1</v>
          </cell>
          <cell r="G3640" t="str">
            <v>AMP</v>
          </cell>
          <cell r="H3640" t="str">
            <v>NÃO</v>
          </cell>
          <cell r="I3640" t="n">
            <v>0.43824317087164633</v>
          </cell>
        </row>
        <row r="3641">
          <cell r="A3641" t="n">
            <v>90283350</v>
          </cell>
          <cell r="B3641" t="n">
            <v>20</v>
          </cell>
          <cell r="C3641" t="str">
            <v>ATENOLOL+CLORTALIDONA</v>
          </cell>
          <cell r="D3641" t="str">
            <v xml:space="preserve">ATENOLOL+CLORTALIDONA 100 MG + 25 MG CX.  30 CP.</v>
          </cell>
          <cell r="E3641" t="str">
            <v>EUROFARMA</v>
          </cell>
          <cell r="F3641" t="n">
            <v>1</v>
          </cell>
          <cell r="G3641" t="str">
            <v>COM</v>
          </cell>
          <cell r="H3641" t="str">
            <v>NÃO</v>
          </cell>
          <cell r="I3641" t="n">
            <v>1.1421318443822792</v>
          </cell>
        </row>
        <row r="3642">
          <cell r="A3642" t="n">
            <v>92369642</v>
          </cell>
          <cell r="B3642" t="n">
            <v>20</v>
          </cell>
          <cell r="C3642" t="str">
            <v xml:space="preserve">CLORIDRATO DE PROPRANOLOL - 10MG</v>
          </cell>
          <cell r="D3642" t="str">
            <v xml:space="preserve">INDERAL - 10MG</v>
          </cell>
          <cell r="E3642" t="str">
            <v>ASTRAZENECA</v>
          </cell>
          <cell r="F3642" t="n">
            <v>1</v>
          </cell>
          <cell r="G3642" t="str">
            <v>COM</v>
          </cell>
          <cell r="H3642" t="str">
            <v>NÃO</v>
          </cell>
          <cell r="I3642" t="n">
            <v>0.25126302194011985</v>
          </cell>
        </row>
        <row r="3643">
          <cell r="A3643" t="n">
            <v>90204476</v>
          </cell>
          <cell r="B3643" t="n">
            <v>20</v>
          </cell>
          <cell r="C3643" t="str">
            <v xml:space="preserve">SULFATO DE TERBUTALINA+GUAIFENESINA</v>
          </cell>
          <cell r="D3643" t="str">
            <v xml:space="preserve">BRICANYL 0,3 MGML + 13,3 MGML XPE. EXP. FR. VD.X 100 ML</v>
          </cell>
          <cell r="E3643" t="str">
            <v>ASTRAZENECA</v>
          </cell>
          <cell r="F3643" t="n">
            <v>100</v>
          </cell>
          <cell r="G3643" t="str">
            <v>ML</v>
          </cell>
          <cell r="H3643" t="str">
            <v>SIM</v>
          </cell>
          <cell r="I3643" t="n">
            <v>0.19138179671958414</v>
          </cell>
        </row>
        <row r="3644">
          <cell r="A3644" t="n">
            <v>90254660</v>
          </cell>
          <cell r="B3644" t="n">
            <v>20</v>
          </cell>
          <cell r="C3644" t="str">
            <v xml:space="preserve">DIMETICONA - 40MG</v>
          </cell>
          <cell r="D3644" t="str">
            <v xml:space="preserve">DIMETICONA - 40MG</v>
          </cell>
          <cell r="E3644" t="str">
            <v xml:space="preserve">PRATI DONADUZZI</v>
          </cell>
          <cell r="F3644" t="n">
            <v>1</v>
          </cell>
          <cell r="G3644" t="str">
            <v>COM</v>
          </cell>
          <cell r="H3644" t="str">
            <v>NÃO</v>
          </cell>
          <cell r="I3644" t="n">
            <v>0.61671712644720855</v>
          </cell>
        </row>
        <row r="3645">
          <cell r="A3645" t="n">
            <v>92377432</v>
          </cell>
          <cell r="B3645" t="n">
            <v>20</v>
          </cell>
          <cell r="C3645" t="str">
            <v xml:space="preserve">CLORIDRATO DE DEXAMETASONA + VITAMINA B1 + B6 + B12</v>
          </cell>
          <cell r="D3645" t="str">
            <v xml:space="preserve">DEXAGIL - 3 X 1ML B  3 X 2ML</v>
          </cell>
          <cell r="E3645" t="str">
            <v>MARJAN</v>
          </cell>
          <cell r="F3645" t="n">
            <v>1</v>
          </cell>
          <cell r="G3645" t="str">
            <v>AMP</v>
          </cell>
          <cell r="H3645" t="str">
            <v>NÃO</v>
          </cell>
          <cell r="I3645" t="n">
            <v>7.3968360822572521</v>
          </cell>
        </row>
        <row r="3646">
          <cell r="A3646" t="n">
            <v>92463037</v>
          </cell>
          <cell r="B3646" t="n">
            <v>20</v>
          </cell>
          <cell r="C3646" t="str">
            <v xml:space="preserve">LEVOFLOXACINO - 250MG</v>
          </cell>
          <cell r="D3646" t="str">
            <v xml:space="preserve">LEVOXIN - 250MG</v>
          </cell>
          <cell r="E3646" t="str">
            <v>APSEN</v>
          </cell>
          <cell r="F3646" t="n">
            <v>1</v>
          </cell>
          <cell r="G3646" t="str">
            <v>COM</v>
          </cell>
          <cell r="H3646" t="str">
            <v>NÃO</v>
          </cell>
          <cell r="I3646" t="n">
            <v>4.9245224008654311</v>
          </cell>
        </row>
        <row r="3647">
          <cell r="A3647" t="n">
            <v>90633040</v>
          </cell>
          <cell r="B3647" t="n">
            <v>20</v>
          </cell>
          <cell r="C3647" t="str">
            <v xml:space="preserve">DELTAMETRINA - 100ML LOÇAO</v>
          </cell>
          <cell r="D3647" t="str">
            <v xml:space="preserve">ESCABIN - 100ML LOÇAO</v>
          </cell>
          <cell r="E3647" t="str">
            <v>DM</v>
          </cell>
          <cell r="F3647" t="n">
            <v>100</v>
          </cell>
          <cell r="G3647" t="str">
            <v>ML</v>
          </cell>
          <cell r="H3647" t="str">
            <v>SIM</v>
          </cell>
          <cell r="I3647" t="n">
            <v>0.147054395273504</v>
          </cell>
        </row>
        <row r="3648">
          <cell r="A3648" t="n">
            <v>90260252</v>
          </cell>
          <cell r="B3648" t="n">
            <v>20</v>
          </cell>
          <cell r="C3648" t="str">
            <v xml:space="preserve">ACETONIDA DE TRIANCINOLONA + GRAMICIDINA + SULFATO DE NEOMICINA + NISTATINA - 30GRA POMADA</v>
          </cell>
          <cell r="D3648" t="str">
            <v xml:space="preserve">ACETONIDA DE TRIANCINOLONA + GRAMICIDINA + SULFATO DE NEOMICINA + NISTATINA - 30GRA POMADA</v>
          </cell>
          <cell r="E3648" t="str">
            <v>MEDLEY</v>
          </cell>
          <cell r="F3648" t="n">
            <v>30</v>
          </cell>
          <cell r="G3648" t="str">
            <v>G</v>
          </cell>
          <cell r="H3648" t="str">
            <v>SIM</v>
          </cell>
          <cell r="I3648" t="n">
            <v>0.81682032283737227</v>
          </cell>
        </row>
        <row r="3649">
          <cell r="A3649" t="n">
            <v>92469191</v>
          </cell>
          <cell r="B3649" t="n">
            <v>20</v>
          </cell>
          <cell r="C3649" t="str">
            <v xml:space="preserve">DIPIRONA SÓDICA 500 MG CX. 240 CP.</v>
          </cell>
          <cell r="D3649" t="str">
            <v xml:space="preserve">DIPIRONA SÓDICA 500 MG CX. 240 CP.</v>
          </cell>
          <cell r="E3649" t="str">
            <v>MEDLEY</v>
          </cell>
          <cell r="F3649" t="n">
            <v>1</v>
          </cell>
          <cell r="G3649" t="str">
            <v>COM</v>
          </cell>
          <cell r="H3649" t="str">
            <v>NÃO</v>
          </cell>
          <cell r="I3649" t="n">
            <v>0.69914093197238047</v>
          </cell>
        </row>
        <row r="3650">
          <cell r="A3650" t="n">
            <v>92466656</v>
          </cell>
          <cell r="B3650" t="n">
            <v>20</v>
          </cell>
          <cell r="C3650" t="str">
            <v xml:space="preserve">CLORIDRATO DE VERAPAMIL - 80MG</v>
          </cell>
          <cell r="D3650" t="str">
            <v xml:space="preserve">CLORIDRATO DE VERAPAMIL - 80MG</v>
          </cell>
          <cell r="E3650" t="str">
            <v xml:space="preserve">EMS SA</v>
          </cell>
          <cell r="F3650" t="n">
            <v>1</v>
          </cell>
          <cell r="G3650" t="str">
            <v>COM</v>
          </cell>
          <cell r="H3650" t="str">
            <v>NÃO</v>
          </cell>
          <cell r="I3650" t="n">
            <v>0.6375572938474503</v>
          </cell>
        </row>
        <row r="3651">
          <cell r="A3651" t="n">
            <v>92401970</v>
          </cell>
          <cell r="B3651" t="n">
            <v>20</v>
          </cell>
          <cell r="C3651" t="str">
            <v xml:space="preserve">CLORIDRATO DE SOTALOL - 160MG</v>
          </cell>
          <cell r="D3651" t="str">
            <v xml:space="preserve">CLORIDRATO DE SOTALOL - 160MG</v>
          </cell>
          <cell r="E3651" t="str">
            <v xml:space="preserve">MERCK S.A.</v>
          </cell>
          <cell r="F3651" t="n">
            <v>1</v>
          </cell>
          <cell r="G3651" t="str">
            <v>COM</v>
          </cell>
          <cell r="H3651" t="str">
            <v>NÃO</v>
          </cell>
          <cell r="I3651" t="n">
            <v>2.0928771570674041</v>
          </cell>
        </row>
        <row r="3652">
          <cell r="A3652" t="n">
            <v>90284461</v>
          </cell>
          <cell r="B3652" t="n">
            <v>20</v>
          </cell>
          <cell r="C3652" t="str">
            <v xml:space="preserve">CLONAZEPAM - 0,5MG (EMB. HOSP.)</v>
          </cell>
          <cell r="D3652" t="str">
            <v xml:space="preserve">CLOPAM - 0,5MG</v>
          </cell>
          <cell r="E3652" t="str">
            <v>CRISTALIA</v>
          </cell>
          <cell r="F3652" t="n">
            <v>1</v>
          </cell>
          <cell r="G3652" t="str">
            <v>COM</v>
          </cell>
          <cell r="H3652" t="str">
            <v>NÃO</v>
          </cell>
          <cell r="I3652" t="n">
            <v>0.35612206072558483</v>
          </cell>
        </row>
        <row r="3653">
          <cell r="A3653" t="n">
            <v>90248597</v>
          </cell>
          <cell r="B3653" t="n">
            <v>20</v>
          </cell>
          <cell r="C3653" t="str">
            <v xml:space="preserve">CLORIDRATO DE SERTRALINA</v>
          </cell>
          <cell r="D3653" t="str">
            <v xml:space="preserve">CLORIDRATO DE SERTRALINA 50  MG CX. 30 CP. REV.</v>
          </cell>
          <cell r="E3653" t="str">
            <v xml:space="preserve">ZYDUS HEALTHCARE BRASIL LTDA</v>
          </cell>
          <cell r="F3653" t="n">
            <v>1</v>
          </cell>
          <cell r="G3653" t="str">
            <v>COM</v>
          </cell>
          <cell r="H3653" t="str">
            <v>NÃO</v>
          </cell>
          <cell r="I3653" t="n">
            <v>1.4549106679089765</v>
          </cell>
        </row>
        <row r="3654">
          <cell r="A3654" t="n">
            <v>90962052</v>
          </cell>
          <cell r="B3654" t="n">
            <v>20</v>
          </cell>
          <cell r="C3654" t="str">
            <v xml:space="preserve">ÁGUA BIDESTILADA SOL. INJ. CX. 100 AMP PLÁST. X 5 ML</v>
          </cell>
          <cell r="D3654" t="str">
            <v xml:space="preserve">ÁGUA BIDESTILADA SOL. INJ. CX. 100 AMP PLÁST. X 5 ML</v>
          </cell>
          <cell r="E3654" t="str">
            <v>ARISTON</v>
          </cell>
          <cell r="F3654" t="n">
            <v>1</v>
          </cell>
          <cell r="G3654" t="str">
            <v>AMP</v>
          </cell>
          <cell r="H3654" t="str">
            <v>NÃO</v>
          </cell>
          <cell r="I3654" t="n">
            <v>0.58103804871657827</v>
          </cell>
        </row>
        <row r="3655">
          <cell r="A3655" t="n">
            <v>90243323</v>
          </cell>
          <cell r="B3655" t="n">
            <v>20</v>
          </cell>
          <cell r="C3655" t="str">
            <v xml:space="preserve">PARACETAMOL - 500MG</v>
          </cell>
          <cell r="D3655" t="str">
            <v xml:space="preserve">PARACETAMOL - 500MG</v>
          </cell>
          <cell r="E3655" t="str">
            <v xml:space="preserve">EUROGENUS - LEGRAND</v>
          </cell>
          <cell r="F3655" t="n">
            <v>1</v>
          </cell>
          <cell r="G3655" t="str">
            <v>COM</v>
          </cell>
          <cell r="H3655" t="str">
            <v>NÃO</v>
          </cell>
          <cell r="I3655" t="n">
            <v>0.41477038650126741</v>
          </cell>
        </row>
        <row r="3656">
          <cell r="A3656" t="n">
            <v>90135105</v>
          </cell>
          <cell r="B3656" t="n">
            <v>20</v>
          </cell>
          <cell r="C3656" t="str">
            <v xml:space="preserve">SULFATO DE AMICACINA 500 MG (250 MGML) CX. 50 AMP. X 2 ML</v>
          </cell>
          <cell r="D3656" t="str">
            <v xml:space="preserve">AMICILON 500 MG (250 MGML) CX. 50 AMP. X 2 ML</v>
          </cell>
          <cell r="E3656" t="str">
            <v>ARISTON</v>
          </cell>
          <cell r="F3656" t="n">
            <v>1</v>
          </cell>
          <cell r="G3656" t="str">
            <v>AMP</v>
          </cell>
          <cell r="H3656" t="str">
            <v>NÃO</v>
          </cell>
          <cell r="I3656" t="n">
            <v>2.8910078241791535</v>
          </cell>
        </row>
        <row r="3657">
          <cell r="A3657" t="n">
            <v>90268083</v>
          </cell>
          <cell r="B3657" t="n">
            <v>20</v>
          </cell>
          <cell r="C3657" t="str">
            <v xml:space="preserve">CLORIDRATO DE CLORPROMAZINA - 25MG</v>
          </cell>
          <cell r="D3657" t="str">
            <v xml:space="preserve">LONGACTIL - 25MG</v>
          </cell>
          <cell r="E3657" t="str">
            <v>CRISTALIA</v>
          </cell>
          <cell r="F3657" t="n">
            <v>1</v>
          </cell>
          <cell r="G3657" t="str">
            <v>COM</v>
          </cell>
          <cell r="H3657" t="str">
            <v>NÃO</v>
          </cell>
          <cell r="I3657" t="n">
            <v>0.24891998468260512</v>
          </cell>
        </row>
        <row r="3658">
          <cell r="A3658" t="n">
            <v>90177797</v>
          </cell>
          <cell r="B3658" t="n">
            <v>20</v>
          </cell>
          <cell r="C3658" t="str">
            <v xml:space="preserve">CLORIDRATO DE CETAMINA 50 MGML SOL. INJ. CX. 5 FA X 10 ML</v>
          </cell>
          <cell r="D3658" t="str">
            <v xml:space="preserve">CLORTAMINA 50 MGML SOL. INJ. CX. 5 FA X 10 ML</v>
          </cell>
          <cell r="E3658" t="str">
            <v>BIOCHIMICO</v>
          </cell>
          <cell r="F3658" t="n">
            <v>10</v>
          </cell>
          <cell r="G3658" t="str">
            <v>ML</v>
          </cell>
          <cell r="H3658" t="str">
            <v>SIM</v>
          </cell>
          <cell r="I3658" t="n">
            <v>7.2129819220285869</v>
          </cell>
        </row>
        <row r="3659">
          <cell r="A3659" t="n">
            <v>92377068</v>
          </cell>
          <cell r="B3659" t="n">
            <v>20</v>
          </cell>
          <cell r="C3659" t="str">
            <v xml:space="preserve">ACIDO BENZOICO + ACIDO SALICILICO + IODO - 60ML</v>
          </cell>
          <cell r="D3659" t="str">
            <v xml:space="preserve">DERMICON - 60ML</v>
          </cell>
          <cell r="E3659" t="str">
            <v>BUNKER</v>
          </cell>
          <cell r="F3659" t="n">
            <v>60</v>
          </cell>
          <cell r="G3659" t="str">
            <v>ML</v>
          </cell>
          <cell r="H3659" t="str">
            <v>SIM</v>
          </cell>
          <cell r="I3659" t="n">
            <v>0.28267089968263481</v>
          </cell>
        </row>
        <row r="3660">
          <cell r="A3660" t="n">
            <v>90284089</v>
          </cell>
          <cell r="B3660" t="n">
            <v>20</v>
          </cell>
          <cell r="C3660" t="str">
            <v>CEFALEXINA</v>
          </cell>
          <cell r="D3660" t="str">
            <v xml:space="preserve">CEFALEXINA 500 MG CX. 200 DRG.</v>
          </cell>
          <cell r="E3660" t="str">
            <v>ABL</v>
          </cell>
          <cell r="F3660" t="n">
            <v>1</v>
          </cell>
          <cell r="G3660" t="str">
            <v>DRG</v>
          </cell>
          <cell r="H3660" t="str">
            <v>NÃO</v>
          </cell>
          <cell r="I3660" t="n">
            <v>3.601171402321206</v>
          </cell>
        </row>
        <row r="3661">
          <cell r="A3661" t="n">
            <v>92401449</v>
          </cell>
          <cell r="B3661" t="n">
            <v>20</v>
          </cell>
          <cell r="C3661" t="str">
            <v xml:space="preserve">CLORIDRATO DE AMILORIDA + HIDROCLOROTIAZIDA - 5MG  50MG</v>
          </cell>
          <cell r="D3661" t="str">
            <v xml:space="preserve">CLORIDRATO DE AMILORIDA + HIDROCLOROTIAZIDA - 5MG  50MG</v>
          </cell>
          <cell r="E3661" t="str">
            <v>BIOSINTETICA</v>
          </cell>
          <cell r="F3661" t="n">
            <v>1</v>
          </cell>
          <cell r="G3661" t="str">
            <v>COM</v>
          </cell>
          <cell r="H3661" t="str">
            <v>NÃO</v>
          </cell>
          <cell r="I3661" t="n">
            <v>0.39274853384206287</v>
          </cell>
        </row>
        <row r="3662">
          <cell r="A3662" t="n">
            <v>90173902</v>
          </cell>
          <cell r="B3662" t="n">
            <v>20</v>
          </cell>
          <cell r="C3662" t="str">
            <v xml:space="preserve">SULFATO DE BÁRIO (100% PV) 1 GML SUSP. ORAL CX. 30 FR X 150 ML</v>
          </cell>
          <cell r="D3662" t="str">
            <v xml:space="preserve">MICROPAQUE  (100% PV) 1 GML SUSP. ORAL CX. 30 FR X 150 ML</v>
          </cell>
          <cell r="E3662" t="str">
            <v xml:space="preserve">GUERBET PROD. RADIOLOGICOS</v>
          </cell>
          <cell r="F3662" t="n">
            <v>150</v>
          </cell>
          <cell r="G3662" t="str">
            <v>ML</v>
          </cell>
          <cell r="H3662" t="str">
            <v>SIM</v>
          </cell>
          <cell r="I3662" t="n">
            <v>0.094223633227544942</v>
          </cell>
        </row>
        <row r="3663">
          <cell r="A3663" t="n">
            <v>92371523</v>
          </cell>
          <cell r="B3663" t="n">
            <v>20</v>
          </cell>
          <cell r="C3663" t="str">
            <v xml:space="preserve">FUROSEMIDA - 40MG</v>
          </cell>
          <cell r="D3663" t="str">
            <v xml:space="preserve">FUROSEMIDE - 40MG</v>
          </cell>
          <cell r="E3663" t="str">
            <v>MEDLEY</v>
          </cell>
          <cell r="F3663" t="n">
            <v>1</v>
          </cell>
          <cell r="G3663" t="str">
            <v>COM</v>
          </cell>
          <cell r="H3663" t="str">
            <v>NÃO</v>
          </cell>
          <cell r="I3663" t="n">
            <v>0.48682210500898221</v>
          </cell>
        </row>
        <row r="3664">
          <cell r="A3664" t="n">
            <v>90304659</v>
          </cell>
          <cell r="B3664" t="n">
            <v>20</v>
          </cell>
          <cell r="C3664" t="str">
            <v xml:space="preserve">CLORETO DE CÁLCIO+CLORETO DE POTÁSSIO+CLORETO DE SÓDIO</v>
          </cell>
          <cell r="D3664" t="str">
            <v xml:space="preserve">RINGER SOL INJ IV CX 20 BOLSA PE BLOWPACK SIST FECH X 500 ML</v>
          </cell>
          <cell r="E3664" t="str">
            <v xml:space="preserve">HALEX ISTAR INDÚSTRIA</v>
          </cell>
          <cell r="F3664" t="n">
            <v>1</v>
          </cell>
          <cell r="G3664" t="str">
            <v>UN</v>
          </cell>
          <cell r="H3664" t="str">
            <v>NÃO</v>
          </cell>
          <cell r="I3664" t="n">
            <v>7.0116661682919093</v>
          </cell>
        </row>
        <row r="3665">
          <cell r="A3665" t="n">
            <v>90295250</v>
          </cell>
          <cell r="B3665" t="n">
            <v>20</v>
          </cell>
          <cell r="C3665" t="str">
            <v xml:space="preserve">NISTATINA 25000 UIG CREME VAG. BISN. X 60 G + 10 APLICADOR</v>
          </cell>
          <cell r="D3665" t="str">
            <v xml:space="preserve">MICOSTALAB 25000 UIG CREME VAG. BISN. X 60 G + 10 APLICADOR</v>
          </cell>
          <cell r="E3665" t="str">
            <v>MULTILAB</v>
          </cell>
          <cell r="F3665" t="n">
            <v>1</v>
          </cell>
          <cell r="G3665" t="str">
            <v>UN</v>
          </cell>
          <cell r="H3665" t="str">
            <v>NÃO</v>
          </cell>
          <cell r="I3665" t="n">
            <v>1.7431372147095816</v>
          </cell>
        </row>
        <row r="3666">
          <cell r="A3666" t="n">
            <v>92427260</v>
          </cell>
          <cell r="B3666" t="n">
            <v>20</v>
          </cell>
          <cell r="C3666" t="str">
            <v xml:space="preserve">SINVASTATINA - 40MG</v>
          </cell>
          <cell r="D3666" t="str">
            <v xml:space="preserve">SINVASCOR - 40MG</v>
          </cell>
          <cell r="E3666" t="str">
            <v>BALDACCI</v>
          </cell>
          <cell r="F3666" t="n">
            <v>1</v>
          </cell>
          <cell r="G3666" t="str">
            <v>COM</v>
          </cell>
          <cell r="H3666" t="str">
            <v>NÃO</v>
          </cell>
          <cell r="I3666" t="n">
            <v>2.2987643049479538</v>
          </cell>
        </row>
        <row r="3667">
          <cell r="A3667" t="n">
            <v>90153618</v>
          </cell>
          <cell r="B3667" t="n">
            <v>20</v>
          </cell>
          <cell r="C3667" t="str">
            <v xml:space="preserve">CLORIDRATO DE CICLOBENZAPRINA 10 MG CX. 30 CP.REV.</v>
          </cell>
          <cell r="D3667" t="str">
            <v xml:space="preserve">CLORIDRATO DE CICLOBENZAPRINA 10 MG CX. 30 CP.REV.</v>
          </cell>
          <cell r="E3667" t="str">
            <v>EUROFARMA</v>
          </cell>
          <cell r="F3667" t="n">
            <v>1</v>
          </cell>
          <cell r="G3667" t="str">
            <v>COM</v>
          </cell>
          <cell r="H3667" t="str">
            <v>NÃO</v>
          </cell>
          <cell r="I3667" t="n">
            <v>0.91906490394789797</v>
          </cell>
        </row>
        <row r="3668">
          <cell r="A3668" t="n">
            <v>92388302</v>
          </cell>
          <cell r="B3668" t="n">
            <v>20</v>
          </cell>
          <cell r="C3668" t="str">
            <v xml:space="preserve">HIDROXIDO DE ALUMINIO - 150ML SUSP.</v>
          </cell>
          <cell r="D3668" t="str">
            <v xml:space="preserve">AZIRAM - 150ML</v>
          </cell>
          <cell r="E3668" t="str">
            <v xml:space="preserve">UNIAO QUIMICA</v>
          </cell>
          <cell r="F3668" t="n">
            <v>150</v>
          </cell>
          <cell r="G3668" t="str">
            <v>ML</v>
          </cell>
          <cell r="H3668" t="str">
            <v>SIM</v>
          </cell>
          <cell r="I3668" t="n">
            <v>0.094223633227544942</v>
          </cell>
        </row>
        <row r="3669">
          <cell r="A3669" t="n">
            <v>92454461</v>
          </cell>
          <cell r="B3669" t="n">
            <v>20</v>
          </cell>
          <cell r="C3669" t="str">
            <v xml:space="preserve">ALPRAZOLAM - 0,5MG</v>
          </cell>
          <cell r="D3669" t="str">
            <v xml:space="preserve">ALPRAZOLAM - 0,5MG</v>
          </cell>
          <cell r="E3669" t="str">
            <v>BIOSINTETICA</v>
          </cell>
          <cell r="F3669" t="n">
            <v>1</v>
          </cell>
          <cell r="G3669" t="str">
            <v>COM</v>
          </cell>
          <cell r="H3669" t="str">
            <v>NÃO</v>
          </cell>
          <cell r="I3669" t="n">
            <v>0.56782902635752186</v>
          </cell>
        </row>
        <row r="3670">
          <cell r="A3670" t="n">
            <v>90148762</v>
          </cell>
          <cell r="B3670" t="n">
            <v>20</v>
          </cell>
          <cell r="C3670" t="str">
            <v xml:space="preserve">CAPTOPRIL - 25MG</v>
          </cell>
          <cell r="D3670" t="str">
            <v xml:space="preserve">CAPTOPRIL - 25MG</v>
          </cell>
          <cell r="E3670" t="str">
            <v>LUPER</v>
          </cell>
          <cell r="F3670" t="n">
            <v>1</v>
          </cell>
          <cell r="G3670" t="str">
            <v>COM</v>
          </cell>
          <cell r="H3670" t="str">
            <v>NÃO</v>
          </cell>
          <cell r="I3670" t="n">
            <v>0.84801269904790455</v>
          </cell>
        </row>
        <row r="3671">
          <cell r="A3671" t="n">
            <v>90258940</v>
          </cell>
          <cell r="B3671" t="n">
            <v>20</v>
          </cell>
          <cell r="C3671" t="str">
            <v xml:space="preserve">BENZILPENICILINA BENZATINA 1.200.000 UI PÓ SUSP. INJ. CX. 50 FA</v>
          </cell>
          <cell r="D3671" t="str">
            <v xml:space="preserve">BEPEBEN 1.200.000 UI PÓ SUSP. INJ. CX. 50 FA</v>
          </cell>
          <cell r="E3671" t="str">
            <v xml:space="preserve">TEUTO BRAS.</v>
          </cell>
          <cell r="F3671" t="n">
            <v>1</v>
          </cell>
          <cell r="G3671" t="str">
            <v>UN</v>
          </cell>
          <cell r="H3671" t="str">
            <v>NÃO</v>
          </cell>
          <cell r="I3671" t="n">
            <v>2.7058008730324739</v>
          </cell>
        </row>
        <row r="3672">
          <cell r="A3672" t="n">
            <v>90269942</v>
          </cell>
          <cell r="B3672" t="n">
            <v>20</v>
          </cell>
          <cell r="C3672" t="str">
            <v xml:space="preserve">AMINOFILINA - 24MGML</v>
          </cell>
          <cell r="D3672" t="str">
            <v xml:space="preserve">AMINOFILINA - 24MGML</v>
          </cell>
          <cell r="E3672" t="str">
            <v>HYPOFARMA</v>
          </cell>
          <cell r="F3672" t="n">
            <v>1</v>
          </cell>
          <cell r="G3672" t="str">
            <v>AMP</v>
          </cell>
          <cell r="H3672" t="str">
            <v>NÃO</v>
          </cell>
          <cell r="I3672" t="n">
            <v>0.711551196944748</v>
          </cell>
        </row>
        <row r="3673">
          <cell r="A3673" t="n">
            <v>90158806</v>
          </cell>
          <cell r="B3673" t="n">
            <v>20</v>
          </cell>
          <cell r="C3673" t="str">
            <v xml:space="preserve">GLIMEPIRIDA - 2MG</v>
          </cell>
          <cell r="D3673" t="str">
            <v xml:space="preserve">GLIMEPIRIDA - 2MG</v>
          </cell>
          <cell r="E3673" t="str">
            <v xml:space="preserve">MERCK S.A.</v>
          </cell>
          <cell r="F3673" t="n">
            <v>1</v>
          </cell>
          <cell r="G3673" t="str">
            <v>COM</v>
          </cell>
          <cell r="H3673" t="str">
            <v>NÃO</v>
          </cell>
          <cell r="I3673" t="n">
            <v>1.2280439543562167</v>
          </cell>
        </row>
        <row r="3674">
          <cell r="A3674" t="n">
            <v>92257500</v>
          </cell>
          <cell r="B3674" t="n">
            <v>20</v>
          </cell>
          <cell r="C3674" t="str">
            <v xml:space="preserve">GLICEROL 12% SOL. RETAL FR. X 500 ML</v>
          </cell>
          <cell r="D3674" t="str">
            <v xml:space="preserve">SOLUÇÃO ENEMA DE GLICERINA 12% SOL. RETAL FR. X 500 ML</v>
          </cell>
          <cell r="E3674" t="str">
            <v xml:space="preserve">LABORATORIO SANOBIOL</v>
          </cell>
          <cell r="F3674" t="n">
            <v>1</v>
          </cell>
          <cell r="G3674" t="str">
            <v>UN</v>
          </cell>
          <cell r="H3674" t="str">
            <v>NÃO</v>
          </cell>
          <cell r="I3674" t="n">
            <v>6.7429968197781918</v>
          </cell>
        </row>
        <row r="3675">
          <cell r="A3675" t="n">
            <v>90284542</v>
          </cell>
          <cell r="B3675" t="n">
            <v>20</v>
          </cell>
          <cell r="C3675" t="str">
            <v xml:space="preserve">CLORETO DE CÁLCIO+CLORETO DE POTÁSSIO+CLORETO DE SÓDIO - 500ML</v>
          </cell>
          <cell r="D3675" t="str">
            <v xml:space="preserve">RINGER SIMPLES SOL. INJ. SIST. FECH. CX. 20 FR. X 500 ML</v>
          </cell>
          <cell r="E3675" t="str">
            <v>EQUIPLEX</v>
          </cell>
          <cell r="F3675" t="n">
            <v>1</v>
          </cell>
          <cell r="G3675" t="str">
            <v>UN</v>
          </cell>
          <cell r="H3675" t="str">
            <v>NÃO</v>
          </cell>
          <cell r="I3675" t="n">
            <v>6.7421226789291229</v>
          </cell>
        </row>
        <row r="3676">
          <cell r="A3676" t="n">
            <v>90225252</v>
          </cell>
          <cell r="B3676" t="n">
            <v>20</v>
          </cell>
          <cell r="C3676" t="str">
            <v xml:space="preserve">FOSFATO SODICO DE PREDNISOLONA - 1MGML  100ML MGML. SOL. OR. CT. FR. PLAS. OPC. +  CP.  DOSADOR</v>
          </cell>
          <cell r="D3676" t="str">
            <v xml:space="preserve">FOSFATO SODICO DE PREDNISOLONA - 1MGML  100ML MGML. SOL. OR. CT. FR. PLAS. OPC. +  CP.  DOSADOR</v>
          </cell>
          <cell r="E3676" t="str">
            <v xml:space="preserve">PRATI DONADUZZI</v>
          </cell>
          <cell r="F3676" t="n">
            <v>120</v>
          </cell>
          <cell r="G3676" t="str">
            <v>ML</v>
          </cell>
          <cell r="H3676" t="str">
            <v>SIM</v>
          </cell>
          <cell r="I3676" t="n">
            <v>0.12950784816608193</v>
          </cell>
        </row>
        <row r="3677">
          <cell r="A3677" t="n">
            <v>90166990</v>
          </cell>
          <cell r="B3677" t="n">
            <v>20</v>
          </cell>
          <cell r="C3677" t="str">
            <v xml:space="preserve">HIDROCLOROTIAZIDA  50 MG CX. 30 CP</v>
          </cell>
          <cell r="D3677" t="str">
            <v xml:space="preserve">DRENOL 50 MG CX. 30 CP</v>
          </cell>
          <cell r="E3677" t="str">
            <v xml:space="preserve">PHARMACIA PFIZER</v>
          </cell>
          <cell r="F3677" t="n">
            <v>1</v>
          </cell>
          <cell r="G3677" t="str">
            <v>COM</v>
          </cell>
          <cell r="H3677" t="str">
            <v>NÃO</v>
          </cell>
          <cell r="I3677" t="n">
            <v>0.29139265837368439</v>
          </cell>
        </row>
        <row r="3678">
          <cell r="A3678" t="n">
            <v>92429750</v>
          </cell>
          <cell r="B3678" t="n">
            <v>20</v>
          </cell>
          <cell r="C3678" t="str">
            <v xml:space="preserve">CARBAMAZEPINA CR - 200MG</v>
          </cell>
          <cell r="D3678" t="str">
            <v xml:space="preserve">TEGRETOL CR - 200MG</v>
          </cell>
          <cell r="E3678" t="str">
            <v>NOVARTIS</v>
          </cell>
          <cell r="F3678" t="n">
            <v>1</v>
          </cell>
          <cell r="G3678" t="str">
            <v>COM</v>
          </cell>
          <cell r="H3678" t="str">
            <v>NÃO</v>
          </cell>
          <cell r="I3678" t="n">
            <v>0.887184472996838</v>
          </cell>
        </row>
        <row r="3679">
          <cell r="A3679" t="n">
            <v>90332016</v>
          </cell>
          <cell r="B3679" t="n">
            <v>20</v>
          </cell>
          <cell r="C3679" t="str">
            <v xml:space="preserve">DIPIRONA + CAFEINA + MUCATO DE ISOMETEPTENO - 300MG</v>
          </cell>
          <cell r="D3679" t="str">
            <v xml:space="preserve">NEOSALDINA - 300MG</v>
          </cell>
          <cell r="E3679" t="str">
            <v xml:space="preserve">NYCOMED PHARMA</v>
          </cell>
          <cell r="F3679" t="n">
            <v>1</v>
          </cell>
          <cell r="G3679" t="str">
            <v>DRG</v>
          </cell>
          <cell r="H3679" t="str">
            <v>NÃO</v>
          </cell>
          <cell r="I3679" t="n">
            <v>0.88488210853826321</v>
          </cell>
        </row>
        <row r="3680">
          <cell r="A3680" t="n">
            <v>90131509</v>
          </cell>
          <cell r="B3680" t="n">
            <v>20</v>
          </cell>
          <cell r="C3680" t="str">
            <v xml:space="preserve">NIFEDIPINO - 20MG</v>
          </cell>
          <cell r="D3680" t="str">
            <v xml:space="preserve">ADALAT RETARD - 20MG</v>
          </cell>
          <cell r="E3680" t="str">
            <v>BAYER</v>
          </cell>
          <cell r="F3680" t="n">
            <v>1</v>
          </cell>
          <cell r="G3680" t="str">
            <v>COM</v>
          </cell>
          <cell r="H3680" t="str">
            <v>NÃO</v>
          </cell>
          <cell r="I3680" t="n">
            <v>1.1002615227849386</v>
          </cell>
        </row>
        <row r="3681">
          <cell r="A3681" t="n">
            <v>90156714</v>
          </cell>
          <cell r="B3681" t="n">
            <v>20</v>
          </cell>
          <cell r="C3681" t="str">
            <v xml:space="preserve">ACEBROFILINA - 5MGML XPE. PEDIÁTRICO FR. VD. 120 ML + CP. MED.</v>
          </cell>
          <cell r="D3681" t="str">
            <v xml:space="preserve">ACEBROFILINA - 5MGML XPE. PEDIÁTRICO FR. VD. 120 ML + CP. MED.</v>
          </cell>
          <cell r="E3681" t="str">
            <v>FARMASA</v>
          </cell>
          <cell r="F3681" t="n">
            <v>120</v>
          </cell>
          <cell r="G3681" t="str">
            <v>ML</v>
          </cell>
          <cell r="H3681" t="str">
            <v>SIM</v>
          </cell>
          <cell r="I3681" t="n">
            <v>0.10992757209880245</v>
          </cell>
        </row>
        <row r="3682">
          <cell r="A3682" t="n">
            <v>90239989</v>
          </cell>
          <cell r="B3682" t="n">
            <v>20</v>
          </cell>
          <cell r="C3682" t="str">
            <v xml:space="preserve">FOSFATO DE CLINDAMICINA</v>
          </cell>
          <cell r="D3682" t="str">
            <v xml:space="preserve">FOSFATO DE CLINDAMICINA 600 MG (150 MGML) SOL. INJ. CX. 100 AMP. X 4 ML</v>
          </cell>
          <cell r="E3682" t="str">
            <v>GERMED</v>
          </cell>
          <cell r="F3682" t="n">
            <v>1</v>
          </cell>
          <cell r="G3682" t="str">
            <v>AMP</v>
          </cell>
          <cell r="H3682" t="str">
            <v>NÃO</v>
          </cell>
          <cell r="I3682" t="n">
            <v>4.3851469174911504</v>
          </cell>
        </row>
        <row r="3683">
          <cell r="A3683" t="n">
            <v>92391559</v>
          </cell>
          <cell r="B3683" t="n">
            <v>20</v>
          </cell>
          <cell r="C3683" t="str">
            <v xml:space="preserve">ACIDO ASCORBICO + PIRIDOXINA + CARBONATO DE CALCIO + ERGOCALCIFEROL</v>
          </cell>
          <cell r="D3683" t="str">
            <v xml:space="preserve">C CALCIO EFERV</v>
          </cell>
          <cell r="E3683" t="str">
            <v xml:space="preserve">EMS SA</v>
          </cell>
          <cell r="F3683" t="n">
            <v>1</v>
          </cell>
          <cell r="G3683" t="str">
            <v xml:space="preserve">COM EFEV</v>
          </cell>
          <cell r="H3683" t="str">
            <v>NÃO</v>
          </cell>
          <cell r="I3683" t="n">
            <v>1.6350365830967843</v>
          </cell>
        </row>
        <row r="3684">
          <cell r="A3684" t="n">
            <v>90214595</v>
          </cell>
          <cell r="B3684" t="n">
            <v>20</v>
          </cell>
          <cell r="C3684" t="str">
            <v xml:space="preserve">DINITRATO DE ISOSSORBIDA 10 MG CX. 100 CP.</v>
          </cell>
          <cell r="D3684" t="str">
            <v xml:space="preserve">ISORDIL 10 MG CX. 100 CP.</v>
          </cell>
          <cell r="E3684" t="str">
            <v xml:space="preserve">SIGMA PHARMA</v>
          </cell>
          <cell r="F3684" t="n">
            <v>1</v>
          </cell>
          <cell r="G3684" t="str">
            <v>COM</v>
          </cell>
          <cell r="H3684" t="str">
            <v>NÃO</v>
          </cell>
          <cell r="I3684" t="n">
            <v>0.25089124395167389</v>
          </cell>
        </row>
        <row r="3685">
          <cell r="A3685" t="n">
            <v>90144937</v>
          </cell>
          <cell r="B3685" t="n">
            <v>20</v>
          </cell>
          <cell r="C3685" t="str">
            <v xml:space="preserve">CLORIDRATO DE METFORMINA - 500MG</v>
          </cell>
          <cell r="D3685" t="str">
            <v xml:space="preserve">CLORIDRATO DE METFORMINA - 500MG</v>
          </cell>
          <cell r="E3685" t="str">
            <v xml:space="preserve">EMS SA</v>
          </cell>
          <cell r="F3685" t="n">
            <v>1</v>
          </cell>
          <cell r="G3685" t="str">
            <v>COM</v>
          </cell>
          <cell r="H3685" t="str">
            <v>NÃO</v>
          </cell>
          <cell r="I3685" t="n">
            <v>0.28276711024088386</v>
          </cell>
        </row>
        <row r="3686">
          <cell r="A3686" t="n">
            <v>90330013</v>
          </cell>
          <cell r="B3686" t="n">
            <v>20</v>
          </cell>
          <cell r="C3686" t="str">
            <v xml:space="preserve">NICOTINAMIDA + CLORIDRATO DE PIRIDOXINA + RIBOFLAVINA + CIANOCOBALAMINA + ACIDO ASCORBICO + FRUTOSE</v>
          </cell>
          <cell r="D3686" t="str">
            <v xml:space="preserve">NEO CEBETIL</v>
          </cell>
          <cell r="E3686" t="str">
            <v xml:space="preserve">UNIAO QUIMICA</v>
          </cell>
          <cell r="F3686" t="n">
            <v>1</v>
          </cell>
          <cell r="G3686" t="str">
            <v>AMP</v>
          </cell>
          <cell r="H3686" t="str">
            <v>NÃO</v>
          </cell>
          <cell r="I3686" t="n">
            <v>13.001480886285</v>
          </cell>
        </row>
        <row r="3687">
          <cell r="A3687" t="n">
            <v>92370543</v>
          </cell>
          <cell r="B3687" t="n">
            <v>20</v>
          </cell>
          <cell r="C3687" t="str">
            <v xml:space="preserve">INSULINA HUMANA 100 UIML SUSP. INJ. CX. 5 CARP.X 3 ML</v>
          </cell>
          <cell r="D3687" t="str">
            <v xml:space="preserve">INSUMAN N 100 UIML SUSP. INJ. CX. 5 CARP.X 3 ML</v>
          </cell>
          <cell r="E3687" t="str">
            <v>SANOFI-AVENTIS</v>
          </cell>
          <cell r="F3687" t="n">
            <v>300</v>
          </cell>
          <cell r="G3687" t="str">
            <v>UI</v>
          </cell>
          <cell r="H3687" t="str">
            <v>SIM</v>
          </cell>
          <cell r="I3687" t="n">
            <v>0.078519694356287459</v>
          </cell>
        </row>
        <row r="3688">
          <cell r="A3688" t="n">
            <v>90223349</v>
          </cell>
          <cell r="B3688" t="n">
            <v>20</v>
          </cell>
          <cell r="C3688" t="str">
            <v xml:space="preserve">BENZILPENICILINA POTÁSSICA 5.000.000 UI PÓ SOL. INJ. CX. 50 FA X 5 ML</v>
          </cell>
          <cell r="D3688" t="str">
            <v xml:space="preserve">BENZILPEN 5.000.000 UI PÓ SOL. INJ. CX. 50 FA X 5 ML</v>
          </cell>
          <cell r="E3688" t="str">
            <v xml:space="preserve">ASPEN PHARMA</v>
          </cell>
          <cell r="F3688" t="n">
            <v>1</v>
          </cell>
          <cell r="G3688" t="str">
            <v>FA</v>
          </cell>
          <cell r="H3688" t="str">
            <v>NÃO</v>
          </cell>
          <cell r="I3688" t="n">
            <v>6.4561901636296142</v>
          </cell>
        </row>
        <row r="3689">
          <cell r="A3689" t="n">
            <v>92414788</v>
          </cell>
          <cell r="B3689" t="n">
            <v>20</v>
          </cell>
          <cell r="C3689" t="str">
            <v xml:space="preserve">FERRO QUELATO GLICINATO - 250MG30ML GTS</v>
          </cell>
          <cell r="D3689" t="str">
            <v xml:space="preserve">NEUTROFER - 250MG30ML</v>
          </cell>
          <cell r="E3689" t="str">
            <v xml:space="preserve">SIGMA PHARMA</v>
          </cell>
          <cell r="F3689" t="n">
            <v>600</v>
          </cell>
          <cell r="G3689" t="str">
            <v>GTS</v>
          </cell>
          <cell r="H3689" t="str">
            <v>SIM</v>
          </cell>
          <cell r="I3689" t="n">
            <v>0.062819824772313598</v>
          </cell>
        </row>
        <row r="3690">
          <cell r="A3690" t="n">
            <v>90308417</v>
          </cell>
          <cell r="B3690" t="n">
            <v>20</v>
          </cell>
          <cell r="C3690" t="str">
            <v xml:space="preserve">GLICONATO DE CÁLCIO 10% SOL. INJ. CX. 100 AMP X 10 ML</v>
          </cell>
          <cell r="D3690" t="str">
            <v xml:space="preserve">GLICONATO DE CÁLCIO 10% SOL. INJ. CX. 100 AMP X 10 ML</v>
          </cell>
          <cell r="E3690" t="str">
            <v>HIPOLABOR</v>
          </cell>
          <cell r="F3690" t="n">
            <v>1</v>
          </cell>
          <cell r="G3690" t="str">
            <v>AMP</v>
          </cell>
          <cell r="H3690" t="str">
            <v>NÃO</v>
          </cell>
          <cell r="I3690" t="n">
            <v>1.8177521236306782</v>
          </cell>
        </row>
        <row r="3691">
          <cell r="A3691" t="n">
            <v>90211685</v>
          </cell>
          <cell r="B3691" t="n">
            <v>20</v>
          </cell>
          <cell r="C3691" t="str">
            <v xml:space="preserve">BROMETO DE IPRATROPIO - 0,25MG  20ML SOL.NASAL</v>
          </cell>
          <cell r="D3691" t="str">
            <v xml:space="preserve">BROMETO DE IPRATROPIO - 0,25MG  20ML SOL.NASAL</v>
          </cell>
          <cell r="E3691" t="str">
            <v xml:space="preserve">NEO QUIMICA</v>
          </cell>
          <cell r="F3691" t="n">
            <v>400</v>
          </cell>
          <cell r="G3691" t="str">
            <v>GTS</v>
          </cell>
          <cell r="H3691" t="str">
            <v>SIM</v>
          </cell>
          <cell r="I3691" t="n">
            <v>0.031393302491989482</v>
          </cell>
        </row>
        <row r="3692">
          <cell r="A3692" t="n">
            <v>90279719</v>
          </cell>
          <cell r="B3692" t="n">
            <v>20</v>
          </cell>
          <cell r="C3692" t="str">
            <v xml:space="preserve">DIAZEPAM - 5MG</v>
          </cell>
          <cell r="D3692" t="str">
            <v xml:space="preserve">DIAZEPAM - 5MG</v>
          </cell>
          <cell r="E3692" t="str">
            <v xml:space="preserve">EUROGENUS - LEGRAND</v>
          </cell>
          <cell r="F3692" t="n">
            <v>1</v>
          </cell>
          <cell r="G3692" t="str">
            <v>COM</v>
          </cell>
          <cell r="H3692" t="str">
            <v>NÃO</v>
          </cell>
          <cell r="I3692" t="n">
            <v>0.25883535928707491</v>
          </cell>
        </row>
        <row r="3693">
          <cell r="A3693" t="n">
            <v>90144970</v>
          </cell>
          <cell r="B3693" t="n">
            <v>20</v>
          </cell>
          <cell r="C3693" t="str">
            <v xml:space="preserve">CLORIDRATO DE METFORMINA - 850MG</v>
          </cell>
          <cell r="D3693" t="str">
            <v xml:space="preserve">CLORIDRATO DE METFORMINA - 850MG</v>
          </cell>
          <cell r="E3693" t="str">
            <v xml:space="preserve">EMS SA</v>
          </cell>
          <cell r="F3693" t="n">
            <v>1</v>
          </cell>
          <cell r="G3693" t="str">
            <v>COM</v>
          </cell>
          <cell r="H3693" t="str">
            <v>NÃO</v>
          </cell>
          <cell r="I3693" t="n">
            <v>0.40824773940181658</v>
          </cell>
        </row>
        <row r="3694">
          <cell r="A3694" t="n">
            <v>90287347</v>
          </cell>
          <cell r="B3694" t="n">
            <v>20</v>
          </cell>
          <cell r="C3694" t="str">
            <v xml:space="preserve">NIFEDIPINO - 20MG</v>
          </cell>
          <cell r="D3694" t="str">
            <v xml:space="preserve">ADALAT OROS 20 MG CX. 30  CP.</v>
          </cell>
          <cell r="E3694" t="str">
            <v>BAYER</v>
          </cell>
          <cell r="F3694" t="n">
            <v>1</v>
          </cell>
          <cell r="G3694" t="str">
            <v>COM</v>
          </cell>
          <cell r="H3694" t="str">
            <v>NÃO</v>
          </cell>
          <cell r="I3694" t="n">
            <v>4.2099352804856114</v>
          </cell>
        </row>
        <row r="3695">
          <cell r="A3695" t="n">
            <v>92470866</v>
          </cell>
          <cell r="B3695" t="n">
            <v>20</v>
          </cell>
          <cell r="C3695" t="str">
            <v xml:space="preserve">CLORIDRATO DE METFORMINA - 500MG + GLIBENCLAMIDA - 5MG</v>
          </cell>
          <cell r="D3695" t="str">
            <v xml:space="preserve">GLUCOVANCE - 500MG  5MG</v>
          </cell>
          <cell r="E3695" t="str">
            <v xml:space="preserve">MERCK S.A.</v>
          </cell>
          <cell r="F3695" t="n">
            <v>1</v>
          </cell>
          <cell r="G3695" t="str">
            <v>COM</v>
          </cell>
          <cell r="H3695" t="str">
            <v>NÃO</v>
          </cell>
          <cell r="I3695" t="n">
            <v>0.84187501237894746</v>
          </cell>
        </row>
        <row r="3696">
          <cell r="A3696" t="n">
            <v>90128524</v>
          </cell>
          <cell r="B3696" t="n">
            <v>20</v>
          </cell>
          <cell r="C3696" t="str">
            <v xml:space="preserve">CARVEDILOL - 25MG</v>
          </cell>
          <cell r="D3696" t="str">
            <v xml:space="preserve">CARVEDILOL - 25MG</v>
          </cell>
          <cell r="E3696" t="str">
            <v>BIOSINTETICA</v>
          </cell>
          <cell r="F3696" t="n">
            <v>1</v>
          </cell>
          <cell r="G3696" t="str">
            <v>COM</v>
          </cell>
          <cell r="H3696" t="str">
            <v>NÃO</v>
          </cell>
          <cell r="I3696" t="n">
            <v>2.1045025326988314</v>
          </cell>
        </row>
        <row r="3697">
          <cell r="A3697" t="n">
            <v>92421008</v>
          </cell>
          <cell r="B3697" t="n">
            <v>20</v>
          </cell>
          <cell r="C3697" t="str">
            <v xml:space="preserve">BESILATO DE ANLODIPINO - 5MG</v>
          </cell>
          <cell r="D3697" t="str">
            <v xml:space="preserve">PRESSAT - 5MG</v>
          </cell>
          <cell r="E3697" t="str">
            <v xml:space="preserve">BIOLAB SANUS</v>
          </cell>
          <cell r="F3697" t="n">
            <v>1</v>
          </cell>
          <cell r="G3697" t="str">
            <v>COM</v>
          </cell>
          <cell r="H3697" t="str">
            <v>NÃO</v>
          </cell>
          <cell r="I3697" t="n">
            <v>1.4029554902920254</v>
          </cell>
        </row>
        <row r="3698">
          <cell r="A3698" t="n">
            <v>92438261</v>
          </cell>
          <cell r="B3698" t="n">
            <v>20</v>
          </cell>
          <cell r="C3698" t="str">
            <v xml:space="preserve">CLORIDRATO DE SOTALOL - 120MG</v>
          </cell>
          <cell r="D3698" t="str">
            <v xml:space="preserve">SOTACOR - 120MG</v>
          </cell>
          <cell r="E3698" t="str">
            <v>B-MS</v>
          </cell>
          <cell r="F3698" t="n">
            <v>1</v>
          </cell>
          <cell r="G3698" t="str">
            <v>COM</v>
          </cell>
          <cell r="H3698" t="str">
            <v>NÃO</v>
          </cell>
          <cell r="I3698" t="n">
            <v>2.5252242674006222</v>
          </cell>
        </row>
        <row r="3699">
          <cell r="A3699" t="n">
            <v>90260180</v>
          </cell>
          <cell r="B3699" t="n">
            <v>20</v>
          </cell>
          <cell r="C3699" t="str">
            <v xml:space="preserve">CLORIDRATO DE METFORMINA - 850MG</v>
          </cell>
          <cell r="D3699" t="str">
            <v xml:space="preserve">TEUTOFORMIN - 850MG</v>
          </cell>
          <cell r="E3699" t="str">
            <v xml:space="preserve">TEUTO BRAS.</v>
          </cell>
          <cell r="F3699" t="n">
            <v>1</v>
          </cell>
          <cell r="G3699" t="str">
            <v>COM</v>
          </cell>
          <cell r="H3699" t="str">
            <v>NÃO</v>
          </cell>
          <cell r="I3699" t="n">
            <v>0.69397351901280013</v>
          </cell>
        </row>
        <row r="3700">
          <cell r="A3700" t="n">
            <v>92430228</v>
          </cell>
          <cell r="B3700" t="n">
            <v>20</v>
          </cell>
          <cell r="C3700" t="str">
            <v xml:space="preserve">CLORIDRATO DE OXITETRACILCINA + SULFATO DE POLIMIXINA B - 15GRA POMADA.</v>
          </cell>
          <cell r="D3700" t="str">
            <v xml:space="preserve">TERRAMICINA POLIM. - 15GRA POMADA</v>
          </cell>
          <cell r="E3700" t="str">
            <v xml:space="preserve">PHARMACIA PFIZER</v>
          </cell>
          <cell r="F3700" t="n">
            <v>15</v>
          </cell>
          <cell r="G3700" t="str">
            <v>G</v>
          </cell>
          <cell r="H3700" t="str">
            <v>SIM</v>
          </cell>
          <cell r="I3700" t="n">
            <v>0.75057152148674089</v>
          </cell>
        </row>
        <row r="3701">
          <cell r="A3701" t="n">
            <v>92386768</v>
          </cell>
          <cell r="B3701" t="n">
            <v>20</v>
          </cell>
          <cell r="C3701" t="str">
            <v xml:space="preserve">DIPROPIONATO DE BETAMETASONA + FOSFATO DE BETAMETASONA - 1ML</v>
          </cell>
          <cell r="D3701" t="str">
            <v xml:space="preserve">BECLONATO - 1ML</v>
          </cell>
          <cell r="E3701" t="str">
            <v>DUCTO</v>
          </cell>
          <cell r="F3701" t="n">
            <v>1</v>
          </cell>
          <cell r="G3701" t="str">
            <v>AMP</v>
          </cell>
          <cell r="H3701" t="str">
            <v>NÃO</v>
          </cell>
          <cell r="I3701" t="n">
            <v>12.481318867006145</v>
          </cell>
        </row>
        <row r="3702">
          <cell r="A3702" t="n">
            <v>92400469</v>
          </cell>
          <cell r="B3702" t="n">
            <v>20</v>
          </cell>
          <cell r="C3702" t="str">
            <v xml:space="preserve">CLORANFENICOL - 10ML COLIRIO</v>
          </cell>
          <cell r="D3702" t="str">
            <v xml:space="preserve">CLORANFENICOL - 10ML</v>
          </cell>
          <cell r="E3702" t="str">
            <v>ALLERGAN</v>
          </cell>
          <cell r="F3702" t="n">
            <v>10</v>
          </cell>
          <cell r="G3702" t="str">
            <v>ML</v>
          </cell>
          <cell r="H3702" t="str">
            <v>SIM</v>
          </cell>
          <cell r="I3702" t="n">
            <v>0.89039578659632157</v>
          </cell>
        </row>
        <row r="3703">
          <cell r="A3703" t="n">
            <v>91440017</v>
          </cell>
          <cell r="B3703" t="n">
            <v>20</v>
          </cell>
          <cell r="C3703" t="str">
            <v xml:space="preserve">IBUPROFENO - 600MG</v>
          </cell>
          <cell r="D3703" t="str">
            <v xml:space="preserve">IBUPROFAN - 600MG</v>
          </cell>
          <cell r="E3703" t="str">
            <v>BUNKER</v>
          </cell>
          <cell r="F3703" t="n">
            <v>1</v>
          </cell>
          <cell r="G3703" t="str">
            <v>COM</v>
          </cell>
          <cell r="H3703" t="str">
            <v>NÃO</v>
          </cell>
          <cell r="I3703" t="n">
            <v>1.5546899482544918</v>
          </cell>
        </row>
        <row r="3704">
          <cell r="A3704" t="n">
            <v>92422748</v>
          </cell>
          <cell r="B3704" t="n">
            <v>20</v>
          </cell>
          <cell r="C3704" t="str">
            <v xml:space="preserve">ESTOLATO DE ERITROMICINA - 250MG  60ML SUSP.</v>
          </cell>
          <cell r="D3704" t="str">
            <v xml:space="preserve">RUBROMICIN - 250MG  60ML SUSP.</v>
          </cell>
          <cell r="E3704" t="str">
            <v xml:space="preserve">PRATI DONADUZZI</v>
          </cell>
          <cell r="F3704" t="n">
            <v>60</v>
          </cell>
          <cell r="G3704" t="str">
            <v>ML</v>
          </cell>
          <cell r="H3704" t="str">
            <v>SIM</v>
          </cell>
          <cell r="I3704" t="n">
            <v>0.11305626947897582</v>
          </cell>
        </row>
        <row r="3705">
          <cell r="A3705" t="n">
            <v>91026016</v>
          </cell>
          <cell r="B3705" t="n">
            <v>20</v>
          </cell>
          <cell r="C3705" t="str">
            <v xml:space="preserve">LIDOCAINA + TRIBENOSIDO SUP</v>
          </cell>
          <cell r="D3705" t="str">
            <v xml:space="preserve">PROCTO GLYVENOL SUP</v>
          </cell>
          <cell r="E3705" t="str">
            <v>NOVARTIS</v>
          </cell>
          <cell r="F3705" t="n">
            <v>1</v>
          </cell>
          <cell r="G3705" t="str">
            <v>SUP</v>
          </cell>
          <cell r="H3705" t="str">
            <v>NÃO</v>
          </cell>
          <cell r="I3705" t="n">
            <v>2.4811017570545593</v>
          </cell>
        </row>
        <row r="3706">
          <cell r="A3706" t="n">
            <v>90272617</v>
          </cell>
          <cell r="B3706" t="n">
            <v>20</v>
          </cell>
          <cell r="C3706" t="str">
            <v xml:space="preserve">CLORIDRATO DE DOPAMINA - 5MGML SOL. INJ.</v>
          </cell>
          <cell r="D3706" t="str">
            <v xml:space="preserve">DOPABANE - 5MGML SOL. INJ.</v>
          </cell>
          <cell r="E3706" t="str">
            <v>ARISTON</v>
          </cell>
          <cell r="F3706" t="n">
            <v>1</v>
          </cell>
          <cell r="G3706" t="str">
            <v>AMP</v>
          </cell>
          <cell r="H3706" t="str">
            <v>NÃO</v>
          </cell>
          <cell r="I3706" t="n">
            <v>2.0416382584173984</v>
          </cell>
        </row>
        <row r="3707">
          <cell r="A3707" t="n">
            <v>90238273</v>
          </cell>
          <cell r="B3707" t="n">
            <v>20</v>
          </cell>
          <cell r="C3707" t="str">
            <v>ACETILCISTEÍNA</v>
          </cell>
          <cell r="D3707" t="str">
            <v xml:space="preserve">ACETILCISTEÍNA 600 MG GRAN. CX. 16  ENV.  X  5  G</v>
          </cell>
          <cell r="E3707" t="str">
            <v>GERMED</v>
          </cell>
          <cell r="F3707" t="n">
            <v>1</v>
          </cell>
          <cell r="G3707" t="str">
            <v>UN</v>
          </cell>
          <cell r="H3707" t="str">
            <v>NÃO</v>
          </cell>
          <cell r="I3707" t="n">
            <v>0.50628725845983436</v>
          </cell>
        </row>
        <row r="3708">
          <cell r="A3708" t="n">
            <v>92426107</v>
          </cell>
          <cell r="B3708" t="n">
            <v>20</v>
          </cell>
          <cell r="C3708" t="str">
            <v xml:space="preserve">TARTARATO DE METOPROLOL + HIDROCLORATIAZIDA - 100MG</v>
          </cell>
          <cell r="D3708" t="str">
            <v xml:space="preserve">SELOPRESS - 100MG</v>
          </cell>
          <cell r="E3708" t="str">
            <v>ASTRAZENECA</v>
          </cell>
          <cell r="F3708" t="n">
            <v>1</v>
          </cell>
          <cell r="G3708" t="str">
            <v>COM</v>
          </cell>
          <cell r="H3708" t="str">
            <v>NÃO</v>
          </cell>
          <cell r="I3708" t="n">
            <v>1.2118868458149585</v>
          </cell>
        </row>
        <row r="3709">
          <cell r="A3709" t="n">
            <v>90146549</v>
          </cell>
          <cell r="B3709" t="n">
            <v>20</v>
          </cell>
          <cell r="C3709" t="str">
            <v xml:space="preserve">DIPROPIONATO DE BETAMETASONA + SULFATO DE GENTAMICINA 0,5 + 1 MGG - 30GRA CREME</v>
          </cell>
          <cell r="D3709" t="str">
            <v xml:space="preserve">DIPROPIONATO DE BETAMETASONA + SULFATO DE GENTAMICINA 0,5 + 1 MGG - 30GRA CREME</v>
          </cell>
          <cell r="E3709" t="str">
            <v xml:space="preserve">EMS SA</v>
          </cell>
          <cell r="F3709" t="n">
            <v>30</v>
          </cell>
          <cell r="G3709" t="str">
            <v>G</v>
          </cell>
          <cell r="H3709" t="str">
            <v>SIM</v>
          </cell>
          <cell r="I3709" t="n">
            <v>0.60590568997628846</v>
          </cell>
        </row>
        <row r="3710">
          <cell r="A3710" t="n">
            <v>90358023</v>
          </cell>
          <cell r="B3710" t="n">
            <v>20</v>
          </cell>
          <cell r="C3710" t="str">
            <v xml:space="preserve">NIFEDIPINO - 20MG</v>
          </cell>
          <cell r="D3710" t="str">
            <v xml:space="preserve">OXCORD - 20MG</v>
          </cell>
          <cell r="E3710" t="str">
            <v>BIOSINTETICA</v>
          </cell>
          <cell r="F3710" t="n">
            <v>1</v>
          </cell>
          <cell r="G3710" t="str">
            <v>COM</v>
          </cell>
          <cell r="H3710" t="str">
            <v>NÃO</v>
          </cell>
          <cell r="I3710" t="n">
            <v>0.86371663791916187</v>
          </cell>
        </row>
        <row r="3711">
          <cell r="A3711" t="n">
            <v>92428835</v>
          </cell>
          <cell r="B3711" t="n">
            <v>20</v>
          </cell>
          <cell r="C3711" t="str">
            <v xml:space="preserve">LEVOTIROXINA SODICA - 88MCG</v>
          </cell>
          <cell r="D3711" t="str">
            <v xml:space="preserve">SYNTHROID - 88MCG</v>
          </cell>
          <cell r="E3711" t="str">
            <v>ABBOTT</v>
          </cell>
          <cell r="F3711" t="n">
            <v>1</v>
          </cell>
          <cell r="G3711" t="str">
            <v>COM</v>
          </cell>
          <cell r="H3711" t="str">
            <v>NÃO</v>
          </cell>
          <cell r="I3711" t="n">
            <v>1.0050345694262317</v>
          </cell>
        </row>
        <row r="3712">
          <cell r="A3712" t="n">
            <v>92460259</v>
          </cell>
          <cell r="B3712" t="n">
            <v>20</v>
          </cell>
          <cell r="C3712" t="str">
            <v xml:space="preserve">BESILATO DE ANLODIPINO - 5MG</v>
          </cell>
          <cell r="D3712" t="str">
            <v xml:space="preserve">ANLO - 5MG</v>
          </cell>
          <cell r="E3712" t="str">
            <v xml:space="preserve">SIGMA PHARMA</v>
          </cell>
          <cell r="F3712" t="n">
            <v>1</v>
          </cell>
          <cell r="G3712" t="str">
            <v>COM</v>
          </cell>
          <cell r="H3712" t="str">
            <v>NÃO</v>
          </cell>
          <cell r="I3712" t="n">
            <v>0.92092222466197637</v>
          </cell>
        </row>
        <row r="3713">
          <cell r="A3713" t="n">
            <v>90212266</v>
          </cell>
          <cell r="B3713" t="n">
            <v>20</v>
          </cell>
          <cell r="C3713" t="str">
            <v>CAPTOPRIL</v>
          </cell>
          <cell r="D3713" t="str">
            <v xml:space="preserve">CAPOTRINEO 12,5 MG CX. 30 CP.</v>
          </cell>
          <cell r="E3713" t="str">
            <v xml:space="preserve">NEO QUIMICA</v>
          </cell>
          <cell r="F3713" t="n">
            <v>1</v>
          </cell>
          <cell r="G3713" t="str">
            <v>COM</v>
          </cell>
          <cell r="H3713" t="str">
            <v>NÃO</v>
          </cell>
          <cell r="I3713" t="n">
            <v>0.47832757709379592</v>
          </cell>
        </row>
        <row r="3714">
          <cell r="A3714" t="n">
            <v>91126037</v>
          </cell>
          <cell r="B3714" t="n">
            <v>20</v>
          </cell>
          <cell r="C3714" t="str">
            <v xml:space="preserve">ATENOLOL - 50MG</v>
          </cell>
          <cell r="D3714" t="str">
            <v xml:space="preserve">ANGIPRESS - 50MG</v>
          </cell>
          <cell r="E3714" t="str">
            <v>BIOSINTETICA</v>
          </cell>
          <cell r="F3714" t="n">
            <v>1</v>
          </cell>
          <cell r="G3714" t="str">
            <v>COM</v>
          </cell>
          <cell r="H3714" t="str">
            <v>NÃO</v>
          </cell>
          <cell r="I3714" t="n">
            <v>0.66372772185116991</v>
          </cell>
        </row>
        <row r="3715">
          <cell r="A3715" t="n">
            <v>90218477</v>
          </cell>
          <cell r="B3715" t="n">
            <v>20</v>
          </cell>
          <cell r="C3715" t="str">
            <v>ATENOLOL</v>
          </cell>
          <cell r="D3715" t="str">
            <v xml:space="preserve">ATENOPRESS 25 MG CX.  28 CP. REV.</v>
          </cell>
          <cell r="E3715" t="str">
            <v>HEXAL</v>
          </cell>
          <cell r="F3715" t="n">
            <v>1</v>
          </cell>
          <cell r="G3715" t="str">
            <v>COM</v>
          </cell>
          <cell r="H3715" t="str">
            <v>NÃO</v>
          </cell>
          <cell r="I3715" t="n">
            <v>0.66272285347179349</v>
          </cell>
        </row>
        <row r="3716">
          <cell r="A3716" t="n">
            <v>92467679</v>
          </cell>
          <cell r="B3716" t="n">
            <v>20</v>
          </cell>
          <cell r="C3716" t="str">
            <v xml:space="preserve">NIMESULIDA - 100MG</v>
          </cell>
          <cell r="D3716" t="str">
            <v xml:space="preserve">NIMESULIDA - 100MG</v>
          </cell>
          <cell r="E3716" t="str">
            <v>EUROFARMA</v>
          </cell>
          <cell r="F3716" t="n">
            <v>1</v>
          </cell>
          <cell r="G3716" t="str">
            <v>COM</v>
          </cell>
          <cell r="H3716" t="str">
            <v>NÃO</v>
          </cell>
          <cell r="I3716" t="n">
            <v>1.6913973982386328</v>
          </cell>
        </row>
        <row r="3717">
          <cell r="A3717" t="n">
            <v>92366210</v>
          </cell>
          <cell r="B3717" t="n">
            <v>20</v>
          </cell>
          <cell r="C3717" t="str">
            <v xml:space="preserve">ATENOLOL + CLORTALIDONA - 100MG  25MG</v>
          </cell>
          <cell r="D3717" t="str">
            <v xml:space="preserve">ABLOK PLUS - 100MG  25MG</v>
          </cell>
          <cell r="E3717" t="str">
            <v xml:space="preserve">BIOLAB SANUS</v>
          </cell>
          <cell r="F3717" t="n">
            <v>1</v>
          </cell>
          <cell r="G3717" t="str">
            <v>COM</v>
          </cell>
          <cell r="H3717" t="str">
            <v>NÃO</v>
          </cell>
          <cell r="I3717" t="n">
            <v>1.3076325087396796</v>
          </cell>
        </row>
        <row r="3718">
          <cell r="A3718" t="n">
            <v>90265106</v>
          </cell>
          <cell r="B3718" t="n">
            <v>20</v>
          </cell>
          <cell r="C3718" t="str">
            <v xml:space="preserve">EZETIMIBA+SINVASTATINA 10 MG + 20 MG CX. 28 CP</v>
          </cell>
          <cell r="D3718" t="str">
            <v xml:space="preserve">ZETSIM 10 MG + 20 MG CX. 28 CP</v>
          </cell>
          <cell r="E3718" t="str">
            <v>SCHERING-PLOUGH</v>
          </cell>
          <cell r="F3718" t="n">
            <v>1</v>
          </cell>
          <cell r="G3718" t="str">
            <v>COM</v>
          </cell>
          <cell r="H3718" t="str">
            <v>NÃO</v>
          </cell>
          <cell r="I3718" t="n">
            <v>2.344814162729659</v>
          </cell>
        </row>
        <row r="3719">
          <cell r="A3719" t="n">
            <v>90309499</v>
          </cell>
          <cell r="B3719" t="n">
            <v>20</v>
          </cell>
          <cell r="C3719" t="str">
            <v xml:space="preserve">CLONAZEPAM 2,5 MGML SOL. ORAL FR. PLÁST. GTS X 20 ML</v>
          </cell>
          <cell r="D3719" t="str">
            <v xml:space="preserve">CLONAZEPAM 2,5 MGML SOL. ORAL FR. PLÁST. GTS X 20 ML</v>
          </cell>
          <cell r="E3719" t="str">
            <v>HIPOLABOR</v>
          </cell>
          <cell r="F3719" t="n">
            <v>400</v>
          </cell>
          <cell r="G3719" t="str">
            <v>GTS</v>
          </cell>
          <cell r="H3719" t="str">
            <v>SIM</v>
          </cell>
          <cell r="I3719" t="n">
            <v>0.016181606975124576</v>
          </cell>
        </row>
        <row r="3720">
          <cell r="A3720" t="n">
            <v>90288262</v>
          </cell>
          <cell r="B3720" t="n">
            <v>20</v>
          </cell>
          <cell r="C3720" t="str">
            <v xml:space="preserve">CLORIDRATO DE AMBROXOL</v>
          </cell>
          <cell r="D3720" t="str">
            <v xml:space="preserve">AMBROX 3 MGML XPE. PED. FR. VD. X 100 ML + CP.  MED.</v>
          </cell>
          <cell r="E3720" t="str">
            <v>SINTERAPICO</v>
          </cell>
          <cell r="F3720" t="n">
            <v>100</v>
          </cell>
          <cell r="G3720" t="str">
            <v>ML</v>
          </cell>
          <cell r="H3720" t="str">
            <v>SIM</v>
          </cell>
          <cell r="I3720" t="n">
            <v>0.12950784816608193</v>
          </cell>
        </row>
        <row r="3721">
          <cell r="A3721" t="n">
            <v>92456626</v>
          </cell>
          <cell r="B3721" t="n">
            <v>20</v>
          </cell>
          <cell r="C3721" t="str">
            <v xml:space="preserve">PARACETAMOL - 15ML GTS</v>
          </cell>
          <cell r="D3721" t="str">
            <v xml:space="preserve">PARACETAMOL - 15ML GTS</v>
          </cell>
          <cell r="E3721" t="str">
            <v>EUROFARMA</v>
          </cell>
          <cell r="F3721" t="n">
            <v>300</v>
          </cell>
          <cell r="G3721" t="str">
            <v>GTS</v>
          </cell>
          <cell r="H3721" t="str">
            <v>SIM</v>
          </cell>
          <cell r="I3721" t="n">
            <v>0.015942345655819125</v>
          </cell>
        </row>
        <row r="3722">
          <cell r="A3722" t="n">
            <v>92461271</v>
          </cell>
          <cell r="B3722" t="n">
            <v>20</v>
          </cell>
          <cell r="C3722" t="str">
            <v xml:space="preserve">METILDOPA - 250MG</v>
          </cell>
          <cell r="D3722" t="str">
            <v xml:space="preserve">ETILDOPANAN - 250MG</v>
          </cell>
          <cell r="E3722" t="str">
            <v xml:space="preserve">NEO QUIMICA</v>
          </cell>
          <cell r="F3722" t="n">
            <v>1</v>
          </cell>
          <cell r="G3722" t="str">
            <v>COM</v>
          </cell>
          <cell r="H3722" t="str">
            <v>NÃO</v>
          </cell>
          <cell r="I3722" t="n">
            <v>1.2877229874431142</v>
          </cell>
        </row>
        <row r="3723">
          <cell r="A3723" t="n">
            <v>90223527</v>
          </cell>
          <cell r="B3723" t="n">
            <v>20</v>
          </cell>
          <cell r="C3723" t="str">
            <v xml:space="preserve">RISPERIDONA 1 MG CX. 20 CP.</v>
          </cell>
          <cell r="D3723" t="str">
            <v xml:space="preserve">RISPERIX 1 MG CX. 20 CP.</v>
          </cell>
          <cell r="E3723" t="str">
            <v>CELLOFARM</v>
          </cell>
          <cell r="F3723" t="n">
            <v>1</v>
          </cell>
          <cell r="G3723" t="str">
            <v>COM</v>
          </cell>
          <cell r="H3723" t="str">
            <v>NÃO</v>
          </cell>
          <cell r="I3723" t="n">
            <v>1.9315844811646712</v>
          </cell>
        </row>
        <row r="3724">
          <cell r="A3724" t="n">
            <v>90284062</v>
          </cell>
          <cell r="B3724" t="n">
            <v>20</v>
          </cell>
          <cell r="C3724" t="str">
            <v>CEFALEXINA</v>
          </cell>
          <cell r="D3724" t="str">
            <v xml:space="preserve">CEFALEXINA 500 MG CX. 10 CAP.</v>
          </cell>
          <cell r="E3724" t="str">
            <v xml:space="preserve">UNIAO QUIMICA</v>
          </cell>
          <cell r="F3724" t="n">
            <v>1</v>
          </cell>
          <cell r="G3724" t="str">
            <v>CAP</v>
          </cell>
          <cell r="H3724" t="str">
            <v>NÃO</v>
          </cell>
          <cell r="I3724" t="n">
            <v>2.3038070255402623</v>
          </cell>
        </row>
        <row r="3725">
          <cell r="A3725" t="n">
            <v>90938011</v>
          </cell>
          <cell r="B3725" t="n">
            <v>20</v>
          </cell>
          <cell r="C3725" t="str">
            <v xml:space="preserve">CAFEINA + CLORIDRATO DE METOCLOPRAMIDA + MESILATO DE DIIDROERGOTAMINA + PARACETAMOL</v>
          </cell>
          <cell r="D3725" t="str">
            <v>CEFALIUM</v>
          </cell>
          <cell r="E3725" t="str">
            <v xml:space="preserve">ACHÉ LABORATÓRIOS FARMACÊUTICO</v>
          </cell>
          <cell r="F3725" t="n">
            <v>1</v>
          </cell>
          <cell r="G3725" t="str">
            <v>COM</v>
          </cell>
          <cell r="H3725" t="str">
            <v>NÃO</v>
          </cell>
          <cell r="I3725" t="n">
            <v>1.4384244667863555</v>
          </cell>
        </row>
        <row r="3726">
          <cell r="A3726" t="n">
            <v>90171349</v>
          </cell>
          <cell r="B3726" t="n">
            <v>20</v>
          </cell>
          <cell r="C3726" t="str">
            <v xml:space="preserve">CLORIDRATO DE FLUOXETINA - 20MG</v>
          </cell>
          <cell r="D3726" t="str">
            <v xml:space="preserve">CLORIDRATO DE FLUOXETINA - 20MG</v>
          </cell>
          <cell r="E3726" t="str">
            <v xml:space="preserve">TEUTO BRAS.</v>
          </cell>
          <cell r="F3726" t="n">
            <v>1</v>
          </cell>
          <cell r="G3726" t="str">
            <v>CAP</v>
          </cell>
          <cell r="H3726" t="str">
            <v>NÃO</v>
          </cell>
          <cell r="I3726" t="n">
            <v>1.2754378005917215</v>
          </cell>
        </row>
        <row r="3727">
          <cell r="A3727" t="n">
            <v>90248554</v>
          </cell>
          <cell r="B3727" t="n">
            <v>20</v>
          </cell>
          <cell r="C3727" t="str">
            <v xml:space="preserve">BESILATO DE ANLODIPINO - 5MG</v>
          </cell>
          <cell r="D3727" t="str">
            <v xml:space="preserve">BESILATO DE ANLODIPINO - 5MG</v>
          </cell>
          <cell r="E3727" t="str">
            <v xml:space="preserve">ZYDUS HEALTHCARE BRASIL LTDA</v>
          </cell>
          <cell r="F3727" t="n">
            <v>1</v>
          </cell>
          <cell r="G3727" t="str">
            <v>COM</v>
          </cell>
          <cell r="H3727" t="str">
            <v>NÃO</v>
          </cell>
          <cell r="I3727" t="n">
            <v>1.0417915678862282</v>
          </cell>
        </row>
        <row r="3728">
          <cell r="A3728" t="n">
            <v>92427901</v>
          </cell>
          <cell r="B3728" t="n">
            <v>20</v>
          </cell>
          <cell r="C3728" t="str">
            <v xml:space="preserve">SULFATO DE ATROPINA 0,25 MGML SOL INJ CX 100 AMP X 1 ML</v>
          </cell>
          <cell r="D3728" t="str">
            <v xml:space="preserve">ATROPINON 0,25 MGML SOL INJ CX 100 AMP X 1 ML</v>
          </cell>
          <cell r="E3728" t="str">
            <v>HIPOLABOR</v>
          </cell>
          <cell r="F3728" t="n">
            <v>1</v>
          </cell>
          <cell r="G3728" t="str">
            <v>AMP</v>
          </cell>
          <cell r="H3728" t="str">
            <v>NÃO</v>
          </cell>
          <cell r="I3728" t="n">
            <v>0.40830241065269479</v>
          </cell>
        </row>
        <row r="3729">
          <cell r="A3729" t="n">
            <v>90232143</v>
          </cell>
          <cell r="B3729" t="n">
            <v>20</v>
          </cell>
          <cell r="C3729" t="str">
            <v xml:space="preserve">CARBONATO DE LÍTIO 300 MG CX. 200 CP.</v>
          </cell>
          <cell r="D3729" t="str">
            <v xml:space="preserve">CARBONATO DE LÍTIO 300 MG</v>
          </cell>
          <cell r="E3729" t="str">
            <v xml:space="preserve">ARROW FARMACEUTICA S.A.</v>
          </cell>
          <cell r="F3729" t="n">
            <v>1</v>
          </cell>
          <cell r="G3729" t="str">
            <v>COM</v>
          </cell>
          <cell r="H3729" t="str">
            <v>NÃO</v>
          </cell>
          <cell r="I3729" t="n">
            <v>0.34540534283172075</v>
          </cell>
        </row>
        <row r="3730">
          <cell r="A3730" t="n">
            <v>92405223</v>
          </cell>
          <cell r="B3730" t="n">
            <v>20</v>
          </cell>
          <cell r="C3730" t="str">
            <v xml:space="preserve">INSULINA LISPRO 100 UIML  SOL. INJ. FR. X 10 ML.</v>
          </cell>
          <cell r="D3730" t="str">
            <v xml:space="preserve">HUMALOG 100 UIML  SOL. INJ. FR. X 10 ML.</v>
          </cell>
          <cell r="E3730" t="str">
            <v xml:space="preserve">ELI LILLY DO BRASIL LTDA</v>
          </cell>
          <cell r="F3730" t="n">
            <v>1000</v>
          </cell>
          <cell r="G3730" t="str">
            <v>UI</v>
          </cell>
          <cell r="H3730" t="str">
            <v>SIM</v>
          </cell>
          <cell r="I3730" t="n">
            <v>0.064384846779850402</v>
          </cell>
        </row>
        <row r="3731">
          <cell r="A3731" t="n">
            <v>92382657</v>
          </cell>
          <cell r="B3731" t="n">
            <v>20</v>
          </cell>
          <cell r="C3731" t="str">
            <v xml:space="preserve">HIDROXIDO DE ALUMINIO - 150ML SUSP.</v>
          </cell>
          <cell r="D3731" t="str">
            <v xml:space="preserve">DUCTOGEL - 150ML SUSP.</v>
          </cell>
          <cell r="E3731" t="str">
            <v>DUCTO</v>
          </cell>
          <cell r="F3731" t="n">
            <v>150</v>
          </cell>
          <cell r="G3731" t="str">
            <v>ML</v>
          </cell>
          <cell r="H3731" t="str">
            <v>SIM</v>
          </cell>
          <cell r="I3731" t="n">
            <v>0.094223633227544942</v>
          </cell>
        </row>
        <row r="3732">
          <cell r="A3732" t="n">
            <v>90180100</v>
          </cell>
          <cell r="B3732" t="n">
            <v>20</v>
          </cell>
          <cell r="C3732" t="str">
            <v xml:space="preserve">DIPIRONA SODICA - 500MG</v>
          </cell>
          <cell r="D3732" t="str">
            <v xml:space="preserve">DIPIRONA SODICA - 500MG</v>
          </cell>
          <cell r="E3732" t="str">
            <v>MEDLEY</v>
          </cell>
          <cell r="F3732" t="n">
            <v>1</v>
          </cell>
          <cell r="G3732" t="str">
            <v>COM</v>
          </cell>
          <cell r="H3732" t="str">
            <v>NÃO</v>
          </cell>
          <cell r="I3732" t="n">
            <v>0.80307655941981393</v>
          </cell>
        </row>
        <row r="3733">
          <cell r="A3733" t="n">
            <v>92433499</v>
          </cell>
          <cell r="B3733" t="n">
            <v>20</v>
          </cell>
          <cell r="C3733" t="str">
            <v xml:space="preserve">HALOPERIDOL 5 MG CX. 200 CP</v>
          </cell>
          <cell r="D3733" t="str">
            <v xml:space="preserve">UNI HALOPER 5 MG CX. 200 CP</v>
          </cell>
          <cell r="E3733" t="str">
            <v xml:space="preserve">UNIAO QUIMICA</v>
          </cell>
          <cell r="F3733" t="n">
            <v>1</v>
          </cell>
          <cell r="G3733" t="str">
            <v>COM</v>
          </cell>
          <cell r="H3733" t="str">
            <v>NÃO</v>
          </cell>
          <cell r="I3733" t="n">
            <v>0.20417224855102117</v>
          </cell>
        </row>
        <row r="3734">
          <cell r="A3734" t="n">
            <v>90125789</v>
          </cell>
          <cell r="B3734" t="n">
            <v>20</v>
          </cell>
          <cell r="C3734" t="str">
            <v xml:space="preserve">VARFARINA SODICA - 5MG</v>
          </cell>
          <cell r="D3734" t="str">
            <v xml:space="preserve">VARFARINA SODICA - 5MG</v>
          </cell>
          <cell r="E3734" t="str">
            <v xml:space="preserve">UNIAO QUIMICA</v>
          </cell>
          <cell r="F3734" t="n">
            <v>1</v>
          </cell>
          <cell r="G3734" t="str">
            <v>COM</v>
          </cell>
          <cell r="H3734" t="str">
            <v>NÃO</v>
          </cell>
          <cell r="I3734" t="n">
            <v>0.37314222227488147</v>
          </cell>
        </row>
        <row r="3735">
          <cell r="A3735" t="n">
            <v>90297512</v>
          </cell>
          <cell r="B3735" t="n">
            <v>20</v>
          </cell>
          <cell r="C3735" t="str">
            <v>PARACETAMOL</v>
          </cell>
          <cell r="D3735" t="str">
            <v xml:space="preserve">PARACETAMOL 750 MG CX. 200 CP. REV.</v>
          </cell>
          <cell r="E3735" t="str">
            <v xml:space="preserve">MEPHA- RATIOPHARM</v>
          </cell>
          <cell r="F3735" t="n">
            <v>1</v>
          </cell>
          <cell r="G3735" t="str">
            <v>COM</v>
          </cell>
          <cell r="H3735" t="str">
            <v>NÃO</v>
          </cell>
          <cell r="I3735" t="n">
            <v>0.69896426732462191</v>
          </cell>
        </row>
        <row r="3736">
          <cell r="A3736" t="n">
            <v>90209338</v>
          </cell>
          <cell r="B3736" t="n">
            <v>20</v>
          </cell>
          <cell r="C3736" t="str">
            <v>CETOCONAZOL</v>
          </cell>
          <cell r="D3736" t="str">
            <v xml:space="preserve">CETOCONAZOL 200  MG CX. 10  CP.</v>
          </cell>
          <cell r="E3736" t="str">
            <v xml:space="preserve">NEO QUIMICA</v>
          </cell>
          <cell r="F3736" t="n">
            <v>1</v>
          </cell>
          <cell r="G3736" t="str">
            <v>COM</v>
          </cell>
          <cell r="H3736" t="str">
            <v>NÃO</v>
          </cell>
          <cell r="I3736" t="n">
            <v>2.2356991546362721</v>
          </cell>
        </row>
        <row r="3737">
          <cell r="A3737" t="n">
            <v>92366180</v>
          </cell>
          <cell r="B3737" t="n">
            <v>20</v>
          </cell>
          <cell r="C3737" t="str">
            <v xml:space="preserve">ATENOLOL - 100MG</v>
          </cell>
          <cell r="D3737" t="str">
            <v xml:space="preserve">ABLOK - 100MG</v>
          </cell>
          <cell r="E3737" t="str">
            <v xml:space="preserve">BIOLAB SANUS</v>
          </cell>
          <cell r="F3737" t="n">
            <v>1</v>
          </cell>
          <cell r="G3737" t="str">
            <v>COM</v>
          </cell>
          <cell r="H3737" t="str">
            <v>NÃO</v>
          </cell>
          <cell r="I3737" t="n">
            <v>1.1149511560923693</v>
          </cell>
        </row>
        <row r="3738">
          <cell r="A3738" t="n">
            <v>90261488</v>
          </cell>
          <cell r="B3738" t="n">
            <v>20</v>
          </cell>
          <cell r="C3738" t="str">
            <v>CITALOPRAM</v>
          </cell>
          <cell r="D3738" t="str">
            <v xml:space="preserve">CITALOPRAM 20 MG CX. 15 CP. REV.</v>
          </cell>
          <cell r="E3738" t="str">
            <v>MEDLEY</v>
          </cell>
          <cell r="F3738" t="n">
            <v>1</v>
          </cell>
          <cell r="G3738" t="str">
            <v>COM</v>
          </cell>
          <cell r="H3738" t="str">
            <v>NÃO</v>
          </cell>
          <cell r="I3738" t="n">
            <v>2.7769384651747053</v>
          </cell>
        </row>
        <row r="3739">
          <cell r="A3739" t="n">
            <v>90241959</v>
          </cell>
          <cell r="B3739" t="n">
            <v>20</v>
          </cell>
          <cell r="C3739" t="str">
            <v xml:space="preserve">BUTILBROMETO DE ESCOPOLAMINA+DIPIRONA SÓDICA - 10MG + 250MG</v>
          </cell>
          <cell r="D3739" t="str">
            <v xml:space="preserve">ATROVEX - 10MG + 250MG</v>
          </cell>
          <cell r="E3739" t="str">
            <v>MEDQUIMICA</v>
          </cell>
          <cell r="F3739" t="n">
            <v>1</v>
          </cell>
          <cell r="G3739" t="str">
            <v>COM</v>
          </cell>
          <cell r="H3739" t="str">
            <v>NÃO</v>
          </cell>
          <cell r="I3739" t="n">
            <v>0.61245761722654146</v>
          </cell>
        </row>
        <row r="3740">
          <cell r="A3740" t="n">
            <v>90147138</v>
          </cell>
          <cell r="B3740" t="n">
            <v>20</v>
          </cell>
          <cell r="C3740" t="str">
            <v xml:space="preserve">SULFATO FERROSO 109 MG FR. X 50 CP. REV.</v>
          </cell>
          <cell r="D3740" t="str">
            <v xml:space="preserve">VITAFER 109 MG FR. X 50 CP. REV.</v>
          </cell>
          <cell r="E3740" t="str">
            <v xml:space="preserve">EMS SA</v>
          </cell>
          <cell r="F3740" t="n">
            <v>1</v>
          </cell>
          <cell r="G3740" t="str">
            <v>COM</v>
          </cell>
          <cell r="H3740" t="str">
            <v>NÃO</v>
          </cell>
          <cell r="I3740" t="n">
            <v>0.26696696081137739</v>
          </cell>
        </row>
        <row r="3741">
          <cell r="A3741" t="n">
            <v>92466699</v>
          </cell>
          <cell r="B3741" t="n">
            <v>20</v>
          </cell>
          <cell r="C3741" t="str">
            <v xml:space="preserve">CETOCONAZOL + DIPROPIONATO DE BETAMETASONA - 30GRA CREME</v>
          </cell>
          <cell r="D3741" t="str">
            <v xml:space="preserve">CETOCONAZOL + DIPROPIONATO DE BETAMETASONA - 30GRA CREME</v>
          </cell>
          <cell r="E3741" t="str">
            <v xml:space="preserve">EMS SA</v>
          </cell>
          <cell r="F3741" t="n">
            <v>30</v>
          </cell>
          <cell r="G3741" t="str">
            <v>G</v>
          </cell>
          <cell r="H3741" t="str">
            <v>SIM</v>
          </cell>
          <cell r="I3741" t="n">
            <v>0.6437504259281065</v>
          </cell>
        </row>
        <row r="3742">
          <cell r="A3742" t="n">
            <v>90290160</v>
          </cell>
          <cell r="B3742" t="n">
            <v>20</v>
          </cell>
          <cell r="C3742" t="str">
            <v xml:space="preserve">MALEATO DE BRONFENIRAMINA+CLORIDRATO DE FENILEFRINA</v>
          </cell>
          <cell r="D3742" t="str">
            <v xml:space="preserve">DECONGEX PLUS 12 MG + 15 MG CX. 100 CP. REV. LIB. PROG.</v>
          </cell>
          <cell r="E3742" t="str">
            <v xml:space="preserve">ACHÉ LABORATÓRIOS FARMACÊUTICO</v>
          </cell>
          <cell r="F3742" t="n">
            <v>1</v>
          </cell>
          <cell r="G3742" t="str">
            <v>COM</v>
          </cell>
          <cell r="H3742" t="str">
            <v>NÃO</v>
          </cell>
          <cell r="I3742" t="n">
            <v>1.209250119331629</v>
          </cell>
        </row>
        <row r="3743">
          <cell r="A3743" t="n">
            <v>90265386</v>
          </cell>
          <cell r="B3743" t="n">
            <v>20</v>
          </cell>
          <cell r="C3743" t="str">
            <v xml:space="preserve">BISSULFATO DE CLOPIDOGREL 75  MG CX. 14 CP.  REV.</v>
          </cell>
          <cell r="D3743" t="str">
            <v xml:space="preserve">CLOPIDOGREL 75  MG CX. 14 CP.  REV.</v>
          </cell>
          <cell r="E3743" t="str">
            <v>MEDLEY</v>
          </cell>
          <cell r="F3743" t="n">
            <v>1</v>
          </cell>
          <cell r="G3743" t="str">
            <v>COM</v>
          </cell>
          <cell r="H3743" t="str">
            <v>NÃO</v>
          </cell>
          <cell r="I3743" t="n">
            <v>5.4390623015749071</v>
          </cell>
        </row>
        <row r="3744">
          <cell r="A3744" t="n">
            <v>90258606</v>
          </cell>
          <cell r="B3744" t="n">
            <v>20</v>
          </cell>
          <cell r="C3744" t="str">
            <v xml:space="preserve">CLORIDRATO DE PROPRANOLOL - 40MG</v>
          </cell>
          <cell r="D3744" t="str">
            <v xml:space="preserve">CLORIDRATO DE PROPRANOLOL - 40MG</v>
          </cell>
          <cell r="E3744" t="str">
            <v xml:space="preserve">PRATI DONADUZZI</v>
          </cell>
          <cell r="F3744" t="n">
            <v>1</v>
          </cell>
          <cell r="G3744" t="str">
            <v>COM</v>
          </cell>
          <cell r="H3744" t="str">
            <v>NÃO</v>
          </cell>
          <cell r="I3744" t="n">
            <v>0.080840737721402309</v>
          </cell>
        </row>
        <row r="3745">
          <cell r="A3745" t="n">
            <v>91376041</v>
          </cell>
          <cell r="B3745" t="n">
            <v>20</v>
          </cell>
          <cell r="C3745" t="str">
            <v xml:space="preserve">SULFAMETOXAZOL + TRIMETOPRIMA</v>
          </cell>
          <cell r="D3745" t="str">
            <v>BACFAR</v>
          </cell>
          <cell r="E3745" t="str">
            <v>ELOFAR</v>
          </cell>
          <cell r="F3745" t="n">
            <v>1</v>
          </cell>
          <cell r="G3745" t="str">
            <v>COM</v>
          </cell>
          <cell r="H3745" t="str">
            <v>NÃO</v>
          </cell>
          <cell r="I3745" t="n">
            <v>0.76877962628811258</v>
          </cell>
        </row>
        <row r="3746">
          <cell r="A3746" t="n">
            <v>90701011</v>
          </cell>
          <cell r="B3746" t="n">
            <v>20</v>
          </cell>
          <cell r="C3746" t="str">
            <v xml:space="preserve">DICLORIDRATO DE FLUNARIZINA - 10MG</v>
          </cell>
          <cell r="D3746" t="str">
            <v xml:space="preserve">FLUNARIN - 10MG</v>
          </cell>
          <cell r="E3746" t="str">
            <v xml:space="preserve">ACHÉ LABORATÓRIOS FARMACÊUTICO</v>
          </cell>
          <cell r="F3746" t="n">
            <v>1</v>
          </cell>
          <cell r="G3746" t="str">
            <v>CAP</v>
          </cell>
          <cell r="H3746" t="str">
            <v>NÃO</v>
          </cell>
          <cell r="I3746" t="n">
            <v>0.34554019982536655</v>
          </cell>
        </row>
        <row r="3747">
          <cell r="A3747" t="n">
            <v>90282850</v>
          </cell>
          <cell r="B3747" t="n">
            <v>20</v>
          </cell>
          <cell r="C3747" t="str">
            <v xml:space="preserve">ALOPURINOL - 100MG</v>
          </cell>
          <cell r="D3747" t="str">
            <v xml:space="preserve">ALOPURINOL - 100MG</v>
          </cell>
          <cell r="E3747" t="str">
            <v xml:space="preserve">PRATI DONADUZZI</v>
          </cell>
          <cell r="F3747" t="n">
            <v>1</v>
          </cell>
          <cell r="G3747" t="str">
            <v>COM</v>
          </cell>
          <cell r="H3747" t="str">
            <v>NÃO</v>
          </cell>
          <cell r="I3747" t="n">
            <v>0.19124770568554131</v>
          </cell>
        </row>
        <row r="3748">
          <cell r="A3748" t="n">
            <v>90270142</v>
          </cell>
          <cell r="B3748" t="n">
            <v>20</v>
          </cell>
          <cell r="C3748" t="str">
            <v xml:space="preserve">CITRATO DE FENTANILA - 100MCG (50MCGML) SOL. INJ.</v>
          </cell>
          <cell r="D3748" t="str">
            <v xml:space="preserve">UNIFENTAL - 100MCG (50MCGML) SOL. INJ.</v>
          </cell>
          <cell r="E3748" t="str">
            <v xml:space="preserve">UNIAO QUIMICA</v>
          </cell>
          <cell r="F3748" t="n">
            <v>1</v>
          </cell>
          <cell r="G3748" t="str">
            <v>AMP</v>
          </cell>
          <cell r="H3748" t="str">
            <v>NÃO</v>
          </cell>
          <cell r="I3748" t="n">
            <v>1.0678046572924436</v>
          </cell>
        </row>
        <row r="3749">
          <cell r="A3749" t="n">
            <v>90247540</v>
          </cell>
          <cell r="B3749" t="n">
            <v>20</v>
          </cell>
          <cell r="C3749" t="str">
            <v xml:space="preserve">DIMENIDRINATO+PIRIDOXINA  50 MG + 10 MG CX. 20 CP</v>
          </cell>
          <cell r="D3749" t="str">
            <v xml:space="preserve">NAUSILON B6 50 MG + 10 MG CX. 20 CP</v>
          </cell>
          <cell r="E3749" t="str">
            <v>CIFARMA</v>
          </cell>
          <cell r="F3749" t="n">
            <v>1</v>
          </cell>
          <cell r="G3749" t="str">
            <v>COM</v>
          </cell>
          <cell r="H3749" t="str">
            <v>NÃO</v>
          </cell>
          <cell r="I3749" t="n">
            <v>0.62810819866246081</v>
          </cell>
        </row>
        <row r="3750">
          <cell r="A3750" t="n">
            <v>90161939</v>
          </cell>
          <cell r="B3750" t="n">
            <v>20</v>
          </cell>
          <cell r="C3750" t="str">
            <v xml:space="preserve">CLORIDRATO DE CLORPROMAZINA - 25MG</v>
          </cell>
          <cell r="D3750" t="str">
            <v xml:space="preserve">CLOPSINA - 25MG</v>
          </cell>
          <cell r="E3750" t="str">
            <v xml:space="preserve">UCI - FARMA</v>
          </cell>
          <cell r="F3750" t="n">
            <v>1</v>
          </cell>
          <cell r="G3750" t="str">
            <v>COM</v>
          </cell>
          <cell r="H3750" t="str">
            <v>NÃO</v>
          </cell>
          <cell r="I3750" t="n">
            <v>0.18324316069145261</v>
          </cell>
        </row>
        <row r="3751">
          <cell r="A3751" t="n">
            <v>90184319</v>
          </cell>
          <cell r="B3751" t="n">
            <v>20</v>
          </cell>
          <cell r="C3751" t="str">
            <v xml:space="preserve">CLORIDRATO DE TRAMADOL 100 MG CX. 10 CP. REV.</v>
          </cell>
          <cell r="D3751" t="str">
            <v xml:space="preserve">TRAMADON 100 MG CX. 10 CP. REV.</v>
          </cell>
          <cell r="E3751" t="str">
            <v>CRISTALIA</v>
          </cell>
          <cell r="F3751" t="n">
            <v>1</v>
          </cell>
          <cell r="G3751" t="str">
            <v>COM</v>
          </cell>
          <cell r="H3751" t="str">
            <v>NÃO</v>
          </cell>
          <cell r="I3751" t="n">
            <v>5.279241272449573</v>
          </cell>
        </row>
        <row r="3752">
          <cell r="A3752" t="n">
            <v>92404987</v>
          </cell>
          <cell r="B3752" t="n">
            <v>20</v>
          </cell>
          <cell r="C3752" t="str">
            <v xml:space="preserve">RILMENIDINA - 1MG</v>
          </cell>
          <cell r="D3752" t="str">
            <v xml:space="preserve">HYPERIUM - 1MG</v>
          </cell>
          <cell r="E3752" t="str">
            <v>SERVIER</v>
          </cell>
          <cell r="F3752" t="n">
            <v>1</v>
          </cell>
          <cell r="G3752" t="str">
            <v>COM</v>
          </cell>
          <cell r="H3752" t="str">
            <v>NÃO</v>
          </cell>
          <cell r="I3752" t="n">
            <v>2.6285183684315854</v>
          </cell>
        </row>
        <row r="3753">
          <cell r="A3753" t="n">
            <v>90216768</v>
          </cell>
          <cell r="B3753" t="n">
            <v>20</v>
          </cell>
          <cell r="C3753" t="str">
            <v xml:space="preserve">MESALAZINA 400 MG CX. 30 CP. REV.</v>
          </cell>
          <cell r="D3753" t="str">
            <v xml:space="preserve">CHRON-ASA 5  400 MG</v>
          </cell>
          <cell r="E3753" t="str">
            <v xml:space="preserve">SIGMA PHARMA</v>
          </cell>
          <cell r="F3753" t="n">
            <v>1</v>
          </cell>
          <cell r="G3753" t="str">
            <v>COM</v>
          </cell>
          <cell r="H3753" t="str">
            <v>NÃO</v>
          </cell>
          <cell r="I3753" t="n">
            <v>2.625894083760143</v>
          </cell>
        </row>
        <row r="3754">
          <cell r="A3754" t="n">
            <v>90252632</v>
          </cell>
          <cell r="B3754" t="n">
            <v>20</v>
          </cell>
          <cell r="C3754" t="str">
            <v xml:space="preserve">GLICONATO DE CÁLCIO 10% SOL. INJ. CX. 50 AMP. PLÁST. X 10ML</v>
          </cell>
          <cell r="D3754" t="str">
            <v xml:space="preserve">GLICONATO DE CÁLCIO 10% SOL. INJ. CX. 50 AMP. PLÁST. X 10ML</v>
          </cell>
          <cell r="E3754" t="str">
            <v>ISOFARMA</v>
          </cell>
          <cell r="F3754" t="n">
            <v>1</v>
          </cell>
          <cell r="G3754" t="str">
            <v>AMP</v>
          </cell>
          <cell r="H3754" t="str">
            <v>NÃO</v>
          </cell>
          <cell r="I3754" t="n">
            <v>1.743106441158963</v>
          </cell>
        </row>
        <row r="3755">
          <cell r="A3755" t="n">
            <v>90237161</v>
          </cell>
          <cell r="B3755" t="n">
            <v>20</v>
          </cell>
          <cell r="C3755" t="str">
            <v>PARACETAMOL</v>
          </cell>
          <cell r="D3755" t="str">
            <v xml:space="preserve">PARACETAMOL 750 MG CX. 20 CP. REV.</v>
          </cell>
          <cell r="E3755" t="str">
            <v>GERMED</v>
          </cell>
          <cell r="F3755" t="n">
            <v>1</v>
          </cell>
          <cell r="G3755" t="str">
            <v>COM</v>
          </cell>
          <cell r="H3755" t="str">
            <v>NÃO</v>
          </cell>
          <cell r="I3755" t="n">
            <v>0.55028058453204587</v>
          </cell>
        </row>
        <row r="3756">
          <cell r="A3756" t="n">
            <v>92385672</v>
          </cell>
          <cell r="B3756" t="n">
            <v>20</v>
          </cell>
          <cell r="C3756" t="str">
            <v xml:space="preserve">ATENOLOL - 50MG</v>
          </cell>
          <cell r="D3756" t="str">
            <v xml:space="preserve">ATENOLOL - 50MG</v>
          </cell>
          <cell r="E3756" t="str">
            <v>BIOSINTETICA</v>
          </cell>
          <cell r="F3756" t="n">
            <v>1</v>
          </cell>
          <cell r="G3756" t="str">
            <v>COM</v>
          </cell>
          <cell r="H3756" t="str">
            <v>NÃO</v>
          </cell>
          <cell r="I3756" t="n">
            <v>0.57959904013504748</v>
          </cell>
        </row>
        <row r="3757">
          <cell r="A3757" t="n">
            <v>90257839</v>
          </cell>
          <cell r="B3757" t="n">
            <v>20</v>
          </cell>
          <cell r="C3757" t="str">
            <v xml:space="preserve">DOMPERIDONA - 10MG</v>
          </cell>
          <cell r="D3757" t="str">
            <v xml:space="preserve">DOMPERIDONA - 10MG</v>
          </cell>
          <cell r="E3757" t="str">
            <v>RANBAXY</v>
          </cell>
          <cell r="F3757" t="n">
            <v>1</v>
          </cell>
          <cell r="G3757" t="str">
            <v>COM</v>
          </cell>
          <cell r="H3757" t="str">
            <v>NÃO</v>
          </cell>
          <cell r="I3757" t="n">
            <v>0.45271196031843114</v>
          </cell>
        </row>
        <row r="3758">
          <cell r="A3758" t="n">
            <v>92415229</v>
          </cell>
          <cell r="B3758" t="n">
            <v>20</v>
          </cell>
          <cell r="C3758" t="str">
            <v xml:space="preserve">NISTATINA 25.000 UIG CREME VAG. BISN. X 60 G + 14 APLICADOR</v>
          </cell>
          <cell r="D3758" t="str">
            <v xml:space="preserve">NISTATINA 25.000 UIG CREME VAG. BISN. X 60 G + 14 APLICADOR</v>
          </cell>
          <cell r="E3758" t="str">
            <v>CRISTALIA</v>
          </cell>
          <cell r="F3758" t="n">
            <v>60</v>
          </cell>
          <cell r="G3758" t="str">
            <v>G</v>
          </cell>
          <cell r="H3758" t="str">
            <v>SIM</v>
          </cell>
          <cell r="I3758" t="n">
            <v>0.2041512053263474</v>
          </cell>
        </row>
        <row r="3759">
          <cell r="A3759" t="n">
            <v>90318196</v>
          </cell>
          <cell r="B3759" t="n">
            <v>20</v>
          </cell>
          <cell r="C3759" t="str">
            <v xml:space="preserve">BICARBONATO DE SODIO 100 GR</v>
          </cell>
          <cell r="D3759" t="str">
            <v xml:space="preserve">BICARBONATO DE SODIO 100 GR</v>
          </cell>
          <cell r="E3759" t="str">
            <v>RIOQUÍMICA</v>
          </cell>
          <cell r="F3759" t="n">
            <v>100</v>
          </cell>
          <cell r="G3759" t="str">
            <v>G</v>
          </cell>
          <cell r="H3759" t="str">
            <v>SIM</v>
          </cell>
          <cell r="I3759" t="n">
            <v>0.044868396775021399</v>
          </cell>
        </row>
        <row r="3760">
          <cell r="A3760" t="n">
            <v>90232739</v>
          </cell>
          <cell r="B3760" t="n">
            <v>20</v>
          </cell>
          <cell r="C3760" t="str">
            <v xml:space="preserve">SULFATO DE ATROPINA - 0,25MG  1ML SOL.INJ. AMP.PLAST.</v>
          </cell>
          <cell r="D3760" t="str">
            <v xml:space="preserve">PASMODEX - 0,25MG  1ML SOL.INJ. AMP.PLAST.</v>
          </cell>
          <cell r="E3760" t="str">
            <v>ISOFARMA</v>
          </cell>
          <cell r="F3760" t="n">
            <v>1</v>
          </cell>
          <cell r="G3760" t="str">
            <v>AMP</v>
          </cell>
          <cell r="H3760" t="str">
            <v>NÃO</v>
          </cell>
          <cell r="I3760" t="n">
            <v>0.47197838542133685</v>
          </cell>
        </row>
        <row r="3761">
          <cell r="A3761" t="n">
            <v>92251757</v>
          </cell>
          <cell r="B3761" t="n">
            <v>20</v>
          </cell>
          <cell r="C3761" t="str">
            <v xml:space="preserve">DIPIRONA - 10ML SOL. ORAL</v>
          </cell>
          <cell r="D3761" t="str">
            <v xml:space="preserve">DIPIRONA - 10ML SOL. ORAL</v>
          </cell>
          <cell r="E3761" t="str">
            <v xml:space="preserve">NEO QUIMICA</v>
          </cell>
          <cell r="F3761" t="n">
            <v>200</v>
          </cell>
          <cell r="G3761" t="str">
            <v>GTS</v>
          </cell>
          <cell r="H3761" t="str">
            <v>SIM</v>
          </cell>
          <cell r="I3761" t="n">
            <v>0.015704456648881357</v>
          </cell>
        </row>
        <row r="3762">
          <cell r="A3762" t="n">
            <v>92423140</v>
          </cell>
          <cell r="B3762" t="n">
            <v>20</v>
          </cell>
          <cell r="C3762" t="str">
            <v xml:space="preserve">LEVOTIROXINA SODICA - 150MCG</v>
          </cell>
          <cell r="D3762" t="str">
            <v xml:space="preserve">PURAN T4 - 150MCG</v>
          </cell>
          <cell r="E3762" t="str">
            <v>SANOFI-AVENTIS</v>
          </cell>
          <cell r="F3762" t="n">
            <v>1</v>
          </cell>
          <cell r="G3762" t="str">
            <v>COM</v>
          </cell>
          <cell r="H3762" t="str">
            <v>NÃO</v>
          </cell>
          <cell r="I3762" t="n">
            <v>0.51650520552653645</v>
          </cell>
        </row>
        <row r="3763">
          <cell r="A3763" t="n">
            <v>92392679</v>
          </cell>
          <cell r="B3763" t="n">
            <v>20</v>
          </cell>
          <cell r="C3763" t="str">
            <v xml:space="preserve">CARBAMAZEPINA - 400MG</v>
          </cell>
          <cell r="D3763" t="str">
            <v xml:space="preserve">CARBAMAZEPINA - 400MG</v>
          </cell>
          <cell r="E3763" t="str">
            <v>ABBOTT</v>
          </cell>
          <cell r="F3763" t="n">
            <v>1</v>
          </cell>
          <cell r="G3763" t="str">
            <v>COM</v>
          </cell>
          <cell r="H3763" t="str">
            <v>NÃO</v>
          </cell>
          <cell r="I3763" t="n">
            <v>0.64528841837040696</v>
          </cell>
        </row>
        <row r="3764">
          <cell r="A3764" t="n">
            <v>90089537</v>
          </cell>
          <cell r="B3764" t="n">
            <v>20</v>
          </cell>
          <cell r="C3764" t="str">
            <v xml:space="preserve">ÓLEO MINERAL FR. X 100 ML</v>
          </cell>
          <cell r="D3764" t="str">
            <v xml:space="preserve">ÓLEO MINERAL FR. X 100 ML</v>
          </cell>
          <cell r="E3764" t="str">
            <v>RIOQUIMICA</v>
          </cell>
          <cell r="F3764" t="n">
            <v>100</v>
          </cell>
          <cell r="G3764" t="str">
            <v>ML</v>
          </cell>
          <cell r="H3764" t="str">
            <v>SIM</v>
          </cell>
          <cell r="I3764" t="n">
            <v>0.047111816613772471</v>
          </cell>
        </row>
        <row r="3765">
          <cell r="A3765" t="n">
            <v>90131487</v>
          </cell>
          <cell r="B3765" t="n">
            <v>20</v>
          </cell>
          <cell r="C3765" t="str">
            <v xml:space="preserve">NIFEDIPINO - 30MG</v>
          </cell>
          <cell r="D3765" t="str">
            <v xml:space="preserve">ADALAT OROS 30 MG CX. 15  CP. REV.</v>
          </cell>
          <cell r="E3765" t="str">
            <v>BAYER</v>
          </cell>
          <cell r="F3765" t="n">
            <v>1</v>
          </cell>
          <cell r="G3765" t="str">
            <v>COM</v>
          </cell>
          <cell r="H3765" t="str">
            <v>NÃO</v>
          </cell>
          <cell r="I3765" t="n">
            <v>5.1510189919494564</v>
          </cell>
        </row>
        <row r="3766">
          <cell r="A3766" t="n">
            <v>92471382</v>
          </cell>
          <cell r="B3766" t="n">
            <v>20</v>
          </cell>
          <cell r="C3766" t="str">
            <v xml:space="preserve">ACEBROFILINA - 10MGML  120ML ADT.</v>
          </cell>
          <cell r="D3766" t="str">
            <v xml:space="preserve">ACEBROFILINA - 10MGML  120ML ADT.</v>
          </cell>
          <cell r="E3766" t="str">
            <v>MEDLEY</v>
          </cell>
          <cell r="F3766" t="n">
            <v>120</v>
          </cell>
          <cell r="G3766" t="str">
            <v>ML</v>
          </cell>
          <cell r="H3766" t="str">
            <v>SIM</v>
          </cell>
          <cell r="I3766" t="n">
            <v>0.19420435347833026</v>
          </cell>
        </row>
        <row r="3767">
          <cell r="A3767" t="n">
            <v>92466788</v>
          </cell>
          <cell r="B3767" t="n">
            <v>20</v>
          </cell>
          <cell r="C3767" t="str">
            <v xml:space="preserve">CETOCONAZOL + BETAMETASONA + SULFATO DE NEOMICINA - 30GRA POMADA</v>
          </cell>
          <cell r="D3767" t="str">
            <v xml:space="preserve">CETOCONAZOL + BETAMETASONA + SULFATO DE NEOMICINA - 30GRA POMADA</v>
          </cell>
          <cell r="E3767" t="str">
            <v>EUROFARMA</v>
          </cell>
          <cell r="F3767" t="n">
            <v>30</v>
          </cell>
          <cell r="G3767" t="str">
            <v>G</v>
          </cell>
          <cell r="H3767" t="str">
            <v>SIM</v>
          </cell>
          <cell r="I3767" t="n">
            <v>0.56651508149540897</v>
          </cell>
        </row>
        <row r="3768">
          <cell r="A3768" t="n">
            <v>90249160</v>
          </cell>
          <cell r="B3768" t="n">
            <v>20</v>
          </cell>
          <cell r="C3768" t="str">
            <v xml:space="preserve">CEFALOTINA SÓDICA</v>
          </cell>
          <cell r="D3768" t="str">
            <v xml:space="preserve">KEFLITIN 1 G PÓ SOL. INJ. CX. 50 FA</v>
          </cell>
          <cell r="E3768" t="str">
            <v>NOVAFARMA</v>
          </cell>
          <cell r="F3768" t="n">
            <v>1</v>
          </cell>
          <cell r="G3768" t="str">
            <v>FA</v>
          </cell>
          <cell r="H3768" t="str">
            <v>NÃO</v>
          </cell>
          <cell r="I3768" t="n">
            <v>5.0880761942874262</v>
          </cell>
        </row>
        <row r="3769">
          <cell r="A3769" t="n">
            <v>90285301</v>
          </cell>
          <cell r="B3769" t="n">
            <v>20</v>
          </cell>
          <cell r="C3769" t="str">
            <v xml:space="preserve">CLORIDRATO DE AMITRIPTILINA 25 MG CX. 30 CP. REV.</v>
          </cell>
          <cell r="D3769" t="str">
            <v xml:space="preserve">CLORIDRATO DE AMITRIPTILINA 25 MG CX. 30 CP. REV.</v>
          </cell>
          <cell r="E3769" t="str">
            <v xml:space="preserve">EMS SA</v>
          </cell>
          <cell r="F3769" t="n">
            <v>1</v>
          </cell>
          <cell r="G3769" t="str">
            <v>COM</v>
          </cell>
          <cell r="H3769" t="str">
            <v>NÃO</v>
          </cell>
          <cell r="I3769" t="n">
            <v>0.40460497023575825</v>
          </cell>
        </row>
        <row r="3770">
          <cell r="A3770" t="n">
            <v>90300726</v>
          </cell>
          <cell r="B3770" t="n">
            <v>20</v>
          </cell>
          <cell r="C3770" t="str">
            <v>CUMARINA+TROXERRUTINA</v>
          </cell>
          <cell r="D3770" t="str">
            <v xml:space="preserve">VENALOT 15 MG + 90 MG  CX. 30 DRG</v>
          </cell>
          <cell r="E3770" t="str">
            <v xml:space="preserve">NYCOMED PHARMA</v>
          </cell>
          <cell r="F3770" t="n">
            <v>1</v>
          </cell>
          <cell r="G3770" t="str">
            <v>DRG</v>
          </cell>
          <cell r="H3770" t="str">
            <v>NÃO</v>
          </cell>
          <cell r="I3770" t="n">
            <v>1.4407748108476621</v>
          </cell>
        </row>
        <row r="3771">
          <cell r="A3771" t="n">
            <v>92468950</v>
          </cell>
          <cell r="B3771" t="n">
            <v>20</v>
          </cell>
          <cell r="C3771" t="str">
            <v xml:space="preserve">BROMETO DE IPRATROPIO - 0,25MG  20ML SOL.NASAL</v>
          </cell>
          <cell r="D3771" t="str">
            <v xml:space="preserve">BROMETO DE IPRATROPIO - 0,25MG  20ML SOL.NASAL</v>
          </cell>
          <cell r="E3771" t="str">
            <v xml:space="preserve">PRATI DONADUZZI</v>
          </cell>
          <cell r="F3771" t="n">
            <v>400</v>
          </cell>
          <cell r="G3771" t="str">
            <v>GTS</v>
          </cell>
          <cell r="H3771" t="str">
            <v>SIM</v>
          </cell>
          <cell r="I3771" t="n">
            <v>0.012276167482219861</v>
          </cell>
        </row>
        <row r="3772">
          <cell r="A3772" t="n">
            <v>90262611</v>
          </cell>
          <cell r="B3772" t="n">
            <v>20</v>
          </cell>
          <cell r="C3772" t="str">
            <v>PARACETAMOL</v>
          </cell>
          <cell r="D3772" t="str">
            <v xml:space="preserve">ZUPLYN 750 MG CX. 20 CP.</v>
          </cell>
          <cell r="E3772" t="str">
            <v xml:space="preserve">ARROW FARMACEUTICA S.A.</v>
          </cell>
          <cell r="F3772" t="n">
            <v>1</v>
          </cell>
          <cell r="G3772" t="str">
            <v>COM</v>
          </cell>
          <cell r="H3772" t="str">
            <v>NÃO</v>
          </cell>
          <cell r="I3772" t="n">
            <v>0.71191189549700629</v>
          </cell>
        </row>
        <row r="3773">
          <cell r="A3773" t="n">
            <v>90283015</v>
          </cell>
          <cell r="B3773" t="n">
            <v>20</v>
          </cell>
          <cell r="C3773" t="str">
            <v xml:space="preserve">DIPIRONA + PROMETAZINA + ADIFENINA - 2ML</v>
          </cell>
          <cell r="D3773" t="str">
            <v xml:space="preserve">LISADOR - 2ML</v>
          </cell>
          <cell r="E3773" t="str">
            <v>FARMASA</v>
          </cell>
          <cell r="F3773" t="n">
            <v>1</v>
          </cell>
          <cell r="G3773" t="str">
            <v>AMP</v>
          </cell>
          <cell r="H3773" t="str">
            <v>NÃO</v>
          </cell>
          <cell r="I3773" t="n">
            <v>3.3024501282350887</v>
          </cell>
        </row>
        <row r="3774">
          <cell r="A3774" t="n">
            <v>90289960</v>
          </cell>
          <cell r="B3774" t="n">
            <v>20</v>
          </cell>
          <cell r="C3774" t="str">
            <v xml:space="preserve">CARVEDILOL - 25MG</v>
          </cell>
          <cell r="D3774" t="str">
            <v xml:space="preserve">CRONOCOR - 25MG</v>
          </cell>
          <cell r="E3774" t="str">
            <v xml:space="preserve">ARROW FARMACEUTICA S.A.</v>
          </cell>
          <cell r="F3774" t="n">
            <v>1</v>
          </cell>
          <cell r="G3774" t="str">
            <v>COM</v>
          </cell>
          <cell r="H3774" t="str">
            <v>NÃO</v>
          </cell>
          <cell r="I3774" t="n">
            <v>1.6489135814820368</v>
          </cell>
        </row>
        <row r="3775">
          <cell r="A3775" t="n">
            <v>90286561</v>
          </cell>
          <cell r="B3775" t="n">
            <v>20</v>
          </cell>
          <cell r="C3775" t="str">
            <v xml:space="preserve">GLICOSE 5% SOL. INJ. SIST. FECH. FR. X 1000ML</v>
          </cell>
          <cell r="D3775" t="str">
            <v xml:space="preserve">GLICOSE 5% SOL. INJ. SIST. FECH. FR. X 1000ML</v>
          </cell>
          <cell r="E3775" t="str">
            <v>BASA</v>
          </cell>
          <cell r="F3775" t="n">
            <v>1</v>
          </cell>
          <cell r="G3775" t="str">
            <v>UN</v>
          </cell>
          <cell r="H3775" t="str">
            <v>NÃO</v>
          </cell>
          <cell r="I3775" t="n">
            <v>9.8890941524780214</v>
          </cell>
        </row>
        <row r="3776">
          <cell r="A3776" t="n">
            <v>90232305</v>
          </cell>
          <cell r="B3776" t="n">
            <v>20</v>
          </cell>
          <cell r="C3776" t="str">
            <v xml:space="preserve">LAMOTRIGINA 100 MG CX. 30 CP.</v>
          </cell>
          <cell r="D3776" t="str">
            <v xml:space="preserve">LAMITOR 100 MG CX. 30 CP.</v>
          </cell>
          <cell r="E3776" t="str">
            <v xml:space="preserve">TORRENT DO BRASIL</v>
          </cell>
          <cell r="F3776" t="n">
            <v>1</v>
          </cell>
          <cell r="G3776" t="str">
            <v>COM</v>
          </cell>
          <cell r="H3776" t="str">
            <v>NÃO</v>
          </cell>
          <cell r="I3776" t="n">
            <v>2.4713200938594411</v>
          </cell>
        </row>
        <row r="3777">
          <cell r="A3777" t="n">
            <v>90175093</v>
          </cell>
          <cell r="B3777" t="n">
            <v>20</v>
          </cell>
          <cell r="C3777" t="str">
            <v>PREDNISONA</v>
          </cell>
          <cell r="D3777" t="str">
            <v xml:space="preserve">PREDNIS 20 MG CX. 10 CP.</v>
          </cell>
          <cell r="E3777" t="str">
            <v>LEGRAND</v>
          </cell>
          <cell r="F3777" t="n">
            <v>1</v>
          </cell>
          <cell r="G3777" t="str">
            <v>COM</v>
          </cell>
          <cell r="H3777" t="str">
            <v>NÃO</v>
          </cell>
          <cell r="I3777" t="n">
            <v>1.2301599529671103</v>
          </cell>
        </row>
        <row r="3778">
          <cell r="A3778" t="n">
            <v>92456642</v>
          </cell>
          <cell r="B3778" t="n">
            <v>20</v>
          </cell>
          <cell r="C3778" t="str">
            <v xml:space="preserve">AMOXICILINA - 875MG</v>
          </cell>
          <cell r="D3778" t="str">
            <v xml:space="preserve">AMOXICILINA - 875MG</v>
          </cell>
          <cell r="E3778" t="str">
            <v>EUROFARMA</v>
          </cell>
          <cell r="F3778" t="n">
            <v>1</v>
          </cell>
          <cell r="G3778" t="str">
            <v>COM</v>
          </cell>
          <cell r="H3778" t="str">
            <v>NÃO</v>
          </cell>
          <cell r="I3778" t="n">
            <v>3.2655659868812172</v>
          </cell>
        </row>
        <row r="3779">
          <cell r="A3779" t="n">
            <v>90249585</v>
          </cell>
          <cell r="B3779" t="n">
            <v>20</v>
          </cell>
          <cell r="C3779" t="str">
            <v xml:space="preserve">DICLOFENACO SODICO - 50MG</v>
          </cell>
          <cell r="D3779" t="str">
            <v xml:space="preserve">DICLOFENACO SODICO - 50MG</v>
          </cell>
          <cell r="E3779" t="str">
            <v>SANDOZ</v>
          </cell>
          <cell r="F3779" t="n">
            <v>1</v>
          </cell>
          <cell r="G3779" t="str">
            <v>COM</v>
          </cell>
          <cell r="H3779" t="str">
            <v>NÃO</v>
          </cell>
          <cell r="I3779" t="n">
            <v>0.54410126251196467</v>
          </cell>
        </row>
        <row r="3780">
          <cell r="A3780" t="n">
            <v>90269969</v>
          </cell>
          <cell r="B3780" t="n">
            <v>20</v>
          </cell>
          <cell r="C3780" t="str">
            <v xml:space="preserve">FENOBARBITAL - 40MGML SOLL.ORAL - 20ML</v>
          </cell>
          <cell r="D3780" t="str">
            <v xml:space="preserve">FENOBARBITAL - 40MGML SOLL.ORAL - 20ML</v>
          </cell>
          <cell r="E3780" t="str">
            <v xml:space="preserve">UNIAO QUIMICA</v>
          </cell>
          <cell r="F3780" t="n">
            <v>400</v>
          </cell>
          <cell r="G3780" t="str">
            <v>GTS</v>
          </cell>
          <cell r="H3780" t="str">
            <v>SIM</v>
          </cell>
          <cell r="I3780" t="n">
            <v>0.016188481020760242</v>
          </cell>
        </row>
        <row r="3781">
          <cell r="A3781" t="n">
            <v>92467814</v>
          </cell>
          <cell r="B3781" t="n">
            <v>20</v>
          </cell>
          <cell r="C3781" t="str">
            <v xml:space="preserve">GLIMEPIRIDA - 4MG</v>
          </cell>
          <cell r="D3781" t="str">
            <v xml:space="preserve">GLIMEPIRIDA - 4MG</v>
          </cell>
          <cell r="E3781" t="str">
            <v>EUROFARMA</v>
          </cell>
          <cell r="F3781" t="n">
            <v>1</v>
          </cell>
          <cell r="G3781" t="str">
            <v>COM</v>
          </cell>
          <cell r="H3781" t="str">
            <v>NÃO</v>
          </cell>
          <cell r="I3781" t="n">
            <v>1.9455737028536322</v>
          </cell>
        </row>
        <row r="3782">
          <cell r="A3782" t="n">
            <v>90124367</v>
          </cell>
          <cell r="B3782" t="n">
            <v>20</v>
          </cell>
          <cell r="C3782" t="str">
            <v xml:space="preserve">DICLOFENACO RESINATO 15 MGML SUSP. ORAL GTS. FR. PLÁST. X 10 ML</v>
          </cell>
          <cell r="D3782" t="str">
            <v xml:space="preserve">FENAREN 15 MGML SUSP. ORAL GTS. FR. PLÁST. X 10 ML</v>
          </cell>
          <cell r="E3782" t="str">
            <v xml:space="preserve">UNIAO QUIMICA</v>
          </cell>
          <cell r="F3782" t="n">
            <v>200</v>
          </cell>
          <cell r="G3782" t="str">
            <v>GTS</v>
          </cell>
          <cell r="H3782" t="str">
            <v>SIM</v>
          </cell>
          <cell r="I3782" t="n">
            <v>0.080942405103801227</v>
          </cell>
        </row>
        <row r="3783">
          <cell r="A3783" t="n">
            <v>90172930</v>
          </cell>
          <cell r="B3783" t="n">
            <v>20</v>
          </cell>
          <cell r="C3783" t="str">
            <v xml:space="preserve">CLORIDRATO DE AMIODARONA</v>
          </cell>
          <cell r="D3783" t="str">
            <v xml:space="preserve">CARDICORON 100 MG CX. 20 CP.</v>
          </cell>
          <cell r="E3783" t="str">
            <v xml:space="preserve">TEUTO BRAS.</v>
          </cell>
          <cell r="F3783" t="n">
            <v>1</v>
          </cell>
          <cell r="G3783" t="str">
            <v>COM</v>
          </cell>
          <cell r="H3783" t="str">
            <v>NÃO</v>
          </cell>
          <cell r="I3783" t="n">
            <v>0.6470393392034175</v>
          </cell>
        </row>
        <row r="3784">
          <cell r="A3784" t="n">
            <v>92455476</v>
          </cell>
          <cell r="B3784" t="n">
            <v>20</v>
          </cell>
          <cell r="C3784" t="str">
            <v xml:space="preserve">CEFALEXINA - 500MG</v>
          </cell>
          <cell r="D3784" t="str">
            <v xml:space="preserve">CEFALEXINA - 500MG</v>
          </cell>
          <cell r="E3784" t="str">
            <v xml:space="preserve">EMS SA</v>
          </cell>
          <cell r="F3784" t="n">
            <v>1</v>
          </cell>
          <cell r="G3784" t="str">
            <v>COM</v>
          </cell>
          <cell r="H3784" t="str">
            <v>NÃO</v>
          </cell>
          <cell r="I3784" t="n">
            <v>2.4210825963571851</v>
          </cell>
        </row>
        <row r="3785">
          <cell r="A3785" t="n">
            <v>90217357</v>
          </cell>
          <cell r="B3785" t="n">
            <v>20</v>
          </cell>
          <cell r="C3785" t="str">
            <v xml:space="preserve">ACIDO FOLICO - 5MG</v>
          </cell>
          <cell r="D3785" t="str">
            <v xml:space="preserve">FOLIFOLIN - 5MG</v>
          </cell>
          <cell r="E3785" t="str">
            <v xml:space="preserve">EMS SA</v>
          </cell>
          <cell r="F3785" t="n">
            <v>1</v>
          </cell>
          <cell r="G3785" t="str">
            <v>COM</v>
          </cell>
          <cell r="H3785" t="str">
            <v>NÃO</v>
          </cell>
          <cell r="I3785" t="n">
            <v>0.38289935766607758</v>
          </cell>
        </row>
        <row r="3786">
          <cell r="A3786" t="n">
            <v>90148142</v>
          </cell>
          <cell r="B3786" t="n">
            <v>20</v>
          </cell>
          <cell r="C3786" t="str">
            <v xml:space="preserve">MESALAZINA  800 MG CX. 30 CP. REV.</v>
          </cell>
          <cell r="D3786" t="str">
            <v xml:space="preserve">MESALAZINA 800 MG</v>
          </cell>
          <cell r="E3786" t="str">
            <v xml:space="preserve">EMS SA</v>
          </cell>
          <cell r="F3786" t="n">
            <v>1</v>
          </cell>
          <cell r="G3786" t="str">
            <v>COM</v>
          </cell>
          <cell r="H3786" t="str">
            <v>NÃO</v>
          </cell>
          <cell r="I3786" t="n">
            <v>3.1893801155615842</v>
          </cell>
        </row>
        <row r="3787">
          <cell r="A3787" t="n">
            <v>92400060</v>
          </cell>
          <cell r="B3787" t="n">
            <v>20</v>
          </cell>
          <cell r="C3787" t="str">
            <v xml:space="preserve">CLORIDRATO DE CLINDAMICINA - 300MG</v>
          </cell>
          <cell r="D3787" t="str">
            <v xml:space="preserve">CLORIDRATO DE CLINDAMICINA - 300MG</v>
          </cell>
          <cell r="E3787" t="str">
            <v>RANBAXY</v>
          </cell>
          <cell r="F3787" t="n">
            <v>1</v>
          </cell>
          <cell r="G3787" t="str">
            <v>CAP</v>
          </cell>
          <cell r="H3787" t="str">
            <v>NÃO</v>
          </cell>
          <cell r="I3787" t="n">
            <v>3.1711903626799396</v>
          </cell>
        </row>
        <row r="3788">
          <cell r="A3788" t="n">
            <v>90268555</v>
          </cell>
          <cell r="B3788" t="n">
            <v>20</v>
          </cell>
          <cell r="C3788" t="str">
            <v>CEFALEXINA</v>
          </cell>
          <cell r="D3788" t="str">
            <v xml:space="preserve">CEFALEXINA 500  MG CX. 10  CP. REV.</v>
          </cell>
          <cell r="E3788" t="str">
            <v>EUROFARMA</v>
          </cell>
          <cell r="F3788" t="n">
            <v>1</v>
          </cell>
          <cell r="G3788" t="str">
            <v>COM</v>
          </cell>
          <cell r="H3788" t="str">
            <v>NÃO</v>
          </cell>
          <cell r="I3788" t="n">
            <v>2.3704070681233511</v>
          </cell>
        </row>
        <row r="3789">
          <cell r="A3789" t="n">
            <v>92469590</v>
          </cell>
          <cell r="B3789" t="n">
            <v>20</v>
          </cell>
          <cell r="C3789" t="str">
            <v xml:space="preserve">DIMETICONA - 75MG  10ML GTS</v>
          </cell>
          <cell r="D3789" t="str">
            <v xml:space="preserve">FINIGAS - 75MG  10ML GTS</v>
          </cell>
          <cell r="E3789" t="str">
            <v>APSEN</v>
          </cell>
          <cell r="F3789" t="n">
            <v>200</v>
          </cell>
          <cell r="G3789" t="str">
            <v>GTS</v>
          </cell>
          <cell r="H3789" t="str">
            <v>SIM</v>
          </cell>
          <cell r="I3789" t="n">
            <v>0.078519694356287459</v>
          </cell>
        </row>
        <row r="3790">
          <cell r="A3790" t="n">
            <v>92250645</v>
          </cell>
          <cell r="B3790" t="n">
            <v>20</v>
          </cell>
          <cell r="C3790" t="str">
            <v xml:space="preserve">VITAMINAS DO COMPLEXO B - 100ML XPE</v>
          </cell>
          <cell r="D3790" t="str">
            <v xml:space="preserve">COMPLEVITAM - 100ML XPE</v>
          </cell>
          <cell r="E3790" t="str">
            <v>BUNKER</v>
          </cell>
          <cell r="F3790" t="n">
            <v>100</v>
          </cell>
          <cell r="G3790" t="str">
            <v>ML</v>
          </cell>
          <cell r="H3790" t="str">
            <v>SIM</v>
          </cell>
          <cell r="I3790" t="n">
            <v>0.078519694356287459</v>
          </cell>
        </row>
        <row r="3791">
          <cell r="A3791" t="n">
            <v>90145658</v>
          </cell>
          <cell r="B3791" t="n">
            <v>20</v>
          </cell>
          <cell r="C3791" t="str">
            <v xml:space="preserve">CLORIDRATO DE DOBUTAMINA - 250MG</v>
          </cell>
          <cell r="D3791" t="str">
            <v xml:space="preserve">CLORIDRATO DE DOBUTAMINA - 250MG</v>
          </cell>
          <cell r="E3791" t="str">
            <v xml:space="preserve">EMS SA</v>
          </cell>
          <cell r="F3791" t="n">
            <v>1</v>
          </cell>
          <cell r="G3791" t="str">
            <v>AMP</v>
          </cell>
          <cell r="H3791" t="str">
            <v>NÃO</v>
          </cell>
          <cell r="I3791" t="n">
            <v>9.41264552594523</v>
          </cell>
        </row>
        <row r="3792">
          <cell r="A3792" t="n">
            <v>92239013</v>
          </cell>
          <cell r="B3792" t="n">
            <v>20</v>
          </cell>
          <cell r="C3792" t="str">
            <v xml:space="preserve">DISSULFIRAM - 250MG</v>
          </cell>
          <cell r="D3792" t="str">
            <v xml:space="preserve">ANTIETANOL - 250MG</v>
          </cell>
          <cell r="E3792" t="str">
            <v>SANOFI-AVENTIS</v>
          </cell>
          <cell r="F3792" t="n">
            <v>1</v>
          </cell>
          <cell r="G3792" t="str">
            <v>COM</v>
          </cell>
          <cell r="H3792" t="str">
            <v>NÃO</v>
          </cell>
          <cell r="I3792" t="n">
            <v>0.36107144542852582</v>
          </cell>
        </row>
        <row r="3793">
          <cell r="A3793" t="n">
            <v>92412718</v>
          </cell>
          <cell r="B3793" t="n">
            <v>20</v>
          </cell>
          <cell r="C3793" t="str">
            <v xml:space="preserve">MONONITRATO DE ISOSSORBIDA - 5MG SUBLINGUAL</v>
          </cell>
          <cell r="D3793" t="str">
            <v xml:space="preserve">MONOCORDIL - 5MG SUBLINGUAL</v>
          </cell>
          <cell r="E3793" t="str">
            <v>BALDACCI</v>
          </cell>
          <cell r="F3793" t="n">
            <v>1</v>
          </cell>
          <cell r="G3793" t="str">
            <v>COM</v>
          </cell>
          <cell r="H3793" t="str">
            <v>NÃO</v>
          </cell>
          <cell r="I3793" t="n">
            <v>0.42630995160000007</v>
          </cell>
        </row>
        <row r="3794">
          <cell r="A3794" t="n">
            <v>90135466</v>
          </cell>
          <cell r="B3794" t="n">
            <v>20</v>
          </cell>
          <cell r="C3794" t="str">
            <v xml:space="preserve">CLORIDRATO DE METOCLOPRAMIDA 5 MGML SOL. INJ. CX. 120 AMP. X 2 ML</v>
          </cell>
          <cell r="D3794" t="str">
            <v xml:space="preserve">ARISTOPRAMIDA 5 MGML SOL. INJ. CX. 120 AMP. X 2 ML</v>
          </cell>
          <cell r="E3794" t="str">
            <v>ARISTON</v>
          </cell>
          <cell r="F3794" t="n">
            <v>1</v>
          </cell>
          <cell r="G3794" t="str">
            <v>AMP</v>
          </cell>
          <cell r="H3794" t="str">
            <v>NÃO</v>
          </cell>
          <cell r="I3794" t="n">
            <v>0.55038945857899657</v>
          </cell>
        </row>
        <row r="3795">
          <cell r="A3795" t="n">
            <v>90146255</v>
          </cell>
          <cell r="B3795" t="n">
            <v>20</v>
          </cell>
          <cell r="C3795" t="str">
            <v xml:space="preserve">LEVOFLOXACINO 500 MG CX. 3 CP. REV.</v>
          </cell>
          <cell r="D3795" t="str">
            <v xml:space="preserve">LEVOFLOXACINO 500 MG CX. 3 CP. REV.</v>
          </cell>
          <cell r="E3795" t="str">
            <v xml:space="preserve">EMS SA</v>
          </cell>
          <cell r="F3795" t="n">
            <v>1</v>
          </cell>
          <cell r="G3795" t="str">
            <v>COM</v>
          </cell>
          <cell r="H3795" t="str">
            <v>NÃO</v>
          </cell>
          <cell r="I3795" t="n">
            <v>9.3472102861524764</v>
          </cell>
        </row>
        <row r="3796">
          <cell r="A3796" t="n">
            <v>92471331</v>
          </cell>
          <cell r="B3796" t="n">
            <v>20</v>
          </cell>
          <cell r="C3796" t="str">
            <v xml:space="preserve">CEFALEXINA - 500MG</v>
          </cell>
          <cell r="D3796" t="str">
            <v xml:space="preserve">CEFALEXINA - 500MG</v>
          </cell>
          <cell r="E3796" t="str">
            <v>MEDLEY</v>
          </cell>
          <cell r="F3796" t="n">
            <v>1</v>
          </cell>
          <cell r="G3796" t="str">
            <v>COM</v>
          </cell>
          <cell r="H3796" t="str">
            <v>NÃO</v>
          </cell>
          <cell r="I3796" t="n">
            <v>2.3265060896840479</v>
          </cell>
        </row>
        <row r="3797">
          <cell r="A3797" t="n">
            <v>90243021</v>
          </cell>
          <cell r="B3797" t="n">
            <v>20</v>
          </cell>
          <cell r="C3797" t="str">
            <v xml:space="preserve">ESTOLATO DE ERITROMICINA - 500MG</v>
          </cell>
          <cell r="D3797" t="str">
            <v xml:space="preserve">ILOSONE - 500MG</v>
          </cell>
          <cell r="E3797" t="str">
            <v>VALEANT</v>
          </cell>
          <cell r="F3797" t="n">
            <v>1</v>
          </cell>
          <cell r="G3797" t="str">
            <v>DRG</v>
          </cell>
          <cell r="H3797" t="str">
            <v>NÃO</v>
          </cell>
          <cell r="I3797" t="n">
            <v>3.0980579685391683</v>
          </cell>
        </row>
        <row r="3798">
          <cell r="A3798" t="n">
            <v>90302141</v>
          </cell>
          <cell r="B3798" t="n">
            <v>20</v>
          </cell>
          <cell r="C3798" t="str">
            <v xml:space="preserve">BUTILBROMETO DE ESCOPOLAMINA+PARACETAMOL - 10MG + 500MG</v>
          </cell>
          <cell r="D3798" t="str">
            <v xml:space="preserve">BUSCOPAN PLUS - 10MG + 500MG</v>
          </cell>
          <cell r="E3798" t="str">
            <v xml:space="preserve">BOEHRINGER INGELHEIM</v>
          </cell>
          <cell r="F3798" t="n">
            <v>1</v>
          </cell>
          <cell r="G3798" t="str">
            <v>COM</v>
          </cell>
          <cell r="H3798" t="str">
            <v>NÃO</v>
          </cell>
          <cell r="I3798" t="n">
            <v>0.92767134766248571</v>
          </cell>
        </row>
        <row r="3799">
          <cell r="A3799" t="n">
            <v>90140028</v>
          </cell>
          <cell r="B3799" t="n">
            <v>20</v>
          </cell>
          <cell r="C3799" t="str">
            <v xml:space="preserve">DIAZEPAM - 10MG</v>
          </cell>
          <cell r="D3799" t="str">
            <v xml:space="preserve">DIENPAX - 10MG</v>
          </cell>
          <cell r="E3799" t="str">
            <v>SANOFI-AVENTIS</v>
          </cell>
          <cell r="F3799" t="n">
            <v>1</v>
          </cell>
          <cell r="G3799" t="str">
            <v>COM</v>
          </cell>
          <cell r="H3799" t="str">
            <v>NÃO</v>
          </cell>
          <cell r="I3799" t="n">
            <v>0.43971028839520981</v>
          </cell>
        </row>
        <row r="3800">
          <cell r="A3800" t="n">
            <v>92382266</v>
          </cell>
          <cell r="B3800" t="n">
            <v>20</v>
          </cell>
          <cell r="C3800" t="str">
            <v xml:space="preserve">BROMETO DE N-BUTILESCOPOLAMINA + DIPIRONA</v>
          </cell>
          <cell r="D3800" t="str">
            <v>DORSPAN</v>
          </cell>
          <cell r="E3800" t="str">
            <v xml:space="preserve">EMS SA</v>
          </cell>
          <cell r="F3800" t="n">
            <v>1</v>
          </cell>
          <cell r="G3800" t="str">
            <v>COM</v>
          </cell>
          <cell r="H3800" t="str">
            <v>NÃO</v>
          </cell>
          <cell r="I3800" t="n">
            <v>0.83810489566050006</v>
          </cell>
        </row>
        <row r="3801">
          <cell r="A3801" t="n">
            <v>90233662</v>
          </cell>
          <cell r="B3801" t="n">
            <v>20</v>
          </cell>
          <cell r="C3801" t="str">
            <v xml:space="preserve">CLORIDRATO DE RANITIDINA - 150MG</v>
          </cell>
          <cell r="D3801" t="str">
            <v xml:space="preserve">RANITRAT - 150MG</v>
          </cell>
          <cell r="E3801" t="str">
            <v>CAZI</v>
          </cell>
          <cell r="F3801" t="n">
            <v>1</v>
          </cell>
          <cell r="G3801" t="str">
            <v>COM</v>
          </cell>
          <cell r="H3801" t="str">
            <v>NÃO</v>
          </cell>
          <cell r="I3801" t="n">
            <v>1.8171613435235716</v>
          </cell>
        </row>
        <row r="3802">
          <cell r="A3802" t="n">
            <v>92255280</v>
          </cell>
          <cell r="B3802" t="n">
            <v>20</v>
          </cell>
          <cell r="C3802" t="str">
            <v xml:space="preserve">MALEATO DE ENALAPRIL 20 MG CX. 10 CP</v>
          </cell>
          <cell r="D3802" t="str">
            <v xml:space="preserve">RENITEC 20 MG CX. 10 CP</v>
          </cell>
          <cell r="E3802" t="str">
            <v xml:space="preserve">MERCK SHARP &amp; DOHME</v>
          </cell>
          <cell r="F3802" t="n">
            <v>1</v>
          </cell>
          <cell r="G3802" t="str">
            <v>COM</v>
          </cell>
          <cell r="H3802" t="str">
            <v>NÃO</v>
          </cell>
          <cell r="I3802" t="n">
            <v>1.1327395806852125</v>
          </cell>
        </row>
        <row r="3803">
          <cell r="A3803" t="n">
            <v>92374514</v>
          </cell>
          <cell r="B3803" t="n">
            <v>20</v>
          </cell>
          <cell r="C3803" t="str">
            <v xml:space="preserve">GLIBENCLAMIDA - 5MG</v>
          </cell>
          <cell r="D3803" t="str">
            <v xml:space="preserve">GLIBENCLAMIDA - 5MG</v>
          </cell>
          <cell r="E3803" t="str">
            <v>BIOSINTETICA</v>
          </cell>
          <cell r="F3803" t="n">
            <v>1</v>
          </cell>
          <cell r="G3803" t="str">
            <v>COM</v>
          </cell>
          <cell r="H3803" t="str">
            <v>NÃO</v>
          </cell>
          <cell r="I3803" t="n">
            <v>0.28275774863078434</v>
          </cell>
        </row>
        <row r="3804">
          <cell r="A3804" t="n">
            <v>90125231</v>
          </cell>
          <cell r="B3804" t="n">
            <v>20</v>
          </cell>
          <cell r="C3804" t="str">
            <v xml:space="preserve">CLORIDRATO DE CLOMIPRAMINA - 25MG</v>
          </cell>
          <cell r="D3804" t="str">
            <v xml:space="preserve">CLOMIPRAN - 25MG</v>
          </cell>
          <cell r="E3804" t="str">
            <v xml:space="preserve">UNIAO QUIMICA</v>
          </cell>
          <cell r="F3804" t="n">
            <v>1</v>
          </cell>
          <cell r="G3804" t="str">
            <v>DRG</v>
          </cell>
          <cell r="H3804" t="str">
            <v>NÃO</v>
          </cell>
          <cell r="I3804" t="n">
            <v>1.1306835987305393</v>
          </cell>
        </row>
        <row r="3805">
          <cell r="A3805" t="n">
            <v>90303857</v>
          </cell>
          <cell r="B3805" t="n">
            <v>20</v>
          </cell>
          <cell r="C3805" t="str">
            <v xml:space="preserve">SIMETICONA - 40MG</v>
          </cell>
          <cell r="D3805" t="str">
            <v xml:space="preserve">SIMETICONA - 40MG</v>
          </cell>
          <cell r="E3805" t="str">
            <v>SANDOZ</v>
          </cell>
          <cell r="F3805" t="n">
            <v>1</v>
          </cell>
          <cell r="G3805" t="str">
            <v>COM</v>
          </cell>
          <cell r="H3805" t="str">
            <v>NÃO</v>
          </cell>
          <cell r="I3805" t="n">
            <v>0.60218974804652292</v>
          </cell>
        </row>
        <row r="3806">
          <cell r="A3806" t="n">
            <v>90257235</v>
          </cell>
          <cell r="B3806" t="n">
            <v>20</v>
          </cell>
          <cell r="C3806" t="str">
            <v xml:space="preserve">PARACETAMOL 750 MG CX. 200 CP.</v>
          </cell>
          <cell r="D3806" t="str">
            <v xml:space="preserve">PARACETAMOL 750 MG CX. 200 CP.</v>
          </cell>
          <cell r="E3806" t="str">
            <v>SANDOZ</v>
          </cell>
          <cell r="F3806" t="n">
            <v>1</v>
          </cell>
          <cell r="G3806" t="str">
            <v>COM</v>
          </cell>
          <cell r="H3806" t="str">
            <v>NÃO</v>
          </cell>
          <cell r="I3806" t="n">
            <v>0.60128908289610528</v>
          </cell>
        </row>
        <row r="3807">
          <cell r="A3807" t="n">
            <v>90285565</v>
          </cell>
          <cell r="B3807" t="n">
            <v>20</v>
          </cell>
          <cell r="C3807" t="str">
            <v xml:space="preserve">CLORIDRATO DE DOPAMINA - 50MG (5MGML) SOL. INJ.</v>
          </cell>
          <cell r="D3807" t="str">
            <v xml:space="preserve">CLORIDRATO DE DOPAMINA - 50MG (5MGML) SOL. INJ.</v>
          </cell>
          <cell r="E3807" t="str">
            <v>HIPOLABOR</v>
          </cell>
          <cell r="F3807" t="n">
            <v>1</v>
          </cell>
          <cell r="G3807" t="str">
            <v>AMP</v>
          </cell>
          <cell r="H3807" t="str">
            <v>NÃO</v>
          </cell>
          <cell r="I3807" t="n">
            <v>1.2876781629824001</v>
          </cell>
        </row>
        <row r="3808">
          <cell r="A3808" t="n">
            <v>90156145</v>
          </cell>
          <cell r="B3808" t="n">
            <v>20</v>
          </cell>
          <cell r="C3808" t="str">
            <v xml:space="preserve">CLORETO DE SÓDIO 0,9% SOL. NASAL FR. NEBULIZADOR X  30 ML</v>
          </cell>
          <cell r="D3808" t="str">
            <v xml:space="preserve">RINOSORO 0,9% SOL. NASAL FR. NEBULIZADOR X  30 ML</v>
          </cell>
          <cell r="E3808" t="str">
            <v>FARMASA</v>
          </cell>
          <cell r="F3808" t="n">
            <v>1</v>
          </cell>
          <cell r="G3808" t="str">
            <v>FR</v>
          </cell>
          <cell r="H3808" t="str">
            <v>NÃO</v>
          </cell>
          <cell r="I3808" t="n">
            <v>8.9826530343592825</v>
          </cell>
        </row>
        <row r="3809">
          <cell r="A3809" t="n">
            <v>90143388</v>
          </cell>
          <cell r="B3809" t="n">
            <v>20</v>
          </cell>
          <cell r="C3809" t="str">
            <v xml:space="preserve">ATENOLOL - 50MG</v>
          </cell>
          <cell r="D3809" t="str">
            <v xml:space="preserve">ATENOLOL - 50MG</v>
          </cell>
          <cell r="E3809" t="str">
            <v xml:space="preserve">EMS SA</v>
          </cell>
          <cell r="F3809" t="n">
            <v>1</v>
          </cell>
          <cell r="G3809" t="str">
            <v>COM</v>
          </cell>
          <cell r="H3809" t="str">
            <v>NÃO</v>
          </cell>
          <cell r="I3809" t="n">
            <v>0.63892045726189184</v>
          </cell>
        </row>
        <row r="3810">
          <cell r="A3810" t="n">
            <v>90141016</v>
          </cell>
          <cell r="B3810" t="n">
            <v>20</v>
          </cell>
          <cell r="C3810" t="str">
            <v xml:space="preserve">CLORIDRATO DE METOCLOPRAMIDA+PANCREATINA+PEPSINA+DIMETICONA+ÁCIDO DESIDROCÓLICO+CELULASE</v>
          </cell>
          <cell r="D3810" t="str">
            <v xml:space="preserve">DIGEPLUS CX. 30 CAP.</v>
          </cell>
          <cell r="E3810" t="str">
            <v xml:space="preserve">ACHÉ LABORATÓRIOS FARMACÊUTICO</v>
          </cell>
          <cell r="F3810" t="n">
            <v>1</v>
          </cell>
          <cell r="G3810" t="str">
            <v>CAP</v>
          </cell>
          <cell r="H3810" t="str">
            <v>NÃO</v>
          </cell>
          <cell r="I3810" t="n">
            <v>1.1132445195137481</v>
          </cell>
        </row>
        <row r="3811">
          <cell r="A3811" t="n">
            <v>92429670</v>
          </cell>
          <cell r="B3811" t="n">
            <v>20</v>
          </cell>
          <cell r="C3811" t="str">
            <v xml:space="preserve">TENOXICAM 20 MG  CX. 10 CP.</v>
          </cell>
          <cell r="D3811" t="str">
            <v xml:space="preserve">TEFLAN 20 MG  CX. 10 CP.</v>
          </cell>
          <cell r="E3811" t="str">
            <v xml:space="preserve">UNIAO QUIMICA</v>
          </cell>
          <cell r="F3811" t="n">
            <v>1</v>
          </cell>
          <cell r="G3811" t="str">
            <v>COM</v>
          </cell>
          <cell r="H3811" t="str">
            <v>NÃO</v>
          </cell>
          <cell r="I3811" t="n">
            <v>2.9455035884135548</v>
          </cell>
        </row>
        <row r="3812">
          <cell r="A3812" t="n">
            <v>90223934</v>
          </cell>
          <cell r="B3812" t="n">
            <v>20</v>
          </cell>
          <cell r="C3812" t="str">
            <v xml:space="preserve">DIPIRONA SÓDICA 500 MG CX. 200 CP.</v>
          </cell>
          <cell r="D3812" t="str">
            <v xml:space="preserve">DIPIRONA SÓDICA 500 MG CX. 200 CP.</v>
          </cell>
          <cell r="E3812" t="str">
            <v xml:space="preserve">PRATI DONADUZZI</v>
          </cell>
          <cell r="F3812" t="n">
            <v>1</v>
          </cell>
          <cell r="G3812" t="str">
            <v>COM</v>
          </cell>
          <cell r="H3812" t="str">
            <v>NÃO</v>
          </cell>
          <cell r="I3812" t="n">
            <v>0.22651808960599379</v>
          </cell>
        </row>
        <row r="3813">
          <cell r="A3813" t="n">
            <v>92417361</v>
          </cell>
          <cell r="B3813" t="n">
            <v>20</v>
          </cell>
          <cell r="C3813" t="str">
            <v xml:space="preserve">OMEPRAZOL - 20MG</v>
          </cell>
          <cell r="D3813" t="str">
            <v xml:space="preserve">OMEPRAZOL - 20MG</v>
          </cell>
          <cell r="E3813" t="str">
            <v>MEDLEY</v>
          </cell>
          <cell r="F3813" t="n">
            <v>1</v>
          </cell>
          <cell r="G3813" t="str">
            <v>CAP</v>
          </cell>
          <cell r="H3813" t="str">
            <v>NÃO</v>
          </cell>
          <cell r="I3813" t="n">
            <v>2.9446632836386422</v>
          </cell>
        </row>
        <row r="3814">
          <cell r="A3814" t="n">
            <v>90284755</v>
          </cell>
          <cell r="B3814" t="n">
            <v>20</v>
          </cell>
          <cell r="C3814" t="str">
            <v xml:space="preserve">CLORETO DE CETILPIRIDÍNIO</v>
          </cell>
          <cell r="D3814" t="str">
            <v xml:space="preserve">CEPACOL SOL. TÓP. FR. X 300 ML (TRADICIONAL)</v>
          </cell>
          <cell r="E3814" t="str">
            <v>SANOFI-AVENTIS</v>
          </cell>
          <cell r="F3814" t="n">
            <v>300</v>
          </cell>
          <cell r="G3814" t="str">
            <v>ML</v>
          </cell>
          <cell r="H3814" t="str">
            <v>SIM</v>
          </cell>
          <cell r="I3814" t="n">
            <v>0.031407877742514981</v>
          </cell>
        </row>
        <row r="3815">
          <cell r="A3815" t="n">
            <v>92258336</v>
          </cell>
          <cell r="B3815" t="n">
            <v>20</v>
          </cell>
          <cell r="C3815" t="str">
            <v xml:space="preserve">CLORIDRATO DE BENZIDAMINA 3 MG CX. 12 PAST. (SABOR LIMÃO)</v>
          </cell>
          <cell r="D3815" t="str">
            <v xml:space="preserve">FLOGORAL 3 MG CX. 12 PAST. (SABOR LIMÃO)</v>
          </cell>
          <cell r="E3815" t="str">
            <v xml:space="preserve">ACHÉ LABORATÓRIOS FARMACÊUTICO</v>
          </cell>
          <cell r="F3815" t="n">
            <v>1</v>
          </cell>
          <cell r="G3815" t="str">
            <v>PAS</v>
          </cell>
          <cell r="H3815" t="str">
            <v>NÃO</v>
          </cell>
          <cell r="I3815" t="n">
            <v>0.97478507968315375</v>
          </cell>
        </row>
        <row r="3816">
          <cell r="A3816" t="n">
            <v>90292510</v>
          </cell>
          <cell r="B3816" t="n">
            <v>20</v>
          </cell>
          <cell r="C3816" t="str">
            <v>FINASTERIDA</v>
          </cell>
          <cell r="D3816" t="str">
            <v xml:space="preserve">FINASTERIDA 5 MG CX. 10 CP. REV.</v>
          </cell>
          <cell r="E3816" t="str">
            <v>AUROBINDO</v>
          </cell>
          <cell r="F3816" t="n">
            <v>1</v>
          </cell>
          <cell r="G3816" t="str">
            <v>COM</v>
          </cell>
          <cell r="H3816" t="str">
            <v>NÃO</v>
          </cell>
          <cell r="I3816" t="n">
            <v>2.1846907038888115</v>
          </cell>
        </row>
        <row r="3817">
          <cell r="A3817" t="n">
            <v>90258800</v>
          </cell>
          <cell r="B3817" t="n">
            <v>20</v>
          </cell>
          <cell r="C3817" t="str">
            <v xml:space="preserve">BROMAZEPAM - 3MG</v>
          </cell>
          <cell r="D3817" t="str">
            <v xml:space="preserve">BROMAZEPAM - 3MG</v>
          </cell>
          <cell r="E3817" t="str">
            <v xml:space="preserve">TEUTO BRAS.</v>
          </cell>
          <cell r="F3817" t="n">
            <v>1</v>
          </cell>
          <cell r="G3817" t="str">
            <v>COM</v>
          </cell>
          <cell r="H3817" t="str">
            <v>NÃO</v>
          </cell>
          <cell r="I3817" t="n">
            <v>0.48503151042853193</v>
          </cell>
        </row>
        <row r="3818">
          <cell r="A3818" t="n">
            <v>90188519</v>
          </cell>
          <cell r="B3818" t="n">
            <v>20</v>
          </cell>
          <cell r="C3818" t="str">
            <v xml:space="preserve">DICLOFENACO POTÁSSICO 50 MG CX. 20 DRG.</v>
          </cell>
          <cell r="D3818" t="str">
            <v xml:space="preserve">CATAFLAM 50 MG CX. 20 DRG.</v>
          </cell>
          <cell r="E3818" t="str">
            <v>NOVARTIS</v>
          </cell>
          <cell r="F3818" t="n">
            <v>1</v>
          </cell>
          <cell r="G3818" t="str">
            <v>DRG</v>
          </cell>
          <cell r="H3818" t="str">
            <v>NÃO</v>
          </cell>
          <cell r="I3818" t="n">
            <v>1.4401233692057502</v>
          </cell>
        </row>
        <row r="3819">
          <cell r="A3819" t="n">
            <v>90156587</v>
          </cell>
          <cell r="B3819" t="n">
            <v>20</v>
          </cell>
          <cell r="C3819" t="str">
            <v>ACETILCISTEÍNA</v>
          </cell>
          <cell r="D3819" t="str">
            <v xml:space="preserve">ACETILCISTEÍNA 200 MG  GRAN. CX. 16 ENV. X 5 G</v>
          </cell>
          <cell r="E3819" t="str">
            <v>FARMASA</v>
          </cell>
          <cell r="F3819" t="n">
            <v>1</v>
          </cell>
          <cell r="G3819" t="str">
            <v>UN</v>
          </cell>
          <cell r="H3819" t="str">
            <v>NÃO</v>
          </cell>
          <cell r="I3819" t="n">
            <v>0.95512038022485435</v>
          </cell>
        </row>
        <row r="3820">
          <cell r="A3820" t="n">
            <v>90238842</v>
          </cell>
          <cell r="B3820" t="n">
            <v>20</v>
          </cell>
          <cell r="C3820" t="str">
            <v xml:space="preserve">CLORIDRATO DE PROPRANOLOL - 40MG</v>
          </cell>
          <cell r="D3820" t="str">
            <v xml:space="preserve">CLORIDRATO DE PROPRANOLOL - 40MG</v>
          </cell>
          <cell r="E3820" t="str">
            <v>GERMED</v>
          </cell>
          <cell r="F3820" t="n">
            <v>1</v>
          </cell>
          <cell r="G3820" t="str">
            <v>COM</v>
          </cell>
          <cell r="H3820" t="str">
            <v>NÃO</v>
          </cell>
          <cell r="I3820" t="n">
            <v>0.24282721531140364</v>
          </cell>
        </row>
        <row r="3821">
          <cell r="A3821" t="n">
            <v>92460739</v>
          </cell>
          <cell r="B3821" t="n">
            <v>20</v>
          </cell>
          <cell r="C3821" t="str">
            <v xml:space="preserve">ESPIRONOLACTONA - 100MG</v>
          </cell>
          <cell r="D3821" t="str">
            <v xml:space="preserve">SPIROCTAN - 100MG</v>
          </cell>
          <cell r="E3821" t="str">
            <v xml:space="preserve">BIOLAB SANUS</v>
          </cell>
          <cell r="F3821" t="n">
            <v>1</v>
          </cell>
          <cell r="G3821" t="str">
            <v>COM</v>
          </cell>
          <cell r="H3821" t="str">
            <v>NÃO</v>
          </cell>
          <cell r="I3821" t="n">
            <v>1.4133544984131747</v>
          </cell>
        </row>
        <row r="3822">
          <cell r="A3822" t="n">
            <v>90296249</v>
          </cell>
          <cell r="B3822" t="n">
            <v>20</v>
          </cell>
          <cell r="C3822" t="str">
            <v>NIMESULIDA</v>
          </cell>
          <cell r="D3822" t="str">
            <v xml:space="preserve">NIMESULIDA 100 MG CX. 10 CP.</v>
          </cell>
          <cell r="E3822" t="str">
            <v>SANDOZ</v>
          </cell>
          <cell r="F3822" t="n">
            <v>1</v>
          </cell>
          <cell r="G3822" t="str">
            <v>COM</v>
          </cell>
          <cell r="H3822" t="str">
            <v>NÃO</v>
          </cell>
          <cell r="I3822" t="n">
            <v>1.6836020261590654</v>
          </cell>
        </row>
        <row r="3823">
          <cell r="A3823" t="n">
            <v>92420109</v>
          </cell>
          <cell r="B3823" t="n">
            <v>20</v>
          </cell>
          <cell r="C3823" t="str">
            <v xml:space="preserve">DIMETICONA + PANCEATINA + DESIDROCOLATO DE SODIO + BROMELAINA + METOCLOPRAMIDA</v>
          </cell>
          <cell r="D3823" t="str">
            <v xml:space="preserve">PLASIL ENZIMATICO</v>
          </cell>
          <cell r="E3823" t="str">
            <v>SANOFI-AVENTIS</v>
          </cell>
          <cell r="F3823" t="n">
            <v>1</v>
          </cell>
          <cell r="G3823" t="str">
            <v>DRG</v>
          </cell>
          <cell r="H3823" t="str">
            <v>NÃO</v>
          </cell>
          <cell r="I3823" t="n">
            <v>1.1934993542155692</v>
          </cell>
        </row>
        <row r="3824">
          <cell r="A3824" t="n">
            <v>92413994</v>
          </cell>
          <cell r="B3824" t="n">
            <v>20</v>
          </cell>
          <cell r="C3824" t="str">
            <v xml:space="preserve">CARBONATO DE CALCIO - 500MG + VITAMINA D 200UI</v>
          </cell>
          <cell r="D3824" t="str">
            <v xml:space="preserve">OS-CAL D - 500MG + 200UI</v>
          </cell>
          <cell r="E3824" t="str">
            <v>SANOFI-AVENTIS</v>
          </cell>
          <cell r="F3824" t="n">
            <v>1</v>
          </cell>
          <cell r="G3824" t="str">
            <v>COM</v>
          </cell>
          <cell r="H3824" t="str">
            <v>NÃO</v>
          </cell>
          <cell r="I3824" t="n">
            <v>1.0440862064418781</v>
          </cell>
        </row>
        <row r="3825">
          <cell r="A3825" t="n">
            <v>92386890</v>
          </cell>
          <cell r="B3825" t="n">
            <v>20</v>
          </cell>
          <cell r="C3825" t="str">
            <v xml:space="preserve">VITAMINA B12 - 5000MCG  2ML</v>
          </cell>
          <cell r="D3825" t="str">
            <v xml:space="preserve">BEDOZIL - 5000MCG  2ML</v>
          </cell>
          <cell r="E3825" t="str">
            <v>BUNKER</v>
          </cell>
          <cell r="F3825" t="n">
            <v>1</v>
          </cell>
          <cell r="G3825" t="str">
            <v>AMP</v>
          </cell>
          <cell r="H3825" t="str">
            <v>NÃO</v>
          </cell>
          <cell r="I3825" t="n">
            <v>8.3379842120076759</v>
          </cell>
        </row>
        <row r="3826">
          <cell r="A3826" t="n">
            <v>90552016</v>
          </cell>
          <cell r="B3826" t="n">
            <v>20</v>
          </cell>
          <cell r="C3826" t="str">
            <v xml:space="preserve">CLORIDRATO DE CICLOPENTOLATO - 5ML COL.</v>
          </cell>
          <cell r="D3826" t="str">
            <v xml:space="preserve">CICLOPLEGICO - 5ML COL.</v>
          </cell>
          <cell r="E3826" t="str">
            <v>ALLERGAN</v>
          </cell>
          <cell r="F3826" t="n">
            <v>100</v>
          </cell>
          <cell r="G3826" t="str">
            <v>GTS</v>
          </cell>
          <cell r="H3826" t="str">
            <v>SIM</v>
          </cell>
          <cell r="I3826" t="n">
            <v>0.083172093384685286</v>
          </cell>
        </row>
        <row r="3827">
          <cell r="A3827" t="n">
            <v>90198069</v>
          </cell>
          <cell r="B3827" t="n">
            <v>20</v>
          </cell>
          <cell r="C3827" t="str">
            <v xml:space="preserve">BICARBONATO DE SÓDIO+CARBONATO DE CÁLCIO+CARBONATO DE MAGNÉSIO+CARBONATO DE BISMUTO+EXTRATO DE BELADONA+EXTRATO DE RUIBARBO</v>
          </cell>
          <cell r="D3827" t="str">
            <v xml:space="preserve">BISUISAN PÓ ORAL CX. 12 ENV. X 5,5 G</v>
          </cell>
          <cell r="E3827" t="str">
            <v>HYPM</v>
          </cell>
          <cell r="F3827" t="n">
            <v>1</v>
          </cell>
          <cell r="G3827" t="str">
            <v>UN</v>
          </cell>
          <cell r="H3827" t="str">
            <v>NÃO</v>
          </cell>
          <cell r="I3827" t="n">
            <v>2.0734040562678024</v>
          </cell>
        </row>
        <row r="3828">
          <cell r="A3828" t="n">
            <v>90283902</v>
          </cell>
          <cell r="B3828" t="n">
            <v>20</v>
          </cell>
          <cell r="C3828" t="str">
            <v xml:space="preserve">CAPTOPRIL - 50MG</v>
          </cell>
          <cell r="D3828" t="str">
            <v xml:space="preserve">CAPTOPRIL - 50MG</v>
          </cell>
          <cell r="E3828" t="str">
            <v xml:space="preserve">MARIOL INDUSTRIAL LTDA</v>
          </cell>
          <cell r="F3828" t="n">
            <v>1</v>
          </cell>
          <cell r="G3828" t="str">
            <v>COM</v>
          </cell>
          <cell r="H3828" t="str">
            <v>NÃO</v>
          </cell>
          <cell r="I3828" t="n">
            <v>1.658424443088605</v>
          </cell>
        </row>
        <row r="3829">
          <cell r="A3829" t="n">
            <v>92457100</v>
          </cell>
          <cell r="B3829" t="n">
            <v>20</v>
          </cell>
          <cell r="C3829" t="str">
            <v xml:space="preserve">PREDNISONA 5 MG CX. 20 CP.</v>
          </cell>
          <cell r="D3829" t="str">
            <v xml:space="preserve">PREDNISONA 5 MG CX. 20 CP.</v>
          </cell>
          <cell r="E3829" t="str">
            <v>EUROFARMA</v>
          </cell>
          <cell r="F3829" t="n">
            <v>1</v>
          </cell>
          <cell r="G3829" t="str">
            <v>COM</v>
          </cell>
          <cell r="H3829" t="str">
            <v>NÃO</v>
          </cell>
          <cell r="I3829" t="n">
            <v>0.5520500034774618</v>
          </cell>
        </row>
        <row r="3830">
          <cell r="A3830" t="n">
            <v>90267532</v>
          </cell>
          <cell r="B3830" t="n">
            <v>20</v>
          </cell>
          <cell r="C3830" t="str">
            <v xml:space="preserve">DIMETICONA 125 MG CX. 80 CAP.</v>
          </cell>
          <cell r="D3830" t="str">
            <v xml:space="preserve">LUFTAL MAX 125 MG</v>
          </cell>
          <cell r="E3830" t="str">
            <v>B-MS</v>
          </cell>
          <cell r="F3830" t="n">
            <v>1</v>
          </cell>
          <cell r="G3830" t="str">
            <v>CAP</v>
          </cell>
          <cell r="H3830" t="str">
            <v>NÃO</v>
          </cell>
          <cell r="I3830" t="n">
            <v>1.6541785275703424</v>
          </cell>
        </row>
        <row r="3831">
          <cell r="A3831" t="n">
            <v>90238974</v>
          </cell>
          <cell r="B3831" t="n">
            <v>20</v>
          </cell>
          <cell r="C3831" t="str">
            <v xml:space="preserve">MALEATO DE ENALAPRIL+HIDROCLOROTIAZIDA 10 MG + 25 MG CX. 30 CP.</v>
          </cell>
          <cell r="D3831" t="str">
            <v xml:space="preserve">MALEATO DE ENALAPRIL+HIDROCLOROTIAZIDA 10 MG + 25 MG CX. 30 CP.</v>
          </cell>
          <cell r="E3831" t="str">
            <v>GERMED</v>
          </cell>
          <cell r="F3831" t="n">
            <v>1</v>
          </cell>
          <cell r="G3831" t="str">
            <v>COM</v>
          </cell>
          <cell r="H3831" t="str">
            <v>NÃO</v>
          </cell>
          <cell r="I3831" t="n">
            <v>0.75154565326961231</v>
          </cell>
        </row>
        <row r="3832">
          <cell r="A3832" t="n">
            <v>90256948</v>
          </cell>
          <cell r="B3832" t="n">
            <v>20</v>
          </cell>
          <cell r="C3832" t="str">
            <v xml:space="preserve">CLORIDRATO DE BIPERIDENO - 2MG</v>
          </cell>
          <cell r="D3832" t="str">
            <v xml:space="preserve">PROPARK - 2MG</v>
          </cell>
          <cell r="E3832" t="str">
            <v xml:space="preserve">UNIAO QUIMICA</v>
          </cell>
          <cell r="F3832" t="n">
            <v>1</v>
          </cell>
          <cell r="G3832" t="str">
            <v>COM</v>
          </cell>
          <cell r="H3832" t="str">
            <v>NÃO</v>
          </cell>
          <cell r="I3832" t="n">
            <v>0.27549436844655883</v>
          </cell>
        </row>
        <row r="3833">
          <cell r="A3833" t="n">
            <v>90153162</v>
          </cell>
          <cell r="B3833" t="n">
            <v>20</v>
          </cell>
          <cell r="C3833" t="str">
            <v xml:space="preserve">CLORIDRATO DE NORTRIPTILINA - 25MG</v>
          </cell>
          <cell r="D3833" t="str">
            <v xml:space="preserve">CLORIDRATO DE NORTRIPTILINA - 25MG</v>
          </cell>
          <cell r="E3833" t="str">
            <v>EUROFARMA</v>
          </cell>
          <cell r="F3833" t="n">
            <v>1</v>
          </cell>
          <cell r="G3833" t="str">
            <v>CAP</v>
          </cell>
          <cell r="H3833" t="str">
            <v>NÃO</v>
          </cell>
          <cell r="I3833" t="n">
            <v>0.74427939168599688</v>
          </cell>
        </row>
        <row r="3834">
          <cell r="A3834" t="n">
            <v>92454321</v>
          </cell>
          <cell r="B3834" t="n">
            <v>20</v>
          </cell>
          <cell r="C3834" t="str">
            <v xml:space="preserve">NIMODIPINA - 30MG</v>
          </cell>
          <cell r="D3834" t="str">
            <v xml:space="preserve">OXIGEN - 30MG</v>
          </cell>
          <cell r="E3834" t="str">
            <v>BIOSINTETICA</v>
          </cell>
          <cell r="F3834" t="n">
            <v>1</v>
          </cell>
          <cell r="G3834" t="str">
            <v>COM</v>
          </cell>
          <cell r="H3834" t="str">
            <v>NÃO</v>
          </cell>
          <cell r="I3834" t="n">
            <v>2.0415120532634736</v>
          </cell>
        </row>
        <row r="3835">
          <cell r="A3835" t="n">
            <v>90232224</v>
          </cell>
          <cell r="B3835" t="n">
            <v>20</v>
          </cell>
          <cell r="C3835" t="str">
            <v xml:space="preserve">LOSARTANA POTÁSSICA</v>
          </cell>
          <cell r="D3835" t="str">
            <v xml:space="preserve">TORLOS 25 MG CX. 28 CP. REV.</v>
          </cell>
          <cell r="E3835" t="str">
            <v xml:space="preserve">TORRENT DO BRASIL</v>
          </cell>
          <cell r="F3835" t="n">
            <v>1</v>
          </cell>
          <cell r="G3835" t="str">
            <v>COM</v>
          </cell>
          <cell r="H3835" t="str">
            <v>NÃO</v>
          </cell>
          <cell r="I3835" t="n">
            <v>0.67423151780830803</v>
          </cell>
        </row>
        <row r="3836">
          <cell r="A3836" t="n">
            <v>90136616</v>
          </cell>
          <cell r="B3836" t="n">
            <v>20</v>
          </cell>
          <cell r="C3836" t="str">
            <v xml:space="preserve">CLORETO DE SÓDIO+CLORETO DE POTÁSSIO+CITRATO DE SÓDIO+GLICOSE</v>
          </cell>
          <cell r="D3836" t="str">
            <v xml:space="preserve">HIDRAFIX  SOL. ORAL CX. 2 FLAC. X 25 ML (LARANJA)</v>
          </cell>
          <cell r="E3836" t="str">
            <v xml:space="preserve">NYCOMED PHARMA</v>
          </cell>
          <cell r="F3836" t="n">
            <v>1</v>
          </cell>
          <cell r="G3836" t="str">
            <v>UN</v>
          </cell>
          <cell r="H3836" t="str">
            <v>NÃO</v>
          </cell>
          <cell r="I3836" t="n">
            <v>4.0376601298554373</v>
          </cell>
        </row>
        <row r="3837">
          <cell r="A3837" t="n">
            <v>92368182</v>
          </cell>
          <cell r="B3837" t="n">
            <v>20</v>
          </cell>
          <cell r="C3837" t="str">
            <v xml:space="preserve">GLIMEPIRIDA - 1MG</v>
          </cell>
          <cell r="D3837" t="str">
            <v xml:space="preserve">AMARYL - 1MG</v>
          </cell>
          <cell r="E3837" t="str">
            <v>SANOFI-AVENTIS</v>
          </cell>
          <cell r="F3837" t="n">
            <v>1</v>
          </cell>
          <cell r="G3837" t="str">
            <v>COM</v>
          </cell>
          <cell r="H3837" t="str">
            <v>NÃO</v>
          </cell>
          <cell r="I3837" t="n">
            <v>0.66976761197143497</v>
          </cell>
        </row>
        <row r="3838">
          <cell r="A3838" t="n">
            <v>90277937</v>
          </cell>
          <cell r="B3838" t="n">
            <v>20</v>
          </cell>
          <cell r="C3838" t="str">
            <v xml:space="preserve">DIMETICONA - 40MG</v>
          </cell>
          <cell r="D3838" t="str">
            <v xml:space="preserve">DIMEZIN - 40MG</v>
          </cell>
          <cell r="E3838" t="str">
            <v xml:space="preserve">TEUTO BRAS.</v>
          </cell>
          <cell r="F3838" t="n">
            <v>1</v>
          </cell>
          <cell r="G3838" t="str">
            <v>COM</v>
          </cell>
          <cell r="H3838" t="str">
            <v>NÃO</v>
          </cell>
          <cell r="I3838" t="n">
            <v>0.40174331467914715</v>
          </cell>
        </row>
        <row r="3839">
          <cell r="A3839" t="n">
            <v>90182669</v>
          </cell>
          <cell r="B3839" t="n">
            <v>20</v>
          </cell>
          <cell r="C3839" t="str">
            <v xml:space="preserve">CETOPROFENO 20 MGML  SOL. ORAL FR. GTS. X 20  ML</v>
          </cell>
          <cell r="D3839" t="str">
            <v xml:space="preserve">CETOPROFENO 20 MGML  SOL. ORAL FR. GTS. X 20  ML</v>
          </cell>
          <cell r="E3839" t="str">
            <v>MEDLEY</v>
          </cell>
          <cell r="F3839" t="n">
            <v>400</v>
          </cell>
          <cell r="G3839" t="str">
            <v>GTS</v>
          </cell>
          <cell r="H3839" t="str">
            <v>SIM</v>
          </cell>
          <cell r="I3839" t="n">
            <v>0.03237559878410088</v>
          </cell>
        </row>
        <row r="3840">
          <cell r="A3840" t="n">
            <v>92375804</v>
          </cell>
          <cell r="B3840" t="n">
            <v>20</v>
          </cell>
          <cell r="C3840" t="str">
            <v xml:space="preserve">CLORIDRATO DE PIPERIDOLATO + HESPERIDINA-COMPLEXO + VITAMINA C</v>
          </cell>
          <cell r="D3840" t="str">
            <v xml:space="preserve">DACTIL - OB</v>
          </cell>
          <cell r="E3840" t="str">
            <v>SANOFI-AVENTIS</v>
          </cell>
          <cell r="F3840" t="n">
            <v>1</v>
          </cell>
          <cell r="G3840" t="str">
            <v>DRG</v>
          </cell>
          <cell r="H3840" t="str">
            <v>NÃO</v>
          </cell>
          <cell r="I3840" t="n">
            <v>0.53390909675204479</v>
          </cell>
        </row>
        <row r="3841">
          <cell r="A3841" t="n">
            <v>90141733</v>
          </cell>
          <cell r="B3841" t="n">
            <v>20</v>
          </cell>
          <cell r="C3841" t="str">
            <v xml:space="preserve">INSULINA ASPARTE+INSULINA ASPARTE PROTAMINA PENFILL 100 UI ML SUSP. INJ. CX. 5 CARP. X 3 ML</v>
          </cell>
          <cell r="D3841" t="str">
            <v xml:space="preserve">NOVOMIX 30 PENFILL 100 UI ML SUSP. INJ. CX. 5 CARP. X 3 ML</v>
          </cell>
          <cell r="E3841" t="str">
            <v xml:space="preserve">BIOBRASNOVO NORDISK PROD.</v>
          </cell>
          <cell r="F3841" t="n">
            <v>300</v>
          </cell>
          <cell r="G3841" t="str">
            <v>UI</v>
          </cell>
          <cell r="H3841" t="str">
            <v>SIM</v>
          </cell>
          <cell r="I3841" t="n">
            <v>0.15391950898751638</v>
          </cell>
        </row>
        <row r="3842">
          <cell r="A3842" t="n">
            <v>92433014</v>
          </cell>
          <cell r="B3842" t="n">
            <v>20</v>
          </cell>
          <cell r="C3842" t="str">
            <v xml:space="preserve">PARACETAMOL 500 MG CX. 200 CP.</v>
          </cell>
          <cell r="D3842" t="str">
            <v xml:space="preserve">TYLIDOL 500 MG CX. 200 CP.</v>
          </cell>
          <cell r="E3842" t="str">
            <v xml:space="preserve">TEUTO BRAS.</v>
          </cell>
          <cell r="F3842" t="n">
            <v>1</v>
          </cell>
          <cell r="G3842" t="str">
            <v>COM</v>
          </cell>
          <cell r="H3842" t="str">
            <v>NÃO</v>
          </cell>
          <cell r="I3842" t="n">
            <v>0.47057406487521281</v>
          </cell>
        </row>
        <row r="3843">
          <cell r="A3843" t="n">
            <v>90233832</v>
          </cell>
          <cell r="B3843" t="n">
            <v>20</v>
          </cell>
          <cell r="C3843" t="str">
            <v xml:space="preserve">ACIDO ACETILSALICILICO - 100MG</v>
          </cell>
          <cell r="D3843" t="str">
            <v xml:space="preserve">ACETICIL - 100MG</v>
          </cell>
          <cell r="E3843" t="str">
            <v>CAZI</v>
          </cell>
          <cell r="F3843" t="n">
            <v>1</v>
          </cell>
          <cell r="G3843" t="str">
            <v>COM</v>
          </cell>
          <cell r="H3843" t="str">
            <v>NÃO</v>
          </cell>
          <cell r="I3843" t="n">
            <v>0.12423601948928049</v>
          </cell>
        </row>
        <row r="3844">
          <cell r="A3844" t="n">
            <v>92428614</v>
          </cell>
          <cell r="B3844" t="n">
            <v>20</v>
          </cell>
          <cell r="C3844" t="str">
            <v xml:space="preserve">BUDESONIDA + FUMARATO DE FORMOTEROL - 6100MCG</v>
          </cell>
          <cell r="D3844" t="str">
            <v xml:space="preserve">SYMBICORT TURBUHALER - 6/100MCG</v>
          </cell>
          <cell r="E3844" t="str">
            <v>ASTRAZENECA</v>
          </cell>
          <cell r="F3844" t="n">
            <v>1</v>
          </cell>
          <cell r="G3844" t="str">
            <v>UN</v>
          </cell>
          <cell r="H3844" t="str">
            <v>NÃO</v>
          </cell>
          <cell r="I3844" t="n">
            <v>1.5861203460238926</v>
          </cell>
        </row>
        <row r="3845">
          <cell r="A3845" t="n">
            <v>90490029</v>
          </cell>
          <cell r="B3845" t="n">
            <v>20</v>
          </cell>
          <cell r="C3845" t="str">
            <v xml:space="preserve">TOBRAMICINA ( SULFATO ) POMADA OFT. 0,3% - 3,5GRA</v>
          </cell>
          <cell r="D3845" t="str">
            <v xml:space="preserve">TOBREX POMADA OFT. 0,3% - 3,5GRA</v>
          </cell>
          <cell r="E3845" t="str">
            <v>ALCON</v>
          </cell>
          <cell r="F3845" t="n">
            <v>3.5</v>
          </cell>
          <cell r="G3845" t="str">
            <v>G</v>
          </cell>
          <cell r="H3845" t="str">
            <v>SIM</v>
          </cell>
          <cell r="I3845" t="n">
            <v>7.9267500969204461</v>
          </cell>
        </row>
        <row r="3846">
          <cell r="A3846" t="n">
            <v>90279212</v>
          </cell>
          <cell r="B3846" t="n">
            <v>20</v>
          </cell>
          <cell r="C3846" t="str">
            <v xml:space="preserve">DIPIRONA SÓDICA 500 MGML SOL. ORAL  FR. PLÁST. GTS. X 10 ML</v>
          </cell>
          <cell r="D3846" t="str">
            <v xml:space="preserve">DIPIRONA SÓDICA 500 MGML SOL. ORAL  FR. PLÁST. GTS. X 10 ML</v>
          </cell>
          <cell r="E3846" t="str">
            <v xml:space="preserve">PRATI DONADUZZI</v>
          </cell>
          <cell r="F3846" t="n">
            <v>200</v>
          </cell>
          <cell r="G3846" t="str">
            <v>GTS</v>
          </cell>
          <cell r="H3846" t="str">
            <v>SIM</v>
          </cell>
          <cell r="I3846" t="n">
            <v>0.016159823656429012</v>
          </cell>
        </row>
        <row r="3847">
          <cell r="A3847" t="n">
            <v>90056051</v>
          </cell>
          <cell r="B3847" t="n">
            <v>20</v>
          </cell>
          <cell r="C3847" t="str">
            <v xml:space="preserve">BROMIDRATO DE FENOTEROL 4 MGML SOL AEROSSOL X 15 ML + BOCAL + AEROCÂMERA (0,2 MGDOSE)</v>
          </cell>
          <cell r="D3847" t="str">
            <v xml:space="preserve">BEROTEC 4 MGML SOL AEROSSOL X 15 ML + BOCAL + AEROCÂMERA (0,2 MGDOSE)</v>
          </cell>
          <cell r="E3847" t="str">
            <v xml:space="preserve">BOEHRINGER INGELHEIM</v>
          </cell>
          <cell r="F3847" t="n">
            <v>15</v>
          </cell>
          <cell r="G3847" t="str">
            <v>ML</v>
          </cell>
          <cell r="H3847" t="str">
            <v>SIM</v>
          </cell>
          <cell r="I3847" t="n">
            <v>1.3191308651856295</v>
          </cell>
        </row>
        <row r="3848">
          <cell r="A3848" t="n">
            <v>92191010</v>
          </cell>
          <cell r="B3848" t="n">
            <v>20</v>
          </cell>
          <cell r="C3848" t="str">
            <v xml:space="preserve">CLORIDRATO DE NARATRIPTANO - 2,5MG</v>
          </cell>
          <cell r="D3848" t="str">
            <v xml:space="preserve">NARAMIG - 2,5MG</v>
          </cell>
          <cell r="E3848" t="str">
            <v>GLAXOSMITKLINE</v>
          </cell>
          <cell r="F3848" t="n">
            <v>1</v>
          </cell>
          <cell r="G3848" t="str">
            <v>COM</v>
          </cell>
          <cell r="H3848" t="str">
            <v>NÃO</v>
          </cell>
          <cell r="I3848" t="n">
            <v>3.9533322523391856</v>
          </cell>
        </row>
        <row r="3849">
          <cell r="A3849" t="n">
            <v>91493013</v>
          </cell>
          <cell r="B3849" t="n">
            <v>20</v>
          </cell>
          <cell r="C3849" t="str">
            <v xml:space="preserve">VITAMINA B1, B6 E B12 + DIPIRONA + CARISOPRODOL</v>
          </cell>
          <cell r="D3849" t="str">
            <v>MIONEVRIX</v>
          </cell>
          <cell r="E3849" t="str">
            <v xml:space="preserve">ACHÉ LABORATÓRIOS FARMACÊUTICO</v>
          </cell>
          <cell r="F3849" t="n">
            <v>1</v>
          </cell>
          <cell r="G3849" t="str">
            <v>COM</v>
          </cell>
          <cell r="H3849" t="str">
            <v>NÃO</v>
          </cell>
          <cell r="I3849" t="n">
            <v>1.3170875150521735</v>
          </cell>
        </row>
        <row r="3850">
          <cell r="A3850" t="n">
            <v>90221010</v>
          </cell>
          <cell r="B3850" t="n">
            <v>20</v>
          </cell>
          <cell r="C3850" t="str">
            <v xml:space="preserve">PICOSSULFATO DE SÓDIO - 20ML GTS</v>
          </cell>
          <cell r="D3850" t="str">
            <v xml:space="preserve">GUTTALAX - 20ML GTS</v>
          </cell>
          <cell r="E3850" t="str">
            <v xml:space="preserve">BOEHRINGER INGELHEIM</v>
          </cell>
          <cell r="F3850" t="n">
            <v>400</v>
          </cell>
          <cell r="G3850" t="str">
            <v>GTS</v>
          </cell>
          <cell r="H3850" t="str">
            <v>SIM</v>
          </cell>
          <cell r="I3850" t="n">
            <v>0.023082518916256702</v>
          </cell>
        </row>
        <row r="3851">
          <cell r="A3851" t="n">
            <v>90259203</v>
          </cell>
          <cell r="B3851" t="n">
            <v>20</v>
          </cell>
          <cell r="C3851" t="str">
            <v xml:space="preserve">SUCCINATO SÓDICO DE HIDROCORTISONA 500 MGML PÓ SOL. INJ. CX. 50 FA + 50 AMP. DIL. X 2 ML</v>
          </cell>
          <cell r="D3851" t="str">
            <v xml:space="preserve">CORTIZOL 500 MGML PÓ SOL. INJ. CX. 50 FA + 50 AMP. DIL. X 2 ML</v>
          </cell>
          <cell r="E3851" t="str">
            <v xml:space="preserve">EMS SA</v>
          </cell>
          <cell r="F3851" t="n">
            <v>1</v>
          </cell>
          <cell r="G3851" t="str">
            <v>UN</v>
          </cell>
          <cell r="H3851" t="str">
            <v>NÃO</v>
          </cell>
          <cell r="I3851" t="n">
            <v>7.8676733745000016</v>
          </cell>
        </row>
        <row r="3852">
          <cell r="A3852" t="n">
            <v>92248551</v>
          </cell>
          <cell r="B3852" t="n">
            <v>20</v>
          </cell>
          <cell r="C3852" t="str">
            <v xml:space="preserve">AMINOFILINA 0,1 MG CX. 20 CP</v>
          </cell>
          <cell r="D3852" t="str">
            <v xml:space="preserve">AMINOFILINA 0,1 MG CX. 20 CP.</v>
          </cell>
          <cell r="E3852" t="str">
            <v>NOVARTIS</v>
          </cell>
          <cell r="F3852" t="n">
            <v>1</v>
          </cell>
          <cell r="G3852" t="str">
            <v>COM</v>
          </cell>
          <cell r="H3852" t="str">
            <v>NÃO</v>
          </cell>
          <cell r="I3852" t="n">
            <v>0.31403094176946461</v>
          </cell>
        </row>
        <row r="3853">
          <cell r="A3853" t="n">
            <v>90462017</v>
          </cell>
          <cell r="B3853" t="n">
            <v>20</v>
          </cell>
          <cell r="C3853" t="str">
            <v xml:space="preserve">CINARIZINA - 25MG</v>
          </cell>
          <cell r="D3853" t="str">
            <v xml:space="preserve">STUGERON - 25MG</v>
          </cell>
          <cell r="E3853" t="str">
            <v>JANSSEN-CILAG</v>
          </cell>
          <cell r="F3853" t="n">
            <v>1</v>
          </cell>
          <cell r="G3853" t="str">
            <v>COM</v>
          </cell>
          <cell r="H3853" t="str">
            <v>NÃO</v>
          </cell>
          <cell r="I3853" t="n">
            <v>0.52263712358490566</v>
          </cell>
        </row>
        <row r="3854">
          <cell r="A3854" t="n">
            <v>92376975</v>
          </cell>
          <cell r="B3854" t="n">
            <v>20</v>
          </cell>
          <cell r="C3854" t="str">
            <v xml:space="preserve">NITRATO DE CERIO + SULFADIAZINA DE PRATA - 120GRA</v>
          </cell>
          <cell r="D3854" t="str">
            <v xml:space="preserve">DERMACERIUM - 120GRA</v>
          </cell>
          <cell r="E3854" t="str">
            <v>SILVESTRE</v>
          </cell>
          <cell r="F3854" t="n">
            <v>120</v>
          </cell>
          <cell r="G3854" t="str">
            <v>G</v>
          </cell>
          <cell r="H3854" t="str">
            <v>SIM</v>
          </cell>
          <cell r="I3854" t="n">
            <v>0.78303905691292619</v>
          </cell>
        </row>
        <row r="3855">
          <cell r="A3855" t="n">
            <v>90279387</v>
          </cell>
          <cell r="B3855" t="n">
            <v>20</v>
          </cell>
          <cell r="C3855" t="str">
            <v xml:space="preserve">HIDROCLOROTIAZIDA - 50MG (HOSP)</v>
          </cell>
          <cell r="D3855" t="str">
            <v xml:space="preserve">HIDROCLOROTIAZIDA - 50MG (HOSP)</v>
          </cell>
          <cell r="E3855" t="str">
            <v xml:space="preserve">PRATI DONADUZZI</v>
          </cell>
          <cell r="F3855" t="n">
            <v>1</v>
          </cell>
          <cell r="G3855" t="str">
            <v>COM</v>
          </cell>
          <cell r="H3855" t="str">
            <v>NÃO</v>
          </cell>
          <cell r="I3855" t="n">
            <v>0.25126302194011985</v>
          </cell>
        </row>
        <row r="3856">
          <cell r="A3856" t="n">
            <v>90688015</v>
          </cell>
          <cell r="B3856" t="n">
            <v>20</v>
          </cell>
          <cell r="C3856" t="str">
            <v xml:space="preserve">DIMETICONA + HIDROXIDO DE ALUMINIO + HIDROXIDO DE MAGNESIO PLUS - 240 ML SUSP</v>
          </cell>
          <cell r="D3856" t="str">
            <v xml:space="preserve">SIMECO PLUS - 240 ML</v>
          </cell>
          <cell r="E3856" t="str">
            <v>EUROFARMA</v>
          </cell>
          <cell r="F3856" t="n">
            <v>240</v>
          </cell>
          <cell r="G3856" t="str">
            <v>ML</v>
          </cell>
          <cell r="H3856" t="str">
            <v>SIM</v>
          </cell>
          <cell r="I3856" t="n">
            <v>0.12950784816608193</v>
          </cell>
        </row>
        <row r="3857">
          <cell r="A3857" t="n">
            <v>92392911</v>
          </cell>
          <cell r="B3857" t="n">
            <v>20</v>
          </cell>
          <cell r="C3857" t="str">
            <v xml:space="preserve">CARVEDILOL - 3,125MG</v>
          </cell>
          <cell r="D3857" t="str">
            <v xml:space="preserve">CARDILOL - 3,125MG</v>
          </cell>
          <cell r="E3857" t="str">
            <v>LIBBS</v>
          </cell>
          <cell r="F3857" t="n">
            <v>1</v>
          </cell>
          <cell r="G3857" t="str">
            <v>COM</v>
          </cell>
          <cell r="H3857" t="str">
            <v>NÃO</v>
          </cell>
          <cell r="I3857" t="n">
            <v>0.85769708724276383</v>
          </cell>
        </row>
        <row r="3858">
          <cell r="A3858" t="n">
            <v>92466940</v>
          </cell>
          <cell r="B3858" t="n">
            <v>20</v>
          </cell>
          <cell r="C3858" t="str">
            <v xml:space="preserve">CLONAZEPAM - 2,5MG20ML GTS</v>
          </cell>
          <cell r="D3858" t="str">
            <v xml:space="preserve">CLONAZEPAM - 2,5MG20ML GTS</v>
          </cell>
          <cell r="E3858" t="str">
            <v>MEDLEY</v>
          </cell>
          <cell r="F3858" t="n">
            <v>400</v>
          </cell>
          <cell r="G3858" t="str">
            <v>GTS</v>
          </cell>
          <cell r="H3858" t="str">
            <v>SIM</v>
          </cell>
          <cell r="I3858" t="n">
            <v>0.016187585317531956</v>
          </cell>
        </row>
        <row r="3859">
          <cell r="A3859" t="n">
            <v>90126696</v>
          </cell>
          <cell r="B3859" t="n">
            <v>20</v>
          </cell>
          <cell r="C3859" t="str">
            <v xml:space="preserve">CLORIDRATO DE AMBROXOL 3 MGML XPE. FR. VD. X  120  ML + CP. MED.</v>
          </cell>
          <cell r="D3859" t="str">
            <v xml:space="preserve">CLORIDRATO DE AMBROXOL 3 MGML XPE. FR. VD. X  120  ML + CP. MED.</v>
          </cell>
          <cell r="E3859" t="str">
            <v>BIOSINTETICA</v>
          </cell>
          <cell r="F3859" t="n">
            <v>120</v>
          </cell>
          <cell r="G3859" t="str">
            <v>ML</v>
          </cell>
          <cell r="H3859" t="str">
            <v>SIM</v>
          </cell>
          <cell r="I3859" t="n">
            <v>0.095651940418522388</v>
          </cell>
        </row>
        <row r="3860">
          <cell r="A3860" t="n">
            <v>92383866</v>
          </cell>
          <cell r="B3860" t="n">
            <v>20</v>
          </cell>
          <cell r="C3860" t="str">
            <v xml:space="preserve">FRUTOSE + VITAMINA B2, B6 E C - 10ML</v>
          </cell>
          <cell r="D3860" t="str">
            <v xml:space="preserve">ENERGOPLEX - 10ML</v>
          </cell>
          <cell r="E3860" t="str">
            <v>LIBBS</v>
          </cell>
          <cell r="F3860" t="n">
            <v>1</v>
          </cell>
          <cell r="G3860" t="str">
            <v>UN</v>
          </cell>
          <cell r="H3860" t="str">
            <v>NÃO</v>
          </cell>
          <cell r="I3860" t="n">
            <v>2.5440380971437131</v>
          </cell>
        </row>
        <row r="3861">
          <cell r="A3861" t="n">
            <v>90238214</v>
          </cell>
          <cell r="B3861" t="n">
            <v>20</v>
          </cell>
          <cell r="C3861" t="str">
            <v xml:space="preserve">GLIBENCLAMIDA 5 MG CX. 30 CP.</v>
          </cell>
          <cell r="D3861" t="str">
            <v xml:space="preserve">GLIBENCLAMIDA 5 MG CX. 30 CP.</v>
          </cell>
          <cell r="E3861" t="str">
            <v>GERMED</v>
          </cell>
          <cell r="F3861" t="n">
            <v>1</v>
          </cell>
          <cell r="G3861" t="str">
            <v>COM</v>
          </cell>
          <cell r="H3861" t="str">
            <v>NÃO</v>
          </cell>
          <cell r="I3861" t="n">
            <v>0.2712238900385357</v>
          </cell>
        </row>
        <row r="3862">
          <cell r="A3862" t="n">
            <v>90279352</v>
          </cell>
          <cell r="B3862" t="n">
            <v>20</v>
          </cell>
          <cell r="C3862" t="str">
            <v xml:space="preserve">HIDROCLOROTIAZIDA - 25MG</v>
          </cell>
          <cell r="D3862" t="str">
            <v xml:space="preserve">HIDROCLOROTIAZIDA - 25MG</v>
          </cell>
          <cell r="E3862" t="str">
            <v xml:space="preserve">PRATI DONADUZZI</v>
          </cell>
          <cell r="F3862" t="n">
            <v>1</v>
          </cell>
          <cell r="G3862" t="str">
            <v>COM</v>
          </cell>
          <cell r="H3862" t="str">
            <v>NÃO</v>
          </cell>
          <cell r="I3862" t="n">
            <v>0.095677011329263859</v>
          </cell>
        </row>
        <row r="3863">
          <cell r="A3863" t="n">
            <v>92264093</v>
          </cell>
          <cell r="B3863" t="n">
            <v>20</v>
          </cell>
          <cell r="C3863" t="str">
            <v xml:space="preserve">ÁGUA PARA INJEÇÃO SOL. INJ. CX. 100 AMP VD. X 5 ML</v>
          </cell>
          <cell r="D3863" t="str">
            <v xml:space="preserve">ÁGUA PARA INJEÇÃO SOL. INJ. CX. 100 AMP VD. X 5 ML</v>
          </cell>
          <cell r="E3863" t="str">
            <v>ARISTON</v>
          </cell>
          <cell r="F3863" t="n">
            <v>1</v>
          </cell>
          <cell r="G3863" t="str">
            <v>AMP</v>
          </cell>
          <cell r="H3863" t="str">
            <v>NÃO</v>
          </cell>
          <cell r="I3863" t="n">
            <v>0.58105719957106094</v>
          </cell>
        </row>
        <row r="3864">
          <cell r="A3864" t="n">
            <v>90125460</v>
          </cell>
          <cell r="B3864" t="n">
            <v>20</v>
          </cell>
          <cell r="C3864" t="str">
            <v xml:space="preserve">CAPTOPRIL - 50MG</v>
          </cell>
          <cell r="D3864" t="str">
            <v xml:space="preserve">CAPOTRAT - 50MG</v>
          </cell>
          <cell r="E3864" t="str">
            <v xml:space="preserve">UNIAO QUIMICA</v>
          </cell>
          <cell r="F3864" t="n">
            <v>1</v>
          </cell>
          <cell r="G3864" t="str">
            <v>COM</v>
          </cell>
          <cell r="H3864" t="str">
            <v>NÃO</v>
          </cell>
          <cell r="I3864" t="n">
            <v>0.37689453291017977</v>
          </cell>
        </row>
        <row r="3865">
          <cell r="A3865" t="n">
            <v>90208129</v>
          </cell>
          <cell r="B3865" t="n">
            <v>20</v>
          </cell>
          <cell r="C3865" t="str">
            <v>TIAMINA+PIRIDOXINA+CIANOCOBALAMINA</v>
          </cell>
          <cell r="D3865" t="str">
            <v xml:space="preserve">VITATONUS CX. 20 DRG.</v>
          </cell>
          <cell r="E3865" t="str">
            <v>BUNKER</v>
          </cell>
          <cell r="F3865" t="n">
            <v>1</v>
          </cell>
          <cell r="G3865" t="str">
            <v>DRG</v>
          </cell>
          <cell r="H3865" t="str">
            <v>NÃO</v>
          </cell>
          <cell r="I3865" t="n">
            <v>2.5126302194011987</v>
          </cell>
        </row>
        <row r="3866">
          <cell r="A3866" t="n">
            <v>92436650</v>
          </cell>
          <cell r="B3866" t="n">
            <v>20</v>
          </cell>
          <cell r="C3866" t="str">
            <v xml:space="preserve">CLORIDRATO DE ALFUZOSINA  - 10MG</v>
          </cell>
          <cell r="D3866" t="str">
            <v xml:space="preserve">XATRAL OD - 10MG</v>
          </cell>
          <cell r="E3866" t="str">
            <v>SANOFI-AVENTIS</v>
          </cell>
          <cell r="F3866" t="n">
            <v>1</v>
          </cell>
          <cell r="G3866" t="str">
            <v>COM</v>
          </cell>
          <cell r="H3866" t="str">
            <v>NÃO</v>
          </cell>
          <cell r="I3866" t="n">
            <v>7.5243074746895804</v>
          </cell>
        </row>
        <row r="3867">
          <cell r="A3867" t="n">
            <v>91240026</v>
          </cell>
          <cell r="B3867" t="n">
            <v>20</v>
          </cell>
          <cell r="C3867" t="str">
            <v xml:space="preserve">BROMAZEPAM - 6MG</v>
          </cell>
          <cell r="D3867" t="str">
            <v xml:space="preserve">SOMALIUM - 6MG</v>
          </cell>
          <cell r="E3867" t="str">
            <v xml:space="preserve">ACHÉ LABORATÓRIOS FARMACÊUTICO</v>
          </cell>
          <cell r="F3867" t="n">
            <v>1</v>
          </cell>
          <cell r="G3867" t="str">
            <v>COM</v>
          </cell>
          <cell r="H3867" t="str">
            <v>NÃO</v>
          </cell>
          <cell r="I3867" t="n">
            <v>0.93893189920409392</v>
          </cell>
        </row>
        <row r="3868">
          <cell r="A3868" t="n">
            <v>90264703</v>
          </cell>
          <cell r="B3868" t="n">
            <v>20</v>
          </cell>
          <cell r="C3868" t="str">
            <v xml:space="preserve">CLORIDRATO DE METFORMINA - 850MG</v>
          </cell>
          <cell r="D3868" t="str">
            <v xml:space="preserve">CLORIDRATO DE METFORMINA - 850MG</v>
          </cell>
          <cell r="E3868" t="str">
            <v xml:space="preserve">TEUTO BRAS.</v>
          </cell>
          <cell r="F3868" t="n">
            <v>1</v>
          </cell>
          <cell r="G3868" t="str">
            <v>COM</v>
          </cell>
          <cell r="H3868" t="str">
            <v>NÃO</v>
          </cell>
          <cell r="I3868" t="n">
            <v>0.29844677022727983</v>
          </cell>
        </row>
        <row r="3869">
          <cell r="A3869" t="n">
            <v>90125894</v>
          </cell>
          <cell r="B3869" t="n">
            <v>20</v>
          </cell>
          <cell r="C3869" t="str">
            <v xml:space="preserve">FENITOINA - 100MG</v>
          </cell>
          <cell r="D3869" t="str">
            <v xml:space="preserve">UNIFENITOIN - 100MG</v>
          </cell>
          <cell r="E3869" t="str">
            <v xml:space="preserve">UNIAO QUIMICA</v>
          </cell>
          <cell r="F3869" t="n">
            <v>1</v>
          </cell>
          <cell r="G3869" t="str">
            <v>COM</v>
          </cell>
          <cell r="H3869" t="str">
            <v>NÃO</v>
          </cell>
          <cell r="I3869" t="n">
            <v>0.2983748385538923</v>
          </cell>
        </row>
        <row r="3870">
          <cell r="A3870" t="n">
            <v>92460275</v>
          </cell>
          <cell r="B3870" t="n">
            <v>20</v>
          </cell>
          <cell r="C3870" t="str">
            <v xml:space="preserve">ACETATO DE CIPROTERONA - 0,035MG + ETINILESTRADIOL - 2MG</v>
          </cell>
          <cell r="D3870" t="str">
            <v xml:space="preserve">ARTEMIDIS 35 - 0,035MG  2MG</v>
          </cell>
          <cell r="E3870" t="str">
            <v xml:space="preserve">SIGMA PHARMA</v>
          </cell>
          <cell r="F3870" t="n">
            <v>1</v>
          </cell>
          <cell r="G3870" t="str">
            <v>COM</v>
          </cell>
          <cell r="H3870" t="str">
            <v>NÃO</v>
          </cell>
          <cell r="I3870" t="n">
            <v>0.61784084439920939</v>
          </cell>
        </row>
        <row r="3871">
          <cell r="A3871" t="n">
            <v>92394973</v>
          </cell>
          <cell r="B3871" t="n">
            <v>20</v>
          </cell>
          <cell r="C3871" t="str">
            <v xml:space="preserve">MALEATO DE BROMOFENIRAMINA + CLORIDRATO DE FENILEFRINA</v>
          </cell>
          <cell r="D3871" t="str">
            <v xml:space="preserve">DECONGEX PLUS</v>
          </cell>
          <cell r="E3871" t="str">
            <v xml:space="preserve">ACHÉ LABORATÓRIOS FARMACÊUTICO</v>
          </cell>
          <cell r="F3871" t="n">
            <v>1</v>
          </cell>
          <cell r="G3871" t="str">
            <v>COM</v>
          </cell>
          <cell r="H3871" t="str">
            <v>NÃO</v>
          </cell>
          <cell r="I3871" t="n">
            <v>1.4818527138613862</v>
          </cell>
        </row>
        <row r="3872">
          <cell r="A3872" t="n">
            <v>90304179</v>
          </cell>
          <cell r="B3872" t="n">
            <v>20</v>
          </cell>
          <cell r="C3872" t="str">
            <v xml:space="preserve">SULFATO FERROSO 125 MGML SOL ORAL CX 200 FR PLAS GTS X 30 ML </v>
          </cell>
          <cell r="D3872" t="str">
            <v xml:space="preserve">FERSIL 125 MGML SOL ORAL CX 200 FR PLAS GTS X 30 ML </v>
          </cell>
          <cell r="E3872" t="str">
            <v>HIPOLABOR</v>
          </cell>
          <cell r="F3872" t="n">
            <v>600</v>
          </cell>
          <cell r="G3872" t="str">
            <v>GTS</v>
          </cell>
          <cell r="H3872" t="str">
            <v>SIM</v>
          </cell>
          <cell r="I3872" t="n">
            <v>0.01570383262836968</v>
          </cell>
        </row>
        <row r="3873">
          <cell r="A3873" t="n">
            <v>90195493</v>
          </cell>
          <cell r="B3873" t="n">
            <v>20</v>
          </cell>
          <cell r="C3873" t="str">
            <v xml:space="preserve">CETOROLACO DE TROMETAMOL - 10MG</v>
          </cell>
          <cell r="D3873" t="str">
            <v xml:space="preserve">DEOCIL SL - 10MG</v>
          </cell>
          <cell r="E3873" t="str">
            <v>DIFFUCAP-CHEMOBRAS</v>
          </cell>
          <cell r="F3873" t="n">
            <v>1</v>
          </cell>
          <cell r="G3873" t="str">
            <v>COM</v>
          </cell>
          <cell r="H3873" t="str">
            <v>NÃO</v>
          </cell>
          <cell r="I3873" t="n">
            <v>2.4557814186096683</v>
          </cell>
        </row>
        <row r="3874">
          <cell r="A3874" t="n">
            <v>92420478</v>
          </cell>
          <cell r="B3874" t="n">
            <v>20</v>
          </cell>
          <cell r="C3874" t="str">
            <v xml:space="preserve">CLORETO DE CETILPIRIDINIO PASTILHAS TODOS OS SABORES</v>
          </cell>
          <cell r="D3874" t="str">
            <v xml:space="preserve">PONDICILINA TODOS OS SABORES</v>
          </cell>
          <cell r="E3874" t="str">
            <v xml:space="preserve">NYCOMED PHARMA</v>
          </cell>
          <cell r="F3874" t="n">
            <v>1</v>
          </cell>
          <cell r="G3874" t="str">
            <v>PAS</v>
          </cell>
          <cell r="H3874" t="str">
            <v>NÃO</v>
          </cell>
          <cell r="I3874" t="n">
            <v>0.61245361597904213</v>
          </cell>
        </row>
        <row r="3875">
          <cell r="A3875" t="n">
            <v>90175808</v>
          </cell>
          <cell r="B3875" t="n">
            <v>20</v>
          </cell>
          <cell r="C3875" t="str">
            <v xml:space="preserve">BENZILPENICILINA POTÁSSICA+BENZILPENICILINA PROCAÍNA 400.000 UI PÓ SUSP. INJ. CX. 100 FA + DIL. X 2 ML</v>
          </cell>
          <cell r="D3875" t="str">
            <v xml:space="preserve">DESPACILINA 400.000 UI PÓ SUSP. INJ. CX. 100 FA + DIL. X 2 ML</v>
          </cell>
          <cell r="E3875" t="str">
            <v>B-MS</v>
          </cell>
          <cell r="F3875" t="n">
            <v>1</v>
          </cell>
          <cell r="G3875" t="str">
            <v>FA</v>
          </cell>
          <cell r="H3875" t="str">
            <v>NÃO</v>
          </cell>
          <cell r="I3875" t="n">
            <v>7.2709236973922176</v>
          </cell>
        </row>
        <row r="3876">
          <cell r="A3876" t="n">
            <v>90196465</v>
          </cell>
          <cell r="B3876" t="n">
            <v>20</v>
          </cell>
          <cell r="C3876" t="str">
            <v xml:space="preserve">CLORIDRATO DE BROMEXINA 1,6 MGML XPE ADULTO FR. VD. X 120 ML</v>
          </cell>
          <cell r="D3876" t="str">
            <v xml:space="preserve">BISOLVON 1,6 MGML XPE ADULTO FR. VD. X 120 ML</v>
          </cell>
          <cell r="E3876" t="str">
            <v xml:space="preserve">BOEHRINGER INGELHEIM</v>
          </cell>
          <cell r="F3876" t="n">
            <v>120</v>
          </cell>
          <cell r="G3876" t="str">
            <v>ML</v>
          </cell>
          <cell r="H3876" t="str">
            <v>SIM</v>
          </cell>
          <cell r="I3876" t="n">
            <v>0.13959056774451103</v>
          </cell>
        </row>
        <row r="3877">
          <cell r="A3877" t="n">
            <v>92469469</v>
          </cell>
          <cell r="B3877" t="n">
            <v>20</v>
          </cell>
          <cell r="C3877" t="str">
            <v xml:space="preserve">CILOSTAZOL - 100MG</v>
          </cell>
          <cell r="D3877" t="str">
            <v xml:space="preserve">VASOGARD - 100MG</v>
          </cell>
          <cell r="E3877" t="str">
            <v>BIOSINTETICA</v>
          </cell>
          <cell r="F3877" t="n">
            <v>1</v>
          </cell>
          <cell r="G3877" t="str">
            <v>COM</v>
          </cell>
          <cell r="H3877" t="str">
            <v>NÃO</v>
          </cell>
          <cell r="I3877" t="n">
            <v>1.2047919964605798</v>
          </cell>
        </row>
        <row r="3878">
          <cell r="A3878" t="n">
            <v>92424082</v>
          </cell>
          <cell r="B3878" t="n">
            <v>20</v>
          </cell>
          <cell r="C3878" t="str">
            <v xml:space="preserve">CLORIDRATO DE RANITIDINA - 150MG</v>
          </cell>
          <cell r="D3878" t="str">
            <v xml:space="preserve">RANITIL - 150MG</v>
          </cell>
          <cell r="E3878" t="str">
            <v xml:space="preserve">EMS SA</v>
          </cell>
          <cell r="F3878" t="n">
            <v>1</v>
          </cell>
          <cell r="G3878" t="str">
            <v>COM</v>
          </cell>
          <cell r="H3878" t="str">
            <v>NÃO</v>
          </cell>
          <cell r="I3878" t="n">
            <v>1.1817591145154975</v>
          </cell>
        </row>
        <row r="3879">
          <cell r="A3879" t="n">
            <v>90143728</v>
          </cell>
          <cell r="B3879" t="n">
            <v>20</v>
          </cell>
          <cell r="C3879" t="str">
            <v>PARACETAMOL</v>
          </cell>
          <cell r="D3879" t="str">
            <v xml:space="preserve">PARACETAMOL 500 MG (100 MGG) PÓ SOL. ORAL CX. 50 SACHÊ X 5 G (LIMAOMEL)</v>
          </cell>
          <cell r="E3879" t="str">
            <v xml:space="preserve">EMS SA</v>
          </cell>
          <cell r="F3879" t="n">
            <v>1</v>
          </cell>
          <cell r="G3879" t="str">
            <v>UN</v>
          </cell>
          <cell r="H3879" t="str">
            <v>NÃO</v>
          </cell>
          <cell r="I3879" t="n">
            <v>1.0099107649803161</v>
          </cell>
        </row>
        <row r="3880">
          <cell r="A3880" t="n">
            <v>90228910</v>
          </cell>
          <cell r="B3880" t="n">
            <v>20</v>
          </cell>
          <cell r="C3880" t="str">
            <v xml:space="preserve">DIGOXINA 0,05 MGML ELIXIR FR. VD. X 60 ML</v>
          </cell>
          <cell r="D3880" t="str">
            <v xml:space="preserve">DIGOXINA 0,05 MGML ELIXIR FR. VD. X 60 ML</v>
          </cell>
          <cell r="E3880" t="str">
            <v>GLAXOSMITKLINE</v>
          </cell>
          <cell r="F3880" t="n">
            <v>60</v>
          </cell>
          <cell r="G3880" t="str">
            <v>ML</v>
          </cell>
          <cell r="H3880" t="str">
            <v>SIM</v>
          </cell>
          <cell r="I3880" t="n">
            <v>0.47111816613772473</v>
          </cell>
        </row>
        <row r="3881">
          <cell r="A3881" t="n">
            <v>91357020</v>
          </cell>
          <cell r="B3881" t="n">
            <v>20</v>
          </cell>
          <cell r="C3881" t="str">
            <v xml:space="preserve">NITROGLICERINA - 5MG TTS C SISTEMA</v>
          </cell>
          <cell r="D3881" t="str">
            <v xml:space="preserve">NITRODERM TTS - 5MG</v>
          </cell>
          <cell r="E3881" t="str">
            <v>NOVARTIS</v>
          </cell>
          <cell r="F3881" t="n">
            <v>1</v>
          </cell>
          <cell r="G3881" t="str">
            <v>UN</v>
          </cell>
          <cell r="H3881" t="str">
            <v>NÃO</v>
          </cell>
          <cell r="I3881" t="n">
            <v>7.0667724920658701</v>
          </cell>
        </row>
        <row r="3882">
          <cell r="A3882" t="n">
            <v>90255330</v>
          </cell>
          <cell r="B3882" t="n">
            <v>20</v>
          </cell>
          <cell r="C3882" t="str">
            <v xml:space="preserve">BUTILBROMETO DE ESCOPOLAMINA +DIPIRONA 6,67 MGML. + 333,4 MGML. SOL. ORAL FR. PLÁST. GTS. X 20 ML</v>
          </cell>
          <cell r="D3882" t="str">
            <v xml:space="preserve">BUTILBROMETO DE ESCOPOLAMINA +DIPIRONA 6,67 MGML. + 333,4 MGML. SOL. ORAL FR. PLÁST. GTS. X 20 ML</v>
          </cell>
          <cell r="E3882" t="str">
            <v xml:space="preserve">PRATI DONADUZZI</v>
          </cell>
          <cell r="F3882" t="n">
            <v>400</v>
          </cell>
          <cell r="G3882" t="str">
            <v>GTS</v>
          </cell>
          <cell r="H3882" t="str">
            <v>SIM</v>
          </cell>
          <cell r="I3882" t="n">
            <v>0.015691396243164193</v>
          </cell>
        </row>
        <row r="3883">
          <cell r="A3883" t="n">
            <v>90203925</v>
          </cell>
          <cell r="B3883" t="n">
            <v>20</v>
          </cell>
          <cell r="C3883" t="str">
            <v xml:space="preserve">ROSUVASTATINA  10 MG CX. 10 CP. REV.</v>
          </cell>
          <cell r="D3883" t="str">
            <v xml:space="preserve">VIVACOR 10 MG CX. 10 CP. REV.</v>
          </cell>
          <cell r="E3883" t="str">
            <v xml:space="preserve">BIOLAB SANUS</v>
          </cell>
          <cell r="F3883" t="n">
            <v>1</v>
          </cell>
          <cell r="G3883" t="str">
            <v>COM</v>
          </cell>
          <cell r="H3883" t="str">
            <v>NÃO</v>
          </cell>
          <cell r="I3883" t="n">
            <v>3.5260980342192374</v>
          </cell>
        </row>
        <row r="3884">
          <cell r="A3884" t="n">
            <v>90128907</v>
          </cell>
          <cell r="B3884" t="n">
            <v>20</v>
          </cell>
          <cell r="C3884" t="str">
            <v>PARACETAMOL</v>
          </cell>
          <cell r="D3884" t="str">
            <v xml:space="preserve">TYFLEN 750 MG CX. 200 CP.</v>
          </cell>
          <cell r="E3884" t="str">
            <v>BRASTERAPICA</v>
          </cell>
          <cell r="F3884" t="n">
            <v>1</v>
          </cell>
          <cell r="G3884" t="str">
            <v>COM</v>
          </cell>
          <cell r="H3884" t="str">
            <v>NÃO</v>
          </cell>
          <cell r="I3884" t="n">
            <v>0.33539670623122042</v>
          </cell>
        </row>
        <row r="3885">
          <cell r="A3885" t="n">
            <v>92387845</v>
          </cell>
          <cell r="B3885" t="n">
            <v>20</v>
          </cell>
          <cell r="C3885" t="str">
            <v xml:space="preserve">MALEATO DE ENALAPRIL - 5MG</v>
          </cell>
          <cell r="D3885" t="str">
            <v xml:space="preserve">ENALPRIN - 5MG</v>
          </cell>
          <cell r="E3885" t="str">
            <v>ROYTON</v>
          </cell>
          <cell r="F3885" t="n">
            <v>1</v>
          </cell>
          <cell r="G3885" t="str">
            <v>COM</v>
          </cell>
          <cell r="H3885" t="str">
            <v>NÃO</v>
          </cell>
          <cell r="I3885" t="n">
            <v>0.30540526781908772</v>
          </cell>
        </row>
        <row r="3886">
          <cell r="A3886" t="n">
            <v>90148339</v>
          </cell>
          <cell r="B3886" t="n">
            <v>20</v>
          </cell>
          <cell r="C3886" t="str">
            <v xml:space="preserve">CETOPROFENO - 50MG</v>
          </cell>
          <cell r="D3886" t="str">
            <v xml:space="preserve">CETOPROFENO - 50MG</v>
          </cell>
          <cell r="E3886" t="str">
            <v xml:space="preserve">EMS SA</v>
          </cell>
          <cell r="F3886" t="n">
            <v>1</v>
          </cell>
          <cell r="G3886" t="str">
            <v>CAP</v>
          </cell>
          <cell r="H3886" t="str">
            <v>NÃO</v>
          </cell>
          <cell r="I3886" t="n">
            <v>0.87417797512105311</v>
          </cell>
        </row>
        <row r="3887">
          <cell r="A3887" t="n">
            <v>92469434</v>
          </cell>
          <cell r="B3887" t="n">
            <v>20</v>
          </cell>
          <cell r="C3887" t="str">
            <v xml:space="preserve">CILOSTAZOL - 50MG</v>
          </cell>
          <cell r="D3887" t="str">
            <v xml:space="preserve">VASOGARD - 50MG</v>
          </cell>
          <cell r="E3887" t="str">
            <v>BIOSINTETICA</v>
          </cell>
          <cell r="F3887" t="n">
            <v>1</v>
          </cell>
          <cell r="G3887" t="str">
            <v>COM</v>
          </cell>
          <cell r="H3887" t="str">
            <v>NÃO</v>
          </cell>
          <cell r="I3887" t="n">
            <v>0.58090442246665575</v>
          </cell>
        </row>
        <row r="3888">
          <cell r="A3888" t="n">
            <v>90248333</v>
          </cell>
          <cell r="B3888" t="n">
            <v>20</v>
          </cell>
          <cell r="C3888" t="str">
            <v xml:space="preserve">MALEATO DE ENALAPRIL - 10MG</v>
          </cell>
          <cell r="D3888" t="str">
            <v xml:space="preserve">MALEAPRIL - 10MG</v>
          </cell>
          <cell r="E3888" t="str">
            <v>GALLIA</v>
          </cell>
          <cell r="F3888" t="n">
            <v>1</v>
          </cell>
          <cell r="G3888" t="str">
            <v>COM</v>
          </cell>
          <cell r="H3888" t="str">
            <v>NÃO</v>
          </cell>
          <cell r="I3888" t="n">
            <v>0.8704050132843999</v>
          </cell>
        </row>
        <row r="3889">
          <cell r="A3889" t="n">
            <v>90127439</v>
          </cell>
          <cell r="B3889" t="n">
            <v>20</v>
          </cell>
          <cell r="C3889" t="str">
            <v xml:space="preserve">CLORIDRATO DE METFORMINA - 1GRA</v>
          </cell>
          <cell r="D3889" t="str">
            <v xml:space="preserve">CLORIDRATO DE METFORMINA - 1GRA</v>
          </cell>
          <cell r="E3889" t="str">
            <v>BIOSINTETICA</v>
          </cell>
          <cell r="F3889" t="n">
            <v>1</v>
          </cell>
          <cell r="G3889" t="str">
            <v>COM</v>
          </cell>
          <cell r="H3889" t="str">
            <v>NÃO</v>
          </cell>
          <cell r="I3889" t="n">
            <v>0.63129769803040603</v>
          </cell>
        </row>
        <row r="3890">
          <cell r="A3890" t="n">
            <v>90293096</v>
          </cell>
          <cell r="B3890" t="n">
            <v>20</v>
          </cell>
          <cell r="C3890" t="str">
            <v>VIDAGLIPTINA+METFORMINA</v>
          </cell>
          <cell r="D3890" t="str">
            <v xml:space="preserve">GALVUS MET 50 MG + 1000 MG CX. 56 CP.</v>
          </cell>
          <cell r="E3890" t="str">
            <v>NOVARTIS</v>
          </cell>
          <cell r="F3890" t="n">
            <v>1</v>
          </cell>
          <cell r="G3890" t="str">
            <v>COM</v>
          </cell>
          <cell r="H3890" t="str">
            <v>NÃO</v>
          </cell>
          <cell r="I3890" t="n">
            <v>3.4705428288288536</v>
          </cell>
        </row>
        <row r="3891">
          <cell r="A3891" t="n">
            <v>90212240</v>
          </cell>
          <cell r="B3891" t="n">
            <v>20</v>
          </cell>
          <cell r="C3891" t="str">
            <v>CAPTOPRIL</v>
          </cell>
          <cell r="D3891" t="str">
            <v xml:space="preserve">CAPOTRINEO 50 MG CX. 30 CP.</v>
          </cell>
          <cell r="E3891" t="str">
            <v xml:space="preserve">NEO QUIMICA</v>
          </cell>
          <cell r="F3891" t="n">
            <v>1</v>
          </cell>
          <cell r="G3891" t="str">
            <v>COM</v>
          </cell>
          <cell r="H3891" t="str">
            <v>NÃO</v>
          </cell>
          <cell r="I3891" t="n">
            <v>1.3871345920284088</v>
          </cell>
        </row>
        <row r="3892">
          <cell r="A3892" t="n">
            <v>90141083</v>
          </cell>
          <cell r="B3892" t="n">
            <v>20</v>
          </cell>
          <cell r="C3892" t="str">
            <v xml:space="preserve">DEXAMETASONA - 0,5MG</v>
          </cell>
          <cell r="D3892" t="str">
            <v xml:space="preserve">DECADRON - 0,5MG</v>
          </cell>
          <cell r="E3892" t="str">
            <v xml:space="preserve">ACHÉ LABORATÓRIOS FARMACÊUTICO</v>
          </cell>
          <cell r="F3892" t="n">
            <v>1</v>
          </cell>
          <cell r="G3892" t="str">
            <v>COM</v>
          </cell>
          <cell r="H3892" t="str">
            <v>NÃO</v>
          </cell>
          <cell r="I3892" t="n">
            <v>0.32979029098506957</v>
          </cell>
        </row>
        <row r="3893">
          <cell r="A3893" t="n">
            <v>90178548</v>
          </cell>
          <cell r="B3893" t="n">
            <v>20</v>
          </cell>
          <cell r="C3893" t="str">
            <v xml:space="preserve">DIAZEPAM - 5MG</v>
          </cell>
          <cell r="D3893" t="str">
            <v xml:space="preserve">CALMOCITENO - 5MG</v>
          </cell>
          <cell r="E3893" t="str">
            <v>MEDLEY</v>
          </cell>
          <cell r="F3893" t="n">
            <v>1</v>
          </cell>
          <cell r="G3893" t="str">
            <v>COM</v>
          </cell>
          <cell r="H3893" t="str">
            <v>NÃO</v>
          </cell>
          <cell r="I3893" t="n">
            <v>0.32978271629640737</v>
          </cell>
        </row>
        <row r="3894">
          <cell r="A3894" t="n">
            <v>90123468</v>
          </cell>
          <cell r="B3894" t="n">
            <v>20</v>
          </cell>
          <cell r="C3894" t="str">
            <v xml:space="preserve">MALEATO DE MIDAZOLAM - 15MG</v>
          </cell>
          <cell r="D3894" t="str">
            <v xml:space="preserve">DORMIUM - 15MG</v>
          </cell>
          <cell r="E3894" t="str">
            <v xml:space="preserve">UNIAO QUIMICA</v>
          </cell>
          <cell r="F3894" t="n">
            <v>1</v>
          </cell>
          <cell r="G3894" t="str">
            <v>COM</v>
          </cell>
          <cell r="H3894" t="str">
            <v>NÃO</v>
          </cell>
          <cell r="I3894" t="n">
            <v>1.7118543876518855</v>
          </cell>
        </row>
        <row r="3895">
          <cell r="A3895" t="n">
            <v>90158962</v>
          </cell>
          <cell r="B3895" t="n">
            <v>20</v>
          </cell>
          <cell r="C3895" t="str">
            <v xml:space="preserve">CLORIDRATO DE ISOXSUPRINA 10 MG CX. 30 CP.</v>
          </cell>
          <cell r="D3895" t="str">
            <v xml:space="preserve">INIBINA 10 MG CX. 30 CP.</v>
          </cell>
          <cell r="E3895" t="str">
            <v>APSEN</v>
          </cell>
          <cell r="F3895" t="n">
            <v>1</v>
          </cell>
          <cell r="G3895" t="str">
            <v>COM</v>
          </cell>
          <cell r="H3895" t="str">
            <v>NÃO</v>
          </cell>
          <cell r="I3895" t="n">
            <v>3.397530699932882</v>
          </cell>
        </row>
        <row r="3896">
          <cell r="A3896" t="n">
            <v>92381995</v>
          </cell>
          <cell r="B3896" t="n">
            <v>20</v>
          </cell>
          <cell r="C3896" t="str">
            <v xml:space="preserve">DIPIRONA - 20ML GT</v>
          </cell>
          <cell r="D3896" t="str">
            <v xml:space="preserve">DORILAN - 20ML GT</v>
          </cell>
          <cell r="E3896" t="str">
            <v>LUPER</v>
          </cell>
          <cell r="F3896" t="n">
            <v>400</v>
          </cell>
          <cell r="G3896" t="str">
            <v>GTS</v>
          </cell>
          <cell r="H3896" t="str">
            <v>SIM</v>
          </cell>
          <cell r="I3896" t="n">
            <v>0.047111816613772471</v>
          </cell>
        </row>
        <row r="3897">
          <cell r="A3897" t="n">
            <v>92374646</v>
          </cell>
          <cell r="B3897" t="n">
            <v>20</v>
          </cell>
          <cell r="C3897" t="str">
            <v xml:space="preserve">CLORIDRATO DE NAFAZOLINA - 20ML</v>
          </cell>
          <cell r="D3897" t="str">
            <v xml:space="preserve">COLIRIO MOURA BRASIL - 20ML</v>
          </cell>
          <cell r="E3897" t="str">
            <v>SANOFI-AVENTIS</v>
          </cell>
          <cell r="F3897" t="n">
            <v>400</v>
          </cell>
          <cell r="G3897" t="str">
            <v>GTS</v>
          </cell>
          <cell r="H3897" t="str">
            <v>SIM</v>
          </cell>
          <cell r="I3897" t="n">
            <v>0.027121218657974996</v>
          </cell>
        </row>
        <row r="3898">
          <cell r="A3898" t="n">
            <v>90147235</v>
          </cell>
          <cell r="B3898" t="n">
            <v>20</v>
          </cell>
          <cell r="C3898" t="str">
            <v xml:space="preserve">BUTILBROMETO DE ESCOPOLAMINA + DIPIRONA - 20ML GTS</v>
          </cell>
          <cell r="D3898" t="str">
            <v xml:space="preserve">BUTILBROMETO DE ESCOPOLAMINA + DIPIRONA - 20ML GTS</v>
          </cell>
          <cell r="E3898" t="str">
            <v xml:space="preserve">EMS SA</v>
          </cell>
          <cell r="F3898" t="n">
            <v>400</v>
          </cell>
          <cell r="G3898" t="str">
            <v>GTS</v>
          </cell>
          <cell r="H3898" t="str">
            <v>SIM</v>
          </cell>
          <cell r="I3898" t="n">
            <v>0.0147054395273504</v>
          </cell>
        </row>
        <row r="3899">
          <cell r="A3899" t="n">
            <v>90170733</v>
          </cell>
          <cell r="B3899" t="n">
            <v>20</v>
          </cell>
          <cell r="C3899" t="str">
            <v xml:space="preserve">CEFALEXINA - 500MG</v>
          </cell>
          <cell r="D3899" t="str">
            <v xml:space="preserve">CEFALEXINA - 500MG</v>
          </cell>
          <cell r="E3899" t="str">
            <v xml:space="preserve">TEUTO BRAS.</v>
          </cell>
          <cell r="F3899" t="n">
            <v>1</v>
          </cell>
          <cell r="G3899" t="str">
            <v>COM</v>
          </cell>
          <cell r="H3899" t="str">
            <v>NÃO</v>
          </cell>
          <cell r="I3899" t="n">
            <v>1.6693007521995433</v>
          </cell>
        </row>
        <row r="3900">
          <cell r="A3900" t="n">
            <v>92369014</v>
          </cell>
          <cell r="B3900" t="n">
            <v>20</v>
          </cell>
          <cell r="C3900" t="str">
            <v xml:space="preserve">MALEATO DE TIMOLOL 0,5% - 5ML</v>
          </cell>
          <cell r="D3900" t="str">
            <v xml:space="preserve">GLAUTIMOL 0,5% - 5ML</v>
          </cell>
          <cell r="E3900" t="str">
            <v>ALCON</v>
          </cell>
          <cell r="F3900" t="n">
            <v>100</v>
          </cell>
          <cell r="G3900" t="str">
            <v>GTS</v>
          </cell>
          <cell r="H3900" t="str">
            <v>SIM</v>
          </cell>
          <cell r="I3900" t="n">
            <v>0.095309955000000016</v>
          </cell>
        </row>
        <row r="3901">
          <cell r="A3901" t="n">
            <v>90462025</v>
          </cell>
          <cell r="B3901" t="n">
            <v>20</v>
          </cell>
          <cell r="C3901" t="str">
            <v xml:space="preserve">CINARIZINA - 75MG</v>
          </cell>
          <cell r="D3901" t="str">
            <v xml:space="preserve">STUGERON - 75MG</v>
          </cell>
          <cell r="E3901" t="str">
            <v>JANSSEN-CILAG</v>
          </cell>
          <cell r="F3901" t="n">
            <v>1</v>
          </cell>
          <cell r="G3901" t="str">
            <v>COM</v>
          </cell>
          <cell r="H3901" t="str">
            <v>NÃO</v>
          </cell>
          <cell r="I3901" t="n">
            <v>0.73474226944329146</v>
          </cell>
        </row>
        <row r="3902">
          <cell r="A3902" t="n">
            <v>92468675</v>
          </cell>
          <cell r="B3902" t="n">
            <v>20</v>
          </cell>
          <cell r="C3902" t="str">
            <v xml:space="preserve">DINITRATO DE ISOSSORBIDA - 10MG</v>
          </cell>
          <cell r="D3902" t="str">
            <v xml:space="preserve">DINITRATO DE ISOSSORBIDA - 10MG</v>
          </cell>
          <cell r="E3902" t="str">
            <v>GERMED</v>
          </cell>
          <cell r="F3902" t="n">
            <v>1</v>
          </cell>
          <cell r="G3902" t="str">
            <v>COM</v>
          </cell>
          <cell r="H3902" t="str">
            <v>NÃO</v>
          </cell>
          <cell r="I3902" t="n">
            <v>0.17255851587066617</v>
          </cell>
        </row>
        <row r="3903">
          <cell r="A3903" t="n">
            <v>90249968</v>
          </cell>
          <cell r="B3903" t="n">
            <v>20</v>
          </cell>
          <cell r="C3903" t="str">
            <v xml:space="preserve">NIMODIPINO 30 MG  CX. 30 CP. REV.</v>
          </cell>
          <cell r="D3903" t="str">
            <v xml:space="preserve">NIMODIPINO 30 MG  CX. 30 CP. REV.</v>
          </cell>
          <cell r="E3903" t="str">
            <v>SANDOZ</v>
          </cell>
          <cell r="F3903" t="n">
            <v>1</v>
          </cell>
          <cell r="G3903" t="str">
            <v>COM</v>
          </cell>
          <cell r="H3903" t="str">
            <v>NÃO</v>
          </cell>
          <cell r="I3903" t="n">
            <v>1.6334521515770757</v>
          </cell>
        </row>
        <row r="3904">
          <cell r="A3904" t="n">
            <v>92249477</v>
          </cell>
          <cell r="B3904" t="n">
            <v>20</v>
          </cell>
          <cell r="C3904" t="str">
            <v xml:space="preserve">BICARBONATO DE SODIO 10% - 10ML</v>
          </cell>
          <cell r="D3904" t="str">
            <v xml:space="preserve">BICARBONATO DE SODIO 10% - 10ML</v>
          </cell>
          <cell r="E3904" t="str">
            <v>HYPOFARMA</v>
          </cell>
          <cell r="F3904" t="n">
            <v>1</v>
          </cell>
          <cell r="G3904" t="str">
            <v>AMP</v>
          </cell>
          <cell r="H3904" t="str">
            <v>NÃO</v>
          </cell>
          <cell r="I3904" t="n">
            <v>1.0874534814540067</v>
          </cell>
        </row>
        <row r="3905">
          <cell r="A3905" t="n">
            <v>90145585</v>
          </cell>
          <cell r="B3905" t="n">
            <v>20</v>
          </cell>
          <cell r="C3905" t="str">
            <v xml:space="preserve">ACETILCISTEÍNA 20 MGML XPE FR. VD. AMB. X 120 ML + CP. MED.</v>
          </cell>
          <cell r="D3905" t="str">
            <v xml:space="preserve">ACETILCISTÉINA 20 MGML XPE FR. VD. AMB. X 120 ML + CP. MED.</v>
          </cell>
          <cell r="E3905" t="str">
            <v xml:space="preserve">EMS SA</v>
          </cell>
          <cell r="F3905" t="n">
            <v>120</v>
          </cell>
          <cell r="G3905" t="str">
            <v>ML</v>
          </cell>
          <cell r="H3905" t="str">
            <v>SIM</v>
          </cell>
          <cell r="I3905" t="n">
            <v>0.19426177224912292</v>
          </cell>
        </row>
        <row r="3906">
          <cell r="A3906" t="n">
            <v>90158822</v>
          </cell>
          <cell r="B3906" t="n">
            <v>20</v>
          </cell>
          <cell r="C3906" t="str">
            <v xml:space="preserve">MALEATO DE ENALAPRIL+HIDROCLOROTIAZIDA 10 MG + 25 MG CX. 30 CP.</v>
          </cell>
          <cell r="D3906" t="str">
            <v xml:space="preserve">MALEATO DE ENALAPRIL+HIDROCLOROTIAZIDA 10 MG + 25 MG CX. 30 CP.</v>
          </cell>
          <cell r="E3906" t="str">
            <v xml:space="preserve">MERCK S.A.</v>
          </cell>
          <cell r="F3906" t="n">
            <v>1</v>
          </cell>
          <cell r="G3906" t="str">
            <v>COM</v>
          </cell>
          <cell r="H3906" t="str">
            <v>NÃO</v>
          </cell>
          <cell r="I3906" t="n">
            <v>1.0836858543119572</v>
          </cell>
        </row>
        <row r="3907">
          <cell r="A3907" t="n">
            <v>92419895</v>
          </cell>
          <cell r="B3907" t="n">
            <v>20</v>
          </cell>
          <cell r="C3907" t="str">
            <v xml:space="preserve">CLORIDRATO DE METOCLOPRAMIDA - 10MG</v>
          </cell>
          <cell r="D3907" t="str">
            <v xml:space="preserve">PLAGEX - 10MG</v>
          </cell>
          <cell r="E3907" t="str">
            <v xml:space="preserve">TEUTO BRAS.</v>
          </cell>
          <cell r="F3907" t="n">
            <v>1</v>
          </cell>
          <cell r="G3907" t="str">
            <v>COM</v>
          </cell>
          <cell r="H3907" t="str">
            <v>NÃO</v>
          </cell>
          <cell r="I3907" t="n">
            <v>0.38234142771111046</v>
          </cell>
        </row>
        <row r="3908">
          <cell r="A3908" t="n">
            <v>90220714</v>
          </cell>
          <cell r="B3908" t="n">
            <v>20</v>
          </cell>
          <cell r="C3908" t="str">
            <v xml:space="preserve">DIPIRONA SÓDICA 1 G CX. X 10 CP</v>
          </cell>
          <cell r="D3908" t="str">
            <v xml:space="preserve">NOVALGINA 1 G CX. X 10 CP</v>
          </cell>
          <cell r="E3908" t="str">
            <v>SANOFI-AVENTIS</v>
          </cell>
          <cell r="F3908" t="n">
            <v>1</v>
          </cell>
          <cell r="G3908" t="str">
            <v>COM</v>
          </cell>
          <cell r="H3908" t="str">
            <v>NÃO</v>
          </cell>
          <cell r="I3908" t="n">
            <v>1.6209991515938238</v>
          </cell>
        </row>
        <row r="3909">
          <cell r="A3909" t="n">
            <v>90234588</v>
          </cell>
          <cell r="B3909" t="n">
            <v>20</v>
          </cell>
          <cell r="C3909" t="str">
            <v>CAPTOPRIL</v>
          </cell>
          <cell r="D3909" t="str">
            <v xml:space="preserve">NORMAPRIL 50 MG CX. 30 CP</v>
          </cell>
          <cell r="E3909" t="str">
            <v>CAZI</v>
          </cell>
          <cell r="F3909" t="n">
            <v>1</v>
          </cell>
          <cell r="G3909" t="str">
            <v>COM</v>
          </cell>
          <cell r="H3909" t="str">
            <v>NÃO</v>
          </cell>
          <cell r="I3909" t="n">
            <v>2.1531071381245681</v>
          </cell>
        </row>
        <row r="3910">
          <cell r="A3910" t="n">
            <v>92379770</v>
          </cell>
          <cell r="B3910" t="n">
            <v>20</v>
          </cell>
          <cell r="C3910" t="str">
            <v xml:space="preserve">DIPIRONA SODICA - 500MG  20ML SOL. ORAL</v>
          </cell>
          <cell r="D3910" t="str">
            <v xml:space="preserve">DIPIRONA SODICA - 500MG  20ML SOL. ORAL</v>
          </cell>
          <cell r="E3910" t="str">
            <v>ABBOTT</v>
          </cell>
          <cell r="F3910" t="n">
            <v>400</v>
          </cell>
          <cell r="G3910" t="str">
            <v>GTS</v>
          </cell>
          <cell r="H3910" t="str">
            <v>SIM</v>
          </cell>
          <cell r="I3910" t="n">
            <v>0.01617986354328527</v>
          </cell>
        </row>
        <row r="3911">
          <cell r="A3911" t="n">
            <v>92252079</v>
          </cell>
          <cell r="B3911" t="n">
            <v>20</v>
          </cell>
          <cell r="C3911" t="str">
            <v xml:space="preserve">DIPIRONA SODICA - 10ML GTS</v>
          </cell>
          <cell r="D3911" t="str">
            <v xml:space="preserve">NOFEBRIN - 10ML GTS</v>
          </cell>
          <cell r="E3911" t="str">
            <v>LEGRAND</v>
          </cell>
          <cell r="F3911" t="n">
            <v>200</v>
          </cell>
          <cell r="G3911" t="str">
            <v>GTS</v>
          </cell>
          <cell r="H3911" t="str">
            <v>SIM</v>
          </cell>
          <cell r="I3911" t="n">
            <v>0.032367392246388384</v>
          </cell>
        </row>
        <row r="3912">
          <cell r="A3912" t="n">
            <v>90309677</v>
          </cell>
          <cell r="B3912" t="n">
            <v>20</v>
          </cell>
          <cell r="C3912" t="str">
            <v xml:space="preserve">AMINOFILINA 24 MGML SOL. INJ. CX 100 AMP. X 10 ML</v>
          </cell>
          <cell r="D3912" t="str">
            <v xml:space="preserve">AMINOFILINA 24 MGML SOL. INJ. CX 100 AMP. X 10 ML</v>
          </cell>
          <cell r="E3912" t="str">
            <v>HIPOLABOR</v>
          </cell>
          <cell r="F3912" t="n">
            <v>1</v>
          </cell>
          <cell r="G3912" t="str">
            <v>AMP</v>
          </cell>
          <cell r="H3912" t="str">
            <v>NÃO</v>
          </cell>
          <cell r="I3912" t="n">
            <v>0.64380366667320488</v>
          </cell>
        </row>
        <row r="3913">
          <cell r="A3913" t="n">
            <v>90191730</v>
          </cell>
          <cell r="B3913" t="n">
            <v>20</v>
          </cell>
          <cell r="C3913" t="str">
            <v xml:space="preserve">PROGESTERONA - 100MG</v>
          </cell>
          <cell r="D3913" t="str">
            <v xml:space="preserve">EVOCANIL - 100MG</v>
          </cell>
          <cell r="E3913" t="str">
            <v>ZODIAC</v>
          </cell>
          <cell r="F3913" t="n">
            <v>1</v>
          </cell>
          <cell r="G3913" t="str">
            <v>CAP</v>
          </cell>
          <cell r="H3913" t="str">
            <v>NÃO</v>
          </cell>
          <cell r="I3913" t="n">
            <v>1.6092092578506938</v>
          </cell>
        </row>
        <row r="3914">
          <cell r="A3914" t="n">
            <v>92415296</v>
          </cell>
          <cell r="B3914" t="n">
            <v>20</v>
          </cell>
          <cell r="C3914" t="str">
            <v xml:space="preserve">NIMESULIDA - 100MG DISPERS.</v>
          </cell>
          <cell r="D3914" t="str">
            <v xml:space="preserve">NISULID - 100MG</v>
          </cell>
          <cell r="E3914" t="str">
            <v xml:space="preserve">ACHÉ LABORATÓRIOS FARMACÊUTICO</v>
          </cell>
          <cell r="F3914" t="n">
            <v>1</v>
          </cell>
          <cell r="G3914" t="str">
            <v>COM</v>
          </cell>
          <cell r="H3914" t="str">
            <v>NÃO</v>
          </cell>
          <cell r="I3914" t="n">
            <v>3.2050556987615546</v>
          </cell>
        </row>
        <row r="3915">
          <cell r="A3915" t="n">
            <v>90224701</v>
          </cell>
          <cell r="B3915" t="n">
            <v>20</v>
          </cell>
          <cell r="C3915" t="str">
            <v xml:space="preserve">SULFATO FERROSO 40 MG CX. 200 CP. REV.</v>
          </cell>
          <cell r="D3915" t="str">
            <v xml:space="preserve">HEMATOFER 40 MG CX. 200 CP. REV.</v>
          </cell>
          <cell r="E3915" t="str">
            <v xml:space="preserve">PRATI DONADUZZI</v>
          </cell>
          <cell r="F3915" t="n">
            <v>1</v>
          </cell>
          <cell r="G3915" t="str">
            <v>COM</v>
          </cell>
          <cell r="H3915" t="str">
            <v>NÃO</v>
          </cell>
          <cell r="I3915" t="n">
            <v>0.062794136579127427</v>
          </cell>
        </row>
        <row r="3916">
          <cell r="A3916" t="n">
            <v>90129130</v>
          </cell>
          <cell r="B3916" t="n">
            <v>20</v>
          </cell>
          <cell r="C3916" t="str">
            <v xml:space="preserve">PARACETAMOL+MALEATO DE CLORFENIRAMINA+CLORIDRATO DE FENILEFRINA</v>
          </cell>
          <cell r="D3916" t="str">
            <v xml:space="preserve">GRIPALCE CX. 200 CAP.</v>
          </cell>
          <cell r="E3916" t="str">
            <v>BRASTERAPICA</v>
          </cell>
          <cell r="F3916" t="n">
            <v>1</v>
          </cell>
          <cell r="G3916" t="str">
            <v>CAP</v>
          </cell>
          <cell r="H3916" t="str">
            <v>NÃO</v>
          </cell>
          <cell r="I3916" t="n">
            <v>0.63788618393957164</v>
          </cell>
        </row>
        <row r="3917">
          <cell r="A3917" t="n">
            <v>90285778</v>
          </cell>
          <cell r="B3917" t="n">
            <v>20</v>
          </cell>
          <cell r="C3917" t="str">
            <v xml:space="preserve">CLORIDRATO DE METFORMINA - 850MG</v>
          </cell>
          <cell r="D3917" t="str">
            <v xml:space="preserve">CLORIDRATO DE METFORMINA - 850MG</v>
          </cell>
          <cell r="E3917" t="str">
            <v xml:space="preserve">ACCORD FARMACÊUTICA LTDA</v>
          </cell>
          <cell r="F3917" t="n">
            <v>1</v>
          </cell>
          <cell r="G3917" t="str">
            <v>COM</v>
          </cell>
          <cell r="H3917" t="str">
            <v>NÃO</v>
          </cell>
          <cell r="I3917" t="n">
            <v>0.45539832657982693</v>
          </cell>
        </row>
        <row r="3918">
          <cell r="A3918" t="n">
            <v>90171330</v>
          </cell>
          <cell r="B3918" t="n">
            <v>20</v>
          </cell>
          <cell r="C3918" t="str">
            <v xml:space="preserve">OMEPRAZOL 20 MG CX. 14 CAP.</v>
          </cell>
          <cell r="D3918" t="str">
            <v xml:space="preserve">OMEPRAZOL 20 MG CX. 14 CAP.</v>
          </cell>
          <cell r="E3918" t="str">
            <v xml:space="preserve">TEUTO BRAS.</v>
          </cell>
          <cell r="F3918" t="n">
            <v>1</v>
          </cell>
          <cell r="G3918" t="str">
            <v>CAP</v>
          </cell>
          <cell r="H3918" t="str">
            <v>NÃO</v>
          </cell>
          <cell r="I3918" t="n">
            <v>1.27444463388102</v>
          </cell>
        </row>
        <row r="3919">
          <cell r="A3919" t="n">
            <v>90142853</v>
          </cell>
          <cell r="B3919" t="n">
            <v>20</v>
          </cell>
          <cell r="C3919" t="str">
            <v xml:space="preserve">CEFALEXINA - 500MG</v>
          </cell>
          <cell r="D3919" t="str">
            <v xml:space="preserve">CEFALEXINA - 500MG</v>
          </cell>
          <cell r="E3919" t="str">
            <v xml:space="preserve">EMS SA</v>
          </cell>
          <cell r="F3919" t="n">
            <v>1</v>
          </cell>
          <cell r="G3919" t="str">
            <v>COM</v>
          </cell>
          <cell r="H3919" t="str">
            <v>NÃO</v>
          </cell>
          <cell r="I3919" t="n">
            <v>2.1163330362764223</v>
          </cell>
        </row>
        <row r="3920">
          <cell r="A3920" t="n">
            <v>90227433</v>
          </cell>
          <cell r="B3920" t="n">
            <v>20</v>
          </cell>
          <cell r="C3920" t="str">
            <v xml:space="preserve">CLORIDRATO DE FEXOFENADINA - 120MG</v>
          </cell>
          <cell r="D3920" t="str">
            <v xml:space="preserve">CLORIDRATO DE FEXOFENADINA - 120MG</v>
          </cell>
          <cell r="E3920" t="str">
            <v>RANBAXY</v>
          </cell>
          <cell r="F3920" t="n">
            <v>1</v>
          </cell>
          <cell r="G3920" t="str">
            <v>COM</v>
          </cell>
          <cell r="H3920" t="str">
            <v>NÃO</v>
          </cell>
          <cell r="I3920" t="n">
            <v>3.1723403686014642</v>
          </cell>
        </row>
        <row r="3921">
          <cell r="A3921" t="n">
            <v>90286936</v>
          </cell>
          <cell r="B3921" t="n">
            <v>20</v>
          </cell>
          <cell r="C3921" t="str">
            <v xml:space="preserve">HIDROCLOROTIAZIDA 25 MG CX. 30 CP.</v>
          </cell>
          <cell r="D3921" t="str">
            <v xml:space="preserve">HIDROCLOROTIAZIDA 25 MG CX. 30 CP.</v>
          </cell>
          <cell r="E3921" t="str">
            <v>SANOFI-AVENTIS</v>
          </cell>
          <cell r="F3921" t="n">
            <v>1</v>
          </cell>
          <cell r="G3921" t="str">
            <v>COM</v>
          </cell>
          <cell r="H3921" t="str">
            <v>NÃO</v>
          </cell>
          <cell r="I3921" t="n">
            <v>0.18118769207121174</v>
          </cell>
        </row>
        <row r="3922">
          <cell r="A3922" t="n">
            <v>90286448</v>
          </cell>
          <cell r="B3922" t="n">
            <v>20</v>
          </cell>
          <cell r="C3922" t="str">
            <v xml:space="preserve">GLICOSE 10% SOL. INJ. SIST. FECH. FR. X 250ML</v>
          </cell>
          <cell r="D3922" t="str">
            <v xml:space="preserve">GLICOSE 10% SOL. INJ. SIST. FECH. FR. X 250ML</v>
          </cell>
          <cell r="E3922" t="str">
            <v xml:space="preserve">FRESENIUS KABI UNIDADE AQUIRAZ</v>
          </cell>
          <cell r="F3922" t="n">
            <v>1</v>
          </cell>
          <cell r="G3922" t="str">
            <v>UN</v>
          </cell>
          <cell r="H3922" t="str">
            <v>NÃO</v>
          </cell>
          <cell r="I3922" t="n">
            <v>6.2980886318048501</v>
          </cell>
        </row>
        <row r="3923">
          <cell r="A3923" t="n">
            <v>92248543</v>
          </cell>
          <cell r="B3923" t="n">
            <v>20</v>
          </cell>
          <cell r="C3923" t="str">
            <v xml:space="preserve">AMINOFILINA - 100MG</v>
          </cell>
          <cell r="D3923" t="str">
            <v xml:space="preserve">ASMAPEN - 100MG</v>
          </cell>
          <cell r="E3923" t="str">
            <v xml:space="preserve">NEO QUIMICA</v>
          </cell>
          <cell r="F3923" t="n">
            <v>1</v>
          </cell>
          <cell r="G3923" t="str">
            <v>COM</v>
          </cell>
          <cell r="H3923" t="str">
            <v>NÃO</v>
          </cell>
          <cell r="I3923" t="n">
            <v>0.25140948433911259</v>
          </cell>
        </row>
        <row r="3924">
          <cell r="A3924" t="n">
            <v>92415628</v>
          </cell>
          <cell r="B3924" t="n">
            <v>20</v>
          </cell>
          <cell r="C3924" t="str">
            <v xml:space="preserve">DIPIRONA SODICA - 20ML GTS</v>
          </cell>
          <cell r="D3924" t="str">
            <v xml:space="preserve">NOFEBRIN - 20ML GTS</v>
          </cell>
          <cell r="E3924" t="str">
            <v>LEGRAND</v>
          </cell>
          <cell r="F3924" t="n">
            <v>400</v>
          </cell>
          <cell r="G3924" t="str">
            <v>GTS</v>
          </cell>
          <cell r="H3924" t="str">
            <v>SIM</v>
          </cell>
          <cell r="I3924" t="n">
            <v>0.031412364750000005</v>
          </cell>
        </row>
        <row r="3925">
          <cell r="A3925" t="n">
            <v>90229908</v>
          </cell>
          <cell r="B3925" t="n">
            <v>20</v>
          </cell>
          <cell r="C3925" t="str">
            <v xml:space="preserve">AMOXICILINA + CLAVULANATO DE POTASSIO - 875MG</v>
          </cell>
          <cell r="D3925" t="str">
            <v xml:space="preserve">CLAVULIN BD - 875MG</v>
          </cell>
          <cell r="E3925" t="str">
            <v>GLAXOSMITKLINE</v>
          </cell>
          <cell r="F3925" t="n">
            <v>1</v>
          </cell>
          <cell r="G3925" t="str">
            <v>COM</v>
          </cell>
          <cell r="H3925" t="str">
            <v>NÃO</v>
          </cell>
          <cell r="I3925" t="n">
            <v>6.2786314712022122</v>
          </cell>
        </row>
        <row r="3926">
          <cell r="A3926" t="n">
            <v>90172213</v>
          </cell>
          <cell r="B3926" t="n">
            <v>20</v>
          </cell>
          <cell r="C3926" t="str">
            <v xml:space="preserve">PARACETAMOL - 750MG</v>
          </cell>
          <cell r="D3926" t="str">
            <v xml:space="preserve">TYLIDOL - 750MG</v>
          </cell>
          <cell r="E3926" t="str">
            <v xml:space="preserve">TEUTO BRAS.</v>
          </cell>
          <cell r="F3926" t="n">
            <v>1</v>
          </cell>
          <cell r="G3926" t="str">
            <v>COM</v>
          </cell>
          <cell r="H3926" t="str">
            <v>NÃO</v>
          </cell>
          <cell r="I3926" t="n">
            <v>0.52286007208356977</v>
          </cell>
        </row>
        <row r="3927">
          <cell r="A3927" t="n">
            <v>92468179</v>
          </cell>
          <cell r="B3927" t="n">
            <v>20</v>
          </cell>
          <cell r="C3927" t="str">
            <v xml:space="preserve">CLORIDRATO DE METFORMINA - 500MG</v>
          </cell>
          <cell r="D3927" t="str">
            <v xml:space="preserve">CLORIDRATO DE METFORMINA - 500MG</v>
          </cell>
          <cell r="E3927" t="str">
            <v xml:space="preserve">EMS SA</v>
          </cell>
          <cell r="F3927" t="n">
            <v>1</v>
          </cell>
          <cell r="G3927" t="str">
            <v>COM</v>
          </cell>
          <cell r="H3927" t="str">
            <v>NÃO</v>
          </cell>
          <cell r="I3927" t="n">
            <v>0.32989496194769791</v>
          </cell>
        </row>
        <row r="3928">
          <cell r="A3928" t="n">
            <v>92387837</v>
          </cell>
          <cell r="B3928" t="n">
            <v>20</v>
          </cell>
          <cell r="C3928" t="str">
            <v xml:space="preserve">MALEATO DE ENALAPRIL - 20MG</v>
          </cell>
          <cell r="D3928" t="str">
            <v xml:space="preserve">ENALPRIN - 20MG</v>
          </cell>
          <cell r="E3928" t="str">
            <v>ROYTON</v>
          </cell>
          <cell r="F3928" t="n">
            <v>1</v>
          </cell>
          <cell r="G3928" t="str">
            <v>COM</v>
          </cell>
          <cell r="H3928" t="str">
            <v>NÃO</v>
          </cell>
          <cell r="I3928" t="n">
            <v>0.62608079902912983</v>
          </cell>
        </row>
        <row r="3929">
          <cell r="A3929" t="n">
            <v>90285824</v>
          </cell>
          <cell r="B3929" t="n">
            <v>20</v>
          </cell>
          <cell r="C3929" t="str">
            <v xml:space="preserve">CLORIDRATO DE METOCLOPRAMIDA - 10MG</v>
          </cell>
          <cell r="D3929" t="str">
            <v xml:space="preserve">CLORIDRATO DE METOCLOPRAMIDA - 10MG</v>
          </cell>
          <cell r="E3929" t="str">
            <v>SANOFI-AVENTIS</v>
          </cell>
          <cell r="F3929" t="n">
            <v>1</v>
          </cell>
          <cell r="G3929" t="str">
            <v>COM</v>
          </cell>
          <cell r="H3929" t="str">
            <v>NÃO</v>
          </cell>
          <cell r="I3929" t="n">
            <v>0.28442348291716524</v>
          </cell>
        </row>
        <row r="3930">
          <cell r="A3930" t="n">
            <v>90202740</v>
          </cell>
          <cell r="B3930" t="n">
            <v>20</v>
          </cell>
          <cell r="C3930" t="str">
            <v xml:space="preserve">CLORIDRATO DE BUPIVACAÍNA+GLICOSE</v>
          </cell>
          <cell r="D3930" t="str">
            <v xml:space="preserve">CLORIDRATO DE BUPIVACAÍNA HIPERBÁRICA 5 MGML + 80 MGML SOL. INJ. CX. 50 AMP X 4 ML</v>
          </cell>
          <cell r="E3930" t="str">
            <v>HYPOFARMA</v>
          </cell>
          <cell r="F3930" t="n">
            <v>1</v>
          </cell>
          <cell r="G3930" t="str">
            <v>AMP</v>
          </cell>
          <cell r="H3930" t="str">
            <v>NÃO</v>
          </cell>
          <cell r="I3930" t="n">
            <v>6.1585317435987097</v>
          </cell>
        </row>
        <row r="3931">
          <cell r="A3931" t="n">
            <v>90155785</v>
          </cell>
          <cell r="B3931" t="n">
            <v>20</v>
          </cell>
          <cell r="C3931" t="str">
            <v xml:space="preserve">CLORIDRATO DE METOCLOPRAMIDA - 10MG</v>
          </cell>
          <cell r="D3931" t="str">
            <v xml:space="preserve">EUCIL - 10MG</v>
          </cell>
          <cell r="E3931" t="str">
            <v>FARMASA</v>
          </cell>
          <cell r="F3931" t="n">
            <v>1</v>
          </cell>
          <cell r="G3931" t="str">
            <v>COM</v>
          </cell>
          <cell r="H3931" t="str">
            <v>NÃO</v>
          </cell>
          <cell r="I3931" t="n">
            <v>0.27940335101965758</v>
          </cell>
        </row>
        <row r="3932">
          <cell r="A3932" t="n">
            <v>90111540</v>
          </cell>
          <cell r="B3932" t="n">
            <v>20</v>
          </cell>
          <cell r="C3932" t="str">
            <v xml:space="preserve">CLORIDRATO DE PROPRANOLOL 40 MG CX.40 CP.</v>
          </cell>
          <cell r="D3932" t="str">
            <v xml:space="preserve">AMPRAX 40 MG CX. 40 CP.</v>
          </cell>
          <cell r="E3932" t="str">
            <v>VITAPAN</v>
          </cell>
          <cell r="F3932" t="n">
            <v>1</v>
          </cell>
          <cell r="G3932" t="str">
            <v>COM</v>
          </cell>
          <cell r="H3932" t="str">
            <v>NÃO</v>
          </cell>
          <cell r="I3932" t="n">
            <v>0.15741180632620966</v>
          </cell>
        </row>
        <row r="3933">
          <cell r="A3933" t="n">
            <v>90232348</v>
          </cell>
          <cell r="B3933" t="n">
            <v>20</v>
          </cell>
          <cell r="C3933" t="str">
            <v xml:space="preserve">CARVEDILOL - 6,25MG</v>
          </cell>
          <cell r="D3933" t="str">
            <v xml:space="preserve">KARVIL - 6,25MG</v>
          </cell>
          <cell r="E3933" t="str">
            <v xml:space="preserve">TORRENT DO BRASIL</v>
          </cell>
          <cell r="F3933" t="n">
            <v>1</v>
          </cell>
          <cell r="G3933" t="str">
            <v>COM</v>
          </cell>
          <cell r="H3933" t="str">
            <v>NÃO</v>
          </cell>
          <cell r="I3933" t="n">
            <v>1.2275361725504084</v>
          </cell>
        </row>
        <row r="3934">
          <cell r="A3934" t="n">
            <v>92456847</v>
          </cell>
          <cell r="B3934" t="n">
            <v>20</v>
          </cell>
          <cell r="C3934" t="str">
            <v xml:space="preserve">MELOXICAM - 10MG</v>
          </cell>
          <cell r="D3934" t="str">
            <v xml:space="preserve">MELOXICAM - 10MG</v>
          </cell>
          <cell r="E3934" t="str">
            <v>EUROFARMA</v>
          </cell>
          <cell r="F3934" t="n">
            <v>1</v>
          </cell>
          <cell r="G3934" t="str">
            <v>AMP</v>
          </cell>
          <cell r="H3934" t="str">
            <v>NÃO</v>
          </cell>
          <cell r="I3934" t="n">
            <v>6.0790218001524323</v>
          </cell>
        </row>
        <row r="3935">
          <cell r="A3935" t="n">
            <v>90228561</v>
          </cell>
          <cell r="B3935" t="n">
            <v>20</v>
          </cell>
          <cell r="C3935" t="str">
            <v xml:space="preserve">SULFATO DE SALBUTAMOL</v>
          </cell>
          <cell r="D3935" t="str">
            <v xml:space="preserve">AEROLIN 2 MG5ML XPR FR. VD. X 120 ML</v>
          </cell>
          <cell r="E3935" t="str">
            <v>GLAXOSMITKLINE</v>
          </cell>
          <cell r="F3935" t="n">
            <v>120</v>
          </cell>
          <cell r="G3935" t="str">
            <v>ML</v>
          </cell>
          <cell r="H3935" t="str">
            <v>SIM</v>
          </cell>
          <cell r="I3935" t="n">
            <v>0.062832332525951717</v>
          </cell>
        </row>
        <row r="3936">
          <cell r="A3936" t="n">
            <v>90157346</v>
          </cell>
          <cell r="B3936" t="n">
            <v>20</v>
          </cell>
          <cell r="C3936" t="str">
            <v xml:space="preserve">CIANOCOBALAMINA + TIAMINA+ PIRIDOXINA</v>
          </cell>
          <cell r="D3936" t="str">
            <v xml:space="preserve">CITONEURIN - 50MCG</v>
          </cell>
          <cell r="E3936" t="str">
            <v xml:space="preserve">MERCK S.A.</v>
          </cell>
          <cell r="F3936" t="n">
            <v>1</v>
          </cell>
          <cell r="G3936" t="str">
            <v>DRG</v>
          </cell>
          <cell r="H3936" t="str">
            <v>NÃO</v>
          </cell>
          <cell r="I3936" t="n">
            <v>0.85211430499099083</v>
          </cell>
        </row>
        <row r="3937">
          <cell r="A3937" t="n">
            <v>90211472</v>
          </cell>
          <cell r="B3937" t="n">
            <v>20</v>
          </cell>
          <cell r="C3937" t="str">
            <v xml:space="preserve">PREDNISONA - 20MG</v>
          </cell>
          <cell r="D3937" t="str">
            <v xml:space="preserve">PREDNISONA - 20MG</v>
          </cell>
          <cell r="E3937" t="str">
            <v xml:space="preserve">NEO QUIMICA</v>
          </cell>
          <cell r="F3937" t="n">
            <v>1</v>
          </cell>
          <cell r="G3937" t="str">
            <v>COM</v>
          </cell>
          <cell r="H3937" t="str">
            <v>NÃO</v>
          </cell>
          <cell r="I3937" t="n">
            <v>1.4891538884135995</v>
          </cell>
        </row>
        <row r="3938">
          <cell r="A3938" t="n">
            <v>90294963</v>
          </cell>
          <cell r="B3938" t="n">
            <v>20</v>
          </cell>
          <cell r="C3938" t="str">
            <v xml:space="preserve">FITOMENADIONA  10 MGML SOL. INJ. CX. 50 AMP. X 1 ML</v>
          </cell>
          <cell r="D3938" t="str">
            <v>MENADION</v>
          </cell>
          <cell r="E3938" t="str">
            <v xml:space="preserve">ASPEN PHARMA</v>
          </cell>
          <cell r="F3938" t="n">
            <v>1</v>
          </cell>
          <cell r="G3938" t="str">
            <v>AMP</v>
          </cell>
          <cell r="H3938" t="str">
            <v>NÃO</v>
          </cell>
          <cell r="I3938" t="n">
            <v>2.9777701117067874</v>
          </cell>
        </row>
        <row r="3939">
          <cell r="A3939" t="n">
            <v>92428290</v>
          </cell>
          <cell r="B3939" t="n">
            <v>20</v>
          </cell>
          <cell r="C3939" t="str">
            <v xml:space="preserve">SUCCINATO DE SUMATRIPTANO - 25MG</v>
          </cell>
          <cell r="D3939" t="str">
            <v xml:space="preserve">SUMAX - 25MG</v>
          </cell>
          <cell r="E3939" t="str">
            <v>LIBBS</v>
          </cell>
          <cell r="F3939" t="n">
            <v>1</v>
          </cell>
          <cell r="G3939" t="str">
            <v>COM</v>
          </cell>
          <cell r="H3939" t="str">
            <v>NÃO</v>
          </cell>
          <cell r="I3939" t="n">
            <v>5.8903568621375735</v>
          </cell>
        </row>
        <row r="3940">
          <cell r="A3940" t="n">
            <v>92420010</v>
          </cell>
          <cell r="B3940" t="n">
            <v>20</v>
          </cell>
          <cell r="C3940" t="str">
            <v xml:space="preserve">PLANTAGO OVATA ( ISPAGHULA HUSK) 3,5 GRA + SACARINA SODICA - 0,03 GRA</v>
          </cell>
          <cell r="D3940" t="str">
            <v xml:space="preserve">PLANTABEN 3,5 GRA 5 GRA PO EFV</v>
          </cell>
          <cell r="E3940" t="str">
            <v xml:space="preserve">NYCOMED PHARMA</v>
          </cell>
          <cell r="F3940" t="n">
            <v>1</v>
          </cell>
          <cell r="G3940" t="str">
            <v>UN</v>
          </cell>
          <cell r="H3940" t="str">
            <v>NÃO</v>
          </cell>
          <cell r="I3940" t="n">
            <v>2.9364600421538025</v>
          </cell>
        </row>
        <row r="3941">
          <cell r="A3941" t="n">
            <v>92462847</v>
          </cell>
          <cell r="B3941" t="n">
            <v>20</v>
          </cell>
          <cell r="C3941" t="str">
            <v xml:space="preserve">CLORIDRATO DE METFORMINA - 500MG</v>
          </cell>
          <cell r="D3941" t="str">
            <v xml:space="preserve">CLORIDRATO DE METFORMINA - 500MG</v>
          </cell>
          <cell r="E3941" t="str">
            <v xml:space="preserve">MERCK S.A.</v>
          </cell>
          <cell r="F3941" t="n">
            <v>1</v>
          </cell>
          <cell r="G3941" t="str">
            <v>COM</v>
          </cell>
          <cell r="H3941" t="str">
            <v>NÃO</v>
          </cell>
          <cell r="I3941" t="n">
            <v>0.32472033996910976</v>
          </cell>
        </row>
        <row r="3942">
          <cell r="A3942" t="n">
            <v>92264158</v>
          </cell>
          <cell r="B3942" t="n">
            <v>20</v>
          </cell>
          <cell r="C3942" t="str">
            <v xml:space="preserve">ÁGUA PARA  INJEÇÃO  SOL. INJ. CX. 100 AMP PLÁST. X 20 ML</v>
          </cell>
          <cell r="D3942" t="str">
            <v xml:space="preserve">ÁGUA PARA  INJEÇÃO  SOL. INJ. CX. 100 AMP PLÁST. X 20 ML</v>
          </cell>
          <cell r="E3942" t="str">
            <v>EQUIPLEX</v>
          </cell>
          <cell r="F3942" t="n">
            <v>1</v>
          </cell>
          <cell r="G3942" t="str">
            <v>AMP</v>
          </cell>
          <cell r="H3942" t="str">
            <v>NÃO</v>
          </cell>
          <cell r="I3942" t="n">
            <v>1.460623254878729</v>
          </cell>
        </row>
        <row r="3943">
          <cell r="A3943" t="n">
            <v>92371361</v>
          </cell>
          <cell r="B3943" t="n">
            <v>20</v>
          </cell>
          <cell r="C3943" t="str">
            <v xml:space="preserve">IODO + IODETO DE POTASSIO + ACIDO BORICO E SALICILICO + FUCSINA SOL. 30ML</v>
          </cell>
          <cell r="D3943" t="str">
            <v xml:space="preserve">FUNGOL SOL. 30ML</v>
          </cell>
          <cell r="E3943" t="str">
            <v>SANOFI-AVENTIS</v>
          </cell>
          <cell r="F3943" t="n">
            <v>30</v>
          </cell>
          <cell r="G3943" t="str">
            <v>ML</v>
          </cell>
          <cell r="H3943" t="str">
            <v>SIM</v>
          </cell>
          <cell r="I3943" t="n">
            <v>0.18844726645508988</v>
          </cell>
        </row>
        <row r="3944">
          <cell r="A3944" t="n">
            <v>90309766</v>
          </cell>
          <cell r="B3944" t="n">
            <v>20</v>
          </cell>
          <cell r="C3944" t="str">
            <v xml:space="preserve">SULFATO DE ATROPINA 0,25 MGML SOL INJ CX 50 AMP X 1 ML</v>
          </cell>
          <cell r="D3944" t="str">
            <v xml:space="preserve">ATROFARMA 0,25 MGML SOL INJ CX 50 AMP X 1 ML</v>
          </cell>
          <cell r="E3944" t="str">
            <v>FARMACE</v>
          </cell>
          <cell r="F3944" t="n">
            <v>1</v>
          </cell>
          <cell r="G3944" t="str">
            <v>AMP</v>
          </cell>
          <cell r="H3944" t="str">
            <v>NÃO</v>
          </cell>
          <cell r="I3944" t="n">
            <v>0.72877300001691403</v>
          </cell>
        </row>
        <row r="3945">
          <cell r="A3945" t="n">
            <v>90251407</v>
          </cell>
          <cell r="B3945" t="n">
            <v>20</v>
          </cell>
          <cell r="C3945" t="str">
            <v xml:space="preserve">DEXAMETASONA+SULFATO DE NEOMICINA+SULFATO DE POLIMIXINA B 1 MG + 3,5 MG + 6000 UI)G POM OFT CT BG AL X 3,5 G</v>
          </cell>
          <cell r="D3945" t="str">
            <v xml:space="preserve">MAXINON 1 MG + 3,5 MG + 6000 UI)G POM OFT CT BG AL X 3,5 G</v>
          </cell>
          <cell r="E3945" t="str">
            <v xml:space="preserve">UNIAO QUIMICA</v>
          </cell>
          <cell r="F3945" t="n">
            <v>3.5</v>
          </cell>
          <cell r="G3945" t="str">
            <v>G</v>
          </cell>
          <cell r="H3945" t="str">
            <v>SIM</v>
          </cell>
          <cell r="I3945" t="n">
            <v>5.7978153417599998</v>
          </cell>
        </row>
        <row r="3946">
          <cell r="A3946" t="n">
            <v>90141547</v>
          </cell>
          <cell r="B3946" t="n">
            <v>20</v>
          </cell>
          <cell r="C3946" t="str">
            <v xml:space="preserve">LEVOTIROXINA SÓDICA 25 MCG CX. 30 CP.</v>
          </cell>
          <cell r="D3946" t="str">
            <v xml:space="preserve">LEVOID 25 MCG CX. 30 CP.</v>
          </cell>
          <cell r="E3946" t="str">
            <v xml:space="preserve">ACHÉ LABORATÓRIOS FARMACÊUTICO</v>
          </cell>
          <cell r="F3946" t="n">
            <v>1</v>
          </cell>
          <cell r="G3946" t="str">
            <v>COM</v>
          </cell>
          <cell r="H3946" t="str">
            <v>NÃO</v>
          </cell>
          <cell r="I3946" t="n">
            <v>0.3623132732142858</v>
          </cell>
        </row>
        <row r="3947">
          <cell r="A3947" t="n">
            <v>92388787</v>
          </cell>
          <cell r="B3947" t="n">
            <v>20</v>
          </cell>
          <cell r="C3947" t="str">
            <v xml:space="preserve">SULFAMETOXAZOL + TRIMETOPRIMA</v>
          </cell>
          <cell r="D3947" t="str">
            <v>BACTERACIN</v>
          </cell>
          <cell r="E3947" t="str">
            <v xml:space="preserve">TEUTO BRAS.</v>
          </cell>
          <cell r="F3947" t="n">
            <v>1</v>
          </cell>
          <cell r="G3947" t="str">
            <v>COM</v>
          </cell>
          <cell r="H3947" t="str">
            <v>NÃO</v>
          </cell>
          <cell r="I3947" t="n">
            <v>0.82350461353162241</v>
          </cell>
        </row>
        <row r="3948">
          <cell r="A3948" t="n">
            <v>90197011</v>
          </cell>
          <cell r="B3948" t="n">
            <v>20</v>
          </cell>
          <cell r="C3948" t="str">
            <v xml:space="preserve">NORFLOXACINO - 400MG</v>
          </cell>
          <cell r="D3948" t="str">
            <v xml:space="preserve">FLOXACIN - 400MG</v>
          </cell>
          <cell r="E3948" t="str">
            <v xml:space="preserve">MERCK SHARP &amp; DOHME</v>
          </cell>
          <cell r="F3948" t="n">
            <v>1</v>
          </cell>
          <cell r="G3948" t="str">
            <v>COM</v>
          </cell>
          <cell r="H3948" t="str">
            <v>NÃO</v>
          </cell>
          <cell r="I3948" t="n">
            <v>2.8704401166001863</v>
          </cell>
        </row>
        <row r="3949">
          <cell r="A3949" t="n">
            <v>90306422</v>
          </cell>
          <cell r="B3949" t="n">
            <v>20</v>
          </cell>
          <cell r="C3949" t="str">
            <v xml:space="preserve">SOLUÇÃO DE GLICOSE 5% SOL. INJ. CX. 40 BOLSA SIST. FECH. X 250 ML</v>
          </cell>
          <cell r="D3949" t="str">
            <v xml:space="preserve">SOLUÇÃO DE GLICOSE 5% SOL. INJ. CX. 40 BOLSA SIST. FECH. X 250 ML</v>
          </cell>
          <cell r="E3949" t="str">
            <v xml:space="preserve">LABORATORIO SANOBIOL</v>
          </cell>
          <cell r="F3949" t="n">
            <v>1</v>
          </cell>
          <cell r="G3949" t="str">
            <v>UN</v>
          </cell>
          <cell r="H3949" t="str">
            <v>NÃO</v>
          </cell>
          <cell r="I3949" t="n">
            <v>5.7192270270517183</v>
          </cell>
        </row>
        <row r="3950">
          <cell r="A3950" t="n">
            <v>92256015</v>
          </cell>
          <cell r="B3950" t="n">
            <v>20</v>
          </cell>
          <cell r="C3950" t="str">
            <v xml:space="preserve">CLORETO DE SÓDIO 0,9% SOL. INJ. FR. X 250 ML</v>
          </cell>
          <cell r="D3950" t="str">
            <v xml:space="preserve">SOLUÇÃO FISIOLÓGICA 0,9% SOL. INJ. FR. X 250 ML</v>
          </cell>
          <cell r="E3950" t="str">
            <v>DARROW</v>
          </cell>
          <cell r="F3950" t="n">
            <v>1</v>
          </cell>
          <cell r="G3950" t="str">
            <v>FR</v>
          </cell>
          <cell r="H3950" t="str">
            <v>NÃO</v>
          </cell>
          <cell r="I3950" t="n">
            <v>2.8546174973531482</v>
          </cell>
        </row>
        <row r="3951">
          <cell r="A3951" t="n">
            <v>92456006</v>
          </cell>
          <cell r="B3951" t="n">
            <v>20</v>
          </cell>
          <cell r="C3951" t="str">
            <v xml:space="preserve">LORAZEPAM - 1MG</v>
          </cell>
          <cell r="D3951" t="str">
            <v xml:space="preserve">LORAZEPAM - 1MG</v>
          </cell>
          <cell r="E3951" t="str">
            <v xml:space="preserve">EMS SA</v>
          </cell>
          <cell r="F3951" t="n">
            <v>1</v>
          </cell>
          <cell r="G3951" t="str">
            <v>COM</v>
          </cell>
          <cell r="H3951" t="str">
            <v>NÃO</v>
          </cell>
          <cell r="I3951" t="n">
            <v>0.35581868735245215</v>
          </cell>
        </row>
        <row r="3952">
          <cell r="A3952" t="n">
            <v>90249607</v>
          </cell>
          <cell r="B3952" t="n">
            <v>20</v>
          </cell>
          <cell r="C3952" t="str">
            <v xml:space="preserve">CLORIDRATO DE FLUOXETINA - 20MG</v>
          </cell>
          <cell r="D3952" t="str">
            <v xml:space="preserve">CLORIDRATO DE FLUOXETINA - 20MG</v>
          </cell>
          <cell r="E3952" t="str">
            <v>SANDOZ</v>
          </cell>
          <cell r="F3952" t="n">
            <v>1</v>
          </cell>
          <cell r="G3952" t="str">
            <v>CAP</v>
          </cell>
          <cell r="H3952" t="str">
            <v>NÃO</v>
          </cell>
          <cell r="I3952" t="n">
            <v>1.4171742000000001</v>
          </cell>
        </row>
        <row r="3953">
          <cell r="A3953" t="n">
            <v>92468462</v>
          </cell>
          <cell r="B3953" t="n">
            <v>20</v>
          </cell>
          <cell r="C3953" t="str">
            <v xml:space="preserve">AMOXICILINA - 500MG</v>
          </cell>
          <cell r="D3953" t="str">
            <v xml:space="preserve">AMOXICILINA - 500MG</v>
          </cell>
          <cell r="E3953" t="str">
            <v>GERMED</v>
          </cell>
          <cell r="F3953" t="n">
            <v>1</v>
          </cell>
          <cell r="G3953" t="str">
            <v>CAP</v>
          </cell>
          <cell r="H3953" t="str">
            <v>NÃO</v>
          </cell>
          <cell r="I3953" t="n">
            <v>0.80942405103801207</v>
          </cell>
        </row>
        <row r="3954">
          <cell r="A3954" t="n">
            <v>90132564</v>
          </cell>
          <cell r="B3954" t="n">
            <v>20</v>
          </cell>
          <cell r="C3954" t="str">
            <v xml:space="preserve">TIAMINA + RIBOFLAVINA + NICOTINAMIDA + PIRIDOXINA + BIOTINA + DEXPANTENOL</v>
          </cell>
          <cell r="D3954" t="str">
            <v xml:space="preserve">BENEROC JUNIOR SOL. ORAL FR. GTS X 20ML</v>
          </cell>
          <cell r="E3954" t="str">
            <v>BAYER</v>
          </cell>
          <cell r="F3954" t="n">
            <v>400</v>
          </cell>
          <cell r="G3954" t="str">
            <v>GTS</v>
          </cell>
          <cell r="H3954" t="str">
            <v>SIM</v>
          </cell>
          <cell r="I3954" t="n">
            <v>0.031407877742514981</v>
          </cell>
        </row>
        <row r="3955">
          <cell r="A3955" t="n">
            <v>90249437</v>
          </cell>
          <cell r="B3955" t="n">
            <v>20</v>
          </cell>
          <cell r="C3955" t="str">
            <v xml:space="preserve">CAPTOPRIL - 25MG</v>
          </cell>
          <cell r="D3955" t="str">
            <v xml:space="preserve">CAPTOPRIL - 25MG</v>
          </cell>
          <cell r="E3955" t="str">
            <v>SANDOZ</v>
          </cell>
          <cell r="F3955" t="n">
            <v>1</v>
          </cell>
          <cell r="G3955" t="str">
            <v>COM</v>
          </cell>
          <cell r="H3955" t="str">
            <v>NÃO</v>
          </cell>
          <cell r="I3955" t="n">
            <v>0.62613470773312796</v>
          </cell>
        </row>
        <row r="3956">
          <cell r="A3956" t="n">
            <v>92414745</v>
          </cell>
          <cell r="B3956" t="n">
            <v>20</v>
          </cell>
          <cell r="C3956" t="str">
            <v xml:space="preserve">FERRO QUELATO GLICINATO FOLICO - 5 ML</v>
          </cell>
          <cell r="D3956" t="str">
            <v xml:space="preserve">NEUTROFER FOLICO - 5 ML</v>
          </cell>
          <cell r="E3956" t="str">
            <v xml:space="preserve">SIGMA PHARMA</v>
          </cell>
          <cell r="F3956" t="n">
            <v>1</v>
          </cell>
          <cell r="G3956" t="str">
            <v>AMP</v>
          </cell>
          <cell r="H3956" t="str">
            <v>NÃO</v>
          </cell>
          <cell r="I3956" t="n">
            <v>1.4070582136157337</v>
          </cell>
        </row>
        <row r="3957">
          <cell r="A3957" t="n">
            <v>90224710</v>
          </cell>
          <cell r="B3957" t="n">
            <v>20</v>
          </cell>
          <cell r="C3957" t="str">
            <v>ACETILCISTEÍNA</v>
          </cell>
          <cell r="D3957" t="str">
            <v xml:space="preserve">ACETILCISTEÍNA 200 MG (40 MGG) GRAN. CX. 16 ENV. X 5 G</v>
          </cell>
          <cell r="E3957" t="str">
            <v xml:space="preserve">PRATI DONADUZZI</v>
          </cell>
          <cell r="F3957" t="n">
            <v>1</v>
          </cell>
          <cell r="G3957" t="str">
            <v>UN</v>
          </cell>
          <cell r="H3957" t="str">
            <v>NÃO</v>
          </cell>
          <cell r="I3957" t="n">
            <v>1.4050846886307835</v>
          </cell>
        </row>
        <row r="3958">
          <cell r="A3958" t="n">
            <v>90270320</v>
          </cell>
          <cell r="B3958" t="n">
            <v>20</v>
          </cell>
          <cell r="C3958" t="str">
            <v xml:space="preserve">CLORIDRATO DE IMIPRAMINA - 25MG</v>
          </cell>
          <cell r="D3958" t="str">
            <v xml:space="preserve">IMIPRA - 25MG</v>
          </cell>
          <cell r="E3958" t="str">
            <v>CRISTALIA</v>
          </cell>
          <cell r="F3958" t="n">
            <v>1</v>
          </cell>
          <cell r="G3958" t="str">
            <v>COM</v>
          </cell>
          <cell r="H3958" t="str">
            <v>NÃO</v>
          </cell>
          <cell r="I3958" t="n">
            <v>0.3723098100490419</v>
          </cell>
        </row>
        <row r="3959">
          <cell r="A3959" t="n">
            <v>90216571</v>
          </cell>
          <cell r="B3959" t="n">
            <v>20</v>
          </cell>
          <cell r="C3959" t="str">
            <v xml:space="preserve">BROMAZEPAM - 6MG</v>
          </cell>
          <cell r="D3959" t="str">
            <v xml:space="preserve">LEXFAST - 6MG</v>
          </cell>
          <cell r="E3959" t="str">
            <v xml:space="preserve">SIGMA PHARMA</v>
          </cell>
          <cell r="F3959" t="n">
            <v>1</v>
          </cell>
          <cell r="G3959" t="str">
            <v>COM</v>
          </cell>
          <cell r="H3959" t="str">
            <v>NÃO</v>
          </cell>
          <cell r="I3959" t="n">
            <v>1.3819466206706592</v>
          </cell>
        </row>
        <row r="3960">
          <cell r="A3960" t="n">
            <v>92264760</v>
          </cell>
          <cell r="B3960" t="n">
            <v>20</v>
          </cell>
          <cell r="C3960" t="str">
            <v xml:space="preserve">POLIVITAMINICOS E POLIMINERAIS</v>
          </cell>
          <cell r="D3960" t="str">
            <v>MATERNA</v>
          </cell>
          <cell r="E3960" t="str">
            <v>WYETH</v>
          </cell>
          <cell r="F3960" t="n">
            <v>1</v>
          </cell>
          <cell r="G3960" t="str">
            <v>DRG</v>
          </cell>
          <cell r="H3960" t="str">
            <v>NÃO</v>
          </cell>
          <cell r="I3960" t="n">
            <v>1.3819466206706592</v>
          </cell>
        </row>
        <row r="3961">
          <cell r="A3961" t="n">
            <v>92470840</v>
          </cell>
          <cell r="B3961" t="n">
            <v>20</v>
          </cell>
          <cell r="C3961" t="str">
            <v xml:space="preserve">DICLOFENACO POTASSICO - 15MGML  15ML GTS</v>
          </cell>
          <cell r="D3961" t="str">
            <v xml:space="preserve">FENAFLAN - 15MGML  15ML GTS</v>
          </cell>
          <cell r="E3961" t="str">
            <v xml:space="preserve">TEUTO BRAS.</v>
          </cell>
          <cell r="F3961" t="n">
            <v>300</v>
          </cell>
          <cell r="G3961" t="str">
            <v>GTS</v>
          </cell>
          <cell r="H3961" t="str">
            <v>SIM</v>
          </cell>
          <cell r="I3961" t="n">
            <v>0.044116318582051194</v>
          </cell>
        </row>
        <row r="3962">
          <cell r="A3962" t="n">
            <v>90659015</v>
          </cell>
          <cell r="B3962" t="n">
            <v>20</v>
          </cell>
          <cell r="C3962" t="str">
            <v xml:space="preserve">NIMESULIDA - 100MG</v>
          </cell>
          <cell r="D3962" t="str">
            <v xml:space="preserve">SCAFLAM - 100MG</v>
          </cell>
          <cell r="E3962" t="str">
            <v xml:space="preserve">SCHERING PLOUGHMANTECORP</v>
          </cell>
          <cell r="F3962" t="n">
            <v>1</v>
          </cell>
          <cell r="G3962" t="str">
            <v>COM</v>
          </cell>
          <cell r="H3962" t="str">
            <v>NÃO</v>
          </cell>
          <cell r="I3962" t="n">
            <v>2.7481893024700605</v>
          </cell>
        </row>
        <row r="3963">
          <cell r="A3963" t="n">
            <v>90152867</v>
          </cell>
          <cell r="B3963" t="n">
            <v>20</v>
          </cell>
          <cell r="C3963" t="str">
            <v xml:space="preserve">ESPIRONOLACTONA - 50MG</v>
          </cell>
          <cell r="D3963" t="str">
            <v xml:space="preserve">ESPIRONOLACTONA - 50MG</v>
          </cell>
          <cell r="E3963" t="str">
            <v>EUROFARMA</v>
          </cell>
          <cell r="F3963" t="n">
            <v>1</v>
          </cell>
          <cell r="G3963" t="str">
            <v>COM</v>
          </cell>
          <cell r="H3963" t="str">
            <v>NÃO</v>
          </cell>
          <cell r="I3963" t="n">
            <v>0.91099339577799876</v>
          </cell>
        </row>
        <row r="3964">
          <cell r="A3964" t="n">
            <v>90047060</v>
          </cell>
          <cell r="B3964" t="n">
            <v>20</v>
          </cell>
          <cell r="C3964" t="str">
            <v xml:space="preserve">CLORIDRATO DE CIPROFLOXACINO 500 MG CX. 300 CP. REV.</v>
          </cell>
          <cell r="D3964" t="str">
            <v xml:space="preserve">CIPRIX 500 MG CX. 300 CP. REV.</v>
          </cell>
          <cell r="E3964" t="str">
            <v>GEOLAB</v>
          </cell>
          <cell r="F3964" t="n">
            <v>1</v>
          </cell>
          <cell r="G3964" t="str">
            <v>COM</v>
          </cell>
          <cell r="H3964" t="str">
            <v>NÃO</v>
          </cell>
          <cell r="I3964" t="n">
            <v>2.729074894967134</v>
          </cell>
        </row>
        <row r="3965">
          <cell r="A3965" t="n">
            <v>90130197</v>
          </cell>
          <cell r="B3965" t="n">
            <v>20</v>
          </cell>
          <cell r="C3965" t="str">
            <v xml:space="preserve">HIDROCLOROTIAZIDA 25 MG CX. 20 CP.</v>
          </cell>
          <cell r="D3965" t="str">
            <v xml:space="preserve">DIURETIC 25 MG CX. 20 CP.</v>
          </cell>
          <cell r="E3965" t="str">
            <v>ROYTON</v>
          </cell>
          <cell r="F3965" t="n">
            <v>1</v>
          </cell>
          <cell r="G3965" t="str">
            <v>COM</v>
          </cell>
          <cell r="H3965" t="str">
            <v>NÃO</v>
          </cell>
          <cell r="I3965" t="n">
            <v>0.25959447764622462</v>
          </cell>
        </row>
        <row r="3966">
          <cell r="A3966" t="n">
            <v>92455913</v>
          </cell>
          <cell r="B3966" t="n">
            <v>20</v>
          </cell>
          <cell r="C3966" t="str">
            <v xml:space="preserve">METILDOPA - 500MG</v>
          </cell>
          <cell r="D3966" t="str">
            <v xml:space="preserve">METILDOPA - 500MG</v>
          </cell>
          <cell r="E3966" t="str">
            <v xml:space="preserve">EMS SA</v>
          </cell>
          <cell r="F3966" t="n">
            <v>1</v>
          </cell>
          <cell r="G3966" t="str">
            <v>COM</v>
          </cell>
          <cell r="H3966" t="str">
            <v>NÃO</v>
          </cell>
          <cell r="I3966" t="n">
            <v>1.0874574844341618</v>
          </cell>
        </row>
        <row r="3967">
          <cell r="A3967" t="n">
            <v>92469051</v>
          </cell>
          <cell r="B3967" t="n">
            <v>20</v>
          </cell>
          <cell r="C3967" t="str">
            <v xml:space="preserve">DIPIRONA SODICA - 500MG  20ML</v>
          </cell>
          <cell r="D3967" t="str">
            <v xml:space="preserve">DIPIRONA SODICA - 500MG  20ML</v>
          </cell>
          <cell r="E3967" t="str">
            <v>MEDLEY</v>
          </cell>
          <cell r="F3967" t="n">
            <v>400</v>
          </cell>
          <cell r="G3967" t="str">
            <v>GTS</v>
          </cell>
          <cell r="H3967" t="str">
            <v>SIM</v>
          </cell>
          <cell r="I3967" t="n">
            <v>0.0294108790547008</v>
          </cell>
        </row>
        <row r="3968">
          <cell r="A3968" t="n">
            <v>90156994</v>
          </cell>
          <cell r="B3968" t="n">
            <v>20</v>
          </cell>
          <cell r="C3968" t="str">
            <v xml:space="preserve">MIDAZOLAM 15 MG CX. 20 CP. REV.</v>
          </cell>
          <cell r="D3968" t="str">
            <v xml:space="preserve">MALEATO DE MIDAZOLAM 15 MG CX. 20 CP. REV.</v>
          </cell>
          <cell r="E3968" t="str">
            <v>FARMASA</v>
          </cell>
          <cell r="F3968" t="n">
            <v>1</v>
          </cell>
          <cell r="G3968" t="str">
            <v>COM</v>
          </cell>
          <cell r="H3968" t="str">
            <v>NÃO</v>
          </cell>
          <cell r="I3968" t="n">
            <v>1.7968544356777056</v>
          </cell>
        </row>
        <row r="3969">
          <cell r="A3969" t="n">
            <v>90137949</v>
          </cell>
          <cell r="B3969" t="n">
            <v>20</v>
          </cell>
          <cell r="C3969" t="str">
            <v xml:space="preserve">MALEATO DE DEXCLORFENIRAMINA+BETAMETASONA</v>
          </cell>
          <cell r="D3969" t="str">
            <v xml:space="preserve">CELESTAMINE XPE. FR. PLÁST. X 120 ML + DOS.</v>
          </cell>
          <cell r="E3969" t="str">
            <v xml:space="preserve">SCHERING PLOUGHMANTECORP</v>
          </cell>
          <cell r="F3969" t="n">
            <v>120</v>
          </cell>
          <cell r="G3969" t="str">
            <v>ML</v>
          </cell>
          <cell r="H3969" t="str">
            <v>SIM</v>
          </cell>
          <cell r="I3969" t="n">
            <v>0.33487568506248483</v>
          </cell>
        </row>
        <row r="3970">
          <cell r="A3970" t="n">
            <v>92267742</v>
          </cell>
          <cell r="B3970" t="n">
            <v>20</v>
          </cell>
          <cell r="C3970" t="str">
            <v xml:space="preserve">INDAPAMIDA 2,5 MG CX. 30 DRG</v>
          </cell>
          <cell r="D3970" t="str">
            <v xml:space="preserve">NATRILIX 2,5 MG CX. 30 DRG</v>
          </cell>
          <cell r="E3970" t="str">
            <v>SERVIER</v>
          </cell>
          <cell r="F3970" t="n">
            <v>1</v>
          </cell>
          <cell r="G3970" t="str">
            <v>DRG</v>
          </cell>
          <cell r="H3970" t="str">
            <v>NÃO</v>
          </cell>
          <cell r="I3970" t="n">
            <v>1.0683999993366915</v>
          </cell>
        </row>
        <row r="3971">
          <cell r="A3971" t="n">
            <v>92460690</v>
          </cell>
          <cell r="B3971" t="n">
            <v>20</v>
          </cell>
          <cell r="C3971" t="str">
            <v xml:space="preserve">LOSARTANA POTASSICA - 100MG</v>
          </cell>
          <cell r="D3971" t="str">
            <v xml:space="preserve">ARADOIS - 100MG</v>
          </cell>
          <cell r="E3971" t="str">
            <v xml:space="preserve">BIOLAB SANUS</v>
          </cell>
          <cell r="F3971" t="n">
            <v>1</v>
          </cell>
          <cell r="G3971" t="str">
            <v>COM</v>
          </cell>
          <cell r="H3971" t="str">
            <v>NÃO</v>
          </cell>
          <cell r="I3971" t="n">
            <v>2.6707962041232252</v>
          </cell>
        </row>
        <row r="3972">
          <cell r="A3972" t="n">
            <v>90147600</v>
          </cell>
          <cell r="B3972" t="n">
            <v>20</v>
          </cell>
          <cell r="C3972" t="str">
            <v xml:space="preserve">CLORIDRATO DE FLUOXETINA - 10MG</v>
          </cell>
          <cell r="D3972" t="str">
            <v xml:space="preserve">CLORIDRATO DE FLUOXETINA - 10MG</v>
          </cell>
          <cell r="E3972" t="str">
            <v xml:space="preserve">EMS SA</v>
          </cell>
          <cell r="F3972" t="n">
            <v>1</v>
          </cell>
          <cell r="G3972" t="str">
            <v>CAP</v>
          </cell>
          <cell r="H3972" t="str">
            <v>NÃO</v>
          </cell>
          <cell r="I3972" t="n">
            <v>0.88676972574927682</v>
          </cell>
        </row>
        <row r="3973">
          <cell r="A3973" t="n">
            <v>90135881</v>
          </cell>
          <cell r="B3973" t="n">
            <v>20</v>
          </cell>
          <cell r="C3973" t="str">
            <v xml:space="preserve">FITOMENADIONA 10 MGML SOL. INJ. CX. 100 AMP. X 1 ML</v>
          </cell>
          <cell r="D3973" t="str">
            <v>VIKATRON</v>
          </cell>
          <cell r="E3973" t="str">
            <v>ARISTON</v>
          </cell>
          <cell r="F3973" t="n">
            <v>1</v>
          </cell>
          <cell r="G3973" t="str">
            <v>AMP</v>
          </cell>
          <cell r="H3973" t="str">
            <v>NÃO</v>
          </cell>
          <cell r="I3973" t="n">
            <v>2.6539429100400715</v>
          </cell>
        </row>
        <row r="3974">
          <cell r="A3974" t="n">
            <v>92377270</v>
          </cell>
          <cell r="B3974" t="n">
            <v>20</v>
          </cell>
          <cell r="C3974" t="str">
            <v xml:space="preserve">AMOXICILINA - 400MG  100ML SUSP.</v>
          </cell>
          <cell r="D3974" t="str">
            <v xml:space="preserve">AMOXIL BD - 400MG  100ML SUSP.</v>
          </cell>
          <cell r="E3974" t="str">
            <v>GLAXOSMITKLINE</v>
          </cell>
          <cell r="F3974" t="n">
            <v>100</v>
          </cell>
          <cell r="G3974" t="str">
            <v>ML</v>
          </cell>
          <cell r="H3974" t="str">
            <v>SIM</v>
          </cell>
          <cell r="I3974" t="n">
            <v>0.31148841891283396</v>
          </cell>
        </row>
        <row r="3975">
          <cell r="A3975" t="n">
            <v>92466478</v>
          </cell>
          <cell r="B3975" t="n">
            <v>20</v>
          </cell>
          <cell r="C3975" t="str">
            <v xml:space="preserve">CEFALEXINA - 500MG</v>
          </cell>
          <cell r="D3975" t="str">
            <v xml:space="preserve">CEFALEXINA - 500MG</v>
          </cell>
          <cell r="E3975" t="str">
            <v xml:space="preserve">TEUTO BRAS.</v>
          </cell>
          <cell r="F3975" t="n">
            <v>1</v>
          </cell>
          <cell r="G3975" t="str">
            <v>COM</v>
          </cell>
          <cell r="H3975" t="str">
            <v>NÃO</v>
          </cell>
          <cell r="I3975" t="n">
            <v>1.754799027758065</v>
          </cell>
        </row>
        <row r="3976">
          <cell r="A3976" t="n">
            <v>90289617</v>
          </cell>
          <cell r="B3976" t="n">
            <v>20</v>
          </cell>
          <cell r="C3976" t="str">
            <v xml:space="preserve">CLORIDRATO DE TRAMADOL 100 MGML SOL. ORAL FR. PLÁST. GTS. X 10 ML</v>
          </cell>
          <cell r="D3976" t="str">
            <v xml:space="preserve">CLORIDRATO DE TRAMADOL 100 MGML SOL. ORAL FR. PLÁST. GTS. X 10 ML</v>
          </cell>
          <cell r="E3976" t="str">
            <v xml:space="preserve">NEO QUIMICA</v>
          </cell>
          <cell r="F3976" t="n">
            <v>200</v>
          </cell>
          <cell r="G3976" t="str">
            <v>GTS</v>
          </cell>
          <cell r="H3976" t="str">
            <v>SIM</v>
          </cell>
          <cell r="I3976" t="n">
            <v>0.23919830390434468</v>
          </cell>
        </row>
        <row r="3977">
          <cell r="A3977" t="n">
            <v>92388108</v>
          </cell>
          <cell r="B3977" t="n">
            <v>20</v>
          </cell>
          <cell r="C3977" t="str">
            <v xml:space="preserve">BESILATO DE ANLODIPINO - 5MG</v>
          </cell>
          <cell r="D3977" t="str">
            <v xml:space="preserve">BESILATO DE ANLODIPINO - 5MG</v>
          </cell>
          <cell r="E3977" t="str">
            <v xml:space="preserve">MERCK S.A.</v>
          </cell>
          <cell r="F3977" t="n">
            <v>1</v>
          </cell>
          <cell r="G3977" t="str">
            <v>COM</v>
          </cell>
          <cell r="H3977" t="str">
            <v>NÃO</v>
          </cell>
          <cell r="I3977" t="n">
            <v>1.3074066157927575</v>
          </cell>
        </row>
        <row r="3978">
          <cell r="A3978" t="n">
            <v>90885031</v>
          </cell>
          <cell r="B3978" t="n">
            <v>20</v>
          </cell>
          <cell r="C3978" t="str">
            <v xml:space="preserve">LORATADINA + CLORIDRATO DE PSEUDOEFEDRINA - 60ML XPE</v>
          </cell>
          <cell r="D3978" t="str">
            <v xml:space="preserve">CLARITIN D - 60ML XPE</v>
          </cell>
          <cell r="E3978" t="str">
            <v xml:space="preserve">SCHERING PLOUGHMANTECORP</v>
          </cell>
          <cell r="F3978" t="n">
            <v>60</v>
          </cell>
          <cell r="G3978" t="str">
            <v>ML</v>
          </cell>
          <cell r="H3978" t="str">
            <v>SIM</v>
          </cell>
          <cell r="I3978" t="n">
            <v>0.52286007208356977</v>
          </cell>
        </row>
        <row r="3979">
          <cell r="A3979" t="n">
            <v>92457819</v>
          </cell>
          <cell r="B3979" t="n">
            <v>20</v>
          </cell>
          <cell r="C3979" t="str">
            <v xml:space="preserve">DICLOFENACO RESINATO - 15MG GTS</v>
          </cell>
          <cell r="D3979" t="str">
            <v xml:space="preserve">DICLOFENACO RESINATO - 15MG GTS</v>
          </cell>
          <cell r="E3979" t="str">
            <v xml:space="preserve">TEUTO BRAS.</v>
          </cell>
          <cell r="F3979" t="n">
            <v>400</v>
          </cell>
          <cell r="G3979" t="str">
            <v>GTS</v>
          </cell>
          <cell r="H3979" t="str">
            <v>SIM</v>
          </cell>
          <cell r="I3979" t="n">
            <v>0.016188481020760242</v>
          </cell>
        </row>
        <row r="3980">
          <cell r="A3980" t="n">
            <v>90153847</v>
          </cell>
          <cell r="B3980" t="n">
            <v>20</v>
          </cell>
          <cell r="C3980" t="str">
            <v xml:space="preserve">LOSARTANA POTÁSSICA 50 MG  CX.30 CP. REV.</v>
          </cell>
          <cell r="D3980" t="str">
            <v xml:space="preserve">ZART 50 MG  CX.30 CP. REV.</v>
          </cell>
          <cell r="E3980" t="str">
            <v>EUROFARMA</v>
          </cell>
          <cell r="F3980" t="n">
            <v>1</v>
          </cell>
          <cell r="G3980" t="str">
            <v>COM</v>
          </cell>
          <cell r="H3980" t="str">
            <v>NÃO</v>
          </cell>
          <cell r="I3980" t="n">
            <v>1.0358180104297772</v>
          </cell>
        </row>
        <row r="3981">
          <cell r="A3981" t="n">
            <v>92436226</v>
          </cell>
          <cell r="B3981" t="n">
            <v>20</v>
          </cell>
          <cell r="C3981" t="str">
            <v xml:space="preserve">DICLOFENACO - 100MG</v>
          </cell>
          <cell r="D3981" t="str">
            <v xml:space="preserve">VOLTAFLEX AP - 100MG</v>
          </cell>
          <cell r="E3981" t="str">
            <v xml:space="preserve">EMS SA</v>
          </cell>
          <cell r="F3981" t="n">
            <v>1</v>
          </cell>
          <cell r="G3981" t="str">
            <v>COM</v>
          </cell>
          <cell r="H3981" t="str">
            <v>NÃO</v>
          </cell>
          <cell r="I3981" t="n">
            <v>1.711729336967067</v>
          </cell>
        </row>
        <row r="3982">
          <cell r="A3982" t="n">
            <v>92394213</v>
          </cell>
          <cell r="B3982" t="n">
            <v>20</v>
          </cell>
          <cell r="C3982" t="str">
            <v xml:space="preserve">ÁCIDO ASCÓRBICO 1 G CX. 20 CP. EFERV.</v>
          </cell>
          <cell r="D3982" t="str">
            <v xml:space="preserve">CEBION 1 G CX. 20 CP. EFERV.</v>
          </cell>
          <cell r="E3982" t="str">
            <v xml:space="preserve">MERCK S.A.</v>
          </cell>
          <cell r="F3982" t="n">
            <v>1</v>
          </cell>
          <cell r="G3982" t="str">
            <v xml:space="preserve">COM EFEV</v>
          </cell>
          <cell r="H3982" t="str">
            <v>NÃO</v>
          </cell>
          <cell r="I3982" t="n">
            <v>0.85566158754790278</v>
          </cell>
        </row>
        <row r="3983">
          <cell r="A3983" t="n">
            <v>90591011</v>
          </cell>
          <cell r="B3983" t="n">
            <v>20</v>
          </cell>
          <cell r="C3983" t="str">
            <v xml:space="preserve">PERICIAZINA 1% GTS PED. - 20ML</v>
          </cell>
          <cell r="D3983" t="str">
            <v xml:space="preserve">NEULEPTIL 1% GTS PED. - 20ML</v>
          </cell>
          <cell r="E3983" t="str">
            <v>SANOFI-AVENTIS</v>
          </cell>
          <cell r="F3983" t="n">
            <v>400</v>
          </cell>
          <cell r="G3983" t="str">
            <v>GTS</v>
          </cell>
          <cell r="H3983" t="str">
            <v>SIM</v>
          </cell>
          <cell r="I3983" t="n">
            <v>0.015954921317255989</v>
          </cell>
        </row>
        <row r="3984">
          <cell r="A3984" t="n">
            <v>90288858</v>
          </cell>
          <cell r="B3984" t="n">
            <v>20</v>
          </cell>
          <cell r="C3984" t="str">
            <v xml:space="preserve">CAPTOPRIL 12,5 MG CX. 30 CP.</v>
          </cell>
          <cell r="D3984" t="str">
            <v xml:space="preserve">CAPTOLAB 12,5 MG CX. 30 CP.</v>
          </cell>
          <cell r="E3984" t="str">
            <v>MULTILAB</v>
          </cell>
          <cell r="F3984" t="n">
            <v>1</v>
          </cell>
          <cell r="G3984" t="str">
            <v>COM</v>
          </cell>
          <cell r="H3984" t="str">
            <v>NÃO</v>
          </cell>
          <cell r="I3984" t="n">
            <v>0.25516516110794613</v>
          </cell>
        </row>
        <row r="3985">
          <cell r="A3985" t="n">
            <v>90270231</v>
          </cell>
          <cell r="B3985" t="n">
            <v>20</v>
          </cell>
          <cell r="C3985" t="str">
            <v xml:space="preserve">FENOBARBITAL SÓDICO 100 MG CX. 200  CP.</v>
          </cell>
          <cell r="D3985" t="str">
            <v xml:space="preserve">FENOCRIS 100 MG</v>
          </cell>
          <cell r="E3985" t="str">
            <v>CRISTALIA</v>
          </cell>
          <cell r="F3985" t="n">
            <v>1</v>
          </cell>
          <cell r="G3985" t="str">
            <v>COM</v>
          </cell>
          <cell r="H3985" t="str">
            <v>NÃO</v>
          </cell>
          <cell r="I3985" t="n">
            <v>0.24282721531140364</v>
          </cell>
        </row>
        <row r="3986">
          <cell r="A3986" t="n">
            <v>90091663</v>
          </cell>
          <cell r="B3986" t="n">
            <v>20</v>
          </cell>
          <cell r="C3986" t="str">
            <v xml:space="preserve">SULFATO DE ATROPINA 0,25 MGML SOL. INJ. CX. 100 AMP X 1 ML</v>
          </cell>
          <cell r="D3986" t="str">
            <v xml:space="preserve">SANTROPINA 0,25 MGML SOL. INJ. CX. 100 AMP X 1 ML</v>
          </cell>
          <cell r="E3986" t="str">
            <v>SANTISA</v>
          </cell>
          <cell r="F3986" t="n">
            <v>1</v>
          </cell>
          <cell r="G3986" t="str">
            <v>AMP</v>
          </cell>
          <cell r="H3986" t="str">
            <v>NÃO</v>
          </cell>
          <cell r="I3986" t="n">
            <v>0.56534179936526963</v>
          </cell>
        </row>
        <row r="3987">
          <cell r="A3987" t="n">
            <v>90164040</v>
          </cell>
          <cell r="B3987" t="n">
            <v>20</v>
          </cell>
          <cell r="C3987" t="str">
            <v xml:space="preserve">DIGOXINA 0,25 MG CX. 30 CP.</v>
          </cell>
          <cell r="D3987" t="str">
            <v xml:space="preserve">DIGOBAL 0,25 MG CX. 30 CP.</v>
          </cell>
          <cell r="E3987" t="str">
            <v>BALDACCI</v>
          </cell>
          <cell r="F3987" t="n">
            <v>1</v>
          </cell>
          <cell r="G3987" t="str">
            <v>COM</v>
          </cell>
          <cell r="H3987" t="str">
            <v>NÃO</v>
          </cell>
          <cell r="I3987" t="n">
            <v>0.36119059403892234</v>
          </cell>
        </row>
        <row r="3988">
          <cell r="A3988" t="n">
            <v>90211065</v>
          </cell>
          <cell r="B3988" t="n">
            <v>20</v>
          </cell>
          <cell r="C3988" t="str">
            <v>PARACETAMOL</v>
          </cell>
          <cell r="D3988" t="str">
            <v xml:space="preserve">CEFABRINA 750 MG CX. 100  CP.</v>
          </cell>
          <cell r="E3988" t="str">
            <v xml:space="preserve">NEO QUIMICA</v>
          </cell>
          <cell r="F3988" t="n">
            <v>1</v>
          </cell>
          <cell r="G3988" t="str">
            <v>COM</v>
          </cell>
          <cell r="H3988" t="str">
            <v>NÃO</v>
          </cell>
          <cell r="I3988" t="n">
            <v>0.72238118807784468</v>
          </cell>
        </row>
        <row r="3989">
          <cell r="A3989" t="n">
            <v>90278011</v>
          </cell>
          <cell r="B3989" t="n">
            <v>20</v>
          </cell>
          <cell r="C3989" t="str">
            <v xml:space="preserve">HIDROXIDO DE ALUMINIO - 120ML</v>
          </cell>
          <cell r="D3989" t="str">
            <v xml:space="preserve">LEITE MAGNESIA PHILLIPS HORT -120ML</v>
          </cell>
          <cell r="E3989" t="str">
            <v>GLAXOSMITKLINE</v>
          </cell>
          <cell r="F3989" t="n">
            <v>120</v>
          </cell>
          <cell r="G3989" t="str">
            <v>ML</v>
          </cell>
          <cell r="H3989" t="str">
            <v>SIM</v>
          </cell>
          <cell r="I3989" t="n">
            <v>0.0294108790547008</v>
          </cell>
        </row>
        <row r="3990">
          <cell r="A3990" t="n">
            <v>90234375</v>
          </cell>
          <cell r="B3990" t="n">
            <v>20</v>
          </cell>
          <cell r="C3990" t="str">
            <v>HIDROCLOROTIAZIDA+CAPTOPRIL</v>
          </cell>
          <cell r="D3990" t="str">
            <v xml:space="preserve">DIUREZIN C 25 MG + 50 MG. CX. 30 CP.</v>
          </cell>
          <cell r="E3990" t="str">
            <v>CAZI</v>
          </cell>
          <cell r="F3990" t="n">
            <v>1</v>
          </cell>
          <cell r="G3990" t="str">
            <v>COM</v>
          </cell>
          <cell r="H3990" t="str">
            <v>NÃO</v>
          </cell>
          <cell r="I3990" t="n">
            <v>2.4959424247165054</v>
          </cell>
        </row>
        <row r="3991">
          <cell r="A3991" t="n">
            <v>92267475</v>
          </cell>
          <cell r="B3991" t="n">
            <v>20</v>
          </cell>
          <cell r="C3991" t="str">
            <v xml:space="preserve">ACIDO ACETILSALICILICO TAMPONADO - 325MG</v>
          </cell>
          <cell r="D3991" t="str">
            <v xml:space="preserve">SOMALGIN CARDIO - 325MG</v>
          </cell>
          <cell r="E3991" t="str">
            <v xml:space="preserve">SIGMA PHARMA</v>
          </cell>
          <cell r="F3991" t="n">
            <v>1</v>
          </cell>
          <cell r="G3991" t="str">
            <v>COM</v>
          </cell>
          <cell r="H3991" t="str">
            <v>NÃO</v>
          </cell>
          <cell r="I3991" t="n">
            <v>0.71292532429365119</v>
          </cell>
        </row>
        <row r="3992">
          <cell r="A3992" t="n">
            <v>90183223</v>
          </cell>
          <cell r="B3992" t="n">
            <v>20</v>
          </cell>
          <cell r="C3992" t="str">
            <v xml:space="preserve">SULFAMETOXAZOL + TRIMETOPRIMA</v>
          </cell>
          <cell r="D3992" t="str">
            <v>BACFAR</v>
          </cell>
          <cell r="E3992" t="str">
            <v>ELOFAR</v>
          </cell>
          <cell r="F3992" t="n">
            <v>1</v>
          </cell>
          <cell r="G3992" t="str">
            <v>COM</v>
          </cell>
          <cell r="H3992" t="str">
            <v>NÃO</v>
          </cell>
          <cell r="I3992" t="n">
            <v>1.663074293602856</v>
          </cell>
        </row>
        <row r="3993">
          <cell r="A3993" t="n">
            <v>92408001</v>
          </cell>
          <cell r="B3993" t="n">
            <v>20</v>
          </cell>
          <cell r="C3993" t="str">
            <v xml:space="preserve">LORATADINA - 100ML XPE</v>
          </cell>
          <cell r="D3993" t="str">
            <v xml:space="preserve">LORATADINA - 100ML</v>
          </cell>
          <cell r="E3993" t="str">
            <v>MEDLEY</v>
          </cell>
          <cell r="F3993" t="n">
            <v>100</v>
          </cell>
          <cell r="G3993" t="str">
            <v>ML</v>
          </cell>
          <cell r="H3993" t="str">
            <v>SIM</v>
          </cell>
          <cell r="I3993" t="n">
            <v>0.22663873429064343</v>
          </cell>
        </row>
        <row r="3994">
          <cell r="A3994" t="n">
            <v>92255230</v>
          </cell>
          <cell r="B3994" t="n">
            <v>20</v>
          </cell>
          <cell r="C3994" t="str">
            <v xml:space="preserve">CLORETO DE POTASSIO + CLORETO DE SODIO + GLICOSE - 625GRA</v>
          </cell>
          <cell r="D3994" t="str">
            <v xml:space="preserve">REHIDRAT 50 LAR 7,625 GR</v>
          </cell>
          <cell r="E3994" t="str">
            <v>EUROFARMA</v>
          </cell>
          <cell r="F3994" t="n">
            <v>1</v>
          </cell>
          <cell r="G3994" t="str">
            <v>ENV</v>
          </cell>
          <cell r="H3994" t="str">
            <v>NÃO</v>
          </cell>
          <cell r="I3994" t="n">
            <v>4.9698183425815783</v>
          </cell>
        </row>
        <row r="3995">
          <cell r="A3995" t="n">
            <v>92466648</v>
          </cell>
          <cell r="B3995" t="n">
            <v>20</v>
          </cell>
          <cell r="C3995" t="str">
            <v xml:space="preserve">CETOCONAZOL + DIPROPIONATO DE BETAMETASONA - 30GRA CREME</v>
          </cell>
          <cell r="D3995" t="str">
            <v xml:space="preserve">CETOCONAZOL + DIPROPIONATO DE BETAMETASONA - 30GRA</v>
          </cell>
          <cell r="E3995" t="str">
            <v>MEDLEY</v>
          </cell>
          <cell r="F3995" t="n">
            <v>30</v>
          </cell>
          <cell r="G3995" t="str">
            <v>G</v>
          </cell>
          <cell r="H3995" t="str">
            <v>SIM</v>
          </cell>
          <cell r="I3995" t="n">
            <v>0.82559242284723355</v>
          </cell>
        </row>
        <row r="3996">
          <cell r="A3996" t="n">
            <v>92370969</v>
          </cell>
          <cell r="B3996" t="n">
            <v>20</v>
          </cell>
          <cell r="C3996" t="str">
            <v xml:space="preserve">DINITRATO DE ISOSSORBIDA - 20MG</v>
          </cell>
          <cell r="D3996" t="str">
            <v xml:space="preserve">ISOCORD - 20MG</v>
          </cell>
          <cell r="E3996" t="str">
            <v xml:space="preserve">EVOLABIS - SIF</v>
          </cell>
          <cell r="F3996" t="n">
            <v>1</v>
          </cell>
          <cell r="G3996" t="str">
            <v>CAP</v>
          </cell>
          <cell r="H3996" t="str">
            <v>NÃO</v>
          </cell>
          <cell r="I3996" t="n">
            <v>0.32978271629640737</v>
          </cell>
        </row>
        <row r="3997">
          <cell r="A3997" t="n">
            <v>92458238</v>
          </cell>
          <cell r="B3997" t="n">
            <v>20</v>
          </cell>
          <cell r="C3997" t="str">
            <v xml:space="preserve">DEXAMETASONA - 120ML ELIXIR</v>
          </cell>
          <cell r="D3997" t="str">
            <v xml:space="preserve">DEXAMETASONA - 120ML</v>
          </cell>
          <cell r="E3997" t="str">
            <v>MEDLEY</v>
          </cell>
          <cell r="F3997" t="n">
            <v>120</v>
          </cell>
          <cell r="G3997" t="str">
            <v>ML</v>
          </cell>
          <cell r="H3997" t="str">
            <v>SIM</v>
          </cell>
          <cell r="I3997" t="n">
            <v>0.10988381934643751</v>
          </cell>
        </row>
        <row r="3998">
          <cell r="A3998" t="n">
            <v>92458149</v>
          </cell>
          <cell r="B3998" t="n">
            <v>20</v>
          </cell>
          <cell r="C3998" t="str">
            <v xml:space="preserve">BESILATO DE ANLODIPINO - 5MG</v>
          </cell>
          <cell r="D3998" t="str">
            <v xml:space="preserve">BESILATO DE ANLODIPINO - 5MG</v>
          </cell>
          <cell r="E3998" t="str">
            <v>MEDLEY</v>
          </cell>
          <cell r="F3998" t="n">
            <v>1</v>
          </cell>
          <cell r="G3998" t="str">
            <v>COM</v>
          </cell>
          <cell r="H3998" t="str">
            <v>NÃO</v>
          </cell>
          <cell r="I3998" t="n">
            <v>1.6147996241334452</v>
          </cell>
        </row>
        <row r="3999">
          <cell r="A3999" t="n">
            <v>92381855</v>
          </cell>
          <cell r="B3999" t="n">
            <v>20</v>
          </cell>
          <cell r="C3999" t="str">
            <v xml:space="preserve">CITRATO DE ORFENADRINA + DIPIRONA + CAFEINA - 10ML GTS</v>
          </cell>
          <cell r="D3999" t="str">
            <v xml:space="preserve">DORICIN - 10ML GTS</v>
          </cell>
          <cell r="E3999" t="str">
            <v xml:space="preserve">EMS SA</v>
          </cell>
          <cell r="F3999" t="n">
            <v>200</v>
          </cell>
          <cell r="G3999" t="str">
            <v>GTS</v>
          </cell>
          <cell r="H3999" t="str">
            <v>SIM</v>
          </cell>
          <cell r="I3999" t="n">
            <v>0.048565443062280729</v>
          </cell>
        </row>
        <row r="4000">
          <cell r="A4000" t="n">
            <v>92470025</v>
          </cell>
          <cell r="B4000" t="n">
            <v>20</v>
          </cell>
          <cell r="C4000" t="str">
            <v xml:space="preserve">DULOXETINA 60 MG CX. 14 CAP.</v>
          </cell>
          <cell r="D4000" t="str">
            <v xml:space="preserve">CYMBALTA 60 MG CX. 14 CAP.</v>
          </cell>
          <cell r="E4000" t="str">
            <v xml:space="preserve">ELI LILLY DO BRASIL LTDA</v>
          </cell>
          <cell r="F4000" t="n">
            <v>1</v>
          </cell>
          <cell r="G4000" t="str">
            <v>CAP</v>
          </cell>
          <cell r="H4000" t="str">
            <v>NÃO</v>
          </cell>
          <cell r="I4000" t="n">
            <v>4.7622681320416262</v>
          </cell>
        </row>
        <row r="4001">
          <cell r="A4001" t="n">
            <v>90197313</v>
          </cell>
          <cell r="B4001" t="n">
            <v>20</v>
          </cell>
          <cell r="C4001" t="str">
            <v xml:space="preserve">PIRIMETAMINA 25 MG FR. X 100 CP</v>
          </cell>
          <cell r="D4001" t="str">
            <v xml:space="preserve">DARAPRIM 25 MG FR. X 100 CP</v>
          </cell>
          <cell r="E4001" t="str">
            <v>FARMOQUIMICA</v>
          </cell>
          <cell r="F4001" t="n">
            <v>1</v>
          </cell>
          <cell r="G4001" t="str">
            <v>COM</v>
          </cell>
          <cell r="H4001" t="str">
            <v>NÃO</v>
          </cell>
          <cell r="I4001" t="n">
            <v>0.089695400461002828</v>
          </cell>
        </row>
        <row r="4002">
          <cell r="A4002" t="n">
            <v>92441297</v>
          </cell>
          <cell r="B4002" t="n">
            <v>20</v>
          </cell>
          <cell r="C4002" t="str">
            <v xml:space="preserve">CLOBAZAM - 20MG</v>
          </cell>
          <cell r="D4002" t="str">
            <v xml:space="preserve">FRISIUM - 20MG</v>
          </cell>
          <cell r="E4002" t="str">
            <v>SANOFI-AVENTIS</v>
          </cell>
          <cell r="F4002" t="n">
            <v>1</v>
          </cell>
          <cell r="G4002" t="str">
            <v>COM</v>
          </cell>
          <cell r="H4002" t="str">
            <v>NÃO</v>
          </cell>
          <cell r="I4002" t="n">
            <v>1.1817591145154975</v>
          </cell>
        </row>
        <row r="4003">
          <cell r="A4003" t="n">
            <v>90146417</v>
          </cell>
          <cell r="B4003" t="n">
            <v>20</v>
          </cell>
          <cell r="C4003" t="str">
            <v>LORATADINA+PSEUDOEFEDRINA</v>
          </cell>
          <cell r="D4003" t="str">
            <v xml:space="preserve">CLORATADD D 5 MG + 120 MG CX. 12 DRG</v>
          </cell>
          <cell r="E4003" t="str">
            <v xml:space="preserve">EMS SA</v>
          </cell>
          <cell r="F4003" t="n">
            <v>1</v>
          </cell>
          <cell r="G4003" t="str">
            <v>DRG</v>
          </cell>
          <cell r="H4003" t="str">
            <v>NÃO</v>
          </cell>
          <cell r="I4003" t="n">
            <v>2.3628295638443224</v>
          </cell>
        </row>
        <row r="4004">
          <cell r="A4004" t="n">
            <v>90659031</v>
          </cell>
          <cell r="B4004" t="n">
            <v>20</v>
          </cell>
          <cell r="C4004" t="str">
            <v xml:space="preserve">NIMESULIDA - 15ML GTS</v>
          </cell>
          <cell r="D4004" t="str">
            <v xml:space="preserve">SCAFLAM - 15ML GTS</v>
          </cell>
          <cell r="E4004" t="str">
            <v xml:space="preserve">SCHERING PLOUGHMANTECORP</v>
          </cell>
          <cell r="F4004" t="n">
            <v>300</v>
          </cell>
          <cell r="G4004" t="str">
            <v>GTS</v>
          </cell>
          <cell r="H4004" t="str">
            <v>SIM</v>
          </cell>
          <cell r="I4004" t="n">
            <v>0.078519694356287459</v>
          </cell>
        </row>
        <row r="4005">
          <cell r="A4005" t="n">
            <v>92377475</v>
          </cell>
          <cell r="B4005" t="n">
            <v>20</v>
          </cell>
          <cell r="C4005" t="str">
            <v xml:space="preserve">CLORIDRATO DE DEXAMETASONA - 0,1MG100ML ELIXIR</v>
          </cell>
          <cell r="D4005" t="str">
            <v xml:space="preserve">CLORIDRATO DE DEXAMETASONA - 0,1MG100ML</v>
          </cell>
          <cell r="E4005" t="str">
            <v xml:space="preserve">TEUTO BRAS.</v>
          </cell>
          <cell r="F4005" t="n">
            <v>100</v>
          </cell>
          <cell r="G4005" t="str">
            <v>ML</v>
          </cell>
          <cell r="H4005" t="str">
            <v>SIM</v>
          </cell>
          <cell r="I4005" t="n">
            <v>0.094215335273906464</v>
          </cell>
        </row>
        <row r="4006">
          <cell r="A4006" t="n">
            <v>92455905</v>
          </cell>
          <cell r="B4006" t="n">
            <v>20</v>
          </cell>
          <cell r="C4006" t="str">
            <v xml:space="preserve">METILDOPA - 250MG</v>
          </cell>
          <cell r="D4006" t="str">
            <v xml:space="preserve">METILDOPA - 250MG</v>
          </cell>
          <cell r="E4006" t="str">
            <v xml:space="preserve">EMS SA</v>
          </cell>
          <cell r="F4006" t="n">
            <v>1</v>
          </cell>
          <cell r="G4006" t="str">
            <v>COM</v>
          </cell>
          <cell r="H4006" t="str">
            <v>NÃO</v>
          </cell>
          <cell r="I4006" t="n">
            <v>0.5845934249489827</v>
          </cell>
        </row>
        <row r="4007">
          <cell r="A4007" t="n">
            <v>90162048</v>
          </cell>
          <cell r="B4007" t="n">
            <v>20</v>
          </cell>
          <cell r="C4007" t="str">
            <v xml:space="preserve">CLORIDRATO DE IMIPRAMINA - 25MG</v>
          </cell>
          <cell r="D4007" t="str">
            <v xml:space="preserve">MEPRAMIN - 25MG</v>
          </cell>
          <cell r="E4007" t="str">
            <v xml:space="preserve">UCI - FARMA</v>
          </cell>
          <cell r="F4007" t="n">
            <v>1</v>
          </cell>
          <cell r="G4007" t="str">
            <v>DRG</v>
          </cell>
          <cell r="H4007" t="str">
            <v>NÃO</v>
          </cell>
          <cell r="I4007" t="n">
            <v>0.51918895529244924</v>
          </cell>
        </row>
        <row r="4008">
          <cell r="A4008" t="n">
            <v>90144120</v>
          </cell>
          <cell r="B4008" t="n">
            <v>20</v>
          </cell>
          <cell r="C4008" t="str">
            <v xml:space="preserve">BROMAZEPAM - 3MG</v>
          </cell>
          <cell r="D4008" t="str">
            <v xml:space="preserve">BROMAZEPAM - 3MG</v>
          </cell>
          <cell r="E4008" t="str">
            <v xml:space="preserve">EMS SA</v>
          </cell>
          <cell r="F4008" t="n">
            <v>1</v>
          </cell>
          <cell r="G4008" t="str">
            <v>COM</v>
          </cell>
          <cell r="H4008" t="str">
            <v>NÃO</v>
          </cell>
          <cell r="I4008" t="n">
            <v>0.51867663204202963</v>
          </cell>
        </row>
        <row r="4009">
          <cell r="A4009" t="n">
            <v>90145305</v>
          </cell>
          <cell r="B4009" t="n">
            <v>20</v>
          </cell>
          <cell r="C4009" t="str">
            <v xml:space="preserve">MALEATO DE DEXCLORFENIRAMINA+BETAMETASONA 2 MG + 0,25 MG CX. 20 CP.</v>
          </cell>
          <cell r="D4009" t="str">
            <v xml:space="preserve">MALEATO DE DEXCLORFENIRAMINA+BETAMETASONA 2 MG + 0,25 MG CX. 20 CP.</v>
          </cell>
          <cell r="E4009" t="str">
            <v xml:space="preserve">EMS SA</v>
          </cell>
          <cell r="F4009" t="n">
            <v>1</v>
          </cell>
          <cell r="G4009" t="str">
            <v>COM</v>
          </cell>
          <cell r="H4009" t="str">
            <v>NÃO</v>
          </cell>
          <cell r="I4009" t="n">
            <v>0.76603347573868086</v>
          </cell>
        </row>
        <row r="4010">
          <cell r="A4010" t="n">
            <v>90181263</v>
          </cell>
          <cell r="B4010" t="n">
            <v>20</v>
          </cell>
          <cell r="C4010" t="str">
            <v xml:space="preserve">MESILATO DE DOXAZOSINA</v>
          </cell>
          <cell r="D4010" t="str">
            <v xml:space="preserve">MESILATO DE  DOXAZOSINA 2 MG CX. 30 CP.</v>
          </cell>
          <cell r="E4010" t="str">
            <v>MEDLEY</v>
          </cell>
          <cell r="F4010" t="n">
            <v>1</v>
          </cell>
          <cell r="G4010" t="str">
            <v>COM</v>
          </cell>
          <cell r="H4010" t="str">
            <v>NÃO</v>
          </cell>
          <cell r="I4010" t="n">
            <v>2.2904017232037428</v>
          </cell>
        </row>
        <row r="4011">
          <cell r="A4011" t="n">
            <v>90524039</v>
          </cell>
          <cell r="B4011" t="n">
            <v>20</v>
          </cell>
          <cell r="C4011" t="str">
            <v xml:space="preserve">LISINOPRIL 20 MG CX. 30 CP.</v>
          </cell>
          <cell r="D4011" t="str">
            <v xml:space="preserve">ZESTRIL 20 MG CX. 30 CP.</v>
          </cell>
          <cell r="E4011" t="str">
            <v>ASTRAZENECA</v>
          </cell>
          <cell r="F4011" t="n">
            <v>1</v>
          </cell>
          <cell r="G4011" t="str">
            <v>COM</v>
          </cell>
          <cell r="H4011" t="str">
            <v>NÃO</v>
          </cell>
          <cell r="I4011" t="n">
            <v>4.5603097976539759</v>
          </cell>
        </row>
        <row r="4012">
          <cell r="A4012" t="n">
            <v>90219600</v>
          </cell>
          <cell r="B4012" t="n">
            <v>20</v>
          </cell>
          <cell r="C4012" t="str">
            <v xml:space="preserve">DIAZEPAM - 5MG</v>
          </cell>
          <cell r="D4012" t="str">
            <v xml:space="preserve">DIENPAX - 5MG</v>
          </cell>
          <cell r="E4012" t="str">
            <v>SANOFI-AVENTIS</v>
          </cell>
          <cell r="F4012" t="n">
            <v>1</v>
          </cell>
          <cell r="G4012" t="str">
            <v>COM</v>
          </cell>
          <cell r="H4012" t="str">
            <v>NÃO</v>
          </cell>
          <cell r="I4012" t="n">
            <v>0.26696696081137739</v>
          </cell>
        </row>
        <row r="4013">
          <cell r="A4013" t="n">
            <v>92392385</v>
          </cell>
          <cell r="B4013" t="n">
            <v>20</v>
          </cell>
          <cell r="C4013" t="str">
            <v xml:space="preserve">CAPTOPRIL - 50MG</v>
          </cell>
          <cell r="D4013" t="str">
            <v xml:space="preserve">CAPTON - 50MG</v>
          </cell>
          <cell r="E4013" t="str">
            <v>ROYTON</v>
          </cell>
          <cell r="F4013" t="n">
            <v>1</v>
          </cell>
          <cell r="G4013" t="str">
            <v>COM</v>
          </cell>
          <cell r="H4013" t="str">
            <v>NÃO</v>
          </cell>
          <cell r="I4013" t="n">
            <v>0.50391869190149474</v>
          </cell>
        </row>
        <row r="4014">
          <cell r="A4014" t="n">
            <v>92397573</v>
          </cell>
          <cell r="B4014" t="n">
            <v>20</v>
          </cell>
          <cell r="C4014" t="str">
            <v xml:space="preserve">CETOCONAZOL - 200MG</v>
          </cell>
          <cell r="D4014" t="str">
            <v xml:space="preserve">CETONAX - 200MG</v>
          </cell>
          <cell r="E4014" t="str">
            <v>JANSSEN-CILAG</v>
          </cell>
          <cell r="F4014" t="n">
            <v>1</v>
          </cell>
          <cell r="G4014" t="str">
            <v>COM</v>
          </cell>
          <cell r="H4014" t="str">
            <v>NÃO</v>
          </cell>
          <cell r="I4014" t="n">
            <v>4.5003977237713464</v>
          </cell>
        </row>
        <row r="4015">
          <cell r="A4015" t="n">
            <v>92426530</v>
          </cell>
          <cell r="B4015" t="n">
            <v>20</v>
          </cell>
          <cell r="C4015" t="str">
            <v xml:space="preserve">CLORETO DE SODIO + CLORETO DE BENZALCONIO + AGUA DESTILADA GTS - 30ML</v>
          </cell>
          <cell r="D4015" t="str">
            <v xml:space="preserve">RINOSORO GTS - 30ML</v>
          </cell>
          <cell r="E4015" t="str">
            <v>FARMASA</v>
          </cell>
          <cell r="F4015" t="n">
            <v>600</v>
          </cell>
          <cell r="G4015" t="str">
            <v>GTS</v>
          </cell>
          <cell r="H4015" t="str">
            <v>SIM</v>
          </cell>
          <cell r="I4015" t="n">
            <v>0.016188481020760242</v>
          </cell>
        </row>
        <row r="4016">
          <cell r="A4016" t="n">
            <v>90153774</v>
          </cell>
          <cell r="B4016" t="n">
            <v>20</v>
          </cell>
          <cell r="C4016" t="str">
            <v xml:space="preserve">ESPIRONOLACTONA - 50MG</v>
          </cell>
          <cell r="D4016" t="str">
            <v xml:space="preserve">DIACQUA  - 50MG</v>
          </cell>
          <cell r="E4016" t="str">
            <v>EUROFARMA</v>
          </cell>
          <cell r="F4016" t="n">
            <v>1</v>
          </cell>
          <cell r="G4016" t="str">
            <v>COM</v>
          </cell>
          <cell r="H4016" t="str">
            <v>NÃO</v>
          </cell>
          <cell r="I4016" t="n">
            <v>0.89545045699628056</v>
          </cell>
        </row>
        <row r="4017">
          <cell r="A4017" t="n">
            <v>90263812</v>
          </cell>
          <cell r="B4017" t="n">
            <v>20</v>
          </cell>
          <cell r="C4017" t="str">
            <v xml:space="preserve">HIDROCLOROTIAZIDA 25 MG CX. 20 CP.</v>
          </cell>
          <cell r="D4017" t="str">
            <v xml:space="preserve">HIDRAZIN 25 MG CX. 20 CP.</v>
          </cell>
          <cell r="E4017" t="str">
            <v>MILAN</v>
          </cell>
          <cell r="F4017" t="n">
            <v>1</v>
          </cell>
          <cell r="G4017" t="str">
            <v>COM</v>
          </cell>
          <cell r="H4017" t="str">
            <v>NÃO</v>
          </cell>
          <cell r="I4017" t="n">
            <v>0.23555908306886236</v>
          </cell>
        </row>
        <row r="4018">
          <cell r="A4018" t="n">
            <v>92418406</v>
          </cell>
          <cell r="B4018" t="n">
            <v>20</v>
          </cell>
          <cell r="C4018" t="str">
            <v xml:space="preserve">PARACETAMOL - 200MG15ML GTS</v>
          </cell>
          <cell r="D4018" t="str">
            <v xml:space="preserve">PARACETAMOL - 200MG15ML</v>
          </cell>
          <cell r="E4018" t="str">
            <v xml:space="preserve">EMS SA</v>
          </cell>
          <cell r="F4018" t="n">
            <v>300</v>
          </cell>
          <cell r="G4018" t="str">
            <v>GTS</v>
          </cell>
          <cell r="H4018" t="str">
            <v>SIM</v>
          </cell>
          <cell r="I4018" t="n">
            <v>0.027913039267306886</v>
          </cell>
        </row>
        <row r="4019">
          <cell r="A4019" t="n">
            <v>90310136</v>
          </cell>
          <cell r="B4019" t="n">
            <v>20</v>
          </cell>
          <cell r="C4019" t="str">
            <v xml:space="preserve">DIAZEPAM 10 MG CX. 20 CP.</v>
          </cell>
          <cell r="D4019" t="str">
            <v xml:space="preserve">DIAZEPAM 10 MG CX. 20 CP.</v>
          </cell>
          <cell r="E4019" t="str">
            <v xml:space="preserve">NEO QUIMICA</v>
          </cell>
          <cell r="F4019" t="n">
            <v>1</v>
          </cell>
          <cell r="G4019" t="str">
            <v>COM</v>
          </cell>
          <cell r="H4019" t="str">
            <v>NÃO</v>
          </cell>
          <cell r="I4019" t="n">
            <v>0.4015561022260874</v>
          </cell>
        </row>
        <row r="4020">
          <cell r="A4020" t="n">
            <v>92403174</v>
          </cell>
          <cell r="B4020" t="n">
            <v>20</v>
          </cell>
          <cell r="C4020" t="str">
            <v xml:space="preserve">HIDROXIDO DE ALUMINIO - 61,5MGML  240ML SUSP.</v>
          </cell>
          <cell r="D4020" t="str">
            <v xml:space="preserve">HIDROXIDO DE ALUMINIO - 61,5MGML  240ML SUSP.</v>
          </cell>
          <cell r="E4020" t="str">
            <v xml:space="preserve">PRATI DONADUZZI</v>
          </cell>
          <cell r="F4020" t="n">
            <v>240</v>
          </cell>
          <cell r="G4020" t="str">
            <v>ML</v>
          </cell>
          <cell r="H4020" t="str">
            <v>SIM</v>
          </cell>
          <cell r="I4020" t="n">
            <v>0.0294108790547008</v>
          </cell>
        </row>
        <row r="4021">
          <cell r="A4021" t="n">
            <v>92427740</v>
          </cell>
          <cell r="B4021" t="n">
            <v>20</v>
          </cell>
          <cell r="C4021" t="str">
            <v xml:space="preserve">CINARIZINA - 75MG</v>
          </cell>
          <cell r="D4021" t="str">
            <v xml:space="preserve">STUGERINA - 75MG</v>
          </cell>
          <cell r="E4021" t="str">
            <v>HEXAL</v>
          </cell>
          <cell r="F4021" t="n">
            <v>1</v>
          </cell>
          <cell r="G4021" t="str">
            <v>COM</v>
          </cell>
          <cell r="H4021" t="str">
            <v>NÃO</v>
          </cell>
          <cell r="I4021" t="n">
            <v>0.43971028839520981</v>
          </cell>
        </row>
        <row r="4022">
          <cell r="A4022" t="n">
            <v>92428487</v>
          </cell>
          <cell r="B4022" t="n">
            <v>20</v>
          </cell>
          <cell r="C4022" t="str">
            <v xml:space="preserve">SUPOSITORIO DE GLICERINA INFANTIL</v>
          </cell>
          <cell r="D4022" t="str">
            <v xml:space="preserve">GLICEROL SUPOSITORIO INFANTIL</v>
          </cell>
          <cell r="E4022" t="str">
            <v xml:space="preserve">PHARMACIA PFIZER</v>
          </cell>
          <cell r="F4022" t="n">
            <v>1</v>
          </cell>
          <cell r="G4022" t="str">
            <v>SUP</v>
          </cell>
          <cell r="H4022" t="str">
            <v>NÃO</v>
          </cell>
          <cell r="I4022" t="n">
            <v>0.87942057679041963</v>
          </cell>
        </row>
        <row r="4023">
          <cell r="A4023" t="n">
            <v>90138996</v>
          </cell>
          <cell r="B4023" t="n">
            <v>20</v>
          </cell>
          <cell r="C4023" t="str">
            <v xml:space="preserve">FUMARATO DE FORMOTEROL 12 MCG PÓ CAP. INALANTE CX. 30 CAP. + REFIL</v>
          </cell>
          <cell r="D4023" t="str">
            <v xml:space="preserve">FLUIR 12 MCG PÓ CAP. INALANTE CX. 30 CAP. + REFIL</v>
          </cell>
          <cell r="E4023" t="str">
            <v xml:space="preserve">SCHERING PLOUGHMANTECORP</v>
          </cell>
          <cell r="F4023" t="n">
            <v>1</v>
          </cell>
          <cell r="G4023" t="str">
            <v>CAP</v>
          </cell>
          <cell r="H4023" t="str">
            <v>NÃO</v>
          </cell>
          <cell r="I4023" t="n">
            <v>1.460466315026947</v>
          </cell>
        </row>
        <row r="4024">
          <cell r="A4024" t="n">
            <v>92413838</v>
          </cell>
          <cell r="B4024" t="n">
            <v>20</v>
          </cell>
          <cell r="C4024" t="str">
            <v xml:space="preserve">DIMENIDRATO + VITAMINA B6 - 20ML GTS</v>
          </cell>
          <cell r="D4024" t="str">
            <v xml:space="preserve">NAUSICALM - 20ML GTS</v>
          </cell>
          <cell r="E4024" t="str">
            <v xml:space="preserve">UNIAO QUIMICA</v>
          </cell>
          <cell r="F4024" t="n">
            <v>400</v>
          </cell>
          <cell r="G4024" t="str">
            <v>GTS</v>
          </cell>
          <cell r="H4024" t="str">
            <v>SIM</v>
          </cell>
          <cell r="I4024" t="n">
            <v>0.024426294749999997</v>
          </cell>
        </row>
        <row r="4025">
          <cell r="A4025" t="n">
            <v>92254985</v>
          </cell>
          <cell r="B4025" t="n">
            <v>20</v>
          </cell>
          <cell r="C4025" t="str">
            <v xml:space="preserve">CETOPROFENO 150 MG CX. 10 CP</v>
          </cell>
          <cell r="D4025" t="str">
            <v xml:space="preserve">PROFENID BI 150 MG CX. 10 CP</v>
          </cell>
          <cell r="E4025" t="str">
            <v>SANOFI-AVENTIS</v>
          </cell>
          <cell r="F4025" t="n">
            <v>1</v>
          </cell>
          <cell r="G4025" t="str">
            <v>COM</v>
          </cell>
          <cell r="H4025" t="str">
            <v>NÃO</v>
          </cell>
          <cell r="I4025" t="n">
            <v>4.3708898756052657</v>
          </cell>
        </row>
        <row r="4026">
          <cell r="A4026" t="n">
            <v>92379516</v>
          </cell>
          <cell r="B4026" t="n">
            <v>20</v>
          </cell>
          <cell r="C4026" t="str">
            <v xml:space="preserve">BROMOPRIDA - 10MG</v>
          </cell>
          <cell r="D4026" t="str">
            <v xml:space="preserve">DIGESTINA - 10MG</v>
          </cell>
          <cell r="E4026" t="str">
            <v xml:space="preserve">UNIAO QUIMICA</v>
          </cell>
          <cell r="F4026" t="n">
            <v>1</v>
          </cell>
          <cell r="G4026" t="str">
            <v>COM</v>
          </cell>
          <cell r="H4026" t="str">
            <v>NÃO</v>
          </cell>
          <cell r="I4026" t="n">
            <v>1.4313756736026502</v>
          </cell>
        </row>
        <row r="4027">
          <cell r="A4027" t="n">
            <v>90234480</v>
          </cell>
          <cell r="B4027" t="n">
            <v>20</v>
          </cell>
          <cell r="C4027" t="str">
            <v xml:space="preserve">DICLORIDRATO DE FLUNARIZINA 10 MG CX. 30 CP.</v>
          </cell>
          <cell r="D4027" t="str">
            <v xml:space="preserve">FLUZIX 10 MG CX. 30 CP.</v>
          </cell>
          <cell r="E4027" t="str">
            <v>CAZI</v>
          </cell>
          <cell r="F4027" t="n">
            <v>1</v>
          </cell>
          <cell r="G4027" t="str">
            <v>COM</v>
          </cell>
          <cell r="H4027" t="str">
            <v>NÃO</v>
          </cell>
          <cell r="I4027" t="n">
            <v>0.5344592186834034</v>
          </cell>
        </row>
        <row r="4028">
          <cell r="A4028" t="n">
            <v>92428118</v>
          </cell>
          <cell r="B4028" t="n">
            <v>20</v>
          </cell>
          <cell r="C4028" t="str">
            <v xml:space="preserve">SULFATO DE SALBUTAMOL - 2MG5ML</v>
          </cell>
          <cell r="D4028" t="str">
            <v xml:space="preserve">SULFATO DE SALBUTAMOL - 2MG5ML</v>
          </cell>
          <cell r="E4028" t="str">
            <v xml:space="preserve">UNIAO QUIMICA</v>
          </cell>
          <cell r="F4028" t="n">
            <v>100</v>
          </cell>
          <cell r="G4028" t="str">
            <v>ML</v>
          </cell>
          <cell r="H4028" t="str">
            <v>SIM</v>
          </cell>
          <cell r="I4028" t="n">
            <v>0.044116318582051194</v>
          </cell>
        </row>
        <row r="4029">
          <cell r="A4029" t="n">
            <v>90127285</v>
          </cell>
          <cell r="B4029" t="n">
            <v>20</v>
          </cell>
          <cell r="C4029" t="str">
            <v>SINVASTATINA</v>
          </cell>
          <cell r="D4029" t="str">
            <v xml:space="preserve">SINVASTATINA 10  MG  CX.  30  CP. REV.</v>
          </cell>
          <cell r="E4029" t="str">
            <v>BIOSINTETICA</v>
          </cell>
          <cell r="F4029" t="n">
            <v>1</v>
          </cell>
          <cell r="G4029" t="str">
            <v>COM</v>
          </cell>
          <cell r="H4029" t="str">
            <v>NÃO</v>
          </cell>
          <cell r="I4029" t="n">
            <v>2.0883140516780707</v>
          </cell>
        </row>
        <row r="4030">
          <cell r="A4030" t="n">
            <v>90202546</v>
          </cell>
          <cell r="B4030" t="n">
            <v>20</v>
          </cell>
          <cell r="C4030" t="str">
            <v xml:space="preserve">DICLOFENACO SÓDICO 75 MG (25 MGML) SOL. INJ. CX. 100 AMP X 3 ML</v>
          </cell>
          <cell r="D4030" t="str">
            <v xml:space="preserve">DICLOFENACO SÓDICO 75 MG (25 MGML) SOL. INJ. CX. 100 AMP X 3 ML</v>
          </cell>
          <cell r="E4030" t="str">
            <v>HYPOFARMA</v>
          </cell>
          <cell r="F4030" t="n">
            <v>1</v>
          </cell>
          <cell r="G4030" t="str">
            <v>AMP</v>
          </cell>
          <cell r="H4030" t="str">
            <v>NÃO</v>
          </cell>
          <cell r="I4030" t="n">
            <v>1.0372864184136559</v>
          </cell>
        </row>
        <row r="4031">
          <cell r="A4031" t="n">
            <v>92369073</v>
          </cell>
          <cell r="B4031" t="n">
            <v>20</v>
          </cell>
          <cell r="C4031" t="str">
            <v xml:space="preserve">GLICERINA ADULTO</v>
          </cell>
          <cell r="D4031" t="str">
            <v xml:space="preserve">GLICEL ADULTO</v>
          </cell>
          <cell r="E4031" t="str">
            <v>BRASTERAPICA</v>
          </cell>
          <cell r="F4031" t="n">
            <v>1</v>
          </cell>
          <cell r="G4031" t="str">
            <v>SUP</v>
          </cell>
          <cell r="H4031" t="str">
            <v>NÃO</v>
          </cell>
          <cell r="I4031" t="n">
            <v>2.0729199310059889</v>
          </cell>
        </row>
        <row r="4032">
          <cell r="A4032" t="n">
            <v>90234332</v>
          </cell>
          <cell r="B4032" t="n">
            <v>20</v>
          </cell>
          <cell r="C4032" t="str">
            <v>CINARIZINA</v>
          </cell>
          <cell r="D4032" t="str">
            <v xml:space="preserve">CINARAN 75 MG CX. 20 CP</v>
          </cell>
          <cell r="E4032" t="str">
            <v>CAZI</v>
          </cell>
          <cell r="F4032" t="n">
            <v>1</v>
          </cell>
          <cell r="G4032" t="str">
            <v>COM</v>
          </cell>
          <cell r="H4032" t="str">
            <v>NÃO</v>
          </cell>
          <cell r="I4032" t="n">
            <v>0.6871618525929476</v>
          </cell>
        </row>
        <row r="4033">
          <cell r="A4033" t="n">
            <v>92377440</v>
          </cell>
          <cell r="B4033" t="n">
            <v>20</v>
          </cell>
          <cell r="C4033" t="str">
            <v xml:space="preserve">VITAMINA B1 + VITAMINA B6 + VITAMINA B12</v>
          </cell>
          <cell r="D4033" t="str">
            <v xml:space="preserve">DEXADOR - 5000 MCG</v>
          </cell>
          <cell r="E4033" t="str">
            <v>ATIVUS</v>
          </cell>
          <cell r="F4033" t="n">
            <v>1</v>
          </cell>
          <cell r="G4033" t="str">
            <v>COM</v>
          </cell>
          <cell r="H4033" t="str">
            <v>NÃO</v>
          </cell>
          <cell r="I4033" t="n">
            <v>2.0601543142104934</v>
          </cell>
        </row>
        <row r="4034">
          <cell r="A4034" t="n">
            <v>92467482</v>
          </cell>
          <cell r="B4034" t="n">
            <v>20</v>
          </cell>
          <cell r="C4034" t="str">
            <v xml:space="preserve">CLORIDRATO DE AMILORIDA + HIDROCLOROTIAZIDA - 2,5MG25MG</v>
          </cell>
          <cell r="D4034" t="str">
            <v xml:space="preserve">CLORIDRATO DE AMILORIDA + HIDROCLOROTIAZIDA - 2,5MG25MG</v>
          </cell>
          <cell r="E4034" t="str">
            <v xml:space="preserve">EMS SA</v>
          </cell>
          <cell r="F4034" t="n">
            <v>1</v>
          </cell>
          <cell r="G4034" t="str">
            <v>COM</v>
          </cell>
          <cell r="H4034" t="str">
            <v>NÃO</v>
          </cell>
          <cell r="I4034" t="n">
            <v>0.27383289919224513</v>
          </cell>
        </row>
        <row r="4035">
          <cell r="A4035" t="n">
            <v>92379095</v>
          </cell>
          <cell r="B4035" t="n">
            <v>20</v>
          </cell>
          <cell r="C4035" t="str">
            <v xml:space="preserve">DICLOFENACO SODICO - 50MG</v>
          </cell>
          <cell r="D4035" t="str">
            <v xml:space="preserve">DICLOFENACO SODICO - 50MG</v>
          </cell>
          <cell r="E4035" t="str">
            <v>MEDLEY</v>
          </cell>
          <cell r="F4035" t="n">
            <v>1</v>
          </cell>
          <cell r="G4035" t="str">
            <v>COM</v>
          </cell>
          <cell r="H4035" t="str">
            <v>NÃO</v>
          </cell>
          <cell r="I4035" t="n">
            <v>0.80303494415501953</v>
          </cell>
        </row>
        <row r="4036">
          <cell r="A4036" t="n">
            <v>92423116</v>
          </cell>
          <cell r="B4036" t="n">
            <v>20</v>
          </cell>
          <cell r="C4036" t="str">
            <v xml:space="preserve">BICARBONATO DE SODIO + ACIDO CITRICO + CARBONATO DE SODIO - 5GRA</v>
          </cell>
          <cell r="D4036" t="str">
            <v xml:space="preserve">SAL DE FRUTA ENO - 5GRA</v>
          </cell>
          <cell r="E4036" t="str">
            <v>GLAXOSMITKLINE</v>
          </cell>
          <cell r="F4036" t="n">
            <v>1</v>
          </cell>
          <cell r="G4036" t="str">
            <v>UN</v>
          </cell>
          <cell r="H4036" t="str">
            <v>NÃO</v>
          </cell>
          <cell r="I4036" t="n">
            <v>0.6617447787307682</v>
          </cell>
        </row>
        <row r="4037">
          <cell r="A4037" t="n">
            <v>92392660</v>
          </cell>
          <cell r="B4037" t="n">
            <v>20</v>
          </cell>
          <cell r="C4037" t="str">
            <v xml:space="preserve">CARBAMAZEPINA - 200MG</v>
          </cell>
          <cell r="D4037" t="str">
            <v xml:space="preserve">CARBAMAZEPINA - 200MG</v>
          </cell>
          <cell r="E4037" t="str">
            <v>ABBOTT</v>
          </cell>
          <cell r="F4037" t="n">
            <v>1</v>
          </cell>
          <cell r="G4037" t="str">
            <v>COM</v>
          </cell>
          <cell r="H4037" t="str">
            <v>NÃO</v>
          </cell>
          <cell r="I4037" t="n">
            <v>0.33051358014094012</v>
          </cell>
        </row>
        <row r="4038">
          <cell r="A4038" t="n">
            <v>90300459</v>
          </cell>
          <cell r="B4038" t="n">
            <v>20</v>
          </cell>
          <cell r="C4038" t="str">
            <v>PARACETAMOL</v>
          </cell>
          <cell r="D4038" t="str">
            <v xml:space="preserve">TYLENOL AP 650 MG CX. 200 CP. REV.</v>
          </cell>
          <cell r="E4038" t="str">
            <v xml:space="preserve">JANSSEN  J&amp;J</v>
          </cell>
          <cell r="F4038" t="n">
            <v>1</v>
          </cell>
          <cell r="G4038" t="str">
            <v>COM</v>
          </cell>
          <cell r="H4038" t="str">
            <v>NÃO</v>
          </cell>
          <cell r="I4038" t="n">
            <v>0.78581897745005447</v>
          </cell>
        </row>
        <row r="4039">
          <cell r="A4039" t="n">
            <v>92416578</v>
          </cell>
          <cell r="B4039" t="n">
            <v>20</v>
          </cell>
          <cell r="C4039" t="str">
            <v xml:space="preserve">OMEPRAZOL - 10MG</v>
          </cell>
          <cell r="D4039" t="str">
            <v xml:space="preserve">OMEP - 10MG</v>
          </cell>
          <cell r="E4039" t="str">
            <v xml:space="preserve">UCI - FARMA</v>
          </cell>
          <cell r="F4039" t="n">
            <v>1</v>
          </cell>
          <cell r="G4039" t="str">
            <v>COM</v>
          </cell>
          <cell r="H4039" t="str">
            <v>NÃO</v>
          </cell>
          <cell r="I4039" t="n">
            <v>1.3064517897961465</v>
          </cell>
        </row>
        <row r="4040">
          <cell r="A4040" t="n">
            <v>90286316</v>
          </cell>
          <cell r="B4040" t="n">
            <v>20</v>
          </cell>
          <cell r="C4040" t="str">
            <v xml:space="preserve">FOSFATO DISSODICO DE DEXAMETASONA - 2MGML  1ML</v>
          </cell>
          <cell r="D4040" t="str">
            <v xml:space="preserve">FOSFATO DISSODICO DE DEXAMETASONA - 2MGML  1ML</v>
          </cell>
          <cell r="E4040" t="str">
            <v>HIPOLABOR</v>
          </cell>
          <cell r="F4040" t="n">
            <v>1</v>
          </cell>
          <cell r="G4040" t="str">
            <v>AMP</v>
          </cell>
          <cell r="H4040" t="str">
            <v>NÃO</v>
          </cell>
          <cell r="I4040" t="n">
            <v>1.958710000298308</v>
          </cell>
        </row>
        <row r="4041">
          <cell r="A4041" t="n">
            <v>90125711</v>
          </cell>
          <cell r="B4041" t="n">
            <v>20</v>
          </cell>
          <cell r="C4041" t="str">
            <v xml:space="preserve">CLORIDRATO DE TIORIDAZINA - 100MG</v>
          </cell>
          <cell r="D4041" t="str">
            <v xml:space="preserve">UNITIDAZIN - 100MG</v>
          </cell>
          <cell r="E4041" t="str">
            <v xml:space="preserve">UNIAO QUIMICA</v>
          </cell>
          <cell r="F4041" t="n">
            <v>1</v>
          </cell>
          <cell r="G4041" t="str">
            <v>DRG</v>
          </cell>
          <cell r="H4041" t="str">
            <v>NÃO</v>
          </cell>
          <cell r="I4041" t="n">
            <v>1.3033833177884118</v>
          </cell>
        </row>
        <row r="4042">
          <cell r="A4042" t="n">
            <v>90203267</v>
          </cell>
          <cell r="B4042" t="n">
            <v>20</v>
          </cell>
          <cell r="C4042" t="str">
            <v xml:space="preserve">BESILATO DE ANLODIPINO - 2,5MG</v>
          </cell>
          <cell r="D4042" t="str">
            <v xml:space="preserve">PRESSAT - 2,5MG</v>
          </cell>
          <cell r="E4042" t="str">
            <v xml:space="preserve">BIOLAB SANUS</v>
          </cell>
          <cell r="F4042" t="n">
            <v>1</v>
          </cell>
          <cell r="G4042" t="str">
            <v>COM</v>
          </cell>
          <cell r="H4042" t="str">
            <v>NÃO</v>
          </cell>
          <cell r="I4042" t="n">
            <v>0.7812052696127112</v>
          </cell>
        </row>
        <row r="4043">
          <cell r="A4043" t="n">
            <v>92381235</v>
          </cell>
          <cell r="B4043" t="n">
            <v>20</v>
          </cell>
          <cell r="C4043" t="str">
            <v xml:space="preserve">DICLOFENACO SODICO - 75MG  3ML</v>
          </cell>
          <cell r="D4043" t="str">
            <v xml:space="preserve">DICLOFENACO SODICO - 75MG  3ML</v>
          </cell>
          <cell r="E4043" t="str">
            <v>MEDLEY</v>
          </cell>
          <cell r="F4043" t="n">
            <v>1</v>
          </cell>
          <cell r="G4043" t="str">
            <v>AMP</v>
          </cell>
          <cell r="H4043" t="str">
            <v>NÃO</v>
          </cell>
          <cell r="I4043" t="n">
            <v>1.2949726764191933</v>
          </cell>
        </row>
        <row r="4044">
          <cell r="A4044" t="n">
            <v>90209397</v>
          </cell>
          <cell r="B4044" t="n">
            <v>20</v>
          </cell>
          <cell r="C4044" t="str">
            <v xml:space="preserve">CARBOCISTEÍNA 50 MGML XPE. FR. VD. X 100 ML. + CP. MED.</v>
          </cell>
          <cell r="D4044" t="str">
            <v xml:space="preserve">CARBOCISTEÍNA 50 MGML XPE. FR. VD. X 100 ML. + CP. MED.</v>
          </cell>
          <cell r="E4044" t="str">
            <v xml:space="preserve">NEO QUIMICA</v>
          </cell>
          <cell r="F4044" t="n">
            <v>100</v>
          </cell>
          <cell r="G4044" t="str">
            <v>ML</v>
          </cell>
          <cell r="H4044" t="str">
            <v>SIM</v>
          </cell>
          <cell r="I4044" t="n">
            <v>0.19423946167011077</v>
          </cell>
        </row>
        <row r="4045">
          <cell r="A4045" t="n">
            <v>91058015</v>
          </cell>
          <cell r="B4045" t="n">
            <v>20</v>
          </cell>
          <cell r="C4045" t="str">
            <v xml:space="preserve">ACIDO ASCORBICO + ACIDO FOLICO + CLORIDRATO DE PIRIDOXINA + MONONITRATO DE TIAMINA + NICOTINAMIDA ETC.</v>
          </cell>
          <cell r="D4045" t="str">
            <v xml:space="preserve">STRESSTABS 600 ZINCO</v>
          </cell>
          <cell r="E4045" t="str">
            <v xml:space="preserve">WYETH INDÚSTRIA FARMACÊUTICA</v>
          </cell>
          <cell r="F4045" t="n">
            <v>1</v>
          </cell>
          <cell r="G4045" t="str">
            <v>COM</v>
          </cell>
          <cell r="H4045" t="str">
            <v>NÃO</v>
          </cell>
          <cell r="I4045" t="n">
            <v>1.9345822667092081</v>
          </cell>
        </row>
        <row r="4046">
          <cell r="A4046" t="n">
            <v>90242530</v>
          </cell>
          <cell r="B4046" t="n">
            <v>20</v>
          </cell>
          <cell r="C4046" t="str">
            <v xml:space="preserve">NIFEDIPINO - 20MG</v>
          </cell>
          <cell r="D4046" t="str">
            <v xml:space="preserve">NIFEDIPRESS RETARD 20 MG CX. 30 CP.</v>
          </cell>
          <cell r="E4046" t="str">
            <v>MEDQUIMICA</v>
          </cell>
          <cell r="F4046" t="n">
            <v>1</v>
          </cell>
          <cell r="G4046" t="str">
            <v>COM</v>
          </cell>
          <cell r="H4046" t="str">
            <v>NÃO</v>
          </cell>
          <cell r="I4046" t="n">
            <v>0.47835929756616297</v>
          </cell>
        </row>
        <row r="4047">
          <cell r="A4047" t="n">
            <v>92469256</v>
          </cell>
          <cell r="B4047" t="n">
            <v>20</v>
          </cell>
          <cell r="C4047" t="str">
            <v xml:space="preserve">DIPIRONA SODICA - 500MG  20ML</v>
          </cell>
          <cell r="D4047" t="str">
            <v xml:space="preserve">DIPIRONA SODICA - 500MG  20ML</v>
          </cell>
          <cell r="E4047" t="str">
            <v>EUROFARMA</v>
          </cell>
          <cell r="F4047" t="n">
            <v>400</v>
          </cell>
          <cell r="G4047" t="str">
            <v>GTS</v>
          </cell>
          <cell r="H4047" t="str">
            <v>SIM</v>
          </cell>
          <cell r="I4047" t="n">
            <v>0.0147054395273504</v>
          </cell>
        </row>
        <row r="4048">
          <cell r="A4048" t="n">
            <v>90235789</v>
          </cell>
          <cell r="B4048" t="n">
            <v>20</v>
          </cell>
          <cell r="C4048" t="str">
            <v>CINARIZINA</v>
          </cell>
          <cell r="D4048" t="str">
            <v xml:space="preserve">CINARIZINA 75 MG CX. 30 CAP.</v>
          </cell>
          <cell r="E4048" t="str">
            <v xml:space="preserve">MEPHA- RATIOPHARM</v>
          </cell>
          <cell r="F4048" t="n">
            <v>1</v>
          </cell>
          <cell r="G4048" t="str">
            <v>CAP</v>
          </cell>
          <cell r="H4048" t="str">
            <v>NÃO</v>
          </cell>
          <cell r="I4048" t="n">
            <v>0.47737833492264092</v>
          </cell>
        </row>
        <row r="4049">
          <cell r="A4049" t="n">
            <v>90237145</v>
          </cell>
          <cell r="B4049" t="n">
            <v>20</v>
          </cell>
          <cell r="C4049" t="str">
            <v>PARACETAMOL</v>
          </cell>
          <cell r="D4049" t="str">
            <v xml:space="preserve">PARACETAMOL 500 MG CX. 100 CP. REV.</v>
          </cell>
          <cell r="E4049" t="str">
            <v>GERMED</v>
          </cell>
          <cell r="F4049" t="n">
            <v>1</v>
          </cell>
          <cell r="G4049" t="str">
            <v>COM</v>
          </cell>
          <cell r="H4049" t="str">
            <v>NÃO</v>
          </cell>
          <cell r="I4049" t="n">
            <v>0.37413378359090343</v>
          </cell>
        </row>
        <row r="4050">
          <cell r="A4050" t="n">
            <v>90220013</v>
          </cell>
          <cell r="B4050" t="n">
            <v>20</v>
          </cell>
          <cell r="C4050" t="str">
            <v xml:space="preserve">DROPROPIZINA 10ML</v>
          </cell>
          <cell r="D4050" t="str">
            <v xml:space="preserve">GOTAS BINELLI 10ML</v>
          </cell>
          <cell r="E4050" t="str">
            <v xml:space="preserve">LABORATÓRIO DAUDT OLIVEIRA LTD</v>
          </cell>
          <cell r="F4050" t="n">
            <v>200</v>
          </cell>
          <cell r="G4050" t="str">
            <v>GTS</v>
          </cell>
          <cell r="H4050" t="str">
            <v>SIM</v>
          </cell>
          <cell r="I4050" t="n">
            <v>0.046757084130976789</v>
          </cell>
        </row>
        <row r="4051">
          <cell r="A4051" t="n">
            <v>90358015</v>
          </cell>
          <cell r="B4051" t="n">
            <v>20</v>
          </cell>
          <cell r="C4051" t="str">
            <v xml:space="preserve">NIFEDIPINO - 10MG</v>
          </cell>
          <cell r="D4051" t="str">
            <v xml:space="preserve">OXCORD - 10MG</v>
          </cell>
          <cell r="E4051" t="str">
            <v>BIOSINTETICA</v>
          </cell>
          <cell r="F4051" t="n">
            <v>1</v>
          </cell>
          <cell r="G4051" t="str">
            <v>CAP</v>
          </cell>
          <cell r="H4051" t="str">
            <v>NÃO</v>
          </cell>
          <cell r="I4051" t="n">
            <v>0.53393392162275477</v>
          </cell>
        </row>
        <row r="4052">
          <cell r="A4052" t="n">
            <v>90188527</v>
          </cell>
          <cell r="B4052" t="n">
            <v>20</v>
          </cell>
          <cell r="C4052" t="str">
            <v xml:space="preserve">DICLOFENACO POTÁSSICO 44,94 MGML SUSP. ORAL FR. PLÁST. GTS. X 20  ML</v>
          </cell>
          <cell r="D4052" t="str">
            <v xml:space="preserve">CATAFLAM 44,94 MGML SUSP. ORAL FR. PLÁST. GTS. X 20  ML</v>
          </cell>
          <cell r="E4052" t="str">
            <v>NOVARTIS</v>
          </cell>
          <cell r="F4052" t="n">
            <v>400</v>
          </cell>
          <cell r="G4052" t="str">
            <v>GTS</v>
          </cell>
          <cell r="H4052" t="str">
            <v>SIM</v>
          </cell>
          <cell r="I4052" t="n">
            <v>0.032367807649069283</v>
          </cell>
        </row>
        <row r="4053">
          <cell r="A4053" t="n">
            <v>92421318</v>
          </cell>
          <cell r="B4053" t="n">
            <v>20</v>
          </cell>
          <cell r="C4053" t="str">
            <v xml:space="preserve">NITRATO DE NAFAZOLINA 1% SOL. NASAL FR. GTS. X 15 ML</v>
          </cell>
          <cell r="D4053" t="str">
            <v xml:space="preserve">PRIVINA 1% SOL. NASAL FR. GTS. X 15 ML</v>
          </cell>
          <cell r="E4053" t="str">
            <v>NOVARTIS</v>
          </cell>
          <cell r="F4053" t="n">
            <v>300</v>
          </cell>
          <cell r="G4053" t="str">
            <v>GTS</v>
          </cell>
          <cell r="H4053" t="str">
            <v>SIM</v>
          </cell>
          <cell r="I4053" t="n">
            <v>0.015694796315123209</v>
          </cell>
        </row>
        <row r="4054">
          <cell r="A4054" t="n">
            <v>90173317</v>
          </cell>
          <cell r="B4054" t="n">
            <v>20</v>
          </cell>
          <cell r="C4054" t="str">
            <v xml:space="preserve">VARFARINA SÓDICA - 5MG</v>
          </cell>
          <cell r="D4054" t="str">
            <v xml:space="preserve">MARFARIM - 5MG</v>
          </cell>
          <cell r="E4054" t="str">
            <v xml:space="preserve">TEUTO BRAS.</v>
          </cell>
          <cell r="F4054" t="n">
            <v>1</v>
          </cell>
          <cell r="G4054" t="str">
            <v>COM</v>
          </cell>
          <cell r="H4054" t="str">
            <v>NÃO</v>
          </cell>
          <cell r="I4054" t="n">
            <v>0.61245361597904213</v>
          </cell>
        </row>
        <row r="4055">
          <cell r="A4055" t="n">
            <v>92440371</v>
          </cell>
          <cell r="B4055" t="n">
            <v>20</v>
          </cell>
          <cell r="C4055" t="str">
            <v xml:space="preserve">GLICEROL 12% SOL. RETAL FR. X 500 ML</v>
          </cell>
          <cell r="D4055" t="str">
            <v xml:space="preserve">SOLUÇÃO ENEMA DE GLICERINA 12% SOL. RETAL FR. X 500 ML</v>
          </cell>
          <cell r="E4055" t="str">
            <v>TEXON</v>
          </cell>
          <cell r="F4055" t="n">
            <v>1</v>
          </cell>
          <cell r="G4055" t="str">
            <v>UN</v>
          </cell>
          <cell r="H4055" t="str">
            <v>NÃO</v>
          </cell>
          <cell r="I4055" t="n">
            <v>3.6573275692650546</v>
          </cell>
        </row>
        <row r="4056">
          <cell r="A4056" t="n">
            <v>90290127</v>
          </cell>
          <cell r="B4056" t="n">
            <v>20</v>
          </cell>
          <cell r="C4056" t="str">
            <v xml:space="preserve">IBUPROFENO - 600MG</v>
          </cell>
          <cell r="D4056" t="str">
            <v xml:space="preserve">DALSY - 600MG</v>
          </cell>
          <cell r="E4056" t="str">
            <v>ABBOTT</v>
          </cell>
          <cell r="F4056" t="n">
            <v>1</v>
          </cell>
          <cell r="G4056" t="str">
            <v>COM</v>
          </cell>
          <cell r="H4056" t="str">
            <v>NÃO</v>
          </cell>
          <cell r="I4056" t="n">
            <v>1.8234745013914495</v>
          </cell>
        </row>
        <row r="4057">
          <cell r="A4057" t="n">
            <v>92392342</v>
          </cell>
          <cell r="B4057" t="n">
            <v>20</v>
          </cell>
          <cell r="C4057" t="str">
            <v xml:space="preserve">CAPTOPRIL - 25MG</v>
          </cell>
          <cell r="D4057" t="str">
            <v xml:space="preserve">CAPTON - 25MG</v>
          </cell>
          <cell r="E4057" t="str">
            <v>ROYTON</v>
          </cell>
          <cell r="F4057" t="n">
            <v>1</v>
          </cell>
          <cell r="G4057" t="str">
            <v>COM</v>
          </cell>
          <cell r="H4057" t="str">
            <v>NÃO</v>
          </cell>
          <cell r="I4057" t="n">
            <v>0.3280427900302586</v>
          </cell>
        </row>
        <row r="4058">
          <cell r="A4058" t="n">
            <v>90196260</v>
          </cell>
          <cell r="B4058" t="n">
            <v>20</v>
          </cell>
          <cell r="C4058" t="str">
            <v xml:space="preserve">DIPIRONA SÓDICA 500 MGML SOL. ORAL X FR. PLÁST. GTS. X 10 ML</v>
          </cell>
          <cell r="D4058" t="str">
            <v xml:space="preserve">ANADOR 500 MGML SOL. ORAL X FR. PLÁST. GTS. X 10 ML</v>
          </cell>
          <cell r="E4058" t="str">
            <v xml:space="preserve">BOEHRINGER INGELHEIM</v>
          </cell>
          <cell r="F4058" t="n">
            <v>200</v>
          </cell>
          <cell r="G4058" t="str">
            <v>GTS</v>
          </cell>
          <cell r="H4058" t="str">
            <v>SIM</v>
          </cell>
          <cell r="I4058" t="n">
            <v>0.039214505406267725</v>
          </cell>
        </row>
        <row r="4059">
          <cell r="A4059" t="n">
            <v>90144368</v>
          </cell>
          <cell r="B4059" t="n">
            <v>20</v>
          </cell>
          <cell r="C4059" t="str">
            <v xml:space="preserve">CLORIDRATO DE CIPROFLOXACINO - 3,5GRA POMADA</v>
          </cell>
          <cell r="D4059" t="str">
            <v xml:space="preserve">CLORIDRATO DE CIPROFLOXACINO - 3,5GRA POMADA</v>
          </cell>
          <cell r="E4059" t="str">
            <v xml:space="preserve">EMS SA</v>
          </cell>
          <cell r="F4059" t="n">
            <v>3.5</v>
          </cell>
          <cell r="G4059" t="str">
            <v>G</v>
          </cell>
          <cell r="H4059" t="str">
            <v>SIM</v>
          </cell>
          <cell r="I4059" t="n">
            <v>3.5394182483778045</v>
          </cell>
        </row>
        <row r="4060">
          <cell r="A4060" t="n">
            <v>90260104</v>
          </cell>
          <cell r="B4060" t="n">
            <v>20</v>
          </cell>
          <cell r="C4060" t="str">
            <v>AMPICILINA</v>
          </cell>
          <cell r="D4060" t="str">
            <v xml:space="preserve">AMPICILINA 500 MG CX. 24 CAP.</v>
          </cell>
          <cell r="E4060" t="str">
            <v>SANDOZ</v>
          </cell>
          <cell r="F4060" t="n">
            <v>1</v>
          </cell>
          <cell r="G4060" t="str">
            <v>CAP</v>
          </cell>
          <cell r="H4060" t="str">
            <v>NÃO</v>
          </cell>
          <cell r="I4060" t="n">
            <v>1.7549305890558884</v>
          </cell>
        </row>
        <row r="4061">
          <cell r="A4061" t="n">
            <v>92415083</v>
          </cell>
          <cell r="B4061" t="n">
            <v>20</v>
          </cell>
          <cell r="C4061" t="str">
            <v xml:space="preserve">NIMESULIDA - 50MG15ML GTS</v>
          </cell>
          <cell r="D4061" t="str">
            <v xml:space="preserve">NIMESULIDA - 50MG15ML GTS</v>
          </cell>
          <cell r="E4061" t="str">
            <v>MEDLEY</v>
          </cell>
          <cell r="F4061" t="n">
            <v>300</v>
          </cell>
          <cell r="G4061" t="str">
            <v>GTS</v>
          </cell>
          <cell r="H4061" t="str">
            <v>SIM</v>
          </cell>
          <cell r="I4061" t="n">
            <v>0.048565443062280729</v>
          </cell>
        </row>
        <row r="4062">
          <cell r="A4062" t="n">
            <v>90268342</v>
          </cell>
          <cell r="B4062" t="n">
            <v>20</v>
          </cell>
          <cell r="C4062" t="str">
            <v xml:space="preserve">LEVOTIROXINA SÓDICA</v>
          </cell>
          <cell r="D4062" t="str">
            <v xml:space="preserve">SYNTHROID 137 MCG CX. 30 CP.</v>
          </cell>
          <cell r="E4062" t="str">
            <v>ABBOTT</v>
          </cell>
          <cell r="F4062" t="n">
            <v>1</v>
          </cell>
          <cell r="G4062" t="str">
            <v>COM</v>
          </cell>
          <cell r="H4062" t="str">
            <v>NÃO</v>
          </cell>
          <cell r="I4062" t="n">
            <v>1.1622458618559148</v>
          </cell>
        </row>
        <row r="4063">
          <cell r="A4063" t="n">
            <v>90153588</v>
          </cell>
          <cell r="B4063" t="n">
            <v>20</v>
          </cell>
          <cell r="C4063" t="str">
            <v xml:space="preserve">CITRATO DE FENTANILA 250 MCG (50 MCGML) SOL. INJ. CX. 25 AMP. VD. X 5 ML</v>
          </cell>
          <cell r="D4063" t="str">
            <v xml:space="preserve">CITRATO DE FENTANILA 250 MCG (50 MCGML) SOL. INJ. CX. 25 AMP. VD. X 5 ML</v>
          </cell>
          <cell r="E4063" t="str">
            <v>EUROFARMA</v>
          </cell>
          <cell r="F4063" t="n">
            <v>1</v>
          </cell>
          <cell r="G4063" t="str">
            <v>AMP</v>
          </cell>
          <cell r="H4063" t="str">
            <v>NÃO</v>
          </cell>
          <cell r="I4063" t="n">
            <v>3.4704837284546941</v>
          </cell>
        </row>
        <row r="4064">
          <cell r="A4064" t="n">
            <v>90252101</v>
          </cell>
          <cell r="B4064" t="n">
            <v>20</v>
          </cell>
          <cell r="C4064" t="str">
            <v xml:space="preserve">DIOSMINA+HESPERIDINA 500 MG (450 MG + 50 MG) CX. 30 CP. REV.</v>
          </cell>
          <cell r="D4064" t="str">
            <v xml:space="preserve">FLAVENOS 500 MG (450 MG + 50 MG) CX. 30 CP. REV.</v>
          </cell>
          <cell r="E4064" t="str">
            <v xml:space="preserve">BIOLAB SANUS</v>
          </cell>
          <cell r="F4064" t="n">
            <v>1</v>
          </cell>
          <cell r="G4064" t="str">
            <v>COM</v>
          </cell>
          <cell r="H4064" t="str">
            <v>NÃO</v>
          </cell>
          <cell r="I4064" t="n">
            <v>1.7320472513135481</v>
          </cell>
        </row>
        <row r="4065">
          <cell r="A4065" t="n">
            <v>90472020</v>
          </cell>
          <cell r="B4065" t="n">
            <v>20</v>
          </cell>
          <cell r="C4065" t="str">
            <v xml:space="preserve">TEOFILINA - 200MG</v>
          </cell>
          <cell r="D4065" t="str">
            <v xml:space="preserve">TALOFILINA - 200MG</v>
          </cell>
          <cell r="E4065" t="str">
            <v>NOVARTIS</v>
          </cell>
          <cell r="F4065" t="n">
            <v>1</v>
          </cell>
          <cell r="G4065" t="str">
            <v>CAP</v>
          </cell>
          <cell r="H4065" t="str">
            <v>NÃO</v>
          </cell>
          <cell r="I4065" t="n">
            <v>0.86371663791916187</v>
          </cell>
        </row>
        <row r="4066">
          <cell r="A4066" t="n">
            <v>91427037</v>
          </cell>
          <cell r="B4066" t="n">
            <v>20</v>
          </cell>
          <cell r="C4066" t="str">
            <v xml:space="preserve">LOSARTANA POTASSICA - 25MG</v>
          </cell>
          <cell r="D4066" t="str">
            <v xml:space="preserve">CORUS - 25MG</v>
          </cell>
          <cell r="E4066" t="str">
            <v>BIOSINTETICA</v>
          </cell>
          <cell r="F4066" t="n">
            <v>1</v>
          </cell>
          <cell r="G4066" t="str">
            <v>COM</v>
          </cell>
          <cell r="H4066" t="str">
            <v>NÃO</v>
          </cell>
          <cell r="I4066" t="n">
            <v>0.86234523855013423</v>
          </cell>
        </row>
        <row r="4067">
          <cell r="A4067" t="n">
            <v>90277783</v>
          </cell>
          <cell r="B4067" t="n">
            <v>20</v>
          </cell>
          <cell r="C4067" t="str">
            <v xml:space="preserve">MALEATO DE DEXCLORFENIRAMINA 0,4 MGML SOL. ORAL FR. VD. X 100 ML + CP. MED.</v>
          </cell>
          <cell r="D4067" t="str">
            <v xml:space="preserve">MALEATO DE DEXCLORFENIRAMINA 0,4 MGML SOL. ORAL FR. VD. X 100 ML + CP. MED.</v>
          </cell>
          <cell r="E4067" t="str">
            <v xml:space="preserve">TEUTO BRAS.</v>
          </cell>
          <cell r="F4067" t="n">
            <v>100</v>
          </cell>
          <cell r="G4067" t="str">
            <v>ML</v>
          </cell>
          <cell r="H4067" t="str">
            <v>SIM</v>
          </cell>
          <cell r="I4067" t="n">
            <v>0.095473481624362602</v>
          </cell>
        </row>
        <row r="4068">
          <cell r="A4068" t="n">
            <v>90298276</v>
          </cell>
          <cell r="B4068" t="n">
            <v>20</v>
          </cell>
          <cell r="C4068" t="str">
            <v>MIRTAZAPINA</v>
          </cell>
          <cell r="D4068" t="str">
            <v xml:space="preserve">RAZAPINA 30 MG CX. 28 CP. REV.</v>
          </cell>
          <cell r="E4068" t="str">
            <v>SANDOZ</v>
          </cell>
          <cell r="F4068" t="n">
            <v>1</v>
          </cell>
          <cell r="G4068" t="str">
            <v>COM</v>
          </cell>
          <cell r="H4068" t="str">
            <v>NÃO</v>
          </cell>
          <cell r="I4068" t="n">
            <v>3.0930214749406635</v>
          </cell>
        </row>
        <row r="4069">
          <cell r="A4069" t="n">
            <v>92433480</v>
          </cell>
          <cell r="B4069" t="n">
            <v>20</v>
          </cell>
          <cell r="C4069" t="str">
            <v xml:space="preserve">HALOPERIDOL 2 MG ML SOL. ORAL  FR. GTS. X 20 ML</v>
          </cell>
          <cell r="D4069" t="str">
            <v xml:space="preserve">UNI HALOPER 2 MG ML SOL. ORAL  FR. GTS. X 20 ML</v>
          </cell>
          <cell r="E4069" t="str">
            <v xml:space="preserve">UNIAO QUIMICA</v>
          </cell>
          <cell r="F4069" t="n">
            <v>400</v>
          </cell>
          <cell r="G4069" t="str">
            <v>GTS</v>
          </cell>
          <cell r="H4069" t="str">
            <v>SIM</v>
          </cell>
          <cell r="I4069" t="n">
            <v>0.01569681747301447</v>
          </cell>
        </row>
        <row r="4070">
          <cell r="A4070" t="n">
            <v>92423990</v>
          </cell>
          <cell r="B4070" t="n">
            <v>20</v>
          </cell>
          <cell r="C4070" t="str">
            <v xml:space="preserve">CLORIDRATO DE RANITIDINA - 150MG</v>
          </cell>
          <cell r="D4070" t="str">
            <v xml:space="preserve">RANIDINA - 150MG</v>
          </cell>
          <cell r="E4070" t="str">
            <v>BUNKER</v>
          </cell>
          <cell r="F4070" t="n">
            <v>1</v>
          </cell>
          <cell r="G4070" t="str">
            <v>COM</v>
          </cell>
          <cell r="H4070" t="str">
            <v>NÃO</v>
          </cell>
          <cell r="I4070" t="n">
            <v>1.6960253980958091</v>
          </cell>
        </row>
        <row r="4071">
          <cell r="A4071" t="n">
            <v>91351014</v>
          </cell>
          <cell r="B4071" t="n">
            <v>20</v>
          </cell>
          <cell r="C4071" t="str">
            <v xml:space="preserve">DIIDROERGOTAMINA+CAFEÍNA+DIPIRONA SÓDICA</v>
          </cell>
          <cell r="D4071" t="str">
            <v xml:space="preserve">CEFALIV BLIST. 12 CP</v>
          </cell>
          <cell r="E4071" t="str">
            <v xml:space="preserve">ACHÉ LABORATÓRIOS FARMACÊUTICO</v>
          </cell>
          <cell r="F4071" t="n">
            <v>1</v>
          </cell>
          <cell r="G4071" t="str">
            <v>COM</v>
          </cell>
          <cell r="H4071" t="str">
            <v>NÃO</v>
          </cell>
          <cell r="I4071" t="n">
            <v>1.1296402779179813</v>
          </cell>
        </row>
        <row r="4072">
          <cell r="A4072" t="n">
            <v>90271220</v>
          </cell>
          <cell r="B4072" t="n">
            <v>20</v>
          </cell>
          <cell r="C4072" t="str">
            <v xml:space="preserve">CLORIDRATO DE FLUOXETINA</v>
          </cell>
          <cell r="D4072" t="str">
            <v xml:space="preserve">CLORIDRATO  DE  FLUOXETINA 20 MG CX. 30 CP</v>
          </cell>
          <cell r="E4072" t="str">
            <v xml:space="preserve">MEPHA- RATIOPHARM</v>
          </cell>
          <cell r="F4072" t="n">
            <v>1</v>
          </cell>
          <cell r="G4072" t="str">
            <v>COM</v>
          </cell>
          <cell r="H4072" t="str">
            <v>NÃO</v>
          </cell>
          <cell r="I4072" t="n">
            <v>1.6834186072652688</v>
          </cell>
        </row>
        <row r="4073">
          <cell r="A4073" t="n">
            <v>90153170</v>
          </cell>
          <cell r="B4073" t="n">
            <v>20</v>
          </cell>
          <cell r="C4073" t="str">
            <v xml:space="preserve">CLORIDRATO DE NORTRIPTILINA - 50MG</v>
          </cell>
          <cell r="D4073" t="str">
            <v xml:space="preserve">CLORIDRATO DE NORTRIPTILINA - 50MG</v>
          </cell>
          <cell r="E4073" t="str">
            <v>EUROFARMA</v>
          </cell>
          <cell r="F4073" t="n">
            <v>1</v>
          </cell>
          <cell r="G4073" t="str">
            <v>CAP</v>
          </cell>
          <cell r="H4073" t="str">
            <v>NÃO</v>
          </cell>
          <cell r="I4073" t="n">
            <v>1.1204225807051658</v>
          </cell>
        </row>
        <row r="4074">
          <cell r="A4074" t="n">
            <v>90177878</v>
          </cell>
          <cell r="B4074" t="n">
            <v>20</v>
          </cell>
          <cell r="C4074" t="str">
            <v xml:space="preserve">CLORIDRATO DE PETIDINA 100 MG (50 MGML) SOL. INJ. CX. 50 AMP. X 2 ML</v>
          </cell>
          <cell r="D4074" t="str">
            <v xml:space="preserve">PETINAN 100 MG (50 MGML) SOL. INJ. CX. 50 AMP. X 2 ML</v>
          </cell>
          <cell r="E4074" t="str">
            <v>BIOCHIMICO</v>
          </cell>
          <cell r="F4074" t="n">
            <v>1</v>
          </cell>
          <cell r="G4074" t="str">
            <v>AMP</v>
          </cell>
          <cell r="H4074" t="str">
            <v>NÃO</v>
          </cell>
          <cell r="I4074" t="n">
            <v>3.344938979577845</v>
          </cell>
        </row>
        <row r="4075">
          <cell r="A4075" t="n">
            <v>90138643</v>
          </cell>
          <cell r="B4075" t="n">
            <v>20</v>
          </cell>
          <cell r="C4075" t="str">
            <v xml:space="preserve">ALPRAZOLAM 1 MG CX. 30 CP.</v>
          </cell>
          <cell r="D4075" t="str">
            <v xml:space="preserve">APRAZ 1 MG CX. 30 CP.</v>
          </cell>
          <cell r="E4075" t="str">
            <v xml:space="preserve">SCHERING PLOUGHMANTECORP</v>
          </cell>
          <cell r="F4075" t="n">
            <v>1</v>
          </cell>
          <cell r="G4075" t="str">
            <v>COM</v>
          </cell>
          <cell r="H4075" t="str">
            <v>NÃO</v>
          </cell>
          <cell r="I4075" t="n">
            <v>1.6581455423024489</v>
          </cell>
        </row>
        <row r="4076">
          <cell r="A4076" t="n">
            <v>90157893</v>
          </cell>
          <cell r="B4076" t="n">
            <v>20</v>
          </cell>
          <cell r="C4076" t="str">
            <v xml:space="preserve">DIMETICONA - 75MG  15ML GTS</v>
          </cell>
          <cell r="D4076" t="str">
            <v xml:space="preserve">DIMETICONA - 75MG  15ML GTS</v>
          </cell>
          <cell r="E4076" t="str">
            <v xml:space="preserve">MERCK S.A.</v>
          </cell>
          <cell r="F4076" t="n">
            <v>300</v>
          </cell>
          <cell r="G4076" t="str">
            <v>GTS</v>
          </cell>
          <cell r="H4076" t="str">
            <v>SIM</v>
          </cell>
          <cell r="I4076" t="n">
            <v>0.031405341500717956</v>
          </cell>
        </row>
        <row r="4077">
          <cell r="A4077" t="n">
            <v>92409768</v>
          </cell>
          <cell r="B4077" t="n">
            <v>20</v>
          </cell>
          <cell r="C4077" t="str">
            <v xml:space="preserve">MALEATO DE ENALAPRIL - 20MG</v>
          </cell>
          <cell r="D4077" t="str">
            <v xml:space="preserve">MALEATO DE ENALAPRIL - 20MG</v>
          </cell>
          <cell r="E4077" t="str">
            <v xml:space="preserve">EMS SA</v>
          </cell>
          <cell r="F4077" t="n">
            <v>1</v>
          </cell>
          <cell r="G4077" t="str">
            <v>COM</v>
          </cell>
          <cell r="H4077" t="str">
            <v>NÃO</v>
          </cell>
          <cell r="I4077" t="n">
            <v>1.6391380378610969</v>
          </cell>
        </row>
        <row r="4078">
          <cell r="A4078" t="n">
            <v>92470785</v>
          </cell>
          <cell r="B4078" t="n">
            <v>20</v>
          </cell>
          <cell r="C4078" t="str">
            <v xml:space="preserve">CARBAMAZEPINA - 200MG</v>
          </cell>
          <cell r="D4078" t="str">
            <v xml:space="preserve">CARMAZIN - 200MG</v>
          </cell>
          <cell r="E4078" t="str">
            <v xml:space="preserve">TEUTO BRAS.</v>
          </cell>
          <cell r="F4078" t="n">
            <v>1</v>
          </cell>
          <cell r="G4078" t="str">
            <v>COM</v>
          </cell>
          <cell r="H4078" t="str">
            <v>NÃO</v>
          </cell>
          <cell r="I4078" t="n">
            <v>0.25126302194011985</v>
          </cell>
        </row>
        <row r="4079">
          <cell r="A4079" t="n">
            <v>90296184</v>
          </cell>
          <cell r="B4079" t="n">
            <v>20</v>
          </cell>
          <cell r="C4079" t="str">
            <v xml:space="preserve">FUROSEMIDA 10 MGML SOL. INJ. CX. 50 AMP. X 2 ML</v>
          </cell>
          <cell r="D4079" t="str">
            <v xml:space="preserve">NEOSEMID 10 MGML SOL. INJ. CX. 50 AMP. X 2 ML</v>
          </cell>
          <cell r="E4079" t="str">
            <v xml:space="preserve">NEO QUIMICA</v>
          </cell>
          <cell r="F4079" t="n">
            <v>1</v>
          </cell>
          <cell r="G4079" t="str">
            <v>AMP</v>
          </cell>
          <cell r="H4079" t="str">
            <v>NÃO</v>
          </cell>
          <cell r="I4079" t="n">
            <v>1.0854634965928813</v>
          </cell>
        </row>
        <row r="4080">
          <cell r="A4080" t="n">
            <v>92393896</v>
          </cell>
          <cell r="B4080" t="n">
            <v>20</v>
          </cell>
          <cell r="C4080" t="str">
            <v xml:space="preserve">CAPTOPRIL - 25MG</v>
          </cell>
          <cell r="D4080" t="str">
            <v xml:space="preserve">CAPTOPRIL - 25MG</v>
          </cell>
          <cell r="E4080" t="str">
            <v>MEDLEY</v>
          </cell>
          <cell r="F4080" t="n">
            <v>1</v>
          </cell>
          <cell r="G4080" t="str">
            <v>COM</v>
          </cell>
          <cell r="H4080" t="str">
            <v>NÃO</v>
          </cell>
          <cell r="I4080" t="n">
            <v>0.64922834891591741</v>
          </cell>
        </row>
        <row r="4081">
          <cell r="A4081" t="n">
            <v>90163370</v>
          </cell>
          <cell r="B4081" t="n">
            <v>20</v>
          </cell>
          <cell r="C4081" t="str">
            <v xml:space="preserve">CLORIDRATO DE DILTIAZEM 60 MG. CX. 60 CP.</v>
          </cell>
          <cell r="D4081" t="str">
            <v xml:space="preserve">BALCOR 60 MG. CX. 60 CP.</v>
          </cell>
          <cell r="E4081" t="str">
            <v>BALDACCI</v>
          </cell>
          <cell r="F4081" t="n">
            <v>1</v>
          </cell>
          <cell r="G4081" t="str">
            <v>COM</v>
          </cell>
          <cell r="H4081" t="str">
            <v>NÃO</v>
          </cell>
          <cell r="I4081" t="n">
            <v>0.46243786457558123</v>
          </cell>
        </row>
        <row r="4082">
          <cell r="A4082" t="n">
            <v>92460674</v>
          </cell>
          <cell r="B4082" t="n">
            <v>20</v>
          </cell>
          <cell r="C4082" t="str">
            <v xml:space="preserve">LOSARTANA POTASSICA + HIDROCLOROTIAZIDA - 100MG  25MG</v>
          </cell>
          <cell r="D4082" t="str">
            <v xml:space="preserve">ARADOIS H - 100MG  25MG</v>
          </cell>
          <cell r="E4082" t="str">
            <v xml:space="preserve">BIOLAB SANUS</v>
          </cell>
          <cell r="F4082" t="n">
            <v>1</v>
          </cell>
          <cell r="G4082" t="str">
            <v>COM</v>
          </cell>
          <cell r="H4082" t="str">
            <v>NÃO</v>
          </cell>
          <cell r="I4082" t="n">
            <v>3.2054953073287833</v>
          </cell>
        </row>
        <row r="4083">
          <cell r="A4083" t="n">
            <v>94248222</v>
          </cell>
          <cell r="B4083" t="n">
            <v>20</v>
          </cell>
          <cell r="C4083" t="str">
            <v xml:space="preserve">ACIDOS GRAXOS ESSENCAIS + VIT A + VIT E</v>
          </cell>
          <cell r="D4083" t="str">
            <v xml:space="preserve">PILSANA PREMIUM 200ML</v>
          </cell>
          <cell r="E4083" t="str">
            <v>DBS</v>
          </cell>
          <cell r="F4083" t="n">
            <v>200</v>
          </cell>
          <cell r="G4083" t="str">
            <v>ML</v>
          </cell>
          <cell r="H4083" t="str">
            <v>SIM</v>
          </cell>
          <cell r="I4083" t="n">
            <v>0.15953207742229833</v>
          </cell>
        </row>
        <row r="4084">
          <cell r="A4084" t="n">
            <v>90283929</v>
          </cell>
          <cell r="B4084" t="n">
            <v>20</v>
          </cell>
          <cell r="C4084" t="str">
            <v>CAPTOPRIL</v>
          </cell>
          <cell r="D4084" t="str">
            <v xml:space="preserve">CAPTOTEC  50 MG CX. 30 CP.</v>
          </cell>
          <cell r="E4084" t="str">
            <v>HEXAL</v>
          </cell>
          <cell r="F4084" t="n">
            <v>1</v>
          </cell>
          <cell r="G4084" t="str">
            <v>COM</v>
          </cell>
          <cell r="H4084" t="str">
            <v>NÃO</v>
          </cell>
          <cell r="I4084" t="n">
            <v>1.0587916459692288</v>
          </cell>
        </row>
        <row r="4085">
          <cell r="A4085" t="n">
            <v>92423310</v>
          </cell>
          <cell r="B4085" t="n">
            <v>20</v>
          </cell>
          <cell r="C4085" t="str">
            <v xml:space="preserve">ACIDO ACETILSALICILICO - 100MG INF.</v>
          </cell>
          <cell r="D4085" t="str">
            <v xml:space="preserve">SALICIL - 100MG INF.</v>
          </cell>
          <cell r="E4085" t="str">
            <v>DUCTO</v>
          </cell>
          <cell r="F4085" t="n">
            <v>1</v>
          </cell>
          <cell r="G4085" t="str">
            <v>COM</v>
          </cell>
          <cell r="H4085" t="str">
            <v>NÃO</v>
          </cell>
          <cell r="I4085" t="n">
            <v>0.11331936714532172</v>
          </cell>
        </row>
        <row r="4086">
          <cell r="A4086" t="n">
            <v>90259505</v>
          </cell>
          <cell r="B4086" t="n">
            <v>20</v>
          </cell>
          <cell r="C4086" t="str">
            <v xml:space="preserve">CLORETO DE SÓDIO+CITRATO DE POTÁSSIO+CITRATO DE SÓDIO+GLICOSE</v>
          </cell>
          <cell r="D4086" t="str">
            <v xml:space="preserve">FLORALYTE 45 MEQL SOL. ORAL. FR. PLÁST. X 500 ML  (LARANJA)</v>
          </cell>
          <cell r="E4086" t="str">
            <v xml:space="preserve">MERCK S.A.</v>
          </cell>
          <cell r="F4086" t="n">
            <v>500</v>
          </cell>
          <cell r="G4086" t="str">
            <v>ML</v>
          </cell>
          <cell r="H4086" t="str">
            <v>SIM</v>
          </cell>
          <cell r="I4086" t="n">
            <v>0.03142218092166893</v>
          </cell>
        </row>
        <row r="4087">
          <cell r="A4087" t="n">
            <v>90259483</v>
          </cell>
          <cell r="B4087" t="n">
            <v>20</v>
          </cell>
          <cell r="C4087" t="str">
            <v xml:space="preserve">CLORIDRATO DE FLUOXETINA  20 MG CX. 30 CP. REV.</v>
          </cell>
          <cell r="D4087" t="str">
            <v xml:space="preserve">DAFORIN 20 MG</v>
          </cell>
          <cell r="E4087" t="str">
            <v xml:space="preserve">SIGMA PHARMA</v>
          </cell>
          <cell r="F4087" t="n">
            <v>1</v>
          </cell>
          <cell r="G4087" t="str">
            <v>COM</v>
          </cell>
          <cell r="H4087" t="str">
            <v>NÃO</v>
          </cell>
          <cell r="I4087" t="n">
            <v>1.5700277315509403</v>
          </cell>
        </row>
        <row r="4088">
          <cell r="A4088" t="n">
            <v>90227948</v>
          </cell>
          <cell r="B4088" t="n">
            <v>20</v>
          </cell>
          <cell r="C4088" t="str">
            <v xml:space="preserve">METRONIDAZOL - 5MG ML SOL. INJ. FR. X 100 ML</v>
          </cell>
          <cell r="D4088" t="str">
            <v xml:space="preserve">METRONIDAZOL - 5MG ML SOL. INJ. FR. X 100 ML</v>
          </cell>
          <cell r="E4088" t="str">
            <v>EQUIPLEX</v>
          </cell>
          <cell r="F4088" t="n">
            <v>100</v>
          </cell>
          <cell r="G4088" t="str">
            <v>ML</v>
          </cell>
          <cell r="H4088" t="str">
            <v>SIM</v>
          </cell>
          <cell r="I4088" t="n">
            <v>0.031385566763358227</v>
          </cell>
        </row>
        <row r="4089">
          <cell r="A4089" t="n">
            <v>92248322</v>
          </cell>
          <cell r="B4089" t="n">
            <v>20</v>
          </cell>
          <cell r="C4089" t="str">
            <v xml:space="preserve">SULFATO DE AMICACINA 100 MG (50 MGML) SOL INJ CX. 50 AMP X 2 ML</v>
          </cell>
          <cell r="D4089" t="str">
            <v xml:space="preserve">AMICALIN 100 MG (50 MGML) SOL INJ CX. 50 AMP X 2 ML</v>
          </cell>
          <cell r="E4089" t="str">
            <v>ROYTON</v>
          </cell>
          <cell r="F4089" t="n">
            <v>1</v>
          </cell>
          <cell r="G4089" t="str">
            <v>AMP</v>
          </cell>
          <cell r="H4089" t="str">
            <v>NÃO</v>
          </cell>
          <cell r="I4089" t="n">
            <v>1.5621261302326466</v>
          </cell>
        </row>
        <row r="4090">
          <cell r="A4090" t="n">
            <v>90287509</v>
          </cell>
          <cell r="B4090" t="n">
            <v>20</v>
          </cell>
          <cell r="C4090" t="str">
            <v>PARACETAMOL</v>
          </cell>
          <cell r="D4090" t="str">
            <v xml:space="preserve">PARACETAMOL 500 MG CX. 500 CP.</v>
          </cell>
          <cell r="E4090" t="str">
            <v>HIPOLABOR</v>
          </cell>
          <cell r="F4090" t="n">
            <v>1</v>
          </cell>
          <cell r="G4090" t="str">
            <v>COM</v>
          </cell>
          <cell r="H4090" t="str">
            <v>NÃO</v>
          </cell>
          <cell r="I4090" t="n">
            <v>0.22307598852450031</v>
          </cell>
        </row>
        <row r="4091">
          <cell r="A4091" t="n">
            <v>90214900</v>
          </cell>
          <cell r="B4091" t="n">
            <v>20</v>
          </cell>
          <cell r="C4091" t="str">
            <v xml:space="preserve">DIAZEPAM 5 MG CX. 20 CP.</v>
          </cell>
          <cell r="D4091" t="str">
            <v xml:space="preserve">DIAZEPAM N.Q  5 MG CX. 20 CP.</v>
          </cell>
          <cell r="E4091" t="str">
            <v>GERMED</v>
          </cell>
          <cell r="F4091" t="n">
            <v>1</v>
          </cell>
          <cell r="G4091" t="str">
            <v>COM</v>
          </cell>
          <cell r="H4091" t="str">
            <v>NÃO</v>
          </cell>
          <cell r="I4091" t="n">
            <v>0.26013471991577652</v>
          </cell>
        </row>
        <row r="4092">
          <cell r="A4092" t="n">
            <v>92249671</v>
          </cell>
          <cell r="B4092" t="n">
            <v>20</v>
          </cell>
          <cell r="C4092" t="str">
            <v xml:space="preserve">DICLOFENACO POTÁSSICO 75 MG (25 MGML) SOL. INJ. CX. 3 AMP X 3 ML</v>
          </cell>
          <cell r="D4092" t="str">
            <v xml:space="preserve">CATAFLAM 75 MG (25 MGML) SOL. INJ. CX. 3 AMP X 3 ML</v>
          </cell>
          <cell r="E4092" t="str">
            <v>NOVARTIS</v>
          </cell>
          <cell r="F4092" t="n">
            <v>1</v>
          </cell>
          <cell r="G4092" t="str">
            <v>AMP</v>
          </cell>
          <cell r="H4092" t="str">
            <v>NÃO</v>
          </cell>
          <cell r="I4092" t="n">
            <v>3.1067829987360001</v>
          </cell>
        </row>
        <row r="4093">
          <cell r="A4093" t="n">
            <v>90237331</v>
          </cell>
          <cell r="B4093" t="n">
            <v>20</v>
          </cell>
          <cell r="C4093" t="str">
            <v xml:space="preserve">DIAZEPAM - 5MG</v>
          </cell>
          <cell r="D4093" t="str">
            <v xml:space="preserve">DIAZEPAM - 5MG</v>
          </cell>
          <cell r="E4093" t="str">
            <v xml:space="preserve">EMS SA</v>
          </cell>
          <cell r="F4093" t="n">
            <v>1</v>
          </cell>
          <cell r="G4093" t="str">
            <v>COM</v>
          </cell>
          <cell r="H4093" t="str">
            <v>NÃO</v>
          </cell>
          <cell r="I4093" t="n">
            <v>0.25886151136861169</v>
          </cell>
        </row>
        <row r="4094">
          <cell r="A4094" t="n">
            <v>90225210</v>
          </cell>
          <cell r="B4094" t="n">
            <v>20</v>
          </cell>
          <cell r="C4094" t="str">
            <v xml:space="preserve">FOSFATO SODICO DE PREDNISOLONA  -  GENERICO 3 MGML. SOL. OR. CT. FR. PLAS. OPC. X 100 ML.</v>
          </cell>
          <cell r="D4094" t="str">
            <v xml:space="preserve">FOSFATO SODICO DE PREDNISOLONA  -  GENERICO 3 MGML. SOL. OR. CT. FR. PLAS. OPC. X 100 ML.</v>
          </cell>
          <cell r="E4094" t="str">
            <v xml:space="preserve">PRATI DONADUZZI</v>
          </cell>
          <cell r="F4094" t="n">
            <v>120</v>
          </cell>
          <cell r="G4094" t="str">
            <v>ML</v>
          </cell>
          <cell r="H4094" t="str">
            <v>SIM</v>
          </cell>
          <cell r="I4094" t="n">
            <v>0.14562668269803311</v>
          </cell>
        </row>
        <row r="4095">
          <cell r="A4095" t="n">
            <v>92375545</v>
          </cell>
          <cell r="B4095" t="n">
            <v>20</v>
          </cell>
          <cell r="C4095" t="str">
            <v xml:space="preserve">CINARIZINA -75MG</v>
          </cell>
          <cell r="D4095" t="str">
            <v xml:space="preserve">CRONOGERON - 75MG</v>
          </cell>
          <cell r="E4095" t="str">
            <v xml:space="preserve">ARROW INTERNATIONAL - EUA</v>
          </cell>
          <cell r="F4095" t="n">
            <v>1</v>
          </cell>
          <cell r="G4095" t="str">
            <v>COM</v>
          </cell>
          <cell r="H4095" t="str">
            <v>NÃO</v>
          </cell>
          <cell r="I4095" t="n">
            <v>0.50252604388023969</v>
          </cell>
        </row>
        <row r="4096">
          <cell r="A4096" t="n">
            <v>92429920</v>
          </cell>
          <cell r="B4096" t="n">
            <v>20</v>
          </cell>
          <cell r="C4096" t="str">
            <v xml:space="preserve">TENOXICAM - 20MG</v>
          </cell>
          <cell r="D4096" t="str">
            <v xml:space="preserve">TENOXICAM - 20MG</v>
          </cell>
          <cell r="E4096" t="str">
            <v xml:space="preserve">EMS SA</v>
          </cell>
          <cell r="F4096" t="n">
            <v>1</v>
          </cell>
          <cell r="G4096" t="str">
            <v>COM</v>
          </cell>
          <cell r="H4096" t="str">
            <v>NÃO</v>
          </cell>
          <cell r="I4096" t="n">
            <v>2.9946815489687908</v>
          </cell>
        </row>
        <row r="4097">
          <cell r="A4097" t="n">
            <v>90310772</v>
          </cell>
          <cell r="B4097" t="n">
            <v>20</v>
          </cell>
          <cell r="C4097" t="str">
            <v xml:space="preserve">BROMOPRIDA  4MGML SOL. ORAL FR. PLÁST. GTS X 20ML</v>
          </cell>
          <cell r="D4097" t="str">
            <v xml:space="preserve">BROMOPRIDA  4MGML SOL. ORAL FR. PLÁST. GTS X 20ML</v>
          </cell>
          <cell r="E4097" t="str">
            <v>EUROFARMA</v>
          </cell>
          <cell r="F4097" t="n">
            <v>400</v>
          </cell>
          <cell r="G4097" t="str">
            <v>GTS</v>
          </cell>
          <cell r="H4097" t="str">
            <v>SIM</v>
          </cell>
          <cell r="I4097" t="n">
            <v>0.032376962041520484</v>
          </cell>
        </row>
        <row r="4098">
          <cell r="A4098" t="n">
            <v>92461867</v>
          </cell>
          <cell r="B4098" t="n">
            <v>20</v>
          </cell>
          <cell r="C4098" t="str">
            <v xml:space="preserve">CLONAZEPAM - 2MG</v>
          </cell>
          <cell r="D4098" t="str">
            <v xml:space="preserve">NAVOTRAX - 2MG</v>
          </cell>
          <cell r="E4098" t="str">
            <v xml:space="preserve">NEO QUIMICA</v>
          </cell>
          <cell r="F4098" t="n">
            <v>1</v>
          </cell>
          <cell r="G4098" t="str">
            <v>COM</v>
          </cell>
          <cell r="H4098" t="str">
            <v>NÃO</v>
          </cell>
          <cell r="I4098" t="n">
            <v>0.42400634952395228</v>
          </cell>
        </row>
        <row r="4099">
          <cell r="A4099" t="n">
            <v>92456499</v>
          </cell>
          <cell r="B4099" t="n">
            <v>20</v>
          </cell>
          <cell r="C4099" t="str">
            <v xml:space="preserve">AMOXICILINA - 500MG</v>
          </cell>
          <cell r="D4099" t="str">
            <v xml:space="preserve">AMOXICILINA - 500MG</v>
          </cell>
          <cell r="E4099" t="str">
            <v>LUPER</v>
          </cell>
          <cell r="F4099" t="n">
            <v>1</v>
          </cell>
          <cell r="G4099" t="str">
            <v>CAP</v>
          </cell>
          <cell r="H4099" t="str">
            <v>NÃO</v>
          </cell>
          <cell r="I4099" t="n">
            <v>1.4756956770495875</v>
          </cell>
        </row>
        <row r="4100">
          <cell r="A4100" t="n">
            <v>92469221</v>
          </cell>
          <cell r="B4100" t="n">
            <v>20</v>
          </cell>
          <cell r="C4100" t="str">
            <v xml:space="preserve">DIPIRONA SODICA - 500MG  10ML SOL. ORAL</v>
          </cell>
          <cell r="D4100" t="str">
            <v xml:space="preserve">DIPIRONA SODICA - 500MG  10ML SOL. ORAL</v>
          </cell>
          <cell r="E4100" t="str">
            <v>BIOSINTETICA</v>
          </cell>
          <cell r="F4100" t="n">
            <v>200</v>
          </cell>
          <cell r="G4100" t="str">
            <v>GTS</v>
          </cell>
          <cell r="H4100" t="str">
            <v>SIM</v>
          </cell>
          <cell r="I4100" t="n">
            <v>0.01617986354328527</v>
          </cell>
        </row>
        <row r="4101">
          <cell r="A4101" t="n">
            <v>90283880</v>
          </cell>
          <cell r="B4101" t="n">
            <v>20</v>
          </cell>
          <cell r="C4101" t="str">
            <v>CAPTOPRIL</v>
          </cell>
          <cell r="D4101" t="str">
            <v xml:space="preserve">CAPTOPRIL  12,5 MG CX. 30 CP.</v>
          </cell>
          <cell r="E4101" t="str">
            <v xml:space="preserve">MARIOL INDUSTRIAL LTDA</v>
          </cell>
          <cell r="F4101" t="n">
            <v>1</v>
          </cell>
          <cell r="G4101" t="str">
            <v>COM</v>
          </cell>
          <cell r="H4101" t="str">
            <v>NÃO</v>
          </cell>
          <cell r="I4101" t="n">
            <v>0.57684519980464521</v>
          </cell>
        </row>
        <row r="4102">
          <cell r="A4102" t="n">
            <v>90238745</v>
          </cell>
          <cell r="B4102" t="n">
            <v>20</v>
          </cell>
          <cell r="C4102" t="str">
            <v xml:space="preserve">ALPRAZOLAM - 0,5MG</v>
          </cell>
          <cell r="D4102" t="str">
            <v xml:space="preserve">ALPRAZOLAM - 0,5MG</v>
          </cell>
          <cell r="E4102" t="str">
            <v>GERMED</v>
          </cell>
          <cell r="F4102" t="n">
            <v>1</v>
          </cell>
          <cell r="G4102" t="str">
            <v>COM</v>
          </cell>
          <cell r="H4102" t="str">
            <v>NÃO</v>
          </cell>
          <cell r="I4102" t="n">
            <v>0.56884234973949976</v>
          </cell>
        </row>
        <row r="4103">
          <cell r="A4103" t="n">
            <v>90179110</v>
          </cell>
          <cell r="B4103" t="n">
            <v>20</v>
          </cell>
          <cell r="C4103" t="str">
            <v>LANSOPRAZOL</v>
          </cell>
          <cell r="D4103" t="str">
            <v xml:space="preserve">PRAZOL 30 MG CX. 7 CAP.</v>
          </cell>
          <cell r="E4103" t="str">
            <v>MEDLEY</v>
          </cell>
          <cell r="F4103" t="n">
            <v>1</v>
          </cell>
          <cell r="G4103" t="str">
            <v>CAP</v>
          </cell>
          <cell r="H4103" t="str">
            <v>NÃO</v>
          </cell>
          <cell r="I4103" t="n">
            <v>2.832893030673318</v>
          </cell>
        </row>
        <row r="4104">
          <cell r="A4104" t="n">
            <v>92454275</v>
          </cell>
          <cell r="B4104" t="n">
            <v>20</v>
          </cell>
          <cell r="C4104" t="str">
            <v xml:space="preserve">CLORIDRATO DE CLOBUTINOL 4MGML + SUCCINATO DE DOXILAMINA 0,75MGML  120ML</v>
          </cell>
          <cell r="D4104" t="str">
            <v xml:space="preserve">CLORIDRATO DE CLOBUTINOL 4MGML + SUCCINATO DE DOXILAMINA 0,75MGML  120ML</v>
          </cell>
          <cell r="E4104" t="str">
            <v xml:space="preserve">UNIAO QUIMICA</v>
          </cell>
          <cell r="F4104" t="n">
            <v>120</v>
          </cell>
          <cell r="G4104" t="str">
            <v>ML</v>
          </cell>
          <cell r="H4104" t="str">
            <v>SIM</v>
          </cell>
          <cell r="I4104" t="n">
            <v>0.094222456097910981</v>
          </cell>
        </row>
        <row r="4105">
          <cell r="A4105" t="n">
            <v>96505109</v>
          </cell>
          <cell r="B4105" t="n">
            <v>20</v>
          </cell>
          <cell r="C4105" t="str">
            <v xml:space="preserve">ACETATO DE FLUDOCORTISONA 0,1MG COM CT FR VD AMB X 100</v>
          </cell>
          <cell r="D4105" t="str">
            <v xml:space="preserve">FLORINEFE 0,1MG MG COM CT FR VD AMB X 100</v>
          </cell>
          <cell r="E4105" t="str">
            <v xml:space="preserve">ASPEN PHARMA </v>
          </cell>
          <cell r="F4105" t="n">
            <v>1</v>
          </cell>
          <cell r="G4105" t="str">
            <v>COM</v>
          </cell>
          <cell r="H4105" t="str">
            <v>SIM</v>
          </cell>
          <cell r="I4105" t="n">
            <v>2.7871471499681775</v>
          </cell>
        </row>
        <row r="4106">
          <cell r="A4106" t="n">
            <v>90141610</v>
          </cell>
          <cell r="B4106" t="n">
            <v>20</v>
          </cell>
          <cell r="C4106" t="str">
            <v xml:space="preserve">LEVOTIROXINA SÓDICA</v>
          </cell>
          <cell r="D4106" t="str">
            <v xml:space="preserve">LEVOID 150 MCG CX. 30 CP.</v>
          </cell>
          <cell r="E4106" t="str">
            <v xml:space="preserve">ACHÉ LABORATÓRIOS FARMACÊUTICO</v>
          </cell>
          <cell r="F4106" t="n">
            <v>1</v>
          </cell>
          <cell r="G4106" t="str">
            <v>COM</v>
          </cell>
          <cell r="H4106" t="str">
            <v>NÃO</v>
          </cell>
          <cell r="I4106" t="n">
            <v>0.55053200985263273</v>
          </cell>
        </row>
        <row r="4107">
          <cell r="A4107" t="n">
            <v>92462790</v>
          </cell>
          <cell r="B4107" t="n">
            <v>20</v>
          </cell>
          <cell r="C4107" t="str">
            <v xml:space="preserve">BESILATO DE ANLODIPINO - 10MG</v>
          </cell>
          <cell r="D4107" t="str">
            <v xml:space="preserve">BESILATO DE ANLODIPINO - 10MG</v>
          </cell>
          <cell r="E4107" t="str">
            <v xml:space="preserve">MERCK S.A.</v>
          </cell>
          <cell r="F4107" t="n">
            <v>1</v>
          </cell>
          <cell r="G4107" t="str">
            <v>COM</v>
          </cell>
          <cell r="H4107" t="str">
            <v>NÃO</v>
          </cell>
          <cell r="I4107" t="n">
            <v>1.3745886449239368</v>
          </cell>
        </row>
        <row r="4108">
          <cell r="A4108" t="n">
            <v>90234324</v>
          </cell>
          <cell r="B4108" t="n">
            <v>20</v>
          </cell>
          <cell r="C4108" t="str">
            <v>CINARIZINA</v>
          </cell>
          <cell r="D4108" t="str">
            <v xml:space="preserve">CINARAN 25 MG CX. 20 CP</v>
          </cell>
          <cell r="E4108" t="str">
            <v>CAZI</v>
          </cell>
          <cell r="F4108" t="n">
            <v>1</v>
          </cell>
          <cell r="G4108" t="str">
            <v>COM</v>
          </cell>
          <cell r="H4108" t="str">
            <v>NÃO</v>
          </cell>
          <cell r="I4108" t="n">
            <v>0.5497294820743579</v>
          </cell>
        </row>
        <row r="4109">
          <cell r="A4109" t="n">
            <v>90232089</v>
          </cell>
          <cell r="B4109" t="n">
            <v>20</v>
          </cell>
          <cell r="C4109" t="str">
            <v xml:space="preserve">CARBONATO DE LÍTIO 300 MG CX. 200 CP.</v>
          </cell>
          <cell r="D4109" t="str">
            <v xml:space="preserve">CARBOLIM 300 MG</v>
          </cell>
          <cell r="E4109" t="str">
            <v xml:space="preserve">ARROW FARMACEUTICA S.A.</v>
          </cell>
          <cell r="F4109" t="n">
            <v>1</v>
          </cell>
          <cell r="G4109" t="str">
            <v>COM</v>
          </cell>
          <cell r="H4109" t="str">
            <v>NÃO</v>
          </cell>
          <cell r="I4109" t="n">
            <v>0.39259847178143725</v>
          </cell>
        </row>
        <row r="4110">
          <cell r="A4110" t="n">
            <v>92467504</v>
          </cell>
          <cell r="B4110" t="n">
            <v>20</v>
          </cell>
          <cell r="C4110" t="str">
            <v xml:space="preserve">CLORIDRATO DE AMILORIDA+ HIDROCLOROTIAZIDA 5 MG + 50 MG CX. 30 CP.</v>
          </cell>
          <cell r="D4110" t="str">
            <v xml:space="preserve">CLORIDRATO DE AMILORIDA+ HIDROCLOROTIAZIDA 5 MG + 50 MG CX. 30 CP.</v>
          </cell>
          <cell r="E4110" t="str">
            <v xml:space="preserve">EMS SA</v>
          </cell>
          <cell r="F4110" t="n">
            <v>1</v>
          </cell>
          <cell r="G4110" t="str">
            <v>COM</v>
          </cell>
          <cell r="H4110" t="str">
            <v>NÃO</v>
          </cell>
          <cell r="I4110" t="n">
            <v>0.4575200913750001</v>
          </cell>
        </row>
        <row r="4111">
          <cell r="A4111" t="n">
            <v>92420273</v>
          </cell>
          <cell r="B4111" t="n">
            <v>20</v>
          </cell>
          <cell r="C4111" t="str">
            <v xml:space="preserve">SULFATO DE NEOMICINA + SULFATO DE POLIMIXINA B + NISTATINA + TINIDAZOL CRM - 60 GRA</v>
          </cell>
          <cell r="D4111" t="str">
            <v xml:space="preserve">POLIGINAX - 60 GRA</v>
          </cell>
          <cell r="E4111" t="str">
            <v xml:space="preserve">SOLVAY FARMA</v>
          </cell>
          <cell r="F4111" t="n">
            <v>60</v>
          </cell>
          <cell r="G4111" t="str">
            <v>G</v>
          </cell>
          <cell r="H4111" t="str">
            <v>SIM</v>
          </cell>
          <cell r="I4111" t="n">
            <v>1.3662426817994016</v>
          </cell>
        </row>
        <row r="4112">
          <cell r="A4112" t="n">
            <v>90148320</v>
          </cell>
          <cell r="B4112" t="n">
            <v>20</v>
          </cell>
          <cell r="C4112" t="str">
            <v xml:space="preserve">CETOPROFENO - 50MG</v>
          </cell>
          <cell r="D4112" t="str">
            <v xml:space="preserve">CETOPROFENO - 50MG</v>
          </cell>
          <cell r="E4112" t="str">
            <v xml:space="preserve">EMS SA</v>
          </cell>
          <cell r="F4112" t="n">
            <v>1</v>
          </cell>
          <cell r="G4112" t="str">
            <v>CAP</v>
          </cell>
          <cell r="H4112" t="str">
            <v>NÃO</v>
          </cell>
          <cell r="I4112" t="n">
            <v>0.90350123000869709</v>
          </cell>
        </row>
        <row r="4113">
          <cell r="A4113" t="n">
            <v>90182685</v>
          </cell>
          <cell r="B4113" t="n">
            <v>20</v>
          </cell>
          <cell r="C4113" t="str">
            <v xml:space="preserve">CETOPROFENO - 50MG</v>
          </cell>
          <cell r="D4113" t="str">
            <v xml:space="preserve">CETOPROFENO - 50MG</v>
          </cell>
          <cell r="E4113" t="str">
            <v>MEDLEY</v>
          </cell>
          <cell r="F4113" t="n">
            <v>1</v>
          </cell>
          <cell r="G4113" t="str">
            <v>CAP</v>
          </cell>
          <cell r="H4113" t="str">
            <v>NÃO</v>
          </cell>
          <cell r="I4113" t="n">
            <v>0.90346318737968656</v>
          </cell>
        </row>
        <row r="4114">
          <cell r="A4114" t="n">
            <v>90911016</v>
          </cell>
          <cell r="B4114" t="n">
            <v>20</v>
          </cell>
          <cell r="C4114" t="str">
            <v xml:space="preserve">CLORETO DE METILTIONINIO + METENAMINA</v>
          </cell>
          <cell r="D4114" t="str">
            <v>SEPURIN</v>
          </cell>
          <cell r="E4114" t="str">
            <v>GROSS</v>
          </cell>
          <cell r="F4114" t="n">
            <v>1</v>
          </cell>
          <cell r="G4114" t="str">
            <v>DRG</v>
          </cell>
          <cell r="H4114" t="str">
            <v>NÃO</v>
          </cell>
          <cell r="I4114" t="n">
            <v>0.89927332416329553</v>
          </cell>
        </row>
        <row r="4115">
          <cell r="A4115" t="n">
            <v>90149190</v>
          </cell>
          <cell r="B4115" t="n">
            <v>20</v>
          </cell>
          <cell r="C4115" t="str">
            <v>METILDOPA</v>
          </cell>
          <cell r="D4115" t="str">
            <v xml:space="preserve">METILDOPA  500 MG CX.  30 CP.</v>
          </cell>
          <cell r="E4115" t="str">
            <v>LUPER</v>
          </cell>
          <cell r="F4115" t="n">
            <v>1</v>
          </cell>
          <cell r="G4115" t="str">
            <v>COM</v>
          </cell>
          <cell r="H4115" t="str">
            <v>NÃO</v>
          </cell>
          <cell r="I4115" t="n">
            <v>0.89512451566167683</v>
          </cell>
        </row>
        <row r="4116">
          <cell r="A4116" t="n">
            <v>92420001</v>
          </cell>
          <cell r="B4116" t="n">
            <v>20</v>
          </cell>
          <cell r="C4116" t="str">
            <v xml:space="preserve">METOCLOPRAMIDA - 10MG</v>
          </cell>
          <cell r="D4116" t="str">
            <v xml:space="preserve">PLAMIVON - 10MG</v>
          </cell>
          <cell r="E4116" t="str">
            <v>BUNKER</v>
          </cell>
          <cell r="F4116" t="n">
            <v>1</v>
          </cell>
          <cell r="G4116" t="str">
            <v>COM</v>
          </cell>
          <cell r="H4116" t="str">
            <v>NÃO</v>
          </cell>
          <cell r="I4116" t="n">
            <v>0.53393392162275477</v>
          </cell>
        </row>
        <row r="4117">
          <cell r="A4117" t="n">
            <v>90248945</v>
          </cell>
          <cell r="B4117" t="n">
            <v>20</v>
          </cell>
          <cell r="C4117" t="str">
            <v xml:space="preserve">CLORIDRATO DE RANITIDINA - 25MGML</v>
          </cell>
          <cell r="D4117" t="str">
            <v xml:space="preserve">ANTROX - 25MGML SOL. INJ.</v>
          </cell>
          <cell r="E4117" t="str">
            <v>NOVAFARMA</v>
          </cell>
          <cell r="F4117" t="n">
            <v>1</v>
          </cell>
          <cell r="G4117" t="str">
            <v>AMP</v>
          </cell>
          <cell r="H4117" t="str">
            <v>NÃO</v>
          </cell>
          <cell r="I4117" t="n">
            <v>1.3191308651856295</v>
          </cell>
        </row>
        <row r="4118">
          <cell r="A4118" t="n">
            <v>92430570</v>
          </cell>
          <cell r="B4118" t="n">
            <v>20</v>
          </cell>
          <cell r="C4118" t="str">
            <v xml:space="preserve">CALAMINA + CLORIDRATO DE DIFENIDRAMINA + CANFORA - 28GRA CREME</v>
          </cell>
          <cell r="D4118" t="str">
            <v xml:space="preserve">SOLARDRIL - 28GRA CREME</v>
          </cell>
          <cell r="E4118" t="str">
            <v>BUNKER</v>
          </cell>
          <cell r="F4118" t="n">
            <v>28</v>
          </cell>
          <cell r="G4118" t="str">
            <v>G</v>
          </cell>
          <cell r="H4118" t="str">
            <v>SIM</v>
          </cell>
          <cell r="I4118" t="n">
            <v>0.37288793087209937</v>
          </cell>
        </row>
        <row r="4119">
          <cell r="A4119" t="n">
            <v>90237323</v>
          </cell>
          <cell r="B4119" t="n">
            <v>20</v>
          </cell>
          <cell r="C4119" t="str">
            <v xml:space="preserve">DIAZEPAM - 10MG</v>
          </cell>
          <cell r="D4119" t="str">
            <v xml:space="preserve">DIAZEPAM - 10MG</v>
          </cell>
          <cell r="E4119" t="str">
            <v xml:space="preserve">EMS SA</v>
          </cell>
          <cell r="F4119" t="n">
            <v>1</v>
          </cell>
          <cell r="G4119" t="str">
            <v>COM</v>
          </cell>
          <cell r="H4119" t="str">
            <v>NÃO</v>
          </cell>
          <cell r="I4119" t="n">
            <v>0.37218623688996882</v>
          </cell>
        </row>
        <row r="4120">
          <cell r="A4120" t="n">
            <v>90147804</v>
          </cell>
          <cell r="B4120" t="n">
            <v>20</v>
          </cell>
          <cell r="C4120" t="str">
            <v xml:space="preserve">MALEATO DE DEXCLORFENIRAMINA+PSEUDOEFEDRINA+GUAIFENESINA</v>
          </cell>
          <cell r="D4120" t="str">
            <v xml:space="preserve">MALEATO DE DEXCLORFENIRAMINA+PSEUDOEFEDRINA+GUAIFENESINA SOL. ORAL FR. VD. X 120 ML</v>
          </cell>
          <cell r="E4120" t="str">
            <v xml:space="preserve">EMS SA</v>
          </cell>
          <cell r="F4120" t="n">
            <v>120</v>
          </cell>
          <cell r="G4120" t="str">
            <v>ML</v>
          </cell>
          <cell r="H4120" t="str">
            <v>SIM</v>
          </cell>
          <cell r="I4120" t="n">
            <v>0.12950784816608193</v>
          </cell>
        </row>
        <row r="4121">
          <cell r="A4121" t="n">
            <v>90252705</v>
          </cell>
          <cell r="B4121" t="n">
            <v>20</v>
          </cell>
          <cell r="C4121" t="str">
            <v xml:space="preserve">PARACETAMOL 750 MG CX. 12 CP.</v>
          </cell>
          <cell r="D4121" t="str">
            <v xml:space="preserve">TYLAFLEX 750 MG CX. 12 CP.</v>
          </cell>
          <cell r="E4121" t="str">
            <v>MEDQUIMICA</v>
          </cell>
          <cell r="F4121" t="n">
            <v>1</v>
          </cell>
          <cell r="G4121" t="str">
            <v>COM</v>
          </cell>
          <cell r="H4121" t="str">
            <v>NÃO</v>
          </cell>
          <cell r="I4121" t="n">
            <v>0.64750519892715697</v>
          </cell>
        </row>
        <row r="4122">
          <cell r="A4122" t="n">
            <v>90171357</v>
          </cell>
          <cell r="B4122" t="n">
            <v>20</v>
          </cell>
          <cell r="C4122" t="str">
            <v xml:space="preserve">CLORIDRATO DE FLUOXETINA - 20MG</v>
          </cell>
          <cell r="D4122" t="str">
            <v xml:space="preserve">CLORIDRATO DE FLUOXETINA - 20MG</v>
          </cell>
          <cell r="E4122" t="str">
            <v xml:space="preserve">TEUTO BRAS.</v>
          </cell>
          <cell r="F4122" t="n">
            <v>1</v>
          </cell>
          <cell r="G4122" t="str">
            <v>CAP</v>
          </cell>
          <cell r="H4122" t="str">
            <v>NÃO</v>
          </cell>
          <cell r="I4122" t="n">
            <v>2.5765077486359678</v>
          </cell>
        </row>
        <row r="4123">
          <cell r="A4123" t="n">
            <v>90173767</v>
          </cell>
          <cell r="B4123" t="n">
            <v>20</v>
          </cell>
          <cell r="C4123" t="str">
            <v xml:space="preserve">IOXITALAMATO DE MEGLUMINA+IOTALAMATO DE SÓDIO</v>
          </cell>
          <cell r="D4123" t="str">
            <v xml:space="preserve">TELEBRIX-CORONAR SOL. INJ. CX. 25 FA X 50 ML</v>
          </cell>
          <cell r="E4123" t="str">
            <v xml:space="preserve">GUERBET PROD. RADIOLOGICOS</v>
          </cell>
          <cell r="F4123" t="n">
            <v>50</v>
          </cell>
          <cell r="G4123" t="str">
            <v>ML</v>
          </cell>
          <cell r="H4123" t="str">
            <v>SIM</v>
          </cell>
          <cell r="I4123" t="n">
            <v>1.2877269630430765</v>
          </cell>
        </row>
        <row r="4124">
          <cell r="A4124" t="n">
            <v>90143264</v>
          </cell>
          <cell r="B4124" t="n">
            <v>20</v>
          </cell>
          <cell r="C4124" t="str">
            <v xml:space="preserve">CAPTOPRIL - 25MG</v>
          </cell>
          <cell r="D4124" t="str">
            <v xml:space="preserve">CAPTOPRIL - 25MG</v>
          </cell>
          <cell r="E4124" t="str">
            <v xml:space="preserve">EMS SA</v>
          </cell>
          <cell r="F4124" t="n">
            <v>1</v>
          </cell>
          <cell r="G4124" t="str">
            <v>COM</v>
          </cell>
          <cell r="H4124" t="str">
            <v>NÃO</v>
          </cell>
          <cell r="I4124" t="n">
            <v>0.63779913965366486</v>
          </cell>
        </row>
        <row r="4125">
          <cell r="A4125" t="n">
            <v>90125452</v>
          </cell>
          <cell r="B4125" t="n">
            <v>20</v>
          </cell>
          <cell r="C4125" t="str">
            <v xml:space="preserve">CAPTOPRIL - 25MG</v>
          </cell>
          <cell r="D4125" t="str">
            <v xml:space="preserve">CAPOTRAT - 25MG</v>
          </cell>
          <cell r="E4125" t="str">
            <v xml:space="preserve">UNIAO QUIMICA</v>
          </cell>
          <cell r="F4125" t="n">
            <v>1</v>
          </cell>
          <cell r="G4125" t="str">
            <v>COM</v>
          </cell>
          <cell r="H4125" t="str">
            <v>NÃO</v>
          </cell>
          <cell r="I4125" t="n">
            <v>0.28267089968263481</v>
          </cell>
        </row>
        <row r="4126">
          <cell r="A4126" t="n">
            <v>90020910</v>
          </cell>
          <cell r="B4126" t="n">
            <v>20</v>
          </cell>
          <cell r="C4126" t="str">
            <v xml:space="preserve">HIDROCLOROTIAZIDA  2,5MGML</v>
          </cell>
          <cell r="D4126" t="str">
            <v xml:space="preserve">HIDROCLOROTIAZIDA  2,5MGML</v>
          </cell>
          <cell r="E4126" t="str">
            <v>MANIPULADO</v>
          </cell>
          <cell r="F4126" t="n">
            <v>1</v>
          </cell>
          <cell r="G4126" t="str">
            <v>ML</v>
          </cell>
          <cell r="H4126" t="str">
            <v>SIM</v>
          </cell>
          <cell r="I4126" t="n">
            <v>0.62815755485029967</v>
          </cell>
        </row>
        <row r="4127">
          <cell r="A4127" t="n">
            <v>90177967</v>
          </cell>
          <cell r="B4127" t="n">
            <v>20</v>
          </cell>
          <cell r="C4127" t="str">
            <v xml:space="preserve">CITRATO DE FENTANILA - 78,5MCGML</v>
          </cell>
          <cell r="D4127" t="str">
            <v xml:space="preserve">BIOFENT - 78,5MCGML</v>
          </cell>
          <cell r="E4127" t="str">
            <v>BIOCHIMICO</v>
          </cell>
          <cell r="F4127" t="n">
            <v>1</v>
          </cell>
          <cell r="G4127" t="str">
            <v>AMP</v>
          </cell>
          <cell r="H4127" t="str">
            <v>NÃO</v>
          </cell>
          <cell r="I4127" t="n">
            <v>2.4567939923033943</v>
          </cell>
        </row>
        <row r="4128">
          <cell r="A4128" t="n">
            <v>90219066</v>
          </cell>
          <cell r="B4128" t="n">
            <v>20</v>
          </cell>
          <cell r="C4128" t="str">
            <v xml:space="preserve">ACIDO ACETILSALICILICO - 500MG</v>
          </cell>
          <cell r="D4128" t="str">
            <v xml:space="preserve">AAS ADULTO - 500MG</v>
          </cell>
          <cell r="E4128" t="str">
            <v>SANOFI-AVENTIS</v>
          </cell>
          <cell r="F4128" t="n">
            <v>1</v>
          </cell>
          <cell r="G4128" t="str">
            <v>COM</v>
          </cell>
          <cell r="H4128" t="str">
            <v>NÃO</v>
          </cell>
          <cell r="I4128" t="n">
            <v>0.60794863649772202</v>
          </cell>
        </row>
        <row r="4129">
          <cell r="A4129" t="n">
            <v>90247906</v>
          </cell>
          <cell r="B4129" t="n">
            <v>20</v>
          </cell>
          <cell r="C4129" t="str">
            <v xml:space="preserve">BISACODIL - 5MG</v>
          </cell>
          <cell r="D4129" t="str">
            <v xml:space="preserve">ISILAX - 5MG</v>
          </cell>
          <cell r="E4129" t="str">
            <v>CIFARMA</v>
          </cell>
          <cell r="F4129" t="n">
            <v>1</v>
          </cell>
          <cell r="G4129" t="str">
            <v>COM</v>
          </cell>
          <cell r="H4129" t="str">
            <v>NÃO</v>
          </cell>
          <cell r="I4129" t="n">
            <v>0.26696696081137739</v>
          </cell>
        </row>
        <row r="4130">
          <cell r="A4130" t="n">
            <v>90143256</v>
          </cell>
          <cell r="B4130" t="n">
            <v>20</v>
          </cell>
          <cell r="C4130" t="str">
            <v xml:space="preserve">CAPTOPRIL - 12,5MG</v>
          </cell>
          <cell r="D4130" t="str">
            <v xml:space="preserve">CAPTOPRIL - 12,5MG</v>
          </cell>
          <cell r="E4130" t="str">
            <v xml:space="preserve">EMS SA</v>
          </cell>
          <cell r="F4130" t="n">
            <v>1</v>
          </cell>
          <cell r="G4130" t="str">
            <v>COM</v>
          </cell>
          <cell r="H4130" t="str">
            <v>NÃO</v>
          </cell>
          <cell r="I4130" t="n">
            <v>0.47836307969044889</v>
          </cell>
        </row>
        <row r="4131">
          <cell r="A4131" t="n">
            <v>90135962</v>
          </cell>
          <cell r="B4131" t="n">
            <v>20</v>
          </cell>
          <cell r="C4131" t="str">
            <v xml:space="preserve">RETINOL+COLECALCIFEROL 50.000 UIML + 10.000 UIML SOL. ORAL FR. PLÁST. GTS. X 10 ML</v>
          </cell>
          <cell r="D4131" t="str">
            <v xml:space="preserve">AD-TIL 50.000 UIML + 10.000 UIML SOL. ORAL FR. PLÁST. GTS. X 10 ML</v>
          </cell>
          <cell r="E4131" t="str">
            <v xml:space="preserve">NYCOMED PHARMA</v>
          </cell>
          <cell r="F4131" t="n">
            <v>200</v>
          </cell>
          <cell r="G4131" t="str">
            <v>GTS</v>
          </cell>
          <cell r="H4131" t="str">
            <v>SIM</v>
          </cell>
          <cell r="I4131" t="n">
            <v>0.031407877742514981</v>
          </cell>
        </row>
        <row r="4132">
          <cell r="A4132" t="n">
            <v>91285011</v>
          </cell>
          <cell r="B4132" t="n">
            <v>20</v>
          </cell>
          <cell r="C4132" t="str">
            <v xml:space="preserve">SULFATO DE ATROPINA 0,25 MGML SOL. INJ. CX. 100 AMP X 2 ML</v>
          </cell>
          <cell r="D4132" t="str">
            <v xml:space="preserve">SANTROPINA 0,25 MGML SOL. INJ. CX. 100 AMP X 2 ML</v>
          </cell>
          <cell r="E4132" t="str">
            <v>SANTISA</v>
          </cell>
          <cell r="F4132" t="n">
            <v>1</v>
          </cell>
          <cell r="G4132" t="str">
            <v>AMP</v>
          </cell>
          <cell r="H4132" t="str">
            <v>NÃO</v>
          </cell>
          <cell r="I4132" t="n">
            <v>0.59674967710778459</v>
          </cell>
        </row>
        <row r="4133">
          <cell r="A4133" t="n">
            <v>90224353</v>
          </cell>
          <cell r="B4133" t="n">
            <v>20</v>
          </cell>
          <cell r="C4133" t="str">
            <v xml:space="preserve">HIDRÓXIDO DE ALUMÍNIO 61,5 MGML. SUSP. ORAL  CX. 50 FR. PLÁST. X 240 ML</v>
          </cell>
          <cell r="D4133" t="str">
            <v xml:space="preserve">HIDRÓXIDO DE ALUMÍNIO 61,5 MGML. SUSP. ORAL  CX. 50 FR. PLÁST. X 240 ML</v>
          </cell>
          <cell r="E4133" t="str">
            <v xml:space="preserve">PRATI DONADUZZI</v>
          </cell>
          <cell r="F4133" t="n">
            <v>240</v>
          </cell>
          <cell r="G4133" t="str">
            <v>ML</v>
          </cell>
          <cell r="H4133" t="str">
            <v>SIM</v>
          </cell>
          <cell r="I4133" t="n">
            <v>0.0294108790547008</v>
          </cell>
        </row>
        <row r="4134">
          <cell r="A4134" t="n">
            <v>90180461</v>
          </cell>
          <cell r="B4134" t="n">
            <v>20</v>
          </cell>
          <cell r="C4134" t="str">
            <v>PIROXICAM</v>
          </cell>
          <cell r="D4134" t="str">
            <v xml:space="preserve">PIROXICAM  20  MG  CX. 15  CAP.</v>
          </cell>
          <cell r="E4134" t="str">
            <v>MEDLEY</v>
          </cell>
          <cell r="F4134" t="n">
            <v>1</v>
          </cell>
          <cell r="G4134" t="str">
            <v>CAP</v>
          </cell>
          <cell r="H4134" t="str">
            <v>NÃO</v>
          </cell>
          <cell r="I4134" t="n">
            <v>1.183127138912986</v>
          </cell>
        </row>
        <row r="4135">
          <cell r="A4135" t="n">
            <v>92379133</v>
          </cell>
          <cell r="B4135" t="n">
            <v>20</v>
          </cell>
          <cell r="C4135" t="str">
            <v xml:space="preserve">DICLOFENACO SÓDICO 50 MG  CX. 20 CP.  REV.</v>
          </cell>
          <cell r="D4135" t="str">
            <v xml:space="preserve">DICLOFENACO SÓDICO 50 MG  CX. 20 CP.  REV.</v>
          </cell>
          <cell r="E4135" t="str">
            <v>BIOSINTETICA</v>
          </cell>
          <cell r="F4135" t="n">
            <v>1</v>
          </cell>
          <cell r="G4135" t="str">
            <v>COM</v>
          </cell>
          <cell r="H4135" t="str">
            <v>NÃO</v>
          </cell>
          <cell r="I4135" t="n">
            <v>0.78631645451098908</v>
          </cell>
        </row>
        <row r="4136">
          <cell r="A4136" t="n">
            <v>90285832</v>
          </cell>
          <cell r="B4136" t="n">
            <v>20</v>
          </cell>
          <cell r="C4136" t="str">
            <v xml:space="preserve">CLORIDRATO DE PRILOCAÍNA+FELIPRESSINA</v>
          </cell>
          <cell r="D4136" t="str">
            <v xml:space="preserve">CITOCAINA+ FELIPRESSINA 3% + 0,03 UIML SOL. INJ. CX. 50 CARP. X 1,8 ML</v>
          </cell>
          <cell r="E4136" t="str">
            <v>CRISTALIA</v>
          </cell>
          <cell r="F4136" t="n">
            <v>1</v>
          </cell>
          <cell r="G4136" t="str">
            <v>UN</v>
          </cell>
          <cell r="H4136" t="str">
            <v>NÃO</v>
          </cell>
          <cell r="I4136" t="n">
            <v>0.78519694356287451</v>
          </cell>
        </row>
        <row r="4137">
          <cell r="A4137" t="n">
            <v>92461700</v>
          </cell>
          <cell r="B4137" t="n">
            <v>20</v>
          </cell>
          <cell r="C4137" t="str">
            <v xml:space="preserve">CLORIDRATO DE PROPRANOLOL - 40MG</v>
          </cell>
          <cell r="D4137" t="str">
            <v xml:space="preserve">CLORIDRATO DE PROPRANOLOL - 40MG</v>
          </cell>
          <cell r="E4137" t="str">
            <v xml:space="preserve">NEO QUIMICA</v>
          </cell>
          <cell r="F4137" t="n">
            <v>1</v>
          </cell>
          <cell r="G4137" t="str">
            <v>COM</v>
          </cell>
          <cell r="H4137" t="str">
            <v>NÃO</v>
          </cell>
          <cell r="I4137" t="n">
            <v>0.16718587503687357</v>
          </cell>
        </row>
        <row r="4138">
          <cell r="A4138" t="n">
            <v>90209184</v>
          </cell>
          <cell r="B4138" t="n">
            <v>20</v>
          </cell>
          <cell r="C4138" t="str">
            <v xml:space="preserve">PARACETAMOL 200 MGML SOL. ORAL  GTS FR. X  15  ML</v>
          </cell>
          <cell r="D4138" t="str">
            <v xml:space="preserve">PARACETAMOL 200 MGML SOL. ORAL  GTS FR. X  15  ML</v>
          </cell>
          <cell r="E4138" t="str">
            <v xml:space="preserve">NEO QUIMICA</v>
          </cell>
          <cell r="F4138" t="n">
            <v>300</v>
          </cell>
          <cell r="G4138" t="str">
            <v>GTS</v>
          </cell>
          <cell r="H4138" t="str">
            <v>SIM</v>
          </cell>
          <cell r="I4138" t="n">
            <v>0.016188481020760242</v>
          </cell>
        </row>
        <row r="4139">
          <cell r="A4139" t="n">
            <v>92379214</v>
          </cell>
          <cell r="B4139" t="n">
            <v>20</v>
          </cell>
          <cell r="C4139" t="str">
            <v xml:space="preserve">DICLOFENACO SODICO - 75MG  3ML</v>
          </cell>
          <cell r="D4139" t="str">
            <v xml:space="preserve">DICLOFENACO SODICO - 75MG  3ML</v>
          </cell>
          <cell r="E4139" t="str">
            <v>DUCTO</v>
          </cell>
          <cell r="F4139" t="n">
            <v>1</v>
          </cell>
          <cell r="G4139" t="str">
            <v>AMP</v>
          </cell>
          <cell r="H4139" t="str">
            <v>NÃO</v>
          </cell>
          <cell r="I4139" t="n">
            <v>2.314527124195862</v>
          </cell>
        </row>
        <row r="4140">
          <cell r="A4140" t="n">
            <v>90158423</v>
          </cell>
          <cell r="B4140" t="n">
            <v>20</v>
          </cell>
          <cell r="C4140" t="str">
            <v xml:space="preserve">MALEATO DE DEXCLORFENIRAMINA + BETAMETASONA - XPE. 120ML</v>
          </cell>
          <cell r="D4140" t="str">
            <v xml:space="preserve">MALEATO DE DEXCLORFENIRAMINA + BETAMETASONA - XPE. 120ML</v>
          </cell>
          <cell r="E4140" t="str">
            <v xml:space="preserve">MERCK S.A.</v>
          </cell>
          <cell r="F4140" t="n">
            <v>120</v>
          </cell>
          <cell r="G4140" t="str">
            <v>ML</v>
          </cell>
          <cell r="H4140" t="str">
            <v>SIM</v>
          </cell>
          <cell r="I4140" t="n">
            <v>0.22663873429064343</v>
          </cell>
        </row>
        <row r="4141">
          <cell r="A4141" t="n">
            <v>90214609</v>
          </cell>
          <cell r="B4141" t="n">
            <v>20</v>
          </cell>
          <cell r="C4141" t="str">
            <v xml:space="preserve">DINITRATO DE ISOSSORBIDA 5 MG CX. 90 CP.</v>
          </cell>
          <cell r="D4141" t="str">
            <v xml:space="preserve">ISORDIL SUBLINGUAL 5 MG CX. 90 CP.</v>
          </cell>
          <cell r="E4141" t="str">
            <v xml:space="preserve">SIGMA PHARMA</v>
          </cell>
          <cell r="F4141" t="n">
            <v>1</v>
          </cell>
          <cell r="G4141" t="str">
            <v>COM</v>
          </cell>
          <cell r="H4141" t="str">
            <v>NÃO</v>
          </cell>
          <cell r="I4141" t="n">
            <v>0.25126302194011985</v>
          </cell>
        </row>
        <row r="4142">
          <cell r="A4142" t="n">
            <v>92458459</v>
          </cell>
          <cell r="B4142" t="n">
            <v>20</v>
          </cell>
          <cell r="C4142" t="str">
            <v xml:space="preserve">CLORIDRATO DE METFORMINA - 1GRA</v>
          </cell>
          <cell r="D4142" t="str">
            <v xml:space="preserve">CLORIDRATO DE METFORMINA - 1GRA</v>
          </cell>
          <cell r="E4142" t="str">
            <v>MEDLEY</v>
          </cell>
          <cell r="F4142" t="n">
            <v>1</v>
          </cell>
          <cell r="G4142" t="str">
            <v>COM</v>
          </cell>
          <cell r="H4142" t="str">
            <v>NÃO</v>
          </cell>
          <cell r="I4142" t="n">
            <v>0.74750917254908611</v>
          </cell>
        </row>
        <row r="4143">
          <cell r="A4143" t="n">
            <v>90389069</v>
          </cell>
          <cell r="B4143" t="n">
            <v>20</v>
          </cell>
          <cell r="C4143" t="str">
            <v xml:space="preserve">CETOPROFENO 2% - 20ML GTS</v>
          </cell>
          <cell r="D4143" t="str">
            <v xml:space="preserve">PROFENID 2% - 20ML GTS</v>
          </cell>
          <cell r="E4143" t="str">
            <v>SANOFI-AVENTIS</v>
          </cell>
          <cell r="F4143" t="n">
            <v>400</v>
          </cell>
          <cell r="G4143" t="str">
            <v>GTS</v>
          </cell>
          <cell r="H4143" t="str">
            <v>SIM</v>
          </cell>
          <cell r="I4143" t="n">
            <v>0.048565443062280729</v>
          </cell>
        </row>
        <row r="4144">
          <cell r="A4144" t="n">
            <v>92253148</v>
          </cell>
          <cell r="B4144" t="n">
            <v>20</v>
          </cell>
          <cell r="C4144" t="str">
            <v xml:space="preserve">SOLUÇÃO DE GLICOSE 25% SOL. INJ. AMP. X 10 ML</v>
          </cell>
          <cell r="D4144" t="str">
            <v xml:space="preserve">SOLUÇÃO DE GLICOSE 25% SOL. INJ. AMP. X 10 ML</v>
          </cell>
          <cell r="E4144" t="str">
            <v>EQUIPLEX</v>
          </cell>
          <cell r="F4144" t="n">
            <v>1</v>
          </cell>
          <cell r="G4144" t="str">
            <v>AMP</v>
          </cell>
          <cell r="H4144" t="str">
            <v>NÃO</v>
          </cell>
          <cell r="I4144" t="n">
            <v>0.55814019447928864</v>
          </cell>
        </row>
        <row r="4145">
          <cell r="A4145" t="n">
            <v>92256520</v>
          </cell>
          <cell r="B4145" t="n">
            <v>20</v>
          </cell>
          <cell r="C4145" t="str">
            <v xml:space="preserve">SOLUÇÃO FISIOLÓGICA CLORETO DE SÓDIO 10% SOL. INJ. AMP X 10 ML</v>
          </cell>
          <cell r="D4145" t="str">
            <v xml:space="preserve">SOLUÇÃO FISIOLÓGICA CLORETO DE SÓDIO 10% SOL. INJ. AMP X 10 ML</v>
          </cell>
          <cell r="E4145" t="str">
            <v>EQUIPLEX</v>
          </cell>
          <cell r="F4145" t="n">
            <v>1</v>
          </cell>
          <cell r="G4145" t="str">
            <v>AMP</v>
          </cell>
          <cell r="H4145" t="str">
            <v>NÃO</v>
          </cell>
          <cell r="I4145" t="n">
            <v>0.55812523045146234</v>
          </cell>
        </row>
        <row r="4146">
          <cell r="A4146" t="n">
            <v>90202724</v>
          </cell>
          <cell r="B4146" t="n">
            <v>20</v>
          </cell>
          <cell r="C4146" t="str">
            <v xml:space="preserve">CLORIDRATO DE LINCOMICINA 600 MG (300 MGML) SOL. INJ. CX. 50 AMP X 2 ML</v>
          </cell>
          <cell r="D4146" t="str">
            <v xml:space="preserve">HYLINC 600 MG (300 MGML) SOL. INJ. CX. 50 AMP X 2 ML</v>
          </cell>
          <cell r="E4146" t="str">
            <v>HYPOFARMA</v>
          </cell>
          <cell r="F4146" t="n">
            <v>1</v>
          </cell>
          <cell r="G4146" t="str">
            <v>AMP</v>
          </cell>
          <cell r="H4146" t="str">
            <v>NÃO</v>
          </cell>
          <cell r="I4146" t="n">
            <v>2.2268058013644163</v>
          </cell>
        </row>
        <row r="4147">
          <cell r="A4147" t="n">
            <v>90188535</v>
          </cell>
          <cell r="B4147" t="n">
            <v>20</v>
          </cell>
          <cell r="C4147" t="str">
            <v xml:space="preserve">DICLOFENACO POTÁSSICO 75 MG CX. 5 SUP.</v>
          </cell>
          <cell r="D4147" t="str">
            <v xml:space="preserve">CATAFLAM 75 MG CX. 5 SUP.</v>
          </cell>
          <cell r="E4147" t="str">
            <v>NOVARTIS</v>
          </cell>
          <cell r="F4147" t="n">
            <v>1</v>
          </cell>
          <cell r="G4147" t="str">
            <v>SUP</v>
          </cell>
          <cell r="H4147" t="str">
            <v>NÃO</v>
          </cell>
          <cell r="I4147" t="n">
            <v>2.1844567959862498</v>
          </cell>
        </row>
        <row r="4148">
          <cell r="A4148" t="n">
            <v>92461123</v>
          </cell>
          <cell r="B4148" t="n">
            <v>20</v>
          </cell>
          <cell r="C4148" t="str">
            <v xml:space="preserve">AMOXICILINA - 250MG  150ML</v>
          </cell>
          <cell r="D4148" t="str">
            <v xml:space="preserve">AMOXICILINA - 250MG  150ML</v>
          </cell>
          <cell r="E4148" t="str">
            <v xml:space="preserve">NEO QUIMICA</v>
          </cell>
          <cell r="F4148" t="n">
            <v>150</v>
          </cell>
          <cell r="G4148" t="str">
            <v>ML</v>
          </cell>
          <cell r="H4148" t="str">
            <v>SIM</v>
          </cell>
          <cell r="I4148" t="n">
            <v>0.14542124738019591</v>
          </cell>
        </row>
        <row r="4149">
          <cell r="A4149" t="n">
            <v>90173031</v>
          </cell>
          <cell r="B4149" t="n">
            <v>20</v>
          </cell>
          <cell r="C4149" t="str">
            <v xml:space="preserve">AMINOFILINA - 100MG</v>
          </cell>
          <cell r="D4149" t="str">
            <v xml:space="preserve">AMINOFILINA - 100MG</v>
          </cell>
          <cell r="E4149" t="str">
            <v xml:space="preserve">TEUTO BRAS.</v>
          </cell>
          <cell r="F4149" t="n">
            <v>1</v>
          </cell>
          <cell r="G4149" t="str">
            <v>COM</v>
          </cell>
          <cell r="H4149" t="str">
            <v>NÃO</v>
          </cell>
          <cell r="I4149" t="n">
            <v>0.18097248000000002</v>
          </cell>
        </row>
        <row r="4150">
          <cell r="A4150" t="n">
            <v>90263324</v>
          </cell>
          <cell r="B4150" t="n">
            <v>20</v>
          </cell>
          <cell r="C4150" t="str">
            <v xml:space="preserve">AMINOFILINA - 0,24MG  10ML</v>
          </cell>
          <cell r="D4150" t="str">
            <v xml:space="preserve">AMINOTRAT - 0,24MG  10ML</v>
          </cell>
          <cell r="E4150" t="str">
            <v>NOVAFARMA</v>
          </cell>
          <cell r="F4150" t="n">
            <v>1</v>
          </cell>
          <cell r="G4150" t="str">
            <v>AMP</v>
          </cell>
          <cell r="H4150" t="str">
            <v>NÃO</v>
          </cell>
          <cell r="I4150" t="n">
            <v>1.0835717821167665</v>
          </cell>
        </row>
        <row r="4151">
          <cell r="A4151" t="n">
            <v>92369103</v>
          </cell>
          <cell r="B4151" t="n">
            <v>20</v>
          </cell>
          <cell r="C4151" t="str">
            <v xml:space="preserve">GLICERINA - ADULTO</v>
          </cell>
          <cell r="D4151" t="str">
            <v xml:space="preserve">GLICERIN - ADULTO</v>
          </cell>
          <cell r="E4151" t="str">
            <v xml:space="preserve">EMS SA</v>
          </cell>
          <cell r="F4151" t="n">
            <v>1</v>
          </cell>
          <cell r="G4151" t="str">
            <v>SUP</v>
          </cell>
          <cell r="H4151" t="str">
            <v>NÃO</v>
          </cell>
          <cell r="I4151" t="n">
            <v>2.1514396253622761</v>
          </cell>
        </row>
        <row r="4152">
          <cell r="A4152" t="n">
            <v>90158741</v>
          </cell>
          <cell r="B4152" t="n">
            <v>20</v>
          </cell>
          <cell r="C4152" t="str">
            <v xml:space="preserve">PANTOPRAZOL - 20MG</v>
          </cell>
          <cell r="D4152" t="str">
            <v xml:space="preserve">PANTOPRAZOL - 20MG</v>
          </cell>
          <cell r="E4152" t="str">
            <v xml:space="preserve">MERCK S.A.</v>
          </cell>
          <cell r="F4152" t="n">
            <v>1</v>
          </cell>
          <cell r="G4152" t="str">
            <v>COM</v>
          </cell>
          <cell r="H4152" t="str">
            <v>NÃO</v>
          </cell>
          <cell r="I4152" t="n">
            <v>2.1416187250755541</v>
          </cell>
        </row>
        <row r="4153">
          <cell r="A4153" t="n">
            <v>90218264</v>
          </cell>
          <cell r="B4153" t="n">
            <v>20</v>
          </cell>
          <cell r="C4153" t="str">
            <v xml:space="preserve">BESILATO DE ANLODIPINO - 5MG</v>
          </cell>
          <cell r="D4153" t="str">
            <v xml:space="preserve">AMLOVASC - 5MG</v>
          </cell>
          <cell r="E4153" t="str">
            <v>HEXAL</v>
          </cell>
          <cell r="F4153" t="n">
            <v>1</v>
          </cell>
          <cell r="G4153" t="str">
            <v>COM</v>
          </cell>
          <cell r="H4153" t="str">
            <v>NÃO</v>
          </cell>
          <cell r="I4153" t="n">
            <v>1.0678088851802956</v>
          </cell>
        </row>
        <row r="4154">
          <cell r="A4154" t="n">
            <v>90285964</v>
          </cell>
          <cell r="B4154" t="n">
            <v>20</v>
          </cell>
          <cell r="C4154" t="str">
            <v xml:space="preserve">DICLOFENACO POTASSICO - 75MG  3ML</v>
          </cell>
          <cell r="D4154" t="str">
            <v xml:space="preserve">DICLOFENACO POTASSICO - 75MG  3ML</v>
          </cell>
          <cell r="E4154" t="str">
            <v>HIPOLABOR</v>
          </cell>
          <cell r="F4154" t="n">
            <v>1</v>
          </cell>
          <cell r="G4154" t="str">
            <v>AMP</v>
          </cell>
          <cell r="H4154" t="str">
            <v>NÃO</v>
          </cell>
          <cell r="I4154" t="n">
            <v>1.0549960669883658</v>
          </cell>
        </row>
        <row r="4155">
          <cell r="A4155" t="n">
            <v>90219910</v>
          </cell>
          <cell r="B4155" t="n">
            <v>20</v>
          </cell>
          <cell r="C4155" t="str">
            <v xml:space="preserve">SULPIRIDA 200 MG CX. 20 CP.</v>
          </cell>
          <cell r="D4155" t="str">
            <v xml:space="preserve">EQUILID 200 MG</v>
          </cell>
          <cell r="E4155" t="str">
            <v>SANOFI-AVENTIS</v>
          </cell>
          <cell r="F4155" t="n">
            <v>1</v>
          </cell>
          <cell r="G4155" t="str">
            <v>COM</v>
          </cell>
          <cell r="H4155" t="str">
            <v>NÃO</v>
          </cell>
          <cell r="I4155" t="n">
            <v>1.052130903354928</v>
          </cell>
        </row>
        <row r="4156">
          <cell r="A4156" t="n">
            <v>92379010</v>
          </cell>
          <cell r="B4156" t="n">
            <v>20</v>
          </cell>
          <cell r="C4156" t="str">
            <v xml:space="preserve">DICLOFENACO POTASSICO</v>
          </cell>
          <cell r="D4156" t="str">
            <v xml:space="preserve">DICLO P 50 MG</v>
          </cell>
          <cell r="E4156" t="str">
            <v xml:space="preserve">UNIAO QUIMICA</v>
          </cell>
          <cell r="F4156" t="n">
            <v>1</v>
          </cell>
          <cell r="G4156" t="str">
            <v>COM</v>
          </cell>
          <cell r="H4156" t="str">
            <v>NÃO</v>
          </cell>
          <cell r="I4156" t="n">
            <v>0.69073009844223354</v>
          </cell>
        </row>
        <row r="4157">
          <cell r="A4157" t="n">
            <v>92366406</v>
          </cell>
          <cell r="B4157" t="n">
            <v>20</v>
          </cell>
          <cell r="C4157" t="str">
            <v xml:space="preserve">ACICLOVIR 5% - 10GRA CREME</v>
          </cell>
          <cell r="D4157" t="str">
            <v xml:space="preserve">ACICLOVIR 5% - 10GRA CREME</v>
          </cell>
          <cell r="E4157" t="str">
            <v xml:space="preserve">EMS SA</v>
          </cell>
          <cell r="F4157" t="n">
            <v>10</v>
          </cell>
          <cell r="G4157" t="str">
            <v>G</v>
          </cell>
          <cell r="H4157" t="str">
            <v>SIM</v>
          </cell>
          <cell r="I4157" t="n">
            <v>2.0720180795411407</v>
          </cell>
        </row>
        <row r="4158">
          <cell r="A4158" t="n">
            <v>92463800</v>
          </cell>
          <cell r="B4158" t="n">
            <v>20</v>
          </cell>
          <cell r="C4158" t="str">
            <v xml:space="preserve">GLIBENCLAMIDA - 5MG</v>
          </cell>
          <cell r="D4158" t="str">
            <v xml:space="preserve">GLIBENCLAMIDA - 5MG</v>
          </cell>
          <cell r="E4158" t="str">
            <v>RANBAXY</v>
          </cell>
          <cell r="F4158" t="n">
            <v>1</v>
          </cell>
          <cell r="G4158" t="str">
            <v>COM</v>
          </cell>
          <cell r="H4158" t="str">
            <v>NÃO</v>
          </cell>
          <cell r="I4158" t="n">
            <v>0.22348608874225218</v>
          </cell>
        </row>
        <row r="4159">
          <cell r="A4159" t="n">
            <v>90133439</v>
          </cell>
          <cell r="B4159" t="n">
            <v>20</v>
          </cell>
          <cell r="C4159" t="str">
            <v xml:space="preserve">MONONITRATO DE ISOSSORBIDA</v>
          </cell>
          <cell r="D4159" t="str">
            <v xml:space="preserve">VEXELL  60 MG CX. 20 CAP.</v>
          </cell>
          <cell r="E4159" t="str">
            <v>GROSS</v>
          </cell>
          <cell r="F4159" t="n">
            <v>1</v>
          </cell>
          <cell r="G4159" t="str">
            <v>CAP</v>
          </cell>
          <cell r="H4159" t="str">
            <v>NÃO</v>
          </cell>
          <cell r="I4159" t="n">
            <v>2.0101041755209588</v>
          </cell>
        </row>
        <row r="4160">
          <cell r="A4160" t="n">
            <v>90171381</v>
          </cell>
          <cell r="B4160" t="n">
            <v>20</v>
          </cell>
          <cell r="C4160" t="str">
            <v xml:space="preserve">FUROSEMIDA 40 MG CX. 100 CP.</v>
          </cell>
          <cell r="D4160" t="str">
            <v xml:space="preserve">FUROSEMIDA 40 MG CX. 100 CP.</v>
          </cell>
          <cell r="E4160" t="str">
            <v xml:space="preserve">TEUTO BRAS.</v>
          </cell>
          <cell r="F4160" t="n">
            <v>1</v>
          </cell>
          <cell r="G4160" t="str">
            <v>COM</v>
          </cell>
          <cell r="H4160" t="str">
            <v>NÃO</v>
          </cell>
          <cell r="I4160" t="n">
            <v>0.28702651272939794</v>
          </cell>
        </row>
        <row r="4161">
          <cell r="A4161" t="n">
            <v>92468411</v>
          </cell>
          <cell r="B4161" t="n">
            <v>20</v>
          </cell>
          <cell r="C4161" t="str">
            <v xml:space="preserve">LOSARTANA POTÁSSICA  50 MG CX. 15 CP. REV.</v>
          </cell>
          <cell r="D4161" t="str">
            <v xml:space="preserve">LOSARTANA POTÁSSICA  50 MG CX. 15 CP. REV.</v>
          </cell>
          <cell r="E4161" t="str">
            <v>EUROFARMA</v>
          </cell>
          <cell r="F4161" t="n">
            <v>1</v>
          </cell>
          <cell r="G4161" t="str">
            <v>COM</v>
          </cell>
          <cell r="H4161" t="str">
            <v>NÃO</v>
          </cell>
          <cell r="I4161" t="n">
            <v>1.0045915974255657</v>
          </cell>
        </row>
        <row r="4162">
          <cell r="A4162" t="n">
            <v>92469205</v>
          </cell>
          <cell r="B4162" t="n">
            <v>20</v>
          </cell>
          <cell r="C4162" t="str">
            <v xml:space="preserve">DIPIRONA SODICA - 500MG  20ML</v>
          </cell>
          <cell r="D4162" t="str">
            <v xml:space="preserve">DIPIRONA SODICA - 500MG  20ML</v>
          </cell>
          <cell r="E4162" t="str">
            <v xml:space="preserve">TEUTO BRAS.</v>
          </cell>
          <cell r="F4162" t="n">
            <v>400</v>
          </cell>
          <cell r="G4162" t="str">
            <v>GTS</v>
          </cell>
          <cell r="H4162" t="str">
            <v>SIM</v>
          </cell>
          <cell r="I4162" t="n">
            <v>0.016177715569546846</v>
          </cell>
        </row>
        <row r="4163">
          <cell r="A4163" t="n">
            <v>92389384</v>
          </cell>
          <cell r="B4163" t="n">
            <v>20</v>
          </cell>
          <cell r="C4163" t="str">
            <v xml:space="preserve">DEQUALINIO DE BENZOCAINA (CEREJALARANJAMENTAMELLIMAO).</v>
          </cell>
          <cell r="D4163" t="str">
            <v xml:space="preserve">AMIDALIN CEREJALARMENTAMELLIMAO</v>
          </cell>
          <cell r="E4163" t="str">
            <v>HEXAL</v>
          </cell>
          <cell r="F4163" t="n">
            <v>1</v>
          </cell>
          <cell r="G4163" t="str">
            <v>PAS</v>
          </cell>
          <cell r="H4163" t="str">
            <v>NÃO</v>
          </cell>
          <cell r="I4163" t="n">
            <v>0.65956543259281475</v>
          </cell>
        </row>
        <row r="4164">
          <cell r="A4164" t="n">
            <v>92392938</v>
          </cell>
          <cell r="B4164" t="n">
            <v>20</v>
          </cell>
          <cell r="C4164" t="str">
            <v xml:space="preserve">METILDOPA - 250MG</v>
          </cell>
          <cell r="D4164" t="str">
            <v xml:space="preserve">CARDIODOPA - 250MG</v>
          </cell>
          <cell r="E4164" t="str">
            <v>ROYTON</v>
          </cell>
          <cell r="F4164" t="n">
            <v>1</v>
          </cell>
          <cell r="G4164" t="str">
            <v>COM</v>
          </cell>
          <cell r="H4164" t="str">
            <v>NÃO</v>
          </cell>
          <cell r="I4164" t="n">
            <v>0.97729685702108071</v>
          </cell>
        </row>
        <row r="4165">
          <cell r="A4165" t="n">
            <v>92396429</v>
          </cell>
          <cell r="B4165" t="n">
            <v>20</v>
          </cell>
          <cell r="C4165" t="str">
            <v xml:space="preserve">BROMETO DE N-BUTILESCOPOLAMINA + DIPIRONA - 20ML GTS</v>
          </cell>
          <cell r="D4165" t="str">
            <v xml:space="preserve">DORSPAN - 20ML GTS</v>
          </cell>
          <cell r="E4165" t="str">
            <v xml:space="preserve">EMS SA</v>
          </cell>
          <cell r="F4165" t="n">
            <v>400</v>
          </cell>
          <cell r="G4165" t="str">
            <v>GTS</v>
          </cell>
          <cell r="H4165" t="str">
            <v>SIM</v>
          </cell>
          <cell r="I4165" t="n">
            <v>0.032375845887684843</v>
          </cell>
        </row>
        <row r="4166">
          <cell r="A4166" t="n">
            <v>92431232</v>
          </cell>
          <cell r="B4166" t="n">
            <v>20</v>
          </cell>
          <cell r="C4166" t="str">
            <v xml:space="preserve">TOBRAMICINA + DEXAMETASONA POMADA OFT. 3,5 GR</v>
          </cell>
          <cell r="D4166" t="str">
            <v xml:space="preserve">TOBRADEX POM. OFT. 3,5 GR</v>
          </cell>
          <cell r="E4166" t="str">
            <v>ALCON</v>
          </cell>
          <cell r="F4166" t="n">
            <v>3.5</v>
          </cell>
          <cell r="G4166" t="str">
            <v>G</v>
          </cell>
          <cell r="H4166" t="str">
            <v>SIM</v>
          </cell>
          <cell r="I4166" t="n">
            <v>0.27655151599074601</v>
          </cell>
        </row>
        <row r="4167">
          <cell r="A4167" t="n">
            <v>90287517</v>
          </cell>
          <cell r="B4167" t="n">
            <v>20</v>
          </cell>
          <cell r="C4167" t="str">
            <v>PARACETAMOL</v>
          </cell>
          <cell r="D4167" t="str">
            <v xml:space="preserve">PARACETAMOL 750 MG CX. 20 CP.</v>
          </cell>
          <cell r="E4167" t="str">
            <v>SANOFI-AVENTIS</v>
          </cell>
          <cell r="F4167" t="n">
            <v>1</v>
          </cell>
          <cell r="G4167" t="str">
            <v>COM</v>
          </cell>
          <cell r="H4167" t="str">
            <v>NÃO</v>
          </cell>
          <cell r="I4167" t="n">
            <v>0.63947646817815762</v>
          </cell>
        </row>
        <row r="4168">
          <cell r="A4168" t="n">
            <v>90139259</v>
          </cell>
          <cell r="B4168" t="n">
            <v>20</v>
          </cell>
          <cell r="C4168" t="str">
            <v xml:space="preserve">CLORIDRATO DE CICLOBENZAPRINA</v>
          </cell>
          <cell r="D4168" t="str">
            <v xml:space="preserve">CIZAX 10 MG CX. 10 CP.</v>
          </cell>
          <cell r="E4168" t="str">
            <v xml:space="preserve">SCHERING PLOUGHMANTECORP</v>
          </cell>
          <cell r="F4168" t="n">
            <v>1</v>
          </cell>
          <cell r="G4168" t="str">
            <v>COM</v>
          </cell>
          <cell r="H4168" t="str">
            <v>NÃO</v>
          </cell>
          <cell r="I4168" t="n">
            <v>0.95681617910857641</v>
          </cell>
        </row>
        <row r="4169">
          <cell r="A4169" t="n">
            <v>92253598</v>
          </cell>
          <cell r="B4169" t="n">
            <v>20</v>
          </cell>
          <cell r="C4169" t="str">
            <v xml:space="preserve">HIDROXIDO DE ALUMINIO - 350ML</v>
          </cell>
          <cell r="D4169" t="str">
            <v xml:space="preserve">LEITE DE MAGNESIA PHILLIPS - 350ML</v>
          </cell>
          <cell r="E4169" t="str">
            <v>GLAXOSMITKLINE</v>
          </cell>
          <cell r="F4169" t="n">
            <v>350</v>
          </cell>
          <cell r="G4169" t="str">
            <v>ML</v>
          </cell>
          <cell r="H4169" t="str">
            <v>SIM</v>
          </cell>
          <cell r="I4169" t="n">
            <v>0.0147054395273504</v>
          </cell>
        </row>
        <row r="4170">
          <cell r="A4170" t="n">
            <v>90125649</v>
          </cell>
          <cell r="B4170" t="n">
            <v>20</v>
          </cell>
          <cell r="C4170" t="str">
            <v xml:space="preserve">CLORIDRATO DE PAROXETINA</v>
          </cell>
          <cell r="D4170" t="str">
            <v xml:space="preserve">PAXTRAT 20 MG CX. 20 CP. REV.</v>
          </cell>
          <cell r="E4170" t="str">
            <v xml:space="preserve">UNIAO QUIMICA</v>
          </cell>
          <cell r="F4170" t="n">
            <v>1</v>
          </cell>
          <cell r="G4170" t="str">
            <v>COM</v>
          </cell>
          <cell r="H4170" t="str">
            <v>NÃO</v>
          </cell>
          <cell r="I4170" t="n">
            <v>1.8940522794289485</v>
          </cell>
        </row>
        <row r="4171">
          <cell r="A4171" t="n">
            <v>92469060</v>
          </cell>
          <cell r="B4171" t="n">
            <v>20</v>
          </cell>
          <cell r="C4171" t="str">
            <v xml:space="preserve">DIPIRONA SODICA - 500MG  10ML</v>
          </cell>
          <cell r="D4171" t="str">
            <v xml:space="preserve">DIPIRONA SODICA - 500MG  10ML</v>
          </cell>
          <cell r="E4171" t="str">
            <v>MEDLEY</v>
          </cell>
          <cell r="F4171" t="n">
            <v>200</v>
          </cell>
          <cell r="G4171" t="str">
            <v>GTS</v>
          </cell>
          <cell r="H4171" t="str">
            <v>SIM</v>
          </cell>
          <cell r="I4171" t="n">
            <v>0.0294108790547008</v>
          </cell>
        </row>
        <row r="4172">
          <cell r="A4172" t="n">
            <v>90190025</v>
          </cell>
          <cell r="B4172" t="n">
            <v>20</v>
          </cell>
          <cell r="C4172" t="str">
            <v xml:space="preserve">METRONIDAZOL - 120ML PED</v>
          </cell>
          <cell r="D4172" t="str">
            <v xml:space="preserve">FLAGYL - 120ML</v>
          </cell>
          <cell r="E4172" t="str">
            <v>SANOFI-AVENTIS</v>
          </cell>
          <cell r="F4172" t="n">
            <v>120</v>
          </cell>
          <cell r="G4172" t="str">
            <v>ML</v>
          </cell>
          <cell r="H4172" t="str">
            <v>SIM</v>
          </cell>
          <cell r="I4172" t="n">
            <v>0.12950784816608193</v>
          </cell>
        </row>
        <row r="4173">
          <cell r="A4173" t="n">
            <v>90210867</v>
          </cell>
          <cell r="B4173" t="n">
            <v>20</v>
          </cell>
          <cell r="C4173" t="str">
            <v xml:space="preserve">CARBAMAZEPINA - 200MG</v>
          </cell>
          <cell r="D4173" t="str">
            <v xml:space="preserve">TEGREX - 200MG</v>
          </cell>
          <cell r="E4173" t="str">
            <v xml:space="preserve">NEO QUIMICA</v>
          </cell>
          <cell r="F4173" t="n">
            <v>1</v>
          </cell>
          <cell r="G4173" t="str">
            <v>COM</v>
          </cell>
          <cell r="H4173" t="str">
            <v>NÃO</v>
          </cell>
          <cell r="I4173" t="n">
            <v>0.46946594960204696</v>
          </cell>
        </row>
        <row r="4174">
          <cell r="A4174" t="n">
            <v>90162099</v>
          </cell>
          <cell r="B4174" t="n">
            <v>20</v>
          </cell>
          <cell r="C4174" t="str">
            <v xml:space="preserve">MALEATO DE LEVOMEPROMAZINA 25 MG CX. 20 CP. REV.</v>
          </cell>
          <cell r="D4174" t="str">
            <v xml:space="preserve">MEPROZIN 25 MG CX. 20 CP. REV.</v>
          </cell>
          <cell r="E4174" t="str">
            <v xml:space="preserve">UCI - FARMA</v>
          </cell>
          <cell r="F4174" t="n">
            <v>1</v>
          </cell>
          <cell r="G4174" t="str">
            <v>COM</v>
          </cell>
          <cell r="H4174" t="str">
            <v>NÃO</v>
          </cell>
          <cell r="I4174" t="n">
            <v>0.36648632138290521</v>
          </cell>
        </row>
        <row r="4175">
          <cell r="A4175" t="n">
            <v>90257120</v>
          </cell>
          <cell r="B4175" t="n">
            <v>20</v>
          </cell>
          <cell r="C4175" t="str">
            <v xml:space="preserve">PARACETAMOL 750 MG CX . 300 CP. REV.</v>
          </cell>
          <cell r="D4175" t="str">
            <v xml:space="preserve">PARACETAMOL 750 MG CX . 300 CP. REV.</v>
          </cell>
          <cell r="E4175" t="str">
            <v xml:space="preserve">PRATI DONADUZZI</v>
          </cell>
          <cell r="F4175" t="n">
            <v>1</v>
          </cell>
          <cell r="G4175" t="str">
            <v>COM</v>
          </cell>
          <cell r="H4175" t="str">
            <v>NÃO</v>
          </cell>
          <cell r="I4175" t="n">
            <v>0.60976544045548675</v>
          </cell>
        </row>
        <row r="4176">
          <cell r="A4176" t="n">
            <v>90268741</v>
          </cell>
          <cell r="B4176" t="n">
            <v>20</v>
          </cell>
          <cell r="C4176" t="str">
            <v xml:space="preserve">DIMETICONA - 40MG</v>
          </cell>
          <cell r="D4176" t="str">
            <v xml:space="preserve">DIMETICONA - 40MG</v>
          </cell>
          <cell r="E4176" t="str">
            <v>BIOSINTETICA</v>
          </cell>
          <cell r="F4176" t="n">
            <v>1</v>
          </cell>
          <cell r="G4176" t="str">
            <v>COM</v>
          </cell>
          <cell r="H4176" t="str">
            <v>NÃO</v>
          </cell>
          <cell r="I4176" t="n">
            <v>0.45442314580320636</v>
          </cell>
        </row>
        <row r="4177">
          <cell r="A4177" t="n">
            <v>90283899</v>
          </cell>
          <cell r="B4177" t="n">
            <v>20</v>
          </cell>
          <cell r="C4177" t="str">
            <v xml:space="preserve">CAPTOPRIL - 25MG</v>
          </cell>
          <cell r="D4177" t="str">
            <v xml:space="preserve">CAPTOPRIL - 25MG</v>
          </cell>
          <cell r="E4177" t="str">
            <v xml:space="preserve">MARIOL INDUSTRIAL LTDA</v>
          </cell>
          <cell r="F4177" t="n">
            <v>1</v>
          </cell>
          <cell r="G4177" t="str">
            <v>COM</v>
          </cell>
          <cell r="H4177" t="str">
            <v>NÃO</v>
          </cell>
          <cell r="I4177" t="n">
            <v>0.90647102826444226</v>
          </cell>
        </row>
        <row r="4178">
          <cell r="A4178" t="n">
            <v>92393136</v>
          </cell>
          <cell r="B4178" t="n">
            <v>20</v>
          </cell>
          <cell r="C4178" t="str">
            <v xml:space="preserve">DICLOFENACO POTÁSSICO 1,8 MGML SUSP. ORAL FR. PLÁST. VD. X 120 ML</v>
          </cell>
          <cell r="D4178" t="str">
            <v xml:space="preserve">CATAFLAM 1,8 MGML SUSP. ORAL FR. PLÁST. VD. X 120 ML</v>
          </cell>
          <cell r="E4178" t="str">
            <v>NOVARTIS</v>
          </cell>
          <cell r="F4178" t="n">
            <v>120</v>
          </cell>
          <cell r="G4178" t="str">
            <v>ML</v>
          </cell>
          <cell r="H4178" t="str">
            <v>SIM</v>
          </cell>
          <cell r="I4178" t="n">
            <v>0.22653626032450003</v>
          </cell>
        </row>
        <row r="4179">
          <cell r="A4179" t="n">
            <v>92261574</v>
          </cell>
          <cell r="B4179" t="n">
            <v>20</v>
          </cell>
          <cell r="C4179" t="str">
            <v xml:space="preserve">CLORIDRATO DE METOCLOPRAMIDA - 10ML</v>
          </cell>
          <cell r="D4179" t="str">
            <v xml:space="preserve">CLORIDRATO DE METOCLOPRAMIDA - 10ML</v>
          </cell>
          <cell r="E4179" t="str">
            <v xml:space="preserve">TEUTO BRAS.</v>
          </cell>
          <cell r="F4179" t="n">
            <v>200</v>
          </cell>
          <cell r="G4179" t="str">
            <v>GTS</v>
          </cell>
          <cell r="H4179" t="str">
            <v>SIM</v>
          </cell>
          <cell r="I4179" t="n">
            <v>0.016188481020760242</v>
          </cell>
        </row>
        <row r="4180">
          <cell r="A4180" t="n">
            <v>90260244</v>
          </cell>
          <cell r="B4180" t="n">
            <v>20</v>
          </cell>
          <cell r="C4180" t="str">
            <v xml:space="preserve">ACETONIDA DE TRIANCINOLONA + GRAMICIDINA + SULFATO DE NEOMICINA + NISTATINA - 30GRA CREME</v>
          </cell>
          <cell r="D4180" t="str">
            <v xml:space="preserve">ACETONIDA DE TRIANCINOLONA + GRAMICIDINA + SULFATO DE NEOMICINA + NISTATINA - 30GRA CREME</v>
          </cell>
          <cell r="E4180" t="str">
            <v>MEDLEY</v>
          </cell>
          <cell r="F4180" t="n">
            <v>30</v>
          </cell>
          <cell r="G4180" t="str">
            <v>G</v>
          </cell>
          <cell r="H4180" t="str">
            <v>SIM</v>
          </cell>
          <cell r="I4180" t="n">
            <v>0.89564628795808843</v>
          </cell>
        </row>
        <row r="4181">
          <cell r="A4181" t="n">
            <v>92468683</v>
          </cell>
          <cell r="B4181" t="n">
            <v>20</v>
          </cell>
          <cell r="C4181" t="str">
            <v xml:space="preserve">DINITRATO DE ISOSSORBIDA - 5MG</v>
          </cell>
          <cell r="D4181" t="str">
            <v xml:space="preserve">DINITRATO DE ISOSSORBIDA - 5MG</v>
          </cell>
          <cell r="E4181" t="str">
            <v>GERMED</v>
          </cell>
          <cell r="F4181" t="n">
            <v>1</v>
          </cell>
          <cell r="G4181" t="str">
            <v>COM</v>
          </cell>
          <cell r="H4181" t="str">
            <v>NÃO</v>
          </cell>
          <cell r="I4181" t="n">
            <v>0.094122826838545198</v>
          </cell>
        </row>
        <row r="4182">
          <cell r="A4182" t="n">
            <v>90124383</v>
          </cell>
          <cell r="B4182" t="n">
            <v>20</v>
          </cell>
          <cell r="C4182" t="str">
            <v xml:space="preserve">DICLOFENACO SODICO - 100MG</v>
          </cell>
          <cell r="D4182" t="str">
            <v xml:space="preserve">FENAREN AP - 100MG</v>
          </cell>
          <cell r="E4182" t="str">
            <v xml:space="preserve">UNIAO QUIMICA</v>
          </cell>
          <cell r="F4182" t="n">
            <v>1</v>
          </cell>
          <cell r="G4182" t="str">
            <v>COM</v>
          </cell>
          <cell r="H4182" t="str">
            <v>NÃO</v>
          </cell>
          <cell r="I4182" t="n">
            <v>1.732167469221346</v>
          </cell>
        </row>
        <row r="4183">
          <cell r="A4183" t="n">
            <v>90268059</v>
          </cell>
          <cell r="B4183" t="n">
            <v>20</v>
          </cell>
          <cell r="C4183" t="str">
            <v xml:space="preserve">MALEATO DE LEVOMEPROMAZINA 25 MG CX. 200 CP. REV.</v>
          </cell>
          <cell r="D4183" t="str">
            <v xml:space="preserve">LEVOZINE 25 MG CX. 200 CP. REV.</v>
          </cell>
          <cell r="E4183" t="str">
            <v>CRISTALIA</v>
          </cell>
          <cell r="F4183" t="n">
            <v>1</v>
          </cell>
          <cell r="G4183" t="str">
            <v>COM</v>
          </cell>
          <cell r="H4183" t="str">
            <v>NÃO</v>
          </cell>
          <cell r="I4183" t="n">
            <v>0.43057551980827125</v>
          </cell>
        </row>
        <row r="4184">
          <cell r="A4184" t="n">
            <v>90298632</v>
          </cell>
          <cell r="B4184" t="n">
            <v>20</v>
          </cell>
          <cell r="C4184" t="str">
            <v>RISPERIDONA</v>
          </cell>
          <cell r="D4184" t="str">
            <v xml:space="preserve">RISS 1 MG CX. 20 CP. REV.</v>
          </cell>
          <cell r="E4184" t="str">
            <v>EUROFARMA</v>
          </cell>
          <cell r="F4184" t="n">
            <v>1</v>
          </cell>
          <cell r="G4184" t="str">
            <v>COM</v>
          </cell>
          <cell r="H4184" t="str">
            <v>NÃO</v>
          </cell>
          <cell r="I4184" t="n">
            <v>1.7152514812989792</v>
          </cell>
        </row>
        <row r="4185">
          <cell r="A4185" t="n">
            <v>92461840</v>
          </cell>
          <cell r="B4185" t="n">
            <v>20</v>
          </cell>
          <cell r="C4185" t="str">
            <v xml:space="preserve">FENOBARBITAL - 100MG</v>
          </cell>
          <cell r="D4185" t="str">
            <v xml:space="preserve">GARBITAL - 100MG</v>
          </cell>
          <cell r="E4185" t="str">
            <v xml:space="preserve">NEO QUIMICA</v>
          </cell>
          <cell r="F4185" t="n">
            <v>1</v>
          </cell>
          <cell r="G4185" t="str">
            <v>COM</v>
          </cell>
          <cell r="H4185" t="str">
            <v>NÃO</v>
          </cell>
          <cell r="I4185" t="n">
            <v>0.28267089968263481</v>
          </cell>
        </row>
        <row r="4186">
          <cell r="A4186" t="n">
            <v>92415075</v>
          </cell>
          <cell r="B4186" t="n">
            <v>20</v>
          </cell>
          <cell r="C4186" t="str">
            <v xml:space="preserve">NIMESULIDA - 100MG</v>
          </cell>
          <cell r="D4186" t="str">
            <v xml:space="preserve">NIMESULIDA - 100MG</v>
          </cell>
          <cell r="E4186" t="str">
            <v>MEDLEY</v>
          </cell>
          <cell r="F4186" t="n">
            <v>1</v>
          </cell>
          <cell r="G4186" t="str">
            <v>COM</v>
          </cell>
          <cell r="H4186" t="str">
            <v>NÃO</v>
          </cell>
          <cell r="I4186" t="n">
            <v>1.6836020261590654</v>
          </cell>
        </row>
        <row r="4187">
          <cell r="A4187" t="n">
            <v>92393829</v>
          </cell>
          <cell r="B4187" t="n">
            <v>20</v>
          </cell>
          <cell r="C4187" t="str">
            <v xml:space="preserve">CAPTOPRIL - 12,5MG</v>
          </cell>
          <cell r="D4187" t="str">
            <v xml:space="preserve">CAPTOPRIL - 12,5MG</v>
          </cell>
          <cell r="E4187" t="str">
            <v xml:space="preserve">EMS SA</v>
          </cell>
          <cell r="F4187" t="n">
            <v>1</v>
          </cell>
          <cell r="G4187" t="str">
            <v>COM</v>
          </cell>
          <cell r="H4187" t="str">
            <v>NÃO</v>
          </cell>
          <cell r="I4187" t="n">
            <v>0.56033042349533968</v>
          </cell>
        </row>
        <row r="4188">
          <cell r="A4188" t="n">
            <v>92414354</v>
          </cell>
          <cell r="B4188" t="n">
            <v>20</v>
          </cell>
          <cell r="C4188" t="str">
            <v xml:space="preserve">SULFATO DE NEOMICINA+BACITRACINA</v>
          </cell>
          <cell r="D4188" t="str">
            <v xml:space="preserve">NEODERME 5 MGG + 250 UIG POMADA BISN. X 10 G</v>
          </cell>
          <cell r="E4188" t="str">
            <v>MEDIC</v>
          </cell>
          <cell r="F4188" t="n">
            <v>10</v>
          </cell>
          <cell r="G4188" t="str">
            <v>G</v>
          </cell>
          <cell r="H4188" t="str">
            <v>SIM</v>
          </cell>
          <cell r="I4188" t="n">
            <v>0.83230876017664701</v>
          </cell>
        </row>
        <row r="4189">
          <cell r="A4189" t="n">
            <v>90296656</v>
          </cell>
          <cell r="B4189" t="n">
            <v>20</v>
          </cell>
          <cell r="C4189" t="str">
            <v xml:space="preserve">OCITOCINA 5 UIML SOL. INJ. CX. 100 AMP X 1 ML</v>
          </cell>
          <cell r="D4189" t="str">
            <v xml:space="preserve">OCITOC 5 UIML SOL. INJ. CX. 100 AMP X 1 ML</v>
          </cell>
          <cell r="E4189" t="str">
            <v>BIOCHIMICO</v>
          </cell>
          <cell r="F4189" t="n">
            <v>1</v>
          </cell>
          <cell r="G4189" t="str">
            <v>AMP</v>
          </cell>
          <cell r="H4189" t="str">
            <v>NÃO</v>
          </cell>
          <cell r="I4189" t="n">
            <v>1.664360620936213</v>
          </cell>
        </row>
        <row r="4190">
          <cell r="A4190" t="n">
            <v>90141075</v>
          </cell>
          <cell r="B4190" t="n">
            <v>20</v>
          </cell>
          <cell r="C4190" t="str">
            <v xml:space="preserve">DEXAMETASONA 0,1 MGML ELIXIR FR. X 120 ML</v>
          </cell>
          <cell r="D4190" t="str">
            <v xml:space="preserve">DECADRON 0,1 MGML ELIXIR FR. X 120 ML</v>
          </cell>
          <cell r="E4190" t="str">
            <v xml:space="preserve">ACHÉ LABORATÓRIOS FARMACÊUTICO</v>
          </cell>
          <cell r="F4190" t="n">
            <v>120</v>
          </cell>
          <cell r="G4190" t="str">
            <v>ML</v>
          </cell>
          <cell r="H4190" t="str">
            <v>SIM</v>
          </cell>
          <cell r="I4190" t="n">
            <v>0.10992757209880245</v>
          </cell>
        </row>
        <row r="4191">
          <cell r="A4191" t="n">
            <v>90227824</v>
          </cell>
          <cell r="B4191" t="n">
            <v>20</v>
          </cell>
          <cell r="C4191" t="str">
            <v xml:space="preserve">CLORETO DE POTÁSSIO 19,1% SOL. INJ. AMP. PLÁST X 10ML</v>
          </cell>
          <cell r="D4191" t="str">
            <v xml:space="preserve">CLORETO DE POTÁSSIO 19,1% SOL. INJ. AMP. PLÁST X 10ML</v>
          </cell>
          <cell r="E4191" t="str">
            <v>BEKER</v>
          </cell>
          <cell r="F4191" t="n">
            <v>1</v>
          </cell>
          <cell r="G4191" t="str">
            <v>AMP</v>
          </cell>
          <cell r="H4191" t="str">
            <v>NÃO</v>
          </cell>
          <cell r="I4191" t="n">
            <v>0.54962460477874386</v>
          </cell>
        </row>
        <row r="4192">
          <cell r="A4192" t="n">
            <v>90249682</v>
          </cell>
          <cell r="B4192" t="n">
            <v>20</v>
          </cell>
          <cell r="C4192" t="str">
            <v>SINVASTATINA</v>
          </cell>
          <cell r="D4192" t="str">
            <v xml:space="preserve">SINVASTATINA 10  MG  CX.  10  CP. REV.</v>
          </cell>
          <cell r="E4192" t="str">
            <v>SANDOZ</v>
          </cell>
          <cell r="F4192" t="n">
            <v>1</v>
          </cell>
          <cell r="G4192" t="str">
            <v>COM</v>
          </cell>
          <cell r="H4192" t="str">
            <v>NÃO</v>
          </cell>
          <cell r="I4192" t="n">
            <v>1.6470092270632448</v>
          </cell>
        </row>
        <row r="4193">
          <cell r="A4193" t="n">
            <v>90299507</v>
          </cell>
          <cell r="B4193" t="n">
            <v>20</v>
          </cell>
          <cell r="C4193" t="str">
            <v>SULFAMETOXAZOL+TRIMETOPRIMA</v>
          </cell>
          <cell r="D4193" t="str">
            <v xml:space="preserve">SULFAMETOXAZOL + TRIMETOPRIMA 40 MGML + 8 MGML SUSP. ORAL FR. PLÁST. AMB. X 100 ML + CP. MED.</v>
          </cell>
          <cell r="E4193" t="str">
            <v xml:space="preserve">TEUTO BRAS.</v>
          </cell>
          <cell r="F4193" t="n">
            <v>100</v>
          </cell>
          <cell r="G4193" t="str">
            <v>ML</v>
          </cell>
          <cell r="H4193" t="str">
            <v>SIM</v>
          </cell>
          <cell r="I4193" t="n">
            <v>0.10942129265799999</v>
          </cell>
        </row>
        <row r="4194">
          <cell r="A4194" t="n">
            <v>90216555</v>
          </cell>
          <cell r="B4194" t="n">
            <v>20</v>
          </cell>
          <cell r="C4194" t="str">
            <v xml:space="preserve">FLUNITRAZEPAM 1 MG CX. 20 CP. REV.</v>
          </cell>
          <cell r="D4194" t="str">
            <v xml:space="preserve">ROHYDORM 1 MG CX. 20 CP. REV.</v>
          </cell>
          <cell r="E4194" t="str">
            <v xml:space="preserve">SIGMA PHARMA</v>
          </cell>
          <cell r="F4194" t="n">
            <v>1</v>
          </cell>
          <cell r="G4194" t="str">
            <v>COM</v>
          </cell>
          <cell r="H4194" t="str">
            <v>NÃO</v>
          </cell>
          <cell r="I4194" t="n">
            <v>0.54429701199357372</v>
          </cell>
        </row>
        <row r="4195">
          <cell r="A4195" t="n">
            <v>90146077</v>
          </cell>
          <cell r="B4195" t="n">
            <v>20</v>
          </cell>
          <cell r="C4195" t="str">
            <v xml:space="preserve">CLORIDRATO DE AMILORIDA+ HIDROCLOROTIAZIDA 5 MG + 50 MG CX. 90 CP.</v>
          </cell>
          <cell r="D4195" t="str">
            <v xml:space="preserve">CLORIDRATO DE AMILORIDA+ HIDROCLOROTIAZIDA 5 MG + 50 MG CX. 90 CP.</v>
          </cell>
          <cell r="E4195" t="str">
            <v xml:space="preserve">EMS SA</v>
          </cell>
          <cell r="F4195" t="n">
            <v>1</v>
          </cell>
          <cell r="G4195" t="str">
            <v>COM</v>
          </cell>
          <cell r="H4195" t="str">
            <v>NÃO</v>
          </cell>
          <cell r="I4195" t="n">
            <v>0.40812839819227481</v>
          </cell>
        </row>
        <row r="4196">
          <cell r="A4196" t="n">
            <v>90249429</v>
          </cell>
          <cell r="B4196" t="n">
            <v>20</v>
          </cell>
          <cell r="C4196" t="str">
            <v xml:space="preserve">CAPTOPRIL - 25MG</v>
          </cell>
          <cell r="D4196" t="str">
            <v xml:space="preserve">CAPTOPRIL - 25MG</v>
          </cell>
          <cell r="E4196" t="str">
            <v>SANDOZ</v>
          </cell>
          <cell r="F4196" t="n">
            <v>1</v>
          </cell>
          <cell r="G4196" t="str">
            <v>COM</v>
          </cell>
          <cell r="H4196" t="str">
            <v>NÃO</v>
          </cell>
          <cell r="I4196" t="n">
            <v>0.81306538071163192</v>
          </cell>
        </row>
        <row r="4197">
          <cell r="A4197" t="n">
            <v>90221486</v>
          </cell>
          <cell r="B4197" t="n">
            <v>20</v>
          </cell>
          <cell r="C4197" t="str">
            <v xml:space="preserve">VALPROATO DE SÓDIO - 500MG</v>
          </cell>
          <cell r="D4197" t="str">
            <v xml:space="preserve">VALPAKINE - 500MG</v>
          </cell>
          <cell r="E4197" t="str">
            <v>SANOFI-AVENTIS</v>
          </cell>
          <cell r="F4197" t="n">
            <v>1</v>
          </cell>
          <cell r="G4197" t="str">
            <v>COM</v>
          </cell>
          <cell r="H4197" t="str">
            <v>NÃO</v>
          </cell>
          <cell r="I4197" t="n">
            <v>0.80942405103801207</v>
          </cell>
        </row>
        <row r="4198">
          <cell r="A4198" t="n">
            <v>90295129</v>
          </cell>
          <cell r="B4198" t="n">
            <v>20</v>
          </cell>
          <cell r="C4198" t="str">
            <v xml:space="preserve">MESILATO DE DOXAZOSINA</v>
          </cell>
          <cell r="D4198" t="str">
            <v xml:space="preserve">MESIDOX 4 MG. FR. PLÁST. X 30 CP.</v>
          </cell>
          <cell r="E4198" t="str">
            <v xml:space="preserve">MERCK S.A.</v>
          </cell>
          <cell r="F4198" t="n">
            <v>1</v>
          </cell>
          <cell r="G4198" t="str">
            <v>COM</v>
          </cell>
          <cell r="H4198" t="str">
            <v>NÃO</v>
          </cell>
          <cell r="I4198" t="n">
            <v>1.6180219922111196</v>
          </cell>
        </row>
        <row r="4199">
          <cell r="A4199" t="n">
            <v>92458017</v>
          </cell>
          <cell r="B4199" t="n">
            <v>20</v>
          </cell>
          <cell r="C4199" t="str">
            <v xml:space="preserve">NITROFURANTOÍNA 100 MG CX. 24 CAP.</v>
          </cell>
          <cell r="D4199" t="str">
            <v xml:space="preserve">NITROFEN 100 MG CX. 24 CAP.</v>
          </cell>
          <cell r="E4199" t="str">
            <v xml:space="preserve">TEUTO BRAS.</v>
          </cell>
          <cell r="F4199" t="n">
            <v>1</v>
          </cell>
          <cell r="G4199" t="str">
            <v>CAP</v>
          </cell>
          <cell r="H4199" t="str">
            <v>NÃO</v>
          </cell>
          <cell r="I4199" t="n">
            <v>0.32351966960170875</v>
          </cell>
        </row>
        <row r="4200">
          <cell r="A4200" t="n">
            <v>92463290</v>
          </cell>
          <cell r="B4200" t="n">
            <v>20</v>
          </cell>
          <cell r="C4200" t="str">
            <v xml:space="preserve">INSULINA GLARGINA 100 UIML SOL. INJ. CX. 5 CARP. X 3 ML</v>
          </cell>
          <cell r="D4200" t="str">
            <v xml:space="preserve">LANTUS 100 UIML SOL. INJ. CX. 5 CARP. X 3 ML</v>
          </cell>
          <cell r="E4200" t="str">
            <v>SANOFI-AVENTIS</v>
          </cell>
          <cell r="F4200" t="n">
            <v>300</v>
          </cell>
          <cell r="G4200" t="str">
            <v>UI</v>
          </cell>
          <cell r="H4200" t="str">
            <v>SIM</v>
          </cell>
          <cell r="I4200" t="n">
            <v>0.30212002307684249</v>
          </cell>
        </row>
        <row r="4201">
          <cell r="A4201" t="n">
            <v>92411177</v>
          </cell>
          <cell r="B4201" t="n">
            <v>20</v>
          </cell>
          <cell r="C4201" t="str">
            <v xml:space="preserve">BROMETO DE PIRIDOSTIGMINA - 60MG</v>
          </cell>
          <cell r="D4201" t="str">
            <v xml:space="preserve">MESTINON - 60MG</v>
          </cell>
          <cell r="E4201" t="str">
            <v>VALEANT</v>
          </cell>
          <cell r="F4201" t="n">
            <v>1</v>
          </cell>
          <cell r="G4201" t="str">
            <v>COM</v>
          </cell>
          <cell r="H4201" t="str">
            <v>NÃO</v>
          </cell>
          <cell r="I4201" t="n">
            <v>0.53394176681976724</v>
          </cell>
        </row>
        <row r="4202">
          <cell r="A4202" t="n">
            <v>90205626</v>
          </cell>
          <cell r="B4202" t="n">
            <v>20</v>
          </cell>
          <cell r="C4202" t="str">
            <v xml:space="preserve">VITELINATO DE PRATA 10% SOL. OFT. FR. PLÁST. GTS. X 5 ML</v>
          </cell>
          <cell r="D4202" t="str">
            <v xml:space="preserve">ARGIROL 10% SOL. OFT. FR. PLÁST. GTS. X 5 ML</v>
          </cell>
          <cell r="E4202" t="str">
            <v>ALLERGAN</v>
          </cell>
          <cell r="F4202" t="n">
            <v>100</v>
          </cell>
          <cell r="G4202" t="str">
            <v>GTS</v>
          </cell>
          <cell r="H4202" t="str">
            <v>SIM</v>
          </cell>
          <cell r="I4202" t="n">
            <v>0.093613338000000032</v>
          </cell>
        </row>
        <row r="4203">
          <cell r="A4203" t="n">
            <v>92401740</v>
          </cell>
          <cell r="B4203" t="n">
            <v>20</v>
          </cell>
          <cell r="C4203" t="str">
            <v xml:space="preserve">CLORIDRATO DE FLUOXETINA - 20MG</v>
          </cell>
          <cell r="D4203" t="str">
            <v xml:space="preserve">CLORIDRATO DE FLUOXETINA - 20MG</v>
          </cell>
          <cell r="E4203" t="str">
            <v>RANBAXY</v>
          </cell>
          <cell r="F4203" t="n">
            <v>1</v>
          </cell>
          <cell r="G4203" t="str">
            <v>COM</v>
          </cell>
          <cell r="H4203" t="str">
            <v>NÃO</v>
          </cell>
          <cell r="I4203" t="n">
            <v>1.5701694294031987</v>
          </cell>
        </row>
        <row r="4204">
          <cell r="A4204" t="n">
            <v>90141377</v>
          </cell>
          <cell r="B4204" t="n">
            <v>20</v>
          </cell>
          <cell r="C4204" t="str">
            <v xml:space="preserve">CLORIDRATO DE CICLOBENZAPRINA</v>
          </cell>
          <cell r="D4204" t="str">
            <v xml:space="preserve">MIRTAX  5 MG  CX. 15 CP. REV.</v>
          </cell>
          <cell r="E4204" t="str">
            <v xml:space="preserve">ACHÉ LABORATÓRIOS FARMACÊUTICO</v>
          </cell>
          <cell r="F4204" t="n">
            <v>1</v>
          </cell>
          <cell r="G4204" t="str">
            <v>COM</v>
          </cell>
          <cell r="H4204" t="str">
            <v>NÃO</v>
          </cell>
          <cell r="I4204" t="n">
            <v>0.78163844468384702</v>
          </cell>
        </row>
        <row r="4205">
          <cell r="A4205" t="n">
            <v>90258835</v>
          </cell>
          <cell r="B4205" t="n">
            <v>20</v>
          </cell>
          <cell r="C4205" t="str">
            <v xml:space="preserve">BROMAZEPAM 6 MG CX. 100 CP.</v>
          </cell>
          <cell r="D4205" t="str">
            <v xml:space="preserve">BROMAZEPAM 6 MG CX. 100 CP.</v>
          </cell>
          <cell r="E4205" t="str">
            <v xml:space="preserve">TEUTO BRAS.</v>
          </cell>
          <cell r="F4205" t="n">
            <v>1</v>
          </cell>
          <cell r="G4205" t="str">
            <v>COM</v>
          </cell>
          <cell r="H4205" t="str">
            <v>NÃO</v>
          </cell>
          <cell r="I4205" t="n">
            <v>0.77669358090005658</v>
          </cell>
        </row>
        <row r="4206">
          <cell r="A4206" t="n">
            <v>91345014</v>
          </cell>
          <cell r="B4206" t="n">
            <v>20</v>
          </cell>
          <cell r="C4206" t="str">
            <v xml:space="preserve">EFEDRINA + SULFANILAMIDA + MENTOL + EUCALIPTOL - 60ML</v>
          </cell>
          <cell r="D4206" t="str">
            <v xml:space="preserve">YATROPAN INALANTE - 60ML</v>
          </cell>
          <cell r="E4206" t="str">
            <v>SANOFI-AVENTIS</v>
          </cell>
          <cell r="F4206" t="n">
            <v>60</v>
          </cell>
          <cell r="G4206" t="str">
            <v>ML</v>
          </cell>
          <cell r="H4206" t="str">
            <v>SIM</v>
          </cell>
          <cell r="I4206" t="n">
            <v>0.10992757209880245</v>
          </cell>
        </row>
        <row r="4207">
          <cell r="A4207" t="n">
            <v>90881010</v>
          </cell>
          <cell r="B4207" t="n">
            <v>20</v>
          </cell>
          <cell r="C4207" t="str">
            <v xml:space="preserve">DIMETICONA + HIDROXIDO DE ALUMINIO + HIDROXIDO DE MAGNESIO - 120ML</v>
          </cell>
          <cell r="D4207" t="str">
            <v xml:space="preserve">ALCA LUFTAL - 120ML GEL</v>
          </cell>
          <cell r="E4207" t="str">
            <v>B-MS</v>
          </cell>
          <cell r="F4207" t="n">
            <v>120</v>
          </cell>
          <cell r="G4207" t="str">
            <v>ML</v>
          </cell>
          <cell r="H4207" t="str">
            <v>SIM</v>
          </cell>
          <cell r="I4207" t="n">
            <v>0.15175949794223326</v>
          </cell>
        </row>
        <row r="4208">
          <cell r="A4208" t="n">
            <v>90125673</v>
          </cell>
          <cell r="B4208" t="n">
            <v>20</v>
          </cell>
          <cell r="C4208" t="str">
            <v xml:space="preserve">VARFARINA SÓDICA - 5MG</v>
          </cell>
          <cell r="D4208" t="str">
            <v xml:space="preserve">WARFARIN - 5MG</v>
          </cell>
          <cell r="E4208" t="str">
            <v xml:space="preserve">UNIAO QUIMICA</v>
          </cell>
          <cell r="F4208" t="n">
            <v>1</v>
          </cell>
          <cell r="G4208" t="str">
            <v>COM</v>
          </cell>
          <cell r="H4208" t="str">
            <v>NÃO</v>
          </cell>
          <cell r="I4208" t="n">
            <v>0.50252604388023969</v>
          </cell>
        </row>
        <row r="4209">
          <cell r="A4209" t="n">
            <v>90283236</v>
          </cell>
          <cell r="B4209" t="n">
            <v>20</v>
          </cell>
          <cell r="C4209" t="str">
            <v>ATENOLOL</v>
          </cell>
          <cell r="D4209" t="str">
            <v xml:space="preserve">ATENOLOL 100 MG CX. 14 CP.</v>
          </cell>
          <cell r="E4209" t="str">
            <v>AUROBINDO</v>
          </cell>
          <cell r="F4209" t="n">
            <v>1</v>
          </cell>
          <cell r="G4209" t="str">
            <v>COM</v>
          </cell>
          <cell r="H4209" t="str">
            <v>NÃO</v>
          </cell>
          <cell r="I4209" t="n">
            <v>1.4972629037366283</v>
          </cell>
        </row>
        <row r="4210">
          <cell r="A4210" t="n">
            <v>92379761</v>
          </cell>
          <cell r="B4210" t="n">
            <v>20</v>
          </cell>
          <cell r="C4210" t="str">
            <v xml:space="preserve">DIPIRONA 500 MGML SOL. ORAL FR. PLÁST. GTS. X 10 ML</v>
          </cell>
          <cell r="D4210" t="str">
            <v xml:space="preserve">DIPIRONA 500 MGML SOL. ORAL FR. PLÁST. GTS. X 10 ML</v>
          </cell>
          <cell r="E4210" t="str">
            <v>ABBOTT</v>
          </cell>
          <cell r="F4210" t="n">
            <v>200</v>
          </cell>
          <cell r="G4210" t="str">
            <v>GTS</v>
          </cell>
          <cell r="H4210" t="str">
            <v>SIM</v>
          </cell>
          <cell r="I4210" t="n">
            <v>0.01570393887125749</v>
          </cell>
        </row>
        <row r="4211">
          <cell r="A4211" t="n">
            <v>90169760</v>
          </cell>
          <cell r="B4211" t="n">
            <v>20</v>
          </cell>
          <cell r="C4211" t="str">
            <v xml:space="preserve">IBUPROFENO 300 MG CX. 100 CP.</v>
          </cell>
          <cell r="D4211" t="str">
            <v xml:space="preserve">IBUPRIL 300 MG CX. 100 CP.</v>
          </cell>
          <cell r="E4211" t="str">
            <v xml:space="preserve">TEUTO BRAS.</v>
          </cell>
          <cell r="F4211" t="n">
            <v>1</v>
          </cell>
          <cell r="G4211" t="str">
            <v>COM</v>
          </cell>
          <cell r="H4211" t="str">
            <v>NÃO</v>
          </cell>
          <cell r="I4211" t="n">
            <v>0.294108790547008</v>
          </cell>
        </row>
        <row r="4212">
          <cell r="A4212" t="n">
            <v>90171446</v>
          </cell>
          <cell r="B4212" t="n">
            <v>20</v>
          </cell>
          <cell r="C4212" t="str">
            <v xml:space="preserve">SULFAMETOXAZOL+TRIMETOPRIMA 40 MGML + 8 MGML SUSP. ORAL CX. 50 FR. VD. X 100  ML + CP. MED.</v>
          </cell>
          <cell r="D4212" t="str">
            <v xml:space="preserve">SULFAMETOXAZOL+TRIMETOPRIMA 40 MGML + 8 MGML SUSP. ORAL CX. 50 FR. VD. X 100  ML + CP. MED.</v>
          </cell>
          <cell r="E4212" t="str">
            <v xml:space="preserve">TEUTO BRAS.</v>
          </cell>
          <cell r="F4212" t="n">
            <v>100</v>
          </cell>
          <cell r="G4212" t="str">
            <v>ML</v>
          </cell>
          <cell r="H4212" t="str">
            <v>SIM</v>
          </cell>
          <cell r="I4212" t="n">
            <v>0.073527197636752001</v>
          </cell>
        </row>
        <row r="4213">
          <cell r="A4213" t="n">
            <v>90231767</v>
          </cell>
          <cell r="B4213" t="n">
            <v>20</v>
          </cell>
          <cell r="C4213" t="str">
            <v>PARACETAMOL</v>
          </cell>
          <cell r="D4213" t="str">
            <v xml:space="preserve">PARACETAMOL 750 MG CX. 20 CP.</v>
          </cell>
          <cell r="E4213" t="str">
            <v xml:space="preserve">ARROW FARMACEUTICA S.A.</v>
          </cell>
          <cell r="F4213" t="n">
            <v>1</v>
          </cell>
          <cell r="G4213" t="str">
            <v>COM</v>
          </cell>
          <cell r="H4213" t="str">
            <v>NÃO</v>
          </cell>
          <cell r="I4213" t="n">
            <v>0.7336156559336936</v>
          </cell>
        </row>
        <row r="4214">
          <cell r="A4214" t="n">
            <v>90143841</v>
          </cell>
          <cell r="B4214" t="n">
            <v>20</v>
          </cell>
          <cell r="C4214" t="str">
            <v>AMOXICILINA</v>
          </cell>
          <cell r="D4214" t="str">
            <v xml:space="preserve">AMOXICILINA 500   MG CX. 72 CAP.</v>
          </cell>
          <cell r="E4214" t="str">
            <v xml:space="preserve">EMS SA</v>
          </cell>
          <cell r="F4214" t="n">
            <v>1</v>
          </cell>
          <cell r="G4214" t="str">
            <v>CAP</v>
          </cell>
          <cell r="H4214" t="str">
            <v>NÃO</v>
          </cell>
          <cell r="I4214" t="n">
            <v>1.4570072879797136</v>
          </cell>
        </row>
        <row r="4215">
          <cell r="A4215" t="n">
            <v>90202856</v>
          </cell>
          <cell r="B4215" t="n">
            <v>20</v>
          </cell>
          <cell r="C4215" t="str">
            <v xml:space="preserve">ERGOMETRINA  0,2 MGML SOL. INJ. CX. 100 AMP X 1 ML</v>
          </cell>
          <cell r="D4215" t="str">
            <v xml:space="preserve">ERGOTRATE 0,2 MGML SOL. INJ. CX. 100 AMP X 1 ML</v>
          </cell>
          <cell r="E4215" t="str">
            <v xml:space="preserve">BIOLAB SANUS</v>
          </cell>
          <cell r="F4215" t="n">
            <v>1</v>
          </cell>
          <cell r="G4215" t="str">
            <v>AMP</v>
          </cell>
          <cell r="H4215" t="str">
            <v>NÃO</v>
          </cell>
          <cell r="I4215" t="n">
            <v>1.4462759328449302</v>
          </cell>
        </row>
        <row r="4216">
          <cell r="A4216" t="n">
            <v>90259572</v>
          </cell>
          <cell r="B4216" t="n">
            <v>20</v>
          </cell>
          <cell r="C4216" t="str">
            <v xml:space="preserve">HALOPERIDOL 5 MG CX. 100 CP.</v>
          </cell>
          <cell r="D4216" t="str">
            <v xml:space="preserve">HALOPER 5 MG CX. 100 CP.</v>
          </cell>
          <cell r="E4216" t="str">
            <v xml:space="preserve">TEUTO BRAS.</v>
          </cell>
          <cell r="F4216" t="n">
            <v>1</v>
          </cell>
          <cell r="G4216" t="str">
            <v>COM</v>
          </cell>
          <cell r="H4216" t="str">
            <v>NÃO</v>
          </cell>
          <cell r="I4216" t="n">
            <v>0.062822230323391126</v>
          </cell>
        </row>
        <row r="4217">
          <cell r="A4217" t="n">
            <v>90162676</v>
          </cell>
          <cell r="B4217" t="n">
            <v>20</v>
          </cell>
          <cell r="C4217" t="str">
            <v xml:space="preserve">CEFALEXINA 500 MG5 ML SUSP. ORAL FR. VD. X 100 ML+ SER. DOS.</v>
          </cell>
          <cell r="D4217" t="str">
            <v xml:space="preserve">KEFLEX 500 MG5 ML SUSP. ORAL FR. VD. X 100 ML+ SER. DOS.</v>
          </cell>
          <cell r="E4217" t="str">
            <v xml:space="preserve">MERCK BAGO</v>
          </cell>
          <cell r="F4217" t="n">
            <v>100</v>
          </cell>
          <cell r="G4217" t="str">
            <v>ML</v>
          </cell>
          <cell r="H4217" t="str">
            <v>SIM</v>
          </cell>
          <cell r="I4217" t="n">
            <v>1.43741179717194</v>
          </cell>
        </row>
        <row r="4218">
          <cell r="A4218" t="n">
            <v>92382347</v>
          </cell>
          <cell r="B4218" t="n">
            <v>20</v>
          </cell>
          <cell r="C4218" t="str">
            <v xml:space="preserve">CLORIDRATO DE PIRIDOXINA + CLORIDRATO DE TIAMINA - 80MG30MG</v>
          </cell>
          <cell r="D4218" t="str">
            <v xml:space="preserve">DOXAL - 80MG30MG</v>
          </cell>
          <cell r="E4218" t="str">
            <v xml:space="preserve">SIGMA PHARMA</v>
          </cell>
          <cell r="F4218" t="n">
            <v>1</v>
          </cell>
          <cell r="G4218" t="str">
            <v>DRG</v>
          </cell>
          <cell r="H4218" t="str">
            <v>NÃO</v>
          </cell>
          <cell r="I4218" t="n">
            <v>1.4245863298269013</v>
          </cell>
        </row>
        <row r="4219">
          <cell r="A4219" t="n">
            <v>90124103</v>
          </cell>
          <cell r="B4219" t="n">
            <v>20</v>
          </cell>
          <cell r="C4219" t="str">
            <v xml:space="preserve">BROMAZEPAM 3 MG CX. 200 CP.</v>
          </cell>
          <cell r="D4219" t="str">
            <v xml:space="preserve">BROMAZEPAM 3 MG CX. 200 CP.</v>
          </cell>
          <cell r="E4219" t="str">
            <v xml:space="preserve">UNIAO QUIMICA</v>
          </cell>
          <cell r="F4219" t="n">
            <v>1</v>
          </cell>
          <cell r="G4219" t="str">
            <v>COM</v>
          </cell>
          <cell r="H4219" t="str">
            <v>NÃO</v>
          </cell>
          <cell r="I4219" t="n">
            <v>0.35598455791252592</v>
          </cell>
        </row>
        <row r="4220">
          <cell r="A4220" t="n">
            <v>92435734</v>
          </cell>
          <cell r="B4220" t="n">
            <v>20</v>
          </cell>
          <cell r="C4220" t="str">
            <v xml:space="preserve">SULFATO DE ZINCO + ACIDO BORICO + BORAX COL - 15ML</v>
          </cell>
          <cell r="D4220" t="str">
            <v xml:space="preserve">VISUAL COL - 15ML</v>
          </cell>
          <cell r="E4220" t="str">
            <v>HEXAL</v>
          </cell>
          <cell r="F4220" t="n">
            <v>15</v>
          </cell>
          <cell r="G4220" t="str">
            <v>ML</v>
          </cell>
          <cell r="H4220" t="str">
            <v>SIM</v>
          </cell>
          <cell r="I4220" t="n">
            <v>0.70667724920658737</v>
          </cell>
        </row>
        <row r="4221">
          <cell r="A4221" t="n">
            <v>92410286</v>
          </cell>
          <cell r="B4221" t="n">
            <v>20</v>
          </cell>
          <cell r="C4221" t="str">
            <v xml:space="preserve">SULFATO FERROSO - 100ML</v>
          </cell>
          <cell r="D4221" t="str">
            <v xml:space="preserve">LOMFER - 100ML</v>
          </cell>
          <cell r="E4221" t="str">
            <v xml:space="preserve">O. MORAES</v>
          </cell>
          <cell r="F4221" t="n">
            <v>100</v>
          </cell>
          <cell r="G4221" t="str">
            <v>ML</v>
          </cell>
          <cell r="H4221" t="str">
            <v>SIM</v>
          </cell>
          <cell r="I4221" t="n">
            <v>0.094164243023873995</v>
          </cell>
        </row>
        <row r="4222">
          <cell r="A4222" t="n">
            <v>92392288</v>
          </cell>
          <cell r="B4222" t="n">
            <v>20</v>
          </cell>
          <cell r="C4222" t="str">
            <v xml:space="preserve">CAPTOPRIL - 50MG</v>
          </cell>
          <cell r="D4222" t="str">
            <v xml:space="preserve">CAPTIL - 50MG</v>
          </cell>
          <cell r="E4222" t="str">
            <v>HEBRON</v>
          </cell>
          <cell r="F4222" t="n">
            <v>1</v>
          </cell>
          <cell r="G4222" t="str">
            <v>COM</v>
          </cell>
          <cell r="H4222" t="str">
            <v>NÃO</v>
          </cell>
          <cell r="I4222" t="n">
            <v>1.3976505595419171</v>
          </cell>
        </row>
        <row r="4223">
          <cell r="A4223" t="n">
            <v>90150309</v>
          </cell>
          <cell r="B4223" t="n">
            <v>20</v>
          </cell>
          <cell r="C4223" t="str">
            <v xml:space="preserve">FUROSEMIDA+CLORIDRATO DE AMILORIDA</v>
          </cell>
          <cell r="D4223" t="str">
            <v xml:space="preserve">DIURISA 40 MG + 10 MG CX. 20 CP.</v>
          </cell>
          <cell r="E4223" t="str">
            <v>EUROFARMA</v>
          </cell>
          <cell r="F4223" t="n">
            <v>1</v>
          </cell>
          <cell r="G4223" t="str">
            <v>COM</v>
          </cell>
          <cell r="H4223" t="str">
            <v>NÃO</v>
          </cell>
          <cell r="I4223" t="n">
            <v>1.3976505595419171</v>
          </cell>
        </row>
        <row r="4224">
          <cell r="A4224" t="n">
            <v>90345070</v>
          </cell>
          <cell r="B4224" t="n">
            <v>20</v>
          </cell>
          <cell r="C4224" t="str">
            <v xml:space="preserve">DIPIRONA SODICA SUPOSITORIO INFANTIL</v>
          </cell>
          <cell r="D4224" t="str">
            <v xml:space="preserve">NOVALGINA SUPOSITORIO INFANTIL</v>
          </cell>
          <cell r="E4224" t="str">
            <v>SANOFI-AVENTIS</v>
          </cell>
          <cell r="F4224" t="n">
            <v>1</v>
          </cell>
          <cell r="G4224" t="str">
            <v>SUP</v>
          </cell>
          <cell r="H4224" t="str">
            <v>NÃO</v>
          </cell>
          <cell r="I4224" t="n">
            <v>1.3959056774451104</v>
          </cell>
        </row>
        <row r="4225">
          <cell r="A4225" t="n">
            <v>90530039</v>
          </cell>
          <cell r="B4225" t="n">
            <v>20</v>
          </cell>
          <cell r="C4225" t="str">
            <v xml:space="preserve">CLORIDRATO DE OXIMETAZOLINA - 20ML OFT. GTS</v>
          </cell>
          <cell r="D4225" t="str">
            <v xml:space="preserve">AFRIN - 20ML OFT. GTS</v>
          </cell>
          <cell r="E4225" t="str">
            <v xml:space="preserve">SCHERING PLOUGHMANTECORP</v>
          </cell>
          <cell r="F4225" t="n">
            <v>400</v>
          </cell>
          <cell r="G4225" t="str">
            <v>GTS</v>
          </cell>
          <cell r="H4225" t="str">
            <v>SIM</v>
          </cell>
          <cell r="I4225" t="n">
            <v>0.015946376585490172</v>
          </cell>
        </row>
        <row r="4226">
          <cell r="A4226" t="n">
            <v>90291484</v>
          </cell>
          <cell r="B4226" t="n">
            <v>20</v>
          </cell>
          <cell r="C4226" t="str">
            <v xml:space="preserve">DIMETICONA 75 MGML EMUL. ORAL FR. PLÁST. GTS. X 15 ML</v>
          </cell>
          <cell r="D4226" t="str">
            <v xml:space="preserve">DIMETICONA 75 MGML EMUL. ORAL FR. PLÁST. GTS. X 15 ML</v>
          </cell>
          <cell r="E4226" t="str">
            <v xml:space="preserve">NEO QUIMICA</v>
          </cell>
          <cell r="F4226" t="n">
            <v>300</v>
          </cell>
          <cell r="G4226" t="str">
            <v>GTS</v>
          </cell>
          <cell r="H4226" t="str">
            <v>SIM</v>
          </cell>
          <cell r="I4226" t="n">
            <v>0.031405341500717956</v>
          </cell>
        </row>
        <row r="4227">
          <cell r="A4227" t="n">
            <v>92470084</v>
          </cell>
          <cell r="B4227" t="n">
            <v>20</v>
          </cell>
          <cell r="C4227" t="str">
            <v xml:space="preserve">ATENOLOL - 50MG</v>
          </cell>
          <cell r="D4227" t="str">
            <v xml:space="preserve">ATENOLOL - 50MG</v>
          </cell>
          <cell r="E4227" t="str">
            <v>CRISTALIA</v>
          </cell>
          <cell r="F4227" t="n">
            <v>1</v>
          </cell>
          <cell r="G4227" t="str">
            <v>COM</v>
          </cell>
          <cell r="H4227" t="str">
            <v>NÃO</v>
          </cell>
          <cell r="I4227" t="n">
            <v>0.67731734887921657</v>
          </cell>
        </row>
        <row r="4228">
          <cell r="A4228" t="n">
            <v>90159292</v>
          </cell>
          <cell r="B4228" t="n">
            <v>20</v>
          </cell>
          <cell r="C4228" t="str">
            <v xml:space="preserve">CLORIDRATO DE TRAZODONA - 100MG</v>
          </cell>
          <cell r="D4228" t="str">
            <v xml:space="preserve">DONAREN - 100MG</v>
          </cell>
          <cell r="E4228" t="str">
            <v>APSEN</v>
          </cell>
          <cell r="F4228" t="n">
            <v>1</v>
          </cell>
          <cell r="G4228" t="str">
            <v>COM</v>
          </cell>
          <cell r="H4228" t="str">
            <v>NÃO</v>
          </cell>
          <cell r="I4228" t="n">
            <v>1.3436323023603434</v>
          </cell>
        </row>
        <row r="4229">
          <cell r="A4229" t="n">
            <v>90279271</v>
          </cell>
          <cell r="B4229" t="n">
            <v>20</v>
          </cell>
          <cell r="C4229" t="str">
            <v xml:space="preserve">CLORIDRATO DE METFORMINA - 850MG</v>
          </cell>
          <cell r="D4229" t="str">
            <v xml:space="preserve">CLORIDRATO DE METFORMINA - 850MG</v>
          </cell>
          <cell r="E4229" t="str">
            <v xml:space="preserve">PRATI DONADUZZI</v>
          </cell>
          <cell r="F4229" t="n">
            <v>1</v>
          </cell>
          <cell r="G4229" t="str">
            <v>COM</v>
          </cell>
          <cell r="H4229" t="str">
            <v>NÃO</v>
          </cell>
          <cell r="I4229" t="n">
            <v>0.14920016107519996</v>
          </cell>
        </row>
        <row r="4230">
          <cell r="A4230" t="n">
            <v>90249402</v>
          </cell>
          <cell r="B4230" t="n">
            <v>20</v>
          </cell>
          <cell r="C4230" t="str">
            <v xml:space="preserve">CLORIDRATO DE VERAPAMIL - 120MG</v>
          </cell>
          <cell r="D4230" t="str">
            <v xml:space="preserve">CLORIDRATO DE VERAPAMIL - 120MG</v>
          </cell>
          <cell r="E4230" t="str">
            <v>SANDOZ</v>
          </cell>
          <cell r="F4230" t="n">
            <v>1</v>
          </cell>
          <cell r="G4230" t="str">
            <v>COM</v>
          </cell>
          <cell r="H4230" t="str">
            <v>NÃO</v>
          </cell>
          <cell r="I4230" t="n">
            <v>1.3306761541040462</v>
          </cell>
        </row>
        <row r="4231">
          <cell r="A4231" t="n">
            <v>90125916</v>
          </cell>
          <cell r="B4231" t="n">
            <v>20</v>
          </cell>
          <cell r="C4231" t="str">
            <v xml:space="preserve">ACIDO ASCORBICO - 1GRA</v>
          </cell>
          <cell r="D4231" t="str">
            <v xml:space="preserve">BIO-C 1GRA CX. 10 CP. EFERV.</v>
          </cell>
          <cell r="E4231" t="str">
            <v xml:space="preserve">UNIAO QUIMICA</v>
          </cell>
          <cell r="F4231" t="n">
            <v>1</v>
          </cell>
          <cell r="G4231" t="str">
            <v xml:space="preserve">COM EFEV</v>
          </cell>
          <cell r="H4231" t="str">
            <v>NÃO</v>
          </cell>
          <cell r="I4231" t="n">
            <v>1.3189573892137625</v>
          </cell>
        </row>
        <row r="4232">
          <cell r="A4232" t="n">
            <v>92462855</v>
          </cell>
          <cell r="B4232" t="n">
            <v>20</v>
          </cell>
          <cell r="C4232" t="str">
            <v xml:space="preserve">CLORIDRATO DE METFORMINA - 850MG</v>
          </cell>
          <cell r="D4232" t="str">
            <v xml:space="preserve">CLORIDRATO DE METFORMINA - 850MG</v>
          </cell>
          <cell r="E4232" t="str">
            <v xml:space="preserve">MERCK S.A.</v>
          </cell>
          <cell r="F4232" t="n">
            <v>1</v>
          </cell>
          <cell r="G4232" t="str">
            <v>COM</v>
          </cell>
          <cell r="H4232" t="str">
            <v>NÃO</v>
          </cell>
          <cell r="I4232" t="n">
            <v>0.43782250078251417</v>
          </cell>
        </row>
        <row r="4233">
          <cell r="A4233" t="n">
            <v>90239750</v>
          </cell>
          <cell r="B4233" t="n">
            <v>20</v>
          </cell>
          <cell r="C4233" t="str">
            <v xml:space="preserve">LOSARTANA + HIDROCLOROTIAZIDA - 50  12,5MG</v>
          </cell>
          <cell r="D4233" t="str">
            <v xml:space="preserve">LOSARTANA + HIDROCLOROTIAZIDA - 50  12,5MG</v>
          </cell>
          <cell r="E4233" t="str">
            <v>GERMED</v>
          </cell>
          <cell r="F4233" t="n">
            <v>1</v>
          </cell>
          <cell r="G4233" t="str">
            <v>COM</v>
          </cell>
          <cell r="H4233" t="str">
            <v>NÃO</v>
          </cell>
          <cell r="I4233" t="n">
            <v>1.3019075097908395</v>
          </cell>
        </row>
        <row r="4234">
          <cell r="A4234" t="n">
            <v>90277929</v>
          </cell>
          <cell r="B4234" t="n">
            <v>20</v>
          </cell>
          <cell r="C4234" t="str">
            <v xml:space="preserve">VARFARINA SÓDICA - 5MG</v>
          </cell>
          <cell r="D4234" t="str">
            <v xml:space="preserve">VARFARINA SÓDICA - 5MG</v>
          </cell>
          <cell r="E4234" t="str">
            <v xml:space="preserve">TEUTO BRAS.</v>
          </cell>
          <cell r="F4234" t="n">
            <v>1</v>
          </cell>
          <cell r="G4234" t="str">
            <v>COM</v>
          </cell>
          <cell r="H4234" t="str">
            <v>NÃO</v>
          </cell>
          <cell r="I4234" t="n">
            <v>0.4338393059103679</v>
          </cell>
        </row>
        <row r="4235">
          <cell r="A4235" t="n">
            <v>90268520</v>
          </cell>
          <cell r="B4235" t="n">
            <v>20</v>
          </cell>
          <cell r="C4235" t="str">
            <v xml:space="preserve">IBUPROFENO - 400MG</v>
          </cell>
          <cell r="D4235" t="str">
            <v xml:space="preserve">DALSY - 400MG</v>
          </cell>
          <cell r="E4235" t="str">
            <v>ABBOTT</v>
          </cell>
          <cell r="F4235" t="n">
            <v>1</v>
          </cell>
          <cell r="G4235" t="str">
            <v>COM</v>
          </cell>
          <cell r="H4235" t="str">
            <v>NÃO</v>
          </cell>
          <cell r="I4235" t="n">
            <v>1.2964733409306717</v>
          </cell>
        </row>
        <row r="4236">
          <cell r="A4236" t="n">
            <v>90147480</v>
          </cell>
          <cell r="B4236" t="n">
            <v>20</v>
          </cell>
          <cell r="C4236" t="str">
            <v xml:space="preserve">CAPTOPRIL + HIDROCLOROTIAZIDA - 50MG  25MG</v>
          </cell>
          <cell r="D4236" t="str">
            <v xml:space="preserve">CAPTOPRIL + HIDROCLOROTIAZIDA - 50MG  25MG</v>
          </cell>
          <cell r="E4236" t="str">
            <v xml:space="preserve">EMS SA</v>
          </cell>
          <cell r="F4236" t="n">
            <v>1</v>
          </cell>
          <cell r="G4236" t="str">
            <v>COM</v>
          </cell>
          <cell r="H4236" t="str">
            <v>NÃO</v>
          </cell>
          <cell r="I4236" t="n">
            <v>1.2720190485718565</v>
          </cell>
        </row>
        <row r="4237">
          <cell r="A4237" t="n">
            <v>92376061</v>
          </cell>
          <cell r="B4237" t="n">
            <v>20</v>
          </cell>
          <cell r="C4237" t="str">
            <v xml:space="preserve">FLURAZEPAM - 30MG</v>
          </cell>
          <cell r="D4237" t="str">
            <v xml:space="preserve">DALMADORM - 30MG</v>
          </cell>
          <cell r="E4237" t="str">
            <v>VALEANT</v>
          </cell>
          <cell r="F4237" t="n">
            <v>1</v>
          </cell>
          <cell r="G4237" t="str">
            <v>COM</v>
          </cell>
          <cell r="H4237" t="str">
            <v>NÃO</v>
          </cell>
          <cell r="I4237" t="n">
            <v>0.63547467134287494</v>
          </cell>
        </row>
        <row r="4238">
          <cell r="A4238" t="n">
            <v>92467440</v>
          </cell>
          <cell r="B4238" t="n">
            <v>20</v>
          </cell>
          <cell r="C4238" t="str">
            <v xml:space="preserve">DICLOFENACO RESINATO - 15MG20ML</v>
          </cell>
          <cell r="D4238" t="str">
            <v xml:space="preserve">DICLOFENACO RESINATO -15MG20ML</v>
          </cell>
          <cell r="E4238" t="str">
            <v xml:space="preserve">EMS SA</v>
          </cell>
          <cell r="F4238" t="n">
            <v>400</v>
          </cell>
          <cell r="G4238" t="str">
            <v>GTS</v>
          </cell>
          <cell r="H4238" t="str">
            <v>SIM</v>
          </cell>
          <cell r="I4238" t="n">
            <v>0.032376962041520484</v>
          </cell>
        </row>
        <row r="4239">
          <cell r="A4239" t="n">
            <v>90143655</v>
          </cell>
          <cell r="B4239" t="n">
            <v>20</v>
          </cell>
          <cell r="C4239" t="str">
            <v xml:space="preserve">DIPIRONA SODICA - 50MG  100ML</v>
          </cell>
          <cell r="D4239" t="str">
            <v xml:space="preserve">DIPIRONA SODICA - 50MG  100ML</v>
          </cell>
          <cell r="E4239" t="str">
            <v xml:space="preserve">EMS SA</v>
          </cell>
          <cell r="F4239" t="n">
            <v>100</v>
          </cell>
          <cell r="G4239" t="str">
            <v>ML</v>
          </cell>
          <cell r="H4239" t="str">
            <v>SIM</v>
          </cell>
          <cell r="I4239" t="n">
            <v>0.097130886124561458</v>
          </cell>
        </row>
        <row r="4240">
          <cell r="A4240" t="n">
            <v>90761065</v>
          </cell>
          <cell r="B4240" t="n">
            <v>20</v>
          </cell>
          <cell r="C4240" t="str">
            <v xml:space="preserve">NIMESULIDA - 15ML GTS</v>
          </cell>
          <cell r="D4240" t="str">
            <v xml:space="preserve">NISULID - 15ML</v>
          </cell>
          <cell r="E4240" t="str">
            <v xml:space="preserve">ACHÉ LABORATÓRIOS FARMACÊUTICO</v>
          </cell>
          <cell r="F4240" t="n">
            <v>300</v>
          </cell>
          <cell r="G4240" t="str">
            <v>GTS</v>
          </cell>
          <cell r="H4240" t="str">
            <v>SIM</v>
          </cell>
          <cell r="I4240" t="n">
            <v>0.097127940307377175</v>
          </cell>
        </row>
        <row r="4241">
          <cell r="A4241" t="n">
            <v>92395783</v>
          </cell>
          <cell r="B4241" t="n">
            <v>20</v>
          </cell>
          <cell r="C4241" t="str">
            <v xml:space="preserve">NIFEDIPINO - 10MG SUBLINGUAL</v>
          </cell>
          <cell r="D4241" t="str">
            <v xml:space="preserve">DILAFLUX SUBLINGUAL - 10MG</v>
          </cell>
          <cell r="E4241" t="str">
            <v>MEDLEY</v>
          </cell>
          <cell r="F4241" t="n">
            <v>1</v>
          </cell>
          <cell r="G4241" t="str">
            <v>CAP</v>
          </cell>
          <cell r="H4241" t="str">
            <v>NÃO</v>
          </cell>
          <cell r="I4241" t="n">
            <v>0.25126302194011985</v>
          </cell>
        </row>
        <row r="4242">
          <cell r="A4242" t="n">
            <v>90249526</v>
          </cell>
          <cell r="B4242" t="n">
            <v>20</v>
          </cell>
          <cell r="C4242" t="str">
            <v xml:space="preserve">ATENOLOL 25  MG CX. 30 CP.</v>
          </cell>
          <cell r="D4242" t="str">
            <v xml:space="preserve">ATENOLOL 25  MG CX. 30 CP.</v>
          </cell>
          <cell r="E4242" t="str">
            <v>SANDOZ</v>
          </cell>
          <cell r="F4242" t="n">
            <v>1</v>
          </cell>
          <cell r="G4242" t="str">
            <v>COM</v>
          </cell>
          <cell r="H4242" t="str">
            <v>NÃO</v>
          </cell>
          <cell r="I4242" t="n">
            <v>0.41749048351274792</v>
          </cell>
        </row>
        <row r="4243">
          <cell r="A4243" t="n">
            <v>90212517</v>
          </cell>
          <cell r="B4243" t="n">
            <v>20</v>
          </cell>
          <cell r="C4243" t="str">
            <v xml:space="preserve">DICLOFENACO SODICO - 75MG  3ML</v>
          </cell>
          <cell r="D4243" t="str">
            <v xml:space="preserve">DICLOFENACO SODICO - 75MG  3ML</v>
          </cell>
          <cell r="E4243" t="str">
            <v>DUCTO</v>
          </cell>
          <cell r="F4243" t="n">
            <v>1</v>
          </cell>
          <cell r="G4243" t="str">
            <v>AMP</v>
          </cell>
          <cell r="H4243" t="str">
            <v>NÃO</v>
          </cell>
          <cell r="I4243" t="n">
            <v>1.2462838361054644</v>
          </cell>
        </row>
        <row r="4244">
          <cell r="A4244" t="n">
            <v>92455468</v>
          </cell>
          <cell r="B4244" t="n">
            <v>20</v>
          </cell>
          <cell r="C4244" t="str">
            <v xml:space="preserve">VITAMINA C</v>
          </cell>
          <cell r="D4244" t="str">
            <v xml:space="preserve">ENERGIL C</v>
          </cell>
          <cell r="E4244" t="str">
            <v xml:space="preserve">EMS SA</v>
          </cell>
          <cell r="F4244" t="n">
            <v>1</v>
          </cell>
          <cell r="G4244" t="str">
            <v>CAP</v>
          </cell>
          <cell r="H4244" t="str">
            <v>NÃO</v>
          </cell>
          <cell r="I4244" t="n">
            <v>0.61855891926714146</v>
          </cell>
        </row>
        <row r="4245">
          <cell r="A4245" t="n">
            <v>90290453</v>
          </cell>
          <cell r="B4245" t="n">
            <v>20</v>
          </cell>
          <cell r="C4245" t="str">
            <v xml:space="preserve">DICLOFENACO SODICO - 50MG</v>
          </cell>
          <cell r="D4245" t="str">
            <v xml:space="preserve">DICLOFENACO SODICO - 50MG</v>
          </cell>
          <cell r="E4245" t="str">
            <v xml:space="preserve">PRATI DONADUZZI</v>
          </cell>
          <cell r="F4245" t="n">
            <v>1</v>
          </cell>
          <cell r="G4245" t="str">
            <v>COM</v>
          </cell>
          <cell r="H4245" t="str">
            <v>NÃO</v>
          </cell>
          <cell r="I4245" t="n">
            <v>0.41228218701668157</v>
          </cell>
        </row>
        <row r="4246">
          <cell r="A4246" t="n">
            <v>92467539</v>
          </cell>
          <cell r="B4246" t="n">
            <v>20</v>
          </cell>
          <cell r="C4246" t="str">
            <v xml:space="preserve">CLORIDRATO DE AMITRIPTILINA 25 MG CX. 20 CP. REV.</v>
          </cell>
          <cell r="D4246" t="str">
            <v xml:space="preserve">CLORIDRATO DE AMITRIPTILINA 25 MG CX. 20 CP. REV.</v>
          </cell>
          <cell r="E4246" t="str">
            <v xml:space="preserve">MEPHA- RATIOPHARM</v>
          </cell>
          <cell r="F4246" t="n">
            <v>1</v>
          </cell>
          <cell r="G4246" t="str">
            <v>COM</v>
          </cell>
          <cell r="H4246" t="str">
            <v>NÃO</v>
          </cell>
          <cell r="I4246" t="n">
            <v>0.6148876613837625</v>
          </cell>
        </row>
        <row r="4247">
          <cell r="A4247" t="n">
            <v>92470718</v>
          </cell>
          <cell r="B4247" t="n">
            <v>20</v>
          </cell>
          <cell r="C4247" t="str">
            <v xml:space="preserve">RAMIPRIL - 2,5MG</v>
          </cell>
          <cell r="D4247" t="str">
            <v xml:space="preserve">RAMIPRIL - 2,5MG</v>
          </cell>
          <cell r="E4247" t="str">
            <v>BRAINFARMA</v>
          </cell>
          <cell r="F4247" t="n">
            <v>1</v>
          </cell>
          <cell r="G4247" t="str">
            <v>COM</v>
          </cell>
          <cell r="H4247" t="str">
            <v>NÃO</v>
          </cell>
          <cell r="I4247" t="n">
            <v>1.2250142386322553</v>
          </cell>
        </row>
        <row r="4248">
          <cell r="A4248" t="n">
            <v>92394000</v>
          </cell>
          <cell r="B4248" t="n">
            <v>20</v>
          </cell>
          <cell r="C4248" t="str">
            <v xml:space="preserve">CAPTOPRIL - 50MG</v>
          </cell>
          <cell r="D4248" t="str">
            <v xml:space="preserve">CAPTOPRIL - 50MG</v>
          </cell>
          <cell r="E4248" t="str">
            <v>MEDLEY</v>
          </cell>
          <cell r="F4248" t="n">
            <v>1</v>
          </cell>
          <cell r="G4248" t="str">
            <v>COM</v>
          </cell>
          <cell r="H4248" t="str">
            <v>NÃO</v>
          </cell>
          <cell r="I4248" t="n">
            <v>1.2173031542173451</v>
          </cell>
        </row>
        <row r="4249">
          <cell r="A4249" t="n">
            <v>90219120</v>
          </cell>
          <cell r="B4249" t="n">
            <v>20</v>
          </cell>
          <cell r="C4249" t="str">
            <v xml:space="preserve">ACIDO ACETILSALICILICO - 500MG</v>
          </cell>
          <cell r="D4249" t="str">
            <v xml:space="preserve">AAS ADULTO - 500MG</v>
          </cell>
          <cell r="E4249" t="str">
            <v>SANOFI-AVENTIS</v>
          </cell>
          <cell r="F4249" t="n">
            <v>1</v>
          </cell>
          <cell r="G4249" t="str">
            <v>COM</v>
          </cell>
          <cell r="H4249" t="str">
            <v>NÃO</v>
          </cell>
          <cell r="I4249" t="n">
            <v>0.60794863649772202</v>
          </cell>
        </row>
        <row r="4250">
          <cell r="A4250" t="n">
            <v>92461743</v>
          </cell>
          <cell r="B4250" t="n">
            <v>20</v>
          </cell>
          <cell r="C4250" t="str">
            <v xml:space="preserve">CINARIZINA - 75MG</v>
          </cell>
          <cell r="D4250" t="str">
            <v xml:space="preserve">FLUXON - 75MG</v>
          </cell>
          <cell r="E4250" t="str">
            <v xml:space="preserve">NEO QUIMICA</v>
          </cell>
          <cell r="F4250" t="n">
            <v>1</v>
          </cell>
          <cell r="G4250" t="str">
            <v>COM</v>
          </cell>
          <cell r="H4250" t="str">
            <v>NÃO</v>
          </cell>
          <cell r="I4250" t="n">
            <v>0.40501765048543692</v>
          </cell>
        </row>
        <row r="4251">
          <cell r="A4251" t="n">
            <v>90147529</v>
          </cell>
          <cell r="B4251" t="n">
            <v>20</v>
          </cell>
          <cell r="C4251" t="str">
            <v xml:space="preserve">ESPIRONOLACTONA - 100MG</v>
          </cell>
          <cell r="D4251" t="str">
            <v xml:space="preserve">ESPIRONOLACTONA - 100MG</v>
          </cell>
          <cell r="E4251" t="str">
            <v xml:space="preserve">EMS SA</v>
          </cell>
          <cell r="F4251" t="n">
            <v>1</v>
          </cell>
          <cell r="G4251" t="str">
            <v>COM</v>
          </cell>
          <cell r="H4251" t="str">
            <v>NÃO</v>
          </cell>
          <cell r="I4251" t="n">
            <v>1.1935130095157616</v>
          </cell>
        </row>
        <row r="4252">
          <cell r="A4252" t="n">
            <v>92392652</v>
          </cell>
          <cell r="B4252" t="n">
            <v>20</v>
          </cell>
          <cell r="C4252" t="str">
            <v xml:space="preserve">CAPTOPRIL - 12,5MG</v>
          </cell>
          <cell r="D4252" t="str">
            <v xml:space="preserve">CAPTOPRIL - 12,5MG</v>
          </cell>
          <cell r="E4252" t="str">
            <v>BIOSINTETICA</v>
          </cell>
          <cell r="F4252" t="n">
            <v>1</v>
          </cell>
          <cell r="G4252" t="str">
            <v>COM</v>
          </cell>
          <cell r="H4252" t="str">
            <v>NÃO</v>
          </cell>
          <cell r="I4252" t="n">
            <v>0.59674967710778459</v>
          </cell>
        </row>
        <row r="4253">
          <cell r="A4253" t="n">
            <v>90269721</v>
          </cell>
          <cell r="B4253" t="n">
            <v>20</v>
          </cell>
          <cell r="C4253" t="str">
            <v xml:space="preserve">LOSARTANA POTÁSSICA</v>
          </cell>
          <cell r="D4253" t="str">
            <v xml:space="preserve">LOSARTANA POTÁSSICA  50 MG CX. 30 CP. REV.</v>
          </cell>
          <cell r="E4253" t="str">
            <v>GERMED</v>
          </cell>
          <cell r="F4253" t="n">
            <v>1</v>
          </cell>
          <cell r="G4253" t="str">
            <v>COM</v>
          </cell>
          <cell r="H4253" t="str">
            <v>NÃO</v>
          </cell>
          <cell r="I4253" t="n">
            <v>1.1865486165182331</v>
          </cell>
        </row>
        <row r="4254">
          <cell r="A4254" t="n">
            <v>92461050</v>
          </cell>
          <cell r="B4254" t="n">
            <v>20</v>
          </cell>
          <cell r="C4254" t="str">
            <v xml:space="preserve">SULFATO DE SALBUTAMOL - 2MG  120ML XPE</v>
          </cell>
          <cell r="D4254" t="str">
            <v xml:space="preserve">SULFATO DE SALBUTAMOL - 2MG  120ML XPE</v>
          </cell>
          <cell r="E4254" t="str">
            <v xml:space="preserve">NEO QUIMICA</v>
          </cell>
          <cell r="F4254" t="n">
            <v>120</v>
          </cell>
          <cell r="G4254" t="str">
            <v>ML</v>
          </cell>
          <cell r="H4254" t="str">
            <v>SIM</v>
          </cell>
          <cell r="I4254" t="n">
            <v>0.0294108790547008</v>
          </cell>
        </row>
        <row r="4255">
          <cell r="A4255" t="n">
            <v>90294378</v>
          </cell>
          <cell r="B4255" t="n">
            <v>20</v>
          </cell>
          <cell r="C4255" t="str">
            <v xml:space="preserve">LEVOTIROXINA SÓDICA</v>
          </cell>
          <cell r="D4255" t="str">
            <v xml:space="preserve">LEVOTIROXINA SÓDICA 75 MCG BL. AL. AL. X 30 CP.</v>
          </cell>
          <cell r="E4255" t="str">
            <v xml:space="preserve">MERCK S.A.</v>
          </cell>
          <cell r="F4255" t="n">
            <v>1</v>
          </cell>
          <cell r="G4255" t="str">
            <v>COM</v>
          </cell>
          <cell r="H4255" t="str">
            <v>NÃO</v>
          </cell>
          <cell r="I4255" t="n">
            <v>0.29202824581962566</v>
          </cell>
        </row>
        <row r="4256">
          <cell r="A4256" t="n">
            <v>92455794</v>
          </cell>
          <cell r="B4256" t="n">
            <v>20</v>
          </cell>
          <cell r="C4256" t="str">
            <v xml:space="preserve">MALEATO DE DEXCLORFENIRAMINA - 120ML XPE</v>
          </cell>
          <cell r="D4256" t="str">
            <v xml:space="preserve">MALEATO DE DEXCLORFENIRAMINA -120ML XPE</v>
          </cell>
          <cell r="E4256" t="str">
            <v xml:space="preserve">EMS SA</v>
          </cell>
          <cell r="F4256" t="n">
            <v>120</v>
          </cell>
          <cell r="G4256" t="str">
            <v>ML</v>
          </cell>
          <cell r="H4256" t="str">
            <v>SIM</v>
          </cell>
          <cell r="I4256" t="n">
            <v>0.095665651839393379</v>
          </cell>
        </row>
        <row r="4257">
          <cell r="A4257" t="n">
            <v>90173163</v>
          </cell>
          <cell r="B4257" t="n">
            <v>20</v>
          </cell>
          <cell r="C4257" t="str">
            <v xml:space="preserve">CLORIDRATO DE DILTIAZEM - 60MG</v>
          </cell>
          <cell r="D4257" t="str">
            <v xml:space="preserve">CORDIL - 60MG</v>
          </cell>
          <cell r="E4257" t="str">
            <v xml:space="preserve">TEUTO BRAS.</v>
          </cell>
          <cell r="F4257" t="n">
            <v>1</v>
          </cell>
          <cell r="G4257" t="str">
            <v>COM</v>
          </cell>
          <cell r="H4257" t="str">
            <v>NÃO</v>
          </cell>
          <cell r="I4257" t="n">
            <v>0.57351214156666552</v>
          </cell>
        </row>
        <row r="4258">
          <cell r="A4258" t="n">
            <v>92373151</v>
          </cell>
          <cell r="B4258" t="n">
            <v>20</v>
          </cell>
          <cell r="C4258" t="str">
            <v xml:space="preserve">BESILATO DE ANLODIPINO - 10MG</v>
          </cell>
          <cell r="D4258" t="str">
            <v xml:space="preserve">AMLOVASC - 10MG</v>
          </cell>
          <cell r="E4258" t="str">
            <v>HEXAL</v>
          </cell>
          <cell r="F4258" t="n">
            <v>1</v>
          </cell>
          <cell r="G4258" t="str">
            <v>COM</v>
          </cell>
          <cell r="H4258" t="str">
            <v>NÃO</v>
          </cell>
          <cell r="I4258" t="n">
            <v>1.1368217356939017</v>
          </cell>
        </row>
        <row r="4259">
          <cell r="A4259" t="n">
            <v>90223128</v>
          </cell>
          <cell r="B4259" t="n">
            <v>20</v>
          </cell>
          <cell r="C4259" t="str">
            <v xml:space="preserve">ESPIRONOLACTONA - 100MG</v>
          </cell>
          <cell r="D4259" t="str">
            <v xml:space="preserve">ALDOSTERIN - 100MG</v>
          </cell>
          <cell r="E4259" t="str">
            <v xml:space="preserve">ASPEN PHARMA</v>
          </cell>
          <cell r="F4259" t="n">
            <v>1</v>
          </cell>
          <cell r="G4259" t="str">
            <v>COM</v>
          </cell>
          <cell r="H4259" t="str">
            <v>NÃO</v>
          </cell>
          <cell r="I4259" t="n">
            <v>1.1150024525896227</v>
          </cell>
        </row>
        <row r="4260">
          <cell r="A4260" t="n">
            <v>90124090</v>
          </cell>
          <cell r="B4260" t="n">
            <v>20</v>
          </cell>
          <cell r="C4260" t="str">
            <v xml:space="preserve">BROMAZEPAM 6 MG CX. 200 CP.</v>
          </cell>
          <cell r="D4260" t="str">
            <v xml:space="preserve">BROMAZEPAM 6 MG CX. 200 CP.</v>
          </cell>
          <cell r="E4260" t="str">
            <v xml:space="preserve">UNIAO QUIMICA</v>
          </cell>
          <cell r="F4260" t="n">
            <v>1</v>
          </cell>
          <cell r="G4260" t="str">
            <v>COM</v>
          </cell>
          <cell r="H4260" t="str">
            <v>NÃO</v>
          </cell>
          <cell r="I4260" t="n">
            <v>0.55015795313754012</v>
          </cell>
        </row>
        <row r="4261">
          <cell r="A4261" t="n">
            <v>90310888</v>
          </cell>
          <cell r="B4261" t="n">
            <v>20</v>
          </cell>
          <cell r="C4261" t="str">
            <v xml:space="preserve">PERMANGANATO DE POTÁSSIO 100 MG CX. 10 FR VD X 50 CP.</v>
          </cell>
          <cell r="D4261" t="str">
            <v xml:space="preserve">PERMANGANATO DE POTÁSSIO 100 MG CX. 10 FR VD X 50 CP.</v>
          </cell>
          <cell r="E4261" t="str">
            <v>EUROFARMA</v>
          </cell>
          <cell r="F4261" t="n">
            <v>1</v>
          </cell>
          <cell r="G4261" t="str">
            <v>COM</v>
          </cell>
          <cell r="H4261" t="str">
            <v>NÃO</v>
          </cell>
          <cell r="I4261" t="n">
            <v>0.21985514419760491</v>
          </cell>
        </row>
        <row r="4262">
          <cell r="A4262" t="n">
            <v>92456340</v>
          </cell>
          <cell r="B4262" t="n">
            <v>20</v>
          </cell>
          <cell r="C4262" t="str">
            <v xml:space="preserve">CLORTALIDONA - 12,5MG</v>
          </cell>
          <cell r="D4262" t="str">
            <v xml:space="preserve">CLORTALIDONA - 12,5MG</v>
          </cell>
          <cell r="E4262" t="str">
            <v xml:space="preserve">EMS SA</v>
          </cell>
          <cell r="F4262" t="n">
            <v>1</v>
          </cell>
          <cell r="G4262" t="str">
            <v>COM</v>
          </cell>
          <cell r="H4262" t="str">
            <v>NÃO</v>
          </cell>
          <cell r="I4262" t="n">
            <v>0.1812419828580342</v>
          </cell>
        </row>
        <row r="4263">
          <cell r="A4263" t="n">
            <v>90650018</v>
          </cell>
          <cell r="B4263" t="n">
            <v>20</v>
          </cell>
          <cell r="C4263" t="str">
            <v xml:space="preserve">SULFATO DE POLIMIXINA B+SULFATO DE NEOMICINA+FLUDROCORTISONA+CLORIDRATO DE LIDOCAÍNA</v>
          </cell>
          <cell r="D4263" t="str">
            <v xml:space="preserve">PANOTIL SOL. OTOL. FR. GTS. X 8 ML</v>
          </cell>
          <cell r="E4263" t="str">
            <v>ZAMBON</v>
          </cell>
          <cell r="F4263" t="n">
            <v>160</v>
          </cell>
          <cell r="G4263" t="str">
            <v>GTS</v>
          </cell>
          <cell r="H4263" t="str">
            <v>SIM</v>
          </cell>
          <cell r="I4263" t="n">
            <v>0.077525990655749999</v>
          </cell>
        </row>
        <row r="4264">
          <cell r="A4264" t="n">
            <v>90216644</v>
          </cell>
          <cell r="B4264" t="n">
            <v>20</v>
          </cell>
          <cell r="C4264" t="str">
            <v xml:space="preserve">CARVEDILOL - 6,25MG</v>
          </cell>
          <cell r="D4264" t="str">
            <v xml:space="preserve">CARVEDILAT - 6,25MG</v>
          </cell>
          <cell r="E4264" t="str">
            <v xml:space="preserve">SIGMA PHARMA</v>
          </cell>
          <cell r="F4264" t="n">
            <v>1</v>
          </cell>
          <cell r="G4264" t="str">
            <v>COM</v>
          </cell>
          <cell r="H4264" t="str">
            <v>NÃO</v>
          </cell>
          <cell r="I4264" t="n">
            <v>1.0846215311571852</v>
          </cell>
        </row>
        <row r="4265">
          <cell r="A4265" t="n">
            <v>92470068</v>
          </cell>
          <cell r="B4265" t="n">
            <v>20</v>
          </cell>
          <cell r="C4265" t="str">
            <v xml:space="preserve">ATENOLOL - 100MG</v>
          </cell>
          <cell r="D4265" t="str">
            <v xml:space="preserve">ATENOLOL - 100MG</v>
          </cell>
          <cell r="E4265" t="str">
            <v>CRISTALIA</v>
          </cell>
          <cell r="F4265" t="n">
            <v>1</v>
          </cell>
          <cell r="G4265" t="str">
            <v>COM</v>
          </cell>
          <cell r="H4265" t="str">
            <v>NÃO</v>
          </cell>
          <cell r="I4265" t="n">
            <v>1.0791157761804469</v>
          </cell>
        </row>
        <row r="4266">
          <cell r="A4266" t="n">
            <v>90189892</v>
          </cell>
          <cell r="B4266" t="n">
            <v>20</v>
          </cell>
          <cell r="C4266" t="str">
            <v xml:space="preserve">CLORIDRATO DE METFORMINA - 500MG</v>
          </cell>
          <cell r="D4266" t="str">
            <v xml:space="preserve">METFORMIX - 500MG</v>
          </cell>
          <cell r="E4266" t="str">
            <v>NOVARTIS</v>
          </cell>
          <cell r="F4266" t="n">
            <v>1</v>
          </cell>
          <cell r="G4266" t="str">
            <v>COM</v>
          </cell>
          <cell r="H4266" t="str">
            <v>NÃO</v>
          </cell>
          <cell r="I4266" t="n">
            <v>0.3454866551676648</v>
          </cell>
        </row>
        <row r="4267">
          <cell r="A4267" t="n">
            <v>90204395</v>
          </cell>
          <cell r="B4267" t="n">
            <v>20</v>
          </cell>
          <cell r="C4267" t="str">
            <v xml:space="preserve">DICLOFENACO SODICO - 75MG</v>
          </cell>
          <cell r="D4267" t="str">
            <v xml:space="preserve">DIOXAFLEX - 75MG</v>
          </cell>
          <cell r="E4267" t="str">
            <v xml:space="preserve">MERCK BAGO</v>
          </cell>
          <cell r="F4267" t="n">
            <v>1</v>
          </cell>
          <cell r="G4267" t="str">
            <v>COM</v>
          </cell>
          <cell r="H4267" t="str">
            <v>NÃO</v>
          </cell>
          <cell r="I4267" t="n">
            <v>1.0364599655029945</v>
          </cell>
        </row>
        <row r="4268">
          <cell r="A4268" t="n">
            <v>90173023</v>
          </cell>
          <cell r="B4268" t="n">
            <v>20</v>
          </cell>
          <cell r="C4268" t="str">
            <v xml:space="preserve">AMINOFILINA - 200MG</v>
          </cell>
          <cell r="D4268" t="str">
            <v xml:space="preserve">AMINOFILINA - 200MG</v>
          </cell>
          <cell r="E4268" t="str">
            <v xml:space="preserve">TEUTO BRAS.</v>
          </cell>
          <cell r="F4268" t="n">
            <v>1</v>
          </cell>
          <cell r="G4268" t="str">
            <v>COM</v>
          </cell>
          <cell r="H4268" t="str">
            <v>NÃO</v>
          </cell>
          <cell r="I4268" t="n">
            <v>0.20246638574237957</v>
          </cell>
        </row>
        <row r="4269">
          <cell r="A4269" t="n">
            <v>90164490</v>
          </cell>
          <cell r="B4269" t="n">
            <v>20</v>
          </cell>
          <cell r="C4269" t="str">
            <v xml:space="preserve">TEOFILINA 100 MG  CX. 30 CAP.</v>
          </cell>
          <cell r="D4269" t="str">
            <v xml:space="preserve">TEOLONG 100 MG</v>
          </cell>
          <cell r="E4269" t="str">
            <v>ABBOTT</v>
          </cell>
          <cell r="F4269" t="n">
            <v>1</v>
          </cell>
          <cell r="G4269" t="str">
            <v>CAP</v>
          </cell>
          <cell r="H4269" t="str">
            <v>NÃO</v>
          </cell>
          <cell r="I4269" t="n">
            <v>0.50239705919051492</v>
          </cell>
        </row>
        <row r="4270">
          <cell r="A4270" t="n">
            <v>90227565</v>
          </cell>
          <cell r="B4270" t="n">
            <v>20</v>
          </cell>
          <cell r="C4270" t="str">
            <v>CINARIZINA</v>
          </cell>
          <cell r="D4270" t="str">
            <v xml:space="preserve">CINARIZINA 25 MG CX. 30 CAP.</v>
          </cell>
          <cell r="E4270" t="str">
            <v>RANBAXY</v>
          </cell>
          <cell r="F4270" t="n">
            <v>1</v>
          </cell>
          <cell r="G4270" t="str">
            <v>COM</v>
          </cell>
          <cell r="H4270" t="str">
            <v>NÃO</v>
          </cell>
          <cell r="I4270" t="n">
            <v>0.3300516995824635</v>
          </cell>
        </row>
        <row r="4271">
          <cell r="A4271" t="n">
            <v>90292987</v>
          </cell>
          <cell r="B4271" t="n">
            <v>20</v>
          </cell>
          <cell r="C4271" t="str">
            <v xml:space="preserve">FOSFATO SÓDICO DE PREDNISOLONA 3 MGML SOL. ORAL FR. PLÁST. X 60 ML + SER. DOS.</v>
          </cell>
          <cell r="D4271" t="str">
            <v xml:space="preserve">FOSFATO SÓDICO DE PREDNISOLONA 3 MGML SOL. ORAL FR. PLÁST. X 60 ML + SER. DOS.</v>
          </cell>
          <cell r="E4271" t="str">
            <v xml:space="preserve">PRATI DONADUZZI</v>
          </cell>
          <cell r="F4271" t="n">
            <v>60</v>
          </cell>
          <cell r="G4271" t="str">
            <v>ML</v>
          </cell>
          <cell r="H4271" t="str">
            <v>SIM</v>
          </cell>
          <cell r="I4271" t="n">
            <v>0.19425138659422328</v>
          </cell>
        </row>
        <row r="4272">
          <cell r="A4272" t="n">
            <v>90285131</v>
          </cell>
          <cell r="B4272" t="n">
            <v>20</v>
          </cell>
          <cell r="C4272" t="str">
            <v xml:space="preserve">CLORIDRATO DE AMBROXOL 3 MGML XPE CX. 50 FR. PLÁST. X 100 ML + 50 CP. MED.</v>
          </cell>
          <cell r="D4272" t="str">
            <v xml:space="preserve">CLORIDRATO DE AMBROXOL 3 MGML XPE CX. 50 FR. PLÁST. X 100 ML + 50 CP. MED.</v>
          </cell>
          <cell r="E4272" t="str">
            <v>HIPOLABOR</v>
          </cell>
          <cell r="F4272" t="n">
            <v>100</v>
          </cell>
          <cell r="G4272" t="str">
            <v>ML</v>
          </cell>
          <cell r="H4272" t="str">
            <v>SIM</v>
          </cell>
          <cell r="I4272" t="n">
            <v>0.047825970209261194</v>
          </cell>
        </row>
        <row r="4273">
          <cell r="A4273" t="n">
            <v>90248023</v>
          </cell>
          <cell r="B4273" t="n">
            <v>20</v>
          </cell>
          <cell r="C4273" t="str">
            <v xml:space="preserve">INDOMETACINA - 50MG</v>
          </cell>
          <cell r="D4273" t="str">
            <v xml:space="preserve">INDOCID - 50MG</v>
          </cell>
          <cell r="E4273" t="str">
            <v xml:space="preserve">MERCK SHARP &amp; DOHME</v>
          </cell>
          <cell r="F4273" t="n">
            <v>1</v>
          </cell>
          <cell r="G4273" t="str">
            <v>CAP</v>
          </cell>
          <cell r="H4273" t="str">
            <v>NÃO</v>
          </cell>
          <cell r="I4273" t="n">
            <v>0.95512038022485435</v>
          </cell>
        </row>
        <row r="4274">
          <cell r="A4274" t="n">
            <v>90227573</v>
          </cell>
          <cell r="B4274" t="n">
            <v>20</v>
          </cell>
          <cell r="C4274" t="str">
            <v>CINARIZINA</v>
          </cell>
          <cell r="D4274" t="str">
            <v xml:space="preserve">CINARIZINA 75 MG CX. 30 CP.</v>
          </cell>
          <cell r="E4274" t="str">
            <v>RANBAXY</v>
          </cell>
          <cell r="F4274" t="n">
            <v>1</v>
          </cell>
          <cell r="G4274" t="str">
            <v>COM</v>
          </cell>
          <cell r="H4274" t="str">
            <v>NÃO</v>
          </cell>
          <cell r="I4274" t="n">
            <v>0.47605809643609703</v>
          </cell>
        </row>
        <row r="4275">
          <cell r="A4275" t="n">
            <v>90291689</v>
          </cell>
          <cell r="B4275" t="n">
            <v>20</v>
          </cell>
          <cell r="C4275" t="str">
            <v xml:space="preserve">HIDROCLOROTIAZIDA 50 MG CX. 30 CP.</v>
          </cell>
          <cell r="D4275" t="str">
            <v xml:space="preserve">DIURIX 50 MG CX. 30 CP.</v>
          </cell>
          <cell r="E4275" t="str">
            <v xml:space="preserve">TEUTO BRAS.</v>
          </cell>
          <cell r="F4275" t="n">
            <v>1</v>
          </cell>
          <cell r="G4275" t="str">
            <v>COM</v>
          </cell>
          <cell r="H4275" t="str">
            <v>NÃO</v>
          </cell>
          <cell r="I4275" t="n">
            <v>0.22954230000000003</v>
          </cell>
        </row>
        <row r="4276">
          <cell r="A4276" t="n">
            <v>90311477</v>
          </cell>
          <cell r="B4276" t="n">
            <v>20</v>
          </cell>
          <cell r="C4276" t="str">
            <v xml:space="preserve">GATIFLOXACINO+ACETATO DE PREDNISOLONA 3 MGML + 10 MGML SUSP. OFT. FR. PLÁST. GTS X 3 ML</v>
          </cell>
          <cell r="D4276" t="str">
            <v xml:space="preserve">ZYPRED 3 MGML + 10 MGML SUSP. OFT. FR. PLÁST. GTS X 3 ML</v>
          </cell>
          <cell r="E4276" t="str">
            <v>ALLERGAN</v>
          </cell>
          <cell r="F4276" t="n">
            <v>60</v>
          </cell>
          <cell r="G4276" t="str">
            <v>GTS</v>
          </cell>
          <cell r="H4276" t="str">
            <v>SIM</v>
          </cell>
          <cell r="I4276" t="n">
            <v>0.44941402094982363</v>
          </cell>
        </row>
        <row r="4277">
          <cell r="A4277" t="n">
            <v>90269527</v>
          </cell>
          <cell r="B4277" t="n">
            <v>20</v>
          </cell>
          <cell r="C4277" t="str">
            <v xml:space="preserve">PARACETAMOL+CAFEÍNA 500 MG + 65 MG CX. 100 CP.</v>
          </cell>
          <cell r="D4277" t="str">
            <v xml:space="preserve">TYLENOL DC 500 MG + 65 MG CX. 100 CP.</v>
          </cell>
          <cell r="E4277" t="str">
            <v xml:space="preserve">JANSSEN  J&amp;J</v>
          </cell>
          <cell r="F4277" t="n">
            <v>1</v>
          </cell>
          <cell r="G4277" t="str">
            <v>COM</v>
          </cell>
          <cell r="H4277" t="str">
            <v>NÃO</v>
          </cell>
          <cell r="I4277" t="n">
            <v>0.89638266594071581</v>
          </cell>
        </row>
        <row r="4278">
          <cell r="A4278" t="n">
            <v>90226739</v>
          </cell>
          <cell r="B4278" t="n">
            <v>20</v>
          </cell>
          <cell r="C4278" t="str">
            <v xml:space="preserve">CLORIDRATO DE AMIODARONA</v>
          </cell>
          <cell r="D4278" t="str">
            <v xml:space="preserve">CLORIDRATO DE AMIODARONA 200 MG CX. 30 CP.</v>
          </cell>
          <cell r="E4278" t="str">
            <v>RANBAXY</v>
          </cell>
          <cell r="F4278" t="n">
            <v>1</v>
          </cell>
          <cell r="G4278" t="str">
            <v>COM</v>
          </cell>
          <cell r="H4278" t="str">
            <v>NÃO</v>
          </cell>
          <cell r="I4278" t="n">
            <v>0.8951822186223316</v>
          </cell>
        </row>
        <row r="4279">
          <cell r="A4279" t="n">
            <v>90233638</v>
          </cell>
          <cell r="B4279" t="n">
            <v>20</v>
          </cell>
          <cell r="C4279" t="str">
            <v>PREDNISONA</v>
          </cell>
          <cell r="D4279" t="str">
            <v xml:space="preserve">PRECORTIL 20 MG CX. 20 CP.</v>
          </cell>
          <cell r="E4279" t="str">
            <v>CAZI</v>
          </cell>
          <cell r="F4279" t="n">
            <v>1</v>
          </cell>
          <cell r="G4279" t="str">
            <v>COM</v>
          </cell>
          <cell r="H4279" t="str">
            <v>NÃO</v>
          </cell>
          <cell r="I4279" t="n">
            <v>0.88567527667535439</v>
          </cell>
        </row>
        <row r="4280">
          <cell r="A4280" t="n">
            <v>90293819</v>
          </cell>
          <cell r="B4280" t="n">
            <v>20</v>
          </cell>
          <cell r="C4280" t="str">
            <v xml:space="preserve">IBUPROFENO - 600MG</v>
          </cell>
          <cell r="D4280" t="str">
            <v xml:space="preserve">IBUPRIL - 600MG</v>
          </cell>
          <cell r="E4280" t="str">
            <v xml:space="preserve">TEUTO BRAS.</v>
          </cell>
          <cell r="F4280" t="n">
            <v>1</v>
          </cell>
          <cell r="G4280" t="str">
            <v>COM</v>
          </cell>
          <cell r="H4280" t="str">
            <v>NÃO</v>
          </cell>
          <cell r="I4280" t="n">
            <v>0.86271911893788999</v>
          </cell>
        </row>
        <row r="4281">
          <cell r="A4281" t="n">
            <v>90270312</v>
          </cell>
          <cell r="B4281" t="n">
            <v>20</v>
          </cell>
          <cell r="C4281" t="str">
            <v xml:space="preserve">HALOPERIDOL 1 MG CX. 200 CP.</v>
          </cell>
          <cell r="D4281" t="str">
            <v xml:space="preserve">HALO 1 MG CX. 200 CP.</v>
          </cell>
          <cell r="E4281" t="str">
            <v>CRISTALIA</v>
          </cell>
          <cell r="F4281" t="n">
            <v>1</v>
          </cell>
          <cell r="G4281" t="str">
            <v>COM</v>
          </cell>
          <cell r="H4281" t="str">
            <v>NÃO</v>
          </cell>
          <cell r="I4281" t="n">
            <v>0.14353664369242614</v>
          </cell>
        </row>
        <row r="4282">
          <cell r="A4282" t="n">
            <v>92264565</v>
          </cell>
          <cell r="B4282" t="n">
            <v>20</v>
          </cell>
          <cell r="C4282" t="str">
            <v xml:space="preserve">PARACETAMOL + CARISOPRODOL + CAFEINA</v>
          </cell>
          <cell r="D4282" t="str">
            <v>DORILAX</v>
          </cell>
          <cell r="E4282" t="str">
            <v xml:space="preserve">ACHÉ LABORATÓRIOS FARMACÊUTICO</v>
          </cell>
          <cell r="F4282" t="n">
            <v>1</v>
          </cell>
          <cell r="G4282" t="str">
            <v>COM</v>
          </cell>
          <cell r="H4282" t="str">
            <v>NÃO</v>
          </cell>
          <cell r="I4282" t="n">
            <v>0.83510327006023666</v>
          </cell>
        </row>
        <row r="4283">
          <cell r="A4283" t="n">
            <v>92422977</v>
          </cell>
          <cell r="B4283" t="n">
            <v>20</v>
          </cell>
          <cell r="C4283" t="str">
            <v xml:space="preserve">BUDESONIDA - 0,25MG  2ML SOL. P NEBUL.</v>
          </cell>
          <cell r="D4283" t="str">
            <v xml:space="preserve">PULMICORT - 0,25MG  2ML SOL. P NEBUL.</v>
          </cell>
          <cell r="E4283" t="str">
            <v>ASTRAZENECA</v>
          </cell>
          <cell r="F4283" t="n">
            <v>40</v>
          </cell>
          <cell r="G4283" t="str">
            <v>DOSE</v>
          </cell>
          <cell r="H4283" t="str">
            <v>SIM</v>
          </cell>
          <cell r="I4283" t="n">
            <v>0.16698410337807021</v>
          </cell>
        </row>
        <row r="4284">
          <cell r="A4284" t="n">
            <v>92401830</v>
          </cell>
          <cell r="B4284" t="n">
            <v>20</v>
          </cell>
          <cell r="C4284" t="str">
            <v xml:space="preserve">CLORIDRATO DE CIPROETADINA + COBAMAMIDA - 4MG+1MG</v>
          </cell>
          <cell r="D4284" t="str">
            <v xml:space="preserve">COBACTIN - 4MG  1MG</v>
          </cell>
          <cell r="E4284" t="str">
            <v>ZAMBON</v>
          </cell>
          <cell r="F4284" t="n">
            <v>1</v>
          </cell>
          <cell r="G4284" t="str">
            <v>COM</v>
          </cell>
          <cell r="H4284" t="str">
            <v>NÃO</v>
          </cell>
          <cell r="I4284" t="n">
            <v>0.83230876017664701</v>
          </cell>
        </row>
        <row r="4285">
          <cell r="A4285" t="n">
            <v>90215702</v>
          </cell>
          <cell r="B4285" t="n">
            <v>20</v>
          </cell>
          <cell r="C4285" t="str">
            <v xml:space="preserve">METILDOPA 500 MG.  3 BL. X 10 CPRS.</v>
          </cell>
          <cell r="D4285" t="str">
            <v xml:space="preserve">METILPRESS 500 MG. 3  BL. X 10 CPRS.</v>
          </cell>
          <cell r="E4285" t="str">
            <v xml:space="preserve">SIGMA PHARMA</v>
          </cell>
          <cell r="F4285" t="n">
            <v>1</v>
          </cell>
          <cell r="G4285" t="str">
            <v>COM</v>
          </cell>
          <cell r="H4285" t="str">
            <v>NÃO</v>
          </cell>
          <cell r="I4285" t="n">
            <v>0.83230876017664701</v>
          </cell>
        </row>
        <row r="4286">
          <cell r="A4286" t="n">
            <v>90236440</v>
          </cell>
          <cell r="B4286" t="n">
            <v>20</v>
          </cell>
          <cell r="C4286" t="str">
            <v xml:space="preserve">CLORIDRATO DE METFORMINA - 500MG</v>
          </cell>
          <cell r="D4286" t="str">
            <v xml:space="preserve">CLORIDRATO DE METFORMINA - 500MG</v>
          </cell>
          <cell r="E4286" t="str">
            <v>AUROBINDO</v>
          </cell>
          <cell r="F4286" t="n">
            <v>1</v>
          </cell>
          <cell r="G4286" t="str">
            <v>COM</v>
          </cell>
          <cell r="H4286" t="str">
            <v>NÃO</v>
          </cell>
          <cell r="I4286" t="n">
            <v>0.27615357290544562</v>
          </cell>
        </row>
        <row r="4287">
          <cell r="A4287" t="n">
            <v>92389864</v>
          </cell>
          <cell r="B4287" t="n">
            <v>20</v>
          </cell>
          <cell r="C4287" t="str">
            <v xml:space="preserve">DICLOFENACO DIETILAMONIO - 15MG  20ML GTS</v>
          </cell>
          <cell r="D4287" t="str">
            <v xml:space="preserve">BIOFENAC - 15MG  20ML GTS</v>
          </cell>
          <cell r="E4287" t="str">
            <v xml:space="preserve">ACHÉ LABORATÓRIOS FARMACÊUTICO</v>
          </cell>
          <cell r="F4287" t="n">
            <v>400</v>
          </cell>
          <cell r="G4287" t="str">
            <v>GTS</v>
          </cell>
          <cell r="H4287" t="str">
            <v>SIM</v>
          </cell>
          <cell r="I4287" t="n">
            <v>0.030592959976515403</v>
          </cell>
        </row>
        <row r="4288">
          <cell r="A4288" t="n">
            <v>90156030</v>
          </cell>
          <cell r="B4288" t="n">
            <v>20</v>
          </cell>
          <cell r="C4288" t="str">
            <v xml:space="preserve">DIPIRONA SÓDICA 500 MG CX. 200 CP.</v>
          </cell>
          <cell r="D4288" t="str">
            <v xml:space="preserve">MAGNOPYROL 500 MG CX. 200 CP.</v>
          </cell>
          <cell r="E4288" t="str">
            <v>FARMASA</v>
          </cell>
          <cell r="F4288" t="n">
            <v>1</v>
          </cell>
          <cell r="G4288" t="str">
            <v>COM</v>
          </cell>
          <cell r="H4288" t="str">
            <v>NÃO</v>
          </cell>
          <cell r="I4288" t="n">
            <v>0.82019499514651284</v>
          </cell>
        </row>
        <row r="4289">
          <cell r="A4289" t="n">
            <v>90128770</v>
          </cell>
          <cell r="B4289" t="n">
            <v>20</v>
          </cell>
          <cell r="C4289" t="str">
            <v xml:space="preserve">DICLOFENACO POTASSICO - 50MG</v>
          </cell>
          <cell r="D4289" t="str">
            <v xml:space="preserve">CINAFLAN - 50MG</v>
          </cell>
          <cell r="E4289" t="str">
            <v>BRASTERAPICA</v>
          </cell>
          <cell r="F4289" t="n">
            <v>1</v>
          </cell>
          <cell r="G4289" t="str">
            <v>COM</v>
          </cell>
          <cell r="H4289" t="str">
            <v>NÃO</v>
          </cell>
          <cell r="I4289" t="n">
            <v>0.40830241065269479</v>
          </cell>
        </row>
        <row r="4290">
          <cell r="A4290" t="n">
            <v>90263731</v>
          </cell>
          <cell r="B4290" t="n">
            <v>20</v>
          </cell>
          <cell r="C4290" t="str">
            <v xml:space="preserve">FUROSEMIDA 40 MG CX. 20 CP.</v>
          </cell>
          <cell r="D4290" t="str">
            <v xml:space="preserve">DIUREMIL 40 MG CX. 20 CP.</v>
          </cell>
          <cell r="E4290" t="str">
            <v>MILAN</v>
          </cell>
          <cell r="F4290" t="n">
            <v>1</v>
          </cell>
          <cell r="G4290" t="str">
            <v>COM</v>
          </cell>
          <cell r="H4290" t="str">
            <v>NÃO</v>
          </cell>
          <cell r="I4290" t="n">
            <v>0.2041512053263474</v>
          </cell>
        </row>
        <row r="4291">
          <cell r="A4291" t="n">
            <v>90279360</v>
          </cell>
          <cell r="B4291" t="n">
            <v>20</v>
          </cell>
          <cell r="C4291" t="str">
            <v xml:space="preserve">HIDROCLOROTIAZIDA - 50MG</v>
          </cell>
          <cell r="D4291" t="str">
            <v xml:space="preserve">HIDROCLOROTIAZIDA - 50MG</v>
          </cell>
          <cell r="E4291" t="str">
            <v xml:space="preserve">PRATI DONADUZZI</v>
          </cell>
          <cell r="F4291" t="n">
            <v>1</v>
          </cell>
          <cell r="G4291" t="str">
            <v>COM</v>
          </cell>
          <cell r="H4291" t="str">
            <v>NÃO</v>
          </cell>
          <cell r="I4291" t="n">
            <v>0.2041512053263474</v>
          </cell>
        </row>
        <row r="4292">
          <cell r="A4292" t="n">
            <v>90219732</v>
          </cell>
          <cell r="B4292" t="n">
            <v>20</v>
          </cell>
          <cell r="C4292" t="str">
            <v xml:space="preserve">SULPIRIDA 50 MG CX. 20 CAP.</v>
          </cell>
          <cell r="D4292" t="str">
            <v xml:space="preserve">DOGMATIL 50 MG</v>
          </cell>
          <cell r="E4292" t="str">
            <v>SANOFI-AVENTIS</v>
          </cell>
          <cell r="F4292" t="n">
            <v>1</v>
          </cell>
          <cell r="G4292" t="str">
            <v>CAP</v>
          </cell>
          <cell r="H4292" t="str">
            <v>NÃO</v>
          </cell>
          <cell r="I4292" t="n">
            <v>0.81341812845253458</v>
          </cell>
        </row>
        <row r="4293">
          <cell r="A4293" t="n">
            <v>91049032</v>
          </cell>
          <cell r="B4293" t="n">
            <v>20</v>
          </cell>
          <cell r="C4293" t="str">
            <v xml:space="preserve">DIMETICONA + MAGALDRATO - 240ML SUSP.</v>
          </cell>
          <cell r="D4293" t="str">
            <v xml:space="preserve">RIOPAN - 240ML</v>
          </cell>
          <cell r="E4293" t="str">
            <v xml:space="preserve">NYCOMED PHARMA</v>
          </cell>
          <cell r="F4293" t="n">
            <v>240</v>
          </cell>
          <cell r="G4293" t="str">
            <v>ML</v>
          </cell>
          <cell r="H4293" t="str">
            <v>SIM</v>
          </cell>
          <cell r="I4293" t="n">
            <v>0.080912543426002209</v>
          </cell>
        </row>
        <row r="4294">
          <cell r="A4294" t="n">
            <v>90323025</v>
          </cell>
          <cell r="B4294" t="n">
            <v>20</v>
          </cell>
          <cell r="C4294" t="str">
            <v xml:space="preserve">PIMETIXENO SOL. ORAL - 10ML</v>
          </cell>
          <cell r="D4294" t="str">
            <v xml:space="preserve">MURICALM SOL. ORAL - 10ML</v>
          </cell>
          <cell r="E4294" t="str">
            <v>NOVARTIS</v>
          </cell>
          <cell r="F4294" t="n">
            <v>10</v>
          </cell>
          <cell r="G4294" t="str">
            <v>ML</v>
          </cell>
          <cell r="H4294" t="str">
            <v>SIM</v>
          </cell>
          <cell r="I4294" t="n">
            <v>0.80090088243413193</v>
          </cell>
        </row>
        <row r="4295">
          <cell r="A4295" t="n">
            <v>90162501</v>
          </cell>
          <cell r="B4295" t="n">
            <v>20</v>
          </cell>
          <cell r="C4295" t="str">
            <v xml:space="preserve">DICLOFENACO POTASSICO - 50MG</v>
          </cell>
          <cell r="D4295" t="str">
            <v xml:space="preserve">FETAFLEN - 50MG</v>
          </cell>
          <cell r="E4295" t="str">
            <v xml:space="preserve">O. MORAES</v>
          </cell>
          <cell r="F4295" t="n">
            <v>1</v>
          </cell>
          <cell r="G4295" t="str">
            <v>DRG</v>
          </cell>
          <cell r="H4295" t="str">
            <v>NÃO</v>
          </cell>
          <cell r="I4295" t="n">
            <v>0.39702684816481415</v>
          </cell>
        </row>
        <row r="4296">
          <cell r="A4296" t="n">
            <v>90164504</v>
          </cell>
          <cell r="B4296" t="n">
            <v>20</v>
          </cell>
          <cell r="C4296" t="str">
            <v xml:space="preserve">TEOFILINA  200 MG  CX. 30 CAP.</v>
          </cell>
          <cell r="D4296" t="str">
            <v xml:space="preserve">TEOLONG 200 MG</v>
          </cell>
          <cell r="E4296" t="str">
            <v>ABBOTT</v>
          </cell>
          <cell r="F4296" t="n">
            <v>1</v>
          </cell>
          <cell r="G4296" t="str">
            <v>CAP</v>
          </cell>
          <cell r="H4296" t="str">
            <v>NÃO</v>
          </cell>
          <cell r="I4296" t="n">
            <v>0.78495702148260404</v>
          </cell>
        </row>
        <row r="4297">
          <cell r="A4297" t="n">
            <v>90210913</v>
          </cell>
          <cell r="B4297" t="n">
            <v>20</v>
          </cell>
          <cell r="C4297" t="str">
            <v xml:space="preserve">DIPIRONA SODICA - 500MG 10ML GTS</v>
          </cell>
          <cell r="D4297" t="str">
            <v xml:space="preserve">TERMOPIRONA - 500MG 10ML GTS</v>
          </cell>
          <cell r="E4297" t="str">
            <v xml:space="preserve">NEO QUIMICA</v>
          </cell>
          <cell r="F4297" t="n">
            <v>200</v>
          </cell>
          <cell r="G4297" t="str">
            <v>GTS</v>
          </cell>
          <cell r="H4297" t="str">
            <v>SIM</v>
          </cell>
          <cell r="I4297" t="n">
            <v>0.0294108790547008</v>
          </cell>
        </row>
        <row r="4298">
          <cell r="A4298" t="n">
            <v>90238990</v>
          </cell>
          <cell r="B4298" t="n">
            <v>20</v>
          </cell>
          <cell r="C4298" t="str">
            <v>ATENOLOL+CLORTALIDONA</v>
          </cell>
          <cell r="D4298" t="str">
            <v xml:space="preserve">ATENOLOL + CLORTALIDONA 50 MG + 12,5 MG CX. 30 CP.</v>
          </cell>
          <cell r="E4298" t="str">
            <v>GERMED</v>
          </cell>
          <cell r="F4298" t="n">
            <v>1</v>
          </cell>
          <cell r="G4298" t="str">
            <v>COM</v>
          </cell>
          <cell r="H4298" t="str">
            <v>NÃO</v>
          </cell>
          <cell r="I4298" t="n">
            <v>0.763566836595581</v>
          </cell>
        </row>
        <row r="4299">
          <cell r="A4299" t="n">
            <v>90211626</v>
          </cell>
          <cell r="B4299" t="n">
            <v>20</v>
          </cell>
          <cell r="C4299" t="str">
            <v xml:space="preserve">ACEBROFILINA - 5MGML XPE PEDIÁTRICO FR. VD. X 120 ML + CP. MED.</v>
          </cell>
          <cell r="D4299" t="str">
            <v xml:space="preserve">BRONDYNEO - 5MGML XPE PEDIÁTRICO FR. VD. X 120 ML + CP. MED.</v>
          </cell>
          <cell r="E4299" t="str">
            <v xml:space="preserve">NEO QUIMICA</v>
          </cell>
          <cell r="F4299" t="n">
            <v>120</v>
          </cell>
          <cell r="G4299" t="str">
            <v>ML</v>
          </cell>
          <cell r="H4299" t="str">
            <v>SIM</v>
          </cell>
          <cell r="I4299" t="n">
            <v>0.18844726645508988</v>
          </cell>
        </row>
        <row r="4300">
          <cell r="A4300" t="n">
            <v>90223683</v>
          </cell>
          <cell r="B4300" t="n">
            <v>20</v>
          </cell>
          <cell r="C4300" t="str">
            <v xml:space="preserve">DEXAMETASONA 0,1 MGML. ELIXIR. CX. 50 FR. PLÁST. X 120 ML</v>
          </cell>
          <cell r="D4300" t="str">
            <v xml:space="preserve">DEXAMETASONA 0,1 MGML. ELIXIR. CX. 50 FR. PLÁST. X 120 ML</v>
          </cell>
          <cell r="E4300" t="str">
            <v xml:space="preserve">PRATI DONADUZZI</v>
          </cell>
          <cell r="F4300" t="n">
            <v>120</v>
          </cell>
          <cell r="G4300" t="str">
            <v>ML</v>
          </cell>
          <cell r="H4300" t="str">
            <v>SIM</v>
          </cell>
          <cell r="I4300" t="n">
            <v>0.031407877742514981</v>
          </cell>
        </row>
        <row r="4301">
          <cell r="A4301" t="n">
            <v>92260470</v>
          </cell>
          <cell r="B4301" t="n">
            <v>20</v>
          </cell>
          <cell r="C4301" t="str">
            <v xml:space="preserve">SULFATO FERROSO - 30ML GTS</v>
          </cell>
          <cell r="D4301" t="str">
            <v xml:space="preserve">SULFERROL - 30ML GTS</v>
          </cell>
          <cell r="E4301" t="str">
            <v>BUNKER</v>
          </cell>
          <cell r="F4301" t="n">
            <v>600</v>
          </cell>
          <cell r="G4301" t="str">
            <v>GTS</v>
          </cell>
          <cell r="H4301" t="str">
            <v>SIM</v>
          </cell>
          <cell r="I4301" t="n">
            <v>0.01570393887125749</v>
          </cell>
        </row>
        <row r="4302">
          <cell r="A4302" t="n">
            <v>92424945</v>
          </cell>
          <cell r="B4302" t="n">
            <v>20</v>
          </cell>
          <cell r="C4302" t="str">
            <v xml:space="preserve">CLORIDRATO DE OXIBUTININA - 5MG</v>
          </cell>
          <cell r="D4302" t="str">
            <v xml:space="preserve">RETEMIC - 5MG</v>
          </cell>
          <cell r="E4302" t="str">
            <v>APSEN</v>
          </cell>
          <cell r="F4302" t="n">
            <v>1</v>
          </cell>
          <cell r="G4302" t="str">
            <v>COM</v>
          </cell>
          <cell r="H4302" t="str">
            <v>NÃO</v>
          </cell>
          <cell r="I4302" t="n">
            <v>0.75277094978524006</v>
          </cell>
        </row>
        <row r="4303">
          <cell r="A4303" t="n">
            <v>92355129</v>
          </cell>
          <cell r="B4303" t="n">
            <v>20</v>
          </cell>
          <cell r="C4303" t="str">
            <v xml:space="preserve">DIMETICONA - 40MG</v>
          </cell>
          <cell r="D4303" t="str">
            <v xml:space="preserve">FLATEX - 40MG</v>
          </cell>
          <cell r="E4303" t="str">
            <v>FARMASA</v>
          </cell>
          <cell r="F4303" t="n">
            <v>1</v>
          </cell>
          <cell r="G4303" t="str">
            <v>COM</v>
          </cell>
          <cell r="H4303" t="str">
            <v>NÃO</v>
          </cell>
          <cell r="I4303" t="n">
            <v>0.72238118807784468</v>
          </cell>
        </row>
        <row r="4304">
          <cell r="A4304" t="n">
            <v>92372040</v>
          </cell>
          <cell r="B4304" t="n">
            <v>20</v>
          </cell>
          <cell r="C4304" t="str">
            <v xml:space="preserve">HIDROXIDO DE ALUMINIO E MAGNESIO + CARBONATO DE CALCIO</v>
          </cell>
          <cell r="D4304" t="str">
            <v xml:space="preserve">GASTROL PAS</v>
          </cell>
          <cell r="E4304" t="str">
            <v>LUPER</v>
          </cell>
          <cell r="F4304" t="n">
            <v>1</v>
          </cell>
          <cell r="G4304" t="str">
            <v>PAS</v>
          </cell>
          <cell r="H4304" t="str">
            <v>NÃO</v>
          </cell>
          <cell r="I4304" t="n">
            <v>0.65703149683097606</v>
          </cell>
        </row>
        <row r="4305">
          <cell r="A4305" t="n">
            <v>90137990</v>
          </cell>
          <cell r="B4305" t="n">
            <v>20</v>
          </cell>
          <cell r="C4305" t="str">
            <v xml:space="preserve">BETAMETASONA 0,5 MGML SOL. ORAL FR. VD. GTS.  X  15  ML</v>
          </cell>
          <cell r="D4305" t="str">
            <v xml:space="preserve">CELESTONE 0,5 MGML SOL. ORAL FR. VD. GTS.  X  15  ML</v>
          </cell>
          <cell r="E4305" t="str">
            <v xml:space="preserve">SCHERING PLOUGHMANTECORP</v>
          </cell>
          <cell r="F4305" t="n">
            <v>300</v>
          </cell>
          <cell r="G4305" t="str">
            <v>GTS</v>
          </cell>
          <cell r="H4305" t="str">
            <v>SIM</v>
          </cell>
          <cell r="I4305" t="n">
            <v>0.032376962041520484</v>
          </cell>
        </row>
        <row r="4306">
          <cell r="A4306" t="n">
            <v>90220927</v>
          </cell>
          <cell r="B4306" t="n">
            <v>20</v>
          </cell>
          <cell r="C4306" t="str">
            <v xml:space="preserve">LEVOTIROXINA SÓDICA</v>
          </cell>
          <cell r="D4306" t="str">
            <v xml:space="preserve">PURAN T4 112 MCG CX. 30 CP.</v>
          </cell>
          <cell r="E4306" t="str">
            <v>SANOFI-AVENTIS</v>
          </cell>
          <cell r="F4306" t="n">
            <v>1</v>
          </cell>
          <cell r="G4306" t="str">
            <v>COM</v>
          </cell>
          <cell r="H4306" t="str">
            <v>NÃO</v>
          </cell>
          <cell r="I4306" t="n">
            <v>0.64264289612513825</v>
          </cell>
        </row>
        <row r="4307">
          <cell r="A4307" t="n">
            <v>90162226</v>
          </cell>
          <cell r="B4307" t="n">
            <v>20</v>
          </cell>
          <cell r="C4307" t="str">
            <v xml:space="preserve">SULFATO FERROSO - 300MG</v>
          </cell>
          <cell r="D4307" t="str">
            <v xml:space="preserve">LOMFER - 300MG</v>
          </cell>
          <cell r="E4307" t="str">
            <v xml:space="preserve">O. MORAES</v>
          </cell>
          <cell r="F4307" t="n">
            <v>1</v>
          </cell>
          <cell r="G4307" t="str">
            <v>DRG</v>
          </cell>
          <cell r="H4307" t="str">
            <v>NÃO</v>
          </cell>
          <cell r="I4307" t="n">
            <v>0.21378070813341923</v>
          </cell>
        </row>
        <row r="4308">
          <cell r="A4308" t="n">
            <v>92390196</v>
          </cell>
          <cell r="B4308" t="n">
            <v>20</v>
          </cell>
          <cell r="C4308" t="str">
            <v xml:space="preserve">BICARBONATO DE SÓDIO+CLORETO DE POTÁSSIO+BENZOCAÍNA</v>
          </cell>
          <cell r="D4308" t="str">
            <v xml:space="preserve">ALBICON PÓ TÓPICO TB. PLÁST. X 20 G.</v>
          </cell>
          <cell r="E4308" t="str">
            <v>CHIESI</v>
          </cell>
          <cell r="F4308" t="n">
            <v>20</v>
          </cell>
          <cell r="G4308" t="str">
            <v>G</v>
          </cell>
          <cell r="H4308" t="str">
            <v>SIM</v>
          </cell>
          <cell r="I4308" t="n">
            <v>0.6336031655655</v>
          </cell>
        </row>
        <row r="4309">
          <cell r="A4309" t="n">
            <v>92390285</v>
          </cell>
          <cell r="B4309" t="n">
            <v>20</v>
          </cell>
          <cell r="C4309" t="str">
            <v xml:space="preserve">CLORIDRATO DE BROMEXINA - 0,8MGML  120ML XPE EXPEC. INF.</v>
          </cell>
          <cell r="D4309" t="str">
            <v xml:space="preserve">BISOLVON - 0,8MGML  120ML</v>
          </cell>
          <cell r="E4309" t="str">
            <v xml:space="preserve">BOEHRINGER INGELHEIM</v>
          </cell>
          <cell r="F4309" t="n">
            <v>120</v>
          </cell>
          <cell r="G4309" t="str">
            <v>ML</v>
          </cell>
          <cell r="H4309" t="str">
            <v>SIM</v>
          </cell>
          <cell r="I4309" t="n">
            <v>0.10457201441671395</v>
          </cell>
        </row>
        <row r="4310">
          <cell r="A4310" t="n">
            <v>92380689</v>
          </cell>
          <cell r="B4310" t="n">
            <v>20</v>
          </cell>
          <cell r="C4310" t="str">
            <v>DIMETICONA</v>
          </cell>
          <cell r="D4310" t="str">
            <v>FLATOL</v>
          </cell>
          <cell r="E4310" t="str">
            <v>LEGRAND</v>
          </cell>
          <cell r="F4310" t="n">
            <v>1</v>
          </cell>
          <cell r="G4310" t="str">
            <v>COM</v>
          </cell>
          <cell r="H4310" t="str">
            <v>NÃO</v>
          </cell>
          <cell r="I4310" t="n">
            <v>0.61967173723731961</v>
          </cell>
        </row>
        <row r="4311">
          <cell r="A4311" t="n">
            <v>90212509</v>
          </cell>
          <cell r="B4311" t="n">
            <v>20</v>
          </cell>
          <cell r="C4311" t="str">
            <v xml:space="preserve">BUTILBROMETO DE ESCOPOLAMINA+DIPIRONA SÓDICA 10 MG + 250 MG CX. 20 CP. REV.</v>
          </cell>
          <cell r="D4311" t="str">
            <v xml:space="preserve">NEOCOPAN 10 MG + 250 MG CX. 20 CP. REV.</v>
          </cell>
          <cell r="E4311" t="str">
            <v xml:space="preserve">NEO QUIMICA</v>
          </cell>
          <cell r="F4311" t="n">
            <v>1</v>
          </cell>
          <cell r="G4311" t="str">
            <v>COM</v>
          </cell>
          <cell r="H4311" t="str">
            <v>NÃO</v>
          </cell>
          <cell r="I4311" t="n">
            <v>0.61248478402255657</v>
          </cell>
        </row>
        <row r="4312">
          <cell r="A4312" t="n">
            <v>90219104</v>
          </cell>
          <cell r="B4312" t="n">
            <v>20</v>
          </cell>
          <cell r="C4312" t="str">
            <v xml:space="preserve">ACIDO ACETILSALICILICO - 500MG</v>
          </cell>
          <cell r="D4312" t="str">
            <v xml:space="preserve">AAS ADULTO - 500MG</v>
          </cell>
          <cell r="E4312" t="str">
            <v>SANOFI-AVENTIS</v>
          </cell>
          <cell r="F4312" t="n">
            <v>1</v>
          </cell>
          <cell r="G4312" t="str">
            <v>COM</v>
          </cell>
          <cell r="H4312" t="str">
            <v>NÃO</v>
          </cell>
          <cell r="I4312" t="n">
            <v>0.60794863649772202</v>
          </cell>
        </row>
        <row r="4313">
          <cell r="A4313" t="n">
            <v>92383815</v>
          </cell>
          <cell r="B4313" t="n">
            <v>20</v>
          </cell>
          <cell r="C4313" t="str">
            <v xml:space="preserve">VITAMINA C - 500MG MASTIGAVEIS</v>
          </cell>
          <cell r="D4313" t="str">
            <v xml:space="preserve">ENERGIL C - 500MG MASTIGAVEIS</v>
          </cell>
          <cell r="E4313" t="str">
            <v xml:space="preserve">EMS SA</v>
          </cell>
          <cell r="F4313" t="n">
            <v>1</v>
          </cell>
          <cell r="G4313" t="str">
            <v xml:space="preserve">COM MST</v>
          </cell>
          <cell r="H4313" t="str">
            <v>NÃO</v>
          </cell>
          <cell r="I4313" t="n">
            <v>0.6002394413013975</v>
          </cell>
        </row>
        <row r="4314">
          <cell r="A4314" t="n">
            <v>90213025</v>
          </cell>
          <cell r="B4314" t="n">
            <v>20</v>
          </cell>
          <cell r="C4314" t="str">
            <v xml:space="preserve">FENOBARBITAL - 50MG</v>
          </cell>
          <cell r="D4314" t="str">
            <v xml:space="preserve">GARDENAL - 50MG</v>
          </cell>
          <cell r="E4314" t="str">
            <v>SANOFI-AVENTIS</v>
          </cell>
          <cell r="F4314" t="n">
            <v>1</v>
          </cell>
          <cell r="G4314" t="str">
            <v>COM</v>
          </cell>
          <cell r="H4314" t="str">
            <v>NÃO</v>
          </cell>
          <cell r="I4314" t="n">
            <v>0.29139265837368439</v>
          </cell>
        </row>
        <row r="4315">
          <cell r="A4315" t="n">
            <v>92440002</v>
          </cell>
          <cell r="B4315" t="n">
            <v>20</v>
          </cell>
          <cell r="C4315" t="str">
            <v xml:space="preserve">GLICOSE - 50%  10ML LINHA FLEXVIAL</v>
          </cell>
          <cell r="D4315" t="str">
            <v xml:space="preserve">GLICOSE - 50%  10ML</v>
          </cell>
          <cell r="E4315" t="str">
            <v>DARROW</v>
          </cell>
          <cell r="F4315" t="n">
            <v>1</v>
          </cell>
          <cell r="G4315" t="str">
            <v>AMP</v>
          </cell>
          <cell r="H4315" t="str">
            <v>NÃO</v>
          </cell>
          <cell r="I4315" t="n">
            <v>0.57250239513429491</v>
          </cell>
        </row>
        <row r="4316">
          <cell r="A4316" t="n">
            <v>90211634</v>
          </cell>
          <cell r="B4316" t="n">
            <v>20</v>
          </cell>
          <cell r="C4316" t="str">
            <v xml:space="preserve">CLORIDRATO DE AMITRIPTILINA - 25MG</v>
          </cell>
          <cell r="D4316" t="str">
            <v xml:space="preserve">CLORIDRATO DE AMITRIPTILINA - 25MG</v>
          </cell>
          <cell r="E4316" t="str">
            <v xml:space="preserve">NEO QUIMICA</v>
          </cell>
          <cell r="F4316" t="n">
            <v>1</v>
          </cell>
          <cell r="G4316" t="str">
            <v>COM</v>
          </cell>
          <cell r="H4316" t="str">
            <v>NÃO</v>
          </cell>
          <cell r="I4316" t="n">
            <v>0.57086172000000002</v>
          </cell>
        </row>
        <row r="4317">
          <cell r="A4317" t="n">
            <v>92461786</v>
          </cell>
          <cell r="B4317" t="n">
            <v>20</v>
          </cell>
          <cell r="C4317" t="str">
            <v xml:space="preserve">DICLORIDRATO DE FLUNARIZINA - 10MG</v>
          </cell>
          <cell r="D4317" t="str">
            <v xml:space="preserve">VERTIGIUM - 10MG</v>
          </cell>
          <cell r="E4317" t="str">
            <v xml:space="preserve">NEO QUIMICA</v>
          </cell>
          <cell r="F4317" t="n">
            <v>1</v>
          </cell>
          <cell r="G4317" t="str">
            <v>COM</v>
          </cell>
          <cell r="H4317" t="str">
            <v>NÃO</v>
          </cell>
          <cell r="I4317" t="n">
            <v>0.1883941623364051</v>
          </cell>
        </row>
        <row r="4318">
          <cell r="A4318" t="n">
            <v>90230051</v>
          </cell>
          <cell r="B4318" t="n">
            <v>20</v>
          </cell>
          <cell r="C4318" t="str">
            <v xml:space="preserve">CLORTALIDONA - 12,5MG</v>
          </cell>
          <cell r="D4318" t="str">
            <v xml:space="preserve">HIGROTON - 12,5MG</v>
          </cell>
          <cell r="E4318" t="str">
            <v>NOVARTIS</v>
          </cell>
          <cell r="F4318" t="n">
            <v>1</v>
          </cell>
          <cell r="G4318" t="str">
            <v>COM</v>
          </cell>
          <cell r="H4318" t="str">
            <v>NÃO</v>
          </cell>
          <cell r="I4318" t="n">
            <v>0.25196442512368794</v>
          </cell>
        </row>
        <row r="4319">
          <cell r="A4319" t="n">
            <v>90158482</v>
          </cell>
          <cell r="B4319" t="n">
            <v>20</v>
          </cell>
          <cell r="C4319" t="str">
            <v xml:space="preserve">LORAZEPAM - 2MG</v>
          </cell>
          <cell r="D4319" t="str">
            <v xml:space="preserve">LORAZEPAM - 2MG</v>
          </cell>
          <cell r="E4319" t="str">
            <v xml:space="preserve">MERCK S.A.</v>
          </cell>
          <cell r="F4319" t="n">
            <v>1</v>
          </cell>
          <cell r="G4319" t="str">
            <v>COM</v>
          </cell>
          <cell r="H4319" t="str">
            <v>NÃO</v>
          </cell>
          <cell r="I4319" t="n">
            <v>0.55026961122621731</v>
          </cell>
        </row>
        <row r="4320">
          <cell r="A4320" t="n">
            <v>90289110</v>
          </cell>
          <cell r="B4320" t="n">
            <v>20</v>
          </cell>
          <cell r="C4320" t="str">
            <v xml:space="preserve">LORATADINA - 1MGML XPE FR. VD. X 100 ML</v>
          </cell>
          <cell r="D4320" t="str">
            <v xml:space="preserve">CLISTIN - 1MGML XPE FR. VD. X 100 ML</v>
          </cell>
          <cell r="E4320" t="str">
            <v>GLENMARK</v>
          </cell>
          <cell r="F4320" t="n">
            <v>100</v>
          </cell>
          <cell r="G4320" t="str">
            <v>ML</v>
          </cell>
          <cell r="H4320" t="str">
            <v>SIM</v>
          </cell>
          <cell r="I4320" t="n">
            <v>0.21985514419760491</v>
          </cell>
        </row>
        <row r="4321">
          <cell r="A4321" t="n">
            <v>92402119</v>
          </cell>
          <cell r="B4321" t="n">
            <v>20</v>
          </cell>
          <cell r="C4321" t="str">
            <v xml:space="preserve">CLORIDRATO DE DILTIAZEM - 60MG</v>
          </cell>
          <cell r="D4321" t="str">
            <v xml:space="preserve">CLORIDRATO DE DILTIAZEM - 60MG</v>
          </cell>
          <cell r="E4321" t="str">
            <v xml:space="preserve">EMS SA</v>
          </cell>
          <cell r="F4321" t="n">
            <v>1</v>
          </cell>
          <cell r="G4321" t="str">
            <v>COM</v>
          </cell>
          <cell r="H4321" t="str">
            <v>NÃO</v>
          </cell>
          <cell r="I4321" t="n">
            <v>0.5478841988569636</v>
          </cell>
        </row>
        <row r="4322">
          <cell r="A4322" t="n">
            <v>90251415</v>
          </cell>
          <cell r="B4322" t="n">
            <v>20</v>
          </cell>
          <cell r="C4322" t="str">
            <v xml:space="preserve">DEXAMETASONA+SULFATO DE NEOMICINA+SULFATO DE POLIMIXINA B</v>
          </cell>
          <cell r="D4322" t="str">
            <v xml:space="preserve">MAXINOM SUSP. OFT. FR. GTS X 5 ML</v>
          </cell>
          <cell r="E4322" t="str">
            <v xml:space="preserve">UNIAO QUIMICA</v>
          </cell>
          <cell r="F4322" t="n">
            <v>100</v>
          </cell>
          <cell r="G4322" t="str">
            <v>GTS</v>
          </cell>
          <cell r="H4322" t="str">
            <v>SIM</v>
          </cell>
          <cell r="I4322" t="n">
            <v>0.13620158671284183</v>
          </cell>
        </row>
        <row r="4323">
          <cell r="A4323" t="n">
            <v>90239172</v>
          </cell>
          <cell r="B4323" t="n">
            <v>20</v>
          </cell>
          <cell r="C4323" t="str">
            <v xml:space="preserve">CLORTALIDONA - 50MG</v>
          </cell>
          <cell r="D4323" t="str">
            <v xml:space="preserve">CLORTALIDONA - 50MG</v>
          </cell>
          <cell r="E4323" t="str">
            <v>GERMED</v>
          </cell>
          <cell r="F4323" t="n">
            <v>1</v>
          </cell>
          <cell r="G4323" t="str">
            <v>COM</v>
          </cell>
          <cell r="H4323" t="str">
            <v>NÃO</v>
          </cell>
          <cell r="I4323" t="n">
            <v>0.51132675915447789</v>
          </cell>
        </row>
        <row r="4324">
          <cell r="A4324" t="n">
            <v>90259971</v>
          </cell>
          <cell r="B4324" t="n">
            <v>20</v>
          </cell>
          <cell r="C4324" t="str">
            <v xml:space="preserve">ATENOLOL - 50MG</v>
          </cell>
          <cell r="D4324" t="str">
            <v xml:space="preserve">ATENOLOL - 50MG</v>
          </cell>
          <cell r="E4324" t="str">
            <v xml:space="preserve">PRATI DONADUZZI</v>
          </cell>
          <cell r="F4324" t="n">
            <v>1</v>
          </cell>
          <cell r="G4324" t="str">
            <v>COM</v>
          </cell>
          <cell r="H4324" t="str">
            <v>NÃO</v>
          </cell>
          <cell r="I4324" t="n">
            <v>0.24498265101002256</v>
          </cell>
        </row>
        <row r="4325">
          <cell r="A4325" t="n">
            <v>92385893</v>
          </cell>
          <cell r="B4325" t="n">
            <v>20</v>
          </cell>
          <cell r="C4325" t="str">
            <v xml:space="preserve">DROPROPIZINA - 100ML</v>
          </cell>
          <cell r="D4325" t="str">
            <v xml:space="preserve">ATOSSION XPE - 100ML</v>
          </cell>
          <cell r="E4325" t="str">
            <v>ELOFAR</v>
          </cell>
          <cell r="F4325" t="n">
            <v>100</v>
          </cell>
          <cell r="G4325" t="str">
            <v>ML</v>
          </cell>
          <cell r="H4325" t="str">
            <v>SIM</v>
          </cell>
          <cell r="I4325" t="n">
            <v>0.11162195235547108</v>
          </cell>
        </row>
        <row r="4326">
          <cell r="A4326" t="n">
            <v>90242289</v>
          </cell>
          <cell r="B4326" t="n">
            <v>20</v>
          </cell>
          <cell r="C4326" t="str">
            <v xml:space="preserve">GLIBENCLAMIDA 5 MG CX. 30 CP.</v>
          </cell>
          <cell r="D4326" t="str">
            <v xml:space="preserve">GLICONIL 5 MG CX. 30 CP.</v>
          </cell>
          <cell r="E4326" t="str">
            <v>MEDQUIMICA</v>
          </cell>
          <cell r="F4326" t="n">
            <v>1</v>
          </cell>
          <cell r="G4326" t="str">
            <v>COM</v>
          </cell>
          <cell r="H4326" t="str">
            <v>NÃO</v>
          </cell>
          <cell r="I4326" t="n">
            <v>0.22283416023669989</v>
          </cell>
        </row>
        <row r="4327">
          <cell r="A4327" t="n">
            <v>90258827</v>
          </cell>
          <cell r="B4327" t="n">
            <v>20</v>
          </cell>
          <cell r="C4327" t="str">
            <v xml:space="preserve">BROMAZEPAM 3 MG CX. 100 CP.</v>
          </cell>
          <cell r="D4327" t="str">
            <v xml:space="preserve">BROMAZEPAM 3 MG CX. 100 CP.</v>
          </cell>
          <cell r="E4327" t="str">
            <v xml:space="preserve">TEUTO BRAS.</v>
          </cell>
          <cell r="F4327" t="n">
            <v>1</v>
          </cell>
          <cell r="G4327" t="str">
            <v>COM</v>
          </cell>
          <cell r="H4327" t="str">
            <v>NÃO</v>
          </cell>
          <cell r="I4327" t="n">
            <v>0.44116318582051195</v>
          </cell>
        </row>
        <row r="4328">
          <cell r="A4328" t="n">
            <v>90343034</v>
          </cell>
          <cell r="B4328" t="n">
            <v>20</v>
          </cell>
          <cell r="C4328" t="str">
            <v xml:space="preserve">FERRIPOLIMALTOSE 10 MGML XPE FR. PLÁST. X 100 ML</v>
          </cell>
          <cell r="D4328" t="str">
            <v xml:space="preserve">NORIPURUM 10 MGML XPE FR. PLÁST. X 100 ML</v>
          </cell>
          <cell r="E4328" t="str">
            <v xml:space="preserve">NYCOMED PHARMA</v>
          </cell>
          <cell r="F4328" t="n">
            <v>100</v>
          </cell>
          <cell r="G4328" t="str">
            <v>ML</v>
          </cell>
          <cell r="H4328" t="str">
            <v>SIM</v>
          </cell>
          <cell r="I4328" t="n">
            <v>0.21991954720165771</v>
          </cell>
        </row>
        <row r="4329">
          <cell r="A4329" t="n">
            <v>90226020</v>
          </cell>
          <cell r="B4329" t="n">
            <v>20</v>
          </cell>
          <cell r="C4329" t="str">
            <v xml:space="preserve">ATENOLOL 50 MG CX. 28 CP.</v>
          </cell>
          <cell r="D4329" t="str">
            <v xml:space="preserve">ATENOLOL 50 MG CX. 28 CP.</v>
          </cell>
          <cell r="E4329" t="str">
            <v>RANBAXY</v>
          </cell>
          <cell r="F4329" t="n">
            <v>1</v>
          </cell>
          <cell r="G4329" t="str">
            <v>COM</v>
          </cell>
          <cell r="H4329" t="str">
            <v>NÃO</v>
          </cell>
          <cell r="I4329" t="n">
            <v>0.43977060946606489</v>
          </cell>
        </row>
        <row r="4330">
          <cell r="A4330" t="n">
            <v>90219783</v>
          </cell>
          <cell r="B4330" t="n">
            <v>20</v>
          </cell>
          <cell r="C4330" t="str">
            <v xml:space="preserve">ORFENADRINA+DIPIRONA SÓDICA+CAFEÍNA</v>
          </cell>
          <cell r="D4330" t="str">
            <v xml:space="preserve">DORFLEX CX. 240 CP.</v>
          </cell>
          <cell r="E4330" t="str">
            <v>SANOFI-AVENTIS</v>
          </cell>
          <cell r="F4330" t="n">
            <v>1</v>
          </cell>
          <cell r="G4330" t="str">
            <v>COM</v>
          </cell>
          <cell r="H4330" t="str">
            <v>NÃO</v>
          </cell>
          <cell r="I4330" t="n">
            <v>0.42790998634032973</v>
          </cell>
        </row>
        <row r="4331">
          <cell r="A4331" t="n">
            <v>90148533</v>
          </cell>
          <cell r="B4331" t="n">
            <v>20</v>
          </cell>
          <cell r="C4331" t="str">
            <v xml:space="preserve">DIMENIDRINATO 100 MG BL. X 4 CPRS.</v>
          </cell>
          <cell r="D4331" t="str">
            <v xml:space="preserve">DRAMAVIT 100 MG BL. X 4 CPRS.</v>
          </cell>
          <cell r="E4331" t="str">
            <v>LUPER</v>
          </cell>
          <cell r="F4331" t="n">
            <v>1</v>
          </cell>
          <cell r="G4331" t="str">
            <v>COM</v>
          </cell>
          <cell r="H4331" t="str">
            <v>NÃO</v>
          </cell>
          <cell r="I4331" t="n">
            <v>0.42429889244453256</v>
          </cell>
        </row>
        <row r="4332">
          <cell r="A4332" t="n">
            <v>92433553</v>
          </cell>
          <cell r="B4332" t="n">
            <v>20</v>
          </cell>
          <cell r="C4332" t="str">
            <v xml:space="preserve">PROPALOL - 40MG</v>
          </cell>
          <cell r="D4332" t="str">
            <v xml:space="preserve">UNI PROPALOL - 40MG</v>
          </cell>
          <cell r="E4332" t="str">
            <v xml:space="preserve">UNIAO QUIMICA</v>
          </cell>
          <cell r="F4332" t="n">
            <v>1</v>
          </cell>
          <cell r="G4332" t="str">
            <v>COM</v>
          </cell>
          <cell r="H4332" t="str">
            <v>NÃO</v>
          </cell>
          <cell r="I4332" t="n">
            <v>0.21045025326988318</v>
          </cell>
        </row>
        <row r="4333">
          <cell r="A4333" t="n">
            <v>90243706</v>
          </cell>
          <cell r="B4333" t="n">
            <v>20</v>
          </cell>
          <cell r="C4333" t="str">
            <v xml:space="preserve">MALEATO DE DEXCLORFENIRAMINA 2 MG CX. 20 CP.</v>
          </cell>
          <cell r="D4333" t="str">
            <v xml:space="preserve">MALEATO DE DEXCLORFENIRAMINA 2 MG CX. 20 CP.</v>
          </cell>
          <cell r="E4333" t="str">
            <v xml:space="preserve">EUROGENUS - LEGRAND</v>
          </cell>
          <cell r="F4333" t="n">
            <v>1</v>
          </cell>
          <cell r="G4333" t="str">
            <v>COM</v>
          </cell>
          <cell r="H4333" t="str">
            <v>NÃO</v>
          </cell>
          <cell r="I4333" t="n">
            <v>0.42087525986959945</v>
          </cell>
        </row>
        <row r="4334">
          <cell r="A4334" t="n">
            <v>90197194</v>
          </cell>
          <cell r="B4334" t="n">
            <v>20</v>
          </cell>
          <cell r="C4334" t="str">
            <v>PARACETAMOL</v>
          </cell>
          <cell r="D4334" t="str">
            <v xml:space="preserve">ANADOR PRT 750 MG CX. 20 CP.</v>
          </cell>
          <cell r="E4334" t="str">
            <v xml:space="preserve">BOEHRINGER INGELHEIM</v>
          </cell>
          <cell r="F4334" t="n">
            <v>1</v>
          </cell>
          <cell r="G4334" t="str">
            <v>COM</v>
          </cell>
          <cell r="H4334" t="str">
            <v>NÃO</v>
          </cell>
          <cell r="I4334" t="n">
            <v>0.41828805766685578</v>
          </cell>
        </row>
        <row r="4335">
          <cell r="A4335" t="n">
            <v>90173058</v>
          </cell>
          <cell r="B4335" t="n">
            <v>20</v>
          </cell>
          <cell r="C4335" t="str">
            <v xml:space="preserve">FENOBARBITAL 100 MG CX. 100 CP</v>
          </cell>
          <cell r="D4335" t="str">
            <v xml:space="preserve">FENOBARBITAL 100 MG CX. 100 CP</v>
          </cell>
          <cell r="E4335" t="str">
            <v xml:space="preserve">TEUTO BRAS.</v>
          </cell>
          <cell r="F4335" t="n">
            <v>1</v>
          </cell>
          <cell r="G4335" t="str">
            <v>COM</v>
          </cell>
          <cell r="H4335" t="str">
            <v>NÃO</v>
          </cell>
          <cell r="I4335" t="n">
            <v>0.2058761533829056</v>
          </cell>
        </row>
        <row r="4336">
          <cell r="A4336" t="n">
            <v>90213424</v>
          </cell>
          <cell r="B4336" t="n">
            <v>20</v>
          </cell>
          <cell r="C4336" t="str">
            <v>CINARIZINA</v>
          </cell>
          <cell r="D4336" t="str">
            <v xml:space="preserve">DUCTOGERON 75 MG CX. 30 CP.</v>
          </cell>
          <cell r="E4336" t="str">
            <v>DUCTO</v>
          </cell>
          <cell r="F4336" t="n">
            <v>1</v>
          </cell>
          <cell r="G4336" t="str">
            <v>COM</v>
          </cell>
          <cell r="H4336" t="str">
            <v>NÃO</v>
          </cell>
          <cell r="I4336" t="n">
            <v>0.39259847178143725</v>
          </cell>
        </row>
        <row r="4337">
          <cell r="A4337" t="n">
            <v>90136080</v>
          </cell>
          <cell r="B4337" t="n">
            <v>20</v>
          </cell>
          <cell r="C4337" t="str">
            <v xml:space="preserve">DIMENIDRINATO 100 MG CX. 400 CP .</v>
          </cell>
          <cell r="D4337" t="str">
            <v xml:space="preserve">DRAMIN 100 MG CX. 400 CP .</v>
          </cell>
          <cell r="E4337" t="str">
            <v xml:space="preserve">NYCOMED PHARMA</v>
          </cell>
          <cell r="F4337" t="n">
            <v>1</v>
          </cell>
          <cell r="G4337" t="str">
            <v>COM</v>
          </cell>
          <cell r="H4337" t="str">
            <v>NÃO</v>
          </cell>
          <cell r="I4337" t="n">
            <v>0.39016161959735418</v>
          </cell>
        </row>
        <row r="4338">
          <cell r="A4338" t="n">
            <v>90254732</v>
          </cell>
          <cell r="B4338" t="n">
            <v>20</v>
          </cell>
          <cell r="C4338" t="str">
            <v xml:space="preserve">PARACETAMOL - 500MG</v>
          </cell>
          <cell r="D4338" t="str">
            <v xml:space="preserve">PARACETAMOL - 500MG</v>
          </cell>
          <cell r="E4338" t="str">
            <v xml:space="preserve">PRATI DONADUZZI</v>
          </cell>
          <cell r="F4338" t="n">
            <v>1</v>
          </cell>
          <cell r="G4338" t="str">
            <v>COM</v>
          </cell>
          <cell r="H4338" t="str">
            <v>NÃO</v>
          </cell>
          <cell r="I4338" t="n">
            <v>0.38849467153177125</v>
          </cell>
        </row>
        <row r="4339">
          <cell r="A4339" t="n">
            <v>90141067</v>
          </cell>
          <cell r="B4339" t="n">
            <v>20</v>
          </cell>
          <cell r="C4339" t="str">
            <v xml:space="preserve">DEXAMETASONA+SULFATO DE NEOMICINA SOL. OFT. FR. GTS. X 5 ML</v>
          </cell>
          <cell r="D4339" t="str">
            <v xml:space="preserve">DECADRON SOL. OFT. FR. GTS. X 5 ML</v>
          </cell>
          <cell r="E4339" t="str">
            <v xml:space="preserve">ACHÉ LABORATÓRIOS FARMACÊUTICO</v>
          </cell>
          <cell r="F4339" t="n">
            <v>100</v>
          </cell>
          <cell r="G4339" t="str">
            <v>GTS</v>
          </cell>
          <cell r="H4339" t="str">
            <v>SIM</v>
          </cell>
          <cell r="I4339" t="n">
            <v>0.097111393105144134</v>
          </cell>
        </row>
        <row r="4340">
          <cell r="A4340" t="n">
            <v>90124871</v>
          </cell>
          <cell r="B4340" t="n">
            <v>20</v>
          </cell>
          <cell r="C4340" t="str">
            <v xml:space="preserve">CLORIDRATO DE IMIPRAMINA - 25MG</v>
          </cell>
          <cell r="D4340" t="str">
            <v xml:space="preserve">UNI IMIPRAX - 25MG</v>
          </cell>
          <cell r="E4340" t="str">
            <v xml:space="preserve">UNIAO QUIMICA</v>
          </cell>
          <cell r="F4340" t="n">
            <v>1</v>
          </cell>
          <cell r="G4340" t="str">
            <v>COM</v>
          </cell>
          <cell r="H4340" t="str">
            <v>NÃO</v>
          </cell>
          <cell r="I4340" t="n">
            <v>0.36119059403892234</v>
          </cell>
        </row>
        <row r="4341">
          <cell r="A4341" t="n">
            <v>92470475</v>
          </cell>
          <cell r="B4341" t="n">
            <v>20</v>
          </cell>
          <cell r="C4341" t="str">
            <v xml:space="preserve">CLORIDRATO DE METFORMINA 500 MG CX. 30 CP. REV.</v>
          </cell>
          <cell r="D4341" t="str">
            <v xml:space="preserve">CLORIDRATO DE METFORMINA 500 MG CX. 30 CP. REV.</v>
          </cell>
          <cell r="E4341" t="str">
            <v>BRAINFARMA</v>
          </cell>
          <cell r="F4341" t="n">
            <v>1</v>
          </cell>
          <cell r="G4341" t="str">
            <v>COM</v>
          </cell>
          <cell r="H4341" t="str">
            <v>NÃO</v>
          </cell>
          <cell r="I4341" t="n">
            <v>0.34724624712601487</v>
          </cell>
        </row>
        <row r="4342">
          <cell r="A4342" t="n">
            <v>90295170</v>
          </cell>
          <cell r="B4342" t="n">
            <v>20</v>
          </cell>
          <cell r="C4342" t="str">
            <v xml:space="preserve">CLORIDRATO DE METFORMINA - 500MG</v>
          </cell>
          <cell r="D4342" t="str">
            <v xml:space="preserve">METFORMIX - 500MG</v>
          </cell>
          <cell r="E4342" t="str">
            <v>NOVARTIS</v>
          </cell>
          <cell r="F4342" t="n">
            <v>1</v>
          </cell>
          <cell r="G4342" t="str">
            <v>COM</v>
          </cell>
          <cell r="H4342" t="str">
            <v>NÃO</v>
          </cell>
          <cell r="I4342" t="n">
            <v>0.3454866551676648</v>
          </cell>
        </row>
        <row r="4343">
          <cell r="A4343" t="n">
            <v>92471080</v>
          </cell>
          <cell r="B4343" t="n">
            <v>20</v>
          </cell>
          <cell r="C4343" t="str">
            <v xml:space="preserve">CLORETO DE BENZALCONIO + SORO FISIOLOGICO H 3% - 60ML</v>
          </cell>
          <cell r="D4343" t="str">
            <v xml:space="preserve">SORINE H 3% - 60ML</v>
          </cell>
          <cell r="E4343" t="str">
            <v xml:space="preserve">ACHÉ LABORATÓRIOS FARMACÊUTICO</v>
          </cell>
          <cell r="F4343" t="n">
            <v>1200</v>
          </cell>
          <cell r="G4343" t="str">
            <v>GTS</v>
          </cell>
          <cell r="H4343" t="str">
            <v>SIM</v>
          </cell>
          <cell r="I4343" t="n">
            <v>0.015694378325526507</v>
          </cell>
        </row>
        <row r="4344">
          <cell r="A4344" t="n">
            <v>90309855</v>
          </cell>
          <cell r="B4344" t="n">
            <v>20</v>
          </cell>
          <cell r="C4344" t="str">
            <v xml:space="preserve">METOCLOPRAMIDA 10 MG CX.100 CP.</v>
          </cell>
          <cell r="D4344" t="str">
            <v xml:space="preserve">NOVOSIL 10 MG CX.100 CP.</v>
          </cell>
          <cell r="E4344" t="str">
            <v>HIPOLABOR</v>
          </cell>
          <cell r="F4344" t="n">
            <v>1</v>
          </cell>
          <cell r="G4344" t="str">
            <v>COM</v>
          </cell>
          <cell r="H4344" t="str">
            <v>NÃO</v>
          </cell>
          <cell r="I4344" t="n">
            <v>0.080938488032167841</v>
          </cell>
        </row>
        <row r="4345">
          <cell r="A4345" t="n">
            <v>90920015</v>
          </cell>
          <cell r="B4345" t="n">
            <v>20</v>
          </cell>
          <cell r="C4345" t="str">
            <v xml:space="preserve">ACETONIDO DE FLUOCINOLONA + SULFATO DE POLIMIXINA B + SULFATO DE NEOMICINA + CLORIDRATO DE LIDOCAINA - 5ML</v>
          </cell>
          <cell r="D4345" t="str">
            <v xml:space="preserve">OTOSYNALAR - 5ML</v>
          </cell>
          <cell r="E4345" t="str">
            <v>ROCHE</v>
          </cell>
          <cell r="F4345" t="n">
            <v>100</v>
          </cell>
          <cell r="G4345" t="str">
            <v>GTS</v>
          </cell>
          <cell r="H4345" t="str">
            <v>SIM</v>
          </cell>
          <cell r="I4345" t="n">
            <v>0.056543518069410124</v>
          </cell>
        </row>
        <row r="4346">
          <cell r="A4346" t="n">
            <v>90221745</v>
          </cell>
          <cell r="B4346" t="n">
            <v>20</v>
          </cell>
          <cell r="C4346" t="str">
            <v xml:space="preserve">HIDRÓXIDO DE ALUMÍNIO 230 MG CX. 30 CP. MAST.</v>
          </cell>
          <cell r="D4346" t="str">
            <v xml:space="preserve">PEPSAMAR 230 MG CX. 30 CP. MAST.</v>
          </cell>
          <cell r="E4346" t="str">
            <v>SANOFI-AVENTIS</v>
          </cell>
          <cell r="F4346" t="n">
            <v>1</v>
          </cell>
          <cell r="G4346" t="str">
            <v xml:space="preserve">COM MST</v>
          </cell>
          <cell r="H4346" t="str">
            <v>NÃO</v>
          </cell>
          <cell r="I4346" t="n">
            <v>0.30881423007435843</v>
          </cell>
        </row>
        <row r="4347">
          <cell r="A4347" t="n">
            <v>90237684</v>
          </cell>
          <cell r="B4347" t="n">
            <v>20</v>
          </cell>
          <cell r="C4347" t="str">
            <v xml:space="preserve">CLORIDRATO DE DILTIAZEM - 30MG</v>
          </cell>
          <cell r="D4347" t="str">
            <v xml:space="preserve">CLORIDRATO DE DILTIAZEM - 30MG</v>
          </cell>
          <cell r="E4347" t="str">
            <v>GERMED</v>
          </cell>
          <cell r="F4347" t="n">
            <v>1</v>
          </cell>
          <cell r="G4347" t="str">
            <v>COM</v>
          </cell>
          <cell r="H4347" t="str">
            <v>NÃO</v>
          </cell>
          <cell r="I4347" t="n">
            <v>0.29663821749666569</v>
          </cell>
        </row>
        <row r="4348">
          <cell r="A4348" t="n">
            <v>92411240</v>
          </cell>
          <cell r="B4348" t="n">
            <v>20</v>
          </cell>
          <cell r="C4348" t="str">
            <v xml:space="preserve">PLANTAGO OVATA FORSK. - 174GRA LAR.</v>
          </cell>
          <cell r="D4348" t="str">
            <v xml:space="preserve">METAMUCIL - 174GRA LAR.</v>
          </cell>
          <cell r="E4348" t="str">
            <v xml:space="preserve">PROCTER &amp; GAMBLE HIGIENE E COS</v>
          </cell>
          <cell r="F4348" t="n">
            <v>174</v>
          </cell>
          <cell r="G4348" t="str">
            <v>G</v>
          </cell>
          <cell r="H4348" t="str">
            <v>SIM</v>
          </cell>
          <cell r="I4348" t="n">
            <v>0.29335680784390483</v>
          </cell>
        </row>
        <row r="4349">
          <cell r="A4349" t="n">
            <v>92391680</v>
          </cell>
          <cell r="B4349" t="n">
            <v>20</v>
          </cell>
          <cell r="C4349" t="str">
            <v xml:space="preserve">FOSFATO TRICALCIO + VITAMINA B12 E D2 + FLUORETO DE SODIO</v>
          </cell>
          <cell r="D4349" t="str">
            <v xml:space="preserve">CALCIGENOL B12 SUSP ORAL 300 ML</v>
          </cell>
          <cell r="E4349" t="str">
            <v>SANOFI-AVENTIS</v>
          </cell>
          <cell r="F4349" t="n">
            <v>300</v>
          </cell>
          <cell r="G4349" t="str">
            <v>ML</v>
          </cell>
          <cell r="H4349" t="str">
            <v>SIM</v>
          </cell>
          <cell r="I4349" t="n">
            <v>0.031407362232679474</v>
          </cell>
        </row>
        <row r="4350">
          <cell r="A4350" t="n">
            <v>90279204</v>
          </cell>
          <cell r="B4350" t="n">
            <v>20</v>
          </cell>
          <cell r="C4350" t="str">
            <v xml:space="preserve">DIPIRONA SÓDICA 500 MG CX. 500 CP.</v>
          </cell>
          <cell r="D4350" t="str">
            <v xml:space="preserve">DIPIRONA SÓDICA 500 MG CX. 500 CP.</v>
          </cell>
          <cell r="E4350" t="str">
            <v xml:space="preserve">PRATI DONADUZZI</v>
          </cell>
          <cell r="F4350" t="n">
            <v>1</v>
          </cell>
          <cell r="G4350" t="str">
            <v>COM</v>
          </cell>
          <cell r="H4350" t="str">
            <v>NÃO</v>
          </cell>
          <cell r="I4350" t="n">
            <v>0.13361508494455432</v>
          </cell>
        </row>
        <row r="4351">
          <cell r="A4351" t="n">
            <v>90226232</v>
          </cell>
          <cell r="B4351" t="n">
            <v>20</v>
          </cell>
          <cell r="C4351" t="str">
            <v xml:space="preserve">DIAZEPAM - 5MG</v>
          </cell>
          <cell r="D4351" t="str">
            <v xml:space="preserve">DIAZEPAM - 5MG</v>
          </cell>
          <cell r="E4351" t="str">
            <v>RANBAXY</v>
          </cell>
          <cell r="F4351" t="n">
            <v>1</v>
          </cell>
          <cell r="G4351" t="str">
            <v>COM</v>
          </cell>
          <cell r="H4351" t="str">
            <v>NÃO</v>
          </cell>
          <cell r="I4351" t="n">
            <v>0.25079782679540097</v>
          </cell>
        </row>
        <row r="4352">
          <cell r="A4352" t="n">
            <v>90215095</v>
          </cell>
          <cell r="B4352" t="n">
            <v>20</v>
          </cell>
          <cell r="C4352" t="str">
            <v xml:space="preserve">SULFATO DE GENTAMICINA - 5ML COL.</v>
          </cell>
          <cell r="D4352" t="str">
            <v xml:space="preserve">GENTAMICINA - 5ML</v>
          </cell>
          <cell r="E4352" t="str">
            <v>ALLERGAN</v>
          </cell>
          <cell r="F4352" t="n">
            <v>100</v>
          </cell>
          <cell r="G4352" t="str">
            <v>GTS</v>
          </cell>
          <cell r="H4352" t="str">
            <v>SIM</v>
          </cell>
          <cell r="I4352" t="n">
            <v>0.079602267677303232</v>
          </cell>
        </row>
        <row r="4353">
          <cell r="A4353" t="n">
            <v>90127447</v>
          </cell>
          <cell r="B4353" t="n">
            <v>20</v>
          </cell>
          <cell r="C4353" t="str">
            <v xml:space="preserve">CLORIDRATO DE METFORMINA 500 MG CX. 60 CP. REV.</v>
          </cell>
          <cell r="D4353" t="str">
            <v xml:space="preserve">CLORIDRATO DE METFORMINA 500 MG CX. 60 CP. REV.</v>
          </cell>
          <cell r="E4353" t="str">
            <v>BIOSINTETICA</v>
          </cell>
          <cell r="F4353" t="n">
            <v>1</v>
          </cell>
          <cell r="G4353" t="str">
            <v>COM</v>
          </cell>
          <cell r="H4353" t="str">
            <v>NÃO</v>
          </cell>
          <cell r="I4353" t="n">
            <v>0.23555414845196551</v>
          </cell>
        </row>
        <row r="4354">
          <cell r="A4354" t="n">
            <v>90279093</v>
          </cell>
          <cell r="B4354" t="n">
            <v>20</v>
          </cell>
          <cell r="C4354" t="str">
            <v xml:space="preserve">CETOPROFENO 1 MGML XPE. FR. VD. X 150 ML + SER. DOS.</v>
          </cell>
          <cell r="D4354" t="str">
            <v xml:space="preserve">PROFENID 1 MGML XPE. FR. VD. X 150 ML + SER. DOS.</v>
          </cell>
          <cell r="E4354" t="str">
            <v>SANOFI-AVENTIS</v>
          </cell>
          <cell r="F4354" t="n">
            <v>150</v>
          </cell>
          <cell r="G4354" t="str">
            <v>ML</v>
          </cell>
          <cell r="H4354" t="str">
            <v>SIM</v>
          </cell>
          <cell r="I4354" t="n">
            <v>0.11331936714532172</v>
          </cell>
        </row>
        <row r="4355">
          <cell r="A4355" t="n">
            <v>92383882</v>
          </cell>
          <cell r="B4355" t="n">
            <v>20</v>
          </cell>
          <cell r="C4355" t="str">
            <v xml:space="preserve">CINARIZINA - 25MG</v>
          </cell>
          <cell r="D4355" t="str">
            <v xml:space="preserve">ANTIGERON - 25MG</v>
          </cell>
          <cell r="E4355" t="str">
            <v>FARMASA</v>
          </cell>
          <cell r="F4355" t="n">
            <v>1</v>
          </cell>
          <cell r="G4355" t="str">
            <v>COM</v>
          </cell>
          <cell r="H4355" t="str">
            <v>NÃO</v>
          </cell>
          <cell r="I4355" t="n">
            <v>0.18844726645508988</v>
          </cell>
        </row>
        <row r="4356">
          <cell r="A4356" t="n">
            <v>90279263</v>
          </cell>
          <cell r="B4356" t="n">
            <v>20</v>
          </cell>
          <cell r="C4356" t="str">
            <v>PARACETAMOL</v>
          </cell>
          <cell r="D4356" t="str">
            <v xml:space="preserve">PARACETAMOL 750 MG CX. BL.AL.  480 CP. REV.</v>
          </cell>
          <cell r="E4356" t="str">
            <v xml:space="preserve">PRATI DONADUZZI</v>
          </cell>
          <cell r="F4356" t="n">
            <v>1</v>
          </cell>
          <cell r="G4356" t="str">
            <v>COM</v>
          </cell>
          <cell r="H4356" t="str">
            <v>NÃO</v>
          </cell>
          <cell r="I4356" t="n">
            <v>0.17846132672795906</v>
          </cell>
        </row>
        <row r="4357">
          <cell r="A4357" t="n">
            <v>90279379</v>
          </cell>
          <cell r="B4357" t="n">
            <v>20</v>
          </cell>
          <cell r="C4357" t="str">
            <v xml:space="preserve">HIDROCLOROTIAZIDA - 25MG (HOSP)</v>
          </cell>
          <cell r="D4357" t="str">
            <v xml:space="preserve">HIDROCLOROTIAZIDA - 25MG (HOSP)</v>
          </cell>
          <cell r="E4357" t="str">
            <v xml:space="preserve">PRATI DONADUZZI</v>
          </cell>
          <cell r="F4357" t="n">
            <v>1</v>
          </cell>
          <cell r="G4357" t="str">
            <v>COM</v>
          </cell>
          <cell r="H4357" t="str">
            <v>NÃO</v>
          </cell>
          <cell r="I4357" t="n">
            <v>0.15943360511520199</v>
          </cell>
        </row>
        <row r="4358">
          <cell r="A4358" t="n">
            <v>92403182</v>
          </cell>
          <cell r="B4358" t="n">
            <v>20</v>
          </cell>
          <cell r="C4358" t="str">
            <v xml:space="preserve">HIDROXIDO DE ALUMINIO - 150ML SUSP.</v>
          </cell>
          <cell r="D4358" t="str">
            <v xml:space="preserve">HIDROXIDO DE ALUMINIO - 150ML</v>
          </cell>
          <cell r="E4358" t="str">
            <v xml:space="preserve">PRATI DONADUZZI</v>
          </cell>
          <cell r="F4358" t="n">
            <v>150</v>
          </cell>
          <cell r="G4358" t="str">
            <v>ML</v>
          </cell>
          <cell r="H4358" t="str">
            <v>SIM</v>
          </cell>
          <cell r="I4358" t="n">
            <v>0.015702122111249297</v>
          </cell>
        </row>
        <row r="4359">
          <cell r="A4359" t="n">
            <v>90204484</v>
          </cell>
          <cell r="B4359" t="n">
            <v>20</v>
          </cell>
          <cell r="C4359" t="str">
            <v xml:space="preserve">SULFATO DE TERBUTALINA</v>
          </cell>
          <cell r="D4359" t="str">
            <v xml:space="preserve">BRICANYL 0,3 MGML XPE.FR. VD. X 100 ML</v>
          </cell>
          <cell r="E4359" t="str">
            <v>ASTRAZENECA</v>
          </cell>
          <cell r="F4359" t="n">
            <v>100</v>
          </cell>
          <cell r="G4359" t="str">
            <v>ML</v>
          </cell>
          <cell r="H4359" t="str">
            <v>SIM</v>
          </cell>
          <cell r="I4359" t="n">
            <v>0.14134262584335289</v>
          </cell>
        </row>
        <row r="4360">
          <cell r="A4360" t="n">
            <v>92463380</v>
          </cell>
          <cell r="B4360" t="n">
            <v>20</v>
          </cell>
          <cell r="C4360" t="str">
            <v xml:space="preserve">PARACETAMOL 750 MG CX. 480 CP. REV.</v>
          </cell>
          <cell r="D4360" t="str">
            <v xml:space="preserve">PARACETAMOL 750 MG CX. 480 CP. REV.</v>
          </cell>
          <cell r="E4360" t="str">
            <v xml:space="preserve">PRATI DONADUZZI</v>
          </cell>
          <cell r="F4360" t="n">
            <v>1</v>
          </cell>
          <cell r="G4360" t="str">
            <v>COM</v>
          </cell>
          <cell r="H4360" t="str">
            <v>NÃO</v>
          </cell>
          <cell r="I4360" t="n">
            <v>0.13384599504596931</v>
          </cell>
        </row>
        <row r="4361">
          <cell r="A4361" t="n">
            <v>92464467</v>
          </cell>
          <cell r="B4361" t="n">
            <v>20</v>
          </cell>
          <cell r="C4361" t="str">
            <v xml:space="preserve">CLORIDRATO DE BROMEXINA 0,8 MGML XPE FR. X 120 ML</v>
          </cell>
          <cell r="D4361" t="str">
            <v xml:space="preserve">CLARUS 0,8 MGML XPE FR. X 120 ML</v>
          </cell>
          <cell r="E4361" t="str">
            <v>JOSPER</v>
          </cell>
          <cell r="F4361" t="n">
            <v>120</v>
          </cell>
          <cell r="G4361" t="str">
            <v>ML</v>
          </cell>
          <cell r="H4361" t="str">
            <v>SIM</v>
          </cell>
          <cell r="I4361" t="n">
            <v>0.12563151097005992</v>
          </cell>
        </row>
        <row r="4362">
          <cell r="A4362" t="n">
            <v>92405274</v>
          </cell>
          <cell r="B4362" t="n">
            <v>20</v>
          </cell>
          <cell r="C4362" t="str">
            <v xml:space="preserve">INSULINA LISPRO 100 UIML SOL. INJ. CX. 2 CARP. X 3 ML</v>
          </cell>
          <cell r="D4362" t="str">
            <v xml:space="preserve">HUMALOG 100 UIML SOL. INJ. CX. 2 CARP. X 3 ML</v>
          </cell>
          <cell r="E4362" t="str">
            <v xml:space="preserve">ELI LILLY DO BRASIL LTDA</v>
          </cell>
          <cell r="F4362" t="n">
            <v>300</v>
          </cell>
          <cell r="G4362" t="str">
            <v>UI</v>
          </cell>
          <cell r="H4362" t="str">
            <v>SIM</v>
          </cell>
          <cell r="I4362" t="n">
            <v>0.12562663983056271</v>
          </cell>
        </row>
        <row r="4363">
          <cell r="A4363" t="n">
            <v>92377378</v>
          </cell>
          <cell r="B4363" t="n">
            <v>20</v>
          </cell>
          <cell r="C4363" t="str">
            <v xml:space="preserve">DEXAMETASONA - 120ML ELIXIR</v>
          </cell>
          <cell r="D4363" t="str">
            <v xml:space="preserve">DEXAMETASONA - 120ML</v>
          </cell>
          <cell r="E4363" t="str">
            <v xml:space="preserve">NEO QUIMICA</v>
          </cell>
          <cell r="F4363" t="n">
            <v>120</v>
          </cell>
          <cell r="G4363" t="str">
            <v>ML</v>
          </cell>
          <cell r="H4363" t="str">
            <v>SIM</v>
          </cell>
          <cell r="I4363" t="n">
            <v>0.080942405103801227</v>
          </cell>
        </row>
        <row r="4364">
          <cell r="A4364" t="n">
            <v>90122631</v>
          </cell>
          <cell r="B4364" t="n">
            <v>20</v>
          </cell>
          <cell r="C4364" t="str">
            <v xml:space="preserve">CLORIDRATO DE BENZIDAMINA</v>
          </cell>
          <cell r="D4364" t="str">
            <v xml:space="preserve">BENZITRAT 1,5 MGML COLUTÓRIO FR. PLÁST. X 150 ML</v>
          </cell>
          <cell r="E4364" t="str">
            <v xml:space="preserve">UNIAO QUIMICA</v>
          </cell>
          <cell r="F4364" t="n">
            <v>150</v>
          </cell>
          <cell r="G4364" t="str">
            <v>ML</v>
          </cell>
          <cell r="H4364" t="str">
            <v>SIM</v>
          </cell>
          <cell r="I4364" t="n">
            <v>0.078519694356287459</v>
          </cell>
        </row>
        <row r="4365">
          <cell r="A4365" t="n">
            <v>92454364</v>
          </cell>
          <cell r="B4365" t="n">
            <v>20</v>
          </cell>
          <cell r="C4365" t="str">
            <v xml:space="preserve">DICLOFENACO RESINATO - 15MG20ML</v>
          </cell>
          <cell r="D4365" t="str">
            <v xml:space="preserve">DICLOFENACO RESINATO -15MG20ML</v>
          </cell>
          <cell r="E4365" t="str">
            <v>BIOSINTETICA</v>
          </cell>
          <cell r="F4365" t="n">
            <v>400</v>
          </cell>
          <cell r="G4365" t="str">
            <v>GTS</v>
          </cell>
          <cell r="H4365" t="str">
            <v>SIM</v>
          </cell>
          <cell r="I4365" t="n">
            <v>0.026145856700253513</v>
          </cell>
        </row>
        <row r="4366">
          <cell r="A4366" t="n">
            <v>92469000</v>
          </cell>
          <cell r="B4366" t="n">
            <v>20</v>
          </cell>
          <cell r="C4366" t="str">
            <v xml:space="preserve">BROMETO DE N-BUTILESCOPOLAMINA + DIPIRONA - 10ML SOL.</v>
          </cell>
          <cell r="D4366" t="str">
            <v xml:space="preserve">BROMETO DE N-BUTILESCOPOLAMINA + DIPIRONA - 10ML SOL.</v>
          </cell>
          <cell r="E4366" t="str">
            <v xml:space="preserve">PRATI DONADUZZI</v>
          </cell>
          <cell r="F4366" t="n">
            <v>200</v>
          </cell>
          <cell r="G4366" t="str">
            <v>GTS</v>
          </cell>
          <cell r="H4366" t="str">
            <v>SIM</v>
          </cell>
          <cell r="I4366" t="n">
            <v>0.015693461245594252</v>
          </cell>
        </row>
        <row r="4367">
          <cell r="A4367" t="n">
            <v>90020685</v>
          </cell>
          <cell r="B4367" t="n">
            <v>20</v>
          </cell>
          <cell r="C4367" t="str">
            <v xml:space="preserve">LUGOL  FORTE</v>
          </cell>
          <cell r="D4367" t="str">
            <v xml:space="preserve">LUGOL  FORTE</v>
          </cell>
          <cell r="E4367" t="str">
            <v>MANIPULADO</v>
          </cell>
          <cell r="F4367" t="n">
            <v>20</v>
          </cell>
          <cell r="G4367" t="str">
            <v>ML</v>
          </cell>
          <cell r="H4367" t="str">
            <v>SIM</v>
          </cell>
          <cell r="I4367" t="n">
            <v>0.2983748385538923</v>
          </cell>
        </row>
        <row r="4368">
          <cell r="A4368" t="n">
            <v>92368271</v>
          </cell>
          <cell r="B4368" t="n">
            <v>20</v>
          </cell>
          <cell r="C4368" t="str">
            <v xml:space="preserve">CLORIDRATO DE AMBROXOL - 120ML AD.</v>
          </cell>
          <cell r="D4368" t="str">
            <v xml:space="preserve">CLORIDRATO DE AMBROXOL - 120ML</v>
          </cell>
          <cell r="E4368" t="str">
            <v xml:space="preserve">PRATI DONADUZZI</v>
          </cell>
          <cell r="F4368" t="n">
            <v>120</v>
          </cell>
          <cell r="G4368" t="str">
            <v>ML</v>
          </cell>
          <cell r="H4368" t="str">
            <v>SIM</v>
          </cell>
          <cell r="I4368" t="n">
            <v>0.17785729408928894</v>
          </cell>
        </row>
        <row r="4369">
          <cell r="A4369" t="n">
            <v>90196589</v>
          </cell>
          <cell r="B4369" t="n">
            <v>20</v>
          </cell>
          <cell r="C4369" t="str">
            <v xml:space="preserve">CLORIDRATO DE ETILEFRINA 7,5 MGML SOL. ORAL FR. VD. GTS. X 20 ML</v>
          </cell>
          <cell r="D4369" t="str">
            <v xml:space="preserve">EFORTIL 7,5 MGML SOL. ORAL FR. VD. GTS. X 20 ML</v>
          </cell>
          <cell r="E4369" t="str">
            <v xml:space="preserve">BOEHRINGER INGELHEIM</v>
          </cell>
          <cell r="F4369" t="n">
            <v>400</v>
          </cell>
          <cell r="G4369" t="str">
            <v>GTS</v>
          </cell>
          <cell r="H4369" t="str">
            <v>SIM</v>
          </cell>
          <cell r="I4369" t="n">
            <v>0.01570393887125749</v>
          </cell>
        </row>
        <row r="4370">
          <cell r="A4370" t="n">
            <v>90147162</v>
          </cell>
          <cell r="B4370" t="n">
            <v>20</v>
          </cell>
          <cell r="C4370" t="str">
            <v>ACETILCISTEÍNA</v>
          </cell>
          <cell r="D4370" t="str">
            <v xml:space="preserve">FLUITEÍNA 200 MG  GRAN. CX. 16 ENV. X 5 G</v>
          </cell>
          <cell r="E4370" t="str">
            <v xml:space="preserve">EMS SA</v>
          </cell>
          <cell r="F4370" t="n">
            <v>1</v>
          </cell>
          <cell r="G4370" t="str">
            <v>UN</v>
          </cell>
          <cell r="H4370" t="str">
            <v>NÃO</v>
          </cell>
          <cell r="I4370" t="n">
            <v>1.4859260000000001</v>
          </cell>
        </row>
        <row r="4371">
          <cell r="A4371" t="n">
            <v>92389538</v>
          </cell>
          <cell r="B4371" t="n">
            <v>20</v>
          </cell>
          <cell r="C4371" t="str">
            <v xml:space="preserve">BETAMETASONA - 5MG</v>
          </cell>
          <cell r="D4371" t="str">
            <v xml:space="preserve">BETROSPAN - 5MG</v>
          </cell>
          <cell r="E4371" t="str">
            <v>LEGRAND</v>
          </cell>
          <cell r="F4371" t="n">
            <v>1</v>
          </cell>
          <cell r="G4371" t="str">
            <v>AMP</v>
          </cell>
          <cell r="H4371" t="str">
            <v>NÃO</v>
          </cell>
          <cell r="I4371" t="n">
            <v>14.117841045260487</v>
          </cell>
        </row>
        <row r="4372">
          <cell r="A4372" t="n">
            <v>90122879</v>
          </cell>
          <cell r="B4372" t="n">
            <v>20</v>
          </cell>
          <cell r="C4372" t="str">
            <v xml:space="preserve">CARBOCISTEÍNA 20 MGML XPE. FR. PLÁST. X 100 ML</v>
          </cell>
          <cell r="D4372" t="str">
            <v xml:space="preserve">MUCOFAN 20 MGML XPE. FR. PLÁST. X 100 ML</v>
          </cell>
          <cell r="E4372" t="str">
            <v xml:space="preserve">UNIAO QUIMICA</v>
          </cell>
          <cell r="F4372" t="n">
            <v>100</v>
          </cell>
          <cell r="G4372" t="str">
            <v>ML</v>
          </cell>
          <cell r="H4372" t="str">
            <v>SIM</v>
          </cell>
          <cell r="I4372" t="n">
            <v>0.121979</v>
          </cell>
        </row>
        <row r="4373">
          <cell r="A4373" t="n">
            <v>90122860</v>
          </cell>
          <cell r="B4373" t="n">
            <v>20</v>
          </cell>
          <cell r="C4373" t="str">
            <v xml:space="preserve">CARBOCISTEÍNA 50 MGML XPE. FR. PLÁST. X 100 ML</v>
          </cell>
          <cell r="D4373" t="str">
            <v xml:space="preserve">MUCOFAN 50 MGML XPE. FR. PLÁST. X 100 ML</v>
          </cell>
          <cell r="E4373" t="str">
            <v xml:space="preserve">UNIAO QUIMICA</v>
          </cell>
          <cell r="F4373" t="n">
            <v>100</v>
          </cell>
          <cell r="G4373" t="str">
            <v>ML</v>
          </cell>
          <cell r="H4373" t="str">
            <v>SIM</v>
          </cell>
          <cell r="I4373" t="n">
            <v>0.177424</v>
          </cell>
        </row>
        <row r="4374">
          <cell r="A4374" t="n">
            <v>90309839</v>
          </cell>
          <cell r="B4374" t="n">
            <v>20</v>
          </cell>
          <cell r="C4374" t="str">
            <v xml:space="preserve">CLORIDRATO DE DONEPEZILA 5 MG CX. 30 CP. REV.</v>
          </cell>
          <cell r="D4374" t="str">
            <v xml:space="preserve">EPÉZ 5 MG CX. 30 CP. REV.</v>
          </cell>
          <cell r="E4374" t="str">
            <v xml:space="preserve">TORRENT DO BRASIL</v>
          </cell>
          <cell r="F4374" t="n">
            <v>1</v>
          </cell>
          <cell r="G4374" t="str">
            <v>COM</v>
          </cell>
          <cell r="H4374" t="str">
            <v>NÃO</v>
          </cell>
          <cell r="I4374" t="n">
            <v>0.34375899999999998</v>
          </cell>
        </row>
        <row r="4375">
          <cell r="A4375" t="n">
            <v>92460526</v>
          </cell>
          <cell r="B4375" t="n">
            <v>20</v>
          </cell>
          <cell r="C4375" t="str">
            <v xml:space="preserve">HEDERA HELIX (HERA) XPE - 100ML</v>
          </cell>
          <cell r="D4375" t="str">
            <v xml:space="preserve">ABRILAR XPE - 100ML</v>
          </cell>
          <cell r="E4375" t="str">
            <v>FARMOQUIMICA</v>
          </cell>
          <cell r="F4375" t="n">
            <v>100</v>
          </cell>
          <cell r="G4375" t="str">
            <v>ML</v>
          </cell>
          <cell r="H4375" t="str">
            <v>SIM</v>
          </cell>
          <cell r="I4375" t="n">
            <v>1.009099</v>
          </cell>
        </row>
        <row r="4376">
          <cell r="A4376" t="n">
            <v>90232496</v>
          </cell>
          <cell r="B4376" t="n">
            <v>20</v>
          </cell>
          <cell r="C4376" t="str">
            <v xml:space="preserve">INDAPAMIDA SR - 1,5MG</v>
          </cell>
          <cell r="D4376" t="str">
            <v xml:space="preserve">INDAPEN SR - 1,5MG</v>
          </cell>
          <cell r="E4376" t="str">
            <v xml:space="preserve">TORRENT DO BRASIL</v>
          </cell>
          <cell r="F4376" t="n">
            <v>1</v>
          </cell>
          <cell r="G4376" t="str">
            <v>COM</v>
          </cell>
          <cell r="H4376" t="str">
            <v>NÃO</v>
          </cell>
          <cell r="I4376" t="n">
            <v>0.077623000000000011</v>
          </cell>
        </row>
        <row r="4377">
          <cell r="A4377" t="n">
            <v>92404065</v>
          </cell>
          <cell r="B4377" t="n">
            <v>20</v>
          </cell>
          <cell r="C4377" t="str">
            <v xml:space="preserve">LORATADINA - 10MG</v>
          </cell>
          <cell r="D4377" t="str">
            <v xml:space="preserve">HISTADIN - 10MG</v>
          </cell>
          <cell r="E4377" t="str">
            <v xml:space="preserve">UNIAO QUIMICA</v>
          </cell>
          <cell r="F4377" t="n">
            <v>1</v>
          </cell>
          <cell r="G4377" t="str">
            <v>COM</v>
          </cell>
          <cell r="H4377" t="str">
            <v>NÃO</v>
          </cell>
          <cell r="I4377" t="n">
            <v>1.131078</v>
          </cell>
        </row>
        <row r="4378">
          <cell r="A4378" t="n">
            <v>90287037</v>
          </cell>
          <cell r="B4378" t="n">
            <v>20</v>
          </cell>
          <cell r="C4378" t="str">
            <v xml:space="preserve">LOSARTANA POTÁSSICA+ANLODIPINO</v>
          </cell>
          <cell r="D4378" t="str">
            <v xml:space="preserve">BRANTA 50 MG + 5 MG CX. 30 CP. REV.</v>
          </cell>
          <cell r="E4378" t="str">
            <v xml:space="preserve">TORRENT DO BRASIL</v>
          </cell>
          <cell r="F4378" t="n">
            <v>1</v>
          </cell>
          <cell r="G4378" t="str">
            <v>COM</v>
          </cell>
          <cell r="H4378" t="str">
            <v>NÃO</v>
          </cell>
          <cell r="I4378" t="n">
            <v>0.34375899999999998</v>
          </cell>
        </row>
        <row r="4379">
          <cell r="A4379" t="n">
            <v>92421601</v>
          </cell>
          <cell r="B4379" t="n">
            <v>20</v>
          </cell>
          <cell r="C4379" t="str">
            <v xml:space="preserve">PROPOFOL - 10MG  20ML</v>
          </cell>
          <cell r="D4379" t="str">
            <v xml:space="preserve">PROFOLEN - 10MG  20ML</v>
          </cell>
          <cell r="E4379" t="str">
            <v>BLAUSIEGEL</v>
          </cell>
          <cell r="F4379" t="n">
            <v>1</v>
          </cell>
          <cell r="G4379" t="str">
            <v>AMP</v>
          </cell>
          <cell r="H4379" t="str">
            <v>NÃO</v>
          </cell>
          <cell r="I4379" t="n">
            <v>49.953481742857157</v>
          </cell>
        </row>
        <row r="4380">
          <cell r="A4380" t="n">
            <v>90406826</v>
          </cell>
          <cell r="B4380" t="str">
            <v>00</v>
          </cell>
          <cell r="C4380" t="str">
            <v xml:space="preserve">CEFTAZIDIMA PENTAIDRATADA,  AVIBACTAM SÓDICO 2000 MG + 500 MG PO SOL INFUS CT FA VD TRANS X 10</v>
          </cell>
          <cell r="D4380" t="str">
            <v xml:space="preserve">TORGENA 2000 MG + 500 MG PO SOL INFUS CT FA VD TRANS X 10</v>
          </cell>
          <cell r="E4380" t="str">
            <v xml:space="preserve">WYETH INDÚSTRIA FARMACÊUTICA LTDA</v>
          </cell>
          <cell r="F4380" t="n">
            <v>1</v>
          </cell>
          <cell r="G4380" t="str">
            <v>FA</v>
          </cell>
          <cell r="H4380" t="str">
            <v>NÃO</v>
          </cell>
          <cell r="I4380" t="n">
            <v>739.58102326304822</v>
          </cell>
        </row>
        <row r="4381">
          <cell r="A4381" t="n">
            <v>90373944</v>
          </cell>
          <cell r="B4381" t="n">
            <v>20</v>
          </cell>
          <cell r="C4381" t="str">
            <v xml:space="preserve">IDARUCIZUMABE 50 MG/ML SOL INJ FA X 50 ML</v>
          </cell>
          <cell r="D4381" t="str">
            <v xml:space="preserve">PRAXBIND 50 MG/ML SOL INJ FA X 50 ML</v>
          </cell>
          <cell r="E4381" t="str">
            <v>BOEHRINGER</v>
          </cell>
          <cell r="F4381" t="n">
            <v>1</v>
          </cell>
          <cell r="G4381" t="str">
            <v>FA</v>
          </cell>
          <cell r="H4381" t="str">
            <v>NÃO</v>
          </cell>
          <cell r="I4381" t="n">
            <v>6026.4818751509674</v>
          </cell>
        </row>
        <row r="4382">
          <cell r="A4382" t="n">
            <v>90336330</v>
          </cell>
          <cell r="B4382" t="str">
            <v>00</v>
          </cell>
          <cell r="C4382" t="str">
            <v xml:space="preserve">LINEZOLIDA 2 MG/ML SOL INJ X BOLS X 300 ML</v>
          </cell>
          <cell r="D4382" t="str">
            <v xml:space="preserve">LINEZOLIDA 2 MG/ML SOL INJ X BOLS X 300 ML</v>
          </cell>
          <cell r="E4382" t="str">
            <v>EUROFARMA</v>
          </cell>
          <cell r="F4382" t="n">
            <v>1</v>
          </cell>
          <cell r="G4382" t="str">
            <v>BOLS</v>
          </cell>
          <cell r="H4382" t="str">
            <v>NÃO</v>
          </cell>
          <cell r="I4382" t="n">
            <v>112.0603875252027</v>
          </cell>
        </row>
        <row r="4383">
          <cell r="A4383" t="n">
            <v>94370826</v>
          </cell>
          <cell r="B4383" t="n">
            <v>20</v>
          </cell>
          <cell r="C4383" t="str">
            <v xml:space="preserve"> INSUMO RADIOATIVO DE CINTILOGRAFIA DE PERFUSAO CEREBRAL PARA AVALIACAO DO TRANSPORTE DE DOPAMINA.</v>
          </cell>
          <cell r="D4383" t="str">
            <v xml:space="preserve">NERVOSO IN VIVO - CINTILOGRAFIA DE PERF. CEREBRAL P/ AVALIAÇÃO DOS TRANSP. DE DOPAMINA</v>
          </cell>
          <cell r="E4383" t="str">
            <v>SBMN</v>
          </cell>
          <cell r="F4383" t="n">
            <v>1</v>
          </cell>
          <cell r="G4383" t="str">
            <v>UN</v>
          </cell>
          <cell r="H4383" t="str">
            <v>NÃO</v>
          </cell>
          <cell r="I4383" t="n">
            <v>3279.0479228183999</v>
          </cell>
        </row>
        <row r="4384">
          <cell r="A4384" t="n">
            <v>90384997</v>
          </cell>
          <cell r="B4384" t="str">
            <v>00</v>
          </cell>
          <cell r="C4384" t="str">
            <v xml:space="preserve">SACUBITRIL+VALSARTANA SODICA HIDRATADA 24 MG + 26 MG COM REV CT BL AL AL X 28</v>
          </cell>
          <cell r="D4384" t="str">
            <v xml:space="preserve">ENTRESTO 24 MG + 26 MG COM REV CT BL AL AL X 28CP</v>
          </cell>
          <cell r="E4384" t="str">
            <v xml:space="preserve">NOVARTIS BIOCIENCIAS S.A</v>
          </cell>
          <cell r="F4384" t="n">
            <v>1</v>
          </cell>
          <cell r="G4384" t="str">
            <v>COM</v>
          </cell>
          <cell r="H4384" t="str">
            <v>NÃO</v>
          </cell>
          <cell r="I4384" t="n">
            <v>4.3341781652921565</v>
          </cell>
        </row>
        <row r="4385">
          <cell r="A4385" t="n">
            <v>96546573</v>
          </cell>
          <cell r="B4385" t="str">
            <v>00</v>
          </cell>
          <cell r="C4385" t="str">
            <v xml:space="preserve">SACUBITRIL+VALSARTANA SODICA HIDRATADA 49 MG + 51 MG COM REV CT BL AL AL X 60</v>
          </cell>
          <cell r="D4385" t="str">
            <v xml:space="preserve">ENTRESTO 49 MG + 51 MG COM REV CT BL AL AL X 60CP</v>
          </cell>
          <cell r="E4385" t="str">
            <v xml:space="preserve">NOVARTIS BIOCIENCIAS S.A</v>
          </cell>
          <cell r="F4385" t="n">
            <v>1</v>
          </cell>
          <cell r="G4385" t="str">
            <v>COM</v>
          </cell>
          <cell r="H4385" t="str">
            <v>NÃO</v>
          </cell>
          <cell r="I4385" t="n">
            <v>4.3341781652921565</v>
          </cell>
        </row>
        <row r="4386">
          <cell r="A4386" t="n">
            <v>90385039</v>
          </cell>
          <cell r="B4386" t="str">
            <v>00</v>
          </cell>
          <cell r="C4386" t="str">
            <v xml:space="preserve">SACUBITRIL+VALSARTANA SODICA HIDRATADA 97 MG + 103 MG COM REV CT BL AL AL X 60</v>
          </cell>
          <cell r="D4386" t="str">
            <v xml:space="preserve">ENTRESTO 97 MG + 103 MG COM REV CT BL AL AL X 60CP</v>
          </cell>
          <cell r="E4386" t="str">
            <v xml:space="preserve">NOVARTIS BIOCIENCIAS S.A</v>
          </cell>
          <cell r="F4386" t="n">
            <v>1</v>
          </cell>
          <cell r="G4386" t="str">
            <v>COM</v>
          </cell>
          <cell r="H4386" t="str">
            <v>NÃO</v>
          </cell>
          <cell r="I4386" t="n">
            <v>4.3341781652921565</v>
          </cell>
        </row>
        <row r="4387">
          <cell r="A4387" t="n">
            <v>96546590</v>
          </cell>
          <cell r="B4387" t="str">
            <v>00</v>
          </cell>
          <cell r="C4387" t="str">
            <v xml:space="preserve">Solução de Citrato de Sódio 4% bolsa 3000mL</v>
          </cell>
          <cell r="D4387" t="str">
            <v xml:space="preserve">Solução de Citrato de Sódio 4% bolsa 3000mL</v>
          </cell>
          <cell r="E4387" t="str">
            <v>MAGISTRAL</v>
          </cell>
          <cell r="F4387" t="n">
            <v>1</v>
          </cell>
          <cell r="G4387" t="str">
            <v>bolsa</v>
          </cell>
          <cell r="H4387" t="str">
            <v>NÃO</v>
          </cell>
          <cell r="I4387" t="n">
            <v>364.73184748</v>
          </cell>
        </row>
        <row r="4388">
          <cell r="A4388" t="n">
            <v>90219554</v>
          </cell>
          <cell r="B4388" t="str">
            <v>00</v>
          </cell>
          <cell r="C4388" t="str">
            <v xml:space="preserve">ALTEPLASE - 20MG</v>
          </cell>
          <cell r="D4388" t="str">
            <v xml:space="preserve">ACTILYSE - 20MG</v>
          </cell>
          <cell r="E4388" t="str">
            <v xml:space="preserve">BOEHRINGER INGELHEIM</v>
          </cell>
          <cell r="F4388" t="n">
            <v>1</v>
          </cell>
          <cell r="G4388" t="str">
            <v>FA</v>
          </cell>
          <cell r="H4388" t="str">
            <v>NÃO</v>
          </cell>
          <cell r="I4388" t="n">
            <v>911.82961870000008</v>
          </cell>
        </row>
        <row r="4389">
          <cell r="A4389" t="n">
            <v>96546611</v>
          </cell>
          <cell r="B4389" t="n">
            <v>20</v>
          </cell>
          <cell r="C4389" t="str">
            <v xml:space="preserve">NPT PEDIATRICA MASTER NPPED 1ML</v>
          </cell>
          <cell r="D4389" t="str">
            <v xml:space="preserve">NPT PEDIATRICA MASTER NPPED 1ML</v>
          </cell>
          <cell r="E4389" t="str">
            <v>CEQNEP</v>
          </cell>
          <cell r="F4389" t="n">
            <v>1</v>
          </cell>
          <cell r="G4389" t="str">
            <v>ML</v>
          </cell>
          <cell r="H4389" t="str">
            <v>NÃO</v>
          </cell>
          <cell r="I4389" t="n">
            <v>0.87</v>
          </cell>
        </row>
        <row r="4390">
          <cell r="A4390" t="n">
            <v>90251741</v>
          </cell>
          <cell r="B4390" t="str">
            <v>00</v>
          </cell>
          <cell r="C4390" t="str">
            <v xml:space="preserve">ABATACEPTE - 250MG</v>
          </cell>
          <cell r="D4390" t="str">
            <v xml:space="preserve">ORENCIA - 250MG</v>
          </cell>
          <cell r="E4390" t="str">
            <v>B-MS</v>
          </cell>
          <cell r="F4390" t="n">
            <v>1</v>
          </cell>
          <cell r="G4390" t="str">
            <v>FA</v>
          </cell>
          <cell r="H4390" t="str">
            <v>NÃO</v>
          </cell>
          <cell r="I4390" t="n">
            <v>1987.0279298999999</v>
          </cell>
        </row>
        <row r="4391">
          <cell r="A4391" t="n">
            <v>96545151</v>
          </cell>
          <cell r="B4391" t="str">
            <v>00</v>
          </cell>
          <cell r="C4391" t="str">
            <v xml:space="preserve">DANTROLENO SÓDICO 20 MG PO LIOF SOL INJ IV CX 12 FA VD TRANS + DIL CX 12 FA VD TRANS X 60 ML</v>
          </cell>
          <cell r="D4391" t="str">
            <v xml:space="preserve">DANTROLEN 20 MG PO LIOF SOL INJ IV CX 12 FA VD TRANS + DIL CX 12 FA VD TRANS X 60 ML</v>
          </cell>
          <cell r="E4391" t="str">
            <v xml:space="preserve">CRISTÁLIA PRODUTOS QUÍMICOS FARMACÊUTICOS LTDA.</v>
          </cell>
          <cell r="F4391" t="n">
            <v>12</v>
          </cell>
          <cell r="G4391" t="str">
            <v>FA</v>
          </cell>
          <cell r="H4391" t="str">
            <v>SIM</v>
          </cell>
          <cell r="I4391" t="n">
            <v>110.2943495109665</v>
          </cell>
        </row>
        <row r="4392">
          <cell r="A4392" t="n">
            <v>96545143</v>
          </cell>
          <cell r="B4392" t="n">
            <v>20</v>
          </cell>
          <cell r="C4392" t="str">
            <v xml:space="preserve">RISPERIDONA 1 MG/ML SOL OR CT FR VD AMB X 30 ML + SER PLAS DOS </v>
          </cell>
          <cell r="D4392" t="str">
            <v xml:space="preserve">RISPERIDON 1 MG/ML SOL OR CT FR VD AMB X 30 ML + SER PLAS DOS</v>
          </cell>
          <cell r="E4392" t="str">
            <v xml:space="preserve">CRISTÁLIA PRODUTOS QUÍMICOS FARMACÊUTICOS LTDA.</v>
          </cell>
          <cell r="F4392" t="n">
            <v>30</v>
          </cell>
          <cell r="G4392" t="str">
            <v>ML</v>
          </cell>
          <cell r="H4392" t="str">
            <v>SIM</v>
          </cell>
          <cell r="I4392" t="n">
            <v>0.67051081187614137</v>
          </cell>
        </row>
        <row r="4393">
          <cell r="A4393" t="n">
            <v>96006552</v>
          </cell>
          <cell r="B4393" t="str">
            <v>00</v>
          </cell>
          <cell r="C4393" t="str">
            <v xml:space="preserve"> NPT MASTER CENTRAL CLIPIDIO NPCL 1,0L  </v>
          </cell>
          <cell r="D4393" t="str">
            <v xml:space="preserve"> NPT MASTER CENTRAL CLIPIDIO NPCL 1,0L  </v>
          </cell>
          <cell r="E4393" t="str">
            <v xml:space="preserve"> ESSENCIAL MANIPULACOES ESPECIAIS LTDA - ME  </v>
          </cell>
          <cell r="F4393" t="n">
            <v>1</v>
          </cell>
          <cell r="G4393" t="str">
            <v>UN</v>
          </cell>
          <cell r="H4393" t="str">
            <v>NÃO</v>
          </cell>
          <cell r="I4393" t="n">
            <v>408.06396027576159</v>
          </cell>
        </row>
        <row r="4394">
          <cell r="A4394" t="n">
            <v>90224930</v>
          </cell>
          <cell r="B4394" t="n">
            <v>20</v>
          </cell>
          <cell r="C4394" t="str">
            <v xml:space="preserve">ACEBROFILINA - 10MGML XPE ADULTO CX. 50 FR. PLÁST.  X 120 ML + 50 CP. MED.</v>
          </cell>
          <cell r="D4394" t="str">
            <v xml:space="preserve">ACEBROFILINA - 10MGML XPE ADULTO CX. 50 FR. PLÁST.  X 120 ML + 50 CP. MED.</v>
          </cell>
          <cell r="E4394" t="str">
            <v xml:space="preserve">PRATI DONADUZZI</v>
          </cell>
          <cell r="F4394" t="n">
            <v>120</v>
          </cell>
          <cell r="G4394" t="str">
            <v>ML</v>
          </cell>
          <cell r="H4394" t="str">
            <v>SIM</v>
          </cell>
          <cell r="I4394" t="n">
            <v>0.17042554023661446</v>
          </cell>
        </row>
        <row r="4395">
          <cell r="A4395" t="n">
            <v>90255178</v>
          </cell>
          <cell r="B4395" t="n">
            <v>20</v>
          </cell>
          <cell r="C4395" t="str">
            <v xml:space="preserve">ACEBROFILINA - 10MGML XPE ADULTO FR. PLÁST. X 120 ML + CP. MED.</v>
          </cell>
          <cell r="D4395" t="str">
            <v xml:space="preserve">ACEBROFILINA - 10MGML XPE ADULTO FR. PLÁST. X 120 ML + CP. MED.</v>
          </cell>
          <cell r="E4395" t="str">
            <v xml:space="preserve">PRATI DONADUZZI</v>
          </cell>
          <cell r="F4395" t="n">
            <v>120</v>
          </cell>
          <cell r="G4395" t="str">
            <v>ML</v>
          </cell>
          <cell r="H4395" t="str">
            <v>SIM</v>
          </cell>
          <cell r="I4395" t="n">
            <v>0.15703938871257492</v>
          </cell>
        </row>
        <row r="4396">
          <cell r="A4396" t="n">
            <v>90224949</v>
          </cell>
          <cell r="B4396" t="n">
            <v>20</v>
          </cell>
          <cell r="C4396" t="str">
            <v xml:space="preserve">ACEBROFILINA - 10MGML XPE ADULTO FR. VD. X 120 ML + CP. MED.</v>
          </cell>
          <cell r="D4396" t="str">
            <v xml:space="preserve">ACEBROFILINA - 10MGML XPE ADULTO FR. VD. X 120 ML + CP. MED.</v>
          </cell>
          <cell r="E4396" t="str">
            <v xml:space="preserve">PRATI DONADUZZI</v>
          </cell>
          <cell r="F4396" t="n">
            <v>120</v>
          </cell>
          <cell r="G4396" t="str">
            <v>ML</v>
          </cell>
          <cell r="H4396" t="str">
            <v>SIM</v>
          </cell>
          <cell r="I4396" t="n">
            <v>0.18844726645508988</v>
          </cell>
        </row>
        <row r="4397">
          <cell r="A4397" t="n">
            <v>90175468</v>
          </cell>
          <cell r="B4397" t="n">
            <v>20</v>
          </cell>
          <cell r="C4397" t="str">
            <v xml:space="preserve">ACEBROFILINA - 10MGML XPE ADULTO FR. VD. X 120 ML+ CP. MED. X 10 ML</v>
          </cell>
          <cell r="D4397" t="str">
            <v xml:space="preserve">BRONCOLEX - 10MGML XPE ADULTO FR. VD. X 120 ML+ CP. MED. X 10 ML</v>
          </cell>
          <cell r="E4397" t="str">
            <v>LEGRAND</v>
          </cell>
          <cell r="F4397" t="n">
            <v>120</v>
          </cell>
          <cell r="G4397" t="str">
            <v>ML</v>
          </cell>
          <cell r="H4397" t="str">
            <v>SIM</v>
          </cell>
          <cell r="I4397" t="n">
            <v>0.18844726645508988</v>
          </cell>
        </row>
        <row r="4398">
          <cell r="A4398" t="n">
            <v>90255186</v>
          </cell>
          <cell r="B4398" t="n">
            <v>20</v>
          </cell>
          <cell r="C4398" t="str">
            <v xml:space="preserve">ACEBROFILINA - 10MGML. XPE. ADULTO CX. 50 FR. VD. X 120 ML + 50 CP. MED.</v>
          </cell>
          <cell r="D4398" t="str">
            <v xml:space="preserve">ACEBROFILINA - 10MGML. XPE. ADULTO CX. 50 FR. VD. X 120 ML + 50 CP. MED.</v>
          </cell>
          <cell r="E4398" t="str">
            <v xml:space="preserve">PRATI DONADUZZI</v>
          </cell>
          <cell r="F4398" t="n">
            <v>120</v>
          </cell>
          <cell r="G4398" t="str">
            <v>ML</v>
          </cell>
          <cell r="H4398" t="str">
            <v>SIM</v>
          </cell>
          <cell r="I4398" t="n">
            <v>0.078519694356287459</v>
          </cell>
        </row>
        <row r="4399">
          <cell r="A4399" t="n">
            <v>92471374</v>
          </cell>
          <cell r="B4399" t="n">
            <v>20</v>
          </cell>
          <cell r="C4399" t="str">
            <v xml:space="preserve">ACEBROFILINA - 5MGML  120ML PED.</v>
          </cell>
          <cell r="D4399" t="str">
            <v xml:space="preserve">ACEBROFILINA - 5MGML  120ML PED.</v>
          </cell>
          <cell r="E4399" t="str">
            <v>MEDLEY</v>
          </cell>
          <cell r="F4399" t="n">
            <v>120</v>
          </cell>
          <cell r="G4399" t="str">
            <v>ML</v>
          </cell>
          <cell r="H4399" t="str">
            <v>SIM</v>
          </cell>
          <cell r="I4399" t="n">
            <v>0.14565326510874771</v>
          </cell>
        </row>
        <row r="4400">
          <cell r="A4400" t="n">
            <v>90175476</v>
          </cell>
          <cell r="B4400" t="n">
            <v>20</v>
          </cell>
          <cell r="C4400" t="str">
            <v xml:space="preserve">ACEBROFILINA - 5MGML XPE PEDIÁTRICO FR. VD. X 120 ML+ CP. MED. X 10 ML</v>
          </cell>
          <cell r="D4400" t="str">
            <v xml:space="preserve">BRONCOLEX - 5MGML XPE PEDIÁTRICO FR. VD. X 120 ML+ CP. MED. X 10 ML</v>
          </cell>
          <cell r="E4400" t="str">
            <v>LEGRAND</v>
          </cell>
          <cell r="F4400" t="n">
            <v>120</v>
          </cell>
          <cell r="G4400" t="str">
            <v>ML</v>
          </cell>
          <cell r="H4400" t="str">
            <v>SIM</v>
          </cell>
          <cell r="I4400" t="n">
            <v>0.14133544984131741</v>
          </cell>
        </row>
        <row r="4401">
          <cell r="A4401" t="n">
            <v>92421547</v>
          </cell>
          <cell r="B4401" t="n">
            <v>20</v>
          </cell>
          <cell r="C4401" t="str">
            <v xml:space="preserve">ACECLOFENACO - 100MG</v>
          </cell>
          <cell r="D4401" t="str">
            <v xml:space="preserve">PROFLAM - 100MG</v>
          </cell>
          <cell r="E4401" t="str">
            <v>EUROFARMA</v>
          </cell>
          <cell r="F4401" t="n">
            <v>1</v>
          </cell>
          <cell r="G4401" t="str">
            <v>COM</v>
          </cell>
          <cell r="H4401" t="str">
            <v>NÃO</v>
          </cell>
          <cell r="I4401" t="n">
            <v>3.4799154418187204</v>
          </cell>
        </row>
        <row r="4402">
          <cell r="A4402" t="n">
            <v>90256697</v>
          </cell>
          <cell r="B4402" t="n">
            <v>20</v>
          </cell>
          <cell r="C4402" t="str">
            <v xml:space="preserve">ACETATO DE CLOSTEBOL+SULFATO DE NEOMICINA</v>
          </cell>
          <cell r="D4402" t="str">
            <v xml:space="preserve">ACETATO DE CLOSTEBOL + SULFATO DE NEOMICINA 5 MGG + 5 MGG CREME VAG. BISN.X 45 G + 8 APLICADOR</v>
          </cell>
          <cell r="E4402" t="str">
            <v>MEDLEY</v>
          </cell>
          <cell r="F4402" t="n">
            <v>1</v>
          </cell>
          <cell r="G4402" t="str">
            <v>UN</v>
          </cell>
          <cell r="H4402" t="str">
            <v>NÃO</v>
          </cell>
          <cell r="I4402" t="n">
            <v>36.678936424975326</v>
          </cell>
        </row>
        <row r="4403">
          <cell r="A4403" t="n">
            <v>90161793</v>
          </cell>
          <cell r="B4403" t="n">
            <v>20</v>
          </cell>
          <cell r="C4403" t="str">
            <v xml:space="preserve">ACETATO DE CLOSTEBOL+SULFATO DE NEOMICINA</v>
          </cell>
          <cell r="D4403" t="str">
            <v xml:space="preserve">CLOSTEMIN 5 MGG + 5 MGG CREME VAG. BISN.X 40 G + APLICADOR</v>
          </cell>
          <cell r="E4403" t="str">
            <v xml:space="preserve">UCI - FARMA</v>
          </cell>
          <cell r="F4403" t="n">
            <v>1</v>
          </cell>
          <cell r="G4403" t="str">
            <v>UN</v>
          </cell>
          <cell r="H4403" t="str">
            <v>NÃO</v>
          </cell>
          <cell r="I4403" t="n">
            <v>38.007685580085464</v>
          </cell>
        </row>
        <row r="4404">
          <cell r="A4404" t="n">
            <v>92426239</v>
          </cell>
          <cell r="B4404" t="n">
            <v>20</v>
          </cell>
          <cell r="C4404" t="str">
            <v xml:space="preserve">ACETATO DE FLUORPREDNISOLONA + CLORIDRATO DE EFEDRINA + NITRATO DE NAFAZOLINA - 15ML SOL. NASAL</v>
          </cell>
          <cell r="D4404" t="str">
            <v xml:space="preserve">RINISONE - 15ML SOL. NASAL</v>
          </cell>
          <cell r="E4404" t="str">
            <v>MEDLEY</v>
          </cell>
          <cell r="F4404" t="n">
            <v>15</v>
          </cell>
          <cell r="G4404" t="str">
            <v>ML</v>
          </cell>
          <cell r="H4404" t="str">
            <v>SIM</v>
          </cell>
          <cell r="I4404" t="n">
            <v>1.0521639043742519</v>
          </cell>
        </row>
        <row r="4405">
          <cell r="A4405" t="n">
            <v>90125312</v>
          </cell>
          <cell r="B4405" t="n">
            <v>20</v>
          </cell>
          <cell r="C4405" t="str">
            <v xml:space="preserve">ACETATO DE HIDROCORTISONA 10 MGG CREME DERM. BISN X 20 G</v>
          </cell>
          <cell r="D4405" t="str">
            <v xml:space="preserve">ACETATO DE HIDROCORTISONA 10 MGG CREME DERM. BISN X 20 G</v>
          </cell>
          <cell r="E4405" t="str">
            <v xml:space="preserve">UNIAO QUIMICA</v>
          </cell>
          <cell r="F4405" t="n">
            <v>20</v>
          </cell>
          <cell r="G4405" t="str">
            <v>G</v>
          </cell>
          <cell r="H4405" t="str">
            <v>SIM</v>
          </cell>
          <cell r="I4405" t="n">
            <v>0.45315756666404927</v>
          </cell>
        </row>
        <row r="4406">
          <cell r="A4406" t="n">
            <v>92375960</v>
          </cell>
          <cell r="B4406" t="n">
            <v>20</v>
          </cell>
          <cell r="C4406" t="str">
            <v xml:space="preserve">ACETATO DE NORETISTERONA + ESTRADIOL 0,125  25MCG</v>
          </cell>
          <cell r="D4406" t="str">
            <v xml:space="preserve">ESTRAGEST TTS 0,125  25MCG ADESIVO</v>
          </cell>
          <cell r="E4406" t="str">
            <v>NOVARTIS</v>
          </cell>
          <cell r="F4406" t="n">
            <v>1</v>
          </cell>
          <cell r="G4406" t="str">
            <v>ADES</v>
          </cell>
          <cell r="H4406" t="str">
            <v>NÃO</v>
          </cell>
          <cell r="I4406" t="n">
            <v>11.385355681661679</v>
          </cell>
        </row>
        <row r="4407">
          <cell r="A4407" t="n">
            <v>92442579</v>
          </cell>
          <cell r="B4407" t="n">
            <v>20</v>
          </cell>
          <cell r="C4407" t="str">
            <v xml:space="preserve">ACETATO DE PREDNISOLONA 1% - 5ML COLIRIO</v>
          </cell>
          <cell r="D4407" t="str">
            <v xml:space="preserve">ACETATO DE PREDNISOLONA 1% - 5ML</v>
          </cell>
          <cell r="E4407" t="str">
            <v>ALCON</v>
          </cell>
          <cell r="F4407" t="n">
            <v>100</v>
          </cell>
          <cell r="G4407" t="str">
            <v>GTS</v>
          </cell>
          <cell r="H4407" t="str">
            <v>SIM</v>
          </cell>
          <cell r="I4407" t="n">
            <v>0.19432003861938663</v>
          </cell>
        </row>
        <row r="4408">
          <cell r="A4408" t="n">
            <v>92424970</v>
          </cell>
          <cell r="B4408" t="n">
            <v>20</v>
          </cell>
          <cell r="C4408" t="str">
            <v xml:space="preserve">ACETATO DE RETINOL - 50.000UI</v>
          </cell>
          <cell r="D4408" t="str">
            <v xml:space="preserve">RETINAR - 50.000UI</v>
          </cell>
          <cell r="E4408" t="str">
            <v>BUNKER</v>
          </cell>
          <cell r="F4408" t="n">
            <v>1</v>
          </cell>
          <cell r="G4408" t="str">
            <v>DRG</v>
          </cell>
          <cell r="H4408" t="str">
            <v>NÃO</v>
          </cell>
          <cell r="I4408" t="n">
            <v>0.95794027114670688</v>
          </cell>
        </row>
        <row r="4409">
          <cell r="A4409" t="n">
            <v>90131517</v>
          </cell>
          <cell r="B4409" t="n">
            <v>20</v>
          </cell>
          <cell r="C4409" t="str">
            <v xml:space="preserve">ACETATO DE RETINOL 50.000 UI CX. 30 DRG.</v>
          </cell>
          <cell r="D4409" t="str">
            <v xml:space="preserve">AROVIT 50.000 UI CX. 30 DRG.</v>
          </cell>
          <cell r="E4409" t="str">
            <v>BAYER</v>
          </cell>
          <cell r="F4409" t="n">
            <v>1</v>
          </cell>
          <cell r="G4409" t="str">
            <v>DRG</v>
          </cell>
          <cell r="H4409" t="str">
            <v>NÃO</v>
          </cell>
          <cell r="I4409" t="n">
            <v>0.21982260248303792</v>
          </cell>
        </row>
        <row r="4410">
          <cell r="A4410" t="n">
            <v>90282418</v>
          </cell>
          <cell r="B4410" t="n">
            <v>20</v>
          </cell>
          <cell r="C4410" t="str">
            <v>ACETILCISTEÍNA</v>
          </cell>
          <cell r="D4410" t="str">
            <v xml:space="preserve">AIRES 200 MG (40 MGG)  GRAN. CX. 16 SACHE X 5 G</v>
          </cell>
          <cell r="E4410" t="str">
            <v>EUROFARMA</v>
          </cell>
          <cell r="F4410" t="n">
            <v>1</v>
          </cell>
          <cell r="G4410" t="str">
            <v>UN</v>
          </cell>
          <cell r="H4410" t="str">
            <v>NÃO</v>
          </cell>
          <cell r="I4410" t="n">
            <v>1.3754026321695445</v>
          </cell>
        </row>
        <row r="4411">
          <cell r="A4411" t="n">
            <v>90252195</v>
          </cell>
          <cell r="B4411" t="n">
            <v>20</v>
          </cell>
          <cell r="C4411" t="str">
            <v>ACETILCISTEÍNA</v>
          </cell>
          <cell r="D4411" t="str">
            <v xml:space="preserve">CETILPLEX 200 MG  GRAN. CX. 16 ENV. X 5 G</v>
          </cell>
          <cell r="E4411" t="str">
            <v xml:space="preserve">NEO QUIMICA</v>
          </cell>
          <cell r="F4411" t="n">
            <v>1</v>
          </cell>
          <cell r="G4411" t="str">
            <v>UN</v>
          </cell>
          <cell r="H4411" t="str">
            <v>NÃO</v>
          </cell>
          <cell r="I4411" t="n">
            <v>1.4117221946256382</v>
          </cell>
        </row>
        <row r="4412">
          <cell r="A4412" t="n">
            <v>90244133</v>
          </cell>
          <cell r="B4412" t="n">
            <v>20</v>
          </cell>
          <cell r="C4412" t="str">
            <v>ACETILCISTEÍNA</v>
          </cell>
          <cell r="D4412" t="str">
            <v xml:space="preserve">ACETILCISTEÍNA 600 MG CX. 16  ENV.  X  5  G</v>
          </cell>
          <cell r="E4412" t="str">
            <v xml:space="preserve">EUROGENUS - LEGRAND</v>
          </cell>
          <cell r="F4412" t="n">
            <v>1</v>
          </cell>
          <cell r="G4412" t="str">
            <v>UN</v>
          </cell>
          <cell r="H4412" t="str">
            <v>NÃO</v>
          </cell>
          <cell r="I4412" t="n">
            <v>2.2501988618856732</v>
          </cell>
        </row>
        <row r="4413">
          <cell r="A4413" t="n">
            <v>90156617</v>
          </cell>
          <cell r="B4413" t="n">
            <v>20</v>
          </cell>
          <cell r="C4413" t="str">
            <v>ACETILCISTEÍNA</v>
          </cell>
          <cell r="D4413" t="str">
            <v xml:space="preserve">ACETILCISTEÍNA 20 MGML XPE. FR. VD. X 100 ML + CP. MED.</v>
          </cell>
          <cell r="E4413" t="str">
            <v>FARMASA</v>
          </cell>
          <cell r="F4413" t="n">
            <v>100</v>
          </cell>
          <cell r="G4413" t="str">
            <v>ML</v>
          </cell>
          <cell r="H4413" t="str">
            <v>SIM</v>
          </cell>
          <cell r="I4413" t="n">
            <v>0.12950784816608193</v>
          </cell>
        </row>
        <row r="4414">
          <cell r="A4414" t="n">
            <v>90145607</v>
          </cell>
          <cell r="B4414" t="n">
            <v>20</v>
          </cell>
          <cell r="C4414" t="str">
            <v>ACETILCISTEÍNA</v>
          </cell>
          <cell r="D4414" t="str">
            <v xml:space="preserve">ACETILCISTEÍNA 600 MG  GRAN. CX. 16 ENV. X 5 G</v>
          </cell>
          <cell r="E4414" t="str">
            <v xml:space="preserve">EMS SA</v>
          </cell>
          <cell r="F4414" t="n">
            <v>1</v>
          </cell>
          <cell r="G4414" t="str">
            <v>UN</v>
          </cell>
          <cell r="H4414" t="str">
            <v>NÃO</v>
          </cell>
          <cell r="I4414" t="n">
            <v>0.98687491564493246</v>
          </cell>
        </row>
        <row r="4415">
          <cell r="A4415" t="n">
            <v>90124049</v>
          </cell>
          <cell r="B4415" t="n">
            <v>20</v>
          </cell>
          <cell r="C4415" t="str">
            <v>ACETILCISTEÍNA</v>
          </cell>
          <cell r="D4415" t="str">
            <v xml:space="preserve">FLUCISTEIN 20 MGML XPE FR. VD. AMB. X 100 ML</v>
          </cell>
          <cell r="E4415" t="str">
            <v xml:space="preserve">UNIAO QUIMICA</v>
          </cell>
          <cell r="F4415" t="n">
            <v>100</v>
          </cell>
          <cell r="G4415" t="str">
            <v>ML</v>
          </cell>
          <cell r="H4415" t="str">
            <v>SIM</v>
          </cell>
          <cell r="I4415" t="n">
            <v>0.21034309017279509</v>
          </cell>
        </row>
        <row r="4416">
          <cell r="A4416" t="n">
            <v>92385605</v>
          </cell>
          <cell r="B4416" t="n">
            <v>20</v>
          </cell>
          <cell r="C4416" t="str">
            <v xml:space="preserve">ACETILCISTEINA - 20MG  100ML XPE</v>
          </cell>
          <cell r="D4416" t="str">
            <v xml:space="preserve">ACETILCISTEINA - 20MG  100ML XPE</v>
          </cell>
          <cell r="E4416" t="str">
            <v>EUROFARMA</v>
          </cell>
          <cell r="F4416" t="n">
            <v>100</v>
          </cell>
          <cell r="G4416" t="str">
            <v>ML</v>
          </cell>
          <cell r="H4416" t="str">
            <v>SIM</v>
          </cell>
          <cell r="I4416" t="n">
            <v>0.22662120887448045</v>
          </cell>
        </row>
        <row r="4417">
          <cell r="A4417" t="n">
            <v>92456804</v>
          </cell>
          <cell r="B4417" t="n">
            <v>20</v>
          </cell>
          <cell r="C4417" t="str">
            <v xml:space="preserve">ACETILCISTEINA - 20MG  150ML XPE + CP. MED.</v>
          </cell>
          <cell r="D4417" t="str">
            <v xml:space="preserve">ACETILCISTEINA - 20MG  150ML XPE + CP. MED.</v>
          </cell>
          <cell r="E4417" t="str">
            <v>EUROFARMA</v>
          </cell>
          <cell r="F4417" t="n">
            <v>150</v>
          </cell>
          <cell r="G4417" t="str">
            <v>ML</v>
          </cell>
          <cell r="H4417" t="str">
            <v>SIM</v>
          </cell>
          <cell r="I4417" t="n">
            <v>0.16187700961780541</v>
          </cell>
        </row>
        <row r="4418">
          <cell r="A4418" t="n">
            <v>90238257</v>
          </cell>
          <cell r="B4418" t="n">
            <v>20</v>
          </cell>
          <cell r="C4418" t="str">
            <v xml:space="preserve">ACETILCISTEÍNA 20 MGML XPE. FR. VD. X 120 ML + CP. MED.</v>
          </cell>
          <cell r="D4418" t="str">
            <v xml:space="preserve">ACETILCISTEÍNA 20 MGML XPE. FR. VD. X 120 ML + CP. MED.</v>
          </cell>
          <cell r="E4418" t="str">
            <v>GERMED</v>
          </cell>
          <cell r="F4418" t="n">
            <v>120</v>
          </cell>
          <cell r="G4418" t="str">
            <v>ML</v>
          </cell>
          <cell r="H4418" t="str">
            <v>SIM</v>
          </cell>
          <cell r="I4418" t="n">
            <v>0.17804165008025594</v>
          </cell>
        </row>
        <row r="4419">
          <cell r="A4419" t="n">
            <v>92403077</v>
          </cell>
          <cell r="B4419" t="n">
            <v>20</v>
          </cell>
          <cell r="C4419" t="str">
            <v xml:space="preserve">ACICLOVIR - 10GRA CREME</v>
          </cell>
          <cell r="D4419" t="str">
            <v xml:space="preserve">ACICLOVIR - 10GRA</v>
          </cell>
          <cell r="E4419" t="str">
            <v xml:space="preserve">NEO QUIMICA</v>
          </cell>
          <cell r="F4419" t="n">
            <v>10</v>
          </cell>
          <cell r="G4419" t="str">
            <v>G</v>
          </cell>
          <cell r="H4419" t="str">
            <v>SIM</v>
          </cell>
          <cell r="I4419" t="n">
            <v>1.9101416670769891</v>
          </cell>
        </row>
        <row r="4420">
          <cell r="A4420" t="n">
            <v>90256808</v>
          </cell>
          <cell r="B4420" t="n">
            <v>20</v>
          </cell>
          <cell r="C4420" t="str">
            <v xml:space="preserve">ACICLOVIR - 200MG</v>
          </cell>
          <cell r="D4420" t="str">
            <v xml:space="preserve">ACICLOVIR - 200MG</v>
          </cell>
          <cell r="E4420" t="str">
            <v xml:space="preserve">PRATI DONADUZZI</v>
          </cell>
          <cell r="F4420" t="n">
            <v>1</v>
          </cell>
          <cell r="G4420" t="str">
            <v>COM</v>
          </cell>
          <cell r="H4420" t="str">
            <v>NÃO</v>
          </cell>
          <cell r="I4420" t="n">
            <v>1.840355726496451</v>
          </cell>
        </row>
        <row r="4421">
          <cell r="A4421" t="n">
            <v>90256794</v>
          </cell>
          <cell r="B4421" t="n">
            <v>20</v>
          </cell>
          <cell r="C4421" t="str">
            <v xml:space="preserve">ACICLOVIR - 200MG</v>
          </cell>
          <cell r="D4421" t="str">
            <v xml:space="preserve">ACICLOVIR - 200MG</v>
          </cell>
          <cell r="E4421" t="str">
            <v xml:space="preserve">PRATI DONADUZZI</v>
          </cell>
          <cell r="F4421" t="n">
            <v>1</v>
          </cell>
          <cell r="G4421" t="str">
            <v>COM</v>
          </cell>
          <cell r="H4421" t="str">
            <v>NÃO</v>
          </cell>
          <cell r="I4421" t="n">
            <v>2.9445691623943215</v>
          </cell>
        </row>
        <row r="4422">
          <cell r="A4422" t="n">
            <v>92437800</v>
          </cell>
          <cell r="B4422" t="n">
            <v>20</v>
          </cell>
          <cell r="C4422" t="str">
            <v xml:space="preserve">ACICLOVIR - 4,5GRA POM. OFT.</v>
          </cell>
          <cell r="D4422" t="str">
            <v xml:space="preserve">ZOVIRAX - 4,5GRA POM. OFT.</v>
          </cell>
          <cell r="E4422" t="str">
            <v>GLAXOSMITKLINE</v>
          </cell>
          <cell r="F4422" t="n">
            <v>1</v>
          </cell>
          <cell r="G4422" t="str">
            <v>TB</v>
          </cell>
          <cell r="H4422" t="str">
            <v>SIM</v>
          </cell>
          <cell r="I4422" t="n">
            <v>82.07924635205373</v>
          </cell>
        </row>
        <row r="4423">
          <cell r="A4423" t="n">
            <v>90225910</v>
          </cell>
          <cell r="B4423" t="n">
            <v>20</v>
          </cell>
          <cell r="C4423" t="str">
            <v xml:space="preserve">ACICLOVIR - 400MG</v>
          </cell>
          <cell r="D4423" t="str">
            <v xml:space="preserve">ACICLOVIR - 400MG</v>
          </cell>
          <cell r="E4423" t="str">
            <v>RANBAXY</v>
          </cell>
          <cell r="F4423" t="n">
            <v>1</v>
          </cell>
          <cell r="G4423" t="str">
            <v>COM</v>
          </cell>
          <cell r="H4423" t="str">
            <v>NÃO</v>
          </cell>
          <cell r="I4423" t="n">
            <v>4.9655842378548893</v>
          </cell>
        </row>
        <row r="4424">
          <cell r="A4424" t="n">
            <v>90301153</v>
          </cell>
          <cell r="B4424" t="n">
            <v>20</v>
          </cell>
          <cell r="C4424" t="str">
            <v xml:space="preserve">ACICLOVIR 250 MG PÓ SOL INJ. IV CX. 50 FA VD. X 20 ML</v>
          </cell>
          <cell r="D4424" t="str">
            <v xml:space="preserve">ZYNVIR 250 MG PÓ SOL INJ. IV CX. 50 FA VD. X 20 ML</v>
          </cell>
          <cell r="E4424" t="str">
            <v>NOVAFARMA</v>
          </cell>
          <cell r="F4424" t="n">
            <v>1</v>
          </cell>
          <cell r="G4424" t="str">
            <v>UN</v>
          </cell>
          <cell r="H4424" t="str">
            <v>NÃO</v>
          </cell>
          <cell r="I4424" t="n">
            <v>75.33754283288728</v>
          </cell>
        </row>
        <row r="4425">
          <cell r="A4425" t="n">
            <v>92366414</v>
          </cell>
          <cell r="B4425" t="n">
            <v>20</v>
          </cell>
          <cell r="C4425" t="str">
            <v xml:space="preserve">ACICLOVIR 5% - 10GRA CREME</v>
          </cell>
          <cell r="D4425" t="str">
            <v xml:space="preserve">ACICLOVIR 5% - 10GRA CREME</v>
          </cell>
          <cell r="E4425" t="str">
            <v xml:space="preserve">TEUTO BRAS.</v>
          </cell>
          <cell r="F4425" t="n">
            <v>10</v>
          </cell>
          <cell r="G4425" t="str">
            <v>G</v>
          </cell>
          <cell r="H4425" t="str">
            <v>SIM</v>
          </cell>
          <cell r="I4425" t="n">
            <v>1.8615198436834532</v>
          </cell>
        </row>
        <row r="4426">
          <cell r="A4426" t="n">
            <v>92458840</v>
          </cell>
          <cell r="B4426" t="n">
            <v>20</v>
          </cell>
          <cell r="C4426" t="str">
            <v xml:space="preserve">ACIDO ACETIL SALICILICO + SINVASTATINA - 10020MG</v>
          </cell>
          <cell r="D4426" t="str">
            <v xml:space="preserve">PREVENCOR - 10020MG</v>
          </cell>
          <cell r="E4426" t="str">
            <v>MEDLEY</v>
          </cell>
          <cell r="F4426" t="n">
            <v>1</v>
          </cell>
          <cell r="G4426" t="str">
            <v>COM</v>
          </cell>
          <cell r="H4426" t="str">
            <v>NÃO</v>
          </cell>
          <cell r="I4426" t="n">
            <v>2.2927750752035934</v>
          </cell>
        </row>
        <row r="4427">
          <cell r="A4427" t="n">
            <v>92266703</v>
          </cell>
          <cell r="B4427" t="n">
            <v>20</v>
          </cell>
          <cell r="C4427" t="str">
            <v xml:space="preserve">ACIDO ACETILSALICILICO - 100MG</v>
          </cell>
          <cell r="D4427" t="str">
            <v xml:space="preserve">ANALGESIN - 100MG</v>
          </cell>
          <cell r="E4427" t="str">
            <v xml:space="preserve">TEUTO BRAS.</v>
          </cell>
          <cell r="F4427" t="n">
            <v>1</v>
          </cell>
          <cell r="G4427" t="str">
            <v>COM</v>
          </cell>
          <cell r="H4427" t="str">
            <v>NÃO</v>
          </cell>
          <cell r="I4427" t="n">
            <v>0.14133544984131741</v>
          </cell>
        </row>
        <row r="4428">
          <cell r="A4428" t="n">
            <v>90298748</v>
          </cell>
          <cell r="B4428" t="n">
            <v>20</v>
          </cell>
          <cell r="C4428" t="str">
            <v xml:space="preserve">ACIDO ACETILSALICILICO - 100MG</v>
          </cell>
          <cell r="D4428" t="str">
            <v xml:space="preserve">SALICETIL - 100MG</v>
          </cell>
          <cell r="E4428" t="str">
            <v>BRASTERAPICA</v>
          </cell>
          <cell r="F4428" t="n">
            <v>1</v>
          </cell>
          <cell r="G4428" t="str">
            <v>COM</v>
          </cell>
          <cell r="H4428" t="str">
            <v>NÃO</v>
          </cell>
          <cell r="I4428" t="n">
            <v>0.1133051498956098</v>
          </cell>
        </row>
        <row r="4429">
          <cell r="A4429" t="n">
            <v>92249264</v>
          </cell>
          <cell r="B4429" t="n">
            <v>20</v>
          </cell>
          <cell r="C4429" t="str">
            <v xml:space="preserve">ACIDO ACETILSALICILICO - 100MG (INFANTIL)</v>
          </cell>
          <cell r="D4429" t="str">
            <v xml:space="preserve">ASPIRINA - 100MG</v>
          </cell>
          <cell r="E4429" t="str">
            <v>BAYER</v>
          </cell>
          <cell r="F4429" t="n">
            <v>1</v>
          </cell>
          <cell r="G4429" t="str">
            <v>COM</v>
          </cell>
          <cell r="H4429" t="str">
            <v>NÃO</v>
          </cell>
          <cell r="I4429" t="n">
            <v>0.32115294993580079</v>
          </cell>
        </row>
        <row r="4430">
          <cell r="A4430" t="n">
            <v>92455077</v>
          </cell>
          <cell r="B4430" t="n">
            <v>20</v>
          </cell>
          <cell r="C4430" t="str">
            <v xml:space="preserve">ACIDO ACETILSALICILICO - 300MG</v>
          </cell>
          <cell r="D4430" t="str">
            <v xml:space="preserve">ASPIRINA PREVENT - 300MG</v>
          </cell>
          <cell r="E4430" t="str">
            <v>BAYER</v>
          </cell>
          <cell r="F4430" t="n">
            <v>1</v>
          </cell>
          <cell r="G4430" t="str">
            <v>COM</v>
          </cell>
          <cell r="H4430" t="str">
            <v>NÃO</v>
          </cell>
          <cell r="I4430" t="n">
            <v>1.2844507789541864</v>
          </cell>
        </row>
        <row r="4431">
          <cell r="A4431" t="n">
            <v>90131657</v>
          </cell>
          <cell r="B4431" t="n">
            <v>20</v>
          </cell>
          <cell r="C4431" t="str">
            <v xml:space="preserve">ACIDO ACETILSALICILICO - 400MG + ACIDO ASCORBICO - 240MG</v>
          </cell>
          <cell r="D4431" t="str">
            <v xml:space="preserve">ASPIRINA C EFERV. 400MG + 240MG</v>
          </cell>
          <cell r="E4431" t="str">
            <v>BAYER</v>
          </cell>
          <cell r="F4431" t="n">
            <v>1</v>
          </cell>
          <cell r="G4431" t="str">
            <v xml:space="preserve">COM EFEV</v>
          </cell>
          <cell r="H4431" t="str">
            <v>NÃO</v>
          </cell>
          <cell r="I4431" t="n">
            <v>1.4770797036360845</v>
          </cell>
        </row>
        <row r="4432">
          <cell r="A4432" t="n">
            <v>90131614</v>
          </cell>
          <cell r="B4432" t="n">
            <v>20</v>
          </cell>
          <cell r="C4432" t="str">
            <v xml:space="preserve">ACIDO ACETILSALICILICO - 500MG</v>
          </cell>
          <cell r="D4432" t="str">
            <v xml:space="preserve">ASPIRINA ADULTO - 500MG</v>
          </cell>
          <cell r="E4432" t="str">
            <v>BAYER</v>
          </cell>
          <cell r="F4432" t="n">
            <v>1</v>
          </cell>
          <cell r="G4432" t="str">
            <v>COM</v>
          </cell>
          <cell r="H4432" t="str">
            <v>NÃO</v>
          </cell>
          <cell r="I4432" t="n">
            <v>0.51648510065469078</v>
          </cell>
        </row>
        <row r="4433">
          <cell r="A4433" t="n">
            <v>92249280</v>
          </cell>
          <cell r="B4433" t="n">
            <v>20</v>
          </cell>
          <cell r="C4433" t="str">
            <v xml:space="preserve">ACIDO ACETILSALICILICO - 500MG ADT.</v>
          </cell>
          <cell r="D4433" t="str">
            <v xml:space="preserve">ASPIRINA - 500MG ADT.</v>
          </cell>
          <cell r="E4433" t="str">
            <v>BAYER</v>
          </cell>
          <cell r="F4433" t="n">
            <v>1</v>
          </cell>
          <cell r="G4433" t="str">
            <v>COM</v>
          </cell>
          <cell r="H4433" t="str">
            <v>NÃO</v>
          </cell>
          <cell r="I4433" t="n">
            <v>0.62874630000000009</v>
          </cell>
        </row>
        <row r="4434">
          <cell r="A4434" t="n">
            <v>92366120</v>
          </cell>
          <cell r="B4434" t="n">
            <v>20</v>
          </cell>
          <cell r="C4434" t="str">
            <v xml:space="preserve">ACIDO ACETILSALICILICO + TEREBENTINA</v>
          </cell>
          <cell r="D4434" t="str">
            <v xml:space="preserve">A CURITYBINA</v>
          </cell>
          <cell r="E4434" t="str">
            <v xml:space="preserve">UNIAO QUIMICA</v>
          </cell>
          <cell r="F4434" t="n">
            <v>5</v>
          </cell>
          <cell r="G4434" t="str">
            <v>ML</v>
          </cell>
          <cell r="H4434" t="str">
            <v>SIM</v>
          </cell>
          <cell r="I4434" t="n">
            <v>1.7536943628650314</v>
          </cell>
        </row>
        <row r="4435">
          <cell r="A4435" t="n">
            <v>92366112</v>
          </cell>
          <cell r="B4435" t="n">
            <v>20</v>
          </cell>
          <cell r="C4435" t="str">
            <v xml:space="preserve">ACIDO ACETILSALICILICO + TEREBENTINA - 13GRA PASTA</v>
          </cell>
          <cell r="D4435" t="str">
            <v xml:space="preserve">A CURITYBINA - 13GRA PASTA</v>
          </cell>
          <cell r="E4435" t="str">
            <v xml:space="preserve">UNIAO QUIMICA</v>
          </cell>
          <cell r="F4435" t="n">
            <v>13</v>
          </cell>
          <cell r="G4435" t="str">
            <v>G</v>
          </cell>
          <cell r="H4435" t="str">
            <v>SIM</v>
          </cell>
          <cell r="I4435" t="n">
            <v>0.54205098488555536</v>
          </cell>
        </row>
        <row r="4436">
          <cell r="A4436" t="n">
            <v>90241932</v>
          </cell>
          <cell r="B4436" t="n">
            <v>20</v>
          </cell>
          <cell r="C4436" t="str">
            <v xml:space="preserve">ÁCIDO ACETILSALICÍLICO 100 MG CX. 200 CP.</v>
          </cell>
          <cell r="D4436" t="str">
            <v xml:space="preserve">AS-MED INFANTIL 100 MG CX. 200 CP.</v>
          </cell>
          <cell r="E4436" t="str">
            <v>MEDQUIMICA</v>
          </cell>
          <cell r="F4436" t="n">
            <v>1</v>
          </cell>
          <cell r="G4436" t="str">
            <v>COM</v>
          </cell>
          <cell r="H4436" t="str">
            <v>NÃO</v>
          </cell>
          <cell r="I4436" t="n">
            <v>0.12950265007356832</v>
          </cell>
        </row>
        <row r="4437">
          <cell r="A4437" t="n">
            <v>92385362</v>
          </cell>
          <cell r="B4437" t="n">
            <v>20</v>
          </cell>
          <cell r="C4437" t="str">
            <v xml:space="preserve">ÁCIDO ACETILSALICÍLICO+ÁCIDO ASCÓRBICO</v>
          </cell>
          <cell r="D4437" t="str">
            <v xml:space="preserve">ASPIRINA C EFERV. 400 MG + 240 MG CX. 20 CP.</v>
          </cell>
          <cell r="E4437" t="str">
            <v>BAYER</v>
          </cell>
          <cell r="F4437" t="n">
            <v>1</v>
          </cell>
          <cell r="G4437" t="str">
            <v xml:space="preserve">COM EFEV</v>
          </cell>
          <cell r="H4437" t="str">
            <v>NÃO</v>
          </cell>
          <cell r="I4437" t="n">
            <v>1.6339377252611553</v>
          </cell>
        </row>
        <row r="4438">
          <cell r="A4438" t="n">
            <v>92394175</v>
          </cell>
          <cell r="B4438" t="n">
            <v>20</v>
          </cell>
          <cell r="C4438" t="str">
            <v xml:space="preserve">ACIDO ASCORBICO - 1GRA EFERV.</v>
          </cell>
          <cell r="D4438" t="str">
            <v xml:space="preserve">CEBION - 1GRA EFERV.</v>
          </cell>
          <cell r="E4438" t="str">
            <v xml:space="preserve">MERCK S.A.</v>
          </cell>
          <cell r="F4438" t="n">
            <v>1</v>
          </cell>
          <cell r="G4438" t="str">
            <v xml:space="preserve">COM EFEV</v>
          </cell>
          <cell r="H4438" t="str">
            <v>NÃO</v>
          </cell>
          <cell r="I4438" t="n">
            <v>1.3437978961377592</v>
          </cell>
        </row>
        <row r="4439">
          <cell r="A4439" t="n">
            <v>90131975</v>
          </cell>
          <cell r="B4439" t="n">
            <v>20</v>
          </cell>
          <cell r="C4439" t="str">
            <v xml:space="preserve">ACIDO ASCORBICO - 2GRA</v>
          </cell>
          <cell r="D4439" t="str">
            <v xml:space="preserve">REDOXON - 2GRA TUBO X 10 CP EFERV.</v>
          </cell>
          <cell r="E4439" t="str">
            <v>BAYER</v>
          </cell>
          <cell r="F4439" t="n">
            <v>1</v>
          </cell>
          <cell r="G4439" t="str">
            <v xml:space="preserve">COM EFEV</v>
          </cell>
          <cell r="H4439" t="str">
            <v>NÃO</v>
          </cell>
          <cell r="I4439" t="n">
            <v>1.6175983480085436</v>
          </cell>
        </row>
        <row r="4440">
          <cell r="A4440" t="n">
            <v>90907019</v>
          </cell>
          <cell r="B4440" t="n">
            <v>20</v>
          </cell>
          <cell r="C4440" t="str">
            <v xml:space="preserve">ACIDO ASCORBICO + BICARBONATO DE SODIO + CARBONATO DE CALCIO + GLICOSE - 1GRA</v>
          </cell>
          <cell r="D4440" t="str">
            <v xml:space="preserve">CALCIUM + VITAMINA C - 1GRA</v>
          </cell>
          <cell r="E4440" t="str">
            <v>NOVARTIS</v>
          </cell>
          <cell r="F4440" t="n">
            <v>1</v>
          </cell>
          <cell r="G4440" t="str">
            <v>COM</v>
          </cell>
          <cell r="H4440" t="str">
            <v>NÃO</v>
          </cell>
          <cell r="I4440" t="n">
            <v>1.4180195090163936</v>
          </cell>
        </row>
        <row r="4441">
          <cell r="A4441" t="n">
            <v>96545178</v>
          </cell>
          <cell r="B4441" t="n">
            <v>20</v>
          </cell>
          <cell r="C4441" t="str">
            <v xml:space="preserve">ÁCIDO ASCÓRBICO 200 MG/ML SOL OR CT FR PLAS OPC GOT X 20 ML""</v>
          </cell>
          <cell r="D4441" t="str">
            <v xml:space="preserve">VITAMINA C MEDQUÍMICA 200 MG/ML SOL OR CT FR PLAS OPC GOT X 20 ML</v>
          </cell>
          <cell r="E4441" t="str">
            <v xml:space="preserve">MEDQUIMICA INDUSTRIA FARMACEUTICA LTDA</v>
          </cell>
          <cell r="F4441" t="n">
            <v>400</v>
          </cell>
          <cell r="G4441" t="str">
            <v>GTS</v>
          </cell>
          <cell r="H4441" t="str">
            <v>SIM</v>
          </cell>
          <cell r="I4441" t="n">
            <v>0.013147270821100811</v>
          </cell>
        </row>
        <row r="4442">
          <cell r="A4442" t="n">
            <v>92394272</v>
          </cell>
          <cell r="B4442" t="n">
            <v>20</v>
          </cell>
          <cell r="C4442" t="str">
            <v xml:space="preserve">ACIDO ASCORBICO CALCIO - 500MG</v>
          </cell>
          <cell r="D4442" t="str">
            <v xml:space="preserve">CEBION CALCIO - 500MG</v>
          </cell>
          <cell r="E4442" t="str">
            <v xml:space="preserve">MERCK S.A.</v>
          </cell>
          <cell r="F4442" t="n">
            <v>1</v>
          </cell>
          <cell r="G4442" t="str">
            <v>COM</v>
          </cell>
          <cell r="H4442" t="str">
            <v>NÃO</v>
          </cell>
          <cell r="I4442" t="n">
            <v>1.2810071766047459</v>
          </cell>
        </row>
        <row r="4443">
          <cell r="A4443" t="n">
            <v>90158490</v>
          </cell>
          <cell r="B4443" t="n">
            <v>20</v>
          </cell>
          <cell r="C4443" t="str">
            <v xml:space="preserve">ÁCIDO ASCÓRBICO+ARGININA</v>
          </cell>
          <cell r="D4443" t="str">
            <v xml:space="preserve">DINAVITAL C 1 G + 1 G CX. 10 CP. EFERV.</v>
          </cell>
          <cell r="E4443" t="str">
            <v xml:space="preserve">MERCK S.A.</v>
          </cell>
          <cell r="F4443" t="n">
            <v>1</v>
          </cell>
          <cell r="G4443" t="str">
            <v xml:space="preserve">COM EFEV</v>
          </cell>
          <cell r="H4443" t="str">
            <v>NÃO</v>
          </cell>
          <cell r="I4443" t="n">
            <v>2.1357356864910191</v>
          </cell>
        </row>
        <row r="4444">
          <cell r="A4444" t="n">
            <v>92383688</v>
          </cell>
          <cell r="B4444" t="n">
            <v>20</v>
          </cell>
          <cell r="C4444" t="str">
            <v xml:space="preserve">ACIDO FOLICO + ACIDO ASCORBICO - 100ML</v>
          </cell>
          <cell r="D4444" t="str">
            <v xml:space="preserve">ENDOFOLIN - 100ML</v>
          </cell>
          <cell r="E4444" t="str">
            <v>MARJAN</v>
          </cell>
          <cell r="F4444" t="n">
            <v>100</v>
          </cell>
          <cell r="G4444" t="str">
            <v>ML</v>
          </cell>
          <cell r="H4444" t="str">
            <v>SIM</v>
          </cell>
          <cell r="I4444" t="n">
            <v>0.15946641150157065</v>
          </cell>
        </row>
        <row r="4445">
          <cell r="A4445" t="n">
            <v>90190882</v>
          </cell>
          <cell r="B4445" t="n">
            <v>20</v>
          </cell>
          <cell r="C4445" t="str">
            <v xml:space="preserve">ACIDO FOLICO + CIANOCOBALAMINA + PIRIDOXINA + ACETATO DE TOCOFEROL + ZINCO + ACIDO ASCORBICO + COBRE+ SELENIO</v>
          </cell>
          <cell r="D4445" t="str">
            <v>OLIGOVIT</v>
          </cell>
          <cell r="E4445" t="str">
            <v>ATIVUS</v>
          </cell>
          <cell r="F4445" t="n">
            <v>1</v>
          </cell>
          <cell r="G4445" t="str">
            <v>COM</v>
          </cell>
          <cell r="H4445" t="str">
            <v>NÃO</v>
          </cell>
          <cell r="I4445" t="n">
            <v>1.3634043218929157</v>
          </cell>
        </row>
        <row r="4446">
          <cell r="A4446" t="n">
            <v>90303644</v>
          </cell>
          <cell r="B4446" t="n">
            <v>20</v>
          </cell>
          <cell r="C4446" t="str">
            <v xml:space="preserve">ÁCIDO FÓLICO 5 MG CX. 20 CP. REV.</v>
          </cell>
          <cell r="D4446" t="str">
            <v xml:space="preserve">PRATIFOLIN 5 MG CX. 20 CP. REV.</v>
          </cell>
          <cell r="E4446" t="str">
            <v xml:space="preserve">PRATI DONADUZZI</v>
          </cell>
          <cell r="F4446" t="n">
            <v>1</v>
          </cell>
          <cell r="G4446" t="str">
            <v>COM</v>
          </cell>
          <cell r="H4446" t="str">
            <v>NÃO</v>
          </cell>
          <cell r="I4446" t="n">
            <v>0.43971028839520981</v>
          </cell>
        </row>
        <row r="4447">
          <cell r="A4447" t="n">
            <v>90303628</v>
          </cell>
          <cell r="B4447" t="n">
            <v>20</v>
          </cell>
          <cell r="C4447" t="str">
            <v xml:space="preserve">ÁCIDO FÓLICO 5 MG CX. 30 CP. REV.</v>
          </cell>
          <cell r="D4447" t="str">
            <v xml:space="preserve">PRATIFOLIN 5 MG CX. 30 CP. REV.</v>
          </cell>
          <cell r="E4447" t="str">
            <v xml:space="preserve">PRATI DONADUZZI</v>
          </cell>
          <cell r="F4447" t="n">
            <v>1</v>
          </cell>
          <cell r="G4447" t="str">
            <v>COM</v>
          </cell>
          <cell r="H4447" t="str">
            <v>NÃO</v>
          </cell>
          <cell r="I4447" t="n">
            <v>0.36119059403892234</v>
          </cell>
        </row>
        <row r="4448">
          <cell r="A4448" t="n">
            <v>92380808</v>
          </cell>
          <cell r="B4448" t="n">
            <v>20</v>
          </cell>
          <cell r="C4448" t="str">
            <v xml:space="preserve">ACIDO FOLINICO - 15MG</v>
          </cell>
          <cell r="D4448" t="str">
            <v xml:space="preserve">FOLICORIN - 15MG</v>
          </cell>
          <cell r="E4448" t="str">
            <v xml:space="preserve">UNIAO QUIMICA</v>
          </cell>
          <cell r="F4448" t="n">
            <v>1</v>
          </cell>
          <cell r="G4448" t="str">
            <v>COM</v>
          </cell>
          <cell r="H4448" t="str">
            <v>NÃO</v>
          </cell>
          <cell r="I4448" t="n">
            <v>9.4675633023917189</v>
          </cell>
        </row>
        <row r="4449">
          <cell r="A4449" t="n">
            <v>90173619</v>
          </cell>
          <cell r="B4449" t="n">
            <v>20</v>
          </cell>
          <cell r="C4449" t="str">
            <v xml:space="preserve">ÁCIDO IOXÁGLICO+MEGLUMINA 320 MGML IODO SOL. INJ. FA X 100 ML + SUPORTE E EQUIPO</v>
          </cell>
          <cell r="D4449" t="str">
            <v xml:space="preserve">HEXABRIX 320 MGML IODO SOL. INJ. FA X 100 ML + SUPORTE E EQUIPO</v>
          </cell>
          <cell r="E4449" t="str">
            <v xml:space="preserve">GUERBET PROD. RADIOLOGICOS</v>
          </cell>
          <cell r="F4449" t="n">
            <v>100</v>
          </cell>
          <cell r="G4449" t="str">
            <v>ML</v>
          </cell>
          <cell r="H4449" t="str">
            <v>SIM</v>
          </cell>
          <cell r="I4449" t="n">
            <v>3.785179929594646</v>
          </cell>
        </row>
        <row r="4450">
          <cell r="A4450" t="n">
            <v>90173708</v>
          </cell>
          <cell r="B4450" t="n">
            <v>20</v>
          </cell>
          <cell r="C4450" t="str">
            <v xml:space="preserve">ÁCIDO IOXITALÂMICO+MEGLUMINA 30 MEGLUMINA SOL. INJ. CX. 10 FA X 100 ML</v>
          </cell>
          <cell r="D4450" t="str">
            <v xml:space="preserve">TELEBRIX 30 MEGLUMINA SOL. INJ. CX. 10 FA X 100 ML</v>
          </cell>
          <cell r="E4450" t="str">
            <v xml:space="preserve">GUERBET PROD. RADIOLOGICOS</v>
          </cell>
          <cell r="F4450" t="n">
            <v>100</v>
          </cell>
          <cell r="G4450" t="str">
            <v>ML</v>
          </cell>
          <cell r="H4450" t="str">
            <v>SIM</v>
          </cell>
          <cell r="I4450" t="n">
            <v>0.76106940794846156</v>
          </cell>
        </row>
        <row r="4451">
          <cell r="A4451" t="n">
            <v>90173694</v>
          </cell>
          <cell r="B4451" t="n">
            <v>20</v>
          </cell>
          <cell r="C4451" t="str">
            <v xml:space="preserve">ÁCIDO IOXITALÂMICO+MEGLUMINA 30 MEGLUMINA SOL. INJ. CX. 25 FA X 30 ML</v>
          </cell>
          <cell r="D4451" t="str">
            <v xml:space="preserve">TELEBRIX 30 MEGLUMINA SOL. INJ. CX. 25 FA X 30 ML</v>
          </cell>
          <cell r="E4451" t="str">
            <v xml:space="preserve">GUERBET PROD. RADIOLOGICOS</v>
          </cell>
          <cell r="F4451" t="n">
            <v>30</v>
          </cell>
          <cell r="G4451" t="str">
            <v>ML</v>
          </cell>
          <cell r="H4451" t="str">
            <v>SIM</v>
          </cell>
          <cell r="I4451" t="n">
            <v>0.76949297732783595</v>
          </cell>
        </row>
        <row r="4452">
          <cell r="A4452" t="n">
            <v>90173716</v>
          </cell>
          <cell r="B4452" t="n">
            <v>20</v>
          </cell>
          <cell r="C4452" t="str">
            <v xml:space="preserve">ÁCIDO IOXITALÂMICO+MEGLUMINA 30 MEGLUMINA SOL. INJ. CX. 25 FA X 50 ML</v>
          </cell>
          <cell r="D4452" t="str">
            <v xml:space="preserve">TELEBRIX 30 MEGLUMINA SOL. INJ. CX. 25 FA X 50 ML</v>
          </cell>
          <cell r="E4452" t="str">
            <v xml:space="preserve">GUERBET PROD. RADIOLOGICOS</v>
          </cell>
          <cell r="F4452" t="n">
            <v>50</v>
          </cell>
          <cell r="G4452" t="str">
            <v>ML</v>
          </cell>
          <cell r="H4452" t="str">
            <v>SIM</v>
          </cell>
          <cell r="I4452" t="n">
            <v>0.76117639151376337</v>
          </cell>
        </row>
        <row r="4453">
          <cell r="A4453" t="n">
            <v>90173724</v>
          </cell>
          <cell r="B4453" t="n">
            <v>20</v>
          </cell>
          <cell r="C4453" t="str">
            <v xml:space="preserve">ÁCIDO IOXITALÂMICO+MEGLUMINA 30 MEGLUMINA SOL. INJ. FA X 30 ML</v>
          </cell>
          <cell r="D4453" t="str">
            <v xml:space="preserve">TELEBRIX 30 MEGLUMINA SOL. INJ. FA X 30 ML</v>
          </cell>
          <cell r="E4453" t="str">
            <v xml:space="preserve">GUERBET PROD. RADIOLOGICOS</v>
          </cell>
          <cell r="F4453" t="n">
            <v>30</v>
          </cell>
          <cell r="G4453" t="str">
            <v>ML</v>
          </cell>
          <cell r="H4453" t="str">
            <v>SIM</v>
          </cell>
          <cell r="I4453" t="n">
            <v>0.56316728413011385</v>
          </cell>
        </row>
        <row r="4454">
          <cell r="A4454" t="n">
            <v>90173635</v>
          </cell>
          <cell r="B4454" t="n">
            <v>20</v>
          </cell>
          <cell r="C4454" t="str">
            <v xml:space="preserve">ÁCIDO IOXITALÂMICO+MEGLUMINA 35 SOL. INJ. CX. 10 FA X 100  ML</v>
          </cell>
          <cell r="D4454" t="str">
            <v xml:space="preserve">TELEBRIX 35 SOL. INJ. CX. 10 FA X 100  ML</v>
          </cell>
          <cell r="E4454" t="str">
            <v xml:space="preserve">GUERBET PROD. RADIOLOGICOS</v>
          </cell>
          <cell r="F4454" t="n">
            <v>100</v>
          </cell>
          <cell r="G4454" t="str">
            <v>ML</v>
          </cell>
          <cell r="H4454" t="str">
            <v>SIM</v>
          </cell>
          <cell r="I4454" t="n">
            <v>1.276675332715915</v>
          </cell>
        </row>
        <row r="4455">
          <cell r="A4455" t="n">
            <v>90173627</v>
          </cell>
          <cell r="B4455" t="n">
            <v>20</v>
          </cell>
          <cell r="C4455" t="str">
            <v xml:space="preserve">ÁCIDO IOXITALÂMICO+MEGLUMINA 35 SOL. INJ. CX. 25 FA X 30  ML</v>
          </cell>
          <cell r="D4455" t="str">
            <v xml:space="preserve">TELEBRIX 35 SOL. INJ. CX. 25 FA X 30  ML</v>
          </cell>
          <cell r="E4455" t="str">
            <v xml:space="preserve">GUERBET PROD. RADIOLOGICOS</v>
          </cell>
          <cell r="F4455" t="n">
            <v>30</v>
          </cell>
          <cell r="G4455" t="str">
            <v>ML</v>
          </cell>
          <cell r="H4455" t="str">
            <v>SIM</v>
          </cell>
          <cell r="I4455" t="n">
            <v>0.56317225377711455</v>
          </cell>
        </row>
        <row r="4456">
          <cell r="A4456" t="n">
            <v>90173643</v>
          </cell>
          <cell r="B4456" t="n">
            <v>20</v>
          </cell>
          <cell r="C4456" t="str">
            <v xml:space="preserve">ÁCIDO IOXITALÂMICO+MEGLUMINA 35 SOL. INJ. CX. 50 FA X 20  ML</v>
          </cell>
          <cell r="D4456" t="str">
            <v xml:space="preserve">TELEBRIX 35 SOL. INJ. CX. 50 FA X 20  ML</v>
          </cell>
          <cell r="E4456" t="str">
            <v xml:space="preserve">GUERBET PROD. RADIOLOGICOS</v>
          </cell>
          <cell r="F4456" t="n">
            <v>20</v>
          </cell>
          <cell r="G4456" t="str">
            <v>ML</v>
          </cell>
          <cell r="H4456" t="str">
            <v>SIM</v>
          </cell>
          <cell r="I4456" t="n">
            <v>1.2352367209096382</v>
          </cell>
        </row>
        <row r="4457">
          <cell r="A4457" t="n">
            <v>90173660</v>
          </cell>
          <cell r="B4457" t="n">
            <v>20</v>
          </cell>
          <cell r="C4457" t="str">
            <v xml:space="preserve">ÁCIDO IOXITALÂMICO+MEGLUMINA 35 SOL. INJ. CX. FA X 20 ML</v>
          </cell>
          <cell r="D4457" t="str">
            <v xml:space="preserve">TELEBRIX 35 SOL. INJ. CX. FA X 20 ML</v>
          </cell>
          <cell r="E4457" t="str">
            <v xml:space="preserve">GUERBET PROD. RADIOLOGICOS</v>
          </cell>
          <cell r="F4457" t="n">
            <v>20</v>
          </cell>
          <cell r="G4457" t="str">
            <v>ML</v>
          </cell>
          <cell r="H4457" t="str">
            <v>SIM</v>
          </cell>
          <cell r="I4457" t="n">
            <v>1.2671375709985078</v>
          </cell>
        </row>
        <row r="4458">
          <cell r="A4458" t="n">
            <v>90173686</v>
          </cell>
          <cell r="B4458" t="n">
            <v>20</v>
          </cell>
          <cell r="C4458" t="str">
            <v xml:space="preserve">ÁCIDO IOXITALÂMICO+MEGLUMINA 35 SOL. INJ. CX. FA X 50  ML</v>
          </cell>
          <cell r="D4458" t="str">
            <v xml:space="preserve">TELEBRIX 35 SOL. INJ. CX. FA X 50  ML</v>
          </cell>
          <cell r="E4458" t="str">
            <v xml:space="preserve">GUERBET PROD. RADIOLOGICOS</v>
          </cell>
          <cell r="F4458" t="n">
            <v>50</v>
          </cell>
          <cell r="G4458" t="str">
            <v>ML</v>
          </cell>
          <cell r="H4458" t="str">
            <v>SIM</v>
          </cell>
          <cell r="I4458" t="n">
            <v>0.20274201135976128</v>
          </cell>
        </row>
        <row r="4459">
          <cell r="A4459" t="n">
            <v>92465510</v>
          </cell>
          <cell r="B4459" t="n">
            <v>20</v>
          </cell>
          <cell r="C4459" t="str">
            <v xml:space="preserve">ACIDO NICOTINICO - 750MG</v>
          </cell>
          <cell r="D4459" t="str">
            <v xml:space="preserve">ACINIC - 750MG</v>
          </cell>
          <cell r="E4459" t="str">
            <v xml:space="preserve">BIOLAB SANUS</v>
          </cell>
          <cell r="F4459" t="n">
            <v>1</v>
          </cell>
          <cell r="G4459" t="str">
            <v>COM</v>
          </cell>
          <cell r="H4459" t="str">
            <v>NÃO</v>
          </cell>
          <cell r="I4459" t="n">
            <v>1.5860978259970064</v>
          </cell>
        </row>
        <row r="4460">
          <cell r="A4460" t="n">
            <v>92384188</v>
          </cell>
          <cell r="B4460" t="n">
            <v>20</v>
          </cell>
          <cell r="C4460" t="str">
            <v xml:space="preserve">ÁCIDO VALPRÓICO 250 MG5ML XPE. FR. VD. X  100 ML</v>
          </cell>
          <cell r="D4460" t="str">
            <v xml:space="preserve">EPILENIL 250 MG5ML XPE. FR. VD. X  100 ML</v>
          </cell>
          <cell r="E4460" t="str">
            <v xml:space="preserve">BIOLAB SANUS</v>
          </cell>
          <cell r="F4460" t="n">
            <v>100</v>
          </cell>
          <cell r="G4460" t="str">
            <v>ML</v>
          </cell>
          <cell r="H4460" t="str">
            <v>SIM</v>
          </cell>
          <cell r="I4460" t="n">
            <v>0.097129910751219198</v>
          </cell>
        </row>
        <row r="4461">
          <cell r="A4461" t="n">
            <v>90248228</v>
          </cell>
          <cell r="B4461" t="n">
            <v>20</v>
          </cell>
          <cell r="C4461" t="str">
            <v xml:space="preserve">ÁCIDOS GRAXOS+LECITINA DE SOJA+RETINOL+TOCOFEROL</v>
          </cell>
          <cell r="D4461" t="str">
            <v xml:space="preserve">ESCADERM FR. X 200 ML</v>
          </cell>
          <cell r="E4461" t="str">
            <v>HELIANTO</v>
          </cell>
          <cell r="F4461" t="n">
            <v>200</v>
          </cell>
          <cell r="G4461" t="str">
            <v>ML</v>
          </cell>
          <cell r="H4461" t="str">
            <v>SIM</v>
          </cell>
          <cell r="I4461" t="n">
            <v>0.50252604388023969</v>
          </cell>
        </row>
        <row r="4462">
          <cell r="A4462" t="n">
            <v>90248481</v>
          </cell>
          <cell r="B4462" t="n">
            <v>20</v>
          </cell>
          <cell r="C4462" t="str">
            <v xml:space="preserve">ÁCIDOS GRAXOS+RETINOL+TOCOFEROL+LECITINA DE SOJA</v>
          </cell>
          <cell r="D4462" t="str">
            <v xml:space="preserve">DERSANI BABY LOÇÃO OLEOSA INFANTIL FR.X 50 ML</v>
          </cell>
          <cell r="E4462" t="str">
            <v>SANIPLAN</v>
          </cell>
          <cell r="F4462" t="n">
            <v>50</v>
          </cell>
          <cell r="G4462" t="str">
            <v>ML</v>
          </cell>
          <cell r="H4462" t="str">
            <v>SIM</v>
          </cell>
          <cell r="I4462" t="n">
            <v>0.40830241065269479</v>
          </cell>
        </row>
        <row r="4463">
          <cell r="A4463" t="n">
            <v>90260767</v>
          </cell>
          <cell r="B4463" t="n">
            <v>20</v>
          </cell>
          <cell r="C4463" t="str">
            <v xml:space="preserve">ADIÇAO DE NUTRIENTES GLUTAMINA POR ML - 1ML  0,2G</v>
          </cell>
          <cell r="D4463" t="str">
            <v xml:space="preserve">GLUTAMINA POR ML - 1ML  0,2G</v>
          </cell>
          <cell r="E4463" t="str">
            <v>CLINUPAR</v>
          </cell>
          <cell r="F4463" t="n">
            <v>1</v>
          </cell>
          <cell r="G4463" t="str">
            <v>UN</v>
          </cell>
          <cell r="H4463" t="str">
            <v>NÃO</v>
          </cell>
          <cell r="I4463" t="n">
            <v>9.8162084515080519</v>
          </cell>
        </row>
        <row r="4464">
          <cell r="A4464" t="n">
            <v>90300629</v>
          </cell>
          <cell r="B4464" t="n">
            <v>20</v>
          </cell>
          <cell r="C4464" t="str">
            <v xml:space="preserve">AGOMELATINA - 25MG</v>
          </cell>
          <cell r="D4464" t="str">
            <v xml:space="preserve">VALDOXAN - 25MG</v>
          </cell>
          <cell r="E4464" t="str">
            <v>SERVIER</v>
          </cell>
          <cell r="F4464" t="n">
            <v>1</v>
          </cell>
          <cell r="G4464" t="str">
            <v>COM</v>
          </cell>
          <cell r="H4464" t="str">
            <v>NÃO</v>
          </cell>
          <cell r="I4464" t="n">
            <v>5.9989563556420524</v>
          </cell>
        </row>
        <row r="4465">
          <cell r="A4465" t="n">
            <v>90282817</v>
          </cell>
          <cell r="B4465" t="n">
            <v>20</v>
          </cell>
          <cell r="C4465" t="str">
            <v xml:space="preserve">ÁGUA INJETAVEL SOL. INJ. SIST. FECH. FR. X 50 ML</v>
          </cell>
          <cell r="D4465" t="str">
            <v xml:space="preserve">ÁGUA INJETAVEL SOL. INJ. SIST. FECH. FR. X 50 ML</v>
          </cell>
          <cell r="E4465" t="str">
            <v xml:space="preserve">FRESENIUS KABI UNIDADE AQUIRAZ</v>
          </cell>
          <cell r="F4465" t="n">
            <v>1</v>
          </cell>
          <cell r="G4465" t="str">
            <v>UN</v>
          </cell>
          <cell r="H4465" t="str">
            <v>NÃO</v>
          </cell>
          <cell r="I4465" t="n">
            <v>7.5111080619147526</v>
          </cell>
        </row>
        <row r="4466">
          <cell r="A4466" t="n">
            <v>92264182</v>
          </cell>
          <cell r="B4466" t="n">
            <v>20</v>
          </cell>
          <cell r="C4466" t="str">
            <v xml:space="preserve">ÁGUA P INJEÇÃO CX. 100 AMP. PLÁST. X 5 ML</v>
          </cell>
          <cell r="D4466" t="str">
            <v xml:space="preserve">ÁGUA P INJEÇÃO CX. 100 AMP. PLÁST. X 5 ML</v>
          </cell>
          <cell r="E4466" t="str">
            <v>HYPOFARMA</v>
          </cell>
          <cell r="F4466" t="n">
            <v>1</v>
          </cell>
          <cell r="G4466" t="str">
            <v>AMP</v>
          </cell>
          <cell r="H4466" t="str">
            <v>NÃO</v>
          </cell>
          <cell r="I4466" t="n">
            <v>0.6438741941192837</v>
          </cell>
        </row>
        <row r="4467">
          <cell r="A4467" t="n">
            <v>92387357</v>
          </cell>
          <cell r="B4467" t="n">
            <v>20</v>
          </cell>
          <cell r="C4467" t="str">
            <v xml:space="preserve">ÁGUA P INJEÇÃO CX. 100 AMP. VD. X 5 ML</v>
          </cell>
          <cell r="D4467" t="str">
            <v xml:space="preserve">ÁGUA P INJEÇÃO CX. 100 AMP. VD. X 5 ML</v>
          </cell>
          <cell r="E4467" t="str">
            <v>HYPOFARMA</v>
          </cell>
          <cell r="F4467" t="n">
            <v>1</v>
          </cell>
          <cell r="G4467" t="str">
            <v>AMP</v>
          </cell>
          <cell r="H4467" t="str">
            <v>NÃO</v>
          </cell>
          <cell r="I4467" t="n">
            <v>0.72239543730456246</v>
          </cell>
        </row>
        <row r="4468">
          <cell r="A4468" t="n">
            <v>90248775</v>
          </cell>
          <cell r="B4468" t="n">
            <v>20</v>
          </cell>
          <cell r="C4468" t="str">
            <v xml:space="preserve">ÁGUA P INJEÇÃO CX. 50 AMP. VD. X 5 ML</v>
          </cell>
          <cell r="D4468" t="str">
            <v xml:space="preserve">ÁGUA P INJEÇÃO CX. 50 AMP. VD. X 5 ML</v>
          </cell>
          <cell r="E4468" t="str">
            <v>NOVAFARMA</v>
          </cell>
          <cell r="F4468" t="n">
            <v>1</v>
          </cell>
          <cell r="G4468" t="str">
            <v>AMP</v>
          </cell>
          <cell r="H4468" t="str">
            <v>NÃO</v>
          </cell>
          <cell r="I4468" t="n">
            <v>0.97402596425249222</v>
          </cell>
        </row>
        <row r="4469">
          <cell r="A4469" t="n">
            <v>90121570</v>
          </cell>
          <cell r="B4469" t="n">
            <v>20</v>
          </cell>
          <cell r="C4469" t="str">
            <v xml:space="preserve">ÁGUA PARA  INJEÇÃO  SOL. INJ. CX. 100 AMP PLÁST. X 20 ML</v>
          </cell>
          <cell r="D4469" t="str">
            <v xml:space="preserve">ÁGUA PARA  INJEÇÃO  SOL. INJ. CX. 100 AMP PLÁST. X 20 ML</v>
          </cell>
          <cell r="E4469" t="str">
            <v>FARMACE</v>
          </cell>
          <cell r="F4469" t="n">
            <v>1</v>
          </cell>
          <cell r="G4469" t="str">
            <v>AMP</v>
          </cell>
          <cell r="H4469" t="str">
            <v>NÃO</v>
          </cell>
          <cell r="I4469" t="n">
            <v>0.96632758853454326</v>
          </cell>
        </row>
        <row r="4470">
          <cell r="A4470" t="n">
            <v>90304691</v>
          </cell>
          <cell r="B4470" t="n">
            <v>20</v>
          </cell>
          <cell r="C4470" t="str">
            <v xml:space="preserve">ÁGUA PARA INJEÇÃO SOL INJ IV CX 20 BOLSA PE BLOWPACK SIST FECH X 500 ML</v>
          </cell>
          <cell r="D4470" t="str">
            <v xml:space="preserve">ÁGUA PARA INJEÇÃO SOL INJ IV CX 20 BOLSA PE BLOWPACK SIST FECH X 500 ML</v>
          </cell>
          <cell r="E4470" t="str">
            <v xml:space="preserve">HALEX ISTAR INDÚSTRIA</v>
          </cell>
          <cell r="F4470" t="n">
            <v>1</v>
          </cell>
          <cell r="G4470" t="str">
            <v>UN</v>
          </cell>
          <cell r="H4470" t="str">
            <v>NÃO</v>
          </cell>
          <cell r="I4470" t="n">
            <v>7.1675542377993287</v>
          </cell>
        </row>
        <row r="4471">
          <cell r="A4471" t="n">
            <v>90306325</v>
          </cell>
          <cell r="B4471" t="n">
            <v>20</v>
          </cell>
          <cell r="C4471" t="str">
            <v xml:space="preserve">ÁGUA PARA INJEÇÃO SOL. INJ. CX. 20 FR. SIST. FECH. X 500 ML</v>
          </cell>
          <cell r="D4471" t="str">
            <v xml:space="preserve">ÁGUA PARA INJEÇÃO SOL. INJ. CX. 20 FR. SIST. FECH. X 500 ML</v>
          </cell>
          <cell r="E4471" t="str">
            <v xml:space="preserve">LABORATORIO SANOBIOL</v>
          </cell>
          <cell r="F4471" t="n">
            <v>1</v>
          </cell>
          <cell r="G4471" t="str">
            <v>FR</v>
          </cell>
          <cell r="H4471" t="str">
            <v>NÃO</v>
          </cell>
          <cell r="I4471" t="n">
            <v>8.1722524949059139</v>
          </cell>
        </row>
        <row r="4472">
          <cell r="A4472" t="n">
            <v>90282671</v>
          </cell>
          <cell r="B4472" t="n">
            <v>20</v>
          </cell>
          <cell r="C4472" t="str">
            <v xml:space="preserve">ÁGUA PARA INJEÇÃO SOL. INJ. SIST. FECH. CX. 35 BOLSA X 250ML</v>
          </cell>
          <cell r="D4472" t="str">
            <v xml:space="preserve">ÁGUA PARA INJEÇÃO SOL. INJ. SIST. FECH. CX. 35 BOLSA X 250ML</v>
          </cell>
          <cell r="E4472" t="str">
            <v>J.P</v>
          </cell>
          <cell r="F4472" t="n">
            <v>1</v>
          </cell>
          <cell r="G4472" t="str">
            <v>UN</v>
          </cell>
          <cell r="H4472" t="str">
            <v>NÃO</v>
          </cell>
          <cell r="I4472" t="n">
            <v>7.5154962975086423</v>
          </cell>
        </row>
        <row r="4473">
          <cell r="A4473" t="n">
            <v>90282736</v>
          </cell>
          <cell r="B4473" t="n">
            <v>20</v>
          </cell>
          <cell r="C4473" t="str">
            <v xml:space="preserve">ÁGUA PARA INJETÁVEIS SOL. INJ. SIST. FECH. BOLSA X 1000ML</v>
          </cell>
          <cell r="D4473" t="str">
            <v xml:space="preserve">ÁGUA PARA INJETÁVEIS SOL. INJ. SIST. FECH. BOLSA X 1000ML</v>
          </cell>
          <cell r="E4473" t="str">
            <v>BEKER</v>
          </cell>
          <cell r="F4473" t="n">
            <v>1</v>
          </cell>
          <cell r="G4473" t="str">
            <v>UN</v>
          </cell>
          <cell r="H4473" t="str">
            <v>NÃO</v>
          </cell>
          <cell r="I4473" t="n">
            <v>11.069058890675093</v>
          </cell>
        </row>
        <row r="4474">
          <cell r="A4474" t="n">
            <v>90282752</v>
          </cell>
          <cell r="B4474" t="n">
            <v>20</v>
          </cell>
          <cell r="C4474" t="str">
            <v xml:space="preserve">ÁGUA PARA INJETÁVEIS SOL. INJ. SIST. FECH. BOLSA X 250ML</v>
          </cell>
          <cell r="D4474" t="str">
            <v xml:space="preserve">ÁGUA PARA INJETÁVEIS SOL. INJ. SIST. FECH. BOLSA X 250ML</v>
          </cell>
          <cell r="E4474" t="str">
            <v>BEKER</v>
          </cell>
          <cell r="F4474" t="n">
            <v>1</v>
          </cell>
          <cell r="G4474" t="str">
            <v>UN</v>
          </cell>
          <cell r="H4474" t="str">
            <v>NÃO</v>
          </cell>
          <cell r="I4474" t="n">
            <v>7.1107706769466139</v>
          </cell>
        </row>
        <row r="4475">
          <cell r="A4475" t="n">
            <v>90282787</v>
          </cell>
          <cell r="B4475" t="n">
            <v>20</v>
          </cell>
          <cell r="C4475" t="str">
            <v xml:space="preserve">ÁGUA PARA INJETÁVEIS SOL. INJ. SIST. FECH. FR. X 250ML</v>
          </cell>
          <cell r="D4475" t="str">
            <v xml:space="preserve">ÁGUA PARA INJETÁVEIS SOL. INJ. SIST. FECH. FR. X 250ML</v>
          </cell>
          <cell r="E4475" t="str">
            <v>BASA</v>
          </cell>
          <cell r="F4475" t="n">
            <v>1</v>
          </cell>
          <cell r="G4475" t="str">
            <v>UN</v>
          </cell>
          <cell r="H4475" t="str">
            <v>NÃO</v>
          </cell>
          <cell r="I4475" t="n">
            <v>7.4644991645305199</v>
          </cell>
        </row>
        <row r="4476">
          <cell r="A4476" t="n">
            <v>90697014</v>
          </cell>
          <cell r="B4476" t="n">
            <v>20</v>
          </cell>
          <cell r="C4476" t="str">
            <v xml:space="preserve">ALBENDAZOL - 200MG</v>
          </cell>
          <cell r="D4476" t="str">
            <v xml:space="preserve">ZENTEL - 200MG</v>
          </cell>
          <cell r="E4476" t="str">
            <v>GLAXOSMITKLINE</v>
          </cell>
          <cell r="F4476" t="n">
            <v>1</v>
          </cell>
          <cell r="G4476" t="str">
            <v>COM</v>
          </cell>
          <cell r="H4476" t="str">
            <v>NÃO</v>
          </cell>
          <cell r="I4476" t="n">
            <v>5.1443769477096595</v>
          </cell>
        </row>
        <row r="4477">
          <cell r="A4477" t="n">
            <v>92461085</v>
          </cell>
          <cell r="B4477" t="n">
            <v>20</v>
          </cell>
          <cell r="C4477" t="str">
            <v xml:space="preserve">ALBENDAZOL - 400MG</v>
          </cell>
          <cell r="D4477" t="str">
            <v xml:space="preserve">ALBENDAZOL - 400MG</v>
          </cell>
          <cell r="E4477" t="str">
            <v xml:space="preserve">NEO QUIMICA</v>
          </cell>
          <cell r="F4477" t="n">
            <v>1</v>
          </cell>
          <cell r="G4477" t="str">
            <v>COM</v>
          </cell>
          <cell r="H4477" t="str">
            <v>NÃO</v>
          </cell>
          <cell r="I4477" t="n">
            <v>5.4380175272526428</v>
          </cell>
        </row>
        <row r="4478">
          <cell r="A4478" t="n">
            <v>91301017</v>
          </cell>
          <cell r="B4478" t="n">
            <v>20</v>
          </cell>
          <cell r="C4478" t="str">
            <v xml:space="preserve">ALBENDAZOL - 400MG</v>
          </cell>
          <cell r="D4478" t="str">
            <v xml:space="preserve">ZOLBEM - 400MG</v>
          </cell>
          <cell r="E4478" t="str">
            <v>SANOFI-AVENTIS</v>
          </cell>
          <cell r="F4478" t="n">
            <v>1</v>
          </cell>
          <cell r="G4478" t="str">
            <v>COM</v>
          </cell>
          <cell r="H4478" t="str">
            <v>NÃO</v>
          </cell>
          <cell r="I4478" t="n">
            <v>8.2602718462814373</v>
          </cell>
        </row>
        <row r="4479">
          <cell r="A4479" t="n">
            <v>90212398</v>
          </cell>
          <cell r="B4479" t="n">
            <v>20</v>
          </cell>
          <cell r="C4479" t="str">
            <v xml:space="preserve">ALBENDAZOL - 400MG CP. MAST.</v>
          </cell>
          <cell r="D4479" t="str">
            <v xml:space="preserve">ALBENDAZOL - 400MG CP. MAST.</v>
          </cell>
          <cell r="E4479" t="str">
            <v>DUCTO</v>
          </cell>
          <cell r="F4479" t="n">
            <v>1</v>
          </cell>
          <cell r="G4479" t="str">
            <v xml:space="preserve">COM MST</v>
          </cell>
          <cell r="H4479" t="str">
            <v>NÃO</v>
          </cell>
          <cell r="I4479" t="n">
            <v>4.8531037656392222</v>
          </cell>
        </row>
        <row r="4480">
          <cell r="A4480" t="n">
            <v>90170890</v>
          </cell>
          <cell r="B4480" t="n">
            <v>20</v>
          </cell>
          <cell r="C4480" t="str">
            <v xml:space="preserve">ALBENDAZOL - 40MGML SUSP. ORAL FR. VD. X 10 ML</v>
          </cell>
          <cell r="D4480" t="str">
            <v xml:space="preserve">ALBENDAZOL - 40MGML SUSP. ORAL FR. VD. X 10 ML</v>
          </cell>
          <cell r="E4480" t="str">
            <v xml:space="preserve">TEUTO BRAS.</v>
          </cell>
          <cell r="F4480" t="n">
            <v>1</v>
          </cell>
          <cell r="G4480" t="str">
            <v>FR</v>
          </cell>
          <cell r="H4480" t="str">
            <v>NÃO</v>
          </cell>
          <cell r="I4480" t="n">
            <v>4.6622825339789502</v>
          </cell>
        </row>
        <row r="4481">
          <cell r="A4481" t="n">
            <v>90282825</v>
          </cell>
          <cell r="B4481" t="n">
            <v>20</v>
          </cell>
          <cell r="C4481" t="str">
            <v xml:space="preserve">ALBENDAZOL - 40MGML SUSP. ORAL FR. VD. X 10 ML + CP. MED.</v>
          </cell>
          <cell r="D4481" t="str">
            <v xml:space="preserve">ALBENDAZOL - 40MGML SUSP. ORAL FR. VD. X 10 ML + CP. MED.</v>
          </cell>
          <cell r="E4481" t="str">
            <v xml:space="preserve">MEPHA- RATIOPHARM</v>
          </cell>
          <cell r="F4481" t="n">
            <v>1</v>
          </cell>
          <cell r="G4481" t="str">
            <v>FR</v>
          </cell>
          <cell r="H4481" t="str">
            <v>NÃO</v>
          </cell>
          <cell r="I4481" t="n">
            <v>7.904139217645807</v>
          </cell>
        </row>
        <row r="4482">
          <cell r="A4482" t="n">
            <v>90302290</v>
          </cell>
          <cell r="B4482" t="n">
            <v>20</v>
          </cell>
          <cell r="C4482" t="str">
            <v xml:space="preserve">ALBUMINA HUMANA 20 (200 MGML) SOL. INJ. FA VD. X 50 ML</v>
          </cell>
          <cell r="D4482" t="str">
            <v xml:space="preserve">PLASBUMIN 20 (200 MGML) SOL. INJ. FA VD. X 50 ML</v>
          </cell>
          <cell r="E4482" t="str">
            <v>CRISTALIA</v>
          </cell>
          <cell r="F4482" t="n">
            <v>1</v>
          </cell>
          <cell r="G4482" t="str">
            <v>FA</v>
          </cell>
          <cell r="H4482" t="str">
            <v>NÃO</v>
          </cell>
          <cell r="I4482" t="n">
            <v>244.70597084004402</v>
          </cell>
        </row>
        <row r="4483">
          <cell r="A4483" t="n">
            <v>92368891</v>
          </cell>
          <cell r="B4483" t="n">
            <v>20</v>
          </cell>
          <cell r="C4483" t="str">
            <v xml:space="preserve">ALBUMINA HUMANA 20% - 10ML</v>
          </cell>
          <cell r="D4483" t="str">
            <v xml:space="preserve">ALBUMINA HUMANA 20% - 10ML</v>
          </cell>
          <cell r="E4483" t="str">
            <v xml:space="preserve">GRIFOLS BRASIL LTDA</v>
          </cell>
          <cell r="F4483" t="n">
            <v>1</v>
          </cell>
          <cell r="G4483" t="str">
            <v>FA</v>
          </cell>
          <cell r="H4483" t="str">
            <v>NÃO</v>
          </cell>
          <cell r="I4483" t="n">
            <v>70.104728252135416</v>
          </cell>
        </row>
        <row r="4484">
          <cell r="A4484" t="n">
            <v>92387918</v>
          </cell>
          <cell r="B4484" t="n">
            <v>20</v>
          </cell>
          <cell r="C4484" t="str">
            <v xml:space="preserve">ALBUMINA HUMANA 20% - 50ML</v>
          </cell>
          <cell r="D4484" t="str">
            <v xml:space="preserve">BERIBUMIN 20% - 50ML</v>
          </cell>
          <cell r="E4484" t="str">
            <v xml:space="preserve">AVENTIS BEHRING</v>
          </cell>
          <cell r="F4484" t="n">
            <v>1</v>
          </cell>
          <cell r="G4484" t="str">
            <v>FA</v>
          </cell>
          <cell r="H4484" t="str">
            <v>NÃO</v>
          </cell>
          <cell r="I4484" t="n">
            <v>194.70232855197261</v>
          </cell>
        </row>
        <row r="4485">
          <cell r="A4485" t="n">
            <v>90227808</v>
          </cell>
          <cell r="B4485" t="n">
            <v>20</v>
          </cell>
          <cell r="C4485" t="str">
            <v xml:space="preserve">ALBUMINA HUMANA 20% SOL. INJ. FA X 50 ML</v>
          </cell>
          <cell r="D4485" t="str">
            <v xml:space="preserve">OCTALBIN 20% SOL. INJ. FA X 50 ML</v>
          </cell>
          <cell r="E4485" t="str">
            <v>OCTAPHARMA</v>
          </cell>
          <cell r="F4485" t="n">
            <v>1</v>
          </cell>
          <cell r="G4485" t="str">
            <v>FA</v>
          </cell>
          <cell r="H4485" t="str">
            <v>NÃO</v>
          </cell>
          <cell r="I4485" t="n">
            <v>149.80349778822887</v>
          </cell>
        </row>
        <row r="4486">
          <cell r="A4486" t="n">
            <v>90198565</v>
          </cell>
          <cell r="B4486" t="n">
            <v>20</v>
          </cell>
          <cell r="C4486" t="str">
            <v xml:space="preserve">ALBUMINA HUMANA 20% SOL. INJ. FA X 50 ML</v>
          </cell>
          <cell r="D4486" t="str">
            <v xml:space="preserve">ALBUMINA HUMANA 20% SOL. INJ. FA X 50 ML</v>
          </cell>
          <cell r="E4486" t="str">
            <v xml:space="preserve">MARCOS PEDRILSON</v>
          </cell>
          <cell r="F4486" t="n">
            <v>1</v>
          </cell>
          <cell r="G4486" t="str">
            <v>FA</v>
          </cell>
          <cell r="H4486" t="str">
            <v>NÃO</v>
          </cell>
          <cell r="I4486" t="n">
            <v>281.76623669577077</v>
          </cell>
        </row>
        <row r="4487">
          <cell r="A4487" t="n">
            <v>90198948</v>
          </cell>
          <cell r="B4487" t="n">
            <v>20</v>
          </cell>
          <cell r="C4487" t="str">
            <v xml:space="preserve">ALBUMINA HUMANA 20% SOL. INJ. FA X 50 ML + EQUIPO</v>
          </cell>
          <cell r="D4487" t="str">
            <v xml:space="preserve">ALBUMINA SÉRICA HUMANA 20% SOL. INJ. FA X 50 ML + EQUIPO</v>
          </cell>
          <cell r="E4487" t="str">
            <v xml:space="preserve">BAXTER HEALTHCARE - USA</v>
          </cell>
          <cell r="F4487" t="n">
            <v>1</v>
          </cell>
          <cell r="G4487" t="str">
            <v>FA</v>
          </cell>
          <cell r="H4487" t="str">
            <v>NÃO</v>
          </cell>
          <cell r="I4487" t="n">
            <v>356.52182440747345</v>
          </cell>
        </row>
        <row r="4488">
          <cell r="A4488" t="n">
            <v>90183096</v>
          </cell>
          <cell r="B4488" t="n">
            <v>20</v>
          </cell>
          <cell r="C4488" t="str">
            <v xml:space="preserve">ALENDRONATO DE SODIO - 10MG</v>
          </cell>
          <cell r="D4488" t="str">
            <v xml:space="preserve">OSTEOFAR - 10MG</v>
          </cell>
          <cell r="E4488" t="str">
            <v>ELOFAR</v>
          </cell>
          <cell r="F4488" t="n">
            <v>1</v>
          </cell>
          <cell r="G4488" t="str">
            <v>COM</v>
          </cell>
          <cell r="H4488" t="str">
            <v>NÃO</v>
          </cell>
          <cell r="I4488" t="n">
            <v>1.4192824364069747</v>
          </cell>
        </row>
        <row r="4489">
          <cell r="A4489" t="n">
            <v>90302800</v>
          </cell>
          <cell r="B4489" t="str">
            <v>00</v>
          </cell>
          <cell r="C4489" t="str">
            <v xml:space="preserve">ALFAEPOETINA 2.000 UI SOL. INJ. CX. 6 SER. PREENCH. X 0,5 ML + DISPOSITIVO</v>
          </cell>
          <cell r="D4489" t="str">
            <v xml:space="preserve">EPREX 2.000 UI SOL. INJ. CX. 6 SER. PREENCH. X 0,5 ML + DISPOSITIVO</v>
          </cell>
          <cell r="E4489" t="str">
            <v>JANSSEN-CILAG</v>
          </cell>
          <cell r="F4489" t="n">
            <v>1</v>
          </cell>
          <cell r="G4489" t="str">
            <v>SER</v>
          </cell>
          <cell r="H4489" t="str">
            <v>NÃO</v>
          </cell>
          <cell r="I4489" t="n">
            <v>79.659960110665196</v>
          </cell>
        </row>
        <row r="4490">
          <cell r="A4490" t="n">
            <v>90302788</v>
          </cell>
          <cell r="B4490" t="str">
            <v>00</v>
          </cell>
          <cell r="C4490" t="str">
            <v xml:space="preserve">ALFAEPOETINA 3.000 UI SOL. INJ. CX. 6 SER. PREENCH. X 0,3 ML + DISPOSITIVO</v>
          </cell>
          <cell r="D4490" t="str">
            <v xml:space="preserve">EPREX 3.000 UI SOL. INJ. CX. 6 SER. PREENCH. X 0,3 ML + DISPOSITIVO</v>
          </cell>
          <cell r="E4490" t="str">
            <v>JANSSEN-CILAG</v>
          </cell>
          <cell r="F4490" t="n">
            <v>1</v>
          </cell>
          <cell r="G4490" t="str">
            <v>SER</v>
          </cell>
          <cell r="H4490" t="str">
            <v>NÃO</v>
          </cell>
          <cell r="I4490" t="n">
            <v>112.97277083898051</v>
          </cell>
        </row>
        <row r="4491">
          <cell r="A4491" t="n">
            <v>90200110</v>
          </cell>
          <cell r="B4491" t="str">
            <v>00</v>
          </cell>
          <cell r="C4491" t="str">
            <v xml:space="preserve">ALFAEPOETINA 4000 UI PÓ LIOF. INJ. CX. FA  + DIL. X 1 ML</v>
          </cell>
          <cell r="D4491" t="str">
            <v xml:space="preserve">ERITROMAX 4000 UI PÓ LIOF. INJ. CX. FA  + DIL. X 1 ML</v>
          </cell>
          <cell r="E4491" t="str">
            <v>BLAUSIEGEL</v>
          </cell>
          <cell r="F4491" t="n">
            <v>1</v>
          </cell>
          <cell r="G4491" t="str">
            <v>FA</v>
          </cell>
          <cell r="H4491" t="str">
            <v>NÃO</v>
          </cell>
          <cell r="I4491" t="n">
            <v>242.44894436277661</v>
          </cell>
        </row>
        <row r="4492">
          <cell r="A4492" t="n">
            <v>90282841</v>
          </cell>
          <cell r="B4492" t="str">
            <v>00</v>
          </cell>
          <cell r="C4492" t="str">
            <v xml:space="preserve">ALFAEPOETINA HUMANA RECOMBINANTE 3000 UIML SOL. INJ. FA X 1 ML</v>
          </cell>
          <cell r="D4492" t="str">
            <v xml:space="preserve">ALFAEPOETINA HUMANA RECOMBINANTE 3000 UIML SOL. INJ. FA X 1 ML</v>
          </cell>
          <cell r="E4492" t="str">
            <v>BLAUSIEGEL</v>
          </cell>
          <cell r="F4492" t="n">
            <v>1</v>
          </cell>
          <cell r="G4492" t="str">
            <v>FA</v>
          </cell>
          <cell r="H4492" t="str">
            <v>NÃO</v>
          </cell>
          <cell r="I4492" t="n">
            <v>143.47551589405097</v>
          </cell>
        </row>
        <row r="4493">
          <cell r="A4493" t="n">
            <v>90201280</v>
          </cell>
          <cell r="B4493" t="str">
            <v>00</v>
          </cell>
          <cell r="C4493" t="str">
            <v xml:space="preserve">ALFAEPOETINA HUMANA RECOMBINANTE 40000 UIML SOL. INJ. CX. 1 AMP. VD. X 1 ML</v>
          </cell>
          <cell r="D4493" t="str">
            <v xml:space="preserve">ALFAEPOETINA HUMANA RECOMBINANTE 40000 UIML SOL. INJ. CX. 1 AMP. VD. X 1 ML</v>
          </cell>
          <cell r="E4493" t="str">
            <v>BLAUSIEGEL</v>
          </cell>
          <cell r="F4493" t="n">
            <v>1</v>
          </cell>
          <cell r="G4493" t="str">
            <v>AMP</v>
          </cell>
          <cell r="H4493" t="str">
            <v>NÃO</v>
          </cell>
          <cell r="I4493" t="n">
            <v>295.02148871323868</v>
          </cell>
        </row>
        <row r="4494">
          <cell r="A4494" t="n">
            <v>90200659</v>
          </cell>
          <cell r="B4494" t="str">
            <v>00</v>
          </cell>
          <cell r="C4494" t="str">
            <v xml:space="preserve">ALFAINTERFERONA 2A</v>
          </cell>
          <cell r="D4494" t="str">
            <v xml:space="preserve">ALFAINTERFERONA 2A 3.000.000 UI PÓ LIOF. INJ FA VD. + AMP. DIL X 1 ML</v>
          </cell>
          <cell r="E4494" t="str">
            <v>BLAUSIEGEL</v>
          </cell>
          <cell r="F4494" t="n">
            <v>1</v>
          </cell>
          <cell r="G4494" t="str">
            <v>FA</v>
          </cell>
          <cell r="H4494" t="str">
            <v>NÃO</v>
          </cell>
          <cell r="I4494" t="n">
            <v>101.39454891593712</v>
          </cell>
        </row>
        <row r="4495">
          <cell r="A4495" t="n">
            <v>90128680</v>
          </cell>
          <cell r="B4495" t="str">
            <v>00</v>
          </cell>
          <cell r="C4495" t="str">
            <v xml:space="preserve">ALFAINTERFERONA 2B 10.000.000 UI ML PÓ LIOF. INJ. 5 FA VD. + AMP. DIL.</v>
          </cell>
          <cell r="D4495" t="str">
            <v xml:space="preserve">ALFAINTERFERONA 10.000.000 UI ML PÓ LIOF. INJ. 5 FA VD. + AMP. DIL.</v>
          </cell>
          <cell r="E4495" t="str">
            <v>BIOSINTETICA</v>
          </cell>
          <cell r="F4495" t="n">
            <v>1</v>
          </cell>
          <cell r="G4495" t="str">
            <v>FA</v>
          </cell>
          <cell r="H4495" t="str">
            <v>NÃO</v>
          </cell>
          <cell r="I4495" t="n">
            <v>396.46325968622131</v>
          </cell>
        </row>
        <row r="4496">
          <cell r="A4496" t="n">
            <v>90128699</v>
          </cell>
          <cell r="B4496" t="str">
            <v>00</v>
          </cell>
          <cell r="C4496" t="str">
            <v xml:space="preserve">ALFAINTERFERONA 2B 5.000.000 UI ML PÓ LIOF. INJ. 5 FA VD. + AMP. DIL.</v>
          </cell>
          <cell r="D4496" t="str">
            <v xml:space="preserve">ALFAINTERFERONA 5.000.000 UI ML PÓ LIOF. INJ. 5 FA VD. + AMP. DIL.</v>
          </cell>
          <cell r="E4496" t="str">
            <v>BIOSINTETICA</v>
          </cell>
          <cell r="F4496" t="n">
            <v>1</v>
          </cell>
          <cell r="G4496" t="str">
            <v>FA</v>
          </cell>
          <cell r="H4496" t="str">
            <v>NÃO</v>
          </cell>
          <cell r="I4496" t="n">
            <v>208.51115719648817</v>
          </cell>
        </row>
        <row r="4497">
          <cell r="A4497" t="n">
            <v>90163265</v>
          </cell>
          <cell r="B4497" t="n">
            <v>20</v>
          </cell>
          <cell r="C4497" t="str">
            <v xml:space="preserve">ALFALUTROPINA 75 UI PÓ LIOF. INJ. CX. FA + DIL.</v>
          </cell>
          <cell r="D4497" t="str">
            <v xml:space="preserve">LUVERIS 75 UI PÓ LIOF. INJ. CX. FA + DIL.</v>
          </cell>
          <cell r="E4497" t="str">
            <v xml:space="preserve">MERCK S.A.</v>
          </cell>
          <cell r="F4497" t="n">
            <v>1</v>
          </cell>
          <cell r="G4497" t="str">
            <v>UN</v>
          </cell>
          <cell r="H4497" t="str">
            <v>NÃO</v>
          </cell>
          <cell r="I4497" t="n">
            <v>146.23840530000001</v>
          </cell>
        </row>
        <row r="4498">
          <cell r="A4498" t="n">
            <v>90154916</v>
          </cell>
          <cell r="B4498" t="str">
            <v>00</v>
          </cell>
          <cell r="C4498" t="str">
            <v xml:space="preserve">ALFAPEGINTERFERONA 2A 180 MCGML SOL. INJ. SER. PREENCH. X 0,5 ML</v>
          </cell>
          <cell r="D4498" t="str">
            <v xml:space="preserve">PEGASYS 180 MCGML SOL. INJ. SER. PREENCH. X 0,5 ML</v>
          </cell>
          <cell r="E4498" t="str">
            <v>ROCHE</v>
          </cell>
          <cell r="F4498" t="n">
            <v>1</v>
          </cell>
          <cell r="G4498" t="str">
            <v>SER</v>
          </cell>
          <cell r="H4498" t="str">
            <v>NÃO</v>
          </cell>
          <cell r="I4498" t="n">
            <v>1888.1161178876102</v>
          </cell>
        </row>
        <row r="4499">
          <cell r="A4499" t="n">
            <v>90797019</v>
          </cell>
          <cell r="B4499" t="n">
            <v>20</v>
          </cell>
          <cell r="C4499" t="str">
            <v xml:space="preserve">ALPRAZOLAM - 0,25MG</v>
          </cell>
          <cell r="D4499" t="str">
            <v xml:space="preserve">FRONTAL - 0,25MG</v>
          </cell>
          <cell r="E4499" t="str">
            <v xml:space="preserve">LABORATORIOS PFIZER LTDA</v>
          </cell>
          <cell r="F4499" t="n">
            <v>1</v>
          </cell>
          <cell r="G4499" t="str">
            <v>COM</v>
          </cell>
          <cell r="H4499" t="str">
            <v>NÃO</v>
          </cell>
          <cell r="I4499" t="n">
            <v>0.46307887265140291</v>
          </cell>
        </row>
        <row r="4500">
          <cell r="A4500" t="n">
            <v>90238770</v>
          </cell>
          <cell r="B4500" t="n">
            <v>20</v>
          </cell>
          <cell r="C4500" t="str">
            <v xml:space="preserve">ALPRAZOLAM - 0,25MG</v>
          </cell>
          <cell r="D4500" t="str">
            <v xml:space="preserve">ALPRAZOLAM - 0,25MG</v>
          </cell>
          <cell r="E4500" t="str">
            <v>GERMED</v>
          </cell>
          <cell r="F4500" t="n">
            <v>1</v>
          </cell>
          <cell r="G4500" t="str">
            <v>COM</v>
          </cell>
          <cell r="H4500" t="str">
            <v>NÃO</v>
          </cell>
          <cell r="I4500" t="n">
            <v>0.30116707666956566</v>
          </cell>
        </row>
        <row r="4501">
          <cell r="A4501" t="n">
            <v>90212126</v>
          </cell>
          <cell r="B4501" t="n">
            <v>20</v>
          </cell>
          <cell r="C4501" t="str">
            <v xml:space="preserve">ALPRAZOLAM - 0,25MG</v>
          </cell>
          <cell r="D4501" t="str">
            <v xml:space="preserve">NEOZOLAM - 0,25MG</v>
          </cell>
          <cell r="E4501" t="str">
            <v xml:space="preserve">NEO QUIMICA</v>
          </cell>
          <cell r="F4501" t="n">
            <v>1</v>
          </cell>
          <cell r="G4501" t="str">
            <v>COM</v>
          </cell>
          <cell r="H4501" t="str">
            <v>NÃO</v>
          </cell>
          <cell r="I4501" t="n">
            <v>0.23555908306886236</v>
          </cell>
        </row>
        <row r="4502">
          <cell r="A4502" t="n">
            <v>90125800</v>
          </cell>
          <cell r="B4502" t="n">
            <v>20</v>
          </cell>
          <cell r="C4502" t="str">
            <v xml:space="preserve">ALPRAZOLAM - 0,25MG</v>
          </cell>
          <cell r="D4502" t="str">
            <v xml:space="preserve">CONSTANTE - 0,25MG</v>
          </cell>
          <cell r="E4502" t="str">
            <v xml:space="preserve">UNIAO QUIMICA</v>
          </cell>
          <cell r="F4502" t="n">
            <v>1</v>
          </cell>
          <cell r="G4502" t="str">
            <v>COM</v>
          </cell>
          <cell r="H4502" t="str">
            <v>NÃO</v>
          </cell>
          <cell r="I4502" t="n">
            <v>0.26696696081137739</v>
          </cell>
        </row>
        <row r="4503">
          <cell r="A4503" t="n">
            <v>90125797</v>
          </cell>
          <cell r="B4503" t="n">
            <v>20</v>
          </cell>
          <cell r="C4503" t="str">
            <v xml:space="preserve">ALPRAZOLAM - 0,5MG</v>
          </cell>
          <cell r="D4503" t="str">
            <v xml:space="preserve">CONSTANTE - 0,5MG</v>
          </cell>
          <cell r="E4503" t="str">
            <v xml:space="preserve">UNIAO QUIMICA</v>
          </cell>
          <cell r="F4503" t="n">
            <v>1</v>
          </cell>
          <cell r="G4503" t="str">
            <v>COM</v>
          </cell>
          <cell r="H4503" t="str">
            <v>NÃO</v>
          </cell>
          <cell r="I4503" t="n">
            <v>0.53393392162275477</v>
          </cell>
        </row>
        <row r="4504">
          <cell r="A4504" t="n">
            <v>90232186</v>
          </cell>
          <cell r="B4504" t="n">
            <v>20</v>
          </cell>
          <cell r="C4504" t="str">
            <v xml:space="preserve">ALPRAZOLAM - 1MG</v>
          </cell>
          <cell r="D4504" t="str">
            <v xml:space="preserve">ALTROX - 1MG</v>
          </cell>
          <cell r="E4504" t="str">
            <v xml:space="preserve">TORRENT DO BRASIL</v>
          </cell>
          <cell r="F4504" t="n">
            <v>1</v>
          </cell>
          <cell r="G4504" t="str">
            <v>COM</v>
          </cell>
          <cell r="H4504" t="str">
            <v>NÃO</v>
          </cell>
          <cell r="I4504" t="n">
            <v>0.88567527667535439</v>
          </cell>
        </row>
        <row r="4505">
          <cell r="A4505" t="n">
            <v>90212096</v>
          </cell>
          <cell r="B4505" t="n">
            <v>20</v>
          </cell>
          <cell r="C4505" t="str">
            <v xml:space="preserve">ALPRAZOLAM - 1MG</v>
          </cell>
          <cell r="D4505" t="str">
            <v xml:space="preserve">NEOZOLAM - 1MG</v>
          </cell>
          <cell r="E4505" t="str">
            <v xml:space="preserve">NEO QUIMICA</v>
          </cell>
          <cell r="F4505" t="n">
            <v>1</v>
          </cell>
          <cell r="G4505" t="str">
            <v>COM</v>
          </cell>
          <cell r="H4505" t="str">
            <v>NÃO</v>
          </cell>
          <cell r="I4505" t="n">
            <v>0.92653239340419202</v>
          </cell>
        </row>
        <row r="4506">
          <cell r="A4506" t="n">
            <v>90138597</v>
          </cell>
          <cell r="B4506" t="n">
            <v>20</v>
          </cell>
          <cell r="C4506" t="str">
            <v xml:space="preserve">ALPRAZOLAM 0,25 MG CX. 20 CP.</v>
          </cell>
          <cell r="D4506" t="str">
            <v xml:space="preserve">APRAZ 0,25 MG CX. 20 CP.</v>
          </cell>
          <cell r="E4506" t="str">
            <v xml:space="preserve">SCHERING PLOUGHMANTECORP</v>
          </cell>
          <cell r="F4506" t="n">
            <v>1</v>
          </cell>
          <cell r="G4506" t="str">
            <v>COM</v>
          </cell>
          <cell r="H4506" t="str">
            <v>NÃO</v>
          </cell>
          <cell r="I4506" t="n">
            <v>0.36119129319946169</v>
          </cell>
        </row>
        <row r="4507">
          <cell r="A4507" t="n">
            <v>90138627</v>
          </cell>
          <cell r="B4507" t="n">
            <v>20</v>
          </cell>
          <cell r="C4507" t="str">
            <v xml:space="preserve">ALPRAZOLAM 0,25 MG CX. 30 CP.</v>
          </cell>
          <cell r="D4507" t="str">
            <v xml:space="preserve">APRAZ 0,25 MG CX. 30 CP.</v>
          </cell>
          <cell r="E4507" t="str">
            <v xml:space="preserve">SCHERING PLOUGHMANTECORP</v>
          </cell>
          <cell r="F4507" t="n">
            <v>1</v>
          </cell>
          <cell r="G4507" t="str">
            <v>COM</v>
          </cell>
          <cell r="H4507" t="str">
            <v>NÃO</v>
          </cell>
          <cell r="I4507" t="n">
            <v>0.47111907808625425</v>
          </cell>
        </row>
        <row r="4508">
          <cell r="A4508" t="n">
            <v>92409016</v>
          </cell>
          <cell r="B4508" t="n">
            <v>20</v>
          </cell>
          <cell r="C4508" t="str">
            <v xml:space="preserve">ALUMEN AMONIACAL + ACIDO SALICILICO E BORICO PO - 4GRA</v>
          </cell>
          <cell r="D4508" t="str">
            <v xml:space="preserve">LUCRETIN - 4GRA</v>
          </cell>
          <cell r="E4508" t="str">
            <v>FARMASA</v>
          </cell>
          <cell r="F4508" t="n">
            <v>1</v>
          </cell>
          <cell r="G4508" t="str">
            <v>ENV</v>
          </cell>
          <cell r="H4508" t="str">
            <v>NÃO</v>
          </cell>
          <cell r="I4508" t="n">
            <v>1.7274332758383237</v>
          </cell>
        </row>
        <row r="4509">
          <cell r="A4509" t="n">
            <v>90844203</v>
          </cell>
          <cell r="B4509" t="n">
            <v>20</v>
          </cell>
          <cell r="C4509" t="str">
            <v xml:space="preserve">AMIDOTRIZOATO DE MEGLUMINA+AMIDOTRIZOATO DE SÓDIO</v>
          </cell>
          <cell r="D4509" t="str">
            <v xml:space="preserve">UROGRAFINA 292 (60%) SOL. INJ. FA X 100 ML + EQUIPO</v>
          </cell>
          <cell r="E4509" t="str">
            <v>BAYER</v>
          </cell>
          <cell r="F4509" t="n">
            <v>100</v>
          </cell>
          <cell r="G4509" t="str">
            <v>ML</v>
          </cell>
          <cell r="H4509" t="str">
            <v>SIM</v>
          </cell>
          <cell r="I4509" t="n">
            <v>0.77771887743370427</v>
          </cell>
        </row>
        <row r="4510">
          <cell r="A4510" t="n">
            <v>90844190</v>
          </cell>
          <cell r="B4510" t="n">
            <v>20</v>
          </cell>
          <cell r="C4510" t="str">
            <v xml:space="preserve">AMIDOTRIZOATO DE MEGLUMINA+AMIDOTRIZOATO DE SÓDIO</v>
          </cell>
          <cell r="D4510" t="str">
            <v xml:space="preserve">UROGRAFINA 292 (60%) SOL. INJ. FA X 50 ML</v>
          </cell>
          <cell r="E4510" t="str">
            <v>BAYER</v>
          </cell>
          <cell r="F4510" t="n">
            <v>50</v>
          </cell>
          <cell r="G4510" t="str">
            <v>ML</v>
          </cell>
          <cell r="H4510" t="str">
            <v>SIM</v>
          </cell>
          <cell r="I4510" t="n">
            <v>0.82275331521896589</v>
          </cell>
        </row>
        <row r="4511">
          <cell r="A4511" t="n">
            <v>90839056</v>
          </cell>
          <cell r="B4511" t="n">
            <v>20</v>
          </cell>
          <cell r="C4511" t="str">
            <v xml:space="preserve">AMIDOTRIZOATO DE MEGLUMINA+AMIDOTRIZOATO DE SÓDIO</v>
          </cell>
          <cell r="D4511" t="str">
            <v xml:space="preserve">UROGRAFINA 370 (76%) SOL. INJ. FA X 50 ML</v>
          </cell>
          <cell r="E4511" t="str">
            <v xml:space="preserve">SCHERING B.</v>
          </cell>
          <cell r="F4511" t="n">
            <v>50</v>
          </cell>
          <cell r="G4511" t="str">
            <v>ML</v>
          </cell>
          <cell r="H4511" t="str">
            <v>SIM</v>
          </cell>
          <cell r="I4511" t="n">
            <v>1.0994976121562543</v>
          </cell>
        </row>
        <row r="4512">
          <cell r="A4512" t="n">
            <v>90839064</v>
          </cell>
          <cell r="B4512" t="n">
            <v>20</v>
          </cell>
          <cell r="C4512" t="str">
            <v xml:space="preserve">AMIDOTRIZOATO DE MEGLUMINA+AMIDOTRIZOATO DE SÓDIO 370 (76%) SOL. INJ. FA X 100 ML + EQUIPO</v>
          </cell>
          <cell r="D4512" t="str">
            <v xml:space="preserve">UROGRAFINA 370 (76%) SOL. INJ. FA X 100 ML + EQUIPO</v>
          </cell>
          <cell r="E4512" t="str">
            <v xml:space="preserve">SCHERING B.</v>
          </cell>
          <cell r="F4512" t="n">
            <v>100</v>
          </cell>
          <cell r="G4512" t="str">
            <v>ML</v>
          </cell>
          <cell r="H4512" t="str">
            <v>SIM</v>
          </cell>
          <cell r="I4512" t="n">
            <v>0.78519694356287451</v>
          </cell>
        </row>
        <row r="4513">
          <cell r="A4513" t="n">
            <v>92369766</v>
          </cell>
          <cell r="B4513" t="n">
            <v>20</v>
          </cell>
          <cell r="C4513" t="str">
            <v xml:space="preserve">AMINOACIDOS + HIDROXICOBALAMINA SOL. - 10ML</v>
          </cell>
          <cell r="D4513" t="str">
            <v xml:space="preserve">FORTEN SOL. - 10ML</v>
          </cell>
          <cell r="E4513" t="str">
            <v>CHIESI</v>
          </cell>
          <cell r="F4513" t="n">
            <v>1</v>
          </cell>
          <cell r="G4513" t="str">
            <v>FR</v>
          </cell>
          <cell r="H4513" t="str">
            <v>NÃO</v>
          </cell>
          <cell r="I4513" t="n">
            <v>4.4810649000000007</v>
          </cell>
        </row>
        <row r="4514">
          <cell r="A4514" t="n">
            <v>90280040</v>
          </cell>
          <cell r="B4514" t="n">
            <v>20</v>
          </cell>
          <cell r="C4514" t="str">
            <v>AMINOÁCIDOS+GLICOSE+CÁLCIO+VITAMINAS+OLIGOELEMENTOS</v>
          </cell>
          <cell r="D4514" t="str">
            <v xml:space="preserve">NUTRIÇÃO PARENTERAL RENAL PADRÃO 2:1 SOL. INJ. X 2000 ML</v>
          </cell>
          <cell r="E4514" t="str">
            <v xml:space="preserve">NUTRO SOLUCOES NUTRITIVAS</v>
          </cell>
          <cell r="F4514" t="n">
            <v>1</v>
          </cell>
          <cell r="G4514" t="str">
            <v>UN</v>
          </cell>
          <cell r="H4514" t="str">
            <v>NÃO</v>
          </cell>
          <cell r="I4514" t="n">
            <v>782.70057011249992</v>
          </cell>
        </row>
        <row r="4515">
          <cell r="A4515" t="n">
            <v>96006277</v>
          </cell>
          <cell r="B4515" t="n">
            <v>20</v>
          </cell>
          <cell r="C4515" t="str">
            <v xml:space="preserve">AMINOÁCIDOS+GLICOSE+ELETRÓLITOS+LIPÍDEOS CENTRAL 1000ML</v>
          </cell>
          <cell r="D4515" t="str">
            <v xml:space="preserve">OLIMEL N7E (11,1 + 35 + 20) G/L EMUL INJ IV BOLS PLAS INC FLEX X 1000 ML </v>
          </cell>
          <cell r="E4515" t="str">
            <v xml:space="preserve">BAXTER HEALTHCARE - USA</v>
          </cell>
          <cell r="F4515" t="n">
            <v>1</v>
          </cell>
          <cell r="G4515" t="str">
            <v>UN</v>
          </cell>
          <cell r="H4515" t="str">
            <v>NÃO</v>
          </cell>
          <cell r="I4515" t="n">
            <v>396.51396166655218</v>
          </cell>
        </row>
        <row r="4516">
          <cell r="A4516" t="n">
            <v>96006285</v>
          </cell>
          <cell r="B4516" t="n">
            <v>20</v>
          </cell>
          <cell r="C4516" t="str">
            <v xml:space="preserve">AMINOÁCIDOS+GLICOSE+ELETRÓLITOS+LIPÍDEOS CENTRAL 2000ML</v>
          </cell>
          <cell r="D4516" t="str">
            <v xml:space="preserve">OLIMEL N7E (11,1 + 35 + 20) G/L EMUL INJ IV BOLS PLAS INC FLEX X 2000 ML </v>
          </cell>
          <cell r="E4516" t="str">
            <v xml:space="preserve">BAXTER HEALTHCARE - USA</v>
          </cell>
          <cell r="F4516" t="n">
            <v>1</v>
          </cell>
          <cell r="G4516" t="str">
            <v>UN</v>
          </cell>
          <cell r="H4516" t="str">
            <v>NÃO</v>
          </cell>
          <cell r="I4516" t="n">
            <v>771.74192133820338</v>
          </cell>
        </row>
        <row r="4517">
          <cell r="A4517" t="n">
            <v>96006269</v>
          </cell>
          <cell r="B4517" t="n">
            <v>20</v>
          </cell>
          <cell r="C4517" t="str">
            <v xml:space="preserve">AMINOÁCIDOS+GLICOSE+ELETRÓLITOS+LIPÍDEOS PERIFÉRICO 2000ML</v>
          </cell>
          <cell r="D4517" t="str">
            <v xml:space="preserve">OLIMEL N4E (6,3 + 18,75 + 15) G/L EMUL INJ IV BOLS PLAS INC FLEX X 2000 ML</v>
          </cell>
          <cell r="E4517" t="str">
            <v xml:space="preserve">BAXTER HEALTHCARE - USA</v>
          </cell>
          <cell r="F4517" t="n">
            <v>1</v>
          </cell>
          <cell r="G4517" t="str">
            <v>UN</v>
          </cell>
          <cell r="H4517" t="str">
            <v>NÃO</v>
          </cell>
          <cell r="I4517" t="n">
            <v>576.36956572363488</v>
          </cell>
        </row>
        <row r="4518">
          <cell r="A4518" t="n">
            <v>90279913</v>
          </cell>
          <cell r="B4518" t="n">
            <v>20</v>
          </cell>
          <cell r="C4518" t="str">
            <v>AMINOÁCIDOS+GLICOSE+ELETRÓLITOS+VITAMINAS+OLIGOELEMENTOS</v>
          </cell>
          <cell r="D4518" t="str">
            <v xml:space="preserve">NUTRIÇÃO PARENTERAL CENTRAL PADRÃO 2:1 SOL. INJ. X 2500 ML</v>
          </cell>
          <cell r="E4518" t="str">
            <v xml:space="preserve">NUTRO SOLUCOES NUTRITIVAS</v>
          </cell>
          <cell r="F4518" t="n">
            <v>1</v>
          </cell>
          <cell r="G4518" t="str">
            <v>UN</v>
          </cell>
          <cell r="H4518" t="str">
            <v>NÃO</v>
          </cell>
          <cell r="I4518" t="n">
            <v>857.15299436129999</v>
          </cell>
        </row>
        <row r="4519">
          <cell r="A4519" t="n">
            <v>90280369</v>
          </cell>
          <cell r="B4519" t="n">
            <v>20</v>
          </cell>
          <cell r="C4519" t="str">
            <v>AMINOÁCIDOS+GLICOSE+ELETRÓLITOS+VITAMINAS+OLIGOELEMENTOS+LIPÍDEOS</v>
          </cell>
          <cell r="D4519" t="str">
            <v xml:space="preserve">NUTRIÇÃO PARENTERAL PERIFÉRICA PADRÃO 3:1 EMUL. INJ. X 3000 ML</v>
          </cell>
          <cell r="E4519" t="str">
            <v xml:space="preserve">NUTRO SOLUCOES NUTRITIVAS</v>
          </cell>
          <cell r="F4519" t="n">
            <v>1</v>
          </cell>
          <cell r="G4519" t="str">
            <v>UN</v>
          </cell>
          <cell r="H4519" t="str">
            <v>NÃO</v>
          </cell>
          <cell r="I4519" t="n">
            <v>1207.3450773985367</v>
          </cell>
        </row>
        <row r="4520">
          <cell r="A4520" t="n">
            <v>90185749</v>
          </cell>
          <cell r="B4520" t="n">
            <v>20</v>
          </cell>
          <cell r="C4520" t="str">
            <v xml:space="preserve">AMINOFILINA 0,2 MG CX. 20 CP.</v>
          </cell>
          <cell r="D4520" t="str">
            <v xml:space="preserve">AMINOFILINA 0,2 MG CX. 20 CP.</v>
          </cell>
          <cell r="E4520" t="str">
            <v>NOVARTIS</v>
          </cell>
          <cell r="F4520" t="n">
            <v>1</v>
          </cell>
          <cell r="G4520" t="str">
            <v>COM</v>
          </cell>
          <cell r="H4520" t="str">
            <v>NÃO</v>
          </cell>
          <cell r="I4520" t="n">
            <v>0.34543403594641098</v>
          </cell>
        </row>
        <row r="4521">
          <cell r="A4521" t="n">
            <v>90185722</v>
          </cell>
          <cell r="B4521" t="n">
            <v>20</v>
          </cell>
          <cell r="C4521" t="str">
            <v xml:space="preserve">AMINOFILINA 240 MGML  SOL. ORAL FR. VD. GTS. X 10  ML</v>
          </cell>
          <cell r="D4521" t="str">
            <v xml:space="preserve">AMINOFILINA 240 MGML  SOL. ORAL FR. VD. GTS. X 10  ML</v>
          </cell>
          <cell r="E4521" t="str">
            <v>NOVARTIS</v>
          </cell>
          <cell r="F4521" t="n">
            <v>200</v>
          </cell>
          <cell r="G4521" t="str">
            <v>GTS</v>
          </cell>
          <cell r="H4521" t="str">
            <v>SIM</v>
          </cell>
          <cell r="I4521" t="n">
            <v>0.031403094176946457</v>
          </cell>
        </row>
        <row r="4522">
          <cell r="A4522" t="n">
            <v>90282914</v>
          </cell>
          <cell r="B4522" t="n">
            <v>20</v>
          </cell>
          <cell r="C4522" t="str">
            <v>AMOXICILINA</v>
          </cell>
          <cell r="D4522" t="str">
            <v xml:space="preserve">AMOXICILINA 500 MG CX. 21 CAP.</v>
          </cell>
          <cell r="E4522" t="str">
            <v xml:space="preserve">PRATI DONADUZZI</v>
          </cell>
          <cell r="F4522" t="n">
            <v>1</v>
          </cell>
          <cell r="G4522" t="str">
            <v>CAP</v>
          </cell>
          <cell r="H4522" t="str">
            <v>NÃO</v>
          </cell>
          <cell r="I4522" t="n">
            <v>1.0120901611127979</v>
          </cell>
        </row>
        <row r="4523">
          <cell r="A4523" t="n">
            <v>90217799</v>
          </cell>
          <cell r="B4523" t="n">
            <v>20</v>
          </cell>
          <cell r="C4523" t="str">
            <v>AMOXICILINA</v>
          </cell>
          <cell r="D4523" t="str">
            <v xml:space="preserve">AMOXINA 500 MG  CX. 21 CAP.</v>
          </cell>
          <cell r="E4523" t="str">
            <v>HEXAL</v>
          </cell>
          <cell r="F4523" t="n">
            <v>1</v>
          </cell>
          <cell r="G4523" t="str">
            <v>CAP</v>
          </cell>
          <cell r="H4523" t="str">
            <v>NÃO</v>
          </cell>
          <cell r="I4523" t="n">
            <v>1.3838086591368224</v>
          </cell>
        </row>
        <row r="4524">
          <cell r="A4524" t="n">
            <v>90143850</v>
          </cell>
          <cell r="B4524" t="n">
            <v>20</v>
          </cell>
          <cell r="C4524" t="str">
            <v>AMOXICILINA</v>
          </cell>
          <cell r="D4524" t="str">
            <v xml:space="preserve">AMOXICILINA 875 MG CX. 30 CP. REV.</v>
          </cell>
          <cell r="E4524" t="str">
            <v xml:space="preserve">EMS SA</v>
          </cell>
          <cell r="F4524" t="n">
            <v>1</v>
          </cell>
          <cell r="G4524" t="str">
            <v>COM</v>
          </cell>
          <cell r="H4524" t="str">
            <v>NÃO</v>
          </cell>
          <cell r="I4524" t="n">
            <v>2.6391268250185833</v>
          </cell>
        </row>
        <row r="4525">
          <cell r="A4525" t="n">
            <v>92377173</v>
          </cell>
          <cell r="B4525" t="n">
            <v>20</v>
          </cell>
          <cell r="C4525" t="str">
            <v xml:space="preserve">AMOXICILINA - 125MG  150ML SUSP.</v>
          </cell>
          <cell r="D4525" t="str">
            <v xml:space="preserve">AMOXIL - 125MG  150ML SUSP.</v>
          </cell>
          <cell r="E4525" t="str">
            <v>GLAXOSMITKLINE</v>
          </cell>
          <cell r="F4525" t="n">
            <v>150</v>
          </cell>
          <cell r="G4525" t="str">
            <v>ML</v>
          </cell>
          <cell r="H4525" t="str">
            <v>SIM</v>
          </cell>
          <cell r="I4525" t="n">
            <v>0.27870016429043032</v>
          </cell>
        </row>
        <row r="4526">
          <cell r="A4526" t="n">
            <v>92456480</v>
          </cell>
          <cell r="B4526" t="n">
            <v>20</v>
          </cell>
          <cell r="C4526" t="str">
            <v xml:space="preserve">AMOXICILINA - 500MG</v>
          </cell>
          <cell r="D4526" t="str">
            <v xml:space="preserve">AMOXICILINA - 500MG</v>
          </cell>
          <cell r="E4526" t="str">
            <v>LUPER</v>
          </cell>
          <cell r="F4526" t="n">
            <v>1</v>
          </cell>
          <cell r="G4526" t="str">
            <v>COM</v>
          </cell>
          <cell r="H4526" t="str">
            <v>NÃO</v>
          </cell>
          <cell r="I4526" t="n">
            <v>1.4756956770495875</v>
          </cell>
        </row>
        <row r="4527">
          <cell r="A4527" t="n">
            <v>92376797</v>
          </cell>
          <cell r="B4527" t="n">
            <v>20</v>
          </cell>
          <cell r="C4527" t="str">
            <v xml:space="preserve">AMOXICILINA - 500MG</v>
          </cell>
          <cell r="D4527" t="str">
            <v xml:space="preserve">AMOXICILINA - 500MG</v>
          </cell>
          <cell r="E4527" t="str">
            <v>EUROFARMA</v>
          </cell>
          <cell r="F4527" t="n">
            <v>1</v>
          </cell>
          <cell r="G4527" t="str">
            <v>CAP</v>
          </cell>
          <cell r="H4527" t="str">
            <v>NÃO</v>
          </cell>
          <cell r="I4527" t="n">
            <v>0.98263504999319107</v>
          </cell>
        </row>
        <row r="4528">
          <cell r="A4528" t="n">
            <v>92376673</v>
          </cell>
          <cell r="B4528" t="n">
            <v>20</v>
          </cell>
          <cell r="C4528" t="str">
            <v xml:space="preserve">AMOXICILINA - 500MG</v>
          </cell>
          <cell r="D4528" t="str">
            <v xml:space="preserve">AMOXICILINA - 500MG</v>
          </cell>
          <cell r="E4528" t="str">
            <v xml:space="preserve">EMS SA</v>
          </cell>
          <cell r="F4528" t="n">
            <v>1</v>
          </cell>
          <cell r="G4528" t="str">
            <v>CAP</v>
          </cell>
          <cell r="H4528" t="str">
            <v>NÃO</v>
          </cell>
          <cell r="I4528" t="n">
            <v>1.7279432179062575</v>
          </cell>
        </row>
        <row r="4529">
          <cell r="A4529" t="n">
            <v>92467377</v>
          </cell>
          <cell r="B4529" t="n">
            <v>20</v>
          </cell>
          <cell r="C4529" t="str">
            <v xml:space="preserve">AMOXICILINA - 500MG  150ML</v>
          </cell>
          <cell r="D4529" t="str">
            <v xml:space="preserve">AMOXICILINA - 500MG  150ML</v>
          </cell>
          <cell r="E4529" t="str">
            <v>MEDLEY</v>
          </cell>
          <cell r="F4529" t="n">
            <v>150</v>
          </cell>
          <cell r="G4529" t="str">
            <v>ML</v>
          </cell>
          <cell r="H4529" t="str">
            <v>SIM</v>
          </cell>
          <cell r="I4529" t="n">
            <v>0.2622480041763503</v>
          </cell>
        </row>
        <row r="4530">
          <cell r="A4530" t="n">
            <v>92454003</v>
          </cell>
          <cell r="B4530" t="n">
            <v>20</v>
          </cell>
          <cell r="C4530" t="str">
            <v xml:space="preserve">AMOXICILINA - 50MGML  150ML</v>
          </cell>
          <cell r="D4530" t="str">
            <v xml:space="preserve">AMOXICILINA - 50MGML  150ML</v>
          </cell>
          <cell r="E4530" t="str">
            <v xml:space="preserve">UNIAO QUIMICA</v>
          </cell>
          <cell r="F4530" t="n">
            <v>150</v>
          </cell>
          <cell r="G4530" t="str">
            <v>ML</v>
          </cell>
          <cell r="H4530" t="str">
            <v>SIM</v>
          </cell>
          <cell r="I4530" t="n">
            <v>0.18034518458265472</v>
          </cell>
        </row>
        <row r="4531">
          <cell r="A4531" t="n">
            <v>92416225</v>
          </cell>
          <cell r="B4531" t="n">
            <v>20</v>
          </cell>
          <cell r="C4531" t="str">
            <v xml:space="preserve">AMOXICILINA + ACIDO CLAVULANICO 2 X 400MG + 57MG  70ML SUSP. ORAL</v>
          </cell>
          <cell r="D4531" t="str">
            <v xml:space="preserve">NOVAMOX 2 X 400MG + 57MG  70ML SUSP. ORAL</v>
          </cell>
          <cell r="E4531" t="str">
            <v xml:space="preserve">ACHÉ LABORATÓRIOS FARMACÊUTICO</v>
          </cell>
          <cell r="F4531" t="n">
            <v>70</v>
          </cell>
          <cell r="G4531" t="str">
            <v>ML</v>
          </cell>
          <cell r="H4531" t="str">
            <v>SIM</v>
          </cell>
          <cell r="I4531" t="n">
            <v>0.6737373496919542</v>
          </cell>
        </row>
        <row r="4532">
          <cell r="A4532" t="n">
            <v>92399681</v>
          </cell>
          <cell r="B4532" t="n">
            <v>20</v>
          </cell>
          <cell r="C4532" t="str">
            <v xml:space="preserve">AMOXICILINA + CLAVULANATO DE POTASSIO - 400MG70ML SUSP.</v>
          </cell>
          <cell r="D4532" t="str">
            <v xml:space="preserve">CLAVULIN BD - 400MG70ML</v>
          </cell>
          <cell r="E4532" t="str">
            <v>GLAXOSMITKLINE</v>
          </cell>
          <cell r="F4532" t="n">
            <v>70</v>
          </cell>
          <cell r="G4532" t="str">
            <v>ML</v>
          </cell>
          <cell r="H4532" t="str">
            <v>SIM</v>
          </cell>
          <cell r="I4532" t="n">
            <v>0.86902078759586787</v>
          </cell>
        </row>
        <row r="4533">
          <cell r="A4533" t="n">
            <v>90171993</v>
          </cell>
          <cell r="B4533" t="n">
            <v>20</v>
          </cell>
          <cell r="C4533" t="str">
            <v xml:space="preserve">AMOXICILINA 500 MG CX. 12 CAP.</v>
          </cell>
          <cell r="D4533" t="str">
            <v xml:space="preserve">HINCOMOX 500 MG CX. 12 CAP.</v>
          </cell>
          <cell r="E4533" t="str">
            <v xml:space="preserve">TEUTO BRAS.</v>
          </cell>
          <cell r="F4533" t="n">
            <v>1</v>
          </cell>
          <cell r="G4533" t="str">
            <v>CAP</v>
          </cell>
          <cell r="H4533" t="str">
            <v>NÃO</v>
          </cell>
          <cell r="I4533" t="n">
            <v>2.1154776053470963</v>
          </cell>
        </row>
        <row r="4534">
          <cell r="A4534" t="n">
            <v>90236114</v>
          </cell>
          <cell r="B4534" t="n">
            <v>20</v>
          </cell>
          <cell r="C4534" t="str">
            <v xml:space="preserve">AMOXICILINA 500 MG CX. 30 CAP.</v>
          </cell>
          <cell r="D4534" t="str">
            <v xml:space="preserve">AMOXICILINA 500 MG CX. 30 CAP.</v>
          </cell>
          <cell r="E4534" t="str">
            <v>AUROBINDO</v>
          </cell>
          <cell r="F4534" t="n">
            <v>1</v>
          </cell>
          <cell r="G4534" t="str">
            <v>CAP</v>
          </cell>
          <cell r="H4534" t="str">
            <v>NÃO</v>
          </cell>
          <cell r="I4534" t="n">
            <v>1.8528179056289258</v>
          </cell>
        </row>
        <row r="4535">
          <cell r="A4535" t="n">
            <v>90271033</v>
          </cell>
          <cell r="B4535" t="n">
            <v>20</v>
          </cell>
          <cell r="C4535" t="str">
            <v xml:space="preserve">AMOXICILINA 500 MG CX. 6 CAP</v>
          </cell>
          <cell r="D4535" t="str">
            <v xml:space="preserve">AMOXICILINA 500 MG CX. 6 CAP</v>
          </cell>
          <cell r="E4535" t="str">
            <v xml:space="preserve">MEPHA- RATIOPHARM</v>
          </cell>
          <cell r="F4535" t="n">
            <v>1</v>
          </cell>
          <cell r="G4535" t="str">
            <v>CAP</v>
          </cell>
          <cell r="H4535" t="str">
            <v>NÃO</v>
          </cell>
          <cell r="I4535" t="n">
            <v>1.2621910902262787</v>
          </cell>
        </row>
        <row r="4536">
          <cell r="A4536" t="n">
            <v>92391958</v>
          </cell>
          <cell r="B4536" t="n">
            <v>20</v>
          </cell>
          <cell r="C4536" t="str">
            <v xml:space="preserve">AMOXICILINA TRIDRATADA - 500MG</v>
          </cell>
          <cell r="D4536" t="str">
            <v xml:space="preserve">AMOX-EMS - 500MG</v>
          </cell>
          <cell r="E4536" t="str">
            <v xml:space="preserve">EMS SA</v>
          </cell>
          <cell r="F4536" t="n">
            <v>1</v>
          </cell>
          <cell r="G4536" t="str">
            <v>COM</v>
          </cell>
          <cell r="H4536" t="str">
            <v>NÃO</v>
          </cell>
          <cell r="I4536" t="n">
            <v>1.7213833676761878</v>
          </cell>
        </row>
        <row r="4537">
          <cell r="A4537" t="n">
            <v>90215664</v>
          </cell>
          <cell r="B4537" t="n">
            <v>20</v>
          </cell>
          <cell r="C4537" t="str">
            <v xml:space="preserve">AMOXICILINA+ÁCIDO CLAVULÂNICO 40 MGML + 5,75 MG ML PÓ SUSP. ORAL FR. X 70 ML</v>
          </cell>
          <cell r="D4537" t="str">
            <v xml:space="preserve">SIGMA-CLAV BD 40 MGML + 5,75 MG ML PÓ SUSP. ORAL FR. X 70 ML</v>
          </cell>
          <cell r="E4537" t="str">
            <v xml:space="preserve">SIGMA PHARMA</v>
          </cell>
          <cell r="F4537" t="n">
            <v>1</v>
          </cell>
          <cell r="G4537" t="str">
            <v>FR</v>
          </cell>
          <cell r="H4537" t="str">
            <v>NÃO</v>
          </cell>
          <cell r="I4537" t="n">
            <v>44.771929721955104</v>
          </cell>
        </row>
        <row r="4538">
          <cell r="A4538" t="n">
            <v>90279069</v>
          </cell>
          <cell r="B4538" t="n">
            <v>20</v>
          </cell>
          <cell r="C4538" t="str">
            <v xml:space="preserve">AMOXICILINA+CLAVULANATO DE POTÁSSIO</v>
          </cell>
          <cell r="D4538" t="str">
            <v xml:space="preserve">CLAXAM 80 MGML + 11,4 MGML PÓ SUSP. ORAL FR. VD. X 70 ML + DOSADOR</v>
          </cell>
          <cell r="E4538" t="str">
            <v>HEXAL</v>
          </cell>
          <cell r="F4538" t="n">
            <v>1</v>
          </cell>
          <cell r="G4538" t="str">
            <v>UN</v>
          </cell>
          <cell r="H4538" t="str">
            <v>NÃO</v>
          </cell>
          <cell r="I4538" t="n">
            <v>48.991879620058405</v>
          </cell>
        </row>
        <row r="4539">
          <cell r="A4539" t="n">
            <v>90226658</v>
          </cell>
          <cell r="B4539" t="n">
            <v>20</v>
          </cell>
          <cell r="C4539" t="str">
            <v xml:space="preserve">AMOXICILINA+CLAVULANATO DE POTÁSSIO</v>
          </cell>
          <cell r="D4539" t="str">
            <v xml:space="preserve">AMOXICILINA + CLAVULANATO DE POTÁSSIO 875 MG + 125 MG CX. 14 CP. REV.</v>
          </cell>
          <cell r="E4539" t="str">
            <v>RANBAXY</v>
          </cell>
          <cell r="F4539" t="n">
            <v>1</v>
          </cell>
          <cell r="G4539" t="str">
            <v>COM</v>
          </cell>
          <cell r="H4539" t="str">
            <v>NÃO</v>
          </cell>
          <cell r="I4539" t="n">
            <v>6.3711575279766564</v>
          </cell>
        </row>
        <row r="4540">
          <cell r="A4540" t="n">
            <v>90144830</v>
          </cell>
          <cell r="B4540" t="n">
            <v>20</v>
          </cell>
          <cell r="C4540" t="str">
            <v xml:space="preserve">AMOXICILINA+CLAVULANATO DE POTÁSSIO</v>
          </cell>
          <cell r="D4540" t="str">
            <v xml:space="preserve">AMOXICILINA + CLAVULANATO DE POTÁSSIO 500 MG + 125 MG CX. 12 CP. REV.</v>
          </cell>
          <cell r="E4540" t="str">
            <v xml:space="preserve">EMS SA</v>
          </cell>
          <cell r="F4540" t="n">
            <v>1</v>
          </cell>
          <cell r="G4540" t="str">
            <v>COM</v>
          </cell>
          <cell r="H4540" t="str">
            <v>NÃO</v>
          </cell>
          <cell r="I4540" t="n">
            <v>5.1291746438786134</v>
          </cell>
        </row>
        <row r="4541">
          <cell r="A4541" t="n">
            <v>90157087</v>
          </cell>
          <cell r="B4541" t="n">
            <v>20</v>
          </cell>
          <cell r="C4541" t="str">
            <v>AMOXICILINA+SULBACTAM</v>
          </cell>
          <cell r="D4541" t="str">
            <v xml:space="preserve">SULBAMOX 500 MG + 500 MG CX. 8 CP. REV.</v>
          </cell>
          <cell r="E4541" t="str">
            <v>FARMASA</v>
          </cell>
          <cell r="F4541" t="n">
            <v>1</v>
          </cell>
          <cell r="G4541" t="str">
            <v>COM</v>
          </cell>
          <cell r="H4541" t="str">
            <v>NÃO</v>
          </cell>
          <cell r="I4541" t="n">
            <v>9.428055714483472</v>
          </cell>
        </row>
        <row r="4542">
          <cell r="A4542" t="n">
            <v>90180801</v>
          </cell>
          <cell r="B4542" t="n">
            <v>20</v>
          </cell>
          <cell r="C4542" t="str">
            <v>AMPICILINA</v>
          </cell>
          <cell r="D4542" t="str">
            <v xml:space="preserve">PARENZYME AMPICILINA 500 MG CX. 8 CAP.</v>
          </cell>
          <cell r="E4542" t="str">
            <v>MEDLEY</v>
          </cell>
          <cell r="F4542" t="n">
            <v>1</v>
          </cell>
          <cell r="G4542" t="str">
            <v>CAP</v>
          </cell>
          <cell r="H4542" t="str">
            <v>NÃO</v>
          </cell>
          <cell r="I4542" t="n">
            <v>3.8333090442755662</v>
          </cell>
        </row>
        <row r="4543">
          <cell r="A4543" t="n">
            <v>90142942</v>
          </cell>
          <cell r="B4543" t="n">
            <v>20</v>
          </cell>
          <cell r="C4543" t="str">
            <v>AMPICILINA</v>
          </cell>
          <cell r="D4543" t="str">
            <v xml:space="preserve">AMPICILINA 500 MG CX. 48 CP.</v>
          </cell>
          <cell r="E4543" t="str">
            <v xml:space="preserve">EMS SA</v>
          </cell>
          <cell r="F4543" t="n">
            <v>1</v>
          </cell>
          <cell r="G4543" t="str">
            <v>COM</v>
          </cell>
          <cell r="H4543" t="str">
            <v>NÃO</v>
          </cell>
          <cell r="I4543" t="n">
            <v>1.4592075712877164</v>
          </cell>
        </row>
        <row r="4544">
          <cell r="A4544" t="n">
            <v>90129849</v>
          </cell>
          <cell r="B4544" t="n">
            <v>20</v>
          </cell>
          <cell r="C4544" t="str">
            <v>AMPICILINA</v>
          </cell>
          <cell r="D4544" t="str">
            <v xml:space="preserve">AMPICIMAX 500 MG CX. 10 CAP.</v>
          </cell>
          <cell r="E4544" t="str">
            <v>ROYTON</v>
          </cell>
          <cell r="F4544" t="n">
            <v>1</v>
          </cell>
          <cell r="G4544" t="str">
            <v>CAP</v>
          </cell>
          <cell r="H4544" t="str">
            <v>NÃO</v>
          </cell>
          <cell r="I4544" t="n">
            <v>2.2294584550793406</v>
          </cell>
        </row>
        <row r="4545">
          <cell r="A4545" t="n">
            <v>90131754</v>
          </cell>
          <cell r="B4545" t="n">
            <v>20</v>
          </cell>
          <cell r="C4545" t="str">
            <v xml:space="preserve">AMPICILINA - 1000MG</v>
          </cell>
          <cell r="D4545" t="str">
            <v xml:space="preserve">BINOTAL - 1000MG</v>
          </cell>
          <cell r="E4545" t="str">
            <v>BAYER</v>
          </cell>
          <cell r="F4545" t="n">
            <v>1</v>
          </cell>
          <cell r="G4545" t="str">
            <v>COM</v>
          </cell>
          <cell r="H4545" t="str">
            <v>NÃO</v>
          </cell>
          <cell r="I4545" t="n">
            <v>3.8474650234580858</v>
          </cell>
        </row>
        <row r="4546">
          <cell r="A4546" t="n">
            <v>90131746</v>
          </cell>
          <cell r="B4546" t="n">
            <v>20</v>
          </cell>
          <cell r="C4546" t="str">
            <v xml:space="preserve">AMPICILINA - 1000MG</v>
          </cell>
          <cell r="D4546" t="str">
            <v xml:space="preserve">BINOTAL - 1000MG</v>
          </cell>
          <cell r="E4546" t="str">
            <v>BAYER</v>
          </cell>
          <cell r="F4546" t="n">
            <v>1</v>
          </cell>
          <cell r="G4546" t="str">
            <v>COM</v>
          </cell>
          <cell r="H4546" t="str">
            <v>NÃO</v>
          </cell>
          <cell r="I4546" t="n">
            <v>4.5698462115359302</v>
          </cell>
        </row>
        <row r="4547">
          <cell r="A4547" t="n">
            <v>92248942</v>
          </cell>
          <cell r="B4547" t="n">
            <v>20</v>
          </cell>
          <cell r="C4547" t="str">
            <v xml:space="preserve">AMPICILINA - 250MG  60ML SUSP.</v>
          </cell>
          <cell r="D4547" t="str">
            <v xml:space="preserve">AMPILOZIN - 250MG  60ML SUSP.</v>
          </cell>
          <cell r="E4547" t="str">
            <v>DUCTO</v>
          </cell>
          <cell r="F4547" t="n">
            <v>60</v>
          </cell>
          <cell r="G4547" t="str">
            <v>ML</v>
          </cell>
          <cell r="H4547" t="str">
            <v>SIM</v>
          </cell>
          <cell r="I4547" t="n">
            <v>0.25126302194011985</v>
          </cell>
        </row>
        <row r="4548">
          <cell r="A4548" t="n">
            <v>92378595</v>
          </cell>
          <cell r="B4548" t="n">
            <v>20</v>
          </cell>
          <cell r="C4548" t="str">
            <v xml:space="preserve">AMPICILINA - 250MG  60ML SUSP.</v>
          </cell>
          <cell r="D4548" t="str">
            <v xml:space="preserve">AMPICILINA - 250MG  60ML SUSP.</v>
          </cell>
          <cell r="E4548" t="str">
            <v>EUROFARMA</v>
          </cell>
          <cell r="F4548" t="n">
            <v>60</v>
          </cell>
          <cell r="G4548" t="str">
            <v>ML</v>
          </cell>
          <cell r="H4548" t="str">
            <v>SIM</v>
          </cell>
          <cell r="I4548" t="n">
            <v>0.26234589814214881</v>
          </cell>
        </row>
        <row r="4549">
          <cell r="A4549" t="n">
            <v>92380239</v>
          </cell>
          <cell r="B4549" t="n">
            <v>20</v>
          </cell>
          <cell r="C4549" t="str">
            <v xml:space="preserve">AMPICILINA - 500MG</v>
          </cell>
          <cell r="D4549" t="str">
            <v xml:space="preserve">AMPICILINA - 500MG</v>
          </cell>
          <cell r="E4549" t="str">
            <v xml:space="preserve">EMS SA</v>
          </cell>
          <cell r="F4549" t="n">
            <v>1</v>
          </cell>
          <cell r="G4549" t="str">
            <v>COM</v>
          </cell>
          <cell r="H4549" t="str">
            <v>NÃO</v>
          </cell>
          <cell r="I4549" t="n">
            <v>1.9280479590035697</v>
          </cell>
        </row>
        <row r="4550">
          <cell r="A4550" t="n">
            <v>90131738</v>
          </cell>
          <cell r="B4550" t="n">
            <v>20</v>
          </cell>
          <cell r="C4550" t="str">
            <v xml:space="preserve">AMPICILINA - 500MG</v>
          </cell>
          <cell r="D4550" t="str">
            <v xml:space="preserve">BINOTAL - 500MG</v>
          </cell>
          <cell r="E4550" t="str">
            <v>BAYER</v>
          </cell>
          <cell r="F4550" t="n">
            <v>1</v>
          </cell>
          <cell r="G4550" t="str">
            <v>COM</v>
          </cell>
          <cell r="H4550" t="str">
            <v>NÃO</v>
          </cell>
          <cell r="I4550" t="n">
            <v>2.1514396253622761</v>
          </cell>
        </row>
        <row r="4551">
          <cell r="A4551" t="n">
            <v>90131720</v>
          </cell>
          <cell r="B4551" t="n">
            <v>20</v>
          </cell>
          <cell r="C4551" t="str">
            <v xml:space="preserve">AMPICILINA - 500MG</v>
          </cell>
          <cell r="D4551" t="str">
            <v xml:space="preserve">BINOTAL - 500MG</v>
          </cell>
          <cell r="E4551" t="str">
            <v>BAYER</v>
          </cell>
          <cell r="F4551" t="n">
            <v>1</v>
          </cell>
          <cell r="G4551" t="str">
            <v>COM</v>
          </cell>
          <cell r="H4551" t="str">
            <v>NÃO</v>
          </cell>
          <cell r="I4551" t="n">
            <v>2.1514396253622761</v>
          </cell>
        </row>
        <row r="4552">
          <cell r="A4552" t="n">
            <v>90135067</v>
          </cell>
          <cell r="B4552" t="n">
            <v>20</v>
          </cell>
          <cell r="C4552" t="str">
            <v xml:space="preserve">AMPICILINA 500 MG PÓ SOL. INJ. CX. 100 FA+ AMP. DIL. X 5 ML</v>
          </cell>
          <cell r="D4552" t="str">
            <v xml:space="preserve">CILINON 500 MG PÓ SOL. INJ. CX. 100 FA+ AMP. DIL. X 5 ML</v>
          </cell>
          <cell r="E4552" t="str">
            <v>ARISTON</v>
          </cell>
          <cell r="F4552" t="n">
            <v>1</v>
          </cell>
          <cell r="G4552" t="str">
            <v>UN</v>
          </cell>
          <cell r="H4552" t="str">
            <v>NÃO</v>
          </cell>
          <cell r="I4552" t="n">
            <v>3.5082224881937329</v>
          </cell>
        </row>
        <row r="4553">
          <cell r="A4553" t="n">
            <v>90150228</v>
          </cell>
          <cell r="B4553" t="n">
            <v>20</v>
          </cell>
          <cell r="C4553" t="str">
            <v xml:space="preserve">AMPICILINA 50MGML PÓ SUSP.ORAL FR. X 60 ML.</v>
          </cell>
          <cell r="D4553" t="str">
            <v xml:space="preserve">AMPLACILINA 50MGML PÓ SUSP.ORAL FR. X 60 ML.</v>
          </cell>
          <cell r="E4553" t="str">
            <v>EUROFARMA</v>
          </cell>
          <cell r="F4553" t="n">
            <v>1</v>
          </cell>
          <cell r="G4553" t="str">
            <v>FR</v>
          </cell>
          <cell r="H4553" t="str">
            <v>NÃO</v>
          </cell>
          <cell r="I4553" t="n">
            <v>13.920611543837703</v>
          </cell>
        </row>
        <row r="4554">
          <cell r="A4554" t="n">
            <v>90279026</v>
          </cell>
          <cell r="B4554" t="n">
            <v>20</v>
          </cell>
          <cell r="C4554" t="str">
            <v>AMPICILINA+SULBACTAM</v>
          </cell>
          <cell r="D4554" t="str">
            <v xml:space="preserve">LIBRACTAM 2 G + 1 G PÓ SOL. INJ. CX. FA X 3 G</v>
          </cell>
          <cell r="E4554" t="str">
            <v>LIBRA</v>
          </cell>
          <cell r="F4554" t="n">
            <v>1</v>
          </cell>
          <cell r="G4554" t="str">
            <v>UN</v>
          </cell>
          <cell r="H4554" t="str">
            <v>NÃO</v>
          </cell>
          <cell r="I4554" t="n">
            <v>58.30045416848494</v>
          </cell>
        </row>
        <row r="4555">
          <cell r="A4555" t="n">
            <v>90263391</v>
          </cell>
          <cell r="B4555" t="n">
            <v>20</v>
          </cell>
          <cell r="C4555" t="str">
            <v>AMPICILINA+SULBACTAM</v>
          </cell>
          <cell r="D4555" t="str">
            <v xml:space="preserve">NOVACTAM 1 G + 0,5 G PÓ SOL. INJ. CX.  20 FA X 3,2 ML</v>
          </cell>
          <cell r="E4555" t="str">
            <v>NOVAFARMA</v>
          </cell>
          <cell r="F4555" t="n">
            <v>1</v>
          </cell>
          <cell r="G4555" t="str">
            <v>UN</v>
          </cell>
          <cell r="H4555" t="str">
            <v>NÃO</v>
          </cell>
          <cell r="I4555" t="n">
            <v>23.665835878985046</v>
          </cell>
        </row>
        <row r="4556">
          <cell r="A4556" t="n">
            <v>90236610</v>
          </cell>
          <cell r="B4556" t="n">
            <v>20</v>
          </cell>
          <cell r="C4556" t="str">
            <v>AMPICILINA+SULBACTAM</v>
          </cell>
          <cell r="D4556" t="str">
            <v xml:space="preserve">AMPICILINA + SULBACTAM 1 G + 0,5 G PÓ SOL. INJ. CX. 30 FA VD. X 30 ML</v>
          </cell>
          <cell r="E4556" t="str">
            <v>AUROBINDO</v>
          </cell>
          <cell r="F4556" t="n">
            <v>1</v>
          </cell>
          <cell r="G4556" t="str">
            <v>UN</v>
          </cell>
          <cell r="H4556" t="str">
            <v>NÃO</v>
          </cell>
          <cell r="I4556" t="n">
            <v>27.718163125272088</v>
          </cell>
        </row>
        <row r="4557">
          <cell r="A4557" t="n">
            <v>90223225</v>
          </cell>
          <cell r="B4557" t="n">
            <v>20</v>
          </cell>
          <cell r="C4557" t="str">
            <v>AMPICILINA+SULBACTAM</v>
          </cell>
          <cell r="D4557" t="str">
            <v xml:space="preserve">SULBACTER 3 G (2 G + 1 G) PÓ SOL. INJ CX. 30 FA</v>
          </cell>
          <cell r="E4557" t="str">
            <v xml:space="preserve">ASPEN PHARMA</v>
          </cell>
          <cell r="F4557" t="n">
            <v>1</v>
          </cell>
          <cell r="G4557" t="str">
            <v>UN</v>
          </cell>
          <cell r="H4557" t="str">
            <v>NÃO</v>
          </cell>
          <cell r="I4557" t="n">
            <v>49.15332866703595</v>
          </cell>
        </row>
        <row r="4558">
          <cell r="A4558" t="n">
            <v>90201965</v>
          </cell>
          <cell r="B4558" t="n">
            <v>20</v>
          </cell>
          <cell r="C4558" t="str">
            <v>AMPICILINA+SULBACTAM</v>
          </cell>
          <cell r="D4558" t="str">
            <v xml:space="preserve">COMBACTAN 1,5 G  (1G + 500 MG) PÓ SOL. INJ. CX. 20 FA + DIL. X 10 ML</v>
          </cell>
          <cell r="E4558" t="str">
            <v>BERGAMO</v>
          </cell>
          <cell r="F4558" t="n">
            <v>1</v>
          </cell>
          <cell r="G4558" t="str">
            <v>UN</v>
          </cell>
          <cell r="H4558" t="str">
            <v>NÃO</v>
          </cell>
          <cell r="I4558" t="n">
            <v>26.869439408721561</v>
          </cell>
        </row>
        <row r="4559">
          <cell r="A4559" t="n">
            <v>90252420</v>
          </cell>
          <cell r="B4559" t="n">
            <v>20</v>
          </cell>
          <cell r="C4559" t="str">
            <v xml:space="preserve">AMPICILINA+SULBACTAM 3 G (2 G + 1 G) PÓ SOL. INJ CX. 20 FA + 20 AMP. DIL. X 10 ML</v>
          </cell>
          <cell r="D4559" t="str">
            <v xml:space="preserve">SULBACTER 3 G (2 G + 1 G) PÓ SOL. INJ CX. 20 FA + 20 AMP. DIL. X 10 ML</v>
          </cell>
          <cell r="E4559" t="str">
            <v>CELLOFARM</v>
          </cell>
          <cell r="F4559" t="n">
            <v>1</v>
          </cell>
          <cell r="G4559" t="str">
            <v>UN</v>
          </cell>
          <cell r="H4559" t="str">
            <v>NÃO</v>
          </cell>
          <cell r="I4559" t="n">
            <v>43.68835793983834</v>
          </cell>
        </row>
        <row r="4560">
          <cell r="A4560" t="n">
            <v>92377998</v>
          </cell>
          <cell r="B4560" t="str">
            <v>00</v>
          </cell>
          <cell r="C4560" t="str">
            <v xml:space="preserve">ANFOTERICINA B - 100MG PO INJ</v>
          </cell>
          <cell r="D4560" t="str">
            <v xml:space="preserve">AMPHOCIL - 100MG</v>
          </cell>
          <cell r="E4560" t="str">
            <v>ZODIAC</v>
          </cell>
          <cell r="F4560" t="n">
            <v>1</v>
          </cell>
          <cell r="G4560" t="str">
            <v>FA</v>
          </cell>
          <cell r="H4560" t="str">
            <v>NÃO</v>
          </cell>
          <cell r="I4560" t="n">
            <v>1599.6866393465957</v>
          </cell>
        </row>
        <row r="4561">
          <cell r="A4561" t="n">
            <v>92378005</v>
          </cell>
          <cell r="B4561" t="str">
            <v>00</v>
          </cell>
          <cell r="C4561" t="str">
            <v xml:space="preserve">ANFOTERICINA B - 50MG PO INJ</v>
          </cell>
          <cell r="D4561" t="str">
            <v xml:space="preserve">AMPHOCIL - 50MG</v>
          </cell>
          <cell r="E4561" t="str">
            <v>ZODIAC</v>
          </cell>
          <cell r="F4561" t="n">
            <v>1</v>
          </cell>
          <cell r="G4561" t="str">
            <v>FA</v>
          </cell>
          <cell r="H4561" t="str">
            <v>NÃO</v>
          </cell>
          <cell r="I4561" t="n">
            <v>976.88669622742736</v>
          </cell>
        </row>
        <row r="4562">
          <cell r="A4562" t="n">
            <v>92384005</v>
          </cell>
          <cell r="B4562" t="str">
            <v>00</v>
          </cell>
          <cell r="C4562" t="str">
            <v xml:space="preserve">ANTITROMBINA LLL - 500UI + SER. DIL. 10ML</v>
          </cell>
          <cell r="D4562" t="str">
            <v xml:space="preserve">ANTITROMBINA LLL - 500UI + SER. DIL. 10ML</v>
          </cell>
          <cell r="E4562" t="str">
            <v xml:space="preserve">GRIFOLS BRASIL LTDA</v>
          </cell>
          <cell r="F4562" t="n">
            <v>1</v>
          </cell>
          <cell r="G4562" t="str">
            <v>FA</v>
          </cell>
          <cell r="H4562" t="str">
            <v>NÃO</v>
          </cell>
          <cell r="I4562" t="n">
            <v>1455.637857742727</v>
          </cell>
        </row>
        <row r="4563">
          <cell r="A4563" t="n">
            <v>92254616</v>
          </cell>
          <cell r="B4563" t="n">
            <v>20</v>
          </cell>
          <cell r="C4563" t="str">
            <v xml:space="preserve">ASPARTATO DE ORNITINA + L-CITRULINA + CLORIDRATO DE ARGININA - 10ML</v>
          </cell>
          <cell r="D4563" t="str">
            <v xml:space="preserve">ORNITARGIN - 10ML</v>
          </cell>
          <cell r="E4563" t="str">
            <v>BALDACCI</v>
          </cell>
          <cell r="F4563" t="n">
            <v>1</v>
          </cell>
          <cell r="G4563" t="str">
            <v>AMP</v>
          </cell>
          <cell r="H4563" t="str">
            <v>NÃO</v>
          </cell>
          <cell r="I4563" t="n">
            <v>3.379101109881125</v>
          </cell>
        </row>
        <row r="4564">
          <cell r="A4564" t="n">
            <v>90259947</v>
          </cell>
          <cell r="B4564" t="n">
            <v>20</v>
          </cell>
          <cell r="C4564" t="str">
            <v>ATENOLOL</v>
          </cell>
          <cell r="D4564" t="str">
            <v xml:space="preserve">ATENOLOL 25  MG CX. 30 CP.</v>
          </cell>
          <cell r="E4564" t="str">
            <v xml:space="preserve">PRATI DONADUZZI</v>
          </cell>
          <cell r="F4564" t="n">
            <v>1</v>
          </cell>
          <cell r="G4564" t="str">
            <v>COM</v>
          </cell>
          <cell r="H4564" t="str">
            <v>NÃO</v>
          </cell>
          <cell r="I4564" t="n">
            <v>0.10647453371161418</v>
          </cell>
        </row>
        <row r="4565">
          <cell r="A4565" t="n">
            <v>90246896</v>
          </cell>
          <cell r="B4565" t="n">
            <v>20</v>
          </cell>
          <cell r="C4565" t="str">
            <v>ATENOLOL</v>
          </cell>
          <cell r="D4565" t="str">
            <v xml:space="preserve">ATENORM  50 MG CX. 28 CP.</v>
          </cell>
          <cell r="E4565" t="str">
            <v>CIFARMA</v>
          </cell>
          <cell r="F4565" t="n">
            <v>1</v>
          </cell>
          <cell r="G4565" t="str">
            <v>COM</v>
          </cell>
          <cell r="H4565" t="str">
            <v>NÃO</v>
          </cell>
          <cell r="I4565" t="n">
            <v>0.5887427753628498</v>
          </cell>
        </row>
        <row r="4566">
          <cell r="A4566" t="n">
            <v>90236955</v>
          </cell>
          <cell r="B4566" t="n">
            <v>20</v>
          </cell>
          <cell r="C4566" t="str">
            <v>ATENOLOL</v>
          </cell>
          <cell r="D4566" t="str">
            <v xml:space="preserve">ATENOLOL 100  MG CX. 30 CP.</v>
          </cell>
          <cell r="E4566" t="str">
            <v>GERMED</v>
          </cell>
          <cell r="F4566" t="n">
            <v>1</v>
          </cell>
          <cell r="G4566" t="str">
            <v>COM</v>
          </cell>
          <cell r="H4566" t="str">
            <v>NÃO</v>
          </cell>
          <cell r="I4566" t="n">
            <v>0.95368749343035486</v>
          </cell>
        </row>
        <row r="4567">
          <cell r="A4567" t="n">
            <v>90218507</v>
          </cell>
          <cell r="B4567" t="n">
            <v>20</v>
          </cell>
          <cell r="C4567" t="str">
            <v>ATENOLOL</v>
          </cell>
          <cell r="D4567" t="str">
            <v xml:space="preserve">ATENOPRESS 100 MG CX.  30 CP. REV.</v>
          </cell>
          <cell r="E4567" t="str">
            <v>HEXAL</v>
          </cell>
          <cell r="F4567" t="n">
            <v>1</v>
          </cell>
          <cell r="G4567" t="str">
            <v>COM</v>
          </cell>
          <cell r="H4567" t="str">
            <v>NÃO</v>
          </cell>
          <cell r="I4567" t="n">
            <v>1.3415506371717476</v>
          </cell>
        </row>
        <row r="4568">
          <cell r="A4568" t="n">
            <v>92268889</v>
          </cell>
          <cell r="B4568" t="n">
            <v>20</v>
          </cell>
          <cell r="C4568" t="str">
            <v xml:space="preserve">ATENOLOL - 100MG</v>
          </cell>
          <cell r="D4568" t="str">
            <v xml:space="preserve">ATENOLOL - 100MG</v>
          </cell>
          <cell r="E4568" t="str">
            <v xml:space="preserve">TEUTO BRAS.</v>
          </cell>
          <cell r="F4568" t="n">
            <v>1</v>
          </cell>
          <cell r="G4568" t="str">
            <v>COM</v>
          </cell>
          <cell r="H4568" t="str">
            <v>NÃO</v>
          </cell>
          <cell r="I4568" t="n">
            <v>0.95751910248391248</v>
          </cell>
        </row>
        <row r="4569">
          <cell r="A4569" t="n">
            <v>90234260</v>
          </cell>
          <cell r="B4569" t="n">
            <v>20</v>
          </cell>
          <cell r="C4569" t="str">
            <v xml:space="preserve">ATENOLOL - 100MG</v>
          </cell>
          <cell r="D4569" t="str">
            <v xml:space="preserve">ATECARD - 100MG</v>
          </cell>
          <cell r="E4569" t="str">
            <v>CAZI</v>
          </cell>
          <cell r="F4569" t="n">
            <v>1</v>
          </cell>
          <cell r="G4569" t="str">
            <v>COM</v>
          </cell>
          <cell r="H4569" t="str">
            <v>NÃO</v>
          </cell>
          <cell r="I4569" t="n">
            <v>1.4964858123135296</v>
          </cell>
        </row>
        <row r="4570">
          <cell r="A4570" t="n">
            <v>92385427</v>
          </cell>
          <cell r="B4570" t="n">
            <v>20</v>
          </cell>
          <cell r="C4570" t="str">
            <v xml:space="preserve">ATENOLOL - 25MG</v>
          </cell>
          <cell r="D4570" t="str">
            <v xml:space="preserve">ATENOLOL - 25MG</v>
          </cell>
          <cell r="E4570" t="str">
            <v>MEDLEY</v>
          </cell>
          <cell r="F4570" t="n">
            <v>1</v>
          </cell>
          <cell r="G4570" t="str">
            <v>COM</v>
          </cell>
          <cell r="H4570" t="str">
            <v>NÃO</v>
          </cell>
          <cell r="I4570" t="n">
            <v>0.40835842307563169</v>
          </cell>
        </row>
        <row r="4571">
          <cell r="A4571" t="n">
            <v>92366198</v>
          </cell>
          <cell r="B4571" t="n">
            <v>20</v>
          </cell>
          <cell r="C4571" t="str">
            <v xml:space="preserve">ATENOLOL - 25MG</v>
          </cell>
          <cell r="D4571" t="str">
            <v xml:space="preserve">ABLOK - 25MG</v>
          </cell>
          <cell r="E4571" t="str">
            <v xml:space="preserve">BIOLAB SANUS</v>
          </cell>
          <cell r="F4571" t="n">
            <v>1</v>
          </cell>
          <cell r="G4571" t="str">
            <v>COM</v>
          </cell>
          <cell r="H4571" t="str">
            <v>NÃO</v>
          </cell>
          <cell r="I4571" t="n">
            <v>0.36271383738716201</v>
          </cell>
        </row>
        <row r="4572">
          <cell r="A4572" t="n">
            <v>92385567</v>
          </cell>
          <cell r="B4572" t="n">
            <v>20</v>
          </cell>
          <cell r="C4572" t="str">
            <v xml:space="preserve">ATENOLOL - 50MG</v>
          </cell>
          <cell r="D4572" t="str">
            <v xml:space="preserve">ATENOLOL - 50MG</v>
          </cell>
          <cell r="E4572" t="str">
            <v>MEDLEY</v>
          </cell>
          <cell r="F4572" t="n">
            <v>1</v>
          </cell>
          <cell r="G4572" t="str">
            <v>COM</v>
          </cell>
          <cell r="H4572" t="str">
            <v>NÃO</v>
          </cell>
          <cell r="I4572" t="n">
            <v>0.69106810058953028</v>
          </cell>
        </row>
        <row r="4573">
          <cell r="A4573" t="n">
            <v>90204450</v>
          </cell>
          <cell r="B4573" t="n">
            <v>20</v>
          </cell>
          <cell r="C4573" t="str">
            <v xml:space="preserve">ATENOLOL 100 MG CX. 28 CP.</v>
          </cell>
          <cell r="D4573" t="str">
            <v xml:space="preserve">ATENOL 100 MG CX. 28 CP.</v>
          </cell>
          <cell r="E4573" t="str">
            <v>ASTRAZENECA</v>
          </cell>
          <cell r="F4573" t="n">
            <v>1</v>
          </cell>
          <cell r="G4573" t="str">
            <v>COM</v>
          </cell>
          <cell r="H4573" t="str">
            <v>NÃO</v>
          </cell>
          <cell r="I4573" t="n">
            <v>2.6974877286509096</v>
          </cell>
        </row>
        <row r="4574">
          <cell r="A4574" t="n">
            <v>90226038</v>
          </cell>
          <cell r="B4574" t="n">
            <v>20</v>
          </cell>
          <cell r="C4574" t="str">
            <v xml:space="preserve">ATENOLOL 25  MG CX. 28 CP.</v>
          </cell>
          <cell r="D4574" t="str">
            <v xml:space="preserve">ATENOLOL 25  MG CX. 28 CP.</v>
          </cell>
          <cell r="E4574" t="str">
            <v>RANBAXY</v>
          </cell>
          <cell r="F4574" t="n">
            <v>1</v>
          </cell>
          <cell r="G4574" t="str">
            <v>COM</v>
          </cell>
          <cell r="H4574" t="str">
            <v>NÃO</v>
          </cell>
          <cell r="I4574" t="n">
            <v>0.31412186390433205</v>
          </cell>
        </row>
        <row r="4575">
          <cell r="A4575" t="n">
            <v>90203577</v>
          </cell>
          <cell r="B4575" t="n">
            <v>20</v>
          </cell>
          <cell r="C4575" t="str">
            <v>ATENOLOL+CLORTALIDONA</v>
          </cell>
          <cell r="D4575" t="str">
            <v xml:space="preserve">ABLOK PLUS 25 MG + 12,5 MG CX. 30 CP.</v>
          </cell>
          <cell r="E4575" t="str">
            <v xml:space="preserve">BIOLAB SANUS</v>
          </cell>
          <cell r="F4575" t="n">
            <v>1</v>
          </cell>
          <cell r="G4575" t="str">
            <v>COM</v>
          </cell>
          <cell r="H4575" t="str">
            <v>NÃO</v>
          </cell>
          <cell r="I4575" t="n">
            <v>0.49429941062428101</v>
          </cell>
        </row>
        <row r="4576">
          <cell r="A4576" t="n">
            <v>90146883</v>
          </cell>
          <cell r="B4576" t="n">
            <v>20</v>
          </cell>
          <cell r="C4576" t="str">
            <v>ATENOLOL+CLORTALIDONA</v>
          </cell>
          <cell r="D4576" t="str">
            <v xml:space="preserve">ATENOLOL + CLORTALIDONA 50 MG + 12,5 MG CX. 90 CP.</v>
          </cell>
          <cell r="E4576" t="str">
            <v xml:space="preserve">EMS SA</v>
          </cell>
          <cell r="F4576" t="n">
            <v>1</v>
          </cell>
          <cell r="G4576" t="str">
            <v>COM</v>
          </cell>
          <cell r="H4576" t="str">
            <v>NÃO</v>
          </cell>
          <cell r="I4576" t="n">
            <v>0.71767516483345761</v>
          </cell>
        </row>
        <row r="4577">
          <cell r="A4577" t="n">
            <v>90168283</v>
          </cell>
          <cell r="B4577" t="n">
            <v>20</v>
          </cell>
          <cell r="C4577" t="str">
            <v xml:space="preserve">ATORVASTATINA CÁLCICA  20 MG CX. 30 CP. REV.</v>
          </cell>
          <cell r="D4577" t="str">
            <v>CITALOR</v>
          </cell>
          <cell r="E4577" t="str">
            <v xml:space="preserve">PHARMACIA PFIZER</v>
          </cell>
          <cell r="F4577" t="n">
            <v>1</v>
          </cell>
          <cell r="G4577" t="str">
            <v>COM</v>
          </cell>
          <cell r="H4577" t="str">
            <v>NÃO</v>
          </cell>
          <cell r="I4577" t="n">
            <v>2.7357454172313114</v>
          </cell>
        </row>
        <row r="4578">
          <cell r="A4578" t="n">
            <v>90251580</v>
          </cell>
          <cell r="B4578" t="n">
            <v>20</v>
          </cell>
          <cell r="C4578" t="str">
            <v>AZITROMICINA</v>
          </cell>
          <cell r="D4578" t="str">
            <v xml:space="preserve">ASTRO PULSO 500 MG CX. 9 CP. REV.</v>
          </cell>
          <cell r="E4578" t="str">
            <v>EUROFARMA</v>
          </cell>
          <cell r="F4578" t="n">
            <v>1</v>
          </cell>
          <cell r="G4578" t="str">
            <v>COM</v>
          </cell>
          <cell r="H4578" t="str">
            <v>NÃO</v>
          </cell>
          <cell r="I4578" t="n">
            <v>6.5197200782215887</v>
          </cell>
        </row>
        <row r="4579">
          <cell r="A4579" t="n">
            <v>90157788</v>
          </cell>
          <cell r="B4579" t="n">
            <v>20</v>
          </cell>
          <cell r="C4579" t="str">
            <v>AZITROMICINA</v>
          </cell>
          <cell r="D4579" t="str">
            <v xml:space="preserve">CLINDAL AZ  500 MG CX. 2 CP.  REV.</v>
          </cell>
          <cell r="E4579" t="str">
            <v xml:space="preserve">MERCK S.A.</v>
          </cell>
          <cell r="F4579" t="n">
            <v>1</v>
          </cell>
          <cell r="G4579" t="str">
            <v>COM</v>
          </cell>
          <cell r="H4579" t="str">
            <v>NÃO</v>
          </cell>
          <cell r="I4579" t="n">
            <v>4.2468705456735387</v>
          </cell>
        </row>
        <row r="4580">
          <cell r="A4580" t="n">
            <v>90152557</v>
          </cell>
          <cell r="B4580" t="n">
            <v>20</v>
          </cell>
          <cell r="C4580" t="str">
            <v>AZITROMICINA</v>
          </cell>
          <cell r="D4580" t="str">
            <v xml:space="preserve">ASTRO 900 MG PÓ SUSP. ORAL FR. PLÁST. + DIL. X 12 ML + SER. DOS.</v>
          </cell>
          <cell r="E4580" t="str">
            <v>EUROFARMA</v>
          </cell>
          <cell r="F4580" t="n">
            <v>1</v>
          </cell>
          <cell r="G4580" t="str">
            <v>UN</v>
          </cell>
          <cell r="H4580" t="str">
            <v>NÃO</v>
          </cell>
          <cell r="I4580" t="n">
            <v>42.437514091473666</v>
          </cell>
        </row>
        <row r="4581">
          <cell r="A4581" t="n">
            <v>90134818</v>
          </cell>
          <cell r="B4581" t="n">
            <v>20</v>
          </cell>
          <cell r="C4581" t="str">
            <v>AZITROMICINA</v>
          </cell>
          <cell r="D4581" t="str">
            <v xml:space="preserve">SELIMAX PULSO 500 MG CX. 9 CP. REV.</v>
          </cell>
          <cell r="E4581" t="str">
            <v>LIBBS</v>
          </cell>
          <cell r="F4581" t="n">
            <v>1</v>
          </cell>
          <cell r="G4581" t="str">
            <v>COM</v>
          </cell>
          <cell r="H4581" t="str">
            <v>NÃO</v>
          </cell>
          <cell r="I4581" t="n">
            <v>5.2802918069037226</v>
          </cell>
        </row>
        <row r="4582">
          <cell r="A4582" t="n">
            <v>92468772</v>
          </cell>
          <cell r="B4582" t="n">
            <v>20</v>
          </cell>
          <cell r="C4582" t="str">
            <v xml:space="preserve">AZITROMICINA - 500MG</v>
          </cell>
          <cell r="D4582" t="str">
            <v xml:space="preserve">AZITROMICINA - 500MG</v>
          </cell>
          <cell r="E4582" t="str">
            <v>RANBAXY</v>
          </cell>
          <cell r="F4582" t="n">
            <v>1</v>
          </cell>
          <cell r="G4582" t="str">
            <v>COM</v>
          </cell>
          <cell r="H4582" t="str">
            <v>NÃO</v>
          </cell>
          <cell r="I4582" t="n">
            <v>15.003165396807139</v>
          </cell>
        </row>
        <row r="4583">
          <cell r="A4583" t="n">
            <v>92388272</v>
          </cell>
          <cell r="B4583" t="n">
            <v>20</v>
          </cell>
          <cell r="C4583" t="str">
            <v xml:space="preserve">AZITROMICINA - 500MG</v>
          </cell>
          <cell r="D4583" t="str">
            <v xml:space="preserve">AZIMIX - 500MG</v>
          </cell>
          <cell r="E4583" t="str">
            <v>ATIVUS</v>
          </cell>
          <cell r="F4583" t="n">
            <v>1</v>
          </cell>
          <cell r="G4583" t="str">
            <v>COM</v>
          </cell>
          <cell r="H4583" t="str">
            <v>NÃO</v>
          </cell>
          <cell r="I4583" t="n">
            <v>11.436303746199716</v>
          </cell>
        </row>
        <row r="4584">
          <cell r="A4584" t="n">
            <v>91054028</v>
          </cell>
          <cell r="B4584" t="n">
            <v>20</v>
          </cell>
          <cell r="C4584" t="str">
            <v xml:space="preserve">AZITROMICINA - 600MG PO SUSP. ORAL</v>
          </cell>
          <cell r="D4584" t="str">
            <v xml:space="preserve">ZITROMAX - 600MG PO SUSP.ORAL</v>
          </cell>
          <cell r="E4584" t="str">
            <v xml:space="preserve">PHARMACIA PFIZER</v>
          </cell>
          <cell r="F4584" t="n">
            <v>1</v>
          </cell>
          <cell r="G4584" t="str">
            <v>FR</v>
          </cell>
          <cell r="H4584" t="str">
            <v>NÃO</v>
          </cell>
          <cell r="I4584" t="n">
            <v>57.580451303593776</v>
          </cell>
        </row>
        <row r="4585">
          <cell r="A4585" t="n">
            <v>92457177</v>
          </cell>
          <cell r="B4585" t="n">
            <v>20</v>
          </cell>
          <cell r="C4585" t="str">
            <v xml:space="preserve">AZITROMICINA 500 MG CX. 3 CP. REV.</v>
          </cell>
          <cell r="D4585" t="str">
            <v xml:space="preserve">ASTRO 500 MG CX. 3 CP. REV.</v>
          </cell>
          <cell r="E4585" t="str">
            <v>EUROFARMA</v>
          </cell>
          <cell r="F4585" t="n">
            <v>1</v>
          </cell>
          <cell r="G4585" t="str">
            <v>COM</v>
          </cell>
          <cell r="H4585" t="str">
            <v>NÃO</v>
          </cell>
          <cell r="I4585" t="n">
            <v>4.5073128595004164</v>
          </cell>
        </row>
        <row r="4586">
          <cell r="A4586" t="n">
            <v>92466249</v>
          </cell>
          <cell r="B4586" t="n">
            <v>20</v>
          </cell>
          <cell r="C4586" t="str">
            <v xml:space="preserve">BACILO DE CALMETTE GUERIN 81 MG PÓ LIOF. INJ. FA + DIL. X 3 ML</v>
          </cell>
          <cell r="D4586" t="str">
            <v xml:space="preserve">BACILO DE CALMETTE GUERIN 81 MG PÓ LIOF. INJ. FA + DIL. X 3 ML</v>
          </cell>
          <cell r="E4586" t="str">
            <v>SANOFI-AVENTIS</v>
          </cell>
          <cell r="F4586" t="n">
            <v>1</v>
          </cell>
          <cell r="G4586" t="str">
            <v>AMP</v>
          </cell>
          <cell r="H4586" t="str">
            <v>NÃO</v>
          </cell>
          <cell r="I4586" t="n">
            <v>1526.7667446177925</v>
          </cell>
        </row>
        <row r="4587">
          <cell r="A4587" t="n">
            <v>90296044</v>
          </cell>
          <cell r="B4587" t="n">
            <v>20</v>
          </cell>
          <cell r="C4587" t="str">
            <v xml:space="preserve">BENZBROMARONA - 100MG</v>
          </cell>
          <cell r="D4587" t="str">
            <v xml:space="preserve">NARCARICINA - 100MG</v>
          </cell>
          <cell r="E4587" t="str">
            <v xml:space="preserve">EVOLABIS - SIF</v>
          </cell>
          <cell r="F4587" t="n">
            <v>1</v>
          </cell>
          <cell r="G4587" t="str">
            <v>COM</v>
          </cell>
          <cell r="H4587" t="str">
            <v>NÃO</v>
          </cell>
          <cell r="I4587" t="n">
            <v>0.95973471359827323</v>
          </cell>
        </row>
        <row r="4588">
          <cell r="A4588" t="n">
            <v>90135164</v>
          </cell>
          <cell r="B4588" t="n">
            <v>20</v>
          </cell>
          <cell r="C4588" t="str">
            <v xml:space="preserve">BENZILPENICILINA BENZATINA</v>
          </cell>
          <cell r="D4588" t="str">
            <v xml:space="preserve">BENZATRON 1.200.000 UI  PÓ INJ. CX. 100  FA VD.</v>
          </cell>
          <cell r="E4588" t="str">
            <v>ARISTON</v>
          </cell>
          <cell r="F4588" t="n">
            <v>1</v>
          </cell>
          <cell r="G4588" t="str">
            <v>UN</v>
          </cell>
          <cell r="H4588" t="str">
            <v>NÃO</v>
          </cell>
          <cell r="I4588" t="n">
            <v>3.8317610845868275</v>
          </cell>
        </row>
        <row r="4589">
          <cell r="A4589" t="n">
            <v>90135156</v>
          </cell>
          <cell r="B4589" t="n">
            <v>20</v>
          </cell>
          <cell r="C4589" t="str">
            <v xml:space="preserve">BENZILPENICILINA BENZATINA 600.000 UI  PÓ INJ. CX. 100  FA VD.</v>
          </cell>
          <cell r="D4589" t="str">
            <v xml:space="preserve">BENZATRON 600.000 UI  PÓ INJ. CX. 100  FA VD.</v>
          </cell>
          <cell r="E4589" t="str">
            <v>ARISTON</v>
          </cell>
          <cell r="F4589" t="n">
            <v>1</v>
          </cell>
          <cell r="G4589" t="str">
            <v>FA</v>
          </cell>
          <cell r="H4589" t="str">
            <v>NÃO</v>
          </cell>
          <cell r="I4589" t="n">
            <v>2.8110050579550907</v>
          </cell>
        </row>
        <row r="4590">
          <cell r="A4590" t="n">
            <v>90135180</v>
          </cell>
          <cell r="B4590" t="n">
            <v>20</v>
          </cell>
          <cell r="C4590" t="str">
            <v xml:space="preserve">BENZILPENICILINA BENZATINA 600.000 UI PÓ INJ. CX. 50 FA VD. + 50 AMP. DIL. PLÁST. X 5 ML</v>
          </cell>
          <cell r="D4590" t="str">
            <v xml:space="preserve">BENZATRON 600.000 UI PÓ INJ. CX. 50 FA VD. + 50 AMP. DIL. PLÁST. X 5 ML</v>
          </cell>
          <cell r="E4590" t="str">
            <v>ARISTON</v>
          </cell>
          <cell r="F4590" t="n">
            <v>1</v>
          </cell>
          <cell r="G4590" t="str">
            <v>FA</v>
          </cell>
          <cell r="H4590" t="str">
            <v>NÃO</v>
          </cell>
          <cell r="I4590" t="n">
            <v>3.4705704905479053</v>
          </cell>
        </row>
        <row r="4591">
          <cell r="A4591" t="n">
            <v>90258932</v>
          </cell>
          <cell r="B4591" t="n">
            <v>20</v>
          </cell>
          <cell r="C4591" t="str">
            <v xml:space="preserve">BENZILPENICILINA BENZATINA 600.000 UI PÓ SUSP. INJ. CX. 50 FA</v>
          </cell>
          <cell r="D4591" t="str">
            <v xml:space="preserve">BEPEBEN 600.000 UI PÓ SUSP. INJ. CX. 50 FA</v>
          </cell>
          <cell r="E4591" t="str">
            <v xml:space="preserve">TEUTO BRAS.</v>
          </cell>
          <cell r="F4591" t="n">
            <v>1</v>
          </cell>
          <cell r="G4591" t="str">
            <v>UN</v>
          </cell>
          <cell r="H4591" t="str">
            <v>NÃO</v>
          </cell>
          <cell r="I4591" t="n">
            <v>1.9852343361923037</v>
          </cell>
        </row>
        <row r="4592">
          <cell r="A4592" t="n">
            <v>90249097</v>
          </cell>
          <cell r="B4592" t="n">
            <v>20</v>
          </cell>
          <cell r="C4592" t="str">
            <v xml:space="preserve">BENZILPENICILINA POTASSICA - 1.000.000UI  3ML</v>
          </cell>
          <cell r="D4592" t="str">
            <v xml:space="preserve">CRISTACILINA - 1.000.000UI  3ML</v>
          </cell>
          <cell r="E4592" t="str">
            <v>NOVAFARMA</v>
          </cell>
          <cell r="F4592" t="n">
            <v>1</v>
          </cell>
          <cell r="G4592" t="str">
            <v>FA</v>
          </cell>
          <cell r="H4592" t="str">
            <v>NÃO</v>
          </cell>
          <cell r="I4592" t="n">
            <v>5.3040561338154051</v>
          </cell>
        </row>
        <row r="4593">
          <cell r="A4593" t="n">
            <v>92418902</v>
          </cell>
          <cell r="B4593" t="n">
            <v>20</v>
          </cell>
          <cell r="C4593" t="str">
            <v xml:space="preserve">BENZILPENICILINA POTÁSSICA+BENZILPENICILINA PROCAÍNA</v>
          </cell>
          <cell r="D4593" t="str">
            <v xml:space="preserve">PENKARON 400000 UI PÓ SUSP. INJ. CX. 50  FA  +  50  DIL.</v>
          </cell>
          <cell r="E4593" t="str">
            <v>ARISTON</v>
          </cell>
          <cell r="F4593" t="n">
            <v>1</v>
          </cell>
          <cell r="G4593" t="str">
            <v>FA</v>
          </cell>
          <cell r="H4593" t="str">
            <v>NÃO</v>
          </cell>
          <cell r="I4593" t="n">
            <v>2.7358122449447464</v>
          </cell>
        </row>
        <row r="4594">
          <cell r="A4594" t="n">
            <v>90173422</v>
          </cell>
          <cell r="B4594" t="n">
            <v>20</v>
          </cell>
          <cell r="C4594" t="str">
            <v xml:space="preserve">BENZILPENICILINA POTÁSSICA+BENZILPENICILINA PROCAÍNA - 400.000 UI</v>
          </cell>
          <cell r="D4594" t="str">
            <v xml:space="preserve">BENZAPEN G 400.000 UI PÓ SUSP. INJ. CX. 50 FA</v>
          </cell>
          <cell r="E4594" t="str">
            <v xml:space="preserve">TEUTO BRAS.</v>
          </cell>
          <cell r="F4594" t="n">
            <v>1</v>
          </cell>
          <cell r="G4594" t="str">
            <v>FA</v>
          </cell>
          <cell r="H4594" t="str">
            <v>NÃO</v>
          </cell>
          <cell r="I4594" t="n">
            <v>3.5962020015179652</v>
          </cell>
        </row>
        <row r="4595">
          <cell r="A4595" t="n">
            <v>92387632</v>
          </cell>
          <cell r="B4595" t="n">
            <v>20</v>
          </cell>
          <cell r="C4595" t="str">
            <v xml:space="preserve">BENZOATO DE BENZILA - 250MG  100ML</v>
          </cell>
          <cell r="D4595" t="str">
            <v xml:space="preserve">BENZOAX - 250MG  100ML</v>
          </cell>
          <cell r="E4595" t="str">
            <v>DUCTO</v>
          </cell>
          <cell r="F4595" t="n">
            <v>100</v>
          </cell>
          <cell r="G4595" t="str">
            <v>ML</v>
          </cell>
          <cell r="H4595" t="str">
            <v>SIM</v>
          </cell>
          <cell r="I4595" t="n">
            <v>0.14133544984131741</v>
          </cell>
        </row>
        <row r="4596">
          <cell r="A4596" t="n">
            <v>92412467</v>
          </cell>
          <cell r="B4596" t="n">
            <v>20</v>
          </cell>
          <cell r="C4596" t="str">
            <v xml:space="preserve">BENZOATO DE BENZILA + ACIDO ESTEARICO + TRIETANOLAMINA - 100ML LIQ.</v>
          </cell>
          <cell r="D4596" t="str">
            <v xml:space="preserve">MITICOÇAN - 100ML</v>
          </cell>
          <cell r="E4596" t="str">
            <v xml:space="preserve">ACHÉ LABORATÓRIOS FARMACÊUTICO</v>
          </cell>
          <cell r="F4596" t="n">
            <v>100</v>
          </cell>
          <cell r="G4596" t="str">
            <v>ML</v>
          </cell>
          <cell r="H4596" t="str">
            <v>SIM</v>
          </cell>
          <cell r="I4596" t="n">
            <v>0.10992757209880245</v>
          </cell>
        </row>
        <row r="4597">
          <cell r="A4597" t="n">
            <v>92366244</v>
          </cell>
          <cell r="B4597" t="n">
            <v>20</v>
          </cell>
          <cell r="C4597" t="str">
            <v xml:space="preserve">BENZOATO DE BENZILA SOLUÇAO TOPICA 80 ML</v>
          </cell>
          <cell r="D4597" t="str">
            <v xml:space="preserve">ACARSAN SOLUÇAO TOPICA 80 ML</v>
          </cell>
          <cell r="E4597" t="str">
            <v>BIOSINTETICA</v>
          </cell>
          <cell r="F4597" t="n">
            <v>80</v>
          </cell>
          <cell r="G4597" t="str">
            <v>ML</v>
          </cell>
          <cell r="H4597" t="str">
            <v>SIM</v>
          </cell>
          <cell r="I4597" t="n">
            <v>0.12563151097005992</v>
          </cell>
        </row>
        <row r="4598">
          <cell r="A4598" t="n">
            <v>92410090</v>
          </cell>
          <cell r="B4598" t="n">
            <v>20</v>
          </cell>
          <cell r="C4598" t="str">
            <v xml:space="preserve">BENZOATO DE RIZATRIPTANO - 10MG</v>
          </cell>
          <cell r="D4598" t="str">
            <v xml:space="preserve">MAXALT - 10MG</v>
          </cell>
          <cell r="E4598" t="str">
            <v xml:space="preserve">MERCK SHARP &amp; DOHME</v>
          </cell>
          <cell r="F4598" t="n">
            <v>1</v>
          </cell>
          <cell r="G4598" t="str">
            <v>COM</v>
          </cell>
          <cell r="H4598" t="str">
            <v>NÃO</v>
          </cell>
          <cell r="I4598" t="n">
            <v>10.833398550000002</v>
          </cell>
        </row>
        <row r="4599">
          <cell r="A4599" t="n">
            <v>92462570</v>
          </cell>
          <cell r="B4599" t="n">
            <v>20</v>
          </cell>
          <cell r="C4599" t="str">
            <v xml:space="preserve">BENZOATO DE SODIO + GUAIFENISINA + OXOMEMAZINA + PARACETAMOL XPE ADT - 100ML</v>
          </cell>
          <cell r="D4599" t="str">
            <v xml:space="preserve">TOPLEXIL XPE ADT - 100ML</v>
          </cell>
          <cell r="E4599" t="str">
            <v>SANOFI-AVENTIS</v>
          </cell>
          <cell r="F4599" t="n">
            <v>100</v>
          </cell>
          <cell r="G4599" t="str">
            <v>ML</v>
          </cell>
          <cell r="H4599" t="str">
            <v>SIM</v>
          </cell>
          <cell r="I4599" t="n">
            <v>0.1727433275838324</v>
          </cell>
        </row>
        <row r="4600">
          <cell r="A4600" t="n">
            <v>92413510</v>
          </cell>
          <cell r="B4600" t="n">
            <v>20</v>
          </cell>
          <cell r="C4600" t="str">
            <v xml:space="preserve">BENZOBROMARONA - 100MG</v>
          </cell>
          <cell r="D4600" t="str">
            <v xml:space="preserve">NARCARICINA - 100MG</v>
          </cell>
          <cell r="E4600" t="str">
            <v xml:space="preserve">EVOLABIS - SIF</v>
          </cell>
          <cell r="F4600" t="n">
            <v>1</v>
          </cell>
          <cell r="G4600" t="str">
            <v>COM</v>
          </cell>
          <cell r="H4600" t="str">
            <v>NÃO</v>
          </cell>
          <cell r="I4600" t="n">
            <v>0.95683977610151771</v>
          </cell>
        </row>
        <row r="4601">
          <cell r="A4601" t="n">
            <v>90258878</v>
          </cell>
          <cell r="B4601" t="n">
            <v>20</v>
          </cell>
          <cell r="C4601" t="str">
            <v>BENZOILMETRONIDAZOL</v>
          </cell>
          <cell r="D4601" t="str">
            <v xml:space="preserve">BENZOILMETRONIDAZOL 40 MGML SUSP. ORAL FR. VD.X 100 ML + CP. MED. X 10 ML</v>
          </cell>
          <cell r="E4601" t="str">
            <v xml:space="preserve">TEUTO BRAS.</v>
          </cell>
          <cell r="F4601" t="n">
            <v>100</v>
          </cell>
          <cell r="G4601" t="str">
            <v>ML</v>
          </cell>
          <cell r="H4601" t="str">
            <v>SIM</v>
          </cell>
          <cell r="I4601" t="n">
            <v>0.094223536707496738</v>
          </cell>
        </row>
        <row r="4602">
          <cell r="A4602" t="n">
            <v>92390188</v>
          </cell>
          <cell r="B4602" t="n">
            <v>20</v>
          </cell>
          <cell r="C4602" t="str">
            <v xml:space="preserve">BENZOILMETRONIDAZOL + NISTATINA + CLORETO DE BENZALCONIO CRM. VAG - 40 GRA</v>
          </cell>
          <cell r="D4602" t="str">
            <v xml:space="preserve">BIO-VAGIN - 40 GRA</v>
          </cell>
          <cell r="E4602" t="str">
            <v>ELOFAR</v>
          </cell>
          <cell r="F4602" t="n">
            <v>1</v>
          </cell>
          <cell r="G4602" t="str">
            <v>UN</v>
          </cell>
          <cell r="H4602" t="str">
            <v>NÃO</v>
          </cell>
          <cell r="I4602" t="n">
            <v>40.187616878778826</v>
          </cell>
        </row>
        <row r="4603">
          <cell r="A4603" t="n">
            <v>90139429</v>
          </cell>
          <cell r="B4603" t="n">
            <v>20</v>
          </cell>
          <cell r="C4603" t="str">
            <v xml:space="preserve">BENZOILMETRONIDAZOL+NISTATINA+CLORETO DE BENZALCÔNIO</v>
          </cell>
          <cell r="D4603" t="str">
            <v xml:space="preserve">COLPISTATIN CREME VAG. BISN. X 40 G. + 10 APLICADOR</v>
          </cell>
          <cell r="E4603" t="str">
            <v xml:space="preserve">ACHÉ LABORATÓRIOS FARMACÊUTICO</v>
          </cell>
          <cell r="F4603" t="n">
            <v>1</v>
          </cell>
          <cell r="G4603" t="str">
            <v>UN</v>
          </cell>
          <cell r="H4603" t="str">
            <v>NÃO</v>
          </cell>
          <cell r="I4603" t="n">
            <v>23.665835878985046</v>
          </cell>
        </row>
        <row r="4604">
          <cell r="A4604" t="n">
            <v>90311264</v>
          </cell>
          <cell r="B4604" t="n">
            <v>20</v>
          </cell>
          <cell r="C4604" t="str">
            <v xml:space="preserve">BENZOILMETRONIDAZOL+NISTATINA+CLORETO DE BENZALCÔNIO</v>
          </cell>
          <cell r="D4604" t="str">
            <v xml:space="preserve">KOLPITRAT CREME VAG BISN. X 40 G + 10 APLIC.</v>
          </cell>
          <cell r="E4604" t="str">
            <v>MEDLEY</v>
          </cell>
          <cell r="F4604" t="n">
            <v>1</v>
          </cell>
          <cell r="G4604" t="str">
            <v>UN</v>
          </cell>
          <cell r="H4604" t="str">
            <v>NÃO</v>
          </cell>
          <cell r="I4604" t="n">
            <v>27.083328747731883</v>
          </cell>
        </row>
        <row r="4605">
          <cell r="A4605" t="n">
            <v>92414877</v>
          </cell>
          <cell r="B4605" t="n">
            <v>20</v>
          </cell>
          <cell r="C4605" t="str">
            <v xml:space="preserve">BESILATO DE AMLODIPINA - 5MG</v>
          </cell>
          <cell r="D4605" t="str">
            <v xml:space="preserve">NICORD - 5MG</v>
          </cell>
          <cell r="E4605" t="str">
            <v>MARJAN</v>
          </cell>
          <cell r="F4605" t="n">
            <v>1</v>
          </cell>
          <cell r="G4605" t="str">
            <v>COM</v>
          </cell>
          <cell r="H4605" t="str">
            <v>NÃO</v>
          </cell>
          <cell r="I4605" t="n">
            <v>1.7058309851726461</v>
          </cell>
        </row>
        <row r="4606">
          <cell r="A4606" t="n">
            <v>92427138</v>
          </cell>
          <cell r="B4606" t="n">
            <v>20</v>
          </cell>
          <cell r="C4606" t="str">
            <v xml:space="preserve">BESILATO DE ANLODIPINA - 2,5MG + MALEATO DE ENALAPRIL - 10MG</v>
          </cell>
          <cell r="D4606" t="str">
            <v xml:space="preserve">SINERGEN - 2,5MG  10MG</v>
          </cell>
          <cell r="E4606" t="str">
            <v>BIOSINTETICA</v>
          </cell>
          <cell r="F4606" t="n">
            <v>1</v>
          </cell>
          <cell r="G4606" t="str">
            <v>CAP</v>
          </cell>
          <cell r="H4606" t="str">
            <v>NÃO</v>
          </cell>
          <cell r="I4606" t="n">
            <v>2.0660100893003093</v>
          </cell>
        </row>
        <row r="4607">
          <cell r="A4607" t="n">
            <v>92470122</v>
          </cell>
          <cell r="B4607" t="n">
            <v>20</v>
          </cell>
          <cell r="C4607" t="str">
            <v xml:space="preserve">BESILATO DE ANLODIPINO - 10MG</v>
          </cell>
          <cell r="D4607" t="str">
            <v xml:space="preserve">BESILATO DE ANLODIPINO - 10MG</v>
          </cell>
          <cell r="E4607" t="str">
            <v>CRISTALIA</v>
          </cell>
          <cell r="F4607" t="n">
            <v>1</v>
          </cell>
          <cell r="G4607" t="str">
            <v>COM</v>
          </cell>
          <cell r="H4607" t="str">
            <v>NÃO</v>
          </cell>
          <cell r="I4607" t="n">
            <v>2.7856963692476699</v>
          </cell>
        </row>
        <row r="4608">
          <cell r="A4608" t="n">
            <v>92420990</v>
          </cell>
          <cell r="B4608" t="n">
            <v>20</v>
          </cell>
          <cell r="C4608" t="str">
            <v xml:space="preserve">BESILATO DE ANLODIPINO - 10MG</v>
          </cell>
          <cell r="D4608" t="str">
            <v xml:space="preserve">PRESSAT - 10MG</v>
          </cell>
          <cell r="E4608" t="str">
            <v xml:space="preserve">BIOLAB SANUS</v>
          </cell>
          <cell r="F4608" t="n">
            <v>1</v>
          </cell>
          <cell r="G4608" t="str">
            <v>COM</v>
          </cell>
          <cell r="H4608" t="str">
            <v>NÃO</v>
          </cell>
          <cell r="I4608" t="n">
            <v>2.9604318877070437</v>
          </cell>
        </row>
        <row r="4609">
          <cell r="A4609" t="n">
            <v>90300068</v>
          </cell>
          <cell r="B4609" t="n">
            <v>20</v>
          </cell>
          <cell r="C4609" t="str">
            <v xml:space="preserve">BESILATO DE ANLODIPINO - 10MG</v>
          </cell>
          <cell r="D4609" t="str">
            <v xml:space="preserve">TENDIPINA - 10MG</v>
          </cell>
          <cell r="E4609" t="str">
            <v xml:space="preserve">ARROW FARMACEUTICA S.A.</v>
          </cell>
          <cell r="F4609" t="n">
            <v>1</v>
          </cell>
          <cell r="G4609" t="str">
            <v>COM</v>
          </cell>
          <cell r="H4609" t="str">
            <v>NÃO</v>
          </cell>
          <cell r="I4609" t="n">
            <v>2.4498144639161685</v>
          </cell>
        </row>
        <row r="4610">
          <cell r="A4610" t="n">
            <v>90288688</v>
          </cell>
          <cell r="B4610" t="n">
            <v>20</v>
          </cell>
          <cell r="C4610" t="str">
            <v xml:space="preserve">BESILATO DE ANLODIPINO - 10MG</v>
          </cell>
          <cell r="D4610" t="str">
            <v xml:space="preserve">BESILATO DE ANLODIPINO - 10MG</v>
          </cell>
          <cell r="E4610" t="str">
            <v>EUROFARMA</v>
          </cell>
          <cell r="F4610" t="n">
            <v>1</v>
          </cell>
          <cell r="G4610" t="str">
            <v>COM</v>
          </cell>
          <cell r="H4610" t="str">
            <v>NÃO</v>
          </cell>
          <cell r="I4610" t="n">
            <v>2.6364075496056243</v>
          </cell>
        </row>
        <row r="4611">
          <cell r="A4611" t="n">
            <v>90218272</v>
          </cell>
          <cell r="B4611" t="n">
            <v>20</v>
          </cell>
          <cell r="C4611" t="str">
            <v xml:space="preserve">BESILATO DE ANLODIPINO - 10MG</v>
          </cell>
          <cell r="D4611" t="str">
            <v xml:space="preserve">AMLOVASC - 10MG</v>
          </cell>
          <cell r="E4611" t="str">
            <v>HEXAL</v>
          </cell>
          <cell r="F4611" t="n">
            <v>1</v>
          </cell>
          <cell r="G4611" t="str">
            <v>COM</v>
          </cell>
          <cell r="H4611" t="str">
            <v>NÃO</v>
          </cell>
          <cell r="I4611" t="n">
            <v>1.8649519277862483</v>
          </cell>
        </row>
        <row r="4612">
          <cell r="A4612" t="n">
            <v>90126645</v>
          </cell>
          <cell r="B4612" t="n">
            <v>20</v>
          </cell>
          <cell r="C4612" t="str">
            <v xml:space="preserve">BESILATO DE ANLODIPINO - 10MG</v>
          </cell>
          <cell r="D4612" t="str">
            <v xml:space="preserve">BESILATO DE ANLODIPINO - 10MG</v>
          </cell>
          <cell r="E4612" t="str">
            <v>BIOSINTETICA</v>
          </cell>
          <cell r="F4612" t="n">
            <v>1</v>
          </cell>
          <cell r="G4612" t="str">
            <v>COM</v>
          </cell>
          <cell r="H4612" t="str">
            <v>NÃO</v>
          </cell>
          <cell r="I4612" t="n">
            <v>2.1827435579068144</v>
          </cell>
        </row>
        <row r="4613">
          <cell r="A4613" t="n">
            <v>92462782</v>
          </cell>
          <cell r="B4613" t="n">
            <v>20</v>
          </cell>
          <cell r="C4613" t="str">
            <v xml:space="preserve">BESILATO DE ANLODIPINO - 5MG</v>
          </cell>
          <cell r="D4613" t="str">
            <v xml:space="preserve">BESILATO DE ANLODIPINO - 5MG</v>
          </cell>
          <cell r="E4613" t="str">
            <v xml:space="preserve">MERCK S.A.</v>
          </cell>
          <cell r="F4613" t="n">
            <v>1</v>
          </cell>
          <cell r="G4613" t="str">
            <v>COM</v>
          </cell>
          <cell r="H4613" t="str">
            <v>NÃO</v>
          </cell>
          <cell r="I4613" t="n">
            <v>0.86121981716133411</v>
          </cell>
        </row>
        <row r="4614">
          <cell r="A4614" t="n">
            <v>90208900</v>
          </cell>
          <cell r="B4614" t="n">
            <v>20</v>
          </cell>
          <cell r="C4614" t="str">
            <v xml:space="preserve">BESILATO DE ANLODIPINO - 5MG</v>
          </cell>
          <cell r="D4614" t="str">
            <v xml:space="preserve">BESILATO DE ANLODIPINO - 5MG</v>
          </cell>
          <cell r="E4614" t="str">
            <v xml:space="preserve">NEO QUIMICA</v>
          </cell>
          <cell r="F4614" t="n">
            <v>1</v>
          </cell>
          <cell r="G4614" t="str">
            <v>COM</v>
          </cell>
          <cell r="H4614" t="str">
            <v>NÃO</v>
          </cell>
          <cell r="I4614" t="n">
            <v>1.3234383259965521</v>
          </cell>
        </row>
        <row r="4615">
          <cell r="A4615" t="n">
            <v>90142977</v>
          </cell>
          <cell r="B4615" t="n">
            <v>20</v>
          </cell>
          <cell r="C4615" t="str">
            <v xml:space="preserve">BESILATO DE ANLODIPINO - 5MG</v>
          </cell>
          <cell r="D4615" t="str">
            <v xml:space="preserve">BESILATO DE ANLODIPINO - 5MG</v>
          </cell>
          <cell r="E4615" t="str">
            <v xml:space="preserve">EMS SA</v>
          </cell>
          <cell r="F4615" t="n">
            <v>1</v>
          </cell>
          <cell r="G4615" t="str">
            <v>COM</v>
          </cell>
          <cell r="H4615" t="str">
            <v>NÃO</v>
          </cell>
          <cell r="I4615" t="n">
            <v>1.4033515029444035</v>
          </cell>
        </row>
        <row r="4616">
          <cell r="A4616" t="n">
            <v>90130120</v>
          </cell>
          <cell r="B4616" t="n">
            <v>20</v>
          </cell>
          <cell r="C4616" t="str">
            <v xml:space="preserve">BESILATO DE ANLODIPINO - 5MG</v>
          </cell>
          <cell r="D4616" t="str">
            <v xml:space="preserve">LODIPEN - 5MG</v>
          </cell>
          <cell r="E4616" t="str">
            <v>ROYTON</v>
          </cell>
          <cell r="F4616" t="n">
            <v>1</v>
          </cell>
          <cell r="G4616" t="str">
            <v>COM</v>
          </cell>
          <cell r="H4616" t="str">
            <v>NÃO</v>
          </cell>
          <cell r="I4616" t="n">
            <v>0.5344592186834034</v>
          </cell>
        </row>
        <row r="4617">
          <cell r="A4617" t="n">
            <v>90153324</v>
          </cell>
          <cell r="B4617" t="n">
            <v>20</v>
          </cell>
          <cell r="C4617" t="str">
            <v xml:space="preserve">BESILATO DE ANLODIPINO + MALEATO DE ENALAPRIL - 5MG  10MG</v>
          </cell>
          <cell r="D4617" t="str">
            <v xml:space="preserve">ATMOS - 5MG  10MG</v>
          </cell>
          <cell r="E4617" t="str">
            <v>EUROFARMA</v>
          </cell>
          <cell r="F4617" t="n">
            <v>1</v>
          </cell>
          <cell r="G4617" t="str">
            <v>CAP</v>
          </cell>
          <cell r="H4617" t="str">
            <v>NÃO</v>
          </cell>
          <cell r="I4617" t="n">
            <v>3.2183061307847183</v>
          </cell>
        </row>
        <row r="4618">
          <cell r="A4618" t="n">
            <v>90307879</v>
          </cell>
          <cell r="B4618" t="n">
            <v>20</v>
          </cell>
          <cell r="C4618" t="str">
            <v xml:space="preserve">BESILATO DE ANLODIPINO 10 MG COM CT BL AL PLAS AMB X 30</v>
          </cell>
          <cell r="D4618" t="str">
            <v xml:space="preserve">BESILATO DE ANLODIPINO 10 MG COM CT BL AL PLAS AMB X 30</v>
          </cell>
          <cell r="E4618" t="str">
            <v xml:space="preserve">TEUTO BRAS.</v>
          </cell>
          <cell r="F4618" t="n">
            <v>1</v>
          </cell>
          <cell r="G4618" t="str">
            <v>COM</v>
          </cell>
          <cell r="H4618" t="str">
            <v>NÃO</v>
          </cell>
          <cell r="I4618" t="n">
            <v>1.2586656752229315</v>
          </cell>
        </row>
        <row r="4619">
          <cell r="A4619" t="n">
            <v>92457657</v>
          </cell>
          <cell r="B4619" t="n">
            <v>20</v>
          </cell>
          <cell r="C4619" t="str">
            <v xml:space="preserve">BESILATO DE ANLODIPINO 5 MG CX. 30 CP.</v>
          </cell>
          <cell r="D4619" t="str">
            <v xml:space="preserve">BESILATO DE ANLODIPINO 5 MG CX. 30 CP.</v>
          </cell>
          <cell r="E4619" t="str">
            <v xml:space="preserve">TEUTO BRAS.</v>
          </cell>
          <cell r="F4619" t="n">
            <v>1</v>
          </cell>
          <cell r="G4619" t="str">
            <v>COM</v>
          </cell>
          <cell r="H4619" t="str">
            <v>NÃO</v>
          </cell>
          <cell r="I4619" t="n">
            <v>0.62925902637209885</v>
          </cell>
        </row>
        <row r="4620">
          <cell r="A4620" t="n">
            <v>90153804</v>
          </cell>
          <cell r="B4620" t="n">
            <v>20</v>
          </cell>
          <cell r="C4620" t="str">
            <v xml:space="preserve">BESILATO DE ANLODIPINO+ATENOLOL 5 MG + 25 MG. CX. 30 CAP.</v>
          </cell>
          <cell r="D4620" t="str">
            <v xml:space="preserve">ANATEN 5 MG + 25 MG. CX. 30 CAP.</v>
          </cell>
          <cell r="E4620" t="str">
            <v>EUROFARMA</v>
          </cell>
          <cell r="F4620" t="n">
            <v>1</v>
          </cell>
          <cell r="G4620" t="str">
            <v>CAP</v>
          </cell>
          <cell r="H4620" t="str">
            <v>NÃO</v>
          </cell>
          <cell r="I4620" t="n">
            <v>1.9283679104599067</v>
          </cell>
        </row>
        <row r="4621">
          <cell r="A4621" t="n">
            <v>90153790</v>
          </cell>
          <cell r="B4621" t="n">
            <v>20</v>
          </cell>
          <cell r="C4621" t="str">
            <v xml:space="preserve">BESILATO DE ANLODIPINO+ATENOLOL 5 MG + 50 MG CX. 30 CAP.</v>
          </cell>
          <cell r="D4621" t="str">
            <v xml:space="preserve">ANATEN 5 MG + 50 MG CX. 30 CAP.</v>
          </cell>
          <cell r="E4621" t="str">
            <v>EUROFARMA</v>
          </cell>
          <cell r="F4621" t="n">
            <v>1</v>
          </cell>
          <cell r="G4621" t="str">
            <v>CAP</v>
          </cell>
          <cell r="H4621" t="str">
            <v>NÃO</v>
          </cell>
          <cell r="I4621" t="n">
            <v>2.2727193230420331</v>
          </cell>
        </row>
        <row r="4622">
          <cell r="A4622" t="n">
            <v>90204131</v>
          </cell>
          <cell r="B4622" t="n">
            <v>20</v>
          </cell>
          <cell r="C4622" t="str">
            <v xml:space="preserve">BESILATO DE ANLODIPINO+CLORIDRATO DE BENAZEPRIL - 2,5MG + 10MG</v>
          </cell>
          <cell r="D4622" t="str">
            <v xml:space="preserve">PRESS PLUS - 2,5MG + 10MG</v>
          </cell>
          <cell r="E4622" t="str">
            <v xml:space="preserve">BIOLAB SANUS</v>
          </cell>
          <cell r="F4622" t="n">
            <v>1</v>
          </cell>
          <cell r="G4622" t="str">
            <v>CAP</v>
          </cell>
          <cell r="H4622" t="str">
            <v>NÃO</v>
          </cell>
          <cell r="I4622" t="n">
            <v>1.4921993111480865</v>
          </cell>
        </row>
        <row r="4623">
          <cell r="A4623" t="n">
            <v>90190858</v>
          </cell>
          <cell r="B4623" t="n">
            <v>20</v>
          </cell>
          <cell r="C4623" t="str">
            <v xml:space="preserve">BETACAROTENO+ÁCIDO ASCÓRBICO+ÁCIDO FÓLICO+CIANOCOBALAMINA+PIRIDOXINA+TOCOFEROL+COLECALCIFEROL+FERRO+CÁLCIO+COBRE+MANGANÊS+ZINCO</v>
          </cell>
          <cell r="D4623" t="str">
            <v xml:space="preserve">FEMINVIT CX. 30 CP. REV.</v>
          </cell>
          <cell r="E4623" t="str">
            <v>ATIVUS</v>
          </cell>
          <cell r="F4623" t="n">
            <v>1</v>
          </cell>
          <cell r="G4623" t="str">
            <v>COM</v>
          </cell>
          <cell r="H4623" t="str">
            <v>NÃO</v>
          </cell>
          <cell r="I4623" t="n">
            <v>1.2406111708293419</v>
          </cell>
        </row>
        <row r="4624">
          <cell r="A4624" t="n">
            <v>92424309</v>
          </cell>
          <cell r="B4624" t="n">
            <v>20</v>
          </cell>
          <cell r="C4624" t="str">
            <v xml:space="preserve">BETAEPOETINA - 10000UI  0,6ML</v>
          </cell>
          <cell r="D4624" t="str">
            <v xml:space="preserve">RECORMON - 10000UI  0,6ML</v>
          </cell>
          <cell r="E4624" t="str">
            <v>ROCHE</v>
          </cell>
          <cell r="F4624" t="n">
            <v>1</v>
          </cell>
          <cell r="G4624" t="str">
            <v>AMP</v>
          </cell>
          <cell r="H4624" t="str">
            <v>NÃO</v>
          </cell>
          <cell r="I4624" t="n">
            <v>422.67506827888036</v>
          </cell>
        </row>
        <row r="4625">
          <cell r="A4625" t="n">
            <v>92463002</v>
          </cell>
          <cell r="B4625" t="n">
            <v>20</v>
          </cell>
          <cell r="C4625" t="str">
            <v xml:space="preserve">BETAISTINA 24 MG CX. 20 CP.</v>
          </cell>
          <cell r="D4625" t="str">
            <v xml:space="preserve">LABIRIN 24 MG CX. 20 CP.</v>
          </cell>
          <cell r="E4625" t="str">
            <v>APSEN</v>
          </cell>
          <cell r="F4625" t="n">
            <v>1</v>
          </cell>
          <cell r="G4625" t="str">
            <v>COM</v>
          </cell>
          <cell r="H4625" t="str">
            <v>NÃO</v>
          </cell>
          <cell r="I4625" t="n">
            <v>1.1307918679439986</v>
          </cell>
        </row>
        <row r="4626">
          <cell r="A4626" t="n">
            <v>90137965</v>
          </cell>
          <cell r="B4626" t="n">
            <v>20</v>
          </cell>
          <cell r="C4626" t="str">
            <v xml:space="preserve">BETAMETASONA 0,5 MG CX. 20 CP.</v>
          </cell>
          <cell r="D4626" t="str">
            <v xml:space="preserve">CELESTONE 0,5 MG CX. 20 CP.</v>
          </cell>
          <cell r="E4626" t="str">
            <v xml:space="preserve">SCHERING PLOUGHMANTECORP</v>
          </cell>
          <cell r="F4626" t="n">
            <v>1</v>
          </cell>
          <cell r="G4626" t="str">
            <v>COM</v>
          </cell>
          <cell r="H4626" t="str">
            <v>NÃO</v>
          </cell>
          <cell r="I4626" t="n">
            <v>0.64753924083040981</v>
          </cell>
        </row>
        <row r="4627">
          <cell r="A4627" t="n">
            <v>92423132</v>
          </cell>
          <cell r="B4627" t="n">
            <v>20</v>
          </cell>
          <cell r="C4627" t="str">
            <v xml:space="preserve">BICARBONATO DE SODIO + ACIDO CITRICO + CARBONATO DE SODIO LARANJA - 100GRA</v>
          </cell>
          <cell r="D4627" t="str">
            <v xml:space="preserve">SAL DE FRUTA ENO LARANJA - 100GRA</v>
          </cell>
          <cell r="E4627" t="str">
            <v>GLAXOSMITKLINE</v>
          </cell>
          <cell r="F4627" t="n">
            <v>100</v>
          </cell>
          <cell r="G4627" t="str">
            <v>G</v>
          </cell>
          <cell r="H4627" t="str">
            <v>SIM</v>
          </cell>
          <cell r="I4627" t="n">
            <v>0.1176435162188032</v>
          </cell>
        </row>
        <row r="4628">
          <cell r="A4628" t="n">
            <v>90212134</v>
          </cell>
          <cell r="B4628" t="n">
            <v>20</v>
          </cell>
          <cell r="C4628" t="str">
            <v xml:space="preserve">BISACODIL - 5MG</v>
          </cell>
          <cell r="D4628" t="str">
            <v xml:space="preserve">PLESONAX - 5MG</v>
          </cell>
          <cell r="E4628" t="str">
            <v xml:space="preserve">NEO QUIMICA</v>
          </cell>
          <cell r="F4628" t="n">
            <v>1</v>
          </cell>
          <cell r="G4628" t="str">
            <v>DRG</v>
          </cell>
          <cell r="H4628" t="str">
            <v>NÃO</v>
          </cell>
          <cell r="I4628" t="n">
            <v>0.29134535224656632</v>
          </cell>
        </row>
        <row r="4629">
          <cell r="A4629" t="n">
            <v>90283783</v>
          </cell>
          <cell r="B4629" t="n">
            <v>20</v>
          </cell>
          <cell r="C4629" t="str">
            <v xml:space="preserve">BISSULFATO DE CLOPIDOGREL - 75MG</v>
          </cell>
          <cell r="D4629" t="str">
            <v xml:space="preserve">BISSULFATO DE CLOPIDOGREL - 75MG</v>
          </cell>
          <cell r="E4629" t="str">
            <v>RANBAXY</v>
          </cell>
          <cell r="F4629" t="n">
            <v>1</v>
          </cell>
          <cell r="G4629" t="str">
            <v>COM</v>
          </cell>
          <cell r="H4629" t="str">
            <v>NÃO</v>
          </cell>
          <cell r="I4629" t="n">
            <v>4.532570459452355</v>
          </cell>
        </row>
        <row r="4630">
          <cell r="A4630" t="n">
            <v>90258150</v>
          </cell>
          <cell r="B4630" t="n">
            <v>20</v>
          </cell>
          <cell r="C4630" t="str">
            <v xml:space="preserve">BISSULFATO DE CLOPIDOGREL - 75MG</v>
          </cell>
          <cell r="D4630" t="str">
            <v xml:space="preserve">CLOPIDOGREL - 75MG</v>
          </cell>
          <cell r="E4630" t="str">
            <v>SANDOZ</v>
          </cell>
          <cell r="F4630" t="n">
            <v>1</v>
          </cell>
          <cell r="G4630" t="str">
            <v>COM</v>
          </cell>
          <cell r="H4630" t="str">
            <v>NÃO</v>
          </cell>
          <cell r="I4630" t="n">
            <v>4.8724778088155398</v>
          </cell>
        </row>
        <row r="4631">
          <cell r="A4631" t="n">
            <v>90313089</v>
          </cell>
          <cell r="B4631" t="n">
            <v>20</v>
          </cell>
          <cell r="C4631" t="str">
            <v xml:space="preserve">BISSULFATO DE CLOPIDOGREL 75  MG CX. 30 CP.  REV.</v>
          </cell>
          <cell r="D4631" t="str">
            <v xml:space="preserve">BISSULFATO DE CLOPIDOGREL 75  MG CX. 30 CP.  REV.</v>
          </cell>
          <cell r="E4631" t="str">
            <v>BIOSINTETICA</v>
          </cell>
          <cell r="F4631" t="n">
            <v>1</v>
          </cell>
          <cell r="G4631" t="str">
            <v>COM</v>
          </cell>
          <cell r="H4631" t="str">
            <v>NÃO</v>
          </cell>
          <cell r="I4631" t="n">
            <v>4.2737247657696544</v>
          </cell>
        </row>
        <row r="4632">
          <cell r="A4632" t="n">
            <v>92455743</v>
          </cell>
          <cell r="B4632" t="n">
            <v>20</v>
          </cell>
          <cell r="C4632" t="str">
            <v xml:space="preserve">BROMAZEPAM - 3MG</v>
          </cell>
          <cell r="D4632" t="str">
            <v xml:space="preserve">BROMAZEPAM - 3MG</v>
          </cell>
          <cell r="E4632" t="str">
            <v xml:space="preserve">EMS SA</v>
          </cell>
          <cell r="F4632" t="n">
            <v>1</v>
          </cell>
          <cell r="G4632" t="str">
            <v>COM</v>
          </cell>
          <cell r="H4632" t="str">
            <v>NÃO</v>
          </cell>
          <cell r="I4632" t="n">
            <v>0.51867663204202963</v>
          </cell>
        </row>
        <row r="4633">
          <cell r="A4633" t="n">
            <v>92414648</v>
          </cell>
          <cell r="B4633" t="n">
            <v>20</v>
          </cell>
          <cell r="C4633" t="str">
            <v xml:space="preserve">BROMAZEPAM - 3MG</v>
          </cell>
          <cell r="D4633" t="str">
            <v xml:space="preserve">NEURILAN - 3MG</v>
          </cell>
          <cell r="E4633" t="str">
            <v>GROSS</v>
          </cell>
          <cell r="F4633" t="n">
            <v>1</v>
          </cell>
          <cell r="G4633" t="str">
            <v>COM</v>
          </cell>
          <cell r="H4633" t="str">
            <v>NÃO</v>
          </cell>
          <cell r="I4633" t="n">
            <v>0.59674967710778459</v>
          </cell>
        </row>
        <row r="4634">
          <cell r="A4634" t="n">
            <v>92390757</v>
          </cell>
          <cell r="B4634" t="n">
            <v>20</v>
          </cell>
          <cell r="C4634" t="str">
            <v xml:space="preserve">BROMAZEPAM - 3MG</v>
          </cell>
          <cell r="D4634" t="str">
            <v xml:space="preserve">BROMAZEPAM - 3MG</v>
          </cell>
          <cell r="E4634" t="str">
            <v>MEDLEY</v>
          </cell>
          <cell r="F4634" t="n">
            <v>1</v>
          </cell>
          <cell r="G4634" t="str">
            <v>COM</v>
          </cell>
          <cell r="H4634" t="str">
            <v>NÃO</v>
          </cell>
          <cell r="I4634" t="n">
            <v>0.58560264907971105</v>
          </cell>
        </row>
        <row r="4635">
          <cell r="A4635" t="n">
            <v>90211960</v>
          </cell>
          <cell r="B4635" t="n">
            <v>20</v>
          </cell>
          <cell r="C4635" t="str">
            <v xml:space="preserve">BROMAZEPAM - 3MG</v>
          </cell>
          <cell r="D4635" t="str">
            <v xml:space="preserve">LEZEPAN - 3MG</v>
          </cell>
          <cell r="E4635" t="str">
            <v xml:space="preserve">NEO QUIMICA</v>
          </cell>
          <cell r="F4635" t="n">
            <v>1</v>
          </cell>
          <cell r="G4635" t="str">
            <v>COM</v>
          </cell>
          <cell r="H4635" t="str">
            <v>NÃO</v>
          </cell>
          <cell r="I4635" t="n">
            <v>0.55040835470584837</v>
          </cell>
        </row>
        <row r="4636">
          <cell r="A4636" t="n">
            <v>90158075</v>
          </cell>
          <cell r="B4636" t="n">
            <v>20</v>
          </cell>
          <cell r="C4636" t="str">
            <v xml:space="preserve">BROMAZEPAM - 3MG</v>
          </cell>
          <cell r="D4636" t="str">
            <v xml:space="preserve">BROMAZEPAM - 3MG</v>
          </cell>
          <cell r="E4636" t="str">
            <v xml:space="preserve">MERCK S.A.</v>
          </cell>
          <cell r="F4636" t="n">
            <v>1</v>
          </cell>
          <cell r="G4636" t="str">
            <v>COM</v>
          </cell>
          <cell r="H4636" t="str">
            <v>NÃO</v>
          </cell>
          <cell r="I4636" t="n">
            <v>0.47312410729622151</v>
          </cell>
        </row>
        <row r="4637">
          <cell r="A4637" t="n">
            <v>90126971</v>
          </cell>
          <cell r="B4637" t="n">
            <v>20</v>
          </cell>
          <cell r="C4637" t="str">
            <v xml:space="preserve">BROMAZEPAM - 3MG</v>
          </cell>
          <cell r="D4637" t="str">
            <v xml:space="preserve">BROMAZEPAM - 3MG</v>
          </cell>
          <cell r="E4637" t="str">
            <v>BIOSINTETICA</v>
          </cell>
          <cell r="F4637" t="n">
            <v>1</v>
          </cell>
          <cell r="G4637" t="str">
            <v>COM</v>
          </cell>
          <cell r="H4637" t="str">
            <v>NÃO</v>
          </cell>
          <cell r="I4637" t="n">
            <v>0.45327746858128687</v>
          </cell>
        </row>
        <row r="4638">
          <cell r="A4638" t="n">
            <v>92407064</v>
          </cell>
          <cell r="B4638" t="n">
            <v>20</v>
          </cell>
          <cell r="C4638" t="str">
            <v xml:space="preserve">BROMAZEPAM - 6MG</v>
          </cell>
          <cell r="D4638" t="str">
            <v xml:space="preserve">LEXOTAN - 6MG</v>
          </cell>
          <cell r="E4638" t="str">
            <v>ROCHE</v>
          </cell>
          <cell r="F4638" t="n">
            <v>1</v>
          </cell>
          <cell r="G4638" t="str">
            <v>COM</v>
          </cell>
          <cell r="H4638" t="str">
            <v>NÃO</v>
          </cell>
          <cell r="I4638" t="n">
            <v>1.6350365830967843</v>
          </cell>
        </row>
        <row r="4639">
          <cell r="A4639" t="n">
            <v>92390773</v>
          </cell>
          <cell r="B4639" t="n">
            <v>20</v>
          </cell>
          <cell r="C4639" t="str">
            <v xml:space="preserve">BROMAZEPAM - 6MG</v>
          </cell>
          <cell r="D4639" t="str">
            <v xml:space="preserve">BROMAZEPAM - 6MG</v>
          </cell>
          <cell r="E4639" t="str">
            <v>MEDLEY</v>
          </cell>
          <cell r="F4639" t="n">
            <v>1</v>
          </cell>
          <cell r="G4639" t="str">
            <v>COM</v>
          </cell>
          <cell r="H4639" t="str">
            <v>NÃO</v>
          </cell>
          <cell r="I4639" t="n">
            <v>1.0036319204505595</v>
          </cell>
        </row>
        <row r="4640">
          <cell r="A4640" t="n">
            <v>92390765</v>
          </cell>
          <cell r="B4640" t="n">
            <v>20</v>
          </cell>
          <cell r="C4640" t="str">
            <v xml:space="preserve">BROMAZEPAM - 6MG</v>
          </cell>
          <cell r="D4640" t="str">
            <v xml:space="preserve">BROMAZEPAM - 6MG</v>
          </cell>
          <cell r="E4640" t="str">
            <v>MEDLEY</v>
          </cell>
          <cell r="F4640" t="n">
            <v>1</v>
          </cell>
          <cell r="G4640" t="str">
            <v>COM</v>
          </cell>
          <cell r="H4640" t="str">
            <v>NÃO</v>
          </cell>
          <cell r="I4640" t="n">
            <v>0.79303144351956323</v>
          </cell>
        </row>
        <row r="4641">
          <cell r="A4641" t="n">
            <v>90144139</v>
          </cell>
          <cell r="B4641" t="n">
            <v>20</v>
          </cell>
          <cell r="C4641" t="str">
            <v xml:space="preserve">BROMAZEPAM - 6MG</v>
          </cell>
          <cell r="D4641" t="str">
            <v xml:space="preserve">BROMAZEPAM - 6MG</v>
          </cell>
          <cell r="E4641" t="str">
            <v xml:space="preserve">EMS SA</v>
          </cell>
          <cell r="F4641" t="n">
            <v>1</v>
          </cell>
          <cell r="G4641" t="str">
            <v>COM</v>
          </cell>
          <cell r="H4641" t="str">
            <v>NÃO</v>
          </cell>
          <cell r="I4641" t="n">
            <v>0.83653074045370657</v>
          </cell>
        </row>
        <row r="4642">
          <cell r="A4642" t="n">
            <v>92456685</v>
          </cell>
          <cell r="B4642" t="n">
            <v>20</v>
          </cell>
          <cell r="C4642" t="str">
            <v xml:space="preserve">BROMAZEPAM 3 MG CX. 20 CP</v>
          </cell>
          <cell r="D4642" t="str">
            <v xml:space="preserve">BROMAZEPAM 3 MG CX. 20 CP</v>
          </cell>
          <cell r="E4642" t="str">
            <v>EUROFARMA</v>
          </cell>
          <cell r="F4642" t="n">
            <v>1</v>
          </cell>
          <cell r="G4642" t="str">
            <v>COM</v>
          </cell>
          <cell r="H4642" t="str">
            <v>NÃO</v>
          </cell>
          <cell r="I4642" t="n">
            <v>0.37226623276254717</v>
          </cell>
        </row>
        <row r="4643">
          <cell r="A4643" t="n">
            <v>92456693</v>
          </cell>
          <cell r="B4643" t="n">
            <v>20</v>
          </cell>
          <cell r="C4643" t="str">
            <v xml:space="preserve">BROMAZEPAM 6 MG CX. 20 CP</v>
          </cell>
          <cell r="D4643" t="str">
            <v xml:space="preserve">BROMAZEPAM 6 MG CX. 20 CP</v>
          </cell>
          <cell r="E4643" t="str">
            <v>EUROFARMA</v>
          </cell>
          <cell r="F4643" t="n">
            <v>1</v>
          </cell>
          <cell r="G4643" t="str">
            <v>COM</v>
          </cell>
          <cell r="H4643" t="str">
            <v>NÃO</v>
          </cell>
          <cell r="I4643" t="n">
            <v>0.56649209333431083</v>
          </cell>
        </row>
        <row r="4644">
          <cell r="A4644" t="n">
            <v>92468969</v>
          </cell>
          <cell r="B4644" t="n">
            <v>20</v>
          </cell>
          <cell r="C4644" t="str">
            <v xml:space="preserve">BROMETO DE IPRATROPIO - 0,25MG  20ML SOL.NASAL</v>
          </cell>
          <cell r="D4644" t="str">
            <v xml:space="preserve">BROMETO DE IPRATROPIO - 0,25MG  20ML SOL.NASAL</v>
          </cell>
          <cell r="E4644" t="str">
            <v xml:space="preserve">PRATI DONADUZZI</v>
          </cell>
          <cell r="F4644" t="n">
            <v>400</v>
          </cell>
          <cell r="G4644" t="str">
            <v>GTS</v>
          </cell>
          <cell r="H4644" t="str">
            <v>SIM</v>
          </cell>
          <cell r="I4644" t="n">
            <v>0.011744715216549299</v>
          </cell>
        </row>
        <row r="4645">
          <cell r="A4645" t="n">
            <v>92388892</v>
          </cell>
          <cell r="B4645" t="n">
            <v>20</v>
          </cell>
          <cell r="C4645" t="str">
            <v xml:space="preserve">BROMETO DE IPRATROPIO - 2ML</v>
          </cell>
          <cell r="D4645" t="str">
            <v xml:space="preserve">ALVENT - 2ML</v>
          </cell>
          <cell r="E4645" t="str">
            <v>CHIESI</v>
          </cell>
          <cell r="F4645" t="n">
            <v>1</v>
          </cell>
          <cell r="G4645" t="str">
            <v>FLAC</v>
          </cell>
          <cell r="H4645" t="str">
            <v>NÃO</v>
          </cell>
          <cell r="I4645" t="n">
            <v>1.6018017648682639</v>
          </cell>
        </row>
        <row r="4646">
          <cell r="A4646" t="n">
            <v>92463622</v>
          </cell>
          <cell r="B4646" t="n">
            <v>20</v>
          </cell>
          <cell r="C4646" t="str">
            <v xml:space="preserve">BROMETO DE N-BUTILESCOPOLAMINA + DIPIRONA - 20ML SOL.</v>
          </cell>
          <cell r="D4646" t="str">
            <v xml:space="preserve">BROMETO DE N-BUTILESCOPOLAMINA + DIPIRONA - 20ML</v>
          </cell>
          <cell r="E4646" t="str">
            <v xml:space="preserve">PRATI DONADUZZI</v>
          </cell>
          <cell r="F4646" t="n">
            <v>400</v>
          </cell>
          <cell r="G4646" t="str">
            <v>GTS</v>
          </cell>
          <cell r="H4646" t="str">
            <v>SIM</v>
          </cell>
          <cell r="I4646" t="n">
            <v>0.015693461245594252</v>
          </cell>
        </row>
        <row r="4647">
          <cell r="A4647" t="n">
            <v>90159780</v>
          </cell>
          <cell r="B4647" t="n">
            <v>20</v>
          </cell>
          <cell r="C4647" t="str">
            <v xml:space="preserve">BROMETO DE OTILONIO - 40MG</v>
          </cell>
          <cell r="D4647" t="str">
            <v xml:space="preserve">LONIUM - 40MG</v>
          </cell>
          <cell r="E4647" t="str">
            <v>APSEN</v>
          </cell>
          <cell r="F4647" t="n">
            <v>1</v>
          </cell>
          <cell r="G4647" t="str">
            <v>COM</v>
          </cell>
          <cell r="H4647" t="str">
            <v>NÃO</v>
          </cell>
          <cell r="I4647" t="n">
            <v>1.4236947850983606</v>
          </cell>
        </row>
        <row r="4648">
          <cell r="A4648" t="n">
            <v>90283805</v>
          </cell>
          <cell r="B4648" t="n">
            <v>20</v>
          </cell>
          <cell r="C4648" t="str">
            <v xml:space="preserve">BROMETO DE PANCURÔNIO - 2MGML</v>
          </cell>
          <cell r="D4648" t="str">
            <v xml:space="preserve">BROMETO DE PANCURÔNIO - 2MGML</v>
          </cell>
          <cell r="E4648" t="str">
            <v>NOVAFARMA</v>
          </cell>
          <cell r="F4648" t="n">
            <v>1</v>
          </cell>
          <cell r="G4648" t="str">
            <v>AMP</v>
          </cell>
          <cell r="H4648" t="str">
            <v>NÃO</v>
          </cell>
          <cell r="I4648" t="n">
            <v>5.3820511533483728</v>
          </cell>
        </row>
        <row r="4649">
          <cell r="A4649" t="n">
            <v>91006015</v>
          </cell>
          <cell r="B4649" t="n">
            <v>20</v>
          </cell>
          <cell r="C4649" t="str">
            <v xml:space="preserve">BROMETO DE PINAVERIO - 50MG</v>
          </cell>
          <cell r="D4649" t="str">
            <v xml:space="preserve">DICETEL - 50MG</v>
          </cell>
          <cell r="E4649" t="str">
            <v xml:space="preserve">NYCOMED PHARMA</v>
          </cell>
          <cell r="F4649" t="n">
            <v>1</v>
          </cell>
          <cell r="G4649" t="str">
            <v>COM</v>
          </cell>
          <cell r="H4649" t="str">
            <v>NÃO</v>
          </cell>
          <cell r="I4649" t="n">
            <v>2.4969262805299417</v>
          </cell>
        </row>
        <row r="4650">
          <cell r="A4650" t="n">
            <v>92463924</v>
          </cell>
          <cell r="B4650" t="n">
            <v>20</v>
          </cell>
          <cell r="C4650" t="str">
            <v xml:space="preserve">BROMETO DE TIOTRÓPIO 18 MCG CX. 30  CAP.</v>
          </cell>
          <cell r="D4650" t="str">
            <v xml:space="preserve">SPIRIVA 18 MCG CX. 30  CAP.</v>
          </cell>
          <cell r="E4650" t="str">
            <v xml:space="preserve">BOEHRINGER INGELHEIM</v>
          </cell>
          <cell r="F4650" t="n">
            <v>1</v>
          </cell>
          <cell r="G4650" t="str">
            <v>CAP</v>
          </cell>
          <cell r="H4650" t="str">
            <v>NÃO</v>
          </cell>
          <cell r="I4650" t="n">
            <v>11.934934933280786</v>
          </cell>
        </row>
        <row r="4651">
          <cell r="A4651" t="n">
            <v>92452655</v>
          </cell>
          <cell r="B4651" t="n">
            <v>20</v>
          </cell>
          <cell r="C4651" t="str">
            <v xml:space="preserve">BROMETO DE VECURONIO - 10MG PO LIOFLIZADO</v>
          </cell>
          <cell r="D4651" t="str">
            <v xml:space="preserve">VECURON - 10MG</v>
          </cell>
          <cell r="E4651" t="str">
            <v>CRISTALIA</v>
          </cell>
          <cell r="F4651" t="n">
            <v>1</v>
          </cell>
          <cell r="G4651" t="str">
            <v>FA</v>
          </cell>
          <cell r="H4651" t="str">
            <v>NÃO</v>
          </cell>
          <cell r="I4651" t="n">
            <v>84.688678974490273</v>
          </cell>
        </row>
        <row r="4652">
          <cell r="A4652" t="n">
            <v>90177940</v>
          </cell>
          <cell r="B4652" t="n">
            <v>20</v>
          </cell>
          <cell r="C4652" t="str">
            <v xml:space="preserve">BROMETO DE VECURÔNIO 10 MG PÓ LIÓF.CX. 10 FA</v>
          </cell>
          <cell r="D4652" t="str">
            <v xml:space="preserve">VERONIO 10 MG PÓ LIÓF.CX. 10 FA</v>
          </cell>
          <cell r="E4652" t="str">
            <v>BIOCHIMICO</v>
          </cell>
          <cell r="F4652" t="n">
            <v>1</v>
          </cell>
          <cell r="G4652" t="str">
            <v>UN</v>
          </cell>
          <cell r="H4652" t="str">
            <v>NÃO</v>
          </cell>
          <cell r="I4652" t="n">
            <v>71.061404997590444</v>
          </cell>
        </row>
        <row r="4653">
          <cell r="A4653" t="n">
            <v>90189965</v>
          </cell>
          <cell r="B4653" t="n">
            <v>20</v>
          </cell>
          <cell r="C4653" t="str">
            <v xml:space="preserve">BROMIDRATO DE DEXTROMETORFANO 15 MG CX. 12 SACHÊS</v>
          </cell>
          <cell r="D4653" t="str">
            <v xml:space="preserve">TRIMEDAL TOSSE 15 MG FILME ORAL 15 MG CX. 12 SACHÊS</v>
          </cell>
          <cell r="E4653" t="str">
            <v>NOVARTIS</v>
          </cell>
          <cell r="F4653" t="n">
            <v>1</v>
          </cell>
          <cell r="G4653" t="str">
            <v>UN</v>
          </cell>
          <cell r="H4653" t="str">
            <v>NÃO</v>
          </cell>
          <cell r="I4653" t="n">
            <v>1.4447623761556894</v>
          </cell>
        </row>
        <row r="4654">
          <cell r="A4654" t="n">
            <v>90272153</v>
          </cell>
          <cell r="B4654" t="n">
            <v>20</v>
          </cell>
          <cell r="C4654" t="str">
            <v xml:space="preserve">BROMOCRIPTINA  2,5 MG CX. 14 CP.</v>
          </cell>
          <cell r="D4654" t="str">
            <v xml:space="preserve">PARLODEL 2,5 MG CX. 14 CP.</v>
          </cell>
          <cell r="E4654" t="str">
            <v>NOVARTIS</v>
          </cell>
          <cell r="F4654" t="n">
            <v>1</v>
          </cell>
          <cell r="G4654" t="str">
            <v>COM</v>
          </cell>
          <cell r="H4654" t="str">
            <v>NÃO</v>
          </cell>
          <cell r="I4654" t="n">
            <v>3.2646075750717887</v>
          </cell>
        </row>
        <row r="4655">
          <cell r="A4655" t="n">
            <v>92421121</v>
          </cell>
          <cell r="B4655" t="n">
            <v>20</v>
          </cell>
          <cell r="C4655" t="str">
            <v xml:space="preserve">BROMOPRIDA - 10MG</v>
          </cell>
          <cell r="D4655" t="str">
            <v xml:space="preserve">PRIDECIL - 10MG</v>
          </cell>
          <cell r="E4655" t="str">
            <v>CHIESI</v>
          </cell>
          <cell r="F4655" t="n">
            <v>1</v>
          </cell>
          <cell r="G4655" t="str">
            <v>CAP</v>
          </cell>
          <cell r="H4655" t="str">
            <v>NÃO</v>
          </cell>
          <cell r="I4655" t="n">
            <v>0.97062299186325851</v>
          </cell>
        </row>
        <row r="4656">
          <cell r="A4656" t="n">
            <v>90127153</v>
          </cell>
          <cell r="B4656" t="n">
            <v>20</v>
          </cell>
          <cell r="C4656" t="str">
            <v xml:space="preserve">BROMOPRIDA 1 MGML SOL. ORAL FR. VD.X 120 ML + CP.MED.</v>
          </cell>
          <cell r="D4656" t="str">
            <v xml:space="preserve">BROMOPRIDA 1 MGML SOL. ORAL FR. VD.X 120 ML + CP.MED.</v>
          </cell>
          <cell r="E4656" t="str">
            <v>BIOSINTETICA</v>
          </cell>
          <cell r="F4656" t="n">
            <v>120</v>
          </cell>
          <cell r="G4656" t="str">
            <v>ML</v>
          </cell>
          <cell r="H4656" t="str">
            <v>SIM</v>
          </cell>
          <cell r="I4656" t="n">
            <v>0.16181617748103583</v>
          </cell>
        </row>
        <row r="4657">
          <cell r="A4657" t="n">
            <v>90311337</v>
          </cell>
          <cell r="B4657" t="n">
            <v>20</v>
          </cell>
          <cell r="C4657" t="str">
            <v xml:space="preserve">BROMOPRIDA 10 MG CX. 20 CAP</v>
          </cell>
          <cell r="D4657" t="str">
            <v xml:space="preserve">BROMOPRIDA 10 MG CX. 20 CAP</v>
          </cell>
          <cell r="E4657" t="str">
            <v xml:space="preserve">EMS SA</v>
          </cell>
          <cell r="F4657" t="n">
            <v>1</v>
          </cell>
          <cell r="G4657" t="str">
            <v>CAP</v>
          </cell>
          <cell r="H4657" t="str">
            <v>NÃO</v>
          </cell>
          <cell r="I4657" t="n">
            <v>0.98203057138253691</v>
          </cell>
        </row>
        <row r="4658">
          <cell r="A4658" t="n">
            <v>92422985</v>
          </cell>
          <cell r="B4658" t="n">
            <v>20</v>
          </cell>
          <cell r="C4658" t="str">
            <v xml:space="preserve">BUDESONIDA - 0,5MG  2ML SOL. P NEBUL.</v>
          </cell>
          <cell r="D4658" t="str">
            <v xml:space="preserve">BUDESONIDA - 0,5MG  2ML SOL. P NEBUL.</v>
          </cell>
          <cell r="E4658" t="str">
            <v>ASTRAZENECA</v>
          </cell>
          <cell r="F4658" t="n">
            <v>40</v>
          </cell>
          <cell r="G4658" t="str">
            <v>DOSE</v>
          </cell>
          <cell r="H4658" t="str">
            <v>SIM</v>
          </cell>
          <cell r="I4658" t="n">
            <v>0.20887864370550333</v>
          </cell>
        </row>
        <row r="4659">
          <cell r="A4659" t="n">
            <v>90270029</v>
          </cell>
          <cell r="B4659" t="n">
            <v>20</v>
          </cell>
          <cell r="C4659" t="str">
            <v xml:space="preserve">BUDESONIDA - 100MCG</v>
          </cell>
          <cell r="D4659" t="str">
            <v xml:space="preserve">NOEX - 100MCG</v>
          </cell>
          <cell r="E4659" t="str">
            <v>EUROFARMA</v>
          </cell>
          <cell r="F4659" t="n">
            <v>100</v>
          </cell>
          <cell r="G4659" t="str">
            <v>DOSE</v>
          </cell>
          <cell r="H4659" t="str">
            <v>SIM</v>
          </cell>
          <cell r="I4659" t="n">
            <v>0.43974423990120631</v>
          </cell>
        </row>
        <row r="4660">
          <cell r="A4660" t="n">
            <v>92391370</v>
          </cell>
          <cell r="B4660" t="n">
            <v>20</v>
          </cell>
          <cell r="C4660" t="str">
            <v xml:space="preserve">BUDESONIDA - 200MCG</v>
          </cell>
          <cell r="D4660" t="str">
            <v xml:space="preserve">BUSONID - 200MCG GEL</v>
          </cell>
          <cell r="E4660" t="str">
            <v>BIOSINTETICA</v>
          </cell>
          <cell r="F4660" t="n">
            <v>1</v>
          </cell>
          <cell r="G4660" t="str">
            <v>CAP</v>
          </cell>
          <cell r="H4660" t="str">
            <v>NÃO</v>
          </cell>
          <cell r="I4660" t="n">
            <v>0.5157520624642532</v>
          </cell>
        </row>
        <row r="4661">
          <cell r="A4661" t="n">
            <v>90153103</v>
          </cell>
          <cell r="B4661" t="n">
            <v>20</v>
          </cell>
          <cell r="C4661" t="str">
            <v xml:space="preserve">BUDESONIDA - 32MCG</v>
          </cell>
          <cell r="D4661" t="str">
            <v xml:space="preserve">NOEX - 32MCG</v>
          </cell>
          <cell r="E4661" t="str">
            <v>EUROFARMA</v>
          </cell>
          <cell r="F4661" t="n">
            <v>120</v>
          </cell>
          <cell r="G4661" t="str">
            <v>DOSE</v>
          </cell>
          <cell r="H4661" t="str">
            <v>SIM</v>
          </cell>
          <cell r="I4661" t="n">
            <v>0.20413408742582573</v>
          </cell>
        </row>
        <row r="4662">
          <cell r="A4662" t="n">
            <v>90153111</v>
          </cell>
          <cell r="B4662" t="n">
            <v>20</v>
          </cell>
          <cell r="C4662" t="str">
            <v xml:space="preserve">BUDESONIDA - 64MCG</v>
          </cell>
          <cell r="D4662" t="str">
            <v xml:space="preserve">NOEX - 64MCG</v>
          </cell>
          <cell r="E4662" t="str">
            <v>EUROFARMA</v>
          </cell>
          <cell r="F4662" t="n">
            <v>120</v>
          </cell>
          <cell r="G4662" t="str">
            <v>DOSE</v>
          </cell>
          <cell r="H4662" t="str">
            <v>SIM</v>
          </cell>
          <cell r="I4662" t="n">
            <v>0.38683054125749228</v>
          </cell>
        </row>
        <row r="4663">
          <cell r="A4663" t="n">
            <v>90182090</v>
          </cell>
          <cell r="B4663" t="n">
            <v>20</v>
          </cell>
          <cell r="C4663" t="str">
            <v xml:space="preserve">BUTILBROMETO DE ESCOPOLAMINA + DIPIRONA - 20ML GTS</v>
          </cell>
          <cell r="D4663" t="str">
            <v xml:space="preserve">BUTILBROMETO DE ESCOPOLAMINA + DIPIRONA - 20ML GTS</v>
          </cell>
          <cell r="E4663" t="str">
            <v>MEDLEY</v>
          </cell>
          <cell r="F4663" t="n">
            <v>400</v>
          </cell>
          <cell r="G4663" t="str">
            <v>GTS</v>
          </cell>
          <cell r="H4663" t="str">
            <v>SIM</v>
          </cell>
          <cell r="I4663" t="n">
            <v>0.0147054395273504</v>
          </cell>
        </row>
        <row r="4664">
          <cell r="A4664" t="n">
            <v>92468985</v>
          </cell>
          <cell r="B4664" t="n">
            <v>20</v>
          </cell>
          <cell r="C4664" t="str">
            <v xml:space="preserve">BUTILBROMETO DE ESCOPOLAMINA 10 MGML. SOL. OR. CX. 200 FR. PLÁST. GTS X 10 ML</v>
          </cell>
          <cell r="D4664" t="str">
            <v xml:space="preserve">BUTILBROMETO DE ESCOPOLAMINA 10 MGML. SOL. OR. CX. 200 FR. PLÁST. GTS X 10 ML</v>
          </cell>
          <cell r="E4664" t="str">
            <v xml:space="preserve">PRATI DONADUZZI</v>
          </cell>
          <cell r="F4664" t="n">
            <v>200</v>
          </cell>
          <cell r="G4664" t="str">
            <v>GTS</v>
          </cell>
          <cell r="H4664" t="str">
            <v>SIM</v>
          </cell>
          <cell r="I4664" t="n">
            <v>0.015674402596982016</v>
          </cell>
        </row>
        <row r="4665">
          <cell r="A4665" t="n">
            <v>92414338</v>
          </cell>
          <cell r="B4665" t="n">
            <v>20</v>
          </cell>
          <cell r="C4665" t="str">
            <v xml:space="preserve">BUTILBROMETO DE ESCOPOLAMINA+DIPIRONA SÓDICA</v>
          </cell>
          <cell r="D4665" t="str">
            <v xml:space="preserve">NEOCOPAN 6,667 MGML + 333,4 MGML SOL. ORAL FR. PLÁST. GTS. X 20 ML</v>
          </cell>
          <cell r="E4665" t="str">
            <v>DUCTO</v>
          </cell>
          <cell r="F4665" t="n">
            <v>400</v>
          </cell>
          <cell r="G4665" t="str">
            <v>GTS</v>
          </cell>
          <cell r="H4665" t="str">
            <v>SIM</v>
          </cell>
          <cell r="I4665" t="n">
            <v>0.03140947610372085</v>
          </cell>
        </row>
        <row r="4666">
          <cell r="A4666" t="n">
            <v>92452841</v>
          </cell>
          <cell r="B4666" t="n">
            <v>20</v>
          </cell>
          <cell r="C4666" t="str">
            <v xml:space="preserve">BUTILBROMETO DE HIOSCINA + DIPIRONA - 20ML GTS</v>
          </cell>
          <cell r="D4666" t="str">
            <v xml:space="preserve">HIOSPAN COMPOSTO - 20ML GTS</v>
          </cell>
          <cell r="E4666" t="str">
            <v xml:space="preserve">TEUTO BRAS.</v>
          </cell>
          <cell r="F4666" t="n">
            <v>400</v>
          </cell>
          <cell r="G4666" t="str">
            <v>GTS</v>
          </cell>
          <cell r="H4666" t="str">
            <v>SIM</v>
          </cell>
          <cell r="I4666" t="n">
            <v>0.0294108790547008</v>
          </cell>
        </row>
        <row r="4667">
          <cell r="A4667" t="n">
            <v>90168593</v>
          </cell>
          <cell r="B4667" t="n">
            <v>20</v>
          </cell>
          <cell r="C4667" t="str">
            <v xml:space="preserve">CABERGOLINA 0,5 MG FR. X 8 CP</v>
          </cell>
          <cell r="D4667" t="str">
            <v xml:space="preserve">DOSTINEX 0,5 MG FR. X 8 CP</v>
          </cell>
          <cell r="E4667" t="str">
            <v xml:space="preserve">PHARMACIA PFIZER</v>
          </cell>
          <cell r="F4667" t="n">
            <v>1</v>
          </cell>
          <cell r="G4667" t="str">
            <v>COM</v>
          </cell>
          <cell r="H4667" t="str">
            <v>NÃO</v>
          </cell>
          <cell r="I4667" t="n">
            <v>37.869239461746538</v>
          </cell>
        </row>
        <row r="4668">
          <cell r="A4668" t="n">
            <v>92452779</v>
          </cell>
          <cell r="B4668" t="n">
            <v>20</v>
          </cell>
          <cell r="C4668" t="str">
            <v xml:space="preserve">CALAMINA + CLORIDRATO DE DIFENIDRAMINA + CANFORA  - 120ML LOC</v>
          </cell>
          <cell r="D4668" t="str">
            <v xml:space="preserve">CALAMYN - 120ML</v>
          </cell>
          <cell r="E4668" t="str">
            <v xml:space="preserve">NEO QUIMICA</v>
          </cell>
          <cell r="F4668" t="n">
            <v>120</v>
          </cell>
          <cell r="G4668" t="str">
            <v>ML</v>
          </cell>
          <cell r="H4668" t="str">
            <v>SIM</v>
          </cell>
          <cell r="I4668" t="n">
            <v>0.17803546499642292</v>
          </cell>
        </row>
        <row r="4669">
          <cell r="A4669" t="n">
            <v>92377041</v>
          </cell>
          <cell r="B4669" t="n">
            <v>20</v>
          </cell>
          <cell r="C4669" t="str">
            <v xml:space="preserve">CALAMINA + CLORIDRATO DE DIFENIDRAMINA + CANFORA - 120ML LOC</v>
          </cell>
          <cell r="D4669" t="str">
            <v xml:space="preserve">DERMDRYL - 120ML</v>
          </cell>
          <cell r="E4669" t="str">
            <v xml:space="preserve">TEUTO BRAS.</v>
          </cell>
          <cell r="F4669" t="n">
            <v>120</v>
          </cell>
          <cell r="G4669" t="str">
            <v>ML</v>
          </cell>
          <cell r="H4669" t="str">
            <v>SIM</v>
          </cell>
          <cell r="I4669" t="n">
            <v>0.1727433275838324</v>
          </cell>
        </row>
        <row r="4670">
          <cell r="A4670" t="n">
            <v>92376991</v>
          </cell>
          <cell r="B4670" t="n">
            <v>20</v>
          </cell>
          <cell r="C4670" t="str">
            <v xml:space="preserve">CALAMINA + CLORIDRATO DE DIFENIDRAMINA + CANFORA - 28GRA CREME</v>
          </cell>
          <cell r="D4670" t="str">
            <v xml:space="preserve">DERMDRYL - 28GRA CREME</v>
          </cell>
          <cell r="E4670" t="str">
            <v xml:space="preserve">TEUTO BRAS.</v>
          </cell>
          <cell r="F4670" t="n">
            <v>28</v>
          </cell>
          <cell r="G4670" t="str">
            <v>G</v>
          </cell>
          <cell r="H4670" t="str">
            <v>SIM</v>
          </cell>
          <cell r="I4670" t="n">
            <v>0.43971028839520981</v>
          </cell>
        </row>
        <row r="4671">
          <cell r="A4671" t="n">
            <v>92403794</v>
          </cell>
          <cell r="B4671" t="n">
            <v>20</v>
          </cell>
          <cell r="C4671" t="str">
            <v xml:space="preserve">CALCITRIOL + ZINCO + ACIDO BORICO + VITAMINA A - 45GRA POMADA</v>
          </cell>
          <cell r="D4671" t="str">
            <v xml:space="preserve">HIPODERME - 45GRA POMADA</v>
          </cell>
          <cell r="E4671" t="str">
            <v xml:space="preserve">TEUTO BRAS.</v>
          </cell>
          <cell r="F4671" t="n">
            <v>45</v>
          </cell>
          <cell r="G4671" t="str">
            <v>G</v>
          </cell>
          <cell r="H4671" t="str">
            <v>SIM</v>
          </cell>
          <cell r="I4671" t="n">
            <v>0.26696696081137739</v>
          </cell>
        </row>
        <row r="4672">
          <cell r="A4672" t="n">
            <v>92385303</v>
          </cell>
          <cell r="B4672" t="n">
            <v>20</v>
          </cell>
          <cell r="C4672" t="str">
            <v xml:space="preserve">CANDESARTAN CILEXETIL - 16MG</v>
          </cell>
          <cell r="D4672" t="str">
            <v xml:space="preserve">ATACAND - 16MG</v>
          </cell>
          <cell r="E4672" t="str">
            <v>ASTRAZENECA</v>
          </cell>
          <cell r="F4672" t="n">
            <v>1</v>
          </cell>
          <cell r="G4672" t="str">
            <v>COM</v>
          </cell>
          <cell r="H4672" t="str">
            <v>NÃO</v>
          </cell>
          <cell r="I4672" t="n">
            <v>3.301143973420916</v>
          </cell>
        </row>
        <row r="4673">
          <cell r="A4673" t="n">
            <v>92385320</v>
          </cell>
          <cell r="B4673" t="n">
            <v>20</v>
          </cell>
          <cell r="C4673" t="str">
            <v xml:space="preserve">CANDESARTAN CILEXETIL + HIDROCLOROTIAZIDA - 16MG  12,5MG</v>
          </cell>
          <cell r="D4673" t="str">
            <v xml:space="preserve">ATACAND HCT - 16MG  12,5MG</v>
          </cell>
          <cell r="E4673" t="str">
            <v>ASTRAZENECA</v>
          </cell>
          <cell r="F4673" t="n">
            <v>1</v>
          </cell>
          <cell r="G4673" t="str">
            <v>COM</v>
          </cell>
          <cell r="H4673" t="str">
            <v>NÃO</v>
          </cell>
          <cell r="I4673" t="n">
            <v>3.2863747930438851</v>
          </cell>
        </row>
        <row r="4674">
          <cell r="A4674" t="n">
            <v>92460798</v>
          </cell>
          <cell r="B4674" t="n">
            <v>20</v>
          </cell>
          <cell r="C4674" t="str">
            <v xml:space="preserve">CANDESARTAN CILEXETIL + HIDROCLOROTIAZIDA - 8MG  12,5MG</v>
          </cell>
          <cell r="D4674" t="str">
            <v xml:space="preserve">ATACAND HCT - 8MG  12,5MG</v>
          </cell>
          <cell r="E4674" t="str">
            <v>ASTRAZENECA</v>
          </cell>
          <cell r="F4674" t="n">
            <v>1</v>
          </cell>
          <cell r="G4674" t="str">
            <v>COM</v>
          </cell>
          <cell r="H4674" t="str">
            <v>NÃO</v>
          </cell>
          <cell r="I4674" t="n">
            <v>3.2751204540212617</v>
          </cell>
        </row>
        <row r="4675">
          <cell r="A4675" t="n">
            <v>92371965</v>
          </cell>
          <cell r="B4675" t="n">
            <v>20</v>
          </cell>
          <cell r="C4675" t="str">
            <v xml:space="preserve">CANFORA + MENTOL + SALICILATO DE MENTILA - 45GRA POMADA</v>
          </cell>
          <cell r="D4675" t="str">
            <v xml:space="preserve">GELFLEX - 45GRA POMADA</v>
          </cell>
          <cell r="E4675" t="str">
            <v>BUNKER</v>
          </cell>
          <cell r="F4675" t="n">
            <v>45</v>
          </cell>
          <cell r="G4675" t="str">
            <v>G</v>
          </cell>
          <cell r="H4675" t="str">
            <v>SIM</v>
          </cell>
          <cell r="I4675" t="n">
            <v>0.45541422726646719</v>
          </cell>
        </row>
        <row r="4676">
          <cell r="A4676" t="n">
            <v>90217012</v>
          </cell>
          <cell r="B4676" t="n">
            <v>20</v>
          </cell>
          <cell r="C4676" t="str">
            <v xml:space="preserve">CAPROATO DE HIDROXIPROGESTERONA - 250MGML + VALERATO DE ESTRADIOL - 5MGML  1ML</v>
          </cell>
          <cell r="D4676" t="str">
            <v xml:space="preserve">GESTADINONA - 250MG5MGML  1ML</v>
          </cell>
          <cell r="E4676" t="str">
            <v xml:space="preserve">SCHERING B.</v>
          </cell>
          <cell r="F4676" t="n">
            <v>1</v>
          </cell>
          <cell r="G4676" t="str">
            <v>AMP</v>
          </cell>
          <cell r="H4676" t="str">
            <v>NÃO</v>
          </cell>
          <cell r="I4676" t="n">
            <v>6.5014306927006</v>
          </cell>
        </row>
        <row r="4677">
          <cell r="A4677" t="n">
            <v>90234600</v>
          </cell>
          <cell r="B4677" t="n">
            <v>20</v>
          </cell>
          <cell r="C4677" t="str">
            <v>CAPTOPRIL</v>
          </cell>
          <cell r="D4677" t="str">
            <v xml:space="preserve">NORMAPRIL 12,5 MG CX. 30 CP</v>
          </cell>
          <cell r="E4677" t="str">
            <v>CAZI</v>
          </cell>
          <cell r="F4677" t="n">
            <v>1</v>
          </cell>
          <cell r="G4677" t="str">
            <v>COM</v>
          </cell>
          <cell r="H4677" t="str">
            <v>NÃO</v>
          </cell>
          <cell r="I4677" t="n">
            <v>0.74824290615676481</v>
          </cell>
        </row>
        <row r="4678">
          <cell r="A4678" t="n">
            <v>90231732</v>
          </cell>
          <cell r="B4678" t="n">
            <v>20</v>
          </cell>
          <cell r="C4678" t="str">
            <v>CAPTOPRIL</v>
          </cell>
          <cell r="D4678" t="str">
            <v xml:space="preserve">CAPTOPRIL  50 MG CX. 30 CP.</v>
          </cell>
          <cell r="E4678" t="str">
            <v xml:space="preserve">ARROW FARMACEUTICA S.A.</v>
          </cell>
          <cell r="F4678" t="n">
            <v>1</v>
          </cell>
          <cell r="G4678" t="str">
            <v>COM</v>
          </cell>
          <cell r="H4678" t="str">
            <v>NÃO</v>
          </cell>
          <cell r="I4678" t="n">
            <v>1.3551813269807282</v>
          </cell>
        </row>
        <row r="4679">
          <cell r="A4679" t="n">
            <v>90218124</v>
          </cell>
          <cell r="B4679" t="n">
            <v>20</v>
          </cell>
          <cell r="C4679" t="str">
            <v>CAPTOPRIL</v>
          </cell>
          <cell r="D4679" t="str">
            <v xml:space="preserve">CAPTOTEC 25 MG CX. 56 CP.</v>
          </cell>
          <cell r="E4679" t="str">
            <v>HEXAL</v>
          </cell>
          <cell r="F4679" t="n">
            <v>1</v>
          </cell>
          <cell r="G4679" t="str">
            <v>COM</v>
          </cell>
          <cell r="H4679" t="str">
            <v>NÃO</v>
          </cell>
          <cell r="I4679" t="n">
            <v>0.55880670203931515</v>
          </cell>
        </row>
        <row r="4680">
          <cell r="A4680" t="n">
            <v>90242610</v>
          </cell>
          <cell r="B4680" t="n">
            <v>20</v>
          </cell>
          <cell r="C4680" t="str">
            <v>CAPTOPRIL</v>
          </cell>
          <cell r="D4680" t="str">
            <v xml:space="preserve">PRESSTOPRIL 12,5 MG CX. 16 CP</v>
          </cell>
          <cell r="E4680" t="str">
            <v>MEDQUIMICA</v>
          </cell>
          <cell r="F4680" t="n">
            <v>1</v>
          </cell>
          <cell r="G4680" t="str">
            <v>COM</v>
          </cell>
          <cell r="H4680" t="str">
            <v>NÃO</v>
          </cell>
          <cell r="I4680" t="n">
            <v>0.46243503594993018</v>
          </cell>
        </row>
        <row r="4681">
          <cell r="A4681" t="n">
            <v>92392318</v>
          </cell>
          <cell r="B4681" t="n">
            <v>20</v>
          </cell>
          <cell r="C4681" t="str">
            <v xml:space="preserve">CAPTOPRIL - 12,5MG</v>
          </cell>
          <cell r="D4681" t="str">
            <v xml:space="preserve">CAPTON - 12,5MG</v>
          </cell>
          <cell r="E4681" t="str">
            <v>ROYTON</v>
          </cell>
          <cell r="F4681" t="n">
            <v>1</v>
          </cell>
          <cell r="G4681" t="str">
            <v>COM</v>
          </cell>
          <cell r="H4681" t="str">
            <v>NÃO</v>
          </cell>
          <cell r="I4681" t="n">
            <v>0.24432421425527018</v>
          </cell>
        </row>
        <row r="4682">
          <cell r="A4682" t="n">
            <v>92392229</v>
          </cell>
          <cell r="B4682" t="n">
            <v>20</v>
          </cell>
          <cell r="C4682" t="str">
            <v xml:space="preserve">CAPTOPRIL - 12,5MG</v>
          </cell>
          <cell r="D4682" t="str">
            <v xml:space="preserve">CAPTIL - 12,5MG</v>
          </cell>
          <cell r="E4682" t="str">
            <v>HEBRON</v>
          </cell>
          <cell r="F4682" t="n">
            <v>1</v>
          </cell>
          <cell r="G4682" t="str">
            <v>COM</v>
          </cell>
          <cell r="H4682" t="str">
            <v>NÃO</v>
          </cell>
          <cell r="I4682" t="n">
            <v>0.62815755485029967</v>
          </cell>
        </row>
        <row r="4683">
          <cell r="A4683" t="n">
            <v>92265065</v>
          </cell>
          <cell r="B4683" t="n">
            <v>20</v>
          </cell>
          <cell r="C4683" t="str">
            <v xml:space="preserve">CAPTOPRIL - 12,5MG</v>
          </cell>
          <cell r="D4683" t="str">
            <v xml:space="preserve">CAPTON - 12,5MG</v>
          </cell>
          <cell r="E4683" t="str">
            <v>ROYTON</v>
          </cell>
          <cell r="F4683" t="n">
            <v>1</v>
          </cell>
          <cell r="G4683" t="str">
            <v>COM</v>
          </cell>
          <cell r="H4683" t="str">
            <v>NÃO</v>
          </cell>
          <cell r="I4683" t="n">
            <v>0.32067553121004211</v>
          </cell>
        </row>
        <row r="4684">
          <cell r="A4684" t="n">
            <v>90209079</v>
          </cell>
          <cell r="B4684" t="n">
            <v>20</v>
          </cell>
          <cell r="C4684" t="str">
            <v xml:space="preserve">CAPTOPRIL - 12,5MG</v>
          </cell>
          <cell r="D4684" t="str">
            <v xml:space="preserve">CAPTOPRIL - 12,5MG</v>
          </cell>
          <cell r="E4684" t="str">
            <v xml:space="preserve">NEO QUIMICA</v>
          </cell>
          <cell r="F4684" t="n">
            <v>1</v>
          </cell>
          <cell r="G4684" t="str">
            <v>COM</v>
          </cell>
          <cell r="H4684" t="str">
            <v>NÃO</v>
          </cell>
          <cell r="I4684" t="n">
            <v>0.44496827748159318</v>
          </cell>
        </row>
        <row r="4685">
          <cell r="A4685" t="n">
            <v>90175689</v>
          </cell>
          <cell r="B4685" t="n">
            <v>20</v>
          </cell>
          <cell r="C4685" t="str">
            <v xml:space="preserve">CAPTOPRIL - 12,5MG</v>
          </cell>
          <cell r="D4685" t="str">
            <v xml:space="preserve">CAPOTEN - 12,5MG</v>
          </cell>
          <cell r="E4685" t="str">
            <v>B-MS</v>
          </cell>
          <cell r="F4685" t="n">
            <v>1</v>
          </cell>
          <cell r="G4685" t="str">
            <v>COM</v>
          </cell>
          <cell r="H4685" t="str">
            <v>NÃO</v>
          </cell>
          <cell r="I4685" t="n">
            <v>1.0364599655029945</v>
          </cell>
        </row>
        <row r="4686">
          <cell r="A4686" t="n">
            <v>90170920</v>
          </cell>
          <cell r="B4686" t="n">
            <v>20</v>
          </cell>
          <cell r="C4686" t="str">
            <v xml:space="preserve">CAPTOPRIL - 12,5MG</v>
          </cell>
          <cell r="D4686" t="str">
            <v xml:space="preserve">CAPTOPRIL - 12,5MG</v>
          </cell>
          <cell r="E4686" t="str">
            <v xml:space="preserve">TEUTO BRAS.</v>
          </cell>
          <cell r="F4686" t="n">
            <v>1</v>
          </cell>
          <cell r="G4686" t="str">
            <v>COM</v>
          </cell>
          <cell r="H4686" t="str">
            <v>NÃO</v>
          </cell>
          <cell r="I4686" t="n">
            <v>0.26806261665280434</v>
          </cell>
        </row>
        <row r="4687">
          <cell r="A4687" t="n">
            <v>90151020</v>
          </cell>
          <cell r="B4687" t="n">
            <v>20</v>
          </cell>
          <cell r="C4687" t="str">
            <v xml:space="preserve">CAPTOPRIL - 12,5MG</v>
          </cell>
          <cell r="D4687" t="str">
            <v xml:space="preserve">CAPTOPRIL - 12,5MG</v>
          </cell>
          <cell r="E4687" t="str">
            <v>EUROFARMA</v>
          </cell>
          <cell r="F4687" t="n">
            <v>1</v>
          </cell>
          <cell r="G4687" t="str">
            <v>COM</v>
          </cell>
          <cell r="H4687" t="str">
            <v>NÃO</v>
          </cell>
          <cell r="I4687" t="n">
            <v>0.47069055296404005</v>
          </cell>
        </row>
        <row r="4688">
          <cell r="A4688" t="n">
            <v>92392407</v>
          </cell>
          <cell r="B4688" t="n">
            <v>20</v>
          </cell>
          <cell r="C4688" t="str">
            <v xml:space="preserve">CAPTOPRIL - 25MG</v>
          </cell>
          <cell r="D4688" t="str">
            <v xml:space="preserve">CAPTOPRIL - 25MG</v>
          </cell>
          <cell r="E4688" t="str">
            <v>BUNKER</v>
          </cell>
          <cell r="F4688" t="n">
            <v>1</v>
          </cell>
          <cell r="G4688" t="str">
            <v>COM</v>
          </cell>
          <cell r="H4688" t="str">
            <v>NÃO</v>
          </cell>
          <cell r="I4688" t="n">
            <v>0.6909733103353296</v>
          </cell>
        </row>
        <row r="4689">
          <cell r="A4689" t="n">
            <v>92392334</v>
          </cell>
          <cell r="B4689" t="n">
            <v>20</v>
          </cell>
          <cell r="C4689" t="str">
            <v xml:space="preserve">CAPTOPRIL - 25MG</v>
          </cell>
          <cell r="D4689" t="str">
            <v xml:space="preserve">CAPTON - 25MG</v>
          </cell>
          <cell r="E4689" t="str">
            <v>ROYTON</v>
          </cell>
          <cell r="F4689" t="n">
            <v>1</v>
          </cell>
          <cell r="G4689" t="str">
            <v>COM</v>
          </cell>
          <cell r="H4689" t="str">
            <v>NÃO</v>
          </cell>
          <cell r="I4689" t="n">
            <v>0.48864842851054036</v>
          </cell>
        </row>
        <row r="4690">
          <cell r="A4690" t="n">
            <v>90212231</v>
          </cell>
          <cell r="B4690" t="n">
            <v>20</v>
          </cell>
          <cell r="C4690" t="str">
            <v xml:space="preserve">CAPTOPRIL - 25MG</v>
          </cell>
          <cell r="D4690" t="str">
            <v xml:space="preserve">CAPOTRINEO - 25MG</v>
          </cell>
          <cell r="E4690" t="str">
            <v xml:space="preserve">NEO QUIMICA</v>
          </cell>
          <cell r="F4690" t="n">
            <v>1</v>
          </cell>
          <cell r="G4690" t="str">
            <v>COM</v>
          </cell>
          <cell r="H4690" t="str">
            <v>NÃO</v>
          </cell>
          <cell r="I4690" t="n">
            <v>0.63777010279172797</v>
          </cell>
        </row>
        <row r="4691">
          <cell r="A4691" t="n">
            <v>90179790</v>
          </cell>
          <cell r="B4691" t="n">
            <v>20</v>
          </cell>
          <cell r="C4691" t="str">
            <v xml:space="preserve">CAPTOPRIL - 25MG</v>
          </cell>
          <cell r="D4691" t="str">
            <v xml:space="preserve">CAPTOPRIL - 25MG</v>
          </cell>
          <cell r="E4691" t="str">
            <v>MEDLEY</v>
          </cell>
          <cell r="F4691" t="n">
            <v>1</v>
          </cell>
          <cell r="G4691" t="str">
            <v>COM</v>
          </cell>
          <cell r="H4691" t="str">
            <v>NÃO</v>
          </cell>
          <cell r="I4691" t="n">
            <v>0.64922834891591741</v>
          </cell>
        </row>
        <row r="4692">
          <cell r="A4692" t="n">
            <v>92392270</v>
          </cell>
          <cell r="B4692" t="n">
            <v>20</v>
          </cell>
          <cell r="C4692" t="str">
            <v xml:space="preserve">CAPTOPRIL - 50MG</v>
          </cell>
          <cell r="D4692" t="str">
            <v xml:space="preserve">CAPTIL - 50MG</v>
          </cell>
          <cell r="E4692" t="str">
            <v>HEBRON</v>
          </cell>
          <cell r="F4692" t="n">
            <v>1</v>
          </cell>
          <cell r="G4692" t="str">
            <v>COM</v>
          </cell>
          <cell r="H4692" t="str">
            <v>NÃO</v>
          </cell>
          <cell r="I4692" t="n">
            <v>1.5389860093832339</v>
          </cell>
        </row>
        <row r="4693">
          <cell r="A4693" t="n">
            <v>90249453</v>
          </cell>
          <cell r="B4693" t="n">
            <v>20</v>
          </cell>
          <cell r="C4693" t="str">
            <v xml:space="preserve">CAPTOPRIL - 50MG</v>
          </cell>
          <cell r="D4693" t="str">
            <v xml:space="preserve">CAPTOPRIL - 50MG</v>
          </cell>
          <cell r="E4693" t="str">
            <v>SANDOZ</v>
          </cell>
          <cell r="F4693" t="n">
            <v>1</v>
          </cell>
          <cell r="G4693" t="str">
            <v>COM</v>
          </cell>
          <cell r="H4693" t="str">
            <v>NÃO</v>
          </cell>
          <cell r="I4693" t="n">
            <v>0.98791653430879833</v>
          </cell>
        </row>
        <row r="4694">
          <cell r="A4694" t="n">
            <v>90249445</v>
          </cell>
          <cell r="B4694" t="n">
            <v>20</v>
          </cell>
          <cell r="C4694" t="str">
            <v xml:space="preserve">CAPTOPRIL - 50MG</v>
          </cell>
          <cell r="D4694" t="str">
            <v xml:space="preserve">CAPTOPRIL - 50MG</v>
          </cell>
          <cell r="E4694" t="str">
            <v>SANDOZ</v>
          </cell>
          <cell r="F4694" t="n">
            <v>1</v>
          </cell>
          <cell r="G4694" t="str">
            <v>COM</v>
          </cell>
          <cell r="H4694" t="str">
            <v>NÃO</v>
          </cell>
          <cell r="I4694" t="n">
            <v>1.4264276341529885</v>
          </cell>
        </row>
        <row r="4695">
          <cell r="A4695" t="n">
            <v>90209060</v>
          </cell>
          <cell r="B4695" t="n">
            <v>20</v>
          </cell>
          <cell r="C4695" t="str">
            <v xml:space="preserve">CAPTOPRIL - 50MG</v>
          </cell>
          <cell r="D4695" t="str">
            <v xml:space="preserve">CAPTOPRIL - 50MG</v>
          </cell>
          <cell r="E4695" t="str">
            <v xml:space="preserve">NEO QUIMICA</v>
          </cell>
          <cell r="F4695" t="n">
            <v>1</v>
          </cell>
          <cell r="G4695" t="str">
            <v>COM</v>
          </cell>
          <cell r="H4695" t="str">
            <v>NÃO</v>
          </cell>
          <cell r="I4695" t="n">
            <v>1.3719833492724658</v>
          </cell>
        </row>
        <row r="4696">
          <cell r="A4696" t="n">
            <v>90148789</v>
          </cell>
          <cell r="B4696" t="n">
            <v>20</v>
          </cell>
          <cell r="C4696" t="str">
            <v xml:space="preserve">CAPTOPRIL - 50MG</v>
          </cell>
          <cell r="D4696" t="str">
            <v xml:space="preserve">CAPTOPRIL - 50MG</v>
          </cell>
          <cell r="E4696" t="str">
            <v>LUPER</v>
          </cell>
          <cell r="F4696" t="n">
            <v>1</v>
          </cell>
          <cell r="G4696" t="str">
            <v>COM</v>
          </cell>
          <cell r="H4696" t="str">
            <v>NÃO</v>
          </cell>
          <cell r="I4696" t="n">
            <v>1.570393887125749</v>
          </cell>
        </row>
        <row r="4697">
          <cell r="A4697" t="n">
            <v>90143272</v>
          </cell>
          <cell r="B4697" t="n">
            <v>20</v>
          </cell>
          <cell r="C4697" t="str">
            <v xml:space="preserve">CAPTOPRIL - 50MG</v>
          </cell>
          <cell r="D4697" t="str">
            <v xml:space="preserve">CAPTOPRIL - 50MG</v>
          </cell>
          <cell r="E4697" t="str">
            <v xml:space="preserve">EMS SA</v>
          </cell>
          <cell r="F4697" t="n">
            <v>1</v>
          </cell>
          <cell r="G4697" t="str">
            <v>COM</v>
          </cell>
          <cell r="H4697" t="str">
            <v>NÃO</v>
          </cell>
          <cell r="I4697" t="n">
            <v>1.1493821524739769</v>
          </cell>
        </row>
        <row r="4698">
          <cell r="A4698" t="n">
            <v>90147472</v>
          </cell>
          <cell r="B4698" t="n">
            <v>20</v>
          </cell>
          <cell r="C4698" t="str">
            <v xml:space="preserve">CAPTOPRIL + HIDROCLOROTIAZIDA - 50MG  25MG</v>
          </cell>
          <cell r="D4698" t="str">
            <v xml:space="preserve">CAPTOPRIL + HIDROCLOROTIAZIDA - 50MG  25MG</v>
          </cell>
          <cell r="E4698" t="str">
            <v xml:space="preserve">EMS SA</v>
          </cell>
          <cell r="F4698" t="n">
            <v>1</v>
          </cell>
          <cell r="G4698" t="str">
            <v>COM</v>
          </cell>
          <cell r="H4698" t="str">
            <v>NÃO</v>
          </cell>
          <cell r="I4698" t="n">
            <v>1.850300794410364</v>
          </cell>
        </row>
        <row r="4699">
          <cell r="A4699" t="n">
            <v>92458491</v>
          </cell>
          <cell r="B4699" t="n">
            <v>20</v>
          </cell>
          <cell r="C4699" t="str">
            <v xml:space="preserve">CAPTOPRIL + HIDROCLOROTIAZIDA 50 MG + 25 MG CX. 60 CP.</v>
          </cell>
          <cell r="D4699" t="str">
            <v xml:space="preserve">CAPTOPRIL + HIDROCLOROTIAZIDA 50 MG + 25 MG CX. 60 CP.</v>
          </cell>
          <cell r="E4699" t="str">
            <v>MEDLEY</v>
          </cell>
          <cell r="F4699" t="n">
            <v>1</v>
          </cell>
          <cell r="G4699" t="str">
            <v>COM</v>
          </cell>
          <cell r="H4699" t="str">
            <v>NÃO</v>
          </cell>
          <cell r="I4699" t="n">
            <v>1.2822259891089374</v>
          </cell>
        </row>
        <row r="4700">
          <cell r="A4700" t="n">
            <v>90268989</v>
          </cell>
          <cell r="B4700" t="n">
            <v>20</v>
          </cell>
          <cell r="C4700" t="str">
            <v>CARBAMAZEPINA</v>
          </cell>
          <cell r="D4700" t="str">
            <v xml:space="preserve">CARBAMAZEPINA 20 MGML SUSP. ORAL FR. VD. X 100 ML + CP. MED.</v>
          </cell>
          <cell r="E4700" t="str">
            <v xml:space="preserve">UNIAO QUIMICA</v>
          </cell>
          <cell r="F4700" t="n">
            <v>100</v>
          </cell>
          <cell r="G4700" t="str">
            <v>ML</v>
          </cell>
          <cell r="H4700" t="str">
            <v>SIM</v>
          </cell>
          <cell r="I4700" t="n">
            <v>0.12946553623098686</v>
          </cell>
        </row>
        <row r="4701">
          <cell r="A4701" t="n">
            <v>90180470</v>
          </cell>
          <cell r="B4701" t="n">
            <v>20</v>
          </cell>
          <cell r="C4701" t="str">
            <v>CARBAMAZEPINA</v>
          </cell>
          <cell r="D4701" t="str">
            <v xml:space="preserve">CARBAMAZEPINA 20 MGML SUSP. ORAL FR. VD. X 100 ML+ DOSADOR</v>
          </cell>
          <cell r="E4701" t="str">
            <v>MEDLEY</v>
          </cell>
          <cell r="F4701" t="n">
            <v>100</v>
          </cell>
          <cell r="G4701" t="str">
            <v>ML</v>
          </cell>
          <cell r="H4701" t="str">
            <v>SIM</v>
          </cell>
          <cell r="I4701" t="n">
            <v>0.12563151097005992</v>
          </cell>
        </row>
        <row r="4702">
          <cell r="A4702" t="n">
            <v>90124596</v>
          </cell>
          <cell r="B4702" t="n">
            <v>20</v>
          </cell>
          <cell r="C4702" t="str">
            <v>CARBAMAZEPINA</v>
          </cell>
          <cell r="D4702" t="str">
            <v xml:space="preserve">UNI CARBAMAZ 2% (20 MGML) SOL. ORAL  FR X 100 ML</v>
          </cell>
          <cell r="E4702" t="str">
            <v xml:space="preserve">UNIAO QUIMICA</v>
          </cell>
          <cell r="F4702" t="n">
            <v>100</v>
          </cell>
          <cell r="G4702" t="str">
            <v>ML</v>
          </cell>
          <cell r="H4702" t="str">
            <v>SIM</v>
          </cell>
          <cell r="I4702" t="n">
            <v>0.1616894738461781</v>
          </cell>
        </row>
        <row r="4703">
          <cell r="A4703" t="n">
            <v>92469132</v>
          </cell>
          <cell r="B4703" t="n">
            <v>20</v>
          </cell>
          <cell r="C4703" t="str">
            <v xml:space="preserve">CARBAMAZEPINA - 200MG</v>
          </cell>
          <cell r="D4703" t="str">
            <v xml:space="preserve">CARBAMAZEPINA - 200MG</v>
          </cell>
          <cell r="E4703" t="str">
            <v>GERMED</v>
          </cell>
          <cell r="F4703" t="n">
            <v>1</v>
          </cell>
          <cell r="G4703" t="str">
            <v>COM</v>
          </cell>
          <cell r="H4703" t="str">
            <v>NÃO</v>
          </cell>
          <cell r="I4703" t="n">
            <v>0.51867663204202963</v>
          </cell>
        </row>
        <row r="4704">
          <cell r="A4704" t="n">
            <v>90124197</v>
          </cell>
          <cell r="B4704" t="n">
            <v>20</v>
          </cell>
          <cell r="C4704" t="str">
            <v xml:space="preserve">CARBAMAZEPINA 200  MG CX. 20  CP.</v>
          </cell>
          <cell r="D4704" t="str">
            <v xml:space="preserve">CARBAMAZEPINA 200  MG CX. 20  CP.</v>
          </cell>
          <cell r="E4704" t="str">
            <v xml:space="preserve">UNIAO QUIMICA</v>
          </cell>
          <cell r="F4704" t="n">
            <v>1</v>
          </cell>
          <cell r="G4704" t="str">
            <v>COM</v>
          </cell>
          <cell r="H4704" t="str">
            <v>NÃO</v>
          </cell>
          <cell r="I4704" t="n">
            <v>0.55031455417981223</v>
          </cell>
        </row>
        <row r="4705">
          <cell r="A4705" t="n">
            <v>90268105</v>
          </cell>
          <cell r="B4705" t="n">
            <v>20</v>
          </cell>
          <cell r="C4705" t="str">
            <v xml:space="preserve">CARBAMAZEPINA 200 MG CX. 200 CP.</v>
          </cell>
          <cell r="D4705" t="str">
            <v xml:space="preserve">TEGRETARD 200 MG CX. 200 CP.</v>
          </cell>
          <cell r="E4705" t="str">
            <v>CRISTALIA</v>
          </cell>
          <cell r="F4705" t="n">
            <v>1</v>
          </cell>
          <cell r="G4705" t="str">
            <v>COM</v>
          </cell>
          <cell r="H4705" t="str">
            <v>NÃO</v>
          </cell>
          <cell r="I4705" t="n">
            <v>0.55030548981657967</v>
          </cell>
        </row>
        <row r="4706">
          <cell r="A4706" t="n">
            <v>90262735</v>
          </cell>
          <cell r="B4706" t="n">
            <v>20</v>
          </cell>
          <cell r="C4706" t="str">
            <v xml:space="preserve">CARBAMAZEPINA 200 MG CX. 50  CP.</v>
          </cell>
          <cell r="D4706" t="str">
            <v xml:space="preserve">CARBAMAZEPINA 200 MG CX. 50  CP.</v>
          </cell>
          <cell r="E4706" t="str">
            <v xml:space="preserve">TEUTO BRAS.</v>
          </cell>
          <cell r="F4706" t="n">
            <v>1</v>
          </cell>
          <cell r="G4706" t="str">
            <v>COM</v>
          </cell>
          <cell r="H4706" t="str">
            <v>NÃO</v>
          </cell>
          <cell r="I4706" t="n">
            <v>0.4353818425398</v>
          </cell>
        </row>
        <row r="4707">
          <cell r="A4707" t="n">
            <v>90268091</v>
          </cell>
          <cell r="B4707" t="n">
            <v>20</v>
          </cell>
          <cell r="C4707" t="str">
            <v xml:space="preserve">CARBAMAZEPINA 400 MG CX. 200 CP.</v>
          </cell>
          <cell r="D4707" t="str">
            <v xml:space="preserve">TEGRETARD 400 MG CX. 200 CP.</v>
          </cell>
          <cell r="E4707" t="str">
            <v>CRISTALIA</v>
          </cell>
          <cell r="F4707" t="n">
            <v>1</v>
          </cell>
          <cell r="G4707" t="str">
            <v>COM</v>
          </cell>
          <cell r="H4707" t="str">
            <v>NÃO</v>
          </cell>
          <cell r="I4707" t="n">
            <v>1.1169380820929111</v>
          </cell>
        </row>
        <row r="4708">
          <cell r="A4708" t="n">
            <v>91442010</v>
          </cell>
          <cell r="B4708" t="n">
            <v>20</v>
          </cell>
          <cell r="C4708" t="str">
            <v xml:space="preserve">CARBAZOCROMO - 500 ML S EQUIPO</v>
          </cell>
          <cell r="D4708" t="str">
            <v xml:space="preserve">ADRENOPLASMA - 500 ML S EQUIPO</v>
          </cell>
          <cell r="E4708" t="str">
            <v>CLIMAX</v>
          </cell>
          <cell r="F4708" t="n">
            <v>500</v>
          </cell>
          <cell r="G4708" t="str">
            <v>ML</v>
          </cell>
          <cell r="H4708" t="str">
            <v>SIM</v>
          </cell>
          <cell r="I4708" t="n">
            <v>0.047111816613772471</v>
          </cell>
        </row>
        <row r="4709">
          <cell r="A4709" t="n">
            <v>92392750</v>
          </cell>
          <cell r="B4709" t="n">
            <v>20</v>
          </cell>
          <cell r="C4709" t="str">
            <v xml:space="preserve">CARBIDOPA + LEVODOPA - 250MG  25ML</v>
          </cell>
          <cell r="D4709" t="str">
            <v xml:space="preserve">CARBIDOL - 250MG  25ML</v>
          </cell>
          <cell r="E4709" t="str">
            <v xml:space="preserve">TEUTO BRAS.</v>
          </cell>
          <cell r="F4709" t="n">
            <v>1</v>
          </cell>
          <cell r="G4709" t="str">
            <v>COM</v>
          </cell>
          <cell r="H4709" t="str">
            <v>NÃO</v>
          </cell>
          <cell r="I4709" t="n">
            <v>1.5881874689538433</v>
          </cell>
        </row>
        <row r="4710">
          <cell r="A4710" t="n">
            <v>92392768</v>
          </cell>
          <cell r="B4710" t="n">
            <v>20</v>
          </cell>
          <cell r="C4710" t="str">
            <v xml:space="preserve">CARBIDOPA + LEVODOPA - 25MG  250MG</v>
          </cell>
          <cell r="D4710" t="str">
            <v xml:space="preserve">CARBIDOPA + LEVODOPA - 25MG  250MG</v>
          </cell>
          <cell r="E4710" t="str">
            <v>BIOSINTETICA</v>
          </cell>
          <cell r="F4710" t="n">
            <v>1</v>
          </cell>
          <cell r="G4710" t="str">
            <v>COM</v>
          </cell>
          <cell r="H4710" t="str">
            <v>NÃO</v>
          </cell>
          <cell r="I4710" t="n">
            <v>1.099217781508206</v>
          </cell>
        </row>
        <row r="4711">
          <cell r="A4711" t="n">
            <v>90232534</v>
          </cell>
          <cell r="B4711" t="n">
            <v>20</v>
          </cell>
          <cell r="C4711" t="str">
            <v xml:space="preserve">CARBIDOPA+LEVODOPA  - 50MG + 200MG</v>
          </cell>
          <cell r="D4711" t="str">
            <v xml:space="preserve">DUODOPA CR - 50MG + 200MG</v>
          </cell>
          <cell r="E4711" t="str">
            <v xml:space="preserve">TORRENT DO BRASIL</v>
          </cell>
          <cell r="F4711" t="n">
            <v>1</v>
          </cell>
          <cell r="G4711" t="str">
            <v>COM</v>
          </cell>
          <cell r="H4711" t="str">
            <v>NÃO</v>
          </cell>
          <cell r="I4711" t="n">
            <v>1.3743237051858952</v>
          </cell>
        </row>
        <row r="4712">
          <cell r="A4712" t="n">
            <v>91536022</v>
          </cell>
          <cell r="B4712" t="n">
            <v>20</v>
          </cell>
          <cell r="C4712" t="str">
            <v xml:space="preserve">CARBOCISTEINA - 100ML ADU.</v>
          </cell>
          <cell r="D4712" t="str">
            <v xml:space="preserve">MUCOTOSS - 100ML</v>
          </cell>
          <cell r="E4712" t="str">
            <v xml:space="preserve">SIGMA PHARMA</v>
          </cell>
          <cell r="F4712" t="n">
            <v>100</v>
          </cell>
          <cell r="G4712" t="str">
            <v>ML</v>
          </cell>
          <cell r="H4712" t="str">
            <v>SIM</v>
          </cell>
          <cell r="I4712" t="n">
            <v>0.22659531897894886</v>
          </cell>
        </row>
        <row r="4713">
          <cell r="A4713" t="n">
            <v>90642023</v>
          </cell>
          <cell r="B4713" t="n">
            <v>20</v>
          </cell>
          <cell r="C4713" t="str">
            <v xml:space="preserve">CARBOCISTEINA - 100ML XPE ADU.</v>
          </cell>
          <cell r="D4713" t="str">
            <v xml:space="preserve">MUCOLITIC - 100ML</v>
          </cell>
          <cell r="E4713" t="str">
            <v xml:space="preserve">NYCOMED PHARMA</v>
          </cell>
          <cell r="F4713" t="n">
            <v>100</v>
          </cell>
          <cell r="G4713" t="str">
            <v>ML</v>
          </cell>
          <cell r="H4713" t="str">
            <v>SIM</v>
          </cell>
          <cell r="I4713" t="n">
            <v>0.42081698574833737</v>
          </cell>
        </row>
        <row r="4714">
          <cell r="A4714" t="n">
            <v>92469175</v>
          </cell>
          <cell r="B4714" t="n">
            <v>20</v>
          </cell>
          <cell r="C4714" t="str">
            <v xml:space="preserve">CARBOCISTEINA - 20MG  100ML</v>
          </cell>
          <cell r="D4714" t="str">
            <v xml:space="preserve">CARBOCISTEINA - 20MG  100ML</v>
          </cell>
          <cell r="E4714" t="str">
            <v xml:space="preserve">MERCK S.A.</v>
          </cell>
          <cell r="F4714" t="n">
            <v>100</v>
          </cell>
          <cell r="G4714" t="str">
            <v>ML</v>
          </cell>
          <cell r="H4714" t="str">
            <v>SIM</v>
          </cell>
          <cell r="I4714" t="n">
            <v>0.12950784816608193</v>
          </cell>
        </row>
        <row r="4715">
          <cell r="A4715" t="n">
            <v>92466370</v>
          </cell>
          <cell r="B4715" t="n">
            <v>20</v>
          </cell>
          <cell r="C4715" t="str">
            <v xml:space="preserve">CARBOCISTEINA - 20MG  100ML XPE INF.</v>
          </cell>
          <cell r="D4715" t="str">
            <v xml:space="preserve">CARBOCISTEINA - 20MG  100ML XPE INF.</v>
          </cell>
          <cell r="E4715" t="str">
            <v xml:space="preserve">EMS SA</v>
          </cell>
          <cell r="F4715" t="n">
            <v>100</v>
          </cell>
          <cell r="G4715" t="str">
            <v>ML</v>
          </cell>
          <cell r="H4715" t="str">
            <v>SIM</v>
          </cell>
          <cell r="I4715" t="n">
            <v>0.14564249930706713</v>
          </cell>
        </row>
        <row r="4716">
          <cell r="A4716" t="n">
            <v>92413056</v>
          </cell>
          <cell r="B4716" t="n">
            <v>20</v>
          </cell>
          <cell r="C4716" t="str">
            <v xml:space="preserve">CARBOCISTEINA - 20MG  100ML XPE INF.</v>
          </cell>
          <cell r="D4716" t="str">
            <v xml:space="preserve">MUCOFLUX - 20MG  100ML XPE INF.</v>
          </cell>
          <cell r="E4716" t="str">
            <v xml:space="preserve">MERCK S.A.</v>
          </cell>
          <cell r="F4716" t="n">
            <v>100</v>
          </cell>
          <cell r="G4716" t="str">
            <v>ML</v>
          </cell>
          <cell r="H4716" t="str">
            <v>SIM</v>
          </cell>
          <cell r="I4716" t="n">
            <v>0.2041512053263474</v>
          </cell>
        </row>
        <row r="4717">
          <cell r="A4717" t="n">
            <v>90295781</v>
          </cell>
          <cell r="B4717" t="n">
            <v>20</v>
          </cell>
          <cell r="C4717" t="str">
            <v xml:space="preserve">CARBOCISTEÍNA 20 MGML XPE PED. FR. VD. AMB X 100 ML</v>
          </cell>
          <cell r="D4717" t="str">
            <v xml:space="preserve">MUCOLIX 20 MGML XPE PED. FR. VD. AMB X 100 ML</v>
          </cell>
          <cell r="E4717" t="str">
            <v>CIFARMA</v>
          </cell>
          <cell r="F4717" t="n">
            <v>100</v>
          </cell>
          <cell r="G4717" t="str">
            <v>ML</v>
          </cell>
          <cell r="H4717" t="str">
            <v>SIM</v>
          </cell>
          <cell r="I4717" t="n">
            <v>0.15703938871257492</v>
          </cell>
        </row>
        <row r="4718">
          <cell r="A4718" t="n">
            <v>92458467</v>
          </cell>
          <cell r="B4718" t="n">
            <v>20</v>
          </cell>
          <cell r="C4718" t="str">
            <v xml:space="preserve">CARBOCISTEÍNA 20 MGML XPE. FR. VD. 100 ML + CP. MED.</v>
          </cell>
          <cell r="D4718" t="str">
            <v xml:space="preserve">CARBOCISTEÍNA 20 MGML XPE. FR. VD. 100 ML + CP. MED.</v>
          </cell>
          <cell r="E4718" t="str">
            <v>MEDLEY</v>
          </cell>
          <cell r="F4718" t="n">
            <v>100</v>
          </cell>
          <cell r="G4718" t="str">
            <v>ML</v>
          </cell>
          <cell r="H4718" t="str">
            <v>SIM</v>
          </cell>
          <cell r="I4718" t="n">
            <v>0.11331936714532172</v>
          </cell>
        </row>
        <row r="4719">
          <cell r="A4719" t="n">
            <v>90295773</v>
          </cell>
          <cell r="B4719" t="n">
            <v>20</v>
          </cell>
          <cell r="C4719" t="str">
            <v xml:space="preserve">CARBOCISTEÍNA 50 MGML XPE ADULTO FR. VD. AMB X 100 ML</v>
          </cell>
          <cell r="D4719" t="str">
            <v xml:space="preserve">MUCOLIX 50 MGML XPE ADULTO FR. VD. AMB X 100 ML</v>
          </cell>
          <cell r="E4719" t="str">
            <v>CIFARMA</v>
          </cell>
          <cell r="F4719" t="n">
            <v>100</v>
          </cell>
          <cell r="G4719" t="str">
            <v>ML</v>
          </cell>
          <cell r="H4719" t="str">
            <v>SIM</v>
          </cell>
          <cell r="I4719" t="n">
            <v>0.25126302194011985</v>
          </cell>
        </row>
        <row r="4720">
          <cell r="A4720" t="n">
            <v>90124600</v>
          </cell>
          <cell r="B4720" t="n">
            <v>20</v>
          </cell>
          <cell r="C4720" t="str">
            <v xml:space="preserve">CARBOCISTEÍNA 50 MGML XPE. FR. PLÁST. X 100 ML + CP. MED.</v>
          </cell>
          <cell r="D4720" t="str">
            <v xml:space="preserve">CARBOCISTEÍNA 50 MGML XPE. FR. PLÁST. X 100 ML + CP. MED.</v>
          </cell>
          <cell r="E4720" t="str">
            <v xml:space="preserve">UNIAO QUIMICA</v>
          </cell>
          <cell r="F4720" t="n">
            <v>100</v>
          </cell>
          <cell r="G4720" t="str">
            <v>ML</v>
          </cell>
          <cell r="H4720" t="str">
            <v>SIM</v>
          </cell>
          <cell r="I4720" t="n">
            <v>0.25900903244387713</v>
          </cell>
        </row>
        <row r="4721">
          <cell r="A4721" t="n">
            <v>92413978</v>
          </cell>
          <cell r="B4721" t="n">
            <v>20</v>
          </cell>
          <cell r="C4721" t="str">
            <v xml:space="preserve">CARBONATO DE CALCIO + VITAMINA D - 500MG</v>
          </cell>
          <cell r="D4721" t="str">
            <v xml:space="preserve">OS-CAL D - 500MG</v>
          </cell>
          <cell r="E4721" t="str">
            <v>SANOFI-AVENTIS</v>
          </cell>
          <cell r="F4721" t="n">
            <v>1</v>
          </cell>
          <cell r="G4721" t="str">
            <v>COM</v>
          </cell>
          <cell r="H4721" t="str">
            <v>NÃO</v>
          </cell>
          <cell r="I4721" t="n">
            <v>1.0204940264807334</v>
          </cell>
        </row>
        <row r="4722">
          <cell r="A4722" t="n">
            <v>90189256</v>
          </cell>
          <cell r="B4722" t="n">
            <v>20</v>
          </cell>
          <cell r="C4722" t="str">
            <v xml:space="preserve">CARBONATO DE CÁLCIO+COLECALCIFEROL</v>
          </cell>
          <cell r="D4722" t="str">
            <v xml:space="preserve">CALCIUM D3 600 MG + 200 UI CX. 30 CP. REV.</v>
          </cell>
          <cell r="E4722" t="str">
            <v>NOVARTIS</v>
          </cell>
          <cell r="F4722" t="n">
            <v>1</v>
          </cell>
          <cell r="G4722" t="str">
            <v>COM</v>
          </cell>
          <cell r="H4722" t="str">
            <v>NÃO</v>
          </cell>
          <cell r="I4722" t="n">
            <v>1.0146753273871774</v>
          </cell>
        </row>
        <row r="4723">
          <cell r="A4723" t="n">
            <v>90232151</v>
          </cell>
          <cell r="B4723" t="n">
            <v>20</v>
          </cell>
          <cell r="C4723" t="str">
            <v xml:space="preserve">CARBONATO DE LÍTIO 300 MG CX. 500 CP.</v>
          </cell>
          <cell r="D4723" t="str">
            <v xml:space="preserve">CARBONATO DE LÍTIO 300 MG</v>
          </cell>
          <cell r="E4723" t="str">
            <v xml:space="preserve">ARROW FARMACEUTICA S.A.</v>
          </cell>
          <cell r="F4723" t="n">
            <v>1</v>
          </cell>
          <cell r="G4723" t="str">
            <v>COM</v>
          </cell>
          <cell r="H4723" t="str">
            <v>NÃO</v>
          </cell>
          <cell r="I4723" t="n">
            <v>0.36722172526108399</v>
          </cell>
        </row>
        <row r="4724">
          <cell r="A4724" t="n">
            <v>92396054</v>
          </cell>
          <cell r="B4724" t="n">
            <v>20</v>
          </cell>
          <cell r="C4724" t="str">
            <v xml:space="preserve">CARBOXIMETILCELULOSE 5 MGML SOL. OFT. CX. 30 FLAC. X 0,4 ML</v>
          </cell>
          <cell r="D4724" t="str">
            <v xml:space="preserve">CELLUFRESH 5 MGML SOL. OFT. CX. 30 FLAC. X 0,4 ML</v>
          </cell>
          <cell r="E4724" t="str">
            <v>ALLERGAN</v>
          </cell>
          <cell r="F4724" t="n">
            <v>1</v>
          </cell>
          <cell r="G4724" t="str">
            <v>UN</v>
          </cell>
          <cell r="H4724" t="str">
            <v>NÃO</v>
          </cell>
          <cell r="I4724" t="n">
            <v>1.3505387429281446</v>
          </cell>
        </row>
        <row r="4725">
          <cell r="A4725" t="n">
            <v>92464238</v>
          </cell>
          <cell r="B4725" t="n">
            <v>20</v>
          </cell>
          <cell r="C4725" t="str">
            <v xml:space="preserve">CARBOXIMETILCELULOSE SODICA - 15ML SOL</v>
          </cell>
          <cell r="D4725" t="str">
            <v xml:space="preserve">ECOFILM - 15ML</v>
          </cell>
          <cell r="E4725" t="str">
            <v>LATINOFARMA</v>
          </cell>
          <cell r="F4725" t="n">
            <v>300</v>
          </cell>
          <cell r="G4725" t="str">
            <v>GTS</v>
          </cell>
          <cell r="H4725" t="str">
            <v>SIM</v>
          </cell>
          <cell r="I4725" t="n">
            <v>0.14330611427967138</v>
          </cell>
        </row>
        <row r="4726">
          <cell r="A4726" t="n">
            <v>90938666</v>
          </cell>
          <cell r="B4726" t="n">
            <v>20</v>
          </cell>
          <cell r="C4726" t="str">
            <v xml:space="preserve">CARDIOVASCULAR IN VIVO ANGIOGRAFIA RADIOISOTOPICA</v>
          </cell>
          <cell r="D4726" t="str">
            <v xml:space="preserve">CARDIOVASCULAR IN VIVO ANGIOGRAFIA RADIOISOTOPICA</v>
          </cell>
          <cell r="E4726" t="str">
            <v>SBMN</v>
          </cell>
          <cell r="F4726" t="n">
            <v>1</v>
          </cell>
          <cell r="G4726" t="str">
            <v>UN</v>
          </cell>
          <cell r="H4726" t="str">
            <v>NÃO</v>
          </cell>
          <cell r="I4726" t="n">
            <v>249.06787323685606</v>
          </cell>
        </row>
        <row r="4727">
          <cell r="A4727" t="n">
            <v>90848012</v>
          </cell>
          <cell r="B4727" t="n">
            <v>20</v>
          </cell>
          <cell r="C4727" t="str">
            <v xml:space="preserve">CARISOPRODOL + PARACETAMOL + FENILBUTAZONA</v>
          </cell>
          <cell r="D4727" t="str">
            <v>MIOFLEX</v>
          </cell>
          <cell r="E4727" t="str">
            <v>FARMASA</v>
          </cell>
          <cell r="F4727" t="n">
            <v>1</v>
          </cell>
          <cell r="G4727" t="str">
            <v>COM</v>
          </cell>
          <cell r="H4727" t="str">
            <v>NÃO</v>
          </cell>
          <cell r="I4727" t="n">
            <v>0.58972120476756906</v>
          </cell>
        </row>
        <row r="4728">
          <cell r="A4728" t="n">
            <v>90139976</v>
          </cell>
          <cell r="B4728" t="n">
            <v>20</v>
          </cell>
          <cell r="C4728" t="str">
            <v xml:space="preserve">CARISOPRODOL+DICLOFENACO SÓDICO+PARACETAMOL+CAFEÍNA CX. 15 CP</v>
          </cell>
          <cell r="D4728" t="str">
            <v>TANDRILAX</v>
          </cell>
          <cell r="E4728" t="str">
            <v xml:space="preserve">ACHÉ LABORATÓRIOS FARMACÊUTICO</v>
          </cell>
          <cell r="F4728" t="n">
            <v>1</v>
          </cell>
          <cell r="G4728" t="str">
            <v>COM</v>
          </cell>
          <cell r="H4728" t="str">
            <v>NÃO</v>
          </cell>
          <cell r="I4728" t="n">
            <v>1.0672288165653199</v>
          </cell>
        </row>
        <row r="4729">
          <cell r="A4729" t="n">
            <v>92460747</v>
          </cell>
          <cell r="B4729" t="n">
            <v>20</v>
          </cell>
          <cell r="C4729" t="str">
            <v xml:space="preserve">CARVEDILOL - 3,125MG</v>
          </cell>
          <cell r="D4729" t="str">
            <v xml:space="preserve">ICTUS - 3,125MG</v>
          </cell>
          <cell r="E4729" t="str">
            <v xml:space="preserve">BIOLAB SANUS</v>
          </cell>
          <cell r="F4729" t="n">
            <v>1</v>
          </cell>
          <cell r="G4729" t="str">
            <v>COM</v>
          </cell>
          <cell r="H4729" t="str">
            <v>NÃO</v>
          </cell>
          <cell r="I4729" t="n">
            <v>1.0197650804198224</v>
          </cell>
        </row>
        <row r="4730">
          <cell r="A4730" t="n">
            <v>90232330</v>
          </cell>
          <cell r="B4730" t="n">
            <v>20</v>
          </cell>
          <cell r="C4730" t="str">
            <v xml:space="preserve">CARVEDILOL - 3,125MG</v>
          </cell>
          <cell r="D4730" t="str">
            <v xml:space="preserve">KARVIL - 3,125MG</v>
          </cell>
          <cell r="E4730" t="str">
            <v xml:space="preserve">TORRENT DO BRASIL</v>
          </cell>
          <cell r="F4730" t="n">
            <v>1</v>
          </cell>
          <cell r="G4730" t="str">
            <v>COM</v>
          </cell>
          <cell r="H4730" t="str">
            <v>NÃO</v>
          </cell>
          <cell r="I4730" t="n">
            <v>1.1008167094116967</v>
          </cell>
        </row>
        <row r="4731">
          <cell r="A4731" t="n">
            <v>92460755</v>
          </cell>
          <cell r="B4731" t="n">
            <v>20</v>
          </cell>
          <cell r="C4731" t="str">
            <v xml:space="preserve">CARVEDILOL - 6,25MG</v>
          </cell>
          <cell r="D4731" t="str">
            <v xml:space="preserve">ICTUS - 6,25MG</v>
          </cell>
          <cell r="E4731" t="str">
            <v xml:space="preserve">BIOLAB SANUS</v>
          </cell>
          <cell r="F4731" t="n">
            <v>1</v>
          </cell>
          <cell r="G4731" t="str">
            <v>COM</v>
          </cell>
          <cell r="H4731" t="str">
            <v>NÃO</v>
          </cell>
          <cell r="I4731" t="n">
            <v>1.1331489893857503</v>
          </cell>
        </row>
        <row r="4732">
          <cell r="A4732" t="n">
            <v>90312554</v>
          </cell>
          <cell r="B4732" t="n">
            <v>20</v>
          </cell>
          <cell r="C4732" t="str">
            <v xml:space="preserve">CARVEDILOL 12,5MG CX. 15CP</v>
          </cell>
          <cell r="D4732" t="str">
            <v xml:space="preserve">CARVEDILOL 12,5MG CX. 15CP</v>
          </cell>
          <cell r="E4732" t="str">
            <v xml:space="preserve">NEO QUIMICA</v>
          </cell>
          <cell r="F4732" t="n">
            <v>1</v>
          </cell>
          <cell r="G4732" t="str">
            <v>COM</v>
          </cell>
          <cell r="H4732" t="str">
            <v>NÃO</v>
          </cell>
          <cell r="I4732" t="n">
            <v>1.6997905071798254</v>
          </cell>
        </row>
        <row r="4733">
          <cell r="A4733" t="n">
            <v>92384110</v>
          </cell>
          <cell r="B4733" t="n">
            <v>20</v>
          </cell>
          <cell r="C4733" t="str">
            <v xml:space="preserve">CASCARA SAGRADA + BOLDO - 200ML</v>
          </cell>
          <cell r="D4733" t="str">
            <v xml:space="preserve">EPAREMA - 200ML</v>
          </cell>
          <cell r="E4733" t="str">
            <v xml:space="preserve">NYCOMED PHARMA</v>
          </cell>
          <cell r="F4733" t="n">
            <v>200</v>
          </cell>
          <cell r="G4733" t="str">
            <v>ML</v>
          </cell>
          <cell r="H4733" t="str">
            <v>SIM</v>
          </cell>
          <cell r="I4733" t="n">
            <v>0.18844726645508988</v>
          </cell>
        </row>
        <row r="4734">
          <cell r="A4734" t="n">
            <v>90282000</v>
          </cell>
          <cell r="B4734" t="n">
            <v>20</v>
          </cell>
          <cell r="C4734" t="str">
            <v xml:space="preserve">CASTANHA DA ÍNDIA 170 MG CX. 120 CP. REV.</v>
          </cell>
          <cell r="D4734" t="str">
            <v xml:space="preserve">CASTANHA DA ÍNDIA 170 MG</v>
          </cell>
          <cell r="E4734" t="str">
            <v>MILAN</v>
          </cell>
          <cell r="F4734" t="n">
            <v>1</v>
          </cell>
          <cell r="G4734" t="str">
            <v>COM</v>
          </cell>
          <cell r="H4734" t="str">
            <v>NÃO</v>
          </cell>
          <cell r="I4734" t="n">
            <v>0.43693013576166456</v>
          </cell>
        </row>
        <row r="4735">
          <cell r="A4735" t="n">
            <v>90144767</v>
          </cell>
          <cell r="B4735" t="n">
            <v>20</v>
          </cell>
          <cell r="C4735" t="str">
            <v xml:space="preserve">CEFACLOR 250 MG5 ML SUSP. ORAL FR. VD. AMB. X 80 ML+ SER. DOS.</v>
          </cell>
          <cell r="D4735" t="str">
            <v xml:space="preserve">CEFACLOR 250 MG5 ML SUSP. ORAL FR. VD. AMB. X 80 ML+ SER. DOS.</v>
          </cell>
          <cell r="E4735" t="str">
            <v xml:space="preserve">EMS SA</v>
          </cell>
          <cell r="F4735" t="n">
            <v>80</v>
          </cell>
          <cell r="G4735" t="str">
            <v>ML</v>
          </cell>
          <cell r="H4735" t="str">
            <v>SIM</v>
          </cell>
          <cell r="I4735" t="n">
            <v>0.74300277149778293</v>
          </cell>
        </row>
        <row r="4736">
          <cell r="A4736" t="n">
            <v>90214420</v>
          </cell>
          <cell r="B4736" t="n">
            <v>20</v>
          </cell>
          <cell r="C4736" t="str">
            <v xml:space="preserve">CEFACLOR 250 MG5 ML SUSP.ORAL  FR. VD. X 100 ML+ SER. DOS.</v>
          </cell>
          <cell r="D4736" t="str">
            <v xml:space="preserve">CECLOR 250 MG5 ML SUSP.ORAL  FR. VD. X 100 ML+ SER. DOS.</v>
          </cell>
          <cell r="E4736" t="str">
            <v xml:space="preserve">SIGMA PHARMA</v>
          </cell>
          <cell r="F4736" t="n">
            <v>100</v>
          </cell>
          <cell r="G4736" t="str">
            <v>ML</v>
          </cell>
          <cell r="H4736" t="str">
            <v>SIM</v>
          </cell>
          <cell r="I4736" t="n">
            <v>0.66224675405495048</v>
          </cell>
        </row>
        <row r="4737">
          <cell r="A4737" t="n">
            <v>91313015</v>
          </cell>
          <cell r="B4737" t="n">
            <v>20</v>
          </cell>
          <cell r="C4737" t="str">
            <v xml:space="preserve">CEFADROXIL  - 500MG</v>
          </cell>
          <cell r="D4737" t="str">
            <v xml:space="preserve">CEFAMOX - 500MG</v>
          </cell>
          <cell r="E4737" t="str">
            <v>B-MS</v>
          </cell>
          <cell r="F4737" t="n">
            <v>1</v>
          </cell>
          <cell r="G4737" t="str">
            <v>CAP</v>
          </cell>
          <cell r="H4737" t="str">
            <v>NÃO</v>
          </cell>
          <cell r="I4737" t="n">
            <v>11.094135776302807</v>
          </cell>
        </row>
        <row r="4738">
          <cell r="A4738" t="n">
            <v>91313040</v>
          </cell>
          <cell r="B4738" t="n">
            <v>20</v>
          </cell>
          <cell r="C4738" t="str">
            <v xml:space="preserve">CEFADROXIL - 1GRA</v>
          </cell>
          <cell r="D4738" t="str">
            <v xml:space="preserve">CEFAMOX - 1GRA</v>
          </cell>
          <cell r="E4738" t="str">
            <v>B-MS</v>
          </cell>
          <cell r="F4738" t="n">
            <v>1</v>
          </cell>
          <cell r="G4738" t="str">
            <v>COM</v>
          </cell>
          <cell r="H4738" t="str">
            <v>NÃO</v>
          </cell>
          <cell r="I4738" t="n">
            <v>13.901709977995203</v>
          </cell>
        </row>
        <row r="4739">
          <cell r="A4739" t="n">
            <v>92394620</v>
          </cell>
          <cell r="B4739" t="n">
            <v>20</v>
          </cell>
          <cell r="C4739" t="str">
            <v xml:space="preserve">CEFADROXIL - 500MG</v>
          </cell>
          <cell r="D4739" t="str">
            <v xml:space="preserve">CEFADROXIL - 500MG</v>
          </cell>
          <cell r="E4739" t="str">
            <v>EUROFARMA</v>
          </cell>
          <cell r="F4739" t="n">
            <v>1</v>
          </cell>
          <cell r="G4739" t="str">
            <v>CAP</v>
          </cell>
          <cell r="H4739" t="str">
            <v>NÃO</v>
          </cell>
          <cell r="I4739" t="n">
            <v>4.6079343295945243</v>
          </cell>
        </row>
        <row r="4740">
          <cell r="A4740" t="n">
            <v>90147618</v>
          </cell>
          <cell r="B4740" t="n">
            <v>20</v>
          </cell>
          <cell r="C4740" t="str">
            <v xml:space="preserve">CEFADROXILA - 500MG</v>
          </cell>
          <cell r="D4740" t="str">
            <v xml:space="preserve">CEFADROXILA - 500MG</v>
          </cell>
          <cell r="E4740" t="str">
            <v xml:space="preserve">EMS SA</v>
          </cell>
          <cell r="F4740" t="n">
            <v>1</v>
          </cell>
          <cell r="G4740" t="str">
            <v>CAP</v>
          </cell>
          <cell r="H4740" t="str">
            <v>NÃO</v>
          </cell>
          <cell r="I4740" t="n">
            <v>4.0736810739893619</v>
          </cell>
        </row>
        <row r="4741">
          <cell r="A4741" t="n">
            <v>92456677</v>
          </cell>
          <cell r="B4741" t="n">
            <v>20</v>
          </cell>
          <cell r="C4741" t="str">
            <v xml:space="preserve">CEFADROXILA 250 MG5 ML PÓ SUSP. ORAL FR. VD.X 100 ML+ SER. DOS.</v>
          </cell>
          <cell r="D4741" t="str">
            <v xml:space="preserve">CEFADROXIL 250 MG5 ML PÓ SUSP. ORAL FR. VD.X 100 ML+ SER. DOS.</v>
          </cell>
          <cell r="E4741" t="str">
            <v>EUROFARMA</v>
          </cell>
          <cell r="F4741" t="n">
            <v>100</v>
          </cell>
          <cell r="G4741" t="str">
            <v>ML</v>
          </cell>
          <cell r="H4741" t="str">
            <v>SIM</v>
          </cell>
          <cell r="I4741" t="n">
            <v>0.48460686916648082</v>
          </cell>
        </row>
        <row r="4742">
          <cell r="A4742" t="n">
            <v>90268563</v>
          </cell>
          <cell r="B4742" t="n">
            <v>20</v>
          </cell>
          <cell r="C4742" t="str">
            <v>CEFALEXINA</v>
          </cell>
          <cell r="D4742" t="str">
            <v xml:space="preserve">CEFALEXINA 500  MG CX. 10  CP. REV.</v>
          </cell>
          <cell r="E4742" t="str">
            <v>SANDOZ</v>
          </cell>
          <cell r="F4742" t="n">
            <v>1</v>
          </cell>
          <cell r="G4742" t="str">
            <v>COM</v>
          </cell>
          <cell r="H4742" t="str">
            <v>NÃO</v>
          </cell>
          <cell r="I4742" t="n">
            <v>2.6631841395321816</v>
          </cell>
        </row>
        <row r="4743">
          <cell r="A4743" t="n">
            <v>92253504</v>
          </cell>
          <cell r="B4743" t="n">
            <v>20</v>
          </cell>
          <cell r="C4743" t="str">
            <v xml:space="preserve">CEFALEXINA - 1GRA</v>
          </cell>
          <cell r="D4743" t="str">
            <v xml:space="preserve">KEFLEX - 1GRA</v>
          </cell>
          <cell r="E4743" t="str">
            <v xml:space="preserve">MERCK BAGO</v>
          </cell>
          <cell r="F4743" t="n">
            <v>1</v>
          </cell>
          <cell r="G4743" t="str">
            <v>DRG</v>
          </cell>
          <cell r="H4743" t="str">
            <v>NÃO</v>
          </cell>
          <cell r="I4743" t="n">
            <v>9.5328663676782259</v>
          </cell>
        </row>
        <row r="4744">
          <cell r="A4744" t="n">
            <v>92405452</v>
          </cell>
          <cell r="B4744" t="n">
            <v>20</v>
          </cell>
          <cell r="C4744" t="str">
            <v xml:space="preserve">CEFALEXINA - 250MG</v>
          </cell>
          <cell r="D4744" t="str">
            <v xml:space="preserve">KEFLAXINA - 250MG</v>
          </cell>
          <cell r="E4744" t="str">
            <v>HEXAL</v>
          </cell>
          <cell r="F4744" t="n">
            <v>100</v>
          </cell>
          <cell r="G4744" t="str">
            <v>ML</v>
          </cell>
          <cell r="H4744" t="str">
            <v>SIM</v>
          </cell>
          <cell r="I4744" t="n">
            <v>0.26522571065651368</v>
          </cell>
        </row>
        <row r="4745">
          <cell r="A4745" t="n">
            <v>92259618</v>
          </cell>
          <cell r="B4745" t="n">
            <v>20</v>
          </cell>
          <cell r="C4745" t="str">
            <v xml:space="preserve">CEFALEXINA - 250MG100ML SUSP.</v>
          </cell>
          <cell r="D4745" t="str">
            <v xml:space="preserve">CEFALEXINA - 250MG100ML</v>
          </cell>
          <cell r="E4745" t="str">
            <v>EUROFARMA</v>
          </cell>
          <cell r="F4745" t="n">
            <v>100</v>
          </cell>
          <cell r="G4745" t="str">
            <v>ML</v>
          </cell>
          <cell r="H4745" t="str">
            <v>SIM</v>
          </cell>
          <cell r="I4745" t="n">
            <v>0.35533982705437284</v>
          </cell>
        </row>
        <row r="4746">
          <cell r="A4746" t="n">
            <v>92259413</v>
          </cell>
          <cell r="B4746" t="n">
            <v>20</v>
          </cell>
          <cell r="C4746" t="str">
            <v xml:space="preserve">CEFALEXINA - 500MG</v>
          </cell>
          <cell r="D4746" t="str">
            <v xml:space="preserve">PRIMACEF - 500MG</v>
          </cell>
          <cell r="E4746" t="str">
            <v>BERGAMO</v>
          </cell>
          <cell r="F4746" t="n">
            <v>1</v>
          </cell>
          <cell r="G4746" t="str">
            <v>COM</v>
          </cell>
          <cell r="H4746" t="str">
            <v>NÃO</v>
          </cell>
          <cell r="I4746" t="n">
            <v>4.2309552106941926</v>
          </cell>
        </row>
        <row r="4747">
          <cell r="A4747" t="n">
            <v>90623045</v>
          </cell>
          <cell r="B4747" t="n">
            <v>20</v>
          </cell>
          <cell r="C4747" t="str">
            <v xml:space="preserve">CEFALEXINA - 500MG</v>
          </cell>
          <cell r="D4747" t="str">
            <v xml:space="preserve">CEFALEXINA - 500MG</v>
          </cell>
          <cell r="E4747" t="str">
            <v>RANBAXY</v>
          </cell>
          <cell r="F4747" t="n">
            <v>1</v>
          </cell>
          <cell r="G4747" t="str">
            <v>COM</v>
          </cell>
          <cell r="H4747" t="str">
            <v>NÃO</v>
          </cell>
          <cell r="I4747" t="n">
            <v>2.2491579232416345</v>
          </cell>
        </row>
        <row r="4748">
          <cell r="A4748" t="n">
            <v>90623037</v>
          </cell>
          <cell r="B4748" t="n">
            <v>20</v>
          </cell>
          <cell r="C4748" t="str">
            <v xml:space="preserve">CEFALEXINA - 500MG</v>
          </cell>
          <cell r="D4748" t="str">
            <v xml:space="preserve">CEFALEXINA - 500MG</v>
          </cell>
          <cell r="E4748" t="str">
            <v xml:space="preserve">EMS SA</v>
          </cell>
          <cell r="F4748" t="n">
            <v>1</v>
          </cell>
          <cell r="G4748" t="str">
            <v>COM</v>
          </cell>
          <cell r="H4748" t="str">
            <v>NÃO</v>
          </cell>
          <cell r="I4748" t="n">
            <v>2.571356688544872</v>
          </cell>
        </row>
        <row r="4749">
          <cell r="A4749" t="n">
            <v>90234863</v>
          </cell>
          <cell r="B4749" t="n">
            <v>20</v>
          </cell>
          <cell r="C4749" t="str">
            <v xml:space="preserve">CEFALEXINA - 500MG</v>
          </cell>
          <cell r="D4749" t="str">
            <v xml:space="preserve">CEFALEXINA - 500MG</v>
          </cell>
          <cell r="E4749" t="str">
            <v xml:space="preserve">MEPHA- RATIOPHARM</v>
          </cell>
          <cell r="F4749" t="n">
            <v>1</v>
          </cell>
          <cell r="G4749" t="str">
            <v>COM</v>
          </cell>
          <cell r="H4749" t="str">
            <v>NÃO</v>
          </cell>
          <cell r="I4749" t="n">
            <v>2.5206441358213105</v>
          </cell>
        </row>
        <row r="4750">
          <cell r="A4750" t="n">
            <v>90252365</v>
          </cell>
          <cell r="B4750" t="n">
            <v>20</v>
          </cell>
          <cell r="C4750" t="str">
            <v xml:space="preserve">CEFALEXINA - 500MG</v>
          </cell>
          <cell r="D4750" t="str">
            <v xml:space="preserve">CEFALEXINA - 500MG</v>
          </cell>
          <cell r="E4750" t="str">
            <v xml:space="preserve">ASPEN PHARMA</v>
          </cell>
          <cell r="F4750" t="n">
            <v>1</v>
          </cell>
          <cell r="G4750" t="str">
            <v>CAP</v>
          </cell>
          <cell r="H4750" t="str">
            <v>NÃO</v>
          </cell>
          <cell r="I4750" t="n">
            <v>1.2597506680101764</v>
          </cell>
        </row>
        <row r="4751">
          <cell r="A4751" t="n">
            <v>90263243</v>
          </cell>
          <cell r="B4751" t="n">
            <v>20</v>
          </cell>
          <cell r="C4751" t="str">
            <v xml:space="preserve">CEFALEXINA - 500MG5 ML SUSP. ORAL FR. VD. X 100 ML + DOSADOR</v>
          </cell>
          <cell r="D4751" t="str">
            <v xml:space="preserve">CEFALEXINA - 500MG5 ML SUSP. ORAL FR. VD. X 100 ML + DOSADOR</v>
          </cell>
          <cell r="E4751" t="str">
            <v>ABL</v>
          </cell>
          <cell r="F4751" t="n">
            <v>100</v>
          </cell>
          <cell r="G4751" t="str">
            <v>ML</v>
          </cell>
          <cell r="H4751" t="str">
            <v>SIM</v>
          </cell>
          <cell r="I4751" t="n">
            <v>0.50252604388023969</v>
          </cell>
        </row>
        <row r="4752">
          <cell r="A4752" t="n">
            <v>92466494</v>
          </cell>
          <cell r="B4752" t="n">
            <v>20</v>
          </cell>
          <cell r="C4752" t="str">
            <v xml:space="preserve">CEFALEXINA - 50MG + DOS. SUSP.</v>
          </cell>
          <cell r="D4752" t="str">
            <v xml:space="preserve">CEFALEXINA - 50MG + DOS. SUSP.</v>
          </cell>
          <cell r="E4752" t="str">
            <v>MEDLEY</v>
          </cell>
          <cell r="F4752" t="n">
            <v>100</v>
          </cell>
          <cell r="G4752" t="str">
            <v>ML</v>
          </cell>
          <cell r="H4752" t="str">
            <v>SIM</v>
          </cell>
          <cell r="I4752" t="n">
            <v>0.35533715476083927</v>
          </cell>
        </row>
        <row r="4753">
          <cell r="A4753" t="n">
            <v>92259383</v>
          </cell>
          <cell r="B4753" t="n">
            <v>20</v>
          </cell>
          <cell r="C4753" t="str">
            <v xml:space="preserve">CEFALEXINA 500 MG CX. 8 DRG.</v>
          </cell>
          <cell r="D4753" t="str">
            <v xml:space="preserve">CEFANAL 500 MG CX. 8 DRG.</v>
          </cell>
          <cell r="E4753" t="str">
            <v>BUNKER</v>
          </cell>
          <cell r="F4753" t="n">
            <v>1</v>
          </cell>
          <cell r="G4753" t="str">
            <v>COM</v>
          </cell>
          <cell r="H4753" t="str">
            <v>NÃO</v>
          </cell>
          <cell r="I4753" t="n">
            <v>4.676318917083055</v>
          </cell>
        </row>
        <row r="4754">
          <cell r="A4754" t="n">
            <v>92463991</v>
          </cell>
          <cell r="B4754" t="n">
            <v>20</v>
          </cell>
          <cell r="C4754" t="str">
            <v xml:space="preserve">CEFALEXINA MONOIDRATADA - 500MG</v>
          </cell>
          <cell r="D4754" t="str">
            <v xml:space="preserve">KEFORAL - 500MG</v>
          </cell>
          <cell r="E4754" t="str">
            <v>ABL</v>
          </cell>
          <cell r="F4754" t="n">
            <v>1</v>
          </cell>
          <cell r="G4754" t="str">
            <v>CAP</v>
          </cell>
          <cell r="H4754" t="str">
            <v>NÃO</v>
          </cell>
          <cell r="I4754" t="n">
            <v>3.4404580046550501</v>
          </cell>
        </row>
        <row r="4755">
          <cell r="A4755" t="n">
            <v>90302079</v>
          </cell>
          <cell r="B4755" t="n">
            <v>20</v>
          </cell>
          <cell r="C4755" t="str">
            <v xml:space="preserve">CEFALOTINA SODICA - 1GRA</v>
          </cell>
          <cell r="D4755" t="str">
            <v xml:space="preserve">KEFALOTIN 1 G CX. 50 FR.</v>
          </cell>
          <cell r="E4755" t="str">
            <v>BIOCHIMICO</v>
          </cell>
          <cell r="F4755" t="n">
            <v>1</v>
          </cell>
          <cell r="G4755" t="str">
            <v>FA</v>
          </cell>
          <cell r="H4755" t="str">
            <v>NÃO</v>
          </cell>
          <cell r="I4755" t="n">
            <v>5.3179238565352422</v>
          </cell>
        </row>
        <row r="4756">
          <cell r="A4756" t="n">
            <v>90236009</v>
          </cell>
          <cell r="B4756" t="n">
            <v>20</v>
          </cell>
          <cell r="C4756" t="str">
            <v xml:space="preserve">CEFALOTINA SÓDICA 1 G PÓ  SOL. INJ. CX. 50 FA  VD. +  50  DIL. X 5 ML</v>
          </cell>
          <cell r="D4756" t="str">
            <v xml:space="preserve">CEFALOTINA SÓDICA 1 G PÓ  SOL. INJ. CX. 50 FA  VD. +  50  DIL. X 5 ML</v>
          </cell>
          <cell r="E4756" t="str">
            <v>AUROBINDO</v>
          </cell>
          <cell r="F4756" t="n">
            <v>1</v>
          </cell>
          <cell r="G4756" t="str">
            <v>FA</v>
          </cell>
          <cell r="H4756" t="str">
            <v>NÃO</v>
          </cell>
          <cell r="I4756" t="n">
            <v>5.6341745665357754</v>
          </cell>
        </row>
        <row r="4757">
          <cell r="A4757" t="n">
            <v>92394833</v>
          </cell>
          <cell r="B4757" t="n">
            <v>20</v>
          </cell>
          <cell r="C4757" t="str">
            <v xml:space="preserve">CEFOTAXIMA - 1GRA  4ML</v>
          </cell>
          <cell r="D4757" t="str">
            <v xml:space="preserve">CEFORAN - 1GRA  4ML</v>
          </cell>
          <cell r="E4757" t="str">
            <v xml:space="preserve">UNIAO QUIMICA</v>
          </cell>
          <cell r="F4757" t="n">
            <v>1</v>
          </cell>
          <cell r="G4757" t="str">
            <v>FA</v>
          </cell>
          <cell r="H4757" t="str">
            <v>NÃO</v>
          </cell>
          <cell r="I4757" t="n">
            <v>45.156698658499295</v>
          </cell>
        </row>
        <row r="4758">
          <cell r="A4758" t="n">
            <v>90236335</v>
          </cell>
          <cell r="B4758" t="n">
            <v>20</v>
          </cell>
          <cell r="C4758" t="str">
            <v xml:space="preserve">CEFOTAXIMA SÓDICA</v>
          </cell>
          <cell r="D4758" t="str">
            <v xml:space="preserve">CEFOTAXIMA SÓDICA 1 G PÓ SOL. INJ. CX. 25 FA + 25 DIL. X 10 ML</v>
          </cell>
          <cell r="E4758" t="str">
            <v>AUROBINDO</v>
          </cell>
          <cell r="F4758" t="n">
            <v>1</v>
          </cell>
          <cell r="G4758" t="str">
            <v>FA</v>
          </cell>
          <cell r="H4758" t="str">
            <v>NÃO</v>
          </cell>
          <cell r="I4758" t="n">
            <v>32.243944827983491</v>
          </cell>
        </row>
        <row r="4759">
          <cell r="A4759" t="n">
            <v>90236327</v>
          </cell>
          <cell r="B4759" t="n">
            <v>20</v>
          </cell>
          <cell r="C4759" t="str">
            <v xml:space="preserve">CEFOTAXIMA SÓDICA</v>
          </cell>
          <cell r="D4759" t="str">
            <v xml:space="preserve">CEFOTAXIMA SÓDICA 500 MG PÓ SOL. INJ. 25 FA + DIL. X 5 ML</v>
          </cell>
          <cell r="E4759" t="str">
            <v>AUROBINDO</v>
          </cell>
          <cell r="F4759" t="n">
            <v>1</v>
          </cell>
          <cell r="G4759" t="str">
            <v>FA</v>
          </cell>
          <cell r="H4759" t="str">
            <v>NÃO</v>
          </cell>
          <cell r="I4759" t="n">
            <v>17.939880282631762</v>
          </cell>
        </row>
        <row r="4760">
          <cell r="A4760" t="n">
            <v>90219481</v>
          </cell>
          <cell r="B4760" t="n">
            <v>20</v>
          </cell>
          <cell r="C4760" t="str">
            <v xml:space="preserve">CEFOTAXIMA SÓDICA 250 MGML PÓ SOL. INJ. FA.+ DIL.X 4 ML</v>
          </cell>
          <cell r="D4760" t="str">
            <v xml:space="preserve">CLAFORAN 250 MGML PÓ SOL. INJ. FA.+ DIL.X 4 ML</v>
          </cell>
          <cell r="E4760" t="str">
            <v>SANOFI-AVENTIS</v>
          </cell>
          <cell r="F4760" t="n">
            <v>1</v>
          </cell>
          <cell r="G4760" t="str">
            <v>FA</v>
          </cell>
          <cell r="H4760" t="str">
            <v>NÃO</v>
          </cell>
          <cell r="I4760" t="n">
            <v>84.492381978162555</v>
          </cell>
        </row>
        <row r="4761">
          <cell r="A4761" t="n">
            <v>92440878</v>
          </cell>
          <cell r="B4761" t="n">
            <v>20</v>
          </cell>
          <cell r="C4761" t="str">
            <v xml:space="preserve">CEFOXITINA - 1GRA + DILUENTE</v>
          </cell>
          <cell r="D4761" t="str">
            <v xml:space="preserve">GAMACEF - 1GRA + DILUENTE</v>
          </cell>
          <cell r="E4761" t="str">
            <v>BERGAMO</v>
          </cell>
          <cell r="F4761" t="n">
            <v>1</v>
          </cell>
          <cell r="G4761" t="str">
            <v>FA</v>
          </cell>
          <cell r="H4761" t="str">
            <v>NÃO</v>
          </cell>
          <cell r="I4761" t="n">
            <v>32.978271629640737</v>
          </cell>
        </row>
        <row r="4762">
          <cell r="A4762" t="n">
            <v>90248805</v>
          </cell>
          <cell r="B4762" t="n">
            <v>20</v>
          </cell>
          <cell r="C4762" t="str">
            <v xml:space="preserve">CEFOXITINA SÓDICA 1 G PÓ INJ. FA VD. + AMP. DIL. X 10 ML</v>
          </cell>
          <cell r="D4762" t="str">
            <v xml:space="preserve">CEFOXITINA SÓDICA 1 G PÓ INJ. FA VD. + AMP. DIL. X 10 ML</v>
          </cell>
          <cell r="E4762" t="str">
            <v>NOVAFARMA</v>
          </cell>
          <cell r="F4762" t="n">
            <v>1</v>
          </cell>
          <cell r="G4762" t="str">
            <v>FA</v>
          </cell>
          <cell r="H4762" t="str">
            <v>NÃO</v>
          </cell>
          <cell r="I4762" t="n">
            <v>26.024625574862206</v>
          </cell>
        </row>
        <row r="4763">
          <cell r="A4763" t="n">
            <v>92469558</v>
          </cell>
          <cell r="B4763" t="n">
            <v>20</v>
          </cell>
          <cell r="C4763" t="str">
            <v xml:space="preserve">CEFOXITINA SÓDICA 1 G PÓ SOL. INJ CX. 25 FA + AMP. DIL.X 10 ML</v>
          </cell>
          <cell r="D4763" t="str">
            <v xml:space="preserve">KEFOX 1 G PÓ SOL. INJ CX. 25 FA + AMP. DIL.X 10 ML</v>
          </cell>
          <cell r="E4763" t="str">
            <v>ABL</v>
          </cell>
          <cell r="F4763" t="n">
            <v>1</v>
          </cell>
          <cell r="G4763" t="str">
            <v>FA</v>
          </cell>
          <cell r="H4763" t="str">
            <v>NÃO</v>
          </cell>
          <cell r="I4763" t="n">
            <v>39.089538823180163</v>
          </cell>
        </row>
        <row r="4764">
          <cell r="A4764" t="n">
            <v>90298667</v>
          </cell>
          <cell r="B4764" t="n">
            <v>20</v>
          </cell>
          <cell r="C4764" t="str">
            <v xml:space="preserve">CEFTAROLINA FOSAMILA</v>
          </cell>
          <cell r="D4764" t="str">
            <v xml:space="preserve">ZINFORO 600 MG PO SOL INFUS CT 10 FA VD TRANS</v>
          </cell>
          <cell r="E4764" t="str">
            <v xml:space="preserve">ASTRAZENECA DO BRASIL LTDA</v>
          </cell>
          <cell r="F4764" t="n">
            <v>1</v>
          </cell>
          <cell r="G4764" t="str">
            <v>FA</v>
          </cell>
          <cell r="H4764" t="str">
            <v>NÃO</v>
          </cell>
          <cell r="I4764" t="n">
            <v>264.5954597890609</v>
          </cell>
        </row>
        <row r="4765">
          <cell r="A4765" t="n">
            <v>90222903</v>
          </cell>
          <cell r="B4765" t="n">
            <v>20</v>
          </cell>
          <cell r="C4765" t="str">
            <v>CEFTAZIDIMA</v>
          </cell>
          <cell r="D4765" t="str">
            <v xml:space="preserve">BETAZIDIM 1 G PÓ SOL. INJ. CX. 50 FA</v>
          </cell>
          <cell r="E4765" t="str">
            <v xml:space="preserve">ASPEN PHARMA</v>
          </cell>
          <cell r="F4765" t="n">
            <v>1</v>
          </cell>
          <cell r="G4765" t="str">
            <v>FA</v>
          </cell>
          <cell r="H4765" t="str">
            <v>NÃO</v>
          </cell>
          <cell r="I4765" t="n">
            <v>31.721956519940132</v>
          </cell>
        </row>
        <row r="4766">
          <cell r="A4766" t="n">
            <v>92396658</v>
          </cell>
          <cell r="B4766" t="n">
            <v>20</v>
          </cell>
          <cell r="C4766" t="str">
            <v xml:space="preserve">CEFTAZIDIMA - 1GRA</v>
          </cell>
          <cell r="D4766" t="str">
            <v xml:space="preserve">CETAZ IM  IV 1GRA  10ML</v>
          </cell>
          <cell r="E4766" t="str">
            <v xml:space="preserve">UNIAO QUIMICA</v>
          </cell>
          <cell r="F4766" t="n">
            <v>1</v>
          </cell>
          <cell r="G4766" t="str">
            <v>FA</v>
          </cell>
          <cell r="H4766" t="str">
            <v>NÃO</v>
          </cell>
          <cell r="I4766" t="n">
            <v>42.303988071663312</v>
          </cell>
        </row>
        <row r="4767">
          <cell r="A4767" t="n">
            <v>90236165</v>
          </cell>
          <cell r="B4767" t="n">
            <v>20</v>
          </cell>
          <cell r="C4767" t="str">
            <v xml:space="preserve">CEFTAZIDIMA 1 G PÓ SOL. INJ. FA + DIL. X 10 ML</v>
          </cell>
          <cell r="D4767" t="str">
            <v xml:space="preserve">CEFTAZIDIMA 1 G PÓ SOL. INJ. FA + DIL. X 10 ML</v>
          </cell>
          <cell r="E4767" t="str">
            <v>AUROBINDO</v>
          </cell>
          <cell r="F4767" t="n">
            <v>1</v>
          </cell>
          <cell r="G4767" t="str">
            <v>FA</v>
          </cell>
          <cell r="H4767" t="str">
            <v>NÃO</v>
          </cell>
          <cell r="I4767" t="n">
            <v>31.064098178410763</v>
          </cell>
        </row>
        <row r="4768">
          <cell r="A4768" t="n">
            <v>90301978</v>
          </cell>
          <cell r="B4768" t="n">
            <v>20</v>
          </cell>
          <cell r="C4768" t="str">
            <v xml:space="preserve">CEFTRIAXONA SÓDICA 1 G PÓ INJ. CX. 1 FA. + AMP. DIL. X 10 ML</v>
          </cell>
          <cell r="D4768" t="str">
            <v xml:space="preserve">AMPLOSPEC 1 G PÓ INJ. CX. 1 FA. + AMP. DIL. X 10 ML</v>
          </cell>
          <cell r="E4768" t="str">
            <v>BIOCHIMICO</v>
          </cell>
          <cell r="F4768" t="n">
            <v>1</v>
          </cell>
          <cell r="G4768" t="str">
            <v>FA</v>
          </cell>
          <cell r="H4768" t="str">
            <v>NÃO</v>
          </cell>
          <cell r="I4768" t="n">
            <v>9.3924435732197384</v>
          </cell>
        </row>
        <row r="4769">
          <cell r="A4769" t="n">
            <v>90236394</v>
          </cell>
          <cell r="B4769" t="n">
            <v>20</v>
          </cell>
          <cell r="C4769" t="str">
            <v xml:space="preserve">CEFTRIAXONA SÓDICA 1 G PÓ SOL. INJ. CX. 25 FA + DIL. X 10 ML</v>
          </cell>
          <cell r="D4769" t="str">
            <v xml:space="preserve">CEFTRIAXONA SÓDICA 1 G PÓ SOL. INJ. CX. 25 FA + DIL. X 10 ML</v>
          </cell>
          <cell r="E4769" t="str">
            <v>AUROBINDO</v>
          </cell>
          <cell r="F4769" t="n">
            <v>1</v>
          </cell>
          <cell r="G4769" t="str">
            <v>FA</v>
          </cell>
          <cell r="H4769" t="str">
            <v>NÃO</v>
          </cell>
          <cell r="I4769" t="n">
            <v>25.68351975148175</v>
          </cell>
        </row>
        <row r="4770">
          <cell r="A4770" t="n">
            <v>92395619</v>
          </cell>
          <cell r="B4770" t="n">
            <v>20</v>
          </cell>
          <cell r="C4770" t="str">
            <v xml:space="preserve">CEFTRIAXONA SÓDICA 500 MG IM PÓ SOL. INJ. FA + DIL. X 2 ML</v>
          </cell>
          <cell r="D4770" t="str">
            <v xml:space="preserve">CEFTRIAXONA 500 MG IM PÓ SOL. INJ. FA + DIL. X 2 ML</v>
          </cell>
          <cell r="E4770" t="str">
            <v>EUROFARMA</v>
          </cell>
          <cell r="F4770" t="n">
            <v>1</v>
          </cell>
          <cell r="G4770" t="str">
            <v>FA</v>
          </cell>
          <cell r="H4770" t="str">
            <v>NÃO</v>
          </cell>
          <cell r="I4770" t="n">
            <v>18.032705056268</v>
          </cell>
        </row>
        <row r="4771">
          <cell r="A4771" t="n">
            <v>90260228</v>
          </cell>
          <cell r="B4771" t="n">
            <v>20</v>
          </cell>
          <cell r="C4771" t="str">
            <v xml:space="preserve">CEFTRIAXONA SÓDICA 500 MG IV PÓ INJ. CX. 50 FA</v>
          </cell>
          <cell r="D4771" t="str">
            <v xml:space="preserve">TRIAXON 500 MG IV PÓ INJ. CX. 50 FA</v>
          </cell>
          <cell r="E4771" t="str">
            <v xml:space="preserve">TEUTO BRAS.</v>
          </cell>
          <cell r="F4771" t="n">
            <v>1</v>
          </cell>
          <cell r="G4771" t="str">
            <v>FA</v>
          </cell>
          <cell r="H4771" t="str">
            <v>NÃO</v>
          </cell>
          <cell r="I4771" t="n">
            <v>24.60545791946085</v>
          </cell>
        </row>
        <row r="4772">
          <cell r="A4772" t="n">
            <v>90260210</v>
          </cell>
          <cell r="B4772" t="n">
            <v>20</v>
          </cell>
          <cell r="C4772" t="str">
            <v xml:space="preserve">CEFTRIAXONA SÓDICA 500 MG IV PÓ INJ. FA + DIL.</v>
          </cell>
          <cell r="D4772" t="str">
            <v xml:space="preserve">TRIAXON 500 MG IV PÓ INJ. FA + DIL.</v>
          </cell>
          <cell r="E4772" t="str">
            <v xml:space="preserve">TEUTO BRAS.</v>
          </cell>
          <cell r="F4772" t="n">
            <v>1</v>
          </cell>
          <cell r="G4772" t="str">
            <v>FA</v>
          </cell>
          <cell r="H4772" t="str">
            <v>NÃO</v>
          </cell>
          <cell r="I4772" t="n">
            <v>24.589015238201501</v>
          </cell>
        </row>
        <row r="4773">
          <cell r="A4773" t="n">
            <v>92421911</v>
          </cell>
          <cell r="B4773" t="n">
            <v>20</v>
          </cell>
          <cell r="C4773" t="str">
            <v xml:space="preserve">CEFTRIAXONA SODICA IM - 250MG  2ML</v>
          </cell>
          <cell r="D4773" t="str">
            <v xml:space="preserve">ROCEFIN IM - 250MG  2ML</v>
          </cell>
          <cell r="E4773" t="str">
            <v>ROCHE</v>
          </cell>
          <cell r="F4773" t="n">
            <v>1</v>
          </cell>
          <cell r="G4773" t="str">
            <v>FA</v>
          </cell>
          <cell r="H4773" t="str">
            <v>NÃO</v>
          </cell>
          <cell r="I4773" t="n">
            <v>46.221483795378944</v>
          </cell>
        </row>
        <row r="4774">
          <cell r="A4774" t="n">
            <v>90236564</v>
          </cell>
          <cell r="B4774" t="n">
            <v>20</v>
          </cell>
          <cell r="C4774" t="str">
            <v xml:space="preserve">CEFUROXIMA SÓDICA</v>
          </cell>
          <cell r="D4774" t="str">
            <v xml:space="preserve">CEFUROXIMA 750 MG PÓ SOL. INJ. CX. 25 FA+ 25 AMP. DIL. X 6 ML</v>
          </cell>
          <cell r="E4774" t="str">
            <v>AUROBINDO</v>
          </cell>
          <cell r="F4774" t="n">
            <v>1</v>
          </cell>
          <cell r="G4774" t="str">
            <v>FA</v>
          </cell>
          <cell r="H4774" t="str">
            <v>NÃO</v>
          </cell>
          <cell r="I4774" t="n">
            <v>29.954324999073666</v>
          </cell>
        </row>
        <row r="4775">
          <cell r="A4775" t="n">
            <v>90243714</v>
          </cell>
          <cell r="B4775" t="n">
            <v>20</v>
          </cell>
          <cell r="C4775" t="str">
            <v>CETOCONAZOL</v>
          </cell>
          <cell r="D4775" t="str">
            <v xml:space="preserve">CETOCONAZOL 200  MG CX. 10  CP.</v>
          </cell>
          <cell r="E4775" t="str">
            <v xml:space="preserve">EUROGENUS - LEGRAND</v>
          </cell>
          <cell r="F4775" t="n">
            <v>1</v>
          </cell>
          <cell r="G4775" t="str">
            <v>COM</v>
          </cell>
          <cell r="H4775" t="str">
            <v>NÃO</v>
          </cell>
          <cell r="I4775" t="n">
            <v>2.2500128424206376</v>
          </cell>
        </row>
        <row r="4776">
          <cell r="A4776" t="n">
            <v>90144643</v>
          </cell>
          <cell r="B4776" t="n">
            <v>20</v>
          </cell>
          <cell r="C4776" t="str">
            <v>CETOCONAZOL</v>
          </cell>
          <cell r="D4776" t="str">
            <v xml:space="preserve">CETOCONAZOL 200  MG CX. 60  CP.</v>
          </cell>
          <cell r="E4776" t="str">
            <v xml:space="preserve">EMS SA</v>
          </cell>
          <cell r="F4776" t="n">
            <v>1</v>
          </cell>
          <cell r="G4776" t="str">
            <v>COM</v>
          </cell>
          <cell r="H4776" t="str">
            <v>NÃO</v>
          </cell>
          <cell r="I4776" t="n">
            <v>2.5576175389850393</v>
          </cell>
        </row>
        <row r="4777">
          <cell r="A4777" t="n">
            <v>92254420</v>
          </cell>
          <cell r="B4777" t="n">
            <v>20</v>
          </cell>
          <cell r="C4777" t="str">
            <v xml:space="preserve">CETOCONAZOL - 200MG</v>
          </cell>
          <cell r="D4777" t="str">
            <v xml:space="preserve">NIZORAL - 200MG</v>
          </cell>
          <cell r="E4777" t="str">
            <v>JANSSEN-CILAG</v>
          </cell>
          <cell r="F4777" t="n">
            <v>1</v>
          </cell>
          <cell r="G4777" t="str">
            <v>COM</v>
          </cell>
          <cell r="H4777" t="str">
            <v>NÃO</v>
          </cell>
          <cell r="I4777" t="n">
            <v>3.7880628202516839</v>
          </cell>
        </row>
        <row r="4778">
          <cell r="A4778" t="n">
            <v>92397425</v>
          </cell>
          <cell r="B4778" t="n">
            <v>20</v>
          </cell>
          <cell r="C4778" t="str">
            <v xml:space="preserve">CETOCONAZOL - 20MG30GRA CREME</v>
          </cell>
          <cell r="D4778" t="str">
            <v xml:space="preserve">CETOCONAZOL - 20MG30GRA</v>
          </cell>
          <cell r="E4778" t="str">
            <v>CRISTALIA</v>
          </cell>
          <cell r="F4778" t="n">
            <v>30</v>
          </cell>
          <cell r="G4778" t="str">
            <v>G</v>
          </cell>
          <cell r="H4778" t="str">
            <v>SIM</v>
          </cell>
          <cell r="I4778" t="n">
            <v>0.71223428105401476</v>
          </cell>
        </row>
        <row r="4779">
          <cell r="A4779" t="n">
            <v>92261930</v>
          </cell>
          <cell r="B4779" t="n">
            <v>20</v>
          </cell>
          <cell r="C4779" t="str">
            <v xml:space="preserve">CETOCONAZOL + BETAMETASONA + SULFATO DE NEOMICINA - 30GRA POMADA</v>
          </cell>
          <cell r="D4779" t="str">
            <v xml:space="preserve">NOVACORT - 30GRA POMADA</v>
          </cell>
          <cell r="E4779" t="str">
            <v xml:space="preserve">ACHÉ LABORATÓRIOS FARMACÊUTICO</v>
          </cell>
          <cell r="F4779" t="n">
            <v>30</v>
          </cell>
          <cell r="G4779" t="str">
            <v>G</v>
          </cell>
          <cell r="H4779" t="str">
            <v>SIM</v>
          </cell>
          <cell r="I4779" t="n">
            <v>0.78519694356287451</v>
          </cell>
        </row>
        <row r="4780">
          <cell r="A4780" t="n">
            <v>92457231</v>
          </cell>
          <cell r="B4780" t="n">
            <v>20</v>
          </cell>
          <cell r="C4780" t="str">
            <v xml:space="preserve">CETOCONAZOL + DIPROPIONATO DE BETAMETASONA - 10GRA CREME</v>
          </cell>
          <cell r="D4780" t="str">
            <v xml:space="preserve">TROK - 10GRA CREME</v>
          </cell>
          <cell r="E4780" t="str">
            <v>EUROFARMA</v>
          </cell>
          <cell r="F4780" t="n">
            <v>10</v>
          </cell>
          <cell r="G4780" t="str">
            <v>G</v>
          </cell>
          <cell r="H4780" t="str">
            <v>SIM</v>
          </cell>
          <cell r="I4780" t="n">
            <v>1.1769617670054839</v>
          </cell>
        </row>
        <row r="4781">
          <cell r="A4781" t="n">
            <v>90284143</v>
          </cell>
          <cell r="B4781" t="n">
            <v>20</v>
          </cell>
          <cell r="C4781" t="str">
            <v xml:space="preserve">CETOCONAZOL 200 MG CX. 30 CP.</v>
          </cell>
          <cell r="D4781" t="str">
            <v xml:space="preserve">CETOCONAZOL 200 MG CX. 30 CP.</v>
          </cell>
          <cell r="E4781" t="str">
            <v xml:space="preserve">PRATI DONADUZZI</v>
          </cell>
          <cell r="F4781" t="n">
            <v>1</v>
          </cell>
          <cell r="G4781" t="str">
            <v>COM</v>
          </cell>
          <cell r="H4781" t="str">
            <v>NÃO</v>
          </cell>
          <cell r="I4781" t="n">
            <v>1.58645088698755</v>
          </cell>
        </row>
        <row r="4782">
          <cell r="A4782" t="n">
            <v>90284275</v>
          </cell>
          <cell r="B4782" t="n">
            <v>20</v>
          </cell>
          <cell r="C4782" t="str">
            <v xml:space="preserve">CETOPROFENO - 100MG</v>
          </cell>
          <cell r="D4782" t="str">
            <v xml:space="preserve">CETOPROFENO - 100MG</v>
          </cell>
          <cell r="E4782" t="str">
            <v>SANOFI-AVENTIS</v>
          </cell>
          <cell r="F4782" t="n">
            <v>1</v>
          </cell>
          <cell r="G4782" t="str">
            <v>COM</v>
          </cell>
          <cell r="H4782" t="str">
            <v>NÃO</v>
          </cell>
          <cell r="I4782" t="n">
            <v>1.1328772780184118</v>
          </cell>
        </row>
        <row r="4783">
          <cell r="A4783" t="n">
            <v>90284259</v>
          </cell>
          <cell r="B4783" t="n">
            <v>20</v>
          </cell>
          <cell r="C4783" t="str">
            <v xml:space="preserve">CETOPROFENO - 100MG</v>
          </cell>
          <cell r="D4783" t="str">
            <v xml:space="preserve">CETOPROFENO - 100MG</v>
          </cell>
          <cell r="E4783" t="str">
            <v>RANBAXY</v>
          </cell>
          <cell r="F4783" t="n">
            <v>1</v>
          </cell>
          <cell r="G4783" t="str">
            <v>COM</v>
          </cell>
          <cell r="H4783" t="str">
            <v>NÃO</v>
          </cell>
          <cell r="I4783" t="n">
            <v>1.0683947598753292</v>
          </cell>
        </row>
        <row r="4784">
          <cell r="A4784" t="n">
            <v>92458378</v>
          </cell>
          <cell r="B4784" t="n">
            <v>20</v>
          </cell>
          <cell r="C4784" t="str">
            <v xml:space="preserve">CETOPROFENO - 30GRA GEL</v>
          </cell>
          <cell r="D4784" t="str">
            <v xml:space="preserve">CETOPROFENO - 30GRA</v>
          </cell>
          <cell r="E4784" t="str">
            <v>MEDLEY</v>
          </cell>
          <cell r="F4784" t="n">
            <v>30</v>
          </cell>
          <cell r="G4784" t="str">
            <v>G</v>
          </cell>
          <cell r="H4784" t="str">
            <v>SIM</v>
          </cell>
          <cell r="I4784" t="n">
            <v>0.56657297872176537</v>
          </cell>
        </row>
        <row r="4785">
          <cell r="A4785" t="n">
            <v>90209591</v>
          </cell>
          <cell r="B4785" t="n">
            <v>20</v>
          </cell>
          <cell r="C4785" t="str">
            <v xml:space="preserve">CETOPROFENO - 50MG</v>
          </cell>
          <cell r="D4785" t="str">
            <v xml:space="preserve">CEPROFEN - 50MG</v>
          </cell>
          <cell r="E4785" t="str">
            <v xml:space="preserve">NEO QUIMICA</v>
          </cell>
          <cell r="F4785" t="n">
            <v>1</v>
          </cell>
          <cell r="G4785" t="str">
            <v>CAP</v>
          </cell>
          <cell r="H4785" t="str">
            <v>NÃO</v>
          </cell>
          <cell r="I4785" t="n">
            <v>1.0198743043078951</v>
          </cell>
        </row>
        <row r="4786">
          <cell r="A4786" t="n">
            <v>90175522</v>
          </cell>
          <cell r="B4786" t="n">
            <v>20</v>
          </cell>
          <cell r="C4786" t="str">
            <v xml:space="preserve">CETOPROFENO - 50MG</v>
          </cell>
          <cell r="D4786" t="str">
            <v xml:space="preserve">FLAMADOR - 50MG</v>
          </cell>
          <cell r="E4786" t="str">
            <v>LEGRAND</v>
          </cell>
          <cell r="F4786" t="n">
            <v>1</v>
          </cell>
          <cell r="G4786" t="str">
            <v>CAP</v>
          </cell>
          <cell r="H4786" t="str">
            <v>NÃO</v>
          </cell>
          <cell r="I4786" t="n">
            <v>1.0522489716032466</v>
          </cell>
        </row>
        <row r="4787">
          <cell r="A4787" t="n">
            <v>92460780</v>
          </cell>
          <cell r="B4787" t="n">
            <v>20</v>
          </cell>
          <cell r="C4787" t="str">
            <v xml:space="preserve">CHAMOMILLA RECUTITA (L.) RAUSCHERT POM - 10GRA</v>
          </cell>
          <cell r="D4787" t="str">
            <v xml:space="preserve">AD-MUC POM - 10GRA</v>
          </cell>
          <cell r="E4787" t="str">
            <v xml:space="preserve">BIOLAB SANUS</v>
          </cell>
          <cell r="F4787" t="n">
            <v>10</v>
          </cell>
          <cell r="G4787" t="str">
            <v>G</v>
          </cell>
          <cell r="H4787" t="str">
            <v>SIM</v>
          </cell>
          <cell r="I4787" t="n">
            <v>2.4170652238512278</v>
          </cell>
        </row>
        <row r="4788">
          <cell r="A4788" t="n">
            <v>90158849</v>
          </cell>
          <cell r="B4788" t="n">
            <v>20</v>
          </cell>
          <cell r="C4788" t="str">
            <v xml:space="preserve">CIANOCOBALAMINA+PIRIDOXINA+TIAMINA+DICLOFENACO SÓDICO</v>
          </cell>
          <cell r="D4788" t="str">
            <v xml:space="preserve">ALGINAC FR. X 30 CP. REV.</v>
          </cell>
          <cell r="E4788" t="str">
            <v xml:space="preserve">MERCK S.A.</v>
          </cell>
          <cell r="F4788" t="n">
            <v>1</v>
          </cell>
          <cell r="G4788" t="str">
            <v>COM</v>
          </cell>
          <cell r="H4788" t="str">
            <v>NÃO</v>
          </cell>
          <cell r="I4788" t="n">
            <v>1.4279719348063555</v>
          </cell>
        </row>
        <row r="4789">
          <cell r="A4789" t="n">
            <v>90181964</v>
          </cell>
          <cell r="B4789" t="n">
            <v>20</v>
          </cell>
          <cell r="C4789" t="str">
            <v xml:space="preserve">CICLOPIROX OLAMINA - 10MG  20GRA</v>
          </cell>
          <cell r="D4789" t="str">
            <v xml:space="preserve">CICLOPIROX OLAMINA - 10MG  20GRA</v>
          </cell>
          <cell r="E4789" t="str">
            <v>MEDLEY</v>
          </cell>
          <cell r="F4789" t="n">
            <v>20</v>
          </cell>
          <cell r="G4789" t="str">
            <v>G</v>
          </cell>
          <cell r="H4789" t="str">
            <v>SIM</v>
          </cell>
          <cell r="I4789" t="n">
            <v>1.1976433181056518</v>
          </cell>
        </row>
        <row r="4790">
          <cell r="A4790" t="n">
            <v>90154495</v>
          </cell>
          <cell r="B4790" t="n">
            <v>20</v>
          </cell>
          <cell r="C4790" t="str">
            <v xml:space="preserve">CILAZAPRIL+HIDROCLOROTIAZIDA 5 MG + 12,5MG CX. 28 CP. REV.</v>
          </cell>
          <cell r="D4790" t="str">
            <v xml:space="preserve">VASCASE PLUS 5 MG + 12,5MG CX. 28 CP. REV.</v>
          </cell>
          <cell r="E4790" t="str">
            <v>ROCHE</v>
          </cell>
          <cell r="F4790" t="n">
            <v>1</v>
          </cell>
          <cell r="G4790" t="str">
            <v>COM</v>
          </cell>
          <cell r="H4790" t="str">
            <v>NÃO</v>
          </cell>
          <cell r="I4790" t="n">
            <v>4.946787036416378</v>
          </cell>
        </row>
        <row r="4791">
          <cell r="A4791" t="n">
            <v>92469450</v>
          </cell>
          <cell r="B4791" t="n">
            <v>20</v>
          </cell>
          <cell r="C4791" t="str">
            <v xml:space="preserve">CILOSTAZOL - 100MG</v>
          </cell>
          <cell r="D4791" t="str">
            <v xml:space="preserve">VASOGARD - 100MG</v>
          </cell>
          <cell r="E4791" t="str">
            <v>BIOSINTETICA</v>
          </cell>
          <cell r="F4791" t="n">
            <v>1</v>
          </cell>
          <cell r="G4791" t="str">
            <v>COM</v>
          </cell>
          <cell r="H4791" t="str">
            <v>NÃO</v>
          </cell>
          <cell r="I4791" t="n">
            <v>0.6908052591495365</v>
          </cell>
        </row>
        <row r="4792">
          <cell r="A4792" t="n">
            <v>90301340</v>
          </cell>
          <cell r="B4792" t="n">
            <v>20</v>
          </cell>
          <cell r="C4792" t="str">
            <v xml:space="preserve">CILOSTAZOL - 50MG</v>
          </cell>
          <cell r="D4792" t="str">
            <v xml:space="preserve">CILOSTAZOL - 50MG</v>
          </cell>
          <cell r="E4792" t="str">
            <v>EUROFARMA</v>
          </cell>
          <cell r="F4792" t="n">
            <v>1</v>
          </cell>
          <cell r="G4792" t="str">
            <v>COM</v>
          </cell>
          <cell r="H4792" t="str">
            <v>NÃO</v>
          </cell>
          <cell r="I4792" t="n">
            <v>0.50087917732089871</v>
          </cell>
        </row>
        <row r="4793">
          <cell r="A4793" t="n">
            <v>90300700</v>
          </cell>
          <cell r="B4793" t="n">
            <v>20</v>
          </cell>
          <cell r="C4793" t="str">
            <v xml:space="preserve">CILOSTAZOL - 50MG</v>
          </cell>
          <cell r="D4793" t="str">
            <v xml:space="preserve">VASATIV - 50MG</v>
          </cell>
          <cell r="E4793" t="str">
            <v>EUROFARMA</v>
          </cell>
          <cell r="F4793" t="n">
            <v>1</v>
          </cell>
          <cell r="G4793" t="str">
            <v>COM</v>
          </cell>
          <cell r="H4793" t="str">
            <v>NÃO</v>
          </cell>
          <cell r="I4793" t="n">
            <v>0.65940772843913531</v>
          </cell>
        </row>
        <row r="4794">
          <cell r="A4794" t="n">
            <v>90249330</v>
          </cell>
          <cell r="B4794" t="n">
            <v>20</v>
          </cell>
          <cell r="C4794" t="str">
            <v xml:space="preserve">CIMETIDINA - 200MG</v>
          </cell>
          <cell r="D4794" t="str">
            <v xml:space="preserve">CIMETIDINA - 200MG</v>
          </cell>
          <cell r="E4794" t="str">
            <v>SANDOZ</v>
          </cell>
          <cell r="F4794" t="n">
            <v>1</v>
          </cell>
          <cell r="G4794" t="str">
            <v>COM</v>
          </cell>
          <cell r="H4794" t="str">
            <v>NÃO</v>
          </cell>
          <cell r="I4794" t="n">
            <v>0.6617447787307682</v>
          </cell>
        </row>
        <row r="4795">
          <cell r="A4795" t="n">
            <v>90213416</v>
          </cell>
          <cell r="B4795" t="n">
            <v>20</v>
          </cell>
          <cell r="C4795" t="str">
            <v>CINARIZINA</v>
          </cell>
          <cell r="D4795" t="str">
            <v xml:space="preserve">DUCTOGERON 25 MG CX. 30 CP.</v>
          </cell>
          <cell r="E4795" t="str">
            <v>DUCTO</v>
          </cell>
          <cell r="F4795" t="n">
            <v>1</v>
          </cell>
          <cell r="G4795" t="str">
            <v>COM</v>
          </cell>
          <cell r="H4795" t="str">
            <v>NÃO</v>
          </cell>
          <cell r="I4795" t="n">
            <v>0.1727433275838324</v>
          </cell>
        </row>
        <row r="4796">
          <cell r="A4796" t="n">
            <v>92375537</v>
          </cell>
          <cell r="B4796" t="n">
            <v>20</v>
          </cell>
          <cell r="C4796" t="str">
            <v xml:space="preserve">CINARIZINA - 25MG</v>
          </cell>
          <cell r="D4796" t="str">
            <v xml:space="preserve">CRONOGERON - 25MG</v>
          </cell>
          <cell r="E4796" t="str">
            <v xml:space="preserve">ARROW INTERNATIONAL - EUA</v>
          </cell>
          <cell r="F4796" t="n">
            <v>1</v>
          </cell>
          <cell r="G4796" t="str">
            <v>COM</v>
          </cell>
          <cell r="H4796" t="str">
            <v>NÃO</v>
          </cell>
          <cell r="I4796" t="n">
            <v>0.3454866551676648</v>
          </cell>
        </row>
        <row r="4797">
          <cell r="A4797" t="n">
            <v>92435041</v>
          </cell>
          <cell r="B4797" t="n">
            <v>20</v>
          </cell>
          <cell r="C4797" t="str">
            <v xml:space="preserve">CINARIZINA - 75MG</v>
          </cell>
          <cell r="D4797" t="str">
            <v xml:space="preserve">VESSEL - 75MG</v>
          </cell>
          <cell r="E4797" t="str">
            <v>FARMION</v>
          </cell>
          <cell r="F4797" t="n">
            <v>1</v>
          </cell>
          <cell r="G4797" t="str">
            <v>COM</v>
          </cell>
          <cell r="H4797" t="str">
            <v>NÃO</v>
          </cell>
          <cell r="I4797" t="n">
            <v>0.36119059403892234</v>
          </cell>
        </row>
        <row r="4798">
          <cell r="A4798" t="n">
            <v>91228034</v>
          </cell>
          <cell r="B4798" t="n">
            <v>20</v>
          </cell>
          <cell r="C4798" t="str">
            <v xml:space="preserve">CINARIZINA - 75MG</v>
          </cell>
          <cell r="D4798" t="str">
            <v xml:space="preserve">ANTIGERON - 75MG</v>
          </cell>
          <cell r="E4798" t="str">
            <v>FARMASA</v>
          </cell>
          <cell r="F4798" t="n">
            <v>1</v>
          </cell>
          <cell r="G4798" t="str">
            <v>COM</v>
          </cell>
          <cell r="H4798" t="str">
            <v>NÃO</v>
          </cell>
          <cell r="I4798" t="n">
            <v>0.42400634952395228</v>
          </cell>
        </row>
        <row r="4799">
          <cell r="A4799" t="n">
            <v>92454909</v>
          </cell>
          <cell r="B4799" t="n">
            <v>20</v>
          </cell>
          <cell r="C4799" t="str">
            <v xml:space="preserve">CINARIZINA 75 MG CX. 30 CP</v>
          </cell>
          <cell r="D4799" t="str">
            <v xml:space="preserve">CINARIX 75 MG CX. 30 CP</v>
          </cell>
          <cell r="E4799" t="str">
            <v>ROYTON</v>
          </cell>
          <cell r="F4799" t="n">
            <v>1</v>
          </cell>
          <cell r="G4799" t="str">
            <v>COM</v>
          </cell>
          <cell r="H4799" t="str">
            <v>NÃO</v>
          </cell>
          <cell r="I4799" t="n">
            <v>0.39702684816481415</v>
          </cell>
        </row>
        <row r="4800">
          <cell r="A4800" t="n">
            <v>90153154</v>
          </cell>
          <cell r="B4800" t="n">
            <v>20</v>
          </cell>
          <cell r="C4800" t="str">
            <v>CITALOPRAM</v>
          </cell>
          <cell r="D4800" t="str">
            <v xml:space="preserve">CITTA 20 MG CX. 28 CP. REV.</v>
          </cell>
          <cell r="E4800" t="str">
            <v>EUROFARMA</v>
          </cell>
          <cell r="F4800" t="n">
            <v>1</v>
          </cell>
          <cell r="G4800" t="str">
            <v>COM</v>
          </cell>
          <cell r="H4800" t="str">
            <v>NÃO</v>
          </cell>
          <cell r="I4800" t="n">
            <v>3.2700731661935687</v>
          </cell>
        </row>
        <row r="4801">
          <cell r="A4801" t="n">
            <v>90128672</v>
          </cell>
          <cell r="B4801" t="n">
            <v>20</v>
          </cell>
          <cell r="C4801" t="str">
            <v>CITALOPRAM</v>
          </cell>
          <cell r="D4801" t="str">
            <v xml:space="preserve">MAXAPRAN 20 MG CX. 14 CP. REV.</v>
          </cell>
          <cell r="E4801" t="str">
            <v>BIOSINTETICA</v>
          </cell>
          <cell r="F4801" t="n">
            <v>1</v>
          </cell>
          <cell r="G4801" t="str">
            <v>COM</v>
          </cell>
          <cell r="H4801" t="str">
            <v>NÃO</v>
          </cell>
          <cell r="I4801" t="n">
            <v>2.2340103808649125</v>
          </cell>
        </row>
        <row r="4802">
          <cell r="A4802" t="n">
            <v>90128664</v>
          </cell>
          <cell r="B4802" t="n">
            <v>20</v>
          </cell>
          <cell r="C4802" t="str">
            <v>CITALOPRAM</v>
          </cell>
          <cell r="D4802" t="str">
            <v xml:space="preserve">MAXAPRAN 20 MG CX. 28 CP. REV.</v>
          </cell>
          <cell r="E4802" t="str">
            <v>BIOSINTETICA</v>
          </cell>
          <cell r="F4802" t="n">
            <v>1</v>
          </cell>
          <cell r="G4802" t="str">
            <v>COM</v>
          </cell>
          <cell r="H4802" t="str">
            <v>NÃO</v>
          </cell>
          <cell r="I4802" t="n">
            <v>2.2663873429064334</v>
          </cell>
        </row>
        <row r="4803">
          <cell r="A4803" t="n">
            <v>92470440</v>
          </cell>
          <cell r="B4803" t="n">
            <v>20</v>
          </cell>
          <cell r="C4803" t="str">
            <v xml:space="preserve">CITALOPRAM - 20MG</v>
          </cell>
          <cell r="D4803" t="str">
            <v xml:space="preserve">CITALOPRAM - 20MG</v>
          </cell>
          <cell r="E4803" t="str">
            <v>BRAINFARMA</v>
          </cell>
          <cell r="F4803" t="n">
            <v>1</v>
          </cell>
          <cell r="G4803" t="str">
            <v>COM</v>
          </cell>
          <cell r="H4803" t="str">
            <v>NÃO</v>
          </cell>
          <cell r="I4803" t="n">
            <v>3.2862434991265501</v>
          </cell>
        </row>
        <row r="4804">
          <cell r="A4804" t="n">
            <v>92470343</v>
          </cell>
          <cell r="B4804" t="n">
            <v>20</v>
          </cell>
          <cell r="C4804" t="str">
            <v xml:space="preserve">CITALOPRAM - 20MG</v>
          </cell>
          <cell r="D4804" t="str">
            <v xml:space="preserve">PROCIMAX - 20MG</v>
          </cell>
          <cell r="E4804" t="str">
            <v>LIBBS</v>
          </cell>
          <cell r="F4804" t="n">
            <v>1</v>
          </cell>
          <cell r="G4804" t="str">
            <v>COM</v>
          </cell>
          <cell r="H4804" t="str">
            <v>NÃO</v>
          </cell>
          <cell r="I4804" t="n">
            <v>1.986372349743214</v>
          </cell>
        </row>
        <row r="4805">
          <cell r="A4805" t="n">
            <v>90134656</v>
          </cell>
          <cell r="B4805" t="n">
            <v>20</v>
          </cell>
          <cell r="C4805" t="str">
            <v xml:space="preserve">CITALOPRAM - 40MG</v>
          </cell>
          <cell r="D4805" t="str">
            <v xml:space="preserve">PROCIMAX - 40MG</v>
          </cell>
          <cell r="E4805" t="str">
            <v>LIBBS</v>
          </cell>
          <cell r="F4805" t="n">
            <v>1</v>
          </cell>
          <cell r="G4805" t="str">
            <v>COM</v>
          </cell>
          <cell r="H4805" t="str">
            <v>NÃO</v>
          </cell>
          <cell r="I4805" t="n">
            <v>3.2862616472143293</v>
          </cell>
        </row>
        <row r="4806">
          <cell r="A4806" t="n">
            <v>92470173</v>
          </cell>
          <cell r="B4806" t="n">
            <v>20</v>
          </cell>
          <cell r="C4806" t="str">
            <v xml:space="preserve">CITALOPRAM 40 MG CX. 14 CP.</v>
          </cell>
          <cell r="D4806" t="str">
            <v xml:space="preserve">DENYL 40 MG CX. 14 CP.</v>
          </cell>
          <cell r="E4806" t="str">
            <v>CRISTALIA</v>
          </cell>
          <cell r="F4806" t="n">
            <v>1</v>
          </cell>
          <cell r="G4806" t="str">
            <v>COM</v>
          </cell>
          <cell r="H4806" t="str">
            <v>NÃO</v>
          </cell>
          <cell r="I4806" t="n">
            <v>4.5968964292935777</v>
          </cell>
        </row>
        <row r="4807">
          <cell r="A4807" t="n">
            <v>92436382</v>
          </cell>
          <cell r="B4807" t="n">
            <v>20</v>
          </cell>
          <cell r="C4807" t="str">
            <v xml:space="preserve">CITICOLINA SODICA - 500MG</v>
          </cell>
          <cell r="D4807" t="str">
            <v xml:space="preserve">SOMAZINA - 500MG</v>
          </cell>
          <cell r="E4807" t="str">
            <v xml:space="preserve">SOLVAY FARMA</v>
          </cell>
          <cell r="F4807" t="n">
            <v>1</v>
          </cell>
          <cell r="G4807" t="str">
            <v>COM</v>
          </cell>
          <cell r="H4807" t="str">
            <v>NÃO</v>
          </cell>
          <cell r="I4807" t="n">
            <v>16.186479194411646</v>
          </cell>
        </row>
        <row r="4808">
          <cell r="A4808" t="n">
            <v>90272692</v>
          </cell>
          <cell r="B4808" t="n">
            <v>20</v>
          </cell>
          <cell r="C4808" t="str">
            <v xml:space="preserve">CITRATO DE FENTANILA</v>
          </cell>
          <cell r="D4808" t="str">
            <v xml:space="preserve">DUROGESIC D-TRANS 16,8 MG (100 MCGH) CX. 5 ADESIVOS TRANSDÉRMICOS.</v>
          </cell>
          <cell r="E4808" t="str">
            <v>JANSSEN-CILAG</v>
          </cell>
          <cell r="F4808" t="n">
            <v>1</v>
          </cell>
          <cell r="G4808" t="str">
            <v>UN</v>
          </cell>
          <cell r="H4808" t="str">
            <v>NÃO</v>
          </cell>
          <cell r="I4808" t="n">
            <v>200.17810879191927</v>
          </cell>
        </row>
        <row r="4809">
          <cell r="A4809" t="n">
            <v>90177975</v>
          </cell>
          <cell r="B4809" t="n">
            <v>20</v>
          </cell>
          <cell r="C4809" t="str">
            <v xml:space="preserve">CITRATO DE FENTANILA - 78,5MCGML</v>
          </cell>
          <cell r="D4809" t="str">
            <v xml:space="preserve">BIOFENT - 78,5MCGML</v>
          </cell>
          <cell r="E4809" t="str">
            <v>BIOCHIMICO</v>
          </cell>
          <cell r="F4809" t="n">
            <v>1</v>
          </cell>
          <cell r="G4809" t="str">
            <v>AMP</v>
          </cell>
          <cell r="H4809" t="str">
            <v>NÃO</v>
          </cell>
          <cell r="I4809" t="n">
            <v>2.4567939923033943</v>
          </cell>
        </row>
        <row r="4810">
          <cell r="A4810" t="n">
            <v>90177983</v>
          </cell>
          <cell r="B4810" t="n">
            <v>20</v>
          </cell>
          <cell r="C4810" t="str">
            <v xml:space="preserve">CITRATO DE FENTANILA - 78,5MCGML</v>
          </cell>
          <cell r="D4810" t="str">
            <v xml:space="preserve">BIOFENT - 78,5MCGML</v>
          </cell>
          <cell r="E4810" t="str">
            <v>BIOCHIMICO</v>
          </cell>
          <cell r="F4810" t="n">
            <v>1</v>
          </cell>
          <cell r="G4810" t="str">
            <v>AMP</v>
          </cell>
          <cell r="H4810" t="str">
            <v>NÃO</v>
          </cell>
          <cell r="I4810" t="n">
            <v>2.4567939923033943</v>
          </cell>
        </row>
        <row r="4811">
          <cell r="A4811" t="n">
            <v>92252273</v>
          </cell>
          <cell r="B4811" t="n">
            <v>20</v>
          </cell>
          <cell r="C4811" t="str">
            <v xml:space="preserve">CITRATO DE ORFENADRINA  + DIPIRONA SODICA + CAFEINA ANIDRA - 20ML SOL</v>
          </cell>
          <cell r="D4811" t="str">
            <v xml:space="preserve">DORFLEX - 20ML</v>
          </cell>
          <cell r="E4811" t="str">
            <v>SANOFI-AVENTIS</v>
          </cell>
          <cell r="F4811" t="n">
            <v>400</v>
          </cell>
          <cell r="G4811" t="str">
            <v>GTS</v>
          </cell>
          <cell r="H4811" t="str">
            <v>SIM</v>
          </cell>
          <cell r="I4811" t="n">
            <v>0.03079550446926415</v>
          </cell>
        </row>
        <row r="4812">
          <cell r="A4812" t="n">
            <v>92381006</v>
          </cell>
          <cell r="B4812" t="n">
            <v>20</v>
          </cell>
          <cell r="C4812" t="str">
            <v xml:space="preserve">CITRATO DE ORFENADRINA + DIPIRONA SODICA + CAFEINA</v>
          </cell>
          <cell r="D4812" t="str">
            <v>FLEXDOR</v>
          </cell>
          <cell r="E4812" t="str">
            <v>BUNKER</v>
          </cell>
          <cell r="F4812" t="n">
            <v>1</v>
          </cell>
          <cell r="G4812" t="str">
            <v>COM</v>
          </cell>
          <cell r="H4812" t="str">
            <v>NÃO</v>
          </cell>
          <cell r="I4812" t="n">
            <v>0.92653239340419202</v>
          </cell>
        </row>
        <row r="4813">
          <cell r="A4813" t="n">
            <v>92457568</v>
          </cell>
          <cell r="B4813" t="n">
            <v>20</v>
          </cell>
          <cell r="C4813" t="str">
            <v xml:space="preserve">CITRATO DE SILDENAFIL - 100MG</v>
          </cell>
          <cell r="D4813" t="str">
            <v xml:space="preserve">VIAGRA - 100MG</v>
          </cell>
          <cell r="E4813" t="str">
            <v xml:space="preserve">PHARMACIA PFIZER</v>
          </cell>
          <cell r="F4813" t="n">
            <v>1</v>
          </cell>
          <cell r="G4813" t="str">
            <v>COM</v>
          </cell>
          <cell r="H4813" t="str">
            <v>NÃO</v>
          </cell>
          <cell r="I4813" t="n">
            <v>34.675709287147157</v>
          </cell>
        </row>
        <row r="4814">
          <cell r="A4814" t="n">
            <v>90169409</v>
          </cell>
          <cell r="B4814" t="n">
            <v>20</v>
          </cell>
          <cell r="C4814" t="str">
            <v xml:space="preserve">CITRATO DE SILDENAFILA 20 MG CX. 90 CP. REV.</v>
          </cell>
          <cell r="D4814" t="str">
            <v xml:space="preserve">REVATIO 20 MG CX. 90 CP. REV.</v>
          </cell>
          <cell r="E4814" t="str">
            <v xml:space="preserve">PHARMACIA PFIZER</v>
          </cell>
          <cell r="F4814" t="n">
            <v>1</v>
          </cell>
          <cell r="G4814" t="str">
            <v>COM</v>
          </cell>
          <cell r="H4814" t="str">
            <v>NÃO</v>
          </cell>
          <cell r="I4814" t="n">
            <v>27.92697871585727</v>
          </cell>
        </row>
        <row r="4815">
          <cell r="A4815" t="n">
            <v>90308840</v>
          </cell>
          <cell r="B4815" t="n">
            <v>20</v>
          </cell>
          <cell r="C4815" t="str">
            <v xml:space="preserve">CITRATO DE SILDENAFILA 50 MG CX. 4 CP. REV.</v>
          </cell>
          <cell r="D4815" t="str">
            <v xml:space="preserve">CITRATO DE SILDENAFILA 50 MG CX. 4 CP. REV.</v>
          </cell>
          <cell r="E4815" t="str">
            <v>SANDOZ</v>
          </cell>
          <cell r="F4815" t="n">
            <v>1</v>
          </cell>
          <cell r="G4815" t="str">
            <v>COM</v>
          </cell>
          <cell r="H4815" t="str">
            <v>NÃO</v>
          </cell>
          <cell r="I4815" t="n">
            <v>6.282068401023909</v>
          </cell>
        </row>
        <row r="4816">
          <cell r="A4816" t="n">
            <v>90175425</v>
          </cell>
          <cell r="B4816" t="n">
            <v>20</v>
          </cell>
          <cell r="C4816" t="str">
            <v xml:space="preserve">CITRATO DE SÓDIO+CLORETO DE POTÁSSIO+CLORETO DE SÓDIO+GLICOSE</v>
          </cell>
          <cell r="D4816" t="str">
            <v xml:space="preserve">HIDRABENE PÓ ORAL CX. 4 SACHÊ X 27,9 G</v>
          </cell>
          <cell r="E4816" t="str">
            <v>LEGRAND</v>
          </cell>
          <cell r="F4816" t="n">
            <v>1</v>
          </cell>
          <cell r="G4816" t="str">
            <v>UN</v>
          </cell>
          <cell r="H4816" t="str">
            <v>NÃO</v>
          </cell>
          <cell r="I4816" t="n">
            <v>4.1144319842694639</v>
          </cell>
        </row>
        <row r="4817">
          <cell r="A4817" t="n">
            <v>90178050</v>
          </cell>
          <cell r="B4817" t="n">
            <v>20</v>
          </cell>
          <cell r="C4817" t="str">
            <v xml:space="preserve">CITRATO DE SUFENTANILA - 250MCG ( 50MCGML)</v>
          </cell>
          <cell r="D4817" t="str">
            <v xml:space="preserve">BIOSUFENIL - 250MCG (50 MCGML)</v>
          </cell>
          <cell r="E4817" t="str">
            <v>BIOCHIMICO</v>
          </cell>
          <cell r="F4817" t="n">
            <v>1</v>
          </cell>
          <cell r="G4817" t="str">
            <v>AMP</v>
          </cell>
          <cell r="H4817" t="str">
            <v>NÃO</v>
          </cell>
          <cell r="I4817" t="n">
            <v>91.03573363667968</v>
          </cell>
        </row>
        <row r="4818">
          <cell r="A4818" t="n">
            <v>92447724</v>
          </cell>
          <cell r="B4818" t="n">
            <v>20</v>
          </cell>
          <cell r="C4818" t="str">
            <v xml:space="preserve">CITRATO DE SUFENTANILA 250 MCG (50 MCGML) SOL. INJ. CX. 5  AMP. X  5  ML</v>
          </cell>
          <cell r="D4818" t="str">
            <v xml:space="preserve">SUFENTA 250 MCG (50 MCGML) SOL. INJ. CX. 5  AMP. X  5  ML</v>
          </cell>
          <cell r="E4818" t="str">
            <v>JANSSEN-CILAG</v>
          </cell>
          <cell r="F4818" t="n">
            <v>1</v>
          </cell>
          <cell r="G4818" t="str">
            <v>AMP</v>
          </cell>
          <cell r="H4818" t="str">
            <v>NÃO</v>
          </cell>
          <cell r="I4818" t="n">
            <v>99.789210357706139</v>
          </cell>
        </row>
        <row r="4819">
          <cell r="A4819" t="n">
            <v>92455573</v>
          </cell>
          <cell r="B4819" t="n">
            <v>20</v>
          </cell>
          <cell r="C4819" t="str">
            <v xml:space="preserve">CLARITROMICINA - 250MG  60ML SUSP.</v>
          </cell>
          <cell r="D4819" t="str">
            <v xml:space="preserve">CLARITROMICINA - 250MG  60ML</v>
          </cell>
          <cell r="E4819" t="str">
            <v xml:space="preserve">EMS SA</v>
          </cell>
          <cell r="F4819" t="n">
            <v>60</v>
          </cell>
          <cell r="G4819" t="str">
            <v>ML</v>
          </cell>
          <cell r="H4819" t="str">
            <v>SIM</v>
          </cell>
          <cell r="I4819" t="n">
            <v>1.4051944827838605</v>
          </cell>
        </row>
        <row r="4820">
          <cell r="A4820" t="n">
            <v>92399258</v>
          </cell>
          <cell r="B4820" t="n">
            <v>20</v>
          </cell>
          <cell r="C4820" t="str">
            <v xml:space="preserve">CLARITROMICINA - 500MG</v>
          </cell>
          <cell r="D4820" t="str">
            <v xml:space="preserve">CLAMICIN - 500MG</v>
          </cell>
          <cell r="E4820" t="str">
            <v>MEDLEY</v>
          </cell>
          <cell r="F4820" t="n">
            <v>1</v>
          </cell>
          <cell r="G4820" t="str">
            <v>COM</v>
          </cell>
          <cell r="H4820" t="str">
            <v>NÃO</v>
          </cell>
          <cell r="I4820" t="n">
            <v>7.9776009465988054</v>
          </cell>
        </row>
        <row r="4821">
          <cell r="A4821" t="n">
            <v>92445330</v>
          </cell>
          <cell r="B4821" t="n">
            <v>20</v>
          </cell>
          <cell r="C4821" t="str">
            <v xml:space="preserve">CLARITROMICINA - 500MG</v>
          </cell>
          <cell r="D4821" t="str">
            <v xml:space="preserve">KLARICID - 500MG</v>
          </cell>
          <cell r="E4821" t="str">
            <v>ABBOTT</v>
          </cell>
          <cell r="F4821" t="n">
            <v>1</v>
          </cell>
          <cell r="G4821" t="str">
            <v>COM</v>
          </cell>
          <cell r="H4821" t="str">
            <v>NÃO</v>
          </cell>
          <cell r="I4821" t="n">
            <v>14.69786596248135</v>
          </cell>
        </row>
        <row r="4822">
          <cell r="A4822" t="n">
            <v>90915020</v>
          </cell>
          <cell r="B4822" t="n">
            <v>20</v>
          </cell>
          <cell r="C4822" t="str">
            <v xml:space="preserve">CLOBAZAM - 20MG</v>
          </cell>
          <cell r="D4822" t="str">
            <v xml:space="preserve">URBANIL - 20MG</v>
          </cell>
          <cell r="E4822" t="str">
            <v>SANOFI-AVENTIS</v>
          </cell>
          <cell r="F4822" t="n">
            <v>1</v>
          </cell>
          <cell r="G4822" t="str">
            <v>COM</v>
          </cell>
          <cell r="H4822" t="str">
            <v>NÃO</v>
          </cell>
          <cell r="I4822" t="n">
            <v>0.93893189920409392</v>
          </cell>
        </row>
        <row r="4823">
          <cell r="A4823" t="n">
            <v>90264924</v>
          </cell>
          <cell r="B4823" t="n">
            <v>20</v>
          </cell>
          <cell r="C4823" t="str">
            <v>CLONAZEPAM</v>
          </cell>
          <cell r="D4823" t="str">
            <v xml:space="preserve">CLONAZEPAM 2 MG CX. 20 CP. REV.</v>
          </cell>
          <cell r="E4823" t="str">
            <v>EUROFARMA</v>
          </cell>
          <cell r="F4823" t="n">
            <v>1</v>
          </cell>
          <cell r="G4823" t="str">
            <v>COM</v>
          </cell>
          <cell r="H4823" t="str">
            <v>NÃO</v>
          </cell>
          <cell r="I4823" t="n">
            <v>0.40140132101696396</v>
          </cell>
        </row>
        <row r="4824">
          <cell r="A4824" t="n">
            <v>90232364</v>
          </cell>
          <cell r="B4824" t="n">
            <v>20</v>
          </cell>
          <cell r="C4824" t="str">
            <v>CLONAZEPAM</v>
          </cell>
          <cell r="D4824" t="str">
            <v xml:space="preserve">CLONOTRIL 0,5 MG. CX. 20 CP.</v>
          </cell>
          <cell r="E4824" t="str">
            <v xml:space="preserve">TORRENT DO BRASIL</v>
          </cell>
          <cell r="F4824" t="n">
            <v>1</v>
          </cell>
          <cell r="G4824" t="str">
            <v>COM</v>
          </cell>
          <cell r="H4824" t="str">
            <v>NÃO</v>
          </cell>
          <cell r="I4824" t="n">
            <v>0.18324316069145261</v>
          </cell>
        </row>
        <row r="4825">
          <cell r="A4825" t="n">
            <v>90227140</v>
          </cell>
          <cell r="B4825" t="n">
            <v>20</v>
          </cell>
          <cell r="C4825" t="str">
            <v xml:space="preserve">CLONAZEPAM - 0,5MG</v>
          </cell>
          <cell r="D4825" t="str">
            <v xml:space="preserve">CLONAZEPAM - 0,5MG</v>
          </cell>
          <cell r="E4825" t="str">
            <v>RANBAXY</v>
          </cell>
          <cell r="F4825" t="n">
            <v>1</v>
          </cell>
          <cell r="G4825" t="str">
            <v>COM</v>
          </cell>
          <cell r="H4825" t="str">
            <v>NÃO</v>
          </cell>
          <cell r="I4825" t="n">
            <v>0.20076706017179763</v>
          </cell>
        </row>
        <row r="4826">
          <cell r="A4826" t="n">
            <v>90227174</v>
          </cell>
          <cell r="B4826" t="n">
            <v>20</v>
          </cell>
          <cell r="C4826" t="str">
            <v xml:space="preserve">CLONAZEPAM - 2MG</v>
          </cell>
          <cell r="D4826" t="str">
            <v xml:space="preserve">CLONAZEPAM - 2MG</v>
          </cell>
          <cell r="E4826" t="str">
            <v>RANBAXY</v>
          </cell>
          <cell r="F4826" t="n">
            <v>1</v>
          </cell>
          <cell r="G4826" t="str">
            <v>COM</v>
          </cell>
          <cell r="H4826" t="str">
            <v>NÃO</v>
          </cell>
          <cell r="I4826" t="n">
            <v>0.4064816391082211</v>
          </cell>
        </row>
        <row r="4827">
          <cell r="A4827" t="n">
            <v>90173074</v>
          </cell>
          <cell r="B4827" t="n">
            <v>20</v>
          </cell>
          <cell r="C4827" t="str">
            <v xml:space="preserve">CLONAZEPAM - 2MG</v>
          </cell>
          <cell r="D4827" t="str">
            <v xml:space="preserve">EPILEPTIL - 2MG</v>
          </cell>
          <cell r="E4827" t="str">
            <v xml:space="preserve">TEUTO BRAS.</v>
          </cell>
          <cell r="F4827" t="n">
            <v>1</v>
          </cell>
          <cell r="G4827" t="str">
            <v>COM</v>
          </cell>
          <cell r="H4827" t="str">
            <v>NÃO</v>
          </cell>
          <cell r="I4827" t="n">
            <v>0.39259847178143725</v>
          </cell>
        </row>
        <row r="4828">
          <cell r="A4828" t="n">
            <v>92267785</v>
          </cell>
          <cell r="B4828" t="n">
            <v>20</v>
          </cell>
          <cell r="C4828" t="str">
            <v xml:space="preserve">CLONIXINATO DE LISINA - 125MG</v>
          </cell>
          <cell r="D4828" t="str">
            <v xml:space="preserve">DOLAMIN - 125MG</v>
          </cell>
          <cell r="E4828" t="str">
            <v>FARMOQUIMICA</v>
          </cell>
          <cell r="F4828" t="n">
            <v>1</v>
          </cell>
          <cell r="G4828" t="str">
            <v>COM</v>
          </cell>
          <cell r="H4828" t="str">
            <v>NÃO</v>
          </cell>
          <cell r="I4828" t="n">
            <v>1.3378805855977816</v>
          </cell>
        </row>
        <row r="4829">
          <cell r="A4829" t="n">
            <v>90426010</v>
          </cell>
          <cell r="B4829" t="n">
            <v>20</v>
          </cell>
          <cell r="C4829" t="str">
            <v xml:space="preserve">CLORANFENICOL - 250MG</v>
          </cell>
          <cell r="D4829" t="str">
            <v xml:space="preserve">SINTOMICETINA - 250MG</v>
          </cell>
          <cell r="E4829" t="str">
            <v>MEDLEY</v>
          </cell>
          <cell r="F4829" t="n">
            <v>1</v>
          </cell>
          <cell r="G4829" t="str">
            <v>CAP</v>
          </cell>
          <cell r="H4829" t="str">
            <v>NÃO</v>
          </cell>
          <cell r="I4829" t="n">
            <v>0.42400634952395228</v>
          </cell>
        </row>
        <row r="4830">
          <cell r="A4830" t="n">
            <v>90167627</v>
          </cell>
          <cell r="B4830" t="n">
            <v>20</v>
          </cell>
          <cell r="C4830" t="str">
            <v xml:space="preserve">CLORANFENICOL - 500MG</v>
          </cell>
          <cell r="D4830" t="str">
            <v xml:space="preserve">QUEMICETINA - 500MG</v>
          </cell>
          <cell r="E4830" t="str">
            <v xml:space="preserve">PHARMACIA PFIZER</v>
          </cell>
          <cell r="F4830" t="n">
            <v>1</v>
          </cell>
          <cell r="G4830" t="str">
            <v>DRG</v>
          </cell>
          <cell r="H4830" t="str">
            <v>NÃO</v>
          </cell>
          <cell r="I4830" t="n">
            <v>1.5110554323907832</v>
          </cell>
        </row>
        <row r="4831">
          <cell r="A4831" t="n">
            <v>90167619</v>
          </cell>
          <cell r="B4831" t="n">
            <v>20</v>
          </cell>
          <cell r="C4831" t="str">
            <v xml:space="preserve">CLORANFENICOL - 500MG</v>
          </cell>
          <cell r="D4831" t="str">
            <v xml:space="preserve">QUEMICETINA - 500MG</v>
          </cell>
          <cell r="E4831" t="str">
            <v xml:space="preserve">PHARMACIA PFIZER</v>
          </cell>
          <cell r="F4831" t="n">
            <v>1</v>
          </cell>
          <cell r="G4831" t="str">
            <v>DRG</v>
          </cell>
          <cell r="H4831" t="str">
            <v>NÃO</v>
          </cell>
          <cell r="I4831" t="n">
            <v>1.7655489788987049</v>
          </cell>
        </row>
        <row r="4832">
          <cell r="A4832" t="n">
            <v>92417779</v>
          </cell>
          <cell r="B4832" t="n">
            <v>20</v>
          </cell>
          <cell r="C4832" t="str">
            <v xml:space="preserve">CLORANFENICOL + CLORIDRATO DE LIDOCAINA - 10ML GTS</v>
          </cell>
          <cell r="D4832" t="str">
            <v xml:space="preserve">OTOMICINA GTS 10 ML</v>
          </cell>
          <cell r="E4832" t="str">
            <v>MEDLEY</v>
          </cell>
          <cell r="F4832" t="n">
            <v>200</v>
          </cell>
          <cell r="G4832" t="str">
            <v>GTS</v>
          </cell>
          <cell r="H4832" t="str">
            <v>SIM</v>
          </cell>
          <cell r="I4832" t="n">
            <v>0.062815755485029962</v>
          </cell>
        </row>
        <row r="4833">
          <cell r="A4833" t="n">
            <v>92461336</v>
          </cell>
          <cell r="B4833" t="n">
            <v>20</v>
          </cell>
          <cell r="C4833" t="str">
            <v xml:space="preserve">CLORANFENICOL 500 MG CX. 20 DRG.</v>
          </cell>
          <cell r="D4833" t="str">
            <v xml:space="preserve">NEO FENICOL 500 MG CX. 20 DRG.</v>
          </cell>
          <cell r="E4833" t="str">
            <v xml:space="preserve">NEO QUIMICA</v>
          </cell>
          <cell r="F4833" t="n">
            <v>1</v>
          </cell>
          <cell r="G4833" t="str">
            <v>COM</v>
          </cell>
          <cell r="H4833" t="str">
            <v>NÃO</v>
          </cell>
          <cell r="I4833" t="n">
            <v>1.3659099757577247</v>
          </cell>
        </row>
        <row r="4834">
          <cell r="A4834" t="n">
            <v>90167600</v>
          </cell>
          <cell r="B4834" t="n">
            <v>20</v>
          </cell>
          <cell r="C4834" t="str">
            <v xml:space="preserve">CLORANFENICOL 54,365 MGML XPE. FR. VD. X 100 ML.</v>
          </cell>
          <cell r="D4834" t="str">
            <v xml:space="preserve">QUEMICETINA 54,365 MGML XPE. FR. VD. X 100 ML.</v>
          </cell>
          <cell r="E4834" t="str">
            <v xml:space="preserve">LABORATORIOS PFIZER LTDA</v>
          </cell>
          <cell r="F4834" t="n">
            <v>100</v>
          </cell>
          <cell r="G4834" t="str">
            <v>ML</v>
          </cell>
          <cell r="H4834" t="str">
            <v>SIM</v>
          </cell>
          <cell r="I4834" t="n">
            <v>0.21985514419760491</v>
          </cell>
        </row>
        <row r="4835">
          <cell r="A4835" t="n">
            <v>92249876</v>
          </cell>
          <cell r="B4835" t="n">
            <v>20</v>
          </cell>
          <cell r="C4835" t="str">
            <v xml:space="preserve">CLORANFENICOL COLIRIO - 4MGML 8 ML</v>
          </cell>
          <cell r="D4835" t="str">
            <v xml:space="preserve">NEO FENICOL COLIRIO - 4MGML 8 ML</v>
          </cell>
          <cell r="E4835" t="str">
            <v xml:space="preserve">NEO QUIMICA</v>
          </cell>
          <cell r="F4835" t="n">
            <v>160</v>
          </cell>
          <cell r="G4835" t="str">
            <v>GTS</v>
          </cell>
          <cell r="H4835" t="str">
            <v>SIM</v>
          </cell>
          <cell r="I4835" t="n">
            <v>0.031407877742514981</v>
          </cell>
        </row>
        <row r="4836">
          <cell r="A4836" t="n">
            <v>90796012</v>
          </cell>
          <cell r="B4836" t="n">
            <v>20</v>
          </cell>
          <cell r="C4836" t="str">
            <v xml:space="preserve">CLORDIAZEPOXIDO - 10MG</v>
          </cell>
          <cell r="D4836" t="str">
            <v xml:space="preserve">PSICOSEDIN - 10MG</v>
          </cell>
          <cell r="E4836" t="str">
            <v>FARMASA</v>
          </cell>
          <cell r="F4836" t="n">
            <v>1</v>
          </cell>
          <cell r="G4836" t="str">
            <v>COM</v>
          </cell>
          <cell r="H4836" t="str">
            <v>NÃO</v>
          </cell>
          <cell r="I4836" t="n">
            <v>0.26696696081137739</v>
          </cell>
        </row>
        <row r="4837">
          <cell r="A4837" t="n">
            <v>92385257</v>
          </cell>
          <cell r="B4837" t="n">
            <v>20</v>
          </cell>
          <cell r="C4837" t="str">
            <v xml:space="preserve">CLORETO DE AMONIO + GUAIFENESINA + SULFAMETOXAZOL + TRIMETROPIMA - 100ML</v>
          </cell>
          <cell r="D4837" t="str">
            <v xml:space="preserve">ASSEPIUM BALS - 100ML</v>
          </cell>
          <cell r="E4837" t="str">
            <v>GROSS</v>
          </cell>
          <cell r="F4837" t="n">
            <v>100</v>
          </cell>
          <cell r="G4837" t="str">
            <v>ML</v>
          </cell>
          <cell r="H4837" t="str">
            <v>SIM</v>
          </cell>
          <cell r="I4837" t="n">
            <v>0.15703938871257492</v>
          </cell>
        </row>
        <row r="4838">
          <cell r="A4838" t="n">
            <v>90240529</v>
          </cell>
          <cell r="B4838" t="n">
            <v>20</v>
          </cell>
          <cell r="C4838" t="str">
            <v xml:space="preserve">CLORETO DE BENZALCONIO 0,01% + ACIDO BORICO 1,7% SOL. OFT. 10ML FR</v>
          </cell>
          <cell r="D4838" t="str">
            <v xml:space="preserve">HIGICLER SOL.OFT.FR.PLAST. 10ML</v>
          </cell>
          <cell r="E4838" t="str">
            <v>LATINOFARMA</v>
          </cell>
          <cell r="F4838" t="n">
            <v>200</v>
          </cell>
          <cell r="G4838" t="str">
            <v>GTS</v>
          </cell>
          <cell r="H4838" t="str">
            <v>SIM</v>
          </cell>
          <cell r="I4838" t="n">
            <v>0.058821758109401601</v>
          </cell>
        </row>
        <row r="4839">
          <cell r="A4839" t="n">
            <v>91414016</v>
          </cell>
          <cell r="B4839" t="n">
            <v>20</v>
          </cell>
          <cell r="C4839" t="str">
            <v xml:space="preserve">CLORETO DE BETANECOL - 10MG</v>
          </cell>
          <cell r="D4839" t="str">
            <v xml:space="preserve">LIBERAN - 10MG</v>
          </cell>
          <cell r="E4839" t="str">
            <v>APSEN</v>
          </cell>
          <cell r="F4839" t="n">
            <v>1</v>
          </cell>
          <cell r="G4839" t="str">
            <v>COM</v>
          </cell>
          <cell r="H4839" t="str">
            <v>NÃO</v>
          </cell>
          <cell r="I4839" t="n">
            <v>1.3590534417949407</v>
          </cell>
        </row>
        <row r="4840">
          <cell r="A4840" t="n">
            <v>90284534</v>
          </cell>
          <cell r="B4840" t="n">
            <v>20</v>
          </cell>
          <cell r="C4840" t="str">
            <v xml:space="preserve">CLORETO DE CÁLCIO+CLORETO DE POTÁSSIO+CLORETO DE SÓDIO -  1000ML</v>
          </cell>
          <cell r="D4840" t="str">
            <v xml:space="preserve">RINGER SIMPLES SOL. INJ. SIST. FECH. CX. 12 FR. X 1000ML</v>
          </cell>
          <cell r="E4840" t="str">
            <v>EQUIPLEX</v>
          </cell>
          <cell r="F4840" t="n">
            <v>1</v>
          </cell>
          <cell r="G4840" t="str">
            <v>UN</v>
          </cell>
          <cell r="H4840" t="str">
            <v>NÃO</v>
          </cell>
          <cell r="I4840" t="n">
            <v>10.129459768286226</v>
          </cell>
        </row>
        <row r="4841">
          <cell r="A4841" t="n">
            <v>90284593</v>
          </cell>
          <cell r="B4841" t="n">
            <v>20</v>
          </cell>
          <cell r="C4841" t="str">
            <v xml:space="preserve">CLORETO DE CÁLCIO+CLORETO DE POTÁSSIO+CLORETO DE SÓDIO - 500ML</v>
          </cell>
          <cell r="D4841" t="str">
            <v xml:space="preserve">RINGER SIMPLES SOL. INJ. SIST. FECH. FR. X 500 ML</v>
          </cell>
          <cell r="E4841" t="str">
            <v xml:space="preserve">FRESENIUS KABI UNIDADE AQUIRAZ</v>
          </cell>
          <cell r="F4841" t="n">
            <v>1</v>
          </cell>
          <cell r="G4841" t="str">
            <v>UN</v>
          </cell>
          <cell r="H4841" t="str">
            <v>NÃO</v>
          </cell>
          <cell r="I4841" t="n">
            <v>6.8089413863916857</v>
          </cell>
        </row>
        <row r="4842">
          <cell r="A4842" t="n">
            <v>90284712</v>
          </cell>
          <cell r="B4842" t="n">
            <v>20</v>
          </cell>
          <cell r="C4842" t="str">
            <v xml:space="preserve">CLORETO DE CÁLCIO+CLORETO DE POTÁSSIO+CLORETO DE SÓDIO+LACTATO DE SÓDIO - 500ML</v>
          </cell>
          <cell r="D4842" t="str">
            <v xml:space="preserve">RINGER COM LACTATO DE SÓDIO SOL. INJ. SIST. FECH. FR. X 500ML</v>
          </cell>
          <cell r="E4842" t="str">
            <v>BASA</v>
          </cell>
          <cell r="F4842" t="n">
            <v>1</v>
          </cell>
          <cell r="G4842" t="str">
            <v>UN</v>
          </cell>
          <cell r="H4842" t="str">
            <v>NÃO</v>
          </cell>
          <cell r="I4842" t="n">
            <v>6.9845418410737912</v>
          </cell>
        </row>
        <row r="4843">
          <cell r="A4843" t="n">
            <v>90284658</v>
          </cell>
          <cell r="B4843" t="n">
            <v>20</v>
          </cell>
          <cell r="C4843" t="str">
            <v xml:space="preserve">CLORETO DE CÁLCIO+CLORETO DE POTÁSSIO+CLORETO DE SÓDIO+LACTATO DE SÓDIO - 500ML</v>
          </cell>
          <cell r="D4843" t="str">
            <v xml:space="preserve">RINGER CLACTATO SOL. INJ. SIST. FECH. CX. 24 FR. X 500ML</v>
          </cell>
          <cell r="E4843" t="str">
            <v>EQUIPLEX</v>
          </cell>
          <cell r="F4843" t="n">
            <v>1</v>
          </cell>
          <cell r="G4843" t="str">
            <v>UN</v>
          </cell>
          <cell r="H4843" t="str">
            <v>NÃO</v>
          </cell>
          <cell r="I4843" t="n">
            <v>7.1160156706484639</v>
          </cell>
        </row>
        <row r="4844">
          <cell r="A4844" t="n">
            <v>90960025</v>
          </cell>
          <cell r="B4844" t="n">
            <v>20</v>
          </cell>
          <cell r="C4844" t="str">
            <v xml:space="preserve">CLORETO DE CETILPIRIDINIO + BENZOCAINA - 100ML SOL.</v>
          </cell>
          <cell r="D4844" t="str">
            <v xml:space="preserve">CEPACAINA - 100ML</v>
          </cell>
          <cell r="E4844" t="str">
            <v>SANOFI-AVENTIS</v>
          </cell>
          <cell r="F4844" t="n">
            <v>100</v>
          </cell>
          <cell r="G4844" t="str">
            <v>ML</v>
          </cell>
          <cell r="H4844" t="str">
            <v>SIM</v>
          </cell>
          <cell r="I4844" t="n">
            <v>0.12540887213101665</v>
          </cell>
        </row>
        <row r="4845">
          <cell r="A4845" t="n">
            <v>90222830</v>
          </cell>
          <cell r="B4845" t="n">
            <v>20</v>
          </cell>
          <cell r="C4845" t="str">
            <v xml:space="preserve">CLORETO DE CETILPIRIDÍNIO 1,34 MG CX 16 PAST. SABOR CEREJA, HORTELÃ</v>
          </cell>
          <cell r="D4845" t="str">
            <v xml:space="preserve">CEPACOL 1,34 MG CX 16 PAST. SABOR CEREJA, HORTELÃ</v>
          </cell>
          <cell r="E4845" t="str">
            <v>SANOFI-AVENTIS</v>
          </cell>
          <cell r="F4845" t="n">
            <v>1</v>
          </cell>
          <cell r="G4845" t="str">
            <v>PAS</v>
          </cell>
          <cell r="H4845" t="str">
            <v>NÃO</v>
          </cell>
          <cell r="I4845" t="n">
            <v>0.3454866551676648</v>
          </cell>
        </row>
        <row r="4846">
          <cell r="A4846" t="n">
            <v>90211227</v>
          </cell>
          <cell r="B4846" t="n">
            <v>20</v>
          </cell>
          <cell r="C4846" t="str">
            <v xml:space="preserve">CLORETO DE CETILPIRIDÍNIO+BENZOCAÍNA</v>
          </cell>
          <cell r="D4846" t="str">
            <v xml:space="preserve">NEOPIRIDIN 7,5 MG15ML + 60 MG15ML  SOL. TÓP. SPRAY FR. VD. X 50 ML</v>
          </cell>
          <cell r="E4846" t="str">
            <v xml:space="preserve">NEO QUIMICA</v>
          </cell>
          <cell r="F4846" t="n">
            <v>50</v>
          </cell>
          <cell r="G4846" t="str">
            <v>ML</v>
          </cell>
          <cell r="H4846" t="str">
            <v>SIM</v>
          </cell>
          <cell r="I4846" t="n">
            <v>0.46946594960204696</v>
          </cell>
        </row>
        <row r="4847">
          <cell r="A4847" t="n">
            <v>92447341</v>
          </cell>
          <cell r="B4847" t="n">
            <v>20</v>
          </cell>
          <cell r="C4847" t="str">
            <v xml:space="preserve">CLORETO DE POTASSIO - 15%  10ML</v>
          </cell>
          <cell r="D4847" t="str">
            <v xml:space="preserve">CLORETO DE POTASSIO - 15%  10ML</v>
          </cell>
          <cell r="E4847" t="str">
            <v xml:space="preserve">HALEX ISTAR INDÚSTRIA</v>
          </cell>
          <cell r="F4847" t="n">
            <v>1</v>
          </cell>
          <cell r="G4847" t="str">
            <v>AMP</v>
          </cell>
          <cell r="H4847" t="str">
            <v>NÃO</v>
          </cell>
          <cell r="I4847" t="n">
            <v>0.97370628298154127</v>
          </cell>
        </row>
        <row r="4848">
          <cell r="A4848" t="n">
            <v>90403010</v>
          </cell>
          <cell r="B4848" t="n">
            <v>20</v>
          </cell>
          <cell r="C4848" t="str">
            <v xml:space="preserve">CLORETO DE POTASSIO + CLORETO DE SODIO + GLICOSE 50 NAT - 7,337GRA</v>
          </cell>
          <cell r="D4848" t="str">
            <v xml:space="preserve">REHIDRAT 50 NAT - 7,337GRA</v>
          </cell>
          <cell r="E4848" t="str">
            <v>EUROFARMA</v>
          </cell>
          <cell r="F4848" t="n">
            <v>1</v>
          </cell>
          <cell r="G4848" t="str">
            <v>ENV</v>
          </cell>
          <cell r="H4848" t="str">
            <v>NÃO</v>
          </cell>
          <cell r="I4848" t="n">
            <v>4.9369146429270678</v>
          </cell>
        </row>
        <row r="4849">
          <cell r="A4849" t="n">
            <v>92439330</v>
          </cell>
          <cell r="B4849" t="n">
            <v>20</v>
          </cell>
          <cell r="C4849" t="str">
            <v xml:space="preserve">CLORETO DE POTÁSSIO 10% SOL. INJ. AMP. PLÁST X 10 ML</v>
          </cell>
          <cell r="D4849" t="str">
            <v xml:space="preserve">CLORETO DE POTÁSSIO 10% SOL. INJ. AMP. PLÁST X 10 ML</v>
          </cell>
          <cell r="E4849" t="str">
            <v>EQUIPLEX</v>
          </cell>
          <cell r="F4849" t="n">
            <v>1</v>
          </cell>
          <cell r="G4849" t="str">
            <v>AMP</v>
          </cell>
          <cell r="H4849" t="str">
            <v>NÃO</v>
          </cell>
          <cell r="I4849" t="n">
            <v>0.51819886191498066</v>
          </cell>
        </row>
        <row r="4850">
          <cell r="A4850" t="n">
            <v>92463460</v>
          </cell>
          <cell r="B4850" t="n">
            <v>20</v>
          </cell>
          <cell r="C4850" t="str">
            <v xml:space="preserve">CLORETO DE POTÁSSIO 60 MGML. SOL. ORAL FR. PLÁST.X 150 ML+ CP. MED.</v>
          </cell>
          <cell r="D4850" t="str">
            <v xml:space="preserve">IONCLOR 60 MGML. SOL. ORAL FR. PLÁST.X 150 ML+ CP. MED.</v>
          </cell>
          <cell r="E4850" t="str">
            <v xml:space="preserve">PRATI DONADUZZI</v>
          </cell>
          <cell r="F4850" t="n">
            <v>150</v>
          </cell>
          <cell r="G4850" t="str">
            <v>ML</v>
          </cell>
          <cell r="H4850" t="str">
            <v>SIM</v>
          </cell>
          <cell r="I4850" t="n">
            <v>0.019053370546568148</v>
          </cell>
        </row>
        <row r="4851">
          <cell r="A4851" t="n">
            <v>90262867</v>
          </cell>
          <cell r="B4851" t="n">
            <v>20</v>
          </cell>
          <cell r="C4851" t="str">
            <v xml:space="preserve">CLORETO DE SÓDIO</v>
          </cell>
          <cell r="D4851" t="str">
            <v xml:space="preserve">CONIDRIN SALINA 9 MGML SOL. NASAL SPRAY FR. X 50 ML</v>
          </cell>
          <cell r="E4851" t="str">
            <v xml:space="preserve">UNIAO QUIMICA</v>
          </cell>
          <cell r="F4851" t="n">
            <v>1</v>
          </cell>
          <cell r="G4851" t="str">
            <v>UN</v>
          </cell>
          <cell r="H4851" t="str">
            <v>NÃO</v>
          </cell>
          <cell r="I4851" t="n">
            <v>15.71964281012875</v>
          </cell>
        </row>
        <row r="4852">
          <cell r="A4852" t="n">
            <v>90284895</v>
          </cell>
          <cell r="B4852" t="n">
            <v>20</v>
          </cell>
          <cell r="C4852" t="str">
            <v xml:space="preserve">CLORETO DE SÓDIO  0,9% SOL. INJ. SIST. FECH. CX. 35 BOLSA X 250ML</v>
          </cell>
          <cell r="D4852" t="str">
            <v xml:space="preserve">FISIOLÓGICO  0,9% SOL. INJ. SIST. FECH. CX. 35 BOLSA X 250ML</v>
          </cell>
          <cell r="E4852" t="str">
            <v>J.P</v>
          </cell>
          <cell r="F4852" t="n">
            <v>1</v>
          </cell>
          <cell r="G4852" t="str">
            <v>UN</v>
          </cell>
          <cell r="H4852" t="str">
            <v>NÃO</v>
          </cell>
          <cell r="I4852" t="n">
            <v>4.8144969916446856</v>
          </cell>
        </row>
        <row r="4853">
          <cell r="A4853" t="n">
            <v>90136608</v>
          </cell>
          <cell r="B4853" t="n">
            <v>20</v>
          </cell>
          <cell r="C4853" t="str">
            <v xml:space="preserve">CLORETO DE SODIO + CITRATO DE SODIO + GLICOSE + CITRATO DE POTASSIO</v>
          </cell>
          <cell r="D4853" t="str">
            <v>HIDRAFIX</v>
          </cell>
          <cell r="E4853" t="str">
            <v xml:space="preserve">NYCOMED PHARMA</v>
          </cell>
          <cell r="F4853" t="n">
            <v>1</v>
          </cell>
          <cell r="G4853" t="str">
            <v>UN</v>
          </cell>
          <cell r="H4853" t="str">
            <v>NÃO</v>
          </cell>
          <cell r="I4853" t="n">
            <v>4.0363930577487146</v>
          </cell>
        </row>
        <row r="4854">
          <cell r="A4854" t="n">
            <v>90229010</v>
          </cell>
          <cell r="B4854" t="n">
            <v>20</v>
          </cell>
          <cell r="C4854" t="str">
            <v xml:space="preserve">CLORETO DE SODIO + CITRATO DE SODIO + GLICOSE + CITRATO DE POTASSIO - 90250ML</v>
          </cell>
          <cell r="D4854" t="str">
            <v xml:space="preserve">HIDRAFIX - 90250ML</v>
          </cell>
          <cell r="E4854" t="str">
            <v xml:space="preserve">NYCOMED PHARMA</v>
          </cell>
          <cell r="F4854" t="n">
            <v>250</v>
          </cell>
          <cell r="G4854" t="str">
            <v>ML</v>
          </cell>
          <cell r="H4854" t="str">
            <v>SIM</v>
          </cell>
          <cell r="I4854" t="n">
            <v>0.047079986816929875</v>
          </cell>
        </row>
        <row r="4855">
          <cell r="A4855" t="n">
            <v>92253369</v>
          </cell>
          <cell r="B4855" t="n">
            <v>20</v>
          </cell>
          <cell r="C4855" t="str">
            <v xml:space="preserve">CLORETO DE SODIO + CITRATO DE SODIO + GLICOSE + CITRATO DE POTASSIO 90</v>
          </cell>
          <cell r="D4855" t="str">
            <v xml:space="preserve">HIDRAFIX 90  25 ML</v>
          </cell>
          <cell r="E4855" t="str">
            <v xml:space="preserve">NYCOMED PHARMA</v>
          </cell>
          <cell r="F4855" t="n">
            <v>1</v>
          </cell>
          <cell r="G4855" t="str">
            <v>UN</v>
          </cell>
          <cell r="H4855" t="str">
            <v>NÃO</v>
          </cell>
          <cell r="I4855" t="n">
            <v>3.8737691306295816</v>
          </cell>
        </row>
        <row r="4856">
          <cell r="A4856" t="n">
            <v>92416411</v>
          </cell>
          <cell r="B4856" t="n">
            <v>20</v>
          </cell>
          <cell r="C4856" t="str">
            <v xml:space="preserve">CLORETO DE SODIO + CLORETO DE BENZALCONIO - 15ML GTS INF.</v>
          </cell>
          <cell r="D4856" t="str">
            <v xml:space="preserve">NOVO RINO-S - 15ML GTS INF.</v>
          </cell>
          <cell r="E4856" t="str">
            <v>BUNKER</v>
          </cell>
          <cell r="F4856" t="n">
            <v>300</v>
          </cell>
          <cell r="G4856" t="str">
            <v>GTS</v>
          </cell>
          <cell r="H4856" t="str">
            <v>SIM</v>
          </cell>
          <cell r="I4856" t="n">
            <v>0.0294108790547008</v>
          </cell>
        </row>
        <row r="4857">
          <cell r="A4857" t="n">
            <v>92255256</v>
          </cell>
          <cell r="B4857" t="n">
            <v>20</v>
          </cell>
          <cell r="C4857" t="str">
            <v xml:space="preserve">CLORETO DE SODIO + CLORETO DE POTASSIO + CLORETO DE SODIO + GLICOSE 13,95GRA</v>
          </cell>
          <cell r="D4857" t="str">
            <v xml:space="preserve">REHIDRAT 90 NAT 13,95GRA</v>
          </cell>
          <cell r="E4857" t="str">
            <v>EUROFARMA</v>
          </cell>
          <cell r="F4857" t="n">
            <v>1</v>
          </cell>
          <cell r="G4857" t="str">
            <v>ENV</v>
          </cell>
          <cell r="H4857" t="str">
            <v>NÃO</v>
          </cell>
          <cell r="I4857" t="n">
            <v>6.4355320237650782</v>
          </cell>
        </row>
        <row r="4858">
          <cell r="A4858" t="n">
            <v>92250173</v>
          </cell>
          <cell r="B4858" t="n">
            <v>20</v>
          </cell>
          <cell r="C4858" t="str">
            <v xml:space="preserve">CLORETO DE SÓDIO 0,9% SOL. INJ. CX. 100 AMP. VD. X 5 ML</v>
          </cell>
          <cell r="D4858" t="str">
            <v xml:space="preserve">CLORETO DE SÓDIO 0,9% SOL. INJ. CX. 100 AMP. VD. X 5 ML</v>
          </cell>
          <cell r="E4858" t="str">
            <v>HYPOFARMA</v>
          </cell>
          <cell r="F4858" t="n">
            <v>1</v>
          </cell>
          <cell r="G4858" t="str">
            <v>AMP</v>
          </cell>
          <cell r="H4858" t="str">
            <v>NÃO</v>
          </cell>
          <cell r="I4858" t="n">
            <v>0.59330421180673198</v>
          </cell>
        </row>
        <row r="4859">
          <cell r="A4859" t="n">
            <v>90121759</v>
          </cell>
          <cell r="B4859" t="n">
            <v>20</v>
          </cell>
          <cell r="C4859" t="str">
            <v xml:space="preserve">CLORETO DE SÓDIO 10% SOL. INJ. CX. 200 AMP. PLÁST. X  10 ML</v>
          </cell>
          <cell r="D4859" t="str">
            <v xml:space="preserve">SOLUÇÃO DE CLORETO DE SÓDIO 10% SOL. INJ. CX. 200 AMP. PLÁST. X  10 ML</v>
          </cell>
          <cell r="E4859" t="str">
            <v>ISOFARMA</v>
          </cell>
          <cell r="F4859" t="n">
            <v>1</v>
          </cell>
          <cell r="G4859" t="str">
            <v>AMP</v>
          </cell>
          <cell r="H4859" t="str">
            <v>NÃO</v>
          </cell>
          <cell r="I4859" t="n">
            <v>0.62814125706020951</v>
          </cell>
        </row>
        <row r="4860">
          <cell r="A4860" t="n">
            <v>90227972</v>
          </cell>
          <cell r="B4860" t="n">
            <v>20</v>
          </cell>
          <cell r="C4860" t="str">
            <v xml:space="preserve">CLORETO DE SÓDIO 17,55% SOL. INJ. AMP. PLÁST. X 10ML</v>
          </cell>
          <cell r="D4860" t="str">
            <v xml:space="preserve">CLORETO DE SÓDIO 17,55% SOL. INJ. AMP. PLÁST. X 10ML</v>
          </cell>
          <cell r="E4860" t="str">
            <v>EQUIPLEX</v>
          </cell>
          <cell r="F4860" t="n">
            <v>1</v>
          </cell>
          <cell r="G4860" t="str">
            <v>AMP</v>
          </cell>
          <cell r="H4860" t="str">
            <v>NÃO</v>
          </cell>
          <cell r="I4860" t="n">
            <v>0.49433948982843812</v>
          </cell>
        </row>
        <row r="4861">
          <cell r="A4861" t="n">
            <v>90292715</v>
          </cell>
          <cell r="B4861" t="n">
            <v>20</v>
          </cell>
          <cell r="C4861" t="str">
            <v xml:space="preserve">CLORETO DE SÓDIO 9 MGML SOL. NASAL SPRAY FR. PLÁST.X 50 ML + MICRO NEBULIZADOR</v>
          </cell>
          <cell r="D4861" t="str">
            <v xml:space="preserve">FLUIMARE 9 MGML SOL. NASAL SPRAY FR. PLÁST.X 50 ML + MICRO NEBULIZADOR</v>
          </cell>
          <cell r="E4861" t="str">
            <v>ZAMBON</v>
          </cell>
          <cell r="F4861" t="n">
            <v>1</v>
          </cell>
          <cell r="G4861" t="str">
            <v>FR</v>
          </cell>
          <cell r="H4861" t="str">
            <v>NÃO</v>
          </cell>
          <cell r="I4861" t="n">
            <v>15.5475102432932</v>
          </cell>
        </row>
        <row r="4862">
          <cell r="A4862" t="n">
            <v>90871570</v>
          </cell>
          <cell r="B4862" t="n">
            <v>20</v>
          </cell>
          <cell r="C4862" t="str">
            <v xml:space="preserve">CLORETO DE SÓDIO+BICARBONATO DE SÓDIO+GLICOSE</v>
          </cell>
          <cell r="D4862" t="str">
            <v xml:space="preserve">CPHD GENIUS (GENIUS 90 DS 13835-90) PÓ BOLSA PLÁSTICA</v>
          </cell>
          <cell r="E4862" t="str">
            <v xml:space="preserve">FRESENIUS MEDICAL - ALEMANHA</v>
          </cell>
          <cell r="F4862" t="n">
            <v>1</v>
          </cell>
          <cell r="G4862" t="str">
            <v>UN</v>
          </cell>
          <cell r="H4862" t="str">
            <v>NÃO</v>
          </cell>
          <cell r="I4862" t="n">
            <v>14.042811115097809</v>
          </cell>
        </row>
        <row r="4863">
          <cell r="A4863" t="n">
            <v>90165314</v>
          </cell>
          <cell r="B4863" t="n">
            <v>20</v>
          </cell>
          <cell r="C4863" t="str">
            <v xml:space="preserve">CLORETO DE SÓDIO+CITRATO DE POTÁSSIO+CITRATO DE SÓDIO+GLICOSE</v>
          </cell>
          <cell r="D4863" t="str">
            <v xml:space="preserve">PEDIALYTE 45 SOL. ORAL FR. X 500 ML (GUARANA)</v>
          </cell>
          <cell r="E4863" t="str">
            <v>ABBOTT</v>
          </cell>
          <cell r="F4863" t="n">
            <v>500</v>
          </cell>
          <cell r="G4863" t="str">
            <v>ML</v>
          </cell>
          <cell r="H4863" t="str">
            <v>SIM</v>
          </cell>
          <cell r="I4863" t="n">
            <v>0.0294108790547008</v>
          </cell>
        </row>
        <row r="4864">
          <cell r="A4864" t="n">
            <v>90165284</v>
          </cell>
          <cell r="B4864" t="n">
            <v>20</v>
          </cell>
          <cell r="C4864" t="str">
            <v xml:space="preserve">CLORETO DE SÓDIO+CITRATO DE POTÁSSIO+CITRATO DE SÓDIO+GLICOSE</v>
          </cell>
          <cell r="D4864" t="str">
            <v xml:space="preserve">PEDIALYTE 45 SOL. ORAL FR. X 500 ML (CEREJA)</v>
          </cell>
          <cell r="E4864" t="str">
            <v>ABBOTT</v>
          </cell>
          <cell r="F4864" t="n">
            <v>500</v>
          </cell>
          <cell r="G4864" t="str">
            <v>ML</v>
          </cell>
          <cell r="H4864" t="str">
            <v>SIM</v>
          </cell>
          <cell r="I4864" t="n">
            <v>0.030167158801821678</v>
          </cell>
        </row>
        <row r="4865">
          <cell r="A4865" t="n">
            <v>90133609</v>
          </cell>
          <cell r="B4865" t="n">
            <v>20</v>
          </cell>
          <cell r="C4865" t="str">
            <v xml:space="preserve">CLORETO DE SÓDIO+CLORETO DE POTÁSSIO</v>
          </cell>
          <cell r="D4865" t="str">
            <v xml:space="preserve">DIETASAL CX. 50 ENV. X 1 G</v>
          </cell>
          <cell r="E4865" t="str">
            <v>LIBBS</v>
          </cell>
          <cell r="F4865" t="n">
            <v>1</v>
          </cell>
          <cell r="G4865" t="str">
            <v>UN</v>
          </cell>
          <cell r="H4865" t="str">
            <v>NÃO</v>
          </cell>
          <cell r="I4865" t="n">
            <v>0.26696696081137739</v>
          </cell>
        </row>
        <row r="4866">
          <cell r="A4866" t="n">
            <v>92402755</v>
          </cell>
          <cell r="B4866" t="n">
            <v>20</v>
          </cell>
          <cell r="C4866" t="str">
            <v xml:space="preserve">CLORETO DE SÓDIO+CLORETO DE POTÁSSIO+CITRATO DE SÓDIO+GLICOSE</v>
          </cell>
          <cell r="D4866" t="str">
            <v xml:space="preserve">HIDRAFIX SOL. ORAL FR. X 250 ML</v>
          </cell>
          <cell r="E4866" t="str">
            <v xml:space="preserve">NYCOMED PHARMA</v>
          </cell>
          <cell r="F4866" t="n">
            <v>250</v>
          </cell>
          <cell r="G4866" t="str">
            <v>ML</v>
          </cell>
          <cell r="H4866" t="str">
            <v>SIM</v>
          </cell>
          <cell r="I4866" t="n">
            <v>0.045781351515509258</v>
          </cell>
        </row>
        <row r="4867">
          <cell r="A4867" t="n">
            <v>90252489</v>
          </cell>
          <cell r="B4867" t="n">
            <v>20</v>
          </cell>
          <cell r="C4867" t="str">
            <v xml:space="preserve">CLORETO DE SÓDIO+CLORETO DE POTÁSSIO+CITRATO DE SÓDIO+GLICOSE</v>
          </cell>
          <cell r="D4867" t="str">
            <v xml:space="preserve">PRATI-SAL PÓ SOL. EXTEMP. CX. 4 SACHÊ X 28,8 G SABOR LARANJA</v>
          </cell>
          <cell r="E4867" t="str">
            <v xml:space="preserve">PRATI DONADUZZI</v>
          </cell>
          <cell r="F4867" t="n">
            <v>1</v>
          </cell>
          <cell r="G4867" t="str">
            <v>UN</v>
          </cell>
          <cell r="H4867" t="str">
            <v>NÃO</v>
          </cell>
          <cell r="I4867" t="n">
            <v>0.20413144021864374</v>
          </cell>
        </row>
        <row r="4868">
          <cell r="A4868" t="n">
            <v>90136624</v>
          </cell>
          <cell r="B4868" t="n">
            <v>20</v>
          </cell>
          <cell r="C4868" t="str">
            <v xml:space="preserve">CLORETO DE SÓDIO+CLORETO DE POTÁSSIO+CITRATO DE SÓDIO+GLICOSE</v>
          </cell>
          <cell r="D4868" t="str">
            <v xml:space="preserve">HIDRAFIX SOL. ORAL CX. 2 FLAC. X 25 ML (UVA)</v>
          </cell>
          <cell r="E4868" t="str">
            <v xml:space="preserve">NYCOMED PHARMA</v>
          </cell>
          <cell r="F4868" t="n">
            <v>1</v>
          </cell>
          <cell r="G4868" t="str">
            <v>UN</v>
          </cell>
          <cell r="H4868" t="str">
            <v>NÃO</v>
          </cell>
          <cell r="I4868" t="n">
            <v>3.9233322347441559</v>
          </cell>
        </row>
        <row r="4869">
          <cell r="A4869" t="n">
            <v>90288270</v>
          </cell>
          <cell r="B4869" t="n">
            <v>20</v>
          </cell>
          <cell r="C4869" t="str">
            <v xml:space="preserve">CLORIDRATO DE AMBROXOL</v>
          </cell>
          <cell r="D4869" t="str">
            <v xml:space="preserve">AMBROX 6 MGML XPE. AD. FR. VD. X 100 ML + CP. MED.</v>
          </cell>
          <cell r="E4869" t="str">
            <v>SINTERAPICO</v>
          </cell>
          <cell r="F4869" t="n">
            <v>100</v>
          </cell>
          <cell r="G4869" t="str">
            <v>ML</v>
          </cell>
          <cell r="H4869" t="str">
            <v>SIM</v>
          </cell>
          <cell r="I4869" t="n">
            <v>0.22663873429064343</v>
          </cell>
        </row>
        <row r="4870">
          <cell r="A4870" t="n">
            <v>92368247</v>
          </cell>
          <cell r="B4870" t="n">
            <v>20</v>
          </cell>
          <cell r="C4870" t="str">
            <v xml:space="preserve">CLORIDRATO DE AMBROXOL - 100ML ADT</v>
          </cell>
          <cell r="D4870" t="str">
            <v xml:space="preserve">AMBROL - 100ML ADT</v>
          </cell>
          <cell r="E4870" t="str">
            <v>BRASTERAPICA</v>
          </cell>
          <cell r="F4870" t="n">
            <v>100</v>
          </cell>
          <cell r="G4870" t="str">
            <v>ML</v>
          </cell>
          <cell r="H4870" t="str">
            <v>SIM</v>
          </cell>
          <cell r="I4870" t="n">
            <v>0.22663873429064343</v>
          </cell>
        </row>
        <row r="4871">
          <cell r="A4871" t="n">
            <v>90321049</v>
          </cell>
          <cell r="B4871" t="n">
            <v>20</v>
          </cell>
          <cell r="C4871" t="str">
            <v xml:space="preserve">CLORIDRATO DE AMBROXOL - 3MGML  120ML XPE PEDIATRICO</v>
          </cell>
          <cell r="D4871" t="str">
            <v xml:space="preserve">MUCOSOLVAN - 3MGML  120ML XPE PEDIATRICO</v>
          </cell>
          <cell r="E4871" t="str">
            <v xml:space="preserve">BOEHRINGER INGELHEIM</v>
          </cell>
          <cell r="F4871" t="n">
            <v>120</v>
          </cell>
          <cell r="G4871" t="str">
            <v>ML</v>
          </cell>
          <cell r="H4871" t="str">
            <v>SIM</v>
          </cell>
          <cell r="I4871" t="n">
            <v>0.1727433275838324</v>
          </cell>
        </row>
        <row r="4872">
          <cell r="A4872" t="n">
            <v>90320026</v>
          </cell>
          <cell r="B4872" t="n">
            <v>20</v>
          </cell>
          <cell r="C4872" t="str">
            <v xml:space="preserve">CLORIDRATO DE AMBROXOL - 7,5MG  60ML SOL.</v>
          </cell>
          <cell r="D4872" t="str">
            <v xml:space="preserve">MUCOLIN - 7,5MG  60ML SOL.</v>
          </cell>
          <cell r="E4872" t="str">
            <v>ABBOTT</v>
          </cell>
          <cell r="F4872" t="n">
            <v>60</v>
          </cell>
          <cell r="G4872" t="str">
            <v>ML</v>
          </cell>
          <cell r="H4872" t="str">
            <v>SIM</v>
          </cell>
          <cell r="I4872" t="n">
            <v>0.2041512053263474</v>
          </cell>
        </row>
        <row r="4873">
          <cell r="A4873" t="n">
            <v>90295790</v>
          </cell>
          <cell r="B4873" t="n">
            <v>20</v>
          </cell>
          <cell r="C4873" t="str">
            <v xml:space="preserve">CLORIDRATO DE AMBROXOL - 75MG</v>
          </cell>
          <cell r="D4873" t="str">
            <v xml:space="preserve">MUCOSOLVAN 24 H - 75MG CAP. MICROG. LIB. CONTROL.</v>
          </cell>
          <cell r="E4873" t="str">
            <v xml:space="preserve">BOEHRINGER INGELHEIM</v>
          </cell>
          <cell r="F4873" t="n">
            <v>1</v>
          </cell>
          <cell r="G4873" t="str">
            <v>CAP</v>
          </cell>
          <cell r="H4873" t="str">
            <v>NÃO</v>
          </cell>
          <cell r="I4873" t="n">
            <v>2.8925518656898603</v>
          </cell>
        </row>
        <row r="4874">
          <cell r="A4874" t="n">
            <v>90277341</v>
          </cell>
          <cell r="B4874" t="n">
            <v>20</v>
          </cell>
          <cell r="C4874" t="str">
            <v xml:space="preserve">CLORIDRATO DE AMBROXOL 3 MGML  XPE.  FR. PLÁST. X 120 ML</v>
          </cell>
          <cell r="D4874" t="str">
            <v xml:space="preserve">AMBROFLUX 3 MGML  XPE.  FR. PLÁST. X 120 ML</v>
          </cell>
          <cell r="E4874" t="str">
            <v>LUPER</v>
          </cell>
          <cell r="F4874" t="n">
            <v>120</v>
          </cell>
          <cell r="G4874" t="str">
            <v>ML</v>
          </cell>
          <cell r="H4874" t="str">
            <v>SIM</v>
          </cell>
          <cell r="I4874" t="n">
            <v>19.81837085552695</v>
          </cell>
        </row>
        <row r="4875">
          <cell r="A4875" t="n">
            <v>92401414</v>
          </cell>
          <cell r="B4875" t="n">
            <v>20</v>
          </cell>
          <cell r="C4875" t="str">
            <v xml:space="preserve">CLORIDRATO DE AMBROXOL 3 MGML  XPE. FR. VD. X 120 ML + CP.MED.</v>
          </cell>
          <cell r="D4875" t="str">
            <v xml:space="preserve">CLORIDRATO DE AMBROXOL 3 MGML  XPE. FR. VD. X 120 ML + CP.MED.</v>
          </cell>
          <cell r="E4875" t="str">
            <v xml:space="preserve">EMS SA</v>
          </cell>
          <cell r="F4875" t="n">
            <v>120</v>
          </cell>
          <cell r="G4875" t="str">
            <v>ML</v>
          </cell>
          <cell r="H4875" t="str">
            <v>SIM</v>
          </cell>
          <cell r="I4875" t="n">
            <v>0.097102584815520102</v>
          </cell>
        </row>
        <row r="4876">
          <cell r="A4876" t="n">
            <v>90285204</v>
          </cell>
          <cell r="B4876" t="n">
            <v>20</v>
          </cell>
          <cell r="C4876" t="str">
            <v xml:space="preserve">CLORIDRATO DE AMBROXOL 3 MGML XPE CX. 50 FR. PLÁST. X 120 ML + 50 CP. MED.</v>
          </cell>
          <cell r="D4876" t="str">
            <v xml:space="preserve">CLORIDRATO DE AMBROXOL 3 MGML XPE CX. 50 FR. PLÁST. X 120 ML + 50 CP. MED.</v>
          </cell>
          <cell r="E4876" t="str">
            <v>HIPOLABOR</v>
          </cell>
          <cell r="F4876" t="n">
            <v>120</v>
          </cell>
          <cell r="G4876" t="str">
            <v>ML</v>
          </cell>
          <cell r="H4876" t="str">
            <v>SIM</v>
          </cell>
          <cell r="I4876" t="n">
            <v>0.063767960279014935</v>
          </cell>
        </row>
        <row r="4877">
          <cell r="A4877" t="n">
            <v>90162439</v>
          </cell>
          <cell r="B4877" t="n">
            <v>20</v>
          </cell>
          <cell r="C4877" t="str">
            <v xml:space="preserve">CLORIDRATO DE AMBROXOL 3 MGML XPE PEDIÁTRICO FR. VD. X 120 ML</v>
          </cell>
          <cell r="D4877" t="str">
            <v xml:space="preserve">PULMOSAN 3 MGML XPE PEDIÁTRICO FR. VD. X 120 ML</v>
          </cell>
          <cell r="E4877" t="str">
            <v xml:space="preserve">O. MORAES</v>
          </cell>
          <cell r="F4877" t="n">
            <v>120</v>
          </cell>
          <cell r="G4877" t="str">
            <v>ML</v>
          </cell>
          <cell r="H4877" t="str">
            <v>SIM</v>
          </cell>
          <cell r="I4877" t="n">
            <v>0.10992757209880245</v>
          </cell>
        </row>
        <row r="4878">
          <cell r="A4878" t="n">
            <v>92401325</v>
          </cell>
          <cell r="B4878" t="n">
            <v>20</v>
          </cell>
          <cell r="C4878" t="str">
            <v xml:space="preserve">CLORIDRATO DE AMBROXOL 3 MGML XPE. FR. VD. X 120 ML + CP. MED.</v>
          </cell>
          <cell r="D4878" t="str">
            <v xml:space="preserve">CLORIDRATO DE AMBROXOL 3 MGML XPE. FR. VD. X 120 ML + CP. MED.</v>
          </cell>
          <cell r="E4878" t="str">
            <v>MEDLEY</v>
          </cell>
          <cell r="F4878" t="n">
            <v>120</v>
          </cell>
          <cell r="G4878" t="str">
            <v>ML</v>
          </cell>
          <cell r="H4878" t="str">
            <v>SIM</v>
          </cell>
          <cell r="I4878" t="n">
            <v>0.14182307392626134</v>
          </cell>
        </row>
        <row r="4879">
          <cell r="A4879" t="n">
            <v>90212401</v>
          </cell>
          <cell r="B4879" t="n">
            <v>20</v>
          </cell>
          <cell r="C4879" t="str">
            <v xml:space="preserve">CLORIDRATO DE AMBROXOL 6 MGML  XPE. ADULTO FR. VD. X 120 ML + CP. MED.</v>
          </cell>
          <cell r="D4879" t="str">
            <v xml:space="preserve">CLORIDRATO DE AMBROXOL 6 MGML  XPE. ADULTO FR. VD. X 120 ML + CP. MED.</v>
          </cell>
          <cell r="E4879" t="str">
            <v>DUCTO</v>
          </cell>
          <cell r="F4879" t="n">
            <v>120</v>
          </cell>
          <cell r="G4879" t="str">
            <v>ML</v>
          </cell>
          <cell r="H4879" t="str">
            <v>SIM</v>
          </cell>
          <cell r="I4879" t="n">
            <v>0.14347791062778359</v>
          </cell>
        </row>
        <row r="4880">
          <cell r="A4880" t="n">
            <v>92458980</v>
          </cell>
          <cell r="B4880" t="n">
            <v>20</v>
          </cell>
          <cell r="C4880" t="str">
            <v xml:space="preserve">CLORIDRATO DE AMBROXOL 6 MGML  XPE. FR. VD. X  120  ML + CP. MED.</v>
          </cell>
          <cell r="D4880" t="str">
            <v xml:space="preserve">CLORIDRATO DE AMBROXOL 6 MGML  XPE. FR. VD. X  120  ML + CP. MED.</v>
          </cell>
          <cell r="E4880" t="str">
            <v>CRISTALIA</v>
          </cell>
          <cell r="F4880" t="n">
            <v>120</v>
          </cell>
          <cell r="G4880" t="str">
            <v>ML</v>
          </cell>
          <cell r="H4880" t="str">
            <v>SIM</v>
          </cell>
          <cell r="I4880" t="n">
            <v>0.15941990069753736</v>
          </cell>
        </row>
        <row r="4881">
          <cell r="A4881" t="n">
            <v>90162447</v>
          </cell>
          <cell r="B4881" t="n">
            <v>20</v>
          </cell>
          <cell r="C4881" t="str">
            <v xml:space="preserve">CLORIDRATO DE AMBROXOL 6 MGML XPE ADULTO FR. VD. X 120 ML</v>
          </cell>
          <cell r="D4881" t="str">
            <v xml:space="preserve">PULMOSAN 6 MGML XPE ADULTO FR. VD. X 120 ML</v>
          </cell>
          <cell r="E4881" t="str">
            <v xml:space="preserve">O. MORAES</v>
          </cell>
          <cell r="F4881" t="n">
            <v>120</v>
          </cell>
          <cell r="G4881" t="str">
            <v>ML</v>
          </cell>
          <cell r="H4881" t="str">
            <v>SIM</v>
          </cell>
          <cell r="I4881" t="n">
            <v>0.1727433275838324</v>
          </cell>
        </row>
        <row r="4882">
          <cell r="A4882" t="n">
            <v>92401406</v>
          </cell>
          <cell r="B4882" t="n">
            <v>20</v>
          </cell>
          <cell r="C4882" t="str">
            <v xml:space="preserve">CLORIDRATO DE AMBROXOL 6 MGML XPE. FR. VD. X 120 ML</v>
          </cell>
          <cell r="D4882" t="str">
            <v xml:space="preserve">CLORIDRATO DE AMBROXOL 6 MGML XPE. FR. VD. X 120 ML</v>
          </cell>
          <cell r="E4882" t="str">
            <v xml:space="preserve">EMS SA</v>
          </cell>
          <cell r="F4882" t="n">
            <v>120</v>
          </cell>
          <cell r="G4882" t="str">
            <v>ML</v>
          </cell>
          <cell r="H4882" t="str">
            <v>SIM</v>
          </cell>
          <cell r="I4882" t="n">
            <v>0.16188481020760245</v>
          </cell>
        </row>
        <row r="4883">
          <cell r="A4883" t="n">
            <v>90126700</v>
          </cell>
          <cell r="B4883" t="n">
            <v>20</v>
          </cell>
          <cell r="C4883" t="str">
            <v xml:space="preserve">CLORIDRATO DE AMBROXOL 6MGML XPE. FR. VD. X  120 ML + CP. MED.</v>
          </cell>
          <cell r="D4883" t="str">
            <v xml:space="preserve">CLORIDRATO DE AMBROXOL 6MGML XPE. FR. VD. X  120 ML + CP. MED.</v>
          </cell>
          <cell r="E4883" t="str">
            <v>BIOSINTETICA</v>
          </cell>
          <cell r="F4883" t="n">
            <v>120</v>
          </cell>
          <cell r="G4883" t="str">
            <v>ML</v>
          </cell>
          <cell r="H4883" t="str">
            <v>SIM</v>
          </cell>
          <cell r="I4883" t="n">
            <v>0.14347791062778359</v>
          </cell>
        </row>
        <row r="4884">
          <cell r="A4884" t="n">
            <v>92439217</v>
          </cell>
          <cell r="B4884" t="n">
            <v>20</v>
          </cell>
          <cell r="C4884" t="str">
            <v xml:space="preserve">CLORIDRATO DE AMBROXOL 7,5 MGML SOL. INALAÇÃO CX. 10 FLAC. X 2 ML</v>
          </cell>
          <cell r="D4884" t="str">
            <v xml:space="preserve">FLUIBRON A 7,5 MGML SOL. INALAÇÃO CX. 10 FLAC. X 2 ML</v>
          </cell>
          <cell r="E4884" t="str">
            <v>CHIESI</v>
          </cell>
          <cell r="F4884" t="n">
            <v>1</v>
          </cell>
          <cell r="G4884" t="str">
            <v>UN</v>
          </cell>
          <cell r="H4884" t="str">
            <v>NÃO</v>
          </cell>
          <cell r="I4884" t="n">
            <v>3.7189952558869632</v>
          </cell>
        </row>
        <row r="4885">
          <cell r="A4885" t="n">
            <v>92378706</v>
          </cell>
          <cell r="B4885" t="n">
            <v>20</v>
          </cell>
          <cell r="C4885" t="str">
            <v xml:space="preserve">CLORIDRATO DE AMBROXOL AD. XPE - 100ML</v>
          </cell>
          <cell r="D4885" t="str">
            <v xml:space="preserve">FLUIBRON AD. XPE - 100ML</v>
          </cell>
          <cell r="E4885" t="str">
            <v>CHIESI</v>
          </cell>
          <cell r="F4885" t="n">
            <v>100</v>
          </cell>
          <cell r="G4885" t="str">
            <v>ML</v>
          </cell>
          <cell r="H4885" t="str">
            <v>SIM</v>
          </cell>
          <cell r="I4885" t="n">
            <v>0.30758113939444459</v>
          </cell>
        </row>
        <row r="4886">
          <cell r="A4886" t="n">
            <v>90227514</v>
          </cell>
          <cell r="B4886" t="n">
            <v>20</v>
          </cell>
          <cell r="C4886" t="str">
            <v xml:space="preserve">CLORIDRATO DE AMILORIDA + HIDROCLOROTIAZIDA - 2,5MG25MG</v>
          </cell>
          <cell r="D4886" t="str">
            <v xml:space="preserve">CLORIDRATO DE AMILORIDA + HIDROCLOROTIAZIDA - 2,5MG25MG</v>
          </cell>
          <cell r="E4886" t="str">
            <v>RANBAXY</v>
          </cell>
          <cell r="F4886" t="n">
            <v>1</v>
          </cell>
          <cell r="G4886" t="str">
            <v>COM</v>
          </cell>
          <cell r="H4886" t="str">
            <v>NÃO</v>
          </cell>
          <cell r="I4886" t="n">
            <v>0.21993917895155524</v>
          </cell>
        </row>
        <row r="4887">
          <cell r="A4887" t="n">
            <v>90227522</v>
          </cell>
          <cell r="B4887" t="n">
            <v>20</v>
          </cell>
          <cell r="C4887" t="str">
            <v xml:space="preserve">CLORIDRATO DE AMILORIDA + HIDROCLOROTIAZIDA - 5MG  50MG</v>
          </cell>
          <cell r="D4887" t="str">
            <v xml:space="preserve">CLORIDRATO DE AMILORIDA + HIDROCLOROTIAZIDA - 5MG  50MG</v>
          </cell>
          <cell r="E4887" t="str">
            <v>RANBAXY</v>
          </cell>
          <cell r="F4887" t="n">
            <v>1</v>
          </cell>
          <cell r="G4887" t="str">
            <v>COM</v>
          </cell>
          <cell r="H4887" t="str">
            <v>NÃO</v>
          </cell>
          <cell r="I4887" t="n">
            <v>0.36132865113469786</v>
          </cell>
        </row>
        <row r="4888">
          <cell r="A4888" t="n">
            <v>90239512</v>
          </cell>
          <cell r="B4888" t="n">
            <v>20</v>
          </cell>
          <cell r="C4888" t="str">
            <v xml:space="preserve">CLORIDRATO DE AMILORIDA+ HIDROCLOROTIAZIDA 2,5 MG + 25 MG CX. 30 CP.</v>
          </cell>
          <cell r="D4888" t="str">
            <v xml:space="preserve">CLORIDRATO DE AMILORIDA+ HIDROCLOROTIAZIDA 2,5 MG + 25 MG CX. 30 CP.</v>
          </cell>
          <cell r="E4888" t="str">
            <v>GERMED</v>
          </cell>
          <cell r="F4888" t="n">
            <v>1</v>
          </cell>
          <cell r="G4888" t="str">
            <v>COM</v>
          </cell>
          <cell r="H4888" t="str">
            <v>NÃO</v>
          </cell>
          <cell r="I4888" t="n">
            <v>0.23564912030523771</v>
          </cell>
        </row>
        <row r="4889">
          <cell r="A4889" t="n">
            <v>90146085</v>
          </cell>
          <cell r="B4889" t="n">
            <v>20</v>
          </cell>
          <cell r="C4889" t="str">
            <v xml:space="preserve">CLORIDRATO DE AMILORIDA+ HIDROCLOROTIAZIDA 2,5 MG + 25 MG CX. 90 CP.</v>
          </cell>
          <cell r="D4889" t="str">
            <v xml:space="preserve">CLORIDRATO DE AMILORIDA+ HIDROCLOROTIAZIDA 2,5 MG + 25 MG CX. 90 CP.</v>
          </cell>
          <cell r="E4889" t="str">
            <v xml:space="preserve">EMS SA</v>
          </cell>
          <cell r="F4889" t="n">
            <v>1</v>
          </cell>
          <cell r="G4889" t="str">
            <v>COM</v>
          </cell>
          <cell r="H4889" t="str">
            <v>NÃO</v>
          </cell>
          <cell r="I4889" t="n">
            <v>0.2511559373490922</v>
          </cell>
        </row>
        <row r="4890">
          <cell r="A4890" t="n">
            <v>90226720</v>
          </cell>
          <cell r="B4890" t="n">
            <v>20</v>
          </cell>
          <cell r="C4890" t="str">
            <v xml:space="preserve">CLORIDRATO DE AMIODARONA - 100MG</v>
          </cell>
          <cell r="D4890" t="str">
            <v xml:space="preserve">CLORIDRATO DE AMIODARONA - 100MG</v>
          </cell>
          <cell r="E4890" t="str">
            <v>RANBAXY</v>
          </cell>
          <cell r="F4890" t="n">
            <v>1</v>
          </cell>
          <cell r="G4890" t="str">
            <v>COM</v>
          </cell>
          <cell r="H4890" t="str">
            <v>NÃO</v>
          </cell>
          <cell r="I4890" t="n">
            <v>0.47020898826482843</v>
          </cell>
        </row>
        <row r="4891">
          <cell r="A4891" t="n">
            <v>90161980</v>
          </cell>
          <cell r="B4891" t="n">
            <v>20</v>
          </cell>
          <cell r="C4891" t="str">
            <v xml:space="preserve">CLORIDRATO DE AMIODARONA - 200MG</v>
          </cell>
          <cell r="D4891" t="str">
            <v xml:space="preserve">MIOCOR - 200MG</v>
          </cell>
          <cell r="E4891" t="str">
            <v xml:space="preserve">UCI - FARMA</v>
          </cell>
          <cell r="F4891" t="n">
            <v>1</v>
          </cell>
          <cell r="G4891" t="str">
            <v>COM</v>
          </cell>
          <cell r="H4891" t="str">
            <v>NÃO</v>
          </cell>
          <cell r="I4891" t="n">
            <v>1.0383779105848985</v>
          </cell>
        </row>
        <row r="4892">
          <cell r="A4892" t="n">
            <v>90133510</v>
          </cell>
          <cell r="B4892" t="n">
            <v>20</v>
          </cell>
          <cell r="C4892" t="str">
            <v xml:space="preserve">CLORIDRATO DE AMIODARONA 200 MGML SUSP. ORAL FR. VD. GTS.X. 30 ML</v>
          </cell>
          <cell r="D4892" t="str">
            <v xml:space="preserve">ANCORON 200 MGML SUSP. ORAL FR. VD. GTS.X. 30 ML</v>
          </cell>
          <cell r="E4892" t="str">
            <v>LIBBS</v>
          </cell>
          <cell r="F4892" t="n">
            <v>600</v>
          </cell>
          <cell r="G4892" t="str">
            <v>GTS</v>
          </cell>
          <cell r="H4892" t="str">
            <v>SIM</v>
          </cell>
          <cell r="I4892" t="n">
            <v>0.078513384618754886</v>
          </cell>
        </row>
        <row r="4893">
          <cell r="A4893" t="n">
            <v>90233824</v>
          </cell>
          <cell r="B4893" t="n">
            <v>20</v>
          </cell>
          <cell r="C4893" t="str">
            <v xml:space="preserve">CLORIDRATO DE AMITRIPTILINA</v>
          </cell>
          <cell r="D4893" t="str">
            <v xml:space="preserve">TRIPSOL 25 MG CX. 20 CP</v>
          </cell>
          <cell r="E4893" t="str">
            <v>CAZI</v>
          </cell>
          <cell r="F4893" t="n">
            <v>1</v>
          </cell>
          <cell r="G4893" t="str">
            <v>COM</v>
          </cell>
          <cell r="H4893" t="str">
            <v>NÃO</v>
          </cell>
          <cell r="I4893" t="n">
            <v>0.70243211598390198</v>
          </cell>
        </row>
        <row r="4894">
          <cell r="A4894" t="n">
            <v>90278674</v>
          </cell>
          <cell r="B4894" t="n">
            <v>20</v>
          </cell>
          <cell r="C4894" t="str">
            <v xml:space="preserve">CLORIDRATO DE AMITRIPTILINA 25 MG CX.  20 CP.</v>
          </cell>
          <cell r="D4894" t="str">
            <v xml:space="preserve">NEO AMITRIPTILIN 25 MG CX.  20 CP.</v>
          </cell>
          <cell r="E4894" t="str">
            <v xml:space="preserve">NEO QUIMICA</v>
          </cell>
          <cell r="F4894" t="n">
            <v>1</v>
          </cell>
          <cell r="G4894" t="str">
            <v>COM</v>
          </cell>
          <cell r="H4894" t="str">
            <v>NÃO</v>
          </cell>
          <cell r="I4894" t="n">
            <v>0.42071261042046915</v>
          </cell>
        </row>
        <row r="4895">
          <cell r="A4895" t="n">
            <v>90227247</v>
          </cell>
          <cell r="B4895" t="n">
            <v>20</v>
          </cell>
          <cell r="C4895" t="str">
            <v xml:space="preserve">CLORIDRATO DE AMITRIPTILINA 25 MG CX. 20 CP. REV.</v>
          </cell>
          <cell r="D4895" t="str">
            <v xml:space="preserve">CLORIDRATO DE AMITRIPTILINA 25 MG CX. 20 CP. REV.</v>
          </cell>
          <cell r="E4895" t="str">
            <v>RANBAXY</v>
          </cell>
          <cell r="F4895" t="n">
            <v>1</v>
          </cell>
          <cell r="G4895" t="str">
            <v>COM</v>
          </cell>
          <cell r="H4895" t="str">
            <v>NÃO</v>
          </cell>
          <cell r="I4895" t="n">
            <v>0.46946594960204696</v>
          </cell>
        </row>
        <row r="4896">
          <cell r="A4896" t="n">
            <v>92369979</v>
          </cell>
          <cell r="B4896" t="n">
            <v>20</v>
          </cell>
          <cell r="C4896" t="str">
            <v xml:space="preserve">CLORIDRATO DE ANFEPRAMONA - 75MG</v>
          </cell>
          <cell r="D4896" t="str">
            <v xml:space="preserve">INIBEX - 75MG</v>
          </cell>
          <cell r="E4896" t="str">
            <v>MEDLEY</v>
          </cell>
          <cell r="F4896" t="n">
            <v>1</v>
          </cell>
          <cell r="G4896" t="str">
            <v>COM</v>
          </cell>
          <cell r="H4896" t="str">
            <v>NÃO</v>
          </cell>
          <cell r="I4896" t="n">
            <v>2.0886238698772464</v>
          </cell>
        </row>
        <row r="4897">
          <cell r="A4897" t="n">
            <v>92452167</v>
          </cell>
          <cell r="B4897" t="n">
            <v>20</v>
          </cell>
          <cell r="C4897" t="str">
            <v xml:space="preserve">CLORIDRATO DE BAMBUTEROL - 100ML XPE</v>
          </cell>
          <cell r="D4897" t="str">
            <v xml:space="preserve">BAMBEC - 100ML XPE</v>
          </cell>
          <cell r="E4897" t="str">
            <v>ASTRAZENECA</v>
          </cell>
          <cell r="F4897" t="n">
            <v>100</v>
          </cell>
          <cell r="G4897" t="str">
            <v>ML</v>
          </cell>
          <cell r="H4897" t="str">
            <v>SIM</v>
          </cell>
          <cell r="I4897" t="n">
            <v>0.31400020633279602</v>
          </cell>
        </row>
        <row r="4898">
          <cell r="A4898" t="n">
            <v>91083028</v>
          </cell>
          <cell r="B4898" t="n">
            <v>20</v>
          </cell>
          <cell r="C4898" t="str">
            <v xml:space="preserve">CLORIDRATO DE BAMIFILINA - 600MG</v>
          </cell>
          <cell r="D4898" t="str">
            <v xml:space="preserve">BAMIFIX - 600MG</v>
          </cell>
          <cell r="E4898" t="str">
            <v>CHIESI</v>
          </cell>
          <cell r="F4898" t="n">
            <v>1</v>
          </cell>
          <cell r="G4898" t="str">
            <v>DRG</v>
          </cell>
          <cell r="H4898" t="str">
            <v>NÃO</v>
          </cell>
          <cell r="I4898" t="n">
            <v>2.0742589744794477</v>
          </cell>
        </row>
        <row r="4899">
          <cell r="A4899" t="n">
            <v>90140877</v>
          </cell>
          <cell r="B4899" t="n">
            <v>20</v>
          </cell>
          <cell r="C4899" t="str">
            <v xml:space="preserve">CLORIDRATO DE BENZIDAMINA  50 MG CX. 20 DRG.</v>
          </cell>
          <cell r="D4899" t="str">
            <v xml:space="preserve">BENFLOGIN 50 MG CX. 20 DRG.</v>
          </cell>
          <cell r="E4899" t="str">
            <v xml:space="preserve">ACHÉ LABORATÓRIOS FARMACÊUTICO</v>
          </cell>
          <cell r="F4899" t="n">
            <v>1</v>
          </cell>
          <cell r="G4899" t="str">
            <v>DRG</v>
          </cell>
          <cell r="H4899" t="str">
            <v>NÃO</v>
          </cell>
          <cell r="I4899" t="n">
            <v>0.47111816613772473</v>
          </cell>
        </row>
        <row r="4900">
          <cell r="A4900" t="n">
            <v>90292553</v>
          </cell>
          <cell r="B4900" t="n">
            <v>20</v>
          </cell>
          <cell r="C4900" t="str">
            <v xml:space="preserve">CLORIDRATO DE BENZIDAMINA 1,5 MGML COLUTÓRIO FR. VD. X 150 ML + CP. MED.</v>
          </cell>
          <cell r="D4900" t="str">
            <v xml:space="preserve">FLOGOLAB 1,5 MGML COLUTÓRIO FR. VD. X 150 ML + CP. MED.</v>
          </cell>
          <cell r="E4900" t="str">
            <v>MULTILAB</v>
          </cell>
          <cell r="F4900" t="n">
            <v>150</v>
          </cell>
          <cell r="G4900" t="str">
            <v>ML</v>
          </cell>
          <cell r="H4900" t="str">
            <v>SIM</v>
          </cell>
          <cell r="I4900" t="n">
            <v>0.094223633227544942</v>
          </cell>
        </row>
        <row r="4901">
          <cell r="A4901" t="n">
            <v>90311027</v>
          </cell>
          <cell r="B4901" t="n">
            <v>20</v>
          </cell>
          <cell r="C4901" t="str">
            <v xml:space="preserve">CLORIDRATO DE BENZIDAMINA 1,5 MGML COLUTÓRIO FR. X 250 ML CP. MED. SABOR MENTA</v>
          </cell>
          <cell r="D4901" t="str">
            <v xml:space="preserve">FLOGORAL 1,5 MGML COLUTÓRIO FR. X 250 ML CP. MED. SABOR MENTA</v>
          </cell>
          <cell r="E4901" t="str">
            <v xml:space="preserve">ACHÉ LABORATÓRIOS FARMACÊUTICO</v>
          </cell>
          <cell r="F4901" t="n">
            <v>250</v>
          </cell>
          <cell r="G4901" t="str">
            <v>ML</v>
          </cell>
          <cell r="H4901" t="str">
            <v>SIM</v>
          </cell>
          <cell r="I4901" t="n">
            <v>0.083754340646706615</v>
          </cell>
        </row>
        <row r="4902">
          <cell r="A4902" t="n">
            <v>90140885</v>
          </cell>
          <cell r="B4902" t="n">
            <v>20</v>
          </cell>
          <cell r="C4902" t="str">
            <v xml:space="preserve">CLORIDRATO DE BENZIDAMINA 30 MGML SOL. ORAL. FR. PLÁST. GTS. X 20 ML</v>
          </cell>
          <cell r="D4902" t="str">
            <v xml:space="preserve">BENFLOGIN 30 MGML SOL. ORAL. FR. PLÁST. GTS. X 20 ML</v>
          </cell>
          <cell r="E4902" t="str">
            <v xml:space="preserve">ACHÉ LABORATÓRIOS FARMACÊUTICO</v>
          </cell>
          <cell r="F4902" t="n">
            <v>400</v>
          </cell>
          <cell r="G4902" t="str">
            <v>GTS</v>
          </cell>
          <cell r="H4902" t="str">
            <v>SIM</v>
          </cell>
          <cell r="I4902" t="n">
            <v>0.01570393887125749</v>
          </cell>
        </row>
        <row r="4903">
          <cell r="A4903" t="n">
            <v>90257065</v>
          </cell>
          <cell r="B4903" t="n">
            <v>20</v>
          </cell>
          <cell r="C4903" t="str">
            <v xml:space="preserve">CLORIDRATO DE BIPERIDENO 2 MG CX. 75 CP.</v>
          </cell>
          <cell r="D4903" t="str">
            <v xml:space="preserve">PARKINSOL 2 MG CX. 75 CP.</v>
          </cell>
          <cell r="E4903" t="str">
            <v xml:space="preserve">TEUTO BRAS.</v>
          </cell>
          <cell r="F4903" t="n">
            <v>1</v>
          </cell>
          <cell r="G4903" t="str">
            <v>COM</v>
          </cell>
          <cell r="H4903" t="str">
            <v>NÃO</v>
          </cell>
          <cell r="I4903" t="n">
            <v>0.23555908306886236</v>
          </cell>
        </row>
        <row r="4904">
          <cell r="A4904" t="n">
            <v>90224400</v>
          </cell>
          <cell r="B4904" t="n">
            <v>20</v>
          </cell>
          <cell r="C4904" t="str">
            <v xml:space="preserve">CLORIDRATO DE BROMEXINA 0,8 MGML. XPE. FR. VD. AMB. X 120 ML + CP. MED. X 10 ML</v>
          </cell>
          <cell r="D4904" t="str">
            <v xml:space="preserve">CLORIDRATO DE BROMEXINA 0,8 MGML. XPE. FR. VD. AMB. X 120 ML + CP. MED. X 10 ML</v>
          </cell>
          <cell r="E4904" t="str">
            <v xml:space="preserve">PRATI DONADUZZI</v>
          </cell>
          <cell r="F4904" t="n">
            <v>120</v>
          </cell>
          <cell r="G4904" t="str">
            <v>ML</v>
          </cell>
          <cell r="H4904" t="str">
            <v>SIM</v>
          </cell>
          <cell r="I4904" t="n">
            <v>0.097130886124561458</v>
          </cell>
        </row>
        <row r="4905">
          <cell r="A4905" t="n">
            <v>90161742</v>
          </cell>
          <cell r="B4905" t="n">
            <v>20</v>
          </cell>
          <cell r="C4905" t="str">
            <v xml:space="preserve">CLORIDRATO DE BROMEXINA 2 MGML SOL. ORAL FR. X  50 ML</v>
          </cell>
          <cell r="D4905" t="str">
            <v xml:space="preserve">BISPECT 2 MGML SOL. ORAL FR. X  50 ML</v>
          </cell>
          <cell r="E4905" t="str">
            <v xml:space="preserve">UCI - FARMA</v>
          </cell>
          <cell r="F4905" t="n">
            <v>50</v>
          </cell>
          <cell r="G4905" t="str">
            <v>ML</v>
          </cell>
          <cell r="H4905" t="str">
            <v>SIM</v>
          </cell>
          <cell r="I4905" t="n">
            <v>0.1727433275838324</v>
          </cell>
        </row>
        <row r="4906">
          <cell r="A4906" t="n">
            <v>90196457</v>
          </cell>
          <cell r="B4906" t="n">
            <v>20</v>
          </cell>
          <cell r="C4906" t="str">
            <v xml:space="preserve">CLORIDRATO DE BROMEXINA 2 MGML SOL.ORAL FR. VD. X 50 ML</v>
          </cell>
          <cell r="D4906" t="str">
            <v xml:space="preserve">BISOLVON 2 MGML SOL.ORAL FR. VD. X 50 ML</v>
          </cell>
          <cell r="E4906" t="str">
            <v xml:space="preserve">BOEHRINGER INGELHEIM</v>
          </cell>
          <cell r="F4906" t="n">
            <v>50</v>
          </cell>
          <cell r="G4906" t="str">
            <v>ML</v>
          </cell>
          <cell r="H4906" t="str">
            <v>SIM</v>
          </cell>
          <cell r="I4906" t="n">
            <v>0.19607252703133865</v>
          </cell>
        </row>
        <row r="4907">
          <cell r="A4907" t="n">
            <v>92384269</v>
          </cell>
          <cell r="B4907" t="n">
            <v>20</v>
          </cell>
          <cell r="C4907" t="str">
            <v xml:space="preserve">CLORIDRATO DE BUCLIZINA</v>
          </cell>
          <cell r="D4907" t="str">
            <v>APETIL</v>
          </cell>
          <cell r="E4907" t="str">
            <v>BUNKER</v>
          </cell>
          <cell r="F4907" t="n">
            <v>1</v>
          </cell>
          <cell r="G4907" t="str">
            <v>COM</v>
          </cell>
          <cell r="H4907" t="str">
            <v>NÃO</v>
          </cell>
          <cell r="I4907" t="n">
            <v>0.56534179936526963</v>
          </cell>
        </row>
        <row r="4908">
          <cell r="A4908" t="n">
            <v>90161602</v>
          </cell>
          <cell r="B4908" t="n">
            <v>20</v>
          </cell>
          <cell r="C4908" t="str">
            <v xml:space="preserve">CLORIDRATO DE BUCLIZINA+TIAMINA+RIBOFLAVINA+PIRIDOXINA+CIANOCOBALAMINA+NICOTINAMIDA+FOSFATO DE CÁLCIO</v>
          </cell>
          <cell r="D4908" t="str">
            <v xml:space="preserve">PROPAN ELIXIR  FR. VD. X 100 ML</v>
          </cell>
          <cell r="E4908" t="str">
            <v xml:space="preserve">UCI - FARMA</v>
          </cell>
          <cell r="F4908" t="n">
            <v>100</v>
          </cell>
          <cell r="G4908" t="str">
            <v>ML</v>
          </cell>
          <cell r="H4908" t="str">
            <v>SIM</v>
          </cell>
          <cell r="I4908" t="n">
            <v>0.1727433275838324</v>
          </cell>
        </row>
        <row r="4909">
          <cell r="A4909" t="n">
            <v>90278658</v>
          </cell>
          <cell r="B4909" t="n">
            <v>20</v>
          </cell>
          <cell r="C4909" t="str">
            <v xml:space="preserve">CLORIDRATO DE BUPIVACAÍNA 5 MGML SOL.INJ. CX.6 FA X 20 ML</v>
          </cell>
          <cell r="D4909" t="str">
            <v xml:space="preserve">DORCAINA 5 MGML SOL.INJ. CX.6 FA X 20 ML</v>
          </cell>
          <cell r="E4909" t="str">
            <v xml:space="preserve">NEO QUIMICA</v>
          </cell>
          <cell r="F4909" t="n">
            <v>20</v>
          </cell>
          <cell r="G4909" t="str">
            <v>ML</v>
          </cell>
          <cell r="H4909" t="str">
            <v>SIM</v>
          </cell>
          <cell r="I4909" t="n">
            <v>1.0050520877604794</v>
          </cell>
        </row>
        <row r="4910">
          <cell r="A4910" t="n">
            <v>90984013</v>
          </cell>
          <cell r="B4910" t="n">
            <v>20</v>
          </cell>
          <cell r="C4910" t="str">
            <v xml:space="preserve">CLORIDRATO DE BUSPIRONA - 5MG</v>
          </cell>
          <cell r="D4910" t="str">
            <v xml:space="preserve">BUSPAR - 5MG</v>
          </cell>
          <cell r="E4910" t="str">
            <v>B-MS</v>
          </cell>
          <cell r="F4910" t="n">
            <v>1</v>
          </cell>
          <cell r="G4910" t="str">
            <v>COM</v>
          </cell>
          <cell r="H4910" t="str">
            <v>NÃO</v>
          </cell>
          <cell r="I4910" t="n">
            <v>0.89512451566167683</v>
          </cell>
        </row>
        <row r="4911">
          <cell r="A4911" t="n">
            <v>90102193</v>
          </cell>
          <cell r="B4911" t="n">
            <v>20</v>
          </cell>
          <cell r="C4911" t="str">
            <v xml:space="preserve">CLORIDRATO DE CEFEPIMA - 1GRA</v>
          </cell>
          <cell r="D4911" t="str">
            <v xml:space="preserve">CLORIDRATO DE CEFEPIMA - 1GRA</v>
          </cell>
          <cell r="E4911" t="str">
            <v>BIOCHIMICO</v>
          </cell>
          <cell r="F4911" t="n">
            <v>1</v>
          </cell>
          <cell r="G4911" t="str">
            <v>FA</v>
          </cell>
          <cell r="H4911" t="str">
            <v>NÃO</v>
          </cell>
          <cell r="I4911" t="n">
            <v>17.378872872111032</v>
          </cell>
        </row>
        <row r="4912">
          <cell r="A4912" t="n">
            <v>90241355</v>
          </cell>
          <cell r="B4912" t="n">
            <v>20</v>
          </cell>
          <cell r="C4912" t="str">
            <v xml:space="preserve">CLORIDRATO DE CEFEPIMA - 1GRA + BOLSA FLEX.</v>
          </cell>
          <cell r="D4912" t="str">
            <v xml:space="preserve">CLORIDRATO DE CEFEPIMA - 1GRA + BOLSA FLEX.</v>
          </cell>
          <cell r="E4912" t="str">
            <v>ABL</v>
          </cell>
          <cell r="F4912" t="n">
            <v>1</v>
          </cell>
          <cell r="G4912" t="str">
            <v>FA</v>
          </cell>
          <cell r="H4912" t="str">
            <v>NÃO</v>
          </cell>
          <cell r="I4912" t="n">
            <v>66.031010086070538</v>
          </cell>
        </row>
        <row r="4913">
          <cell r="A4913" t="n">
            <v>90173228</v>
          </cell>
          <cell r="B4913" t="n">
            <v>20</v>
          </cell>
          <cell r="C4913" t="str">
            <v xml:space="preserve">CLORIDRATO DE CEFEPIMA 1 G PO INJ CT FR AMP VD AMB+ AMP DIL X 3,0 ML ( EMB HOSP)</v>
          </cell>
          <cell r="D4913" t="str">
            <v xml:space="preserve">CLOCEF 1 G PO INJ CT FR AMP VD AMB+ AMP DIL X 3,0 ML ( EMB HOSP)</v>
          </cell>
          <cell r="E4913" t="str">
            <v xml:space="preserve">TEUTO BRAS.</v>
          </cell>
          <cell r="F4913" t="n">
            <v>1</v>
          </cell>
          <cell r="G4913" t="str">
            <v>UN</v>
          </cell>
          <cell r="H4913" t="str">
            <v>NÃO</v>
          </cell>
          <cell r="I4913" t="n">
            <v>77.262379276699008</v>
          </cell>
        </row>
        <row r="4914">
          <cell r="A4914" t="n">
            <v>90248880</v>
          </cell>
          <cell r="B4914" t="n">
            <v>20</v>
          </cell>
          <cell r="C4914" t="str">
            <v xml:space="preserve">CLORIDRATO DE CEFEPIMA 1 G PÓ SOL. INJ. FA. X 17 ML</v>
          </cell>
          <cell r="D4914" t="str">
            <v xml:space="preserve">CLORIDRATO DE CEFEPIMA 1 G PÓ SOL. INJ. FA. X 17 ML</v>
          </cell>
          <cell r="E4914" t="str">
            <v>NOVAFARMA</v>
          </cell>
          <cell r="F4914" t="n">
            <v>1</v>
          </cell>
          <cell r="G4914" t="str">
            <v>FA</v>
          </cell>
          <cell r="H4914" t="str">
            <v>NÃO</v>
          </cell>
          <cell r="I4914" t="n">
            <v>59.645058008237186</v>
          </cell>
        </row>
        <row r="4915">
          <cell r="A4915" t="n">
            <v>90252411</v>
          </cell>
          <cell r="B4915" t="n">
            <v>20</v>
          </cell>
          <cell r="C4915" t="str">
            <v xml:space="preserve">CLORIDRATO DE CEFEPIMA 2 G FA PÓ SOL. INJ.</v>
          </cell>
          <cell r="D4915" t="str">
            <v xml:space="preserve">CEFEPEN 2 G FA PÓ SOL. INJ.</v>
          </cell>
          <cell r="E4915" t="str">
            <v xml:space="preserve">ASPEN PHARMA</v>
          </cell>
          <cell r="F4915" t="n">
            <v>1</v>
          </cell>
          <cell r="G4915" t="str">
            <v>UN</v>
          </cell>
          <cell r="H4915" t="str">
            <v>NÃO</v>
          </cell>
          <cell r="I4915" t="n">
            <v>133.82858835832425</v>
          </cell>
        </row>
        <row r="4916">
          <cell r="A4916" t="n">
            <v>90141369</v>
          </cell>
          <cell r="B4916" t="n">
            <v>20</v>
          </cell>
          <cell r="C4916" t="str">
            <v xml:space="preserve">CLORIDRATO DE CICLOBENZAPRINA - 5MG</v>
          </cell>
          <cell r="D4916" t="str">
            <v xml:space="preserve">MIRTAX - 5MG</v>
          </cell>
          <cell r="E4916" t="str">
            <v xml:space="preserve">ACHÉ LABORATÓRIOS FARMACÊUTICO</v>
          </cell>
          <cell r="F4916" t="n">
            <v>1</v>
          </cell>
          <cell r="G4916" t="str">
            <v>COM</v>
          </cell>
          <cell r="H4916" t="str">
            <v>NÃO</v>
          </cell>
          <cell r="I4916" t="n">
            <v>0.78299185562582763</v>
          </cell>
        </row>
        <row r="4917">
          <cell r="A4917" t="n">
            <v>92470386</v>
          </cell>
          <cell r="B4917" t="n">
            <v>20</v>
          </cell>
          <cell r="C4917" t="str">
            <v xml:space="preserve">CLORIDRATO DE CICLOBENZAPRINA 10 MG  CX. 30 CP. REV.</v>
          </cell>
          <cell r="D4917" t="str">
            <v xml:space="preserve">MIRTAX 10 MG  CX. 30 CP. REV.</v>
          </cell>
          <cell r="E4917" t="str">
            <v xml:space="preserve">ACHÉ LABORATÓRIOS FARMACÊUTICO</v>
          </cell>
          <cell r="F4917" t="n">
            <v>1</v>
          </cell>
          <cell r="G4917" t="str">
            <v>COM</v>
          </cell>
          <cell r="H4917" t="str">
            <v>NÃO</v>
          </cell>
          <cell r="I4917" t="n">
            <v>0.87678459256518271</v>
          </cell>
        </row>
        <row r="4918">
          <cell r="A4918" t="n">
            <v>90298187</v>
          </cell>
          <cell r="B4918" t="n">
            <v>20</v>
          </cell>
          <cell r="C4918" t="str">
            <v xml:space="preserve">CLORIDRATO DE CIPROFLOXACINO</v>
          </cell>
          <cell r="D4918" t="str">
            <v xml:space="preserve">PROXACIN 500 MG CX. 480 CP. REV.</v>
          </cell>
          <cell r="E4918" t="str">
            <v xml:space="preserve">NEO QUIMICA</v>
          </cell>
          <cell r="F4918" t="n">
            <v>1</v>
          </cell>
          <cell r="G4918" t="str">
            <v>COM</v>
          </cell>
          <cell r="H4918" t="str">
            <v>NÃO</v>
          </cell>
          <cell r="I4918" t="n">
            <v>5.2143317637938296</v>
          </cell>
        </row>
        <row r="4919">
          <cell r="A4919" t="n">
            <v>90224159</v>
          </cell>
          <cell r="B4919" t="n">
            <v>20</v>
          </cell>
          <cell r="C4919" t="str">
            <v xml:space="preserve">CLORIDRATO DE CIPROFLOXACINO</v>
          </cell>
          <cell r="D4919" t="str">
            <v xml:space="preserve">CLORIDRATO  DE  CIPROFLOXACINO 250 MG CX. 6 CP. REV.</v>
          </cell>
          <cell r="E4919" t="str">
            <v xml:space="preserve">PRATI DONADUZZI</v>
          </cell>
          <cell r="F4919" t="n">
            <v>1</v>
          </cell>
          <cell r="G4919" t="str">
            <v>COM</v>
          </cell>
          <cell r="H4919" t="str">
            <v>NÃO</v>
          </cell>
          <cell r="I4919" t="n">
            <v>3.5561460582265112</v>
          </cell>
        </row>
        <row r="4920">
          <cell r="A4920" t="n">
            <v>92464491</v>
          </cell>
          <cell r="B4920" t="n">
            <v>20</v>
          </cell>
          <cell r="C4920" t="str">
            <v xml:space="preserve">CLORIDRATO DE CIPROFLOXACINO - 250MG</v>
          </cell>
          <cell r="D4920" t="str">
            <v xml:space="preserve">CLORIDRATO DE CIPROFLOXACINO - 250MG</v>
          </cell>
          <cell r="E4920" t="str">
            <v>AUROBINDO</v>
          </cell>
          <cell r="F4920" t="n">
            <v>1</v>
          </cell>
          <cell r="G4920" t="str">
            <v>COM</v>
          </cell>
          <cell r="H4920" t="str">
            <v>NÃO</v>
          </cell>
          <cell r="I4920" t="n">
            <v>4.7774874773359599</v>
          </cell>
        </row>
        <row r="4921">
          <cell r="A4921" t="n">
            <v>92401473</v>
          </cell>
          <cell r="B4921" t="n">
            <v>20</v>
          </cell>
          <cell r="C4921" t="str">
            <v xml:space="preserve">CLORIDRATO DE CIPROFLOXACINO - 250MG</v>
          </cell>
          <cell r="D4921" t="str">
            <v xml:space="preserve">CLORIDRATO DE CIPROFLOXACINO - 250MG</v>
          </cell>
          <cell r="E4921" t="str">
            <v>RANBAXY</v>
          </cell>
          <cell r="F4921" t="n">
            <v>1</v>
          </cell>
          <cell r="G4921" t="str">
            <v>COM</v>
          </cell>
          <cell r="H4921" t="str">
            <v>NÃO</v>
          </cell>
          <cell r="I4921" t="n">
            <v>3.1408351122992229</v>
          </cell>
        </row>
        <row r="4922">
          <cell r="A4922" t="n">
            <v>92268714</v>
          </cell>
          <cell r="B4922" t="n">
            <v>20</v>
          </cell>
          <cell r="C4922" t="str">
            <v xml:space="preserve">CLORIDRATO DE CIPROFLOXACINO - 250MG</v>
          </cell>
          <cell r="D4922" t="str">
            <v xml:space="preserve">QUINOFLOX - 250MG</v>
          </cell>
          <cell r="E4922" t="str">
            <v xml:space="preserve">BIOLAB SANUS</v>
          </cell>
          <cell r="F4922" t="n">
            <v>1</v>
          </cell>
          <cell r="G4922" t="str">
            <v>COM</v>
          </cell>
          <cell r="H4922" t="str">
            <v>NÃO</v>
          </cell>
          <cell r="I4922" t="n">
            <v>4.0190403811210222</v>
          </cell>
        </row>
        <row r="4923">
          <cell r="A4923" t="n">
            <v>90249623</v>
          </cell>
          <cell r="B4923" t="n">
            <v>20</v>
          </cell>
          <cell r="C4923" t="str">
            <v xml:space="preserve">CLORIDRATO DE CIPROFLOXACINO - 250MG</v>
          </cell>
          <cell r="D4923" t="str">
            <v xml:space="preserve">CLORIDRATO DE CIPROFLOXACINO - 250MG</v>
          </cell>
          <cell r="E4923" t="str">
            <v>SANDOZ</v>
          </cell>
          <cell r="F4923" t="n">
            <v>1</v>
          </cell>
          <cell r="G4923" t="str">
            <v>COM</v>
          </cell>
          <cell r="H4923" t="str">
            <v>NÃO</v>
          </cell>
          <cell r="I4923" t="n">
            <v>2.8877560233641795</v>
          </cell>
        </row>
        <row r="4924">
          <cell r="A4924" t="n">
            <v>90180526</v>
          </cell>
          <cell r="B4924" t="n">
            <v>20</v>
          </cell>
          <cell r="C4924" t="str">
            <v xml:space="preserve">CLORIDRATO DE CIPROFLOXACINO - 250MG</v>
          </cell>
          <cell r="D4924" t="str">
            <v xml:space="preserve">CLORIDRATO DE CIPROFLOXACINO - 250MG</v>
          </cell>
          <cell r="E4924" t="str">
            <v>MEDLEY</v>
          </cell>
          <cell r="F4924" t="n">
            <v>1</v>
          </cell>
          <cell r="G4924" t="str">
            <v>COM</v>
          </cell>
          <cell r="H4924" t="str">
            <v>NÃO</v>
          </cell>
          <cell r="I4924" t="n">
            <v>2.2904594071220665</v>
          </cell>
        </row>
        <row r="4925">
          <cell r="A4925" t="n">
            <v>90131851</v>
          </cell>
          <cell r="B4925" t="n">
            <v>20</v>
          </cell>
          <cell r="C4925" t="str">
            <v xml:space="preserve">CLORIDRATO DE CIPROFLOXACINO - 250MG</v>
          </cell>
          <cell r="D4925" t="str">
            <v xml:space="preserve">CIPRO - 250MG CX. 6 CP. REV.</v>
          </cell>
          <cell r="E4925" t="str">
            <v>BAYER</v>
          </cell>
          <cell r="F4925" t="n">
            <v>1</v>
          </cell>
          <cell r="G4925" t="str">
            <v>COM</v>
          </cell>
          <cell r="H4925" t="str">
            <v>NÃO</v>
          </cell>
          <cell r="I4925" t="n">
            <v>9.2788898084235871</v>
          </cell>
        </row>
        <row r="4926">
          <cell r="A4926" t="n">
            <v>90131835</v>
          </cell>
          <cell r="B4926" t="n">
            <v>20</v>
          </cell>
          <cell r="C4926" t="str">
            <v xml:space="preserve">CLORIDRATO DE CIPROFLOXACINO - 250MG</v>
          </cell>
          <cell r="D4926" t="str">
            <v xml:space="preserve">CIPRO - 250MG CX. 14 CP. REV.</v>
          </cell>
          <cell r="E4926" t="str">
            <v>BAYER</v>
          </cell>
          <cell r="F4926" t="n">
            <v>1</v>
          </cell>
          <cell r="G4926" t="str">
            <v>COM</v>
          </cell>
          <cell r="H4926" t="str">
            <v>NÃO</v>
          </cell>
          <cell r="I4926" t="n">
            <v>9.2595772360036452</v>
          </cell>
        </row>
        <row r="4927">
          <cell r="A4927" t="n">
            <v>92398405</v>
          </cell>
          <cell r="B4927" t="n">
            <v>20</v>
          </cell>
          <cell r="C4927" t="str">
            <v xml:space="preserve">CLORIDRATO DE CIPROFLOXACINO - 3,5GRA POMADA</v>
          </cell>
          <cell r="D4927" t="str">
            <v xml:space="preserve">CILOXAN - 3,5GRA POMADA</v>
          </cell>
          <cell r="E4927" t="str">
            <v>ALCON</v>
          </cell>
          <cell r="F4927" t="n">
            <v>3.5</v>
          </cell>
          <cell r="G4927" t="str">
            <v>G</v>
          </cell>
          <cell r="H4927" t="str">
            <v>SIM</v>
          </cell>
          <cell r="I4927" t="n">
            <v>6.8349524420615939</v>
          </cell>
        </row>
        <row r="4928">
          <cell r="A4928" t="n">
            <v>92464505</v>
          </cell>
          <cell r="B4928" t="n">
            <v>20</v>
          </cell>
          <cell r="C4928" t="str">
            <v xml:space="preserve">CLORIDRATO DE CIPROFLOXACINO - 500MG</v>
          </cell>
          <cell r="D4928" t="str">
            <v xml:space="preserve">CLORIDRATO DE CIPROFLOXACINO - 500MG</v>
          </cell>
          <cell r="E4928" t="str">
            <v>AUROBINDO</v>
          </cell>
          <cell r="F4928" t="n">
            <v>1</v>
          </cell>
          <cell r="G4928" t="str">
            <v>COM</v>
          </cell>
          <cell r="H4928" t="str">
            <v>NÃO</v>
          </cell>
          <cell r="I4928" t="n">
            <v>4.2157545377433712</v>
          </cell>
        </row>
        <row r="4929">
          <cell r="A4929" t="n">
            <v>92401279</v>
          </cell>
          <cell r="B4929" t="n">
            <v>20</v>
          </cell>
          <cell r="C4929" t="str">
            <v xml:space="preserve">CLORIDRATO DE CIPROFLOXACINO - 500MG</v>
          </cell>
          <cell r="D4929" t="str">
            <v xml:space="preserve">CLORIDRATO DE CIPROFLOXACINO - 500MG</v>
          </cell>
          <cell r="E4929" t="str">
            <v xml:space="preserve">EMS SA</v>
          </cell>
          <cell r="F4929" t="n">
            <v>1</v>
          </cell>
          <cell r="G4929" t="str">
            <v>COM</v>
          </cell>
          <cell r="H4929" t="str">
            <v>NÃO</v>
          </cell>
          <cell r="I4929" t="n">
            <v>2.0285375780704786</v>
          </cell>
        </row>
        <row r="4930">
          <cell r="A4930" t="n">
            <v>92398871</v>
          </cell>
          <cell r="B4930" t="n">
            <v>20</v>
          </cell>
          <cell r="C4930" t="str">
            <v xml:space="preserve">CLORIDRATO DE CIPROFLOXACINO - 500MG</v>
          </cell>
          <cell r="D4930" t="str">
            <v xml:space="preserve">CLORIDRATO DE CIPROFLOXACINO - 500MG</v>
          </cell>
          <cell r="E4930" t="str">
            <v>RANBAXY</v>
          </cell>
          <cell r="F4930" t="n">
            <v>1</v>
          </cell>
          <cell r="G4930" t="str">
            <v>COM</v>
          </cell>
          <cell r="H4930" t="str">
            <v>NÃO</v>
          </cell>
          <cell r="I4930" t="n">
            <v>5.1815807690215614</v>
          </cell>
        </row>
        <row r="4931">
          <cell r="A4931" t="n">
            <v>90254520</v>
          </cell>
          <cell r="B4931" t="n">
            <v>20</v>
          </cell>
          <cell r="C4931" t="str">
            <v xml:space="preserve">CLORIDRATO DE CIPROFLOXACINO - 500MG</v>
          </cell>
          <cell r="D4931" t="str">
            <v xml:space="preserve">CLORIDRATO DE CIPROFLOXACINO - 500MG</v>
          </cell>
          <cell r="E4931" t="str">
            <v xml:space="preserve">NEO QUIMICA</v>
          </cell>
          <cell r="F4931" t="n">
            <v>1</v>
          </cell>
          <cell r="G4931" t="str">
            <v>COM</v>
          </cell>
          <cell r="H4931" t="str">
            <v>NÃO</v>
          </cell>
          <cell r="I4931" t="n">
            <v>2.2733610788720879</v>
          </cell>
        </row>
        <row r="4932">
          <cell r="A4932" t="n">
            <v>90180534</v>
          </cell>
          <cell r="B4932" t="n">
            <v>20</v>
          </cell>
          <cell r="C4932" t="str">
            <v xml:space="preserve">CLORIDRATO DE CIPROFLOXACINO - 500MG</v>
          </cell>
          <cell r="D4932" t="str">
            <v xml:space="preserve">CLORIDRATO DE CIPROFLOXACINO - 500MG</v>
          </cell>
          <cell r="E4932" t="str">
            <v>MEDLEY</v>
          </cell>
          <cell r="F4932" t="n">
            <v>1</v>
          </cell>
          <cell r="G4932" t="str">
            <v>COM</v>
          </cell>
          <cell r="H4932" t="str">
            <v>NÃO</v>
          </cell>
          <cell r="I4932" t="n">
            <v>3.2461906705255181</v>
          </cell>
        </row>
        <row r="4933">
          <cell r="A4933" t="n">
            <v>90173333</v>
          </cell>
          <cell r="B4933" t="n">
            <v>20</v>
          </cell>
          <cell r="C4933" t="str">
            <v xml:space="preserve">CLORIDRATO DE CLINDAMICINA - 300MG</v>
          </cell>
          <cell r="D4933" t="str">
            <v xml:space="preserve">CLINDAMICINA - 300MG</v>
          </cell>
          <cell r="E4933" t="str">
            <v xml:space="preserve">TEUTO BRAS.</v>
          </cell>
          <cell r="F4933" t="n">
            <v>1</v>
          </cell>
          <cell r="G4933" t="str">
            <v>CAP</v>
          </cell>
          <cell r="H4933" t="str">
            <v>NÃO</v>
          </cell>
          <cell r="I4933" t="n">
            <v>3.2998059638141131</v>
          </cell>
        </row>
        <row r="4934">
          <cell r="A4934" t="n">
            <v>92458610</v>
          </cell>
          <cell r="B4934" t="n">
            <v>20</v>
          </cell>
          <cell r="C4934" t="str">
            <v xml:space="preserve">CLORIDRATO DE CLOBUTINOL - 4MG120ML XPE</v>
          </cell>
          <cell r="D4934" t="str">
            <v xml:space="preserve">CLORIDRATO DE CLOBUTINOL - 4MG120ML</v>
          </cell>
          <cell r="E4934" t="str">
            <v>MEDLEY</v>
          </cell>
          <cell r="F4934" t="n">
            <v>120</v>
          </cell>
          <cell r="G4934" t="str">
            <v>ML</v>
          </cell>
          <cell r="H4934" t="str">
            <v>SIM</v>
          </cell>
          <cell r="I4934" t="n">
            <v>0.078550342821837038</v>
          </cell>
        </row>
        <row r="4935">
          <cell r="A4935" t="n">
            <v>92404073</v>
          </cell>
          <cell r="B4935" t="n">
            <v>20</v>
          </cell>
          <cell r="C4935" t="str">
            <v xml:space="preserve">CLORIDRATO DE CLOBUTINOL + DOXILAMINA PLUS GTS 15 ML</v>
          </cell>
          <cell r="D4935" t="str">
            <v xml:space="preserve">HYTOS PLUS GTS 15 ML</v>
          </cell>
          <cell r="E4935" t="str">
            <v xml:space="preserve">UNIAO QUIMICA</v>
          </cell>
          <cell r="F4935" t="n">
            <v>300</v>
          </cell>
          <cell r="G4935" t="str">
            <v>GTS</v>
          </cell>
          <cell r="H4935" t="str">
            <v>SIM</v>
          </cell>
          <cell r="I4935" t="n">
            <v>0.072845068106086971</v>
          </cell>
        </row>
        <row r="4936">
          <cell r="A4936" t="n">
            <v>90146379</v>
          </cell>
          <cell r="B4936" t="n">
            <v>20</v>
          </cell>
          <cell r="C4936" t="str">
            <v xml:space="preserve">CLORIDRATO DE CLOBUTINOL 4 MGML  XPE FR. VD. X 120 ML + CP. MED.</v>
          </cell>
          <cell r="D4936" t="str">
            <v xml:space="preserve">CLORIDRATO DE CLOBUTINOL 4 MGML  XPE FR. VD. X 120 ML + CP. MED.</v>
          </cell>
          <cell r="E4936" t="str">
            <v xml:space="preserve">EMS SA</v>
          </cell>
          <cell r="F4936" t="n">
            <v>120</v>
          </cell>
          <cell r="G4936" t="str">
            <v>ML</v>
          </cell>
          <cell r="H4936" t="str">
            <v>SIM</v>
          </cell>
          <cell r="I4936" t="n">
            <v>0.062814970731940659</v>
          </cell>
        </row>
        <row r="4937">
          <cell r="A4937" t="n">
            <v>90125223</v>
          </cell>
          <cell r="B4937" t="n">
            <v>20</v>
          </cell>
          <cell r="C4937" t="str">
            <v xml:space="preserve">CLORIDRATO DE CLOMIPRAMINA - 10MG</v>
          </cell>
          <cell r="D4937" t="str">
            <v xml:space="preserve">CLOMIPRAN - 10MG</v>
          </cell>
          <cell r="E4937" t="str">
            <v xml:space="preserve">UNIAO QUIMICA</v>
          </cell>
          <cell r="F4937" t="n">
            <v>1</v>
          </cell>
          <cell r="G4937" t="str">
            <v>DRG</v>
          </cell>
          <cell r="H4937" t="str">
            <v>NÃO</v>
          </cell>
          <cell r="I4937" t="n">
            <v>0.51822998275149723</v>
          </cell>
        </row>
        <row r="4938">
          <cell r="A4938" t="n">
            <v>90262670</v>
          </cell>
          <cell r="B4938" t="n">
            <v>20</v>
          </cell>
          <cell r="C4938" t="str">
            <v xml:space="preserve">CLORIDRATO DE CLORDIAZEPÓXIDO 25 MG CX. 20 CP. REV.</v>
          </cell>
          <cell r="D4938" t="str">
            <v xml:space="preserve">PSICOSEDIN 25 MG CX. 20 CP. REV.</v>
          </cell>
          <cell r="E4938" t="str">
            <v>FARMASA</v>
          </cell>
          <cell r="F4938" t="n">
            <v>1</v>
          </cell>
          <cell r="G4938" t="str">
            <v>COM</v>
          </cell>
          <cell r="H4938" t="str">
            <v>NÃO</v>
          </cell>
          <cell r="I4938" t="n">
            <v>0.56534179936526963</v>
          </cell>
        </row>
        <row r="4939">
          <cell r="A4939" t="n">
            <v>92377718</v>
          </cell>
          <cell r="B4939" t="n">
            <v>20</v>
          </cell>
          <cell r="C4939" t="str">
            <v xml:space="preserve">CLORIDRATO DE DEXAMETASONA - 120ML ELIXIR</v>
          </cell>
          <cell r="D4939" t="str">
            <v xml:space="preserve">CLORIDRATO DE DEXAMETASONA - 120ML</v>
          </cell>
          <cell r="E4939" t="str">
            <v xml:space="preserve">EMS SA</v>
          </cell>
          <cell r="F4939" t="n">
            <v>120</v>
          </cell>
          <cell r="G4939" t="str">
            <v>ML</v>
          </cell>
          <cell r="H4939" t="str">
            <v>SIM</v>
          </cell>
          <cell r="I4939" t="n">
            <v>0.094215335273906464</v>
          </cell>
        </row>
        <row r="4940">
          <cell r="A4940" t="n">
            <v>92369600</v>
          </cell>
          <cell r="B4940" t="n">
            <v>20</v>
          </cell>
          <cell r="C4940" t="str">
            <v xml:space="preserve">CLORIDRATO DE DILTIAZEM - 180MG</v>
          </cell>
          <cell r="D4940" t="str">
            <v xml:space="preserve">INCORIL AP - 180MG</v>
          </cell>
          <cell r="E4940" t="str">
            <v xml:space="preserve">MERCK BAGO</v>
          </cell>
          <cell r="F4940" t="n">
            <v>1</v>
          </cell>
          <cell r="G4940" t="str">
            <v>COM</v>
          </cell>
          <cell r="H4940" t="str">
            <v>NÃO</v>
          </cell>
          <cell r="I4940" t="n">
            <v>2.4027026473023962</v>
          </cell>
        </row>
        <row r="4941">
          <cell r="A4941" t="n">
            <v>90133390</v>
          </cell>
          <cell r="B4941" t="n">
            <v>20</v>
          </cell>
          <cell r="C4941" t="str">
            <v xml:space="preserve">CLORIDRATO DE DILTIAZEM - 180MG</v>
          </cell>
          <cell r="D4941" t="str">
            <v xml:space="preserve">DILCOR - 180MG</v>
          </cell>
          <cell r="E4941" t="str">
            <v>GROSS</v>
          </cell>
          <cell r="F4941" t="n">
            <v>1</v>
          </cell>
          <cell r="G4941" t="str">
            <v>CAP</v>
          </cell>
          <cell r="H4941" t="str">
            <v>NÃO</v>
          </cell>
          <cell r="I4941" t="n">
            <v>2.2142553808473058</v>
          </cell>
        </row>
        <row r="4942">
          <cell r="A4942" t="n">
            <v>90269357</v>
          </cell>
          <cell r="B4942" t="n">
            <v>20</v>
          </cell>
          <cell r="C4942" t="str">
            <v xml:space="preserve">CLORIDRATO DE DILTIAZEM - 30MG</v>
          </cell>
          <cell r="D4942" t="str">
            <v xml:space="preserve">DILTIPRESS - 30MG</v>
          </cell>
          <cell r="E4942" t="str">
            <v xml:space="preserve">SIGMA PHARMA</v>
          </cell>
          <cell r="F4942" t="n">
            <v>1</v>
          </cell>
          <cell r="G4942" t="str">
            <v>COM</v>
          </cell>
          <cell r="H4942" t="str">
            <v>NÃO</v>
          </cell>
          <cell r="I4942" t="n">
            <v>0.25126302194011985</v>
          </cell>
        </row>
        <row r="4943">
          <cell r="A4943" t="n">
            <v>92369634</v>
          </cell>
          <cell r="B4943" t="n">
            <v>20</v>
          </cell>
          <cell r="C4943" t="str">
            <v xml:space="preserve">CLORIDRATO DE DILTIAZEM - 90MG</v>
          </cell>
          <cell r="D4943" t="str">
            <v xml:space="preserve">INCORIL AP - 90MG</v>
          </cell>
          <cell r="E4943" t="str">
            <v xml:space="preserve">MERCK BAGO</v>
          </cell>
          <cell r="F4943" t="n">
            <v>1</v>
          </cell>
          <cell r="G4943" t="str">
            <v>COM</v>
          </cell>
          <cell r="H4943" t="str">
            <v>NÃO</v>
          </cell>
          <cell r="I4943" t="n">
            <v>1.5389860093832339</v>
          </cell>
        </row>
        <row r="4944">
          <cell r="A4944" t="n">
            <v>90163702</v>
          </cell>
          <cell r="B4944" t="n">
            <v>20</v>
          </cell>
          <cell r="C4944" t="str">
            <v xml:space="preserve">CLORIDRATO DE DILTIAZEM E.V 25 MG CX. PÓ LIOF.+ DIL.X 5 ML</v>
          </cell>
          <cell r="D4944" t="str">
            <v xml:space="preserve">BALCOR E.V 25 MG CX. PÓ LIOF.+ DIL.X 5 ML</v>
          </cell>
          <cell r="E4944" t="str">
            <v>BALDACCI</v>
          </cell>
          <cell r="F4944" t="n">
            <v>1</v>
          </cell>
          <cell r="G4944" t="str">
            <v>UN</v>
          </cell>
          <cell r="H4944" t="str">
            <v>NÃO</v>
          </cell>
          <cell r="I4944" t="n">
            <v>23.392977494219924</v>
          </cell>
        </row>
        <row r="4945">
          <cell r="A4945" t="n">
            <v>92389180</v>
          </cell>
          <cell r="B4945" t="n">
            <v>20</v>
          </cell>
          <cell r="C4945" t="str">
            <v xml:space="preserve">CLORIDRATO DE DILTIAZEM E.V 50 MG CX. PÓ LIOF.+ DIL. X 10 ML</v>
          </cell>
          <cell r="D4945" t="str">
            <v xml:space="preserve">BALCOR E.V 50 MG CX. PÓ LIOF.+ DIL. X 10 ML</v>
          </cell>
          <cell r="E4945" t="str">
            <v>BALDACCI</v>
          </cell>
          <cell r="F4945" t="n">
            <v>1</v>
          </cell>
          <cell r="G4945" t="str">
            <v>AMP</v>
          </cell>
          <cell r="H4945" t="str">
            <v>NÃO</v>
          </cell>
          <cell r="I4945" t="n">
            <v>36.29339930255253</v>
          </cell>
        </row>
        <row r="4946">
          <cell r="A4946" t="n">
            <v>90278615</v>
          </cell>
          <cell r="B4946" t="n">
            <v>20</v>
          </cell>
          <cell r="C4946" t="str">
            <v xml:space="preserve">CLORIDRATO DE DOPAMINA  - 5MGML SOL. INJ.</v>
          </cell>
          <cell r="D4946" t="str">
            <v xml:space="preserve">CONSTRICTION - 5MGML SOL. INJ.</v>
          </cell>
          <cell r="E4946" t="str">
            <v xml:space="preserve">NEO QUIMICA</v>
          </cell>
          <cell r="F4946" t="n">
            <v>1</v>
          </cell>
          <cell r="G4946" t="str">
            <v>AMP</v>
          </cell>
          <cell r="H4946" t="str">
            <v>NÃO</v>
          </cell>
          <cell r="I4946" t="n">
            <v>2.0258081143922162</v>
          </cell>
        </row>
        <row r="4947">
          <cell r="A4947" t="n">
            <v>90260694</v>
          </cell>
          <cell r="B4947" t="n">
            <v>20</v>
          </cell>
          <cell r="C4947" t="str">
            <v xml:space="preserve">CLORIDRATO DE FENAZOPIRIDINA - 100MG</v>
          </cell>
          <cell r="D4947" t="str">
            <v xml:space="preserve">UROVIT - 100MG</v>
          </cell>
          <cell r="E4947" t="str">
            <v xml:space="preserve">BIO MACRO</v>
          </cell>
          <cell r="F4947" t="n">
            <v>1</v>
          </cell>
          <cell r="G4947" t="str">
            <v>DRG</v>
          </cell>
          <cell r="H4947" t="str">
            <v>NÃO</v>
          </cell>
          <cell r="I4947" t="n">
            <v>0.45494100949641536</v>
          </cell>
        </row>
        <row r="4948">
          <cell r="A4948" t="n">
            <v>92375235</v>
          </cell>
          <cell r="B4948" t="n">
            <v>20</v>
          </cell>
          <cell r="C4948" t="str">
            <v xml:space="preserve">CLORIDRATO DE FENILEFRINA + MALEATO DE DEXCLORFENIRAMINA + ACIDO ACETILSALICILICO</v>
          </cell>
          <cell r="D4948" t="str">
            <v xml:space="preserve">CORISTINA D</v>
          </cell>
          <cell r="E4948" t="str">
            <v xml:space="preserve">SCHERING PLOUGHMANTECORP</v>
          </cell>
          <cell r="F4948" t="n">
            <v>1</v>
          </cell>
          <cell r="G4948" t="str">
            <v>COM</v>
          </cell>
          <cell r="H4948" t="str">
            <v>NÃO</v>
          </cell>
          <cell r="I4948" t="n">
            <v>1.6188481020760241</v>
          </cell>
        </row>
        <row r="4949">
          <cell r="A4949" t="n">
            <v>92462723</v>
          </cell>
          <cell r="B4949" t="n">
            <v>20</v>
          </cell>
          <cell r="C4949" t="str">
            <v xml:space="preserve">CLORIDRATO DE FENOXAZOLINA - 10ML</v>
          </cell>
          <cell r="D4949" t="str">
            <v xml:space="preserve">RINOLON - 10ML (PEDIATRICO)</v>
          </cell>
          <cell r="E4949" t="str">
            <v>FARMASA</v>
          </cell>
          <cell r="F4949" t="n">
            <v>10</v>
          </cell>
          <cell r="G4949" t="str">
            <v>ML</v>
          </cell>
          <cell r="H4949" t="str">
            <v>SIM</v>
          </cell>
          <cell r="I4949" t="n">
            <v>1.1463875376017967</v>
          </cell>
        </row>
        <row r="4950">
          <cell r="A4950" t="n">
            <v>90227506</v>
          </cell>
          <cell r="B4950" t="n">
            <v>20</v>
          </cell>
          <cell r="C4950" t="str">
            <v xml:space="preserve">CLORIDRATO DE FEXOFENADINA - 180MG</v>
          </cell>
          <cell r="D4950" t="str">
            <v xml:space="preserve">ALTIVA - 180MG</v>
          </cell>
          <cell r="E4950" t="str">
            <v>EUROFARMA</v>
          </cell>
          <cell r="F4950" t="n">
            <v>1</v>
          </cell>
          <cell r="G4950" t="str">
            <v>COM</v>
          </cell>
          <cell r="H4950" t="str">
            <v>NÃO</v>
          </cell>
          <cell r="I4950" t="n">
            <v>5.134527073774338</v>
          </cell>
        </row>
        <row r="4951">
          <cell r="A4951" t="n">
            <v>90147871</v>
          </cell>
          <cell r="B4951" t="n">
            <v>20</v>
          </cell>
          <cell r="C4951" t="str">
            <v xml:space="preserve">CLORIDRATO DE FEXOFENADINA - 180MG</v>
          </cell>
          <cell r="D4951" t="str">
            <v xml:space="preserve">ALLEXOFEDRIN - 180MG</v>
          </cell>
          <cell r="E4951" t="str">
            <v xml:space="preserve">EMS SA</v>
          </cell>
          <cell r="F4951" t="n">
            <v>1</v>
          </cell>
          <cell r="G4951" t="str">
            <v>COM</v>
          </cell>
          <cell r="H4951" t="str">
            <v>NÃO</v>
          </cell>
          <cell r="I4951" t="n">
            <v>5.2170780208084491</v>
          </cell>
        </row>
        <row r="4952">
          <cell r="A4952" t="n">
            <v>90243471</v>
          </cell>
          <cell r="B4952" t="n">
            <v>20</v>
          </cell>
          <cell r="C4952" t="str">
            <v xml:space="preserve">CLORIDRATO DE FLUOXETINA</v>
          </cell>
          <cell r="D4952" t="str">
            <v xml:space="preserve">CLORIDRATO DE FLUOXETINA 10 MG CX. 20 CAP.</v>
          </cell>
          <cell r="E4952" t="str">
            <v xml:space="preserve">EUROGENUS - LEGRAND</v>
          </cell>
          <cell r="F4952" t="n">
            <v>1</v>
          </cell>
          <cell r="G4952" t="str">
            <v>CAP</v>
          </cell>
          <cell r="H4952" t="str">
            <v>NÃO</v>
          </cell>
          <cell r="I4952" t="n">
            <v>0.80940107695778252</v>
          </cell>
        </row>
        <row r="4953">
          <cell r="A4953" t="n">
            <v>90147596</v>
          </cell>
          <cell r="B4953" t="n">
            <v>20</v>
          </cell>
          <cell r="C4953" t="str">
            <v xml:space="preserve">CLORIDRATO DE FLUOXETINA - 10MG</v>
          </cell>
          <cell r="D4953" t="str">
            <v xml:space="preserve">CLORIDRATO DE FLUOXETINA - 10MG</v>
          </cell>
          <cell r="E4953" t="str">
            <v xml:space="preserve">EMS SA</v>
          </cell>
          <cell r="F4953" t="n">
            <v>1</v>
          </cell>
          <cell r="G4953" t="str">
            <v>CAP</v>
          </cell>
          <cell r="H4953" t="str">
            <v>NÃO</v>
          </cell>
          <cell r="I4953" t="n">
            <v>0.83657521297101578</v>
          </cell>
        </row>
        <row r="4954">
          <cell r="A4954" t="n">
            <v>92456421</v>
          </cell>
          <cell r="B4954" t="n">
            <v>20</v>
          </cell>
          <cell r="C4954" t="str">
            <v xml:space="preserve">CLORIDRATO DE FLUOXETINA - 20MG</v>
          </cell>
          <cell r="D4954" t="str">
            <v xml:space="preserve">CLORIDRATO DE FLUOXETINA - 20MG</v>
          </cell>
          <cell r="E4954" t="str">
            <v xml:space="preserve">EMS SA</v>
          </cell>
          <cell r="F4954" t="n">
            <v>1</v>
          </cell>
          <cell r="G4954" t="str">
            <v>COM</v>
          </cell>
          <cell r="H4954" t="str">
            <v>NÃO</v>
          </cell>
          <cell r="I4954" t="n">
            <v>1.3251301623300793</v>
          </cell>
        </row>
        <row r="4955">
          <cell r="A4955" t="n">
            <v>92434975</v>
          </cell>
          <cell r="B4955" t="n">
            <v>20</v>
          </cell>
          <cell r="C4955" t="str">
            <v xml:space="preserve">CLORIDRATO DE FLUOXETINA - 20MG</v>
          </cell>
          <cell r="D4955" t="str">
            <v xml:space="preserve">VEROTINA - 20MG</v>
          </cell>
          <cell r="E4955" t="str">
            <v>LIBBS</v>
          </cell>
          <cell r="F4955" t="n">
            <v>1</v>
          </cell>
          <cell r="G4955" t="str">
            <v>COM</v>
          </cell>
          <cell r="H4955" t="str">
            <v>NÃO</v>
          </cell>
          <cell r="I4955" t="n">
            <v>2.6546462602029566</v>
          </cell>
        </row>
        <row r="4956">
          <cell r="A4956" t="n">
            <v>92434967</v>
          </cell>
          <cell r="B4956" t="n">
            <v>20</v>
          </cell>
          <cell r="C4956" t="str">
            <v xml:space="preserve">CLORIDRATO DE FLUOXETINA - 20MG</v>
          </cell>
          <cell r="D4956" t="str">
            <v xml:space="preserve">VEROTINA - 20MG</v>
          </cell>
          <cell r="E4956" t="str">
            <v>LIBBS</v>
          </cell>
          <cell r="F4956" t="n">
            <v>1</v>
          </cell>
          <cell r="G4956" t="str">
            <v>COM</v>
          </cell>
          <cell r="H4956" t="str">
            <v>NÃO</v>
          </cell>
          <cell r="I4956" t="n">
            <v>2.9341783550385929</v>
          </cell>
        </row>
        <row r="4957">
          <cell r="A4957" t="n">
            <v>92266231</v>
          </cell>
          <cell r="B4957" t="n">
            <v>20</v>
          </cell>
          <cell r="C4957" t="str">
            <v xml:space="preserve">CLORIDRATO DE FLUOXETINA - 20MG</v>
          </cell>
          <cell r="D4957" t="str">
            <v xml:space="preserve">DAFORIN - 20MG</v>
          </cell>
          <cell r="E4957" t="str">
            <v xml:space="preserve">SIGMA PHARMA</v>
          </cell>
          <cell r="F4957" t="n">
            <v>1</v>
          </cell>
          <cell r="G4957" t="str">
            <v>CAP</v>
          </cell>
          <cell r="H4957" t="str">
            <v>NÃO</v>
          </cell>
          <cell r="I4957" t="n">
            <v>1.7480721134793979</v>
          </cell>
        </row>
        <row r="4958">
          <cell r="A4958" t="n">
            <v>90237498</v>
          </cell>
          <cell r="B4958" t="n">
            <v>20</v>
          </cell>
          <cell r="C4958" t="str">
            <v xml:space="preserve">CLORIDRATO DE FLUOXETINA - 20MG</v>
          </cell>
          <cell r="D4958" t="str">
            <v xml:space="preserve">CLORIDRATO DE FLUOXETINA - 20MG</v>
          </cell>
          <cell r="E4958" t="str">
            <v>GERMED</v>
          </cell>
          <cell r="F4958" t="n">
            <v>1</v>
          </cell>
          <cell r="G4958" t="str">
            <v>CAP</v>
          </cell>
          <cell r="H4958" t="str">
            <v>NÃO</v>
          </cell>
          <cell r="I4958" t="n">
            <v>2.1415571899803885</v>
          </cell>
        </row>
        <row r="4959">
          <cell r="A4959" t="n">
            <v>90210085</v>
          </cell>
          <cell r="B4959" t="n">
            <v>20</v>
          </cell>
          <cell r="C4959" t="str">
            <v xml:space="preserve">CLORIDRATO DE FLUOXETINA - 20MG</v>
          </cell>
          <cell r="D4959" t="str">
            <v xml:space="preserve">NEO FLUOXETIN - 20MG</v>
          </cell>
          <cell r="E4959" t="str">
            <v xml:space="preserve">NEO QUIMICA</v>
          </cell>
          <cell r="F4959" t="n">
            <v>1</v>
          </cell>
          <cell r="G4959" t="str">
            <v>CAP</v>
          </cell>
          <cell r="H4959" t="str">
            <v>NÃO</v>
          </cell>
          <cell r="I4959" t="n">
            <v>2.5739684823008786</v>
          </cell>
        </row>
        <row r="4960">
          <cell r="A4960" t="n">
            <v>90158091</v>
          </cell>
          <cell r="B4960" t="n">
            <v>20</v>
          </cell>
          <cell r="C4960" t="str">
            <v xml:space="preserve">CLORIDRATO DE FLUOXETINA - 20MG</v>
          </cell>
          <cell r="D4960" t="str">
            <v xml:space="preserve">CLORIDRATO DE FLUOXETINA - 20MG</v>
          </cell>
          <cell r="E4960" t="str">
            <v xml:space="preserve">MERCK S.A.</v>
          </cell>
          <cell r="F4960" t="n">
            <v>1</v>
          </cell>
          <cell r="G4960" t="str">
            <v>CAP</v>
          </cell>
          <cell r="H4960" t="str">
            <v>NÃO</v>
          </cell>
          <cell r="I4960" t="n">
            <v>1.9102407604497087</v>
          </cell>
        </row>
        <row r="4961">
          <cell r="A4961" t="n">
            <v>90157575</v>
          </cell>
          <cell r="B4961" t="n">
            <v>20</v>
          </cell>
          <cell r="C4961" t="str">
            <v xml:space="preserve">CLORIDRATO DE FLUOXETINA - 20MG</v>
          </cell>
          <cell r="D4961" t="str">
            <v xml:space="preserve">PSIQUIAL - 20MG</v>
          </cell>
          <cell r="E4961" t="str">
            <v xml:space="preserve">MERCK S.A.</v>
          </cell>
          <cell r="F4961" t="n">
            <v>1</v>
          </cell>
          <cell r="G4961" t="str">
            <v>COM</v>
          </cell>
          <cell r="H4961" t="str">
            <v>NÃO</v>
          </cell>
          <cell r="I4961" t="n">
            <v>1.5701993207424307</v>
          </cell>
        </row>
        <row r="4962">
          <cell r="A4962" t="n">
            <v>92380700</v>
          </cell>
          <cell r="B4962" t="n">
            <v>20</v>
          </cell>
          <cell r="C4962" t="str">
            <v xml:space="preserve">CLORIDRATO DE FLUOXETINA - 20MG</v>
          </cell>
          <cell r="D4962" t="str">
            <v xml:space="preserve">FLUXENE - 20MG</v>
          </cell>
          <cell r="E4962" t="str">
            <v>EUROFARMA</v>
          </cell>
          <cell r="F4962" t="n">
            <v>1</v>
          </cell>
          <cell r="G4962" t="str">
            <v>CAP</v>
          </cell>
          <cell r="H4962" t="str">
            <v>NÃO</v>
          </cell>
          <cell r="I4962" t="n">
            <v>2.249917961312013</v>
          </cell>
        </row>
        <row r="4963">
          <cell r="A4963" t="n">
            <v>90237480</v>
          </cell>
          <cell r="B4963" t="n">
            <v>20</v>
          </cell>
          <cell r="C4963" t="str">
            <v xml:space="preserve">CLORIDRATO DE FLUOXETINA - 20MG</v>
          </cell>
          <cell r="D4963" t="str">
            <v xml:space="preserve">CLORIDRATO DE FLUOXETINA - 20MG</v>
          </cell>
          <cell r="E4963" t="str">
            <v>GERMED</v>
          </cell>
          <cell r="F4963" t="n">
            <v>1</v>
          </cell>
          <cell r="G4963" t="str">
            <v>CAP</v>
          </cell>
          <cell r="H4963" t="str">
            <v>NÃO</v>
          </cell>
          <cell r="I4963" t="n">
            <v>2.4605625350514453</v>
          </cell>
        </row>
        <row r="4964">
          <cell r="A4964" t="n">
            <v>90237471</v>
          </cell>
          <cell r="B4964" t="n">
            <v>20</v>
          </cell>
          <cell r="C4964" t="str">
            <v xml:space="preserve">CLORIDRATO DE FLUOXETINA - 20ML GTS</v>
          </cell>
          <cell r="D4964" t="str">
            <v xml:space="preserve">CLORIDRATO DE FLUOXETINA - 20ML GTS</v>
          </cell>
          <cell r="E4964" t="str">
            <v>GERMED</v>
          </cell>
          <cell r="F4964" t="n">
            <v>400</v>
          </cell>
          <cell r="G4964" t="str">
            <v>GTS</v>
          </cell>
          <cell r="H4964" t="str">
            <v>SIM</v>
          </cell>
          <cell r="I4964" t="n">
            <v>0.064751345993768153</v>
          </cell>
        </row>
        <row r="4965">
          <cell r="A4965" t="n">
            <v>90242831</v>
          </cell>
          <cell r="B4965" t="n">
            <v>20</v>
          </cell>
          <cell r="C4965" t="str">
            <v xml:space="preserve">CLORIDRATO DE FLUOXETINA 20 MG CX. 28 CP.</v>
          </cell>
          <cell r="D4965" t="str">
            <v xml:space="preserve">FLUOX 20 MG CX. 28 CP.</v>
          </cell>
          <cell r="E4965" t="str">
            <v>THERASKIN</v>
          </cell>
          <cell r="F4965" t="n">
            <v>1</v>
          </cell>
          <cell r="G4965" t="str">
            <v>COM</v>
          </cell>
          <cell r="H4965" t="str">
            <v>NÃO</v>
          </cell>
          <cell r="I4965" t="n">
            <v>0.92264468212259976</v>
          </cell>
        </row>
        <row r="4966">
          <cell r="A4966" t="n">
            <v>90163028</v>
          </cell>
          <cell r="B4966" t="n">
            <v>20</v>
          </cell>
          <cell r="C4966" t="str">
            <v xml:space="preserve">CLORIDRATO DE FLUOXETINA 90 MG CX. 4 CAP</v>
          </cell>
          <cell r="D4966" t="str">
            <v xml:space="preserve">PROZAC DURAPAC 90 MG CX. 4 CAP</v>
          </cell>
          <cell r="E4966" t="str">
            <v xml:space="preserve">ELI LILLY DO BRASIL LTDA</v>
          </cell>
          <cell r="F4966" t="n">
            <v>1</v>
          </cell>
          <cell r="G4966" t="str">
            <v>CAP</v>
          </cell>
          <cell r="H4966" t="str">
            <v>NÃO</v>
          </cell>
          <cell r="I4966" t="n">
            <v>31.643436825583841</v>
          </cell>
        </row>
        <row r="4967">
          <cell r="A4967" t="n">
            <v>92410057</v>
          </cell>
          <cell r="B4967" t="n">
            <v>20</v>
          </cell>
          <cell r="C4967" t="str">
            <v xml:space="preserve">CLORIDRATO DE HIDROXIZINA + SULFATO DE EFEDRINA + TEOFILINA XPE - 120ML</v>
          </cell>
          <cell r="D4967" t="str">
            <v xml:space="preserve">MARAX - 120 ML</v>
          </cell>
          <cell r="E4967" t="str">
            <v xml:space="preserve">LABORATORIOS PFIZER LTDA</v>
          </cell>
          <cell r="F4967" t="n">
            <v>120</v>
          </cell>
          <cell r="G4967" t="str">
            <v>ML</v>
          </cell>
          <cell r="H4967" t="str">
            <v>SIM</v>
          </cell>
          <cell r="I4967" t="n">
            <v>0.062815755485029962</v>
          </cell>
        </row>
        <row r="4968">
          <cell r="A4968" t="n">
            <v>90491025</v>
          </cell>
          <cell r="B4968" t="n">
            <v>20</v>
          </cell>
          <cell r="C4968" t="str">
            <v xml:space="preserve">CLORIDRATO DE IMIPRAMINA - 10MG</v>
          </cell>
          <cell r="D4968" t="str">
            <v xml:space="preserve">TOFRANIL - 10MG</v>
          </cell>
          <cell r="E4968" t="str">
            <v>NOVARTIS</v>
          </cell>
          <cell r="F4968" t="n">
            <v>1</v>
          </cell>
          <cell r="G4968" t="str">
            <v>DRG</v>
          </cell>
          <cell r="H4968" t="str">
            <v>NÃO</v>
          </cell>
          <cell r="I4968" t="n">
            <v>0.37907355226058803</v>
          </cell>
        </row>
        <row r="4969">
          <cell r="A4969" t="n">
            <v>90171829</v>
          </cell>
          <cell r="B4969" t="n">
            <v>20</v>
          </cell>
          <cell r="C4969" t="str">
            <v xml:space="preserve">CLORIDRATO DE IMIPRAMINA 25 MG CX. 20 CP. REV.</v>
          </cell>
          <cell r="D4969" t="str">
            <v xml:space="preserve">DEPRAMINA 25 MG CX. 20 CP. REV.</v>
          </cell>
          <cell r="E4969" t="str">
            <v xml:space="preserve">TEUTO BRAS.</v>
          </cell>
          <cell r="F4969" t="n">
            <v>1</v>
          </cell>
          <cell r="G4969" t="str">
            <v>COM</v>
          </cell>
          <cell r="H4969" t="str">
            <v>NÃO</v>
          </cell>
          <cell r="I4969" t="n">
            <v>0.23555908306886236</v>
          </cell>
        </row>
        <row r="4970">
          <cell r="A4970" t="n">
            <v>92436781</v>
          </cell>
          <cell r="B4970" t="n">
            <v>20</v>
          </cell>
          <cell r="C4970" t="str">
            <v xml:space="preserve">CLORIDRATO DE IOIMBINA - 5,4MG</v>
          </cell>
          <cell r="D4970" t="str">
            <v xml:space="preserve">YOMAX - 5,4MG</v>
          </cell>
          <cell r="E4970" t="str">
            <v>APSEN</v>
          </cell>
          <cell r="F4970" t="n">
            <v>1</v>
          </cell>
          <cell r="G4970" t="str">
            <v>COM</v>
          </cell>
          <cell r="H4970" t="str">
            <v>NÃO</v>
          </cell>
          <cell r="I4970" t="n">
            <v>1.0977319592855987</v>
          </cell>
        </row>
        <row r="4971">
          <cell r="A4971" t="n">
            <v>90251024</v>
          </cell>
          <cell r="B4971" t="n">
            <v>20</v>
          </cell>
          <cell r="C4971" t="str">
            <v xml:space="preserve">CLORIDRATO DE ISOXSUPRINA 10 MG (5 MGML) SOL. INJ. CX. 25 AMP X 2 ML</v>
          </cell>
          <cell r="D4971" t="str">
            <v xml:space="preserve">INIBINA 10 MG (5 MGML) SOL. INJ. CX. 25 AMP X 2 ML</v>
          </cell>
          <cell r="E4971" t="str">
            <v>APSEN</v>
          </cell>
          <cell r="F4971" t="n">
            <v>1</v>
          </cell>
          <cell r="G4971" t="str">
            <v>AMP</v>
          </cell>
          <cell r="H4971" t="str">
            <v>NÃO</v>
          </cell>
          <cell r="I4971" t="n">
            <v>13.663427223820227</v>
          </cell>
        </row>
        <row r="4972">
          <cell r="A4972" t="n">
            <v>90251016</v>
          </cell>
          <cell r="B4972" t="n">
            <v>20</v>
          </cell>
          <cell r="C4972" t="str">
            <v xml:space="preserve">CLORIDRATO DE ISOXSUPRINA 10 MG CX. 20  CP.</v>
          </cell>
          <cell r="D4972" t="str">
            <v xml:space="preserve">INIBINA 10 MG CX. 20  CP.</v>
          </cell>
          <cell r="E4972" t="str">
            <v>APSEN</v>
          </cell>
          <cell r="F4972" t="n">
            <v>1</v>
          </cell>
          <cell r="G4972" t="str">
            <v>COM</v>
          </cell>
          <cell r="H4972" t="str">
            <v>NÃO</v>
          </cell>
          <cell r="I4972" t="n">
            <v>3.5804552748055234</v>
          </cell>
        </row>
        <row r="4973">
          <cell r="A4973" t="n">
            <v>90357019</v>
          </cell>
          <cell r="B4973" t="n">
            <v>20</v>
          </cell>
          <cell r="C4973" t="str">
            <v xml:space="preserve">CLORIDRATO DE L. ARGININA + ASPARTATO DE L. ORNITINA + L. CITRULINA + FRUTOSE</v>
          </cell>
          <cell r="D4973" t="str">
            <v>ORNITARGIN</v>
          </cell>
          <cell r="E4973" t="str">
            <v>BALDACCI</v>
          </cell>
          <cell r="F4973" t="n">
            <v>1</v>
          </cell>
          <cell r="G4973" t="str">
            <v>DRG</v>
          </cell>
          <cell r="H4973" t="str">
            <v>NÃO</v>
          </cell>
          <cell r="I4973" t="n">
            <v>0.48721922979681354</v>
          </cell>
        </row>
        <row r="4974">
          <cell r="A4974" t="n">
            <v>90357027</v>
          </cell>
          <cell r="B4974" t="n">
            <v>20</v>
          </cell>
          <cell r="C4974" t="str">
            <v xml:space="preserve">CLORIDRATO DE L. ARGININA + ASPARTATO DE L. ORNITINA + L. CITRULINA, ETC - 10ML</v>
          </cell>
          <cell r="D4974" t="str">
            <v xml:space="preserve">ORNITARGIN - 10ML</v>
          </cell>
          <cell r="E4974" t="str">
            <v>BALDACCI</v>
          </cell>
          <cell r="F4974" t="n">
            <v>1</v>
          </cell>
          <cell r="G4974" t="str">
            <v>AMP</v>
          </cell>
          <cell r="H4974" t="str">
            <v>NÃO</v>
          </cell>
          <cell r="I4974" t="n">
            <v>3.1590666190051446</v>
          </cell>
        </row>
        <row r="4975">
          <cell r="A4975" t="n">
            <v>92414079</v>
          </cell>
          <cell r="B4975" t="n">
            <v>20</v>
          </cell>
          <cell r="C4975" t="str">
            <v xml:space="preserve">CLORIDRATO DE LIDOCAINA + TINTURA DE MATRICARIA - 10ML</v>
          </cell>
          <cell r="D4975" t="str">
            <v xml:space="preserve">NENE-DENT - 10ML</v>
          </cell>
          <cell r="E4975" t="str">
            <v xml:space="preserve">NYCOMED PHARMA</v>
          </cell>
          <cell r="F4975" t="n">
            <v>1</v>
          </cell>
          <cell r="G4975" t="str">
            <v>FR</v>
          </cell>
          <cell r="H4975" t="str">
            <v>NÃO</v>
          </cell>
          <cell r="I4975" t="n">
            <v>8.2723138016084814</v>
          </cell>
        </row>
        <row r="4976">
          <cell r="A4976" t="n">
            <v>90169670</v>
          </cell>
          <cell r="B4976" t="n">
            <v>20</v>
          </cell>
          <cell r="C4976" t="str">
            <v xml:space="preserve">CLORIDRATO DE LIDOCAÍNA+CLORETO DE BENZETÔNIO</v>
          </cell>
          <cell r="D4976" t="str">
            <v xml:space="preserve">BAND AID 20 MGML + 1,3 MGML SOL. TÓP. FR. PLÁST. SPRAY X 50 ML</v>
          </cell>
          <cell r="E4976" t="str">
            <v xml:space="preserve">JOHNSON &amp; JOHNSON</v>
          </cell>
          <cell r="F4976" t="n">
            <v>50</v>
          </cell>
          <cell r="G4976" t="str">
            <v>ML</v>
          </cell>
          <cell r="H4976" t="str">
            <v>SIM</v>
          </cell>
          <cell r="I4976" t="n">
            <v>0.31408148246025769</v>
          </cell>
        </row>
        <row r="4977">
          <cell r="A4977" t="n">
            <v>90242874</v>
          </cell>
          <cell r="B4977" t="n">
            <v>20</v>
          </cell>
          <cell r="C4977" t="str">
            <v xml:space="preserve">CLORIDRATO DE LIDOCAÍNA+CLORETO DE BENZETÔNIO 21 MGML + 1,33 MGML SOL. SPRAY FR. X 50 ML</v>
          </cell>
          <cell r="D4977" t="str">
            <v xml:space="preserve">SALVELOX 21 MGML + 1,33 MGML SOL. SPRAY FR. X 50 ML</v>
          </cell>
          <cell r="E4977" t="str">
            <v xml:space="preserve">EMS SA</v>
          </cell>
          <cell r="F4977" t="n">
            <v>50</v>
          </cell>
          <cell r="G4977" t="str">
            <v>ML</v>
          </cell>
          <cell r="H4977" t="str">
            <v>SIM</v>
          </cell>
          <cell r="I4977" t="n">
            <v>0.26696696081137739</v>
          </cell>
        </row>
        <row r="4978">
          <cell r="A4978" t="n">
            <v>90167120</v>
          </cell>
          <cell r="B4978" t="n">
            <v>20</v>
          </cell>
          <cell r="C4978" t="str">
            <v xml:space="preserve">CLORIDRATO DE LINCOMICINA - 600MG</v>
          </cell>
          <cell r="D4978" t="str">
            <v xml:space="preserve">FRADEMICINA - 600MG</v>
          </cell>
          <cell r="E4978" t="str">
            <v xml:space="preserve">PHARMACIA PFIZER</v>
          </cell>
          <cell r="F4978" t="n">
            <v>1</v>
          </cell>
          <cell r="G4978" t="str">
            <v>AMP</v>
          </cell>
          <cell r="H4978" t="str">
            <v>NÃO</v>
          </cell>
          <cell r="I4978" t="n">
            <v>13.982491074181594</v>
          </cell>
        </row>
        <row r="4979">
          <cell r="A4979" t="n">
            <v>90208927</v>
          </cell>
          <cell r="B4979" t="n">
            <v>20</v>
          </cell>
          <cell r="C4979" t="str">
            <v xml:space="preserve">CLORIDRATO DE LINCOMICINA - 600MG SOL. INJ.</v>
          </cell>
          <cell r="D4979" t="str">
            <v xml:space="preserve">CLORIDRATO DE LINCOMICINA - 600MG SOL. INJ.</v>
          </cell>
          <cell r="E4979" t="str">
            <v xml:space="preserve">NEO QUIMICA</v>
          </cell>
          <cell r="F4979" t="n">
            <v>1</v>
          </cell>
          <cell r="G4979" t="str">
            <v>AMP</v>
          </cell>
          <cell r="H4979" t="str">
            <v>NÃO</v>
          </cell>
          <cell r="I4979" t="n">
            <v>8.2172114792709454</v>
          </cell>
        </row>
        <row r="4980">
          <cell r="A4980" t="n">
            <v>90135792</v>
          </cell>
          <cell r="B4980" t="n">
            <v>20</v>
          </cell>
          <cell r="C4980" t="str">
            <v xml:space="preserve">CLORIDRATO DE LINCOMICINA 600 MG (300 MGML) SOL. INJ. CX. 50 AMP X 2 ML</v>
          </cell>
          <cell r="D4980" t="str">
            <v xml:space="preserve">LINATRON 600 MG (300 MGML) SOL. INJ. CX. 50 AMP X 2 ML</v>
          </cell>
          <cell r="E4980" t="str">
            <v>ARISTON</v>
          </cell>
          <cell r="F4980" t="n">
            <v>1</v>
          </cell>
          <cell r="G4980" t="str">
            <v>AMP</v>
          </cell>
          <cell r="H4980" t="str">
            <v>NÃO</v>
          </cell>
          <cell r="I4980" t="n">
            <v>10.159168065270133</v>
          </cell>
        </row>
        <row r="4981">
          <cell r="A4981" t="n">
            <v>90265025</v>
          </cell>
          <cell r="B4981" t="n">
            <v>20</v>
          </cell>
          <cell r="C4981" t="str">
            <v xml:space="preserve">CLORIDRATO DE LOPERAMIDA 2 MG CX. 200 CP.</v>
          </cell>
          <cell r="D4981" t="str">
            <v xml:space="preserve">MAGNOSTASE 2 MG CX. 200 CP.</v>
          </cell>
          <cell r="E4981" t="str">
            <v xml:space="preserve">NEO QUIMICA</v>
          </cell>
          <cell r="F4981" t="n">
            <v>1</v>
          </cell>
          <cell r="G4981" t="str">
            <v>COM</v>
          </cell>
          <cell r="H4981" t="str">
            <v>NÃO</v>
          </cell>
          <cell r="I4981" t="n">
            <v>0.51160886093366087</v>
          </cell>
        </row>
        <row r="4982">
          <cell r="A4982" t="n">
            <v>90312570</v>
          </cell>
          <cell r="B4982" t="n">
            <v>20</v>
          </cell>
          <cell r="C4982" t="str">
            <v xml:space="preserve">CLORIDRATO DE LOPERAMIDA 2,0MG BL X 12CPR</v>
          </cell>
          <cell r="D4982" t="str">
            <v xml:space="preserve">KAOSEC 2,0MG BL X 200CPR</v>
          </cell>
          <cell r="E4982" t="str">
            <v>PHARMASCIENCE</v>
          </cell>
          <cell r="F4982" t="n">
            <v>1</v>
          </cell>
          <cell r="G4982" t="str">
            <v>COM</v>
          </cell>
          <cell r="H4982" t="str">
            <v>NÃO</v>
          </cell>
          <cell r="I4982" t="n">
            <v>0.42399102740470285</v>
          </cell>
        </row>
        <row r="4983">
          <cell r="A4983" t="n">
            <v>92396518</v>
          </cell>
          <cell r="B4983" t="n">
            <v>20</v>
          </cell>
          <cell r="C4983" t="str">
            <v xml:space="preserve">CLORIDRATO DE MEBEVERINA - 200MG</v>
          </cell>
          <cell r="D4983" t="str">
            <v xml:space="preserve">DUSPATALIN - 200MG</v>
          </cell>
          <cell r="E4983" t="str">
            <v xml:space="preserve">SOLVAY FARMA</v>
          </cell>
          <cell r="F4983" t="n">
            <v>1</v>
          </cell>
          <cell r="G4983" t="str">
            <v>CAP</v>
          </cell>
          <cell r="H4983" t="str">
            <v>NÃO</v>
          </cell>
          <cell r="I4983" t="n">
            <v>4.0314562566532173</v>
          </cell>
        </row>
        <row r="4984">
          <cell r="A4984" t="n">
            <v>92463789</v>
          </cell>
          <cell r="B4984" t="n">
            <v>20</v>
          </cell>
          <cell r="C4984" t="str">
            <v xml:space="preserve">CLORIDRATO DE METFORMINA - 500MG</v>
          </cell>
          <cell r="D4984" t="str">
            <v xml:space="preserve">CLORIDRATO DE METFORMINA - 500MG</v>
          </cell>
          <cell r="E4984" t="str">
            <v>RANBAXY</v>
          </cell>
          <cell r="F4984" t="n">
            <v>1</v>
          </cell>
          <cell r="G4984" t="str">
            <v>COM</v>
          </cell>
          <cell r="H4984" t="str">
            <v>NÃO</v>
          </cell>
          <cell r="I4984" t="n">
            <v>0.34125418746806102</v>
          </cell>
        </row>
        <row r="4985">
          <cell r="A4985" t="n">
            <v>90243811</v>
          </cell>
          <cell r="B4985" t="n">
            <v>20</v>
          </cell>
          <cell r="C4985" t="str">
            <v xml:space="preserve">CLORIDRATO DE METFORMINA - 500MG</v>
          </cell>
          <cell r="D4985" t="str">
            <v xml:space="preserve">CLORIDRATO DE METFORMINA - 500MG</v>
          </cell>
          <cell r="E4985" t="str">
            <v xml:space="preserve">EUROGENUS - LEGRAND</v>
          </cell>
          <cell r="F4985" t="n">
            <v>1</v>
          </cell>
          <cell r="G4985" t="str">
            <v>COM</v>
          </cell>
          <cell r="H4985" t="str">
            <v>NÃO</v>
          </cell>
          <cell r="I4985" t="n">
            <v>0.31445593957856205</v>
          </cell>
        </row>
        <row r="4986">
          <cell r="A4986" t="n">
            <v>90144961</v>
          </cell>
          <cell r="B4986" t="n">
            <v>20</v>
          </cell>
          <cell r="C4986" t="str">
            <v xml:space="preserve">CLORIDRATO DE METFORMINA - 500MG</v>
          </cell>
          <cell r="D4986" t="str">
            <v xml:space="preserve">CLORIDRATO DE METFORMINA - 500MG</v>
          </cell>
          <cell r="E4986" t="str">
            <v xml:space="preserve">EMS SA</v>
          </cell>
          <cell r="F4986" t="n">
            <v>1</v>
          </cell>
          <cell r="G4986" t="str">
            <v>COM</v>
          </cell>
          <cell r="H4986" t="str">
            <v>NÃO</v>
          </cell>
          <cell r="I4986" t="n">
            <v>0.30848842788513164</v>
          </cell>
        </row>
        <row r="4987">
          <cell r="A4987" t="n">
            <v>92463797</v>
          </cell>
          <cell r="B4987" t="n">
            <v>20</v>
          </cell>
          <cell r="C4987" t="str">
            <v xml:space="preserve">CLORIDRATO DE METFORMINA - 850MG</v>
          </cell>
          <cell r="D4987" t="str">
            <v xml:space="preserve">CLORIDRATO DE METFORMINA - 850MG</v>
          </cell>
          <cell r="E4987" t="str">
            <v>RANBAXY</v>
          </cell>
          <cell r="F4987" t="n">
            <v>1</v>
          </cell>
          <cell r="G4987" t="str">
            <v>COM</v>
          </cell>
          <cell r="H4987" t="str">
            <v>NÃO</v>
          </cell>
          <cell r="I4987" t="n">
            <v>0.43875538388750707</v>
          </cell>
        </row>
        <row r="4988">
          <cell r="A4988" t="n">
            <v>92411258</v>
          </cell>
          <cell r="B4988" t="n">
            <v>20</v>
          </cell>
          <cell r="C4988" t="str">
            <v xml:space="preserve">CLORIDRATO DE METFORMINA - 850MG</v>
          </cell>
          <cell r="D4988" t="str">
            <v xml:space="preserve">CLORIDRATO DE METFORMINA - 850MG</v>
          </cell>
          <cell r="E4988" t="str">
            <v>MEDLEY</v>
          </cell>
          <cell r="F4988" t="n">
            <v>1</v>
          </cell>
          <cell r="G4988" t="str">
            <v>COM</v>
          </cell>
          <cell r="H4988" t="str">
            <v>NÃO</v>
          </cell>
          <cell r="I4988" t="n">
            <v>0.47125578269398893</v>
          </cell>
        </row>
        <row r="4989">
          <cell r="A4989" t="n">
            <v>90295188</v>
          </cell>
          <cell r="B4989" t="n">
            <v>20</v>
          </cell>
          <cell r="C4989" t="str">
            <v xml:space="preserve">CLORIDRATO DE METFORMINA - 850MG</v>
          </cell>
          <cell r="D4989" t="str">
            <v xml:space="preserve">METFORMIX - 850MG</v>
          </cell>
          <cell r="E4989" t="str">
            <v>NOVARTIS</v>
          </cell>
          <cell r="F4989" t="n">
            <v>1</v>
          </cell>
          <cell r="G4989" t="str">
            <v>COM</v>
          </cell>
          <cell r="H4989" t="str">
            <v>NÃO</v>
          </cell>
          <cell r="I4989" t="n">
            <v>0.56534179936526963</v>
          </cell>
        </row>
        <row r="4990">
          <cell r="A4990" t="n">
            <v>90285735</v>
          </cell>
          <cell r="B4990" t="n">
            <v>20</v>
          </cell>
          <cell r="C4990" t="str">
            <v xml:space="preserve">CLORIDRATO DE METFORMINA - 850MG</v>
          </cell>
          <cell r="D4990" t="str">
            <v xml:space="preserve">CLORIDRATO DE METFORMINA - 850MG</v>
          </cell>
          <cell r="E4990" t="str">
            <v xml:space="preserve">ACCORD FARMACÊUTICA LTDA</v>
          </cell>
          <cell r="F4990" t="n">
            <v>1</v>
          </cell>
          <cell r="G4990" t="str">
            <v>COM</v>
          </cell>
          <cell r="H4990" t="str">
            <v>NÃO</v>
          </cell>
          <cell r="I4990" t="n">
            <v>0.45546665167068479</v>
          </cell>
        </row>
        <row r="4991">
          <cell r="A4991" t="n">
            <v>90237943</v>
          </cell>
          <cell r="B4991" t="n">
            <v>20</v>
          </cell>
          <cell r="C4991" t="str">
            <v xml:space="preserve">CLORIDRATO DE METFORMINA - 850MG</v>
          </cell>
          <cell r="D4991" t="str">
            <v xml:space="preserve">CLORIDRATO DE METFORMINA - 850MG</v>
          </cell>
          <cell r="E4991" t="str">
            <v>GERMED</v>
          </cell>
          <cell r="F4991" t="n">
            <v>1</v>
          </cell>
          <cell r="G4991" t="str">
            <v>COM</v>
          </cell>
          <cell r="H4991" t="str">
            <v>NÃO</v>
          </cell>
          <cell r="I4991" t="n">
            <v>0.39264415549088749</v>
          </cell>
        </row>
        <row r="4992">
          <cell r="A4992" t="n">
            <v>90144953</v>
          </cell>
          <cell r="B4992" t="n">
            <v>20</v>
          </cell>
          <cell r="C4992" t="str">
            <v xml:space="preserve">CLORIDRATO DE METFORMINA - 850MG</v>
          </cell>
          <cell r="D4992" t="str">
            <v xml:space="preserve">CLORIDRATO DE METFORMINA - 850MG</v>
          </cell>
          <cell r="E4992" t="str">
            <v xml:space="preserve">EMS SA</v>
          </cell>
          <cell r="F4992" t="n">
            <v>1</v>
          </cell>
          <cell r="G4992" t="str">
            <v>COM</v>
          </cell>
          <cell r="H4992" t="str">
            <v>NÃO</v>
          </cell>
          <cell r="I4992" t="n">
            <v>0.39021267820743172</v>
          </cell>
        </row>
        <row r="4993">
          <cell r="A4993" t="n">
            <v>92470483</v>
          </cell>
          <cell r="B4993" t="n">
            <v>20</v>
          </cell>
          <cell r="C4993" t="str">
            <v xml:space="preserve">CLORIDRATO DE METFORMINA 850 MG CX. 30 CP. REV.</v>
          </cell>
          <cell r="D4993" t="str">
            <v xml:space="preserve">CLORIDRATO DE METFORMINA 850 MG CX. 30 CP. REV.</v>
          </cell>
          <cell r="E4993" t="str">
            <v>BRAINFARMA</v>
          </cell>
          <cell r="F4993" t="n">
            <v>1</v>
          </cell>
          <cell r="G4993" t="str">
            <v>COM</v>
          </cell>
          <cell r="H4993" t="str">
            <v>NÃO</v>
          </cell>
          <cell r="I4993" t="n">
            <v>0.48930153004120275</v>
          </cell>
        </row>
        <row r="4994">
          <cell r="A4994" t="n">
            <v>92472346</v>
          </cell>
          <cell r="B4994" t="n">
            <v>20</v>
          </cell>
          <cell r="C4994" t="str">
            <v xml:space="preserve">CLORIDRATO DE METILFENIDATO - 18MG</v>
          </cell>
          <cell r="D4994" t="str">
            <v xml:space="preserve">CONCERTA - 18MG</v>
          </cell>
          <cell r="E4994" t="str">
            <v>JANSSEN-CILAG</v>
          </cell>
          <cell r="F4994" t="n">
            <v>1</v>
          </cell>
          <cell r="G4994" t="str">
            <v>COM</v>
          </cell>
          <cell r="H4994" t="str">
            <v>NÃO</v>
          </cell>
          <cell r="I4994" t="n">
            <v>6.2969540330447487</v>
          </cell>
        </row>
        <row r="4995">
          <cell r="A4995" t="n">
            <v>92472354</v>
          </cell>
          <cell r="B4995" t="n">
            <v>20</v>
          </cell>
          <cell r="C4995" t="str">
            <v xml:space="preserve">CLORIDRATO DE METILFENIDATO - 36MG</v>
          </cell>
          <cell r="D4995" t="str">
            <v xml:space="preserve">CONCERTA - 36MG</v>
          </cell>
          <cell r="E4995" t="str">
            <v>JANSSEN-CILAG</v>
          </cell>
          <cell r="F4995" t="n">
            <v>1</v>
          </cell>
          <cell r="G4995" t="str">
            <v>COM</v>
          </cell>
          <cell r="H4995" t="str">
            <v>NÃO</v>
          </cell>
          <cell r="I4995" t="n">
            <v>8.5574923086349912</v>
          </cell>
        </row>
        <row r="4996">
          <cell r="A4996" t="n">
            <v>92472362</v>
          </cell>
          <cell r="B4996" t="n">
            <v>20</v>
          </cell>
          <cell r="C4996" t="str">
            <v xml:space="preserve">CLORIDRATO DE METILFENIDATO - 54MG</v>
          </cell>
          <cell r="D4996" t="str">
            <v xml:space="preserve">CONCERTA - 54MG</v>
          </cell>
          <cell r="E4996" t="str">
            <v>JANSSEN-CILAG</v>
          </cell>
          <cell r="F4996" t="n">
            <v>1</v>
          </cell>
          <cell r="G4996" t="str">
            <v>COM</v>
          </cell>
          <cell r="H4996" t="str">
            <v>NÃO</v>
          </cell>
          <cell r="I4996" t="n">
            <v>8.5582031921533748</v>
          </cell>
        </row>
        <row r="4997">
          <cell r="A4997" t="n">
            <v>90186702</v>
          </cell>
          <cell r="B4997" t="n">
            <v>20</v>
          </cell>
          <cell r="C4997" t="str">
            <v xml:space="preserve">CLORIDRATO DE METILFENIDATO 10 MG CX. 60 CP.</v>
          </cell>
          <cell r="D4997" t="str">
            <v xml:space="preserve">RITALINA 10 MG CX. 60 CP.</v>
          </cell>
          <cell r="E4997" t="str">
            <v>NOVARTIS</v>
          </cell>
          <cell r="F4997" t="n">
            <v>1</v>
          </cell>
          <cell r="G4997" t="str">
            <v>COM</v>
          </cell>
          <cell r="H4997" t="str">
            <v>NÃO</v>
          </cell>
          <cell r="I4997" t="n">
            <v>1.0764604801480264</v>
          </cell>
        </row>
        <row r="4998">
          <cell r="A4998" t="n">
            <v>90189620</v>
          </cell>
          <cell r="B4998" t="n">
            <v>20</v>
          </cell>
          <cell r="C4998" t="str">
            <v xml:space="preserve">CLORIDRATO DE METILFENIDATO 30 MG FR. X 30 CAP</v>
          </cell>
          <cell r="D4998" t="str">
            <v xml:space="preserve">RITALINA LA 30 MG FR. X 30 CAP</v>
          </cell>
          <cell r="E4998" t="str">
            <v>NOVARTIS</v>
          </cell>
          <cell r="F4998" t="n">
            <v>1</v>
          </cell>
          <cell r="G4998" t="str">
            <v>CAP</v>
          </cell>
          <cell r="H4998" t="str">
            <v>NÃO</v>
          </cell>
          <cell r="I4998" t="n">
            <v>7.7145358631304397</v>
          </cell>
        </row>
        <row r="4999">
          <cell r="A4999" t="n">
            <v>90162455</v>
          </cell>
          <cell r="B4999" t="n">
            <v>20</v>
          </cell>
          <cell r="C4999" t="str">
            <v xml:space="preserve">CLORIDRATO DE METOCLOPRAMIDA - 10MG</v>
          </cell>
          <cell r="D4999" t="str">
            <v xml:space="preserve">ENZILOM - 10MG</v>
          </cell>
          <cell r="E4999" t="str">
            <v xml:space="preserve">O. MORAES</v>
          </cell>
          <cell r="F4999" t="n">
            <v>1</v>
          </cell>
          <cell r="G4999" t="str">
            <v>COM</v>
          </cell>
          <cell r="H4999" t="str">
            <v>NÃO</v>
          </cell>
          <cell r="I4999" t="n">
            <v>0.29013500442813339</v>
          </cell>
        </row>
        <row r="5000">
          <cell r="A5000" t="n">
            <v>92419917</v>
          </cell>
          <cell r="B5000" t="n">
            <v>20</v>
          </cell>
          <cell r="C5000" t="str">
            <v xml:space="preserve">CLORIDRATO DE METOCLOPRAMIDA - 10ML GTS</v>
          </cell>
          <cell r="D5000" t="str">
            <v xml:space="preserve">PLAGEX - 10ML GTS</v>
          </cell>
          <cell r="E5000" t="str">
            <v xml:space="preserve">TEUTO BRAS.</v>
          </cell>
          <cell r="F5000" t="n">
            <v>200</v>
          </cell>
          <cell r="G5000" t="str">
            <v>GTS</v>
          </cell>
          <cell r="H5000" t="str">
            <v>SIM</v>
          </cell>
          <cell r="I5000" t="n">
            <v>0.016277882423400003</v>
          </cell>
        </row>
        <row r="5001">
          <cell r="A5001" t="n">
            <v>90202309</v>
          </cell>
          <cell r="B5001" t="n">
            <v>20</v>
          </cell>
          <cell r="C5001" t="str">
            <v xml:space="preserve">CLORIDRATO DE METOCLOPRAMIDA - 5MGML SOL INJ.</v>
          </cell>
          <cell r="D5001" t="str">
            <v xml:space="preserve">HYPOSIL - 5MGML SOL. INJ.</v>
          </cell>
          <cell r="E5001" t="str">
            <v>HYPOFARMA</v>
          </cell>
          <cell r="F5001" t="n">
            <v>1</v>
          </cell>
          <cell r="G5001" t="str">
            <v>AMP</v>
          </cell>
          <cell r="H5001" t="str">
            <v>NÃO</v>
          </cell>
          <cell r="I5001" t="n">
            <v>0.78519694356287451</v>
          </cell>
        </row>
        <row r="5002">
          <cell r="A5002" t="n">
            <v>90155793</v>
          </cell>
          <cell r="B5002" t="n">
            <v>20</v>
          </cell>
          <cell r="C5002" t="str">
            <v xml:space="preserve">CLORIDRATO DE METOCLOPRAMIDA 10 MGML SOL. ORAL GTS. FR. VD. X 10 ML</v>
          </cell>
          <cell r="D5002" t="str">
            <v xml:space="preserve">EUCIL 10 MGML SOL. ORAL GTS. FR. VD. X 10 ML</v>
          </cell>
          <cell r="E5002" t="str">
            <v>FARMASA</v>
          </cell>
          <cell r="F5002" t="n">
            <v>200</v>
          </cell>
          <cell r="G5002" t="str">
            <v>GTS</v>
          </cell>
          <cell r="H5002" t="str">
            <v>SIM</v>
          </cell>
          <cell r="I5002" t="n">
            <v>0.0294108790547008</v>
          </cell>
        </row>
        <row r="5003">
          <cell r="A5003" t="n">
            <v>92412220</v>
          </cell>
          <cell r="B5003" t="n">
            <v>20</v>
          </cell>
          <cell r="C5003" t="str">
            <v xml:space="preserve">CLORIDRATO DE MINOCICLINA - 100MG</v>
          </cell>
          <cell r="D5003" t="str">
            <v xml:space="preserve">MINODERM - 100MG</v>
          </cell>
          <cell r="E5003" t="str">
            <v>STIEFEL</v>
          </cell>
          <cell r="F5003" t="n">
            <v>1</v>
          </cell>
          <cell r="G5003" t="str">
            <v>COM</v>
          </cell>
          <cell r="H5003" t="str">
            <v>NÃO</v>
          </cell>
          <cell r="I5003" t="n">
            <v>5.1375884701286623</v>
          </cell>
        </row>
        <row r="5004">
          <cell r="A5004" t="n">
            <v>90173201</v>
          </cell>
          <cell r="B5004" t="n">
            <v>20</v>
          </cell>
          <cell r="C5004" t="str">
            <v xml:space="preserve">CLORIDRATO DE NORTRIPTILINA - 25MG</v>
          </cell>
          <cell r="D5004" t="str">
            <v xml:space="preserve">NORTRIP - 25MG</v>
          </cell>
          <cell r="E5004" t="str">
            <v xml:space="preserve">TEUTO BRAS.</v>
          </cell>
          <cell r="F5004" t="n">
            <v>1</v>
          </cell>
          <cell r="G5004" t="str">
            <v>CAP</v>
          </cell>
          <cell r="H5004" t="str">
            <v>NÃO</v>
          </cell>
          <cell r="I5004" t="n">
            <v>0.67973004206494969</v>
          </cell>
        </row>
        <row r="5005">
          <cell r="A5005" t="n">
            <v>90883039</v>
          </cell>
          <cell r="B5005" t="n">
            <v>20</v>
          </cell>
          <cell r="C5005" t="str">
            <v xml:space="preserve">CLORIDRATO DE NORTRIPTILINA - 50MG</v>
          </cell>
          <cell r="D5005" t="str">
            <v xml:space="preserve">PAMELOR - 50MG</v>
          </cell>
          <cell r="E5005" t="str">
            <v>NOVARTIS</v>
          </cell>
          <cell r="F5005" t="n">
            <v>1</v>
          </cell>
          <cell r="G5005" t="str">
            <v>CAP</v>
          </cell>
          <cell r="H5005" t="str">
            <v>NÃO</v>
          </cell>
          <cell r="I5005" t="n">
            <v>1.61228304420885</v>
          </cell>
        </row>
        <row r="5006">
          <cell r="A5006" t="n">
            <v>90159756</v>
          </cell>
          <cell r="B5006" t="n">
            <v>20</v>
          </cell>
          <cell r="C5006" t="str">
            <v xml:space="preserve">CLORIDRATO DE OXIBUTININA - 10MG</v>
          </cell>
          <cell r="D5006" t="str">
            <v xml:space="preserve">RETEMIC UD - 10MG</v>
          </cell>
          <cell r="E5006" t="str">
            <v>APSEN</v>
          </cell>
          <cell r="F5006" t="n">
            <v>1</v>
          </cell>
          <cell r="G5006" t="str">
            <v>COM</v>
          </cell>
          <cell r="H5006" t="str">
            <v>NÃO</v>
          </cell>
          <cell r="I5006" t="n">
            <v>2.723508400925732</v>
          </cell>
        </row>
        <row r="5007">
          <cell r="A5007" t="n">
            <v>92377190</v>
          </cell>
          <cell r="B5007" t="n">
            <v>20</v>
          </cell>
          <cell r="C5007" t="str">
            <v xml:space="preserve">CLORIDRATO DE OXIMETAZOLINA - 0,5MG  10ML SOL. NASAL</v>
          </cell>
          <cell r="D5007" t="str">
            <v xml:space="preserve">DESFRIN - 0,5MG  10ML</v>
          </cell>
          <cell r="E5007" t="str">
            <v xml:space="preserve">UNIAO QUIMICA</v>
          </cell>
          <cell r="F5007" t="n">
            <v>100</v>
          </cell>
          <cell r="G5007" t="str">
            <v>DOSE</v>
          </cell>
          <cell r="H5007" t="str">
            <v>SIM</v>
          </cell>
          <cell r="I5007" t="n">
            <v>0.10992757209880245</v>
          </cell>
        </row>
        <row r="5008">
          <cell r="A5008" t="n">
            <v>90916018</v>
          </cell>
          <cell r="B5008" t="n">
            <v>20</v>
          </cell>
          <cell r="C5008" t="str">
            <v xml:space="preserve">CLORIDRATO DE OXITETRACICLINA + HIDROCORTISONA - 15GRA POMADA</v>
          </cell>
          <cell r="D5008" t="str">
            <v xml:space="preserve">TERRA-CORTRIL - 15GRA POMADA</v>
          </cell>
          <cell r="E5008" t="str">
            <v>PFIZER</v>
          </cell>
          <cell r="F5008" t="n">
            <v>15</v>
          </cell>
          <cell r="G5008" t="str">
            <v>G</v>
          </cell>
          <cell r="H5008" t="str">
            <v>SIM</v>
          </cell>
          <cell r="I5008" t="n">
            <v>1.0783988986723625</v>
          </cell>
        </row>
        <row r="5009">
          <cell r="A5009" t="n">
            <v>92379907</v>
          </cell>
          <cell r="B5009" t="n">
            <v>20</v>
          </cell>
          <cell r="C5009" t="str">
            <v xml:space="preserve">CLORIDRATO DE PAPAVERINA - 100MG  2ML</v>
          </cell>
          <cell r="D5009" t="str">
            <v xml:space="preserve">DIPAVERINA - 100MG  2ML</v>
          </cell>
          <cell r="E5009" t="str">
            <v>GEYER</v>
          </cell>
          <cell r="F5009" t="n">
            <v>1</v>
          </cell>
          <cell r="G5009" t="str">
            <v>AMP</v>
          </cell>
          <cell r="H5009" t="str">
            <v>NÃO</v>
          </cell>
          <cell r="I5009" t="n">
            <v>5.2451155830000022</v>
          </cell>
        </row>
        <row r="5010">
          <cell r="A5010" t="n">
            <v>90262425</v>
          </cell>
          <cell r="B5010" t="n">
            <v>20</v>
          </cell>
          <cell r="C5010" t="str">
            <v xml:space="preserve">CLORIDRATO DE PAROXETINA</v>
          </cell>
          <cell r="D5010" t="str">
            <v xml:space="preserve">PAXTRAT 20 MG CX. 30 CP. REV.</v>
          </cell>
          <cell r="E5010" t="str">
            <v xml:space="preserve">UNIAO QUIMICA</v>
          </cell>
          <cell r="F5010" t="n">
            <v>1</v>
          </cell>
          <cell r="G5010" t="str">
            <v>COM</v>
          </cell>
          <cell r="H5010" t="str">
            <v>NÃO</v>
          </cell>
          <cell r="I5010" t="n">
            <v>1.8940522794289485</v>
          </cell>
        </row>
        <row r="5011">
          <cell r="A5011" t="n">
            <v>90232003</v>
          </cell>
          <cell r="B5011" t="n">
            <v>20</v>
          </cell>
          <cell r="C5011" t="str">
            <v xml:space="preserve">CLORIDRATO DE PAROXETINA</v>
          </cell>
          <cell r="D5011" t="str">
            <v xml:space="preserve">CLORIDRATO DE PAROXETINA  20  MG CX. 30  CP. REV.</v>
          </cell>
          <cell r="E5011" t="str">
            <v xml:space="preserve">ARROW FARMACEUTICA S.A.</v>
          </cell>
          <cell r="F5011" t="n">
            <v>1</v>
          </cell>
          <cell r="G5011" t="str">
            <v>COM</v>
          </cell>
          <cell r="H5011" t="str">
            <v>NÃO</v>
          </cell>
          <cell r="I5011" t="n">
            <v>2.9780245086202504</v>
          </cell>
        </row>
        <row r="5012">
          <cell r="A5012" t="n">
            <v>90231996</v>
          </cell>
          <cell r="B5012" t="n">
            <v>20</v>
          </cell>
          <cell r="C5012" t="str">
            <v xml:space="preserve">CLORIDRATO DE PAROXETINA</v>
          </cell>
          <cell r="D5012" t="str">
            <v xml:space="preserve">CLORIDRATO DE PAROXETINA  20  MG CX. 20  CP. REV.</v>
          </cell>
          <cell r="E5012" t="str">
            <v xml:space="preserve">ARROW FARMACEUTICA S.A.</v>
          </cell>
          <cell r="F5012" t="n">
            <v>1</v>
          </cell>
          <cell r="G5012" t="str">
            <v>COM</v>
          </cell>
          <cell r="H5012" t="str">
            <v>NÃO</v>
          </cell>
          <cell r="I5012" t="n">
            <v>2.573668862318617</v>
          </cell>
        </row>
        <row r="5013">
          <cell r="A5013" t="n">
            <v>90227190</v>
          </cell>
          <cell r="B5013" t="n">
            <v>20</v>
          </cell>
          <cell r="C5013" t="str">
            <v xml:space="preserve">CLORIDRATO DE PAROXETINA</v>
          </cell>
          <cell r="D5013" t="str">
            <v xml:space="preserve">CLORIDRATO DE PAROXETINA  20  MG CX. 20  CP. REV.</v>
          </cell>
          <cell r="E5013" t="str">
            <v>RANBAXY</v>
          </cell>
          <cell r="F5013" t="n">
            <v>1</v>
          </cell>
          <cell r="G5013" t="str">
            <v>COM</v>
          </cell>
          <cell r="H5013" t="str">
            <v>NÃO</v>
          </cell>
          <cell r="I5013" t="n">
            <v>3.2788488549450889</v>
          </cell>
        </row>
        <row r="5014">
          <cell r="A5014" t="n">
            <v>90156765</v>
          </cell>
          <cell r="B5014" t="n">
            <v>20</v>
          </cell>
          <cell r="C5014" t="str">
            <v xml:space="preserve">CLORIDRATO DE PAROXETINA</v>
          </cell>
          <cell r="D5014" t="str">
            <v xml:space="preserve">CLORIDRATO DE PAROXETINA  20  MG CX. 30  CP. REV.</v>
          </cell>
          <cell r="E5014" t="str">
            <v>FARMASA</v>
          </cell>
          <cell r="F5014" t="n">
            <v>1</v>
          </cell>
          <cell r="G5014" t="str">
            <v>COM</v>
          </cell>
          <cell r="H5014" t="str">
            <v>NÃO</v>
          </cell>
          <cell r="I5014" t="n">
            <v>3.2215059630388652</v>
          </cell>
        </row>
        <row r="5015">
          <cell r="A5015" t="n">
            <v>90150716</v>
          </cell>
          <cell r="B5015" t="n">
            <v>20</v>
          </cell>
          <cell r="C5015" t="str">
            <v xml:space="preserve">CLORIDRATO DE PAROXETINA - 15MG</v>
          </cell>
          <cell r="D5015" t="str">
            <v xml:space="preserve">PONDERA - 15MG</v>
          </cell>
          <cell r="E5015" t="str">
            <v>EUROFARMA</v>
          </cell>
          <cell r="F5015" t="n">
            <v>1</v>
          </cell>
          <cell r="G5015" t="str">
            <v>COM</v>
          </cell>
          <cell r="H5015" t="str">
            <v>NÃO</v>
          </cell>
          <cell r="I5015" t="n">
            <v>1.9095036667453964</v>
          </cell>
        </row>
        <row r="5016">
          <cell r="A5016" t="n">
            <v>90152271</v>
          </cell>
          <cell r="B5016" t="n">
            <v>20</v>
          </cell>
          <cell r="C5016" t="str">
            <v xml:space="preserve">CLORIDRATO DE PAROXETINA  20  MG CX. 30  CP. REV.</v>
          </cell>
          <cell r="D5016" t="str">
            <v xml:space="preserve">CLORIDRATO DE PAROXETINA  20  MG CX. 30  CP. REV.</v>
          </cell>
          <cell r="E5016" t="str">
            <v>EUROFARMA</v>
          </cell>
          <cell r="F5016" t="n">
            <v>1</v>
          </cell>
          <cell r="G5016" t="str">
            <v>COM</v>
          </cell>
          <cell r="H5016" t="str">
            <v>NÃO</v>
          </cell>
          <cell r="I5016" t="n">
            <v>3.7475837161617171</v>
          </cell>
        </row>
        <row r="5017">
          <cell r="A5017" t="n">
            <v>92468381</v>
          </cell>
          <cell r="B5017" t="n">
            <v>20</v>
          </cell>
          <cell r="C5017" t="str">
            <v xml:space="preserve">CLORIDRATO DE PAROXETINA - 20MG</v>
          </cell>
          <cell r="D5017" t="str">
            <v xml:space="preserve">CLORIDRATO DE PAROXETINA - 20MG</v>
          </cell>
          <cell r="E5017" t="str">
            <v xml:space="preserve">MEPHA- RATIOPHARM</v>
          </cell>
          <cell r="F5017" t="n">
            <v>1</v>
          </cell>
          <cell r="G5017" t="str">
            <v>COM</v>
          </cell>
          <cell r="H5017" t="str">
            <v>NÃO</v>
          </cell>
          <cell r="I5017" t="n">
            <v>3.797609358866902</v>
          </cell>
        </row>
        <row r="5018">
          <cell r="A5018" t="n">
            <v>92394361</v>
          </cell>
          <cell r="B5018" t="n">
            <v>20</v>
          </cell>
          <cell r="C5018" t="str">
            <v xml:space="preserve">CLORIDRATO DE PAROXETINA - 20MG</v>
          </cell>
          <cell r="D5018" t="str">
            <v xml:space="preserve">CEBRILIN - 20MG</v>
          </cell>
          <cell r="E5018" t="str">
            <v>LIBBS</v>
          </cell>
          <cell r="F5018" t="n">
            <v>1</v>
          </cell>
          <cell r="G5018" t="str">
            <v>COM</v>
          </cell>
          <cell r="H5018" t="str">
            <v>NÃO</v>
          </cell>
          <cell r="I5018" t="n">
            <v>3.9011211305968381</v>
          </cell>
        </row>
        <row r="5019">
          <cell r="A5019" t="n">
            <v>92394353</v>
          </cell>
          <cell r="B5019" t="n">
            <v>20</v>
          </cell>
          <cell r="C5019" t="str">
            <v xml:space="preserve">CLORIDRATO DE PAROXETINA - 20MG</v>
          </cell>
          <cell r="D5019" t="str">
            <v xml:space="preserve">CEBRILIN - 20MG</v>
          </cell>
          <cell r="E5019" t="str">
            <v>LIBBS</v>
          </cell>
          <cell r="F5019" t="n">
            <v>1</v>
          </cell>
          <cell r="G5019" t="str">
            <v>COM</v>
          </cell>
          <cell r="H5019" t="str">
            <v>NÃO</v>
          </cell>
          <cell r="I5019" t="n">
            <v>3.2536321462654119</v>
          </cell>
        </row>
        <row r="5020">
          <cell r="A5020" t="n">
            <v>90250109</v>
          </cell>
          <cell r="B5020" t="n">
            <v>20</v>
          </cell>
          <cell r="C5020" t="str">
            <v xml:space="preserve">CLORIDRATO DE PAROXETINA 20 MG CX. 20 CP. REV.0MG</v>
          </cell>
          <cell r="D5020" t="str">
            <v xml:space="preserve">AROTIN 20 MG CX. 20 CP. REV.0MG</v>
          </cell>
          <cell r="E5020" t="str">
            <v>SANDOZ</v>
          </cell>
          <cell r="F5020" t="n">
            <v>1</v>
          </cell>
          <cell r="G5020" t="str">
            <v>COM</v>
          </cell>
          <cell r="H5020" t="str">
            <v>NÃO</v>
          </cell>
          <cell r="I5020" t="n">
            <v>1.664617520353294</v>
          </cell>
        </row>
        <row r="5021">
          <cell r="A5021" t="n">
            <v>90132688</v>
          </cell>
          <cell r="B5021" t="n">
            <v>20</v>
          </cell>
          <cell r="C5021" t="str">
            <v xml:space="preserve">CLORIDRATO DE PILOCARPINA  2 % SOL OFT FR PLÁST GTS X 15 ML</v>
          </cell>
          <cell r="D5021" t="str">
            <v xml:space="preserve">ISOPTO CARPINE 2 % SOL OFT FR PLÁST GTS X 15 ML</v>
          </cell>
          <cell r="E5021" t="str">
            <v>ALCON</v>
          </cell>
          <cell r="F5021" t="n">
            <v>300</v>
          </cell>
          <cell r="G5021" t="str">
            <v>GTS</v>
          </cell>
          <cell r="H5021" t="str">
            <v>SIM</v>
          </cell>
          <cell r="I5021" t="n">
            <v>0.047111816613772471</v>
          </cell>
        </row>
        <row r="5022">
          <cell r="A5022" t="n">
            <v>92419453</v>
          </cell>
          <cell r="B5022" t="n">
            <v>20</v>
          </cell>
          <cell r="C5022" t="str">
            <v xml:space="preserve">CLORIDRATO DE PILOCARPINA 1% - 10ML COLIRIO</v>
          </cell>
          <cell r="D5022" t="str">
            <v xml:space="preserve">PILOCARPINA 1% - 10ML COLIRIO</v>
          </cell>
          <cell r="E5022" t="str">
            <v>ALLERGAN</v>
          </cell>
          <cell r="F5022" t="n">
            <v>200</v>
          </cell>
          <cell r="G5022" t="str">
            <v>GTS</v>
          </cell>
          <cell r="H5022" t="str">
            <v>SIM</v>
          </cell>
          <cell r="I5022" t="n">
            <v>0.078519694356287459</v>
          </cell>
        </row>
        <row r="5023">
          <cell r="A5023" t="n">
            <v>92464254</v>
          </cell>
          <cell r="B5023" t="n">
            <v>20</v>
          </cell>
          <cell r="C5023" t="str">
            <v xml:space="preserve">CLORIDRATO DE PILOCARPINA 2% (20 MGML) SOL. OFT. FR. GTS. X 10 ML</v>
          </cell>
          <cell r="D5023" t="str">
            <v xml:space="preserve">PILOCAN 2% (20 MGML) SOL. OFT. FR. GTS. X 10 ML</v>
          </cell>
          <cell r="E5023" t="str">
            <v>LATINOFARMA</v>
          </cell>
          <cell r="F5023" t="n">
            <v>200</v>
          </cell>
          <cell r="G5023" t="str">
            <v>GTS</v>
          </cell>
          <cell r="H5023" t="str">
            <v>SIM</v>
          </cell>
          <cell r="I5023" t="n">
            <v>0.1029380766914528</v>
          </cell>
        </row>
        <row r="5024">
          <cell r="A5024" t="n">
            <v>90240359</v>
          </cell>
          <cell r="B5024" t="n">
            <v>20</v>
          </cell>
          <cell r="C5024" t="str">
            <v xml:space="preserve">CLORIDRATO DE PILOCARPINA 4% (40 MGML) SOL. OFT. FR. GTS. X 10 ML</v>
          </cell>
          <cell r="D5024" t="str">
            <v xml:space="preserve">PILOCAN 4% (40 MGML) SOL. OFT. FR. GTS. X 10 ML</v>
          </cell>
          <cell r="E5024" t="str">
            <v>LATINOFARMA</v>
          </cell>
          <cell r="F5024" t="n">
            <v>200</v>
          </cell>
          <cell r="G5024" t="str">
            <v>GTS</v>
          </cell>
          <cell r="H5024" t="str">
            <v>SIM</v>
          </cell>
          <cell r="I5024" t="n">
            <v>0.1176435162188032</v>
          </cell>
        </row>
        <row r="5025">
          <cell r="A5025" t="n">
            <v>92425828</v>
          </cell>
          <cell r="B5025" t="n">
            <v>20</v>
          </cell>
          <cell r="C5025" t="str">
            <v xml:space="preserve">CLORIDRATO DE PIRIDOXINA - 100MG</v>
          </cell>
          <cell r="D5025" t="str">
            <v xml:space="preserve">SEIS-B - 100MG</v>
          </cell>
          <cell r="E5025" t="str">
            <v>APSEN</v>
          </cell>
          <cell r="F5025" t="n">
            <v>1</v>
          </cell>
          <cell r="G5025" t="str">
            <v>COM</v>
          </cell>
          <cell r="H5025" t="str">
            <v>NÃO</v>
          </cell>
          <cell r="I5025" t="n">
            <v>0.75341384492126173</v>
          </cell>
        </row>
        <row r="5026">
          <cell r="A5026" t="n">
            <v>92425844</v>
          </cell>
          <cell r="B5026" t="n">
            <v>20</v>
          </cell>
          <cell r="C5026" t="str">
            <v xml:space="preserve">CLORIDRATO DE PIRIDOXINA - 300MG</v>
          </cell>
          <cell r="D5026" t="str">
            <v xml:space="preserve">SEIS-B - 300MG</v>
          </cell>
          <cell r="E5026" t="str">
            <v>APSEN</v>
          </cell>
          <cell r="F5026" t="n">
            <v>1</v>
          </cell>
          <cell r="G5026" t="str">
            <v>COM</v>
          </cell>
          <cell r="H5026" t="str">
            <v>NÃO</v>
          </cell>
          <cell r="I5026" t="n">
            <v>1.1817376629968566</v>
          </cell>
        </row>
        <row r="5027">
          <cell r="A5027" t="n">
            <v>92412211</v>
          </cell>
          <cell r="B5027" t="n">
            <v>20</v>
          </cell>
          <cell r="C5027" t="str">
            <v xml:space="preserve">CLORIDRATO DE PRAZOSINA - 2MG SR</v>
          </cell>
          <cell r="D5027" t="str">
            <v xml:space="preserve">MINIPRESS SR - 2MG</v>
          </cell>
          <cell r="E5027" t="str">
            <v xml:space="preserve">PHARMACIA PFIZER</v>
          </cell>
          <cell r="F5027" t="n">
            <v>1</v>
          </cell>
          <cell r="G5027" t="str">
            <v>CAP</v>
          </cell>
          <cell r="H5027" t="str">
            <v>NÃO</v>
          </cell>
          <cell r="I5027" t="n">
            <v>2.2378426821095569</v>
          </cell>
        </row>
        <row r="5028">
          <cell r="A5028" t="n">
            <v>90181042</v>
          </cell>
          <cell r="B5028" t="n">
            <v>20</v>
          </cell>
          <cell r="C5028" t="str">
            <v xml:space="preserve">CLORIDRATO DE PROMETAZINA + SULFOGUAIACOLATO DE POTASSIO + EXTRATO FLUIDO DE IPECA - 120ML</v>
          </cell>
          <cell r="D5028" t="str">
            <v xml:space="preserve">FENERGAN EXP - 120ML</v>
          </cell>
          <cell r="E5028" t="str">
            <v>SANOFI-AVENTIS</v>
          </cell>
          <cell r="F5028" t="n">
            <v>120</v>
          </cell>
          <cell r="G5028" t="str">
            <v>ML</v>
          </cell>
          <cell r="H5028" t="str">
            <v>SIM</v>
          </cell>
          <cell r="I5028" t="n">
            <v>0.092573009183188198</v>
          </cell>
        </row>
        <row r="5029">
          <cell r="A5029" t="n">
            <v>92462553</v>
          </cell>
          <cell r="B5029" t="n">
            <v>20</v>
          </cell>
          <cell r="C5029" t="str">
            <v xml:space="preserve">CLORIDRATO DE PROMETAZINA+SULFOGUAIACOLATO DE POTÁSSIO</v>
          </cell>
          <cell r="D5029" t="str">
            <v xml:space="preserve">FENERGAN EXPECTORANTE 1 MGML + 9 MGML XPE ADULTO FR. X 100 ML</v>
          </cell>
          <cell r="E5029" t="str">
            <v>SANOFI-AVENTIS</v>
          </cell>
          <cell r="F5029" t="n">
            <v>100</v>
          </cell>
          <cell r="G5029" t="str">
            <v>ML</v>
          </cell>
          <cell r="H5029" t="str">
            <v>SIM</v>
          </cell>
          <cell r="I5029" t="n">
            <v>0.14569632918684219</v>
          </cell>
        </row>
        <row r="5030">
          <cell r="A5030" t="n">
            <v>90278119</v>
          </cell>
          <cell r="B5030" t="n">
            <v>20</v>
          </cell>
          <cell r="C5030" t="str">
            <v xml:space="preserve">CLORIDRATO DE PROPRANOLOL - 10MG</v>
          </cell>
          <cell r="D5030" t="str">
            <v xml:space="preserve">CLORIDRATO DE PROPRANOLOL - 10MG</v>
          </cell>
          <cell r="E5030" t="str">
            <v>MEDLEY</v>
          </cell>
          <cell r="F5030" t="n">
            <v>1</v>
          </cell>
          <cell r="G5030" t="str">
            <v>COM</v>
          </cell>
          <cell r="H5030" t="str">
            <v>NÃO</v>
          </cell>
          <cell r="I5030" t="n">
            <v>0.12949369860092788</v>
          </cell>
        </row>
        <row r="5031">
          <cell r="A5031" t="n">
            <v>90258622</v>
          </cell>
          <cell r="B5031" t="n">
            <v>20</v>
          </cell>
          <cell r="C5031" t="str">
            <v xml:space="preserve">CLORIDRATO DE PROPRANOLOL - 10MG</v>
          </cell>
          <cell r="D5031" t="str">
            <v xml:space="preserve">CLORIDRATO DE PROPRANOLOL - 10MG</v>
          </cell>
          <cell r="E5031" t="str">
            <v xml:space="preserve">PRATI DONADUZZI</v>
          </cell>
          <cell r="F5031" t="n">
            <v>1</v>
          </cell>
          <cell r="G5031" t="str">
            <v>COM</v>
          </cell>
          <cell r="H5031" t="str">
            <v>NÃO</v>
          </cell>
          <cell r="I5031" t="n">
            <v>0.10038902555652185</v>
          </cell>
        </row>
        <row r="5032">
          <cell r="A5032" t="n">
            <v>92421920</v>
          </cell>
          <cell r="B5032" t="n">
            <v>20</v>
          </cell>
          <cell r="C5032" t="str">
            <v xml:space="preserve">CLORIDRATO DE PROPRANOLOL - 40MG</v>
          </cell>
          <cell r="D5032" t="str">
            <v xml:space="preserve">PROPRACOR - 40MG</v>
          </cell>
          <cell r="E5032" t="str">
            <v>BUNKER</v>
          </cell>
          <cell r="F5032" t="n">
            <v>1</v>
          </cell>
          <cell r="G5032" t="str">
            <v>COM</v>
          </cell>
          <cell r="H5032" t="str">
            <v>NÃO</v>
          </cell>
          <cell r="I5032" t="n">
            <v>0.3454866551676648</v>
          </cell>
        </row>
        <row r="5033">
          <cell r="A5033" t="n">
            <v>90258592</v>
          </cell>
          <cell r="B5033" t="n">
            <v>20</v>
          </cell>
          <cell r="C5033" t="str">
            <v xml:space="preserve">CLORIDRATO DE PROPRANOLOL - 40MG</v>
          </cell>
          <cell r="D5033" t="str">
            <v xml:space="preserve">CLORIDRATO DE PROPRANOLOL - 40MG</v>
          </cell>
          <cell r="E5033" t="str">
            <v xml:space="preserve">PRATI DONADUZZI</v>
          </cell>
          <cell r="F5033" t="n">
            <v>1</v>
          </cell>
          <cell r="G5033" t="str">
            <v>COM</v>
          </cell>
          <cell r="H5033" t="str">
            <v>NÃO</v>
          </cell>
          <cell r="I5033" t="n">
            <v>0.17993278150622108</v>
          </cell>
        </row>
        <row r="5034">
          <cell r="A5034" t="n">
            <v>90162358</v>
          </cell>
          <cell r="B5034" t="n">
            <v>20</v>
          </cell>
          <cell r="C5034" t="str">
            <v xml:space="preserve">CLORIDRATO DE PROPRANOLOL - 40MG</v>
          </cell>
          <cell r="D5034" t="str">
            <v xml:space="preserve">PROPRANOLOM - 40MG</v>
          </cell>
          <cell r="E5034" t="str">
            <v xml:space="preserve">O. MORAES</v>
          </cell>
          <cell r="F5034" t="n">
            <v>1</v>
          </cell>
          <cell r="G5034" t="str">
            <v>COM</v>
          </cell>
          <cell r="H5034" t="str">
            <v>NÃO</v>
          </cell>
          <cell r="I5034" t="n">
            <v>0.20730332519949254</v>
          </cell>
        </row>
        <row r="5035">
          <cell r="A5035" t="n">
            <v>90125142</v>
          </cell>
          <cell r="B5035" t="n">
            <v>20</v>
          </cell>
          <cell r="C5035" t="str">
            <v xml:space="preserve">CLORIDRATO DE PROPRANOLOL - 40MG</v>
          </cell>
          <cell r="D5035" t="str">
            <v xml:space="preserve">CLORIDRATO DE PROPRANOLOL - 40MG</v>
          </cell>
          <cell r="E5035" t="str">
            <v xml:space="preserve">UNIAO QUIMICA</v>
          </cell>
          <cell r="F5035" t="n">
            <v>1</v>
          </cell>
          <cell r="G5035" t="str">
            <v>COM</v>
          </cell>
          <cell r="H5035" t="str">
            <v>NÃO</v>
          </cell>
          <cell r="I5035" t="n">
            <v>0.16188481020760245</v>
          </cell>
        </row>
        <row r="5036">
          <cell r="A5036" t="n">
            <v>90238869</v>
          </cell>
          <cell r="B5036" t="n">
            <v>20</v>
          </cell>
          <cell r="C5036" t="str">
            <v xml:space="preserve">CLORIDRATO DE PROPRANOLOL - 80MG</v>
          </cell>
          <cell r="D5036" t="str">
            <v xml:space="preserve">CLORIDRATO DE PROPRANOLOL - 80MG</v>
          </cell>
          <cell r="E5036" t="str">
            <v>GERMED</v>
          </cell>
          <cell r="F5036" t="n">
            <v>1</v>
          </cell>
          <cell r="G5036" t="str">
            <v>COM</v>
          </cell>
          <cell r="H5036" t="str">
            <v>NÃO</v>
          </cell>
          <cell r="I5036" t="n">
            <v>0.40471202551900604</v>
          </cell>
        </row>
        <row r="5037">
          <cell r="A5037" t="n">
            <v>90288904</v>
          </cell>
          <cell r="B5037" t="n">
            <v>20</v>
          </cell>
          <cell r="C5037" t="str">
            <v xml:space="preserve">CLORIDRATO DE PROPRANOLOL 80 MG CX. 20 CP.</v>
          </cell>
          <cell r="D5037" t="str">
            <v xml:space="preserve">CARDIX 80 MG CX. 20 CP.</v>
          </cell>
          <cell r="E5037" t="str">
            <v>MULTILAB</v>
          </cell>
          <cell r="F5037" t="n">
            <v>1</v>
          </cell>
          <cell r="G5037" t="str">
            <v>COM</v>
          </cell>
          <cell r="H5037" t="str">
            <v>NÃO</v>
          </cell>
          <cell r="I5037" t="n">
            <v>0.28267089968263481</v>
          </cell>
        </row>
        <row r="5038">
          <cell r="A5038" t="n">
            <v>92402283</v>
          </cell>
          <cell r="B5038" t="n">
            <v>20</v>
          </cell>
          <cell r="C5038" t="str">
            <v xml:space="preserve">CLORIDRATO DE RANITIDINA - 150MG</v>
          </cell>
          <cell r="D5038" t="str">
            <v xml:space="preserve">CLORIDRATO DE RANITIDINA - 150MG</v>
          </cell>
          <cell r="E5038" t="str">
            <v>MEDLEY</v>
          </cell>
          <cell r="F5038" t="n">
            <v>1</v>
          </cell>
          <cell r="G5038" t="str">
            <v>COM</v>
          </cell>
          <cell r="H5038" t="str">
            <v>NÃO</v>
          </cell>
          <cell r="I5038" t="n">
            <v>1.2380728083842303</v>
          </cell>
        </row>
        <row r="5039">
          <cell r="A5039" t="n">
            <v>90219040</v>
          </cell>
          <cell r="B5039" t="n">
            <v>20</v>
          </cell>
          <cell r="C5039" t="str">
            <v xml:space="preserve">CLORIDRATO DE RANITIDINA - 150MG</v>
          </cell>
          <cell r="D5039" t="str">
            <v xml:space="preserve">RANIBLOK - 150MG</v>
          </cell>
          <cell r="E5039" t="str">
            <v>HEXAL</v>
          </cell>
          <cell r="F5039" t="n">
            <v>1</v>
          </cell>
          <cell r="G5039" t="str">
            <v>COM</v>
          </cell>
          <cell r="H5039" t="str">
            <v>NÃO</v>
          </cell>
          <cell r="I5039" t="n">
            <v>1.2720190485718565</v>
          </cell>
        </row>
        <row r="5040">
          <cell r="A5040" t="n">
            <v>90179943</v>
          </cell>
          <cell r="B5040" t="n">
            <v>20</v>
          </cell>
          <cell r="C5040" t="str">
            <v xml:space="preserve">CLORIDRATO DE RANITIDINA - 150MG</v>
          </cell>
          <cell r="D5040" t="str">
            <v xml:space="preserve">CLORIDRATO DE RANITIDINA - 150MG</v>
          </cell>
          <cell r="E5040" t="str">
            <v>MEDLEY</v>
          </cell>
          <cell r="F5040" t="n">
            <v>1</v>
          </cell>
          <cell r="G5040" t="str">
            <v>COM</v>
          </cell>
          <cell r="H5040" t="str">
            <v>NÃO</v>
          </cell>
          <cell r="I5040" t="n">
            <v>1.2213420947574163</v>
          </cell>
        </row>
        <row r="5041">
          <cell r="A5041" t="n">
            <v>92459854</v>
          </cell>
          <cell r="B5041" t="n">
            <v>20</v>
          </cell>
          <cell r="C5041" t="str">
            <v xml:space="preserve">CLORIDRATO DE RANITIDINA - 300MG</v>
          </cell>
          <cell r="D5041" t="str">
            <v xml:space="preserve">CLORIDRATO DE RANITIDINA - 300MG</v>
          </cell>
          <cell r="E5041" t="str">
            <v>ATIVUS</v>
          </cell>
          <cell r="F5041" t="n">
            <v>1</v>
          </cell>
          <cell r="G5041" t="str">
            <v>COM</v>
          </cell>
          <cell r="H5041" t="str">
            <v>NÃO</v>
          </cell>
          <cell r="I5041" t="n">
            <v>2.1205908023197364</v>
          </cell>
        </row>
        <row r="5042">
          <cell r="A5042" t="n">
            <v>92452361</v>
          </cell>
          <cell r="B5042" t="n">
            <v>20</v>
          </cell>
          <cell r="C5042" t="str">
            <v xml:space="preserve">CLORIDRATO DE RANITIDINA - 300MG</v>
          </cell>
          <cell r="D5042" t="str">
            <v xml:space="preserve">CLORIDRATO DE RANITIDINA - 300MG</v>
          </cell>
          <cell r="E5042" t="str">
            <v xml:space="preserve">EMS SA</v>
          </cell>
          <cell r="F5042" t="n">
            <v>1</v>
          </cell>
          <cell r="G5042" t="str">
            <v>COM</v>
          </cell>
          <cell r="H5042" t="str">
            <v>NÃO</v>
          </cell>
          <cell r="I5042" t="n">
            <v>2.3926051090971048</v>
          </cell>
        </row>
        <row r="5043">
          <cell r="A5043" t="n">
            <v>92249213</v>
          </cell>
          <cell r="B5043" t="n">
            <v>20</v>
          </cell>
          <cell r="C5043" t="str">
            <v xml:space="preserve">CLORIDRATO DE RANITIDINA - 300MG  10 CPR</v>
          </cell>
          <cell r="D5043" t="str">
            <v xml:space="preserve">ANTAK - 300MG</v>
          </cell>
          <cell r="E5043" t="str">
            <v>GLAXOSMITKLINE</v>
          </cell>
          <cell r="F5043" t="n">
            <v>1</v>
          </cell>
          <cell r="G5043" t="str">
            <v>COM</v>
          </cell>
          <cell r="H5043" t="str">
            <v>NÃO</v>
          </cell>
          <cell r="I5043" t="n">
            <v>6.1088322209191634</v>
          </cell>
        </row>
        <row r="5044">
          <cell r="A5044" t="n">
            <v>92392105</v>
          </cell>
          <cell r="B5044" t="n">
            <v>20</v>
          </cell>
          <cell r="C5044" t="str">
            <v xml:space="preserve">CLORIDRATO DE RANITIDINA 150 MG CX. 20 CP.</v>
          </cell>
          <cell r="D5044" t="str">
            <v xml:space="preserve">ANTIDIN 150 MG CX. 20 CP.</v>
          </cell>
          <cell r="E5044" t="str">
            <v xml:space="preserve">TEUTO BRAS.</v>
          </cell>
          <cell r="F5044" t="n">
            <v>1</v>
          </cell>
          <cell r="G5044" t="str">
            <v>COM</v>
          </cell>
          <cell r="H5044" t="str">
            <v>NÃO</v>
          </cell>
          <cell r="I5044" t="n">
            <v>1.1617297226606815</v>
          </cell>
        </row>
        <row r="5045">
          <cell r="A5045" t="n">
            <v>90526015</v>
          </cell>
          <cell r="B5045" t="n">
            <v>20</v>
          </cell>
          <cell r="C5045" t="str">
            <v xml:space="preserve">CLORIDRATO DE RANITIDINA 150 MG CX. 20 CP. REV.</v>
          </cell>
          <cell r="D5045" t="str">
            <v xml:space="preserve">ZYLIUM 150 MG CX. 20 CP. REV.</v>
          </cell>
          <cell r="E5045" t="str">
            <v>FARMASA</v>
          </cell>
          <cell r="F5045" t="n">
            <v>1</v>
          </cell>
          <cell r="G5045" t="str">
            <v>COM</v>
          </cell>
          <cell r="H5045" t="str">
            <v>NÃO</v>
          </cell>
          <cell r="I5045" t="n">
            <v>1.1620914764730543</v>
          </cell>
        </row>
        <row r="5046">
          <cell r="A5046" t="n">
            <v>90222890</v>
          </cell>
          <cell r="B5046" t="n">
            <v>20</v>
          </cell>
          <cell r="C5046" t="str">
            <v xml:space="preserve">CLORIDRATO DE RANITIDINA 50 MG (25 MGML) SOL. INJ. CX. 50 AMP.X 2 ML</v>
          </cell>
          <cell r="D5046" t="str">
            <v xml:space="preserve">CLORIDRATO DE RANITIDINA 50 MG (25 MGML) SOL. INJ. CX. 50 AMP.X 2 ML</v>
          </cell>
          <cell r="E5046" t="str">
            <v xml:space="preserve">ASPEN PHARMA</v>
          </cell>
          <cell r="F5046" t="n">
            <v>1</v>
          </cell>
          <cell r="G5046" t="str">
            <v>AMP</v>
          </cell>
          <cell r="H5046" t="str">
            <v>NÃO</v>
          </cell>
          <cell r="I5046" t="n">
            <v>1.2548108753986162</v>
          </cell>
        </row>
        <row r="5047">
          <cell r="A5047" t="n">
            <v>90158156</v>
          </cell>
          <cell r="B5047" t="n">
            <v>20</v>
          </cell>
          <cell r="C5047" t="str">
            <v xml:space="preserve">CLORIDRATO DE SERTRALINA</v>
          </cell>
          <cell r="D5047" t="str">
            <v xml:space="preserve">CLORIDRATO DE SERTRALINA 50  MG CX. 28 CP. REV.</v>
          </cell>
          <cell r="E5047" t="str">
            <v xml:space="preserve">MERCK S.A.</v>
          </cell>
          <cell r="F5047" t="n">
            <v>1</v>
          </cell>
          <cell r="G5047" t="str">
            <v>COM</v>
          </cell>
          <cell r="H5047" t="str">
            <v>NÃO</v>
          </cell>
          <cell r="I5047" t="n">
            <v>1.6996884117918245</v>
          </cell>
        </row>
        <row r="5048">
          <cell r="A5048" t="n">
            <v>90278607</v>
          </cell>
          <cell r="B5048" t="n">
            <v>20</v>
          </cell>
          <cell r="C5048" t="str">
            <v xml:space="preserve">CLORIDRATO DE SERTRALINA - 50MG</v>
          </cell>
          <cell r="D5048" t="str">
            <v xml:space="preserve">SERTRALIN - 50MG</v>
          </cell>
          <cell r="E5048" t="str">
            <v xml:space="preserve">NEO QUIMICA</v>
          </cell>
          <cell r="F5048" t="n">
            <v>1</v>
          </cell>
          <cell r="G5048" t="str">
            <v>COM</v>
          </cell>
          <cell r="H5048" t="str">
            <v>NÃO</v>
          </cell>
          <cell r="I5048" t="n">
            <v>2.2012449363300788</v>
          </cell>
        </row>
        <row r="5049">
          <cell r="A5049" t="n">
            <v>90226380</v>
          </cell>
          <cell r="B5049" t="n">
            <v>20</v>
          </cell>
          <cell r="C5049" t="str">
            <v xml:space="preserve">CLORIDRATO DE SERTRALINA - 50MG</v>
          </cell>
          <cell r="D5049" t="str">
            <v xml:space="preserve">CLORIDRATO DE SERTRALINA - 50MG</v>
          </cell>
          <cell r="E5049" t="str">
            <v>RANBAXY</v>
          </cell>
          <cell r="F5049" t="n">
            <v>1</v>
          </cell>
          <cell r="G5049" t="str">
            <v>COM</v>
          </cell>
          <cell r="H5049" t="str">
            <v>NÃO</v>
          </cell>
          <cell r="I5049" t="n">
            <v>2.0559370896365508</v>
          </cell>
        </row>
        <row r="5050">
          <cell r="A5050" t="n">
            <v>92267831</v>
          </cell>
          <cell r="B5050" t="n">
            <v>20</v>
          </cell>
          <cell r="C5050" t="str">
            <v xml:space="preserve">CLORIDRATO DE SERTRALINA - 50MG</v>
          </cell>
          <cell r="D5050" t="str">
            <v xml:space="preserve">ZOLOFT - 50MG</v>
          </cell>
          <cell r="E5050" t="str">
            <v xml:space="preserve">PHARMACIA PFIZER</v>
          </cell>
          <cell r="F5050" t="n">
            <v>1</v>
          </cell>
          <cell r="G5050" t="str">
            <v>COM</v>
          </cell>
          <cell r="H5050" t="str">
            <v>NÃO</v>
          </cell>
          <cell r="I5050" t="n">
            <v>2.8466311908869963</v>
          </cell>
        </row>
        <row r="5051">
          <cell r="A5051" t="n">
            <v>90298888</v>
          </cell>
          <cell r="B5051" t="n">
            <v>20</v>
          </cell>
          <cell r="C5051" t="str">
            <v xml:space="preserve">CLORIDRATO DE TANSULOSINA - 0,4MG</v>
          </cell>
          <cell r="D5051" t="str">
            <v xml:space="preserve">SECOTEX ADV - 0,4MG</v>
          </cell>
          <cell r="E5051" t="str">
            <v xml:space="preserve">BOEHRINGER INGELHEIM</v>
          </cell>
          <cell r="F5051" t="n">
            <v>1</v>
          </cell>
          <cell r="G5051" t="str">
            <v>COM</v>
          </cell>
          <cell r="H5051" t="str">
            <v>NÃO</v>
          </cell>
          <cell r="I5051" t="n">
            <v>3.8160000000000003</v>
          </cell>
        </row>
        <row r="5052">
          <cell r="A5052" t="n">
            <v>92418503</v>
          </cell>
          <cell r="B5052" t="n">
            <v>20</v>
          </cell>
          <cell r="C5052" t="str">
            <v xml:space="preserve">CLORIDRATO DE TETRACICLINA 500 MG CX. 8 CAP.</v>
          </cell>
          <cell r="D5052" t="str">
            <v xml:space="preserve">PARENZYME TETRACICLINA 500 MG CX. 8 CAP.</v>
          </cell>
          <cell r="E5052" t="str">
            <v>MEDLEY</v>
          </cell>
          <cell r="F5052" t="n">
            <v>1</v>
          </cell>
          <cell r="G5052" t="str">
            <v>CAP</v>
          </cell>
          <cell r="H5052" t="str">
            <v>NÃO</v>
          </cell>
          <cell r="I5052" t="n">
            <v>2.1313834520038419</v>
          </cell>
        </row>
        <row r="5053">
          <cell r="A5053" t="n">
            <v>92470289</v>
          </cell>
          <cell r="B5053" t="n">
            <v>20</v>
          </cell>
          <cell r="C5053" t="str">
            <v xml:space="preserve">CLORIDRATO DE TICLOPIDINA - 250MG</v>
          </cell>
          <cell r="D5053" t="str">
            <v xml:space="preserve">TICLOBAL - 250MG</v>
          </cell>
          <cell r="E5053" t="str">
            <v>BALDACCI</v>
          </cell>
          <cell r="F5053" t="n">
            <v>1</v>
          </cell>
          <cell r="G5053" t="str">
            <v>COM</v>
          </cell>
          <cell r="H5053" t="str">
            <v>NÃO</v>
          </cell>
          <cell r="I5053" t="n">
            <v>1.7431372147095816</v>
          </cell>
        </row>
        <row r="5054">
          <cell r="A5054" t="n">
            <v>92402577</v>
          </cell>
          <cell r="B5054" t="n">
            <v>20</v>
          </cell>
          <cell r="C5054" t="str">
            <v xml:space="preserve">CLORIDRATO DE TICLOPIDINA - 250MG</v>
          </cell>
          <cell r="D5054" t="str">
            <v xml:space="preserve">CLORIDRATO DE TICLOPIDINA - 250MG</v>
          </cell>
          <cell r="E5054" t="str">
            <v xml:space="preserve">MERCK S.A.</v>
          </cell>
          <cell r="F5054" t="n">
            <v>1</v>
          </cell>
          <cell r="G5054" t="str">
            <v>COM</v>
          </cell>
          <cell r="H5054" t="str">
            <v>NÃO</v>
          </cell>
          <cell r="I5054" t="n">
            <v>1.8695419107605358</v>
          </cell>
        </row>
        <row r="5055">
          <cell r="A5055" t="n">
            <v>92402569</v>
          </cell>
          <cell r="B5055" t="n">
            <v>20</v>
          </cell>
          <cell r="C5055" t="str">
            <v xml:space="preserve">CLORIDRATO DE TICLOPIDINA - 250MG</v>
          </cell>
          <cell r="D5055" t="str">
            <v xml:space="preserve">CLORIDRATO DE TICLOPIDINA - 250MG</v>
          </cell>
          <cell r="E5055" t="str">
            <v>BIOSINTETICA</v>
          </cell>
          <cell r="F5055" t="n">
            <v>1</v>
          </cell>
          <cell r="G5055" t="str">
            <v>COM</v>
          </cell>
          <cell r="H5055" t="str">
            <v>NÃO</v>
          </cell>
          <cell r="I5055" t="n">
            <v>1.8571969727956548</v>
          </cell>
        </row>
        <row r="5056">
          <cell r="A5056" t="n">
            <v>90221281</v>
          </cell>
          <cell r="B5056" t="n">
            <v>20</v>
          </cell>
          <cell r="C5056" t="str">
            <v xml:space="preserve">CLORIDRATO DE TICLOPIDINA - 250MG</v>
          </cell>
          <cell r="D5056" t="str">
            <v xml:space="preserve">TICLID - 250MG</v>
          </cell>
          <cell r="E5056" t="str">
            <v>SANOFI-AVENTIS</v>
          </cell>
          <cell r="F5056" t="n">
            <v>1</v>
          </cell>
          <cell r="G5056" t="str">
            <v>COM</v>
          </cell>
          <cell r="H5056" t="str">
            <v>NÃO</v>
          </cell>
          <cell r="I5056" t="n">
            <v>3.1118540377324577</v>
          </cell>
        </row>
        <row r="5057">
          <cell r="A5057" t="n">
            <v>90272277</v>
          </cell>
          <cell r="B5057" t="n">
            <v>20</v>
          </cell>
          <cell r="C5057" t="str">
            <v xml:space="preserve">CLORIDRATO DE TICLOPIDINA- 250MG</v>
          </cell>
          <cell r="D5057" t="str">
            <v xml:space="preserve">CLORIDRATO DE TICLOPIDINA- 250MG</v>
          </cell>
          <cell r="E5057" t="str">
            <v>MEDLEY</v>
          </cell>
          <cell r="F5057" t="n">
            <v>1</v>
          </cell>
          <cell r="G5057" t="str">
            <v>COM</v>
          </cell>
          <cell r="H5057" t="str">
            <v>NÃO</v>
          </cell>
          <cell r="I5057" t="n">
            <v>1.8571969727956548</v>
          </cell>
        </row>
        <row r="5058">
          <cell r="A5058" t="n">
            <v>90267737</v>
          </cell>
          <cell r="B5058" t="n">
            <v>20</v>
          </cell>
          <cell r="C5058" t="str">
            <v xml:space="preserve">CLORIDRATO DE TIORIDAZINA - 100MG</v>
          </cell>
          <cell r="D5058" t="str">
            <v xml:space="preserve">MELLERIL - 100MG</v>
          </cell>
          <cell r="E5058" t="str">
            <v>VALEANT</v>
          </cell>
          <cell r="F5058" t="n">
            <v>1</v>
          </cell>
          <cell r="G5058" t="str">
            <v>DRG</v>
          </cell>
          <cell r="H5058" t="str">
            <v>NÃO</v>
          </cell>
          <cell r="I5058" t="n">
            <v>0.33153213832064204</v>
          </cell>
        </row>
        <row r="5059">
          <cell r="A5059" t="n">
            <v>90125703</v>
          </cell>
          <cell r="B5059" t="n">
            <v>20</v>
          </cell>
          <cell r="C5059" t="str">
            <v xml:space="preserve">CLORIDRATO DE TIORIDAZINA - 10MG</v>
          </cell>
          <cell r="D5059" t="str">
            <v xml:space="preserve">UNITIDAZIN - 10MG</v>
          </cell>
          <cell r="E5059" t="str">
            <v xml:space="preserve">UNIAO QUIMICA</v>
          </cell>
          <cell r="F5059" t="n">
            <v>1</v>
          </cell>
          <cell r="G5059" t="str">
            <v>DRG</v>
          </cell>
          <cell r="H5059" t="str">
            <v>NÃO</v>
          </cell>
          <cell r="I5059" t="n">
            <v>0.32977168281393565</v>
          </cell>
        </row>
        <row r="5060">
          <cell r="A5060" t="n">
            <v>90267745</v>
          </cell>
          <cell r="B5060" t="n">
            <v>20</v>
          </cell>
          <cell r="C5060" t="str">
            <v xml:space="preserve">CLORIDRATO DE TIORIDAZINA - 200MG</v>
          </cell>
          <cell r="D5060" t="str">
            <v xml:space="preserve">MELLERIL RETARD - 200MG</v>
          </cell>
          <cell r="E5060" t="str">
            <v>VALEANT</v>
          </cell>
          <cell r="F5060" t="n">
            <v>1</v>
          </cell>
          <cell r="G5060" t="str">
            <v>COM</v>
          </cell>
          <cell r="H5060" t="str">
            <v>NÃO</v>
          </cell>
          <cell r="I5060" t="n">
            <v>2.7700935575760006</v>
          </cell>
        </row>
        <row r="5061">
          <cell r="A5061" t="n">
            <v>90125720</v>
          </cell>
          <cell r="B5061" t="n">
            <v>20</v>
          </cell>
          <cell r="C5061" t="str">
            <v xml:space="preserve">CLORIDRATO DE TIORIDAZINA - 25MG</v>
          </cell>
          <cell r="D5061" t="str">
            <v xml:space="preserve">UNITIDAZIN - 25MG</v>
          </cell>
          <cell r="E5061" t="str">
            <v xml:space="preserve">UNIAO QUIMICA</v>
          </cell>
          <cell r="F5061" t="n">
            <v>1</v>
          </cell>
          <cell r="G5061" t="str">
            <v>DRG</v>
          </cell>
          <cell r="H5061" t="str">
            <v>NÃO</v>
          </cell>
          <cell r="I5061" t="n">
            <v>0.59648456198417266</v>
          </cell>
        </row>
        <row r="5062">
          <cell r="A5062" t="n">
            <v>90125738</v>
          </cell>
          <cell r="B5062" t="n">
            <v>20</v>
          </cell>
          <cell r="C5062" t="str">
            <v xml:space="preserve">CLORIDRATO DE TIORIDAZINA - 50MG</v>
          </cell>
          <cell r="D5062" t="str">
            <v xml:space="preserve">UNITIDAZIN - 50MG</v>
          </cell>
          <cell r="E5062" t="str">
            <v xml:space="preserve">UNIAO QUIMICA</v>
          </cell>
          <cell r="F5062" t="n">
            <v>1</v>
          </cell>
          <cell r="G5062" t="str">
            <v>DRG</v>
          </cell>
          <cell r="H5062" t="str">
            <v>NÃO</v>
          </cell>
          <cell r="I5062" t="n">
            <v>0.73151948499305897</v>
          </cell>
        </row>
        <row r="5063">
          <cell r="A5063" t="n">
            <v>92427464</v>
          </cell>
          <cell r="B5063" t="n">
            <v>20</v>
          </cell>
          <cell r="C5063" t="str">
            <v xml:space="preserve">CLORIDRATO DE TIZANIDINA - 2MG</v>
          </cell>
          <cell r="D5063" t="str">
            <v xml:space="preserve">SIRDALUD - 2MG</v>
          </cell>
          <cell r="E5063" t="str">
            <v>NOVARTIS</v>
          </cell>
          <cell r="F5063" t="n">
            <v>1</v>
          </cell>
          <cell r="G5063" t="str">
            <v>COM</v>
          </cell>
          <cell r="H5063" t="str">
            <v>NÃO</v>
          </cell>
          <cell r="I5063" t="n">
            <v>1.2598074949869233</v>
          </cell>
        </row>
        <row r="5064">
          <cell r="A5064" t="n">
            <v>90202090</v>
          </cell>
          <cell r="B5064" t="n">
            <v>20</v>
          </cell>
          <cell r="C5064" t="str">
            <v xml:space="preserve">CLORIDRATO DE TRAMADOL 100 MG (50 MGML) SOL. INJ. CX. 6 AMP. X 2 ML</v>
          </cell>
          <cell r="D5064" t="str">
            <v xml:space="preserve">ZAMADOL 100 MG (50 MGML) SOL. INJ. CX. 6 AMP. X 2 ML</v>
          </cell>
          <cell r="E5064" t="str">
            <v>BERGAMO</v>
          </cell>
          <cell r="F5064" t="n">
            <v>1</v>
          </cell>
          <cell r="G5064" t="str">
            <v>UN</v>
          </cell>
          <cell r="H5064" t="str">
            <v>NÃO</v>
          </cell>
          <cell r="I5064" t="n">
            <v>8.9041333400029963</v>
          </cell>
        </row>
        <row r="5065">
          <cell r="A5065" t="n">
            <v>92454160</v>
          </cell>
          <cell r="B5065" t="n">
            <v>20</v>
          </cell>
          <cell r="C5065" t="str">
            <v xml:space="preserve">CLORIDRATO DE TRAMADOL 50 MG (50MGML) SOL. INJ. CX. 6 AMP.X 1 ML</v>
          </cell>
          <cell r="D5065" t="str">
            <v xml:space="preserve">CLORIDRATO DE TRAMADOL 50 MG (50MGML) SOL. INJ. CX. 6 AMP.X 1 ML</v>
          </cell>
          <cell r="E5065" t="str">
            <v xml:space="preserve">UNIAO QUIMICA</v>
          </cell>
          <cell r="F5065" t="n">
            <v>1</v>
          </cell>
          <cell r="G5065" t="str">
            <v>AMP</v>
          </cell>
          <cell r="H5065" t="str">
            <v>NÃO</v>
          </cell>
          <cell r="I5065" t="n">
            <v>5.1028971499593538</v>
          </cell>
        </row>
        <row r="5066">
          <cell r="A5066" t="n">
            <v>90267583</v>
          </cell>
          <cell r="B5066" t="n">
            <v>20</v>
          </cell>
          <cell r="C5066" t="str">
            <v xml:space="preserve">CLORIDRATO DE TREIXIFENIDIL - 2MG</v>
          </cell>
          <cell r="D5066" t="str">
            <v xml:space="preserve">ARTANE - 2MG</v>
          </cell>
          <cell r="E5066" t="str">
            <v>APSEN</v>
          </cell>
          <cell r="F5066" t="n">
            <v>1</v>
          </cell>
          <cell r="G5066" t="str">
            <v>COM</v>
          </cell>
          <cell r="H5066" t="str">
            <v>NÃO</v>
          </cell>
          <cell r="I5066" t="n">
            <v>0.30399261391764293</v>
          </cell>
        </row>
        <row r="5067">
          <cell r="A5067" t="n">
            <v>90296494</v>
          </cell>
          <cell r="B5067" t="n">
            <v>20</v>
          </cell>
          <cell r="C5067" t="str">
            <v xml:space="preserve">CLORIDRATO DE VANCOMICINA</v>
          </cell>
          <cell r="D5067" t="str">
            <v xml:space="preserve">NOVAMICIN 500 MG PÓ LIÓF. INJ. CX. 50 FA VD. X 10 ML</v>
          </cell>
          <cell r="E5067" t="str">
            <v>NOVAFARMA</v>
          </cell>
          <cell r="F5067" t="n">
            <v>1</v>
          </cell>
          <cell r="G5067" t="str">
            <v>UN</v>
          </cell>
          <cell r="H5067" t="str">
            <v>NÃO</v>
          </cell>
          <cell r="I5067" t="n">
            <v>31.893509183342388</v>
          </cell>
        </row>
        <row r="5068">
          <cell r="A5068" t="n">
            <v>90178238</v>
          </cell>
          <cell r="B5068" t="n">
            <v>20</v>
          </cell>
          <cell r="C5068" t="str">
            <v xml:space="preserve">CLORIDRATO DE VANCOMICINA</v>
          </cell>
          <cell r="D5068" t="str">
            <v xml:space="preserve">VANCOCID 500 MG PÓ LIÓF. CX. 50 FA</v>
          </cell>
          <cell r="E5068" t="str">
            <v>BIOCHIMICO</v>
          </cell>
          <cell r="F5068" t="n">
            <v>1</v>
          </cell>
          <cell r="G5068" t="str">
            <v>UN</v>
          </cell>
          <cell r="H5068" t="str">
            <v>NÃO</v>
          </cell>
          <cell r="I5068" t="n">
            <v>14.400511944943123</v>
          </cell>
        </row>
        <row r="5069">
          <cell r="A5069" t="n">
            <v>90277147</v>
          </cell>
          <cell r="B5069" t="n">
            <v>20</v>
          </cell>
          <cell r="C5069" t="str">
            <v xml:space="preserve">CLORIDRATO DE VANCOMICINA 500 MG PÓ LIÓF. INJ. CX. 20 FA</v>
          </cell>
          <cell r="D5069" t="str">
            <v xml:space="preserve">VANCOSON 500 MG PÓ LIÓF. INJ. CX. 20 FA</v>
          </cell>
          <cell r="E5069" t="str">
            <v>ARISTON</v>
          </cell>
          <cell r="F5069" t="n">
            <v>1</v>
          </cell>
          <cell r="G5069" t="str">
            <v>FA</v>
          </cell>
          <cell r="H5069" t="str">
            <v>NÃO</v>
          </cell>
          <cell r="I5069" t="n">
            <v>36.830712928040001</v>
          </cell>
        </row>
        <row r="5070">
          <cell r="A5070" t="n">
            <v>90135873</v>
          </cell>
          <cell r="B5070" t="n">
            <v>20</v>
          </cell>
          <cell r="C5070" t="str">
            <v xml:space="preserve">CLORIDRATO DE VANCOMICINA 500 MG PÓ LIÓF. INJ. CX. 20 FA + DIL. X 10 ML</v>
          </cell>
          <cell r="D5070" t="str">
            <v xml:space="preserve">VANCOSON 500 MG PÓ LIÓF. INJ. CX. 20 FA + DIL. X 10 ML</v>
          </cell>
          <cell r="E5070" t="str">
            <v>ARISTON</v>
          </cell>
          <cell r="F5070" t="n">
            <v>1</v>
          </cell>
          <cell r="G5070" t="str">
            <v>UN</v>
          </cell>
          <cell r="H5070" t="str">
            <v>NÃO</v>
          </cell>
          <cell r="I5070" t="n">
            <v>39.75459394621199</v>
          </cell>
        </row>
        <row r="5071">
          <cell r="A5071" t="n">
            <v>90285905</v>
          </cell>
          <cell r="B5071" t="n">
            <v>20</v>
          </cell>
          <cell r="C5071" t="str">
            <v xml:space="preserve">CLORIDRATO DE VERAPAMIL - 2,5MGML</v>
          </cell>
          <cell r="D5071" t="str">
            <v xml:space="preserve">VASOTON - 2,5 MGML SOL. INJ.</v>
          </cell>
          <cell r="E5071" t="str">
            <v>ARISTON</v>
          </cell>
          <cell r="F5071" t="n">
            <v>1</v>
          </cell>
          <cell r="G5071" t="str">
            <v>AMP</v>
          </cell>
          <cell r="H5071" t="str">
            <v>NÃO</v>
          </cell>
          <cell r="I5071" t="n">
            <v>1.1956025085805186</v>
          </cell>
        </row>
        <row r="5072">
          <cell r="A5072" t="n">
            <v>90164164</v>
          </cell>
          <cell r="B5072" t="n">
            <v>20</v>
          </cell>
          <cell r="C5072" t="str">
            <v xml:space="preserve">CLORIDRATO DE VERAPAMIL - 240MG</v>
          </cell>
          <cell r="D5072" t="str">
            <v xml:space="preserve">DILACORON  - 240MG</v>
          </cell>
          <cell r="E5072" t="str">
            <v>ABBOTT</v>
          </cell>
          <cell r="F5072" t="n">
            <v>1</v>
          </cell>
          <cell r="G5072" t="str">
            <v>COM</v>
          </cell>
          <cell r="H5072" t="str">
            <v>NÃO</v>
          </cell>
          <cell r="I5072" t="n">
            <v>3.4924642698766029</v>
          </cell>
        </row>
        <row r="5073">
          <cell r="A5073" t="n">
            <v>92434916</v>
          </cell>
          <cell r="B5073" t="n">
            <v>20</v>
          </cell>
          <cell r="C5073" t="str">
            <v xml:space="preserve">CLORIDRATO DE VERAPAMIL - 80MG</v>
          </cell>
          <cell r="D5073" t="str">
            <v xml:space="preserve">VERAMIL - 80MG</v>
          </cell>
          <cell r="E5073" t="str">
            <v>DUCTO</v>
          </cell>
          <cell r="F5073" t="n">
            <v>1</v>
          </cell>
          <cell r="G5073" t="str">
            <v>COM</v>
          </cell>
          <cell r="H5073" t="str">
            <v>NÃO</v>
          </cell>
          <cell r="I5073" t="n">
            <v>0.59674967710778459</v>
          </cell>
        </row>
        <row r="5074">
          <cell r="A5074" t="n">
            <v>92402070</v>
          </cell>
          <cell r="B5074" t="n">
            <v>20</v>
          </cell>
          <cell r="C5074" t="str">
            <v xml:space="preserve">CLORIDRATO DE VERAPAMIL - 80MG</v>
          </cell>
          <cell r="D5074" t="str">
            <v xml:space="preserve">CLORIDRATO DE VERAPAMIL - 80MG</v>
          </cell>
          <cell r="E5074" t="str">
            <v>ABBOTT</v>
          </cell>
          <cell r="F5074" t="n">
            <v>1</v>
          </cell>
          <cell r="G5074" t="str">
            <v>COM</v>
          </cell>
          <cell r="H5074" t="str">
            <v>NÃO</v>
          </cell>
          <cell r="I5074" t="n">
            <v>0.46247243756356832</v>
          </cell>
        </row>
        <row r="5075">
          <cell r="A5075" t="n">
            <v>90289641</v>
          </cell>
          <cell r="B5075" t="n">
            <v>20</v>
          </cell>
          <cell r="C5075" t="str">
            <v xml:space="preserve">CLORIDRATO DE VERAPAMIL - 80MG</v>
          </cell>
          <cell r="D5075" t="str">
            <v xml:space="preserve">CLORIDRATO DE VERAPAMIL - 80MG</v>
          </cell>
          <cell r="E5075" t="str">
            <v xml:space="preserve">PRATI DONADUZZI</v>
          </cell>
          <cell r="F5075" t="n">
            <v>1</v>
          </cell>
          <cell r="G5075" t="str">
            <v>COM</v>
          </cell>
          <cell r="H5075" t="str">
            <v>NÃO</v>
          </cell>
          <cell r="I5075" t="n">
            <v>0.39441464612640059</v>
          </cell>
        </row>
        <row r="5076">
          <cell r="A5076" t="n">
            <v>90249380</v>
          </cell>
          <cell r="B5076" t="n">
            <v>20</v>
          </cell>
          <cell r="C5076" t="str">
            <v xml:space="preserve">CLORIDRATO DE VERAPAMIL - 80MG</v>
          </cell>
          <cell r="D5076" t="str">
            <v xml:space="preserve">CLORIDRATO DE VERAPAMIL - 80MG</v>
          </cell>
          <cell r="E5076" t="str">
            <v>SANDOZ</v>
          </cell>
          <cell r="F5076" t="n">
            <v>1</v>
          </cell>
          <cell r="G5076" t="str">
            <v>COM</v>
          </cell>
          <cell r="H5076" t="str">
            <v>NÃO</v>
          </cell>
          <cell r="I5076" t="n">
            <v>0.65685605504805</v>
          </cell>
        </row>
        <row r="5077">
          <cell r="A5077" t="n">
            <v>90212002</v>
          </cell>
          <cell r="B5077" t="n">
            <v>20</v>
          </cell>
          <cell r="C5077" t="str">
            <v xml:space="preserve">CLORIDRATO DE VERAPAMIL - 80MG</v>
          </cell>
          <cell r="D5077" t="str">
            <v xml:space="preserve">NEO VERPAMIL - 80MG</v>
          </cell>
          <cell r="E5077" t="str">
            <v xml:space="preserve">NEO QUIMICA</v>
          </cell>
          <cell r="F5077" t="n">
            <v>1</v>
          </cell>
          <cell r="G5077" t="str">
            <v>COM</v>
          </cell>
          <cell r="H5077" t="str">
            <v>NÃO</v>
          </cell>
          <cell r="I5077" t="n">
            <v>0.75378906582035954</v>
          </cell>
        </row>
        <row r="5078">
          <cell r="A5078" t="n">
            <v>90143167</v>
          </cell>
          <cell r="B5078" t="n">
            <v>20</v>
          </cell>
          <cell r="C5078" t="str">
            <v xml:space="preserve">CLORIDRATO DE VERAPAMIL - 80MG</v>
          </cell>
          <cell r="D5078" t="str">
            <v xml:space="preserve">CLORIDRATO DE VERAPAMIL - 80MG</v>
          </cell>
          <cell r="E5078" t="str">
            <v xml:space="preserve">EMS SA</v>
          </cell>
          <cell r="F5078" t="n">
            <v>1</v>
          </cell>
          <cell r="G5078" t="str">
            <v>COM</v>
          </cell>
          <cell r="H5078" t="str">
            <v>NÃO</v>
          </cell>
          <cell r="I5078" t="n">
            <v>0.5100458350779602</v>
          </cell>
        </row>
        <row r="5079">
          <cell r="A5079" t="n">
            <v>92379508</v>
          </cell>
          <cell r="B5079" t="n">
            <v>20</v>
          </cell>
          <cell r="C5079" t="str">
            <v xml:space="preserve">CLORIDRATO DE VERAPAMIL AP - 120MG</v>
          </cell>
          <cell r="D5079" t="str">
            <v xml:space="preserve">DILACORON AP - 120MG</v>
          </cell>
          <cell r="E5079" t="str">
            <v>ABBOTT</v>
          </cell>
          <cell r="F5079" t="n">
            <v>1</v>
          </cell>
          <cell r="G5079" t="str">
            <v>COM</v>
          </cell>
          <cell r="H5079" t="str">
            <v>NÃO</v>
          </cell>
          <cell r="I5079" t="n">
            <v>2.2327544168858604</v>
          </cell>
        </row>
        <row r="5080">
          <cell r="A5080" t="n">
            <v>90968026</v>
          </cell>
          <cell r="B5080" t="n">
            <v>20</v>
          </cell>
          <cell r="C5080" t="str">
            <v xml:space="preserve">CLORIDRATO DE XILOMETAZOLINA - 10GRA GEL</v>
          </cell>
          <cell r="D5080" t="str">
            <v xml:space="preserve">OTRIVINA - 10GRA GEL</v>
          </cell>
          <cell r="E5080" t="str">
            <v>NOVARTIS</v>
          </cell>
          <cell r="F5080" t="n">
            <v>1</v>
          </cell>
          <cell r="G5080" t="str">
            <v>UN</v>
          </cell>
          <cell r="H5080" t="str">
            <v>NÃO</v>
          </cell>
          <cell r="I5080" t="n">
            <v>8.9345333579113024</v>
          </cell>
        </row>
        <row r="5081">
          <cell r="A5081" t="n">
            <v>92372333</v>
          </cell>
          <cell r="B5081" t="n">
            <v>20</v>
          </cell>
          <cell r="C5081" t="str">
            <v xml:space="preserve">CLORIDRATO DE ZIPRASIDONA - 40MG</v>
          </cell>
          <cell r="D5081" t="str">
            <v xml:space="preserve">GEODON - 40MG</v>
          </cell>
          <cell r="E5081" t="str">
            <v xml:space="preserve">PHARMACIA PFIZER</v>
          </cell>
          <cell r="F5081" t="n">
            <v>1</v>
          </cell>
          <cell r="G5081" t="str">
            <v>COM</v>
          </cell>
          <cell r="H5081" t="str">
            <v>NÃO</v>
          </cell>
          <cell r="I5081" t="n">
            <v>12.494510866899541</v>
          </cell>
        </row>
        <row r="5082">
          <cell r="A5082" t="n">
            <v>92372368</v>
          </cell>
          <cell r="B5082" t="n">
            <v>20</v>
          </cell>
          <cell r="C5082" t="str">
            <v xml:space="preserve">CLORIDRATO DE ZIPRASIDONA - 80MG</v>
          </cell>
          <cell r="D5082" t="str">
            <v xml:space="preserve">GEODON - 80MG</v>
          </cell>
          <cell r="E5082" t="str">
            <v xml:space="preserve">PHARMACIA PFIZER</v>
          </cell>
          <cell r="F5082" t="n">
            <v>1</v>
          </cell>
          <cell r="G5082" t="str">
            <v>COM</v>
          </cell>
          <cell r="H5082" t="str">
            <v>NÃO</v>
          </cell>
          <cell r="I5082" t="n">
            <v>20.800520931827073</v>
          </cell>
        </row>
        <row r="5083">
          <cell r="A5083" t="n">
            <v>90234499</v>
          </cell>
          <cell r="B5083" t="n">
            <v>20</v>
          </cell>
          <cell r="C5083" t="str">
            <v xml:space="preserve">CLORPROPAMIDA 250 MG CX. 20 CP.</v>
          </cell>
          <cell r="D5083" t="str">
            <v xml:space="preserve">GLICOBEN 250 MG CX. 20 CP.</v>
          </cell>
          <cell r="E5083" t="str">
            <v>CAZI</v>
          </cell>
          <cell r="F5083" t="n">
            <v>1</v>
          </cell>
          <cell r="G5083" t="str">
            <v>COM</v>
          </cell>
          <cell r="H5083" t="str">
            <v>NÃO</v>
          </cell>
          <cell r="I5083" t="n">
            <v>0.35121605799195099</v>
          </cell>
        </row>
        <row r="5084">
          <cell r="A5084" t="n">
            <v>90209818</v>
          </cell>
          <cell r="B5084" t="n">
            <v>20</v>
          </cell>
          <cell r="C5084" t="str">
            <v xml:space="preserve">CLORPROPAMIDA 250 MG CX. 50 CP. REV.</v>
          </cell>
          <cell r="D5084" t="str">
            <v xml:space="preserve">GLICORP 250 MG CX. 50 CP. REV.</v>
          </cell>
          <cell r="E5084" t="str">
            <v xml:space="preserve">NEO QUIMICA</v>
          </cell>
          <cell r="F5084" t="n">
            <v>1</v>
          </cell>
          <cell r="G5084" t="str">
            <v>COM</v>
          </cell>
          <cell r="H5084" t="str">
            <v>NÃO</v>
          </cell>
          <cell r="I5084" t="n">
            <v>0.36119059403892234</v>
          </cell>
        </row>
        <row r="5085">
          <cell r="A5085" t="n">
            <v>90267680</v>
          </cell>
          <cell r="B5085" t="n">
            <v>20</v>
          </cell>
          <cell r="C5085" t="str">
            <v xml:space="preserve">CLORPROPAMIDA 250 MG FR. 100 CP.</v>
          </cell>
          <cell r="D5085" t="str">
            <v xml:space="preserve">DIABINESE 250 MG FR. 100 CP.</v>
          </cell>
          <cell r="E5085" t="str">
            <v xml:space="preserve">PHARMACIA PFIZER</v>
          </cell>
          <cell r="F5085" t="n">
            <v>1</v>
          </cell>
          <cell r="G5085" t="str">
            <v>COM</v>
          </cell>
          <cell r="H5085" t="str">
            <v>NÃO</v>
          </cell>
          <cell r="I5085" t="n">
            <v>0.46645597688103019</v>
          </cell>
        </row>
        <row r="5086">
          <cell r="A5086" t="n">
            <v>90147200</v>
          </cell>
          <cell r="B5086" t="n">
            <v>20</v>
          </cell>
          <cell r="C5086" t="str">
            <v xml:space="preserve">CLORTALIDONA - 12,5MG</v>
          </cell>
          <cell r="D5086" t="str">
            <v xml:space="preserve">CLORTALIDONA - 12,5MG</v>
          </cell>
          <cell r="E5086" t="str">
            <v xml:space="preserve">EMS SA</v>
          </cell>
          <cell r="F5086" t="n">
            <v>1</v>
          </cell>
          <cell r="G5086" t="str">
            <v>COM</v>
          </cell>
          <cell r="H5086" t="str">
            <v>NÃO</v>
          </cell>
          <cell r="I5086" t="n">
            <v>0.15941795430673011</v>
          </cell>
        </row>
        <row r="5087">
          <cell r="A5087" t="n">
            <v>90216814</v>
          </cell>
          <cell r="B5087" t="n">
            <v>20</v>
          </cell>
          <cell r="C5087" t="str">
            <v xml:space="preserve">CLORTALIDONA - 25MG</v>
          </cell>
          <cell r="D5087" t="str">
            <v xml:space="preserve">CLORTALIL - 25MG</v>
          </cell>
          <cell r="E5087" t="str">
            <v xml:space="preserve">SIGMA PHARMA</v>
          </cell>
          <cell r="F5087" t="n">
            <v>1</v>
          </cell>
          <cell r="G5087" t="str">
            <v>COM</v>
          </cell>
          <cell r="H5087" t="str">
            <v>NÃO</v>
          </cell>
          <cell r="I5087" t="n">
            <v>0.2041512053263474</v>
          </cell>
        </row>
        <row r="5088">
          <cell r="A5088" t="n">
            <v>92418457</v>
          </cell>
          <cell r="B5088" t="n">
            <v>20</v>
          </cell>
          <cell r="C5088" t="str">
            <v xml:space="preserve">CLORZOXAZONA + PARACETAMOL</v>
          </cell>
          <cell r="D5088" t="str">
            <v>PARALON</v>
          </cell>
          <cell r="E5088" t="str">
            <v>JANSSEN-CILAG</v>
          </cell>
          <cell r="F5088" t="n">
            <v>1</v>
          </cell>
          <cell r="G5088" t="str">
            <v>COM</v>
          </cell>
          <cell r="H5088" t="str">
            <v>NÃO</v>
          </cell>
          <cell r="I5088" t="n">
            <v>1.0050520877604794</v>
          </cell>
        </row>
        <row r="5089">
          <cell r="A5089" t="n">
            <v>90674014</v>
          </cell>
          <cell r="B5089" t="n">
            <v>20</v>
          </cell>
          <cell r="C5089" t="str">
            <v xml:space="preserve">CLOXAZOLAM - 1MG</v>
          </cell>
          <cell r="D5089" t="str">
            <v xml:space="preserve">OLCADIL - 1MG</v>
          </cell>
          <cell r="E5089" t="str">
            <v>NOVARTIS</v>
          </cell>
          <cell r="F5089" t="n">
            <v>1</v>
          </cell>
          <cell r="G5089" t="str">
            <v>COM</v>
          </cell>
          <cell r="H5089" t="str">
            <v>NÃO</v>
          </cell>
          <cell r="I5089" t="n">
            <v>0.98336954260350007</v>
          </cell>
        </row>
        <row r="5090">
          <cell r="A5090" t="n">
            <v>90186397</v>
          </cell>
          <cell r="B5090" t="n">
            <v>20</v>
          </cell>
          <cell r="C5090" t="str">
            <v xml:space="preserve">CLOXAZOLAM - 1MG</v>
          </cell>
          <cell r="D5090" t="str">
            <v xml:space="preserve">OLCADIL - 1MG</v>
          </cell>
          <cell r="E5090" t="str">
            <v>NOVARTIS</v>
          </cell>
          <cell r="F5090" t="n">
            <v>1</v>
          </cell>
          <cell r="G5090" t="str">
            <v>COM</v>
          </cell>
          <cell r="H5090" t="str">
            <v>NÃO</v>
          </cell>
          <cell r="I5090" t="n">
            <v>0.92644269022307502</v>
          </cell>
        </row>
        <row r="5091">
          <cell r="A5091" t="n">
            <v>92383130</v>
          </cell>
          <cell r="B5091" t="n">
            <v>20</v>
          </cell>
          <cell r="C5091" t="str">
            <v xml:space="preserve">CLOXAZOLAM - 2MG</v>
          </cell>
          <cell r="D5091" t="str">
            <v xml:space="preserve">ELUM - 2MG</v>
          </cell>
          <cell r="E5091" t="str">
            <v>FARMASA</v>
          </cell>
          <cell r="F5091" t="n">
            <v>1</v>
          </cell>
          <cell r="G5091" t="str">
            <v>COM</v>
          </cell>
          <cell r="H5091" t="str">
            <v>NÃO</v>
          </cell>
          <cell r="I5091" t="n">
            <v>1.1306835987305393</v>
          </cell>
        </row>
        <row r="5092">
          <cell r="A5092" t="n">
            <v>90674022</v>
          </cell>
          <cell r="B5092" t="n">
            <v>20</v>
          </cell>
          <cell r="C5092" t="str">
            <v xml:space="preserve">CLOXAZOLAM - 2MG</v>
          </cell>
          <cell r="D5092" t="str">
            <v xml:space="preserve">OLCADIL - 2MG</v>
          </cell>
          <cell r="E5092" t="str">
            <v>NOVARTIS</v>
          </cell>
          <cell r="F5092" t="n">
            <v>1</v>
          </cell>
          <cell r="G5092" t="str">
            <v>COM</v>
          </cell>
          <cell r="H5092" t="str">
            <v>NÃO</v>
          </cell>
          <cell r="I5092" t="n">
            <v>1.4558385132076896</v>
          </cell>
        </row>
        <row r="5093">
          <cell r="A5093" t="n">
            <v>90186419</v>
          </cell>
          <cell r="B5093" t="n">
            <v>20</v>
          </cell>
          <cell r="C5093" t="str">
            <v xml:space="preserve">CLOXAZOLAM - 2MG</v>
          </cell>
          <cell r="D5093" t="str">
            <v xml:space="preserve">OLCADIL - 2MG BL. ALAL</v>
          </cell>
          <cell r="E5093" t="str">
            <v>NOVARTIS</v>
          </cell>
          <cell r="F5093" t="n">
            <v>1</v>
          </cell>
          <cell r="G5093" t="str">
            <v>COM</v>
          </cell>
          <cell r="H5093" t="str">
            <v>NÃO</v>
          </cell>
          <cell r="I5093" t="n">
            <v>1.4558385132076896</v>
          </cell>
        </row>
        <row r="5094">
          <cell r="A5094" t="n">
            <v>90186389</v>
          </cell>
          <cell r="B5094" t="n">
            <v>20</v>
          </cell>
          <cell r="C5094" t="str">
            <v xml:space="preserve">CLOXAZOLAM - 2MG</v>
          </cell>
          <cell r="D5094" t="str">
            <v xml:space="preserve">OLCADIL - 2MG</v>
          </cell>
          <cell r="E5094" t="str">
            <v>NOVARTIS</v>
          </cell>
          <cell r="F5094" t="n">
            <v>1</v>
          </cell>
          <cell r="G5094" t="str">
            <v>COM</v>
          </cell>
          <cell r="H5094" t="str">
            <v>NÃO</v>
          </cell>
          <cell r="I5094" t="n">
            <v>1.5477917224404962</v>
          </cell>
        </row>
        <row r="5095">
          <cell r="A5095" t="n">
            <v>90189779</v>
          </cell>
          <cell r="B5095" t="n">
            <v>20</v>
          </cell>
          <cell r="C5095" t="str">
            <v xml:space="preserve">CLOXAZOLAM 1 MG BL. ALAL. CX. 20 CP.</v>
          </cell>
          <cell r="D5095" t="str">
            <v xml:space="preserve">CLOXAZOLAM 1 MG BL. ALAL. CX. 20 CP.</v>
          </cell>
          <cell r="E5095" t="str">
            <v>NOVARTIS</v>
          </cell>
          <cell r="F5095" t="n">
            <v>1</v>
          </cell>
          <cell r="G5095" t="str">
            <v>COM</v>
          </cell>
          <cell r="H5095" t="str">
            <v>NÃO</v>
          </cell>
          <cell r="I5095" t="n">
            <v>0.58882590000000001</v>
          </cell>
        </row>
        <row r="5096">
          <cell r="A5096" t="n">
            <v>90189787</v>
          </cell>
          <cell r="B5096" t="n">
            <v>20</v>
          </cell>
          <cell r="C5096" t="str">
            <v xml:space="preserve">CLOXAZOLAM 2 MG BL. ALAL. CX. 20 CP.</v>
          </cell>
          <cell r="D5096" t="str">
            <v xml:space="preserve">CLOXAZOLAM 2 MG BL. ALAL. CX. 20 CP.</v>
          </cell>
          <cell r="E5096" t="str">
            <v>NOVARTIS</v>
          </cell>
          <cell r="F5096" t="n">
            <v>1</v>
          </cell>
          <cell r="G5096" t="str">
            <v>COM</v>
          </cell>
          <cell r="H5096" t="str">
            <v>NÃO</v>
          </cell>
          <cell r="I5096" t="n">
            <v>1.0103640410375461</v>
          </cell>
        </row>
        <row r="5097">
          <cell r="A5097" t="n">
            <v>92469787</v>
          </cell>
          <cell r="B5097" t="n">
            <v>20</v>
          </cell>
          <cell r="C5097" t="str">
            <v xml:space="preserve">CLOXAZOLAM 2 MG STR. CX. 20 CP.</v>
          </cell>
          <cell r="D5097" t="str">
            <v xml:space="preserve">CLOXAZOLAM 2 MG STR. CX. 20 CP.</v>
          </cell>
          <cell r="E5097" t="str">
            <v>NOVARTIS</v>
          </cell>
          <cell r="F5097" t="n">
            <v>1</v>
          </cell>
          <cell r="G5097" t="str">
            <v>COM</v>
          </cell>
          <cell r="H5097" t="str">
            <v>NÃO</v>
          </cell>
          <cell r="I5097" t="n">
            <v>0.9381294</v>
          </cell>
        </row>
        <row r="5098">
          <cell r="A5098" t="n">
            <v>90894014</v>
          </cell>
          <cell r="B5098" t="n">
            <v>20</v>
          </cell>
          <cell r="C5098" t="str">
            <v xml:space="preserve">CODEINA + FENILTOLOXAMINA - 100ML SUSP.</v>
          </cell>
          <cell r="D5098" t="str">
            <v xml:space="preserve">SETUX - 100ML</v>
          </cell>
          <cell r="E5098" t="str">
            <v>SANOFI-AVENTIS</v>
          </cell>
          <cell r="F5098" t="n">
            <v>100</v>
          </cell>
          <cell r="G5098" t="str">
            <v>ML</v>
          </cell>
          <cell r="H5098" t="str">
            <v>SIM</v>
          </cell>
          <cell r="I5098" t="n">
            <v>0.073527197636752001</v>
          </cell>
        </row>
        <row r="5099">
          <cell r="A5099" t="n">
            <v>90164792</v>
          </cell>
          <cell r="B5099" t="n">
            <v>20</v>
          </cell>
          <cell r="C5099" t="str">
            <v xml:space="preserve">COLAGENASE 1,2 UG POMADA DERM. BISN. X 15 G + ESPÁTULA</v>
          </cell>
          <cell r="D5099" t="str">
            <v xml:space="preserve">IRUXOL MONO 1,2 UG POMADA DERM. BISN. X 15 G + ESPÁTULA</v>
          </cell>
          <cell r="E5099" t="str">
            <v>ABBOTT</v>
          </cell>
          <cell r="F5099" t="n">
            <v>15</v>
          </cell>
          <cell r="G5099" t="str">
            <v>G</v>
          </cell>
          <cell r="H5099" t="str">
            <v>SIM</v>
          </cell>
          <cell r="I5099" t="n">
            <v>2.8581168745688634</v>
          </cell>
        </row>
        <row r="5100">
          <cell r="A5100" t="n">
            <v>90263634</v>
          </cell>
          <cell r="B5100" t="n">
            <v>20</v>
          </cell>
          <cell r="C5100" t="str">
            <v xml:space="preserve">COLCHICINA 0,5 MG CX. 20 CP.</v>
          </cell>
          <cell r="D5100" t="str">
            <v xml:space="preserve">COCICHIMIL 0,5 MG CX. 20 CP.</v>
          </cell>
          <cell r="E5100" t="str">
            <v>MILAN</v>
          </cell>
          <cell r="F5100" t="n">
            <v>1</v>
          </cell>
          <cell r="G5100" t="str">
            <v>COM</v>
          </cell>
          <cell r="H5100" t="str">
            <v>NÃO</v>
          </cell>
          <cell r="I5100" t="n">
            <v>0.68621374797839063</v>
          </cell>
        </row>
        <row r="5101">
          <cell r="A5101" t="n">
            <v>90241746</v>
          </cell>
          <cell r="B5101" t="n">
            <v>20</v>
          </cell>
          <cell r="C5101" t="str">
            <v xml:space="preserve">COLISTIMETATO DE SÓDIO 150 MG PÓ LIOF. FA</v>
          </cell>
          <cell r="D5101" t="str">
            <v xml:space="preserve">COLIS-TEK 150 MG PÓ LIOF. FA</v>
          </cell>
          <cell r="E5101" t="str">
            <v>OPEM</v>
          </cell>
          <cell r="F5101" t="n">
            <v>1</v>
          </cell>
          <cell r="G5101" t="str">
            <v>UN</v>
          </cell>
          <cell r="H5101" t="str">
            <v>NÃO</v>
          </cell>
          <cell r="I5101" t="n">
            <v>56.603021993663063</v>
          </cell>
        </row>
        <row r="5102">
          <cell r="A5102" t="n">
            <v>92374859</v>
          </cell>
          <cell r="B5102" t="n">
            <v>20</v>
          </cell>
          <cell r="C5102" t="str">
            <v xml:space="preserve">COMPLEXO B - 120ML XPE</v>
          </cell>
          <cell r="D5102" t="str">
            <v xml:space="preserve">COMPLEXO B - 120ML XPE</v>
          </cell>
          <cell r="E5102" t="str">
            <v xml:space="preserve">EMS SA</v>
          </cell>
          <cell r="F5102" t="n">
            <v>120</v>
          </cell>
          <cell r="G5102" t="str">
            <v>ML</v>
          </cell>
          <cell r="H5102" t="str">
            <v>SIM</v>
          </cell>
          <cell r="I5102" t="n">
            <v>0.14569632918684219</v>
          </cell>
        </row>
        <row r="5103">
          <cell r="A5103" t="n">
            <v>90204360</v>
          </cell>
          <cell r="B5103" t="str">
            <v>00</v>
          </cell>
          <cell r="C5103" t="str">
            <v xml:space="preserve">COMPLEXO LIPIDICO DE ANFOTERICINA B INJ - 100MG  20ML</v>
          </cell>
          <cell r="D5103" t="str">
            <v xml:space="preserve">ABELCET - 100MG  20ML</v>
          </cell>
          <cell r="E5103" t="str">
            <v xml:space="preserve">MERCK BAGO</v>
          </cell>
          <cell r="F5103" t="n">
            <v>20</v>
          </cell>
          <cell r="G5103" t="str">
            <v>ML</v>
          </cell>
          <cell r="H5103" t="str">
            <v>SIM</v>
          </cell>
          <cell r="I5103" t="n">
            <v>155.95301518155841</v>
          </cell>
        </row>
        <row r="5104">
          <cell r="A5104" t="n">
            <v>90168232</v>
          </cell>
          <cell r="B5104" t="n">
            <v>20</v>
          </cell>
          <cell r="C5104" t="str">
            <v xml:space="preserve">DALTEPARINA SÓDICA 2500 UI (12500 UIML) SOL. INJ. CX. 10 SER. X  0,2 ML</v>
          </cell>
          <cell r="D5104" t="str">
            <v xml:space="preserve">FRAGMIN 2500 UI (12500 UIML) SOL. INJ. CX. 10 SER. X  0,2 ML</v>
          </cell>
          <cell r="E5104" t="str">
            <v xml:space="preserve">PHARMACIA PFIZER</v>
          </cell>
          <cell r="F5104" t="n">
            <v>1</v>
          </cell>
          <cell r="G5104" t="str">
            <v>UN</v>
          </cell>
          <cell r="H5104" t="str">
            <v>NÃO</v>
          </cell>
          <cell r="I5104" t="n">
            <v>8.6267587059000004</v>
          </cell>
        </row>
        <row r="5105">
          <cell r="A5105" t="n">
            <v>90168240</v>
          </cell>
          <cell r="B5105" t="n">
            <v>20</v>
          </cell>
          <cell r="C5105" t="str">
            <v xml:space="preserve">DALTEPARINA SÓDICA 5000 UI (25000 UIML) SOL. INJ. CX. 10 SER. X  0,2 ML</v>
          </cell>
          <cell r="D5105" t="str">
            <v xml:space="preserve">FRAGMIN 5000 UI (25000 UIML) SOL. INJ. CX. 10 SER. X  0,2 ML</v>
          </cell>
          <cell r="E5105" t="str">
            <v xml:space="preserve">PHARMACIA PFIZER</v>
          </cell>
          <cell r="F5105" t="n">
            <v>1</v>
          </cell>
          <cell r="G5105" t="str">
            <v>UN</v>
          </cell>
          <cell r="H5105" t="str">
            <v>NÃO</v>
          </cell>
          <cell r="I5105" t="n">
            <v>14.985358381260001</v>
          </cell>
        </row>
        <row r="5106">
          <cell r="A5106" t="n">
            <v>92403492</v>
          </cell>
          <cell r="B5106" t="n">
            <v>20</v>
          </cell>
          <cell r="C5106" t="str">
            <v xml:space="preserve">DECANOATO DE HALOPERIDOL 50 MGML SOL. INJ. CX. 3 AMP. X 1 ML</v>
          </cell>
          <cell r="D5106" t="str">
            <v xml:space="preserve">HALO DECANOATO 50 MGML SOL. INJ. CX. 3 AMP. X 1 ML</v>
          </cell>
          <cell r="E5106" t="str">
            <v>CRISTALIA</v>
          </cell>
          <cell r="F5106" t="n">
            <v>1</v>
          </cell>
          <cell r="G5106" t="str">
            <v>AMP</v>
          </cell>
          <cell r="H5106" t="str">
            <v>NÃO</v>
          </cell>
          <cell r="I5106" t="n">
            <v>14.718731253773548</v>
          </cell>
        </row>
        <row r="5107">
          <cell r="A5107" t="n">
            <v>90125835</v>
          </cell>
          <cell r="B5107" t="n">
            <v>20</v>
          </cell>
          <cell r="C5107" t="str">
            <v xml:space="preserve">DECANOATO DE HALOPERIDOL 50 MGML SOL. INJ. CX. 3 AMP. X 1 ML</v>
          </cell>
          <cell r="D5107" t="str">
            <v xml:space="preserve">DECAN HALOPER 50 MGML SOL. INJ. CX. 3 AMP. X 1 ML</v>
          </cell>
          <cell r="E5107" t="str">
            <v xml:space="preserve">UNIAO QUIMICA</v>
          </cell>
          <cell r="F5107" t="n">
            <v>1</v>
          </cell>
          <cell r="G5107" t="str">
            <v>AMP</v>
          </cell>
          <cell r="H5107" t="str">
            <v>NÃO</v>
          </cell>
          <cell r="I5107" t="n">
            <v>18.116982550480298</v>
          </cell>
        </row>
        <row r="5108">
          <cell r="A5108" t="n">
            <v>90137850</v>
          </cell>
          <cell r="B5108" t="n">
            <v>20</v>
          </cell>
          <cell r="C5108" t="str">
            <v xml:space="preserve">DELAPRIL+MANIDIPINO 30 MG + 10 MG  CX. 28 CP</v>
          </cell>
          <cell r="D5108" t="str">
            <v xml:space="preserve">HIPERTIL 30 MG + 10 MG  CX. 28 CP</v>
          </cell>
          <cell r="E5108" t="str">
            <v>CHIESI</v>
          </cell>
          <cell r="F5108" t="n">
            <v>1</v>
          </cell>
          <cell r="G5108" t="str">
            <v>COM</v>
          </cell>
          <cell r="H5108" t="str">
            <v>NÃO</v>
          </cell>
          <cell r="I5108" t="n">
            <v>3.4413079568409892</v>
          </cell>
        </row>
        <row r="5109">
          <cell r="A5109" t="n">
            <v>92389490</v>
          </cell>
          <cell r="B5109" t="n">
            <v>20</v>
          </cell>
          <cell r="C5109" t="str">
            <v xml:space="preserve">DEQUALINIO DE BENZOCAINA + TIROTRICINA MENTA SPR - 25ML</v>
          </cell>
          <cell r="D5109" t="str">
            <v xml:space="preserve">AMIDALIN MENTA - 25ML</v>
          </cell>
          <cell r="E5109" t="str">
            <v>HEXAL</v>
          </cell>
          <cell r="F5109" t="n">
            <v>250</v>
          </cell>
          <cell r="G5109" t="str">
            <v>DOSE</v>
          </cell>
          <cell r="H5109" t="str">
            <v>SIM</v>
          </cell>
          <cell r="I5109" t="n">
            <v>0.097076628986346017</v>
          </cell>
        </row>
        <row r="5110">
          <cell r="A5110" t="n">
            <v>92421172</v>
          </cell>
          <cell r="B5110" t="n">
            <v>20</v>
          </cell>
          <cell r="C5110" t="str">
            <v xml:space="preserve">DESOGESTREL + ETINILESTRADIOL - 20MCG</v>
          </cell>
          <cell r="D5110" t="str">
            <v xml:space="preserve">PRIMERATRINTA - 20MCG</v>
          </cell>
          <cell r="E5110" t="str">
            <v>EUROFARMA</v>
          </cell>
          <cell r="F5110" t="n">
            <v>1</v>
          </cell>
          <cell r="G5110" t="str">
            <v>COM</v>
          </cell>
          <cell r="H5110" t="str">
            <v>NÃO</v>
          </cell>
          <cell r="I5110" t="n">
            <v>1.148318649448697</v>
          </cell>
        </row>
        <row r="5111">
          <cell r="A5111" t="n">
            <v>92466524</v>
          </cell>
          <cell r="B5111" t="n">
            <v>20</v>
          </cell>
          <cell r="C5111" t="str">
            <v xml:space="preserve">DEXAMETASONA - 0,75MG</v>
          </cell>
          <cell r="D5111" t="str">
            <v xml:space="preserve">DEXAMETASONA - 0,75MG</v>
          </cell>
          <cell r="E5111" t="str">
            <v xml:space="preserve">EMS SA</v>
          </cell>
          <cell r="F5111" t="n">
            <v>1</v>
          </cell>
          <cell r="G5111" t="str">
            <v>COM</v>
          </cell>
          <cell r="H5111" t="str">
            <v>NÃO</v>
          </cell>
          <cell r="I5111" t="n">
            <v>0.21976763869287502</v>
          </cell>
        </row>
        <row r="5112">
          <cell r="A5112" t="n">
            <v>92395023</v>
          </cell>
          <cell r="B5112" t="n">
            <v>20</v>
          </cell>
          <cell r="C5112" t="str">
            <v xml:space="preserve">DEXAMETASONA - 0,75MG</v>
          </cell>
          <cell r="D5112" t="str">
            <v xml:space="preserve">DEXASON - 0,75MG</v>
          </cell>
          <cell r="E5112" t="str">
            <v xml:space="preserve">TEUTO BRAS.</v>
          </cell>
          <cell r="F5112" t="n">
            <v>1</v>
          </cell>
          <cell r="G5112" t="str">
            <v>COM</v>
          </cell>
          <cell r="H5112" t="str">
            <v>NÃO</v>
          </cell>
          <cell r="I5112" t="n">
            <v>0.24999247196495683</v>
          </cell>
        </row>
        <row r="5113">
          <cell r="A5113" t="n">
            <v>92412190</v>
          </cell>
          <cell r="B5113" t="n">
            <v>20</v>
          </cell>
          <cell r="C5113" t="str">
            <v xml:space="preserve">DEXAMETASONA - 5ML SOLUÇAO OFTALMICA</v>
          </cell>
          <cell r="D5113" t="str">
            <v xml:space="preserve">MINIDEX - 5ML SOLUÇAO OFTALMICA</v>
          </cell>
          <cell r="E5113" t="str">
            <v>ALCON</v>
          </cell>
          <cell r="F5113" t="n">
            <v>5</v>
          </cell>
          <cell r="G5113" t="str">
            <v>ML</v>
          </cell>
          <cell r="H5113" t="str">
            <v>SIM</v>
          </cell>
          <cell r="I5113" t="n">
            <v>0.82258727420872579</v>
          </cell>
        </row>
        <row r="5114">
          <cell r="A5114" t="n">
            <v>91071011</v>
          </cell>
          <cell r="B5114" t="n">
            <v>20</v>
          </cell>
          <cell r="C5114" t="str">
            <v xml:space="preserve">DEXAMETASONA + SULFATO NEOMICINA - 5ML ( CLORANFENICOL + DEXAFENICOL )</v>
          </cell>
          <cell r="D5114" t="str">
            <v xml:space="preserve">DEXAFENICOL - 5ML</v>
          </cell>
          <cell r="E5114" t="str">
            <v>ALLERGAN</v>
          </cell>
          <cell r="F5114" t="n">
            <v>100</v>
          </cell>
          <cell r="G5114" t="str">
            <v>GTS</v>
          </cell>
          <cell r="H5114" t="str">
            <v>SIM</v>
          </cell>
          <cell r="I5114" t="n">
            <v>0.078519694356287459</v>
          </cell>
        </row>
        <row r="5115">
          <cell r="A5115" t="n">
            <v>90223675</v>
          </cell>
          <cell r="B5115" t="n">
            <v>20</v>
          </cell>
          <cell r="C5115" t="str">
            <v xml:space="preserve">DEXAMETASONA 0,1 MGML. ELIXIR. CX 50 FR. VD. X 100 ML</v>
          </cell>
          <cell r="D5115" t="str">
            <v xml:space="preserve">DEXAMETASONA 0,1 MGML. ELIXIR. CX 50 FR. VD. X 100 ML</v>
          </cell>
          <cell r="E5115" t="str">
            <v xml:space="preserve">PRATI DONADUZZI</v>
          </cell>
          <cell r="F5115" t="n">
            <v>100</v>
          </cell>
          <cell r="G5115" t="str">
            <v>ML</v>
          </cell>
          <cell r="H5115" t="str">
            <v>SIM</v>
          </cell>
          <cell r="I5115" t="n">
            <v>0.031407877742514981</v>
          </cell>
        </row>
        <row r="5116">
          <cell r="A5116" t="n">
            <v>90212363</v>
          </cell>
          <cell r="B5116" t="n">
            <v>20</v>
          </cell>
          <cell r="C5116" t="str">
            <v xml:space="preserve">DEXAMETASONA 0,1 MGML. ELIXIR. FR. VD. X 120 ML + CP. MED.</v>
          </cell>
          <cell r="D5116" t="str">
            <v xml:space="preserve">DEXAMETASONA 0,1 MGML. ELIXIR. FR. VD. X 120 ML + CP. MED.</v>
          </cell>
          <cell r="E5116" t="str">
            <v>DUCTO</v>
          </cell>
          <cell r="F5116" t="n">
            <v>120</v>
          </cell>
          <cell r="G5116" t="str">
            <v>ML</v>
          </cell>
          <cell r="H5116" t="str">
            <v>SIM</v>
          </cell>
          <cell r="I5116" t="n">
            <v>0.078519694356287459</v>
          </cell>
        </row>
        <row r="5117">
          <cell r="A5117" t="n">
            <v>90141091</v>
          </cell>
          <cell r="B5117" t="n">
            <v>20</v>
          </cell>
          <cell r="C5117" t="str">
            <v xml:space="preserve">DEXAMETASONA 0,75  MG CX. 20 CP.</v>
          </cell>
          <cell r="D5117" t="str">
            <v xml:space="preserve">DECADRON 0,75  MG CX. 20 CP.</v>
          </cell>
          <cell r="E5117" t="str">
            <v xml:space="preserve">ACHÉ LABORATÓRIOS FARMACÊUTICO</v>
          </cell>
          <cell r="F5117" t="n">
            <v>1</v>
          </cell>
          <cell r="G5117" t="str">
            <v>COM</v>
          </cell>
          <cell r="H5117" t="str">
            <v>NÃO</v>
          </cell>
          <cell r="I5117" t="n">
            <v>0.43394288064739783</v>
          </cell>
        </row>
        <row r="5118">
          <cell r="A5118" t="n">
            <v>92250882</v>
          </cell>
          <cell r="B5118" t="n">
            <v>20</v>
          </cell>
          <cell r="C5118" t="str">
            <v xml:space="preserve">DEXAMETASONA+SULFATO DE NEOMICINA+CLORIDRATO DE FENILEFRINA</v>
          </cell>
          <cell r="D5118" t="str">
            <v xml:space="preserve">DECADRON SOL. NASAL FR. PLÁST.  SPRAY X 20 ML</v>
          </cell>
          <cell r="E5118" t="str">
            <v xml:space="preserve">ACHÉ LABORATÓRIOS FARMACÊUTICO</v>
          </cell>
          <cell r="F5118" t="n">
            <v>20</v>
          </cell>
          <cell r="G5118" t="str">
            <v>ML</v>
          </cell>
          <cell r="H5118" t="str">
            <v>SIM</v>
          </cell>
          <cell r="I5118" t="n">
            <v>1.3099384662641902</v>
          </cell>
        </row>
        <row r="5119">
          <cell r="A5119" t="n">
            <v>90139631</v>
          </cell>
          <cell r="B5119" t="n">
            <v>20</v>
          </cell>
          <cell r="C5119" t="str">
            <v xml:space="preserve">DEXAMETASONA+SULFATO DE NEOMICINA+NAFAZOLINA</v>
          </cell>
          <cell r="D5119" t="str">
            <v xml:space="preserve">HIDROCIN SOL. NASAL FR. PLÁST. SPRAY 20 ML</v>
          </cell>
          <cell r="E5119" t="str">
            <v xml:space="preserve">ACHÉ LABORATÓRIOS FARMACÊUTICO</v>
          </cell>
          <cell r="F5119" t="n">
            <v>20</v>
          </cell>
          <cell r="G5119" t="str">
            <v>ML</v>
          </cell>
          <cell r="H5119" t="str">
            <v>SIM</v>
          </cell>
          <cell r="I5119" t="n">
            <v>1.0439168028182779</v>
          </cell>
        </row>
        <row r="5120">
          <cell r="A5120" t="n">
            <v>90208137</v>
          </cell>
          <cell r="B5120" t="n">
            <v>20</v>
          </cell>
          <cell r="C5120" t="str">
            <v>DEXAMETASONA+TIAMINA+PIRIDOXINA+CIANOCOBALAMINA</v>
          </cell>
          <cell r="D5120" t="str">
            <v xml:space="preserve">VITATONUS DEXA SOL. INJ. AMP. X 2 ML + AMP. X 1 ML</v>
          </cell>
          <cell r="E5120" t="str">
            <v>BUNKER</v>
          </cell>
          <cell r="F5120" t="n">
            <v>1</v>
          </cell>
          <cell r="G5120" t="str">
            <v>AMP</v>
          </cell>
          <cell r="H5120" t="str">
            <v>NÃO</v>
          </cell>
          <cell r="I5120" t="n">
            <v>4.224359556368265</v>
          </cell>
        </row>
        <row r="5121">
          <cell r="A5121" t="n">
            <v>90157362</v>
          </cell>
          <cell r="B5121" t="n">
            <v>20</v>
          </cell>
          <cell r="C5121" t="str">
            <v>DEXAMETASONA+TIAMINA+PIRIDOXINA+CIANOCOBALAMINA</v>
          </cell>
          <cell r="D5121" t="str">
            <v xml:space="preserve">DEXA-CITONEURIN CX. 20 CP. REV.</v>
          </cell>
          <cell r="E5121" t="str">
            <v xml:space="preserve">MERCK S.A.</v>
          </cell>
          <cell r="F5121" t="n">
            <v>1</v>
          </cell>
          <cell r="G5121" t="str">
            <v>COM</v>
          </cell>
          <cell r="H5121" t="str">
            <v>NÃO</v>
          </cell>
          <cell r="I5121" t="n">
            <v>2.2299242628094418</v>
          </cell>
        </row>
        <row r="5122">
          <cell r="A5122" t="n">
            <v>92377343</v>
          </cell>
          <cell r="B5122" t="n">
            <v>20</v>
          </cell>
          <cell r="C5122" t="str">
            <v xml:space="preserve">DEXAMETASONA+TIAMINA+PIRIDOXINA+CIANOCOBALAMINA 1000 MCG SOL. INJ. CX 3 AMP. X 1 ML + 3 AMP. X 2 ML</v>
          </cell>
          <cell r="D5122" t="str">
            <v xml:space="preserve">DEXADOZE 1000 MCG SOL. INJ. CX 3 AMP. X 1 ML + 3 AMP. X 2 ML</v>
          </cell>
          <cell r="E5122" t="str">
            <v xml:space="preserve">TEUTO BRAS.</v>
          </cell>
          <cell r="F5122" t="n">
            <v>1</v>
          </cell>
          <cell r="G5122" t="str">
            <v>AMP</v>
          </cell>
          <cell r="H5122" t="str">
            <v>NÃO</v>
          </cell>
          <cell r="I5122" t="n">
            <v>5.4116017460649477</v>
          </cell>
        </row>
        <row r="5123">
          <cell r="A5123" t="n">
            <v>91052017</v>
          </cell>
          <cell r="B5123" t="n">
            <v>20</v>
          </cell>
          <cell r="C5123" t="str">
            <v xml:space="preserve">DEXPANTENOL - 50ML SOL.</v>
          </cell>
          <cell r="D5123" t="str">
            <v xml:space="preserve">BEPANTOL - 50ML</v>
          </cell>
          <cell r="E5123" t="str">
            <v>BAYER</v>
          </cell>
          <cell r="F5123" t="n">
            <v>50</v>
          </cell>
          <cell r="G5123" t="str">
            <v>ML</v>
          </cell>
          <cell r="H5123" t="str">
            <v>SIM</v>
          </cell>
          <cell r="I5123" t="n">
            <v>0.28267089968263481</v>
          </cell>
        </row>
        <row r="5124">
          <cell r="A5124" t="n">
            <v>92447902</v>
          </cell>
          <cell r="B5124" t="n">
            <v>20</v>
          </cell>
          <cell r="C5124" t="str">
            <v xml:space="preserve">DIATRIZOATO DE MEGLUMINA 60% SOL. INJ.  FA X 100 ML</v>
          </cell>
          <cell r="D5124" t="str">
            <v xml:space="preserve">RELIEV 60% SOL. INJ.  FA X 100 ML</v>
          </cell>
          <cell r="E5124" t="str">
            <v xml:space="preserve">JUSTESA IMAGEM</v>
          </cell>
          <cell r="F5124" t="n">
            <v>100</v>
          </cell>
          <cell r="G5124" t="str">
            <v>ML</v>
          </cell>
          <cell r="H5124" t="str">
            <v>SIM</v>
          </cell>
          <cell r="I5124" t="n">
            <v>1.0705019673731189</v>
          </cell>
        </row>
        <row r="5125">
          <cell r="A5125" t="n">
            <v>90273320</v>
          </cell>
          <cell r="B5125" t="n">
            <v>20</v>
          </cell>
          <cell r="C5125" t="str">
            <v xml:space="preserve">DIATRIZOATO DE MEGLUMINA 60% SOL. INJ. CX. 25 FA X 50 ML</v>
          </cell>
          <cell r="D5125" t="str">
            <v xml:space="preserve">RELIEV 60% SOL. INJ. CX. 25 FA X 50 ML</v>
          </cell>
          <cell r="E5125" t="str">
            <v xml:space="preserve">JUSTESA IMAGEM</v>
          </cell>
          <cell r="F5125" t="n">
            <v>50</v>
          </cell>
          <cell r="G5125" t="str">
            <v>ML</v>
          </cell>
          <cell r="H5125" t="str">
            <v>SIM</v>
          </cell>
          <cell r="I5125" t="n">
            <v>1.0982075727401319</v>
          </cell>
        </row>
        <row r="5126">
          <cell r="A5126" t="n">
            <v>90273273</v>
          </cell>
          <cell r="B5126" t="n">
            <v>20</v>
          </cell>
          <cell r="C5126" t="str">
            <v xml:space="preserve">DIATRIZOATO DE MEGLUMINA+DIATRIZOATO DE SÓDIO</v>
          </cell>
          <cell r="D5126" t="str">
            <v xml:space="preserve">PIELOGRAF 76% SOL.INJ.FA X 100ML</v>
          </cell>
          <cell r="E5126" t="str">
            <v xml:space="preserve">JUSTESA IMAGEM</v>
          </cell>
          <cell r="F5126" t="n">
            <v>100</v>
          </cell>
          <cell r="G5126" t="str">
            <v>ML</v>
          </cell>
          <cell r="H5126" t="str">
            <v>SIM</v>
          </cell>
          <cell r="I5126" t="n">
            <v>1.1328059831005541</v>
          </cell>
        </row>
        <row r="5127">
          <cell r="A5127" t="n">
            <v>90273303</v>
          </cell>
          <cell r="B5127" t="n">
            <v>20</v>
          </cell>
          <cell r="C5127" t="str">
            <v xml:space="preserve">DIATRIZOATO DE MEGLUMINA+DIATRIZOATO DE SÓDIO 76% SOL. INJ. FA X 100 ML</v>
          </cell>
          <cell r="D5127" t="str">
            <v xml:space="preserve">PIELOGRAF 76% SOL. INJ. FA X 100 ML</v>
          </cell>
          <cell r="E5127" t="str">
            <v xml:space="preserve">JUSTESA IMAGEM</v>
          </cell>
          <cell r="F5127" t="n">
            <v>100</v>
          </cell>
          <cell r="G5127" t="str">
            <v>ML</v>
          </cell>
          <cell r="H5127" t="str">
            <v>SIM</v>
          </cell>
          <cell r="I5127" t="n">
            <v>1.1328059831005541</v>
          </cell>
        </row>
        <row r="5128">
          <cell r="A5128" t="n">
            <v>90273281</v>
          </cell>
          <cell r="B5128" t="n">
            <v>20</v>
          </cell>
          <cell r="C5128" t="str">
            <v xml:space="preserve">DIATRIZOATO DE MEGLUMINA+DIATRIZOATO DE SÓDIO 76% SOL. INJ. FA X 20 ML</v>
          </cell>
          <cell r="D5128" t="str">
            <v xml:space="preserve">PIELOGRAF 76% SOL. INJ. FA X 20 ML</v>
          </cell>
          <cell r="E5128" t="str">
            <v xml:space="preserve">JUSTESA IMAGEM</v>
          </cell>
          <cell r="F5128" t="n">
            <v>20</v>
          </cell>
          <cell r="G5128" t="str">
            <v>ML</v>
          </cell>
          <cell r="H5128" t="str">
            <v>SIM</v>
          </cell>
          <cell r="I5128" t="n">
            <v>1.0724736363320719</v>
          </cell>
        </row>
        <row r="5129">
          <cell r="A5129" t="n">
            <v>92442722</v>
          </cell>
          <cell r="B5129" t="n">
            <v>20</v>
          </cell>
          <cell r="C5129" t="str">
            <v xml:space="preserve">DIATRIZOATO DE MEGLUMINA+DIATRIZOATO DE SÓDIO 76% SOL. INJ. FA X 50 ML</v>
          </cell>
          <cell r="D5129" t="str">
            <v xml:space="preserve">PIELOGRAF 76% SOL. INJ. FA X 50 ML</v>
          </cell>
          <cell r="E5129" t="str">
            <v xml:space="preserve">JUSTESA IMAGEM</v>
          </cell>
          <cell r="F5129" t="n">
            <v>50</v>
          </cell>
          <cell r="G5129" t="str">
            <v>ML</v>
          </cell>
          <cell r="H5129" t="str">
            <v>SIM</v>
          </cell>
          <cell r="I5129" t="n">
            <v>1.0903257587342832</v>
          </cell>
        </row>
        <row r="5130">
          <cell r="A5130" t="n">
            <v>90273290</v>
          </cell>
          <cell r="B5130" t="n">
            <v>20</v>
          </cell>
          <cell r="C5130" t="str">
            <v xml:space="preserve">DIATRIZOATO DE MEGLUMINA+DIATRIZOATO DE SÓDIO 76% SOL. INJ. FA X 50 ML</v>
          </cell>
          <cell r="D5130" t="str">
            <v xml:space="preserve">PIELOGRAF 76% SOL. INJ. 25 FA X 50 ML</v>
          </cell>
          <cell r="E5130" t="str">
            <v xml:space="preserve">JUSTESA IMAGEM</v>
          </cell>
          <cell r="F5130" t="n">
            <v>50</v>
          </cell>
          <cell r="G5130" t="str">
            <v>ML</v>
          </cell>
          <cell r="H5130" t="str">
            <v>SIM</v>
          </cell>
          <cell r="I5130" t="n">
            <v>1.0384054845088411</v>
          </cell>
        </row>
        <row r="5131">
          <cell r="A5131" t="n">
            <v>90231929</v>
          </cell>
          <cell r="B5131" t="n">
            <v>20</v>
          </cell>
          <cell r="C5131" t="str">
            <v xml:space="preserve">DIAZEPAM - 10MG</v>
          </cell>
          <cell r="D5131" t="str">
            <v xml:space="preserve">MENOSTRESS - 10MG</v>
          </cell>
          <cell r="E5131" t="str">
            <v xml:space="preserve">ARROW INTERNATIONAL - EUA</v>
          </cell>
          <cell r="F5131" t="n">
            <v>1</v>
          </cell>
          <cell r="G5131" t="str">
            <v>COM</v>
          </cell>
          <cell r="H5131" t="str">
            <v>NÃO</v>
          </cell>
          <cell r="I5131" t="n">
            <v>0.40830241065269479</v>
          </cell>
        </row>
        <row r="5132">
          <cell r="A5132" t="n">
            <v>90311469</v>
          </cell>
          <cell r="B5132" t="n">
            <v>20</v>
          </cell>
          <cell r="C5132" t="str">
            <v xml:space="preserve">DIAZEPAM 5 MG COM CT BL AL PLAS INC X 30</v>
          </cell>
          <cell r="D5132" t="str">
            <v xml:space="preserve">DIAZEPAM 5 MG COM CT BL AL PLAS INC X 30</v>
          </cell>
          <cell r="E5132" t="str">
            <v xml:space="preserve">NEO QUIMICA</v>
          </cell>
          <cell r="F5132" t="n">
            <v>1</v>
          </cell>
          <cell r="G5132" t="str">
            <v>COM</v>
          </cell>
          <cell r="H5132" t="str">
            <v>NÃO</v>
          </cell>
          <cell r="I5132" t="n">
            <v>0.30744144630350206</v>
          </cell>
        </row>
        <row r="5133">
          <cell r="A5133" t="n">
            <v>92429980</v>
          </cell>
          <cell r="B5133" t="n">
            <v>20</v>
          </cell>
          <cell r="C5133" t="str">
            <v xml:space="preserve">DIAZOXIDO - 300MG20ML</v>
          </cell>
          <cell r="D5133" t="str">
            <v xml:space="preserve">TENSURIL - 300MG20ML</v>
          </cell>
          <cell r="E5133" t="str">
            <v>CRISTALIA</v>
          </cell>
          <cell r="F5133" t="n">
            <v>1</v>
          </cell>
          <cell r="G5133" t="str">
            <v>AMP</v>
          </cell>
          <cell r="H5133" t="str">
            <v>NÃO</v>
          </cell>
          <cell r="I5133" t="n">
            <v>71.438633881567597</v>
          </cell>
        </row>
        <row r="5134">
          <cell r="A5134" t="n">
            <v>90239130</v>
          </cell>
          <cell r="B5134" t="n">
            <v>20</v>
          </cell>
          <cell r="C5134" t="str">
            <v xml:space="preserve">DICLOFENACO COLESTIRAMINA</v>
          </cell>
          <cell r="D5134" t="str">
            <v xml:space="preserve">DICLOFENACO COLESTIRAMINA 140 MG (70 MG DICLOFENACO + 70 MG DE COLESTIRAMINA) CX. 20 CAP.</v>
          </cell>
          <cell r="E5134" t="str">
            <v>GERMED</v>
          </cell>
          <cell r="F5134" t="n">
            <v>1</v>
          </cell>
          <cell r="G5134" t="str">
            <v>CAP</v>
          </cell>
          <cell r="H5134" t="str">
            <v>NÃO</v>
          </cell>
          <cell r="I5134" t="n">
            <v>1.3841621454005761</v>
          </cell>
        </row>
        <row r="5135">
          <cell r="A5135" t="n">
            <v>90147073</v>
          </cell>
          <cell r="B5135" t="n">
            <v>20</v>
          </cell>
          <cell r="C5135" t="str">
            <v xml:space="preserve">DICLOFENACO COLESTIRAMINA</v>
          </cell>
          <cell r="D5135" t="str">
            <v xml:space="preserve">DICLOFENACO COLESTIRAMINA 140 MG (70 MG DICLOFENACO + 70 MG DE COLESTIRAMINA) CX. 14 CAP.</v>
          </cell>
          <cell r="E5135" t="str">
            <v xml:space="preserve">EMS SA</v>
          </cell>
          <cell r="F5135" t="n">
            <v>1</v>
          </cell>
          <cell r="G5135" t="str">
            <v>CAP</v>
          </cell>
          <cell r="H5135" t="str">
            <v>NÃO</v>
          </cell>
          <cell r="I5135" t="n">
            <v>1.443570336156869</v>
          </cell>
        </row>
        <row r="5136">
          <cell r="A5136" t="n">
            <v>92381448</v>
          </cell>
          <cell r="B5136" t="n">
            <v>20</v>
          </cell>
          <cell r="C5136" t="str">
            <v xml:space="preserve">DICLOFENACO COLESTIRAMINA - 70MG</v>
          </cell>
          <cell r="D5136" t="str">
            <v xml:space="preserve">FLOTAC - 70MG</v>
          </cell>
          <cell r="E5136" t="str">
            <v>NOVARTIS</v>
          </cell>
          <cell r="F5136" t="n">
            <v>1</v>
          </cell>
          <cell r="G5136" t="str">
            <v>COM</v>
          </cell>
          <cell r="H5136" t="str">
            <v>NÃO</v>
          </cell>
          <cell r="I5136" t="n">
            <v>2.2302978302238348</v>
          </cell>
        </row>
        <row r="5137">
          <cell r="A5137" t="n">
            <v>92379109</v>
          </cell>
          <cell r="B5137" t="n">
            <v>20</v>
          </cell>
          <cell r="C5137" t="str">
            <v xml:space="preserve">DICLOFENACO DIETILAMONIO - 10MG60GRA</v>
          </cell>
          <cell r="D5137" t="str">
            <v xml:space="preserve">DICLOFENACO DIETILAMONIO - 10MG60GRA</v>
          </cell>
          <cell r="E5137" t="str">
            <v>CRISTALIA</v>
          </cell>
          <cell r="F5137" t="n">
            <v>60</v>
          </cell>
          <cell r="G5137" t="str">
            <v>G</v>
          </cell>
          <cell r="H5137" t="str">
            <v>SIM</v>
          </cell>
          <cell r="I5137" t="n">
            <v>0.17796923973441109</v>
          </cell>
        </row>
        <row r="5138">
          <cell r="A5138" t="n">
            <v>92379079</v>
          </cell>
          <cell r="B5138" t="n">
            <v>20</v>
          </cell>
          <cell r="C5138" t="str">
            <v xml:space="preserve">DICLOFENACO DIETILAMONIO - 60GRA</v>
          </cell>
          <cell r="D5138" t="str">
            <v xml:space="preserve">DICLOFENACO DIETILAMONIO - 60GRA</v>
          </cell>
          <cell r="E5138" t="str">
            <v>MEDLEY</v>
          </cell>
          <cell r="F5138" t="n">
            <v>60</v>
          </cell>
          <cell r="G5138" t="str">
            <v>G</v>
          </cell>
          <cell r="H5138" t="str">
            <v>SIM</v>
          </cell>
          <cell r="I5138" t="n">
            <v>0.22662561343421625</v>
          </cell>
        </row>
        <row r="5139">
          <cell r="A5139" t="n">
            <v>92395236</v>
          </cell>
          <cell r="B5139" t="n">
            <v>20</v>
          </cell>
          <cell r="C5139" t="str">
            <v xml:space="preserve">DICLOFENACO DIETILAMONIO - 60GRA GEL</v>
          </cell>
          <cell r="D5139" t="str">
            <v xml:space="preserve">DICLOFENACO DIETILAMONIO - 60GRA</v>
          </cell>
          <cell r="E5139" t="str">
            <v>EUROFARMA</v>
          </cell>
          <cell r="F5139" t="n">
            <v>60</v>
          </cell>
          <cell r="G5139" t="str">
            <v>G</v>
          </cell>
          <cell r="H5139" t="str">
            <v>SIM</v>
          </cell>
          <cell r="I5139" t="n">
            <v>0.17806298198402704</v>
          </cell>
        </row>
        <row r="5140">
          <cell r="A5140" t="n">
            <v>92398480</v>
          </cell>
          <cell r="B5140" t="n">
            <v>20</v>
          </cell>
          <cell r="C5140" t="str">
            <v xml:space="preserve">DICLOFENACO POTASSICO - 10ML GTS</v>
          </cell>
          <cell r="D5140" t="str">
            <v xml:space="preserve">CINAFLAN - 10ML GTS</v>
          </cell>
          <cell r="E5140" t="str">
            <v>BRASTERAPICA</v>
          </cell>
          <cell r="F5140" t="n">
            <v>200</v>
          </cell>
          <cell r="G5140" t="str">
            <v>GTS</v>
          </cell>
          <cell r="H5140" t="str">
            <v>SIM</v>
          </cell>
          <cell r="I5140" t="n">
            <v>0.031407877742514981</v>
          </cell>
        </row>
        <row r="5141">
          <cell r="A5141" t="n">
            <v>90290437</v>
          </cell>
          <cell r="B5141" t="n">
            <v>20</v>
          </cell>
          <cell r="C5141" t="str">
            <v xml:space="preserve">DICLOFENACO POTASSICO - 50MG</v>
          </cell>
          <cell r="D5141" t="str">
            <v xml:space="preserve">DICLOFENACO POTASSICO - 50MG</v>
          </cell>
          <cell r="E5141" t="str">
            <v xml:space="preserve">ACCORD FARMACÊUTICA LTDA</v>
          </cell>
          <cell r="F5141" t="n">
            <v>1</v>
          </cell>
          <cell r="G5141" t="str">
            <v>COM</v>
          </cell>
          <cell r="H5141" t="str">
            <v>NÃO</v>
          </cell>
          <cell r="I5141" t="n">
            <v>0.97042724704637795</v>
          </cell>
        </row>
        <row r="5142">
          <cell r="A5142" t="n">
            <v>90289072</v>
          </cell>
          <cell r="B5142" t="n">
            <v>20</v>
          </cell>
          <cell r="C5142" t="str">
            <v xml:space="preserve">DICLOFENACO POTASSICO - 50MG</v>
          </cell>
          <cell r="D5142" t="str">
            <v xml:space="preserve">CINAFLAN - 50MG</v>
          </cell>
          <cell r="E5142" t="str">
            <v>BRASTERAPICA</v>
          </cell>
          <cell r="F5142" t="n">
            <v>1</v>
          </cell>
          <cell r="G5142" t="str">
            <v>COM</v>
          </cell>
          <cell r="H5142" t="str">
            <v>NÃO</v>
          </cell>
          <cell r="I5142" t="n">
            <v>0.21985514419760491</v>
          </cell>
        </row>
        <row r="5143">
          <cell r="A5143" t="n">
            <v>90143973</v>
          </cell>
          <cell r="B5143" t="n">
            <v>20</v>
          </cell>
          <cell r="C5143" t="str">
            <v xml:space="preserve">DICLOFENACO POTASSICO - 50MG</v>
          </cell>
          <cell r="D5143" t="str">
            <v xml:space="preserve">DICLOFENACO POTASSICO - 50MG</v>
          </cell>
          <cell r="E5143" t="str">
            <v xml:space="preserve">EMS SA</v>
          </cell>
          <cell r="F5143" t="n">
            <v>1</v>
          </cell>
          <cell r="G5143" t="str">
            <v>COM</v>
          </cell>
          <cell r="H5143" t="str">
            <v>NÃO</v>
          </cell>
          <cell r="I5143" t="n">
            <v>0.98210113033623059</v>
          </cell>
        </row>
        <row r="5144">
          <cell r="A5144" t="n">
            <v>90188578</v>
          </cell>
          <cell r="B5144" t="n">
            <v>20</v>
          </cell>
          <cell r="C5144" t="str">
            <v xml:space="preserve">DICLOFENACO POTÁSSICO 50 MG CX. 10 DRG.</v>
          </cell>
          <cell r="D5144" t="str">
            <v xml:space="preserve">CATAFLAM 50 MG CX. 10 DRG.</v>
          </cell>
          <cell r="E5144" t="str">
            <v>NOVARTIS</v>
          </cell>
          <cell r="F5144" t="n">
            <v>1</v>
          </cell>
          <cell r="G5144" t="str">
            <v>DRG</v>
          </cell>
          <cell r="H5144" t="str">
            <v>NÃO</v>
          </cell>
          <cell r="I5144" t="n">
            <v>1.4399396188139701</v>
          </cell>
        </row>
        <row r="5145">
          <cell r="A5145" t="n">
            <v>90212797</v>
          </cell>
          <cell r="B5145" t="n">
            <v>20</v>
          </cell>
          <cell r="C5145" t="str">
            <v xml:space="preserve">DICLOFENACO POTÁSSICO 75 MG (25 MGML) SOL. INJ.CX. 5 AMP X 3 ML</v>
          </cell>
          <cell r="D5145" t="str">
            <v xml:space="preserve">FISIOREN 75 MG (25 MGML) SOL. INJ.CX. 5 AMP X 3 ML</v>
          </cell>
          <cell r="E5145" t="str">
            <v>DUCTO</v>
          </cell>
          <cell r="F5145" t="n">
            <v>1</v>
          </cell>
          <cell r="G5145" t="str">
            <v>AMP</v>
          </cell>
          <cell r="H5145" t="str">
            <v>NÃO</v>
          </cell>
          <cell r="I5145" t="n">
            <v>2.3869987084311384</v>
          </cell>
        </row>
        <row r="5146">
          <cell r="A5146" t="n">
            <v>92379303</v>
          </cell>
          <cell r="B5146" t="n">
            <v>20</v>
          </cell>
          <cell r="C5146" t="str">
            <v xml:space="preserve">DICLOFENACO RESINATO - 20ML</v>
          </cell>
          <cell r="D5146" t="str">
            <v xml:space="preserve">DICLOFENACO RESINATO - 20ML</v>
          </cell>
          <cell r="E5146" t="str">
            <v>MEDLEY</v>
          </cell>
          <cell r="F5146" t="n">
            <v>400</v>
          </cell>
          <cell r="G5146" t="str">
            <v>GTS</v>
          </cell>
          <cell r="H5146" t="str">
            <v>SIM</v>
          </cell>
          <cell r="I5146" t="n">
            <v>0.0294108790547008</v>
          </cell>
        </row>
        <row r="5147">
          <cell r="A5147" t="n">
            <v>90269209</v>
          </cell>
          <cell r="B5147" t="n">
            <v>20</v>
          </cell>
          <cell r="C5147" t="str">
            <v xml:space="preserve">DICLOFENACO RESINATO 15 MGML SUSP. ORAL GTS FR. PLÁST. X 10  ML</v>
          </cell>
          <cell r="D5147" t="str">
            <v xml:space="preserve">FISIOREN 15 MGML SUSP. ORAL GTS FR. PLÁST. X 10  ML</v>
          </cell>
          <cell r="E5147" t="str">
            <v>DUCTO</v>
          </cell>
          <cell r="F5147" t="n">
            <v>200</v>
          </cell>
          <cell r="G5147" t="str">
            <v>GTS</v>
          </cell>
          <cell r="H5147" t="str">
            <v>SIM</v>
          </cell>
          <cell r="I5147" t="n">
            <v>0.047111816613772471</v>
          </cell>
        </row>
        <row r="5148">
          <cell r="A5148" t="n">
            <v>92384889</v>
          </cell>
          <cell r="B5148" t="n">
            <v>20</v>
          </cell>
          <cell r="C5148" t="str">
            <v xml:space="preserve">DICLOFENACO SODICO - 100MG</v>
          </cell>
          <cell r="D5148" t="str">
            <v xml:space="preserve">ARTREN - 100MG</v>
          </cell>
          <cell r="E5148" t="str">
            <v xml:space="preserve">MERCK S.A.</v>
          </cell>
          <cell r="F5148" t="n">
            <v>1</v>
          </cell>
          <cell r="G5148" t="str">
            <v>CAP</v>
          </cell>
          <cell r="H5148" t="str">
            <v>NÃO</v>
          </cell>
          <cell r="I5148" t="n">
            <v>2.0390073002211007</v>
          </cell>
        </row>
        <row r="5149">
          <cell r="A5149" t="n">
            <v>90517040</v>
          </cell>
          <cell r="B5149" t="n">
            <v>20</v>
          </cell>
          <cell r="C5149" t="str">
            <v xml:space="preserve">DICLOFENACO SODICO - 100MG</v>
          </cell>
          <cell r="D5149" t="str">
            <v xml:space="preserve">VOLTAREN RETARD - 100MG</v>
          </cell>
          <cell r="E5149" t="str">
            <v>NOVARTIS</v>
          </cell>
          <cell r="F5149" t="n">
            <v>1</v>
          </cell>
          <cell r="G5149" t="str">
            <v>COM</v>
          </cell>
          <cell r="H5149" t="str">
            <v>NÃO</v>
          </cell>
          <cell r="I5149" t="n">
            <v>2.274441313563528</v>
          </cell>
        </row>
        <row r="5150">
          <cell r="A5150" t="n">
            <v>92436323</v>
          </cell>
          <cell r="B5150" t="n">
            <v>20</v>
          </cell>
          <cell r="C5150" t="str">
            <v xml:space="preserve">DICLOFENACO SODICO - 10MGGRA  30GRA GEL</v>
          </cell>
          <cell r="D5150" t="str">
            <v xml:space="preserve">VOLTRIX - 10MGGRA  30GRA GEL</v>
          </cell>
          <cell r="E5150" t="str">
            <v>BUNKER</v>
          </cell>
          <cell r="F5150" t="n">
            <v>30</v>
          </cell>
          <cell r="G5150" t="str">
            <v>G</v>
          </cell>
          <cell r="H5150" t="str">
            <v>SIM</v>
          </cell>
          <cell r="I5150" t="n">
            <v>0.48682210500898221</v>
          </cell>
        </row>
        <row r="5151">
          <cell r="A5151" t="n">
            <v>92459439</v>
          </cell>
          <cell r="B5151" t="n">
            <v>20</v>
          </cell>
          <cell r="C5151" t="str">
            <v xml:space="preserve">DICLOFENACO SODICO - 50MG</v>
          </cell>
          <cell r="D5151" t="str">
            <v xml:space="preserve">DICLOFENACO SODICO - 50MG</v>
          </cell>
          <cell r="E5151" t="str">
            <v>NOVARTIS</v>
          </cell>
          <cell r="F5151" t="n">
            <v>1</v>
          </cell>
          <cell r="G5151" t="str">
            <v>COM</v>
          </cell>
          <cell r="H5151" t="str">
            <v>NÃO</v>
          </cell>
          <cell r="I5151" t="n">
            <v>0.9703406524585253</v>
          </cell>
        </row>
        <row r="5152">
          <cell r="A5152" t="n">
            <v>90290461</v>
          </cell>
          <cell r="B5152" t="n">
            <v>20</v>
          </cell>
          <cell r="C5152" t="str">
            <v xml:space="preserve">DICLOFENACO SODICO - 50MG</v>
          </cell>
          <cell r="D5152" t="str">
            <v xml:space="preserve">DICLOFENACO SODICO - 50MG</v>
          </cell>
          <cell r="E5152" t="str">
            <v xml:space="preserve">PRATI DONADUZZI</v>
          </cell>
          <cell r="F5152" t="n">
            <v>1</v>
          </cell>
          <cell r="G5152" t="str">
            <v>COM</v>
          </cell>
          <cell r="H5152" t="str">
            <v>NÃO</v>
          </cell>
          <cell r="I5152" t="n">
            <v>0.33418677584357542</v>
          </cell>
        </row>
        <row r="5153">
          <cell r="A5153" t="n">
            <v>92436269</v>
          </cell>
          <cell r="B5153" t="n">
            <v>20</v>
          </cell>
          <cell r="C5153" t="str">
            <v xml:space="preserve">DICLOFENACO SODICO - 60GRA EMULGEL</v>
          </cell>
          <cell r="D5153" t="str">
            <v xml:space="preserve">VOLTAREN - 60GRA EMULGEL</v>
          </cell>
          <cell r="E5153" t="str">
            <v>NOVARTIS</v>
          </cell>
          <cell r="F5153" t="n">
            <v>60</v>
          </cell>
          <cell r="G5153" t="str">
            <v>G</v>
          </cell>
          <cell r="H5153" t="str">
            <v>SIM</v>
          </cell>
          <cell r="I5153" t="n">
            <v>0.20938585161676657</v>
          </cell>
        </row>
        <row r="5154">
          <cell r="A5154" t="n">
            <v>92470246</v>
          </cell>
          <cell r="B5154" t="n">
            <v>20</v>
          </cell>
          <cell r="C5154" t="str">
            <v xml:space="preserve">DICLOFENACO SODICO + FOSFATO DE CODEINA HEMIDRATADO - 50MG</v>
          </cell>
          <cell r="D5154" t="str">
            <v xml:space="preserve">CODATEN - 50MG</v>
          </cell>
          <cell r="E5154" t="str">
            <v>NOVARTIS</v>
          </cell>
          <cell r="F5154" t="n">
            <v>1</v>
          </cell>
          <cell r="G5154" t="str">
            <v>COM</v>
          </cell>
          <cell r="H5154" t="str">
            <v>NÃO</v>
          </cell>
          <cell r="I5154" t="n">
            <v>3.4430642571000574</v>
          </cell>
        </row>
        <row r="5155">
          <cell r="A5155" t="n">
            <v>92470238</v>
          </cell>
          <cell r="B5155" t="n">
            <v>20</v>
          </cell>
          <cell r="C5155" t="str">
            <v xml:space="preserve">DICLOFENACO SODICO + FOSFATO DE CODEINA HEMIDRATADO - 50MG</v>
          </cell>
          <cell r="D5155" t="str">
            <v xml:space="preserve">CODATEN - 50MG</v>
          </cell>
          <cell r="E5155" t="str">
            <v>NOVARTIS</v>
          </cell>
          <cell r="F5155" t="n">
            <v>1</v>
          </cell>
          <cell r="G5155" t="str">
            <v>COM</v>
          </cell>
          <cell r="H5155" t="str">
            <v>NÃO</v>
          </cell>
          <cell r="I5155" t="n">
            <v>3.5186035602820027</v>
          </cell>
        </row>
        <row r="5156">
          <cell r="A5156" t="n">
            <v>90234405</v>
          </cell>
          <cell r="B5156" t="n">
            <v>20</v>
          </cell>
          <cell r="C5156" t="str">
            <v xml:space="preserve">DICLOFENACO SÓDICO 50 MG CX. 20 CP.</v>
          </cell>
          <cell r="D5156" t="str">
            <v xml:space="preserve">DORGEN 50 MG</v>
          </cell>
          <cell r="E5156" t="str">
            <v>CAZI</v>
          </cell>
          <cell r="F5156" t="n">
            <v>1</v>
          </cell>
          <cell r="G5156" t="str">
            <v>COM</v>
          </cell>
          <cell r="H5156" t="str">
            <v>NÃO</v>
          </cell>
          <cell r="I5156" t="n">
            <v>0.7940536963296283</v>
          </cell>
        </row>
        <row r="5157">
          <cell r="A5157" t="n">
            <v>90247094</v>
          </cell>
          <cell r="B5157" t="n">
            <v>20</v>
          </cell>
          <cell r="C5157" t="str">
            <v xml:space="preserve">DICLOFENACO SÓDICO 50 MG CX. 20 CP. REV.</v>
          </cell>
          <cell r="D5157" t="str">
            <v xml:space="preserve">CLOFENID 50 MG</v>
          </cell>
          <cell r="E5157" t="str">
            <v>CIFARMA</v>
          </cell>
          <cell r="F5157" t="n">
            <v>1</v>
          </cell>
          <cell r="G5157" t="str">
            <v>COM</v>
          </cell>
          <cell r="H5157" t="str">
            <v>NÃO</v>
          </cell>
          <cell r="I5157" t="n">
            <v>0.48682210500898221</v>
          </cell>
        </row>
        <row r="5158">
          <cell r="A5158" t="n">
            <v>90232755</v>
          </cell>
          <cell r="B5158" t="n">
            <v>20</v>
          </cell>
          <cell r="C5158" t="str">
            <v xml:space="preserve">DICLOFENACO SÓDICO 75 MG (25 MGML) SOL. INJ. CX. 100 AMP X 3 ML</v>
          </cell>
          <cell r="D5158" t="str">
            <v xml:space="preserve">VOLTASIL 75 MG (25 MGML) X 3 ML</v>
          </cell>
          <cell r="E5158" t="str">
            <v>ISOFARMA</v>
          </cell>
          <cell r="F5158" t="n">
            <v>1</v>
          </cell>
          <cell r="G5158" t="str">
            <v>AMP</v>
          </cell>
          <cell r="H5158" t="str">
            <v>NÃO</v>
          </cell>
          <cell r="I5158" t="n">
            <v>0.86371663791916187</v>
          </cell>
        </row>
        <row r="5159">
          <cell r="A5159" t="n">
            <v>92389694</v>
          </cell>
          <cell r="B5159" t="n">
            <v>20</v>
          </cell>
          <cell r="C5159" t="str">
            <v xml:space="preserve">DICLORIDRATO DE BETAISTINA - 16MG</v>
          </cell>
          <cell r="D5159" t="str">
            <v xml:space="preserve">BETASERC - 16MG</v>
          </cell>
          <cell r="E5159" t="str">
            <v xml:space="preserve">SOLVAY FARMA</v>
          </cell>
          <cell r="F5159" t="n">
            <v>1</v>
          </cell>
          <cell r="G5159" t="str">
            <v>COM</v>
          </cell>
          <cell r="H5159" t="str">
            <v>NÃO</v>
          </cell>
          <cell r="I5159" t="n">
            <v>0.94671607806044233</v>
          </cell>
        </row>
        <row r="5160">
          <cell r="A5160" t="n">
            <v>91150019</v>
          </cell>
          <cell r="B5160" t="n">
            <v>20</v>
          </cell>
          <cell r="C5160" t="str">
            <v xml:space="preserve">DICLORIDRATO DE BUCLIZINA - 25MG</v>
          </cell>
          <cell r="D5160" t="str">
            <v xml:space="preserve">BUCLINA - 25MG</v>
          </cell>
          <cell r="E5160" t="str">
            <v>SANOFI-AVENTIS</v>
          </cell>
          <cell r="F5160" t="n">
            <v>1</v>
          </cell>
          <cell r="G5160" t="str">
            <v>COM</v>
          </cell>
          <cell r="H5160" t="str">
            <v>NÃO</v>
          </cell>
          <cell r="I5160" t="n">
            <v>0.42002897130995337</v>
          </cell>
        </row>
        <row r="5161">
          <cell r="A5161" t="n">
            <v>90193318</v>
          </cell>
          <cell r="B5161" t="n">
            <v>20</v>
          </cell>
          <cell r="C5161" t="str">
            <v xml:space="preserve">DICLORIDRATO DE TRIMETAZIDINA - 20MG</v>
          </cell>
          <cell r="D5161" t="str">
            <v xml:space="preserve">VASTAREL - 20MG</v>
          </cell>
          <cell r="E5161" t="str">
            <v>SERVIER</v>
          </cell>
          <cell r="F5161" t="n">
            <v>1</v>
          </cell>
          <cell r="G5161" t="str">
            <v>COM</v>
          </cell>
          <cell r="H5161" t="str">
            <v>NÃO</v>
          </cell>
          <cell r="I5161" t="n">
            <v>1.0522356761945537</v>
          </cell>
        </row>
        <row r="5162">
          <cell r="A5162" t="n">
            <v>90267567</v>
          </cell>
          <cell r="B5162" t="n">
            <v>20</v>
          </cell>
          <cell r="C5162" t="str">
            <v>DIFENIDRAMINA+AMINOFILINA+GUAIFENESINA+PIRIDOXINA</v>
          </cell>
          <cell r="D5162" t="str">
            <v xml:space="preserve">ALERGO FILINAL XPE FR. VD. X 120 ML</v>
          </cell>
          <cell r="E5162" t="str">
            <v>EUROFARMA</v>
          </cell>
          <cell r="F5162" t="n">
            <v>120</v>
          </cell>
          <cell r="G5162" t="str">
            <v>ML</v>
          </cell>
          <cell r="H5162" t="str">
            <v>SIM</v>
          </cell>
          <cell r="I5162" t="n">
            <v>0.14133544984131741</v>
          </cell>
        </row>
        <row r="5163">
          <cell r="A5163" t="n">
            <v>90246950</v>
          </cell>
          <cell r="B5163" t="n">
            <v>20</v>
          </cell>
          <cell r="C5163" t="str">
            <v xml:space="preserve">DIFENIDRAMINA+CITRATO DE SÓDIO+CLORETO DE AMÔNIO+MENTOL</v>
          </cell>
          <cell r="D5163" t="str">
            <v xml:space="preserve">BENATUX XPE FR. VD. X 120 ML</v>
          </cell>
          <cell r="E5163" t="str">
            <v>CIFARMA</v>
          </cell>
          <cell r="F5163" t="n">
            <v>120</v>
          </cell>
          <cell r="G5163" t="str">
            <v>ML</v>
          </cell>
          <cell r="H5163" t="str">
            <v>SIM</v>
          </cell>
          <cell r="I5163" t="n">
            <v>0.097130886124561458</v>
          </cell>
        </row>
        <row r="5164">
          <cell r="A5164" t="n">
            <v>90207289</v>
          </cell>
          <cell r="B5164" t="n">
            <v>20</v>
          </cell>
          <cell r="C5164" t="str">
            <v xml:space="preserve">DIFENIDRAMINA+CLORETO DE AMÔNIO</v>
          </cell>
          <cell r="D5164" t="str">
            <v xml:space="preserve">TOSSILERG XPE FR. X 100 ML</v>
          </cell>
          <cell r="E5164" t="str">
            <v>BUNKER</v>
          </cell>
          <cell r="F5164" t="n">
            <v>100</v>
          </cell>
          <cell r="G5164" t="str">
            <v>ML</v>
          </cell>
          <cell r="H5164" t="str">
            <v>SIM</v>
          </cell>
          <cell r="I5164" t="n">
            <v>0.14133544984131741</v>
          </cell>
        </row>
        <row r="5165">
          <cell r="A5165" t="n">
            <v>90938836</v>
          </cell>
          <cell r="B5165" t="n">
            <v>20</v>
          </cell>
          <cell r="C5165" t="str">
            <v xml:space="preserve">DIGESTIVO IN VIVO CINTILOGRAFIA DO FIGADO E BAÇO</v>
          </cell>
          <cell r="D5165" t="str">
            <v xml:space="preserve">DIGESTIVO IN VIVO CINTILOGRAFIA DO FIGADO E BAÇO</v>
          </cell>
          <cell r="E5165" t="str">
            <v>SBMN</v>
          </cell>
          <cell r="F5165" t="n">
            <v>1</v>
          </cell>
          <cell r="G5165" t="str">
            <v>UN</v>
          </cell>
          <cell r="H5165" t="str">
            <v>NÃO</v>
          </cell>
          <cell r="I5165" t="n">
            <v>249.06787323685606</v>
          </cell>
        </row>
        <row r="5166">
          <cell r="A5166" t="n">
            <v>90259343</v>
          </cell>
          <cell r="B5166" t="n">
            <v>20</v>
          </cell>
          <cell r="C5166" t="str">
            <v xml:space="preserve">DIGOXINA - 0,25MG</v>
          </cell>
          <cell r="D5166" t="str">
            <v xml:space="preserve">DIGOXINA - 0,25MG</v>
          </cell>
          <cell r="E5166" t="str">
            <v xml:space="preserve">TEUTO BRAS.</v>
          </cell>
          <cell r="F5166" t="n">
            <v>1</v>
          </cell>
          <cell r="G5166" t="str">
            <v>COM</v>
          </cell>
          <cell r="H5166" t="str">
            <v>NÃO</v>
          </cell>
          <cell r="I5166" t="n">
            <v>0.2664354951523546</v>
          </cell>
        </row>
        <row r="5167">
          <cell r="A5167" t="n">
            <v>90255429</v>
          </cell>
          <cell r="B5167" t="n">
            <v>20</v>
          </cell>
          <cell r="C5167" t="str">
            <v xml:space="preserve">DIGOXINA 0,05 MGML ELIXIR.  FR. VD. GTS. X 60 ML</v>
          </cell>
          <cell r="D5167" t="str">
            <v xml:space="preserve">DIGOXINA 0,05 MGML ELIXIR.  FR. VD. GTS. X 60 ML</v>
          </cell>
          <cell r="E5167" t="str">
            <v xml:space="preserve">PRATI DONADUZZI</v>
          </cell>
          <cell r="F5167" t="n">
            <v>1200</v>
          </cell>
          <cell r="G5167" t="str">
            <v>GTS</v>
          </cell>
          <cell r="H5167" t="str">
            <v>SIM</v>
          </cell>
          <cell r="I5167" t="n">
            <v>0.01543946501987019</v>
          </cell>
        </row>
        <row r="5168">
          <cell r="A5168" t="n">
            <v>90164008</v>
          </cell>
          <cell r="B5168" t="n">
            <v>20</v>
          </cell>
          <cell r="C5168" t="str">
            <v xml:space="preserve">DIGOXINA 0,125 MG CX. 30 CP.</v>
          </cell>
          <cell r="D5168" t="str">
            <v xml:space="preserve">DIGOBAL 0,125 MG CX. 30 CP.</v>
          </cell>
          <cell r="E5168" t="str">
            <v>BALDACCI</v>
          </cell>
          <cell r="F5168" t="n">
            <v>1</v>
          </cell>
          <cell r="G5168" t="str">
            <v>COM</v>
          </cell>
          <cell r="H5168" t="str">
            <v>NÃO</v>
          </cell>
          <cell r="I5168" t="n">
            <v>0.21985514419760491</v>
          </cell>
        </row>
        <row r="5169">
          <cell r="A5169" t="n">
            <v>90234162</v>
          </cell>
          <cell r="B5169" t="n">
            <v>20</v>
          </cell>
          <cell r="C5169" t="str">
            <v xml:space="preserve">DIIDROERGOTAMINA+CAFEÍNA+DIPIRONA SÓDICA</v>
          </cell>
          <cell r="D5169" t="str">
            <v xml:space="preserve">ENXAK CX. 12 CP</v>
          </cell>
          <cell r="E5169" t="str">
            <v>CAZI</v>
          </cell>
          <cell r="F5169" t="n">
            <v>1</v>
          </cell>
          <cell r="G5169" t="str">
            <v>COM</v>
          </cell>
          <cell r="H5169" t="str">
            <v>NÃO</v>
          </cell>
          <cell r="I5169" t="n">
            <v>1.07144395005375</v>
          </cell>
        </row>
        <row r="5170">
          <cell r="A5170" t="n">
            <v>90211650</v>
          </cell>
          <cell r="B5170" t="n">
            <v>20</v>
          </cell>
          <cell r="C5170" t="str">
            <v xml:space="preserve">DIMENIDRINATO 100 MG CX. 100 CP.</v>
          </cell>
          <cell r="D5170" t="str">
            <v xml:space="preserve">NEODRIN 100 MG CX. 100 CP.</v>
          </cell>
          <cell r="E5170" t="str">
            <v xml:space="preserve">NEO QUIMICA</v>
          </cell>
          <cell r="F5170" t="n">
            <v>1</v>
          </cell>
          <cell r="G5170" t="str">
            <v>COM</v>
          </cell>
          <cell r="H5170" t="str">
            <v>NÃO</v>
          </cell>
          <cell r="I5170" t="n">
            <v>0.36119059403892234</v>
          </cell>
        </row>
        <row r="5171">
          <cell r="A5171" t="n">
            <v>92252354</v>
          </cell>
          <cell r="B5171" t="n">
            <v>20</v>
          </cell>
          <cell r="C5171" t="str">
            <v xml:space="preserve">DIMENIDRINATO 2,5 MGML SOL. ORAL FR. PLÁST. X 120 ML</v>
          </cell>
          <cell r="D5171" t="str">
            <v xml:space="preserve">DRAMIN 2,5 MGML SOL. ORAL FR. PLÁST. X 120 ML</v>
          </cell>
          <cell r="E5171" t="str">
            <v xml:space="preserve">NYCOMED PHARMA</v>
          </cell>
          <cell r="F5171" t="n">
            <v>120</v>
          </cell>
          <cell r="G5171" t="str">
            <v>ML</v>
          </cell>
          <cell r="H5171" t="str">
            <v>SIM</v>
          </cell>
          <cell r="I5171" t="n">
            <v>0.19230760220840182</v>
          </cell>
        </row>
        <row r="5172">
          <cell r="A5172" t="n">
            <v>92456154</v>
          </cell>
          <cell r="B5172" t="n">
            <v>20</v>
          </cell>
          <cell r="C5172" t="str">
            <v xml:space="preserve">DIMETICONA - 40MG</v>
          </cell>
          <cell r="D5172" t="str">
            <v xml:space="preserve">DIMETILIV - 40MG</v>
          </cell>
          <cell r="E5172" t="str">
            <v xml:space="preserve">EMS SA</v>
          </cell>
          <cell r="F5172" t="n">
            <v>1</v>
          </cell>
          <cell r="G5172" t="str">
            <v>COM</v>
          </cell>
          <cell r="H5172" t="str">
            <v>NÃO</v>
          </cell>
          <cell r="I5172" t="n">
            <v>0.64901055895126347</v>
          </cell>
        </row>
        <row r="5173">
          <cell r="A5173" t="n">
            <v>90291468</v>
          </cell>
          <cell r="B5173" t="n">
            <v>20</v>
          </cell>
          <cell r="C5173" t="str">
            <v xml:space="preserve">DIMETICONA - 40MG</v>
          </cell>
          <cell r="D5173" t="str">
            <v xml:space="preserve">DIMETICONA - 40MG</v>
          </cell>
          <cell r="E5173" t="str">
            <v xml:space="preserve">MEPHA- RATIOPHARM</v>
          </cell>
          <cell r="F5173" t="n">
            <v>1</v>
          </cell>
          <cell r="G5173" t="str">
            <v>COM</v>
          </cell>
          <cell r="H5173" t="str">
            <v>NÃO</v>
          </cell>
          <cell r="I5173" t="n">
            <v>0.54840511642292766</v>
          </cell>
        </row>
        <row r="5174">
          <cell r="A5174" t="n">
            <v>90289030</v>
          </cell>
          <cell r="B5174" t="n">
            <v>20</v>
          </cell>
          <cell r="C5174" t="str">
            <v xml:space="preserve">DIMETICONA - 40MG</v>
          </cell>
          <cell r="D5174" t="str">
            <v xml:space="preserve">DIMETICONA - 40MG</v>
          </cell>
          <cell r="E5174" t="str">
            <v>ABBOTT</v>
          </cell>
          <cell r="F5174" t="n">
            <v>1</v>
          </cell>
          <cell r="G5174" t="str">
            <v>COM</v>
          </cell>
          <cell r="H5174" t="str">
            <v>NÃO</v>
          </cell>
          <cell r="I5174" t="n">
            <v>0.31405341500717959</v>
          </cell>
        </row>
        <row r="5175">
          <cell r="A5175" t="n">
            <v>90268768</v>
          </cell>
          <cell r="B5175" t="n">
            <v>20</v>
          </cell>
          <cell r="C5175" t="str">
            <v xml:space="preserve">DIMETICONA - 40MG</v>
          </cell>
          <cell r="D5175" t="str">
            <v xml:space="preserve">DIMETICONA - 40MG</v>
          </cell>
          <cell r="E5175" t="str">
            <v>FARMASA</v>
          </cell>
          <cell r="F5175" t="n">
            <v>1</v>
          </cell>
          <cell r="G5175" t="str">
            <v>COM</v>
          </cell>
          <cell r="H5175" t="str">
            <v>NÃO</v>
          </cell>
          <cell r="I5175" t="n">
            <v>0.48678279326112833</v>
          </cell>
        </row>
        <row r="5176">
          <cell r="A5176" t="n">
            <v>90247370</v>
          </cell>
          <cell r="B5176" t="n">
            <v>20</v>
          </cell>
          <cell r="C5176" t="str">
            <v xml:space="preserve">DIMETICONA - 40MG</v>
          </cell>
          <cell r="D5176" t="str">
            <v xml:space="preserve">GAZYME - 40MG</v>
          </cell>
          <cell r="E5176" t="str">
            <v>CIFARMA</v>
          </cell>
          <cell r="F5176" t="n">
            <v>1</v>
          </cell>
          <cell r="G5176" t="str">
            <v>COM</v>
          </cell>
          <cell r="H5176" t="str">
            <v>NÃO</v>
          </cell>
          <cell r="I5176" t="n">
            <v>0.45541422726646719</v>
          </cell>
        </row>
        <row r="5177">
          <cell r="A5177" t="n">
            <v>90243099</v>
          </cell>
          <cell r="B5177" t="n">
            <v>20</v>
          </cell>
          <cell r="C5177" t="str">
            <v xml:space="preserve">DIMETICONA - 40MG</v>
          </cell>
          <cell r="D5177" t="str">
            <v xml:space="preserve">DIMETICONA - 40MG</v>
          </cell>
          <cell r="E5177" t="str">
            <v xml:space="preserve">EUROGENUS - LEGRAND</v>
          </cell>
          <cell r="F5177" t="n">
            <v>1</v>
          </cell>
          <cell r="G5177" t="str">
            <v>COM</v>
          </cell>
          <cell r="H5177" t="str">
            <v>NÃO</v>
          </cell>
          <cell r="I5177" t="n">
            <v>0.56529614701292319</v>
          </cell>
        </row>
        <row r="5178">
          <cell r="A5178" t="n">
            <v>90213084</v>
          </cell>
          <cell r="B5178" t="n">
            <v>20</v>
          </cell>
          <cell r="C5178" t="str">
            <v xml:space="preserve">DIMETICONA - 40MG</v>
          </cell>
          <cell r="D5178" t="str">
            <v xml:space="preserve">SANAGAS - 40MG</v>
          </cell>
          <cell r="E5178" t="str">
            <v>DUCTO</v>
          </cell>
          <cell r="F5178" t="n">
            <v>1</v>
          </cell>
          <cell r="G5178" t="str">
            <v>COM</v>
          </cell>
          <cell r="H5178" t="str">
            <v>NÃO</v>
          </cell>
          <cell r="I5178" t="n">
            <v>0.2983748385538923</v>
          </cell>
        </row>
        <row r="5179">
          <cell r="A5179" t="n">
            <v>90211200</v>
          </cell>
          <cell r="B5179" t="n">
            <v>20</v>
          </cell>
          <cell r="C5179" t="str">
            <v xml:space="preserve">DIMETICONA - 40MG</v>
          </cell>
          <cell r="D5179" t="str">
            <v xml:space="preserve">NEO DIMETICON - 40MG</v>
          </cell>
          <cell r="E5179" t="str">
            <v xml:space="preserve">NEO QUIMICA</v>
          </cell>
          <cell r="F5179" t="n">
            <v>1</v>
          </cell>
          <cell r="G5179" t="str">
            <v>COM</v>
          </cell>
          <cell r="H5179" t="str">
            <v>NÃO</v>
          </cell>
          <cell r="I5179" t="n">
            <v>0.40826943950933353</v>
          </cell>
        </row>
        <row r="5180">
          <cell r="A5180" t="n">
            <v>92355145</v>
          </cell>
          <cell r="B5180" t="n">
            <v>20</v>
          </cell>
          <cell r="C5180" t="str">
            <v xml:space="preserve">DIMETICONA - 75MG  15ML GTS</v>
          </cell>
          <cell r="D5180" t="str">
            <v xml:space="preserve">FLATEX - 75MG  15ML GTS</v>
          </cell>
          <cell r="E5180" t="str">
            <v>FARMASA</v>
          </cell>
          <cell r="F5180" t="n">
            <v>300</v>
          </cell>
          <cell r="G5180" t="str">
            <v>GTS</v>
          </cell>
          <cell r="H5180" t="str">
            <v>SIM</v>
          </cell>
          <cell r="I5180" t="n">
            <v>0.047111816613772471</v>
          </cell>
        </row>
        <row r="5181">
          <cell r="A5181" t="n">
            <v>92360025</v>
          </cell>
          <cell r="B5181" t="n">
            <v>20</v>
          </cell>
          <cell r="C5181" t="str">
            <v xml:space="preserve">DIMETICONA + METILBROMETO DE HOMATROPINA  - 80MG  15ML GTS</v>
          </cell>
          <cell r="D5181" t="str">
            <v xml:space="preserve">FLAGASS BABY - 80MG  15ML</v>
          </cell>
          <cell r="E5181" t="str">
            <v xml:space="preserve">ACHÉ LABORATÓRIOS FARMACÊUTICO</v>
          </cell>
          <cell r="F5181" t="n">
            <v>300</v>
          </cell>
          <cell r="G5181" t="str">
            <v>GTS</v>
          </cell>
          <cell r="H5181" t="str">
            <v>SIM</v>
          </cell>
          <cell r="I5181" t="n">
            <v>0.047111816613772471</v>
          </cell>
        </row>
        <row r="5182">
          <cell r="A5182" t="n">
            <v>92456375</v>
          </cell>
          <cell r="B5182" t="n">
            <v>20</v>
          </cell>
          <cell r="C5182" t="str">
            <v xml:space="preserve">DIMETICONA + METILBROMETO DE HOMATROPINA - 20ML</v>
          </cell>
          <cell r="D5182" t="str">
            <v xml:space="preserve">ESPAMO DIMETILIV - 20ML</v>
          </cell>
          <cell r="E5182" t="str">
            <v xml:space="preserve">EMS SA</v>
          </cell>
          <cell r="F5182" t="n">
            <v>20</v>
          </cell>
          <cell r="G5182" t="str">
            <v>ML</v>
          </cell>
          <cell r="H5182" t="str">
            <v>SIM</v>
          </cell>
          <cell r="I5182" t="n">
            <v>0.82472163313419211</v>
          </cell>
        </row>
        <row r="5183">
          <cell r="A5183" t="n">
            <v>92468632</v>
          </cell>
          <cell r="B5183" t="n">
            <v>20</v>
          </cell>
          <cell r="C5183" t="str">
            <v xml:space="preserve">DIMETICONA + METILBROMETO HOMATROPINA - 80MG  2,5MG</v>
          </cell>
          <cell r="D5183" t="str">
            <v xml:space="preserve">DIMETICONA + METILBROMETO HOMATROPINA - 80MG  2,5MG</v>
          </cell>
          <cell r="E5183" t="str">
            <v xml:space="preserve">EMS SA</v>
          </cell>
          <cell r="F5183" t="n">
            <v>400</v>
          </cell>
          <cell r="G5183" t="str">
            <v>GTS</v>
          </cell>
          <cell r="H5183" t="str">
            <v>SIM</v>
          </cell>
          <cell r="I5183" t="n">
            <v>0.026292642492493423</v>
          </cell>
        </row>
        <row r="5184">
          <cell r="A5184" t="n">
            <v>90175298</v>
          </cell>
          <cell r="B5184" t="n">
            <v>20</v>
          </cell>
          <cell r="C5184" t="str">
            <v xml:space="preserve">DIMETICONA 125 MG  CX. 10 CAP.</v>
          </cell>
          <cell r="D5184" t="str">
            <v xml:space="preserve">FLATOL MAX 125 MG</v>
          </cell>
          <cell r="E5184" t="str">
            <v>LEGRAND</v>
          </cell>
          <cell r="F5184" t="n">
            <v>1</v>
          </cell>
          <cell r="G5184" t="str">
            <v>CAP</v>
          </cell>
          <cell r="H5184" t="str">
            <v>NÃO</v>
          </cell>
          <cell r="I5184" t="n">
            <v>1.7112852568006187</v>
          </cell>
        </row>
        <row r="5185">
          <cell r="A5185" t="n">
            <v>90223845</v>
          </cell>
          <cell r="B5185" t="n">
            <v>20</v>
          </cell>
          <cell r="C5185" t="str">
            <v xml:space="preserve">DIMETICONA 40 MG CX. 600 CP.</v>
          </cell>
          <cell r="D5185" t="str">
            <v xml:space="preserve">DIMETICONA 40 MG CX. 600 CP.</v>
          </cell>
          <cell r="E5185" t="str">
            <v xml:space="preserve">PRATI DONADUZZI</v>
          </cell>
          <cell r="F5185" t="n">
            <v>1</v>
          </cell>
          <cell r="G5185" t="str">
            <v>COM</v>
          </cell>
          <cell r="H5185" t="str">
            <v>NÃO</v>
          </cell>
          <cell r="I5185" t="n">
            <v>0.3090497565789474</v>
          </cell>
        </row>
        <row r="5186">
          <cell r="A5186" t="n">
            <v>90286073</v>
          </cell>
          <cell r="B5186" t="n">
            <v>20</v>
          </cell>
          <cell r="C5186" t="str">
            <v xml:space="preserve">DIMETICONA 75 MGML EMULSÃO ORAL CX. 200 FR. PLÁST. GTS. X 10 ML</v>
          </cell>
          <cell r="D5186" t="str">
            <v xml:space="preserve">DIMETICONA 75 MGML EMULSÃO ORAL CX. 200 FR. PLÁST. GTS. X 10 ML</v>
          </cell>
          <cell r="E5186" t="str">
            <v>HIPOLABOR</v>
          </cell>
          <cell r="F5186" t="n">
            <v>200</v>
          </cell>
          <cell r="G5186" t="str">
            <v>GTS</v>
          </cell>
          <cell r="H5186" t="str">
            <v>SIM</v>
          </cell>
          <cell r="I5186" t="n">
            <v>0.0105775921544385</v>
          </cell>
        </row>
        <row r="5187">
          <cell r="A5187" t="n">
            <v>90239300</v>
          </cell>
          <cell r="B5187" t="n">
            <v>20</v>
          </cell>
          <cell r="C5187" t="str">
            <v xml:space="preserve">DINITRATO DE ISOSSORBIDA 10 MG CX. 30 CP.</v>
          </cell>
          <cell r="D5187" t="str">
            <v xml:space="preserve">DINITRATO DE ISOSSORBIDA 10 MG CX. 30 CP.</v>
          </cell>
          <cell r="E5187" t="str">
            <v xml:space="preserve">EMS SA</v>
          </cell>
          <cell r="F5187" t="n">
            <v>1</v>
          </cell>
          <cell r="G5187" t="str">
            <v>COM</v>
          </cell>
          <cell r="H5187" t="str">
            <v>NÃO</v>
          </cell>
          <cell r="I5187" t="n">
            <v>0.15687137806424201</v>
          </cell>
        </row>
        <row r="5188">
          <cell r="A5188" t="n">
            <v>90239296</v>
          </cell>
          <cell r="B5188" t="n">
            <v>20</v>
          </cell>
          <cell r="C5188" t="str">
            <v xml:space="preserve">DINITRATO DE ISOSSORBIDA 5 MG CX. 30 CP.</v>
          </cell>
          <cell r="D5188" t="str">
            <v xml:space="preserve">DINITRATO DE ISOSSORBIDA 5 MG CX. 30 CP.</v>
          </cell>
          <cell r="E5188" t="str">
            <v xml:space="preserve">EMS SA</v>
          </cell>
          <cell r="F5188" t="n">
            <v>1</v>
          </cell>
          <cell r="G5188" t="str">
            <v>COM</v>
          </cell>
          <cell r="H5188" t="str">
            <v>NÃO</v>
          </cell>
          <cell r="I5188" t="n">
            <v>0.094084216481877703</v>
          </cell>
        </row>
        <row r="5189">
          <cell r="A5189" t="n">
            <v>92469990</v>
          </cell>
          <cell r="B5189" t="n">
            <v>20</v>
          </cell>
          <cell r="C5189" t="str">
            <v xml:space="preserve">DIOSMINA + HESPERIDINA - 500MG</v>
          </cell>
          <cell r="D5189" t="str">
            <v xml:space="preserve">DIOSMIN - 500MG</v>
          </cell>
          <cell r="E5189" t="str">
            <v xml:space="preserve">ACHÉ LABORATÓRIOS FARMACÊUTICO</v>
          </cell>
          <cell r="F5189" t="n">
            <v>1</v>
          </cell>
          <cell r="G5189" t="str">
            <v>COM</v>
          </cell>
          <cell r="H5189" t="str">
            <v>NÃO</v>
          </cell>
          <cell r="I5189" t="n">
            <v>1.8231096861580947</v>
          </cell>
        </row>
        <row r="5190">
          <cell r="A5190" t="n">
            <v>92254934</v>
          </cell>
          <cell r="B5190" t="n">
            <v>20</v>
          </cell>
          <cell r="C5190" t="str">
            <v xml:space="preserve">DIPIRIDAMOL - 75MG</v>
          </cell>
          <cell r="D5190" t="str">
            <v xml:space="preserve">PERSANTIN - 75MG</v>
          </cell>
          <cell r="E5190" t="str">
            <v xml:space="preserve">BOEHRINGER INGELHEIM</v>
          </cell>
          <cell r="F5190" t="n">
            <v>1</v>
          </cell>
          <cell r="G5190" t="str">
            <v>DRG</v>
          </cell>
          <cell r="H5190" t="str">
            <v>NÃO</v>
          </cell>
          <cell r="I5190" t="n">
            <v>0.15363912931834661</v>
          </cell>
        </row>
        <row r="5191">
          <cell r="A5191" t="n">
            <v>90374029</v>
          </cell>
          <cell r="B5191" t="n">
            <v>20</v>
          </cell>
          <cell r="C5191" t="str">
            <v xml:space="preserve">DIPIRIDAMOL - 75MG</v>
          </cell>
          <cell r="D5191" t="str">
            <v xml:space="preserve">PERSANTIN - 75MG</v>
          </cell>
          <cell r="E5191" t="str">
            <v xml:space="preserve">BOEHRINGER INGELHEIM</v>
          </cell>
          <cell r="F5191" t="n">
            <v>1</v>
          </cell>
          <cell r="G5191" t="str">
            <v>DRG</v>
          </cell>
          <cell r="H5191" t="str">
            <v>NÃO</v>
          </cell>
          <cell r="I5191" t="n">
            <v>0.16760632289274172</v>
          </cell>
        </row>
        <row r="5192">
          <cell r="A5192" t="n">
            <v>92409539</v>
          </cell>
          <cell r="B5192" t="n">
            <v>20</v>
          </cell>
          <cell r="C5192" t="str">
            <v xml:space="preserve">DIPIRONA  - 100ML XPE</v>
          </cell>
          <cell r="D5192" t="str">
            <v xml:space="preserve">MAGNOPYROL - 100ML XPE</v>
          </cell>
          <cell r="E5192" t="str">
            <v>FARMASA</v>
          </cell>
          <cell r="F5192" t="n">
            <v>100</v>
          </cell>
          <cell r="G5192" t="str">
            <v>ML</v>
          </cell>
          <cell r="H5192" t="str">
            <v>SIM</v>
          </cell>
          <cell r="I5192" t="n">
            <v>0.032376118229467621</v>
          </cell>
        </row>
        <row r="5193">
          <cell r="A5193" t="n">
            <v>92409520</v>
          </cell>
          <cell r="B5193" t="n">
            <v>20</v>
          </cell>
          <cell r="C5193" t="str">
            <v xml:space="preserve">DIPIRONA - 20ML GTS</v>
          </cell>
          <cell r="D5193" t="str">
            <v xml:space="preserve">MAGNOPYROL - 20ML GTS</v>
          </cell>
          <cell r="E5193" t="str">
            <v>FARMASA</v>
          </cell>
          <cell r="F5193" t="n">
            <v>400</v>
          </cell>
          <cell r="G5193" t="str">
            <v>GTS</v>
          </cell>
          <cell r="H5193" t="str">
            <v>SIM</v>
          </cell>
          <cell r="I5193" t="n">
            <v>0.043168157639290147</v>
          </cell>
        </row>
        <row r="5194">
          <cell r="A5194" t="n">
            <v>92254411</v>
          </cell>
          <cell r="B5194" t="n">
            <v>20</v>
          </cell>
          <cell r="C5194" t="str">
            <v xml:space="preserve">DIPIRONA + CAFEINA + MUCATO DE ISOMETEPTENO - 15ML SOL. ORAL</v>
          </cell>
          <cell r="D5194" t="str">
            <v xml:space="preserve">NEOSALDINA - 15ML SOL. ORAL</v>
          </cell>
          <cell r="E5194" t="str">
            <v xml:space="preserve">NYCOMED PHARMA</v>
          </cell>
          <cell r="F5194" t="n">
            <v>300</v>
          </cell>
          <cell r="G5194" t="str">
            <v>GTS</v>
          </cell>
          <cell r="H5194" t="str">
            <v>SIM</v>
          </cell>
          <cell r="I5194" t="n">
            <v>0.04309851966488374</v>
          </cell>
        </row>
        <row r="5195">
          <cell r="A5195" t="n">
            <v>92432794</v>
          </cell>
          <cell r="B5195" t="n">
            <v>20</v>
          </cell>
          <cell r="C5195" t="str">
            <v xml:space="preserve">DIPIRONA + ESCOPOLAMINA +HIOSCIAMINA + METILBROMETO DE HOMATROPINA</v>
          </cell>
          <cell r="D5195" t="str">
            <v>TROPINAL</v>
          </cell>
          <cell r="E5195" t="str">
            <v xml:space="preserve">SIGMA PHARMA</v>
          </cell>
          <cell r="F5195" t="n">
            <v>1</v>
          </cell>
          <cell r="G5195" t="str">
            <v>COM</v>
          </cell>
          <cell r="H5195" t="str">
            <v>NÃO</v>
          </cell>
          <cell r="I5195" t="n">
            <v>0.78925453454545458</v>
          </cell>
        </row>
        <row r="5196">
          <cell r="A5196" t="n">
            <v>92255418</v>
          </cell>
          <cell r="B5196" t="n">
            <v>20</v>
          </cell>
          <cell r="C5196" t="str">
            <v xml:space="preserve">DIPIRONA + PAPAVERINA + ADIFENINA + METILBROMETO DE HOMATROPINA - 2ML</v>
          </cell>
          <cell r="D5196" t="str">
            <v xml:space="preserve">SEDALENE - 2ML</v>
          </cell>
          <cell r="E5196" t="str">
            <v>GUNTHER</v>
          </cell>
          <cell r="F5196" t="n">
            <v>1</v>
          </cell>
          <cell r="G5196" t="str">
            <v>AMP</v>
          </cell>
          <cell r="H5196" t="str">
            <v>NÃO</v>
          </cell>
          <cell r="I5196" t="n">
            <v>3.6904256347455107</v>
          </cell>
        </row>
        <row r="5197">
          <cell r="A5197" t="n">
            <v>90155955</v>
          </cell>
          <cell r="B5197" t="n">
            <v>20</v>
          </cell>
          <cell r="C5197" t="str">
            <v xml:space="preserve">DIPIRONA + PROMETAZINA + ADIFENINA - 2ML</v>
          </cell>
          <cell r="D5197" t="str">
            <v xml:space="preserve">LISADOR - 375 G + 12,5MG + 12,5MGML</v>
          </cell>
          <cell r="E5197" t="str">
            <v>FARMASA</v>
          </cell>
          <cell r="F5197" t="n">
            <v>1</v>
          </cell>
          <cell r="G5197" t="str">
            <v>AMP</v>
          </cell>
          <cell r="H5197" t="str">
            <v>NÃO</v>
          </cell>
          <cell r="I5197" t="n">
            <v>3.0758113939444458</v>
          </cell>
        </row>
        <row r="5198">
          <cell r="A5198" t="n">
            <v>90258304</v>
          </cell>
          <cell r="B5198" t="n">
            <v>20</v>
          </cell>
          <cell r="C5198" t="str">
            <v xml:space="preserve">DIPIRONA SÓDICA  1 G CX. 200 CP</v>
          </cell>
          <cell r="D5198" t="str">
            <v xml:space="preserve">NOVALGINA 1 G CX. 200 CP</v>
          </cell>
          <cell r="E5198" t="str">
            <v>SANOFI-AVENTIS</v>
          </cell>
          <cell r="F5198" t="n">
            <v>1</v>
          </cell>
          <cell r="G5198" t="str">
            <v>COM</v>
          </cell>
          <cell r="H5198" t="str">
            <v>NÃO</v>
          </cell>
          <cell r="I5198" t="n">
            <v>1.3238095421818261</v>
          </cell>
        </row>
        <row r="5199">
          <cell r="A5199" t="n">
            <v>92389317</v>
          </cell>
          <cell r="B5199" t="n">
            <v>20</v>
          </cell>
          <cell r="C5199" t="str">
            <v xml:space="preserve">DIPIRONA SODICA - 10ML GTS</v>
          </cell>
          <cell r="D5199" t="str">
            <v xml:space="preserve">BARALGIN M - 10ML</v>
          </cell>
          <cell r="E5199" t="str">
            <v>GLAXOSMITKLINE</v>
          </cell>
          <cell r="F5199" t="n">
            <v>200</v>
          </cell>
          <cell r="G5199" t="str">
            <v>GTS</v>
          </cell>
          <cell r="H5199" t="str">
            <v>SIM</v>
          </cell>
          <cell r="I5199" t="n">
            <v>0.01570393887125749</v>
          </cell>
        </row>
        <row r="5200">
          <cell r="A5200" t="n">
            <v>90243269</v>
          </cell>
          <cell r="B5200" t="n">
            <v>20</v>
          </cell>
          <cell r="C5200" t="str">
            <v xml:space="preserve">DIPIRONA SÓDICA  50 MGML SOL. ORAL FR. VD.X 100 ML + CP. MED.</v>
          </cell>
          <cell r="D5200" t="str">
            <v xml:space="preserve">DIPIRONA SÓDICA 50 MGML SOL. ORAL FR. VD.X 100 ML + CP. MED.</v>
          </cell>
          <cell r="E5200" t="str">
            <v xml:space="preserve">EUROGENUS - LEGRAND</v>
          </cell>
          <cell r="F5200" t="n">
            <v>100</v>
          </cell>
          <cell r="G5200" t="str">
            <v>ML</v>
          </cell>
          <cell r="H5200" t="str">
            <v>SIM</v>
          </cell>
          <cell r="I5200" t="n">
            <v>0.11325904480299689</v>
          </cell>
        </row>
        <row r="5201">
          <cell r="A5201" t="n">
            <v>90242092</v>
          </cell>
          <cell r="B5201" t="n">
            <v>20</v>
          </cell>
          <cell r="C5201" t="str">
            <v xml:space="preserve">DIPIRONA SÓDICA  500 MG CX. 200 CP.</v>
          </cell>
          <cell r="D5201" t="str">
            <v xml:space="preserve">DIPIMED 500 MG CX. 200 CP.</v>
          </cell>
          <cell r="E5201" t="str">
            <v>MEDQUIMICA</v>
          </cell>
          <cell r="F5201" t="n">
            <v>1</v>
          </cell>
          <cell r="G5201" t="str">
            <v>COM</v>
          </cell>
          <cell r="H5201" t="str">
            <v>NÃO</v>
          </cell>
          <cell r="I5201" t="n">
            <v>0.38852354449824583</v>
          </cell>
        </row>
        <row r="5202">
          <cell r="A5202" t="n">
            <v>90258282</v>
          </cell>
          <cell r="B5202" t="n">
            <v>20</v>
          </cell>
          <cell r="C5202" t="str">
            <v xml:space="preserve">DIPIRONA SÓDICA  500 MG CX. X 12 CP.</v>
          </cell>
          <cell r="D5202" t="str">
            <v xml:space="preserve">MIRADOR 500 MG CX. X 12 CP.</v>
          </cell>
          <cell r="E5202" t="str">
            <v>HYPM</v>
          </cell>
          <cell r="F5202" t="n">
            <v>1</v>
          </cell>
          <cell r="G5202" t="str">
            <v>COM</v>
          </cell>
          <cell r="H5202" t="str">
            <v>NÃO</v>
          </cell>
          <cell r="I5202" t="n">
            <v>0.48798416145815582</v>
          </cell>
        </row>
        <row r="5203">
          <cell r="A5203" t="n">
            <v>92469230</v>
          </cell>
          <cell r="B5203" t="n">
            <v>20</v>
          </cell>
          <cell r="C5203" t="str">
            <v xml:space="preserve">DIPIRONA SODICA - 500MG  20ML SOL. ORAL</v>
          </cell>
          <cell r="D5203" t="str">
            <v xml:space="preserve">DIPIRONA SODICA - 500MG  20ML SOL. ORAL</v>
          </cell>
          <cell r="E5203" t="str">
            <v>BIOSINTETICA</v>
          </cell>
          <cell r="F5203" t="n">
            <v>400</v>
          </cell>
          <cell r="G5203" t="str">
            <v>GTS</v>
          </cell>
          <cell r="H5203" t="str">
            <v>SIM</v>
          </cell>
          <cell r="I5203" t="n">
            <v>0.01617986354328527</v>
          </cell>
        </row>
        <row r="5204">
          <cell r="A5204" t="n">
            <v>92379788</v>
          </cell>
          <cell r="B5204" t="n">
            <v>20</v>
          </cell>
          <cell r="C5204" t="str">
            <v xml:space="preserve">DIPIRONA SODICA - 500MGML  10ML GTS</v>
          </cell>
          <cell r="D5204" t="str">
            <v xml:space="preserve">DIPIRONA SODICA - 500MGML  10ML GTS</v>
          </cell>
          <cell r="E5204" t="str">
            <v>DUCTO</v>
          </cell>
          <cell r="F5204" t="n">
            <v>200</v>
          </cell>
          <cell r="G5204" t="str">
            <v>GTS</v>
          </cell>
          <cell r="H5204" t="str">
            <v>SIM</v>
          </cell>
          <cell r="I5204" t="n">
            <v>0.016159823656429012</v>
          </cell>
        </row>
        <row r="5205">
          <cell r="A5205" t="n">
            <v>90126807</v>
          </cell>
          <cell r="B5205" t="n">
            <v>20</v>
          </cell>
          <cell r="C5205" t="str">
            <v xml:space="preserve">DIPIRONA SODICA - 50MG  100ML</v>
          </cell>
          <cell r="D5205" t="str">
            <v xml:space="preserve">DIPIRONA SODICA - 50MG  100ML</v>
          </cell>
          <cell r="E5205" t="str">
            <v>BIOSINTETICA</v>
          </cell>
          <cell r="F5205" t="n">
            <v>100</v>
          </cell>
          <cell r="G5205" t="str">
            <v>ML</v>
          </cell>
          <cell r="H5205" t="str">
            <v>SIM</v>
          </cell>
          <cell r="I5205" t="n">
            <v>0.1029380766914528</v>
          </cell>
        </row>
        <row r="5206">
          <cell r="A5206" t="n">
            <v>92404804</v>
          </cell>
          <cell r="B5206" t="n">
            <v>20</v>
          </cell>
          <cell r="C5206" t="str">
            <v xml:space="preserve">DIPIRONA SODICA - 50MG  10ML GTS</v>
          </cell>
          <cell r="D5206" t="str">
            <v xml:space="preserve">HYNALGIN - 50MG  10ML GTS</v>
          </cell>
          <cell r="E5206" t="str">
            <v>HYPOFARMA</v>
          </cell>
          <cell r="F5206" t="n">
            <v>200</v>
          </cell>
          <cell r="G5206" t="str">
            <v>GTS</v>
          </cell>
          <cell r="H5206" t="str">
            <v>SIM</v>
          </cell>
          <cell r="I5206" t="n">
            <v>0.01594774263558988</v>
          </cell>
        </row>
        <row r="5207">
          <cell r="A5207" t="n">
            <v>90267168</v>
          </cell>
          <cell r="B5207" t="n">
            <v>20</v>
          </cell>
          <cell r="C5207" t="str">
            <v xml:space="preserve">DIPIRONA SÓDICA 50 MGML SOL. ORAL FR. VD.X 100 ML + CP. MED.</v>
          </cell>
          <cell r="D5207" t="str">
            <v xml:space="preserve">DIPIRONA SÓDICA 50 MGML SOL. ORAL FR. VD.X 100 ML + CP. MED.</v>
          </cell>
          <cell r="E5207" t="str">
            <v xml:space="preserve">PRATI DONADUZZI</v>
          </cell>
          <cell r="F5207" t="n">
            <v>100</v>
          </cell>
          <cell r="G5207" t="str">
            <v>ML</v>
          </cell>
          <cell r="H5207" t="str">
            <v>SIM</v>
          </cell>
          <cell r="I5207" t="n">
            <v>0.12943890834628216</v>
          </cell>
        </row>
        <row r="5208">
          <cell r="A5208" t="n">
            <v>90196287</v>
          </cell>
          <cell r="B5208" t="n">
            <v>20</v>
          </cell>
          <cell r="C5208" t="str">
            <v xml:space="preserve">DIPIRONA SÓDICA 500 MG CX 24 CP.</v>
          </cell>
          <cell r="D5208" t="str">
            <v xml:space="preserve">ANADOR 500 MG</v>
          </cell>
          <cell r="E5208" t="str">
            <v xml:space="preserve">BOEHRINGER INGELHEIM</v>
          </cell>
          <cell r="F5208" t="n">
            <v>1</v>
          </cell>
          <cell r="G5208" t="str">
            <v>COM</v>
          </cell>
          <cell r="H5208" t="str">
            <v>NÃO</v>
          </cell>
          <cell r="I5208" t="n">
            <v>0.58821758109401601</v>
          </cell>
        </row>
        <row r="5209">
          <cell r="A5209" t="n">
            <v>90263693</v>
          </cell>
          <cell r="B5209" t="n">
            <v>20</v>
          </cell>
          <cell r="C5209" t="str">
            <v xml:space="preserve">DIPIRONA SÓDICA 500 MG CX. 100 CP.</v>
          </cell>
          <cell r="D5209" t="str">
            <v xml:space="preserve">DIPIRAL 500 MG CX. 100 CP.</v>
          </cell>
          <cell r="E5209" t="str">
            <v>MILAN</v>
          </cell>
          <cell r="F5209" t="n">
            <v>1</v>
          </cell>
          <cell r="G5209" t="str">
            <v>COM</v>
          </cell>
          <cell r="H5209" t="str">
            <v>NÃO</v>
          </cell>
          <cell r="I5209" t="n">
            <v>0.61762846014871686</v>
          </cell>
        </row>
        <row r="5210">
          <cell r="A5210" t="n">
            <v>90237099</v>
          </cell>
          <cell r="B5210" t="n">
            <v>20</v>
          </cell>
          <cell r="C5210" t="str">
            <v xml:space="preserve">DIPIRONA SÓDICA 500 MG CX. 240 CP.</v>
          </cell>
          <cell r="D5210" t="str">
            <v xml:space="preserve">DIPIRONA SÓDICA 500 MG CX. 240 CP.</v>
          </cell>
          <cell r="E5210" t="str">
            <v>GERMED</v>
          </cell>
          <cell r="F5210" t="n">
            <v>1</v>
          </cell>
          <cell r="G5210" t="str">
            <v>COM</v>
          </cell>
          <cell r="H5210" t="str">
            <v>NÃO</v>
          </cell>
          <cell r="I5210" t="n">
            <v>0.37204762004196523</v>
          </cell>
        </row>
        <row r="5211">
          <cell r="A5211" t="n">
            <v>90291573</v>
          </cell>
          <cell r="B5211" t="n">
            <v>20</v>
          </cell>
          <cell r="C5211" t="str">
            <v xml:space="preserve">DIPIRONA SÓDICA 500 MG CX. 4 CP.</v>
          </cell>
          <cell r="D5211" t="str">
            <v xml:space="preserve">DIPIRONA SÓDICA 500 MG CX. 4 CP.</v>
          </cell>
          <cell r="E5211" t="str">
            <v>BRAINFARMA</v>
          </cell>
          <cell r="F5211" t="n">
            <v>1</v>
          </cell>
          <cell r="G5211" t="str">
            <v>COM</v>
          </cell>
          <cell r="H5211" t="str">
            <v>NÃO</v>
          </cell>
          <cell r="I5211" t="n">
            <v>0.36947481311851066</v>
          </cell>
        </row>
        <row r="5212">
          <cell r="A5212" t="n">
            <v>90345088</v>
          </cell>
          <cell r="B5212" t="n">
            <v>20</v>
          </cell>
          <cell r="C5212" t="str">
            <v xml:space="preserve">DIPIRONA SÓDICA 500MGML SOL. ORAL FR. PLÁST. GTS X 10 ML</v>
          </cell>
          <cell r="D5212" t="str">
            <v xml:space="preserve">NOVALGINA 500MGML SOL. ORAL FR. PLÁST. GTS X 10 ML</v>
          </cell>
          <cell r="E5212" t="str">
            <v>SANOFI-AVENTIS</v>
          </cell>
          <cell r="F5212" t="n">
            <v>200</v>
          </cell>
          <cell r="G5212" t="str">
            <v>GTS</v>
          </cell>
          <cell r="H5212" t="str">
            <v>SIM</v>
          </cell>
          <cell r="I5212" t="n">
            <v>0.043167702462450837</v>
          </cell>
        </row>
        <row r="5213">
          <cell r="A5213" t="n">
            <v>90247280</v>
          </cell>
          <cell r="B5213" t="n">
            <v>20</v>
          </cell>
          <cell r="C5213" t="str">
            <v xml:space="preserve">DIPIRONA SÓDICA+ADIFENINA+CLORIDRATO DE PROMETAZINA</v>
          </cell>
          <cell r="D5213" t="str">
            <v xml:space="preserve">DORILESS CX. 12 CP.</v>
          </cell>
          <cell r="E5213" t="str">
            <v>CIFARMA</v>
          </cell>
          <cell r="F5213" t="n">
            <v>1</v>
          </cell>
          <cell r="G5213" t="str">
            <v>COM</v>
          </cell>
          <cell r="H5213" t="str">
            <v>NÃO</v>
          </cell>
          <cell r="I5213" t="n">
            <v>0.85798949410029279</v>
          </cell>
        </row>
        <row r="5214">
          <cell r="A5214" t="n">
            <v>90157125</v>
          </cell>
          <cell r="B5214" t="n">
            <v>20</v>
          </cell>
          <cell r="C5214" t="str">
            <v xml:space="preserve">DIPIRONA SÓDICA+CAFEÍNA</v>
          </cell>
          <cell r="D5214" t="str">
            <v xml:space="preserve">CAFILISADOR 500 MG + 65 MG CX. 16 CP.</v>
          </cell>
          <cell r="E5214" t="str">
            <v>FARMASA</v>
          </cell>
          <cell r="F5214" t="n">
            <v>1</v>
          </cell>
          <cell r="G5214" t="str">
            <v>COM</v>
          </cell>
          <cell r="H5214" t="str">
            <v>NÃO</v>
          </cell>
          <cell r="I5214" t="n">
            <v>1.45540287989586</v>
          </cell>
        </row>
        <row r="5215">
          <cell r="A5215" t="n">
            <v>90170067</v>
          </cell>
          <cell r="B5215" t="n">
            <v>20</v>
          </cell>
          <cell r="C5215" t="str">
            <v xml:space="preserve">DIPIRONA SÓDICA+CAFEÍNA+ISOMETEPTENO</v>
          </cell>
          <cell r="D5215" t="str">
            <v xml:space="preserve">SEDALGINA CX. 200 DRG</v>
          </cell>
          <cell r="E5215" t="str">
            <v xml:space="preserve">TEUTO BRAS.</v>
          </cell>
          <cell r="F5215" t="n">
            <v>1</v>
          </cell>
          <cell r="G5215" t="str">
            <v>DRG</v>
          </cell>
          <cell r="H5215" t="str">
            <v>NÃO</v>
          </cell>
          <cell r="I5215" t="n">
            <v>0.54410126251196467</v>
          </cell>
        </row>
        <row r="5216">
          <cell r="A5216" t="n">
            <v>90136241</v>
          </cell>
          <cell r="B5216" t="n">
            <v>20</v>
          </cell>
          <cell r="C5216" t="str">
            <v xml:space="preserve">DIPIRONA SÓDICA+CAFEÍNA+ISOMETEPTENO</v>
          </cell>
          <cell r="D5216" t="str">
            <v xml:space="preserve">NEOSALDINA CX. 200 DRG</v>
          </cell>
          <cell r="E5216" t="str">
            <v xml:space="preserve">NYCOMED PHARMA</v>
          </cell>
          <cell r="F5216" t="n">
            <v>1</v>
          </cell>
          <cell r="G5216" t="str">
            <v>DRG</v>
          </cell>
          <cell r="H5216" t="str">
            <v>NÃO</v>
          </cell>
          <cell r="I5216" t="n">
            <v>0.84760422007604685</v>
          </cell>
        </row>
        <row r="5217">
          <cell r="A5217" t="n">
            <v>90228456</v>
          </cell>
          <cell r="B5217" t="n">
            <v>20</v>
          </cell>
          <cell r="C5217" t="str">
            <v xml:space="preserve">DIPIRONA SÓDICA+PAPAVERINA+ADIFENINA+METILBROMETO DE HOMATROPINA</v>
          </cell>
          <cell r="D5217" t="str">
            <v xml:space="preserve">SEDALENE SOL. INJ. CX. 100 AMP. X 2 ML</v>
          </cell>
          <cell r="E5217" t="str">
            <v>GUNTHER</v>
          </cell>
          <cell r="F5217" t="n">
            <v>1</v>
          </cell>
          <cell r="G5217" t="str">
            <v>AMP</v>
          </cell>
          <cell r="H5217" t="str">
            <v>NÃO</v>
          </cell>
          <cell r="I5217" t="n">
            <v>2.2299593197185632</v>
          </cell>
        </row>
        <row r="5218">
          <cell r="A5218" t="n">
            <v>92377211</v>
          </cell>
          <cell r="B5218" t="n">
            <v>20</v>
          </cell>
          <cell r="C5218" t="str">
            <v xml:space="preserve">DIPROPINATO DE BETAMETASONA + ACIDO SALICILICO - 30GRA POMADA</v>
          </cell>
          <cell r="D5218" t="str">
            <v xml:space="preserve">DERMOSALIC - 30GRA POMADA</v>
          </cell>
          <cell r="E5218" t="str">
            <v>BUNKER</v>
          </cell>
          <cell r="F5218" t="n">
            <v>30</v>
          </cell>
          <cell r="G5218" t="str">
            <v>G</v>
          </cell>
          <cell r="H5218" t="str">
            <v>SIM</v>
          </cell>
          <cell r="I5218" t="n">
            <v>0.84801269904790455</v>
          </cell>
        </row>
        <row r="5219">
          <cell r="A5219" t="n">
            <v>92412009</v>
          </cell>
          <cell r="B5219" t="n">
            <v>20</v>
          </cell>
          <cell r="C5219" t="str">
            <v xml:space="preserve">DIPROPIONATO DE BECLOMETASONA - 200MCG</v>
          </cell>
          <cell r="D5219" t="str">
            <v xml:space="preserve">MIFLASONA - 200MCG</v>
          </cell>
          <cell r="E5219" t="str">
            <v>NOVARTIS</v>
          </cell>
          <cell r="F5219" t="n">
            <v>1</v>
          </cell>
          <cell r="G5219" t="str">
            <v>COM</v>
          </cell>
          <cell r="H5219" t="str">
            <v>NÃO</v>
          </cell>
          <cell r="I5219" t="n">
            <v>0.50238994500382472</v>
          </cell>
        </row>
        <row r="5220">
          <cell r="A5220" t="n">
            <v>92399746</v>
          </cell>
          <cell r="B5220" t="n">
            <v>20</v>
          </cell>
          <cell r="C5220" t="str">
            <v xml:space="preserve">DIPROPIONATO DE BECLOMETASONA - 250MCG SPRAY JET</v>
          </cell>
          <cell r="D5220" t="str">
            <v xml:space="preserve">CLENIL  - 250MCG SPRAY JET</v>
          </cell>
          <cell r="E5220" t="str">
            <v>CHIESI</v>
          </cell>
          <cell r="F5220" t="n">
            <v>200</v>
          </cell>
          <cell r="G5220" t="str">
            <v>DOSE</v>
          </cell>
          <cell r="H5220" t="str">
            <v>SIM</v>
          </cell>
          <cell r="I5220" t="n">
            <v>0.2646979114923072</v>
          </cell>
        </row>
        <row r="5221">
          <cell r="A5221" t="n">
            <v>92380123</v>
          </cell>
          <cell r="B5221" t="n">
            <v>20</v>
          </cell>
          <cell r="C5221" t="str">
            <v xml:space="preserve">DIPROPIONATO DE BETAMETASONA + SULFATO DE GENTAMICINA - 30GRA CREME</v>
          </cell>
          <cell r="D5221" t="str">
            <v xml:space="preserve">DIPROGENTA - 30GRA CREME</v>
          </cell>
          <cell r="E5221" t="str">
            <v xml:space="preserve">SCHERING PLOUGHMANTECORP</v>
          </cell>
          <cell r="F5221" t="n">
            <v>30</v>
          </cell>
          <cell r="G5221" t="str">
            <v>G</v>
          </cell>
          <cell r="H5221" t="str">
            <v>SIM</v>
          </cell>
          <cell r="I5221" t="n">
            <v>0.98859975613356532</v>
          </cell>
        </row>
        <row r="5222">
          <cell r="A5222" t="n">
            <v>90146557</v>
          </cell>
          <cell r="B5222" t="n">
            <v>20</v>
          </cell>
          <cell r="C5222" t="str">
            <v xml:space="preserve">DIPROPIONATO DE BETAMETASONA + SULFATO DE GENTAMICINA 0,5 + 1 MGG - 30GRA POM</v>
          </cell>
          <cell r="D5222" t="str">
            <v xml:space="preserve">DIPROPIONATO DE BETAMETASONA + SULFATO DE GENTAMICINA 0,5 + 1 MGG - 30GRA POM</v>
          </cell>
          <cell r="E5222" t="str">
            <v xml:space="preserve">EMS SA</v>
          </cell>
          <cell r="F5222" t="n">
            <v>30</v>
          </cell>
          <cell r="G5222" t="str">
            <v>G</v>
          </cell>
          <cell r="H5222" t="str">
            <v>SIM</v>
          </cell>
          <cell r="I5222" t="n">
            <v>0.62185057655461184</v>
          </cell>
        </row>
        <row r="5223">
          <cell r="A5223" t="n">
            <v>92402151</v>
          </cell>
          <cell r="B5223" t="n">
            <v>20</v>
          </cell>
          <cell r="C5223" t="str">
            <v xml:space="preserve">DOBUTAMINA ( CLORIDRATO ) SIST FECH - 250MG  250ML</v>
          </cell>
          <cell r="D5223" t="str">
            <v xml:space="preserve">HIBUTAN - 250MG  250ML</v>
          </cell>
          <cell r="E5223" t="str">
            <v xml:space="preserve">HALEX ISTAR INDÚSTRIA</v>
          </cell>
          <cell r="F5223" t="n">
            <v>1</v>
          </cell>
          <cell r="G5223" t="str">
            <v>UN</v>
          </cell>
          <cell r="H5223" t="str">
            <v>NÃO</v>
          </cell>
          <cell r="I5223" t="n">
            <v>72.19443844070301</v>
          </cell>
        </row>
        <row r="5224">
          <cell r="A5224" t="n">
            <v>90295722</v>
          </cell>
          <cell r="B5224" t="n">
            <v>20</v>
          </cell>
          <cell r="C5224" t="str">
            <v xml:space="preserve">DOMPERIDONA 1 MGML SUSP. ORAL FR. VD. X 200 ML</v>
          </cell>
          <cell r="D5224" t="str">
            <v xml:space="preserve">MOTILIUM 1 MGML SUSP. ORAL FR. VD. X 200 ML</v>
          </cell>
          <cell r="E5224" t="str">
            <v>JANSSEN-CILAG</v>
          </cell>
          <cell r="F5224" t="n">
            <v>200</v>
          </cell>
          <cell r="G5224" t="str">
            <v>ML</v>
          </cell>
          <cell r="H5224" t="str">
            <v>SIM</v>
          </cell>
          <cell r="I5224" t="n">
            <v>0.31994254660876881</v>
          </cell>
        </row>
        <row r="5225">
          <cell r="A5225" t="n">
            <v>90310780</v>
          </cell>
          <cell r="B5225" t="n">
            <v>20</v>
          </cell>
          <cell r="C5225" t="str">
            <v xml:space="preserve">DOMPERIDONA 10 MG CX. 30 CP.</v>
          </cell>
          <cell r="D5225" t="str">
            <v xml:space="preserve">DOMPERIDONA 10 MG CX. 30 CP.</v>
          </cell>
          <cell r="E5225" t="str">
            <v>EUROFARMA</v>
          </cell>
          <cell r="F5225" t="n">
            <v>1</v>
          </cell>
          <cell r="G5225" t="str">
            <v>COM</v>
          </cell>
          <cell r="H5225" t="str">
            <v>NÃO</v>
          </cell>
          <cell r="I5225" t="n">
            <v>0.48340585210084036</v>
          </cell>
        </row>
        <row r="5226">
          <cell r="A5226" t="n">
            <v>90226259</v>
          </cell>
          <cell r="B5226" t="n">
            <v>20</v>
          </cell>
          <cell r="C5226" t="str">
            <v xml:space="preserve">DOXICICLINA 100 MG CX. 15 CP. REV.</v>
          </cell>
          <cell r="D5226" t="str">
            <v xml:space="preserve">CLORIDRATO DE DOXICICLINA</v>
          </cell>
          <cell r="E5226" t="str">
            <v>RANBAXY</v>
          </cell>
          <cell r="F5226" t="n">
            <v>1</v>
          </cell>
          <cell r="G5226" t="str">
            <v>COM</v>
          </cell>
          <cell r="H5226" t="str">
            <v>NÃO</v>
          </cell>
          <cell r="I5226" t="n">
            <v>2.0880052989704416</v>
          </cell>
        </row>
        <row r="5227">
          <cell r="A5227" t="n">
            <v>92435084</v>
          </cell>
          <cell r="B5227" t="n">
            <v>20</v>
          </cell>
          <cell r="C5227" t="str">
            <v xml:space="preserve">DROPROPIZINA  - 10ML GTS</v>
          </cell>
          <cell r="D5227" t="str">
            <v xml:space="preserve">VIBRAL - 10ML GTS</v>
          </cell>
          <cell r="E5227" t="str">
            <v xml:space="preserve">SOLVAY FARMA</v>
          </cell>
          <cell r="F5227" t="n">
            <v>200</v>
          </cell>
          <cell r="G5227" t="str">
            <v>GTS</v>
          </cell>
          <cell r="H5227" t="str">
            <v>SIM</v>
          </cell>
          <cell r="I5227" t="n">
            <v>0.045891113007765903</v>
          </cell>
        </row>
        <row r="5228">
          <cell r="A5228" t="n">
            <v>92382878</v>
          </cell>
          <cell r="B5228" t="n">
            <v>20</v>
          </cell>
          <cell r="C5228" t="str">
            <v xml:space="preserve">DROPROPIZINA - 120ML XPE</v>
          </cell>
          <cell r="D5228" t="str">
            <v xml:space="preserve">ECOS - 120ML XPE</v>
          </cell>
          <cell r="E5228" t="str">
            <v xml:space="preserve">UNIAO QUIMICA</v>
          </cell>
          <cell r="F5228" t="n">
            <v>120</v>
          </cell>
          <cell r="G5228" t="str">
            <v>ML</v>
          </cell>
          <cell r="H5228" t="str">
            <v>SIM</v>
          </cell>
          <cell r="I5228" t="n">
            <v>0.15908161497810766</v>
          </cell>
        </row>
        <row r="5229">
          <cell r="A5229" t="n">
            <v>92382851</v>
          </cell>
          <cell r="B5229" t="n">
            <v>20</v>
          </cell>
          <cell r="C5229" t="str">
            <v xml:space="preserve">EBASTINA - 10MG</v>
          </cell>
          <cell r="D5229" t="str">
            <v xml:space="preserve">EBASTEL - 10MG</v>
          </cell>
          <cell r="E5229" t="str">
            <v>EUROFARMA</v>
          </cell>
          <cell r="F5229" t="n">
            <v>1</v>
          </cell>
          <cell r="G5229" t="str">
            <v>COM</v>
          </cell>
          <cell r="H5229" t="str">
            <v>NÃO</v>
          </cell>
          <cell r="I5229" t="n">
            <v>4.1118741792731015</v>
          </cell>
        </row>
        <row r="5230">
          <cell r="A5230" t="n">
            <v>90020936</v>
          </cell>
          <cell r="B5230" t="n">
            <v>20</v>
          </cell>
          <cell r="C5230" t="str">
            <v xml:space="preserve">EDTA ( EDETEATO DISSÓDICO)  0,35%</v>
          </cell>
          <cell r="D5230" t="str">
            <v xml:space="preserve">EDTA ( EDETEATO DISSÓDICO)  0,35%</v>
          </cell>
          <cell r="E5230" t="str">
            <v>MANIPULADO</v>
          </cell>
          <cell r="F5230" t="n">
            <v>1</v>
          </cell>
          <cell r="G5230" t="str">
            <v>FR</v>
          </cell>
          <cell r="H5230" t="str">
            <v>NÃO</v>
          </cell>
          <cell r="I5230" t="n">
            <v>97.195226483424648</v>
          </cell>
        </row>
        <row r="5231">
          <cell r="A5231" t="n">
            <v>92436773</v>
          </cell>
          <cell r="B5231" t="n">
            <v>20</v>
          </cell>
          <cell r="C5231" t="str">
            <v xml:space="preserve">EFEDRINA + SULFANILAMIDA + MENTOL + EUCALIPTOL + TINTURA DE TOLU + TINTURA DE BENJOIM + TINTURA DE ALFAZEMAINTURA DE ALFAZEMAYATROPAN INALANTE - 100ML</v>
          </cell>
          <cell r="D5231" t="str">
            <v xml:space="preserve">YATROPAN INALANTE - 100ML</v>
          </cell>
          <cell r="E5231" t="str">
            <v>SANOFI-AVENTIS</v>
          </cell>
          <cell r="F5231" t="n">
            <v>100</v>
          </cell>
          <cell r="G5231" t="str">
            <v>ML</v>
          </cell>
          <cell r="H5231" t="str">
            <v>SIM</v>
          </cell>
          <cell r="I5231" t="n">
            <v>0.12563151097005992</v>
          </cell>
        </row>
        <row r="5232">
          <cell r="A5232" t="n">
            <v>92471579</v>
          </cell>
          <cell r="B5232" t="n">
            <v>20</v>
          </cell>
          <cell r="C5232" t="str">
            <v xml:space="preserve">ENOXAPARINA SODICA - 60MG  0,6ML</v>
          </cell>
          <cell r="D5232" t="str">
            <v xml:space="preserve">CUTENOX - 60MG  0,6ML</v>
          </cell>
          <cell r="E5232" t="str">
            <v>BIOCHIMICO</v>
          </cell>
          <cell r="F5232" t="n">
            <v>1</v>
          </cell>
          <cell r="G5232" t="str">
            <v>SER</v>
          </cell>
          <cell r="H5232" t="str">
            <v>NÃO</v>
          </cell>
          <cell r="I5232" t="n">
            <v>66.318877832288678</v>
          </cell>
        </row>
        <row r="5233">
          <cell r="A5233" t="n">
            <v>90223411</v>
          </cell>
          <cell r="B5233" t="n">
            <v>20</v>
          </cell>
          <cell r="C5233" t="str">
            <v xml:space="preserve">ENOXAPARINA SODICA - 60MG  0,6ML</v>
          </cell>
          <cell r="D5233" t="str">
            <v xml:space="preserve">HEPTRON - 60MG  0,6ML</v>
          </cell>
          <cell r="E5233" t="str">
            <v xml:space="preserve">ASPEN PHARMA</v>
          </cell>
          <cell r="F5233" t="n">
            <v>1</v>
          </cell>
          <cell r="G5233" t="str">
            <v>SER</v>
          </cell>
          <cell r="H5233" t="str">
            <v>NÃO</v>
          </cell>
          <cell r="I5233" t="n">
            <v>63.249483320521847</v>
          </cell>
        </row>
        <row r="5234">
          <cell r="A5234" t="n">
            <v>90292154</v>
          </cell>
          <cell r="B5234" t="n">
            <v>20</v>
          </cell>
          <cell r="C5234" t="str">
            <v xml:space="preserve">ENOXAPARINA SÓDICA 20 MG (100 MGML) SOL. INJ. CX. 1 SER. PREENCH. X 0,2 ML</v>
          </cell>
          <cell r="D5234" t="str">
            <v xml:space="preserve">ENOXALOW 20 MG (100 MGML) SOL. INJ. CX. 1 SER. PREENCH. X 0,2 ML</v>
          </cell>
          <cell r="E5234" t="str">
            <v>BLAUSIEGEL</v>
          </cell>
          <cell r="F5234" t="n">
            <v>1</v>
          </cell>
          <cell r="G5234" t="str">
            <v>SER</v>
          </cell>
          <cell r="H5234" t="str">
            <v>NÃO</v>
          </cell>
          <cell r="I5234" t="n">
            <v>24.278351743620004</v>
          </cell>
        </row>
        <row r="5235">
          <cell r="A5235" t="n">
            <v>91532019</v>
          </cell>
          <cell r="B5235" t="n">
            <v>20</v>
          </cell>
          <cell r="C5235" t="str">
            <v xml:space="preserve">EPINASTINA - 10MG</v>
          </cell>
          <cell r="D5235" t="str">
            <v xml:space="preserve">TALERC - 10MG</v>
          </cell>
          <cell r="E5235" t="str">
            <v xml:space="preserve">ACHÉ LABORATÓRIOS FARMACÊUTICO</v>
          </cell>
          <cell r="F5235" t="n">
            <v>1</v>
          </cell>
          <cell r="G5235" t="str">
            <v>COM</v>
          </cell>
          <cell r="H5235" t="str">
            <v>NÃO</v>
          </cell>
          <cell r="I5235" t="n">
            <v>2.5092145582178369</v>
          </cell>
        </row>
        <row r="5236">
          <cell r="A5236" t="n">
            <v>90202864</v>
          </cell>
          <cell r="B5236" t="n">
            <v>20</v>
          </cell>
          <cell r="C5236" t="str">
            <v xml:space="preserve">ERGOMETRINA 0,2 MG CX. 12 CP</v>
          </cell>
          <cell r="D5236" t="str">
            <v xml:space="preserve">ERGOTRATE 0,2 MG CX. 12 CP</v>
          </cell>
          <cell r="E5236" t="str">
            <v xml:space="preserve">BIOLAB SANUS</v>
          </cell>
          <cell r="F5236" t="n">
            <v>1</v>
          </cell>
          <cell r="G5236" t="str">
            <v>COM</v>
          </cell>
          <cell r="H5236" t="str">
            <v>NÃO</v>
          </cell>
          <cell r="I5236" t="n">
            <v>0.5262620499646965</v>
          </cell>
        </row>
        <row r="5237">
          <cell r="A5237" t="n">
            <v>90141156</v>
          </cell>
          <cell r="B5237" t="n">
            <v>20</v>
          </cell>
          <cell r="C5237" t="str">
            <v>ERITROMICINA</v>
          </cell>
          <cell r="D5237" t="str">
            <v xml:space="preserve">ERITREX 50 MGML SUSP. ORAL FR. X 105 ML + CP. MED.X 10 ML.</v>
          </cell>
          <cell r="E5237" t="str">
            <v xml:space="preserve">ACHÉ LABORATÓRIOS FARMACÊUTICO</v>
          </cell>
          <cell r="F5237" t="n">
            <v>10</v>
          </cell>
          <cell r="G5237" t="str">
            <v>ML</v>
          </cell>
          <cell r="H5237" t="str">
            <v>SIM</v>
          </cell>
          <cell r="I5237" t="n">
            <v>2.5364328821817947</v>
          </cell>
        </row>
        <row r="5238">
          <cell r="A5238" t="n">
            <v>90141148</v>
          </cell>
          <cell r="B5238" t="n">
            <v>20</v>
          </cell>
          <cell r="C5238" t="str">
            <v>ERITROMICINA</v>
          </cell>
          <cell r="D5238" t="str">
            <v xml:space="preserve">ERITREX 25 MGML SUSP. ORAL FR. X 105 ML + CP. MED.X 10 ML.</v>
          </cell>
          <cell r="E5238" t="str">
            <v xml:space="preserve">ACHÉ LABORATÓRIOS FARMACÊUTICO</v>
          </cell>
          <cell r="F5238" t="n">
            <v>105</v>
          </cell>
          <cell r="G5238" t="str">
            <v>ML</v>
          </cell>
          <cell r="H5238" t="str">
            <v>SIM</v>
          </cell>
          <cell r="I5238" t="n">
            <v>0.14350677951204205</v>
          </cell>
        </row>
        <row r="5239">
          <cell r="A5239" t="n">
            <v>91533015</v>
          </cell>
          <cell r="B5239" t="str">
            <v>00</v>
          </cell>
          <cell r="C5239" t="str">
            <v xml:space="preserve">ERITROPOETINA HUMANA RECOMBINANTE - 2000UI</v>
          </cell>
          <cell r="D5239" t="str">
            <v xml:space="preserve">HEMAX-ERITRON - 2000UI</v>
          </cell>
          <cell r="E5239" t="str">
            <v>BIOSINTETICA</v>
          </cell>
          <cell r="F5239" t="n">
            <v>1</v>
          </cell>
          <cell r="G5239" t="str">
            <v>FA</v>
          </cell>
          <cell r="H5239" t="str">
            <v>NÃO</v>
          </cell>
          <cell r="I5239" t="n">
            <v>92.97545630492607</v>
          </cell>
        </row>
        <row r="5240">
          <cell r="A5240" t="n">
            <v>92404014</v>
          </cell>
          <cell r="B5240" t="str">
            <v>00</v>
          </cell>
          <cell r="C5240" t="str">
            <v xml:space="preserve">ERITROPOETINA HUMANA RECOMBINANTE - 3000UI</v>
          </cell>
          <cell r="D5240" t="str">
            <v xml:space="preserve">HEMAX - 3000UI</v>
          </cell>
          <cell r="E5240" t="str">
            <v>BIOSINTETICA</v>
          </cell>
          <cell r="F5240" t="n">
            <v>1</v>
          </cell>
          <cell r="G5240" t="str">
            <v>FA</v>
          </cell>
          <cell r="H5240" t="str">
            <v>NÃO</v>
          </cell>
          <cell r="I5240" t="n">
            <v>145.6944208056486</v>
          </cell>
        </row>
        <row r="5241">
          <cell r="A5241" t="n">
            <v>92397140</v>
          </cell>
          <cell r="B5241" t="str">
            <v>00</v>
          </cell>
          <cell r="C5241" t="str">
            <v xml:space="preserve">ERITROPOETINA HUMANA RECOMBINANTE - 3000UI  1ML</v>
          </cell>
          <cell r="D5241" t="str">
            <v xml:space="preserve">ERITROMAX - 3000UI  1ML</v>
          </cell>
          <cell r="E5241" t="str">
            <v>BLAUSIEGEL</v>
          </cell>
          <cell r="F5241" t="n">
            <v>1</v>
          </cell>
          <cell r="G5241" t="str">
            <v>FA</v>
          </cell>
          <cell r="H5241" t="str">
            <v>NÃO</v>
          </cell>
          <cell r="I5241" t="n">
            <v>163.66897964268875</v>
          </cell>
        </row>
        <row r="5242">
          <cell r="A5242" t="n">
            <v>92366082</v>
          </cell>
          <cell r="B5242" t="n">
            <v>20</v>
          </cell>
          <cell r="C5242" t="str">
            <v xml:space="preserve">ESOMEPRAZOL MAGNESIO - 20MG</v>
          </cell>
          <cell r="D5242" t="str">
            <v xml:space="preserve">NEXIUM - 20MG</v>
          </cell>
          <cell r="E5242" t="str">
            <v>ASTRAZENECA</v>
          </cell>
          <cell r="F5242" t="n">
            <v>1</v>
          </cell>
          <cell r="G5242" t="str">
            <v>COM</v>
          </cell>
          <cell r="H5242" t="str">
            <v>NÃO</v>
          </cell>
          <cell r="I5242" t="n">
            <v>3.8810407755499083</v>
          </cell>
        </row>
        <row r="5243">
          <cell r="A5243" t="n">
            <v>92366104</v>
          </cell>
          <cell r="B5243" t="n">
            <v>20</v>
          </cell>
          <cell r="C5243" t="str">
            <v xml:space="preserve">ESOMEPRAZOL MAGNESIO - 40MG  14 CPR</v>
          </cell>
          <cell r="D5243" t="str">
            <v xml:space="preserve">NEXIUM - 40MG</v>
          </cell>
          <cell r="E5243" t="str">
            <v>ASTRAZENECA</v>
          </cell>
          <cell r="F5243" t="n">
            <v>1</v>
          </cell>
          <cell r="G5243" t="str">
            <v>COM</v>
          </cell>
          <cell r="H5243" t="str">
            <v>NÃO</v>
          </cell>
          <cell r="I5243" t="n">
            <v>8.116786903789281</v>
          </cell>
        </row>
        <row r="5244">
          <cell r="A5244" t="n">
            <v>92386377</v>
          </cell>
          <cell r="B5244" t="n">
            <v>20</v>
          </cell>
          <cell r="C5244" t="str">
            <v>ESPASMODID</v>
          </cell>
          <cell r="D5244" t="str">
            <v xml:space="preserve">ESPASMODID COMP</v>
          </cell>
          <cell r="E5244" t="str">
            <v xml:space="preserve">UNIAO QUIMICA</v>
          </cell>
          <cell r="F5244" t="n">
            <v>1</v>
          </cell>
          <cell r="G5244" t="str">
            <v>DRG</v>
          </cell>
          <cell r="H5244" t="str">
            <v>NÃO</v>
          </cell>
          <cell r="I5244" t="n">
            <v>0.62815755485029967</v>
          </cell>
        </row>
        <row r="5245">
          <cell r="A5245" t="n">
            <v>92386393</v>
          </cell>
          <cell r="B5245" t="n">
            <v>20</v>
          </cell>
          <cell r="C5245" t="str">
            <v xml:space="preserve">ESPASMODID GTS - 10ML</v>
          </cell>
          <cell r="D5245" t="str">
            <v xml:space="preserve">ESPASMODID COMP GTS - 10ML</v>
          </cell>
          <cell r="E5245" t="str">
            <v xml:space="preserve">UNIAO QUIMICA</v>
          </cell>
          <cell r="F5245" t="n">
            <v>200</v>
          </cell>
          <cell r="G5245" t="str">
            <v>GTS</v>
          </cell>
          <cell r="H5245" t="str">
            <v>SIM</v>
          </cell>
          <cell r="I5245" t="n">
            <v>0.062815755485029962</v>
          </cell>
        </row>
        <row r="5246">
          <cell r="A5246" t="n">
            <v>92419283</v>
          </cell>
          <cell r="B5246" t="n">
            <v>20</v>
          </cell>
          <cell r="C5246" t="str">
            <v xml:space="preserve">ESPIRAMICINA + METRONIDAZOL - 250MG</v>
          </cell>
          <cell r="D5246" t="str">
            <v xml:space="preserve">PERIODONTIL - 250MG</v>
          </cell>
          <cell r="E5246" t="str">
            <v>SANOFI-AVENTIS</v>
          </cell>
          <cell r="F5246" t="n">
            <v>1</v>
          </cell>
          <cell r="G5246" t="str">
            <v>COM</v>
          </cell>
          <cell r="H5246" t="str">
            <v>NÃO</v>
          </cell>
          <cell r="I5246" t="n">
            <v>3.1811693313490172</v>
          </cell>
        </row>
        <row r="5247">
          <cell r="A5247" t="n">
            <v>90147553</v>
          </cell>
          <cell r="B5247" t="n">
            <v>20</v>
          </cell>
          <cell r="C5247" t="str">
            <v xml:space="preserve">ESPIRONOLACTONA - 50MG</v>
          </cell>
          <cell r="D5247" t="str">
            <v xml:space="preserve">ESPIRONOLACTONA - 50MG</v>
          </cell>
          <cell r="E5247" t="str">
            <v xml:space="preserve">EMS SA</v>
          </cell>
          <cell r="F5247" t="n">
            <v>1</v>
          </cell>
          <cell r="G5247" t="str">
            <v>COM</v>
          </cell>
          <cell r="H5247" t="str">
            <v>NÃO</v>
          </cell>
          <cell r="I5247" t="n">
            <v>0.69086372418644393</v>
          </cell>
        </row>
        <row r="5248">
          <cell r="A5248" t="n">
            <v>92387489</v>
          </cell>
          <cell r="B5248" t="n">
            <v>20</v>
          </cell>
          <cell r="C5248" t="str">
            <v xml:space="preserve">ESPIRONOLACTONA + FUROSEMIDA - 50MG</v>
          </cell>
          <cell r="D5248" t="str">
            <v xml:space="preserve">ALDAZIDA - 50MG</v>
          </cell>
          <cell r="E5248" t="str">
            <v xml:space="preserve">PHARMACIA PFIZER</v>
          </cell>
          <cell r="F5248" t="n">
            <v>1</v>
          </cell>
          <cell r="G5248" t="str">
            <v>COM</v>
          </cell>
          <cell r="H5248" t="str">
            <v>NÃO</v>
          </cell>
          <cell r="I5248" t="n">
            <v>1.1511897860837439</v>
          </cell>
        </row>
        <row r="5249">
          <cell r="A5249" t="n">
            <v>92415580</v>
          </cell>
          <cell r="B5249" t="n">
            <v>20</v>
          </cell>
          <cell r="C5249" t="str">
            <v xml:space="preserve">ESTAZOLAM - 2MG</v>
          </cell>
          <cell r="D5249" t="str">
            <v xml:space="preserve">NOCTAL - 2MG</v>
          </cell>
          <cell r="E5249" t="str">
            <v>ABBOTT</v>
          </cell>
          <cell r="F5249" t="n">
            <v>1</v>
          </cell>
          <cell r="G5249" t="str">
            <v>COM</v>
          </cell>
          <cell r="H5249" t="str">
            <v>NÃO</v>
          </cell>
          <cell r="I5249" t="n">
            <v>0.87417797512105311</v>
          </cell>
        </row>
        <row r="5250">
          <cell r="A5250" t="n">
            <v>92385974</v>
          </cell>
          <cell r="B5250" t="n">
            <v>20</v>
          </cell>
          <cell r="C5250" t="str">
            <v xml:space="preserve">ESTOLATO DE ERITROCIMINA - 125MG  100ML SUSP.</v>
          </cell>
          <cell r="D5250" t="str">
            <v xml:space="preserve">ILOSONE - 125MG  100ML SUSP.</v>
          </cell>
          <cell r="E5250" t="str">
            <v>VALEANT</v>
          </cell>
          <cell r="F5250" t="n">
            <v>100</v>
          </cell>
          <cell r="G5250" t="str">
            <v>ML</v>
          </cell>
          <cell r="H5250" t="str">
            <v>SIM</v>
          </cell>
          <cell r="I5250" t="n">
            <v>0.14894509464130617</v>
          </cell>
        </row>
        <row r="5251">
          <cell r="A5251" t="n">
            <v>90243056</v>
          </cell>
          <cell r="B5251" t="n">
            <v>20</v>
          </cell>
          <cell r="C5251" t="str">
            <v xml:space="preserve">ESTOLATO DE ERITROMICINA - 250MG  100ML SUSP.</v>
          </cell>
          <cell r="D5251" t="str">
            <v xml:space="preserve">ILOSONE - 250MG  100ML SUSP.</v>
          </cell>
          <cell r="E5251" t="str">
            <v>VALEANT</v>
          </cell>
          <cell r="F5251" t="n">
            <v>100</v>
          </cell>
          <cell r="G5251" t="str">
            <v>ML</v>
          </cell>
          <cell r="H5251" t="str">
            <v>SIM</v>
          </cell>
          <cell r="I5251" t="n">
            <v>0.32328256532248772</v>
          </cell>
        </row>
        <row r="5252">
          <cell r="A5252" t="n">
            <v>90303695</v>
          </cell>
          <cell r="B5252" t="n">
            <v>20</v>
          </cell>
          <cell r="C5252" t="str">
            <v xml:space="preserve">ESTOLATO DE ERITROMICINA - 500MG</v>
          </cell>
          <cell r="D5252" t="str">
            <v xml:space="preserve">ESTOLATO DE ERITROMICINA - 500MG</v>
          </cell>
          <cell r="E5252" t="str">
            <v xml:space="preserve">PRATI DONADUZZI</v>
          </cell>
          <cell r="F5252" t="n">
            <v>1</v>
          </cell>
          <cell r="G5252" t="str">
            <v>COM</v>
          </cell>
          <cell r="H5252" t="str">
            <v>NÃO</v>
          </cell>
          <cell r="I5252" t="n">
            <v>1.037412638811521</v>
          </cell>
        </row>
        <row r="5253">
          <cell r="A5253" t="n">
            <v>90303687</v>
          </cell>
          <cell r="B5253" t="n">
            <v>20</v>
          </cell>
          <cell r="C5253" t="str">
            <v xml:space="preserve">ESTOLATO DE ERITROMICINA 500 MG CX. 20 CP.</v>
          </cell>
          <cell r="D5253" t="str">
            <v xml:space="preserve">ESTOLATO DE ERITROMICINA 500 MG CX. 20 CP.</v>
          </cell>
          <cell r="E5253" t="str">
            <v xml:space="preserve">PRATI DONADUZZI</v>
          </cell>
          <cell r="F5253" t="n">
            <v>1</v>
          </cell>
          <cell r="G5253" t="str">
            <v>COM</v>
          </cell>
          <cell r="H5253" t="str">
            <v>NÃO</v>
          </cell>
          <cell r="I5253" t="n">
            <v>1.5133219454585061</v>
          </cell>
        </row>
        <row r="5254">
          <cell r="A5254" t="n">
            <v>92257607</v>
          </cell>
          <cell r="B5254" t="str">
            <v>00</v>
          </cell>
          <cell r="C5254" t="str">
            <v xml:space="preserve">ESTREPTOQUINASE - 1.500.000 UI</v>
          </cell>
          <cell r="D5254" t="str">
            <v xml:space="preserve">STREPTASE - 1.500.000 UI</v>
          </cell>
          <cell r="E5254" t="str">
            <v xml:space="preserve">AVENTIS BEHRING</v>
          </cell>
          <cell r="F5254" t="n">
            <v>1</v>
          </cell>
          <cell r="G5254" t="str">
            <v>FA</v>
          </cell>
          <cell r="H5254" t="str">
            <v>NÃO</v>
          </cell>
          <cell r="I5254" t="n">
            <v>1198.8194409992611</v>
          </cell>
        </row>
        <row r="5255">
          <cell r="A5255" t="n">
            <v>92460585</v>
          </cell>
          <cell r="B5255" t="str">
            <v>00</v>
          </cell>
          <cell r="C5255" t="str">
            <v xml:space="preserve">ESTREPTOQUINASE - 1.500.000UI</v>
          </cell>
          <cell r="D5255" t="str">
            <v xml:space="preserve">SOLUSTREP - 1.500.000UI</v>
          </cell>
          <cell r="E5255" t="str">
            <v>BERGAMO</v>
          </cell>
          <cell r="F5255" t="n">
            <v>1</v>
          </cell>
          <cell r="G5255" t="str">
            <v>FA</v>
          </cell>
          <cell r="H5255" t="str">
            <v>NÃO</v>
          </cell>
          <cell r="I5255" t="n">
            <v>1081.9865734742987</v>
          </cell>
        </row>
        <row r="5256">
          <cell r="A5256" t="n">
            <v>92427715</v>
          </cell>
          <cell r="B5256" t="str">
            <v>00</v>
          </cell>
          <cell r="C5256" t="str">
            <v xml:space="preserve">ESTREPTOQUINASE - 250.000 UI</v>
          </cell>
          <cell r="D5256" t="str">
            <v xml:space="preserve">STREPTASE - 250.000 UI</v>
          </cell>
          <cell r="E5256" t="str">
            <v xml:space="preserve">AVENTIS BEHRING</v>
          </cell>
          <cell r="F5256" t="n">
            <v>1</v>
          </cell>
          <cell r="G5256" t="str">
            <v>FA</v>
          </cell>
          <cell r="H5256" t="str">
            <v>NÃO</v>
          </cell>
          <cell r="I5256" t="n">
            <v>213.87636372044639</v>
          </cell>
        </row>
        <row r="5257">
          <cell r="A5257" t="n">
            <v>92427723</v>
          </cell>
          <cell r="B5257" t="str">
            <v>00</v>
          </cell>
          <cell r="C5257" t="str">
            <v xml:space="preserve">ESTREPTOQUINASE - 750.000 UI</v>
          </cell>
          <cell r="D5257" t="str">
            <v xml:space="preserve">STREPTASE - 750.000 UI</v>
          </cell>
          <cell r="E5257" t="str">
            <v xml:space="preserve">AVENTIS BEHRING</v>
          </cell>
          <cell r="F5257" t="n">
            <v>1</v>
          </cell>
          <cell r="G5257" t="str">
            <v>FA</v>
          </cell>
          <cell r="H5257" t="str">
            <v>NÃO</v>
          </cell>
          <cell r="I5257" t="n">
            <v>620.12256010556291</v>
          </cell>
        </row>
        <row r="5258">
          <cell r="A5258" t="n">
            <v>90211782</v>
          </cell>
          <cell r="B5258" t="n">
            <v>20</v>
          </cell>
          <cell r="C5258" t="str">
            <v>ESTRIOL</v>
          </cell>
          <cell r="D5258" t="str">
            <v xml:space="preserve">ESTRIOPAX 1 MGG CREME VAG. BISN. X 50 G + APLICADOR</v>
          </cell>
          <cell r="E5258" t="str">
            <v xml:space="preserve">NEO QUIMICA</v>
          </cell>
          <cell r="F5258" t="n">
            <v>1</v>
          </cell>
          <cell r="G5258" t="str">
            <v>UN</v>
          </cell>
          <cell r="H5258" t="str">
            <v>NÃO</v>
          </cell>
          <cell r="I5258" t="n">
            <v>33.232525878032519</v>
          </cell>
        </row>
        <row r="5259">
          <cell r="A5259" t="n">
            <v>90292316</v>
          </cell>
          <cell r="B5259" t="n">
            <v>20</v>
          </cell>
          <cell r="C5259" t="str">
            <v xml:space="preserve">ESTRIOL 1 MGG CREME VAG. CX. 50 BISN. X 50 G (HOSP.)</v>
          </cell>
          <cell r="D5259" t="str">
            <v xml:space="preserve">ESTRIOPAX 1 MGG CREME VAG. CX. 50 BISN. X 50 G (HOSP.)</v>
          </cell>
          <cell r="E5259" t="str">
            <v xml:space="preserve">NEO QUIMICA</v>
          </cell>
          <cell r="F5259" t="n">
            <v>1</v>
          </cell>
          <cell r="G5259" t="str">
            <v>UN</v>
          </cell>
          <cell r="H5259" t="str">
            <v>NÃO</v>
          </cell>
          <cell r="I5259" t="n">
            <v>35.433290394844356</v>
          </cell>
        </row>
        <row r="5260">
          <cell r="A5260" t="n">
            <v>90385012</v>
          </cell>
          <cell r="B5260" t="n">
            <v>20</v>
          </cell>
          <cell r="C5260" t="str">
            <v xml:space="preserve">ESTROGENIOS CONJUGADOS - 1,25MG</v>
          </cell>
          <cell r="D5260" t="str">
            <v xml:space="preserve">PREMARIN - 1,25MG</v>
          </cell>
          <cell r="E5260" t="str">
            <v>WYETH</v>
          </cell>
          <cell r="F5260" t="n">
            <v>1</v>
          </cell>
          <cell r="G5260" t="str">
            <v>DRG</v>
          </cell>
          <cell r="H5260" t="str">
            <v>NÃO</v>
          </cell>
          <cell r="I5260" t="n">
            <v>1.5948215018233245</v>
          </cell>
        </row>
        <row r="5261">
          <cell r="A5261" t="n">
            <v>90149556</v>
          </cell>
          <cell r="B5261" t="n">
            <v>20</v>
          </cell>
          <cell r="C5261" t="str">
            <v xml:space="preserve">ESTROGÊNIOS CONJUGADOS CREME VAG. BISN. X 26 G + APLICADOR</v>
          </cell>
          <cell r="D5261" t="str">
            <v xml:space="preserve">PREMARIN CREME VAG. BISN. X 26 G + APLICADOR</v>
          </cell>
          <cell r="E5261" t="str">
            <v>WYETH</v>
          </cell>
          <cell r="F5261" t="n">
            <v>1</v>
          </cell>
          <cell r="G5261" t="str">
            <v>TB</v>
          </cell>
          <cell r="H5261" t="str">
            <v>NÃO</v>
          </cell>
          <cell r="I5261" t="n">
            <v>36.338914548089832</v>
          </cell>
        </row>
        <row r="5262">
          <cell r="A5262" t="n">
            <v>90272170</v>
          </cell>
          <cell r="B5262" t="str">
            <v>00</v>
          </cell>
          <cell r="C5262" t="str">
            <v xml:space="preserve">ETANERCEPTE PFS 50 MG SOL INJ CT 4 SER PREENCH C/ AGU X 1,0 ML + 4 LENÇOS</v>
          </cell>
          <cell r="D5262" t="str">
            <v xml:space="preserve">ENBREL PFS 50 MG SOL INJ CT 4 SER PREENCH C/ AGU X 1,0 ML + 4 LENÇOS</v>
          </cell>
          <cell r="E5262" t="str">
            <v xml:space="preserve">WYETH INDÚSTRIA FARMACÊUTICA LTDA</v>
          </cell>
          <cell r="F5262" t="n">
            <v>4</v>
          </cell>
          <cell r="G5262" t="str">
            <v>SER</v>
          </cell>
          <cell r="H5262" t="str">
            <v>SIM</v>
          </cell>
          <cell r="I5262" t="n">
            <v>2022.7130211286355</v>
          </cell>
        </row>
        <row r="5263">
          <cell r="A5263" t="n">
            <v>90286154</v>
          </cell>
          <cell r="B5263" t="n">
            <v>20</v>
          </cell>
          <cell r="C5263" t="str">
            <v xml:space="preserve">ETEXILATO DE DABIGATRANA 75 MG. CX. 30 CAP.</v>
          </cell>
          <cell r="D5263" t="str">
            <v xml:space="preserve">PRADAXA 75 MG. CX. 30 CAP.</v>
          </cell>
          <cell r="E5263" t="str">
            <v xml:space="preserve">BOEHRINGER INGELHEIM</v>
          </cell>
          <cell r="F5263" t="n">
            <v>1</v>
          </cell>
          <cell r="G5263" t="str">
            <v>CAP</v>
          </cell>
          <cell r="H5263" t="str">
            <v>NÃO</v>
          </cell>
          <cell r="I5263" t="n">
            <v>3.9602777441957069</v>
          </cell>
        </row>
        <row r="5264">
          <cell r="A5264" t="n">
            <v>92466036</v>
          </cell>
          <cell r="B5264" t="n">
            <v>20</v>
          </cell>
          <cell r="C5264" t="str">
            <v xml:space="preserve">ETORICOXIB - 60MG</v>
          </cell>
          <cell r="D5264" t="str">
            <v xml:space="preserve">ARCOXIA - 60MG</v>
          </cell>
          <cell r="E5264" t="str">
            <v xml:space="preserve">MERCK SHARP &amp; DOHME</v>
          </cell>
          <cell r="F5264" t="n">
            <v>1</v>
          </cell>
          <cell r="G5264" t="str">
            <v>COM</v>
          </cell>
          <cell r="H5264" t="str">
            <v>NÃO</v>
          </cell>
          <cell r="I5264" t="n">
            <v>6.1033636999620207</v>
          </cell>
        </row>
        <row r="5265">
          <cell r="A5265" t="n">
            <v>92466257</v>
          </cell>
          <cell r="B5265" t="n">
            <v>20</v>
          </cell>
          <cell r="C5265" t="str">
            <v xml:space="preserve">ETORICOXIB - 90MG</v>
          </cell>
          <cell r="D5265" t="str">
            <v xml:space="preserve">ARCOXIA - 90MG</v>
          </cell>
          <cell r="E5265" t="str">
            <v xml:space="preserve">MERCK SHARP &amp; DOHME</v>
          </cell>
          <cell r="F5265" t="n">
            <v>1</v>
          </cell>
          <cell r="G5265" t="str">
            <v>COM</v>
          </cell>
          <cell r="H5265" t="str">
            <v>NÃO</v>
          </cell>
          <cell r="I5265" t="n">
            <v>6.8730370337423317</v>
          </cell>
        </row>
        <row r="5266">
          <cell r="A5266" t="n">
            <v>92466044</v>
          </cell>
          <cell r="B5266" t="n">
            <v>20</v>
          </cell>
          <cell r="C5266" t="str">
            <v xml:space="preserve">ETORICOXIB - 90MG</v>
          </cell>
          <cell r="D5266" t="str">
            <v xml:space="preserve">ARCOXIA - 90MG</v>
          </cell>
          <cell r="E5266" t="str">
            <v xml:space="preserve">MERCK SHARP &amp; DOHME</v>
          </cell>
          <cell r="F5266" t="n">
            <v>1</v>
          </cell>
          <cell r="G5266" t="str">
            <v>COM</v>
          </cell>
          <cell r="H5266" t="str">
            <v>NÃO</v>
          </cell>
          <cell r="I5266" t="n">
            <v>6.8053288053916692</v>
          </cell>
        </row>
        <row r="5267">
          <cell r="A5267" t="n">
            <v>90844033</v>
          </cell>
          <cell r="B5267" t="n">
            <v>20</v>
          </cell>
          <cell r="C5267" t="str">
            <v xml:space="preserve">EXTRATO DE ALCACHOFRA+EXTRATO DE BELADONA+EXTRATO DE BOLDO+EXTRATO DE CÁSCARA SAGRADA+ASSOCIAÇÕES</v>
          </cell>
          <cell r="D5267" t="str">
            <v xml:space="preserve">SOLVOBIL  ELIXIR FR. VD. X 150 ML</v>
          </cell>
          <cell r="E5267" t="str">
            <v>FARMASA</v>
          </cell>
          <cell r="F5267" t="n">
            <v>150</v>
          </cell>
          <cell r="G5267" t="str">
            <v>ML</v>
          </cell>
          <cell r="H5267" t="str">
            <v>SIM</v>
          </cell>
          <cell r="I5267" t="n">
            <v>0.14133544984131741</v>
          </cell>
        </row>
        <row r="5268">
          <cell r="A5268" t="n">
            <v>90844882</v>
          </cell>
          <cell r="B5268" t="n">
            <v>20</v>
          </cell>
          <cell r="C5268" t="str">
            <v xml:space="preserve">EXTRATO DE CÁSSIA+EXTRATO DE TAMARINDO+ASSOCIAÇÕES</v>
          </cell>
          <cell r="D5268" t="str">
            <v xml:space="preserve">TAMARINE GELÉIA POTE X 250 G</v>
          </cell>
          <cell r="E5268" t="str">
            <v>BARRENNE</v>
          </cell>
          <cell r="F5268" t="n">
            <v>250</v>
          </cell>
          <cell r="G5268" t="str">
            <v>G</v>
          </cell>
          <cell r="H5268" t="str">
            <v>SIM</v>
          </cell>
          <cell r="I5268" t="n">
            <v>0.25126302194011985</v>
          </cell>
        </row>
        <row r="5269">
          <cell r="A5269" t="n">
            <v>90222806</v>
          </cell>
          <cell r="B5269" t="n">
            <v>20</v>
          </cell>
          <cell r="C5269" t="str">
            <v xml:space="preserve">EXTRATO DE CÁSSIA+EXTRATO DE TAMARINDO+EXTRATO DE ALCAÇUZ+ASSOCIAÇÕES</v>
          </cell>
          <cell r="D5269" t="str">
            <v xml:space="preserve">NATURETTI GELÉIA POTE X 260 G</v>
          </cell>
          <cell r="E5269" t="str">
            <v>SANOFI-AVENTIS</v>
          </cell>
          <cell r="F5269" t="n">
            <v>260</v>
          </cell>
          <cell r="G5269" t="str">
            <v>G</v>
          </cell>
          <cell r="H5269" t="str">
            <v>SIM</v>
          </cell>
          <cell r="I5269" t="n">
            <v>0.23555908306886236</v>
          </cell>
        </row>
        <row r="5270">
          <cell r="A5270" t="n">
            <v>90164482</v>
          </cell>
          <cell r="B5270" t="n">
            <v>20</v>
          </cell>
          <cell r="C5270" t="str">
            <v xml:space="preserve">EXTRATO DE GINKGO BILOBA - 120MG</v>
          </cell>
          <cell r="D5270" t="str">
            <v xml:space="preserve">TANAKAN - 120MG</v>
          </cell>
          <cell r="E5270" t="str">
            <v>ABBOTT</v>
          </cell>
          <cell r="F5270" t="n">
            <v>1</v>
          </cell>
          <cell r="G5270" t="str">
            <v>COM</v>
          </cell>
          <cell r="H5270" t="str">
            <v>NÃO</v>
          </cell>
          <cell r="I5270" t="n">
            <v>4.9116168021350326</v>
          </cell>
        </row>
        <row r="5271">
          <cell r="A5271" t="n">
            <v>92429548</v>
          </cell>
          <cell r="B5271" t="n">
            <v>20</v>
          </cell>
          <cell r="C5271" t="str">
            <v xml:space="preserve">EXTRATO DE GINKGO BILOBA - 40MG</v>
          </cell>
          <cell r="D5271" t="str">
            <v xml:space="preserve">TEBONIN - 40MG</v>
          </cell>
          <cell r="E5271" t="str">
            <v xml:space="preserve">NYCOMED PHARMA</v>
          </cell>
          <cell r="F5271" t="n">
            <v>1</v>
          </cell>
          <cell r="G5271" t="str">
            <v>COM</v>
          </cell>
          <cell r="H5271" t="str">
            <v>NÃO</v>
          </cell>
          <cell r="I5271" t="n">
            <v>2.2799849830137635</v>
          </cell>
        </row>
        <row r="5272">
          <cell r="A5272" t="n">
            <v>90164474</v>
          </cell>
          <cell r="B5272" t="n">
            <v>20</v>
          </cell>
          <cell r="C5272" t="str">
            <v xml:space="preserve">EXTRATO DE GINKGO BILOBA - 80MG</v>
          </cell>
          <cell r="D5272" t="str">
            <v xml:space="preserve">TANAKAN - 80MG</v>
          </cell>
          <cell r="E5272" t="str">
            <v>ABBOTT</v>
          </cell>
          <cell r="F5272" t="n">
            <v>1</v>
          </cell>
          <cell r="G5272" t="str">
            <v>COM</v>
          </cell>
          <cell r="H5272" t="str">
            <v>NÃO</v>
          </cell>
          <cell r="I5272" t="n">
            <v>3.4116619703452922</v>
          </cell>
        </row>
        <row r="5273">
          <cell r="A5273" t="n">
            <v>90158717</v>
          </cell>
          <cell r="B5273" t="n">
            <v>20</v>
          </cell>
          <cell r="C5273" t="str">
            <v xml:space="preserve">EXTRATO DE GINKGO BILOBA - 80MG</v>
          </cell>
          <cell r="D5273" t="str">
            <v xml:space="preserve">KIADON - 80MG</v>
          </cell>
          <cell r="E5273" t="str">
            <v xml:space="preserve">MERCK S.A.</v>
          </cell>
          <cell r="F5273" t="n">
            <v>1</v>
          </cell>
          <cell r="G5273" t="str">
            <v>COM</v>
          </cell>
          <cell r="H5273" t="str">
            <v>NÃO</v>
          </cell>
          <cell r="I5273" t="n">
            <v>1.5860978259970064</v>
          </cell>
        </row>
        <row r="5274">
          <cell r="A5274" t="n">
            <v>90277295</v>
          </cell>
          <cell r="B5274" t="n">
            <v>20</v>
          </cell>
          <cell r="C5274" t="str">
            <v xml:space="preserve">EXTRATO DE GINSENG+EXTRATO DE CATUABA+NICOTINAMIDA+TIAMINA+RIBOFLAVINA+CIANOCOBALAMINA+PIRIDOXINA+TOCOFEROL</v>
          </cell>
          <cell r="D5274" t="str">
            <v xml:space="preserve">VIRILON CX. 60 CP REV.</v>
          </cell>
          <cell r="E5274" t="str">
            <v>LUPER</v>
          </cell>
          <cell r="F5274" t="n">
            <v>1</v>
          </cell>
          <cell r="G5274" t="str">
            <v>COM</v>
          </cell>
          <cell r="H5274" t="str">
            <v>NÃO</v>
          </cell>
          <cell r="I5274" t="n">
            <v>2.3869987084311384</v>
          </cell>
        </row>
        <row r="5275">
          <cell r="A5275" t="n">
            <v>90139615</v>
          </cell>
          <cell r="B5275" t="n">
            <v>20</v>
          </cell>
          <cell r="C5275" t="str">
            <v xml:space="preserve">EXTRATO DE GINSENG+SULFATO FERROSO+RETINOL+ADENOSINA+TIAMINA+RIBOFLAVINA+CIANOCOBALAMINA+PANTOTENATO DE CÁLCIO+ÁCIDO FÓLICO+NICOTINAMIDA+ÁCIDO ASCÓRBICO+TOCOFEROL+BIOTINA+BETACAROTENO+SELÊNIO+INOSITOL</v>
          </cell>
          <cell r="D5275" t="str">
            <v>GERIATON</v>
          </cell>
          <cell r="E5275" t="str">
            <v xml:space="preserve">ACHÉ LABORATÓRIOS FARMACÊUTICO</v>
          </cell>
          <cell r="F5275" t="n">
            <v>1</v>
          </cell>
          <cell r="G5275" t="str">
            <v>COM</v>
          </cell>
          <cell r="H5275" t="str">
            <v>NÃO</v>
          </cell>
          <cell r="I5275" t="n">
            <v>1.6643896156610329</v>
          </cell>
        </row>
        <row r="5276">
          <cell r="A5276" t="n">
            <v>90557018</v>
          </cell>
          <cell r="B5276" t="n">
            <v>20</v>
          </cell>
          <cell r="C5276" t="str">
            <v xml:space="preserve">EXTRATO DE PAPAVER SOMNIFERUM 0,05 MLML SOL. ORAL FR. PLÁST. GTS X 30 ML</v>
          </cell>
          <cell r="D5276" t="str">
            <v xml:space="preserve">ELIXIR PAREGÓRICO 0,05 MLML SOL. ORAL FR. PLÁST. GTS X 30 ML</v>
          </cell>
          <cell r="E5276" t="str">
            <v xml:space="preserve">LABORATORIO CATARINENSE SA</v>
          </cell>
          <cell r="F5276" t="n">
            <v>600</v>
          </cell>
          <cell r="G5276" t="str">
            <v>GTS</v>
          </cell>
          <cell r="H5276" t="str">
            <v>SIM</v>
          </cell>
          <cell r="I5276" t="n">
            <v>0.0147054395273504</v>
          </cell>
        </row>
        <row r="5277">
          <cell r="A5277" t="n">
            <v>90136772</v>
          </cell>
          <cell r="B5277" t="n">
            <v>20</v>
          </cell>
          <cell r="C5277" t="str">
            <v xml:space="preserve">EXTRATO DE PLANTAGO+EXTRATO DE CÁSSIA FR. PLÁST. X 100 G</v>
          </cell>
          <cell r="D5277" t="str">
            <v xml:space="preserve">AGIOLAX FR. PLÁST. X 100 G</v>
          </cell>
          <cell r="E5277" t="str">
            <v xml:space="preserve">NYCOMED PHARMA</v>
          </cell>
          <cell r="F5277" t="n">
            <v>100</v>
          </cell>
          <cell r="G5277" t="str">
            <v>G</v>
          </cell>
          <cell r="H5277" t="str">
            <v>SIM</v>
          </cell>
          <cell r="I5277" t="n">
            <v>0.65950572687569187</v>
          </cell>
        </row>
        <row r="5278">
          <cell r="A5278" t="n">
            <v>90260520</v>
          </cell>
          <cell r="B5278" t="n">
            <v>20</v>
          </cell>
          <cell r="C5278" t="str">
            <v xml:space="preserve">EXTRATO DE PRIMULA 1 G CX. 30 CAP.</v>
          </cell>
          <cell r="D5278" t="str">
            <v xml:space="preserve">TYNK 1 G CX. 30 CAP.</v>
          </cell>
          <cell r="E5278" t="str">
            <v>ATIVUS</v>
          </cell>
          <cell r="F5278" t="n">
            <v>1</v>
          </cell>
          <cell r="G5278" t="str">
            <v>CAP</v>
          </cell>
          <cell r="H5278" t="str">
            <v>NÃO</v>
          </cell>
          <cell r="I5278" t="n">
            <v>1.1323188436059808</v>
          </cell>
        </row>
        <row r="5279">
          <cell r="A5279" t="n">
            <v>92420052</v>
          </cell>
          <cell r="B5279" t="n">
            <v>20</v>
          </cell>
          <cell r="C5279" t="str">
            <v xml:space="preserve">EXTRATO DE SENE (CASSIA ANGUSTIFOLIA) - 100GRA GRANUL.</v>
          </cell>
          <cell r="D5279" t="str">
            <v xml:space="preserve">PLANTAX - 100GRA GRANUL.</v>
          </cell>
          <cell r="E5279" t="str">
            <v>FARMION</v>
          </cell>
          <cell r="F5279" t="n">
            <v>100</v>
          </cell>
          <cell r="G5279" t="str">
            <v>G</v>
          </cell>
          <cell r="H5279" t="str">
            <v>SIM</v>
          </cell>
          <cell r="I5279" t="n">
            <v>0.34580073394508948</v>
          </cell>
        </row>
        <row r="5280">
          <cell r="A5280" t="n">
            <v>90192370</v>
          </cell>
          <cell r="B5280" t="n">
            <v>20</v>
          </cell>
          <cell r="C5280" t="str">
            <v xml:space="preserve">EXTRATO DE VALERIANA 50 MG CX. 30 CP. REV.</v>
          </cell>
          <cell r="D5280" t="str">
            <v xml:space="preserve">SONORIPAN 50 MG CX. 30 CP. REV.</v>
          </cell>
          <cell r="E5280" t="str">
            <v>MARJAN</v>
          </cell>
          <cell r="F5280" t="n">
            <v>1</v>
          </cell>
          <cell r="G5280" t="str">
            <v>COM</v>
          </cell>
          <cell r="H5280" t="str">
            <v>NÃO</v>
          </cell>
          <cell r="I5280" t="n">
            <v>1.8363384000000003</v>
          </cell>
        </row>
        <row r="5281">
          <cell r="A5281" t="n">
            <v>92384463</v>
          </cell>
          <cell r="B5281" t="n">
            <v>20</v>
          </cell>
          <cell r="C5281" t="str">
            <v xml:space="preserve">EXTRATO SECO DE GINKGO BILOBA - 80MG</v>
          </cell>
          <cell r="D5281" t="str">
            <v xml:space="preserve">EQUITAN - 80MG</v>
          </cell>
          <cell r="E5281" t="str">
            <v>EUROFARMA</v>
          </cell>
          <cell r="F5281" t="n">
            <v>1</v>
          </cell>
          <cell r="G5281" t="str">
            <v>COM</v>
          </cell>
          <cell r="H5281" t="str">
            <v>NÃO</v>
          </cell>
          <cell r="I5281" t="n">
            <v>2.2613671974610785</v>
          </cell>
        </row>
        <row r="5282">
          <cell r="A5282" t="n">
            <v>92368565</v>
          </cell>
          <cell r="B5282" t="n">
            <v>20</v>
          </cell>
          <cell r="C5282" t="str">
            <v xml:space="preserve">EXTRATO SECO DE GINKGO BILOBA - 80MG</v>
          </cell>
          <cell r="D5282" t="str">
            <v xml:space="preserve">GINKOBA - 80MG</v>
          </cell>
          <cell r="E5282" t="str">
            <v>NIKKHO</v>
          </cell>
          <cell r="F5282" t="n">
            <v>1</v>
          </cell>
          <cell r="G5282" t="str">
            <v>COM</v>
          </cell>
          <cell r="H5282" t="str">
            <v>NÃO</v>
          </cell>
          <cell r="I5282" t="n">
            <v>2.5434302925462</v>
          </cell>
        </row>
        <row r="5283">
          <cell r="A5283" t="n">
            <v>92426433</v>
          </cell>
          <cell r="B5283" t="n">
            <v>20</v>
          </cell>
          <cell r="C5283" t="str">
            <v xml:space="preserve">EXTRATO SECO DE PASSIFLORA ALATA + AILTON + EXTRATO SECO DE ADONIS VERNALIS+LINNE</v>
          </cell>
          <cell r="D5283" t="str">
            <v>SERENUS</v>
          </cell>
          <cell r="E5283" t="str">
            <v xml:space="preserve">BIOLAB SANUS</v>
          </cell>
          <cell r="F5283" t="n">
            <v>1</v>
          </cell>
          <cell r="G5283" t="str">
            <v>COM</v>
          </cell>
          <cell r="H5283" t="str">
            <v>NÃO</v>
          </cell>
          <cell r="I5283" t="n">
            <v>1.8688677434624252</v>
          </cell>
        </row>
        <row r="5284">
          <cell r="A5284" t="n">
            <v>92434266</v>
          </cell>
          <cell r="B5284" t="n">
            <v>20</v>
          </cell>
          <cell r="C5284" t="str">
            <v xml:space="preserve">EXTRATO SECO DE VALERIANA OFFICINALIS - 50MG</v>
          </cell>
          <cell r="D5284" t="str">
            <v xml:space="preserve">VALERIANE - 50MG</v>
          </cell>
          <cell r="E5284" t="str">
            <v>NIKKHO</v>
          </cell>
          <cell r="F5284" t="n">
            <v>1</v>
          </cell>
          <cell r="G5284" t="str">
            <v>DRG</v>
          </cell>
          <cell r="H5284" t="str">
            <v>NÃO</v>
          </cell>
          <cell r="I5284" t="n">
            <v>2.6869533968917709</v>
          </cell>
        </row>
        <row r="5285">
          <cell r="A5285" t="n">
            <v>90292782</v>
          </cell>
          <cell r="B5285" t="n">
            <v>20</v>
          </cell>
          <cell r="C5285" t="str">
            <v xml:space="preserve">EXTRATOS SECOS DE SENA + CASSIA + TAMARINDO GEL</v>
          </cell>
          <cell r="D5285" t="str">
            <v>FONTOLAX</v>
          </cell>
          <cell r="E5285" t="str">
            <v xml:space="preserve">BIOLAB SANUS</v>
          </cell>
          <cell r="F5285" t="n">
            <v>1</v>
          </cell>
          <cell r="G5285" t="str">
            <v>CAP</v>
          </cell>
          <cell r="H5285" t="str">
            <v>NÃO</v>
          </cell>
          <cell r="I5285" t="n">
            <v>1.868768725679641</v>
          </cell>
        </row>
        <row r="5286">
          <cell r="A5286" t="n">
            <v>90166582</v>
          </cell>
          <cell r="B5286" t="n">
            <v>20</v>
          </cell>
          <cell r="C5286" t="str">
            <v>EZETIMIBA+SINVASTATINA</v>
          </cell>
          <cell r="D5286" t="str">
            <v xml:space="preserve">VYTORIN 10 MG + 10 MG. CX. 14 CP</v>
          </cell>
          <cell r="E5286" t="str">
            <v xml:space="preserve">MERCK SHARP &amp; DOHME</v>
          </cell>
          <cell r="F5286" t="n">
            <v>1</v>
          </cell>
          <cell r="G5286" t="str">
            <v>COM</v>
          </cell>
          <cell r="H5286" t="str">
            <v>NÃO</v>
          </cell>
          <cell r="I5286" t="n">
            <v>3.675250468939173</v>
          </cell>
        </row>
        <row r="5287">
          <cell r="A5287" t="n">
            <v>90257073</v>
          </cell>
          <cell r="B5287" t="str">
            <v>00</v>
          </cell>
          <cell r="C5287" t="str">
            <v xml:space="preserve">FATOR II DE COAGULAÇÃO+FATOR VII DE COAGULAÇÃO+FATOR IX DE COAGULAÇÃO+FATOR X DE COAGULAÇÃO</v>
          </cell>
          <cell r="D5287" t="str">
            <v xml:space="preserve">PROTHROMPLEX T 600 UI PÓ LIOF. INJ. FA + DIL. X 20 ML + CONJ. INF.</v>
          </cell>
          <cell r="E5287" t="str">
            <v xml:space="preserve">BAXTER HEALTHCARE - USA</v>
          </cell>
          <cell r="F5287" t="n">
            <v>1</v>
          </cell>
          <cell r="G5287" t="str">
            <v>UN</v>
          </cell>
          <cell r="H5287" t="str">
            <v>NÃO</v>
          </cell>
          <cell r="I5287" t="n">
            <v>1818.9832066939618</v>
          </cell>
        </row>
        <row r="5288">
          <cell r="A5288" t="n">
            <v>92438377</v>
          </cell>
          <cell r="B5288" t="n">
            <v>20</v>
          </cell>
          <cell r="C5288" t="str">
            <v xml:space="preserve">FELODIPINA - 5MG</v>
          </cell>
          <cell r="D5288" t="str">
            <v xml:space="preserve">SPLENDIL - 5MG</v>
          </cell>
          <cell r="E5288" t="str">
            <v>ASTRAZENECA</v>
          </cell>
          <cell r="F5288" t="n">
            <v>1</v>
          </cell>
          <cell r="G5288" t="str">
            <v>COM</v>
          </cell>
          <cell r="H5288" t="str">
            <v>NÃO</v>
          </cell>
          <cell r="I5288" t="n">
            <v>3.7628778427965934</v>
          </cell>
        </row>
        <row r="5289">
          <cell r="A5289" t="n">
            <v>90294017</v>
          </cell>
          <cell r="B5289" t="n">
            <v>20</v>
          </cell>
          <cell r="C5289" t="str">
            <v xml:space="preserve">FEMPROCUMONA - 3MG</v>
          </cell>
          <cell r="D5289" t="str">
            <v xml:space="preserve">MARCOUMAR - 3MG</v>
          </cell>
          <cell r="E5289" t="str">
            <v>ROCHE</v>
          </cell>
          <cell r="F5289" t="n">
            <v>1</v>
          </cell>
          <cell r="G5289" t="str">
            <v>COM</v>
          </cell>
          <cell r="H5289" t="str">
            <v>NÃO</v>
          </cell>
          <cell r="I5289" t="n">
            <v>0.36119059403892234</v>
          </cell>
        </row>
        <row r="5290">
          <cell r="A5290" t="n">
            <v>90154193</v>
          </cell>
          <cell r="B5290" t="n">
            <v>20</v>
          </cell>
          <cell r="C5290" t="str">
            <v xml:space="preserve">FEMPROCUMONA 3 MG CX. 30 CP.</v>
          </cell>
          <cell r="D5290" t="str">
            <v xml:space="preserve">MARCOUMAR 3 MG CX. 30 CP.</v>
          </cell>
          <cell r="E5290" t="str">
            <v>ROCHE</v>
          </cell>
          <cell r="F5290" t="n">
            <v>1</v>
          </cell>
          <cell r="G5290" t="str">
            <v>COM</v>
          </cell>
          <cell r="H5290" t="str">
            <v>NÃO</v>
          </cell>
          <cell r="I5290" t="n">
            <v>0.32978271629640737</v>
          </cell>
        </row>
        <row r="5291">
          <cell r="A5291" t="n">
            <v>92391494</v>
          </cell>
          <cell r="B5291" t="n">
            <v>20</v>
          </cell>
          <cell r="C5291" t="str">
            <v xml:space="preserve">FENILBUTAZONA - 200MG</v>
          </cell>
          <cell r="D5291" t="str">
            <v xml:space="preserve">BUTAZOLIDINA - 200MG</v>
          </cell>
          <cell r="E5291" t="str">
            <v>NOVARTIS</v>
          </cell>
          <cell r="F5291" t="n">
            <v>1</v>
          </cell>
          <cell r="G5291" t="str">
            <v>DRG</v>
          </cell>
          <cell r="H5291" t="str">
            <v>NÃO</v>
          </cell>
          <cell r="I5291" t="n">
            <v>0.48682210500898221</v>
          </cell>
        </row>
        <row r="5292">
          <cell r="A5292" t="n">
            <v>90214528</v>
          </cell>
          <cell r="B5292" t="n">
            <v>20</v>
          </cell>
          <cell r="C5292" t="str">
            <v xml:space="preserve">FENITOÍNA+DIAZEPAM 200 MG + 12 MG CX. 20 CP.</v>
          </cell>
          <cell r="D5292" t="str">
            <v xml:space="preserve">DIALUDON 200 MG + 12 MG CX. 20 CP.</v>
          </cell>
          <cell r="E5292" t="str">
            <v xml:space="preserve">SIGMA PHARMA</v>
          </cell>
          <cell r="F5292" t="n">
            <v>1</v>
          </cell>
          <cell r="G5292" t="str">
            <v>COM</v>
          </cell>
          <cell r="H5292" t="str">
            <v>NÃO</v>
          </cell>
          <cell r="I5292" t="n">
            <v>0.78519694356287451</v>
          </cell>
        </row>
        <row r="5293">
          <cell r="A5293" t="n">
            <v>90183010</v>
          </cell>
          <cell r="B5293" t="n">
            <v>20</v>
          </cell>
          <cell r="C5293" t="str">
            <v xml:space="preserve">FENOBARBITAL - 100MG</v>
          </cell>
          <cell r="D5293" t="str">
            <v xml:space="preserve">UNIFENOBARBITAL - 100MG</v>
          </cell>
          <cell r="E5293" t="str">
            <v xml:space="preserve">UNIAO QUIMICA</v>
          </cell>
          <cell r="F5293" t="n">
            <v>1</v>
          </cell>
          <cell r="G5293" t="str">
            <v>COM</v>
          </cell>
          <cell r="H5293" t="str">
            <v>NÃO</v>
          </cell>
          <cell r="I5293" t="n">
            <v>0.18844726645508988</v>
          </cell>
        </row>
        <row r="5294">
          <cell r="A5294" t="n">
            <v>90172582</v>
          </cell>
          <cell r="B5294" t="n">
            <v>20</v>
          </cell>
          <cell r="C5294" t="str">
            <v xml:space="preserve">FENOBARBITAL 100 MG CX. 20 CP.</v>
          </cell>
          <cell r="D5294" t="str">
            <v xml:space="preserve">CARBITAL 100 MG</v>
          </cell>
          <cell r="E5294" t="str">
            <v xml:space="preserve">TEUTO BRAS.</v>
          </cell>
          <cell r="F5294" t="n">
            <v>1</v>
          </cell>
          <cell r="G5294" t="str">
            <v>COM</v>
          </cell>
          <cell r="H5294" t="str">
            <v>NÃO</v>
          </cell>
          <cell r="I5294" t="n">
            <v>0.30881423007435843</v>
          </cell>
        </row>
        <row r="5295">
          <cell r="A5295" t="n">
            <v>92216013</v>
          </cell>
          <cell r="B5295" t="n">
            <v>20</v>
          </cell>
          <cell r="C5295" t="str">
            <v xml:space="preserve">FENOFIBRATO - 200MG</v>
          </cell>
          <cell r="D5295" t="str">
            <v xml:space="preserve">LIPIDIL - 200MG</v>
          </cell>
          <cell r="E5295" t="str">
            <v>CHIESI</v>
          </cell>
          <cell r="F5295" t="n">
            <v>1</v>
          </cell>
          <cell r="G5295" t="str">
            <v>CAP</v>
          </cell>
          <cell r="H5295" t="str">
            <v>NÃO</v>
          </cell>
          <cell r="I5295" t="n">
            <v>3.658209989726581</v>
          </cell>
        </row>
        <row r="5296">
          <cell r="A5296" t="n">
            <v>92382770</v>
          </cell>
          <cell r="B5296" t="n">
            <v>20</v>
          </cell>
          <cell r="C5296" t="str">
            <v xml:space="preserve">FENTANIL - 100MCG</v>
          </cell>
          <cell r="D5296" t="str">
            <v xml:space="preserve">DUROGESIC - 100MCG</v>
          </cell>
          <cell r="E5296" t="str">
            <v>JANSSEN-CILAG</v>
          </cell>
          <cell r="F5296" t="n">
            <v>1</v>
          </cell>
          <cell r="G5296" t="str">
            <v>SACHE</v>
          </cell>
          <cell r="H5296" t="str">
            <v>NÃO</v>
          </cell>
          <cell r="I5296" t="n">
            <v>162.19028066234733</v>
          </cell>
        </row>
        <row r="5297">
          <cell r="A5297" t="n">
            <v>90277163</v>
          </cell>
          <cell r="B5297" t="n">
            <v>20</v>
          </cell>
          <cell r="C5297" t="str">
            <v xml:space="preserve">FERRIPOLIMALTOSE 10 MGML XPE FR. PLÁST. X 120 ML</v>
          </cell>
          <cell r="D5297" t="str">
            <v xml:space="preserve">NORIPURUM 10 MGML XPE FR. PLÁST. X 120 ML</v>
          </cell>
          <cell r="E5297" t="str">
            <v xml:space="preserve">NYCOMED PHARMA</v>
          </cell>
          <cell r="F5297" t="n">
            <v>120</v>
          </cell>
          <cell r="G5297" t="str">
            <v>ML</v>
          </cell>
          <cell r="H5297" t="str">
            <v>SIM</v>
          </cell>
          <cell r="I5297" t="n">
            <v>0.17279392994415957</v>
          </cell>
        </row>
        <row r="5298">
          <cell r="A5298" t="n">
            <v>90300483</v>
          </cell>
          <cell r="B5298" t="n">
            <v>20</v>
          </cell>
          <cell r="C5298" t="str">
            <v xml:space="preserve">FERRIPOLIMALTOSE 10 MGML XPE. FR. PLÁST.X 100 ML + CP MED</v>
          </cell>
          <cell r="D5298" t="str">
            <v xml:space="preserve">ULTRAFER 10 MGML XPE. FR. PLÁST.X 100 ML + CP MED</v>
          </cell>
          <cell r="E5298" t="str">
            <v>FARMOQUIMICA</v>
          </cell>
          <cell r="F5298" t="n">
            <v>100</v>
          </cell>
          <cell r="G5298" t="str">
            <v>ML</v>
          </cell>
          <cell r="H5298" t="str">
            <v>SIM</v>
          </cell>
          <cell r="I5298" t="n">
            <v>0.17272856021561608</v>
          </cell>
        </row>
        <row r="5299">
          <cell r="A5299" t="n">
            <v>90343050</v>
          </cell>
          <cell r="B5299" t="n">
            <v>20</v>
          </cell>
          <cell r="C5299" t="str">
            <v xml:space="preserve">FERRIPOLIMALTOSE 50 MGML SOL. ORAL GTS. FR. X 15 ML</v>
          </cell>
          <cell r="D5299" t="str">
            <v xml:space="preserve">NORIPURUM 50 MGML SOL. ORAL GTS. FR. X 15 ML</v>
          </cell>
          <cell r="E5299" t="str">
            <v xml:space="preserve">NYCOMED PHARMA</v>
          </cell>
          <cell r="F5299" t="n">
            <v>300</v>
          </cell>
          <cell r="G5299" t="str">
            <v>GTS</v>
          </cell>
          <cell r="H5299" t="str">
            <v>SIM</v>
          </cell>
          <cell r="I5299" t="n">
            <v>0.047125617257498073</v>
          </cell>
        </row>
        <row r="5300">
          <cell r="A5300" t="n">
            <v>92415911</v>
          </cell>
          <cell r="B5300" t="n">
            <v>20</v>
          </cell>
          <cell r="C5300" t="str">
            <v xml:space="preserve">FERRIPOLIMALTOSE+TIAMINA+RIBOFLAVINA+PIRIDOXINA+NICOTINAMIDA+CIANOCOBALAMINA+ÁCIDO ASCÓRBICO+ÁCIDO FÓLICO+PANTOTENATO DE CÁLCIO</v>
          </cell>
          <cell r="D5300" t="str">
            <v xml:space="preserve">NORIPURUM VITAMINADO CX. 30 CP REV.</v>
          </cell>
          <cell r="E5300" t="str">
            <v xml:space="preserve">NYCOMED PHARMA</v>
          </cell>
          <cell r="F5300" t="n">
            <v>1</v>
          </cell>
          <cell r="G5300" t="str">
            <v>COM</v>
          </cell>
          <cell r="H5300" t="str">
            <v>NÃO</v>
          </cell>
          <cell r="I5300" t="n">
            <v>1.9786962977784437</v>
          </cell>
        </row>
        <row r="5301">
          <cell r="A5301" t="n">
            <v>92459986</v>
          </cell>
          <cell r="B5301" t="n">
            <v>20</v>
          </cell>
          <cell r="C5301" t="str">
            <v xml:space="preserve">FERRO AMINOACIDO QUELATO + ACIDO FOLICO - 150MG  5MG</v>
          </cell>
          <cell r="D5301" t="str">
            <v xml:space="preserve">FERRINI - 150MG  5MG</v>
          </cell>
          <cell r="E5301" t="str">
            <v>ATIVUS</v>
          </cell>
          <cell r="F5301" t="n">
            <v>1</v>
          </cell>
          <cell r="G5301" t="str">
            <v>COM</v>
          </cell>
          <cell r="H5301" t="str">
            <v>NÃO</v>
          </cell>
          <cell r="I5301" t="n">
            <v>1.5146602713170914</v>
          </cell>
        </row>
        <row r="5302">
          <cell r="A5302" t="n">
            <v>92368611</v>
          </cell>
          <cell r="B5302" t="n">
            <v>20</v>
          </cell>
          <cell r="C5302" t="str">
            <v xml:space="preserve">FIBRINOSILINA + DESORRIBONUCLEASE + CLORANFENICOL - 30GRA</v>
          </cell>
          <cell r="D5302" t="str">
            <v xml:space="preserve">GINO FIBRASE - 30GRA + APLICADOR</v>
          </cell>
          <cell r="E5302" t="str">
            <v xml:space="preserve">PHARMACIA PFIZER</v>
          </cell>
          <cell r="F5302" t="n">
            <v>1</v>
          </cell>
          <cell r="G5302" t="str">
            <v>UN</v>
          </cell>
          <cell r="H5302" t="str">
            <v>NÃO</v>
          </cell>
          <cell r="I5302" t="n">
            <v>57.837606862841319</v>
          </cell>
        </row>
        <row r="5303">
          <cell r="A5303" t="n">
            <v>92422454</v>
          </cell>
          <cell r="B5303" t="n">
            <v>20</v>
          </cell>
          <cell r="C5303" t="str">
            <v xml:space="preserve">FINASTERIDA - 5MG</v>
          </cell>
          <cell r="D5303" t="str">
            <v xml:space="preserve">PROSTIDE - 5MG</v>
          </cell>
          <cell r="E5303" t="str">
            <v>LIBBS</v>
          </cell>
          <cell r="F5303" t="n">
            <v>1</v>
          </cell>
          <cell r="G5303" t="str">
            <v>COM</v>
          </cell>
          <cell r="H5303" t="str">
            <v>NÃO</v>
          </cell>
          <cell r="I5303" t="n">
            <v>6.9254370422245533</v>
          </cell>
        </row>
        <row r="5304">
          <cell r="A5304" t="n">
            <v>90127994</v>
          </cell>
          <cell r="B5304" t="n">
            <v>20</v>
          </cell>
          <cell r="C5304" t="str">
            <v xml:space="preserve">FINASTERIDA - 5MG</v>
          </cell>
          <cell r="D5304" t="str">
            <v xml:space="preserve">FINASTERIDA - 5MG</v>
          </cell>
          <cell r="E5304" t="str">
            <v>BIOSINTETICA</v>
          </cell>
          <cell r="F5304" t="n">
            <v>1</v>
          </cell>
          <cell r="G5304" t="str">
            <v>COM</v>
          </cell>
          <cell r="H5304" t="str">
            <v>NÃO</v>
          </cell>
          <cell r="I5304" t="n">
            <v>2.4341105250449107</v>
          </cell>
        </row>
        <row r="5305">
          <cell r="A5305" t="n">
            <v>92378560</v>
          </cell>
          <cell r="B5305" t="n">
            <v>20</v>
          </cell>
          <cell r="C5305" t="str">
            <v xml:space="preserve">FLUCONAZOL - 150MG</v>
          </cell>
          <cell r="D5305" t="str">
            <v xml:space="preserve">FLUCONAZOL - 150MG</v>
          </cell>
          <cell r="E5305" t="str">
            <v>MEDLEY</v>
          </cell>
          <cell r="F5305" t="n">
            <v>1</v>
          </cell>
          <cell r="G5305" t="str">
            <v>COM</v>
          </cell>
          <cell r="H5305" t="str">
            <v>NÃO</v>
          </cell>
          <cell r="I5305" t="n">
            <v>31.505422520488452</v>
          </cell>
        </row>
        <row r="5306">
          <cell r="A5306" t="n">
            <v>90172221</v>
          </cell>
          <cell r="B5306" t="n">
            <v>20</v>
          </cell>
          <cell r="C5306" t="str">
            <v xml:space="preserve">FLUCONAZOL - 150MG</v>
          </cell>
          <cell r="D5306" t="str">
            <v xml:space="preserve">ZOLTREN - 150MG</v>
          </cell>
          <cell r="E5306" t="str">
            <v xml:space="preserve">TEUTO BRAS.</v>
          </cell>
          <cell r="F5306" t="n">
            <v>1</v>
          </cell>
          <cell r="G5306" t="str">
            <v>CAP</v>
          </cell>
          <cell r="H5306" t="str">
            <v>NÃO</v>
          </cell>
          <cell r="I5306" t="n">
            <v>21.954106542017968</v>
          </cell>
        </row>
        <row r="5307">
          <cell r="A5307" t="n">
            <v>92457894</v>
          </cell>
          <cell r="B5307" t="n">
            <v>20</v>
          </cell>
          <cell r="C5307" t="str">
            <v xml:space="preserve">FLUCONAZOL 150  MG CX. 1 CAP.</v>
          </cell>
          <cell r="D5307" t="str">
            <v xml:space="preserve">FLUCONAZOL 150  MG CX. 1 CAP.</v>
          </cell>
          <cell r="E5307" t="str">
            <v xml:space="preserve">TEUTO BRAS.</v>
          </cell>
          <cell r="F5307" t="n">
            <v>1</v>
          </cell>
          <cell r="G5307" t="str">
            <v>COM</v>
          </cell>
          <cell r="H5307" t="str">
            <v>NÃO</v>
          </cell>
          <cell r="I5307" t="n">
            <v>7.7674078175974017</v>
          </cell>
        </row>
        <row r="5308">
          <cell r="A5308" t="n">
            <v>90590031</v>
          </cell>
          <cell r="B5308" t="n">
            <v>20</v>
          </cell>
          <cell r="C5308" t="str">
            <v xml:space="preserve">FLUCONAZOL 150 MG CX.  2 CAP</v>
          </cell>
          <cell r="D5308" t="str">
            <v xml:space="preserve">ZOLTEC 150 MG CX.  2 CAP</v>
          </cell>
          <cell r="E5308" t="str">
            <v xml:space="preserve">PHARMACIA PFIZER</v>
          </cell>
          <cell r="F5308" t="n">
            <v>1</v>
          </cell>
          <cell r="G5308" t="str">
            <v>CAP</v>
          </cell>
          <cell r="H5308" t="str">
            <v>NÃO</v>
          </cell>
          <cell r="I5308" t="n">
            <v>58.71366030537186</v>
          </cell>
        </row>
        <row r="5309">
          <cell r="A5309" t="n">
            <v>90149262</v>
          </cell>
          <cell r="B5309" t="n">
            <v>20</v>
          </cell>
          <cell r="C5309" t="str">
            <v xml:space="preserve">FLUCONAZOL 150 MG CX. 1 CAP.</v>
          </cell>
          <cell r="D5309" t="str">
            <v xml:space="preserve">FLUCOZIX (FLUCOLUP) 150 MG</v>
          </cell>
          <cell r="E5309" t="str">
            <v>LUPER</v>
          </cell>
          <cell r="F5309" t="n">
            <v>1</v>
          </cell>
          <cell r="G5309" t="str">
            <v>CAP</v>
          </cell>
          <cell r="H5309" t="str">
            <v>NÃO</v>
          </cell>
          <cell r="I5309" t="n">
            <v>21.420172620395221</v>
          </cell>
        </row>
        <row r="5310">
          <cell r="A5310" t="n">
            <v>90286243</v>
          </cell>
          <cell r="B5310" t="n">
            <v>20</v>
          </cell>
          <cell r="C5310" t="str">
            <v xml:space="preserve">FLUCONAZOL 2 MGML SOL. INJ. FA X 100 ML</v>
          </cell>
          <cell r="D5310" t="str">
            <v xml:space="preserve">FLUCONAZOL 2 MGML SOL. INJ. FA X 100 ML</v>
          </cell>
          <cell r="E5310" t="str">
            <v>HIPOLABOR</v>
          </cell>
          <cell r="F5310" t="n">
            <v>1</v>
          </cell>
          <cell r="G5310" t="str">
            <v>UN</v>
          </cell>
          <cell r="H5310" t="str">
            <v>NÃO</v>
          </cell>
          <cell r="I5310" t="n">
            <v>120.50705271853923</v>
          </cell>
        </row>
        <row r="5311">
          <cell r="A5311" t="n">
            <v>90301641</v>
          </cell>
          <cell r="B5311" t="n">
            <v>20</v>
          </cell>
          <cell r="C5311" t="str">
            <v xml:space="preserve">FLUCONAZOL 2 MGML SOL. INJ. FR. PLÁST. SIST. FECH. X 100 ML</v>
          </cell>
          <cell r="D5311" t="str">
            <v xml:space="preserve">FRESOLCAN 2 MGML SOL. INJ. FR. PLÁST. SIST. FECH. X 100 ML</v>
          </cell>
          <cell r="E5311" t="str">
            <v xml:space="preserve">FRESENIUS KABI AG - ALEMANHA</v>
          </cell>
          <cell r="F5311" t="n">
            <v>1</v>
          </cell>
          <cell r="G5311" t="str">
            <v>UN</v>
          </cell>
          <cell r="H5311" t="str">
            <v>NÃO</v>
          </cell>
          <cell r="I5311" t="n">
            <v>163.74943826763459</v>
          </cell>
        </row>
        <row r="5312">
          <cell r="A5312" t="n">
            <v>90202805</v>
          </cell>
          <cell r="B5312" t="n">
            <v>20</v>
          </cell>
          <cell r="C5312" t="str">
            <v xml:space="preserve">FLUDROXICORTIDA+SULFATO DE NEOMICINA</v>
          </cell>
          <cell r="D5312" t="str">
            <v xml:space="preserve">DRENISON N 0,125 MGG + 3,5 MG POMADA DERM. BISN.X 30 G</v>
          </cell>
          <cell r="E5312" t="str">
            <v xml:space="preserve">BIOLAB SANUS</v>
          </cell>
          <cell r="F5312" t="n">
            <v>30</v>
          </cell>
          <cell r="G5312" t="str">
            <v>G</v>
          </cell>
          <cell r="H5312" t="str">
            <v>SIM</v>
          </cell>
          <cell r="I5312" t="n">
            <v>0.84801269904790455</v>
          </cell>
        </row>
        <row r="5313">
          <cell r="A5313" t="n">
            <v>90216547</v>
          </cell>
          <cell r="B5313" t="n">
            <v>20</v>
          </cell>
          <cell r="C5313" t="str">
            <v xml:space="preserve">FLUNITRAZEPAM 2 MG CX. 20 CP. REV.</v>
          </cell>
          <cell r="D5313" t="str">
            <v xml:space="preserve">ROHYDORM 2 MG CX. 20 CP. REV.</v>
          </cell>
          <cell r="E5313" t="str">
            <v xml:space="preserve">SIGMA PHARMA</v>
          </cell>
          <cell r="F5313" t="n">
            <v>1</v>
          </cell>
          <cell r="G5313" t="str">
            <v>COM</v>
          </cell>
          <cell r="H5313" t="str">
            <v>NÃO</v>
          </cell>
          <cell r="I5313" t="n">
            <v>0.98862605641592927</v>
          </cell>
        </row>
        <row r="5314">
          <cell r="A5314" t="n">
            <v>92395287</v>
          </cell>
          <cell r="B5314" t="n">
            <v>20</v>
          </cell>
          <cell r="C5314" t="str">
            <v xml:space="preserve">FLUOCINOLONA ACETONIDA+SULFATO DE NEOMICINA</v>
          </cell>
          <cell r="D5314" t="str">
            <v xml:space="preserve">DERMOXIN 0,5 MGG + 10 MGG POMADA DERM. BISN.X 10 G</v>
          </cell>
          <cell r="E5314" t="str">
            <v>BUNKER</v>
          </cell>
          <cell r="F5314" t="n">
            <v>10</v>
          </cell>
          <cell r="G5314" t="str">
            <v>G</v>
          </cell>
          <cell r="H5314" t="str">
            <v>SIM</v>
          </cell>
          <cell r="I5314" t="n">
            <v>1.5546899482544918</v>
          </cell>
        </row>
        <row r="5315">
          <cell r="A5315" t="n">
            <v>92406335</v>
          </cell>
          <cell r="B5315" t="n">
            <v>20</v>
          </cell>
          <cell r="C5315" t="str">
            <v xml:space="preserve">FLUVASTATINA - 20MG</v>
          </cell>
          <cell r="D5315" t="str">
            <v xml:space="preserve">LESCOL - 20MG</v>
          </cell>
          <cell r="E5315" t="str">
            <v>NOVARTIS</v>
          </cell>
          <cell r="F5315" t="n">
            <v>1</v>
          </cell>
          <cell r="G5315" t="str">
            <v>CAP</v>
          </cell>
          <cell r="H5315" t="str">
            <v>NÃO</v>
          </cell>
          <cell r="I5315" t="n">
            <v>2.558746477758969</v>
          </cell>
        </row>
        <row r="5316">
          <cell r="A5316" t="n">
            <v>90187261</v>
          </cell>
          <cell r="B5316" t="n">
            <v>20</v>
          </cell>
          <cell r="C5316" t="str">
            <v xml:space="preserve">FLUVASTATINA 20 MG CX. 28 CAP.</v>
          </cell>
          <cell r="D5316" t="str">
            <v xml:space="preserve">LESCOL 20 MG CX. 28 CAP.</v>
          </cell>
          <cell r="E5316" t="str">
            <v>NOVARTIS</v>
          </cell>
          <cell r="F5316" t="n">
            <v>1</v>
          </cell>
          <cell r="G5316" t="str">
            <v>CAP</v>
          </cell>
          <cell r="H5316" t="str">
            <v>NÃO</v>
          </cell>
          <cell r="I5316" t="n">
            <v>2.3822812034307641</v>
          </cell>
        </row>
        <row r="5317">
          <cell r="A5317" t="n">
            <v>90305353</v>
          </cell>
          <cell r="B5317" t="n">
            <v>20</v>
          </cell>
          <cell r="C5317" t="str">
            <v xml:space="preserve">FONDAPARINUX SODICO 7,5MG SOL INJ CX. 2 SER PREENCHIDA X 0,6 ML</v>
          </cell>
          <cell r="D5317" t="str">
            <v xml:space="preserve">ARIXTRA 7,5MG SOL INJ CX. 2 SER PREENCHIDA X 0,6 ML</v>
          </cell>
          <cell r="E5317" t="str">
            <v>GLAXOSMITKLINE</v>
          </cell>
          <cell r="F5317" t="n">
            <v>1</v>
          </cell>
          <cell r="G5317" t="str">
            <v>SER</v>
          </cell>
          <cell r="H5317" t="str">
            <v>NÃO</v>
          </cell>
          <cell r="I5317" t="n">
            <v>56.647842869220796</v>
          </cell>
        </row>
        <row r="5318">
          <cell r="A5318" t="n">
            <v>90259670</v>
          </cell>
          <cell r="B5318" t="n">
            <v>20</v>
          </cell>
          <cell r="C5318" t="str">
            <v xml:space="preserve">FOSFATO DE CLINDAMICINA 300 MG (150 MGML) SOL. INJ. CX. 50 AMP. X 2 ML</v>
          </cell>
          <cell r="D5318" t="str">
            <v xml:space="preserve">FOSFATO DE CLINDAMICINA 300 MG (150 MGML) SOL. INJ. CX. 50 AMP. X 2 ML</v>
          </cell>
          <cell r="E5318" t="str">
            <v>NOVAFARMA</v>
          </cell>
          <cell r="F5318" t="n">
            <v>1</v>
          </cell>
          <cell r="G5318" t="str">
            <v>AMP</v>
          </cell>
          <cell r="H5318" t="str">
            <v>NÃO</v>
          </cell>
          <cell r="I5318" t="n">
            <v>8.5702931996937117</v>
          </cell>
        </row>
        <row r="5319">
          <cell r="A5319" t="n">
            <v>90148380</v>
          </cell>
          <cell r="B5319" t="n">
            <v>20</v>
          </cell>
          <cell r="C5319" t="str">
            <v xml:space="preserve">FOSFATO DE CLINDAMICINA 600 MG (150 MGML) SOL. INJ. CX. 100 AMP. X 4 ML</v>
          </cell>
          <cell r="D5319" t="str">
            <v xml:space="preserve">FOSFATO DE CLINDAMICINA 600 MG (150 MGML) SOL. INJ. CX. 100 AMP. X 4 ML</v>
          </cell>
          <cell r="E5319" t="str">
            <v xml:space="preserve">EMS SA</v>
          </cell>
          <cell r="F5319" t="n">
            <v>1</v>
          </cell>
          <cell r="G5319" t="str">
            <v>AMP</v>
          </cell>
          <cell r="H5319" t="str">
            <v>NÃO</v>
          </cell>
          <cell r="I5319" t="n">
            <v>4.3851469174911504</v>
          </cell>
        </row>
        <row r="5320">
          <cell r="A5320" t="n">
            <v>92374522</v>
          </cell>
          <cell r="B5320" t="n">
            <v>20</v>
          </cell>
          <cell r="C5320" t="str">
            <v xml:space="preserve">FOSFATO DE CODEINA - 30MG2ML</v>
          </cell>
          <cell r="D5320" t="str">
            <v xml:space="preserve">CODEIN - 30MG2ML</v>
          </cell>
          <cell r="E5320" t="str">
            <v>CRISTALIA</v>
          </cell>
          <cell r="F5320" t="n">
            <v>1</v>
          </cell>
          <cell r="G5320" t="str">
            <v>AMP</v>
          </cell>
          <cell r="H5320" t="str">
            <v>NÃO</v>
          </cell>
          <cell r="I5320" t="n">
            <v>8.0532596781015435</v>
          </cell>
        </row>
        <row r="5321">
          <cell r="A5321" t="n">
            <v>90166701</v>
          </cell>
          <cell r="B5321" t="n">
            <v>20</v>
          </cell>
          <cell r="C5321" t="str">
            <v xml:space="preserve">FOSFATO DE SITAGLIPTINA - 100MG</v>
          </cell>
          <cell r="D5321" t="str">
            <v xml:space="preserve">JANUVIA - 100MG</v>
          </cell>
          <cell r="E5321" t="str">
            <v xml:space="preserve">MERCK SHARP &amp; DOHME</v>
          </cell>
          <cell r="F5321" t="n">
            <v>1</v>
          </cell>
          <cell r="G5321" t="str">
            <v>COM</v>
          </cell>
          <cell r="H5321" t="str">
            <v>NÃO</v>
          </cell>
          <cell r="I5321" t="n">
            <v>6.9281840467945948</v>
          </cell>
        </row>
        <row r="5322">
          <cell r="A5322" t="n">
            <v>90137981</v>
          </cell>
          <cell r="B5322" t="n">
            <v>20</v>
          </cell>
          <cell r="C5322" t="str">
            <v xml:space="preserve">FOSFATO DISSÓDICO DE BETAMETASONA</v>
          </cell>
          <cell r="D5322" t="str">
            <v xml:space="preserve">CELESTONE  4 MGML SOL. INJ. AMP X 1 ML.</v>
          </cell>
          <cell r="E5322" t="str">
            <v xml:space="preserve">SCHERING PLOUGHMANTECORP</v>
          </cell>
          <cell r="F5322" t="n">
            <v>1</v>
          </cell>
          <cell r="G5322" t="str">
            <v>AMP</v>
          </cell>
          <cell r="H5322" t="str">
            <v>NÃO</v>
          </cell>
          <cell r="I5322" t="n">
            <v>6.3458845601380141</v>
          </cell>
        </row>
        <row r="5323">
          <cell r="A5323" t="n">
            <v>92420842</v>
          </cell>
          <cell r="B5323" t="n">
            <v>20</v>
          </cell>
          <cell r="C5323" t="str">
            <v xml:space="preserve">FOSFATO SÓDICO DE PREDNISOLONA</v>
          </cell>
          <cell r="D5323" t="str">
            <v xml:space="preserve">PRELONE 5 MG CX. 20 CP.</v>
          </cell>
          <cell r="E5323" t="str">
            <v xml:space="preserve">ACHÉ LABORATÓRIOS FARMACÊUTICO</v>
          </cell>
          <cell r="F5323" t="n">
            <v>1</v>
          </cell>
          <cell r="G5323" t="str">
            <v>COM</v>
          </cell>
          <cell r="H5323" t="str">
            <v>NÃO</v>
          </cell>
          <cell r="I5323" t="n">
            <v>0.78004800866855528</v>
          </cell>
        </row>
        <row r="5324">
          <cell r="A5324" t="n">
            <v>92469108</v>
          </cell>
          <cell r="B5324" t="n">
            <v>20</v>
          </cell>
          <cell r="C5324" t="str">
            <v xml:space="preserve">FOSFATO SODICO DE PREDNISOLONA - 100ML + DOS. SOL. ORAL</v>
          </cell>
          <cell r="D5324" t="str">
            <v xml:space="preserve">FOSFATO SODICO DE PREDNISOLONA - 100ML + DOS. SOL. ORAL</v>
          </cell>
          <cell r="E5324" t="str">
            <v>MEDLEY</v>
          </cell>
          <cell r="F5324" t="n">
            <v>100</v>
          </cell>
          <cell r="G5324" t="str">
            <v>ML</v>
          </cell>
          <cell r="H5324" t="str">
            <v>SIM</v>
          </cell>
          <cell r="I5324" t="n">
            <v>0.20679179763188976</v>
          </cell>
        </row>
        <row r="5325">
          <cell r="A5325" t="n">
            <v>91254019</v>
          </cell>
          <cell r="B5325" t="n">
            <v>20</v>
          </cell>
          <cell r="C5325" t="str">
            <v xml:space="preserve">FOSFATO SODICO DE PREDNISOLONA - 100ML SUSP. ORAL</v>
          </cell>
          <cell r="D5325" t="str">
            <v xml:space="preserve">FOSFATO SODICO DE PREDNISOLONA - 100ML</v>
          </cell>
          <cell r="E5325" t="str">
            <v>SANOFI-AVENTIS</v>
          </cell>
          <cell r="F5325" t="n">
            <v>100</v>
          </cell>
          <cell r="G5325" t="str">
            <v>ML</v>
          </cell>
          <cell r="H5325" t="str">
            <v>SIM</v>
          </cell>
          <cell r="I5325" t="n">
            <v>0.29127191441771594</v>
          </cell>
        </row>
        <row r="5326">
          <cell r="A5326" t="n">
            <v>90225287</v>
          </cell>
          <cell r="B5326" t="n">
            <v>20</v>
          </cell>
          <cell r="C5326" t="str">
            <v xml:space="preserve">FOSFATO SODICO DE PREDNISOLONA - 1MGML  120ML SOL. OR. CT.  FR. PLAS. OPC.+ CP.  DOSADOR</v>
          </cell>
          <cell r="D5326" t="str">
            <v xml:space="preserve">FOSFATO SODICO DE PREDNISOLONA - 1MGML  120ML SOL. OR. CT.  FR. PLAS. OPC.+ CP.  DOSADOR</v>
          </cell>
          <cell r="E5326" t="str">
            <v xml:space="preserve">PRATI DONADUZZI</v>
          </cell>
          <cell r="F5326" t="n">
            <v>120</v>
          </cell>
          <cell r="G5326" t="str">
            <v>ML</v>
          </cell>
          <cell r="H5326" t="str">
            <v>SIM</v>
          </cell>
          <cell r="I5326" t="n">
            <v>0.16188481020760245</v>
          </cell>
        </row>
        <row r="5327">
          <cell r="A5327" t="n">
            <v>90279107</v>
          </cell>
          <cell r="B5327" t="n">
            <v>20</v>
          </cell>
          <cell r="C5327" t="str">
            <v xml:space="preserve">FOSFATO SÓDICO DE PREDNISOLONA 1 MGML SOL. ORAL FR. VD. X 100 ML + CP. MED.</v>
          </cell>
          <cell r="D5327" t="str">
            <v xml:space="preserve">FOSFATO SÓDICO DE PREDNISOLONA 1 MGML SOL. ORAL FR. VD. X 100 ML + CP. MED.</v>
          </cell>
          <cell r="E5327" t="str">
            <v>SANOFI-AVENTIS</v>
          </cell>
          <cell r="F5327" t="n">
            <v>100</v>
          </cell>
          <cell r="G5327" t="str">
            <v>ML</v>
          </cell>
          <cell r="H5327" t="str">
            <v>SIM</v>
          </cell>
          <cell r="I5327" t="n">
            <v>0.17807329122836266</v>
          </cell>
        </row>
        <row r="5328">
          <cell r="A5328" t="n">
            <v>92397166</v>
          </cell>
          <cell r="B5328" t="n">
            <v>20</v>
          </cell>
          <cell r="C5328" t="str">
            <v xml:space="preserve">FRUTOSE + VITAMINA B2, B6 E C 10 ML</v>
          </cell>
          <cell r="D5328" t="str">
            <v xml:space="preserve">ENERGOPLEX 10 ML</v>
          </cell>
          <cell r="E5328" t="str">
            <v>LIBBS</v>
          </cell>
          <cell r="F5328" t="n">
            <v>1</v>
          </cell>
          <cell r="G5328" t="str">
            <v>UN</v>
          </cell>
          <cell r="H5328" t="str">
            <v>NÃO</v>
          </cell>
          <cell r="I5328" t="n">
            <v>2.4184065861736537</v>
          </cell>
        </row>
        <row r="5329">
          <cell r="A5329" t="n">
            <v>90304721</v>
          </cell>
          <cell r="B5329" t="n">
            <v>20</v>
          </cell>
          <cell r="C5329" t="str">
            <v xml:space="preserve">FRUTOSE 5% SOL INJ IV CX 20 BOLSA PE BLOWPACK SIST FECH X 500 ML</v>
          </cell>
          <cell r="D5329" t="str">
            <v xml:space="preserve">FRUTOSE 5% SOL INJ IV CX 20 BOLSA PE BLOWPACK SIST FECH X 500 ML</v>
          </cell>
          <cell r="E5329" t="str">
            <v xml:space="preserve">HALEX ISTAR INDÚSTRIA</v>
          </cell>
          <cell r="F5329" t="n">
            <v>1</v>
          </cell>
          <cell r="G5329" t="str">
            <v>UN</v>
          </cell>
          <cell r="H5329" t="str">
            <v>NÃO</v>
          </cell>
          <cell r="I5329" t="n">
            <v>14.570132522954715</v>
          </cell>
        </row>
        <row r="5330">
          <cell r="A5330" t="n">
            <v>92393713</v>
          </cell>
          <cell r="B5330" t="n">
            <v>20</v>
          </cell>
          <cell r="C5330" t="str">
            <v xml:space="preserve">FUMARATO + SULFATO FERROSO + VIT B12 + COMPLEXO B - 150ML SOL ORAL</v>
          </cell>
          <cell r="D5330" t="str">
            <v xml:space="preserve">ANEMIX - 150ML SOL ORAL</v>
          </cell>
          <cell r="E5330" t="str">
            <v>HEBRON</v>
          </cell>
          <cell r="F5330" t="n">
            <v>150</v>
          </cell>
          <cell r="G5330" t="str">
            <v>ML</v>
          </cell>
          <cell r="H5330" t="str">
            <v>SIM</v>
          </cell>
          <cell r="I5330" t="n">
            <v>0.10992757209880245</v>
          </cell>
        </row>
        <row r="5331">
          <cell r="A5331" t="n">
            <v>90198034</v>
          </cell>
          <cell r="B5331" t="n">
            <v>20</v>
          </cell>
          <cell r="C5331" t="str">
            <v xml:space="preserve">FUMARATO DE BENCICLANO - 200MG</v>
          </cell>
          <cell r="D5331" t="str">
            <v xml:space="preserve">FLUDILAT RETARD - 200MG</v>
          </cell>
          <cell r="E5331" t="str">
            <v>ORGANON</v>
          </cell>
          <cell r="F5331" t="n">
            <v>1</v>
          </cell>
          <cell r="G5331" t="str">
            <v>COM</v>
          </cell>
          <cell r="H5331" t="str">
            <v>NÃO</v>
          </cell>
          <cell r="I5331" t="n">
            <v>2.0101041755209588</v>
          </cell>
        </row>
        <row r="5332">
          <cell r="A5332" t="n">
            <v>90158318</v>
          </cell>
          <cell r="B5332" t="n">
            <v>20</v>
          </cell>
          <cell r="C5332" t="str">
            <v xml:space="preserve">FUMARATO DE BISOPROLOL - 10MG</v>
          </cell>
          <cell r="D5332" t="str">
            <v xml:space="preserve">CONCOR - 10MG CP. REV.</v>
          </cell>
          <cell r="E5332" t="str">
            <v xml:space="preserve">MERCK S.A.</v>
          </cell>
          <cell r="F5332" t="n">
            <v>1</v>
          </cell>
          <cell r="G5332" t="str">
            <v>COM</v>
          </cell>
          <cell r="H5332" t="str">
            <v>NÃO</v>
          </cell>
          <cell r="I5332" t="n">
            <v>3.8202336176859495</v>
          </cell>
        </row>
        <row r="5333">
          <cell r="A5333" t="n">
            <v>92393900</v>
          </cell>
          <cell r="B5333" t="n">
            <v>20</v>
          </cell>
          <cell r="C5333" t="str">
            <v xml:space="preserve">FUMARATO DE BISOPROLOL + HIDROCLOROTIAZIDA - 10MG</v>
          </cell>
          <cell r="D5333" t="str">
            <v xml:space="preserve">BICONCOR - 10MG</v>
          </cell>
          <cell r="E5333" t="str">
            <v xml:space="preserve">MERCK S.A.</v>
          </cell>
          <cell r="F5333" t="n">
            <v>1</v>
          </cell>
          <cell r="G5333" t="str">
            <v>COM</v>
          </cell>
          <cell r="H5333" t="str">
            <v>NÃO</v>
          </cell>
          <cell r="I5333" t="n">
            <v>2.8224329828341328</v>
          </cell>
        </row>
        <row r="5334">
          <cell r="A5334" t="n">
            <v>92389767</v>
          </cell>
          <cell r="B5334" t="n">
            <v>20</v>
          </cell>
          <cell r="C5334" t="str">
            <v xml:space="preserve">FUMARATO DE BISOPROLOL + HIDROCLOROTIAZIDA - 5,0MG  6,25MG</v>
          </cell>
          <cell r="D5334" t="str">
            <v xml:space="preserve">BICONCOR - 5,0MG  6,25MG</v>
          </cell>
          <cell r="E5334" t="str">
            <v xml:space="preserve">MERCK S.A.</v>
          </cell>
          <cell r="F5334" t="n">
            <v>1</v>
          </cell>
          <cell r="G5334" t="str">
            <v>COM</v>
          </cell>
          <cell r="H5334" t="str">
            <v>NÃO</v>
          </cell>
          <cell r="I5334" t="n">
            <v>2.790824364214997</v>
          </cell>
        </row>
        <row r="5335">
          <cell r="A5335" t="n">
            <v>92459919</v>
          </cell>
          <cell r="B5335" t="n">
            <v>20</v>
          </cell>
          <cell r="C5335" t="str">
            <v xml:space="preserve">FUMARATO DE CETOTIFENO - 100ML XPE</v>
          </cell>
          <cell r="D5335" t="str">
            <v xml:space="preserve">FUMARATO DE CETOTIFENO - 100ML</v>
          </cell>
          <cell r="E5335" t="str">
            <v>ATIVUS</v>
          </cell>
          <cell r="F5335" t="n">
            <v>100</v>
          </cell>
          <cell r="G5335" t="str">
            <v>ML</v>
          </cell>
          <cell r="H5335" t="str">
            <v>SIM</v>
          </cell>
          <cell r="I5335" t="n">
            <v>0.21985591442936928</v>
          </cell>
        </row>
        <row r="5336">
          <cell r="A5336" t="n">
            <v>92436820</v>
          </cell>
          <cell r="B5336" t="n">
            <v>20</v>
          </cell>
          <cell r="C5336" t="str">
            <v xml:space="preserve">FUMARATO DE CETOTIFENO - 2MG</v>
          </cell>
          <cell r="D5336" t="str">
            <v xml:space="preserve">ZADITEN - 2MG</v>
          </cell>
          <cell r="E5336" t="str">
            <v>NOVARTIS</v>
          </cell>
          <cell r="F5336" t="n">
            <v>1</v>
          </cell>
          <cell r="G5336" t="str">
            <v>COM</v>
          </cell>
          <cell r="H5336" t="str">
            <v>NÃO</v>
          </cell>
          <cell r="I5336" t="n">
            <v>5.040964377673653</v>
          </cell>
        </row>
        <row r="5337">
          <cell r="A5337" t="n">
            <v>90615026</v>
          </cell>
          <cell r="B5337" t="n">
            <v>20</v>
          </cell>
          <cell r="C5337" t="str">
            <v xml:space="preserve">FUMARATO DE CLEMASTINA - 120ML XPE</v>
          </cell>
          <cell r="D5337" t="str">
            <v xml:space="preserve">AGASTEN - 120ML XPE</v>
          </cell>
          <cell r="E5337" t="str">
            <v>NOVARTIS</v>
          </cell>
          <cell r="F5337" t="n">
            <v>120</v>
          </cell>
          <cell r="G5337" t="str">
            <v>ML</v>
          </cell>
          <cell r="H5337" t="str">
            <v>SIM</v>
          </cell>
          <cell r="I5337" t="n">
            <v>0.1029380766914528</v>
          </cell>
        </row>
        <row r="5338">
          <cell r="A5338" t="n">
            <v>92441599</v>
          </cell>
          <cell r="B5338" t="n">
            <v>20</v>
          </cell>
          <cell r="C5338" t="str">
            <v xml:space="preserve">FUMARATO DE CLEMASTINA - 1MG</v>
          </cell>
          <cell r="D5338" t="str">
            <v xml:space="preserve">AGASTEN - 1MG</v>
          </cell>
          <cell r="E5338" t="str">
            <v>NOVARTIS</v>
          </cell>
          <cell r="F5338" t="n">
            <v>1</v>
          </cell>
          <cell r="G5338" t="str">
            <v>COM</v>
          </cell>
          <cell r="H5338" t="str">
            <v>NÃO</v>
          </cell>
          <cell r="I5338" t="n">
            <v>1.294078678406835</v>
          </cell>
        </row>
        <row r="5339">
          <cell r="A5339" t="n">
            <v>92459340</v>
          </cell>
          <cell r="B5339" t="n">
            <v>20</v>
          </cell>
          <cell r="C5339" t="str">
            <v xml:space="preserve">FUMARATO DE FORMOTEROL - 12MCG</v>
          </cell>
          <cell r="D5339" t="str">
            <v xml:space="preserve">FORADIL - 12MCG SINALADOR</v>
          </cell>
          <cell r="E5339" t="str">
            <v>NOVARTIS</v>
          </cell>
          <cell r="F5339" t="n">
            <v>1</v>
          </cell>
          <cell r="G5339" t="str">
            <v>CAP</v>
          </cell>
          <cell r="H5339" t="str">
            <v>NÃO</v>
          </cell>
          <cell r="I5339" t="n">
            <v>1.7745450924520965</v>
          </cell>
        </row>
        <row r="5340">
          <cell r="A5340" t="n">
            <v>92454569</v>
          </cell>
          <cell r="B5340" t="n">
            <v>20</v>
          </cell>
          <cell r="C5340" t="str">
            <v xml:space="preserve">FUMARATO DE FORMOTEROL - 12MCG</v>
          </cell>
          <cell r="D5340" t="str">
            <v xml:space="preserve">FORMOCAPS - 12MCG</v>
          </cell>
          <cell r="E5340" t="str">
            <v>BIOSINTETICA</v>
          </cell>
          <cell r="F5340" t="n">
            <v>1</v>
          </cell>
          <cell r="G5340" t="str">
            <v>CAP</v>
          </cell>
          <cell r="H5340" t="str">
            <v>NÃO</v>
          </cell>
          <cell r="I5340" t="n">
            <v>1.3376283592710121</v>
          </cell>
        </row>
        <row r="5341">
          <cell r="A5341" t="n">
            <v>90259491</v>
          </cell>
          <cell r="B5341" t="n">
            <v>20</v>
          </cell>
          <cell r="C5341" t="str">
            <v xml:space="preserve">FUMARATO DE FORMOTEROL 12 MCG  PÓ CAP. INALANTE CX.  60  CAP + INAL.</v>
          </cell>
          <cell r="D5341" t="str">
            <v xml:space="preserve">FORMARE 12 MCG  PÓ CAP. INALANTE CX.  60  CAP + INAL.</v>
          </cell>
          <cell r="E5341" t="str">
            <v>LIBBS</v>
          </cell>
          <cell r="F5341" t="n">
            <v>1</v>
          </cell>
          <cell r="G5341" t="str">
            <v>CAP</v>
          </cell>
          <cell r="H5341" t="str">
            <v>NÃO</v>
          </cell>
          <cell r="I5341" t="n">
            <v>1.0678678432455095</v>
          </cell>
        </row>
        <row r="5342">
          <cell r="A5342" t="n">
            <v>90308522</v>
          </cell>
          <cell r="B5342" t="n">
            <v>20</v>
          </cell>
          <cell r="C5342" t="str">
            <v xml:space="preserve">FUMARATO DE QUETIAPINA 25 MG CX. 15 CP. REV.</v>
          </cell>
          <cell r="D5342" t="str">
            <v xml:space="preserve">FUMARATO DE QUETIAPINA 25 MG CX. 15 CP. REV.</v>
          </cell>
          <cell r="E5342" t="str">
            <v xml:space="preserve">ARROW FARMACEUTICA S.A.</v>
          </cell>
          <cell r="F5342" t="n">
            <v>1</v>
          </cell>
          <cell r="G5342" t="str">
            <v>COM</v>
          </cell>
          <cell r="H5342" t="str">
            <v>NÃO</v>
          </cell>
          <cell r="I5342" t="n">
            <v>2.0392955844748921</v>
          </cell>
        </row>
        <row r="5343">
          <cell r="A5343" t="n">
            <v>90304098</v>
          </cell>
          <cell r="B5343" t="n">
            <v>20</v>
          </cell>
          <cell r="C5343" t="str">
            <v xml:space="preserve">FUROATO DE FLUTICASONA 27,5 MCGDOSE SOL. SPRAY NASAL FR. X  120 DOSES</v>
          </cell>
          <cell r="D5343" t="str">
            <v xml:space="preserve">AVAMYS 27,5 MCGDOSE SOL. SPRAY NASAL FR. X  120 DOSES</v>
          </cell>
          <cell r="E5343" t="str">
            <v>GLAXOSMITKLINE</v>
          </cell>
          <cell r="F5343" t="n">
            <v>120</v>
          </cell>
          <cell r="G5343" t="str">
            <v>DOSE</v>
          </cell>
          <cell r="H5343" t="str">
            <v>SIM</v>
          </cell>
          <cell r="I5343" t="n">
            <v>0.36119059403892234</v>
          </cell>
        </row>
        <row r="5344">
          <cell r="A5344" t="n">
            <v>92371515</v>
          </cell>
          <cell r="B5344" t="n">
            <v>20</v>
          </cell>
          <cell r="C5344" t="str">
            <v xml:space="preserve">FUROSEMIDA - 40MG</v>
          </cell>
          <cell r="D5344" t="str">
            <v xml:space="preserve">FUROSEMIN - 40MG</v>
          </cell>
          <cell r="E5344" t="str">
            <v>BRASTERAPICA</v>
          </cell>
          <cell r="F5344" t="n">
            <v>1</v>
          </cell>
          <cell r="G5344" t="str">
            <v>COM</v>
          </cell>
          <cell r="H5344" t="str">
            <v>NÃO</v>
          </cell>
          <cell r="I5344" t="n">
            <v>0.25126302194011985</v>
          </cell>
        </row>
        <row r="5345">
          <cell r="A5345" t="n">
            <v>92402887</v>
          </cell>
          <cell r="B5345" t="n">
            <v>20</v>
          </cell>
          <cell r="C5345" t="str">
            <v xml:space="preserve">FUROSEMIDA - 40MG  + CLORETO DE POTASSIO - 100MG</v>
          </cell>
          <cell r="D5345" t="str">
            <v xml:space="preserve">HIDRION - 40MG  100MG</v>
          </cell>
          <cell r="E5345" t="str">
            <v>GROSS</v>
          </cell>
          <cell r="F5345" t="n">
            <v>1</v>
          </cell>
          <cell r="G5345" t="str">
            <v>COM</v>
          </cell>
          <cell r="H5345" t="str">
            <v>NÃO</v>
          </cell>
          <cell r="I5345" t="n">
            <v>0.82794283370850685</v>
          </cell>
        </row>
        <row r="5346">
          <cell r="A5346" t="n">
            <v>90273010</v>
          </cell>
          <cell r="B5346" t="n">
            <v>20</v>
          </cell>
          <cell r="C5346" t="str">
            <v xml:space="preserve">FUROSEMIDA + ESPIRONOLACTONA - 100MG</v>
          </cell>
          <cell r="D5346" t="str">
            <v xml:space="preserve">LASILACTONA - 100MG</v>
          </cell>
          <cell r="E5346" t="str">
            <v>SANOFI-AVENTIS</v>
          </cell>
          <cell r="F5346" t="n">
            <v>1</v>
          </cell>
          <cell r="G5346" t="str">
            <v>CAP</v>
          </cell>
          <cell r="H5346" t="str">
            <v>NÃO</v>
          </cell>
          <cell r="I5346" t="n">
            <v>1.6487709489130338</v>
          </cell>
        </row>
        <row r="5347">
          <cell r="A5347" t="n">
            <v>90303920</v>
          </cell>
          <cell r="B5347" t="n">
            <v>20</v>
          </cell>
          <cell r="C5347" t="str">
            <v xml:space="preserve">FUROSEMIDA 40 MG CX. 20 CP.</v>
          </cell>
          <cell r="D5347" t="str">
            <v xml:space="preserve">FLUXIL 40 MG CX. 20 CP.</v>
          </cell>
          <cell r="E5347" t="str">
            <v xml:space="preserve">TEUTO BRAS.</v>
          </cell>
          <cell r="F5347" t="n">
            <v>1</v>
          </cell>
          <cell r="G5347" t="str">
            <v>COM</v>
          </cell>
          <cell r="H5347" t="str">
            <v>NÃO</v>
          </cell>
          <cell r="I5347" t="n">
            <v>0.3454866551676648</v>
          </cell>
        </row>
        <row r="5348">
          <cell r="A5348" t="n">
            <v>90246810</v>
          </cell>
          <cell r="B5348" t="n">
            <v>20</v>
          </cell>
          <cell r="C5348" t="str">
            <v xml:space="preserve">FUROSEMIDA 40 MG CX. 20 CP.</v>
          </cell>
          <cell r="D5348" t="str">
            <v xml:space="preserve">FUROSEMIDE 40 MG CX. 20 CP.</v>
          </cell>
          <cell r="E5348" t="str">
            <v>CIFARMA</v>
          </cell>
          <cell r="F5348" t="n">
            <v>1</v>
          </cell>
          <cell r="G5348" t="str">
            <v>COM</v>
          </cell>
          <cell r="H5348" t="str">
            <v>NÃO</v>
          </cell>
          <cell r="I5348" t="n">
            <v>0.28267089968263481</v>
          </cell>
        </row>
        <row r="5349">
          <cell r="A5349" t="n">
            <v>90293045</v>
          </cell>
          <cell r="B5349" t="n">
            <v>20</v>
          </cell>
          <cell r="C5349" t="str">
            <v xml:space="preserve">FUROSEMIDA 40 MG CX. 500 CP.</v>
          </cell>
          <cell r="D5349" t="str">
            <v xml:space="preserve">FUROSEMIDA 40 MG CX. 500 CP.</v>
          </cell>
          <cell r="E5349" t="str">
            <v xml:space="preserve">PRATI DONADUZZI</v>
          </cell>
          <cell r="F5349" t="n">
            <v>1</v>
          </cell>
          <cell r="G5349" t="str">
            <v>COM</v>
          </cell>
          <cell r="H5349" t="str">
            <v>NÃO</v>
          </cell>
          <cell r="I5349" t="n">
            <v>0.2472120615753397</v>
          </cell>
        </row>
        <row r="5350">
          <cell r="A5350" t="n">
            <v>90301862</v>
          </cell>
          <cell r="B5350" t="n">
            <v>20</v>
          </cell>
          <cell r="C5350" t="str">
            <v>GABAPENTINA</v>
          </cell>
          <cell r="D5350" t="str">
            <v xml:space="preserve">GABAPENTINA 300 MG CX. 30 CAP.</v>
          </cell>
          <cell r="E5350" t="str">
            <v xml:space="preserve">ARROW FARMACEUTICA S.A.</v>
          </cell>
          <cell r="F5350" t="n">
            <v>1</v>
          </cell>
          <cell r="G5350" t="str">
            <v>CAP</v>
          </cell>
          <cell r="H5350" t="str">
            <v>NÃO</v>
          </cell>
          <cell r="I5350" t="n">
            <v>2.171801738722956</v>
          </cell>
        </row>
        <row r="5351">
          <cell r="A5351" t="n">
            <v>90168496</v>
          </cell>
          <cell r="B5351" t="n">
            <v>20</v>
          </cell>
          <cell r="C5351" t="str">
            <v xml:space="preserve">GABAPENTINA - 600MG</v>
          </cell>
          <cell r="D5351" t="str">
            <v xml:space="preserve">NEURONTIN - 600MG</v>
          </cell>
          <cell r="E5351" t="str">
            <v xml:space="preserve">PHARMACIA PFIZER</v>
          </cell>
          <cell r="F5351" t="n">
            <v>1</v>
          </cell>
          <cell r="G5351" t="str">
            <v>COM</v>
          </cell>
          <cell r="H5351" t="str">
            <v>NÃO</v>
          </cell>
          <cell r="I5351" t="n">
            <v>6.8627618905721031</v>
          </cell>
        </row>
        <row r="5352">
          <cell r="A5352" t="n">
            <v>90282140</v>
          </cell>
          <cell r="B5352" t="n">
            <v>20</v>
          </cell>
          <cell r="C5352" t="str">
            <v xml:space="preserve">GADOPENTETATO DE DIMEGLUMINA - 10ML</v>
          </cell>
          <cell r="D5352" t="str">
            <v xml:space="preserve">VIEWGAM - 469MGML SOL. INJ.FA X 10ML</v>
          </cell>
          <cell r="E5352" t="str">
            <v xml:space="preserve">ALKO DO BRASIL</v>
          </cell>
          <cell r="F5352" t="n">
            <v>10</v>
          </cell>
          <cell r="G5352" t="str">
            <v>ML</v>
          </cell>
          <cell r="H5352" t="str">
            <v>SIM</v>
          </cell>
          <cell r="I5352" t="n">
            <v>15.531452623128288</v>
          </cell>
        </row>
        <row r="5353">
          <cell r="A5353" t="n">
            <v>90282132</v>
          </cell>
          <cell r="B5353" t="n">
            <v>20</v>
          </cell>
          <cell r="C5353" t="str">
            <v xml:space="preserve">GADOPENTETATO DE DIMEGLUMINA - 15ML</v>
          </cell>
          <cell r="D5353" t="str">
            <v xml:space="preserve">VIEWGAM - 469MGML SOL. INJ.FA X 15ML</v>
          </cell>
          <cell r="E5353" t="str">
            <v xml:space="preserve">ALKO DO BRASIL</v>
          </cell>
          <cell r="F5353" t="n">
            <v>15</v>
          </cell>
          <cell r="G5353" t="str">
            <v>ML</v>
          </cell>
          <cell r="H5353" t="str">
            <v>SIM</v>
          </cell>
          <cell r="I5353" t="n">
            <v>13.306526689369189</v>
          </cell>
        </row>
        <row r="5354">
          <cell r="A5354" t="n">
            <v>90275012</v>
          </cell>
          <cell r="B5354" t="n">
            <v>20</v>
          </cell>
          <cell r="C5354" t="str">
            <v xml:space="preserve">GADOPENTETATO DE DIMEGLUMINA - 469MGML SOL. INJ. CX. 10 FA X 100 ML</v>
          </cell>
          <cell r="D5354" t="str">
            <v xml:space="preserve">MAGNEVISTAN - 469MGML SOL. INJ. CX. 10 FA X 100 ML</v>
          </cell>
          <cell r="E5354" t="str">
            <v>BAYER</v>
          </cell>
          <cell r="F5354" t="n">
            <v>100</v>
          </cell>
          <cell r="G5354" t="str">
            <v>ML</v>
          </cell>
          <cell r="H5354" t="str">
            <v>SIM</v>
          </cell>
          <cell r="I5354" t="n">
            <v>14.416212963931141</v>
          </cell>
        </row>
        <row r="5355">
          <cell r="A5355" t="n">
            <v>90274997</v>
          </cell>
          <cell r="B5355" t="n">
            <v>20</v>
          </cell>
          <cell r="C5355" t="str">
            <v xml:space="preserve">GADOPENTETATO DE DIMEGLUMINA - 469MGML SOL. INJ. CX. 10 FA X 15 ML</v>
          </cell>
          <cell r="D5355" t="str">
            <v xml:space="preserve">MAGNEVISTAN - 469MGML SOL. INJ. CX. 10 FA X 15 ML</v>
          </cell>
          <cell r="E5355" t="str">
            <v>BAYER</v>
          </cell>
          <cell r="F5355" t="n">
            <v>15</v>
          </cell>
          <cell r="G5355" t="str">
            <v>ML</v>
          </cell>
          <cell r="H5355" t="str">
            <v>SIM</v>
          </cell>
          <cell r="I5355" t="n">
            <v>15.641063185918656</v>
          </cell>
        </row>
        <row r="5356">
          <cell r="A5356" t="n">
            <v>90274989</v>
          </cell>
          <cell r="B5356" t="n">
            <v>20</v>
          </cell>
          <cell r="C5356" t="str">
            <v xml:space="preserve">GADOPENTETATO DE DIMEGLUMINA 469 MGML SOL. INJ. CX. 10 FA X 10 ML</v>
          </cell>
          <cell r="D5356" t="str">
            <v xml:space="preserve">MAGNEVISTAN 469 MGML SOL. INJ. CX. 10 FA X 10 ML</v>
          </cell>
          <cell r="E5356" t="str">
            <v>BAYER</v>
          </cell>
          <cell r="F5356" t="n">
            <v>10</v>
          </cell>
          <cell r="G5356" t="str">
            <v>ML</v>
          </cell>
          <cell r="H5356" t="str">
            <v>SIM</v>
          </cell>
          <cell r="I5356" t="n">
            <v>15.562586190662007</v>
          </cell>
        </row>
        <row r="5357">
          <cell r="A5357" t="n">
            <v>91445019</v>
          </cell>
          <cell r="B5357" t="n">
            <v>20</v>
          </cell>
          <cell r="C5357" t="str">
            <v xml:space="preserve">GADOPENTETATO DE DIMEGLUMINA 469 MGML SOL. INJ. CX. FA X 10 ML</v>
          </cell>
          <cell r="D5357" t="str">
            <v xml:space="preserve">MAGNEVISTAN 469 MGML SOL. INJ. CX. FA X 10 ML</v>
          </cell>
          <cell r="E5357" t="str">
            <v xml:space="preserve">SCHERING B.</v>
          </cell>
          <cell r="F5357" t="n">
            <v>10</v>
          </cell>
          <cell r="G5357" t="str">
            <v>ML</v>
          </cell>
          <cell r="H5357" t="str">
            <v>SIM</v>
          </cell>
          <cell r="I5357" t="n">
            <v>15.508798965868314</v>
          </cell>
        </row>
        <row r="5358">
          <cell r="A5358" t="n">
            <v>90173805</v>
          </cell>
          <cell r="B5358" t="n">
            <v>20</v>
          </cell>
          <cell r="C5358" t="str">
            <v xml:space="preserve">GADOTERATO DE MEGLUMINA 0,5 MMOLML SOL. INJ. CX. 25 FA X 15 ML</v>
          </cell>
          <cell r="D5358" t="str">
            <v xml:space="preserve">DOTAREM 0,5 MMOLML SOL. INJ. CX. 25 FA X 15 ML</v>
          </cell>
          <cell r="E5358" t="str">
            <v xml:space="preserve">GUERBET PROD. RADIOLOGICOS</v>
          </cell>
          <cell r="F5358" t="n">
            <v>15</v>
          </cell>
          <cell r="G5358" t="str">
            <v>ML</v>
          </cell>
          <cell r="H5358" t="str">
            <v>SIM</v>
          </cell>
          <cell r="I5358" t="n">
            <v>18.479115368687999</v>
          </cell>
        </row>
        <row r="5359">
          <cell r="A5359" t="n">
            <v>90274261</v>
          </cell>
          <cell r="B5359" t="n">
            <v>20</v>
          </cell>
          <cell r="C5359" t="str">
            <v xml:space="preserve">GADOVERSETAMIDA 330,9 MGML SOL. INJ. FA X 15 ML</v>
          </cell>
          <cell r="D5359" t="str">
            <v xml:space="preserve">OPTIMARK 330,9 MGML SOL. INJ. FA X 15 ML</v>
          </cell>
          <cell r="E5359" t="str">
            <v xml:space="preserve">COVIDIEN MALLINCKRODT</v>
          </cell>
          <cell r="F5359" t="n">
            <v>15</v>
          </cell>
          <cell r="G5359" t="str">
            <v>ML</v>
          </cell>
          <cell r="H5359" t="str">
            <v>SIM</v>
          </cell>
          <cell r="I5359" t="n">
            <v>20.246888923157673</v>
          </cell>
        </row>
        <row r="5360">
          <cell r="A5360" t="n">
            <v>90274270</v>
          </cell>
          <cell r="B5360" t="n">
            <v>20</v>
          </cell>
          <cell r="C5360" t="str">
            <v xml:space="preserve">GADOVERSETAMIDAR 330,9 MGML SOL. INJ. FA X 20 ML</v>
          </cell>
          <cell r="D5360" t="str">
            <v xml:space="preserve">OPTIMARK 330,9 MGML SOL. INJ. FA X 20 ML</v>
          </cell>
          <cell r="E5360" t="str">
            <v xml:space="preserve">COVIDIEN MALLINCKRODT</v>
          </cell>
          <cell r="F5360" t="n">
            <v>20</v>
          </cell>
          <cell r="G5360" t="str">
            <v>ML</v>
          </cell>
          <cell r="H5360" t="str">
            <v>SIM</v>
          </cell>
          <cell r="I5360" t="n">
            <v>20.247066552376889</v>
          </cell>
        </row>
        <row r="5361">
          <cell r="A5361" t="n">
            <v>92375588</v>
          </cell>
          <cell r="B5361" t="n">
            <v>20</v>
          </cell>
          <cell r="C5361" t="str">
            <v xml:space="preserve">GALATO DE BISMUTO MONOBASICO + OXIDO DE ZINCO - 150GRA PO</v>
          </cell>
          <cell r="D5361" t="str">
            <v xml:space="preserve">CUTISANOL - 150GRA PO</v>
          </cell>
          <cell r="E5361" t="str">
            <v>MILLET-ROUX</v>
          </cell>
          <cell r="F5361" t="n">
            <v>150</v>
          </cell>
          <cell r="G5361" t="str">
            <v>G</v>
          </cell>
          <cell r="H5361" t="str">
            <v>SIM</v>
          </cell>
          <cell r="I5361" t="n">
            <v>0.18849951836630047</v>
          </cell>
        </row>
        <row r="5362">
          <cell r="A5362" t="n">
            <v>90051688</v>
          </cell>
          <cell r="B5362" t="n">
            <v>20</v>
          </cell>
          <cell r="C5362" t="str">
            <v xml:space="preserve">GANCICLOVIR 1 MGML SOL. INJ. BOLSA X 250 ML (C CLORETO DE SÓDIO)</v>
          </cell>
          <cell r="D5362" t="str">
            <v xml:space="preserve">CYMEVIR 1 MGML SOL. INJ. BOLSA X 250 ML (C CLORETO DE SÓDIO)</v>
          </cell>
          <cell r="E5362" t="str">
            <v xml:space="preserve">HALEX ISTAR INDÚSTRIA</v>
          </cell>
          <cell r="F5362" t="n">
            <v>1</v>
          </cell>
          <cell r="G5362" t="str">
            <v>UN</v>
          </cell>
          <cell r="H5362" t="str">
            <v>NÃO</v>
          </cell>
          <cell r="I5362" t="n">
            <v>106.35841989129426</v>
          </cell>
        </row>
        <row r="5363">
          <cell r="A5363" t="n">
            <v>92438644</v>
          </cell>
          <cell r="B5363" t="n">
            <v>20</v>
          </cell>
          <cell r="C5363" t="str">
            <v xml:space="preserve">GELATINA+CLORETO DE SÓDIO+CLORETO DE POTÁSSIO+CLORETO DE CÁLCIO</v>
          </cell>
          <cell r="D5363" t="str">
            <v xml:space="preserve">POLISOCEL 3,5% GELATINA SOL. INJ. BOLSA X 500 ML + EQUIPO</v>
          </cell>
          <cell r="E5363" t="str">
            <v xml:space="preserve">HALEX ISTAR INDÚSTRIA</v>
          </cell>
          <cell r="F5363" t="n">
            <v>1</v>
          </cell>
          <cell r="G5363" t="str">
            <v>UN</v>
          </cell>
          <cell r="H5363" t="str">
            <v>NÃO</v>
          </cell>
          <cell r="I5363" t="n">
            <v>73.030793817476507</v>
          </cell>
        </row>
        <row r="5364">
          <cell r="A5364" t="n">
            <v>90278690</v>
          </cell>
          <cell r="B5364" t="n">
            <v>20</v>
          </cell>
          <cell r="C5364" t="str">
            <v xml:space="preserve">GELATINA+CLORETO DE SÓDIO+CLORETO DE POTÁSSIO+CLORETO DE CÁLCIO</v>
          </cell>
          <cell r="D5364" t="str">
            <v xml:space="preserve">HISOCEL SOL. INJ. SIST. FECH. BOLSA X 500 ML</v>
          </cell>
          <cell r="E5364" t="str">
            <v xml:space="preserve">FRESENIUS KABI AG - ALEMANHA</v>
          </cell>
          <cell r="F5364" t="n">
            <v>1</v>
          </cell>
          <cell r="G5364" t="str">
            <v>UN</v>
          </cell>
          <cell r="H5364" t="str">
            <v>NÃO</v>
          </cell>
          <cell r="I5364" t="n">
            <v>38.719548669358282</v>
          </cell>
        </row>
        <row r="5365">
          <cell r="A5365" t="n">
            <v>90939077</v>
          </cell>
          <cell r="B5365" t="n">
            <v>20</v>
          </cell>
          <cell r="C5365" t="str">
            <v xml:space="preserve">GENITURINARIO IN VIVO CINTILOGRAFIA TESTICULAR ESCROTAL</v>
          </cell>
          <cell r="D5365" t="str">
            <v xml:space="preserve">GENITURINARIO IN VIVO CINTILOGRAFIA TESTICULAR ESCROTAL</v>
          </cell>
          <cell r="E5365" t="str">
            <v>SBMN</v>
          </cell>
          <cell r="F5365" t="n">
            <v>1</v>
          </cell>
          <cell r="G5365" t="str">
            <v>UN</v>
          </cell>
          <cell r="H5365" t="str">
            <v>NÃO</v>
          </cell>
          <cell r="I5365" t="n">
            <v>177.55416309817014</v>
          </cell>
        </row>
        <row r="5366">
          <cell r="A5366" t="n">
            <v>90739019</v>
          </cell>
          <cell r="B5366" t="n">
            <v>20</v>
          </cell>
          <cell r="C5366" t="str">
            <v xml:space="preserve">GENTAMICINA ( SULFATO ) + FOSFATO DISSODICO DE BETAMETASONA COL.- 10ML</v>
          </cell>
          <cell r="D5366" t="str">
            <v xml:space="preserve">GARASONE COL.- 10ML</v>
          </cell>
          <cell r="E5366" t="str">
            <v xml:space="preserve">SCHERING PLOUGHMANTECORP</v>
          </cell>
          <cell r="F5366" t="n">
            <v>200</v>
          </cell>
          <cell r="G5366" t="str">
            <v>GTS</v>
          </cell>
          <cell r="H5366" t="str">
            <v>SIM</v>
          </cell>
          <cell r="I5366" t="n">
            <v>0.047128891263001446</v>
          </cell>
        </row>
        <row r="5367">
          <cell r="A5367" t="n">
            <v>92408648</v>
          </cell>
          <cell r="B5367" t="n">
            <v>20</v>
          </cell>
          <cell r="C5367" t="str">
            <v xml:space="preserve">GLIBENCLAMIDA - 5MG</v>
          </cell>
          <cell r="D5367" t="str">
            <v xml:space="preserve">LISAGLUCON - 5MG</v>
          </cell>
          <cell r="E5367" t="str">
            <v>FARMASA</v>
          </cell>
          <cell r="F5367" t="n">
            <v>1</v>
          </cell>
          <cell r="G5367" t="str">
            <v>COM</v>
          </cell>
          <cell r="H5367" t="str">
            <v>NÃO</v>
          </cell>
          <cell r="I5367" t="n">
            <v>0.2983748385538923</v>
          </cell>
        </row>
        <row r="5368">
          <cell r="A5368" t="n">
            <v>92369154</v>
          </cell>
          <cell r="B5368" t="n">
            <v>20</v>
          </cell>
          <cell r="C5368" t="str">
            <v xml:space="preserve">GLIBENCLAMIDA - 5MG</v>
          </cell>
          <cell r="D5368" t="str">
            <v xml:space="preserve">GLIBEXIL - 5MG</v>
          </cell>
          <cell r="E5368" t="str">
            <v>ROYTON</v>
          </cell>
          <cell r="F5368" t="n">
            <v>1</v>
          </cell>
          <cell r="G5368" t="str">
            <v>COM</v>
          </cell>
          <cell r="H5368" t="str">
            <v>NÃO</v>
          </cell>
          <cell r="I5368" t="n">
            <v>0.18324316069145261</v>
          </cell>
        </row>
        <row r="5369">
          <cell r="A5369" t="n">
            <v>92467806</v>
          </cell>
          <cell r="B5369" t="n">
            <v>20</v>
          </cell>
          <cell r="C5369" t="str">
            <v xml:space="preserve">GLIBENCLAMIDA - 5MG</v>
          </cell>
          <cell r="D5369" t="str">
            <v xml:space="preserve">GLIBENCLAMIDA - 5MG</v>
          </cell>
          <cell r="E5369" t="str">
            <v xml:space="preserve">EMS SA</v>
          </cell>
          <cell r="F5369" t="n">
            <v>1</v>
          </cell>
          <cell r="G5369" t="str">
            <v>COM</v>
          </cell>
          <cell r="H5369" t="str">
            <v>NÃO</v>
          </cell>
          <cell r="I5369" t="n">
            <v>0.27097292764995906</v>
          </cell>
        </row>
        <row r="5370">
          <cell r="A5370" t="n">
            <v>92267556</v>
          </cell>
          <cell r="B5370" t="n">
            <v>20</v>
          </cell>
          <cell r="C5370" t="str">
            <v xml:space="preserve">GLIBENCLAMIDA 5 MG CX. 30  CP.</v>
          </cell>
          <cell r="D5370" t="str">
            <v xml:space="preserve">GLIONIL 5 MG CX. 30  CP.</v>
          </cell>
          <cell r="E5370" t="str">
            <v xml:space="preserve">NEO QUIMICA</v>
          </cell>
          <cell r="F5370" t="n">
            <v>1</v>
          </cell>
          <cell r="G5370" t="str">
            <v>COM</v>
          </cell>
          <cell r="H5370" t="str">
            <v>NÃO</v>
          </cell>
          <cell r="I5370" t="n">
            <v>0.27090438977191139</v>
          </cell>
        </row>
        <row r="5371">
          <cell r="A5371" t="n">
            <v>90293312</v>
          </cell>
          <cell r="B5371" t="n">
            <v>20</v>
          </cell>
          <cell r="C5371" t="str">
            <v xml:space="preserve">GLIBENCLAMIDA 5 MG CX. 30 CP.</v>
          </cell>
          <cell r="D5371" t="str">
            <v xml:space="preserve">GLIBENCLAMIDA 5 MG CX. 30 CP.</v>
          </cell>
          <cell r="E5371" t="str">
            <v xml:space="preserve">MEPHA- RATIOPHARM</v>
          </cell>
          <cell r="F5371" t="n">
            <v>1</v>
          </cell>
          <cell r="G5371" t="str">
            <v>COM</v>
          </cell>
          <cell r="H5371" t="str">
            <v>NÃO</v>
          </cell>
          <cell r="I5371" t="n">
            <v>0.30301958664155715</v>
          </cell>
        </row>
        <row r="5372">
          <cell r="A5372" t="n">
            <v>90216849</v>
          </cell>
          <cell r="B5372" t="n">
            <v>20</v>
          </cell>
          <cell r="C5372" t="str">
            <v xml:space="preserve">GLIBENCLAMIDA 5 MG CX. 30 CP.</v>
          </cell>
          <cell r="D5372" t="str">
            <v xml:space="preserve">GLIBENDIABE 5 MG CX. 30 CP.</v>
          </cell>
          <cell r="E5372" t="str">
            <v xml:space="preserve">SIGMA PHARMA</v>
          </cell>
          <cell r="F5372" t="n">
            <v>1</v>
          </cell>
          <cell r="G5372" t="str">
            <v>COM</v>
          </cell>
          <cell r="H5372" t="str">
            <v>NÃO</v>
          </cell>
          <cell r="I5372" t="n">
            <v>0.23555908306886236</v>
          </cell>
        </row>
        <row r="5373">
          <cell r="A5373" t="n">
            <v>90234286</v>
          </cell>
          <cell r="B5373" t="n">
            <v>20</v>
          </cell>
          <cell r="C5373" t="str">
            <v xml:space="preserve">GLIBENCLAMIDA 5 MG. CX. 20 CP</v>
          </cell>
          <cell r="D5373" t="str">
            <v xml:space="preserve">BENCLAMIN 5 MG. CX. 20 CP</v>
          </cell>
          <cell r="E5373" t="str">
            <v>CAZI</v>
          </cell>
          <cell r="F5373" t="n">
            <v>1</v>
          </cell>
          <cell r="G5373" t="str">
            <v>COM</v>
          </cell>
          <cell r="H5373" t="str">
            <v>NÃO</v>
          </cell>
          <cell r="I5373" t="n">
            <v>0.33594579460099655</v>
          </cell>
        </row>
        <row r="5374">
          <cell r="A5374" t="n">
            <v>92369081</v>
          </cell>
          <cell r="B5374" t="n">
            <v>20</v>
          </cell>
          <cell r="C5374" t="str">
            <v xml:space="preserve">GLICERINA INFANTIL</v>
          </cell>
          <cell r="D5374" t="str">
            <v xml:space="preserve">GLICEL INFANTIL</v>
          </cell>
          <cell r="E5374" t="str">
            <v>BRASTERAPICA</v>
          </cell>
          <cell r="F5374" t="n">
            <v>1</v>
          </cell>
          <cell r="G5374" t="str">
            <v>SUP</v>
          </cell>
          <cell r="H5374" t="str">
            <v>NÃO</v>
          </cell>
          <cell r="I5374" t="n">
            <v>2.0101041755209588</v>
          </cell>
        </row>
        <row r="5375">
          <cell r="A5375" t="n">
            <v>92369120</v>
          </cell>
          <cell r="B5375" t="n">
            <v>20</v>
          </cell>
          <cell r="C5375" t="str">
            <v xml:space="preserve">GLICERINA INFANTIL</v>
          </cell>
          <cell r="D5375" t="str">
            <v xml:space="preserve">GLICERIN  INFANTIL</v>
          </cell>
          <cell r="E5375" t="str">
            <v xml:space="preserve">EMS SA</v>
          </cell>
          <cell r="F5375" t="n">
            <v>1</v>
          </cell>
          <cell r="G5375" t="str">
            <v>SUP</v>
          </cell>
          <cell r="H5375" t="str">
            <v>NÃO</v>
          </cell>
          <cell r="I5375" t="n">
            <v>2.0729199310059889</v>
          </cell>
        </row>
        <row r="5376">
          <cell r="A5376" t="n">
            <v>96006249</v>
          </cell>
          <cell r="B5376" t="n">
            <v>20</v>
          </cell>
          <cell r="C5376" t="str">
            <v xml:space="preserve">GLICERO FOSFATO DE SÓDIO 13,4% + CARBONATO DE CÁLCIO 3,6%</v>
          </cell>
          <cell r="D5376" t="str">
            <v xml:space="preserve">GLICERO FOSFATO DE SÓDIO 13,4% + CARBONATO DE CÁLCIO 3,6%</v>
          </cell>
          <cell r="E5376" t="str">
            <v>MANIPULADO</v>
          </cell>
          <cell r="F5376" t="n">
            <v>1</v>
          </cell>
          <cell r="G5376" t="str">
            <v>SACHE</v>
          </cell>
          <cell r="H5376" t="str">
            <v>NÃO</v>
          </cell>
          <cell r="I5376" t="n">
            <v>1.7600183309753115</v>
          </cell>
        </row>
        <row r="5377">
          <cell r="A5377" t="n">
            <v>92414729</v>
          </cell>
          <cell r="B5377" t="n">
            <v>20</v>
          </cell>
          <cell r="C5377" t="str">
            <v xml:space="preserve">GLICEROFOSFATOS DE CALCIO E SODIO - 480ML SOL.</v>
          </cell>
          <cell r="D5377" t="str">
            <v xml:space="preserve">NEUROTONICO - 480ML SOL.</v>
          </cell>
          <cell r="E5377" t="str">
            <v xml:space="preserve">EMS SA</v>
          </cell>
          <cell r="F5377" t="n">
            <v>480</v>
          </cell>
          <cell r="G5377" t="str">
            <v>ML</v>
          </cell>
          <cell r="H5377" t="str">
            <v>SIM</v>
          </cell>
          <cell r="I5377" t="n">
            <v>0.047111816613772471</v>
          </cell>
        </row>
        <row r="5378">
          <cell r="A5378" t="n">
            <v>92389740</v>
          </cell>
          <cell r="B5378" t="n">
            <v>20</v>
          </cell>
          <cell r="C5378" t="str">
            <v xml:space="preserve">GLICEROL 12% SOL. RETAL FR. X 250 ML</v>
          </cell>
          <cell r="D5378" t="str">
            <v xml:space="preserve">GLICENAX 12% SOL. RETAL FR. X 250 ML</v>
          </cell>
          <cell r="E5378" t="str">
            <v xml:space="preserve">FRESENIUS KABI UNIDADE AQUIRAZ</v>
          </cell>
          <cell r="F5378" t="n">
            <v>1</v>
          </cell>
          <cell r="G5378" t="str">
            <v>UN</v>
          </cell>
          <cell r="H5378" t="str">
            <v>NÃO</v>
          </cell>
          <cell r="I5378" t="n">
            <v>4.9153328667035945</v>
          </cell>
        </row>
        <row r="5379">
          <cell r="A5379" t="n">
            <v>92374263</v>
          </cell>
          <cell r="B5379" t="n">
            <v>20</v>
          </cell>
          <cell r="C5379" t="str">
            <v xml:space="preserve">GLICEROL 12% SOL. RETAL FR. X 250 ML</v>
          </cell>
          <cell r="D5379" t="str">
            <v xml:space="preserve">GLICERINA 12% SOL. RETAL FR. X 250 ML</v>
          </cell>
          <cell r="E5379" t="str">
            <v xml:space="preserve">HALEX ISTAR INDÚSTRIA</v>
          </cell>
          <cell r="F5379" t="n">
            <v>1</v>
          </cell>
          <cell r="G5379" t="str">
            <v>UN</v>
          </cell>
          <cell r="H5379" t="str">
            <v>NÃO</v>
          </cell>
          <cell r="I5379" t="n">
            <v>5.4180188731653729</v>
          </cell>
        </row>
        <row r="5380">
          <cell r="A5380" t="n">
            <v>92369243</v>
          </cell>
          <cell r="B5380" t="n">
            <v>20</v>
          </cell>
          <cell r="C5380" t="str">
            <v xml:space="preserve">GLICEROL 12% SOL. RETAL FR. X 500 ML</v>
          </cell>
          <cell r="D5380" t="str">
            <v xml:space="preserve">GLICENAX 12% SOL. RETAL FR. X 500 ML</v>
          </cell>
          <cell r="E5380" t="str">
            <v xml:space="preserve">FRESENIUS KABI UNIDADE AQUIRAZ</v>
          </cell>
          <cell r="F5380" t="n">
            <v>1</v>
          </cell>
          <cell r="G5380" t="str">
            <v>UN</v>
          </cell>
          <cell r="H5380" t="str">
            <v>NÃO</v>
          </cell>
          <cell r="I5380" t="n">
            <v>8.8884294011317397</v>
          </cell>
        </row>
        <row r="5381">
          <cell r="A5381" t="n">
            <v>90273877</v>
          </cell>
          <cell r="B5381" t="n">
            <v>20</v>
          </cell>
          <cell r="C5381" t="str">
            <v xml:space="preserve">GLICEROL+LECITINA DE OVO+ÓLEO DE SOJA</v>
          </cell>
          <cell r="D5381" t="str">
            <v xml:space="preserve">LIPOVENOS 20% EMULSÃO INJ. FR. X 500 ML</v>
          </cell>
          <cell r="E5381" t="str">
            <v xml:space="preserve">FRESENIUS KABI AG - ALEMANHA</v>
          </cell>
          <cell r="F5381" t="n">
            <v>1</v>
          </cell>
          <cell r="G5381" t="str">
            <v>UN</v>
          </cell>
          <cell r="H5381" t="str">
            <v>NÃO</v>
          </cell>
          <cell r="I5381" t="n">
            <v>345.17279018043149</v>
          </cell>
        </row>
        <row r="5382">
          <cell r="A5382" t="n">
            <v>90247426</v>
          </cell>
          <cell r="B5382" t="n">
            <v>20</v>
          </cell>
          <cell r="C5382" t="str">
            <v xml:space="preserve">GLICLAZIDA 80 MG CX. 60 CP.</v>
          </cell>
          <cell r="D5382" t="str">
            <v xml:space="preserve">GLICARON 80 MG CX. 60 CP.</v>
          </cell>
          <cell r="E5382" t="str">
            <v>CIFARMA</v>
          </cell>
          <cell r="F5382" t="n">
            <v>1</v>
          </cell>
          <cell r="G5382" t="str">
            <v>COM</v>
          </cell>
          <cell r="H5382" t="str">
            <v>NÃO</v>
          </cell>
          <cell r="I5382" t="n">
            <v>0.6909733103353296</v>
          </cell>
        </row>
        <row r="5383">
          <cell r="A5383" t="n">
            <v>90281586</v>
          </cell>
          <cell r="B5383" t="n">
            <v>20</v>
          </cell>
          <cell r="C5383" t="str">
            <v xml:space="preserve">GLICOSE 10% - LINHAMAX - FRASCOS - SISTEMA FECHADO 1000 ML</v>
          </cell>
          <cell r="D5383" t="str">
            <v xml:space="preserve">GLICOSE 5% - LINHAMAX - FRASCOS - SISTEMA FECHADO 1000 ML</v>
          </cell>
          <cell r="E5383" t="str">
            <v xml:space="preserve">EUROFARMA  SEGMENTA</v>
          </cell>
          <cell r="F5383" t="n">
            <v>1</v>
          </cell>
          <cell r="G5383" t="str">
            <v>FR</v>
          </cell>
          <cell r="H5383" t="str">
            <v>NÃO</v>
          </cell>
          <cell r="I5383" t="n">
            <v>9.6165442468579982</v>
          </cell>
        </row>
        <row r="5384">
          <cell r="A5384" t="n">
            <v>90120523</v>
          </cell>
          <cell r="B5384" t="n">
            <v>20</v>
          </cell>
          <cell r="C5384" t="str">
            <v xml:space="preserve">GLICOSE 10% SOL. INJ. SIST. FECH BOLSA PVC ISTARBAG X 250 ML</v>
          </cell>
          <cell r="D5384" t="str">
            <v xml:space="preserve">GLICOSE 10% SOL. INJ. SIST. FECH BOLSA PVC ISTARBAG X 250 ML</v>
          </cell>
          <cell r="E5384" t="str">
            <v xml:space="preserve">HALEX ISTAR INDÚSTRIA</v>
          </cell>
          <cell r="F5384" t="n">
            <v>1</v>
          </cell>
          <cell r="G5384" t="str">
            <v>UN</v>
          </cell>
          <cell r="H5384" t="str">
            <v>NÃO</v>
          </cell>
          <cell r="I5384" t="n">
            <v>6.1245361597904209</v>
          </cell>
        </row>
        <row r="5385">
          <cell r="A5385" t="n">
            <v>90305000</v>
          </cell>
          <cell r="B5385" t="n">
            <v>20</v>
          </cell>
          <cell r="C5385" t="str">
            <v xml:space="preserve">GLICOSE 10% SOL. INJ. SIST. FECH. BOLSA X 500 ML</v>
          </cell>
          <cell r="D5385" t="str">
            <v xml:space="preserve">GLICOSE 10% SOL. INJ. SIST. FECH. BOLSA X 500 ML</v>
          </cell>
          <cell r="E5385" t="str">
            <v>TEXON</v>
          </cell>
          <cell r="F5385" t="n">
            <v>1</v>
          </cell>
          <cell r="G5385" t="str">
            <v>UN</v>
          </cell>
          <cell r="H5385" t="str">
            <v>NÃO</v>
          </cell>
          <cell r="I5385" t="n">
            <v>7.6546281243582612</v>
          </cell>
        </row>
        <row r="5386">
          <cell r="A5386" t="n">
            <v>90286685</v>
          </cell>
          <cell r="B5386" t="n">
            <v>20</v>
          </cell>
          <cell r="C5386" t="str">
            <v xml:space="preserve">GLICOSE 10% SOL. INJ. SIST. FECH. FR. X 250ML</v>
          </cell>
          <cell r="D5386" t="str">
            <v xml:space="preserve">GLICOSE 10% SOL. INJ. SIST. FECH. FR. X 250ML</v>
          </cell>
          <cell r="E5386" t="str">
            <v>BASA</v>
          </cell>
          <cell r="F5386" t="n">
            <v>1</v>
          </cell>
          <cell r="G5386" t="str">
            <v>UN</v>
          </cell>
          <cell r="H5386" t="str">
            <v>NÃO</v>
          </cell>
          <cell r="I5386" t="n">
            <v>6.362078916954415</v>
          </cell>
        </row>
        <row r="5387">
          <cell r="A5387" t="n">
            <v>90227883</v>
          </cell>
          <cell r="B5387" t="n">
            <v>20</v>
          </cell>
          <cell r="C5387" t="str">
            <v xml:space="preserve">GLICOSE 25% SOL. INJ. AMP X 10ML</v>
          </cell>
          <cell r="D5387" t="str">
            <v xml:space="preserve">GLICOSE 25% SOL. INJ. AMP X 10ML</v>
          </cell>
          <cell r="E5387" t="str">
            <v>BEKER</v>
          </cell>
          <cell r="F5387" t="n">
            <v>1</v>
          </cell>
          <cell r="G5387" t="str">
            <v>AMP</v>
          </cell>
          <cell r="H5387" t="str">
            <v>NÃO</v>
          </cell>
          <cell r="I5387" t="n">
            <v>0.47841425777239133</v>
          </cell>
        </row>
        <row r="5388">
          <cell r="A5388" t="n">
            <v>92253105</v>
          </cell>
          <cell r="B5388" t="n">
            <v>20</v>
          </cell>
          <cell r="C5388" t="str">
            <v xml:space="preserve">GLICOSE 25% SOL. INJ. CX. 100 AMP. X 10 ML</v>
          </cell>
          <cell r="D5388" t="str">
            <v xml:space="preserve">GLICOSE 25% SOL. INJ. CX. 100 AMP. X 10 ML</v>
          </cell>
          <cell r="E5388" t="str">
            <v>HYPOFARMA</v>
          </cell>
          <cell r="F5388" t="n">
            <v>1</v>
          </cell>
          <cell r="G5388" t="str">
            <v>AMP</v>
          </cell>
          <cell r="H5388" t="str">
            <v>NÃO</v>
          </cell>
          <cell r="I5388" t="n">
            <v>0.81333956316709433</v>
          </cell>
        </row>
        <row r="5389">
          <cell r="A5389" t="n">
            <v>90299310</v>
          </cell>
          <cell r="B5389" t="n">
            <v>20</v>
          </cell>
          <cell r="C5389" t="str">
            <v xml:space="preserve">GLICOSE 25% SOL. INJ. CX. 50 AMP. PLÁST. X 20ML</v>
          </cell>
          <cell r="D5389" t="str">
            <v xml:space="preserve">SOLUÇÃO DE GLICOSE 25% SOL. INJ. CX. 50 AMP. PLÁST. X 20ML</v>
          </cell>
          <cell r="E5389" t="str">
            <v>ISOFARMA</v>
          </cell>
          <cell r="F5389" t="n">
            <v>1</v>
          </cell>
          <cell r="G5389" t="str">
            <v>AMP</v>
          </cell>
          <cell r="H5389" t="str">
            <v>NÃO</v>
          </cell>
          <cell r="I5389" t="n">
            <v>1.4290395161041924</v>
          </cell>
        </row>
        <row r="5390">
          <cell r="A5390" t="n">
            <v>90305086</v>
          </cell>
          <cell r="B5390" t="n">
            <v>20</v>
          </cell>
          <cell r="C5390" t="str">
            <v xml:space="preserve">GLICOSE 5% SOL. INJ. SIST. FECH. BOLSA X 100 ML</v>
          </cell>
          <cell r="D5390" t="str">
            <v xml:space="preserve">GLICOSE 5% SOL. INJ. SIST. FECH. BOLSA X 100 ML</v>
          </cell>
          <cell r="E5390" t="str">
            <v>TEXON</v>
          </cell>
          <cell r="F5390" t="n">
            <v>1</v>
          </cell>
          <cell r="G5390" t="str">
            <v>UN</v>
          </cell>
          <cell r="H5390" t="str">
            <v>NÃO</v>
          </cell>
          <cell r="I5390" t="n">
            <v>5.0194566920022687</v>
          </cell>
        </row>
        <row r="5391">
          <cell r="A5391" t="n">
            <v>90286499</v>
          </cell>
          <cell r="B5391" t="n">
            <v>20</v>
          </cell>
          <cell r="C5391" t="str">
            <v xml:space="preserve">GLICOSE 5% SOL. INJ. SIST. FECH. CX. 20 BOLSA X 500 ML</v>
          </cell>
          <cell r="D5391" t="str">
            <v xml:space="preserve">GLICOSE 5% SOL. INJ. SIST. FECH. CX. 20 BOLSA X 500 ML</v>
          </cell>
          <cell r="E5391" t="str">
            <v>J.P</v>
          </cell>
          <cell r="F5391" t="n">
            <v>1</v>
          </cell>
          <cell r="G5391" t="str">
            <v>UN</v>
          </cell>
          <cell r="H5391" t="str">
            <v>NÃO</v>
          </cell>
          <cell r="I5391" t="n">
            <v>6.2467044288231177</v>
          </cell>
        </row>
        <row r="5392">
          <cell r="A5392" t="n">
            <v>90286790</v>
          </cell>
          <cell r="B5392" t="n">
            <v>20</v>
          </cell>
          <cell r="C5392" t="str">
            <v xml:space="preserve">GLICOSE 5% SOL. INJ. SIST. FECH. CX. 24 FR. X 500ML</v>
          </cell>
          <cell r="D5392" t="str">
            <v xml:space="preserve">GLICOSE 5% SOL. INJ. SIST. FECH. CX. 24 FR. X 500ML</v>
          </cell>
          <cell r="E5392" t="str">
            <v>EQUIPLEX</v>
          </cell>
          <cell r="F5392" t="n">
            <v>1</v>
          </cell>
          <cell r="G5392" t="str">
            <v>UN</v>
          </cell>
          <cell r="H5392" t="str">
            <v>NÃO</v>
          </cell>
          <cell r="I5392" t="n">
            <v>6.8723594029800692</v>
          </cell>
        </row>
        <row r="5393">
          <cell r="A5393" t="n">
            <v>90286715</v>
          </cell>
          <cell r="B5393" t="n">
            <v>20</v>
          </cell>
          <cell r="C5393" t="str">
            <v xml:space="preserve">GLICOSE 5% SOL. INJ. SIST. FECH. CX. 35 BOLSA X 250ML</v>
          </cell>
          <cell r="D5393" t="str">
            <v xml:space="preserve">GLICOSE 5% SOL. INJ. SIST. FECH. CX. 35 BOLSA X 250 ML</v>
          </cell>
          <cell r="E5393" t="str">
            <v>J.P</v>
          </cell>
          <cell r="F5393" t="n">
            <v>1</v>
          </cell>
          <cell r="G5393" t="str">
            <v>UN</v>
          </cell>
          <cell r="H5393" t="str">
            <v>NÃO</v>
          </cell>
          <cell r="I5393" t="n">
            <v>4.7138719436501617</v>
          </cell>
        </row>
        <row r="5394">
          <cell r="A5394" t="n">
            <v>92374107</v>
          </cell>
          <cell r="B5394" t="n">
            <v>20</v>
          </cell>
          <cell r="C5394" t="str">
            <v xml:space="preserve">GLICOSE 5% SOL. INJ. SIST. FECH. CX. 50 AMP. MINIFLAC X 50 ML</v>
          </cell>
          <cell r="D5394" t="str">
            <v xml:space="preserve">GLICOSE 5% SOL. INJ. SIST. FECH. CX. 50 AMP. MINIFLAC X 50 ML</v>
          </cell>
          <cell r="E5394" t="str">
            <v xml:space="preserve">LABORATÓRIOS B. BRAUN SA</v>
          </cell>
          <cell r="F5394" t="n">
            <v>1</v>
          </cell>
          <cell r="G5394" t="str">
            <v>UN</v>
          </cell>
          <cell r="H5394" t="str">
            <v>NÃO</v>
          </cell>
          <cell r="I5394" t="n">
            <v>5.7363345898617508</v>
          </cell>
        </row>
        <row r="5395">
          <cell r="A5395" t="n">
            <v>90286693</v>
          </cell>
          <cell r="B5395" t="n">
            <v>20</v>
          </cell>
          <cell r="C5395" t="str">
            <v xml:space="preserve">GLICOSE 5% SOL. INJ. SIST. FECH. CX. 70 FR. X 50ML</v>
          </cell>
          <cell r="D5395" t="str">
            <v xml:space="preserve">GLICOSE 5% SOL. INJ. SIST. FECH. CX. 70 FR. X 50ML</v>
          </cell>
          <cell r="E5395" t="str">
            <v>EQUIPLEX</v>
          </cell>
          <cell r="F5395" t="n">
            <v>1</v>
          </cell>
          <cell r="G5395" t="str">
            <v>UN</v>
          </cell>
          <cell r="H5395" t="str">
            <v>NÃO</v>
          </cell>
          <cell r="I5395" t="n">
            <v>6.0261205623151115</v>
          </cell>
        </row>
        <row r="5396">
          <cell r="A5396" t="n">
            <v>90286774</v>
          </cell>
          <cell r="B5396" t="n">
            <v>20</v>
          </cell>
          <cell r="C5396" t="str">
            <v xml:space="preserve">GLICOSE 5% SOL. INJ. SIST. FECH. FR. X 50ML</v>
          </cell>
          <cell r="D5396" t="str">
            <v xml:space="preserve">GLICOSE 5% SOL. INJ. SIST. FECH. FR. X 50ML</v>
          </cell>
          <cell r="E5396" t="str">
            <v xml:space="preserve">FRESENIUS KABI UNIDADE AQUIRAZ</v>
          </cell>
          <cell r="F5396" t="n">
            <v>1</v>
          </cell>
          <cell r="G5396" t="str">
            <v>UN</v>
          </cell>
          <cell r="H5396" t="str">
            <v>NÃO</v>
          </cell>
          <cell r="I5396" t="n">
            <v>5.927398833519554</v>
          </cell>
        </row>
        <row r="5397">
          <cell r="A5397" t="n">
            <v>90227891</v>
          </cell>
          <cell r="B5397" t="n">
            <v>20</v>
          </cell>
          <cell r="C5397" t="str">
            <v xml:space="preserve">GLICOSE 50% SOL. INJ. AMP X 20ML</v>
          </cell>
          <cell r="D5397" t="str">
            <v xml:space="preserve">GLICOSE 50% SOL. INJ. AMP X 20ML</v>
          </cell>
          <cell r="E5397" t="str">
            <v>BEKER</v>
          </cell>
          <cell r="F5397" t="n">
            <v>1</v>
          </cell>
          <cell r="G5397" t="str">
            <v>AMP</v>
          </cell>
          <cell r="H5397" t="str">
            <v>NÃO</v>
          </cell>
          <cell r="I5397" t="n">
            <v>0.78141902074149583</v>
          </cell>
        </row>
        <row r="5398">
          <cell r="A5398" t="n">
            <v>90199200</v>
          </cell>
          <cell r="B5398" t="n">
            <v>20</v>
          </cell>
          <cell r="C5398" t="str">
            <v xml:space="preserve">GLICOSE 50% SOL. INJ. BOLSA PLÁST. VIAFLEX SIST. FECH. X 1000ML</v>
          </cell>
          <cell r="D5398" t="str">
            <v xml:space="preserve">SOLUÇÃO DE GLICOSE 50% SOL. INJ. BOLSA PLÁST. VIAFLEX SIST. FECH. X 1000ML</v>
          </cell>
          <cell r="E5398" t="str">
            <v xml:space="preserve">BAXTER HEALTHCARE - USA</v>
          </cell>
          <cell r="F5398" t="n">
            <v>1</v>
          </cell>
          <cell r="G5398" t="str">
            <v>UN</v>
          </cell>
          <cell r="H5398" t="str">
            <v>NÃO</v>
          </cell>
          <cell r="I5398" t="n">
            <v>24.305830896559332</v>
          </cell>
        </row>
        <row r="5399">
          <cell r="A5399" t="n">
            <v>90286669</v>
          </cell>
          <cell r="B5399" t="n">
            <v>20</v>
          </cell>
          <cell r="C5399" t="str">
            <v xml:space="preserve">GLICOSE A 5% SOL. INJ. SIST. FECH. BOLSA X 125ML</v>
          </cell>
          <cell r="D5399" t="str">
            <v xml:space="preserve">SOLUÇÃO DE GLICOSE A 5% SOL. INJ. SIST. FECH. BOLSA X 125ML</v>
          </cell>
          <cell r="E5399" t="str">
            <v>BEKER</v>
          </cell>
          <cell r="F5399" t="n">
            <v>1</v>
          </cell>
          <cell r="G5399" t="str">
            <v>UN</v>
          </cell>
          <cell r="H5399" t="str">
            <v>NÃO</v>
          </cell>
          <cell r="I5399" t="n">
            <v>6.2325921495928052</v>
          </cell>
        </row>
        <row r="5400">
          <cell r="A5400" t="n">
            <v>90306503</v>
          </cell>
          <cell r="B5400" t="n">
            <v>20</v>
          </cell>
          <cell r="C5400" t="str">
            <v xml:space="preserve">GLICOSE+CLORETO DE SÓDIO SOL. INJ. CX. 40 BOLSA SIST. FECH. X 250 ML</v>
          </cell>
          <cell r="D5400" t="str">
            <v xml:space="preserve">SOLUÇÃO GLICOFISIOLÓGICA SOL. INJ. CX. 40 BOLSA SIST. FECH. X 250 ML</v>
          </cell>
          <cell r="E5400" t="str">
            <v xml:space="preserve">LABORATORIO SANOBIOL</v>
          </cell>
          <cell r="F5400" t="n">
            <v>1</v>
          </cell>
          <cell r="G5400" t="str">
            <v>UN</v>
          </cell>
          <cell r="H5400" t="str">
            <v>NÃO</v>
          </cell>
          <cell r="I5400" t="n">
            <v>5.1753840438552912</v>
          </cell>
        </row>
        <row r="5401">
          <cell r="A5401" t="n">
            <v>90305116</v>
          </cell>
          <cell r="B5401" t="n">
            <v>20</v>
          </cell>
          <cell r="C5401" t="str">
            <v xml:space="preserve">GLICOSE+CLORETO DE SÓDIO SOL. INJ. SIST. FECH. BOLSA X 1000 ML</v>
          </cell>
          <cell r="D5401" t="str">
            <v xml:space="preserve">GLICOCLORETADA SOL. INJ. SIST. FECH. BOLSA X 1000 ML</v>
          </cell>
          <cell r="E5401" t="str">
            <v>TEXON</v>
          </cell>
          <cell r="F5401" t="n">
            <v>1</v>
          </cell>
          <cell r="G5401" t="str">
            <v>UN</v>
          </cell>
          <cell r="H5401" t="str">
            <v>NÃO</v>
          </cell>
          <cell r="I5401" t="n">
            <v>9.3106908685588863</v>
          </cell>
        </row>
        <row r="5402">
          <cell r="A5402" t="n">
            <v>90305108</v>
          </cell>
          <cell r="B5402" t="n">
            <v>20</v>
          </cell>
          <cell r="C5402" t="str">
            <v xml:space="preserve">GLICOSE+CLORETO DE SÓDIO SOL. INJ. SIST. FECH. BOLSA X 250 ML</v>
          </cell>
          <cell r="D5402" t="str">
            <v xml:space="preserve">GLICOCLORETADA SOL. INJ. SIST. FECH. BOLSA X 250 ML</v>
          </cell>
          <cell r="E5402" t="str">
            <v>TEXON</v>
          </cell>
          <cell r="F5402" t="n">
            <v>1</v>
          </cell>
          <cell r="G5402" t="str">
            <v>UN</v>
          </cell>
          <cell r="H5402" t="str">
            <v>NÃO</v>
          </cell>
          <cell r="I5402" t="n">
            <v>4.2714713729820382</v>
          </cell>
        </row>
        <row r="5403">
          <cell r="A5403" t="n">
            <v>90305094</v>
          </cell>
          <cell r="B5403" t="n">
            <v>20</v>
          </cell>
          <cell r="C5403" t="str">
            <v xml:space="preserve">GLICOSE+CLORETO DE SÓDIO SOL. INJ. SIST. FECH. BOLSA X 500 ML</v>
          </cell>
          <cell r="D5403" t="str">
            <v xml:space="preserve">GLICOCLORETADA SOL. INJ. SIST. FECH. BOLSA X 500 ML</v>
          </cell>
          <cell r="E5403" t="str">
            <v>TEXON</v>
          </cell>
          <cell r="F5403" t="n">
            <v>1</v>
          </cell>
          <cell r="G5403" t="str">
            <v>UN</v>
          </cell>
          <cell r="H5403" t="str">
            <v>NÃO</v>
          </cell>
          <cell r="I5403" t="n">
            <v>6.1140668672095835</v>
          </cell>
        </row>
        <row r="5404">
          <cell r="A5404" t="n">
            <v>90286820</v>
          </cell>
          <cell r="B5404" t="n">
            <v>20</v>
          </cell>
          <cell r="C5404" t="str">
            <v xml:space="preserve">GLICOSE+CLORETO DE SÓDIO SOL. INJ. SIST. FECH. CX. 12 FR.X 1000 ML</v>
          </cell>
          <cell r="D5404" t="str">
            <v xml:space="preserve">GLICOFISIOLÓGICO SOL. INJ. SIST. FECH. CX. 12 FR.X 1000 ML</v>
          </cell>
          <cell r="E5404" t="str">
            <v>J.P</v>
          </cell>
          <cell r="F5404" t="n">
            <v>1</v>
          </cell>
          <cell r="G5404" t="str">
            <v>UN</v>
          </cell>
          <cell r="H5404" t="str">
            <v>NÃO</v>
          </cell>
          <cell r="I5404" t="n">
            <v>5.9660360173493769</v>
          </cell>
        </row>
        <row r="5405">
          <cell r="A5405" t="n">
            <v>90286863</v>
          </cell>
          <cell r="B5405" t="n">
            <v>20</v>
          </cell>
          <cell r="C5405" t="str">
            <v xml:space="preserve">GLICOSE+CLORETO DE SÓDIO SOL. INJ. SIST. FECH. CX. 40 FR.X 250 ML</v>
          </cell>
          <cell r="D5405" t="str">
            <v xml:space="preserve">GLICOFISIOLÓGICO SOL. INJ. SIST. FECH. CX. 40 FR.X 250 ML</v>
          </cell>
          <cell r="E5405" t="str">
            <v>J.P</v>
          </cell>
          <cell r="F5405" t="n">
            <v>1</v>
          </cell>
          <cell r="G5405" t="str">
            <v>UN</v>
          </cell>
          <cell r="H5405" t="str">
            <v>NÃO</v>
          </cell>
          <cell r="I5405" t="n">
            <v>3.366058315302074</v>
          </cell>
        </row>
        <row r="5406">
          <cell r="A5406" t="n">
            <v>90285107</v>
          </cell>
          <cell r="B5406" t="n">
            <v>20</v>
          </cell>
          <cell r="C5406" t="str">
            <v xml:space="preserve">GLICOSE+CLORETO DE SÓDIO SOL. INJ. SIST. FECH. FR. X 1000ML</v>
          </cell>
          <cell r="D5406" t="str">
            <v xml:space="preserve">GLICOCLORETADO SOL. INJ. SIST. FECH. FR. X 1000ML</v>
          </cell>
          <cell r="E5406" t="str">
            <v>BASA</v>
          </cell>
          <cell r="F5406" t="n">
            <v>1</v>
          </cell>
          <cell r="G5406" t="str">
            <v>UN</v>
          </cell>
          <cell r="H5406" t="str">
            <v>NÃO</v>
          </cell>
          <cell r="I5406" t="n">
            <v>11.101804766462189</v>
          </cell>
        </row>
        <row r="5407">
          <cell r="A5407" t="n">
            <v>92435335</v>
          </cell>
          <cell r="B5407" t="n">
            <v>20</v>
          </cell>
          <cell r="C5407" t="str">
            <v xml:space="preserve">GLICOSE+CLORETO DE SÓDIO+LACTATO DE SÓDIO+CLORETO DE CÁLCIO+CLORETO DE MAGNÉSIO</v>
          </cell>
          <cell r="D5407" t="str">
            <v xml:space="preserve">DIÁLISE PERITONEAL 1,5%  SOL. DIAL. PERITONEAL BOLSA  PVC SIST. FECH. X 1000 ML</v>
          </cell>
          <cell r="E5407" t="str">
            <v xml:space="preserve">HALEX ISTAR INDÚSTRIA</v>
          </cell>
          <cell r="F5407" t="n">
            <v>1</v>
          </cell>
          <cell r="G5407" t="str">
            <v>UN</v>
          </cell>
          <cell r="H5407" t="str">
            <v>NÃO</v>
          </cell>
          <cell r="I5407" t="n">
            <v>9.5759129472734585</v>
          </cell>
        </row>
        <row r="5408">
          <cell r="A5408" t="n">
            <v>90198921</v>
          </cell>
          <cell r="B5408" t="n">
            <v>20</v>
          </cell>
          <cell r="C5408" t="str">
            <v xml:space="preserve">GLICOSE+CLORETO DE SÓDIO+LACTATO DE SÓDIO+CLORETO DE CÁLCIO+CLORETO DE MAGNÉSIO</v>
          </cell>
          <cell r="D5408" t="str">
            <v xml:space="preserve">DIANEAL PD2 SOL. DIAL. PERIT. SINGLE BAG 6 L DEXT. 2,5% B PI FLEX. 6 L  BAIXO TEOR DE CÁLCIO</v>
          </cell>
          <cell r="E5408" t="str">
            <v xml:space="preserve">BAXTER HEALTHCARE - USA</v>
          </cell>
          <cell r="F5408" t="n">
            <v>1</v>
          </cell>
          <cell r="G5408" t="str">
            <v>UN</v>
          </cell>
          <cell r="H5408" t="str">
            <v>NÃO</v>
          </cell>
          <cell r="I5408" t="n">
            <v>59.146517704317105</v>
          </cell>
        </row>
        <row r="5409">
          <cell r="A5409" t="n">
            <v>90198867</v>
          </cell>
          <cell r="B5409" t="n">
            <v>20</v>
          </cell>
          <cell r="C5409" t="str">
            <v xml:space="preserve">GLICOSE+CLORETO DE SÓDIO+LACTATO DE SÓDIO+CLORETO DE CÁLCIO+CLORETO DE MAGNÉSIO</v>
          </cell>
          <cell r="D5409" t="str">
            <v xml:space="preserve">DIANEAL PD2 SOL. DIAL. PERIT. SINGLE BAG 6 L DEXT. 2,5% B PI FLEX. 6 L</v>
          </cell>
          <cell r="E5409" t="str">
            <v xml:space="preserve">BAXTER HEALTHCARE - USA</v>
          </cell>
          <cell r="F5409" t="n">
            <v>1</v>
          </cell>
          <cell r="G5409" t="str">
            <v>UN</v>
          </cell>
          <cell r="H5409" t="str">
            <v>NÃO</v>
          </cell>
          <cell r="I5409" t="n">
            <v>59.146517704317105</v>
          </cell>
        </row>
        <row r="5410">
          <cell r="A5410" t="n">
            <v>90198840</v>
          </cell>
          <cell r="B5410" t="n">
            <v>20</v>
          </cell>
          <cell r="C5410" t="str">
            <v xml:space="preserve">GLICOSE+CLORETO DE SÓDIO+LACTATO DE SÓDIO+CLORETO DE CÁLCIO+CLORETO DE MAGNÉSIO</v>
          </cell>
          <cell r="D5410" t="str">
            <v xml:space="preserve">DIANEAL PD2 BOLSA SINGLE BAG 4,25% GLICOSE SOL. X 5000 ML</v>
          </cell>
          <cell r="E5410" t="str">
            <v xml:space="preserve">BAXTER HEALTHCARE - USA</v>
          </cell>
          <cell r="F5410" t="n">
            <v>1</v>
          </cell>
          <cell r="G5410" t="str">
            <v>UN</v>
          </cell>
          <cell r="H5410" t="str">
            <v>NÃO</v>
          </cell>
          <cell r="I5410" t="n">
            <v>67.482068749632191</v>
          </cell>
        </row>
        <row r="5411">
          <cell r="A5411" t="n">
            <v>92454720</v>
          </cell>
          <cell r="B5411" t="n">
            <v>20</v>
          </cell>
          <cell r="C5411" t="str">
            <v xml:space="preserve">GLIMEPIRIDA - 1MG</v>
          </cell>
          <cell r="D5411" t="str">
            <v xml:space="preserve">GLIMEPIRIDA - 1MG</v>
          </cell>
          <cell r="E5411" t="str">
            <v>BIOSINTETICA</v>
          </cell>
          <cell r="F5411" t="n">
            <v>1</v>
          </cell>
          <cell r="G5411" t="str">
            <v>COM</v>
          </cell>
          <cell r="H5411" t="str">
            <v>NÃO</v>
          </cell>
          <cell r="I5411" t="n">
            <v>0.63772589416942904</v>
          </cell>
        </row>
        <row r="5412">
          <cell r="A5412" t="n">
            <v>90203747</v>
          </cell>
          <cell r="B5412" t="n">
            <v>20</v>
          </cell>
          <cell r="C5412" t="str">
            <v xml:space="preserve">GLIMEPIRIDA - 2MG</v>
          </cell>
          <cell r="D5412" t="str">
            <v xml:space="preserve">BIOGLIC - 2MG</v>
          </cell>
          <cell r="E5412" t="str">
            <v xml:space="preserve">BIOLAB SANUS</v>
          </cell>
          <cell r="F5412" t="n">
            <v>1</v>
          </cell>
          <cell r="G5412" t="str">
            <v>COM</v>
          </cell>
          <cell r="H5412" t="str">
            <v>NÃO</v>
          </cell>
          <cell r="I5412" t="n">
            <v>0.98934814888922185</v>
          </cell>
        </row>
        <row r="5413">
          <cell r="A5413" t="n">
            <v>90158792</v>
          </cell>
          <cell r="B5413" t="n">
            <v>20</v>
          </cell>
          <cell r="C5413" t="str">
            <v xml:space="preserve">GLIMEPIRIDA 1 MG CX. 30 CP.</v>
          </cell>
          <cell r="D5413" t="str">
            <v xml:space="preserve">GLIMEPIRIDA 1 MG CX. 30 CP.</v>
          </cell>
          <cell r="E5413" t="str">
            <v xml:space="preserve">MERCK S.A.</v>
          </cell>
          <cell r="F5413" t="n">
            <v>1</v>
          </cell>
          <cell r="G5413" t="str">
            <v>COM</v>
          </cell>
          <cell r="H5413" t="str">
            <v>NÃO</v>
          </cell>
          <cell r="I5413" t="n">
            <v>0.72260172807806111</v>
          </cell>
        </row>
        <row r="5414">
          <cell r="A5414" t="n">
            <v>90163974</v>
          </cell>
          <cell r="B5414" t="n">
            <v>20</v>
          </cell>
          <cell r="C5414" t="str">
            <v xml:space="preserve">GLIMEPIRIDA 2 MG CX. 30 CP.</v>
          </cell>
          <cell r="D5414" t="str">
            <v xml:space="preserve">GLIMEPIBAL 2 MG CX. 30 CP.</v>
          </cell>
          <cell r="E5414" t="str">
            <v>BALDACCI</v>
          </cell>
          <cell r="F5414" t="n">
            <v>1</v>
          </cell>
          <cell r="G5414" t="str">
            <v>COM</v>
          </cell>
          <cell r="H5414" t="str">
            <v>NÃO</v>
          </cell>
          <cell r="I5414" t="n">
            <v>1.1645311769510516</v>
          </cell>
        </row>
        <row r="5415">
          <cell r="A5415" t="n">
            <v>90175492</v>
          </cell>
          <cell r="B5415" t="n">
            <v>20</v>
          </cell>
          <cell r="C5415" t="str">
            <v xml:space="preserve">GLIMEPIRIDA 4 MG CX. 30 CP.</v>
          </cell>
          <cell r="D5415" t="str">
            <v xml:space="preserve">GLIANSOR 4 MG CX. 30 CP.</v>
          </cell>
          <cell r="E5415" t="str">
            <v>LEGRAND</v>
          </cell>
          <cell r="F5415" t="n">
            <v>1</v>
          </cell>
          <cell r="G5415" t="str">
            <v>COM</v>
          </cell>
          <cell r="H5415" t="str">
            <v>NÃO</v>
          </cell>
          <cell r="I5415" t="n">
            <v>1.7859689351261911</v>
          </cell>
        </row>
        <row r="5416">
          <cell r="A5416" t="n">
            <v>90158814</v>
          </cell>
          <cell r="B5416" t="n">
            <v>20</v>
          </cell>
          <cell r="C5416" t="str">
            <v xml:space="preserve">GLIMEPIRIDA 4 MG CX. 30 CP.</v>
          </cell>
          <cell r="D5416" t="str">
            <v xml:space="preserve">GLIMEPIRIDA 4 MG CX. 30 CP.</v>
          </cell>
          <cell r="E5416" t="str">
            <v xml:space="preserve">MERCK S.A.</v>
          </cell>
          <cell r="F5416" t="n">
            <v>1</v>
          </cell>
          <cell r="G5416" t="str">
            <v>COM</v>
          </cell>
          <cell r="H5416" t="str">
            <v>NÃO</v>
          </cell>
          <cell r="I5416" t="n">
            <v>2.1364579976758189</v>
          </cell>
        </row>
        <row r="5417">
          <cell r="A5417" t="n">
            <v>90301692</v>
          </cell>
          <cell r="B5417" t="n">
            <v>20</v>
          </cell>
          <cell r="C5417" t="str">
            <v xml:space="preserve">GLIMEPIRIDA 6 MG CX. 30 CP.</v>
          </cell>
          <cell r="D5417" t="str">
            <v xml:space="preserve">AMARYL 6 MG</v>
          </cell>
          <cell r="E5417" t="str">
            <v>SANOFI-AVENTIS</v>
          </cell>
          <cell r="F5417" t="n">
            <v>1</v>
          </cell>
          <cell r="G5417" t="str">
            <v>COM</v>
          </cell>
          <cell r="H5417" t="str">
            <v>NÃO</v>
          </cell>
          <cell r="I5417" t="n">
            <v>2.8083119555681391</v>
          </cell>
        </row>
        <row r="5418">
          <cell r="A5418" t="n">
            <v>90241207</v>
          </cell>
          <cell r="B5418" t="str">
            <v>00</v>
          </cell>
          <cell r="C5418" t="str">
            <v xml:space="preserve">GLUTATIONA+ÁCIDO GLUTÂMICO+MANITOL+ÁCIDO LACTOBIÔNICO+HIDRÓXIDO DE SÓDIO+CLORETO DE CÁLCIO+CLORETO DE POTÁSSIO+CLORETO DE MAGNÉSIO+HISTIDINA</v>
          </cell>
          <cell r="D5418" t="str">
            <v xml:space="preserve">CELSIOR CX. 4 BOLSAS DE 1 LITRO</v>
          </cell>
          <cell r="E5418" t="str">
            <v xml:space="preserve">GENZYME DO BRASIL</v>
          </cell>
          <cell r="F5418" t="n">
            <v>1</v>
          </cell>
          <cell r="G5418" t="str">
            <v>UN</v>
          </cell>
          <cell r="H5418" t="str">
            <v>NÃO</v>
          </cell>
          <cell r="I5418" t="n">
            <v>2531.8554810104097</v>
          </cell>
        </row>
        <row r="5419">
          <cell r="A5419" t="n">
            <v>92397948</v>
          </cell>
          <cell r="B5419" t="n">
            <v>20</v>
          </cell>
          <cell r="C5419" t="str">
            <v xml:space="preserve">GONADOTROFINA CORIONICA HUMANA HCG - 1500 UI</v>
          </cell>
          <cell r="D5419" t="str">
            <v xml:space="preserve">CHORAGON - 1500 UI DIL.</v>
          </cell>
          <cell r="E5419" t="str">
            <v>FERRING</v>
          </cell>
          <cell r="F5419" t="n">
            <v>1</v>
          </cell>
          <cell r="G5419" t="str">
            <v>AMP</v>
          </cell>
          <cell r="H5419" t="str">
            <v>NÃO</v>
          </cell>
          <cell r="I5419" t="n">
            <v>30.873943820892233</v>
          </cell>
        </row>
        <row r="5420">
          <cell r="A5420" t="n">
            <v>92266363</v>
          </cell>
          <cell r="B5420" t="str">
            <v>00</v>
          </cell>
          <cell r="C5420" t="str">
            <v xml:space="preserve">GRANISETRONA - 1MG</v>
          </cell>
          <cell r="D5420" t="str">
            <v xml:space="preserve">KYTRIL - 1MG</v>
          </cell>
          <cell r="E5420" t="str">
            <v>ROCHE</v>
          </cell>
          <cell r="F5420" t="n">
            <v>1</v>
          </cell>
          <cell r="G5420" t="str">
            <v>COM</v>
          </cell>
          <cell r="H5420" t="str">
            <v>NÃO</v>
          </cell>
          <cell r="I5420" t="n">
            <v>52.975840941928972</v>
          </cell>
        </row>
        <row r="5421">
          <cell r="A5421" t="n">
            <v>90223462</v>
          </cell>
          <cell r="B5421" t="str">
            <v>00</v>
          </cell>
          <cell r="C5421" t="str">
            <v xml:space="preserve">GRANISETRONA 1 MGML  SOL. INJ.  AMP X 1 ML</v>
          </cell>
          <cell r="D5421" t="str">
            <v xml:space="preserve">KIDAZON 1 MGML  SOL. INJ.  AMP X 1 ML</v>
          </cell>
          <cell r="E5421" t="str">
            <v xml:space="preserve">ASPEN PHARMA</v>
          </cell>
          <cell r="F5421" t="n">
            <v>1</v>
          </cell>
          <cell r="G5421" t="str">
            <v>AMP</v>
          </cell>
          <cell r="H5421" t="str">
            <v>NÃO</v>
          </cell>
          <cell r="I5421" t="n">
            <v>89.834959528984641</v>
          </cell>
        </row>
        <row r="5422">
          <cell r="A5422" t="n">
            <v>90153030</v>
          </cell>
          <cell r="B5422" t="str">
            <v>00</v>
          </cell>
          <cell r="C5422" t="str">
            <v xml:space="preserve">GRANISETRONA 3 MG (1 MGML) SOL. INJ. AMP. X 3 ML</v>
          </cell>
          <cell r="D5422" t="str">
            <v xml:space="preserve">GRANISETRONA 3 MG (1 MGML) SOL. INJ. AMP. X 3 ML</v>
          </cell>
          <cell r="E5422" t="str">
            <v>EUROFARMA</v>
          </cell>
          <cell r="F5422" t="n">
            <v>1</v>
          </cell>
          <cell r="G5422" t="str">
            <v>AMP</v>
          </cell>
          <cell r="H5422" t="str">
            <v>NÃO</v>
          </cell>
          <cell r="I5422" t="n">
            <v>116.80997029019436</v>
          </cell>
        </row>
        <row r="5423">
          <cell r="A5423" t="n">
            <v>92453180</v>
          </cell>
          <cell r="B5423" t="str">
            <v>00</v>
          </cell>
          <cell r="C5423" t="str">
            <v xml:space="preserve">GRANISETRONA 3 MG SOL. INJ. CX. 1 AMP.X 3 ML</v>
          </cell>
          <cell r="D5423" t="str">
            <v xml:space="preserve">NEOSETRON 3 MG SOL. INJ. CX. 1 AMP.X 3 ML</v>
          </cell>
          <cell r="E5423" t="str">
            <v>QUIRAL</v>
          </cell>
          <cell r="F5423" t="n">
            <v>1</v>
          </cell>
          <cell r="G5423" t="str">
            <v>AMP</v>
          </cell>
          <cell r="H5423" t="str">
            <v>NÃO</v>
          </cell>
          <cell r="I5423" t="n">
            <v>202.01031439893558</v>
          </cell>
        </row>
        <row r="5424">
          <cell r="A5424" t="n">
            <v>92438423</v>
          </cell>
          <cell r="B5424" t="n">
            <v>20</v>
          </cell>
          <cell r="C5424" t="str">
            <v xml:space="preserve">GRISEOFULVINA - 500MG</v>
          </cell>
          <cell r="D5424" t="str">
            <v xml:space="preserve">SPOROSTATIN - 500MG</v>
          </cell>
          <cell r="E5424" t="str">
            <v xml:space="preserve">SCHERING PLOUGHMANTECORP</v>
          </cell>
          <cell r="F5424" t="n">
            <v>1</v>
          </cell>
          <cell r="G5424" t="str">
            <v>COM</v>
          </cell>
          <cell r="H5424" t="str">
            <v>NÃO</v>
          </cell>
          <cell r="I5424" t="n">
            <v>0.69985725289678391</v>
          </cell>
        </row>
        <row r="5425">
          <cell r="A5425" t="n">
            <v>92403549</v>
          </cell>
          <cell r="B5425" t="n">
            <v>20</v>
          </cell>
          <cell r="C5425" t="str">
            <v xml:space="preserve">HALOTANO - 100ML</v>
          </cell>
          <cell r="D5425" t="str">
            <v xml:space="preserve">TANOHALO - 100ML</v>
          </cell>
          <cell r="E5425" t="str">
            <v>CRISTALIA</v>
          </cell>
          <cell r="F5425" t="n">
            <v>100</v>
          </cell>
          <cell r="G5425" t="str">
            <v>ML</v>
          </cell>
          <cell r="H5425" t="str">
            <v>SIM</v>
          </cell>
          <cell r="I5425" t="n">
            <v>1.1307074588239696</v>
          </cell>
        </row>
        <row r="5426">
          <cell r="A5426" t="n">
            <v>92403557</v>
          </cell>
          <cell r="B5426" t="n">
            <v>20</v>
          </cell>
          <cell r="C5426" t="str">
            <v xml:space="preserve">HALOTANO - 250ML</v>
          </cell>
          <cell r="D5426" t="str">
            <v xml:space="preserve">TANOHALO - 250ML</v>
          </cell>
          <cell r="E5426" t="str">
            <v>CRISTALIA</v>
          </cell>
          <cell r="F5426" t="n">
            <v>250</v>
          </cell>
          <cell r="G5426" t="str">
            <v>ML</v>
          </cell>
          <cell r="H5426" t="str">
            <v>SIM</v>
          </cell>
          <cell r="I5426" t="n">
            <v>1.2249330803926337</v>
          </cell>
        </row>
        <row r="5427">
          <cell r="A5427" t="n">
            <v>90278160</v>
          </cell>
          <cell r="B5427" t="n">
            <v>20</v>
          </cell>
          <cell r="C5427" t="str">
            <v xml:space="preserve">HEMIFUMARATO DE ALISQUIRENO - 300MG</v>
          </cell>
          <cell r="D5427" t="str">
            <v xml:space="preserve">RASILEZ - 300MG</v>
          </cell>
          <cell r="E5427" t="str">
            <v>NOVARTIS</v>
          </cell>
          <cell r="F5427" t="n">
            <v>1</v>
          </cell>
          <cell r="G5427" t="str">
            <v>COM</v>
          </cell>
          <cell r="H5427" t="str">
            <v>NÃO</v>
          </cell>
          <cell r="I5427" t="n">
            <v>3.9124735206134758</v>
          </cell>
        </row>
        <row r="5428">
          <cell r="A5428" t="n">
            <v>90278151</v>
          </cell>
          <cell r="B5428" t="n">
            <v>20</v>
          </cell>
          <cell r="C5428" t="str">
            <v xml:space="preserve">HEMIFUMARATO DE ALISQUIRENO - 300MG</v>
          </cell>
          <cell r="D5428" t="str">
            <v xml:space="preserve">RASILEZ - 300MG</v>
          </cell>
          <cell r="E5428" t="str">
            <v>NOVARTIS</v>
          </cell>
          <cell r="F5428" t="n">
            <v>1</v>
          </cell>
          <cell r="G5428" t="str">
            <v>COM</v>
          </cell>
          <cell r="H5428" t="str">
            <v>NÃO</v>
          </cell>
          <cell r="I5428" t="n">
            <v>4.2204611443495645</v>
          </cell>
        </row>
        <row r="5429">
          <cell r="A5429" t="n">
            <v>90185480</v>
          </cell>
          <cell r="B5429" t="n">
            <v>20</v>
          </cell>
          <cell r="C5429" t="str">
            <v xml:space="preserve">HEPARINA SÓDICA 10.000 UIML SOL. TOP SPRAY FR. VD. NEB. X 50 ML</v>
          </cell>
          <cell r="D5429" t="str">
            <v xml:space="preserve">ALIMAX 10.000 UIML SOL. TOP SPRAY FR. VD. NEB. X 50 ML</v>
          </cell>
          <cell r="E5429" t="str">
            <v>CRISTALIA</v>
          </cell>
          <cell r="F5429" t="n">
            <v>50</v>
          </cell>
          <cell r="G5429" t="str">
            <v>ML</v>
          </cell>
          <cell r="H5429" t="str">
            <v>SIM</v>
          </cell>
          <cell r="I5429" t="n">
            <v>5.2539070042514524</v>
          </cell>
        </row>
        <row r="5430">
          <cell r="A5430" t="n">
            <v>92422578</v>
          </cell>
          <cell r="B5430" t="n">
            <v>20</v>
          </cell>
          <cell r="C5430" t="str">
            <v xml:space="preserve">HICLATO DE DOXICICLINA - 100MG</v>
          </cell>
          <cell r="D5430" t="str">
            <v xml:space="preserve">PROTECTINA - 100MG</v>
          </cell>
          <cell r="E5430" t="str">
            <v>GROSS</v>
          </cell>
          <cell r="F5430" t="n">
            <v>1</v>
          </cell>
          <cell r="G5430" t="str">
            <v>CAP</v>
          </cell>
          <cell r="H5430" t="str">
            <v>NÃO</v>
          </cell>
          <cell r="I5430" t="n">
            <v>2.6162897249932731</v>
          </cell>
        </row>
        <row r="5431">
          <cell r="A5431" t="n">
            <v>92402879</v>
          </cell>
          <cell r="B5431" t="n">
            <v>20</v>
          </cell>
          <cell r="C5431" t="str">
            <v xml:space="preserve">HIDRAPLUS NATURAL - 25ML</v>
          </cell>
          <cell r="D5431" t="str">
            <v xml:space="preserve">HIDRAPLUS NATURAL - 25ML</v>
          </cell>
          <cell r="E5431" t="str">
            <v>LUPER</v>
          </cell>
          <cell r="F5431" t="n">
            <v>1</v>
          </cell>
          <cell r="G5431" t="str">
            <v>UN</v>
          </cell>
          <cell r="H5431" t="str">
            <v>NÃO</v>
          </cell>
          <cell r="I5431" t="n">
            <v>6.1873519152754515</v>
          </cell>
        </row>
        <row r="5432">
          <cell r="A5432" t="n">
            <v>90020553</v>
          </cell>
          <cell r="B5432" t="n">
            <v>20</v>
          </cell>
          <cell r="C5432" t="str">
            <v xml:space="preserve">HIDRATO DE CLORAL 20%</v>
          </cell>
          <cell r="D5432" t="str">
            <v xml:space="preserve">HIDRATO DE CLORAL 20%</v>
          </cell>
          <cell r="E5432" t="str">
            <v>MANIPULADO</v>
          </cell>
          <cell r="F5432" t="n">
            <v>30</v>
          </cell>
          <cell r="G5432" t="str">
            <v>ML</v>
          </cell>
          <cell r="H5432" t="str">
            <v>SIM</v>
          </cell>
          <cell r="I5432" t="n">
            <v>1.7588411535808393</v>
          </cell>
        </row>
        <row r="5433">
          <cell r="A5433" t="n">
            <v>90020545</v>
          </cell>
          <cell r="B5433" t="n">
            <v>20</v>
          </cell>
          <cell r="C5433" t="str">
            <v xml:space="preserve">HIDRATO DE CLORAL 6%</v>
          </cell>
          <cell r="D5433" t="str">
            <v xml:space="preserve">HIDRATO DE CLORAL 6%</v>
          </cell>
          <cell r="E5433" t="str">
            <v>MANIPULADO</v>
          </cell>
          <cell r="F5433" t="n">
            <v>30</v>
          </cell>
          <cell r="G5433" t="str">
            <v>ML</v>
          </cell>
          <cell r="H5433" t="str">
            <v>SIM</v>
          </cell>
          <cell r="I5433" t="n">
            <v>1.1934993542155692</v>
          </cell>
        </row>
        <row r="5434">
          <cell r="A5434" t="n">
            <v>92263836</v>
          </cell>
          <cell r="B5434" t="n">
            <v>20</v>
          </cell>
          <cell r="C5434" t="str">
            <v xml:space="preserve">HIDROCLOROTIAZIDA - 50MG</v>
          </cell>
          <cell r="D5434" t="str">
            <v xml:space="preserve">DIURETIC - 50MG</v>
          </cell>
          <cell r="E5434" t="str">
            <v>ROYTON</v>
          </cell>
          <cell r="F5434" t="n">
            <v>1</v>
          </cell>
          <cell r="G5434" t="str">
            <v>COM</v>
          </cell>
          <cell r="H5434" t="str">
            <v>NÃO</v>
          </cell>
          <cell r="I5434" t="n">
            <v>0.25959447764622462</v>
          </cell>
        </row>
        <row r="5435">
          <cell r="A5435" t="n">
            <v>90147448</v>
          </cell>
          <cell r="B5435" t="n">
            <v>20</v>
          </cell>
          <cell r="C5435" t="str">
            <v xml:space="preserve">HIDROCLOROTIAZIDA - 50MG</v>
          </cell>
          <cell r="D5435" t="str">
            <v xml:space="preserve">HIDROCLOROTIAZIDA - 50MG</v>
          </cell>
          <cell r="E5435" t="str">
            <v xml:space="preserve">EMS SA</v>
          </cell>
          <cell r="F5435" t="n">
            <v>1</v>
          </cell>
          <cell r="G5435" t="str">
            <v>COM</v>
          </cell>
          <cell r="H5435" t="str">
            <v>NÃO</v>
          </cell>
          <cell r="I5435" t="n">
            <v>0.2352870324376064</v>
          </cell>
        </row>
        <row r="5436">
          <cell r="A5436" t="n">
            <v>90311442</v>
          </cell>
          <cell r="B5436" t="n">
            <v>20</v>
          </cell>
          <cell r="C5436" t="str">
            <v xml:space="preserve">HIDROCLOROTIAZIDA 25 MG CCX. 30 CP.</v>
          </cell>
          <cell r="D5436" t="str">
            <v xml:space="preserve">HIDROCLOROTIAZIDA 25 MG CCX. 30 CP.</v>
          </cell>
          <cell r="E5436" t="str">
            <v xml:space="preserve">NEO QUIMICA</v>
          </cell>
          <cell r="F5436" t="n">
            <v>1</v>
          </cell>
          <cell r="G5436" t="str">
            <v>COM</v>
          </cell>
          <cell r="H5436" t="str">
            <v>NÃO</v>
          </cell>
          <cell r="I5436" t="n">
            <v>0.16465275571813304</v>
          </cell>
        </row>
        <row r="5437">
          <cell r="A5437" t="n">
            <v>90244788</v>
          </cell>
          <cell r="B5437" t="n">
            <v>20</v>
          </cell>
          <cell r="C5437" t="str">
            <v xml:space="preserve">HIDROCLOROTIAZIDA 25 MG CX. 30 CP.</v>
          </cell>
          <cell r="D5437" t="str">
            <v xml:space="preserve">HIDROCLOROTIAZIDA 25 MG CX. 30 CP.</v>
          </cell>
          <cell r="E5437" t="str">
            <v xml:space="preserve">EUROGENUS - LEGRAND</v>
          </cell>
          <cell r="F5437" t="n">
            <v>1</v>
          </cell>
          <cell r="G5437" t="str">
            <v>COM</v>
          </cell>
          <cell r="H5437" t="str">
            <v>NÃO</v>
          </cell>
          <cell r="I5437" t="n">
            <v>0.15946158943870906</v>
          </cell>
        </row>
        <row r="5438">
          <cell r="A5438" t="n">
            <v>90286944</v>
          </cell>
          <cell r="B5438" t="n">
            <v>20</v>
          </cell>
          <cell r="C5438" t="str">
            <v xml:space="preserve">HIDROCLOROTIAZIDA 50 MG</v>
          </cell>
          <cell r="D5438" t="str">
            <v xml:space="preserve">HIDROCLOROTIAZIDA 50 MG</v>
          </cell>
          <cell r="E5438" t="str">
            <v>SANOFI-AVENTIS</v>
          </cell>
          <cell r="F5438" t="n">
            <v>1</v>
          </cell>
          <cell r="G5438" t="str">
            <v>COM</v>
          </cell>
          <cell r="H5438" t="str">
            <v>NÃO</v>
          </cell>
          <cell r="I5438" t="n">
            <v>0.27110160711278192</v>
          </cell>
        </row>
        <row r="5439">
          <cell r="A5439" t="n">
            <v>90263804</v>
          </cell>
          <cell r="B5439" t="n">
            <v>20</v>
          </cell>
          <cell r="C5439" t="str">
            <v xml:space="preserve">HIDROCLOROTIAZIDA 50 MG CX. 20 CP.</v>
          </cell>
          <cell r="D5439" t="str">
            <v xml:space="preserve">HIDRAZIN 50 MG CX. 20 CP.</v>
          </cell>
          <cell r="E5439" t="str">
            <v>MILAN</v>
          </cell>
          <cell r="F5439" t="n">
            <v>1</v>
          </cell>
          <cell r="G5439" t="str">
            <v>COM</v>
          </cell>
          <cell r="H5439" t="str">
            <v>NÃO</v>
          </cell>
          <cell r="I5439" t="n">
            <v>0.25126302194011985</v>
          </cell>
        </row>
        <row r="5440">
          <cell r="A5440" t="n">
            <v>90244796</v>
          </cell>
          <cell r="B5440" t="n">
            <v>20</v>
          </cell>
          <cell r="C5440" t="str">
            <v xml:space="preserve">HIDROCLOROTIAZIDA 50 MG CX. 20 CP.</v>
          </cell>
          <cell r="D5440" t="str">
            <v xml:space="preserve">HIDROCLOROTIAZIDA 50 MG CX. 20 CP.</v>
          </cell>
          <cell r="E5440" t="str">
            <v xml:space="preserve">EUROGENUS - LEGRAND</v>
          </cell>
          <cell r="F5440" t="n">
            <v>1</v>
          </cell>
          <cell r="G5440" t="str">
            <v>COM</v>
          </cell>
          <cell r="H5440" t="str">
            <v>NÃO</v>
          </cell>
          <cell r="I5440" t="n">
            <v>0.25513854310193446</v>
          </cell>
        </row>
        <row r="5441">
          <cell r="A5441" t="n">
            <v>90242742</v>
          </cell>
          <cell r="B5441" t="n">
            <v>20</v>
          </cell>
          <cell r="C5441" t="str">
            <v xml:space="preserve">HIDROCLOROTIAZIDA 50 MG CX. 20 CP.</v>
          </cell>
          <cell r="D5441" t="str">
            <v xml:space="preserve">HIDROFLUX 50 MG CX. 20 CP.</v>
          </cell>
          <cell r="E5441" t="str">
            <v>MEDQUIMICA</v>
          </cell>
          <cell r="F5441" t="n">
            <v>1</v>
          </cell>
          <cell r="G5441" t="str">
            <v>COM</v>
          </cell>
          <cell r="H5441" t="str">
            <v>NÃO</v>
          </cell>
          <cell r="I5441" t="n">
            <v>0.2583720822651096</v>
          </cell>
        </row>
        <row r="5442">
          <cell r="A5442" t="n">
            <v>90234340</v>
          </cell>
          <cell r="B5442" t="n">
            <v>20</v>
          </cell>
          <cell r="C5442" t="str">
            <v xml:space="preserve">HIDROCLOROTIAZIDA 50 MG. CX. 20 CP.</v>
          </cell>
          <cell r="D5442" t="str">
            <v xml:space="preserve">DIUREZIN 50 MG. CX. 20 CP.</v>
          </cell>
          <cell r="E5442" t="str">
            <v>CAZI</v>
          </cell>
          <cell r="F5442" t="n">
            <v>1</v>
          </cell>
          <cell r="G5442" t="str">
            <v>COM</v>
          </cell>
          <cell r="H5442" t="str">
            <v>NÃO</v>
          </cell>
          <cell r="I5442" t="n">
            <v>0.25508841635562279</v>
          </cell>
        </row>
        <row r="5443">
          <cell r="A5443" t="n">
            <v>92396496</v>
          </cell>
          <cell r="B5443" t="n">
            <v>20</v>
          </cell>
          <cell r="C5443" t="str">
            <v xml:space="preserve">HIDROXIDO DE ALUMINIO - 300MG</v>
          </cell>
          <cell r="D5443" t="str">
            <v xml:space="preserve">DUCTOGEL - 300MG</v>
          </cell>
          <cell r="E5443" t="str">
            <v>DUCTO</v>
          </cell>
          <cell r="F5443" t="n">
            <v>1</v>
          </cell>
          <cell r="G5443" t="str">
            <v>COM</v>
          </cell>
          <cell r="H5443" t="str">
            <v>NÃO</v>
          </cell>
          <cell r="I5443" t="n">
            <v>0.39259847178143725</v>
          </cell>
        </row>
        <row r="5444">
          <cell r="A5444" t="n">
            <v>92367500</v>
          </cell>
          <cell r="B5444" t="n">
            <v>20</v>
          </cell>
          <cell r="C5444" t="str">
            <v xml:space="preserve">HIDROXIDO DE ALUMINIO + HIDROXIDO DE MAGNESIO + DIMETICONA PLUS</v>
          </cell>
          <cell r="D5444" t="str">
            <v xml:space="preserve">ALCALONE PLUS</v>
          </cell>
          <cell r="E5444" t="str">
            <v>BUNKER</v>
          </cell>
          <cell r="F5444" t="n">
            <v>1</v>
          </cell>
          <cell r="G5444" t="str">
            <v>COM</v>
          </cell>
          <cell r="H5444" t="str">
            <v>NÃO</v>
          </cell>
          <cell r="I5444" t="n">
            <v>0.48682210500898221</v>
          </cell>
        </row>
        <row r="5445">
          <cell r="A5445" t="n">
            <v>92367518</v>
          </cell>
          <cell r="B5445" t="n">
            <v>20</v>
          </cell>
          <cell r="C5445" t="str">
            <v xml:space="preserve">HIDROXIDO DE ALUMINIO + HIDROXIDO DE MAGNESIO PLUS - 240ML</v>
          </cell>
          <cell r="D5445" t="str">
            <v xml:space="preserve">ALCALONE PLUS - 240ML</v>
          </cell>
          <cell r="E5445" t="str">
            <v>BUNKER</v>
          </cell>
          <cell r="F5445" t="n">
            <v>240</v>
          </cell>
          <cell r="G5445" t="str">
            <v>ML</v>
          </cell>
          <cell r="H5445" t="str">
            <v>SIM</v>
          </cell>
          <cell r="I5445" t="n">
            <v>0.12563151097005992</v>
          </cell>
        </row>
        <row r="5446">
          <cell r="A5446" t="n">
            <v>90569024</v>
          </cell>
          <cell r="B5446" t="n">
            <v>20</v>
          </cell>
          <cell r="C5446" t="str">
            <v xml:space="preserve">HIDROXIDO DE ALUMINIO E MAGNESIO + TRISSILICATO DE MAGNESIO + METILCELULOSE</v>
          </cell>
          <cell r="D5446" t="str">
            <v>KOLANTYL</v>
          </cell>
          <cell r="E5446" t="str">
            <v>MEDLEY</v>
          </cell>
          <cell r="F5446" t="n">
            <v>1</v>
          </cell>
          <cell r="G5446" t="str">
            <v>COM</v>
          </cell>
          <cell r="H5446" t="str">
            <v>NÃO</v>
          </cell>
          <cell r="I5446" t="n">
            <v>1.1150290970254422</v>
          </cell>
        </row>
        <row r="5447">
          <cell r="A5447" t="n">
            <v>92372287</v>
          </cell>
          <cell r="B5447" t="n">
            <v>20</v>
          </cell>
          <cell r="C5447" t="str">
            <v xml:space="preserve">HIDRÓXIDO DE ALUMÍNIO+CARBONATO DE MAGNÉSIO</v>
          </cell>
          <cell r="D5447" t="str">
            <v xml:space="preserve">GAVIZ  160 MG + 50 MG CX. 80 CP MAST. (SABOR MORANGO)</v>
          </cell>
          <cell r="E5447" t="str">
            <v xml:space="preserve">UNIAO QUIMICA</v>
          </cell>
          <cell r="F5447" t="n">
            <v>1</v>
          </cell>
          <cell r="G5447" t="str">
            <v xml:space="preserve">COM MST</v>
          </cell>
          <cell r="H5447" t="str">
            <v>NÃO</v>
          </cell>
          <cell r="I5447" t="n">
            <v>0.61245361597904213</v>
          </cell>
        </row>
        <row r="5448">
          <cell r="A5448" t="n">
            <v>90293690</v>
          </cell>
          <cell r="B5448" t="n">
            <v>20</v>
          </cell>
          <cell r="C5448" t="str">
            <v xml:space="preserve">HIDRÓXIDO DE ALUMÍNIO+HIDRÓXIDO DE MAGNÉSIO</v>
          </cell>
          <cell r="D5448" t="str">
            <v xml:space="preserve">HIDRÓXIDO DE ALUMÍNIO + HIDRÓXIDO DE MAGNÉSIO 6% + 4% SUSP. ORAL FR. X 100 ML</v>
          </cell>
          <cell r="E5448" t="str">
            <v xml:space="preserve">MARIOL INDUSTRIAL LTDA</v>
          </cell>
          <cell r="F5448" t="n">
            <v>100</v>
          </cell>
          <cell r="G5448" t="str">
            <v>ML</v>
          </cell>
          <cell r="H5448" t="str">
            <v>SIM</v>
          </cell>
          <cell r="I5448" t="n">
            <v>0.058821758109401601</v>
          </cell>
        </row>
        <row r="5449">
          <cell r="A5449" t="n">
            <v>90251539</v>
          </cell>
          <cell r="B5449" t="n">
            <v>20</v>
          </cell>
          <cell r="C5449" t="str">
            <v xml:space="preserve">HIDRÓXIDO DE ALUMÍNIO+HIDRÓXIDO DE MAGNÉSIO+CARBONATO DE CÁLCIO</v>
          </cell>
          <cell r="D5449" t="str">
            <v xml:space="preserve">GELMAX SUSP. ORAL FR. X 240 ML</v>
          </cell>
          <cell r="E5449" t="str">
            <v xml:space="preserve">EMS SA</v>
          </cell>
          <cell r="F5449" t="n">
            <v>240</v>
          </cell>
          <cell r="G5449" t="str">
            <v>ML</v>
          </cell>
          <cell r="H5449" t="str">
            <v>SIM</v>
          </cell>
          <cell r="I5449" t="n">
            <v>0.11331573375935119</v>
          </cell>
        </row>
        <row r="5450">
          <cell r="A5450" t="n">
            <v>92409474</v>
          </cell>
          <cell r="B5450" t="n">
            <v>20</v>
          </cell>
          <cell r="C5450" t="str">
            <v xml:space="preserve">HIDRÓXIDO DE ALUMÍNIO+HIDRÓXIDO DE MAGNÉSIO+DIMETICONA</v>
          </cell>
          <cell r="D5450" t="str">
            <v xml:space="preserve">MAALOX PLUS SUSP. ORAL FR. X 240 ML (CREME-LIMÃO)</v>
          </cell>
          <cell r="E5450" t="str">
            <v>SANOFI-AVENTIS</v>
          </cell>
          <cell r="F5450" t="n">
            <v>240</v>
          </cell>
          <cell r="G5450" t="str">
            <v>ML</v>
          </cell>
          <cell r="H5450" t="str">
            <v>SIM</v>
          </cell>
          <cell r="I5450" t="n">
            <v>0.078539051516481634</v>
          </cell>
        </row>
        <row r="5451">
          <cell r="A5451" t="n">
            <v>90269500</v>
          </cell>
          <cell r="B5451" t="n">
            <v>20</v>
          </cell>
          <cell r="C5451" t="str">
            <v xml:space="preserve">HIDRÓXIDO DE ALUMÍNIO+HIDRÓXIDO DE MAGNÉSIO+DIMETICONA</v>
          </cell>
          <cell r="D5451" t="str">
            <v xml:space="preserve">MYLANTA SUSP. ORAL FR. PLÁST. X 240 ML (SABOR MENTA)</v>
          </cell>
          <cell r="E5451" t="str">
            <v xml:space="preserve">JOHNSON &amp; JOHNSON</v>
          </cell>
          <cell r="F5451" t="n">
            <v>240</v>
          </cell>
          <cell r="G5451" t="str">
            <v>ML</v>
          </cell>
          <cell r="H5451" t="str">
            <v>SIM</v>
          </cell>
          <cell r="I5451" t="n">
            <v>0.096225837743428758</v>
          </cell>
        </row>
        <row r="5452">
          <cell r="A5452" t="n">
            <v>90569016</v>
          </cell>
          <cell r="B5452" t="n">
            <v>20</v>
          </cell>
          <cell r="C5452" t="str">
            <v xml:space="preserve">HIDRÓXIDO DE ALUMÍNIO+HIDRÓXIDO DE MAGNÉSIO+METILCELULOSE</v>
          </cell>
          <cell r="D5452" t="str">
            <v xml:space="preserve">KOLANTYL 40 MGML SUSP. ORAL FR.  X 200 ML</v>
          </cell>
          <cell r="E5452" t="str">
            <v>MEDLEY</v>
          </cell>
          <cell r="F5452" t="n">
            <v>200</v>
          </cell>
          <cell r="G5452" t="str">
            <v>ML</v>
          </cell>
          <cell r="H5452" t="str">
            <v>SIM</v>
          </cell>
          <cell r="I5452" t="n">
            <v>0.12562700707616115</v>
          </cell>
        </row>
        <row r="5453">
          <cell r="A5453" t="n">
            <v>90306694</v>
          </cell>
          <cell r="B5453" t="n">
            <v>20</v>
          </cell>
          <cell r="C5453" t="str">
            <v xml:space="preserve">HIDROXIETILAMIDO+CLORETO DE SÓDIO+CLORETO DE POTÁSSIO+CLORETO DE CÁLCIO+CLORETO DE MAGNÉSIO+ACETATO DE SÓDIO</v>
          </cell>
          <cell r="D5453" t="str">
            <v xml:space="preserve">ISTARHES 6% SOL. INJ. SIST. FECH. BOLSA X 500 ML</v>
          </cell>
          <cell r="E5453" t="str">
            <v xml:space="preserve">HALEX ISTAR INDÚSTRIA</v>
          </cell>
          <cell r="F5453" t="n">
            <v>1</v>
          </cell>
          <cell r="G5453" t="str">
            <v>UN</v>
          </cell>
          <cell r="H5453" t="str">
            <v>NÃO</v>
          </cell>
          <cell r="I5453" t="n">
            <v>128.97928184801594</v>
          </cell>
        </row>
        <row r="5454">
          <cell r="A5454" t="n">
            <v>90176820</v>
          </cell>
          <cell r="B5454" t="n">
            <v>20</v>
          </cell>
          <cell r="C5454" t="str">
            <v xml:space="preserve">HIDROXOCOBALAMINA 15000 MCG SOL. INJ. AMP X 2 ML</v>
          </cell>
          <cell r="D5454" t="str">
            <v xml:space="preserve">RUBRANOVA 15000 MCG SOL. INJ. AMP X 2 ML</v>
          </cell>
          <cell r="E5454" t="str">
            <v>B-MS</v>
          </cell>
          <cell r="F5454" t="n">
            <v>1</v>
          </cell>
          <cell r="G5454" t="str">
            <v>AMP</v>
          </cell>
          <cell r="H5454" t="str">
            <v>NÃO</v>
          </cell>
          <cell r="I5454" t="n">
            <v>14.494735578170669</v>
          </cell>
        </row>
        <row r="5455">
          <cell r="A5455" t="n">
            <v>90176812</v>
          </cell>
          <cell r="B5455" t="n">
            <v>20</v>
          </cell>
          <cell r="C5455" t="str">
            <v xml:space="preserve">HIDROXOCOBALAMINA 5000 MCG SOL. INJ. AMP X 2 ML</v>
          </cell>
          <cell r="D5455" t="str">
            <v xml:space="preserve">RUBRANOVA 5000 MCG SOL. INJ. AMP X 2 ML</v>
          </cell>
          <cell r="E5455" t="str">
            <v>B-MS</v>
          </cell>
          <cell r="F5455" t="n">
            <v>1</v>
          </cell>
          <cell r="G5455" t="str">
            <v>AMP</v>
          </cell>
          <cell r="H5455" t="str">
            <v>NÃO</v>
          </cell>
          <cell r="I5455" t="n">
            <v>10.914237515523958</v>
          </cell>
        </row>
        <row r="5456">
          <cell r="A5456" t="n">
            <v>92459447</v>
          </cell>
          <cell r="B5456" t="n">
            <v>20</v>
          </cell>
          <cell r="C5456" t="str">
            <v xml:space="preserve">HIPROMELOSE 0,3% - 10ML</v>
          </cell>
          <cell r="D5456" t="str">
            <v xml:space="preserve">GENTEAL 0,3% - 10ML</v>
          </cell>
          <cell r="E5456" t="str">
            <v>NOVARTIS</v>
          </cell>
          <cell r="F5456" t="n">
            <v>10</v>
          </cell>
          <cell r="G5456" t="str">
            <v>ML</v>
          </cell>
          <cell r="H5456" t="str">
            <v>SIM</v>
          </cell>
          <cell r="I5456" t="n">
            <v>3.2978271629640736</v>
          </cell>
        </row>
        <row r="5457">
          <cell r="A5457" t="n">
            <v>92370845</v>
          </cell>
          <cell r="B5457" t="n">
            <v>20</v>
          </cell>
          <cell r="C5457" t="str">
            <v xml:space="preserve">HYPERICUM PERFORATUM L</v>
          </cell>
          <cell r="D5457" t="str">
            <v>IPERISAN</v>
          </cell>
          <cell r="E5457" t="str">
            <v>MARJAN</v>
          </cell>
          <cell r="F5457" t="n">
            <v>1</v>
          </cell>
          <cell r="G5457" t="str">
            <v>COM</v>
          </cell>
          <cell r="H5457" t="str">
            <v>NÃO</v>
          </cell>
          <cell r="I5457" t="n">
            <v>2.4341105250449107</v>
          </cell>
        </row>
        <row r="5458">
          <cell r="A5458" t="n">
            <v>92370837</v>
          </cell>
          <cell r="B5458" t="n">
            <v>20</v>
          </cell>
          <cell r="C5458" t="str">
            <v xml:space="preserve">HYPERICUM PERFORATUM L</v>
          </cell>
          <cell r="D5458" t="str">
            <v>IPERISAN</v>
          </cell>
          <cell r="E5458" t="str">
            <v>MARJAN</v>
          </cell>
          <cell r="F5458" t="n">
            <v>1</v>
          </cell>
          <cell r="G5458" t="str">
            <v>COM</v>
          </cell>
          <cell r="H5458" t="str">
            <v>NÃO</v>
          </cell>
          <cell r="I5458" t="n">
            <v>2.7010774858562892</v>
          </cell>
        </row>
        <row r="5459">
          <cell r="A5459" t="n">
            <v>90176960</v>
          </cell>
          <cell r="B5459" t="n">
            <v>20</v>
          </cell>
          <cell r="C5459" t="str">
            <v xml:space="preserve">IBUPROFENO - 200MG</v>
          </cell>
          <cell r="D5459" t="str">
            <v xml:space="preserve">ADVIL - 200MG</v>
          </cell>
          <cell r="E5459" t="str">
            <v xml:space="preserve">WYETH INDÚSTRIA FARMACÊUTICA</v>
          </cell>
          <cell r="F5459" t="n">
            <v>1</v>
          </cell>
          <cell r="G5459" t="str">
            <v>COM</v>
          </cell>
          <cell r="H5459" t="str">
            <v>NÃO</v>
          </cell>
          <cell r="I5459" t="n">
            <v>0.69278959551072994</v>
          </cell>
        </row>
        <row r="5460">
          <cell r="A5460" t="n">
            <v>90148134</v>
          </cell>
          <cell r="B5460" t="n">
            <v>20</v>
          </cell>
          <cell r="C5460" t="str">
            <v xml:space="preserve">IBUPROFENO - 200MG</v>
          </cell>
          <cell r="D5460" t="str">
            <v xml:space="preserve">IBUPROFENO - 200MG</v>
          </cell>
          <cell r="E5460" t="str">
            <v xml:space="preserve">EMS SA</v>
          </cell>
          <cell r="F5460" t="n">
            <v>1</v>
          </cell>
          <cell r="G5460" t="str">
            <v>COM</v>
          </cell>
          <cell r="H5460" t="str">
            <v>NÃO</v>
          </cell>
          <cell r="I5460" t="n">
            <v>0.61512393997921488</v>
          </cell>
        </row>
        <row r="5461">
          <cell r="A5461" t="n">
            <v>92461298</v>
          </cell>
          <cell r="B5461" t="n">
            <v>20</v>
          </cell>
          <cell r="C5461" t="str">
            <v xml:space="preserve">IBUPROFENO - 300MG</v>
          </cell>
          <cell r="D5461" t="str">
            <v xml:space="preserve">LOMBALGINA - 300MG</v>
          </cell>
          <cell r="E5461" t="str">
            <v xml:space="preserve">NEO QUIMICA</v>
          </cell>
          <cell r="F5461" t="n">
            <v>1</v>
          </cell>
          <cell r="G5461" t="str">
            <v>COM</v>
          </cell>
          <cell r="H5461" t="str">
            <v>NÃO</v>
          </cell>
          <cell r="I5461" t="n">
            <v>0.59674967710778459</v>
          </cell>
        </row>
        <row r="5462">
          <cell r="A5462" t="n">
            <v>90290119</v>
          </cell>
          <cell r="B5462" t="n">
            <v>20</v>
          </cell>
          <cell r="C5462" t="str">
            <v xml:space="preserve">IBUPROFENO - 400MG</v>
          </cell>
          <cell r="D5462" t="str">
            <v xml:space="preserve">DALSY - 400MG</v>
          </cell>
          <cell r="E5462" t="str">
            <v>ABBOTT</v>
          </cell>
          <cell r="F5462" t="n">
            <v>1</v>
          </cell>
          <cell r="G5462" t="str">
            <v>COM</v>
          </cell>
          <cell r="H5462" t="str">
            <v>NÃO</v>
          </cell>
          <cell r="I5462" t="n">
            <v>1.1241491549796752</v>
          </cell>
        </row>
        <row r="5463">
          <cell r="A5463" t="n">
            <v>90288815</v>
          </cell>
          <cell r="B5463" t="n">
            <v>20</v>
          </cell>
          <cell r="C5463" t="str">
            <v xml:space="preserve">IBUPROFENO - 400MG</v>
          </cell>
          <cell r="D5463" t="str">
            <v xml:space="preserve">BUSCOFEM - 400MG</v>
          </cell>
          <cell r="E5463" t="str">
            <v xml:space="preserve">BOEHRINGER INGELHEIM</v>
          </cell>
          <cell r="F5463" t="n">
            <v>1</v>
          </cell>
          <cell r="G5463" t="str">
            <v>CAP</v>
          </cell>
          <cell r="H5463" t="str">
            <v>NÃO</v>
          </cell>
          <cell r="I5463" t="n">
            <v>1.781392562267327</v>
          </cell>
        </row>
        <row r="5464">
          <cell r="A5464" t="n">
            <v>90303334</v>
          </cell>
          <cell r="B5464" t="n">
            <v>20</v>
          </cell>
          <cell r="C5464" t="str">
            <v xml:space="preserve">IBUPROFENO - 600MG</v>
          </cell>
          <cell r="D5464" t="str">
            <v xml:space="preserve">BUPROVIL - 600MG</v>
          </cell>
          <cell r="E5464" t="str">
            <v>MULTILAB</v>
          </cell>
          <cell r="F5464" t="n">
            <v>1</v>
          </cell>
          <cell r="G5464" t="str">
            <v>COM</v>
          </cell>
          <cell r="H5464" t="str">
            <v>NÃO</v>
          </cell>
          <cell r="I5464" t="n">
            <v>0.71226647739916205</v>
          </cell>
        </row>
        <row r="5465">
          <cell r="A5465" t="n">
            <v>90268504</v>
          </cell>
          <cell r="B5465" t="n">
            <v>20</v>
          </cell>
          <cell r="C5465" t="str">
            <v xml:space="preserve">IBUPROFENO - 600MG</v>
          </cell>
          <cell r="D5465" t="str">
            <v xml:space="preserve">DALSY - 600MG</v>
          </cell>
          <cell r="E5465" t="str">
            <v>ABBOTT</v>
          </cell>
          <cell r="F5465" t="n">
            <v>1</v>
          </cell>
          <cell r="G5465" t="str">
            <v>COM</v>
          </cell>
          <cell r="H5465" t="str">
            <v>NÃO</v>
          </cell>
          <cell r="I5465" t="n">
            <v>1.6470092270632446</v>
          </cell>
        </row>
        <row r="5466">
          <cell r="A5466" t="n">
            <v>90268512</v>
          </cell>
          <cell r="B5466" t="n">
            <v>20</v>
          </cell>
          <cell r="C5466" t="str">
            <v xml:space="preserve">IBUPROFENO 20 MGML SUSP. ORAL FR. VD. X 100 ML + SER. DOS.</v>
          </cell>
          <cell r="D5466" t="str">
            <v xml:space="preserve">DALSY 20 MGML SUSP. ORAL FR. VD. X 100 ML + SER. DOS.</v>
          </cell>
          <cell r="E5466" t="str">
            <v>ABBOTT</v>
          </cell>
          <cell r="F5466" t="n">
            <v>100</v>
          </cell>
          <cell r="G5466" t="str">
            <v>ML</v>
          </cell>
          <cell r="H5466" t="str">
            <v>SIM</v>
          </cell>
          <cell r="I5466" t="n">
            <v>0.14378651982298168</v>
          </cell>
        </row>
        <row r="5467">
          <cell r="A5467" t="n">
            <v>92403085</v>
          </cell>
          <cell r="B5467" t="n">
            <v>20</v>
          </cell>
          <cell r="C5467" t="str">
            <v xml:space="preserve">IDOXURIDINA - 10MG  10ML</v>
          </cell>
          <cell r="D5467" t="str">
            <v xml:space="preserve">HERPESINE - 10MG  10ML</v>
          </cell>
          <cell r="E5467" t="str">
            <v>NIKKHO</v>
          </cell>
          <cell r="F5467" t="n">
            <v>10</v>
          </cell>
          <cell r="G5467" t="str">
            <v>ML</v>
          </cell>
          <cell r="H5467" t="str">
            <v>SIM</v>
          </cell>
          <cell r="I5467" t="n">
            <v>3.6951368164068934</v>
          </cell>
        </row>
        <row r="5468">
          <cell r="A5468" t="n">
            <v>90487010</v>
          </cell>
          <cell r="B5468" t="str">
            <v>00</v>
          </cell>
          <cell r="C5468" t="str">
            <v xml:space="preserve">IMIPENEM + CILASTATINA SODICA IV - 500MG  120ML</v>
          </cell>
          <cell r="D5468" t="str">
            <v xml:space="preserve">TIENAN IV - 500MG  120ML</v>
          </cell>
          <cell r="E5468" t="str">
            <v xml:space="preserve">MERCK SHARP &amp; DOHME</v>
          </cell>
          <cell r="F5468" t="n">
            <v>1</v>
          </cell>
          <cell r="G5468" t="str">
            <v>FA</v>
          </cell>
          <cell r="H5468" t="str">
            <v>NÃO</v>
          </cell>
          <cell r="I5468" t="n">
            <v>153.81029762001637</v>
          </cell>
        </row>
        <row r="5469">
          <cell r="A5469" t="n">
            <v>92430910</v>
          </cell>
          <cell r="B5469" t="str">
            <v>00</v>
          </cell>
          <cell r="C5469" t="str">
            <v xml:space="preserve">IMIPENEM+CILASTATINA  500 MG PÓ INJ. FA.</v>
          </cell>
          <cell r="D5469" t="str">
            <v xml:space="preserve">TIENAM MONOVIAL 500 MG PÓ INJ. FA.</v>
          </cell>
          <cell r="E5469" t="str">
            <v xml:space="preserve">MERCK SHARP &amp; DOHME</v>
          </cell>
          <cell r="F5469" t="n">
            <v>1</v>
          </cell>
          <cell r="G5469" t="str">
            <v>FA</v>
          </cell>
          <cell r="H5469" t="str">
            <v>NÃO</v>
          </cell>
          <cell r="I5469" t="n">
            <v>150.11396068707731</v>
          </cell>
        </row>
        <row r="5470">
          <cell r="A5470" t="n">
            <v>90241215</v>
          </cell>
          <cell r="B5470" t="str">
            <v>00</v>
          </cell>
          <cell r="C5470" t="str">
            <v xml:space="preserve">IMUNOGLOBULINA DE COELHO ANTI-TIMÓCITOS HUMANOS</v>
          </cell>
          <cell r="D5470" t="str">
            <v xml:space="preserve">THYMOGLOBULINA 25 MG PÓ LIÓF. INJ.  FA + DIL. X 5 ML</v>
          </cell>
          <cell r="E5470" t="str">
            <v xml:space="preserve">GENZYME DO BRASIL</v>
          </cell>
          <cell r="F5470" t="n">
            <v>1</v>
          </cell>
          <cell r="G5470" t="str">
            <v>FA</v>
          </cell>
          <cell r="H5470" t="str">
            <v>NÃO</v>
          </cell>
          <cell r="I5470" t="n">
            <v>593.14635115865997</v>
          </cell>
        </row>
        <row r="5471">
          <cell r="A5471" t="n">
            <v>92460321</v>
          </cell>
          <cell r="B5471" t="str">
            <v>00</v>
          </cell>
          <cell r="C5471" t="str">
            <v xml:space="preserve">IMUNOGLOBULINA G HUMANA INTACTA - 3GRA</v>
          </cell>
          <cell r="D5471" t="str">
            <v xml:space="preserve">SANDOGLOBULINA - 3GRA</v>
          </cell>
          <cell r="E5471" t="str">
            <v>MEIZLER</v>
          </cell>
          <cell r="F5471" t="n">
            <v>1</v>
          </cell>
          <cell r="G5471" t="str">
            <v>FA</v>
          </cell>
          <cell r="H5471" t="str">
            <v>NÃO</v>
          </cell>
          <cell r="I5471" t="n">
            <v>659.76453901131765</v>
          </cell>
        </row>
        <row r="5472">
          <cell r="A5472" t="n">
            <v>90292081</v>
          </cell>
          <cell r="B5472" t="str">
            <v>00</v>
          </cell>
          <cell r="C5472" t="str">
            <v xml:space="preserve">IMUNOGLOBULINA HUMANA - 10G (0,1GML) SOL. INJ. FA X 100 ML</v>
          </cell>
          <cell r="D5472" t="str">
            <v xml:space="preserve">ENDOBULIN KIOVIG - 10G (0,1GML) SOL. INJ. FA X 100 ML</v>
          </cell>
          <cell r="E5472" t="str">
            <v xml:space="preserve">BAXTER HEALTHCARE - USA</v>
          </cell>
          <cell r="F5472" t="n">
            <v>1</v>
          </cell>
          <cell r="G5472" t="str">
            <v>UN</v>
          </cell>
          <cell r="H5472" t="str">
            <v>NÃO</v>
          </cell>
          <cell r="I5472" t="n">
            <v>3364.8341342328722</v>
          </cell>
        </row>
        <row r="5473">
          <cell r="A5473" t="n">
            <v>92369502</v>
          </cell>
          <cell r="B5473" t="str">
            <v>00</v>
          </cell>
          <cell r="C5473" t="str">
            <v xml:space="preserve">IMUNOGLOBULINA HUMANA 5 G PÓ LIOF. INJ. CX. FA + DIL. X  100 ML + KIT. INFUSÃO</v>
          </cell>
          <cell r="D5473" t="str">
            <v xml:space="preserve">IMUNOGLOBULIN 5 G PÓ LIOF. INJ. CX. FA + DIL. X  100 ML + KIT. INFUSÃO</v>
          </cell>
          <cell r="E5473" t="str">
            <v>BLAUSIEGEL</v>
          </cell>
          <cell r="F5473" t="n">
            <v>1</v>
          </cell>
          <cell r="G5473" t="str">
            <v>UN</v>
          </cell>
          <cell r="H5473" t="str">
            <v>NÃO</v>
          </cell>
          <cell r="I5473" t="n">
            <v>2800</v>
          </cell>
        </row>
        <row r="5474">
          <cell r="A5474" t="n">
            <v>90020847</v>
          </cell>
          <cell r="B5474" t="n">
            <v>20</v>
          </cell>
          <cell r="C5474" t="str">
            <v xml:space="preserve">INDIGO CARMIN</v>
          </cell>
          <cell r="D5474" t="str">
            <v xml:space="preserve">INDIGO CARMIN</v>
          </cell>
          <cell r="E5474" t="str">
            <v>MANIPULADO</v>
          </cell>
          <cell r="F5474" t="n">
            <v>1</v>
          </cell>
          <cell r="G5474" t="str">
            <v>ML</v>
          </cell>
          <cell r="H5474" t="str">
            <v>SIM</v>
          </cell>
          <cell r="I5474" t="n">
            <v>0.26696696081137739</v>
          </cell>
        </row>
        <row r="5475">
          <cell r="A5475" t="n">
            <v>90268113</v>
          </cell>
          <cell r="B5475" t="n">
            <v>20</v>
          </cell>
          <cell r="C5475" t="str">
            <v xml:space="preserve">INDINAVIR 200 MG FR.X 360 CAP</v>
          </cell>
          <cell r="D5475" t="str">
            <v xml:space="preserve">CRIXIVAN 200 MG FR.X 360 CAP</v>
          </cell>
          <cell r="E5475" t="str">
            <v xml:space="preserve">MERCK SHARP &amp; DOHME</v>
          </cell>
          <cell r="F5475" t="n">
            <v>1</v>
          </cell>
          <cell r="G5475" t="str">
            <v>CAP</v>
          </cell>
          <cell r="H5475" t="str">
            <v>NÃO</v>
          </cell>
          <cell r="I5475" t="n">
            <v>2.0415120532634736</v>
          </cell>
        </row>
        <row r="5476">
          <cell r="A5476" t="n">
            <v>90141784</v>
          </cell>
          <cell r="B5476" t="n">
            <v>20</v>
          </cell>
          <cell r="C5476" t="str">
            <v xml:space="preserve">INSULINA DETEMIR 100 UML SOL. INJ. CX. 5 CARP. X 3 ML X SIST. (FLEXPEN)</v>
          </cell>
          <cell r="D5476" t="str">
            <v xml:space="preserve">LEVEMIR FLEXPEN 100 UML SOL. INJ. CX. 5 CARP. X 3 ML X SIST. (FLEXPEN)</v>
          </cell>
          <cell r="E5476" t="str">
            <v xml:space="preserve">BIOBRASNOVO NORDISK PROD.</v>
          </cell>
          <cell r="F5476" t="n">
            <v>300</v>
          </cell>
          <cell r="G5476" t="str">
            <v>UI</v>
          </cell>
          <cell r="H5476" t="str">
            <v>SIM</v>
          </cell>
          <cell r="I5476" t="n">
            <v>0.27436039360250086</v>
          </cell>
        </row>
        <row r="5477">
          <cell r="A5477" t="n">
            <v>92370560</v>
          </cell>
          <cell r="B5477" t="n">
            <v>20</v>
          </cell>
          <cell r="C5477" t="str">
            <v xml:space="preserve">INSULINA HUMANA 100 UIML SOL. INJ. CX. 5 CARP. X 3 ML</v>
          </cell>
          <cell r="D5477" t="str">
            <v xml:space="preserve">INSUMAN R 100 UIML SOL. INJ. CX. 5 CARP. X 3 ML</v>
          </cell>
          <cell r="E5477" t="str">
            <v>SANOFI-AVENTIS</v>
          </cell>
          <cell r="F5477" t="n">
            <v>300</v>
          </cell>
          <cell r="G5477" t="str">
            <v>UI</v>
          </cell>
          <cell r="H5477" t="str">
            <v>SIM</v>
          </cell>
          <cell r="I5477" t="n">
            <v>0.078519694356287459</v>
          </cell>
        </row>
        <row r="5478">
          <cell r="A5478" t="n">
            <v>92370551</v>
          </cell>
          <cell r="B5478" t="n">
            <v>20</v>
          </cell>
          <cell r="C5478" t="str">
            <v xml:space="preserve">INSULINA HUMANA 100 UIML SOL. INJ. FA X 5 ML</v>
          </cell>
          <cell r="D5478" t="str">
            <v xml:space="preserve">INSUMAN R 100 UIML SOL. INJ. FA X 5 ML</v>
          </cell>
          <cell r="E5478" t="str">
            <v>SANOFI-AVENTIS</v>
          </cell>
          <cell r="F5478" t="n">
            <v>500</v>
          </cell>
          <cell r="G5478" t="str">
            <v>UI</v>
          </cell>
          <cell r="H5478" t="str">
            <v>SIM</v>
          </cell>
          <cell r="I5478" t="n">
            <v>0.047111816613772471</v>
          </cell>
        </row>
        <row r="5479">
          <cell r="A5479" t="n">
            <v>90312678</v>
          </cell>
          <cell r="B5479" t="n">
            <v>20</v>
          </cell>
          <cell r="C5479" t="str">
            <v xml:space="preserve">INSULINA LISPRO 100 UIML SOL. INJ. CX. 5 CARP. X 3 ML</v>
          </cell>
          <cell r="D5479" t="str">
            <v xml:space="preserve">HUMALOG 100 UIML SOL. INJ. CX. 5 CARP. X 3 ML</v>
          </cell>
          <cell r="E5479" t="str">
            <v xml:space="preserve">ELI LILLY DO BRASIL LTDA</v>
          </cell>
          <cell r="F5479" t="n">
            <v>300</v>
          </cell>
          <cell r="G5479" t="str">
            <v>UI</v>
          </cell>
          <cell r="H5479" t="str">
            <v>SIM</v>
          </cell>
          <cell r="I5479" t="n">
            <v>0.12563085178410641</v>
          </cell>
        </row>
        <row r="5480">
          <cell r="A5480" t="n">
            <v>92370381</v>
          </cell>
          <cell r="B5480" t="n">
            <v>20</v>
          </cell>
          <cell r="C5480" t="str">
            <v xml:space="preserve">INSULINA SOLÚVEL+INSULINA PROTAMINA CRISTALINA  75N25R 100UIML SUSP. INJ.  FA X 5 ML</v>
          </cell>
          <cell r="D5480" t="str">
            <v xml:space="preserve">INSUMAN COMB. 75N25R 100UIML SUSP. INJ.  FA X 5 ML</v>
          </cell>
          <cell r="E5480" t="str">
            <v>SANOFI-AVENTIS</v>
          </cell>
          <cell r="F5480" t="n">
            <v>500</v>
          </cell>
          <cell r="G5480" t="str">
            <v>UI</v>
          </cell>
          <cell r="H5480" t="str">
            <v>SIM</v>
          </cell>
          <cell r="I5480" t="n">
            <v>0.047111816613772471</v>
          </cell>
        </row>
        <row r="5481">
          <cell r="A5481" t="n">
            <v>92370519</v>
          </cell>
          <cell r="B5481" t="n">
            <v>20</v>
          </cell>
          <cell r="C5481" t="str">
            <v xml:space="preserve">INSULINA SOLÚVEL+INSULINA PROTAMINA CRISTALINA 75N25R 100 UIML SUSP. INJ. CX. 5 CARP. X 3 ML</v>
          </cell>
          <cell r="D5481" t="str">
            <v xml:space="preserve">INSUMAN COMB. 75N25R  100 UIML SUSP. INJ. CX. 5 CARP. X 3 ML</v>
          </cell>
          <cell r="E5481" t="str">
            <v>SANOFI-AVENTIS</v>
          </cell>
          <cell r="F5481" t="n">
            <v>300</v>
          </cell>
          <cell r="G5481" t="str">
            <v>UI</v>
          </cell>
          <cell r="H5481" t="str">
            <v>SIM</v>
          </cell>
          <cell r="I5481" t="n">
            <v>0.078519694356287459</v>
          </cell>
        </row>
        <row r="5482">
          <cell r="A5482" t="n">
            <v>92370527</v>
          </cell>
          <cell r="B5482" t="n">
            <v>20</v>
          </cell>
          <cell r="C5482" t="str">
            <v xml:space="preserve">INSULINA SOLÚVEL+INSULINA PROTAMINA CRISTALINA 85N15R 100 UIML SUSP. INJ. CX. 5 CARP.X 3 ML</v>
          </cell>
          <cell r="D5482" t="str">
            <v xml:space="preserve">INSUMAN COMB. 85N15R 100 UIML SUSP. INJ. CX. 5 CARP.X 3 ML</v>
          </cell>
          <cell r="E5482" t="str">
            <v>SANOFI-AVENTIS</v>
          </cell>
          <cell r="F5482" t="n">
            <v>300</v>
          </cell>
          <cell r="G5482" t="str">
            <v>UI</v>
          </cell>
          <cell r="H5482" t="str">
            <v>SIM</v>
          </cell>
          <cell r="I5482" t="n">
            <v>0.078519694356287459</v>
          </cell>
        </row>
        <row r="5483">
          <cell r="A5483" t="n">
            <v>92370500</v>
          </cell>
          <cell r="B5483" t="n">
            <v>20</v>
          </cell>
          <cell r="C5483" t="str">
            <v xml:space="preserve">INSULINA SOLÚVEL+INSULINA PROTAMINA CRISTALINA 85N15R 100UIML SUSP. INJ.  FA X 5 ML</v>
          </cell>
          <cell r="D5483" t="str">
            <v xml:space="preserve">INSUMAN COMB. 85N15R 100UIML SUSP. INJ.  FA X 5 ML</v>
          </cell>
          <cell r="E5483" t="str">
            <v>SANOFI-AVENTIS</v>
          </cell>
          <cell r="F5483" t="n">
            <v>500</v>
          </cell>
          <cell r="G5483" t="str">
            <v>UI</v>
          </cell>
          <cell r="H5483" t="str">
            <v>SIM</v>
          </cell>
          <cell r="I5483" t="n">
            <v>0.047111816613772471</v>
          </cell>
        </row>
        <row r="5484">
          <cell r="A5484" t="n">
            <v>90938925</v>
          </cell>
          <cell r="B5484" t="n">
            <v>20</v>
          </cell>
          <cell r="C5484" t="str">
            <v xml:space="preserve">Insumo radioativo - “radiofármaco”-99mTc</v>
          </cell>
          <cell r="D5484" t="str">
            <v xml:space="preserve">Insumo radioativo - “radiofármaco”-99mTc</v>
          </cell>
          <cell r="E5484" t="str">
            <v>SBMN</v>
          </cell>
          <cell r="F5484" t="n">
            <v>1</v>
          </cell>
          <cell r="G5484" t="str">
            <v>UN</v>
          </cell>
          <cell r="H5484" t="str">
            <v>NÃO</v>
          </cell>
          <cell r="I5484" t="n">
            <v>224.60805594449999</v>
          </cell>
        </row>
        <row r="5485">
          <cell r="A5485" t="n">
            <v>90938763</v>
          </cell>
          <cell r="B5485" t="n">
            <v>20</v>
          </cell>
          <cell r="C5485" t="str">
            <v xml:space="preserve">Insumo radioativo - “radiofármaco”-99mTc</v>
          </cell>
          <cell r="D5485" t="str">
            <v xml:space="preserve">Insumo radioativo - “radiofármaco”-99mTc</v>
          </cell>
          <cell r="E5485" t="str">
            <v>SBMN</v>
          </cell>
          <cell r="F5485" t="n">
            <v>1</v>
          </cell>
          <cell r="G5485" t="str">
            <v>UN</v>
          </cell>
          <cell r="H5485" t="str">
            <v>NÃO</v>
          </cell>
          <cell r="I5485" t="n">
            <v>224.60805594449999</v>
          </cell>
        </row>
        <row r="5486">
          <cell r="A5486" t="n">
            <v>90939034</v>
          </cell>
          <cell r="B5486" t="n">
            <v>20</v>
          </cell>
          <cell r="C5486" t="str">
            <v xml:space="preserve">Insumo radioativo - 131I-Iodo + perclorato 1000 mg</v>
          </cell>
          <cell r="D5486" t="str">
            <v xml:space="preserve">Insumo radioativo - 131I-Iodo + perclorato 1000 mg</v>
          </cell>
          <cell r="E5486" t="str">
            <v>SBMN</v>
          </cell>
          <cell r="F5486" t="n">
            <v>1</v>
          </cell>
          <cell r="G5486" t="str">
            <v>UN</v>
          </cell>
          <cell r="H5486" t="str">
            <v>NÃO</v>
          </cell>
          <cell r="I5486" t="n">
            <v>44.673901513200001</v>
          </cell>
        </row>
        <row r="5487">
          <cell r="A5487" t="n">
            <v>90939026</v>
          </cell>
          <cell r="B5487" t="n">
            <v>20</v>
          </cell>
          <cell r="C5487" t="str">
            <v xml:space="preserve">Insumo radioativo - 131I-Iodo ou pertecnetato-99mTc</v>
          </cell>
          <cell r="D5487" t="str">
            <v xml:space="preserve">Insumo radioativo - 131I-Iodo ou pertecnetato-99mTc</v>
          </cell>
          <cell r="E5487" t="str">
            <v>SBMN</v>
          </cell>
          <cell r="F5487" t="n">
            <v>1</v>
          </cell>
          <cell r="G5487" t="str">
            <v>UN</v>
          </cell>
          <cell r="H5487" t="str">
            <v>NÃO</v>
          </cell>
          <cell r="I5487" t="n">
            <v>44.673901513200001</v>
          </cell>
        </row>
        <row r="5488">
          <cell r="A5488" t="n">
            <v>90939450</v>
          </cell>
          <cell r="B5488" t="n">
            <v>20</v>
          </cell>
          <cell r="C5488" t="str">
            <v xml:space="preserve">Insumo radioativo - 131I-MIBG para Tratamento com metaiodobenzilguanidina (MIBG)</v>
          </cell>
          <cell r="D5488" t="str">
            <v xml:space="preserve">Insumo radioativo - 131I-MIBG para Tratamento com metaiodobenzilguanidina (MIBG)</v>
          </cell>
          <cell r="E5488" t="str">
            <v>SBMN</v>
          </cell>
          <cell r="F5488" t="n">
            <v>1</v>
          </cell>
          <cell r="G5488" t="str">
            <v>UN</v>
          </cell>
          <cell r="H5488" t="str">
            <v>NÃO</v>
          </cell>
          <cell r="I5488" t="n">
            <v>4984.4248644212994</v>
          </cell>
        </row>
        <row r="5489">
          <cell r="A5489" t="n">
            <v>90939174</v>
          </cell>
          <cell r="B5489" t="n">
            <v>20</v>
          </cell>
          <cell r="C5489" t="str">
            <v xml:space="preserve">Insumo radioativo - albumina-131I</v>
          </cell>
          <cell r="D5489" t="str">
            <v xml:space="preserve">Insumo radioativo - albumina-131I</v>
          </cell>
          <cell r="E5489" t="str">
            <v>SBMN</v>
          </cell>
          <cell r="F5489" t="n">
            <v>1</v>
          </cell>
          <cell r="G5489" t="str">
            <v>UN</v>
          </cell>
          <cell r="H5489" t="str">
            <v>NÃO</v>
          </cell>
          <cell r="I5489" t="n">
            <v>120.946941657</v>
          </cell>
        </row>
        <row r="5490">
          <cell r="A5490" t="n">
            <v>90939182</v>
          </cell>
          <cell r="B5490" t="n">
            <v>20</v>
          </cell>
          <cell r="C5490" t="str">
            <v xml:space="preserve">Insumo radioativo - cápsulas de vit.B12-57Co</v>
          </cell>
          <cell r="D5490" t="str">
            <v xml:space="preserve">Insumo radioativo - cápsulas de vit.B12-57Co</v>
          </cell>
          <cell r="E5490" t="str">
            <v>SBMN</v>
          </cell>
          <cell r="F5490" t="n">
            <v>1</v>
          </cell>
          <cell r="G5490" t="str">
            <v>UN</v>
          </cell>
          <cell r="H5490" t="str">
            <v>NÃO</v>
          </cell>
          <cell r="I5490" t="n">
            <v>927.2203960887</v>
          </cell>
        </row>
        <row r="5491">
          <cell r="A5491" t="n">
            <v>90939131</v>
          </cell>
          <cell r="B5491" t="n">
            <v>20</v>
          </cell>
          <cell r="C5491" t="str">
            <v xml:space="preserve">Insumo radioativo - colóides-99mTc (enxofre coloidal, estanho coloidal) para Cintilografia do sistema reticulo-endotelial (medula ossea)</v>
          </cell>
          <cell r="D5491" t="str">
            <v xml:space="preserve">Insumo radioativo - colóides-99mTc (enxofre coloidal, estanho coloidal) para Cintilografia do sistema reticulo-endotelial (medula ossea)</v>
          </cell>
          <cell r="E5491" t="str">
            <v>SBMN</v>
          </cell>
          <cell r="F5491" t="n">
            <v>1</v>
          </cell>
          <cell r="G5491" t="str">
            <v>UN</v>
          </cell>
          <cell r="H5491" t="str">
            <v>NÃO</v>
          </cell>
          <cell r="I5491" t="n">
            <v>224.60805594449999</v>
          </cell>
        </row>
        <row r="5492">
          <cell r="A5492" t="n">
            <v>90939271</v>
          </cell>
          <cell r="B5492" t="n">
            <v>20</v>
          </cell>
          <cell r="C5492" t="str">
            <v xml:space="preserve">Insumo radioativo - DTPA-99mTc para Cisternocintilografia</v>
          </cell>
          <cell r="D5492" t="str">
            <v xml:space="preserve">Insumo radioativo - DTPA-99mTc para Cisternocintilografia</v>
          </cell>
          <cell r="E5492" t="str">
            <v>SBMN</v>
          </cell>
          <cell r="F5492" t="n">
            <v>1</v>
          </cell>
          <cell r="G5492" t="str">
            <v>UN</v>
          </cell>
          <cell r="H5492" t="str">
            <v>NÃO</v>
          </cell>
          <cell r="I5492" t="n">
            <v>224.60805594449999</v>
          </cell>
        </row>
        <row r="5493">
          <cell r="A5493" t="n">
            <v>90939280</v>
          </cell>
          <cell r="B5493" t="n">
            <v>20</v>
          </cell>
          <cell r="C5493" t="str">
            <v xml:space="preserve">Insumo radioativo - DTPA-99mTc para Fluxo sangüineo cerebral</v>
          </cell>
          <cell r="D5493" t="str">
            <v xml:space="preserve">Insumo radioativo - DTPA-99mTc para Fluxo sangüineo cerebral</v>
          </cell>
          <cell r="E5493" t="str">
            <v>SBMN</v>
          </cell>
          <cell r="F5493" t="n">
            <v>1</v>
          </cell>
          <cell r="G5493" t="str">
            <v>UN</v>
          </cell>
          <cell r="H5493" t="str">
            <v>NÃO</v>
          </cell>
          <cell r="I5493" t="n">
            <v>224.60805594449999</v>
          </cell>
        </row>
        <row r="5494">
          <cell r="A5494" t="n">
            <v>90939301</v>
          </cell>
          <cell r="B5494" t="n">
            <v>20</v>
          </cell>
          <cell r="C5494" t="str">
            <v xml:space="preserve">Insumo radioativo - DTPA-99mTc para Ventriculo-cintilografia</v>
          </cell>
          <cell r="D5494" t="str">
            <v xml:space="preserve">Insumo radioativo - DTPA-99mTc para Ventriculo-cintilografia</v>
          </cell>
          <cell r="E5494" t="str">
            <v>SBMN</v>
          </cell>
          <cell r="F5494" t="n">
            <v>1</v>
          </cell>
          <cell r="G5494" t="str">
            <v>UN</v>
          </cell>
          <cell r="H5494" t="str">
            <v>NÃO</v>
          </cell>
          <cell r="I5494" t="n">
            <v>224.60805594449999</v>
          </cell>
        </row>
        <row r="5495">
          <cell r="A5495" t="n">
            <v>90939107</v>
          </cell>
          <cell r="B5495" t="n">
            <v>20</v>
          </cell>
          <cell r="C5495" t="str">
            <v xml:space="preserve">Insumo radioativo - EDTA-51Cr</v>
          </cell>
          <cell r="D5495" t="str">
            <v xml:space="preserve">Insumo radioativo - EDTA-51Cr</v>
          </cell>
          <cell r="E5495" t="str">
            <v>SBMN</v>
          </cell>
          <cell r="F5495" t="n">
            <v>1</v>
          </cell>
          <cell r="G5495" t="str">
            <v>UN</v>
          </cell>
          <cell r="H5495" t="str">
            <v>NÃO</v>
          </cell>
          <cell r="I5495" t="n">
            <v>39.956647689000008</v>
          </cell>
        </row>
        <row r="5496">
          <cell r="A5496" t="n">
            <v>90939557</v>
          </cell>
          <cell r="B5496" t="n">
            <v>20</v>
          </cell>
          <cell r="C5496" t="str">
            <v xml:space="preserve">Insumo radioativo - estroncio-90</v>
          </cell>
          <cell r="D5496" t="str">
            <v xml:space="preserve">Insumo radioativo - estroncio-90</v>
          </cell>
          <cell r="E5496" t="str">
            <v>SBMN</v>
          </cell>
          <cell r="F5496" t="n">
            <v>1</v>
          </cell>
          <cell r="G5496" t="str">
            <v>UN</v>
          </cell>
          <cell r="H5496" t="str">
            <v>NÃO</v>
          </cell>
          <cell r="I5496" t="n">
            <v>5931.4081846364998</v>
          </cell>
        </row>
        <row r="5497">
          <cell r="A5497" t="n">
            <v>90938690</v>
          </cell>
          <cell r="B5497" t="n">
            <v>20</v>
          </cell>
          <cell r="C5497" t="str">
            <v xml:space="preserve">Insumo radioativo - FDG-18F para estudo do miocárdio</v>
          </cell>
          <cell r="D5497" t="str">
            <v xml:space="preserve">Insumo radioativo - FDG-18F para estudo do miocárdio</v>
          </cell>
          <cell r="E5497" t="str">
            <v>SBMN</v>
          </cell>
          <cell r="F5497" t="n">
            <v>1</v>
          </cell>
          <cell r="G5497" t="str">
            <v>UN</v>
          </cell>
          <cell r="H5497" t="str">
            <v>NÃO</v>
          </cell>
          <cell r="I5497" t="n">
            <v>1780.9679483676</v>
          </cell>
        </row>
        <row r="5498">
          <cell r="A5498" t="n">
            <v>90939409</v>
          </cell>
          <cell r="B5498" t="n">
            <v>20</v>
          </cell>
          <cell r="C5498" t="str">
            <v xml:space="preserve">Insumo radioativo - Gálio 67</v>
          </cell>
          <cell r="D5498" t="str">
            <v xml:space="preserve">Insumo radioativo - Gálio 67</v>
          </cell>
          <cell r="E5498" t="str">
            <v>SBMN</v>
          </cell>
          <cell r="F5498" t="n">
            <v>1</v>
          </cell>
          <cell r="G5498" t="str">
            <v>UN</v>
          </cell>
          <cell r="H5498" t="str">
            <v>NÃO</v>
          </cell>
          <cell r="I5498" t="n">
            <v>629.87185537560003</v>
          </cell>
        </row>
        <row r="5499">
          <cell r="A5499" t="n">
            <v>90939166</v>
          </cell>
          <cell r="B5499" t="n">
            <v>20</v>
          </cell>
          <cell r="C5499" t="str">
            <v xml:space="preserve">Insumo radioativo - hemácias-51Cr (marcação in vitro)</v>
          </cell>
          <cell r="D5499" t="str">
            <v xml:space="preserve">Insumo radioativo - hemácias-51Cr (marcação in vitro)</v>
          </cell>
          <cell r="E5499" t="str">
            <v>SBMN</v>
          </cell>
          <cell r="F5499" t="n">
            <v>1</v>
          </cell>
          <cell r="G5499" t="str">
            <v>UN</v>
          </cell>
          <cell r="H5499" t="str">
            <v>NÃO</v>
          </cell>
          <cell r="I5499" t="n">
            <v>120.946941657</v>
          </cell>
        </row>
        <row r="5500">
          <cell r="A5500" t="n">
            <v>90939158</v>
          </cell>
          <cell r="B5500" t="n">
            <v>20</v>
          </cell>
          <cell r="C5500" t="str">
            <v xml:space="preserve">Insumo radioativo - hemácias-51Cr (marcação in vitro)</v>
          </cell>
          <cell r="D5500" t="str">
            <v xml:space="preserve">Insumo radioativo - hemácias-51Cr (marcação in vitro)</v>
          </cell>
          <cell r="E5500" t="str">
            <v>SBMN</v>
          </cell>
          <cell r="F5500" t="n">
            <v>1</v>
          </cell>
          <cell r="G5500" t="str">
            <v>UN</v>
          </cell>
          <cell r="H5500" t="str">
            <v>NÃO</v>
          </cell>
          <cell r="I5500" t="n">
            <v>120.946941657</v>
          </cell>
        </row>
        <row r="5501">
          <cell r="A5501" t="n">
            <v>90939140</v>
          </cell>
          <cell r="B5501" t="n">
            <v>20</v>
          </cell>
          <cell r="C5501" t="str">
            <v xml:space="preserve">Insumo radioativo - hemácias-51Cr (marcação in vitro)</v>
          </cell>
          <cell r="D5501" t="str">
            <v xml:space="preserve">Insumo radioativo - hemácias-51Cr (marcação in vitro)</v>
          </cell>
          <cell r="E5501" t="str">
            <v>SBMN</v>
          </cell>
          <cell r="F5501" t="n">
            <v>1</v>
          </cell>
          <cell r="G5501" t="str">
            <v>UN</v>
          </cell>
          <cell r="H5501" t="str">
            <v>NÃO</v>
          </cell>
          <cell r="I5501" t="n">
            <v>224.60805594449999</v>
          </cell>
        </row>
        <row r="5502">
          <cell r="A5502" t="n">
            <v>90938755</v>
          </cell>
          <cell r="B5502" t="n">
            <v>20</v>
          </cell>
          <cell r="C5502" t="str">
            <v xml:space="preserve">INSUMO RADIOATIVO - HEMÁCIAS-99MTC (IN VIVO OU IN VITRO) PARA CINTILOGRAFIA SINCRONIZADA DAS CAMARAS CARDÍACAS</v>
          </cell>
          <cell r="D5502" t="str">
            <v xml:space="preserve">INSUMO RADIOATIVO - HEMÁCIAS-99MTC (IN VIVO OU IN VITRO) PARA CINTILOGRAFIA SINCRONIZADA DAS CAMARAS CARDÍACAS</v>
          </cell>
          <cell r="E5502" t="str">
            <v>SBMN</v>
          </cell>
          <cell r="F5502" t="n">
            <v>1</v>
          </cell>
          <cell r="G5502" t="str">
            <v>UN</v>
          </cell>
          <cell r="H5502" t="str">
            <v>NÃO</v>
          </cell>
          <cell r="I5502" t="n">
            <v>224.60805594449999</v>
          </cell>
        </row>
        <row r="5503">
          <cell r="A5503" t="n">
            <v>90939115</v>
          </cell>
          <cell r="B5503" t="n">
            <v>20</v>
          </cell>
          <cell r="C5503" t="str">
            <v xml:space="preserve">Insumo radioativo - hippuran-131I (OIH-I)</v>
          </cell>
          <cell r="D5503" t="str">
            <v xml:space="preserve">Insumo radioativo - hippuran-131I (OIH-I)</v>
          </cell>
          <cell r="E5503" t="str">
            <v>SBMN</v>
          </cell>
          <cell r="F5503" t="n">
            <v>1</v>
          </cell>
          <cell r="G5503" t="str">
            <v>UN</v>
          </cell>
          <cell r="H5503" t="str">
            <v>NÃO</v>
          </cell>
          <cell r="I5503" t="n">
            <v>37.748800579499999</v>
          </cell>
        </row>
        <row r="5504">
          <cell r="A5504" t="n">
            <v>90939336</v>
          </cell>
          <cell r="B5504" t="n">
            <v>20</v>
          </cell>
          <cell r="C5504" t="str">
            <v xml:space="preserve">Insumo radioativo - Leucocitos-99mTc para Cintilografia com leucocitos marcados</v>
          </cell>
          <cell r="D5504" t="str">
            <v xml:space="preserve">Insumo radioativo - Leucocitos-99mTc para Cintilografia com leucocitos marcados</v>
          </cell>
          <cell r="E5504" t="str">
            <v>SBMN</v>
          </cell>
          <cell r="F5504" t="n">
            <v>1</v>
          </cell>
          <cell r="G5504" t="str">
            <v>UN</v>
          </cell>
          <cell r="H5504" t="str">
            <v>NÃO</v>
          </cell>
          <cell r="I5504" t="n">
            <v>1885.0167821475</v>
          </cell>
        </row>
        <row r="5505">
          <cell r="A5505" t="n">
            <v>90938798</v>
          </cell>
          <cell r="B5505" t="n">
            <v>20</v>
          </cell>
          <cell r="C5505" t="str">
            <v xml:space="preserve">Insumo radioativo - Macroagregado de albumina marcado com 99mTc (MAA-99mTc)</v>
          </cell>
          <cell r="D5505" t="str">
            <v xml:space="preserve">Insumo radioativo - Macroagregado de albumina marcado com 99mTc (MAA-99mTc)</v>
          </cell>
          <cell r="E5505" t="str">
            <v>SBMN</v>
          </cell>
          <cell r="F5505" t="n">
            <v>1</v>
          </cell>
          <cell r="G5505" t="str">
            <v>UN</v>
          </cell>
          <cell r="H5505" t="str">
            <v>NÃO</v>
          </cell>
          <cell r="I5505" t="n">
            <v>224.60805594449999</v>
          </cell>
        </row>
        <row r="5506">
          <cell r="A5506" t="n">
            <v>90938780</v>
          </cell>
          <cell r="B5506" t="n">
            <v>20</v>
          </cell>
          <cell r="C5506" t="str">
            <v xml:space="preserve">Insumo radioativo - Macroagregado de albumina marcado com 99mTc (MAA-99mTc)</v>
          </cell>
          <cell r="D5506" t="str">
            <v xml:space="preserve">Insumo radioativo - Macroagregado de albumina marcado com 99mTc (MAA-99mTc)</v>
          </cell>
          <cell r="E5506" t="str">
            <v>SBMN</v>
          </cell>
          <cell r="F5506" t="n">
            <v>1</v>
          </cell>
          <cell r="G5506" t="str">
            <v>UN</v>
          </cell>
          <cell r="H5506" t="str">
            <v>NÃO</v>
          </cell>
          <cell r="I5506" t="n">
            <v>224.60805594449999</v>
          </cell>
        </row>
        <row r="5507">
          <cell r="A5507" t="n">
            <v>90938771</v>
          </cell>
          <cell r="B5507" t="n">
            <v>20</v>
          </cell>
          <cell r="C5507" t="str">
            <v xml:space="preserve">Insumo radioativo - Macroagregado de albumina marcado com 99mTc (MAA-99mTc)</v>
          </cell>
          <cell r="D5507" t="str">
            <v xml:space="preserve">Insumo radioativo - Macroagregado de albumina marcado com 99mTc (MAA-99mTc)</v>
          </cell>
          <cell r="E5507" t="str">
            <v>SBMN</v>
          </cell>
          <cell r="F5507" t="n">
            <v>1</v>
          </cell>
          <cell r="G5507" t="str">
            <v>UN</v>
          </cell>
          <cell r="H5507" t="str">
            <v>NÃO</v>
          </cell>
          <cell r="I5507" t="n">
            <v>224.60805594449999</v>
          </cell>
        </row>
        <row r="5508">
          <cell r="A5508" t="n">
            <v>90939565</v>
          </cell>
          <cell r="B5508" t="n">
            <v>20</v>
          </cell>
          <cell r="C5508" t="str">
            <v xml:space="preserve">Insumo radioativo - samario-153</v>
          </cell>
          <cell r="D5508" t="str">
            <v xml:space="preserve">Insumo radioativo - samario-153</v>
          </cell>
          <cell r="E5508" t="str">
            <v>SBMN</v>
          </cell>
          <cell r="F5508" t="n">
            <v>1</v>
          </cell>
          <cell r="G5508" t="str">
            <v>UN</v>
          </cell>
          <cell r="H5508" t="str">
            <v>NÃO</v>
          </cell>
          <cell r="I5508" t="n">
            <v>1901.8502701092002</v>
          </cell>
        </row>
        <row r="5509">
          <cell r="A5509" t="n">
            <v>90246110</v>
          </cell>
          <cell r="B5509" t="n">
            <v>20</v>
          </cell>
          <cell r="C5509" t="str">
            <v xml:space="preserve">INSUMO RADIOATIVO 1 MG PÓ LIÓF. CX. 5 FA.</v>
          </cell>
          <cell r="D5509" t="str">
            <v xml:space="preserve">CARDIOLITE 1 MG PÓ LIÓF. CX. 5 FA.</v>
          </cell>
          <cell r="E5509" t="str">
            <v>REM</v>
          </cell>
          <cell r="F5509" t="n">
            <v>1</v>
          </cell>
          <cell r="G5509" t="str">
            <v>UN</v>
          </cell>
          <cell r="H5509" t="str">
            <v>NÃO</v>
          </cell>
          <cell r="I5509" t="n">
            <v>1511.5179747706004</v>
          </cell>
        </row>
        <row r="5510">
          <cell r="A5510" t="n">
            <v>92390340</v>
          </cell>
          <cell r="B5510" t="str">
            <v>00</v>
          </cell>
          <cell r="C5510" t="str">
            <v xml:space="preserve">INTERFERON ALFA 2A - 3.000.000 UI  1 ML</v>
          </cell>
          <cell r="D5510" t="str">
            <v xml:space="preserve">BLAUFERON ALFA 2A 3.000.000 UI1 ML</v>
          </cell>
          <cell r="E5510" t="str">
            <v>BLAUSIEGEL</v>
          </cell>
          <cell r="F5510" t="n">
            <v>1</v>
          </cell>
          <cell r="G5510" t="str">
            <v>FA</v>
          </cell>
          <cell r="H5510" t="str">
            <v>NÃO</v>
          </cell>
          <cell r="I5510" t="n">
            <v>123.20048503822002</v>
          </cell>
        </row>
        <row r="5511">
          <cell r="A5511" t="n">
            <v>92390366</v>
          </cell>
          <cell r="B5511" t="str">
            <v>00</v>
          </cell>
          <cell r="C5511" t="str">
            <v xml:space="preserve">INTERFERON ALFA 2A - 9.000.000 UI CDIL 1 ML</v>
          </cell>
          <cell r="D5511" t="str">
            <v xml:space="preserve">BLAUFERON A-INT ALFA 2A 9.0UI</v>
          </cell>
          <cell r="E5511" t="str">
            <v>BLAUSIEGEL</v>
          </cell>
          <cell r="F5511" t="n">
            <v>1</v>
          </cell>
          <cell r="G5511" t="str">
            <v>FA</v>
          </cell>
          <cell r="H5511" t="str">
            <v>NÃO</v>
          </cell>
          <cell r="I5511" t="n">
            <v>340.4396149703345</v>
          </cell>
        </row>
        <row r="5512">
          <cell r="A5512" t="n">
            <v>92390374</v>
          </cell>
          <cell r="B5512" t="str">
            <v>00</v>
          </cell>
          <cell r="C5512" t="str">
            <v xml:space="preserve">INTERFERON ALFA 2B - 10.000.000UI C DIL. 1ML</v>
          </cell>
          <cell r="D5512" t="str">
            <v xml:space="preserve">BLAUFERON B-INT ALFA 2B - 1ML</v>
          </cell>
          <cell r="E5512" t="str">
            <v>BLAUSIEGEL</v>
          </cell>
          <cell r="F5512" t="n">
            <v>1</v>
          </cell>
          <cell r="G5512" t="str">
            <v>FA</v>
          </cell>
          <cell r="H5512" t="str">
            <v>NÃO</v>
          </cell>
          <cell r="I5512" t="n">
            <v>361.64564788797276</v>
          </cell>
        </row>
        <row r="5513">
          <cell r="A5513" t="n">
            <v>92422004</v>
          </cell>
          <cell r="B5513" t="str">
            <v>00</v>
          </cell>
          <cell r="C5513" t="str">
            <v xml:space="preserve">INTERFERON ALFA-2A 3 MIO UI - 0,5ML</v>
          </cell>
          <cell r="D5513" t="str">
            <v xml:space="preserve">ROFERON-A 3 MIO UI - 0,5ML</v>
          </cell>
          <cell r="E5513" t="str">
            <v>ROCHE</v>
          </cell>
          <cell r="F5513" t="n">
            <v>1</v>
          </cell>
          <cell r="G5513" t="str">
            <v>FA</v>
          </cell>
          <cell r="H5513" t="str">
            <v>NÃO</v>
          </cell>
          <cell r="I5513" t="n">
            <v>104.06476825353297</v>
          </cell>
        </row>
        <row r="5514">
          <cell r="A5514" t="n">
            <v>92453864</v>
          </cell>
          <cell r="B5514" t="str">
            <v>00</v>
          </cell>
          <cell r="C5514" t="str">
            <v xml:space="preserve">INTERFERON ALFA-2A 9 MIO UI - 0,5ML</v>
          </cell>
          <cell r="D5514" t="str">
            <v xml:space="preserve">ROFERON A 9 MIO UI - 0,5ML</v>
          </cell>
          <cell r="E5514" t="str">
            <v>ROCHE</v>
          </cell>
          <cell r="F5514" t="n">
            <v>1</v>
          </cell>
          <cell r="G5514" t="str">
            <v>FA</v>
          </cell>
          <cell r="H5514" t="str">
            <v>NÃO</v>
          </cell>
          <cell r="I5514" t="n">
            <v>285.79772840011185</v>
          </cell>
        </row>
        <row r="5515">
          <cell r="A5515" t="n">
            <v>90173589</v>
          </cell>
          <cell r="B5515" t="n">
            <v>20</v>
          </cell>
          <cell r="C5515" t="str">
            <v xml:space="preserve">IOBITRIDOL 350 MGML  SOL. INJ. CX. FA X 100 ML</v>
          </cell>
          <cell r="D5515" t="str">
            <v xml:space="preserve">HENETIX 350 MGML  SOL. INJ. CX. FA X 100 ML</v>
          </cell>
          <cell r="E5515" t="str">
            <v xml:space="preserve">GUERBET PROD. RADIOLOGICOS</v>
          </cell>
          <cell r="F5515" t="n">
            <v>100</v>
          </cell>
          <cell r="G5515" t="str">
            <v>ML</v>
          </cell>
          <cell r="H5515" t="str">
            <v>SIM</v>
          </cell>
          <cell r="I5515" t="n">
            <v>3.8945918174266536</v>
          </cell>
        </row>
        <row r="5516">
          <cell r="A5516" t="n">
            <v>90293886</v>
          </cell>
          <cell r="B5516" t="n">
            <v>20</v>
          </cell>
          <cell r="C5516" t="str">
            <v xml:space="preserve">IODETO DE POTÁSSIO 2% XPE. FR. PLÁST. X 100 ML</v>
          </cell>
          <cell r="D5516" t="str">
            <v xml:space="preserve">IODETO DE POTÁSSIO 2% XPE. FR. PLÁST. X 100 ML</v>
          </cell>
          <cell r="E5516" t="str">
            <v xml:space="preserve">PRATI DONADUZZI</v>
          </cell>
          <cell r="F5516" t="n">
            <v>100</v>
          </cell>
          <cell r="G5516" t="str">
            <v>ML</v>
          </cell>
          <cell r="H5516" t="str">
            <v>SIM</v>
          </cell>
          <cell r="I5516" t="n">
            <v>0.12950784816608193</v>
          </cell>
        </row>
        <row r="5517">
          <cell r="A5517" t="n">
            <v>90316010</v>
          </cell>
          <cell r="B5517" t="n">
            <v>20</v>
          </cell>
          <cell r="C5517" t="str">
            <v xml:space="preserve">IODETO DE POTASSIO XPE - 120ML</v>
          </cell>
          <cell r="D5517" t="str">
            <v xml:space="preserve">M M EXPECTORANTE XPE - 120ML</v>
          </cell>
          <cell r="E5517" t="str">
            <v>FARMASA</v>
          </cell>
          <cell r="F5517" t="n">
            <v>120</v>
          </cell>
          <cell r="G5517" t="str">
            <v>ML</v>
          </cell>
          <cell r="H5517" t="str">
            <v>SIM</v>
          </cell>
          <cell r="I5517" t="n">
            <v>0.1029380766914528</v>
          </cell>
        </row>
        <row r="5518">
          <cell r="A5518" t="n">
            <v>90843991</v>
          </cell>
          <cell r="B5518" t="n">
            <v>20</v>
          </cell>
          <cell r="C5518" t="str">
            <v xml:space="preserve">IODIXANOL 270 MG IODOML SOL. INJ. FA X 100 ML</v>
          </cell>
          <cell r="D5518" t="str">
            <v xml:space="preserve">VISIPAQUE 270 MG IODOML SOL. INJ. FA X 100 ML</v>
          </cell>
          <cell r="E5518" t="str">
            <v>FARMASA</v>
          </cell>
          <cell r="F5518" t="n">
            <v>100</v>
          </cell>
          <cell r="G5518" t="str">
            <v>ML</v>
          </cell>
          <cell r="H5518" t="str">
            <v>SIM</v>
          </cell>
          <cell r="I5518" t="n">
            <v>5.0685084417963155</v>
          </cell>
        </row>
        <row r="5519">
          <cell r="A5519" t="n">
            <v>90843983</v>
          </cell>
          <cell r="B5519" t="n">
            <v>20</v>
          </cell>
          <cell r="C5519" t="str">
            <v xml:space="preserve">IODIXANOL 270 MG IODOML SOL. INJ. FA X 50 ML</v>
          </cell>
          <cell r="D5519" t="str">
            <v xml:space="preserve">VISIPAQUE 270 MG IODOML SOL. INJ. FA X 50 ML</v>
          </cell>
          <cell r="E5519" t="str">
            <v>FARMASA</v>
          </cell>
          <cell r="F5519" t="n">
            <v>50</v>
          </cell>
          <cell r="G5519" t="str">
            <v>ML</v>
          </cell>
          <cell r="H5519" t="str">
            <v>SIM</v>
          </cell>
          <cell r="I5519" t="n">
            <v>5.5487250678443134</v>
          </cell>
        </row>
        <row r="5520">
          <cell r="A5520" t="n">
            <v>92403581</v>
          </cell>
          <cell r="B5520" t="n">
            <v>20</v>
          </cell>
          <cell r="C5520" t="str">
            <v xml:space="preserve">IODO RESSUBLIMATO + OLEO DE CADE + ACIDO SALICILICO - 30ML</v>
          </cell>
          <cell r="D5520" t="str">
            <v xml:space="preserve">HEBRIN - 30ML</v>
          </cell>
          <cell r="E5520" t="str">
            <v xml:space="preserve">UNIAO QUIMICA</v>
          </cell>
          <cell r="F5520" t="n">
            <v>30</v>
          </cell>
          <cell r="G5520" t="str">
            <v>ML</v>
          </cell>
          <cell r="H5520" t="str">
            <v>SIM</v>
          </cell>
          <cell r="I5520" t="n">
            <v>0.42568377579172212</v>
          </cell>
        </row>
        <row r="5521">
          <cell r="A5521" t="n">
            <v>90274822</v>
          </cell>
          <cell r="B5521" t="n">
            <v>20</v>
          </cell>
          <cell r="C5521" t="str">
            <v xml:space="preserve">IOEXOL 300 MG IODOML SOL. INJ. FA X 20 ML</v>
          </cell>
          <cell r="D5521" t="str">
            <v xml:space="preserve">OMNIPAQUE 300 MG IODOML SOL. INJ. FA X 20 ML</v>
          </cell>
          <cell r="E5521" t="str">
            <v>FARMASA</v>
          </cell>
          <cell r="F5521" t="n">
            <v>20</v>
          </cell>
          <cell r="G5521" t="str">
            <v>ML</v>
          </cell>
          <cell r="H5521" t="str">
            <v>SIM</v>
          </cell>
          <cell r="I5521" t="n">
            <v>4.6483659058922173</v>
          </cell>
        </row>
        <row r="5522">
          <cell r="A5522" t="n">
            <v>90274946</v>
          </cell>
          <cell r="B5522" t="n">
            <v>20</v>
          </cell>
          <cell r="C5522" t="str">
            <v xml:space="preserve">IOPAMIDOL 300 MG IODOML SOL. INJ. CX 10 FA X 20 ML</v>
          </cell>
          <cell r="D5522" t="str">
            <v xml:space="preserve">IOPAMIRON 300 MG IODOML SOL. INJ. CX 10 FA X 20 ML</v>
          </cell>
          <cell r="E5522" t="str">
            <v xml:space="preserve">SCHERING B.</v>
          </cell>
          <cell r="F5522" t="n">
            <v>20</v>
          </cell>
          <cell r="G5522" t="str">
            <v>ML</v>
          </cell>
          <cell r="H5522" t="str">
            <v>SIM</v>
          </cell>
          <cell r="I5522" t="n">
            <v>3.3920507961916182</v>
          </cell>
        </row>
        <row r="5523">
          <cell r="A5523" t="n">
            <v>90903056</v>
          </cell>
          <cell r="B5523" t="n">
            <v>20</v>
          </cell>
          <cell r="C5523" t="str">
            <v xml:space="preserve">IOPAMIDOL 300 MG IODOML SOL. INJ. FA X 10 ML</v>
          </cell>
          <cell r="D5523" t="str">
            <v xml:space="preserve">IOPAMIRON 300 MG IODOML SOL. INJ. FA X 10 ML</v>
          </cell>
          <cell r="E5523" t="str">
            <v xml:space="preserve">SCHERING B.</v>
          </cell>
          <cell r="F5523" t="n">
            <v>10</v>
          </cell>
          <cell r="G5523" t="str">
            <v>ML</v>
          </cell>
          <cell r="H5523" t="str">
            <v>SIM</v>
          </cell>
          <cell r="I5523" t="n">
            <v>6.6584700814131761</v>
          </cell>
        </row>
        <row r="5524">
          <cell r="A5524" t="n">
            <v>90903021</v>
          </cell>
          <cell r="B5524" t="n">
            <v>20</v>
          </cell>
          <cell r="C5524" t="str">
            <v xml:space="preserve">IOPAMIDOL 300 MG IODOML SOL. INJ. FA X 20 ML</v>
          </cell>
          <cell r="D5524" t="str">
            <v xml:space="preserve">IOPAMIRON 300 MG IODOML SOL. INJ. FA X 20 ML</v>
          </cell>
          <cell r="E5524" t="str">
            <v xml:space="preserve">SCHERING B.</v>
          </cell>
          <cell r="F5524" t="n">
            <v>20</v>
          </cell>
          <cell r="G5524" t="str">
            <v>ML</v>
          </cell>
          <cell r="H5524" t="str">
            <v>SIM</v>
          </cell>
          <cell r="I5524" t="n">
            <v>4.6954777225059905</v>
          </cell>
        </row>
        <row r="5525">
          <cell r="A5525" t="n">
            <v>90274938</v>
          </cell>
          <cell r="B5525" t="n">
            <v>20</v>
          </cell>
          <cell r="C5525" t="str">
            <v xml:space="preserve">IOPAMIDOL 370 MG IODOML SOL. INJ. CX 10 FA X 200 ML</v>
          </cell>
          <cell r="D5525" t="str">
            <v xml:space="preserve">IOPAMIRON 370 MG IODOML SOL. INJ. CX 10 FA X 200 ML</v>
          </cell>
          <cell r="E5525" t="str">
            <v xml:space="preserve">SCHERING B.</v>
          </cell>
          <cell r="F5525" t="n">
            <v>200</v>
          </cell>
          <cell r="G5525" t="str">
            <v>ML</v>
          </cell>
          <cell r="H5525" t="str">
            <v>SIM</v>
          </cell>
          <cell r="I5525" t="n">
            <v>3.4234586739341339</v>
          </cell>
        </row>
        <row r="5526">
          <cell r="A5526" t="n">
            <v>90304934</v>
          </cell>
          <cell r="B5526" t="n">
            <v>20</v>
          </cell>
          <cell r="C5526" t="str">
            <v xml:space="preserve">IOPROMIDA 300 (623,4 MGML) SOL. INJ. FA X 20 ML</v>
          </cell>
          <cell r="D5526" t="str">
            <v xml:space="preserve">ULTRAVIST 300 (623,4 MGML) SOL. INJ. FA X 20 ML</v>
          </cell>
          <cell r="E5526" t="str">
            <v>SCHERINGBAYER</v>
          </cell>
          <cell r="F5526" t="n">
            <v>20</v>
          </cell>
          <cell r="G5526" t="str">
            <v>ML</v>
          </cell>
          <cell r="H5526" t="str">
            <v>SIM</v>
          </cell>
          <cell r="I5526" t="n">
            <v>3.062267214376587</v>
          </cell>
        </row>
        <row r="5527">
          <cell r="A5527" t="n">
            <v>90274237</v>
          </cell>
          <cell r="B5527" t="n">
            <v>20</v>
          </cell>
          <cell r="C5527" t="str">
            <v xml:space="preserve">IOTALAMATO DE MEGLUMINA 60 (600 MGML) SOL. INJ. FA X 50 ML</v>
          </cell>
          <cell r="D5527" t="str">
            <v xml:space="preserve">CONRAY 60 (600 MGML) SOL. INJ. FA X 50 ML</v>
          </cell>
          <cell r="E5527" t="str">
            <v xml:space="preserve">COVIDIEN MALLINCKRODT</v>
          </cell>
          <cell r="F5527" t="n">
            <v>50</v>
          </cell>
          <cell r="G5527" t="str">
            <v>ML</v>
          </cell>
          <cell r="H5527" t="str">
            <v>SIM</v>
          </cell>
          <cell r="I5527" t="n">
            <v>0.91082845453293437</v>
          </cell>
        </row>
        <row r="5528">
          <cell r="A5528" t="n">
            <v>90274334</v>
          </cell>
          <cell r="B5528" t="n">
            <v>20</v>
          </cell>
          <cell r="C5528" t="str">
            <v xml:space="preserve">IOVERSOL 240 MG IODOML SOL. INJ. FA X 100ML</v>
          </cell>
          <cell r="D5528" t="str">
            <v xml:space="preserve">OPTIRAY 240 MG IODOML SOL. INJ. FA X 100ML</v>
          </cell>
          <cell r="E5528" t="str">
            <v xml:space="preserve">COVIDIEN MALLINCKRODT</v>
          </cell>
          <cell r="F5528" t="n">
            <v>100</v>
          </cell>
          <cell r="G5528" t="str">
            <v>ML</v>
          </cell>
          <cell r="H5528" t="str">
            <v>SIM</v>
          </cell>
          <cell r="I5528" t="n">
            <v>2.5046039513825047</v>
          </cell>
        </row>
        <row r="5529">
          <cell r="A5529" t="n">
            <v>90274326</v>
          </cell>
          <cell r="B5529" t="n">
            <v>20</v>
          </cell>
          <cell r="C5529" t="str">
            <v xml:space="preserve">IOVERSOL 240 MG IODOML SOL. INJ. FA X 50 ML</v>
          </cell>
          <cell r="D5529" t="str">
            <v xml:space="preserve">OPTIRAY 240 MG IODOML SOL. INJ. FA X 50 ML</v>
          </cell>
          <cell r="E5529" t="str">
            <v xml:space="preserve">COVIDIEN MALLINCKRODT</v>
          </cell>
          <cell r="F5529" t="n">
            <v>50</v>
          </cell>
          <cell r="G5529" t="str">
            <v>ML</v>
          </cell>
          <cell r="H5529" t="str">
            <v>SIM</v>
          </cell>
          <cell r="I5529" t="n">
            <v>2.1985514419760488</v>
          </cell>
        </row>
        <row r="5530">
          <cell r="A5530" t="n">
            <v>90878701</v>
          </cell>
          <cell r="B5530" t="n">
            <v>20</v>
          </cell>
          <cell r="C5530" t="str">
            <v xml:space="preserve">IOVERSOL 320 MG IODOML  SOL. INJ. SERINGA ULTRAJET (INJETORA) X 100 ML</v>
          </cell>
          <cell r="D5530" t="str">
            <v xml:space="preserve">OPTIRAY 320 MG IODOML  SOL. INJ. SERINGA ULTRAJET (INJETORA) X 100 ML</v>
          </cell>
          <cell r="E5530" t="str">
            <v xml:space="preserve">COVIDIEN MALLINCKRODT</v>
          </cell>
          <cell r="F5530" t="n">
            <v>100</v>
          </cell>
          <cell r="G5530" t="str">
            <v>ML</v>
          </cell>
          <cell r="H5530" t="str">
            <v>SIM</v>
          </cell>
          <cell r="I5530" t="n">
            <v>3.5327239914213004</v>
          </cell>
        </row>
        <row r="5531">
          <cell r="A5531" t="n">
            <v>90274369</v>
          </cell>
          <cell r="B5531" t="n">
            <v>20</v>
          </cell>
          <cell r="C5531" t="str">
            <v xml:space="preserve">IOVERSOL 320 MG IODOML SOL. INJ. FA X 20 ML</v>
          </cell>
          <cell r="D5531" t="str">
            <v xml:space="preserve">OPTIRAY 320 MG IODOML SOL. INJ. FA X 20 ML</v>
          </cell>
          <cell r="E5531" t="str">
            <v xml:space="preserve">COVIDIEN MALLINCKRODT</v>
          </cell>
          <cell r="F5531" t="n">
            <v>20</v>
          </cell>
          <cell r="G5531" t="str">
            <v>ML</v>
          </cell>
          <cell r="H5531" t="str">
            <v>SIM</v>
          </cell>
          <cell r="I5531" t="n">
            <v>5.119484072029941</v>
          </cell>
        </row>
        <row r="5532">
          <cell r="A5532" t="n">
            <v>90878698</v>
          </cell>
          <cell r="B5532" t="n">
            <v>20</v>
          </cell>
          <cell r="C5532" t="str">
            <v xml:space="preserve">IOVERSOL 320 MG IODOML SOL. INJ. SERINGA ULTRAJET (INJETORA) X 75 ML</v>
          </cell>
          <cell r="D5532" t="str">
            <v xml:space="preserve">OPTIRAY 320 MG IODOML SOL. INJ. SERINGA ULTRAJET (INJETORA) X 75 ML</v>
          </cell>
          <cell r="E5532" t="str">
            <v xml:space="preserve">COVIDIEN MALLINCKRODT</v>
          </cell>
          <cell r="F5532" t="n">
            <v>75</v>
          </cell>
          <cell r="G5532" t="str">
            <v>ML</v>
          </cell>
          <cell r="H5532" t="str">
            <v>SIM</v>
          </cell>
          <cell r="I5532" t="n">
            <v>3.5328305689091999</v>
          </cell>
        </row>
        <row r="5533">
          <cell r="A5533" t="n">
            <v>90274385</v>
          </cell>
          <cell r="B5533" t="n">
            <v>20</v>
          </cell>
          <cell r="C5533" t="str">
            <v xml:space="preserve">IOVERSOL 350 MG IODOML SOL. INJ. FA X 100 ML</v>
          </cell>
          <cell r="D5533" t="str">
            <v xml:space="preserve">OPTIRAY 350 MG IODOML SOL. INJ. FA X 100 ML</v>
          </cell>
          <cell r="E5533" t="str">
            <v xml:space="preserve">COVIDIEN MALLINCKRODT</v>
          </cell>
          <cell r="F5533" t="n">
            <v>100</v>
          </cell>
          <cell r="G5533" t="str">
            <v>ML</v>
          </cell>
          <cell r="H5533" t="str">
            <v>SIM</v>
          </cell>
          <cell r="I5533" t="n">
            <v>5.0685086508342039</v>
          </cell>
        </row>
        <row r="5534">
          <cell r="A5534" t="n">
            <v>90274377</v>
          </cell>
          <cell r="B5534" t="n">
            <v>20</v>
          </cell>
          <cell r="C5534" t="str">
            <v xml:space="preserve">IOVERSOL 350 MG IODOML SOL. INJ. FA X 50 ML</v>
          </cell>
          <cell r="D5534" t="str">
            <v xml:space="preserve">OPTIRAY 350 MG IODOML SOL. INJ. FA X 50 ML</v>
          </cell>
          <cell r="E5534" t="str">
            <v xml:space="preserve">COVIDIEN MALLINCKRODT</v>
          </cell>
          <cell r="F5534" t="n">
            <v>50</v>
          </cell>
          <cell r="G5534" t="str">
            <v>ML</v>
          </cell>
          <cell r="H5534" t="str">
            <v>SIM</v>
          </cell>
          <cell r="I5534" t="n">
            <v>5.0686186707749616</v>
          </cell>
        </row>
        <row r="5535">
          <cell r="A5535" t="n">
            <v>90173759</v>
          </cell>
          <cell r="B5535" t="n">
            <v>20</v>
          </cell>
          <cell r="C5535" t="str">
            <v xml:space="preserve">IOXITALAMATO DE MEGLUMINA+IOTALAMATO DE SÓDIO</v>
          </cell>
          <cell r="D5535" t="str">
            <v xml:space="preserve">TELEBRIX-CORONAR SOL. INJ. CX. 10 FA X 100 ML C SUPORTE E EQUIPO</v>
          </cell>
          <cell r="E5535" t="str">
            <v xml:space="preserve">GUERBET PROD. RADIOLOGICOS</v>
          </cell>
          <cell r="F5535" t="n">
            <v>100</v>
          </cell>
          <cell r="G5535" t="str">
            <v>ML</v>
          </cell>
          <cell r="H5535" t="str">
            <v>SIM</v>
          </cell>
          <cell r="I5535" t="n">
            <v>1.276675332715915</v>
          </cell>
        </row>
        <row r="5536">
          <cell r="A5536" t="n">
            <v>90173775</v>
          </cell>
          <cell r="B5536" t="n">
            <v>20</v>
          </cell>
          <cell r="C5536" t="str">
            <v xml:space="preserve">IOXITALAMATO DE MEGLUMINA+IOTALAMATO DE SÓDIO  SOL. INJ. FA X 50 ML</v>
          </cell>
          <cell r="D5536" t="str">
            <v xml:space="preserve">TELEBRIX-CORONAR SOL. INJ. FA X 50 ML</v>
          </cell>
          <cell r="E5536" t="str">
            <v xml:space="preserve">GUERBET PROD. RADIOLOGICOS</v>
          </cell>
          <cell r="F5536" t="n">
            <v>50</v>
          </cell>
          <cell r="G5536" t="str">
            <v>ML</v>
          </cell>
          <cell r="H5536" t="str">
            <v>SIM</v>
          </cell>
          <cell r="I5536" t="n">
            <v>1.2746949676703367</v>
          </cell>
        </row>
        <row r="5537">
          <cell r="A5537" t="n">
            <v>90173783</v>
          </cell>
          <cell r="B5537" t="n">
            <v>20</v>
          </cell>
          <cell r="C5537" t="str">
            <v xml:space="preserve">IOXITALAMATO DE MEGLUMINA+IOTALAMATO DE SÓDIO SOL. INJ  FA X 100 ML C SUPORTE E EQUIPO</v>
          </cell>
          <cell r="D5537" t="str">
            <v xml:space="preserve">TELEBRIX-CORONAR SOL. INJ  FA X 100 ML C SUPORTE E EQUIPO</v>
          </cell>
          <cell r="E5537" t="str">
            <v xml:space="preserve">GUERBET PROD. RADIOLOGICOS</v>
          </cell>
          <cell r="F5537" t="n">
            <v>100</v>
          </cell>
          <cell r="G5537" t="str">
            <v>ML</v>
          </cell>
          <cell r="H5537" t="str">
            <v>SIM</v>
          </cell>
          <cell r="I5537" t="n">
            <v>1.2877269616977731</v>
          </cell>
        </row>
        <row r="5538">
          <cell r="A5538" t="n">
            <v>92385559</v>
          </cell>
          <cell r="B5538" t="n">
            <v>20</v>
          </cell>
          <cell r="C5538" t="str">
            <v xml:space="preserve">IRBESARTANA - 150MG</v>
          </cell>
          <cell r="D5538" t="str">
            <v xml:space="preserve">AVAPRO - 150MG</v>
          </cell>
          <cell r="E5538" t="str">
            <v>B-MS</v>
          </cell>
          <cell r="F5538" t="n">
            <v>1</v>
          </cell>
          <cell r="G5538" t="str">
            <v>COM</v>
          </cell>
          <cell r="H5538" t="str">
            <v>NÃO</v>
          </cell>
          <cell r="I5538" t="n">
            <v>4.7425895391197628</v>
          </cell>
        </row>
        <row r="5539">
          <cell r="A5539" t="n">
            <v>91520010</v>
          </cell>
          <cell r="B5539" t="n">
            <v>20</v>
          </cell>
          <cell r="C5539" t="str">
            <v xml:space="preserve">IRBESARTANA 150 MG CX.  14 CP.</v>
          </cell>
          <cell r="D5539" t="str">
            <v xml:space="preserve">APROVEL 150 MG CX.  14 CP.</v>
          </cell>
          <cell r="E5539" t="str">
            <v>SANOFI-AVENTIS</v>
          </cell>
          <cell r="F5539" t="n">
            <v>1</v>
          </cell>
          <cell r="G5539" t="str">
            <v>COM</v>
          </cell>
          <cell r="H5539" t="str">
            <v>NÃO</v>
          </cell>
          <cell r="I5539" t="n">
            <v>4.7268100827825226</v>
          </cell>
        </row>
        <row r="5540">
          <cell r="A5540" t="n">
            <v>92384404</v>
          </cell>
          <cell r="B5540" t="n">
            <v>20</v>
          </cell>
          <cell r="C5540" t="str">
            <v>IRBESARTANA+HIDROCLOROTIAZIDA</v>
          </cell>
          <cell r="D5540" t="str">
            <v xml:space="preserve">APROZIDE 300 MG + 12,5 MG CX. 14 CP. REV.</v>
          </cell>
          <cell r="E5540" t="str">
            <v>SANOFI-AVENTIS</v>
          </cell>
          <cell r="F5540" t="n">
            <v>1</v>
          </cell>
          <cell r="G5540" t="str">
            <v>COM</v>
          </cell>
          <cell r="H5540" t="str">
            <v>NÃO</v>
          </cell>
          <cell r="I5540" t="n">
            <v>4.2310257288016846</v>
          </cell>
        </row>
        <row r="5541">
          <cell r="A5541" t="n">
            <v>90277996</v>
          </cell>
          <cell r="B5541" t="n">
            <v>20</v>
          </cell>
          <cell r="C5541" t="str">
            <v xml:space="preserve">ISOFLURANO SOL. INAL. FR. VD. AMB.  X  50  ML</v>
          </cell>
          <cell r="D5541" t="str">
            <v xml:space="preserve">ISOFLURANO SOL. INAL. FR. VD. AMB.  X  50  ML</v>
          </cell>
          <cell r="E5541" t="str">
            <v>BIOCHIMICO</v>
          </cell>
          <cell r="F5541" t="n">
            <v>50</v>
          </cell>
          <cell r="G5541" t="str">
            <v>ML</v>
          </cell>
          <cell r="H5541" t="str">
            <v>SIM</v>
          </cell>
          <cell r="I5541" t="n">
            <v>5.3079254986708042</v>
          </cell>
        </row>
        <row r="5542">
          <cell r="A5542" t="n">
            <v>92425658</v>
          </cell>
          <cell r="B5542" t="n">
            <v>20</v>
          </cell>
          <cell r="C5542" t="str">
            <v xml:space="preserve">ISOMETEPTENO + DIPIRONA + CAFEINA</v>
          </cell>
          <cell r="D5542" t="str">
            <v>SEDALGINA</v>
          </cell>
          <cell r="E5542" t="str">
            <v xml:space="preserve">TEUTO BRAS.</v>
          </cell>
          <cell r="F5542" t="n">
            <v>1</v>
          </cell>
          <cell r="G5542" t="str">
            <v>DRG</v>
          </cell>
          <cell r="H5542" t="str">
            <v>NÃO</v>
          </cell>
          <cell r="I5542" t="n">
            <v>0.60292302062136627</v>
          </cell>
        </row>
        <row r="5543">
          <cell r="A5543" t="n">
            <v>92421750</v>
          </cell>
          <cell r="B5543" t="n">
            <v>20</v>
          </cell>
          <cell r="C5543" t="str">
            <v xml:space="preserve">ISOTRETINOINA - 10MG</v>
          </cell>
          <cell r="D5543" t="str">
            <v xml:space="preserve">ROACUTAN - 10MG</v>
          </cell>
          <cell r="E5543" t="str">
            <v>ROCHE</v>
          </cell>
          <cell r="F5543" t="n">
            <v>1</v>
          </cell>
          <cell r="G5543" t="str">
            <v>CAP</v>
          </cell>
          <cell r="H5543" t="str">
            <v>NÃO</v>
          </cell>
          <cell r="I5543" t="n">
            <v>3.2978410882741827</v>
          </cell>
        </row>
        <row r="5544">
          <cell r="A5544" t="n">
            <v>90279328</v>
          </cell>
          <cell r="B5544" t="n">
            <v>20</v>
          </cell>
          <cell r="C5544" t="str">
            <v>ITRACONAZOL</v>
          </cell>
          <cell r="D5544" t="str">
            <v xml:space="preserve">ITRACONAZOL 100  MG  CX.  10  CAP.</v>
          </cell>
          <cell r="E5544" t="str">
            <v xml:space="preserve">PRATI DONADUZZI</v>
          </cell>
          <cell r="F5544" t="n">
            <v>1</v>
          </cell>
          <cell r="G5544" t="str">
            <v>CAP</v>
          </cell>
          <cell r="H5544" t="str">
            <v>NÃO</v>
          </cell>
          <cell r="I5544" t="n">
            <v>7.3542332845262424</v>
          </cell>
        </row>
        <row r="5545">
          <cell r="A5545" t="n">
            <v>90195515</v>
          </cell>
          <cell r="B5545" t="n">
            <v>20</v>
          </cell>
          <cell r="C5545" t="str">
            <v>ITRACONAZOL</v>
          </cell>
          <cell r="D5545" t="str">
            <v xml:space="preserve">MICONAL 100 MG CX. 4 CAP.</v>
          </cell>
          <cell r="E5545" t="str">
            <v>DIFFUCAP-CHEMOBRAS</v>
          </cell>
          <cell r="F5545" t="n">
            <v>1</v>
          </cell>
          <cell r="G5545" t="str">
            <v>CAP</v>
          </cell>
          <cell r="H5545" t="str">
            <v>NÃO</v>
          </cell>
          <cell r="I5545" t="n">
            <v>6.3921336962894255</v>
          </cell>
        </row>
        <row r="5546">
          <cell r="A5546" t="n">
            <v>92217010</v>
          </cell>
          <cell r="B5546" t="n">
            <v>20</v>
          </cell>
          <cell r="C5546" t="str">
            <v xml:space="preserve">ITRACONAZOL - 100MG</v>
          </cell>
          <cell r="D5546" t="str">
            <v xml:space="preserve">ITRACOTAN - 100MG</v>
          </cell>
          <cell r="E5546" t="str">
            <v>ROYTON</v>
          </cell>
          <cell r="F5546" t="n">
            <v>1</v>
          </cell>
          <cell r="G5546" t="str">
            <v>CAP</v>
          </cell>
          <cell r="H5546" t="str">
            <v>NÃO</v>
          </cell>
          <cell r="I5546" t="n">
            <v>3.6801334772200072</v>
          </cell>
        </row>
        <row r="5547">
          <cell r="A5547" t="n">
            <v>92438407</v>
          </cell>
          <cell r="B5547" t="n">
            <v>20</v>
          </cell>
          <cell r="C5547" t="str">
            <v xml:space="preserve">ITRACONAZOL - 100MG   4 CAP</v>
          </cell>
          <cell r="D5547" t="str">
            <v xml:space="preserve">SPORANOX - 100MG</v>
          </cell>
          <cell r="E5547" t="str">
            <v>JANSSEN-CILAG</v>
          </cell>
          <cell r="F5547" t="n">
            <v>1</v>
          </cell>
          <cell r="G5547" t="str">
            <v>CAP</v>
          </cell>
          <cell r="H5547" t="str">
            <v>NÃO</v>
          </cell>
          <cell r="I5547" t="n">
            <v>17.625848934113744</v>
          </cell>
        </row>
        <row r="5548">
          <cell r="A5548" t="n">
            <v>92438393</v>
          </cell>
          <cell r="B5548" t="n">
            <v>20</v>
          </cell>
          <cell r="C5548" t="str">
            <v xml:space="preserve">ITRACONAZOL - 100MG  28 CAP</v>
          </cell>
          <cell r="D5548" t="str">
            <v xml:space="preserve">SPORANOX - 100MG</v>
          </cell>
          <cell r="E5548" t="str">
            <v>JANSSEN-CILAG</v>
          </cell>
          <cell r="F5548" t="n">
            <v>1</v>
          </cell>
          <cell r="G5548" t="str">
            <v>CAP</v>
          </cell>
          <cell r="H5548" t="str">
            <v>NÃO</v>
          </cell>
          <cell r="I5548" t="n">
            <v>9.9064437751592713</v>
          </cell>
        </row>
        <row r="5549">
          <cell r="A5549" t="n">
            <v>92416195</v>
          </cell>
          <cell r="B5549" t="n">
            <v>20</v>
          </cell>
          <cell r="C5549" t="str">
            <v xml:space="preserve">LAMIVUDINA - 150MG</v>
          </cell>
          <cell r="D5549" t="str">
            <v xml:space="preserve">EPIVIR - 150MG</v>
          </cell>
          <cell r="E5549" t="str">
            <v>GLAXOSMITKLINE</v>
          </cell>
          <cell r="F5549" t="n">
            <v>1</v>
          </cell>
          <cell r="G5549" t="str">
            <v>COM</v>
          </cell>
          <cell r="H5549" t="str">
            <v>NÃO</v>
          </cell>
          <cell r="I5549" t="n">
            <v>8.7180385102200013</v>
          </cell>
        </row>
        <row r="5550">
          <cell r="A5550" t="n">
            <v>92390242</v>
          </cell>
          <cell r="B5550" t="n">
            <v>20</v>
          </cell>
          <cell r="C5550" t="str">
            <v xml:space="preserve">LAMIVUDINA + ZIDOVUDINA</v>
          </cell>
          <cell r="D5550" t="str">
            <v>BIOVIR</v>
          </cell>
          <cell r="E5550" t="str">
            <v>GLAXOSMITKLINE</v>
          </cell>
          <cell r="F5550" t="n">
            <v>1</v>
          </cell>
          <cell r="G5550" t="str">
            <v>COM</v>
          </cell>
          <cell r="H5550" t="str">
            <v>NÃO</v>
          </cell>
          <cell r="I5550" t="n">
            <v>13.897704422159999</v>
          </cell>
        </row>
        <row r="5551">
          <cell r="A5551" t="n">
            <v>92384200</v>
          </cell>
          <cell r="B5551" t="n">
            <v>20</v>
          </cell>
          <cell r="C5551" t="str">
            <v xml:space="preserve">LAMIVUDINA SOL - 240ML</v>
          </cell>
          <cell r="D5551" t="str">
            <v xml:space="preserve">EPIVIR SOL - 240ML</v>
          </cell>
          <cell r="E5551" t="str">
            <v>GLAXOSMITKLINE</v>
          </cell>
          <cell r="F5551" t="n">
            <v>240</v>
          </cell>
          <cell r="G5551" t="str">
            <v>ML</v>
          </cell>
          <cell r="H5551" t="str">
            <v>SIM</v>
          </cell>
          <cell r="I5551" t="n">
            <v>0.61245361597904213</v>
          </cell>
        </row>
        <row r="5552">
          <cell r="A5552" t="n">
            <v>90185072</v>
          </cell>
          <cell r="B5552" t="n">
            <v>20</v>
          </cell>
          <cell r="C5552" t="str">
            <v xml:space="preserve">LAMOTRIGINA - 100MG</v>
          </cell>
          <cell r="D5552" t="str">
            <v xml:space="preserve">NEURAL - 100MG</v>
          </cell>
          <cell r="E5552" t="str">
            <v>CRISTALIA</v>
          </cell>
          <cell r="F5552" t="n">
            <v>1</v>
          </cell>
          <cell r="G5552" t="str">
            <v>COM</v>
          </cell>
          <cell r="H5552" t="str">
            <v>NÃO</v>
          </cell>
          <cell r="I5552" t="n">
            <v>2.8166735803810958</v>
          </cell>
        </row>
        <row r="5553">
          <cell r="A5553" t="n">
            <v>90185080</v>
          </cell>
          <cell r="B5553" t="n">
            <v>20</v>
          </cell>
          <cell r="C5553" t="str">
            <v xml:space="preserve">LAMOTRIGINA - 25MG</v>
          </cell>
          <cell r="D5553" t="str">
            <v xml:space="preserve">NEURAL - 25MG</v>
          </cell>
          <cell r="E5553" t="str">
            <v>CRISTALIA</v>
          </cell>
          <cell r="F5553" t="n">
            <v>1</v>
          </cell>
          <cell r="G5553" t="str">
            <v>COM</v>
          </cell>
          <cell r="H5553" t="str">
            <v>NÃO</v>
          </cell>
          <cell r="I5553" t="n">
            <v>1.0198526143612694</v>
          </cell>
        </row>
        <row r="5554">
          <cell r="A5554" t="n">
            <v>90232321</v>
          </cell>
          <cell r="B5554" t="n">
            <v>20</v>
          </cell>
          <cell r="C5554" t="str">
            <v xml:space="preserve">LAMOTRIGINA - 50MG</v>
          </cell>
          <cell r="D5554" t="str">
            <v xml:space="preserve">LAMITOR - 50MG</v>
          </cell>
          <cell r="E5554" t="str">
            <v xml:space="preserve">TORRENT DO BRASIL</v>
          </cell>
          <cell r="F5554" t="n">
            <v>1</v>
          </cell>
          <cell r="G5554" t="str">
            <v>COM</v>
          </cell>
          <cell r="H5554" t="str">
            <v>NÃO</v>
          </cell>
          <cell r="I5554" t="n">
            <v>1.4796939089376338</v>
          </cell>
        </row>
        <row r="5555">
          <cell r="A5555" t="n">
            <v>90185099</v>
          </cell>
          <cell r="B5555" t="n">
            <v>20</v>
          </cell>
          <cell r="C5555" t="str">
            <v xml:space="preserve">LAMOTRIGINA - 50MG</v>
          </cell>
          <cell r="D5555" t="str">
            <v xml:space="preserve">NEURAL - 50MG</v>
          </cell>
          <cell r="E5555" t="str">
            <v>CRISTALIA</v>
          </cell>
          <cell r="F5555" t="n">
            <v>1</v>
          </cell>
          <cell r="G5555" t="str">
            <v>COM</v>
          </cell>
          <cell r="H5555" t="str">
            <v>NÃO</v>
          </cell>
          <cell r="I5555" t="n">
            <v>1.0172469195418361</v>
          </cell>
        </row>
        <row r="5556">
          <cell r="A5556" t="n">
            <v>90152964</v>
          </cell>
          <cell r="B5556" t="n">
            <v>20</v>
          </cell>
          <cell r="C5556" t="str">
            <v xml:space="preserve">LAMOTRIGINA 100 MG CX. 30 CP.</v>
          </cell>
          <cell r="D5556" t="str">
            <v xml:space="preserve">LAMOTRIGINA 100 MG CX. 30 CP.</v>
          </cell>
          <cell r="E5556" t="str">
            <v>EUROFARMA</v>
          </cell>
          <cell r="F5556" t="n">
            <v>1</v>
          </cell>
          <cell r="G5556" t="str">
            <v>COM</v>
          </cell>
          <cell r="H5556" t="str">
            <v>NÃO</v>
          </cell>
          <cell r="I5556" t="n">
            <v>2.5739613435978912</v>
          </cell>
        </row>
        <row r="5557">
          <cell r="A5557" t="n">
            <v>90152972</v>
          </cell>
          <cell r="B5557" t="n">
            <v>20</v>
          </cell>
          <cell r="C5557" t="str">
            <v xml:space="preserve">LAMOTRIGINA 25 MG CX. 30 CP.</v>
          </cell>
          <cell r="D5557" t="str">
            <v xml:space="preserve">LAMOTRIGINA 25 MG CX. 30 CP.</v>
          </cell>
          <cell r="E5557" t="str">
            <v>EUROFARMA</v>
          </cell>
          <cell r="F5557" t="n">
            <v>1</v>
          </cell>
          <cell r="G5557" t="str">
            <v>COM</v>
          </cell>
          <cell r="H5557" t="str">
            <v>NÃO</v>
          </cell>
          <cell r="I5557" t="n">
            <v>0.93884752907343061</v>
          </cell>
        </row>
        <row r="5558">
          <cell r="A5558" t="n">
            <v>90266234</v>
          </cell>
          <cell r="B5558" t="n">
            <v>20</v>
          </cell>
          <cell r="C5558" t="str">
            <v xml:space="preserve">LAMOTRIGINA 50 MG CX. 28 CP.</v>
          </cell>
          <cell r="D5558" t="str">
            <v xml:space="preserve">NORTRIGIN 50 MG CX. 28 CP.</v>
          </cell>
          <cell r="E5558" t="str">
            <v>MEIZLER</v>
          </cell>
          <cell r="F5558" t="n">
            <v>1</v>
          </cell>
          <cell r="G5558" t="str">
            <v>COM</v>
          </cell>
          <cell r="H5558" t="str">
            <v>NÃO</v>
          </cell>
          <cell r="I5558" t="n">
            <v>2.638261730371259</v>
          </cell>
        </row>
        <row r="5559">
          <cell r="A5559" t="n">
            <v>90145054</v>
          </cell>
          <cell r="B5559" t="n">
            <v>20</v>
          </cell>
          <cell r="C5559" t="str">
            <v>LANSOPRAZOL</v>
          </cell>
          <cell r="D5559" t="str">
            <v xml:space="preserve">LANSOPRAZOL 30 MG CX. 7 CAP.</v>
          </cell>
          <cell r="E5559" t="str">
            <v xml:space="preserve">EMS SA</v>
          </cell>
          <cell r="F5559" t="n">
            <v>1</v>
          </cell>
          <cell r="G5559" t="str">
            <v>CAP</v>
          </cell>
          <cell r="H5559" t="str">
            <v>NÃO</v>
          </cell>
          <cell r="I5559" t="n">
            <v>5.4717065850169613</v>
          </cell>
        </row>
        <row r="5560">
          <cell r="A5560" t="n">
            <v>92266266</v>
          </cell>
          <cell r="B5560" t="n">
            <v>20</v>
          </cell>
          <cell r="C5560" t="str">
            <v xml:space="preserve">LANSOPRAZOL - 30MG</v>
          </cell>
          <cell r="D5560" t="str">
            <v xml:space="preserve">PRAZOL - 30MG</v>
          </cell>
          <cell r="E5560" t="str">
            <v>MEDLEY</v>
          </cell>
          <cell r="F5560" t="n">
            <v>1</v>
          </cell>
          <cell r="G5560" t="str">
            <v>CAP</v>
          </cell>
          <cell r="H5560" t="str">
            <v>NÃO</v>
          </cell>
          <cell r="I5560" t="n">
            <v>2.4767579068172441</v>
          </cell>
        </row>
        <row r="5561">
          <cell r="A5561" t="n">
            <v>92458815</v>
          </cell>
          <cell r="B5561" t="n">
            <v>20</v>
          </cell>
          <cell r="C5561" t="str">
            <v xml:space="preserve">LANSOPRAZOL + BROMOPRIDA - 15MG  10MG</v>
          </cell>
          <cell r="D5561" t="str">
            <v xml:space="preserve">LANSOPRID - 15MG  10MG</v>
          </cell>
          <cell r="E5561" t="str">
            <v>MEDLEY</v>
          </cell>
          <cell r="F5561" t="n">
            <v>1</v>
          </cell>
          <cell r="G5561" t="str">
            <v>CAP</v>
          </cell>
          <cell r="H5561" t="str">
            <v>NÃO</v>
          </cell>
          <cell r="I5561" t="n">
            <v>2.2613671974610785</v>
          </cell>
        </row>
        <row r="5562">
          <cell r="A5562" t="n">
            <v>92458823</v>
          </cell>
          <cell r="B5562" t="n">
            <v>20</v>
          </cell>
          <cell r="C5562" t="str">
            <v xml:space="preserve">LANSOPRAZOL + BROMOPRIDA - 30MG  10MG</v>
          </cell>
          <cell r="D5562" t="str">
            <v xml:space="preserve">LANSOPRID - 30MG  10MG</v>
          </cell>
          <cell r="E5562" t="str">
            <v>MEDLEY</v>
          </cell>
          <cell r="F5562" t="n">
            <v>1</v>
          </cell>
          <cell r="G5562" t="str">
            <v>CAP</v>
          </cell>
          <cell r="H5562" t="str">
            <v>NÃO</v>
          </cell>
          <cell r="I5562" t="n">
            <v>2.6539656692425155</v>
          </cell>
        </row>
        <row r="5563">
          <cell r="A5563" t="n">
            <v>92403620</v>
          </cell>
          <cell r="B5563" t="n">
            <v>20</v>
          </cell>
          <cell r="C5563" t="str">
            <v xml:space="preserve">LANSOPRAZOL + CLARITROMICINA + AMOXICILINA - 30MG500MG1000MG - 7CART</v>
          </cell>
          <cell r="D5563" t="str">
            <v xml:space="preserve">HELICOPAC - 30MG500MG1000MG</v>
          </cell>
          <cell r="E5563" t="str">
            <v xml:space="preserve">SIGMA PHARMA</v>
          </cell>
          <cell r="F5563" t="n">
            <v>1</v>
          </cell>
          <cell r="G5563" t="str">
            <v>COM</v>
          </cell>
          <cell r="H5563" t="str">
            <v>NÃO</v>
          </cell>
          <cell r="I5563" t="n">
            <v>3.4548665516766475</v>
          </cell>
        </row>
        <row r="5564">
          <cell r="A5564" t="n">
            <v>90145070</v>
          </cell>
          <cell r="B5564" t="n">
            <v>20</v>
          </cell>
          <cell r="C5564" t="str">
            <v xml:space="preserve">LANSOPRAZOL 30 MG CX. 28 CAP.</v>
          </cell>
          <cell r="D5564" t="str">
            <v xml:space="preserve">LANSOPRAZOL 30 MG CX. 28 CAP.</v>
          </cell>
          <cell r="E5564" t="str">
            <v xml:space="preserve">EMS SA</v>
          </cell>
          <cell r="F5564" t="n">
            <v>1</v>
          </cell>
          <cell r="G5564" t="str">
            <v>CAP</v>
          </cell>
          <cell r="H5564" t="str">
            <v>NÃO</v>
          </cell>
          <cell r="I5564" t="n">
            <v>4.8889212682695931</v>
          </cell>
        </row>
        <row r="5565">
          <cell r="A5565" t="n">
            <v>90247442</v>
          </cell>
          <cell r="B5565" t="n">
            <v>20</v>
          </cell>
          <cell r="C5565" t="str">
            <v>LANSOPRAZOL+AMOXICILINA+CLARITROMICINA</v>
          </cell>
          <cell r="D5565" t="str">
            <v xml:space="preserve">H BACTER IBP 30 MG + 500 MG + 500 MG CX. 7 BLISTER X 2 + 2 + 4 CAP. + 28 CAP.</v>
          </cell>
          <cell r="E5565" t="str">
            <v>CIFARMA</v>
          </cell>
          <cell r="F5565" t="n">
            <v>1</v>
          </cell>
          <cell r="G5565" t="str">
            <v>CAP</v>
          </cell>
          <cell r="H5565" t="str">
            <v>NÃO</v>
          </cell>
          <cell r="I5565" t="n">
            <v>0.84801269904790455</v>
          </cell>
        </row>
        <row r="5566">
          <cell r="A5566" t="n">
            <v>92459161</v>
          </cell>
          <cell r="B5566" t="n">
            <v>20</v>
          </cell>
          <cell r="C5566" t="str">
            <v xml:space="preserve">LEVODOPA + CARBIDOPA - 250MG25MG</v>
          </cell>
          <cell r="D5566" t="str">
            <v xml:space="preserve">PARKIDOPA - 250MG25MG</v>
          </cell>
          <cell r="E5566" t="str">
            <v>CRISTALIA</v>
          </cell>
          <cell r="F5566" t="n">
            <v>1</v>
          </cell>
          <cell r="G5566" t="str">
            <v>COM</v>
          </cell>
          <cell r="H5566" t="str">
            <v>NÃO</v>
          </cell>
          <cell r="I5566" t="n">
            <v>1.3346989521652954</v>
          </cell>
        </row>
        <row r="5567">
          <cell r="A5567" t="n">
            <v>90189515</v>
          </cell>
          <cell r="B5567" t="n">
            <v>20</v>
          </cell>
          <cell r="C5567" t="str">
            <v xml:space="preserve">LEVODOPA + CARBIDOPA + ENTACAPONA - 50MG</v>
          </cell>
          <cell r="D5567" t="str">
            <v xml:space="preserve">STALEVO - 50MG</v>
          </cell>
          <cell r="E5567" t="str">
            <v>NOVARTIS</v>
          </cell>
          <cell r="F5567" t="n">
            <v>1</v>
          </cell>
          <cell r="G5567" t="str">
            <v>COM</v>
          </cell>
          <cell r="H5567" t="str">
            <v>NÃO</v>
          </cell>
          <cell r="I5567" t="n">
            <v>6.1984577590805063</v>
          </cell>
        </row>
        <row r="5568">
          <cell r="A5568" t="n">
            <v>90211715</v>
          </cell>
          <cell r="B5568" t="n">
            <v>20</v>
          </cell>
          <cell r="C5568" t="str">
            <v xml:space="preserve">LEVODOPA+CARBIDOPA 250 MG + 25 MG FR. X 30 CP.</v>
          </cell>
          <cell r="D5568" t="str">
            <v xml:space="preserve">PARKLEN 250 MG + 25 MG FR. X 30 CP.</v>
          </cell>
          <cell r="E5568" t="str">
            <v xml:space="preserve">NEO QUIMICA</v>
          </cell>
          <cell r="F5568" t="n">
            <v>1</v>
          </cell>
          <cell r="G5568" t="str">
            <v>COM</v>
          </cell>
          <cell r="H5568" t="str">
            <v>NÃO</v>
          </cell>
          <cell r="I5568" t="n">
            <v>1.4447623761556894</v>
          </cell>
        </row>
        <row r="5569">
          <cell r="A5569" t="n">
            <v>92384072</v>
          </cell>
          <cell r="B5569" t="n">
            <v>20</v>
          </cell>
          <cell r="C5569" t="str">
            <v xml:space="preserve">LEVODROPROPIZINA - 20ML SOL. ORAL</v>
          </cell>
          <cell r="D5569" t="str">
            <v xml:space="preserve">ANTUX - 20ML SOL. ORAL</v>
          </cell>
          <cell r="E5569" t="str">
            <v xml:space="preserve">ACHÉ LABORATÓRIOS FARMACÊUTICO</v>
          </cell>
          <cell r="F5569" t="n">
            <v>400</v>
          </cell>
          <cell r="G5569" t="str">
            <v>GTS</v>
          </cell>
          <cell r="H5569" t="str">
            <v>SIM</v>
          </cell>
          <cell r="I5569" t="n">
            <v>0.047849037754530171</v>
          </cell>
        </row>
        <row r="5570">
          <cell r="A5570" t="n">
            <v>92457207</v>
          </cell>
          <cell r="B5570" t="n">
            <v>20</v>
          </cell>
          <cell r="C5570" t="str">
            <v xml:space="preserve">LEVODROPROPIZINA 6 MGML XPE.  FR. VD. X  120  ML + CP. MED.</v>
          </cell>
          <cell r="D5570" t="str">
            <v xml:space="preserve">PERCOF 6 MGML XPE.  FR. VD. X  120  ML + CP. MED.</v>
          </cell>
          <cell r="E5570" t="str">
            <v>EUROFARMA</v>
          </cell>
          <cell r="F5570" t="n">
            <v>120</v>
          </cell>
          <cell r="G5570" t="str">
            <v>ML</v>
          </cell>
          <cell r="H5570" t="str">
            <v>SIM</v>
          </cell>
          <cell r="I5570" t="n">
            <v>0.22326733411450811</v>
          </cell>
        </row>
        <row r="5571">
          <cell r="A5571" t="n">
            <v>92463835</v>
          </cell>
          <cell r="B5571" t="n">
            <v>20</v>
          </cell>
          <cell r="C5571" t="str">
            <v xml:space="preserve">LEVOFLOXACINO - 500MG</v>
          </cell>
          <cell r="D5571" t="str">
            <v xml:space="preserve">LEVOFLOXACINO - 500MG</v>
          </cell>
          <cell r="E5571" t="str">
            <v>RANBAXY</v>
          </cell>
          <cell r="F5571" t="n">
            <v>1</v>
          </cell>
          <cell r="G5571" t="str">
            <v>COM</v>
          </cell>
          <cell r="H5571" t="str">
            <v>NÃO</v>
          </cell>
          <cell r="I5571" t="n">
            <v>11.599849030611169</v>
          </cell>
        </row>
        <row r="5572">
          <cell r="A5572" t="n">
            <v>92463010</v>
          </cell>
          <cell r="B5572" t="n">
            <v>20</v>
          </cell>
          <cell r="C5572" t="str">
            <v xml:space="preserve">LEVOFLOXACINO - 500MG</v>
          </cell>
          <cell r="D5572" t="str">
            <v xml:space="preserve">LEVOXIN - 500MG</v>
          </cell>
          <cell r="E5572" t="str">
            <v>APSEN</v>
          </cell>
          <cell r="F5572" t="n">
            <v>1</v>
          </cell>
          <cell r="G5572" t="str">
            <v>COM</v>
          </cell>
          <cell r="H5572" t="str">
            <v>NÃO</v>
          </cell>
          <cell r="I5572" t="n">
            <v>9.4159607624603243</v>
          </cell>
        </row>
        <row r="5573">
          <cell r="A5573" t="n">
            <v>92459153</v>
          </cell>
          <cell r="B5573" t="n">
            <v>20</v>
          </cell>
          <cell r="C5573" t="str">
            <v xml:space="preserve">LEVOFLOXACINO 250 MG CX. 3 CP. REV.</v>
          </cell>
          <cell r="D5573" t="str">
            <v xml:space="preserve">LEVOTAC 250 MG CX. 3 CP. REV.</v>
          </cell>
          <cell r="E5573" t="str">
            <v>CRISTALIA</v>
          </cell>
          <cell r="F5573" t="n">
            <v>1</v>
          </cell>
          <cell r="G5573" t="str">
            <v>COM</v>
          </cell>
          <cell r="H5573" t="str">
            <v>NÃO</v>
          </cell>
          <cell r="I5573" t="n">
            <v>5.2647960763571779</v>
          </cell>
        </row>
        <row r="5574">
          <cell r="A5574" t="n">
            <v>92463827</v>
          </cell>
          <cell r="B5574" t="n">
            <v>20</v>
          </cell>
          <cell r="C5574" t="str">
            <v xml:space="preserve">LEVOFLOXACINO 250 MG CX. 7 CP. REV.</v>
          </cell>
          <cell r="D5574" t="str">
            <v xml:space="preserve">LEVOFLOXACINO 250 MG CX. 7 CP. REV.</v>
          </cell>
          <cell r="E5574" t="str">
            <v>RANBAXY</v>
          </cell>
          <cell r="F5574" t="n">
            <v>1</v>
          </cell>
          <cell r="G5574" t="str">
            <v>COM</v>
          </cell>
          <cell r="H5574" t="str">
            <v>NÃO</v>
          </cell>
          <cell r="I5574" t="n">
            <v>4.7480890557677311</v>
          </cell>
        </row>
        <row r="5575">
          <cell r="A5575" t="n">
            <v>92456880</v>
          </cell>
          <cell r="B5575" t="n">
            <v>20</v>
          </cell>
          <cell r="C5575" t="str">
            <v xml:space="preserve">LEVOFLOXACINO 250 MG CX. 7 CP. REV.</v>
          </cell>
          <cell r="D5575" t="str">
            <v xml:space="preserve">LEVOFLOXACINO 250 MG CX. 7 CP. REV.</v>
          </cell>
          <cell r="E5575" t="str">
            <v>EUROFARMA</v>
          </cell>
          <cell r="F5575" t="n">
            <v>1</v>
          </cell>
          <cell r="G5575" t="str">
            <v>COM</v>
          </cell>
          <cell r="H5575" t="str">
            <v>NÃO</v>
          </cell>
          <cell r="I5575" t="n">
            <v>3.5888898934139211</v>
          </cell>
        </row>
        <row r="5576">
          <cell r="A5576" t="n">
            <v>90257480</v>
          </cell>
          <cell r="B5576" t="n">
            <v>20</v>
          </cell>
          <cell r="C5576" t="str">
            <v xml:space="preserve">LEVOFLOXACINO 250 MG CX.7 CP. REV.</v>
          </cell>
          <cell r="D5576" t="str">
            <v xml:space="preserve">LEVOFLOXACINO 250 MG CX.7 CP. REV.</v>
          </cell>
          <cell r="E5576" t="str">
            <v>SANDOZ</v>
          </cell>
          <cell r="F5576" t="n">
            <v>1</v>
          </cell>
          <cell r="G5576" t="str">
            <v>COM</v>
          </cell>
          <cell r="H5576" t="str">
            <v>NÃO</v>
          </cell>
          <cell r="I5576" t="n">
            <v>4.5282417752023534</v>
          </cell>
        </row>
        <row r="5577">
          <cell r="A5577" t="n">
            <v>90299981</v>
          </cell>
          <cell r="B5577" t="n">
            <v>20</v>
          </cell>
          <cell r="C5577" t="str">
            <v xml:space="preserve">LEVOFLOXACINO 500 MG CX. 10 CP.</v>
          </cell>
          <cell r="D5577" t="str">
            <v xml:space="preserve">TAVAGRAN 500 MG CX. 10 CP.</v>
          </cell>
          <cell r="E5577" t="str">
            <v>LEGRAND</v>
          </cell>
          <cell r="F5577" t="n">
            <v>1</v>
          </cell>
          <cell r="G5577" t="str">
            <v>COM</v>
          </cell>
          <cell r="H5577" t="str">
            <v>NÃO</v>
          </cell>
          <cell r="I5577" t="n">
            <v>8.1158434527159251</v>
          </cell>
        </row>
        <row r="5578">
          <cell r="A5578" t="n">
            <v>90299965</v>
          </cell>
          <cell r="B5578" t="n">
            <v>20</v>
          </cell>
          <cell r="C5578" t="str">
            <v xml:space="preserve">LEVOFLOXACINO 500 MG CX. 10 CP. REV.</v>
          </cell>
          <cell r="D5578" t="str">
            <v xml:space="preserve">TAVAFLOX 500 MG CX. 10 CP. REV.</v>
          </cell>
          <cell r="E5578" t="str">
            <v xml:space="preserve">SIGMA PHARMA</v>
          </cell>
          <cell r="F5578" t="n">
            <v>1</v>
          </cell>
          <cell r="G5578" t="str">
            <v>COM</v>
          </cell>
          <cell r="H5578" t="str">
            <v>NÃO</v>
          </cell>
          <cell r="I5578" t="n">
            <v>6.011288107652744</v>
          </cell>
        </row>
        <row r="5579">
          <cell r="A5579" t="n">
            <v>90159527</v>
          </cell>
          <cell r="B5579" t="n">
            <v>20</v>
          </cell>
          <cell r="C5579" t="str">
            <v xml:space="preserve">LEVOFLOXACINO 500 MG CX. 14 CP. REV.</v>
          </cell>
          <cell r="D5579" t="str">
            <v xml:space="preserve">LEVOXIN 500 MG CX. 14 CP. REV.</v>
          </cell>
          <cell r="E5579" t="str">
            <v>APSEN</v>
          </cell>
          <cell r="F5579" t="n">
            <v>1</v>
          </cell>
          <cell r="G5579" t="str">
            <v>COM</v>
          </cell>
          <cell r="H5579" t="str">
            <v>NÃO</v>
          </cell>
          <cell r="I5579" t="n">
            <v>9.4640262774405368</v>
          </cell>
        </row>
        <row r="5580">
          <cell r="A5580" t="n">
            <v>90152174</v>
          </cell>
          <cell r="B5580" t="n">
            <v>20</v>
          </cell>
          <cell r="C5580" t="str">
            <v xml:space="preserve">LEVOFLOXACINO 500 MG CX. 3 CP. REV.</v>
          </cell>
          <cell r="D5580" t="str">
            <v xml:space="preserve">TAMIRAM 500 MG CX. 3 CP. REV.</v>
          </cell>
          <cell r="E5580" t="str">
            <v>EUROFARMA</v>
          </cell>
          <cell r="F5580" t="n">
            <v>1</v>
          </cell>
          <cell r="G5580" t="str">
            <v>COM</v>
          </cell>
          <cell r="H5580" t="str">
            <v>NÃO</v>
          </cell>
          <cell r="I5580" t="n">
            <v>9.5989485339656735</v>
          </cell>
        </row>
        <row r="5581">
          <cell r="A5581" t="n">
            <v>90146263</v>
          </cell>
          <cell r="B5581" t="n">
            <v>20</v>
          </cell>
          <cell r="C5581" t="str">
            <v xml:space="preserve">LEVOFLOXACINO 500 MG CX. 42 CP. REV.</v>
          </cell>
          <cell r="D5581" t="str">
            <v xml:space="preserve">LEVOFLOXACINO 500 MG CX. 42 CP. REV.</v>
          </cell>
          <cell r="E5581" t="str">
            <v xml:space="preserve">EMS SA</v>
          </cell>
          <cell r="F5581" t="n">
            <v>1</v>
          </cell>
          <cell r="G5581" t="str">
            <v>COM</v>
          </cell>
          <cell r="H5581" t="str">
            <v>NÃO</v>
          </cell>
          <cell r="I5581" t="n">
            <v>9.0571333570861725</v>
          </cell>
        </row>
        <row r="5582">
          <cell r="A5582" t="n">
            <v>90299973</v>
          </cell>
          <cell r="B5582" t="n">
            <v>20</v>
          </cell>
          <cell r="C5582" t="str">
            <v xml:space="preserve">LEVOFLOXACINO 500 MG CX. 7 CP. REV.</v>
          </cell>
          <cell r="D5582" t="str">
            <v xml:space="preserve">TAVAFLOX 500 MG CX. 7 CP. REV.</v>
          </cell>
          <cell r="E5582" t="str">
            <v xml:space="preserve">SIGMA PHARMA</v>
          </cell>
          <cell r="F5582" t="n">
            <v>1</v>
          </cell>
          <cell r="G5582" t="str">
            <v>COM</v>
          </cell>
          <cell r="H5582" t="str">
            <v>NÃO</v>
          </cell>
          <cell r="I5582" t="n">
            <v>6.4098739122115527</v>
          </cell>
        </row>
        <row r="5583">
          <cell r="A5583" t="n">
            <v>90244451</v>
          </cell>
          <cell r="B5583" t="n">
            <v>20</v>
          </cell>
          <cell r="C5583" t="str">
            <v xml:space="preserve">LEVOFLOXACINO 500 MG CX. 7 CP. REV.</v>
          </cell>
          <cell r="D5583" t="str">
            <v xml:space="preserve">LEVOFLOXACINO 500 MG CX. 7 CP. REV.</v>
          </cell>
          <cell r="E5583" t="str">
            <v xml:space="preserve">EUROGENUS - LEGRAND</v>
          </cell>
          <cell r="F5583" t="n">
            <v>1</v>
          </cell>
          <cell r="G5583" t="str">
            <v>COM</v>
          </cell>
          <cell r="H5583" t="str">
            <v>NÃO</v>
          </cell>
          <cell r="I5583" t="n">
            <v>8.7860571826663385</v>
          </cell>
        </row>
        <row r="5584">
          <cell r="A5584" t="n">
            <v>90238630</v>
          </cell>
          <cell r="B5584" t="n">
            <v>20</v>
          </cell>
          <cell r="C5584" t="str">
            <v xml:space="preserve">LEVOFLOXACINO 500 MG CX.10 CP. REV.</v>
          </cell>
          <cell r="D5584" t="str">
            <v xml:space="preserve">LEVOFLOXACINO 500 MG CX.10 CP. REV.</v>
          </cell>
          <cell r="E5584" t="str">
            <v>GERMED</v>
          </cell>
          <cell r="F5584" t="n">
            <v>1</v>
          </cell>
          <cell r="G5584" t="str">
            <v>COM</v>
          </cell>
          <cell r="H5584" t="str">
            <v>NÃO</v>
          </cell>
          <cell r="I5584" t="n">
            <v>9.0885050588952545</v>
          </cell>
        </row>
        <row r="5585">
          <cell r="A5585" t="n">
            <v>90294335</v>
          </cell>
          <cell r="B5585" t="n">
            <v>20</v>
          </cell>
          <cell r="C5585" t="str">
            <v xml:space="preserve">LEVOTIROXINA SÓDICA</v>
          </cell>
          <cell r="D5585" t="str">
            <v xml:space="preserve">LEVOTIROXINA SÓDICA 125 MCG BL. AL. AL. X 30 CP.</v>
          </cell>
          <cell r="E5585" t="str">
            <v xml:space="preserve">MERCK S.A.</v>
          </cell>
          <cell r="F5585" t="n">
            <v>1</v>
          </cell>
          <cell r="G5585" t="str">
            <v>COM</v>
          </cell>
          <cell r="H5585" t="str">
            <v>NÃO</v>
          </cell>
          <cell r="I5585" t="n">
            <v>0.32467631495139415</v>
          </cell>
        </row>
        <row r="5586">
          <cell r="A5586" t="n">
            <v>92428738</v>
          </cell>
          <cell r="B5586" t="n">
            <v>20</v>
          </cell>
          <cell r="C5586" t="str">
            <v xml:space="preserve">LEVOTIROXINA SODICA - 125MCG</v>
          </cell>
          <cell r="D5586" t="str">
            <v xml:space="preserve">SYNTHROID - 125MCG</v>
          </cell>
          <cell r="E5586" t="str">
            <v>ABBOTT</v>
          </cell>
          <cell r="F5586" t="n">
            <v>1</v>
          </cell>
          <cell r="G5586" t="str">
            <v>COM</v>
          </cell>
          <cell r="H5586" t="str">
            <v>NÃO</v>
          </cell>
          <cell r="I5586" t="n">
            <v>1.1149623754350506</v>
          </cell>
        </row>
        <row r="5587">
          <cell r="A5587" t="n">
            <v>90141555</v>
          </cell>
          <cell r="B5587" t="n">
            <v>20</v>
          </cell>
          <cell r="C5587" t="str">
            <v xml:space="preserve">LEVOTIROXINA SODICA - 50MCG</v>
          </cell>
          <cell r="D5587" t="str">
            <v xml:space="preserve">LEVOID - 50MCG</v>
          </cell>
          <cell r="E5587" t="str">
            <v xml:space="preserve">ACHÉ LABORATÓRIOS FARMACÊUTICO</v>
          </cell>
          <cell r="F5587" t="n">
            <v>1</v>
          </cell>
          <cell r="G5587" t="str">
            <v>COM</v>
          </cell>
          <cell r="H5587" t="str">
            <v>NÃO</v>
          </cell>
          <cell r="I5587" t="n">
            <v>0.39259476169348312</v>
          </cell>
        </row>
        <row r="5588">
          <cell r="A5588" t="n">
            <v>92461832</v>
          </cell>
          <cell r="B5588" t="n">
            <v>20</v>
          </cell>
          <cell r="C5588" t="str">
            <v xml:space="preserve">LEVOTIROXINA SÓDICA 100 MCG CX. 30 CP.</v>
          </cell>
          <cell r="D5588" t="str">
            <v xml:space="preserve">TIROIDIN 100 MCG CX. 30 CP.</v>
          </cell>
          <cell r="E5588" t="str">
            <v xml:space="preserve">NEO QUIMICA</v>
          </cell>
          <cell r="F5588" t="n">
            <v>1</v>
          </cell>
          <cell r="G5588" t="str">
            <v>COM</v>
          </cell>
          <cell r="H5588" t="str">
            <v>NÃO</v>
          </cell>
          <cell r="I5588" t="n">
            <v>0.51822998275149723</v>
          </cell>
        </row>
        <row r="5589">
          <cell r="A5589" t="n">
            <v>90157621</v>
          </cell>
          <cell r="B5589" t="n">
            <v>20</v>
          </cell>
          <cell r="C5589" t="str">
            <v xml:space="preserve">LEVOTIROXINA SÓDICA 100 MCG CX. 50 CP.</v>
          </cell>
          <cell r="D5589" t="str">
            <v xml:space="preserve">EUTHYROX 100 MCG CX. 50 CP.</v>
          </cell>
          <cell r="E5589" t="str">
            <v xml:space="preserve">MERCK S.A.</v>
          </cell>
          <cell r="F5589" t="n">
            <v>1</v>
          </cell>
          <cell r="G5589" t="str">
            <v>COM</v>
          </cell>
          <cell r="H5589" t="str">
            <v>NÃO</v>
          </cell>
          <cell r="I5589" t="n">
            <v>0.57328710980794939</v>
          </cell>
        </row>
        <row r="5590">
          <cell r="A5590" t="n">
            <v>90157630</v>
          </cell>
          <cell r="B5590" t="n">
            <v>20</v>
          </cell>
          <cell r="C5590" t="str">
            <v xml:space="preserve">LEVOTIROXINA SÓDICA 125 MCG CX. 50 CP.</v>
          </cell>
          <cell r="D5590" t="str">
            <v xml:space="preserve">EUTHYROX 125 MCG CX. 50 CP.</v>
          </cell>
          <cell r="E5590" t="str">
            <v xml:space="preserve">MERCK S.A.</v>
          </cell>
          <cell r="F5590" t="n">
            <v>1</v>
          </cell>
          <cell r="G5590" t="str">
            <v>COM</v>
          </cell>
          <cell r="H5590" t="str">
            <v>NÃO</v>
          </cell>
          <cell r="I5590" t="n">
            <v>0.63943001862321258</v>
          </cell>
        </row>
        <row r="5591">
          <cell r="A5591" t="n">
            <v>90157664</v>
          </cell>
          <cell r="B5591" t="n">
            <v>20</v>
          </cell>
          <cell r="C5591" t="str">
            <v xml:space="preserve">LEVOTIROXINA SÓDICA 200 MCG CX. 50 CP.</v>
          </cell>
          <cell r="D5591" t="str">
            <v xml:space="preserve">EUTHYROX 200 MCG CX. 50 CP.</v>
          </cell>
          <cell r="E5591" t="str">
            <v xml:space="preserve">MERCK S.A.</v>
          </cell>
          <cell r="F5591" t="n">
            <v>1</v>
          </cell>
          <cell r="G5591" t="str">
            <v>COM</v>
          </cell>
          <cell r="H5591" t="str">
            <v>NÃO</v>
          </cell>
          <cell r="I5591" t="n">
            <v>0.84798789977700828</v>
          </cell>
        </row>
        <row r="5592">
          <cell r="A5592" t="n">
            <v>90157591</v>
          </cell>
          <cell r="B5592" t="n">
            <v>20</v>
          </cell>
          <cell r="C5592" t="str">
            <v xml:space="preserve">LEVOTIROXINA SÓDICA 25 MCG CX. 50 CP.</v>
          </cell>
          <cell r="D5592" t="str">
            <v xml:space="preserve">EUTHYROX 25 MCG CX. 50 CP.</v>
          </cell>
          <cell r="E5592" t="str">
            <v xml:space="preserve">MERCK S.A.</v>
          </cell>
          <cell r="F5592" t="n">
            <v>1</v>
          </cell>
          <cell r="G5592" t="str">
            <v>COM</v>
          </cell>
          <cell r="H5592" t="str">
            <v>NÃO</v>
          </cell>
          <cell r="I5592" t="n">
            <v>0.43683436246961593</v>
          </cell>
        </row>
        <row r="5593">
          <cell r="A5593" t="n">
            <v>92462766</v>
          </cell>
          <cell r="B5593" t="n">
            <v>20</v>
          </cell>
          <cell r="C5593" t="str">
            <v xml:space="preserve">LEVOTIROXINA SÓDICA 75 MCG CX. 50 CP.</v>
          </cell>
          <cell r="D5593" t="str">
            <v xml:space="preserve">EUTHYROX 75 MCG CX. 50 CP.</v>
          </cell>
          <cell r="E5593" t="str">
            <v xml:space="preserve">MERCK S.A.</v>
          </cell>
          <cell r="F5593" t="n">
            <v>1</v>
          </cell>
          <cell r="G5593" t="str">
            <v>COM</v>
          </cell>
          <cell r="H5593" t="str">
            <v>NÃO</v>
          </cell>
          <cell r="I5593" t="n">
            <v>0.54989979477755335</v>
          </cell>
        </row>
        <row r="5594">
          <cell r="A5594" t="n">
            <v>92383319</v>
          </cell>
          <cell r="B5594" t="n">
            <v>20</v>
          </cell>
          <cell r="C5594" t="str">
            <v xml:space="preserve">LIDOCAINA + PRILOCAINA 5% - 5GRA POMADA</v>
          </cell>
          <cell r="D5594" t="str">
            <v xml:space="preserve">EMLA 5% - 5GRA POMADA</v>
          </cell>
          <cell r="E5594" t="str">
            <v>ASTRAZENECA</v>
          </cell>
          <cell r="F5594" t="n">
            <v>5</v>
          </cell>
          <cell r="G5594" t="str">
            <v>G</v>
          </cell>
          <cell r="H5594" t="str">
            <v>SIM</v>
          </cell>
          <cell r="I5594" t="n">
            <v>3.0575293021552046</v>
          </cell>
        </row>
        <row r="5595">
          <cell r="A5595" t="n">
            <v>91236010</v>
          </cell>
          <cell r="B5595" t="n">
            <v>20</v>
          </cell>
          <cell r="C5595" t="str">
            <v xml:space="preserve">LIDOCAINA + SULFATO DE POLIMIXINA B - 10ML SOL. OTOL. GTS</v>
          </cell>
          <cell r="D5595" t="str">
            <v xml:space="preserve">LIDOSPORIN  - 10ML SOL. OTOL. GTS</v>
          </cell>
          <cell r="E5595" t="str">
            <v>FARMOQUIMICA</v>
          </cell>
          <cell r="F5595" t="n">
            <v>200</v>
          </cell>
          <cell r="G5595" t="str">
            <v>GTS</v>
          </cell>
          <cell r="H5595" t="str">
            <v>SIM</v>
          </cell>
          <cell r="I5595" t="n">
            <v>0.047075903895731783</v>
          </cell>
        </row>
        <row r="5596">
          <cell r="A5596" t="n">
            <v>92421393</v>
          </cell>
          <cell r="B5596" t="n">
            <v>20</v>
          </cell>
          <cell r="C5596" t="str">
            <v xml:space="preserve">LIDOCAINA + TRIBENOSIDO - 15GRA CREME</v>
          </cell>
          <cell r="D5596" t="str">
            <v xml:space="preserve">PROCTO GLYVENOL - 15GRA CREME</v>
          </cell>
          <cell r="E5596" t="str">
            <v>NOVARTIS</v>
          </cell>
          <cell r="F5596" t="n">
            <v>15</v>
          </cell>
          <cell r="G5596" t="str">
            <v>G</v>
          </cell>
          <cell r="H5596" t="str">
            <v>SIM</v>
          </cell>
          <cell r="I5596" t="n">
            <v>1.7870213921063871</v>
          </cell>
        </row>
        <row r="5597">
          <cell r="A5597" t="n">
            <v>92266088</v>
          </cell>
          <cell r="B5597" t="n">
            <v>20</v>
          </cell>
          <cell r="C5597" t="str">
            <v xml:space="preserve">LINCOMICINA - 600MG  2ML</v>
          </cell>
          <cell r="D5597" t="str">
            <v xml:space="preserve">NEO LINCO - 600MG  2ML</v>
          </cell>
          <cell r="E5597" t="str">
            <v xml:space="preserve">NEO QUIMICA</v>
          </cell>
          <cell r="F5597" t="n">
            <v>1</v>
          </cell>
          <cell r="G5597" t="str">
            <v>AMP</v>
          </cell>
          <cell r="H5597" t="str">
            <v>NÃO</v>
          </cell>
          <cell r="I5597" t="n">
            <v>12.280434612036967</v>
          </cell>
        </row>
        <row r="5598">
          <cell r="A5598" t="n">
            <v>90157060</v>
          </cell>
          <cell r="B5598" t="n">
            <v>20</v>
          </cell>
          <cell r="C5598" t="str">
            <v xml:space="preserve">LISADO BACTERIANO</v>
          </cell>
          <cell r="D5598" t="str">
            <v xml:space="preserve">PAXORAL 3,5 MG CX. 10 CAP.</v>
          </cell>
          <cell r="E5598" t="str">
            <v>FARMASA</v>
          </cell>
          <cell r="F5598" t="n">
            <v>1</v>
          </cell>
          <cell r="G5598" t="str">
            <v>CAP</v>
          </cell>
          <cell r="H5598" t="str">
            <v>NÃO</v>
          </cell>
          <cell r="I5598" t="n">
            <v>4.2242043924606909</v>
          </cell>
        </row>
        <row r="5599">
          <cell r="A5599" t="n">
            <v>90262530</v>
          </cell>
          <cell r="B5599" t="n">
            <v>20</v>
          </cell>
          <cell r="C5599" t="str">
            <v xml:space="preserve">LISADO BACTERIANO DE ESCHERICHIA COLI</v>
          </cell>
          <cell r="D5599" t="str">
            <v xml:space="preserve">URO-VAXOM 6 MG PÓ LIÓF. CX. 30 CAP.</v>
          </cell>
          <cell r="E5599" t="str">
            <v>APSEN</v>
          </cell>
          <cell r="F5599" t="n">
            <v>1</v>
          </cell>
          <cell r="G5599" t="str">
            <v>CAP</v>
          </cell>
          <cell r="H5599" t="str">
            <v>NÃO</v>
          </cell>
          <cell r="I5599" t="n">
            <v>3.6844108789643459</v>
          </cell>
        </row>
        <row r="5600">
          <cell r="A5600" t="n">
            <v>92393810</v>
          </cell>
          <cell r="B5600" t="n">
            <v>20</v>
          </cell>
          <cell r="C5600" t="str">
            <v xml:space="preserve">LISINATO DE CETOPROFENO - 160MG</v>
          </cell>
          <cell r="D5600" t="str">
            <v xml:space="preserve">ARTROSIL - 160MG</v>
          </cell>
          <cell r="E5600" t="str">
            <v xml:space="preserve">ACHÉ LABORATÓRIOS FARMACÊUTICO</v>
          </cell>
          <cell r="F5600" t="n">
            <v>1</v>
          </cell>
          <cell r="G5600" t="str">
            <v>CAP</v>
          </cell>
          <cell r="H5600" t="str">
            <v>NÃO</v>
          </cell>
          <cell r="I5600" t="n">
            <v>2.2586514766797694</v>
          </cell>
        </row>
        <row r="5601">
          <cell r="A5601" t="n">
            <v>92459099</v>
          </cell>
          <cell r="B5601" t="n">
            <v>20</v>
          </cell>
          <cell r="C5601" t="str">
            <v xml:space="preserve">LISINOPRIL - 10MG</v>
          </cell>
          <cell r="D5601" t="str">
            <v xml:space="preserve">LISINOPRIL - 10MG</v>
          </cell>
          <cell r="E5601" t="str">
            <v>CRISTALIA</v>
          </cell>
          <cell r="F5601" t="n">
            <v>1</v>
          </cell>
          <cell r="G5601" t="str">
            <v>COM</v>
          </cell>
          <cell r="H5601" t="str">
            <v>NÃO</v>
          </cell>
          <cell r="I5601" t="n">
            <v>1.2798841642010652</v>
          </cell>
        </row>
        <row r="5602">
          <cell r="A5602" t="n">
            <v>92434584</v>
          </cell>
          <cell r="B5602" t="n">
            <v>20</v>
          </cell>
          <cell r="C5602" t="str">
            <v xml:space="preserve">LISINOPRIL - 10MG</v>
          </cell>
          <cell r="D5602" t="str">
            <v xml:space="preserve">VASOJET - 10MG</v>
          </cell>
          <cell r="E5602" t="str">
            <v xml:space="preserve">UNIAO QUIMICA</v>
          </cell>
          <cell r="F5602" t="n">
            <v>1</v>
          </cell>
          <cell r="G5602" t="str">
            <v>COM</v>
          </cell>
          <cell r="H5602" t="str">
            <v>NÃO</v>
          </cell>
          <cell r="I5602" t="n">
            <v>1.3191308651856295</v>
          </cell>
        </row>
        <row r="5603">
          <cell r="A5603" t="n">
            <v>92408745</v>
          </cell>
          <cell r="B5603" t="n">
            <v>20</v>
          </cell>
          <cell r="C5603" t="str">
            <v xml:space="preserve">LISINOPRIL - 10MG</v>
          </cell>
          <cell r="D5603" t="str">
            <v xml:space="preserve">LISINOPRIL - 10MG</v>
          </cell>
          <cell r="E5603" t="str">
            <v>RANBAXY</v>
          </cell>
          <cell r="F5603" t="n">
            <v>1</v>
          </cell>
          <cell r="G5603" t="str">
            <v>COM</v>
          </cell>
          <cell r="H5603" t="str">
            <v>NÃO</v>
          </cell>
          <cell r="I5603" t="n">
            <v>1.0350298039130315</v>
          </cell>
        </row>
        <row r="5604">
          <cell r="A5604" t="n">
            <v>90244265</v>
          </cell>
          <cell r="B5604" t="n">
            <v>20</v>
          </cell>
          <cell r="C5604" t="str">
            <v xml:space="preserve">LISINOPRIL  20  MG CX. 30 CP.</v>
          </cell>
          <cell r="D5604" t="str">
            <v xml:space="preserve">LISINOPRIL 20  MG</v>
          </cell>
          <cell r="E5604" t="str">
            <v xml:space="preserve">EUROGENUS - LEGRAND</v>
          </cell>
          <cell r="F5604" t="n">
            <v>1</v>
          </cell>
          <cell r="G5604" t="str">
            <v>COM</v>
          </cell>
          <cell r="H5604" t="str">
            <v>NÃO</v>
          </cell>
          <cell r="I5604" t="n">
            <v>1.8497490254314721</v>
          </cell>
        </row>
        <row r="5605">
          <cell r="A5605" t="n">
            <v>90386019</v>
          </cell>
          <cell r="B5605" t="n">
            <v>20</v>
          </cell>
          <cell r="C5605" t="str">
            <v xml:space="preserve">LISINOPRIL - 20MG</v>
          </cell>
          <cell r="D5605" t="str">
            <v xml:space="preserve">PRINIVIL - 20MG</v>
          </cell>
          <cell r="E5605" t="str">
            <v xml:space="preserve">MERCK SHARP &amp; DOHME</v>
          </cell>
          <cell r="F5605" t="n">
            <v>1</v>
          </cell>
          <cell r="G5605" t="str">
            <v>COM</v>
          </cell>
          <cell r="H5605" t="str">
            <v>NÃO</v>
          </cell>
          <cell r="I5605" t="n">
            <v>3.9227302381645721</v>
          </cell>
        </row>
        <row r="5606">
          <cell r="A5606" t="n">
            <v>92459080</v>
          </cell>
          <cell r="B5606" t="n">
            <v>20</v>
          </cell>
          <cell r="C5606" t="str">
            <v xml:space="preserve">LISINOPRIL - 5MG</v>
          </cell>
          <cell r="D5606" t="str">
            <v xml:space="preserve">LISINOPRIL - 5MG</v>
          </cell>
          <cell r="E5606" t="str">
            <v>CRISTALIA</v>
          </cell>
          <cell r="F5606" t="n">
            <v>1</v>
          </cell>
          <cell r="G5606" t="str">
            <v>COM</v>
          </cell>
          <cell r="H5606" t="str">
            <v>NÃO</v>
          </cell>
          <cell r="I5606" t="n">
            <v>0.92036614054908039</v>
          </cell>
        </row>
        <row r="5607">
          <cell r="A5607" t="n">
            <v>90524012</v>
          </cell>
          <cell r="B5607" t="n">
            <v>20</v>
          </cell>
          <cell r="C5607" t="str">
            <v xml:space="preserve">LISINOPRIL - 5MG</v>
          </cell>
          <cell r="D5607" t="str">
            <v xml:space="preserve">ZESTRIL - 5MG</v>
          </cell>
          <cell r="E5607" t="str">
            <v>ASTRAZENECA</v>
          </cell>
          <cell r="F5607" t="n">
            <v>1</v>
          </cell>
          <cell r="G5607" t="str">
            <v>COM</v>
          </cell>
          <cell r="H5607" t="str">
            <v>NÃO</v>
          </cell>
          <cell r="I5607" t="n">
            <v>1.7699938829635127</v>
          </cell>
        </row>
        <row r="5608">
          <cell r="A5608" t="n">
            <v>90232283</v>
          </cell>
          <cell r="B5608" t="n">
            <v>20</v>
          </cell>
          <cell r="C5608" t="str">
            <v xml:space="preserve">LISINOPRIL 10 MG CX. 30 CP.</v>
          </cell>
          <cell r="D5608" t="str">
            <v xml:space="preserve">LISTRIL 10 MG</v>
          </cell>
          <cell r="E5608" t="str">
            <v xml:space="preserve">TORRENT DO BRASIL</v>
          </cell>
          <cell r="F5608" t="n">
            <v>1</v>
          </cell>
          <cell r="G5608" t="str">
            <v>COM</v>
          </cell>
          <cell r="H5608" t="str">
            <v>NÃO</v>
          </cell>
          <cell r="I5608" t="n">
            <v>0.99256712041203521</v>
          </cell>
        </row>
        <row r="5609">
          <cell r="A5609" t="n">
            <v>90145801</v>
          </cell>
          <cell r="B5609" t="n">
            <v>20</v>
          </cell>
          <cell r="C5609" t="str">
            <v xml:space="preserve">LISINOPRIL 20  MG CX. 60 CP.</v>
          </cell>
          <cell r="D5609" t="str">
            <v xml:space="preserve">LISINOPRIL 20  MG</v>
          </cell>
          <cell r="E5609" t="str">
            <v xml:space="preserve">EMS SA</v>
          </cell>
          <cell r="F5609" t="n">
            <v>1</v>
          </cell>
          <cell r="G5609" t="str">
            <v>COM</v>
          </cell>
          <cell r="H5609" t="str">
            <v>NÃO</v>
          </cell>
          <cell r="I5609" t="n">
            <v>1.6825957083048961</v>
          </cell>
        </row>
        <row r="5610">
          <cell r="A5610" t="n">
            <v>90244257</v>
          </cell>
          <cell r="B5610" t="n">
            <v>20</v>
          </cell>
          <cell r="C5610" t="str">
            <v xml:space="preserve">LISINOPRIL 5  MG CX. 30 CP.</v>
          </cell>
          <cell r="D5610" t="str">
            <v xml:space="preserve">LISINOPRIL 5  MG</v>
          </cell>
          <cell r="E5610" t="str">
            <v xml:space="preserve">EUROGENUS - LEGRAND</v>
          </cell>
          <cell r="F5610" t="n">
            <v>1</v>
          </cell>
          <cell r="G5610" t="str">
            <v>COM</v>
          </cell>
          <cell r="H5610" t="str">
            <v>NÃO</v>
          </cell>
          <cell r="I5610" t="n">
            <v>0.7319054160913705</v>
          </cell>
        </row>
        <row r="5611">
          <cell r="A5611" t="n">
            <v>90294521</v>
          </cell>
          <cell r="B5611" t="n">
            <v>20</v>
          </cell>
          <cell r="C5611" t="str">
            <v>LORATADINA</v>
          </cell>
          <cell r="D5611" t="str">
            <v xml:space="preserve">LORATADINA 1 MGML XPE FR. PLÁST. X 100 ML + CP. MED.</v>
          </cell>
          <cell r="E5611" t="str">
            <v xml:space="preserve">MARIOL INDUSTRIAL LTDA</v>
          </cell>
          <cell r="F5611" t="n">
            <v>100</v>
          </cell>
          <cell r="G5611" t="str">
            <v>ML</v>
          </cell>
          <cell r="H5611" t="str">
            <v>SIM</v>
          </cell>
          <cell r="I5611" t="n">
            <v>0.15152188666051583</v>
          </cell>
        </row>
        <row r="5612">
          <cell r="A5612" t="n">
            <v>92461379</v>
          </cell>
          <cell r="B5612" t="n">
            <v>20</v>
          </cell>
          <cell r="C5612" t="str">
            <v xml:space="preserve">LORATADINA - 10MG</v>
          </cell>
          <cell r="D5612" t="str">
            <v xml:space="preserve">NEO LORATADIN - 10MG</v>
          </cell>
          <cell r="E5612" t="str">
            <v xml:space="preserve">NEO QUIMICA</v>
          </cell>
          <cell r="F5612" t="n">
            <v>1</v>
          </cell>
          <cell r="G5612" t="str">
            <v>COM</v>
          </cell>
          <cell r="H5612" t="str">
            <v>NÃO</v>
          </cell>
          <cell r="I5612" t="n">
            <v>2.4120836720932761</v>
          </cell>
        </row>
        <row r="5613">
          <cell r="A5613" t="n">
            <v>92454143</v>
          </cell>
          <cell r="B5613" t="n">
            <v>20</v>
          </cell>
          <cell r="C5613" t="str">
            <v xml:space="preserve">LORATADINA - 1MG  100ML XPE</v>
          </cell>
          <cell r="D5613" t="str">
            <v xml:space="preserve">LORATADINA - 1MG  100ML XPE</v>
          </cell>
          <cell r="E5613" t="str">
            <v xml:space="preserve">UNIAO QUIMICA</v>
          </cell>
          <cell r="F5613" t="n">
            <v>100</v>
          </cell>
          <cell r="G5613" t="str">
            <v>ML</v>
          </cell>
          <cell r="H5613" t="str">
            <v>SIM</v>
          </cell>
          <cell r="I5613" t="n">
            <v>0.21045025326988318</v>
          </cell>
        </row>
        <row r="5614">
          <cell r="A5614" t="n">
            <v>92407943</v>
          </cell>
          <cell r="B5614" t="n">
            <v>20</v>
          </cell>
          <cell r="C5614" t="str">
            <v xml:space="preserve">LORATADINA - 5MG5ML XPE</v>
          </cell>
          <cell r="D5614" t="str">
            <v xml:space="preserve">LORATADINA- 5MG5ML</v>
          </cell>
          <cell r="E5614" t="str">
            <v xml:space="preserve">EMS SA</v>
          </cell>
          <cell r="F5614" t="n">
            <v>100</v>
          </cell>
          <cell r="G5614" t="str">
            <v>ML</v>
          </cell>
          <cell r="H5614" t="str">
            <v>SIM</v>
          </cell>
          <cell r="I5614" t="n">
            <v>0.22663873429064343</v>
          </cell>
        </row>
        <row r="5615">
          <cell r="A5615" t="n">
            <v>92407790</v>
          </cell>
          <cell r="B5615" t="n">
            <v>20</v>
          </cell>
          <cell r="C5615" t="str">
            <v xml:space="preserve">LORATADINA + CLORIDRATO DE PSEUDO-EFEDRINA</v>
          </cell>
          <cell r="D5615" t="str">
            <v xml:space="preserve">LORALERG D</v>
          </cell>
          <cell r="E5615" t="str">
            <v>FARMASA</v>
          </cell>
          <cell r="F5615" t="n">
            <v>1</v>
          </cell>
          <cell r="G5615" t="str">
            <v>COM</v>
          </cell>
          <cell r="H5615" t="str">
            <v>NÃO</v>
          </cell>
          <cell r="I5615" t="n">
            <v>2.638261730371259</v>
          </cell>
        </row>
        <row r="5616">
          <cell r="A5616" t="n">
            <v>92407897</v>
          </cell>
          <cell r="B5616" t="n">
            <v>20</v>
          </cell>
          <cell r="C5616" t="str">
            <v xml:space="preserve">LORATADINA + PSEUDOEFEDRINA</v>
          </cell>
          <cell r="D5616" t="str">
            <v xml:space="preserve">LORANIL D</v>
          </cell>
          <cell r="E5616" t="str">
            <v>LIBBS</v>
          </cell>
          <cell r="F5616" t="n">
            <v>1</v>
          </cell>
          <cell r="G5616" t="str">
            <v>COM</v>
          </cell>
          <cell r="H5616" t="str">
            <v>NÃO</v>
          </cell>
          <cell r="I5616" t="n">
            <v>2.8267089968263495</v>
          </cell>
        </row>
        <row r="5617">
          <cell r="A5617" t="n">
            <v>92456090</v>
          </cell>
          <cell r="B5617" t="n">
            <v>20</v>
          </cell>
          <cell r="C5617" t="str">
            <v xml:space="preserve">LORATADINA + PSEUDOEFEDRINA - 10MG</v>
          </cell>
          <cell r="D5617" t="str">
            <v xml:space="preserve">CLORATADD - 10MG</v>
          </cell>
          <cell r="E5617" t="str">
            <v xml:space="preserve">EMS SA</v>
          </cell>
          <cell r="F5617" t="n">
            <v>1</v>
          </cell>
          <cell r="G5617" t="str">
            <v>DRG</v>
          </cell>
          <cell r="H5617" t="str">
            <v>NÃO</v>
          </cell>
          <cell r="I5617" t="n">
            <v>2.8589565519601297</v>
          </cell>
        </row>
        <row r="5618">
          <cell r="A5618" t="n">
            <v>92456332</v>
          </cell>
          <cell r="B5618" t="n">
            <v>20</v>
          </cell>
          <cell r="C5618" t="str">
            <v xml:space="preserve">LORATADINA + PSEUDOEFEDRINA - 1MG12MG</v>
          </cell>
          <cell r="D5618" t="str">
            <v xml:space="preserve">LORATADINA + PSEUDOEFEDRINA - 1MG12MG</v>
          </cell>
          <cell r="E5618" t="str">
            <v xml:space="preserve">EMS SA</v>
          </cell>
          <cell r="F5618" t="n">
            <v>60</v>
          </cell>
          <cell r="G5618" t="str">
            <v>ML</v>
          </cell>
          <cell r="H5618" t="str">
            <v>SIM</v>
          </cell>
          <cell r="I5618" t="n">
            <v>0.37683925787449746</v>
          </cell>
        </row>
        <row r="5619">
          <cell r="A5619" t="n">
            <v>92454038</v>
          </cell>
          <cell r="B5619" t="n">
            <v>20</v>
          </cell>
          <cell r="C5619" t="str">
            <v xml:space="preserve">LORATADINA+PSEUDOEFEDRINA 5 MG + 120  MG CX. 12  DRG.</v>
          </cell>
          <cell r="D5619" t="str">
            <v xml:space="preserve">HISTADIN D 5 MG + 120  MG CX. 12  DRG.</v>
          </cell>
          <cell r="E5619" t="str">
            <v xml:space="preserve">UNIAO QUIMICA</v>
          </cell>
          <cell r="F5619" t="n">
            <v>1</v>
          </cell>
          <cell r="G5619" t="str">
            <v>DRG</v>
          </cell>
          <cell r="H5619" t="str">
            <v>NÃO</v>
          </cell>
          <cell r="I5619" t="n">
            <v>2.9260421875935712</v>
          </cell>
        </row>
        <row r="5620">
          <cell r="A5620" t="n">
            <v>90181557</v>
          </cell>
          <cell r="B5620" t="n">
            <v>20</v>
          </cell>
          <cell r="C5620" t="str">
            <v xml:space="preserve">LORAZEPAM 1 MG CX. 20 CP.</v>
          </cell>
          <cell r="D5620" t="str">
            <v xml:space="preserve">LORAZEPAM 1 MG CX. 20 CP.</v>
          </cell>
          <cell r="E5620" t="str">
            <v>MEDLEY</v>
          </cell>
          <cell r="F5620" t="n">
            <v>1</v>
          </cell>
          <cell r="G5620" t="str">
            <v>COM</v>
          </cell>
          <cell r="H5620" t="str">
            <v>NÃO</v>
          </cell>
          <cell r="I5620" t="n">
            <v>0.38234142771111046</v>
          </cell>
        </row>
        <row r="5621">
          <cell r="A5621" t="n">
            <v>90158474</v>
          </cell>
          <cell r="B5621" t="n">
            <v>20</v>
          </cell>
          <cell r="C5621" t="str">
            <v xml:space="preserve">LORAZEPAM 1 MG CX. 20 CP.</v>
          </cell>
          <cell r="D5621" t="str">
            <v xml:space="preserve">LORAZEPAM 1 MG CX. 20 CP.</v>
          </cell>
          <cell r="E5621" t="str">
            <v xml:space="preserve">MERCK S.A.</v>
          </cell>
          <cell r="F5621" t="n">
            <v>1</v>
          </cell>
          <cell r="G5621" t="str">
            <v>COM</v>
          </cell>
          <cell r="H5621" t="str">
            <v>NÃO</v>
          </cell>
          <cell r="I5621" t="n">
            <v>0.38831755131672391</v>
          </cell>
        </row>
        <row r="5622">
          <cell r="A5622" t="n">
            <v>90269756</v>
          </cell>
          <cell r="B5622" t="n">
            <v>20</v>
          </cell>
          <cell r="C5622" t="str">
            <v xml:space="preserve">LOSARTANA POTÁSSICA</v>
          </cell>
          <cell r="D5622" t="str">
            <v xml:space="preserve">LOSARTANA POTÁSSICA 100 MG CX. 30 CP. REV.</v>
          </cell>
          <cell r="E5622" t="str">
            <v xml:space="preserve">EUROGENUS - LEGRAND</v>
          </cell>
          <cell r="F5622" t="n">
            <v>1</v>
          </cell>
          <cell r="G5622" t="str">
            <v>COM</v>
          </cell>
          <cell r="H5622" t="str">
            <v>NÃO</v>
          </cell>
          <cell r="I5622" t="n">
            <v>1.4852493922623902</v>
          </cell>
        </row>
        <row r="5623">
          <cell r="A5623" t="n">
            <v>90235703</v>
          </cell>
          <cell r="B5623" t="n">
            <v>20</v>
          </cell>
          <cell r="C5623" t="str">
            <v xml:space="preserve">LOSARTANA POTÁSSICA</v>
          </cell>
          <cell r="D5623" t="str">
            <v xml:space="preserve">LOSARTANA POTÁSSICA  50 MG CX. 14 CP.</v>
          </cell>
          <cell r="E5623" t="str">
            <v xml:space="preserve">MEPHA- RATIOPHARM</v>
          </cell>
          <cell r="F5623" t="n">
            <v>1</v>
          </cell>
          <cell r="G5623" t="str">
            <v>COM</v>
          </cell>
          <cell r="H5623" t="str">
            <v>NÃO</v>
          </cell>
          <cell r="I5623" t="n">
            <v>1.3050365671292541</v>
          </cell>
        </row>
        <row r="5624">
          <cell r="A5624" t="n">
            <v>90211383</v>
          </cell>
          <cell r="B5624" t="n">
            <v>20</v>
          </cell>
          <cell r="C5624" t="str">
            <v xml:space="preserve">LOSARTANA POTÁSSICA</v>
          </cell>
          <cell r="D5624" t="str">
            <v xml:space="preserve">LANZACOR 50 MG CX. 28  CP. REV.</v>
          </cell>
          <cell r="E5624" t="str">
            <v xml:space="preserve">NEO QUIMICA</v>
          </cell>
          <cell r="F5624" t="n">
            <v>1</v>
          </cell>
          <cell r="G5624" t="str">
            <v>COM</v>
          </cell>
          <cell r="H5624" t="str">
            <v>NÃO</v>
          </cell>
          <cell r="I5624" t="n">
            <v>1.829298355345907</v>
          </cell>
        </row>
        <row r="5625">
          <cell r="A5625" t="n">
            <v>90158890</v>
          </cell>
          <cell r="B5625" t="n">
            <v>20</v>
          </cell>
          <cell r="C5625" t="str">
            <v xml:space="preserve">LOSARTANA POTÁSSICA</v>
          </cell>
          <cell r="D5625" t="str">
            <v xml:space="preserve">LOSARTION 50 MG  CX.  30  CP. REV.</v>
          </cell>
          <cell r="E5625" t="str">
            <v xml:space="preserve">MERCK S.A.</v>
          </cell>
          <cell r="F5625" t="n">
            <v>1</v>
          </cell>
          <cell r="G5625" t="str">
            <v>COM</v>
          </cell>
          <cell r="H5625" t="str">
            <v>NÃO</v>
          </cell>
          <cell r="I5625" t="n">
            <v>0.99385109516041958</v>
          </cell>
        </row>
        <row r="5626">
          <cell r="A5626" t="n">
            <v>90166175</v>
          </cell>
          <cell r="B5626" t="n">
            <v>20</v>
          </cell>
          <cell r="C5626" t="str">
            <v xml:space="preserve">LOSARTANA POTASSICA - 100MG</v>
          </cell>
          <cell r="D5626" t="str">
            <v xml:space="preserve">COZAAR - 100MG</v>
          </cell>
          <cell r="E5626" t="str">
            <v xml:space="preserve">MERCK SHARP &amp; DOHME</v>
          </cell>
          <cell r="F5626" t="n">
            <v>1</v>
          </cell>
          <cell r="G5626" t="str">
            <v>COM</v>
          </cell>
          <cell r="H5626" t="str">
            <v>NÃO</v>
          </cell>
          <cell r="I5626" t="n">
            <v>1.764446261826865</v>
          </cell>
        </row>
        <row r="5627">
          <cell r="A5627" t="n">
            <v>90182278</v>
          </cell>
          <cell r="B5627" t="n">
            <v>20</v>
          </cell>
          <cell r="C5627" t="str">
            <v xml:space="preserve">LOSARTANA POTÁSSICA  50 MG CX. 60 CP. REV.</v>
          </cell>
          <cell r="D5627" t="str">
            <v xml:space="preserve">LOSARTANA POTÁSSICA  50 MG CX. 60 CP. REV.</v>
          </cell>
          <cell r="E5627" t="str">
            <v>MEDLEY</v>
          </cell>
          <cell r="F5627" t="n">
            <v>1</v>
          </cell>
          <cell r="G5627" t="str">
            <v>COM</v>
          </cell>
          <cell r="H5627" t="str">
            <v>NÃO</v>
          </cell>
          <cell r="I5627" t="n">
            <v>1.0791088297834568</v>
          </cell>
        </row>
        <row r="5628">
          <cell r="A5628" t="n">
            <v>92471412</v>
          </cell>
          <cell r="B5628" t="n">
            <v>20</v>
          </cell>
          <cell r="C5628" t="str">
            <v xml:space="preserve">LOSARTANA POTASSICA - 50MG</v>
          </cell>
          <cell r="D5628" t="str">
            <v xml:space="preserve">VALTRIAN - 50MG</v>
          </cell>
          <cell r="E5628" t="str">
            <v>MEDLEY</v>
          </cell>
          <cell r="F5628" t="n">
            <v>1</v>
          </cell>
          <cell r="G5628" t="str">
            <v>COM</v>
          </cell>
          <cell r="H5628" t="str">
            <v>NÃO</v>
          </cell>
          <cell r="I5628" t="n">
            <v>0.37192507471257058</v>
          </cell>
        </row>
        <row r="5629">
          <cell r="A5629" t="n">
            <v>92460232</v>
          </cell>
          <cell r="B5629" t="n">
            <v>20</v>
          </cell>
          <cell r="C5629" t="str">
            <v xml:space="preserve">LOSARTANA POTÁSSICA 100 MG CX. 15  CP. REV.</v>
          </cell>
          <cell r="D5629" t="str">
            <v xml:space="preserve">ZAARPRESS 100 MG CX. 15  CP. REV.</v>
          </cell>
          <cell r="E5629" t="str">
            <v xml:space="preserve">SIGMA PHARMA</v>
          </cell>
          <cell r="F5629" t="n">
            <v>1</v>
          </cell>
          <cell r="G5629" t="str">
            <v>COM</v>
          </cell>
          <cell r="H5629" t="str">
            <v>NÃO</v>
          </cell>
          <cell r="I5629" t="n">
            <v>2.8110050579550907</v>
          </cell>
        </row>
        <row r="5630">
          <cell r="A5630" t="n">
            <v>92460216</v>
          </cell>
          <cell r="B5630" t="n">
            <v>20</v>
          </cell>
          <cell r="C5630" t="str">
            <v xml:space="preserve">LOSARTANA POTÁSSICA 50 MG CX. 30  CP. REV.</v>
          </cell>
          <cell r="D5630" t="str">
            <v xml:space="preserve">ZAARPRESS 50 MG CX. 30  CP. REV.</v>
          </cell>
          <cell r="E5630" t="str">
            <v xml:space="preserve">SIGMA PHARMA</v>
          </cell>
          <cell r="F5630" t="n">
            <v>1</v>
          </cell>
          <cell r="G5630" t="str">
            <v>COM</v>
          </cell>
          <cell r="H5630" t="str">
            <v>NÃO</v>
          </cell>
          <cell r="I5630" t="n">
            <v>1.4290584372844317</v>
          </cell>
        </row>
        <row r="5631">
          <cell r="A5631" t="n">
            <v>90303989</v>
          </cell>
          <cell r="B5631" t="n">
            <v>20</v>
          </cell>
          <cell r="C5631" t="str">
            <v xml:space="preserve">LOSARTANA POTÁSSICA 50 MG CX. 30 CP. REV.</v>
          </cell>
          <cell r="D5631" t="str">
            <v xml:space="preserve">LOTANOL 50 MG CX. 30 CP. REV.</v>
          </cell>
          <cell r="E5631" t="str">
            <v xml:space="preserve">TEUTO BRAS.</v>
          </cell>
          <cell r="F5631" t="n">
            <v>1</v>
          </cell>
          <cell r="G5631" t="str">
            <v>COM</v>
          </cell>
          <cell r="H5631" t="str">
            <v>NÃO</v>
          </cell>
          <cell r="I5631" t="n">
            <v>0.25796528707341598</v>
          </cell>
        </row>
        <row r="5632">
          <cell r="A5632" t="n">
            <v>90301048</v>
          </cell>
          <cell r="B5632" t="n">
            <v>20</v>
          </cell>
          <cell r="C5632" t="str">
            <v xml:space="preserve">LOSARTANA POTÁSSICA+HIDROCLOROTIAZIDA</v>
          </cell>
          <cell r="D5632" t="str">
            <v xml:space="preserve">ZAARPRESS HCT 50 MG + 12,5 MG CX. 30 CP. REV.</v>
          </cell>
          <cell r="E5632" t="str">
            <v xml:space="preserve">SIGMA PHARMA</v>
          </cell>
          <cell r="F5632" t="n">
            <v>1</v>
          </cell>
          <cell r="G5632" t="str">
            <v>COM</v>
          </cell>
          <cell r="H5632" t="str">
            <v>NÃO</v>
          </cell>
          <cell r="I5632" t="n">
            <v>1.1777954153443118</v>
          </cell>
        </row>
        <row r="5633">
          <cell r="A5633" t="n">
            <v>90301030</v>
          </cell>
          <cell r="B5633" t="n">
            <v>20</v>
          </cell>
          <cell r="C5633" t="str">
            <v xml:space="preserve">LOSARTANA POTÁSSICA+HIDROCLOROTIAZIDA</v>
          </cell>
          <cell r="D5633" t="str">
            <v xml:space="preserve">ZAARPRESS HCT 100 MG + 25 MG CX. 30 CP. REV.</v>
          </cell>
          <cell r="E5633" t="str">
            <v xml:space="preserve">SIGMA PHARMA</v>
          </cell>
          <cell r="F5633" t="n">
            <v>1</v>
          </cell>
          <cell r="G5633" t="str">
            <v>COM</v>
          </cell>
          <cell r="H5633" t="str">
            <v>NÃO</v>
          </cell>
          <cell r="I5633" t="n">
            <v>1.9629923589071865</v>
          </cell>
        </row>
        <row r="5634">
          <cell r="A5634" t="n">
            <v>90287053</v>
          </cell>
          <cell r="B5634" t="n">
            <v>20</v>
          </cell>
          <cell r="C5634" t="str">
            <v xml:space="preserve">LOSARTANA POTÁSSICA+HIDROCLOROTIAZIDA</v>
          </cell>
          <cell r="D5634" t="str">
            <v xml:space="preserve">LOSARTANA+HIDROCLOROTIAZIDA 50 MG + 12,5 MG CX. 30 CP. REV.</v>
          </cell>
          <cell r="E5634" t="str">
            <v>EUROFARMA</v>
          </cell>
          <cell r="F5634" t="n">
            <v>1</v>
          </cell>
          <cell r="G5634" t="str">
            <v>COM</v>
          </cell>
          <cell r="H5634" t="str">
            <v>NÃO</v>
          </cell>
          <cell r="I5634" t="n">
            <v>1.2588561288124036</v>
          </cell>
        </row>
        <row r="5635">
          <cell r="A5635" t="n">
            <v>90148070</v>
          </cell>
          <cell r="B5635" t="n">
            <v>20</v>
          </cell>
          <cell r="C5635" t="str">
            <v xml:space="preserve">LOSARTANA POTÁSSICA+HIDROCLOROTIAZIDA</v>
          </cell>
          <cell r="D5635" t="str">
            <v xml:space="preserve">LOSARTANA POTÁSSICA+HIDROCLOROTIAZIDA 100 MG + 25 MG CX. 30 CP. REV.</v>
          </cell>
          <cell r="E5635" t="str">
            <v xml:space="preserve">EMS SA</v>
          </cell>
          <cell r="F5635" t="n">
            <v>1</v>
          </cell>
          <cell r="G5635" t="str">
            <v>COM</v>
          </cell>
          <cell r="H5635" t="str">
            <v>NÃO</v>
          </cell>
          <cell r="I5635" t="n">
            <v>2.0747140963669151</v>
          </cell>
        </row>
        <row r="5636">
          <cell r="A5636" t="n">
            <v>90148061</v>
          </cell>
          <cell r="B5636" t="n">
            <v>20</v>
          </cell>
          <cell r="C5636" t="str">
            <v xml:space="preserve">LOSARTANA POTÁSSICA+HIDROCLOROTIAZIDA 50 MG + 12,5 MG CX. 30 CP. REV.</v>
          </cell>
          <cell r="D5636" t="str">
            <v xml:space="preserve">LOSARTANA POTÁSSICA+HIDROCLOROTIAZIDA 50 MG + 12,5 MG CX. 30 CP. REV.</v>
          </cell>
          <cell r="E5636" t="str">
            <v xml:space="preserve">EMS SA</v>
          </cell>
          <cell r="F5636" t="n">
            <v>1</v>
          </cell>
          <cell r="G5636" t="str">
            <v>COM</v>
          </cell>
          <cell r="H5636" t="str">
            <v>NÃO</v>
          </cell>
          <cell r="I5636" t="n">
            <v>1.1801331902027683</v>
          </cell>
        </row>
        <row r="5637">
          <cell r="A5637" t="n">
            <v>90251440</v>
          </cell>
          <cell r="B5637" t="n">
            <v>20</v>
          </cell>
          <cell r="C5637" t="str">
            <v xml:space="preserve">LOSARTANA POTÁSSICA+HIDROCLOROTIAZIDA 50 MG+ 12,5 MG CX. 28 CP. REV.</v>
          </cell>
          <cell r="D5637" t="str">
            <v xml:space="preserve">CORUS H 50 MG+ 12,5 MG CX. 28 CP. REV.</v>
          </cell>
          <cell r="E5637" t="str">
            <v>BIOSINTETICA</v>
          </cell>
          <cell r="F5637" t="n">
            <v>1</v>
          </cell>
          <cell r="G5637" t="str">
            <v>COM</v>
          </cell>
          <cell r="H5637" t="str">
            <v>NÃO</v>
          </cell>
          <cell r="I5637" t="n">
            <v>1.3130241442024626</v>
          </cell>
        </row>
        <row r="5638">
          <cell r="A5638" t="n">
            <v>90249747</v>
          </cell>
          <cell r="B5638" t="n">
            <v>20</v>
          </cell>
          <cell r="C5638" t="str">
            <v xml:space="preserve">LOVASTATINA 10 MG CX. 30 CP.</v>
          </cell>
          <cell r="D5638" t="str">
            <v xml:space="preserve">LOVASTATINA 10 MG CX. 30 CP.</v>
          </cell>
          <cell r="E5638" t="str">
            <v>SANDOZ</v>
          </cell>
          <cell r="F5638" t="n">
            <v>1</v>
          </cell>
          <cell r="G5638" t="str">
            <v>COM</v>
          </cell>
          <cell r="H5638" t="str">
            <v>NÃO</v>
          </cell>
          <cell r="I5638" t="n">
            <v>1.23100938837</v>
          </cell>
        </row>
        <row r="5639">
          <cell r="A5639" t="n">
            <v>90249755</v>
          </cell>
          <cell r="B5639" t="n">
            <v>20</v>
          </cell>
          <cell r="C5639" t="str">
            <v xml:space="preserve">LOVASTATINA 20 MG CX. 30 CP.</v>
          </cell>
          <cell r="D5639" t="str">
            <v xml:space="preserve">LOVASTATINA 20 MG CX. 30 CP.</v>
          </cell>
          <cell r="E5639" t="str">
            <v>SANDOZ</v>
          </cell>
          <cell r="F5639" t="n">
            <v>1</v>
          </cell>
          <cell r="G5639" t="str">
            <v>COM</v>
          </cell>
          <cell r="H5639" t="str">
            <v>NÃO</v>
          </cell>
          <cell r="I5639" t="n">
            <v>1.8776504699999998</v>
          </cell>
        </row>
        <row r="5640">
          <cell r="A5640" t="n">
            <v>92417620</v>
          </cell>
          <cell r="B5640" t="n">
            <v>20</v>
          </cell>
          <cell r="C5640" t="str">
            <v xml:space="preserve">L-TRIPTOFANO + ACETATO DE RETINOL + MONONITRATO TIAMINA + RIBOFLAVINA + AC. ASCORBICO + ACETATO TOCOFEROL</v>
          </cell>
          <cell r="D5640" t="str">
            <v xml:space="preserve">ORGANONEURO OPTICO</v>
          </cell>
          <cell r="E5640" t="str">
            <v>GROSS</v>
          </cell>
          <cell r="F5640" t="n">
            <v>1</v>
          </cell>
          <cell r="G5640" t="str">
            <v>DRG</v>
          </cell>
          <cell r="H5640" t="str">
            <v>NÃO</v>
          </cell>
          <cell r="I5640" t="n">
            <v>3.2369032782719858</v>
          </cell>
        </row>
        <row r="5641">
          <cell r="A5641" t="n">
            <v>91049024</v>
          </cell>
          <cell r="B5641" t="n">
            <v>20</v>
          </cell>
          <cell r="C5641" t="str">
            <v>MAGALDRATO+DIMETICONA</v>
          </cell>
          <cell r="D5641" t="str">
            <v xml:space="preserve">RIOPAN PLUS 800 MG + 100 MG CX. 20 CP. MAST.</v>
          </cell>
          <cell r="E5641" t="str">
            <v xml:space="preserve">NYCOMED PHARMA</v>
          </cell>
          <cell r="F5641" t="n">
            <v>1</v>
          </cell>
          <cell r="G5641" t="str">
            <v xml:space="preserve">COM MST</v>
          </cell>
          <cell r="H5641" t="str">
            <v>NÃO</v>
          </cell>
          <cell r="I5641" t="n">
            <v>1.3365841611940217</v>
          </cell>
        </row>
        <row r="5642">
          <cell r="A5642" t="n">
            <v>91049016</v>
          </cell>
          <cell r="B5642" t="n">
            <v>20</v>
          </cell>
          <cell r="C5642" t="str">
            <v>MAGALDRATO+DIMETICONA</v>
          </cell>
          <cell r="D5642" t="str">
            <v xml:space="preserve">RIOPAN PLUS 80 MGML + 10 MGML SUSP. ORAL FR. X 240 ML.</v>
          </cell>
          <cell r="E5642" t="str">
            <v xml:space="preserve">NYCOMED PHARMA</v>
          </cell>
          <cell r="F5642" t="n">
            <v>240</v>
          </cell>
          <cell r="G5642" t="str">
            <v>ML</v>
          </cell>
          <cell r="H5642" t="str">
            <v>SIM</v>
          </cell>
          <cell r="I5642" t="n">
            <v>0.097095052111202645</v>
          </cell>
        </row>
        <row r="5643">
          <cell r="A5643" t="n">
            <v>90177061</v>
          </cell>
          <cell r="B5643" t="n">
            <v>20</v>
          </cell>
          <cell r="C5643" t="str">
            <v xml:space="preserve">MALEATO DE BRONFENIRAMINA GELCAPS</v>
          </cell>
          <cell r="D5643" t="str">
            <v xml:space="preserve">DIMETAPP GELCAPS</v>
          </cell>
          <cell r="E5643" t="str">
            <v xml:space="preserve">WYETH INDÚSTRIA FARMACÊUTICA</v>
          </cell>
          <cell r="F5643" t="n">
            <v>1</v>
          </cell>
          <cell r="G5643" t="str">
            <v>CAP</v>
          </cell>
          <cell r="H5643" t="str">
            <v>NÃO</v>
          </cell>
          <cell r="I5643" t="n">
            <v>1.3348348040568865</v>
          </cell>
        </row>
        <row r="5644">
          <cell r="A5644" t="n">
            <v>90290151</v>
          </cell>
          <cell r="B5644" t="n">
            <v>20</v>
          </cell>
          <cell r="C5644" t="str">
            <v xml:space="preserve">MALEATO DE BRONFENIRAMINA+CLORIDRATO DE FENILEFRINA</v>
          </cell>
          <cell r="D5644" t="str">
            <v xml:space="preserve">DECONGEX PLUS 12 MG + 15 MG CX. 4 CP. REV. LIB. PROG.</v>
          </cell>
          <cell r="E5644" t="str">
            <v xml:space="preserve">ACHÉ LABORATÓRIOS FARMACÊUTICO</v>
          </cell>
          <cell r="F5644" t="n">
            <v>1</v>
          </cell>
          <cell r="G5644" t="str">
            <v>COM</v>
          </cell>
          <cell r="H5644" t="str">
            <v>NÃO</v>
          </cell>
          <cell r="I5644" t="n">
            <v>0.81691403907598537</v>
          </cell>
        </row>
        <row r="5645">
          <cell r="A5645" t="n">
            <v>92428347</v>
          </cell>
          <cell r="B5645" t="n">
            <v>20</v>
          </cell>
          <cell r="C5645" t="str">
            <v xml:space="preserve">MALEATO DE CLORFENIRAMINA + ACIDO ACETILSALICILICO + VIT C + CAFEINA</v>
          </cell>
          <cell r="D5645" t="str">
            <v>SUPERHIST</v>
          </cell>
          <cell r="E5645" t="str">
            <v>EUROFARMA</v>
          </cell>
          <cell r="F5645" t="n">
            <v>1</v>
          </cell>
          <cell r="G5645" t="str">
            <v>COM</v>
          </cell>
          <cell r="H5645" t="str">
            <v>NÃO</v>
          </cell>
          <cell r="I5645" t="n">
            <v>0.5496378604940122</v>
          </cell>
        </row>
        <row r="5646">
          <cell r="A5646" t="n">
            <v>90166841</v>
          </cell>
          <cell r="B5646" t="n">
            <v>20</v>
          </cell>
          <cell r="C5646" t="str">
            <v xml:space="preserve">MALEATO DE CLORFENIRAMINA+ÁCIDO ACETILSALICÍLICO+CAFEÍNA</v>
          </cell>
          <cell r="D5646" t="str">
            <v xml:space="preserve">CHERACAP S CX. 12 CAP.</v>
          </cell>
          <cell r="E5646" t="str">
            <v xml:space="preserve">LABORATORIOS PFIZER LTDA</v>
          </cell>
          <cell r="F5646" t="n">
            <v>1</v>
          </cell>
          <cell r="G5646" t="str">
            <v>CAP</v>
          </cell>
          <cell r="H5646" t="str">
            <v>NÃO</v>
          </cell>
          <cell r="I5646" t="n">
            <v>0.84801269904790455</v>
          </cell>
        </row>
        <row r="5647">
          <cell r="A5647" t="n">
            <v>90198000</v>
          </cell>
          <cell r="B5647" t="n">
            <v>20</v>
          </cell>
          <cell r="C5647" t="str">
            <v xml:space="preserve">MALEATO DE CLORFENIRAMINA+CAFEÍNA+SALICILAMIDA+ÁCIDO ASCÓRBICO</v>
          </cell>
          <cell r="D5647" t="str">
            <v xml:space="preserve">BENEGRIP CX. 25 BL. X 3 CP. REV. (VERDE) + 3 CP. REV. (AMARELO)</v>
          </cell>
          <cell r="E5647" t="str">
            <v>DM</v>
          </cell>
          <cell r="F5647" t="n">
            <v>1</v>
          </cell>
          <cell r="G5647" t="str">
            <v>COM</v>
          </cell>
          <cell r="H5647" t="str">
            <v>NÃO</v>
          </cell>
          <cell r="I5647" t="n">
            <v>0.78665549484582997</v>
          </cell>
        </row>
        <row r="5648">
          <cell r="A5648" t="n">
            <v>92469949</v>
          </cell>
          <cell r="B5648" t="n">
            <v>20</v>
          </cell>
          <cell r="C5648" t="str">
            <v xml:space="preserve">MALEATO DE DEXCLOFENIRAMINA + BETAMETASONA - 120ML + CP. MED.</v>
          </cell>
          <cell r="D5648" t="str">
            <v xml:space="preserve">MALEATO DE DEXCLOFENIRAMINA + BETAMETASONA - 120ML + CP. MED.</v>
          </cell>
          <cell r="E5648" t="str">
            <v>MEDLEY</v>
          </cell>
          <cell r="F5648" t="n">
            <v>120</v>
          </cell>
          <cell r="G5648" t="str">
            <v>ML</v>
          </cell>
          <cell r="H5648" t="str">
            <v>SIM</v>
          </cell>
          <cell r="I5648" t="n">
            <v>0.21996241650910442</v>
          </cell>
        </row>
        <row r="5649">
          <cell r="A5649" t="n">
            <v>92409695</v>
          </cell>
          <cell r="B5649" t="n">
            <v>20</v>
          </cell>
          <cell r="C5649" t="str">
            <v xml:space="preserve">MALEATO DE DEXCLORFENIRAMINA - 120ML</v>
          </cell>
          <cell r="D5649" t="str">
            <v xml:space="preserve">MALEATO DE DEXCLORFENIRAMINA -120ML</v>
          </cell>
          <cell r="E5649" t="str">
            <v>CRISTALIA</v>
          </cell>
          <cell r="F5649" t="n">
            <v>120</v>
          </cell>
          <cell r="G5649" t="str">
            <v>ML</v>
          </cell>
          <cell r="H5649" t="str">
            <v>SIM</v>
          </cell>
          <cell r="I5649" t="n">
            <v>0.097125059969907557</v>
          </cell>
        </row>
        <row r="5650">
          <cell r="A5650" t="n">
            <v>92458335</v>
          </cell>
          <cell r="B5650" t="n">
            <v>20</v>
          </cell>
          <cell r="C5650" t="str">
            <v xml:space="preserve">MALEATO DE DEXCLORFENIRAMINA - 120ML XPE</v>
          </cell>
          <cell r="D5650" t="str">
            <v xml:space="preserve">MALEATO DE DEXCLORFENIRAMINA - 120ML XPE</v>
          </cell>
          <cell r="E5650" t="str">
            <v>MEDLEY</v>
          </cell>
          <cell r="F5650" t="n">
            <v>120</v>
          </cell>
          <cell r="G5650" t="str">
            <v>ML</v>
          </cell>
          <cell r="H5650" t="str">
            <v>SIM</v>
          </cell>
          <cell r="I5650" t="n">
            <v>0.097125059969907557</v>
          </cell>
        </row>
        <row r="5651">
          <cell r="A5651" t="n">
            <v>90158199</v>
          </cell>
          <cell r="B5651" t="n">
            <v>20</v>
          </cell>
          <cell r="C5651" t="str">
            <v xml:space="preserve">MALEATO DE DEXCLORFENIRAMINA 0,4  MGML  SOL. ORAL FR. VD. X 120  ML + CP.MED.</v>
          </cell>
          <cell r="D5651" t="str">
            <v xml:space="preserve">MALEATO DE DEXCLORFENIRAMINA  0,4  MGML  SOL. ORAL FR. VD. X 120  ML + CP.MED.</v>
          </cell>
          <cell r="E5651" t="str">
            <v xml:space="preserve">MERCK S.A.</v>
          </cell>
          <cell r="F5651" t="n">
            <v>120</v>
          </cell>
          <cell r="G5651" t="str">
            <v>ML</v>
          </cell>
          <cell r="H5651" t="str">
            <v>SIM</v>
          </cell>
          <cell r="I5651" t="n">
            <v>0.097092210607740648</v>
          </cell>
        </row>
        <row r="5652">
          <cell r="A5652" t="n">
            <v>90237803</v>
          </cell>
          <cell r="B5652" t="n">
            <v>20</v>
          </cell>
          <cell r="C5652" t="str">
            <v xml:space="preserve">MALEATO DE DEXCLORFENIRAMINA 2 MG CX. 20 CP.</v>
          </cell>
          <cell r="D5652" t="str">
            <v xml:space="preserve">MALEATO DE DEXCLORFENIRAMINA 2 MG CX. 20 CP.</v>
          </cell>
          <cell r="E5652" t="str">
            <v>GERMED</v>
          </cell>
          <cell r="F5652" t="n">
            <v>1</v>
          </cell>
          <cell r="G5652" t="str">
            <v>COM</v>
          </cell>
          <cell r="H5652" t="str">
            <v>NÃO</v>
          </cell>
          <cell r="I5652" t="n">
            <v>0.43775927503367568</v>
          </cell>
        </row>
        <row r="5653">
          <cell r="A5653" t="n">
            <v>90213220</v>
          </cell>
          <cell r="B5653" t="n">
            <v>20</v>
          </cell>
          <cell r="C5653" t="str">
            <v xml:space="preserve">MALEATO DE DEXCLORFENIRAMINA 2 MG CX. 20 CP.</v>
          </cell>
          <cell r="D5653" t="str">
            <v xml:space="preserve">ALERGONIL 2 MG CX. 20 CP.</v>
          </cell>
          <cell r="E5653" t="str">
            <v>DUCTO</v>
          </cell>
          <cell r="F5653" t="n">
            <v>1</v>
          </cell>
          <cell r="G5653" t="str">
            <v>COM</v>
          </cell>
          <cell r="H5653" t="str">
            <v>NÃO</v>
          </cell>
          <cell r="I5653" t="n">
            <v>0.2983748385538923</v>
          </cell>
        </row>
        <row r="5654">
          <cell r="A5654" t="n">
            <v>90303440</v>
          </cell>
          <cell r="B5654" t="n">
            <v>20</v>
          </cell>
          <cell r="C5654" t="str">
            <v xml:space="preserve">MALEATO DE DEXCLORFENIRAMINA 2 MG5 ML XPE CX. 50 FR. VD. X 100 ML + 50 CP. MED.</v>
          </cell>
          <cell r="D5654" t="str">
            <v xml:space="preserve">HISTAMIN 2 MG5 ML XPE CX. 50 FR. VD. X 100 ML + 50 CP. MED.</v>
          </cell>
          <cell r="E5654" t="str">
            <v xml:space="preserve">NEO QUIMICA</v>
          </cell>
          <cell r="F5654" t="n">
            <v>100</v>
          </cell>
          <cell r="G5654" t="str">
            <v>ML</v>
          </cell>
          <cell r="H5654" t="str">
            <v>SIM</v>
          </cell>
          <cell r="I5654" t="n">
            <v>0.1176435162188032</v>
          </cell>
        </row>
        <row r="5655">
          <cell r="A5655" t="n">
            <v>90125169</v>
          </cell>
          <cell r="B5655" t="n">
            <v>20</v>
          </cell>
          <cell r="C5655" t="str">
            <v xml:space="preserve">MALEATO DE DEXCLORFENIRAMINA+BETAMETASONA</v>
          </cell>
          <cell r="D5655" t="str">
            <v xml:space="preserve">CELESTRAT 2 MG5 ML + 0,25 MG5ML XPE FR. VD. X. 120 ML</v>
          </cell>
          <cell r="E5655" t="str">
            <v xml:space="preserve">UNIAO QUIMICA</v>
          </cell>
          <cell r="F5655" t="n">
            <v>120</v>
          </cell>
          <cell r="G5655" t="str">
            <v>ML</v>
          </cell>
          <cell r="H5655" t="str">
            <v>SIM</v>
          </cell>
          <cell r="I5655" t="n">
            <v>0.17544416312386066</v>
          </cell>
        </row>
        <row r="5656">
          <cell r="A5656" t="n">
            <v>90124936</v>
          </cell>
          <cell r="B5656" t="n">
            <v>20</v>
          </cell>
          <cell r="C5656" t="str">
            <v xml:space="preserve">MALEATO DE DEXCLORFENIRAMINA+BETAMETASONA</v>
          </cell>
          <cell r="D5656" t="str">
            <v xml:space="preserve">MALEATO DE DEXCLORFENIRAMINA+BETAMETASONA 0,4 MGML + 0,05 MGML XPE FR. VD. X 120 ML</v>
          </cell>
          <cell r="E5656" t="str">
            <v xml:space="preserve">UNIAO QUIMICA</v>
          </cell>
          <cell r="F5656" t="n">
            <v>120</v>
          </cell>
          <cell r="G5656" t="str">
            <v>ML</v>
          </cell>
          <cell r="H5656" t="str">
            <v>SIM</v>
          </cell>
          <cell r="I5656" t="n">
            <v>0.21045025326988318</v>
          </cell>
        </row>
        <row r="5657">
          <cell r="A5657" t="n">
            <v>90125177</v>
          </cell>
          <cell r="B5657" t="n">
            <v>20</v>
          </cell>
          <cell r="C5657" t="str">
            <v xml:space="preserve">MALEATO DE DEXCLORFENIRAMINA+BETAMETASONA</v>
          </cell>
          <cell r="D5657" t="str">
            <v xml:space="preserve">CELESTRAT  2 MG + 0,25 MG CX. 15 CP.</v>
          </cell>
          <cell r="E5657" t="str">
            <v xml:space="preserve">UNIAO QUIMICA</v>
          </cell>
          <cell r="F5657" t="n">
            <v>1</v>
          </cell>
          <cell r="G5657" t="str">
            <v>COM</v>
          </cell>
          <cell r="H5657" t="str">
            <v>NÃO</v>
          </cell>
          <cell r="I5657" t="n">
            <v>0.83921188019791604</v>
          </cell>
        </row>
        <row r="5658">
          <cell r="A5658" t="n">
            <v>90240898</v>
          </cell>
          <cell r="B5658" t="n">
            <v>20</v>
          </cell>
          <cell r="C5658" t="str">
            <v xml:space="preserve">MALEATO DE DEXCLORFENIRAMINA+BETAMETASONA 0,4 MGML + 0,05 MGML XPE FR. PLÁST. X 120 ML + CP. MED.</v>
          </cell>
          <cell r="D5658" t="str">
            <v xml:space="preserve">MALEATO DE DEXCLORFENIRAMINA+BETAMETASONA 0,4 MGML + 0,05 MGML XPE FR. PLÁST. X 120 ML + CP. MED.</v>
          </cell>
          <cell r="E5658" t="str">
            <v>BRAINFARMA</v>
          </cell>
          <cell r="F5658" t="n">
            <v>120</v>
          </cell>
          <cell r="G5658" t="str">
            <v>ML</v>
          </cell>
          <cell r="H5658" t="str">
            <v>SIM</v>
          </cell>
          <cell r="I5658" t="n">
            <v>0.2232234286282061</v>
          </cell>
        </row>
        <row r="5659">
          <cell r="A5659" t="n">
            <v>90278470</v>
          </cell>
          <cell r="B5659" t="n">
            <v>20</v>
          </cell>
          <cell r="C5659" t="str">
            <v xml:space="preserve">MALEATO DE DEXCLORFENIRAMINA+BETAMETASONA 0,4 MGML + 0,05 MGML XPE. FR. X 120 ML + CP. MED</v>
          </cell>
          <cell r="D5659" t="str">
            <v xml:space="preserve">MALEATO DE DEXCLORFENIRAMINA+BETAMETASONA 0,4 MGML + 0,05 MGML XPE. FR. X 120 ML + CP. MED</v>
          </cell>
          <cell r="E5659" t="str">
            <v xml:space="preserve">NEO QUIMICA</v>
          </cell>
          <cell r="F5659" t="n">
            <v>120</v>
          </cell>
          <cell r="G5659" t="str">
            <v>ML</v>
          </cell>
          <cell r="H5659" t="str">
            <v>SIM</v>
          </cell>
          <cell r="I5659" t="n">
            <v>0.20727889801190566</v>
          </cell>
        </row>
        <row r="5660">
          <cell r="A5660" t="n">
            <v>90175204</v>
          </cell>
          <cell r="B5660" t="n">
            <v>20</v>
          </cell>
          <cell r="C5660" t="str">
            <v xml:space="preserve">MALEATO DE DEXCLORFENIRAMINA+BETAMETASONA 2 MG5ML + 0,25 MG5ML XPE FR. X 120 ML</v>
          </cell>
          <cell r="D5660" t="str">
            <v xml:space="preserve">CELERG 2 MG5ML + 0,25 MG5ML XPE FR. X 120 ML</v>
          </cell>
          <cell r="E5660" t="str">
            <v>LEGRAND</v>
          </cell>
          <cell r="F5660" t="n">
            <v>120</v>
          </cell>
          <cell r="G5660" t="str">
            <v>ML</v>
          </cell>
          <cell r="H5660" t="str">
            <v>SIM</v>
          </cell>
          <cell r="I5660" t="n">
            <v>0.1753636101780166</v>
          </cell>
        </row>
        <row r="5661">
          <cell r="A5661" t="n">
            <v>90182286</v>
          </cell>
          <cell r="B5661" t="n">
            <v>20</v>
          </cell>
          <cell r="C5661" t="str">
            <v xml:space="preserve">MALEATO DE DEXCLORFENIRAMINA+PSEUDOEFEDRINA+GUAIFENESINA</v>
          </cell>
          <cell r="D5661" t="str">
            <v xml:space="preserve">MALEATO DE DEXCLORFENIRAMINA+PSEUDOEFEDRINA+GUAIFENESINA SOL. ORAL FR.  VD. X 120 ML +DOSADOR</v>
          </cell>
          <cell r="E5661" t="str">
            <v>MEDLEY</v>
          </cell>
          <cell r="F5661" t="n">
            <v>120</v>
          </cell>
          <cell r="G5661" t="str">
            <v>ML</v>
          </cell>
          <cell r="H5661" t="str">
            <v>SIM</v>
          </cell>
          <cell r="I5661" t="n">
            <v>0.12950784816608193</v>
          </cell>
        </row>
        <row r="5662">
          <cell r="A5662" t="n">
            <v>92465307</v>
          </cell>
          <cell r="B5662" t="n">
            <v>20</v>
          </cell>
          <cell r="C5662" t="str">
            <v xml:space="preserve">MALEATO DE ENALAPRIL - 10MG</v>
          </cell>
          <cell r="D5662" t="str">
            <v xml:space="preserve">RENIPRESS - 10MG</v>
          </cell>
          <cell r="E5662" t="str">
            <v>CAZI</v>
          </cell>
          <cell r="F5662" t="n">
            <v>1</v>
          </cell>
          <cell r="G5662" t="str">
            <v>COM</v>
          </cell>
          <cell r="H5662" t="str">
            <v>NÃO</v>
          </cell>
          <cell r="I5662" t="n">
            <v>1.1452697543215791</v>
          </cell>
        </row>
        <row r="5663">
          <cell r="A5663" t="n">
            <v>91521033</v>
          </cell>
          <cell r="B5663" t="n">
            <v>20</v>
          </cell>
          <cell r="C5663" t="str">
            <v xml:space="preserve">MALEATO DE ENALAPRIL - 10MG</v>
          </cell>
          <cell r="D5663" t="str">
            <v xml:space="preserve">VASOPRIL - 10MG</v>
          </cell>
          <cell r="E5663" t="str">
            <v xml:space="preserve">BIOLAB SANUS</v>
          </cell>
          <cell r="F5663" t="n">
            <v>1</v>
          </cell>
          <cell r="G5663" t="str">
            <v>COM</v>
          </cell>
          <cell r="H5663" t="str">
            <v>NÃO</v>
          </cell>
          <cell r="I5663" t="n">
            <v>1.0992495793942023</v>
          </cell>
        </row>
        <row r="5664">
          <cell r="A5664" t="n">
            <v>90204174</v>
          </cell>
          <cell r="B5664" t="n">
            <v>20</v>
          </cell>
          <cell r="C5664" t="str">
            <v xml:space="preserve">MALEATO DE ENALAPRIL - 10MG</v>
          </cell>
          <cell r="D5664" t="str">
            <v xml:space="preserve">GLIOTEN - 10MG</v>
          </cell>
          <cell r="E5664" t="str">
            <v xml:space="preserve">MERCK BAGO</v>
          </cell>
          <cell r="F5664" t="n">
            <v>1</v>
          </cell>
          <cell r="G5664" t="str">
            <v>COM</v>
          </cell>
          <cell r="H5664" t="str">
            <v>NÃO</v>
          </cell>
          <cell r="I5664" t="n">
            <v>0.84515945908033652</v>
          </cell>
        </row>
        <row r="5665">
          <cell r="A5665" t="n">
            <v>90249305</v>
          </cell>
          <cell r="B5665" t="n">
            <v>20</v>
          </cell>
          <cell r="C5665" t="str">
            <v xml:space="preserve">MALEATO DE ENALAPRIL - 10MG</v>
          </cell>
          <cell r="D5665" t="str">
            <v xml:space="preserve">MALEATO DE ENALAPRIL - 10MG</v>
          </cell>
          <cell r="E5665" t="str">
            <v>SANDOZ</v>
          </cell>
          <cell r="F5665" t="n">
            <v>1</v>
          </cell>
          <cell r="G5665" t="str">
            <v>COM</v>
          </cell>
          <cell r="H5665" t="str">
            <v>NÃO</v>
          </cell>
          <cell r="I5665" t="n">
            <v>1.0679871526410931</v>
          </cell>
        </row>
        <row r="5666">
          <cell r="A5666" t="n">
            <v>92377815</v>
          </cell>
          <cell r="B5666" t="n">
            <v>20</v>
          </cell>
          <cell r="C5666" t="str">
            <v xml:space="preserve">MALEATO DE ENALAPRIL - 2,5MG</v>
          </cell>
          <cell r="D5666" t="str">
            <v xml:space="preserve">EUPRESSIN - 2,5MG</v>
          </cell>
          <cell r="E5666" t="str">
            <v>BIOSINTETICA</v>
          </cell>
          <cell r="F5666" t="n">
            <v>1</v>
          </cell>
          <cell r="G5666" t="str">
            <v>COM</v>
          </cell>
          <cell r="H5666" t="str">
            <v>NÃO</v>
          </cell>
          <cell r="I5666" t="n">
            <v>0.73365857957366221</v>
          </cell>
        </row>
        <row r="5667">
          <cell r="A5667" t="n">
            <v>92421059</v>
          </cell>
          <cell r="B5667" t="n">
            <v>20</v>
          </cell>
          <cell r="C5667" t="str">
            <v xml:space="preserve">MALEATO DE ENALAPRIL - 20MG</v>
          </cell>
          <cell r="D5667" t="str">
            <v xml:space="preserve">PRESSOTEC - 20MG</v>
          </cell>
          <cell r="E5667" t="str">
            <v xml:space="preserve">TEUTO BRAS.</v>
          </cell>
          <cell r="F5667" t="n">
            <v>1</v>
          </cell>
          <cell r="G5667" t="str">
            <v>COM</v>
          </cell>
          <cell r="H5667" t="str">
            <v>NÃO</v>
          </cell>
          <cell r="I5667" t="n">
            <v>1.1323188436059808</v>
          </cell>
        </row>
        <row r="5668">
          <cell r="A5668" t="n">
            <v>90208951</v>
          </cell>
          <cell r="B5668" t="n">
            <v>20</v>
          </cell>
          <cell r="C5668" t="str">
            <v xml:space="preserve">MALEATO DE ENALAPRIL - 20MG</v>
          </cell>
          <cell r="D5668" t="str">
            <v xml:space="preserve">MALEATO DE ENALAPRIL - 20MG</v>
          </cell>
          <cell r="E5668" t="str">
            <v xml:space="preserve">NEO QUIMICA</v>
          </cell>
          <cell r="F5668" t="n">
            <v>1</v>
          </cell>
          <cell r="G5668" t="str">
            <v>COM</v>
          </cell>
          <cell r="H5668" t="str">
            <v>NÃO</v>
          </cell>
          <cell r="I5668" t="n">
            <v>1.351471123945309</v>
          </cell>
        </row>
        <row r="5669">
          <cell r="A5669" t="n">
            <v>92409610</v>
          </cell>
          <cell r="B5669" t="n">
            <v>20</v>
          </cell>
          <cell r="C5669" t="str">
            <v xml:space="preserve">MALEATO DE ENALAPRIL - 20MG</v>
          </cell>
          <cell r="D5669" t="str">
            <v xml:space="preserve">MALEATO DE ENALAPRIL - 20MG</v>
          </cell>
          <cell r="E5669" t="str">
            <v>MEDLEY</v>
          </cell>
          <cell r="F5669" t="n">
            <v>1</v>
          </cell>
          <cell r="G5669" t="str">
            <v>COM</v>
          </cell>
          <cell r="H5669" t="str">
            <v>NÃO</v>
          </cell>
          <cell r="I5669" t="n">
            <v>1.7630416465138254</v>
          </cell>
        </row>
        <row r="5670">
          <cell r="A5670" t="n">
            <v>92421105</v>
          </cell>
          <cell r="B5670" t="n">
            <v>20</v>
          </cell>
          <cell r="C5670" t="str">
            <v xml:space="preserve">MALEATO DE ENALAPRIL - 5MG</v>
          </cell>
          <cell r="D5670" t="str">
            <v xml:space="preserve">PRESSOTEC - 5MG</v>
          </cell>
          <cell r="E5670" t="str">
            <v xml:space="preserve">TEUTO BRAS.</v>
          </cell>
          <cell r="F5670" t="n">
            <v>1</v>
          </cell>
          <cell r="G5670" t="str">
            <v>COM</v>
          </cell>
          <cell r="H5670" t="str">
            <v>NÃO</v>
          </cell>
          <cell r="I5670" t="n">
            <v>0.45586862534786238</v>
          </cell>
        </row>
        <row r="5671">
          <cell r="A5671" t="n">
            <v>91521025</v>
          </cell>
          <cell r="B5671" t="n">
            <v>20</v>
          </cell>
          <cell r="C5671" t="str">
            <v xml:space="preserve">MALEATO DE ENALAPRIL - 5MG</v>
          </cell>
          <cell r="D5671" t="str">
            <v xml:space="preserve">VASOPRIL - 5MG</v>
          </cell>
          <cell r="E5671" t="str">
            <v xml:space="preserve">BIOLAB SANUS</v>
          </cell>
          <cell r="F5671" t="n">
            <v>1</v>
          </cell>
          <cell r="G5671" t="str">
            <v>COM</v>
          </cell>
          <cell r="H5671" t="str">
            <v>NÃO</v>
          </cell>
          <cell r="I5671" t="n">
            <v>0.76551438611460931</v>
          </cell>
        </row>
        <row r="5672">
          <cell r="A5672" t="n">
            <v>90208943</v>
          </cell>
          <cell r="B5672" t="n">
            <v>20</v>
          </cell>
          <cell r="C5672" t="str">
            <v xml:space="preserve">MALEATO DE ENALAPRIL - 5MG</v>
          </cell>
          <cell r="D5672" t="str">
            <v xml:space="preserve">MALEATO DE ENALAPRIL - 5MG</v>
          </cell>
          <cell r="E5672" t="str">
            <v xml:space="preserve">NEO QUIMICA</v>
          </cell>
          <cell r="F5672" t="n">
            <v>1</v>
          </cell>
          <cell r="G5672" t="str">
            <v>COM</v>
          </cell>
          <cell r="H5672" t="str">
            <v>NÃO</v>
          </cell>
          <cell r="I5672" t="n">
            <v>0.4943306351004344</v>
          </cell>
        </row>
        <row r="5673">
          <cell r="A5673" t="n">
            <v>92396933</v>
          </cell>
          <cell r="B5673" t="n">
            <v>20</v>
          </cell>
          <cell r="C5673" t="str">
            <v xml:space="preserve">MALEATO DE ENALAPRIL + HIDROCLOROTIAZIDA - 10MG  25MG</v>
          </cell>
          <cell r="D5673" t="str">
            <v xml:space="preserve">ENATEC-F - 10MG  25MG</v>
          </cell>
          <cell r="E5673" t="str">
            <v>HEBRON</v>
          </cell>
          <cell r="F5673" t="n">
            <v>1</v>
          </cell>
          <cell r="G5673" t="str">
            <v>COM</v>
          </cell>
          <cell r="H5673" t="str">
            <v>NÃO</v>
          </cell>
          <cell r="I5673" t="n">
            <v>1.0190952988141126</v>
          </cell>
        </row>
        <row r="5674">
          <cell r="A5674" t="n">
            <v>92375219</v>
          </cell>
          <cell r="B5674" t="n">
            <v>20</v>
          </cell>
          <cell r="C5674" t="str">
            <v xml:space="preserve">MALEATO DE ENALAPRIL + HIDROCLOROTIAZIDA - 10MG  25MG</v>
          </cell>
          <cell r="D5674" t="str">
            <v xml:space="preserve">CO-RENITEC - 10MG  25MG</v>
          </cell>
          <cell r="E5674" t="str">
            <v xml:space="preserve">MERCK SHARP &amp; DOHME</v>
          </cell>
          <cell r="F5674" t="n">
            <v>1</v>
          </cell>
          <cell r="G5674" t="str">
            <v>COM</v>
          </cell>
          <cell r="H5674" t="str">
            <v>NÃO</v>
          </cell>
          <cell r="I5674" t="n">
            <v>1.1481258856868697</v>
          </cell>
        </row>
        <row r="5675">
          <cell r="A5675" t="n">
            <v>92375138</v>
          </cell>
          <cell r="B5675" t="n">
            <v>20</v>
          </cell>
          <cell r="C5675" t="str">
            <v xml:space="preserve">MALEATO DE ENALAPRIL + HIDROCLOROTIAZIDA - 20MG  12,5MG</v>
          </cell>
          <cell r="D5675" t="str">
            <v xml:space="preserve">CO-PRESSOTEC - 20MG  12,5MG</v>
          </cell>
          <cell r="E5675" t="str">
            <v xml:space="preserve">TEUTO BRAS.</v>
          </cell>
          <cell r="F5675" t="n">
            <v>1</v>
          </cell>
          <cell r="G5675" t="str">
            <v>COM</v>
          </cell>
          <cell r="H5675" t="str">
            <v>NÃO</v>
          </cell>
          <cell r="I5675" t="n">
            <v>0.8682687</v>
          </cell>
        </row>
        <row r="5676">
          <cell r="A5676" t="n">
            <v>92434630</v>
          </cell>
          <cell r="B5676" t="n">
            <v>20</v>
          </cell>
          <cell r="C5676" t="str">
            <v xml:space="preserve">MALEATO DE ENALAPRIL + HIDROCLOROTIAZIDA - 20MG  12,5MG</v>
          </cell>
          <cell r="D5676" t="str">
            <v xml:space="preserve">VASOPRIL PLUS - 20MG  12,5MG</v>
          </cell>
          <cell r="E5676" t="str">
            <v xml:space="preserve">BIOLAB SANUS</v>
          </cell>
          <cell r="F5676" t="n">
            <v>1</v>
          </cell>
          <cell r="G5676" t="str">
            <v>COM</v>
          </cell>
          <cell r="H5676" t="str">
            <v>NÃO</v>
          </cell>
          <cell r="I5676" t="n">
            <v>1.9610664208209905</v>
          </cell>
        </row>
        <row r="5677">
          <cell r="A5677" t="n">
            <v>90740017</v>
          </cell>
          <cell r="B5677" t="n">
            <v>20</v>
          </cell>
          <cell r="C5677" t="str">
            <v xml:space="preserve">MALEATO DE ENALAPRIL + HIDROCORTIAZIDA - 20MG  12,5MG</v>
          </cell>
          <cell r="D5677" t="str">
            <v xml:space="preserve">CO- RENITEC - 20MG  12,5MG</v>
          </cell>
          <cell r="E5677" t="str">
            <v xml:space="preserve">MERCK SHARP &amp; DOHME</v>
          </cell>
          <cell r="F5677" t="n">
            <v>1</v>
          </cell>
          <cell r="G5677" t="str">
            <v>COM</v>
          </cell>
          <cell r="H5677" t="str">
            <v>NÃO</v>
          </cell>
          <cell r="I5677" t="n">
            <v>1.7540106289427215</v>
          </cell>
        </row>
        <row r="5678">
          <cell r="A5678" t="n">
            <v>92383530</v>
          </cell>
          <cell r="B5678" t="n">
            <v>20</v>
          </cell>
          <cell r="C5678" t="str">
            <v xml:space="preserve">MALEATO DE ENALAPRIL 10 MG CX. 30 CP.</v>
          </cell>
          <cell r="D5678" t="str">
            <v xml:space="preserve">ENAPROTEC 10 MG CX. 30 CP.</v>
          </cell>
          <cell r="E5678" t="str">
            <v>HEXAL</v>
          </cell>
          <cell r="F5678" t="n">
            <v>1</v>
          </cell>
          <cell r="G5678" t="str">
            <v>COM</v>
          </cell>
          <cell r="H5678" t="str">
            <v>NÃO</v>
          </cell>
          <cell r="I5678" t="n">
            <v>0.46503751364636831</v>
          </cell>
        </row>
        <row r="5679">
          <cell r="A5679" t="n">
            <v>90310470</v>
          </cell>
          <cell r="B5679" t="n">
            <v>20</v>
          </cell>
          <cell r="C5679" t="str">
            <v xml:space="preserve">MALEATO DE ENALAPRIL 10 MG CX. 30 CP.</v>
          </cell>
          <cell r="D5679" t="str">
            <v xml:space="preserve">PRYLTEC 10 MG CX. 30 CP.</v>
          </cell>
          <cell r="E5679" t="str">
            <v>GEOLAB</v>
          </cell>
          <cell r="F5679" t="n">
            <v>1</v>
          </cell>
          <cell r="G5679" t="str">
            <v>COM</v>
          </cell>
          <cell r="H5679" t="str">
            <v>NÃO</v>
          </cell>
          <cell r="I5679" t="n">
            <v>0.54259501444927871</v>
          </cell>
        </row>
        <row r="5680">
          <cell r="A5680" t="n">
            <v>90263758</v>
          </cell>
          <cell r="B5680" t="n">
            <v>20</v>
          </cell>
          <cell r="C5680" t="str">
            <v xml:space="preserve">MALEATO DE ENALAPRIL 10 MG CX. 30 CP.</v>
          </cell>
          <cell r="D5680" t="str">
            <v xml:space="preserve">ENALAP 10 MG CX. 30 CP.</v>
          </cell>
          <cell r="E5680" t="str">
            <v>MILAN</v>
          </cell>
          <cell r="F5680" t="n">
            <v>1</v>
          </cell>
          <cell r="G5680" t="str">
            <v>COM</v>
          </cell>
          <cell r="H5680" t="str">
            <v>NÃO</v>
          </cell>
          <cell r="I5680" t="n">
            <v>0.60596908477880973</v>
          </cell>
        </row>
        <row r="5681">
          <cell r="A5681" t="n">
            <v>92464220</v>
          </cell>
          <cell r="B5681" t="n">
            <v>20</v>
          </cell>
          <cell r="C5681" t="str">
            <v xml:space="preserve">MALEATO DE ENALAPRIL 20 MG CX. 30  CP.</v>
          </cell>
          <cell r="D5681" t="str">
            <v xml:space="preserve">MALEATO DE ENALAPRIL 20 MG CX. 30  CP.</v>
          </cell>
          <cell r="E5681" t="str">
            <v>BRAINFARMA</v>
          </cell>
          <cell r="F5681" t="n">
            <v>1</v>
          </cell>
          <cell r="G5681" t="str">
            <v>COM</v>
          </cell>
          <cell r="H5681" t="str">
            <v>NÃO</v>
          </cell>
          <cell r="I5681" t="n">
            <v>1.1631822160578165</v>
          </cell>
        </row>
        <row r="5682">
          <cell r="A5682" t="n">
            <v>90263740</v>
          </cell>
          <cell r="B5682" t="n">
            <v>20</v>
          </cell>
          <cell r="C5682" t="str">
            <v xml:space="preserve">MALEATO DE ENALAPRIL 20 MG CX. 30 CP.</v>
          </cell>
          <cell r="D5682" t="str">
            <v xml:space="preserve">ENALAP 20 MG CX. 30 CP.</v>
          </cell>
          <cell r="E5682" t="str">
            <v>MILAN</v>
          </cell>
          <cell r="F5682" t="n">
            <v>1</v>
          </cell>
          <cell r="G5682" t="str">
            <v>COM</v>
          </cell>
          <cell r="H5682" t="str">
            <v>NÃO</v>
          </cell>
          <cell r="I5682" t="n">
            <v>0.86111396258041395</v>
          </cell>
        </row>
        <row r="5683">
          <cell r="A5683" t="n">
            <v>92454933</v>
          </cell>
          <cell r="B5683" t="n">
            <v>20</v>
          </cell>
          <cell r="C5683" t="str">
            <v xml:space="preserve">MALEATO DE ENALAPRIL 20 MG CX. 500 CP.</v>
          </cell>
          <cell r="D5683" t="str">
            <v xml:space="preserve">ENALPRIN 20 MG CX. 500 CP.</v>
          </cell>
          <cell r="E5683" t="str">
            <v>ROYTON</v>
          </cell>
          <cell r="F5683" t="n">
            <v>1</v>
          </cell>
          <cell r="G5683" t="str">
            <v>COM</v>
          </cell>
          <cell r="H5683" t="str">
            <v>NÃO</v>
          </cell>
          <cell r="I5683" t="n">
            <v>0.47337816511958591</v>
          </cell>
        </row>
        <row r="5684">
          <cell r="A5684" t="n">
            <v>90263766</v>
          </cell>
          <cell r="B5684" t="n">
            <v>20</v>
          </cell>
          <cell r="C5684" t="str">
            <v xml:space="preserve">MALEATO DE ENALAPRIL 5 MG CX. 30 CP.</v>
          </cell>
          <cell r="D5684" t="str">
            <v xml:space="preserve">ENALAP 5 MG CX. 30 CP.</v>
          </cell>
          <cell r="E5684" t="str">
            <v>MILAN</v>
          </cell>
          <cell r="F5684" t="n">
            <v>1</v>
          </cell>
          <cell r="G5684" t="str">
            <v>COM</v>
          </cell>
          <cell r="H5684" t="str">
            <v>NÃO</v>
          </cell>
          <cell r="I5684" t="n">
            <v>0.41461042642760676</v>
          </cell>
        </row>
        <row r="5685">
          <cell r="A5685" t="n">
            <v>90182154</v>
          </cell>
          <cell r="B5685" t="n">
            <v>20</v>
          </cell>
          <cell r="C5685" t="str">
            <v xml:space="preserve">MALEATO DE ENALAPRIL+HIDROCLOROTIAZIDA 10 MG + 25 MG CX. 30 CP.</v>
          </cell>
          <cell r="D5685" t="str">
            <v xml:space="preserve">MALEATO DE ENALAPRIL+HIDROCLOROTIAZIDA 10 MG + 25 MG CX. 30 CP.</v>
          </cell>
          <cell r="E5685" t="str">
            <v>MEDLEY</v>
          </cell>
          <cell r="F5685" t="n">
            <v>1</v>
          </cell>
          <cell r="G5685" t="str">
            <v>COM</v>
          </cell>
          <cell r="H5685" t="str">
            <v>NÃO</v>
          </cell>
          <cell r="I5685" t="n">
            <v>1.2336197609228687</v>
          </cell>
        </row>
        <row r="5686">
          <cell r="A5686" t="n">
            <v>90146824</v>
          </cell>
          <cell r="B5686" t="n">
            <v>20</v>
          </cell>
          <cell r="C5686" t="str">
            <v xml:space="preserve">MALEATO DE ENALAPRIL+HIDROCLOROTIAZIDA 10 MG + 25 MG CX. 30 CP.</v>
          </cell>
          <cell r="D5686" t="str">
            <v xml:space="preserve">MALEATO DE ENALAPRIL+HIDROCLOROTIAZIDA 10 MG + 25 MG CX. 30 CP.</v>
          </cell>
          <cell r="E5686" t="str">
            <v xml:space="preserve">EMS SA</v>
          </cell>
          <cell r="F5686" t="n">
            <v>1</v>
          </cell>
          <cell r="G5686" t="str">
            <v>COM</v>
          </cell>
          <cell r="H5686" t="str">
            <v>NÃO</v>
          </cell>
          <cell r="I5686" t="n">
            <v>1.1213612425209794</v>
          </cell>
        </row>
        <row r="5687">
          <cell r="A5687" t="n">
            <v>90146859</v>
          </cell>
          <cell r="B5687" t="n">
            <v>20</v>
          </cell>
          <cell r="C5687" t="str">
            <v xml:space="preserve">MALEATO DE ENALAPRIL+HIDROCLOROTIAZIDA 10 MG + 25 MG CX. 90 CP.</v>
          </cell>
          <cell r="D5687" t="str">
            <v xml:space="preserve">MALEATO DE ENALAPRIL+HIDROCLOROTIAZIDA 10 MG + 25 MG CX. 90 CP.</v>
          </cell>
          <cell r="E5687" t="str">
            <v xml:space="preserve">EMS SA</v>
          </cell>
          <cell r="F5687" t="n">
            <v>1</v>
          </cell>
          <cell r="G5687" t="str">
            <v>COM</v>
          </cell>
          <cell r="H5687" t="str">
            <v>NÃO</v>
          </cell>
          <cell r="I5687" t="n">
            <v>0.97371201040508648</v>
          </cell>
        </row>
        <row r="5688">
          <cell r="A5688" t="n">
            <v>90158830</v>
          </cell>
          <cell r="B5688" t="n">
            <v>20</v>
          </cell>
          <cell r="C5688" t="str">
            <v xml:space="preserve">MALEATO DE ENALAPRIL+HIDROCLOROTIAZIDA 20 MG + 12,5 MG CX. 30 CP.</v>
          </cell>
          <cell r="D5688" t="str">
            <v xml:space="preserve">MALEATO DE ENALAPRIL+HIDROCLOROTIAZIDA 20 MG + 12,5 MG CX. 30 CP.</v>
          </cell>
          <cell r="E5688" t="str">
            <v xml:space="preserve">MERCK S.A.</v>
          </cell>
          <cell r="F5688" t="n">
            <v>1</v>
          </cell>
          <cell r="G5688" t="str">
            <v>COM</v>
          </cell>
          <cell r="H5688" t="str">
            <v>NÃO</v>
          </cell>
          <cell r="I5688" t="n">
            <v>1.7429633125081458</v>
          </cell>
        </row>
        <row r="5689">
          <cell r="A5689" t="n">
            <v>90146840</v>
          </cell>
          <cell r="B5689" t="n">
            <v>20</v>
          </cell>
          <cell r="C5689" t="str">
            <v xml:space="preserve">MALEATO DE ENALAPRIL+HIDROCLOROTIAZIDA 20 MG + 12,5 MG CX. 90 CP.</v>
          </cell>
          <cell r="D5689" t="str">
            <v xml:space="preserve">MALEATO DE ENALAPRIL+HIDROCLOROTIAZIDA 20 MG + 12,5 MG CX. 90 CP.</v>
          </cell>
          <cell r="E5689" t="str">
            <v xml:space="preserve">EMS SA</v>
          </cell>
          <cell r="F5689" t="n">
            <v>1</v>
          </cell>
          <cell r="G5689" t="str">
            <v>COM</v>
          </cell>
          <cell r="H5689" t="str">
            <v>NÃO</v>
          </cell>
          <cell r="I5689" t="n">
            <v>1.66473343714418</v>
          </cell>
        </row>
        <row r="5690">
          <cell r="A5690" t="n">
            <v>90311981</v>
          </cell>
          <cell r="B5690" t="n">
            <v>20</v>
          </cell>
          <cell r="C5690" t="str">
            <v xml:space="preserve">MALEATO DE INDACATEROL 150 MCG CX. 10 CAP PÓ INALANTE+INALADOR</v>
          </cell>
          <cell r="D5690" t="str">
            <v xml:space="preserve">ONBRIZE 150 MCG CX. 10 CAP PÓ INALANTE+INALADOR</v>
          </cell>
          <cell r="E5690" t="str">
            <v>NOVARTIS</v>
          </cell>
          <cell r="F5690" t="n">
            <v>1</v>
          </cell>
          <cell r="G5690" t="str">
            <v>CAP</v>
          </cell>
          <cell r="H5690" t="str">
            <v>NÃO</v>
          </cell>
          <cell r="I5690" t="n">
            <v>3.7511347210612942</v>
          </cell>
        </row>
        <row r="5691">
          <cell r="A5691" t="n">
            <v>90333047</v>
          </cell>
          <cell r="B5691" t="n">
            <v>20</v>
          </cell>
          <cell r="C5691" t="str">
            <v xml:space="preserve">MALEATO DE LEVOMEPROMAZINA - 25MG  5ML</v>
          </cell>
          <cell r="D5691" t="str">
            <v xml:space="preserve">NEOZINE - 25MG  5ML</v>
          </cell>
          <cell r="E5691" t="str">
            <v>SANOFI-AVENTIS</v>
          </cell>
          <cell r="F5691" t="n">
            <v>1</v>
          </cell>
          <cell r="G5691" t="str">
            <v>AMP</v>
          </cell>
          <cell r="H5691" t="str">
            <v>NÃO</v>
          </cell>
          <cell r="I5691" t="n">
            <v>1.7549759354940835</v>
          </cell>
        </row>
        <row r="5692">
          <cell r="A5692" t="n">
            <v>90268040</v>
          </cell>
          <cell r="B5692" t="n">
            <v>20</v>
          </cell>
          <cell r="C5692" t="str">
            <v xml:space="preserve">MALEATO DE LEVOMEPROMAZINA 100 MG CX. 200  CP. REV.</v>
          </cell>
          <cell r="D5692" t="str">
            <v xml:space="preserve">LEVOZINE 100 MG CX. 200  CP. REV.</v>
          </cell>
          <cell r="E5692" t="str">
            <v>CRISTALIA</v>
          </cell>
          <cell r="F5692" t="n">
            <v>1</v>
          </cell>
          <cell r="G5692" t="str">
            <v>COM</v>
          </cell>
          <cell r="H5692" t="str">
            <v>NÃO</v>
          </cell>
          <cell r="I5692" t="n">
            <v>0.87708610624848804</v>
          </cell>
        </row>
        <row r="5693">
          <cell r="A5693" t="n">
            <v>92416420</v>
          </cell>
          <cell r="B5693" t="n">
            <v>20</v>
          </cell>
          <cell r="C5693" t="str">
            <v xml:space="preserve">MALEATO DE METILERGOMETRINA - 0,125MG</v>
          </cell>
          <cell r="D5693" t="str">
            <v xml:space="preserve">ERGOMETRIN - 0,125MG</v>
          </cell>
          <cell r="E5693" t="str">
            <v xml:space="preserve">UNIAO QUIMICA</v>
          </cell>
          <cell r="F5693" t="n">
            <v>1</v>
          </cell>
          <cell r="G5693" t="str">
            <v>DRG</v>
          </cell>
          <cell r="H5693" t="str">
            <v>NÃO</v>
          </cell>
          <cell r="I5693" t="n">
            <v>0.31409234169872985</v>
          </cell>
        </row>
        <row r="5694">
          <cell r="A5694" t="n">
            <v>90301021</v>
          </cell>
          <cell r="B5694" t="n">
            <v>20</v>
          </cell>
          <cell r="C5694" t="str">
            <v xml:space="preserve">MALEATO DE METILERGOMETRINA - 0,125MG</v>
          </cell>
          <cell r="D5694" t="str">
            <v xml:space="preserve">METHERGIN - 0,125MG</v>
          </cell>
          <cell r="E5694" t="str">
            <v>NOVARTIS</v>
          </cell>
          <cell r="F5694" t="n">
            <v>1</v>
          </cell>
          <cell r="G5694" t="str">
            <v>DRG</v>
          </cell>
          <cell r="H5694" t="str">
            <v>NÃO</v>
          </cell>
          <cell r="I5694" t="n">
            <v>0.55880670203931515</v>
          </cell>
        </row>
        <row r="5695">
          <cell r="A5695" t="n">
            <v>92430961</v>
          </cell>
          <cell r="B5695" t="n">
            <v>20</v>
          </cell>
          <cell r="C5695" t="str">
            <v xml:space="preserve">MALEATO DE TIMOLOL 0,25% - 5ML SOL. OFT.</v>
          </cell>
          <cell r="D5695" t="str">
            <v xml:space="preserve">TIMOPTOL 0,25% - 5ML SOL. OFT.</v>
          </cell>
          <cell r="E5695" t="str">
            <v xml:space="preserve">MERCK SHARP &amp; DOHME</v>
          </cell>
          <cell r="F5695" t="n">
            <v>100</v>
          </cell>
          <cell r="G5695" t="str">
            <v>GTS</v>
          </cell>
          <cell r="H5695" t="str">
            <v>SIM</v>
          </cell>
          <cell r="I5695" t="n">
            <v>0.095662009178722085</v>
          </cell>
        </row>
        <row r="5696">
          <cell r="A5696" t="n">
            <v>92454372</v>
          </cell>
          <cell r="B5696" t="n">
            <v>20</v>
          </cell>
          <cell r="C5696" t="str">
            <v xml:space="preserve">MALEATO DE TIMOLOL 0,5% - 5ML</v>
          </cell>
          <cell r="D5696" t="str">
            <v xml:space="preserve">MALEATO DE TIMOLOL 0,5% - 5ML</v>
          </cell>
          <cell r="E5696" t="str">
            <v>BIOSINTETICA</v>
          </cell>
          <cell r="F5696" t="n">
            <v>100</v>
          </cell>
          <cell r="G5696" t="str">
            <v>GTS</v>
          </cell>
          <cell r="H5696" t="str">
            <v>SIM</v>
          </cell>
          <cell r="I5696" t="n">
            <v>0.073527197636752001</v>
          </cell>
        </row>
        <row r="5697">
          <cell r="A5697" t="n">
            <v>90587022</v>
          </cell>
          <cell r="B5697" t="n">
            <v>20</v>
          </cell>
          <cell r="C5697" t="str">
            <v xml:space="preserve">MALEATO DE TIMOLOL 0,5% SOL. OFT. FR. GTS. X 5 ML</v>
          </cell>
          <cell r="D5697" t="str">
            <v xml:space="preserve">TIMOPTOL 0,5% SOL. OFT. FR. GTS. X 5 ML</v>
          </cell>
          <cell r="E5697" t="str">
            <v xml:space="preserve">MERCK SHARP &amp; DOHME</v>
          </cell>
          <cell r="F5697" t="n">
            <v>100</v>
          </cell>
          <cell r="G5697" t="str">
            <v>GTS</v>
          </cell>
          <cell r="H5697" t="str">
            <v>SIM</v>
          </cell>
          <cell r="I5697" t="n">
            <v>0.12754976252520159</v>
          </cell>
        </row>
        <row r="5698">
          <cell r="A5698" t="n">
            <v>90182332</v>
          </cell>
          <cell r="B5698" t="n">
            <v>20</v>
          </cell>
          <cell r="C5698" t="str">
            <v xml:space="preserve">MALEATO DE TRIMEBUTINA - 200MG</v>
          </cell>
          <cell r="D5698" t="str">
            <v xml:space="preserve">DIGEDRAT - 200MG</v>
          </cell>
          <cell r="E5698" t="str">
            <v>MEDLEY</v>
          </cell>
          <cell r="F5698" t="n">
            <v>1</v>
          </cell>
          <cell r="G5698" t="str">
            <v>CAP</v>
          </cell>
          <cell r="H5698" t="str">
            <v>NÃO</v>
          </cell>
          <cell r="I5698" t="n">
            <v>2.8165377895631498</v>
          </cell>
        </row>
        <row r="5699">
          <cell r="A5699" t="n">
            <v>90287126</v>
          </cell>
          <cell r="B5699" t="n">
            <v>20</v>
          </cell>
          <cell r="C5699" t="str">
            <v xml:space="preserve">MANITOL 20% SOL. INJ. SIST. FECH. CX. 40 FR. X 250 ML</v>
          </cell>
          <cell r="D5699" t="str">
            <v xml:space="preserve">MANITOL 20% SOL. INJ. SIST. FECH. CX. 40 FR. X 250 ML</v>
          </cell>
          <cell r="E5699" t="str">
            <v>EQUIPLEX</v>
          </cell>
          <cell r="F5699" t="n">
            <v>1</v>
          </cell>
          <cell r="G5699" t="str">
            <v>UN</v>
          </cell>
          <cell r="H5699" t="str">
            <v>NÃO</v>
          </cell>
          <cell r="I5699" t="n">
            <v>14.036779973610313</v>
          </cell>
        </row>
        <row r="5700">
          <cell r="A5700" t="n">
            <v>90287134</v>
          </cell>
          <cell r="B5700" t="n">
            <v>20</v>
          </cell>
          <cell r="C5700" t="str">
            <v xml:space="preserve">MANITOL 20% SOL. INJ. SIST. FECH. CX. 40 FR.X 250 ML</v>
          </cell>
          <cell r="D5700" t="str">
            <v xml:space="preserve">MANITOL 20% SOL. INJ. SIST. FECH. CX. 40 FR.X 250 ML</v>
          </cell>
          <cell r="E5700" t="str">
            <v>J.P</v>
          </cell>
          <cell r="F5700" t="n">
            <v>1</v>
          </cell>
          <cell r="G5700" t="str">
            <v>UN</v>
          </cell>
          <cell r="H5700" t="str">
            <v>NÃO</v>
          </cell>
          <cell r="I5700" t="n">
            <v>10.745953603520281</v>
          </cell>
        </row>
        <row r="5701">
          <cell r="A5701" t="n">
            <v>90122178</v>
          </cell>
          <cell r="B5701" t="n">
            <v>20</v>
          </cell>
          <cell r="C5701" t="str">
            <v xml:space="preserve">MANITOL 3% (30 MGML) SOL. FR. X 2000ML SISTEMA FECHADO</v>
          </cell>
          <cell r="D5701" t="str">
            <v xml:space="preserve">ENDONITOL 3% (30 MGML) SOL. FR. X 2000ML</v>
          </cell>
          <cell r="E5701" t="str">
            <v xml:space="preserve">FRESENIUS KABI AG - ALEMANHA</v>
          </cell>
          <cell r="F5701" t="n">
            <v>1</v>
          </cell>
          <cell r="G5701" t="str">
            <v>UN</v>
          </cell>
          <cell r="H5701" t="str">
            <v>NÃO</v>
          </cell>
          <cell r="I5701" t="n">
            <v>25.920441830468004</v>
          </cell>
        </row>
        <row r="5702">
          <cell r="A5702" t="n">
            <v>91304016</v>
          </cell>
          <cell r="B5702" t="n">
            <v>20</v>
          </cell>
          <cell r="C5702" t="str">
            <v xml:space="preserve">MAPROTILINA - 25MG</v>
          </cell>
          <cell r="D5702" t="str">
            <v xml:space="preserve">LUDIOMIL - 25MG</v>
          </cell>
          <cell r="E5702" t="str">
            <v>NOVARTIS</v>
          </cell>
          <cell r="F5702" t="n">
            <v>1</v>
          </cell>
          <cell r="G5702" t="str">
            <v>COM</v>
          </cell>
          <cell r="H5702" t="str">
            <v>NÃO</v>
          </cell>
          <cell r="I5702" t="n">
            <v>1.6323037875358943</v>
          </cell>
        </row>
        <row r="5703">
          <cell r="A5703" t="n">
            <v>91304024</v>
          </cell>
          <cell r="B5703" t="n">
            <v>20</v>
          </cell>
          <cell r="C5703" t="str">
            <v xml:space="preserve">MAPROTILINA - 75MG</v>
          </cell>
          <cell r="D5703" t="str">
            <v xml:space="preserve">LUDIOMIL - 75MG</v>
          </cell>
          <cell r="E5703" t="str">
            <v>NOVARTIS</v>
          </cell>
          <cell r="F5703" t="n">
            <v>1</v>
          </cell>
          <cell r="G5703" t="str">
            <v>COM</v>
          </cell>
          <cell r="H5703" t="str">
            <v>NÃO</v>
          </cell>
          <cell r="I5703" t="n">
            <v>4.3114032000000009</v>
          </cell>
        </row>
        <row r="5704">
          <cell r="A5704" t="n">
            <v>92382622</v>
          </cell>
          <cell r="B5704" t="n">
            <v>20</v>
          </cell>
          <cell r="C5704" t="str">
            <v xml:space="preserve">MEBENDAZOL - 100MG</v>
          </cell>
          <cell r="D5704" t="str">
            <v xml:space="preserve">DUCTELMIN - 100MG</v>
          </cell>
          <cell r="E5704" t="str">
            <v>DUCTO</v>
          </cell>
          <cell r="F5704" t="n">
            <v>1</v>
          </cell>
          <cell r="G5704" t="str">
            <v>COM</v>
          </cell>
          <cell r="H5704" t="str">
            <v>NÃO</v>
          </cell>
          <cell r="I5704" t="n">
            <v>0.45541422726646719</v>
          </cell>
        </row>
        <row r="5705">
          <cell r="A5705" t="n">
            <v>92413900</v>
          </cell>
          <cell r="B5705" t="n">
            <v>20</v>
          </cell>
          <cell r="C5705" t="str">
            <v xml:space="preserve">MEBENDAZOL - 20MG  30ML SUSP. ORAL</v>
          </cell>
          <cell r="D5705" t="str">
            <v xml:space="preserve">NECAMIN - 20MG 30ML</v>
          </cell>
          <cell r="E5705" t="str">
            <v xml:space="preserve">ACHÉ LABORATÓRIOS FARMACÊUTICO</v>
          </cell>
          <cell r="F5705" t="n">
            <v>30</v>
          </cell>
          <cell r="G5705" t="str">
            <v>ML</v>
          </cell>
          <cell r="H5705" t="str">
            <v>SIM</v>
          </cell>
          <cell r="I5705" t="n">
            <v>0.28267089968263481</v>
          </cell>
        </row>
        <row r="5706">
          <cell r="A5706" t="n">
            <v>92469639</v>
          </cell>
          <cell r="B5706" t="n">
            <v>20</v>
          </cell>
          <cell r="C5706" t="str">
            <v xml:space="preserve">MELOXICAM - 15MG</v>
          </cell>
          <cell r="D5706" t="str">
            <v xml:space="preserve">MELOXICAM - 15MG</v>
          </cell>
          <cell r="E5706" t="str">
            <v xml:space="preserve">EMS SA</v>
          </cell>
          <cell r="F5706" t="n">
            <v>1</v>
          </cell>
          <cell r="G5706" t="str">
            <v>COM</v>
          </cell>
          <cell r="H5706" t="str">
            <v>NÃO</v>
          </cell>
          <cell r="I5706" t="n">
            <v>3.7627489089990527</v>
          </cell>
        </row>
        <row r="5707">
          <cell r="A5707" t="n">
            <v>92456863</v>
          </cell>
          <cell r="B5707" t="n">
            <v>20</v>
          </cell>
          <cell r="C5707" t="str">
            <v xml:space="preserve">MELOXICAM - 15MG</v>
          </cell>
          <cell r="D5707" t="str">
            <v xml:space="preserve">MELOXICAM - 15MG</v>
          </cell>
          <cell r="E5707" t="str">
            <v>EUROFARMA</v>
          </cell>
          <cell r="F5707" t="n">
            <v>1</v>
          </cell>
          <cell r="G5707" t="str">
            <v>COM</v>
          </cell>
          <cell r="H5707" t="str">
            <v>NÃO</v>
          </cell>
          <cell r="I5707" t="n">
            <v>2.4282721531140359</v>
          </cell>
        </row>
        <row r="5708">
          <cell r="A5708" t="n">
            <v>92411029</v>
          </cell>
          <cell r="B5708" t="n">
            <v>20</v>
          </cell>
          <cell r="C5708" t="str">
            <v xml:space="preserve">MELOXICAM - 15MG</v>
          </cell>
          <cell r="D5708" t="str">
            <v xml:space="preserve">MELOXIL - 15MG</v>
          </cell>
          <cell r="E5708" t="str">
            <v>ATIVUS</v>
          </cell>
          <cell r="F5708" t="n">
            <v>1</v>
          </cell>
          <cell r="G5708" t="str">
            <v>COM</v>
          </cell>
          <cell r="H5708" t="str">
            <v>NÃO</v>
          </cell>
          <cell r="I5708" t="n">
            <v>3.7846492679730552</v>
          </cell>
        </row>
        <row r="5709">
          <cell r="A5709" t="n">
            <v>90248643</v>
          </cell>
          <cell r="B5709" t="n">
            <v>20</v>
          </cell>
          <cell r="C5709" t="str">
            <v xml:space="preserve">MELOXICAM - 15MG</v>
          </cell>
          <cell r="D5709" t="str">
            <v xml:space="preserve">MELOXICAM - 15MG</v>
          </cell>
          <cell r="E5709" t="str">
            <v xml:space="preserve">ZYDUS HEALTHCARE BRASIL LTDA</v>
          </cell>
          <cell r="F5709" t="n">
            <v>1</v>
          </cell>
          <cell r="G5709" t="str">
            <v>COM</v>
          </cell>
          <cell r="H5709" t="str">
            <v>NÃO</v>
          </cell>
          <cell r="I5709" t="n">
            <v>2.2245182229302571</v>
          </cell>
        </row>
        <row r="5710">
          <cell r="A5710" t="n">
            <v>92412823</v>
          </cell>
          <cell r="B5710" t="n">
            <v>20</v>
          </cell>
          <cell r="C5710" t="str">
            <v xml:space="preserve">MELOXICAM - 7,5MG</v>
          </cell>
          <cell r="D5710" t="str">
            <v xml:space="preserve">MOVACOX - 7,5MG</v>
          </cell>
          <cell r="E5710" t="str">
            <v>HEXAL</v>
          </cell>
          <cell r="F5710" t="n">
            <v>1</v>
          </cell>
          <cell r="G5710" t="str">
            <v>COM</v>
          </cell>
          <cell r="H5710" t="str">
            <v>NÃO</v>
          </cell>
          <cell r="I5710" t="n">
            <v>1.7483559502421062</v>
          </cell>
        </row>
        <row r="5711">
          <cell r="A5711" t="n">
            <v>91412021</v>
          </cell>
          <cell r="B5711" t="n">
            <v>20</v>
          </cell>
          <cell r="C5711" t="str">
            <v xml:space="preserve">MELOXICAM - 7,5MG</v>
          </cell>
          <cell r="D5711" t="str">
            <v xml:space="preserve">MOVATEC - 7,5MG</v>
          </cell>
          <cell r="E5711" t="str">
            <v xml:space="preserve">BOEHRINGER INGELHEIM</v>
          </cell>
          <cell r="F5711" t="n">
            <v>1</v>
          </cell>
          <cell r="G5711" t="str">
            <v>COM</v>
          </cell>
          <cell r="H5711" t="str">
            <v>NÃO</v>
          </cell>
          <cell r="I5711" t="n">
            <v>2.1483282563177601</v>
          </cell>
        </row>
        <row r="5712">
          <cell r="A5712" t="n">
            <v>90190874</v>
          </cell>
          <cell r="B5712" t="n">
            <v>20</v>
          </cell>
          <cell r="C5712" t="str">
            <v xml:space="preserve">MELOXICAM 15 MG (10 MGML) SOL. INJ. CX. 5 AMP. X 1,5 ML</v>
          </cell>
          <cell r="D5712" t="str">
            <v xml:space="preserve">MELOXICAM 15 MG (10 MGML) SOL. INJ. CX. 5 AMP. X 1,5 ML</v>
          </cell>
          <cell r="E5712" t="str">
            <v>ATIVUS</v>
          </cell>
          <cell r="F5712" t="n">
            <v>1</v>
          </cell>
          <cell r="G5712" t="str">
            <v>AMP</v>
          </cell>
          <cell r="H5712" t="str">
            <v>NÃO</v>
          </cell>
          <cell r="I5712" t="n">
            <v>4.4801579295192546</v>
          </cell>
        </row>
        <row r="5713">
          <cell r="A5713" t="n">
            <v>90294904</v>
          </cell>
          <cell r="B5713" t="n">
            <v>20</v>
          </cell>
          <cell r="C5713" t="str">
            <v xml:space="preserve">MELOXICAM 15 MG CX. 10 CP.</v>
          </cell>
          <cell r="D5713" t="str">
            <v xml:space="preserve">MELOXICAM 15 MG CX. 10 CP.</v>
          </cell>
          <cell r="E5713" t="str">
            <v xml:space="preserve">MEPHA- RATIOPHARM</v>
          </cell>
          <cell r="F5713" t="n">
            <v>1</v>
          </cell>
          <cell r="G5713" t="str">
            <v>COM</v>
          </cell>
          <cell r="H5713" t="str">
            <v>NÃO</v>
          </cell>
          <cell r="I5713" t="n">
            <v>3.1287912965115994</v>
          </cell>
        </row>
        <row r="5714">
          <cell r="A5714" t="n">
            <v>90172620</v>
          </cell>
          <cell r="B5714" t="n">
            <v>20</v>
          </cell>
          <cell r="C5714" t="str">
            <v xml:space="preserve">MELOXICAM 15 MG CX. 10 CP.</v>
          </cell>
          <cell r="D5714" t="str">
            <v>MEVAMOX</v>
          </cell>
          <cell r="E5714" t="str">
            <v xml:space="preserve">TEUTO BRAS.</v>
          </cell>
          <cell r="F5714" t="n">
            <v>1</v>
          </cell>
          <cell r="G5714" t="str">
            <v>COM</v>
          </cell>
          <cell r="H5714" t="str">
            <v>NÃO</v>
          </cell>
          <cell r="I5714" t="n">
            <v>1.9562367603067379</v>
          </cell>
        </row>
        <row r="5715">
          <cell r="A5715" t="n">
            <v>90153715</v>
          </cell>
          <cell r="B5715" t="n">
            <v>20</v>
          </cell>
          <cell r="C5715" t="str">
            <v xml:space="preserve">MELOXICAM 15 MG CX. 10 CP.</v>
          </cell>
          <cell r="D5715" t="str">
            <v xml:space="preserve">MELOCOX 15 MG CX. 10 CP.</v>
          </cell>
          <cell r="E5715" t="str">
            <v>EUROFARMA</v>
          </cell>
          <cell r="F5715" t="n">
            <v>1</v>
          </cell>
          <cell r="G5715" t="str">
            <v>COM</v>
          </cell>
          <cell r="H5715" t="str">
            <v>NÃO</v>
          </cell>
          <cell r="I5715" t="n">
            <v>2.7355889548111096</v>
          </cell>
        </row>
        <row r="5716">
          <cell r="A5716" t="n">
            <v>90146182</v>
          </cell>
          <cell r="B5716" t="n">
            <v>20</v>
          </cell>
          <cell r="C5716" t="str">
            <v xml:space="preserve">MELOXICAM 15 MG CX. 60 CP.</v>
          </cell>
          <cell r="D5716" t="str">
            <v>MELOXICAM</v>
          </cell>
          <cell r="E5716" t="str">
            <v xml:space="preserve">EMS SA</v>
          </cell>
          <cell r="F5716" t="n">
            <v>1</v>
          </cell>
          <cell r="G5716" t="str">
            <v>COM</v>
          </cell>
          <cell r="H5716" t="str">
            <v>NÃO</v>
          </cell>
          <cell r="I5716" t="n">
            <v>3.3663763408792873</v>
          </cell>
        </row>
        <row r="5717">
          <cell r="A5717" t="n">
            <v>90197534</v>
          </cell>
          <cell r="B5717" t="n">
            <v>20</v>
          </cell>
          <cell r="C5717" t="str">
            <v xml:space="preserve">MELOXICAM 15 MG SOL. INJ. CX. 5  AMP X 1,5  ML</v>
          </cell>
          <cell r="D5717" t="str">
            <v>INICOX</v>
          </cell>
          <cell r="E5717" t="str">
            <v>FARMOQUIMICA</v>
          </cell>
          <cell r="F5717" t="n">
            <v>1</v>
          </cell>
          <cell r="G5717" t="str">
            <v>AMP</v>
          </cell>
          <cell r="H5717" t="str">
            <v>NÃO</v>
          </cell>
          <cell r="I5717" t="n">
            <v>6.4072070594730555</v>
          </cell>
        </row>
        <row r="5718">
          <cell r="A5718" t="n">
            <v>90127803</v>
          </cell>
          <cell r="B5718" t="n">
            <v>20</v>
          </cell>
          <cell r="C5718" t="str">
            <v xml:space="preserve">MELOXICAM 7,5 MG CX. 10 CP.</v>
          </cell>
          <cell r="D5718" t="str">
            <v>MELOXICAM</v>
          </cell>
          <cell r="E5718" t="str">
            <v>BIOSINTETICA</v>
          </cell>
          <cell r="F5718" t="n">
            <v>1</v>
          </cell>
          <cell r="G5718" t="str">
            <v>COM</v>
          </cell>
          <cell r="H5718" t="str">
            <v>NÃO</v>
          </cell>
          <cell r="I5718" t="n">
            <v>1.3922093677853811</v>
          </cell>
        </row>
        <row r="5719">
          <cell r="A5719" t="n">
            <v>90020960</v>
          </cell>
          <cell r="B5719" t="n">
            <v>20</v>
          </cell>
          <cell r="C5719" t="str">
            <v xml:space="preserve">MEPIVACAINA 3% 1,8ML</v>
          </cell>
          <cell r="D5719" t="str">
            <v xml:space="preserve">MEPIVACAINA 3% 1,8ML</v>
          </cell>
          <cell r="E5719" t="str">
            <v>MANIPULADO</v>
          </cell>
          <cell r="F5719" t="n">
            <v>1</v>
          </cell>
          <cell r="G5719" t="str">
            <v>TB</v>
          </cell>
          <cell r="H5719" t="str">
            <v>NÃO</v>
          </cell>
          <cell r="I5719" t="n">
            <v>1.9851342408240704</v>
          </cell>
        </row>
        <row r="5720">
          <cell r="A5720" t="n">
            <v>90252454</v>
          </cell>
          <cell r="B5720" t="str">
            <v>00</v>
          </cell>
          <cell r="C5720" t="str">
            <v xml:space="preserve">MEROPENEM 500 MG PÓ SOL. INJ. CX. 10  FA</v>
          </cell>
          <cell r="D5720" t="str">
            <v xml:space="preserve">ZYLPEN 500 MG PÓ SOL. INJ. CX. 10  FA</v>
          </cell>
          <cell r="E5720" t="str">
            <v xml:space="preserve">ASPEN PHARMA</v>
          </cell>
          <cell r="F5720" t="n">
            <v>1</v>
          </cell>
          <cell r="G5720" t="str">
            <v>UN</v>
          </cell>
          <cell r="H5720" t="str">
            <v>NÃO</v>
          </cell>
          <cell r="I5720" t="n">
            <v>110.12487326117366</v>
          </cell>
        </row>
        <row r="5721">
          <cell r="A5721" t="n">
            <v>90313070</v>
          </cell>
          <cell r="B5721" t="str">
            <v>00</v>
          </cell>
          <cell r="C5721" t="str">
            <v xml:space="preserve">MEROPENEM IV 500 MG PÓ LIOF. INJ. CX. 25  FA X 30 ML</v>
          </cell>
          <cell r="D5721" t="str">
            <v xml:space="preserve">MEROPENEM IV 500 MG PÓ LIOF. INJ. CX. 25  FA X 30 ML</v>
          </cell>
          <cell r="E5721" t="str">
            <v>EUROFARMA</v>
          </cell>
          <cell r="F5721" t="n">
            <v>1</v>
          </cell>
          <cell r="G5721" t="str">
            <v>FA</v>
          </cell>
          <cell r="H5721" t="str">
            <v>NÃO</v>
          </cell>
          <cell r="I5721" t="n">
            <v>100.40518181644167</v>
          </cell>
        </row>
        <row r="5722">
          <cell r="A5722" t="n">
            <v>92385109</v>
          </cell>
          <cell r="B5722" t="n">
            <v>20</v>
          </cell>
          <cell r="C5722" t="str">
            <v xml:space="preserve">MESALAZINA 1 ENV DIL - 3GRA</v>
          </cell>
          <cell r="D5722" t="str">
            <v xml:space="preserve">ASALIT 1ENV DIL - 3GRA</v>
          </cell>
          <cell r="E5722" t="str">
            <v xml:space="preserve">MERCK S.A.</v>
          </cell>
          <cell r="F5722" t="n">
            <v>1</v>
          </cell>
          <cell r="G5722" t="str">
            <v>ENV</v>
          </cell>
          <cell r="H5722" t="str">
            <v>NÃO</v>
          </cell>
          <cell r="I5722" t="n">
            <v>45.057958127267632</v>
          </cell>
        </row>
        <row r="5723">
          <cell r="A5723" t="n">
            <v>90148100</v>
          </cell>
          <cell r="B5723" t="n">
            <v>20</v>
          </cell>
          <cell r="C5723" t="str">
            <v xml:space="preserve">MESALAZINA 3 G CX. 3 ENV. + FR. 100 ML DIL.</v>
          </cell>
          <cell r="D5723" t="str">
            <v xml:space="preserve">MESALAZINA ENEMA 3 G CX. 3 ENV. + FR. 100 ML DIL.</v>
          </cell>
          <cell r="E5723" t="str">
            <v xml:space="preserve">EMS SA</v>
          </cell>
          <cell r="F5723" t="n">
            <v>1</v>
          </cell>
          <cell r="G5723" t="str">
            <v>UN</v>
          </cell>
          <cell r="H5723" t="str">
            <v>NÃO</v>
          </cell>
          <cell r="I5723" t="n">
            <v>30.705684487488924</v>
          </cell>
        </row>
        <row r="5724">
          <cell r="A5724" t="n">
            <v>92385125</v>
          </cell>
          <cell r="B5724" t="n">
            <v>20</v>
          </cell>
          <cell r="C5724" t="str">
            <v xml:space="preserve">MESALAZINA SUPOSITORIO - 250MG</v>
          </cell>
          <cell r="D5724" t="str">
            <v xml:space="preserve">ASALIT - 250MG</v>
          </cell>
          <cell r="E5724" t="str">
            <v xml:space="preserve">MERCK S.A.</v>
          </cell>
          <cell r="F5724" t="n">
            <v>1</v>
          </cell>
          <cell r="G5724" t="str">
            <v>SUP</v>
          </cell>
          <cell r="H5724" t="str">
            <v>NÃO</v>
          </cell>
          <cell r="I5724" t="n">
            <v>3.5012660452408206</v>
          </cell>
        </row>
        <row r="5725">
          <cell r="A5725" t="n">
            <v>92418589</v>
          </cell>
          <cell r="B5725" t="n">
            <v>20</v>
          </cell>
          <cell r="C5725" t="str">
            <v xml:space="preserve">MESILATO DE BROMOCRIPTINA SRO - 2,5MG</v>
          </cell>
          <cell r="D5725" t="str">
            <v xml:space="preserve">PARLODEL SRO - 2,5MG</v>
          </cell>
          <cell r="E5725" t="str">
            <v>NOVARTIS</v>
          </cell>
          <cell r="F5725" t="n">
            <v>1</v>
          </cell>
          <cell r="G5725" t="str">
            <v>COM</v>
          </cell>
          <cell r="H5725" t="str">
            <v>NÃO</v>
          </cell>
          <cell r="I5725" t="n">
            <v>3.0738708000000003</v>
          </cell>
        </row>
        <row r="5726">
          <cell r="A5726" t="n">
            <v>90237013</v>
          </cell>
          <cell r="B5726" t="n">
            <v>20</v>
          </cell>
          <cell r="C5726" t="str">
            <v xml:space="preserve">MESILATO DE CODERGOCRINA - 0,3MG  1ML</v>
          </cell>
          <cell r="D5726" t="str">
            <v xml:space="preserve">HYDERGINE - 0,3MG  1ML</v>
          </cell>
          <cell r="E5726" t="str">
            <v>NOVARTIS</v>
          </cell>
          <cell r="F5726" t="n">
            <v>1</v>
          </cell>
          <cell r="G5726" t="str">
            <v>AMP</v>
          </cell>
          <cell r="H5726" t="str">
            <v>NÃO</v>
          </cell>
          <cell r="I5726" t="n">
            <v>2.4002926814414485</v>
          </cell>
        </row>
        <row r="5727">
          <cell r="A5727" t="n">
            <v>92404510</v>
          </cell>
          <cell r="B5727" t="n">
            <v>20</v>
          </cell>
          <cell r="C5727" t="str">
            <v xml:space="preserve">MESILATO DE CODERGOCRINA - 1MG</v>
          </cell>
          <cell r="D5727" t="str">
            <v xml:space="preserve">HYDERGINE - 1MG</v>
          </cell>
          <cell r="E5727" t="str">
            <v>NOVARTIS</v>
          </cell>
          <cell r="F5727" t="n">
            <v>1</v>
          </cell>
          <cell r="G5727" t="str">
            <v>CAP</v>
          </cell>
          <cell r="H5727" t="str">
            <v>NÃO</v>
          </cell>
          <cell r="I5727" t="n">
            <v>1.206776920095</v>
          </cell>
        </row>
        <row r="5728">
          <cell r="A5728" t="n">
            <v>90237021</v>
          </cell>
          <cell r="B5728" t="n">
            <v>20</v>
          </cell>
          <cell r="C5728" t="str">
            <v xml:space="preserve">MESILATO DE CODERGOCRINA - 1MG  30ML SOL.</v>
          </cell>
          <cell r="D5728" t="str">
            <v xml:space="preserve">HYDERGINE - 1MG  30ML SOL.</v>
          </cell>
          <cell r="E5728" t="str">
            <v>NOVARTIS</v>
          </cell>
          <cell r="F5728" t="n">
            <v>600</v>
          </cell>
          <cell r="G5728" t="str">
            <v>GTS</v>
          </cell>
          <cell r="H5728" t="str">
            <v>SIM</v>
          </cell>
          <cell r="I5728" t="n">
            <v>0.052155000000000007</v>
          </cell>
        </row>
        <row r="5729">
          <cell r="A5729" t="n">
            <v>90237048</v>
          </cell>
          <cell r="B5729" t="n">
            <v>20</v>
          </cell>
          <cell r="C5729" t="str">
            <v xml:space="preserve">MESILATO DE CODERGOCRINA - 4,5MG</v>
          </cell>
          <cell r="D5729" t="str">
            <v xml:space="preserve">HYDERGINE - 4,5MG</v>
          </cell>
          <cell r="E5729" t="str">
            <v>NOVARTIS</v>
          </cell>
          <cell r="F5729" t="n">
            <v>1</v>
          </cell>
          <cell r="G5729" t="str">
            <v>COM</v>
          </cell>
          <cell r="H5729" t="str">
            <v>NÃO</v>
          </cell>
          <cell r="I5729" t="n">
            <v>4.1109985151759609</v>
          </cell>
        </row>
        <row r="5730">
          <cell r="A5730" t="n">
            <v>92404472</v>
          </cell>
          <cell r="B5730" t="n">
            <v>20</v>
          </cell>
          <cell r="C5730" t="str">
            <v xml:space="preserve">MESILATO DE CODERGOCRINA - 4,5MG  15ML</v>
          </cell>
          <cell r="D5730" t="str">
            <v xml:space="preserve">HYDERGINE - 4,5MG  15ML SL</v>
          </cell>
          <cell r="E5730" t="str">
            <v>NOVARTIS</v>
          </cell>
          <cell r="F5730" t="n">
            <v>300</v>
          </cell>
          <cell r="G5730" t="str">
            <v>GTS</v>
          </cell>
          <cell r="H5730" t="str">
            <v>SIM</v>
          </cell>
          <cell r="I5730" t="n">
            <v>0.11935156979543114</v>
          </cell>
        </row>
        <row r="5731">
          <cell r="A5731" t="n">
            <v>92395317</v>
          </cell>
          <cell r="B5731" t="n">
            <v>20</v>
          </cell>
          <cell r="C5731" t="str">
            <v xml:space="preserve">MESILATO DE DESFEROXAMINA - 500MG</v>
          </cell>
          <cell r="D5731" t="str">
            <v xml:space="preserve">DESFERAL - 500MG</v>
          </cell>
          <cell r="E5731" t="str">
            <v>NOVARTIS</v>
          </cell>
          <cell r="F5731" t="n">
            <v>1</v>
          </cell>
          <cell r="G5731" t="str">
            <v>AMP</v>
          </cell>
          <cell r="H5731" t="str">
            <v>NÃO</v>
          </cell>
          <cell r="I5731" t="n">
            <v>52.30756461739945</v>
          </cell>
        </row>
        <row r="5732">
          <cell r="A5732" t="n">
            <v>90959027</v>
          </cell>
          <cell r="B5732" t="n">
            <v>20</v>
          </cell>
          <cell r="C5732" t="str">
            <v xml:space="preserve">MESILATO DE DIIDROERGOCRISTINA - 6MG</v>
          </cell>
          <cell r="D5732" t="str">
            <v xml:space="preserve">ISKEMIL - 6MG</v>
          </cell>
          <cell r="E5732" t="str">
            <v xml:space="preserve">ACHÉ LABORATÓRIOS FARMACÊUTICO</v>
          </cell>
          <cell r="F5732" t="n">
            <v>1</v>
          </cell>
          <cell r="G5732" t="str">
            <v>CAP</v>
          </cell>
          <cell r="H5732" t="str">
            <v>NÃO</v>
          </cell>
          <cell r="I5732" t="n">
            <v>5.0214031260504211</v>
          </cell>
        </row>
        <row r="5733">
          <cell r="A5733" t="n">
            <v>92412041</v>
          </cell>
          <cell r="B5733" t="n">
            <v>20</v>
          </cell>
          <cell r="C5733" t="str">
            <v xml:space="preserve">MESILATO DE DIIDROERGOTAMINA + CAFEINA + DIPIRONA</v>
          </cell>
          <cell r="D5733" t="str">
            <v>MIGRALIV</v>
          </cell>
          <cell r="E5733" t="str">
            <v xml:space="preserve">SIGMA PHARMA</v>
          </cell>
          <cell r="F5733" t="n">
            <v>1</v>
          </cell>
          <cell r="G5733" t="str">
            <v>COM</v>
          </cell>
          <cell r="H5733" t="str">
            <v>NÃO</v>
          </cell>
          <cell r="I5733" t="n">
            <v>1.1310765373197802</v>
          </cell>
        </row>
        <row r="5734">
          <cell r="A5734" t="n">
            <v>90291980</v>
          </cell>
          <cell r="B5734" t="n">
            <v>20</v>
          </cell>
          <cell r="C5734" t="str">
            <v xml:space="preserve">MESILATO DE DOXAZOSINA</v>
          </cell>
          <cell r="D5734" t="str">
            <v xml:space="preserve">DUOMO 2 MG CX. 30 CP.</v>
          </cell>
          <cell r="E5734" t="str">
            <v>EUROFARMA</v>
          </cell>
          <cell r="F5734" t="n">
            <v>1</v>
          </cell>
          <cell r="G5734" t="str">
            <v>COM</v>
          </cell>
          <cell r="H5734" t="str">
            <v>NÃO</v>
          </cell>
          <cell r="I5734" t="n">
            <v>0.8093930932097384</v>
          </cell>
        </row>
        <row r="5735">
          <cell r="A5735" t="n">
            <v>90291948</v>
          </cell>
          <cell r="B5735" t="n">
            <v>20</v>
          </cell>
          <cell r="C5735" t="str">
            <v xml:space="preserve">MESILATO DE DOXAZOSINA</v>
          </cell>
          <cell r="D5735" t="str">
            <v xml:space="preserve">DOXAPROST 4 MG CX. 30 CP.</v>
          </cell>
          <cell r="E5735" t="str">
            <v xml:space="preserve">UNIAO QUIMICA</v>
          </cell>
          <cell r="F5735" t="n">
            <v>1</v>
          </cell>
          <cell r="G5735" t="str">
            <v>COM</v>
          </cell>
          <cell r="H5735" t="str">
            <v>NÃO</v>
          </cell>
          <cell r="I5735" t="n">
            <v>3.6516873441193756</v>
          </cell>
        </row>
        <row r="5736">
          <cell r="A5736" t="n">
            <v>90281136</v>
          </cell>
          <cell r="B5736" t="n">
            <v>20</v>
          </cell>
          <cell r="C5736" t="str">
            <v xml:space="preserve">MESILATO DE DOXAZOSINA</v>
          </cell>
          <cell r="D5736" t="str">
            <v xml:space="preserve">DOXURAN  4 MG CX. 20 CP.</v>
          </cell>
          <cell r="E5736" t="str">
            <v>SANDOZ</v>
          </cell>
          <cell r="F5736" t="n">
            <v>1</v>
          </cell>
          <cell r="G5736" t="str">
            <v>COM</v>
          </cell>
          <cell r="H5736" t="str">
            <v>NÃO</v>
          </cell>
          <cell r="I5736" t="n">
            <v>1.7239671192673387</v>
          </cell>
        </row>
        <row r="5737">
          <cell r="A5737" t="n">
            <v>90168704</v>
          </cell>
          <cell r="B5737" t="n">
            <v>20</v>
          </cell>
          <cell r="C5737" t="str">
            <v xml:space="preserve">MESILATO DE DOXAZOSINA</v>
          </cell>
          <cell r="D5737" t="str">
            <v xml:space="preserve">CARDURAN XL 4 MG CX. 30 CP. REV. LIB. CONT.</v>
          </cell>
          <cell r="E5737" t="str">
            <v xml:space="preserve">PHARMACIA PFIZER</v>
          </cell>
          <cell r="F5737" t="n">
            <v>1</v>
          </cell>
          <cell r="G5737" t="str">
            <v>COM</v>
          </cell>
          <cell r="H5737" t="str">
            <v>NÃO</v>
          </cell>
          <cell r="I5737" t="n">
            <v>7.7367917677296623</v>
          </cell>
        </row>
        <row r="5738">
          <cell r="A5738" t="n">
            <v>92410979</v>
          </cell>
          <cell r="B5738" t="n">
            <v>20</v>
          </cell>
          <cell r="C5738" t="str">
            <v xml:space="preserve">MESILATO DE DOXAZOSINA - 2MG</v>
          </cell>
          <cell r="D5738" t="str">
            <v xml:space="preserve">MESILATO DE DOXAZOSINA - 2MG</v>
          </cell>
          <cell r="E5738" t="str">
            <v xml:space="preserve">MERCK S.A.</v>
          </cell>
          <cell r="F5738" t="n">
            <v>1</v>
          </cell>
          <cell r="G5738" t="str">
            <v>COM</v>
          </cell>
          <cell r="H5738" t="str">
            <v>NÃO</v>
          </cell>
          <cell r="I5738" t="n">
            <v>1.2704844643543898</v>
          </cell>
        </row>
        <row r="5739">
          <cell r="A5739" t="n">
            <v>92433898</v>
          </cell>
          <cell r="B5739" t="n">
            <v>20</v>
          </cell>
          <cell r="C5739" t="str">
            <v xml:space="preserve">MESILATO DE DOXAZOSINA 4 MG CX. 20 CP</v>
          </cell>
          <cell r="D5739" t="str">
            <v xml:space="preserve">UNOPROST 4 MG CX. 20 CP</v>
          </cell>
          <cell r="E5739" t="str">
            <v>APSEN</v>
          </cell>
          <cell r="F5739" t="n">
            <v>1</v>
          </cell>
          <cell r="G5739" t="str">
            <v>COM</v>
          </cell>
          <cell r="H5739" t="str">
            <v>NÃO</v>
          </cell>
          <cell r="I5739" t="n">
            <v>3.1574456035744065</v>
          </cell>
        </row>
        <row r="5740">
          <cell r="A5740" t="n">
            <v>90159276</v>
          </cell>
          <cell r="B5740" t="n">
            <v>20</v>
          </cell>
          <cell r="C5740" t="str">
            <v xml:space="preserve">MESILATO DE DOXAZOSINA 4 MG CX. 30 CP</v>
          </cell>
          <cell r="D5740" t="str">
            <v xml:space="preserve">UNOPROST 4 MG CX. 30 CP</v>
          </cell>
          <cell r="E5740" t="str">
            <v>APSEN</v>
          </cell>
          <cell r="F5740" t="n">
            <v>1</v>
          </cell>
          <cell r="G5740" t="str">
            <v>COM</v>
          </cell>
          <cell r="H5740" t="str">
            <v>NÃO</v>
          </cell>
          <cell r="I5740" t="n">
            <v>3.6517931475683794</v>
          </cell>
        </row>
        <row r="5741">
          <cell r="A5741" t="n">
            <v>92432808</v>
          </cell>
          <cell r="B5741" t="n">
            <v>20</v>
          </cell>
          <cell r="C5741" t="str">
            <v xml:space="preserve">METILBROMETO DE HOMATROPINA+HIOSCIAMINA+DIPIRONA SÓDICA+BUTILBROMETO DE ESCOPOLAMINA</v>
          </cell>
          <cell r="D5741" t="str">
            <v xml:space="preserve">TROPINAL SOL. ORAL FR. VD. GTS. X 15 ML.</v>
          </cell>
          <cell r="E5741" t="str">
            <v xml:space="preserve">SIGMA PHARMA</v>
          </cell>
          <cell r="F5741" t="n">
            <v>300</v>
          </cell>
          <cell r="G5741" t="str">
            <v>GTS</v>
          </cell>
          <cell r="H5741" t="str">
            <v>SIM</v>
          </cell>
          <cell r="I5741" t="n">
            <v>0.062828990380604577</v>
          </cell>
        </row>
        <row r="5742">
          <cell r="A5742" t="n">
            <v>90145372</v>
          </cell>
          <cell r="B5742" t="n">
            <v>20</v>
          </cell>
          <cell r="C5742" t="str">
            <v>METILDOPA</v>
          </cell>
          <cell r="D5742" t="str">
            <v xml:space="preserve">METILDOPA 250 MG CX. 90 CP. REV.</v>
          </cell>
          <cell r="E5742" t="str">
            <v xml:space="preserve">EMS SA</v>
          </cell>
          <cell r="F5742" t="n">
            <v>1</v>
          </cell>
          <cell r="G5742" t="str">
            <v>COM</v>
          </cell>
          <cell r="H5742" t="str">
            <v>NÃO</v>
          </cell>
          <cell r="I5742" t="n">
            <v>0.50252604388023969</v>
          </cell>
        </row>
        <row r="5743">
          <cell r="A5743" t="n">
            <v>90145364</v>
          </cell>
          <cell r="B5743" t="n">
            <v>20</v>
          </cell>
          <cell r="C5743" t="str">
            <v>METILDOPA</v>
          </cell>
          <cell r="D5743" t="str">
            <v xml:space="preserve">METILDOPA 500 MG CX. 90 CP. REV.</v>
          </cell>
          <cell r="E5743" t="str">
            <v xml:space="preserve">EMS SA</v>
          </cell>
          <cell r="F5743" t="n">
            <v>1</v>
          </cell>
          <cell r="G5743" t="str">
            <v>COM</v>
          </cell>
          <cell r="H5743" t="str">
            <v>NÃO</v>
          </cell>
          <cell r="I5743" t="n">
            <v>0.94223633227544945</v>
          </cell>
        </row>
        <row r="5744">
          <cell r="A5744" t="n">
            <v>92382665</v>
          </cell>
          <cell r="B5744" t="n">
            <v>20</v>
          </cell>
          <cell r="C5744" t="str">
            <v xml:space="preserve">METILDOPA - 250MG</v>
          </cell>
          <cell r="D5744" t="str">
            <v xml:space="preserve">DUCTOMET - 250MG</v>
          </cell>
          <cell r="E5744" t="str">
            <v>DUCTO</v>
          </cell>
          <cell r="F5744" t="n">
            <v>1</v>
          </cell>
          <cell r="G5744" t="str">
            <v>COM</v>
          </cell>
          <cell r="H5744" t="str">
            <v>NÃO</v>
          </cell>
          <cell r="I5744" t="n">
            <v>0.73808512694910211</v>
          </cell>
        </row>
        <row r="5745">
          <cell r="A5745" t="n">
            <v>92262252</v>
          </cell>
          <cell r="B5745" t="n">
            <v>20</v>
          </cell>
          <cell r="C5745" t="str">
            <v xml:space="preserve">METILDOPA - 500MG</v>
          </cell>
          <cell r="D5745" t="str">
            <v xml:space="preserve">METILDOPA - 500MG</v>
          </cell>
          <cell r="E5745" t="str">
            <v>MEDLEY</v>
          </cell>
          <cell r="F5745" t="n">
            <v>1</v>
          </cell>
          <cell r="G5745" t="str">
            <v>COM</v>
          </cell>
          <cell r="H5745" t="str">
            <v>NÃO</v>
          </cell>
          <cell r="I5745" t="n">
            <v>1.0521728047416627</v>
          </cell>
        </row>
        <row r="5746">
          <cell r="A5746" t="n">
            <v>90215699</v>
          </cell>
          <cell r="B5746" t="n">
            <v>20</v>
          </cell>
          <cell r="C5746" t="str">
            <v xml:space="preserve">METILDOPA 250 MG. CX. 30 CPRS.</v>
          </cell>
          <cell r="D5746" t="str">
            <v xml:space="preserve">METILPRESS 250 MG. CX. 30 CPRS.</v>
          </cell>
          <cell r="E5746" t="str">
            <v xml:space="preserve">SIGMA PHARMA</v>
          </cell>
          <cell r="F5746" t="n">
            <v>1</v>
          </cell>
          <cell r="G5746" t="str">
            <v>COM</v>
          </cell>
          <cell r="H5746" t="str">
            <v>NÃO</v>
          </cell>
          <cell r="I5746" t="n">
            <v>0.45541422726646719</v>
          </cell>
        </row>
        <row r="5747">
          <cell r="A5747" t="n">
            <v>90203810</v>
          </cell>
          <cell r="B5747" t="n">
            <v>20</v>
          </cell>
          <cell r="C5747" t="str">
            <v xml:space="preserve">METILPREDNISOLONA 4 MG . CX. 21 CP.</v>
          </cell>
          <cell r="D5747" t="str">
            <v xml:space="preserve">ALERGOLON 4 MG .</v>
          </cell>
          <cell r="E5747" t="str">
            <v xml:space="preserve">BIOLAB SANUS</v>
          </cell>
          <cell r="F5747" t="n">
            <v>1</v>
          </cell>
          <cell r="G5747" t="str">
            <v>COM</v>
          </cell>
          <cell r="H5747" t="str">
            <v>NÃO</v>
          </cell>
          <cell r="I5747" t="n">
            <v>1.2877229874431142</v>
          </cell>
        </row>
        <row r="5748">
          <cell r="A5748" t="n">
            <v>90295366</v>
          </cell>
          <cell r="B5748" t="n">
            <v>20</v>
          </cell>
          <cell r="C5748" t="str">
            <v xml:space="preserve">METOXI POLIETILENOGLICOL EPOETINA BETA 50 MCG SOL. INJ. SER. VD. PREENCH. X 0,3 ML</v>
          </cell>
          <cell r="D5748" t="str">
            <v xml:space="preserve">MIRCERA 50 MCG SOL. INJ. SER. VD. PREENCH. X 0,3 ML</v>
          </cell>
          <cell r="E5748" t="str">
            <v>ROCHE</v>
          </cell>
          <cell r="F5748" t="n">
            <v>1</v>
          </cell>
          <cell r="G5748" t="str">
            <v>UN</v>
          </cell>
          <cell r="H5748" t="str">
            <v>NÃO</v>
          </cell>
          <cell r="I5748" t="n">
            <v>425.63109970752959</v>
          </cell>
        </row>
        <row r="5749">
          <cell r="A5749" t="n">
            <v>90243161</v>
          </cell>
          <cell r="B5749" t="n">
            <v>20</v>
          </cell>
          <cell r="C5749" t="str">
            <v>METRONIDAZOL</v>
          </cell>
          <cell r="D5749" t="str">
            <v xml:space="preserve">METRONIDAZOL 100 MGG GEL. VAG. BISN. X 50 G + 10 APLICADOR</v>
          </cell>
          <cell r="E5749" t="str">
            <v xml:space="preserve">EUROGENUS - LEGRAND</v>
          </cell>
          <cell r="F5749" t="n">
            <v>1</v>
          </cell>
          <cell r="G5749" t="str">
            <v>UN</v>
          </cell>
          <cell r="H5749" t="str">
            <v>NÃO</v>
          </cell>
          <cell r="I5749" t="n">
            <v>11.244020231820363</v>
          </cell>
        </row>
        <row r="5750">
          <cell r="A5750" t="n">
            <v>92403905</v>
          </cell>
          <cell r="B5750" t="n">
            <v>20</v>
          </cell>
          <cell r="C5750" t="str">
            <v xml:space="preserve">METRONIDAZOL - 200MG  80ML SUSP.</v>
          </cell>
          <cell r="D5750" t="str">
            <v xml:space="preserve">HELMIZOL - 200MG  80ML SUSP.</v>
          </cell>
          <cell r="E5750" t="str">
            <v xml:space="preserve">TEUTO BRAS.</v>
          </cell>
          <cell r="F5750" t="n">
            <v>80</v>
          </cell>
          <cell r="G5750" t="str">
            <v>ML</v>
          </cell>
          <cell r="H5750" t="str">
            <v>SIM</v>
          </cell>
          <cell r="I5750" t="n">
            <v>0.16175983480085437</v>
          </cell>
        </row>
        <row r="5751">
          <cell r="A5751" t="n">
            <v>92420044</v>
          </cell>
          <cell r="B5751" t="n">
            <v>20</v>
          </cell>
          <cell r="C5751" t="str">
            <v xml:space="preserve">METRONIDAZOL - 250MG</v>
          </cell>
          <cell r="D5751" t="str">
            <v xml:space="preserve">POLIBIOTIC - 250MG</v>
          </cell>
          <cell r="E5751" t="str">
            <v xml:space="preserve">PRATI DONADUZZI</v>
          </cell>
          <cell r="F5751" t="n">
            <v>1</v>
          </cell>
          <cell r="G5751" t="str">
            <v>COM</v>
          </cell>
          <cell r="H5751" t="str">
            <v>NÃO</v>
          </cell>
          <cell r="I5751" t="n">
            <v>0.094223633227544942</v>
          </cell>
        </row>
        <row r="5752">
          <cell r="A5752" t="n">
            <v>92411541</v>
          </cell>
          <cell r="B5752" t="n">
            <v>20</v>
          </cell>
          <cell r="C5752" t="str">
            <v xml:space="preserve">METRONIDAZOL - 250MG</v>
          </cell>
          <cell r="D5752" t="str">
            <v xml:space="preserve">METRONIDAZOL - 250MG</v>
          </cell>
          <cell r="E5752" t="str">
            <v xml:space="preserve">EMS SA</v>
          </cell>
          <cell r="F5752" t="n">
            <v>1</v>
          </cell>
          <cell r="G5752" t="str">
            <v>COM</v>
          </cell>
          <cell r="H5752" t="str">
            <v>NÃO</v>
          </cell>
          <cell r="I5752" t="n">
            <v>0.33822510912905923</v>
          </cell>
        </row>
        <row r="5753">
          <cell r="A5753" t="n">
            <v>92411550</v>
          </cell>
          <cell r="B5753" t="n">
            <v>20</v>
          </cell>
          <cell r="C5753" t="str">
            <v xml:space="preserve">METRONIDAZOL - 400MG</v>
          </cell>
          <cell r="D5753" t="str">
            <v xml:space="preserve">METRONIDAZOL - 400MG</v>
          </cell>
          <cell r="E5753" t="str">
            <v xml:space="preserve">EMS SA</v>
          </cell>
          <cell r="F5753" t="n">
            <v>1</v>
          </cell>
          <cell r="G5753" t="str">
            <v>COM</v>
          </cell>
          <cell r="H5753" t="str">
            <v>NÃO</v>
          </cell>
          <cell r="I5753" t="n">
            <v>0.38234142771111046</v>
          </cell>
        </row>
        <row r="5754">
          <cell r="A5754" t="n">
            <v>92469485</v>
          </cell>
          <cell r="B5754" t="n">
            <v>20</v>
          </cell>
          <cell r="C5754" t="str">
            <v xml:space="preserve">METRONIDAZOL - 40MGML  80ML SUSP. PED.</v>
          </cell>
          <cell r="D5754" t="str">
            <v xml:space="preserve">NEO METRODAZOL - 40MGML  80ML SUSP. PED.</v>
          </cell>
          <cell r="E5754" t="str">
            <v xml:space="preserve">NEO QUIMICA</v>
          </cell>
          <cell r="F5754" t="n">
            <v>80</v>
          </cell>
          <cell r="G5754" t="str">
            <v>ML</v>
          </cell>
          <cell r="H5754" t="str">
            <v>SIM</v>
          </cell>
          <cell r="I5754" t="n">
            <v>0.17807329122836266</v>
          </cell>
        </row>
        <row r="5755">
          <cell r="A5755" t="n">
            <v>92403921</v>
          </cell>
          <cell r="B5755" t="n">
            <v>20</v>
          </cell>
          <cell r="C5755" t="str">
            <v xml:space="preserve">METRONIDAZOL - 500MG</v>
          </cell>
          <cell r="D5755" t="str">
            <v xml:space="preserve">HELMINZOL - 500MG</v>
          </cell>
          <cell r="E5755" t="str">
            <v xml:space="preserve">TEUTO BRAS.</v>
          </cell>
          <cell r="F5755" t="n">
            <v>1</v>
          </cell>
          <cell r="G5755" t="str">
            <v>COM</v>
          </cell>
          <cell r="H5755" t="str">
            <v>NÃO</v>
          </cell>
          <cell r="I5755" t="n">
            <v>0.75378906582035954</v>
          </cell>
        </row>
        <row r="5756">
          <cell r="A5756" t="n">
            <v>92374670</v>
          </cell>
          <cell r="B5756" t="n">
            <v>20</v>
          </cell>
          <cell r="C5756" t="str">
            <v xml:space="preserve">METRONIDAZOL + NISTATINA + UREIA - 40 GRA CREME</v>
          </cell>
          <cell r="D5756" t="str">
            <v xml:space="preserve">COLPATRIN - 40GRA + APLIC</v>
          </cell>
          <cell r="E5756" t="str">
            <v xml:space="preserve">TEUTO BRAS.</v>
          </cell>
          <cell r="F5756" t="n">
            <v>40</v>
          </cell>
          <cell r="G5756" t="str">
            <v>G</v>
          </cell>
          <cell r="H5756" t="str">
            <v>SIM</v>
          </cell>
          <cell r="I5756" t="n">
            <v>0.4117523067658112</v>
          </cell>
        </row>
        <row r="5757">
          <cell r="A5757" t="n">
            <v>92452507</v>
          </cell>
          <cell r="B5757" t="n">
            <v>20</v>
          </cell>
          <cell r="C5757" t="str">
            <v xml:space="preserve">METRONIDAZOL 100 MGG GEL. VAG. CX. 50 BISN. X  50 G + APLICADOR</v>
          </cell>
          <cell r="D5757" t="str">
            <v xml:space="preserve">METRONIDAZOL 100 MGG GEL. VAG. CX. 50 BISN. X  50 G + APLICADOR</v>
          </cell>
          <cell r="E5757" t="str">
            <v xml:space="preserve">PRATI DONADUZZI</v>
          </cell>
          <cell r="F5757" t="n">
            <v>1</v>
          </cell>
          <cell r="G5757" t="str">
            <v>UN</v>
          </cell>
          <cell r="H5757" t="str">
            <v>NÃO</v>
          </cell>
          <cell r="I5757" t="n">
            <v>4.6419826947488083</v>
          </cell>
        </row>
        <row r="5758">
          <cell r="A5758" t="n">
            <v>90225104</v>
          </cell>
          <cell r="B5758" t="n">
            <v>20</v>
          </cell>
          <cell r="C5758" t="str">
            <v>METRONIDAZOL+NISTATINA</v>
          </cell>
          <cell r="D5758" t="str">
            <v xml:space="preserve">METRONIDAZOL+NISTATINA 100 MGG + 20.000 UIG CREME VAG. BISN. X 50 G + 10 APLICADOR</v>
          </cell>
          <cell r="E5758" t="str">
            <v xml:space="preserve">PRATI DONADUZZI</v>
          </cell>
          <cell r="F5758" t="n">
            <v>1</v>
          </cell>
          <cell r="G5758" t="str">
            <v>UN</v>
          </cell>
          <cell r="H5758" t="str">
            <v>NÃO</v>
          </cell>
          <cell r="I5758" t="n">
            <v>29.077990810360625</v>
          </cell>
        </row>
        <row r="5759">
          <cell r="A5759" t="n">
            <v>92368727</v>
          </cell>
          <cell r="B5759" t="n">
            <v>20</v>
          </cell>
          <cell r="C5759" t="str">
            <v xml:space="preserve">MICONAZOL - 30GRA PO</v>
          </cell>
          <cell r="D5759" t="str">
            <v xml:space="preserve">GINOTARIN - 30GRA PO</v>
          </cell>
          <cell r="E5759" t="str">
            <v>BUNKER</v>
          </cell>
          <cell r="F5759" t="n">
            <v>1</v>
          </cell>
          <cell r="G5759" t="str">
            <v>UN</v>
          </cell>
          <cell r="H5759" t="str">
            <v>NÃO</v>
          </cell>
          <cell r="I5759" t="n">
            <v>23.131656376522177</v>
          </cell>
        </row>
        <row r="5760">
          <cell r="A5760" t="n">
            <v>90217373</v>
          </cell>
          <cell r="B5760" t="n">
            <v>20</v>
          </cell>
          <cell r="C5760" t="str">
            <v xml:space="preserve">MIDAZOLAM 15 MG  CX. 30 CP. REV.</v>
          </cell>
          <cell r="D5760" t="str">
            <v xml:space="preserve">HIPNAZOLAM 15 MG  CX. 30 CP. REV.</v>
          </cell>
          <cell r="E5760" t="str">
            <v xml:space="preserve">SIGMA PHARMA</v>
          </cell>
          <cell r="F5760" t="n">
            <v>1</v>
          </cell>
          <cell r="G5760" t="str">
            <v>COM</v>
          </cell>
          <cell r="H5760" t="str">
            <v>NÃO</v>
          </cell>
          <cell r="I5760" t="n">
            <v>1.3191308651856295</v>
          </cell>
        </row>
        <row r="5761">
          <cell r="A5761" t="n">
            <v>90217381</v>
          </cell>
          <cell r="B5761" t="n">
            <v>20</v>
          </cell>
          <cell r="C5761" t="str">
            <v xml:space="preserve">MIDAZOLAM 15 MG  FR. X 10 CP. REV.</v>
          </cell>
          <cell r="D5761" t="str">
            <v xml:space="preserve">HIPNAZOLAM 15 MG  FR. X 10 CP. REV.</v>
          </cell>
          <cell r="E5761" t="str">
            <v xml:space="preserve">SIGMA PHARMA</v>
          </cell>
          <cell r="F5761" t="n">
            <v>1</v>
          </cell>
          <cell r="G5761" t="str">
            <v>COM</v>
          </cell>
          <cell r="H5761" t="str">
            <v>NÃO</v>
          </cell>
          <cell r="I5761" t="n">
            <v>2.4812223416586838</v>
          </cell>
        </row>
        <row r="5762">
          <cell r="A5762" t="n">
            <v>90278640</v>
          </cell>
          <cell r="B5762" t="n">
            <v>20</v>
          </cell>
          <cell r="C5762" t="str">
            <v xml:space="preserve">MIDAZOLAM 15 MG (5 MGML) SOL. INJ. CX. 50 AMP. X 3 ML</v>
          </cell>
          <cell r="D5762" t="str">
            <v xml:space="preserve">DORMANT 15 MG (5 MGML) SOL. INJ. CX. 50 AMP. X 3 ML</v>
          </cell>
          <cell r="E5762" t="str">
            <v xml:space="preserve">NEO QUIMICA</v>
          </cell>
          <cell r="F5762" t="n">
            <v>1</v>
          </cell>
          <cell r="G5762" t="str">
            <v>AMP</v>
          </cell>
          <cell r="H5762" t="str">
            <v>NÃO</v>
          </cell>
          <cell r="I5762" t="n">
            <v>11.118388720850303</v>
          </cell>
        </row>
        <row r="5763">
          <cell r="A5763" t="n">
            <v>92467490</v>
          </cell>
          <cell r="B5763" t="n">
            <v>20</v>
          </cell>
          <cell r="C5763" t="str">
            <v xml:space="preserve">MIRTAZAPINA 30 MG CX. 14 CP. REV.</v>
          </cell>
          <cell r="D5763" t="str">
            <v xml:space="preserve">MIRTAZAPINA 30 MG CX. 14 CP. REV.</v>
          </cell>
          <cell r="E5763" t="str">
            <v>SANDOZ</v>
          </cell>
          <cell r="F5763" t="n">
            <v>1</v>
          </cell>
          <cell r="G5763" t="str">
            <v>COM</v>
          </cell>
          <cell r="H5763" t="str">
            <v>NÃO</v>
          </cell>
          <cell r="I5763" t="n">
            <v>5.2647303565317962</v>
          </cell>
        </row>
        <row r="5764">
          <cell r="A5764" t="n">
            <v>90287290</v>
          </cell>
          <cell r="B5764" t="n">
            <v>20</v>
          </cell>
          <cell r="C5764" t="str">
            <v xml:space="preserve">MISOPROSTOL - 100MCG</v>
          </cell>
          <cell r="D5764" t="str">
            <v xml:space="preserve">PROSTOKOS - 100MCG CP. VAGINAL</v>
          </cell>
          <cell r="E5764" t="str">
            <v>HEBRON</v>
          </cell>
          <cell r="F5764" t="n">
            <v>1</v>
          </cell>
          <cell r="G5764" t="str">
            <v>COM</v>
          </cell>
          <cell r="H5764" t="str">
            <v>NÃO</v>
          </cell>
          <cell r="I5764" t="n">
            <v>25.047782499655693</v>
          </cell>
        </row>
        <row r="5765">
          <cell r="A5765" t="n">
            <v>90020880</v>
          </cell>
          <cell r="B5765" t="str">
            <v>00</v>
          </cell>
          <cell r="C5765" t="str">
            <v xml:space="preserve">MITOMICINA 1MG</v>
          </cell>
          <cell r="D5765" t="str">
            <v xml:space="preserve">MITOMICINA 1MG</v>
          </cell>
          <cell r="E5765" t="str">
            <v>MANIPULADO</v>
          </cell>
          <cell r="F5765" t="n">
            <v>1</v>
          </cell>
          <cell r="G5765" t="str">
            <v>MG</v>
          </cell>
          <cell r="H5765" t="str">
            <v>NÃO</v>
          </cell>
          <cell r="I5765" t="n">
            <v>44.161601726640086</v>
          </cell>
        </row>
        <row r="5766">
          <cell r="A5766" t="n">
            <v>90133420</v>
          </cell>
          <cell r="B5766" t="n">
            <v>20</v>
          </cell>
          <cell r="C5766" t="str">
            <v xml:space="preserve">MONONITRATO DE ISOSSORBIDA</v>
          </cell>
          <cell r="D5766" t="str">
            <v xml:space="preserve">VEXELL  40 MG CX. 20 CAP.</v>
          </cell>
          <cell r="E5766" t="str">
            <v>GROSS</v>
          </cell>
          <cell r="F5766" t="n">
            <v>1</v>
          </cell>
          <cell r="G5766" t="str">
            <v>CAP</v>
          </cell>
          <cell r="H5766" t="str">
            <v>NÃO</v>
          </cell>
          <cell r="I5766" t="n">
            <v>1.3348348040568865</v>
          </cell>
        </row>
        <row r="5767">
          <cell r="A5767" t="n">
            <v>92375260</v>
          </cell>
          <cell r="B5767" t="n">
            <v>20</v>
          </cell>
          <cell r="C5767" t="str">
            <v xml:space="preserve">MONONITRATO DE ISOSSORBIDA  20 MG  CX. 30  CP.</v>
          </cell>
          <cell r="D5767" t="str">
            <v xml:space="preserve">CORONAR 20 MG  CX. 30  CP.</v>
          </cell>
          <cell r="E5767" t="str">
            <v xml:space="preserve">BIOLAB SANUS</v>
          </cell>
          <cell r="F5767" t="n">
            <v>1</v>
          </cell>
          <cell r="G5767" t="str">
            <v>COM</v>
          </cell>
          <cell r="H5767" t="str">
            <v>NÃO</v>
          </cell>
          <cell r="I5767" t="n">
            <v>0.41336075863811883</v>
          </cell>
        </row>
        <row r="5768">
          <cell r="A5768" t="n">
            <v>90248678</v>
          </cell>
          <cell r="B5768" t="n">
            <v>20</v>
          </cell>
          <cell r="C5768" t="str">
            <v xml:space="preserve">MONONITRATO DE ISOSSORBIDA - 20MG</v>
          </cell>
          <cell r="D5768" t="str">
            <v xml:space="preserve">MONONITRATO DE ISOSSORBIDA - 20MG</v>
          </cell>
          <cell r="E5768" t="str">
            <v xml:space="preserve">ZYDUS HEALTHCARE BRASIL LTDA</v>
          </cell>
          <cell r="F5768" t="n">
            <v>1</v>
          </cell>
          <cell r="G5768" t="str">
            <v>COM</v>
          </cell>
          <cell r="H5768" t="str">
            <v>NÃO</v>
          </cell>
          <cell r="I5768" t="n">
            <v>0.23540417032904809</v>
          </cell>
        </row>
        <row r="5769">
          <cell r="A5769" t="n">
            <v>90248686</v>
          </cell>
          <cell r="B5769" t="n">
            <v>20</v>
          </cell>
          <cell r="C5769" t="str">
            <v xml:space="preserve">MONONITRATO DE ISOSSORBIDA - 40MG</v>
          </cell>
          <cell r="D5769" t="str">
            <v xml:space="preserve">MONONITRATO DE ISOSSORBIDA - 40MG</v>
          </cell>
          <cell r="E5769" t="str">
            <v xml:space="preserve">ZYDUS HEALTHCARE BRASIL LTDA</v>
          </cell>
          <cell r="F5769" t="n">
            <v>1</v>
          </cell>
          <cell r="G5769" t="str">
            <v>COM</v>
          </cell>
          <cell r="H5769" t="str">
            <v>NÃO</v>
          </cell>
          <cell r="I5769" t="n">
            <v>0.65852440441523041</v>
          </cell>
        </row>
        <row r="5770">
          <cell r="A5770" t="n">
            <v>91341019</v>
          </cell>
          <cell r="B5770" t="n">
            <v>20</v>
          </cell>
          <cell r="C5770" t="str">
            <v xml:space="preserve">MONONITRATO DE ISOSSORBIDA 20 MG CX. 30 CP.</v>
          </cell>
          <cell r="D5770" t="str">
            <v xml:space="preserve">CINCORDIL 20 MG CX. 30 CP.</v>
          </cell>
          <cell r="E5770" t="str">
            <v xml:space="preserve">SIGMA PHARMA</v>
          </cell>
          <cell r="F5770" t="n">
            <v>1</v>
          </cell>
          <cell r="G5770" t="str">
            <v>COM</v>
          </cell>
          <cell r="H5770" t="str">
            <v>NÃO</v>
          </cell>
          <cell r="I5770" t="n">
            <v>0.36142345160411399</v>
          </cell>
        </row>
        <row r="5771">
          <cell r="A5771" t="n">
            <v>92412661</v>
          </cell>
          <cell r="B5771" t="n">
            <v>20</v>
          </cell>
          <cell r="C5771" t="str">
            <v xml:space="preserve">MONONITRATO DE ISOSSORBIDA 50 MG (10 MGML) SOL. INJ. CX. 12 AMP. X  5 ML</v>
          </cell>
          <cell r="D5771" t="str">
            <v xml:space="preserve">MONOCORDIL 50 MG (10 MGML) SOL. INJ. CX. 12 AMP. X  5 ML</v>
          </cell>
          <cell r="E5771" t="str">
            <v>BALDACCI</v>
          </cell>
          <cell r="F5771" t="n">
            <v>1</v>
          </cell>
          <cell r="G5771" t="str">
            <v>AMP</v>
          </cell>
          <cell r="H5771" t="str">
            <v>NÃO</v>
          </cell>
          <cell r="I5771" t="n">
            <v>6.0799802088727217</v>
          </cell>
        </row>
        <row r="5772">
          <cell r="A5772" t="n">
            <v>92412335</v>
          </cell>
          <cell r="B5772" t="n">
            <v>20</v>
          </cell>
          <cell r="C5772" t="str">
            <v xml:space="preserve">MONONITRATO DE TIAMINA + CLORIDRATO DE PIRIDOXINA + CIANOCOBALAMINA + PARACETAMOL + CARISOPRODOL + CAFEINA</v>
          </cell>
          <cell r="D5772" t="str">
            <v>MIO-CITALGAN</v>
          </cell>
          <cell r="E5772" t="str">
            <v xml:space="preserve">MERCK S.A.</v>
          </cell>
          <cell r="F5772" t="n">
            <v>1</v>
          </cell>
          <cell r="G5772" t="str">
            <v>COM</v>
          </cell>
          <cell r="H5772" t="str">
            <v>NÃO</v>
          </cell>
          <cell r="I5772" t="n">
            <v>1.5075781316407191</v>
          </cell>
        </row>
        <row r="5773">
          <cell r="A5773" t="n">
            <v>92427154</v>
          </cell>
          <cell r="B5773" t="n">
            <v>20</v>
          </cell>
          <cell r="C5773" t="str">
            <v xml:space="preserve">MONTELUCASTE SODICO - 10MG</v>
          </cell>
          <cell r="D5773" t="str">
            <v xml:space="preserve">SINGULAIR - 10MG</v>
          </cell>
          <cell r="E5773" t="str">
            <v xml:space="preserve">MERCK SHARP &amp; DOHME</v>
          </cell>
          <cell r="F5773" t="n">
            <v>1</v>
          </cell>
          <cell r="G5773" t="str">
            <v>COM</v>
          </cell>
          <cell r="H5773" t="str">
            <v>NÃO</v>
          </cell>
          <cell r="I5773" t="n">
            <v>3.6108093455494537</v>
          </cell>
        </row>
        <row r="5774">
          <cell r="A5774" t="n">
            <v>92461646</v>
          </cell>
          <cell r="B5774" t="n">
            <v>20</v>
          </cell>
          <cell r="C5774" t="str">
            <v xml:space="preserve">MUCATO DE ISOMETEPTENO + DIPIRONA SODICA + CAFEINA</v>
          </cell>
          <cell r="D5774" t="str">
            <v>DORALGINA</v>
          </cell>
          <cell r="E5774" t="str">
            <v xml:space="preserve">NEO QUIMICA</v>
          </cell>
          <cell r="F5774" t="n">
            <v>1</v>
          </cell>
          <cell r="G5774" t="str">
            <v>COM</v>
          </cell>
          <cell r="H5774" t="str">
            <v>NÃO</v>
          </cell>
          <cell r="I5774" t="n">
            <v>0.61516227878888918</v>
          </cell>
        </row>
        <row r="5775">
          <cell r="A5775" t="n">
            <v>92461638</v>
          </cell>
          <cell r="B5775" t="n">
            <v>20</v>
          </cell>
          <cell r="C5775" t="str">
            <v xml:space="preserve">MUCATO DE ISOMETEPTENO + DIPIRONA SODICA + CAFEINA GTS - 15ML</v>
          </cell>
          <cell r="D5775" t="str">
            <v xml:space="preserve">DORALGINA GTS - 15ML</v>
          </cell>
          <cell r="E5775" t="str">
            <v xml:space="preserve">NEO QUIMICA</v>
          </cell>
          <cell r="F5775" t="n">
            <v>300</v>
          </cell>
          <cell r="G5775" t="str">
            <v>GTS</v>
          </cell>
          <cell r="H5775" t="str">
            <v>SIM</v>
          </cell>
          <cell r="I5775" t="n">
            <v>0.048565443062280729</v>
          </cell>
        </row>
        <row r="5776">
          <cell r="A5776" t="n">
            <v>92410065</v>
          </cell>
          <cell r="B5776" t="n">
            <v>20</v>
          </cell>
          <cell r="C5776" t="str">
            <v>MULTIVITAMINAS</v>
          </cell>
          <cell r="D5776" t="str">
            <v>MATERSUPRE</v>
          </cell>
          <cell r="E5776" t="str">
            <v xml:space="preserve">TEUTO BRAS.</v>
          </cell>
          <cell r="F5776" t="n">
            <v>1</v>
          </cell>
          <cell r="G5776" t="str">
            <v>DRG</v>
          </cell>
          <cell r="H5776" t="str">
            <v>NÃO</v>
          </cell>
          <cell r="I5776" t="n">
            <v>1.6267562999999998</v>
          </cell>
        </row>
        <row r="5777">
          <cell r="A5777" t="n">
            <v>90172566</v>
          </cell>
          <cell r="B5777" t="n">
            <v>20</v>
          </cell>
          <cell r="C5777" t="str">
            <v>NAPROXENO</v>
          </cell>
          <cell r="D5777" t="str">
            <v xml:space="preserve">NAPROXENO 250 MG CX. 15 CP.</v>
          </cell>
          <cell r="E5777" t="str">
            <v xml:space="preserve">TEUTO BRAS.</v>
          </cell>
          <cell r="F5777" t="n">
            <v>1</v>
          </cell>
          <cell r="G5777" t="str">
            <v>COM</v>
          </cell>
          <cell r="H5777" t="str">
            <v>NÃO</v>
          </cell>
          <cell r="I5777" t="n">
            <v>0.63872640000000014</v>
          </cell>
        </row>
        <row r="5778">
          <cell r="A5778" t="n">
            <v>90131908</v>
          </cell>
          <cell r="B5778" t="n">
            <v>20</v>
          </cell>
          <cell r="C5778" t="str">
            <v>NAPROXENO</v>
          </cell>
          <cell r="D5778" t="str">
            <v xml:space="preserve">NAPROSYN  500 MG CX. 20 CP.</v>
          </cell>
          <cell r="E5778" t="str">
            <v>BAYER</v>
          </cell>
          <cell r="F5778" t="n">
            <v>1</v>
          </cell>
          <cell r="G5778" t="str">
            <v>COM</v>
          </cell>
          <cell r="H5778" t="str">
            <v>NÃO</v>
          </cell>
          <cell r="I5778" t="n">
            <v>1.3348348040568865</v>
          </cell>
        </row>
        <row r="5779">
          <cell r="A5779" t="n">
            <v>92438822</v>
          </cell>
          <cell r="B5779" t="n">
            <v>20</v>
          </cell>
          <cell r="C5779" t="str">
            <v xml:space="preserve">NAPROXENO - 275MG</v>
          </cell>
          <cell r="D5779" t="str">
            <v xml:space="preserve">FLANAX - 275MG</v>
          </cell>
          <cell r="E5779" t="str">
            <v>BAYER</v>
          </cell>
          <cell r="F5779" t="n">
            <v>1</v>
          </cell>
          <cell r="G5779" t="str">
            <v>COM</v>
          </cell>
          <cell r="H5779" t="str">
            <v>NÃO</v>
          </cell>
          <cell r="I5779" t="n">
            <v>1.3743477944820002</v>
          </cell>
        </row>
        <row r="5780">
          <cell r="A5780" t="n">
            <v>90191048</v>
          </cell>
          <cell r="B5780" t="n">
            <v>20</v>
          </cell>
          <cell r="C5780" t="str">
            <v xml:space="preserve">NAPROXENO - 550MG</v>
          </cell>
          <cell r="D5780" t="str">
            <v xml:space="preserve">FLANAX - 550MG</v>
          </cell>
          <cell r="E5780" t="str">
            <v>BAYER</v>
          </cell>
          <cell r="F5780" t="n">
            <v>1</v>
          </cell>
          <cell r="G5780" t="str">
            <v>COM</v>
          </cell>
          <cell r="H5780" t="str">
            <v>NÃO</v>
          </cell>
          <cell r="I5780" t="n">
            <v>2.6178543821429998</v>
          </cell>
        </row>
        <row r="5781">
          <cell r="A5781" t="n">
            <v>90021045</v>
          </cell>
          <cell r="B5781" t="n">
            <v>20</v>
          </cell>
          <cell r="C5781" t="str">
            <v xml:space="preserve">NAQUIM 1% (ampola de 2ml)</v>
          </cell>
          <cell r="D5781" t="str">
            <v xml:space="preserve">NAQUIM 1% (ampola de 2ml)</v>
          </cell>
          <cell r="E5781" t="str">
            <v>MANIPULADO</v>
          </cell>
          <cell r="F5781" t="n">
            <v>1</v>
          </cell>
          <cell r="G5781" t="str">
            <v>AMP</v>
          </cell>
          <cell r="H5781" t="str">
            <v>NÃO</v>
          </cell>
          <cell r="I5781" t="n">
            <v>9.6355361996922166</v>
          </cell>
        </row>
        <row r="5782">
          <cell r="A5782" t="n">
            <v>92459633</v>
          </cell>
          <cell r="B5782" t="n">
            <v>20</v>
          </cell>
          <cell r="C5782" t="str">
            <v xml:space="preserve">NATEGLINIDA + CLORIDRATO DE METFORMINA - 120MG  850MG</v>
          </cell>
          <cell r="D5782" t="str">
            <v xml:space="preserve">STARFORM - 120MG  850MG</v>
          </cell>
          <cell r="E5782" t="str">
            <v>NOVARTIS</v>
          </cell>
          <cell r="F5782" t="n">
            <v>1</v>
          </cell>
          <cell r="G5782" t="str">
            <v>COM</v>
          </cell>
          <cell r="H5782" t="str">
            <v>NÃO</v>
          </cell>
          <cell r="I5782" t="n">
            <v>2.3712947695598814</v>
          </cell>
        </row>
        <row r="5783">
          <cell r="A5783" t="n">
            <v>92459625</v>
          </cell>
          <cell r="B5783" t="n">
            <v>20</v>
          </cell>
          <cell r="C5783" t="str">
            <v xml:space="preserve">NATEGLINIDA + CLORIDRATO DE METFORMINA - 120MG  850MG</v>
          </cell>
          <cell r="D5783" t="str">
            <v xml:space="preserve">STARFORM - 120MG  850MG</v>
          </cell>
          <cell r="E5783" t="str">
            <v>NOVARTIS</v>
          </cell>
          <cell r="F5783" t="n">
            <v>1</v>
          </cell>
          <cell r="G5783" t="str">
            <v>COM</v>
          </cell>
          <cell r="H5783" t="str">
            <v>NÃO</v>
          </cell>
          <cell r="I5783" t="n">
            <v>2.3712947695598814</v>
          </cell>
        </row>
        <row r="5784">
          <cell r="A5784" t="n">
            <v>90021010</v>
          </cell>
          <cell r="B5784" t="n">
            <v>20</v>
          </cell>
          <cell r="C5784" t="str">
            <v xml:space="preserve">NEOMICINA 250MG</v>
          </cell>
          <cell r="D5784" t="str">
            <v xml:space="preserve">NEOMICINA 250MG</v>
          </cell>
          <cell r="E5784" t="str">
            <v>MANIPULADO</v>
          </cell>
          <cell r="F5784" t="n">
            <v>1</v>
          </cell>
          <cell r="G5784" t="str">
            <v>CAP</v>
          </cell>
          <cell r="H5784" t="str">
            <v>NÃO</v>
          </cell>
          <cell r="I5784" t="n">
            <v>0.41229711155576848</v>
          </cell>
        </row>
        <row r="5785">
          <cell r="A5785" t="n">
            <v>90939263</v>
          </cell>
          <cell r="B5785" t="n">
            <v>20</v>
          </cell>
          <cell r="C5785" t="str">
            <v xml:space="preserve">NERVOSO IN VIVO CISTERNOCINTILOGRAFIA</v>
          </cell>
          <cell r="D5785" t="str">
            <v xml:space="preserve">NERVOSO IN VIVO CISTERNOCINTILOGRAFIA</v>
          </cell>
          <cell r="E5785" t="str">
            <v>SBMN</v>
          </cell>
          <cell r="F5785" t="n">
            <v>1</v>
          </cell>
          <cell r="G5785" t="str">
            <v>UN</v>
          </cell>
          <cell r="H5785" t="str">
            <v>NÃO</v>
          </cell>
          <cell r="I5785" t="n">
            <v>249.06787323685606</v>
          </cell>
        </row>
        <row r="5786">
          <cell r="A5786" t="n">
            <v>90939298</v>
          </cell>
          <cell r="B5786" t="n">
            <v>20</v>
          </cell>
          <cell r="C5786" t="str">
            <v xml:space="preserve">NERVOSO IN VIVO MIELOCINTILOGRAFIA</v>
          </cell>
          <cell r="D5786" t="str">
            <v xml:space="preserve">NERVOSO IN VIVO MIELOCINTILOGRAFIA</v>
          </cell>
          <cell r="E5786" t="str">
            <v>SBMN</v>
          </cell>
          <cell r="F5786" t="n">
            <v>1</v>
          </cell>
          <cell r="G5786" t="str">
            <v>UN</v>
          </cell>
          <cell r="H5786" t="str">
            <v>NÃO</v>
          </cell>
          <cell r="I5786" t="n">
            <v>249.06787323685606</v>
          </cell>
        </row>
        <row r="5787">
          <cell r="A5787" t="n">
            <v>92435505</v>
          </cell>
          <cell r="B5787" t="n">
            <v>20</v>
          </cell>
          <cell r="C5787" t="str">
            <v xml:space="preserve">NEVIRAPINA - 200MG</v>
          </cell>
          <cell r="D5787" t="str">
            <v xml:space="preserve">VIRAMUNE - 200MG</v>
          </cell>
          <cell r="E5787" t="str">
            <v xml:space="preserve">BOEHRINGER INGELHEIM</v>
          </cell>
          <cell r="F5787" t="n">
            <v>1</v>
          </cell>
          <cell r="G5787" t="str">
            <v>COM</v>
          </cell>
          <cell r="H5787" t="str">
            <v>NÃO</v>
          </cell>
          <cell r="I5787" t="n">
            <v>2.1985514419760488</v>
          </cell>
        </row>
        <row r="5788">
          <cell r="A5788" t="n">
            <v>90242521</v>
          </cell>
          <cell r="B5788" t="n">
            <v>20</v>
          </cell>
          <cell r="C5788" t="str">
            <v xml:space="preserve">NIFEDIPINO - 10MG</v>
          </cell>
          <cell r="D5788" t="str">
            <v xml:space="preserve">NIFEDIPRESS RETARD 10 MG CX. 30 CP.</v>
          </cell>
          <cell r="E5788" t="str">
            <v>MEDQUIMICA</v>
          </cell>
          <cell r="F5788" t="n">
            <v>1</v>
          </cell>
          <cell r="G5788" t="str">
            <v>COM</v>
          </cell>
          <cell r="H5788" t="str">
            <v>NÃO</v>
          </cell>
          <cell r="I5788" t="n">
            <v>0.30296088845856989</v>
          </cell>
        </row>
        <row r="5789">
          <cell r="A5789" t="n">
            <v>92254640</v>
          </cell>
          <cell r="B5789" t="n">
            <v>20</v>
          </cell>
          <cell r="C5789" t="str">
            <v xml:space="preserve">NIFEDIPINO - 20MG RETARD</v>
          </cell>
          <cell r="D5789" t="str">
            <v xml:space="preserve">OXCORD RETARD - 20MG</v>
          </cell>
          <cell r="E5789" t="str">
            <v>BIOSINTETICA</v>
          </cell>
          <cell r="F5789" t="n">
            <v>1</v>
          </cell>
          <cell r="G5789" t="str">
            <v>COM</v>
          </cell>
          <cell r="H5789" t="str">
            <v>NÃO</v>
          </cell>
          <cell r="I5789" t="n">
            <v>0.98714071606876175</v>
          </cell>
        </row>
        <row r="5790">
          <cell r="A5790" t="n">
            <v>91393019</v>
          </cell>
          <cell r="B5790" t="n">
            <v>20</v>
          </cell>
          <cell r="C5790" t="str">
            <v xml:space="preserve">NIFEDIPINO - 20MG RETARD</v>
          </cell>
          <cell r="D5790" t="str">
            <v xml:space="preserve">DILAFLUX RETARD - 20MG</v>
          </cell>
          <cell r="E5790" t="str">
            <v>MEDLEY</v>
          </cell>
          <cell r="F5790" t="n">
            <v>1</v>
          </cell>
          <cell r="G5790" t="str">
            <v>COM</v>
          </cell>
          <cell r="H5790" t="str">
            <v>NÃO</v>
          </cell>
          <cell r="I5790" t="n">
            <v>0.56534179936526963</v>
          </cell>
        </row>
        <row r="5791">
          <cell r="A5791" t="n">
            <v>90287363</v>
          </cell>
          <cell r="B5791" t="n">
            <v>20</v>
          </cell>
          <cell r="C5791" t="str">
            <v xml:space="preserve">NIFEDIPINO - 60MG</v>
          </cell>
          <cell r="D5791" t="str">
            <v xml:space="preserve">ADALAT OROS 60 MG CX. 30  CP. REV.</v>
          </cell>
          <cell r="E5791" t="str">
            <v>BAYER</v>
          </cell>
          <cell r="F5791" t="n">
            <v>1</v>
          </cell>
          <cell r="G5791" t="str">
            <v>COM</v>
          </cell>
          <cell r="H5791" t="str">
            <v>NÃO</v>
          </cell>
          <cell r="I5791" t="n">
            <v>8.0304018753950022</v>
          </cell>
        </row>
        <row r="5792">
          <cell r="A5792" t="n">
            <v>91205018</v>
          </cell>
          <cell r="B5792" t="n">
            <v>20</v>
          </cell>
          <cell r="C5792" t="str">
            <v xml:space="preserve">NIFEDIPINO + ATENOLOL - 1025MG</v>
          </cell>
          <cell r="D5792" t="str">
            <v xml:space="preserve">NIFELAT - 1025MG</v>
          </cell>
          <cell r="E5792" t="str">
            <v>BIOSINTETICA</v>
          </cell>
          <cell r="F5792" t="n">
            <v>1</v>
          </cell>
          <cell r="G5792" t="str">
            <v>CAP</v>
          </cell>
          <cell r="H5792" t="str">
            <v>NÃO</v>
          </cell>
          <cell r="I5792" t="n">
            <v>1.2165374876490949</v>
          </cell>
        </row>
        <row r="5793">
          <cell r="A5793" t="n">
            <v>92415008</v>
          </cell>
          <cell r="B5793" t="n">
            <v>20</v>
          </cell>
          <cell r="C5793" t="str">
            <v xml:space="preserve">NIFEDIPINO + ATENOLOL - 20MG  50MG</v>
          </cell>
          <cell r="D5793" t="str">
            <v xml:space="preserve">NIFELAT - 20MG  50MG</v>
          </cell>
          <cell r="E5793" t="str">
            <v>BIOSINTETICA</v>
          </cell>
          <cell r="F5793" t="n">
            <v>1</v>
          </cell>
          <cell r="G5793" t="str">
            <v>CAP</v>
          </cell>
          <cell r="H5793" t="str">
            <v>NÃO</v>
          </cell>
          <cell r="I5793" t="n">
            <v>1.6623753659876404</v>
          </cell>
        </row>
        <row r="5794">
          <cell r="A5794" t="n">
            <v>90260740</v>
          </cell>
          <cell r="B5794" t="n">
            <v>20</v>
          </cell>
          <cell r="C5794" t="str">
            <v>NIMESULIDA</v>
          </cell>
          <cell r="D5794" t="str">
            <v xml:space="preserve">NIMESULIDA 100 MG CX. 12 CP.</v>
          </cell>
          <cell r="E5794" t="str">
            <v>BIOSINTETICA</v>
          </cell>
          <cell r="F5794" t="n">
            <v>1</v>
          </cell>
          <cell r="G5794" t="str">
            <v>COM</v>
          </cell>
          <cell r="H5794" t="str">
            <v>NÃO</v>
          </cell>
          <cell r="I5794" t="n">
            <v>1.6026596210552642</v>
          </cell>
        </row>
        <row r="5795">
          <cell r="A5795" t="n">
            <v>90258398</v>
          </cell>
          <cell r="B5795" t="n">
            <v>20</v>
          </cell>
          <cell r="C5795" t="str">
            <v>NIMESULIDA</v>
          </cell>
          <cell r="D5795" t="str">
            <v xml:space="preserve">NIMESULIDA 100 MG CX. 12 CP.</v>
          </cell>
          <cell r="E5795" t="str">
            <v xml:space="preserve">ARROW FARMACEUTICA S.A.</v>
          </cell>
          <cell r="F5795" t="n">
            <v>1</v>
          </cell>
          <cell r="G5795" t="str">
            <v>COM</v>
          </cell>
          <cell r="H5795" t="str">
            <v>NÃO</v>
          </cell>
          <cell r="I5795" t="n">
            <v>1.5864711400345035</v>
          </cell>
        </row>
        <row r="5796">
          <cell r="A5796" t="n">
            <v>90240707</v>
          </cell>
          <cell r="B5796" t="n">
            <v>20</v>
          </cell>
          <cell r="C5796" t="str">
            <v>NIMESULIDA</v>
          </cell>
          <cell r="D5796" t="str">
            <v xml:space="preserve">NIMESULIDA 100 MG CX. 12 CP.</v>
          </cell>
          <cell r="E5796" t="str">
            <v>BRAINFARMA</v>
          </cell>
          <cell r="F5796" t="n">
            <v>1</v>
          </cell>
          <cell r="G5796" t="str">
            <v>COM</v>
          </cell>
          <cell r="H5796" t="str">
            <v>NÃO</v>
          </cell>
          <cell r="I5796" t="n">
            <v>1.7733702491995476</v>
          </cell>
        </row>
        <row r="5797">
          <cell r="A5797" t="n">
            <v>92457622</v>
          </cell>
          <cell r="B5797" t="n">
            <v>20</v>
          </cell>
          <cell r="C5797" t="str">
            <v xml:space="preserve">NIMESULIDA - 100MG</v>
          </cell>
          <cell r="D5797" t="str">
            <v xml:space="preserve">NIMESULIX - 100MG</v>
          </cell>
          <cell r="E5797" t="str">
            <v xml:space="preserve">TEUTO BRAS.</v>
          </cell>
          <cell r="F5797" t="n">
            <v>1</v>
          </cell>
          <cell r="G5797" t="str">
            <v>COM</v>
          </cell>
          <cell r="H5797" t="str">
            <v>NÃO</v>
          </cell>
          <cell r="I5797" t="n">
            <v>1.4852493922623902</v>
          </cell>
        </row>
        <row r="5798">
          <cell r="A5798" t="n">
            <v>90761030</v>
          </cell>
          <cell r="B5798" t="n">
            <v>20</v>
          </cell>
          <cell r="C5798" t="str">
            <v xml:space="preserve">NIMESULIDA - 100MG SUPOSITORIO</v>
          </cell>
          <cell r="D5798" t="str">
            <v xml:space="preserve">NISULID - 100MG SUPOSITORIO</v>
          </cell>
          <cell r="E5798" t="str">
            <v xml:space="preserve">ACHÉ LABORATÓRIOS FARMACÊUTICO</v>
          </cell>
          <cell r="F5798" t="n">
            <v>1</v>
          </cell>
          <cell r="G5798" t="str">
            <v>SUP</v>
          </cell>
          <cell r="H5798" t="str">
            <v>NÃO</v>
          </cell>
          <cell r="I5798" t="n">
            <v>3.0402176963117311</v>
          </cell>
        </row>
        <row r="5799">
          <cell r="A5799" t="n">
            <v>92456723</v>
          </cell>
          <cell r="B5799" t="n">
            <v>20</v>
          </cell>
          <cell r="C5799" t="str">
            <v xml:space="preserve">NIMESULIDA - 15ML GTS</v>
          </cell>
          <cell r="D5799" t="str">
            <v xml:space="preserve">NIMESULIDA - 15ML GTS</v>
          </cell>
          <cell r="E5799" t="str">
            <v>EUROFARMA</v>
          </cell>
          <cell r="F5799" t="n">
            <v>300</v>
          </cell>
          <cell r="G5799" t="str">
            <v>GTS</v>
          </cell>
          <cell r="H5799" t="str">
            <v>SIM</v>
          </cell>
          <cell r="I5799" t="n">
            <v>0.048546632486842781</v>
          </cell>
        </row>
        <row r="5800">
          <cell r="A5800" t="n">
            <v>92415067</v>
          </cell>
          <cell r="B5800" t="n">
            <v>20</v>
          </cell>
          <cell r="C5800" t="str">
            <v xml:space="preserve">NIMESULIDA - 15ML GTS</v>
          </cell>
          <cell r="D5800" t="str">
            <v xml:space="preserve">NIMESILAM - 15ML GTS</v>
          </cell>
          <cell r="E5800" t="str">
            <v xml:space="preserve">SIGMA PHARMA</v>
          </cell>
          <cell r="F5800" t="n">
            <v>300</v>
          </cell>
          <cell r="G5800" t="str">
            <v>GTS</v>
          </cell>
          <cell r="H5800" t="str">
            <v>SIM</v>
          </cell>
          <cell r="I5800" t="n">
            <v>0.048565443062280729</v>
          </cell>
        </row>
        <row r="5801">
          <cell r="A5801" t="n">
            <v>92369790</v>
          </cell>
          <cell r="B5801" t="n">
            <v>20</v>
          </cell>
          <cell r="C5801" t="str">
            <v xml:space="preserve">NIMESULIDA - 15ML GTS</v>
          </cell>
          <cell r="D5801" t="str">
            <v xml:space="preserve">INFLALID - 15ML GTS</v>
          </cell>
          <cell r="E5801" t="str">
            <v>LEGRAND</v>
          </cell>
          <cell r="F5801" t="n">
            <v>300</v>
          </cell>
          <cell r="G5801" t="str">
            <v>GTS</v>
          </cell>
          <cell r="H5801" t="str">
            <v>SIM</v>
          </cell>
          <cell r="I5801" t="n">
            <v>0.064747940223166753</v>
          </cell>
        </row>
        <row r="5802">
          <cell r="A5802" t="n">
            <v>90207777</v>
          </cell>
          <cell r="B5802" t="n">
            <v>20</v>
          </cell>
          <cell r="C5802" t="str">
            <v xml:space="preserve">NIMESULIDA 10 MGML SUSP. ORAL FR. VD. X 60 ML</v>
          </cell>
          <cell r="D5802" t="str">
            <v xml:space="preserve">FASULIDE 10 MGML SUSP. ORAL FR. VD. X 60 ML</v>
          </cell>
          <cell r="E5802" t="str">
            <v>BUNKER</v>
          </cell>
          <cell r="F5802" t="n">
            <v>60</v>
          </cell>
          <cell r="G5802" t="str">
            <v>ML</v>
          </cell>
          <cell r="H5802" t="str">
            <v>SIM</v>
          </cell>
          <cell r="I5802" t="n">
            <v>0.2983748385538923</v>
          </cell>
        </row>
        <row r="5803">
          <cell r="A5803" t="n">
            <v>92468624</v>
          </cell>
          <cell r="B5803" t="n">
            <v>20</v>
          </cell>
          <cell r="C5803" t="str">
            <v xml:space="preserve">NIMESULIDA 100 MG CX. 20 CP.</v>
          </cell>
          <cell r="D5803" t="str">
            <v xml:space="preserve">NIMESULIDA 100 MG CX. 20 CP.</v>
          </cell>
          <cell r="E5803" t="str">
            <v>SANDOZ</v>
          </cell>
          <cell r="F5803" t="n">
            <v>1</v>
          </cell>
          <cell r="G5803" t="str">
            <v>COM</v>
          </cell>
          <cell r="H5803" t="str">
            <v>NÃO</v>
          </cell>
          <cell r="I5803" t="n">
            <v>1.8070024600173942</v>
          </cell>
        </row>
        <row r="5804">
          <cell r="A5804" t="n">
            <v>90195540</v>
          </cell>
          <cell r="B5804" t="n">
            <v>20</v>
          </cell>
          <cell r="C5804" t="str">
            <v xml:space="preserve">NIMESULIDA 200 MG CX. 12 CAP.</v>
          </cell>
          <cell r="D5804" t="str">
            <v xml:space="preserve">ARFLEX RETARD 200 MG CX. 12 CAP.</v>
          </cell>
          <cell r="E5804" t="str">
            <v>DIFFUCAP-CHEMOBRAS</v>
          </cell>
          <cell r="F5804" t="n">
            <v>1</v>
          </cell>
          <cell r="G5804" t="str">
            <v>CAP</v>
          </cell>
          <cell r="H5804" t="str">
            <v>NÃO</v>
          </cell>
          <cell r="I5804" t="n">
            <v>4.4135388146435428</v>
          </cell>
        </row>
        <row r="5805">
          <cell r="A5805" t="n">
            <v>92381219</v>
          </cell>
          <cell r="B5805" t="n">
            <v>20</v>
          </cell>
          <cell r="C5805" t="str">
            <v xml:space="preserve">NIMESULIDA 50 MGML SUSP. ORAL GTS. FR. X 15 ML</v>
          </cell>
          <cell r="D5805" t="str">
            <v xml:space="preserve">FLOGILID 50 MGML SUSP. ORAL GTS. FR. X 15 ML</v>
          </cell>
          <cell r="E5805" t="str">
            <v>LUPER</v>
          </cell>
          <cell r="F5805" t="n">
            <v>300</v>
          </cell>
          <cell r="G5805" t="str">
            <v>GTS</v>
          </cell>
          <cell r="H5805" t="str">
            <v>SIM</v>
          </cell>
          <cell r="I5805" t="n">
            <v>0.062815755485029962</v>
          </cell>
        </row>
        <row r="5806">
          <cell r="A5806" t="n">
            <v>92415130</v>
          </cell>
          <cell r="B5806" t="n">
            <v>20</v>
          </cell>
          <cell r="C5806" t="str">
            <v xml:space="preserve">NIMODIPINA - 30MG</v>
          </cell>
          <cell r="D5806" t="str">
            <v xml:space="preserve">NIMOVAS - 30MG</v>
          </cell>
          <cell r="E5806" t="str">
            <v>DIFFUCAP-CHEMOBRAS</v>
          </cell>
          <cell r="F5806" t="n">
            <v>1</v>
          </cell>
          <cell r="G5806" t="str">
            <v>COM</v>
          </cell>
          <cell r="H5806" t="str">
            <v>NÃO</v>
          </cell>
          <cell r="I5806" t="n">
            <v>1.1364859930782372</v>
          </cell>
        </row>
        <row r="5807">
          <cell r="A5807" t="n">
            <v>91219019</v>
          </cell>
          <cell r="B5807" t="n">
            <v>20</v>
          </cell>
          <cell r="C5807" t="str">
            <v xml:space="preserve">NIMODIPINA - 30MG</v>
          </cell>
          <cell r="D5807" t="str">
            <v xml:space="preserve">NOODIPINA - 30MG</v>
          </cell>
          <cell r="E5807" t="str">
            <v>APSEN</v>
          </cell>
          <cell r="F5807" t="n">
            <v>1</v>
          </cell>
          <cell r="G5807" t="str">
            <v>COM</v>
          </cell>
          <cell r="H5807" t="str">
            <v>NÃO</v>
          </cell>
          <cell r="I5807" t="n">
            <v>1.1463875376017967</v>
          </cell>
        </row>
        <row r="5808">
          <cell r="A5808" t="n">
            <v>90238478</v>
          </cell>
          <cell r="B5808" t="n">
            <v>20</v>
          </cell>
          <cell r="C5808" t="str">
            <v xml:space="preserve">NIMODIPINO 30 MG  CX. 30 CP. REV.</v>
          </cell>
          <cell r="D5808" t="str">
            <v xml:space="preserve">NIMODIPINO 30 MG  CX. 30 CP. REV.</v>
          </cell>
          <cell r="E5808" t="str">
            <v>GERMED</v>
          </cell>
          <cell r="F5808" t="n">
            <v>1</v>
          </cell>
          <cell r="G5808" t="str">
            <v>COM</v>
          </cell>
          <cell r="H5808" t="str">
            <v>NÃO</v>
          </cell>
          <cell r="I5808" t="n">
            <v>2.2158609988343319</v>
          </cell>
        </row>
        <row r="5809">
          <cell r="A5809" t="n">
            <v>90575016</v>
          </cell>
          <cell r="B5809" t="n">
            <v>20</v>
          </cell>
          <cell r="C5809" t="str">
            <v xml:space="preserve">NIMODIPINO 30 MG CX. 30 CP. REV.</v>
          </cell>
          <cell r="D5809" t="str">
            <v xml:space="preserve">NIMOTOP 30 MG CX. 30 CP. REV.</v>
          </cell>
          <cell r="E5809" t="str">
            <v>BAYER</v>
          </cell>
          <cell r="F5809" t="n">
            <v>1</v>
          </cell>
          <cell r="G5809" t="str">
            <v>COM</v>
          </cell>
          <cell r="H5809" t="str">
            <v>NÃO</v>
          </cell>
          <cell r="I5809" t="n">
            <v>3.344938979577845</v>
          </cell>
        </row>
        <row r="5810">
          <cell r="A5810" t="n">
            <v>92262066</v>
          </cell>
          <cell r="B5810" t="n">
            <v>20</v>
          </cell>
          <cell r="C5810" t="str">
            <v xml:space="preserve">NISTATINA - 100.000UI  50ML</v>
          </cell>
          <cell r="D5810" t="str">
            <v xml:space="preserve">NISTATINA - 100.000UI  50ML</v>
          </cell>
          <cell r="E5810" t="str">
            <v>DUCTO</v>
          </cell>
          <cell r="F5810" t="n">
            <v>50</v>
          </cell>
          <cell r="G5810" t="str">
            <v>ML</v>
          </cell>
          <cell r="H5810" t="str">
            <v>SIM</v>
          </cell>
          <cell r="I5810" t="n">
            <v>0.29818809608821084</v>
          </cell>
        </row>
        <row r="5811">
          <cell r="A5811" t="n">
            <v>92461107</v>
          </cell>
          <cell r="B5811" t="n">
            <v>20</v>
          </cell>
          <cell r="C5811" t="str">
            <v xml:space="preserve">NISTATINA - 100.000UI50ML</v>
          </cell>
          <cell r="D5811" t="str">
            <v xml:space="preserve">NISTATINA - 100.000UI50ML</v>
          </cell>
          <cell r="E5811" t="str">
            <v xml:space="preserve">NEO QUIMICA</v>
          </cell>
          <cell r="F5811" t="n">
            <v>50</v>
          </cell>
          <cell r="G5811" t="str">
            <v>ML</v>
          </cell>
          <cell r="H5811" t="str">
            <v>SIM</v>
          </cell>
          <cell r="I5811" t="n">
            <v>0.32971464067331369</v>
          </cell>
        </row>
        <row r="5812">
          <cell r="A5812" t="n">
            <v>92262155</v>
          </cell>
          <cell r="B5812" t="n">
            <v>20</v>
          </cell>
          <cell r="C5812" t="str">
            <v xml:space="preserve">NISTATINA - 60GRA CREME VAGINAL</v>
          </cell>
          <cell r="D5812" t="str">
            <v xml:space="preserve">NISTATINA - 60GRA</v>
          </cell>
          <cell r="E5812" t="str">
            <v>MEDLEY</v>
          </cell>
          <cell r="F5812" t="n">
            <v>60</v>
          </cell>
          <cell r="G5812" t="str">
            <v>G</v>
          </cell>
          <cell r="H5812" t="str">
            <v>SIM</v>
          </cell>
          <cell r="I5812" t="n">
            <v>0.20735532584165001</v>
          </cell>
        </row>
        <row r="5813">
          <cell r="A5813" t="n">
            <v>90171780</v>
          </cell>
          <cell r="B5813" t="n">
            <v>20</v>
          </cell>
          <cell r="C5813" t="str">
            <v xml:space="preserve">NISTATINA 100.000 UIML SUSP. ORAL FR. VD. X 50 ML</v>
          </cell>
          <cell r="D5813" t="str">
            <v xml:space="preserve">CANDITRAT 100.000 UIML SUSP. ORAL FR. VD. X 50 ML</v>
          </cell>
          <cell r="E5813" t="str">
            <v xml:space="preserve">TEUTO BRAS.</v>
          </cell>
          <cell r="F5813" t="n">
            <v>50</v>
          </cell>
          <cell r="G5813" t="str">
            <v>ML</v>
          </cell>
          <cell r="H5813" t="str">
            <v>SIM</v>
          </cell>
          <cell r="I5813" t="n">
            <v>0.30062570197140004</v>
          </cell>
        </row>
        <row r="5814">
          <cell r="A5814" t="n">
            <v>90705025</v>
          </cell>
          <cell r="B5814" t="n">
            <v>20</v>
          </cell>
          <cell r="C5814" t="str">
            <v xml:space="preserve">NITRATO DE MICONAZOL - 30ML LOÇAO</v>
          </cell>
          <cell r="D5814" t="str">
            <v xml:space="preserve">DAKTARIN - 30ML</v>
          </cell>
          <cell r="E5814" t="str">
            <v>JANSSEN-CILAG</v>
          </cell>
          <cell r="F5814" t="n">
            <v>30</v>
          </cell>
          <cell r="G5814" t="str">
            <v>ML</v>
          </cell>
          <cell r="H5814" t="str">
            <v>SIM</v>
          </cell>
          <cell r="I5814" t="n">
            <v>0.58112048859689092</v>
          </cell>
        </row>
        <row r="5815">
          <cell r="A5815" t="n">
            <v>90222016</v>
          </cell>
          <cell r="B5815" t="n">
            <v>20</v>
          </cell>
          <cell r="C5815" t="str">
            <v xml:space="preserve">NITRATO DE MICONAZOL - 80GRA CREME</v>
          </cell>
          <cell r="D5815" t="str">
            <v xml:space="preserve">GYNO-DAKTARIN - 80GRA CREME</v>
          </cell>
          <cell r="E5815" t="str">
            <v>JANSSEN-CILAG</v>
          </cell>
          <cell r="F5815" t="n">
            <v>1</v>
          </cell>
          <cell r="G5815" t="str">
            <v>UN</v>
          </cell>
          <cell r="H5815" t="str">
            <v>NÃO</v>
          </cell>
          <cell r="I5815" t="n">
            <v>21.784165342807778</v>
          </cell>
        </row>
        <row r="5816">
          <cell r="A5816" t="n">
            <v>90207084</v>
          </cell>
          <cell r="B5816" t="n">
            <v>20</v>
          </cell>
          <cell r="C5816" t="str">
            <v xml:space="preserve">NITRATO DE MICONAZOL 20 MGG CREME DERM. BISN. X 28 G</v>
          </cell>
          <cell r="D5816" t="str">
            <v xml:space="preserve">GINOTARIN 20 MGG CREME DERM. BISN. X 28 G</v>
          </cell>
          <cell r="E5816" t="str">
            <v>BUNKER</v>
          </cell>
          <cell r="F5816" t="n">
            <v>28</v>
          </cell>
          <cell r="G5816" t="str">
            <v>G</v>
          </cell>
          <cell r="H5816" t="str">
            <v>SIM</v>
          </cell>
          <cell r="I5816" t="n">
            <v>0.6617447787307682</v>
          </cell>
        </row>
        <row r="5817">
          <cell r="A5817" t="n">
            <v>90207076</v>
          </cell>
          <cell r="B5817" t="n">
            <v>20</v>
          </cell>
          <cell r="C5817" t="str">
            <v xml:space="preserve">NITRATO DE MICONAZOL 20 MGG CREME VAG. BISN. X 50 G + APLICADOR</v>
          </cell>
          <cell r="D5817" t="str">
            <v xml:space="preserve">GINOTARIN 20 MGG CREME VAG. BISN. X 50 G + APLICADOR</v>
          </cell>
          <cell r="E5817" t="str">
            <v>BUNKER</v>
          </cell>
          <cell r="F5817" t="n">
            <v>1</v>
          </cell>
          <cell r="G5817" t="str">
            <v>UN</v>
          </cell>
          <cell r="H5817" t="str">
            <v>NÃO</v>
          </cell>
          <cell r="I5817" t="n">
            <v>14.274880433973058</v>
          </cell>
        </row>
        <row r="5818">
          <cell r="A5818" t="n">
            <v>90182596</v>
          </cell>
          <cell r="B5818" t="n">
            <v>20</v>
          </cell>
          <cell r="C5818" t="str">
            <v xml:space="preserve">NITRATO DE MICONAZOL 20 MGG CREME VAG. BISN. X 80 G + 14 APLICADOR</v>
          </cell>
          <cell r="D5818" t="str">
            <v xml:space="preserve">NITRATO DE MICONAZOL 20 MGG CREME VAG. BISN. X 80 G + 14 APLICADOR</v>
          </cell>
          <cell r="E5818" t="str">
            <v>MEDLEY</v>
          </cell>
          <cell r="F5818" t="n">
            <v>1</v>
          </cell>
          <cell r="G5818" t="str">
            <v>UN</v>
          </cell>
          <cell r="H5818" t="str">
            <v>NÃO</v>
          </cell>
          <cell r="I5818" t="n">
            <v>18.325360515500595</v>
          </cell>
        </row>
        <row r="5819">
          <cell r="A5819" t="n">
            <v>90267842</v>
          </cell>
          <cell r="B5819" t="n">
            <v>20</v>
          </cell>
          <cell r="C5819" t="str">
            <v xml:space="preserve">NITRAZEPAM  5 MG CX. 20 CP.</v>
          </cell>
          <cell r="D5819" t="str">
            <v xml:space="preserve">SONEBON 5 MG CX. 20 CP.</v>
          </cell>
          <cell r="E5819" t="str">
            <v xml:space="preserve">SIGMA PHARMA</v>
          </cell>
          <cell r="F5819" t="n">
            <v>1</v>
          </cell>
          <cell r="G5819" t="str">
            <v>COM</v>
          </cell>
          <cell r="H5819" t="str">
            <v>NÃO</v>
          </cell>
          <cell r="I5819" t="n">
            <v>0.4610307788347206</v>
          </cell>
        </row>
        <row r="5820">
          <cell r="A5820" t="n">
            <v>92454593</v>
          </cell>
          <cell r="B5820" t="n">
            <v>20</v>
          </cell>
          <cell r="C5820" t="str">
            <v xml:space="preserve">NITRENDIPINO - 20MG</v>
          </cell>
          <cell r="D5820" t="str">
            <v xml:space="preserve">NITRENDIPINO - 20MG</v>
          </cell>
          <cell r="E5820" t="str">
            <v>BIOSINTETICA</v>
          </cell>
          <cell r="F5820" t="n">
            <v>1</v>
          </cell>
          <cell r="G5820" t="str">
            <v>COM</v>
          </cell>
          <cell r="H5820" t="str">
            <v>NÃO</v>
          </cell>
          <cell r="I5820" t="n">
            <v>1.3635438999627238</v>
          </cell>
        </row>
        <row r="5821">
          <cell r="A5821" t="n">
            <v>92415563</v>
          </cell>
          <cell r="B5821" t="n">
            <v>20</v>
          </cell>
          <cell r="C5821" t="str">
            <v xml:space="preserve">NITRENDIPINO 10 MG CX. 30 CP. REV.</v>
          </cell>
          <cell r="D5821" t="str">
            <v xml:space="preserve">NITRENCORD 10 MG CX. 30 CP. REV.</v>
          </cell>
          <cell r="E5821" t="str">
            <v>BIOSINTETICA</v>
          </cell>
          <cell r="F5821" t="n">
            <v>1</v>
          </cell>
          <cell r="G5821" t="str">
            <v>CAP</v>
          </cell>
          <cell r="H5821" t="str">
            <v>NÃO</v>
          </cell>
          <cell r="I5821" t="n">
            <v>1.1161629508630035</v>
          </cell>
        </row>
        <row r="5822">
          <cell r="A5822" t="n">
            <v>90209010</v>
          </cell>
          <cell r="B5822" t="n">
            <v>20</v>
          </cell>
          <cell r="C5822" t="str">
            <v xml:space="preserve">NITROFURAL - 30GRA POMADA</v>
          </cell>
          <cell r="D5822" t="str">
            <v xml:space="preserve">FURACIN - 30GRA</v>
          </cell>
          <cell r="E5822" t="str">
            <v xml:space="preserve">SCHERING PLOUGHMANTECORP</v>
          </cell>
          <cell r="F5822" t="n">
            <v>30</v>
          </cell>
          <cell r="G5822" t="str">
            <v>G</v>
          </cell>
          <cell r="H5822" t="str">
            <v>SIM</v>
          </cell>
          <cell r="I5822" t="n">
            <v>0.37233506347748563</v>
          </cell>
        </row>
        <row r="5823">
          <cell r="A5823" t="n">
            <v>90209028</v>
          </cell>
          <cell r="B5823" t="n">
            <v>20</v>
          </cell>
          <cell r="C5823" t="str">
            <v xml:space="preserve">NITROFURAL - 30ML SOL.</v>
          </cell>
          <cell r="D5823" t="str">
            <v xml:space="preserve">FURACIN - 30ML</v>
          </cell>
          <cell r="E5823" t="str">
            <v xml:space="preserve">SCHERING PLOUGHMANTECORP</v>
          </cell>
          <cell r="F5823" t="n">
            <v>30</v>
          </cell>
          <cell r="G5823" t="str">
            <v>ML</v>
          </cell>
          <cell r="H5823" t="str">
            <v>SIM</v>
          </cell>
          <cell r="I5823" t="n">
            <v>0.25901569633216387</v>
          </cell>
        </row>
        <row r="5824">
          <cell r="A5824" t="n">
            <v>91357012</v>
          </cell>
          <cell r="B5824" t="n">
            <v>20</v>
          </cell>
          <cell r="C5824" t="str">
            <v xml:space="preserve">NITROGLICERINA - 10MG TTS C SISTEMA</v>
          </cell>
          <cell r="D5824" t="str">
            <v xml:space="preserve">NITRODERM  - 10MG TTS</v>
          </cell>
          <cell r="E5824" t="str">
            <v>NOVARTIS</v>
          </cell>
          <cell r="F5824" t="n">
            <v>1</v>
          </cell>
          <cell r="G5824" t="str">
            <v>UN</v>
          </cell>
          <cell r="H5824" t="str">
            <v>NÃO</v>
          </cell>
          <cell r="I5824" t="n">
            <v>10.286079960673653</v>
          </cell>
        </row>
        <row r="5825">
          <cell r="A5825" t="n">
            <v>92386547</v>
          </cell>
          <cell r="B5825" t="n">
            <v>20</v>
          </cell>
          <cell r="C5825" t="str">
            <v xml:space="preserve">NIZATIDINA 150 MG CX. 20 CAP.</v>
          </cell>
          <cell r="D5825" t="str">
            <v xml:space="preserve">AXID 150 MG CX. 20 CAP.</v>
          </cell>
          <cell r="E5825" t="str">
            <v>FARMOQUIMICA</v>
          </cell>
          <cell r="F5825" t="n">
            <v>1</v>
          </cell>
          <cell r="G5825" t="str">
            <v>CAP</v>
          </cell>
          <cell r="H5825" t="str">
            <v>NÃO</v>
          </cell>
          <cell r="I5825" t="n">
            <v>2.9786398129546114</v>
          </cell>
        </row>
        <row r="5826">
          <cell r="A5826" t="n">
            <v>91136016</v>
          </cell>
          <cell r="B5826" t="n">
            <v>20</v>
          </cell>
          <cell r="C5826" t="str">
            <v xml:space="preserve">NORETISTERONA+ETINILESTRADIOL 2 MG + 0,01 MG CX. 30 CP.</v>
          </cell>
          <cell r="D5826" t="str">
            <v xml:space="preserve">PRIMOSISTON 2 MG + 0,01 MG CX. 30 CP.</v>
          </cell>
          <cell r="E5826" t="str">
            <v>BAYER</v>
          </cell>
          <cell r="F5826" t="n">
            <v>1</v>
          </cell>
          <cell r="G5826" t="str">
            <v>COM</v>
          </cell>
          <cell r="H5826" t="str">
            <v>NÃO</v>
          </cell>
          <cell r="I5826" t="n">
            <v>0.28272273774777323</v>
          </cell>
        </row>
        <row r="5827">
          <cell r="A5827" t="n">
            <v>90303830</v>
          </cell>
          <cell r="B5827" t="n">
            <v>20</v>
          </cell>
          <cell r="C5827" t="str">
            <v>NORFLOXACINO</v>
          </cell>
          <cell r="D5827" t="str">
            <v xml:space="preserve">NORFLOXACINO 400 MG CX. 14 CP. REV.</v>
          </cell>
          <cell r="E5827" t="str">
            <v>SANDOZ</v>
          </cell>
          <cell r="F5827" t="n">
            <v>1</v>
          </cell>
          <cell r="G5827" t="str">
            <v>COM</v>
          </cell>
          <cell r="H5827" t="str">
            <v>NÃO</v>
          </cell>
          <cell r="I5827" t="n">
            <v>2.5544300809994187</v>
          </cell>
        </row>
        <row r="5828">
          <cell r="A5828" t="n">
            <v>90171365</v>
          </cell>
          <cell r="B5828" t="n">
            <v>20</v>
          </cell>
          <cell r="C5828" t="str">
            <v>NORFLOXACINO</v>
          </cell>
          <cell r="D5828" t="str">
            <v xml:space="preserve">NORFLOXACINO 400  MG  CX.  14  CP.  REV.</v>
          </cell>
          <cell r="E5828" t="str">
            <v xml:space="preserve">TEUTO BRAS.</v>
          </cell>
          <cell r="F5828" t="n">
            <v>1</v>
          </cell>
          <cell r="G5828" t="str">
            <v>COM</v>
          </cell>
          <cell r="H5828" t="str">
            <v>NÃO</v>
          </cell>
          <cell r="I5828" t="n">
            <v>1.6775281240666282</v>
          </cell>
        </row>
        <row r="5829">
          <cell r="A5829" t="n">
            <v>92464033</v>
          </cell>
          <cell r="B5829" t="n">
            <v>20</v>
          </cell>
          <cell r="C5829" t="str">
            <v xml:space="preserve">NORFLOXACINO - 400MG</v>
          </cell>
          <cell r="D5829" t="str">
            <v xml:space="preserve">NORFLOXACINO - 400MG</v>
          </cell>
          <cell r="E5829" t="str">
            <v>BRAINFARMA</v>
          </cell>
          <cell r="F5829" t="n">
            <v>1</v>
          </cell>
          <cell r="G5829" t="str">
            <v>COM</v>
          </cell>
          <cell r="H5829" t="str">
            <v>NÃO</v>
          </cell>
          <cell r="I5829" t="n">
            <v>2.4502767262958489</v>
          </cell>
        </row>
        <row r="5830">
          <cell r="A5830" t="n">
            <v>92458211</v>
          </cell>
          <cell r="B5830" t="n">
            <v>20</v>
          </cell>
          <cell r="C5830" t="str">
            <v xml:space="preserve">NORFLOXACINO - 400MG</v>
          </cell>
          <cell r="D5830" t="str">
            <v xml:space="preserve">NORFLOXACINO - 400MG</v>
          </cell>
          <cell r="E5830" t="str">
            <v>MEDLEY</v>
          </cell>
          <cell r="F5830" t="n">
            <v>1</v>
          </cell>
          <cell r="G5830" t="str">
            <v>COM</v>
          </cell>
          <cell r="H5830" t="str">
            <v>NÃO</v>
          </cell>
          <cell r="I5830" t="n">
            <v>3.0298989714204319</v>
          </cell>
        </row>
        <row r="5831">
          <cell r="A5831" t="n">
            <v>92458190</v>
          </cell>
          <cell r="B5831" t="n">
            <v>20</v>
          </cell>
          <cell r="C5831" t="str">
            <v xml:space="preserve">NORFLOXACINO - 400MG</v>
          </cell>
          <cell r="D5831" t="str">
            <v xml:space="preserve">NORFLOXACINO - 400MG</v>
          </cell>
          <cell r="E5831" t="str">
            <v>MEDLEY</v>
          </cell>
          <cell r="F5831" t="n">
            <v>1</v>
          </cell>
          <cell r="G5831" t="str">
            <v>COM</v>
          </cell>
          <cell r="H5831" t="str">
            <v>NÃO</v>
          </cell>
          <cell r="I5831" t="n">
            <v>2.519600197286465</v>
          </cell>
        </row>
        <row r="5832">
          <cell r="A5832" t="n">
            <v>92433979</v>
          </cell>
          <cell r="B5832" t="n">
            <v>20</v>
          </cell>
          <cell r="C5832" t="str">
            <v xml:space="preserve">NORFLOXACINO - 400MG</v>
          </cell>
          <cell r="D5832" t="str">
            <v xml:space="preserve">NORFLOXACINO - 400MG</v>
          </cell>
          <cell r="E5832" t="str">
            <v>BIOSINTETICA</v>
          </cell>
          <cell r="F5832" t="n">
            <v>1</v>
          </cell>
          <cell r="G5832" t="str">
            <v>COM</v>
          </cell>
          <cell r="H5832" t="str">
            <v>NÃO</v>
          </cell>
          <cell r="I5832" t="n">
            <v>2.2803976469111671</v>
          </cell>
        </row>
        <row r="5833">
          <cell r="A5833" t="n">
            <v>92381480</v>
          </cell>
          <cell r="B5833" t="n">
            <v>20</v>
          </cell>
          <cell r="C5833" t="str">
            <v xml:space="preserve">NORFLOXACINO - 400MG</v>
          </cell>
          <cell r="D5833" t="str">
            <v xml:space="preserve">FLOXINOL - 400MG</v>
          </cell>
          <cell r="E5833" t="str">
            <v>MILLET-ROUX</v>
          </cell>
          <cell r="F5833" t="n">
            <v>1</v>
          </cell>
          <cell r="G5833" t="str">
            <v>COM</v>
          </cell>
          <cell r="H5833" t="str">
            <v>NÃO</v>
          </cell>
          <cell r="I5833" t="n">
            <v>2.4498144639161685</v>
          </cell>
        </row>
        <row r="5834">
          <cell r="A5834" t="n">
            <v>92252540</v>
          </cell>
          <cell r="B5834" t="n">
            <v>20</v>
          </cell>
          <cell r="C5834" t="str">
            <v xml:space="preserve">NORFLOXACINO - 400MG</v>
          </cell>
          <cell r="D5834" t="str">
            <v xml:space="preserve">FLOXACIN - 400MG</v>
          </cell>
          <cell r="E5834" t="str">
            <v xml:space="preserve">MERCK SHARP &amp; DOHME</v>
          </cell>
          <cell r="F5834" t="n">
            <v>1</v>
          </cell>
          <cell r="G5834" t="str">
            <v>COM</v>
          </cell>
          <cell r="H5834" t="str">
            <v>NÃO</v>
          </cell>
          <cell r="I5834" t="n">
            <v>2.5196085467934966</v>
          </cell>
        </row>
        <row r="5835">
          <cell r="A5835" t="n">
            <v>92434053</v>
          </cell>
          <cell r="B5835" t="n">
            <v>20</v>
          </cell>
          <cell r="C5835" t="str">
            <v xml:space="preserve">NORFLOXACINO - 400MG</v>
          </cell>
          <cell r="D5835" t="str">
            <v xml:space="preserve">UROSEPTAL - 400MG</v>
          </cell>
          <cell r="E5835" t="str">
            <v xml:space="preserve">MERCK BAGO</v>
          </cell>
          <cell r="F5835" t="n">
            <v>1</v>
          </cell>
          <cell r="G5835" t="str">
            <v>COM</v>
          </cell>
          <cell r="H5835" t="str">
            <v>NÃO</v>
          </cell>
          <cell r="I5835" t="n">
            <v>2.9052286911826357</v>
          </cell>
        </row>
        <row r="5836">
          <cell r="A5836" t="n">
            <v>92415822</v>
          </cell>
          <cell r="B5836" t="n">
            <v>20</v>
          </cell>
          <cell r="C5836" t="str">
            <v xml:space="preserve">NORFLOXACINO - 400MG</v>
          </cell>
          <cell r="D5836" t="str">
            <v xml:space="preserve">NORFLOXACINO - 400MG</v>
          </cell>
          <cell r="E5836" t="str">
            <v>BIOSINTETICA</v>
          </cell>
          <cell r="F5836" t="n">
            <v>1</v>
          </cell>
          <cell r="G5836" t="str">
            <v>COM</v>
          </cell>
          <cell r="H5836" t="str">
            <v>NÃO</v>
          </cell>
          <cell r="I5836" t="n">
            <v>2.539273597549216</v>
          </cell>
        </row>
        <row r="5837">
          <cell r="A5837" t="n">
            <v>90124111</v>
          </cell>
          <cell r="B5837" t="n">
            <v>20</v>
          </cell>
          <cell r="C5837" t="str">
            <v xml:space="preserve">NORFLOXACINO 400  MG  CX.  6  CP.</v>
          </cell>
          <cell r="D5837" t="str">
            <v xml:space="preserve">NORFLOXACINO 400  MG  CX.  6  CP.</v>
          </cell>
          <cell r="E5837" t="str">
            <v xml:space="preserve">UNIAO QUIMICA</v>
          </cell>
          <cell r="F5837" t="n">
            <v>1</v>
          </cell>
          <cell r="G5837" t="str">
            <v>COM</v>
          </cell>
          <cell r="H5837" t="str">
            <v>NÃO</v>
          </cell>
          <cell r="I5837" t="n">
            <v>3.0303074848843394</v>
          </cell>
        </row>
        <row r="5838">
          <cell r="A5838" t="n">
            <v>90296451</v>
          </cell>
          <cell r="B5838" t="n">
            <v>20</v>
          </cell>
          <cell r="C5838" t="str">
            <v xml:space="preserve">NORFLOXACINO 400 MG CX. 14 CP. REV.</v>
          </cell>
          <cell r="D5838" t="str">
            <v xml:space="preserve">NORFLOXACINO 400 MG CX. 14 CP. REV.</v>
          </cell>
          <cell r="E5838" t="str">
            <v>MULTILAB</v>
          </cell>
          <cell r="F5838" t="n">
            <v>1</v>
          </cell>
          <cell r="G5838" t="str">
            <v>COM</v>
          </cell>
          <cell r="H5838" t="str">
            <v>NÃO</v>
          </cell>
          <cell r="I5838" t="n">
            <v>1.9290733538127205</v>
          </cell>
        </row>
        <row r="5839">
          <cell r="A5839" t="n">
            <v>92464025</v>
          </cell>
          <cell r="B5839" t="n">
            <v>20</v>
          </cell>
          <cell r="C5839" t="str">
            <v xml:space="preserve">NORFLOXACINO 400 MG CX. 6 CP. REV.</v>
          </cell>
          <cell r="D5839" t="str">
            <v xml:space="preserve">NORFLOXACINO 400 MG CX. 6 CP. REV.</v>
          </cell>
          <cell r="E5839" t="str">
            <v>BRAINFARMA</v>
          </cell>
          <cell r="F5839" t="n">
            <v>1</v>
          </cell>
          <cell r="G5839" t="str">
            <v>COM</v>
          </cell>
          <cell r="H5839" t="str">
            <v>NÃO</v>
          </cell>
          <cell r="I5839" t="n">
            <v>2.2332303518155179</v>
          </cell>
        </row>
        <row r="5840">
          <cell r="A5840" t="n">
            <v>90261275</v>
          </cell>
          <cell r="B5840" t="n">
            <v>20</v>
          </cell>
          <cell r="C5840" t="str">
            <v xml:space="preserve">NP PARA NEONATOLOGIA E PEDIATRIA COM LIP PARTINDO DO VOLUME DE 0 A 100 ML</v>
          </cell>
          <cell r="D5840" t="str">
            <v xml:space="preserve">NP PARA NEONATOLOGIA E PEDIATRIA COM LIP PARTINDO DO VOLUME DE 0 A 100 ML</v>
          </cell>
          <cell r="E5840" t="str">
            <v>CLINUPAR</v>
          </cell>
          <cell r="F5840" t="n">
            <v>1</v>
          </cell>
          <cell r="G5840" t="str">
            <v>UN</v>
          </cell>
          <cell r="H5840" t="str">
            <v>NÃO</v>
          </cell>
          <cell r="I5840" t="n">
            <v>498.85486027780104</v>
          </cell>
        </row>
        <row r="5841">
          <cell r="A5841" t="n">
            <v>90936477</v>
          </cell>
          <cell r="B5841" t="n">
            <v>20</v>
          </cell>
          <cell r="C5841" t="str">
            <v xml:space="preserve">NPT MASTER CENTRAL CLIPIDIO NPCL 1,5L</v>
          </cell>
          <cell r="D5841" t="str">
            <v xml:space="preserve">NPT MASTER CENTRAL CLIPIDIO NPCL 1,5L</v>
          </cell>
          <cell r="E5841" t="str">
            <v>CEQNEP</v>
          </cell>
          <cell r="F5841" t="n">
            <v>1</v>
          </cell>
          <cell r="G5841" t="str">
            <v>FR</v>
          </cell>
          <cell r="H5841" t="str">
            <v>NÃO</v>
          </cell>
          <cell r="I5841" t="n">
            <v>912.67163139585432</v>
          </cell>
        </row>
        <row r="5842">
          <cell r="A5842" t="n">
            <v>96006374</v>
          </cell>
          <cell r="B5842" t="n">
            <v>20</v>
          </cell>
          <cell r="C5842" t="str">
            <v xml:space="preserve">NPT PANCREATITE NPPA 1,0L</v>
          </cell>
          <cell r="D5842" t="str">
            <v xml:space="preserve">NPT PANCREATITE NPPA 1,0L</v>
          </cell>
          <cell r="E5842" t="str">
            <v>CEQNEP</v>
          </cell>
          <cell r="F5842" t="n">
            <v>1</v>
          </cell>
          <cell r="G5842" t="str">
            <v>UN</v>
          </cell>
          <cell r="H5842" t="str">
            <v>NÃO</v>
          </cell>
          <cell r="I5842" t="n">
            <v>327.40167082947261</v>
          </cell>
        </row>
        <row r="5843">
          <cell r="A5843" t="n">
            <v>96006605</v>
          </cell>
          <cell r="B5843" t="n">
            <v>20</v>
          </cell>
          <cell r="C5843" t="str">
            <v xml:space="preserve">NUTRIÇÃO PARENTERAL NPRL 1,0L NEFROPATICA C/ LIPÍDIOS</v>
          </cell>
          <cell r="D5843" t="str">
            <v xml:space="preserve">NUTRIÇÃO PARENTERAL NPRL 1,0L NEFROPATICA C/ LIPÍDIOS</v>
          </cell>
          <cell r="E5843" t="str">
            <v>CEQNEP</v>
          </cell>
          <cell r="F5843" t="n">
            <v>1</v>
          </cell>
          <cell r="G5843" t="str">
            <v>UN</v>
          </cell>
          <cell r="H5843" t="str">
            <v>Não</v>
          </cell>
          <cell r="I5843" t="n">
            <v>226.76332234251151</v>
          </cell>
        </row>
        <row r="5844">
          <cell r="A5844" t="n">
            <v>96006591</v>
          </cell>
          <cell r="B5844" t="n">
            <v>20</v>
          </cell>
          <cell r="C5844" t="str">
            <v xml:space="preserve">NUTRIÇÃO PARENTERAL NPRL 1,5L NEFROPATICA C/ LIPÍDIOS</v>
          </cell>
          <cell r="D5844" t="str">
            <v xml:space="preserve">NUTRIÇÃO PARENTERAL NPRL 1,5L NEFROPATICA C/ LIPÍDIOS</v>
          </cell>
          <cell r="E5844" t="str">
            <v>CEQNEP</v>
          </cell>
          <cell r="F5844" t="n">
            <v>1</v>
          </cell>
          <cell r="G5844" t="str">
            <v>UN</v>
          </cell>
          <cell r="H5844" t="str">
            <v>Não</v>
          </cell>
          <cell r="I5844" t="n">
            <v>340.14498351376727</v>
          </cell>
        </row>
        <row r="5845">
          <cell r="A5845" t="n">
            <v>96006583</v>
          </cell>
          <cell r="B5845" t="n">
            <v>20</v>
          </cell>
          <cell r="C5845" t="str">
            <v xml:space="preserve">NUTRIÇÃO PARENTERAL NPRL 2,0L NEFROPATICA C/ LIPÍDIOS</v>
          </cell>
          <cell r="D5845" t="str">
            <v xml:space="preserve">NUTRIÇÃO PARENTERAL NPRL 2,0L NEFROPATICA C/ LIPÍDIOS</v>
          </cell>
          <cell r="E5845" t="str">
            <v>CEQNEP</v>
          </cell>
          <cell r="F5845" t="n">
            <v>1</v>
          </cell>
          <cell r="G5845" t="str">
            <v>UN</v>
          </cell>
          <cell r="H5845" t="str">
            <v>Não</v>
          </cell>
          <cell r="I5845" t="n">
            <v>453.52664468502303</v>
          </cell>
        </row>
        <row r="5846">
          <cell r="A5846" t="n">
            <v>96006575</v>
          </cell>
          <cell r="B5846" t="n">
            <v>20</v>
          </cell>
          <cell r="C5846" t="str">
            <v xml:space="preserve">NUTRIÇÃO PARENTERAL NPRL 2,5L NEFROPATICA C/ LIPÍDIOS</v>
          </cell>
          <cell r="D5846" t="str">
            <v xml:space="preserve">NUTRIÇÃO PARENTERAL NPRL 2,5L NEFROPATICA C/ LIPÍDIOS</v>
          </cell>
          <cell r="E5846" t="str">
            <v>CEQNEP</v>
          </cell>
          <cell r="F5846" t="n">
            <v>1</v>
          </cell>
          <cell r="G5846" t="str">
            <v>UN</v>
          </cell>
          <cell r="H5846" t="str">
            <v>Não</v>
          </cell>
          <cell r="I5846" t="n">
            <v>566.84718366696814</v>
          </cell>
        </row>
        <row r="5847">
          <cell r="A5847" t="n">
            <v>96006613</v>
          </cell>
          <cell r="B5847" t="n">
            <v>20</v>
          </cell>
          <cell r="C5847" t="str">
            <v xml:space="preserve">NUTRIÇÃO PARENTERAL NPRL 500L NEFROPATICA C/ LIPÍDIOS</v>
          </cell>
          <cell r="D5847" t="str">
            <v xml:space="preserve">NUTRIÇÃO PARENTERAL NPRL 500L NEFROPATICA C/ LIPÍDIOS</v>
          </cell>
          <cell r="E5847" t="str">
            <v>CEQNEP</v>
          </cell>
          <cell r="F5847" t="n">
            <v>1</v>
          </cell>
          <cell r="G5847" t="str">
            <v>UN</v>
          </cell>
          <cell r="H5847" t="str">
            <v>Não</v>
          </cell>
          <cell r="I5847" t="n">
            <v>113.38166117125576</v>
          </cell>
        </row>
        <row r="5848">
          <cell r="A5848" t="n">
            <v>96006471</v>
          </cell>
          <cell r="B5848" t="n">
            <v>20</v>
          </cell>
          <cell r="C5848" t="str">
            <v xml:space="preserve">NUTRIFLEX LIPID PLUS - EMU INJ IV CX 5 BOLS PLAS CAMARA TRIPLA X 1250 ML</v>
          </cell>
          <cell r="D5848" t="str">
            <v xml:space="preserve">NUTRIFLEX LIPID PLUS - EMU INJ IV CX 5 BOLS PLAS CAMARA TRIPLA X 1250 ML</v>
          </cell>
          <cell r="E5848" t="str">
            <v xml:space="preserve">LABORATÓRIOS B. BRAUN SA</v>
          </cell>
          <cell r="F5848" t="n">
            <v>1</v>
          </cell>
          <cell r="G5848" t="str">
            <v>UN</v>
          </cell>
          <cell r="H5848" t="str">
            <v>NÃO</v>
          </cell>
          <cell r="I5848" t="n">
            <v>264.00274964629676</v>
          </cell>
        </row>
        <row r="5849">
          <cell r="A5849" t="n">
            <v>92413412</v>
          </cell>
          <cell r="B5849" t="n">
            <v>20</v>
          </cell>
          <cell r="C5849" t="str">
            <v xml:space="preserve">OCITOCINA 5 UIML  SOL. INJ. CX. 50 AMP X 1 ML</v>
          </cell>
          <cell r="D5849" t="str">
            <v xml:space="preserve">NAOX 5 UIML  SOL. INJ. CX. 50 AMP X 1 ML</v>
          </cell>
          <cell r="E5849" t="str">
            <v>EUROFARMA</v>
          </cell>
          <cell r="F5849" t="n">
            <v>1</v>
          </cell>
          <cell r="G5849" t="str">
            <v>AMP</v>
          </cell>
          <cell r="H5849" t="str">
            <v>NÃO</v>
          </cell>
          <cell r="I5849" t="n">
            <v>1.1817591145154975</v>
          </cell>
        </row>
        <row r="5850">
          <cell r="A5850" t="n">
            <v>90223373</v>
          </cell>
          <cell r="B5850" t="n">
            <v>20</v>
          </cell>
          <cell r="C5850" t="str">
            <v xml:space="preserve">OFLOXACINO - 400MG</v>
          </cell>
          <cell r="D5850" t="str">
            <v xml:space="preserve">FLOGIRAX - 400MG</v>
          </cell>
          <cell r="E5850" t="str">
            <v xml:space="preserve">ASPEN PHARMA</v>
          </cell>
          <cell r="F5850" t="n">
            <v>1</v>
          </cell>
          <cell r="G5850" t="str">
            <v>COM</v>
          </cell>
          <cell r="H5850" t="str">
            <v>NÃO</v>
          </cell>
          <cell r="I5850" t="n">
            <v>12.118197253349217</v>
          </cell>
        </row>
        <row r="5851">
          <cell r="A5851" t="n">
            <v>92417043</v>
          </cell>
          <cell r="B5851" t="n">
            <v>20</v>
          </cell>
          <cell r="C5851" t="str">
            <v xml:space="preserve">OFLOXACINO 0,3% SOL. OFT. FR. GTS. X 5 ML</v>
          </cell>
          <cell r="D5851" t="str">
            <v xml:space="preserve">OFLOX 0,3% SOL. OFT. FR. GTS. X 5 ML</v>
          </cell>
          <cell r="E5851" t="str">
            <v>ALLERGAN</v>
          </cell>
          <cell r="F5851" t="n">
            <v>100</v>
          </cell>
          <cell r="G5851" t="str">
            <v>GTS</v>
          </cell>
          <cell r="H5851" t="str">
            <v>SIM</v>
          </cell>
          <cell r="I5851" t="n">
            <v>0.30688099894846044</v>
          </cell>
        </row>
        <row r="5852">
          <cell r="A5852" t="n">
            <v>92420397</v>
          </cell>
          <cell r="B5852" t="n">
            <v>20</v>
          </cell>
          <cell r="C5852" t="str">
            <v xml:space="preserve">OLEO DE FIGADO DE CACAU + ACIDO BORICO + OXIDO DE ZINCO - 45GRA POMADA</v>
          </cell>
          <cell r="D5852" t="str">
            <v xml:space="preserve">POMADERME - 45GRA POMADA</v>
          </cell>
          <cell r="E5852" t="str">
            <v>LEGRAND</v>
          </cell>
          <cell r="F5852" t="n">
            <v>45</v>
          </cell>
          <cell r="G5852" t="str">
            <v>G</v>
          </cell>
          <cell r="H5852" t="str">
            <v>SIM</v>
          </cell>
          <cell r="I5852" t="n">
            <v>0.31407877742514984</v>
          </cell>
        </row>
        <row r="5853">
          <cell r="A5853" t="n">
            <v>90288920</v>
          </cell>
          <cell r="B5853" t="n">
            <v>20</v>
          </cell>
          <cell r="C5853" t="str">
            <v xml:space="preserve">ÓLEO DE GIRASSOL+RETINOL+TOCOFEROL+LECITINA DE SOJA</v>
          </cell>
          <cell r="D5853" t="str">
            <v xml:space="preserve">CARE INNOVATION ALMOTOLIA X 100 ML</v>
          </cell>
          <cell r="E5853" t="str">
            <v>BIOINNOVATION</v>
          </cell>
          <cell r="F5853" t="n">
            <v>100</v>
          </cell>
          <cell r="G5853" t="str">
            <v>ML</v>
          </cell>
          <cell r="H5853" t="str">
            <v>SIM</v>
          </cell>
          <cell r="I5853" t="n">
            <v>0.50252604388023969</v>
          </cell>
        </row>
        <row r="5854">
          <cell r="A5854" t="n">
            <v>90274130</v>
          </cell>
          <cell r="B5854" t="n">
            <v>20</v>
          </cell>
          <cell r="C5854" t="str">
            <v xml:space="preserve">ÓLEO DE PEIXE EMUL. INJ. FR. VD. X 100 ML</v>
          </cell>
          <cell r="D5854" t="str">
            <v xml:space="preserve">OMEGAVEN EMUL. INJ. FR. VD. X 100 ML</v>
          </cell>
          <cell r="E5854" t="str">
            <v xml:space="preserve">FRESENIUS KABI AG - ALEMANHA</v>
          </cell>
          <cell r="F5854" t="n">
            <v>100</v>
          </cell>
          <cell r="G5854" t="str">
            <v>ML</v>
          </cell>
          <cell r="H5854" t="str">
            <v>SIM</v>
          </cell>
          <cell r="I5854" t="n">
            <v>2.2948662559451805</v>
          </cell>
        </row>
        <row r="5855">
          <cell r="A5855" t="n">
            <v>90269616</v>
          </cell>
          <cell r="B5855" t="n">
            <v>20</v>
          </cell>
          <cell r="C5855" t="str">
            <v xml:space="preserve">ÓLEO MINERAL+ÁGAR-ÁGAR+PICOSSULFATO DE SÓDIO</v>
          </cell>
          <cell r="D5855" t="str">
            <v xml:space="preserve">AGAROL EMUL. ORAL FR. PLÁST. X 240 ML (SABOR MORANGO)</v>
          </cell>
          <cell r="E5855" t="str">
            <v xml:space="preserve">JOHNSON &amp; JOHNSON</v>
          </cell>
          <cell r="F5855" t="n">
            <v>240</v>
          </cell>
          <cell r="G5855" t="str">
            <v>ML</v>
          </cell>
          <cell r="H5855" t="str">
            <v>SIM</v>
          </cell>
          <cell r="I5855" t="n">
            <v>0.061972923722405253</v>
          </cell>
        </row>
        <row r="5856">
          <cell r="A5856" t="n">
            <v>90269608</v>
          </cell>
          <cell r="B5856" t="n">
            <v>20</v>
          </cell>
          <cell r="C5856" t="str">
            <v xml:space="preserve">ÓLEO MINERAL+ÁGAR-ÁGAR+PICOSSULFATO DE SÓDIO</v>
          </cell>
          <cell r="D5856" t="str">
            <v xml:space="preserve">AGAROL EMUL.ORAL FR. PLÁST. X 240 ML (SABOR BAUNILHA)</v>
          </cell>
          <cell r="E5856" t="str">
            <v xml:space="preserve">JOHNSON &amp; JOHNSON</v>
          </cell>
          <cell r="F5856" t="n">
            <v>240</v>
          </cell>
          <cell r="G5856" t="str">
            <v>ML</v>
          </cell>
          <cell r="H5856" t="str">
            <v>SIM</v>
          </cell>
          <cell r="I5856" t="n">
            <v>0.062815755485029962</v>
          </cell>
        </row>
        <row r="5857">
          <cell r="A5857" t="n">
            <v>92457614</v>
          </cell>
          <cell r="B5857" t="n">
            <v>20</v>
          </cell>
          <cell r="C5857" t="str">
            <v xml:space="preserve">OLMESARTANA MEDOXOMILA - 40MG</v>
          </cell>
          <cell r="D5857" t="str">
            <v xml:space="preserve">OLMETEC - 40MG</v>
          </cell>
          <cell r="E5857" t="str">
            <v xml:space="preserve">PHARMACIA PFIZER</v>
          </cell>
          <cell r="F5857" t="n">
            <v>1</v>
          </cell>
          <cell r="G5857" t="str">
            <v>COM</v>
          </cell>
          <cell r="H5857" t="str">
            <v>NÃO</v>
          </cell>
          <cell r="I5857" t="n">
            <v>4.2083529093681538</v>
          </cell>
        </row>
        <row r="5858">
          <cell r="A5858" t="n">
            <v>90282078</v>
          </cell>
          <cell r="B5858" t="n">
            <v>20</v>
          </cell>
          <cell r="C5858" t="str">
            <v xml:space="preserve">OLMESARTANA+BESILATO DE ANLODIPINO 40 MG + 10 MG CX. 30 CP. REV.</v>
          </cell>
          <cell r="D5858" t="str">
            <v xml:space="preserve">BENICARANLO 40 MG + 10 MG</v>
          </cell>
          <cell r="E5858" t="str">
            <v xml:space="preserve">DAIICHI SANKYO</v>
          </cell>
          <cell r="F5858" t="n">
            <v>1</v>
          </cell>
          <cell r="G5858" t="str">
            <v>COM</v>
          </cell>
          <cell r="H5858" t="str">
            <v>NÃO</v>
          </cell>
          <cell r="I5858" t="n">
            <v>1.9628155662026188</v>
          </cell>
        </row>
        <row r="5859">
          <cell r="A5859" t="n">
            <v>90169425</v>
          </cell>
          <cell r="B5859" t="n">
            <v>20</v>
          </cell>
          <cell r="C5859" t="str">
            <v>OLMESARTANA+HIDROCLOROTIAZIDA</v>
          </cell>
          <cell r="D5859" t="str">
            <v xml:space="preserve">OLMETEC HCT 40 MG + 25 MG CX 30 CP. REV.</v>
          </cell>
          <cell r="E5859" t="str">
            <v xml:space="preserve">PHARMACIA PFIZER</v>
          </cell>
          <cell r="F5859" t="n">
            <v>1</v>
          </cell>
          <cell r="G5859" t="str">
            <v>COM</v>
          </cell>
          <cell r="H5859" t="str">
            <v>NÃO</v>
          </cell>
          <cell r="I5859" t="n">
            <v>4.0218331128310627</v>
          </cell>
        </row>
        <row r="5860">
          <cell r="A5860" t="n">
            <v>92417353</v>
          </cell>
          <cell r="B5860" t="n">
            <v>20</v>
          </cell>
          <cell r="C5860" t="str">
            <v xml:space="preserve">OMEPRAZOL - 10MG</v>
          </cell>
          <cell r="D5860" t="str">
            <v xml:space="preserve">OMEPRAZOL - 10MG</v>
          </cell>
          <cell r="E5860" t="str">
            <v>MEDLEY</v>
          </cell>
          <cell r="F5860" t="n">
            <v>1</v>
          </cell>
          <cell r="G5860" t="str">
            <v>COM</v>
          </cell>
          <cell r="H5860" t="str">
            <v>NÃO</v>
          </cell>
          <cell r="I5860" t="n">
            <v>1.8236835108898413</v>
          </cell>
        </row>
        <row r="5861">
          <cell r="A5861" t="n">
            <v>92419100</v>
          </cell>
          <cell r="B5861" t="n">
            <v>20</v>
          </cell>
          <cell r="C5861" t="str">
            <v xml:space="preserve">OMEPRAZOL - 20MG</v>
          </cell>
          <cell r="D5861" t="str">
            <v xml:space="preserve">PEPRAZOL - 20MG</v>
          </cell>
          <cell r="E5861" t="str">
            <v>LIBBS</v>
          </cell>
          <cell r="F5861" t="n">
            <v>1</v>
          </cell>
          <cell r="G5861" t="str">
            <v>CAP</v>
          </cell>
          <cell r="H5861" t="str">
            <v>NÃO</v>
          </cell>
          <cell r="I5861" t="n">
            <v>2.5283341582724566</v>
          </cell>
        </row>
        <row r="5862">
          <cell r="A5862" t="n">
            <v>92417302</v>
          </cell>
          <cell r="B5862" t="n">
            <v>20</v>
          </cell>
          <cell r="C5862" t="str">
            <v xml:space="preserve">OMEPRAZOL - 20MG</v>
          </cell>
          <cell r="D5862" t="str">
            <v xml:space="preserve">OMEPRAZOL - 20MG</v>
          </cell>
          <cell r="E5862" t="str">
            <v>LIBBS</v>
          </cell>
          <cell r="F5862" t="n">
            <v>1</v>
          </cell>
          <cell r="G5862" t="str">
            <v>CAP</v>
          </cell>
          <cell r="H5862" t="str">
            <v>NÃO</v>
          </cell>
          <cell r="I5862" t="n">
            <v>2.6141791369402054</v>
          </cell>
        </row>
        <row r="5863">
          <cell r="A5863" t="n">
            <v>90170407</v>
          </cell>
          <cell r="B5863" t="n">
            <v>20</v>
          </cell>
          <cell r="C5863" t="str">
            <v xml:space="preserve">OMEPRAZOL 20 MG CX. 14 CAP.</v>
          </cell>
          <cell r="D5863" t="str">
            <v xml:space="preserve">LOPRAZOL 20 MG CX. 14 CAP.</v>
          </cell>
          <cell r="E5863" t="str">
            <v xml:space="preserve">TEUTO BRAS.</v>
          </cell>
          <cell r="F5863" t="n">
            <v>1</v>
          </cell>
          <cell r="G5863" t="str">
            <v>CAP</v>
          </cell>
          <cell r="H5863" t="str">
            <v>NÃO</v>
          </cell>
          <cell r="I5863" t="n">
            <v>2.669669608113773</v>
          </cell>
        </row>
        <row r="5864">
          <cell r="A5864" t="n">
            <v>90171306</v>
          </cell>
          <cell r="B5864" t="n">
            <v>20</v>
          </cell>
          <cell r="C5864" t="str">
            <v xml:space="preserve">OMEPRAZOL 20 MG CX. 28 CAP.</v>
          </cell>
          <cell r="D5864" t="str">
            <v xml:space="preserve">OMEPRAZOL 20 MG CX. 28 CAP.</v>
          </cell>
          <cell r="E5864" t="str">
            <v xml:space="preserve">TEUTO BRAS.</v>
          </cell>
          <cell r="F5864" t="n">
            <v>1</v>
          </cell>
          <cell r="G5864" t="str">
            <v>CAP</v>
          </cell>
          <cell r="H5864" t="str">
            <v>NÃO</v>
          </cell>
          <cell r="I5864" t="n">
            <v>0.97811799735000005</v>
          </cell>
        </row>
        <row r="5865">
          <cell r="A5865" t="n">
            <v>90225546</v>
          </cell>
          <cell r="B5865" t="n">
            <v>20</v>
          </cell>
          <cell r="C5865" t="str">
            <v xml:space="preserve">OMEPRAZOL 20 MG CX. 30 CAP.</v>
          </cell>
          <cell r="D5865" t="str">
            <v xml:space="preserve">PRATIPRAZOL 20 MG CX. 30 CAP.</v>
          </cell>
          <cell r="E5865" t="str">
            <v xml:space="preserve">PRATI DONADUZZI</v>
          </cell>
          <cell r="F5865" t="n">
            <v>1</v>
          </cell>
          <cell r="G5865" t="str">
            <v>CAP</v>
          </cell>
          <cell r="H5865" t="str">
            <v>NÃO</v>
          </cell>
          <cell r="I5865" t="n">
            <v>0.84623529542713782</v>
          </cell>
        </row>
        <row r="5866">
          <cell r="A5866" t="n">
            <v>90225538</v>
          </cell>
          <cell r="B5866" t="n">
            <v>20</v>
          </cell>
          <cell r="C5866" t="str">
            <v xml:space="preserve">OMEPRAZOL 20 MG CX. 300 CAP.</v>
          </cell>
          <cell r="D5866" t="str">
            <v xml:space="preserve">PRATIPRAZOL 20 MG CX. 300 CAP.</v>
          </cell>
          <cell r="E5866" t="str">
            <v xml:space="preserve">PRATI DONADUZZI</v>
          </cell>
          <cell r="F5866" t="n">
            <v>1</v>
          </cell>
          <cell r="G5866" t="str">
            <v>CAP</v>
          </cell>
          <cell r="H5866" t="str">
            <v>NÃO</v>
          </cell>
          <cell r="I5866" t="n">
            <v>1.2302683350932024</v>
          </cell>
        </row>
        <row r="5867">
          <cell r="A5867" t="n">
            <v>90293142</v>
          </cell>
          <cell r="B5867" t="n">
            <v>20</v>
          </cell>
          <cell r="C5867" t="str">
            <v xml:space="preserve">OMEPRAZOL 20 MG CX. 500 CAP.</v>
          </cell>
          <cell r="D5867" t="str">
            <v xml:space="preserve">GASTROCIMET 20 MG CX. 500 CAP.</v>
          </cell>
          <cell r="E5867" t="str">
            <v>BRASTERAPICA</v>
          </cell>
          <cell r="F5867" t="n">
            <v>1</v>
          </cell>
          <cell r="G5867" t="str">
            <v>CAP</v>
          </cell>
          <cell r="H5867" t="str">
            <v>NÃO</v>
          </cell>
          <cell r="I5867" t="n">
            <v>0.37689453291017977</v>
          </cell>
        </row>
        <row r="5868">
          <cell r="A5868" t="n">
            <v>90294637</v>
          </cell>
          <cell r="B5868" t="n">
            <v>20</v>
          </cell>
          <cell r="C5868" t="str">
            <v xml:space="preserve">OMEPRAZOL 20 MG FR. PLÁST. CX. 14 CAP.</v>
          </cell>
          <cell r="D5868" t="str">
            <v xml:space="preserve">LOZEPREL 20 MG FR. PLÁST. CX. 14 CAP.</v>
          </cell>
          <cell r="E5868" t="str">
            <v>MULTILAB</v>
          </cell>
          <cell r="F5868" t="n">
            <v>1</v>
          </cell>
          <cell r="G5868" t="str">
            <v>CAP</v>
          </cell>
          <cell r="H5868" t="str">
            <v>NÃO</v>
          </cell>
          <cell r="I5868" t="n">
            <v>1.2303245575777784</v>
          </cell>
        </row>
        <row r="5869">
          <cell r="A5869" t="n">
            <v>90294653</v>
          </cell>
          <cell r="B5869" t="n">
            <v>20</v>
          </cell>
          <cell r="C5869" t="str">
            <v xml:space="preserve">OMEPRAZOL 20 MG FR. PLÁST. CX. 56 CAP.</v>
          </cell>
          <cell r="D5869" t="str">
            <v xml:space="preserve">LOZEPREL 20 MG FR. PLÁST. CX. 56 CAP.</v>
          </cell>
          <cell r="E5869" t="str">
            <v>MULTILAB</v>
          </cell>
          <cell r="F5869" t="n">
            <v>1</v>
          </cell>
          <cell r="G5869" t="str">
            <v>CAP</v>
          </cell>
          <cell r="H5869" t="str">
            <v>NÃO</v>
          </cell>
          <cell r="I5869" t="n">
            <v>0.82561253205877216</v>
          </cell>
        </row>
        <row r="5870">
          <cell r="A5870" t="n">
            <v>92433758</v>
          </cell>
          <cell r="B5870" t="n">
            <v>20</v>
          </cell>
          <cell r="C5870" t="str">
            <v xml:space="preserve">OMEPRAZOL 20 MG FR. X 7 CAP</v>
          </cell>
          <cell r="D5870" t="str">
            <v xml:space="preserve">UNIPRAZOL 20 MG FR. X 7 CAP</v>
          </cell>
          <cell r="E5870" t="str">
            <v xml:space="preserve">UNIAO QUIMICA</v>
          </cell>
          <cell r="F5870" t="n">
            <v>1</v>
          </cell>
          <cell r="G5870" t="str">
            <v>CAP</v>
          </cell>
          <cell r="H5870" t="str">
            <v>NÃO</v>
          </cell>
          <cell r="I5870" t="n">
            <v>3.0268523151516771</v>
          </cell>
        </row>
        <row r="5871">
          <cell r="A5871" t="n">
            <v>90134710</v>
          </cell>
          <cell r="B5871" t="n">
            <v>20</v>
          </cell>
          <cell r="C5871" t="str">
            <v>OMEPRAZOL+AMOXICILINA+CLARITROMICINA</v>
          </cell>
          <cell r="D5871" t="str">
            <v xml:space="preserve">ERRADIC UG 20 MG + 500 MG + 500 MG CX. 7 BLISTER X 2 + 2 + 4 CAP. + 3 BLISTER X 7 CAP.</v>
          </cell>
          <cell r="E5871" t="str">
            <v>LIBBS</v>
          </cell>
          <cell r="F5871" t="n">
            <v>1</v>
          </cell>
          <cell r="G5871" t="str">
            <v>CAP</v>
          </cell>
          <cell r="H5871" t="str">
            <v>NÃO</v>
          </cell>
          <cell r="I5871" t="n">
            <v>2.4812223416586838</v>
          </cell>
        </row>
        <row r="5872">
          <cell r="A5872" t="n">
            <v>90939379</v>
          </cell>
          <cell r="B5872" t="n">
            <v>20</v>
          </cell>
          <cell r="C5872" t="str">
            <v xml:space="preserve">ONCOLOGIA  INFECTOLOGIA IN VIVO CINTILOGRAFIA DE MAMA (BILATERAL)</v>
          </cell>
          <cell r="D5872" t="str">
            <v xml:space="preserve">ONCOLOGIA  INFECTOLOGIA IN VIVO CINTILOGRAFIA DE MAMA (BILATERAL)</v>
          </cell>
          <cell r="E5872" t="str">
            <v>SBMN</v>
          </cell>
          <cell r="F5872" t="n">
            <v>1</v>
          </cell>
          <cell r="G5872" t="str">
            <v>UN</v>
          </cell>
          <cell r="H5872" t="str">
            <v>NÃO</v>
          </cell>
          <cell r="I5872" t="n">
            <v>931.25375718228486</v>
          </cell>
        </row>
        <row r="5873">
          <cell r="A5873" t="n">
            <v>92426840</v>
          </cell>
          <cell r="B5873" t="n">
            <v>20</v>
          </cell>
          <cell r="C5873" t="str">
            <v xml:space="preserve">ONDANSETRONA 8 MG (2 MGML)  SOL. INJ.  CX. 5  AMP.  X  4 ML</v>
          </cell>
          <cell r="D5873" t="str">
            <v xml:space="preserve">SETRONAX 8 MG (2 MGML)  SOL. INJ.  CX. 5  AMP.  X  4 ML</v>
          </cell>
          <cell r="E5873" t="str">
            <v xml:space="preserve">ASPEN PHARMA</v>
          </cell>
          <cell r="F5873" t="n">
            <v>1</v>
          </cell>
          <cell r="G5873" t="str">
            <v>AMP</v>
          </cell>
          <cell r="H5873" t="str">
            <v>NÃO</v>
          </cell>
          <cell r="I5873" t="n">
            <v>35.091065272413182</v>
          </cell>
        </row>
        <row r="5874">
          <cell r="A5874" t="n">
            <v>90287398</v>
          </cell>
          <cell r="B5874" t="n">
            <v>20</v>
          </cell>
          <cell r="C5874" t="str">
            <v xml:space="preserve">ONDANSETRONA 8 MG CX. 10 CP.</v>
          </cell>
          <cell r="D5874" t="str">
            <v xml:space="preserve">ANSENTRON 8 MG CX. 10 CP.</v>
          </cell>
          <cell r="E5874" t="str">
            <v>BIOSINTETICA</v>
          </cell>
          <cell r="F5874" t="n">
            <v>1</v>
          </cell>
          <cell r="G5874" t="str">
            <v>COM</v>
          </cell>
          <cell r="H5874" t="str">
            <v>NÃO</v>
          </cell>
          <cell r="I5874" t="n">
            <v>12.719943910175491</v>
          </cell>
        </row>
        <row r="5875">
          <cell r="A5875" t="n">
            <v>92417485</v>
          </cell>
          <cell r="B5875" t="n">
            <v>20</v>
          </cell>
          <cell r="C5875" t="str">
            <v xml:space="preserve">ONDANSETRONA 8 MG CX. 10 CP. REV.</v>
          </cell>
          <cell r="D5875" t="str">
            <v xml:space="preserve">ONTRAX 8 MG CX. 10 CP. REV.</v>
          </cell>
          <cell r="E5875" t="str">
            <v>BLAUSIEGEL</v>
          </cell>
          <cell r="F5875" t="n">
            <v>1</v>
          </cell>
          <cell r="G5875" t="str">
            <v>COM</v>
          </cell>
          <cell r="H5875" t="str">
            <v>NÃO</v>
          </cell>
          <cell r="I5875" t="n">
            <v>5.6847988801473122</v>
          </cell>
        </row>
        <row r="5876">
          <cell r="A5876" t="n">
            <v>90297571</v>
          </cell>
          <cell r="B5876" t="n">
            <v>20</v>
          </cell>
          <cell r="C5876" t="str">
            <v xml:space="preserve">ORFENADRINA+DIPIRONA SÓDICA+CAFEÍNA</v>
          </cell>
          <cell r="D5876" t="str">
            <v xml:space="preserve">PARALEX CX. 100 CP.</v>
          </cell>
          <cell r="E5876" t="str">
            <v>HYPM</v>
          </cell>
          <cell r="F5876" t="n">
            <v>1</v>
          </cell>
          <cell r="G5876" t="str">
            <v>COM</v>
          </cell>
          <cell r="H5876" t="str">
            <v>NÃO</v>
          </cell>
          <cell r="I5876" t="n">
            <v>0.38175658477385965</v>
          </cell>
        </row>
        <row r="5877">
          <cell r="A5877" t="n">
            <v>90170466</v>
          </cell>
          <cell r="B5877" t="n">
            <v>20</v>
          </cell>
          <cell r="C5877" t="str">
            <v xml:space="preserve">ORFENADRINA+DIPIRONA SÓDICA+CAFEÍNA</v>
          </cell>
          <cell r="D5877" t="str">
            <v xml:space="preserve">SEDALEX  CX. 240 CP.</v>
          </cell>
          <cell r="E5877" t="str">
            <v xml:space="preserve">TEUTO BRAS.</v>
          </cell>
          <cell r="F5877" t="n">
            <v>1</v>
          </cell>
          <cell r="G5877" t="str">
            <v>COM</v>
          </cell>
          <cell r="H5877" t="str">
            <v>NÃO</v>
          </cell>
          <cell r="I5877" t="n">
            <v>0.38234142771111046</v>
          </cell>
        </row>
        <row r="5878">
          <cell r="A5878" t="n">
            <v>90303865</v>
          </cell>
          <cell r="B5878" t="n">
            <v>20</v>
          </cell>
          <cell r="C5878" t="str">
            <v>ORFENADRINA+PARACETAMOL+CAFEÍNA</v>
          </cell>
          <cell r="D5878" t="str">
            <v xml:space="preserve">DORFLEX P CX. 12 CP.</v>
          </cell>
          <cell r="E5878" t="str">
            <v>SANOFI-AVENTIS</v>
          </cell>
          <cell r="F5878" t="n">
            <v>1</v>
          </cell>
          <cell r="G5878" t="str">
            <v>COM</v>
          </cell>
          <cell r="H5878" t="str">
            <v>NÃO</v>
          </cell>
          <cell r="I5878" t="n">
            <v>0.91384271046414178</v>
          </cell>
        </row>
        <row r="5879">
          <cell r="A5879" t="n">
            <v>90939581</v>
          </cell>
          <cell r="B5879" t="n">
            <v>20</v>
          </cell>
          <cell r="C5879" t="str">
            <v xml:space="preserve">OUTROS IN VIVO IMUNOCINTILOGRAFIA (ANTICORPOS MONOCLONAIS)</v>
          </cell>
          <cell r="D5879" t="str">
            <v xml:space="preserve">OUTROS IN VIVO IMUNOCINTILOGRAFIA (ANTICORPOS MONOCLONAIS)</v>
          </cell>
          <cell r="E5879" t="str">
            <v>SBMN</v>
          </cell>
          <cell r="F5879" t="n">
            <v>1</v>
          </cell>
          <cell r="G5879" t="str">
            <v>UN</v>
          </cell>
          <cell r="H5879" t="str">
            <v>NÃO</v>
          </cell>
          <cell r="I5879" t="n">
            <v>3489.6134780482707</v>
          </cell>
        </row>
        <row r="5880">
          <cell r="A5880" t="n">
            <v>92389678</v>
          </cell>
          <cell r="B5880" t="n">
            <v>20</v>
          </cell>
          <cell r="C5880" t="str">
            <v xml:space="preserve">OXACILINA - 500MG  3ML</v>
          </cell>
          <cell r="D5880" t="str">
            <v xml:space="preserve">BACTOCILIN - 500MG  3ML</v>
          </cell>
          <cell r="E5880" t="str">
            <v xml:space="preserve">ASPEN PHARMA</v>
          </cell>
          <cell r="F5880" t="n">
            <v>1</v>
          </cell>
          <cell r="G5880" t="str">
            <v>FA</v>
          </cell>
          <cell r="H5880" t="str">
            <v>NÃO</v>
          </cell>
          <cell r="I5880" t="n">
            <v>2.958487478154586</v>
          </cell>
        </row>
        <row r="5881">
          <cell r="A5881" t="n">
            <v>92410030</v>
          </cell>
          <cell r="B5881" t="n">
            <v>20</v>
          </cell>
          <cell r="C5881" t="str">
            <v xml:space="preserve">OXAMNIQUINA XPE - 12ML</v>
          </cell>
          <cell r="D5881" t="str">
            <v xml:space="preserve">MANSIL XPE - 12ML</v>
          </cell>
          <cell r="E5881" t="str">
            <v xml:space="preserve">PHARMACIA PFIZER</v>
          </cell>
          <cell r="F5881" t="n">
            <v>12</v>
          </cell>
          <cell r="G5881" t="str">
            <v>ML</v>
          </cell>
          <cell r="H5881" t="str">
            <v>SIM</v>
          </cell>
          <cell r="I5881" t="n">
            <v>3.030860202152696</v>
          </cell>
        </row>
        <row r="5882">
          <cell r="A5882" t="n">
            <v>90182537</v>
          </cell>
          <cell r="B5882" t="n">
            <v>20</v>
          </cell>
          <cell r="C5882" t="str">
            <v>OXCARBAZEPINA</v>
          </cell>
          <cell r="D5882" t="str">
            <v xml:space="preserve">OXCARBAZEPINA 600 MG CX. 20 CP. REV.</v>
          </cell>
          <cell r="E5882" t="str">
            <v>MEDLEY</v>
          </cell>
          <cell r="F5882" t="n">
            <v>1</v>
          </cell>
          <cell r="G5882" t="str">
            <v>COM</v>
          </cell>
          <cell r="H5882" t="str">
            <v>NÃO</v>
          </cell>
          <cell r="I5882" t="n">
            <v>2.703214687874413</v>
          </cell>
        </row>
        <row r="5883">
          <cell r="A5883" t="n">
            <v>90182510</v>
          </cell>
          <cell r="B5883" t="n">
            <v>20</v>
          </cell>
          <cell r="C5883" t="str">
            <v>OXCARBAZEPINA</v>
          </cell>
          <cell r="D5883" t="str">
            <v xml:space="preserve">OXCARBAZEPINA 300 MG CX. 30 CP. REV.</v>
          </cell>
          <cell r="E5883" t="str">
            <v>MEDLEY</v>
          </cell>
          <cell r="F5883" t="n">
            <v>1</v>
          </cell>
          <cell r="G5883" t="str">
            <v>COM</v>
          </cell>
          <cell r="H5883" t="str">
            <v>NÃO</v>
          </cell>
          <cell r="I5883" t="n">
            <v>1.4082615439824786</v>
          </cell>
        </row>
        <row r="5884">
          <cell r="A5884" t="n">
            <v>92432450</v>
          </cell>
          <cell r="B5884" t="n">
            <v>20</v>
          </cell>
          <cell r="C5884" t="str">
            <v xml:space="preserve">OXCARBAZEPINA - 300MG</v>
          </cell>
          <cell r="D5884" t="str">
            <v xml:space="preserve">TRILEPTAL - 300MG</v>
          </cell>
          <cell r="E5884" t="str">
            <v>NOVARTIS</v>
          </cell>
          <cell r="F5884" t="n">
            <v>1</v>
          </cell>
          <cell r="G5884" t="str">
            <v>COM</v>
          </cell>
          <cell r="H5884" t="str">
            <v>NÃO</v>
          </cell>
          <cell r="I5884" t="n">
            <v>2.1682194979484928</v>
          </cell>
        </row>
        <row r="5885">
          <cell r="A5885" t="n">
            <v>90182529</v>
          </cell>
          <cell r="B5885" t="n">
            <v>20</v>
          </cell>
          <cell r="C5885" t="str">
            <v xml:space="preserve">OXCARBAZEPINA - 300MG</v>
          </cell>
          <cell r="D5885" t="str">
            <v xml:space="preserve">OXCARBAZEPINA - 300MG</v>
          </cell>
          <cell r="E5885" t="str">
            <v>MEDLEY</v>
          </cell>
          <cell r="F5885" t="n">
            <v>1</v>
          </cell>
          <cell r="G5885" t="str">
            <v>COM</v>
          </cell>
          <cell r="H5885" t="str">
            <v>NÃO</v>
          </cell>
          <cell r="I5885" t="n">
            <v>1.4082615439824786</v>
          </cell>
        </row>
        <row r="5886">
          <cell r="A5886" t="n">
            <v>90125754</v>
          </cell>
          <cell r="B5886" t="n">
            <v>20</v>
          </cell>
          <cell r="C5886" t="str">
            <v xml:space="preserve">OXCARBAZEPINA 600 MG CX. 20 CP. REV.</v>
          </cell>
          <cell r="D5886" t="str">
            <v xml:space="preserve">OXCARB 600 MG CX. 20 CP. REV.</v>
          </cell>
          <cell r="E5886" t="str">
            <v xml:space="preserve">UNIAO QUIMICA</v>
          </cell>
          <cell r="F5886" t="n">
            <v>1</v>
          </cell>
          <cell r="G5886" t="str">
            <v>COM</v>
          </cell>
          <cell r="H5886" t="str">
            <v>NÃO</v>
          </cell>
          <cell r="I5886" t="n">
            <v>2.6704264331007459</v>
          </cell>
        </row>
        <row r="5887">
          <cell r="A5887" t="n">
            <v>92459293</v>
          </cell>
          <cell r="B5887" t="n">
            <v>20</v>
          </cell>
          <cell r="C5887" t="str">
            <v xml:space="preserve">OXCARBAZEPINA 600 MG CX. 60 CP. REV</v>
          </cell>
          <cell r="D5887" t="str">
            <v xml:space="preserve">TRILEPTAL 600 MG CX. 60 CP. REV</v>
          </cell>
          <cell r="E5887" t="str">
            <v>NOVARTIS</v>
          </cell>
          <cell r="F5887" t="n">
            <v>1</v>
          </cell>
          <cell r="G5887" t="str">
            <v>COM</v>
          </cell>
          <cell r="H5887" t="str">
            <v>NÃO</v>
          </cell>
          <cell r="I5887" t="n">
            <v>4.4013912881229444</v>
          </cell>
        </row>
        <row r="5888">
          <cell r="A5888" t="n">
            <v>90263642</v>
          </cell>
          <cell r="B5888" t="n">
            <v>20</v>
          </cell>
          <cell r="C5888" t="str">
            <v xml:space="preserve">ÓXIDO DE ZINCO D`AGUA TB. X 80 G</v>
          </cell>
          <cell r="D5888" t="str">
            <v xml:space="preserve">PASTA D`AGUA TB. X 80 G</v>
          </cell>
          <cell r="E5888" t="str">
            <v>MILAN</v>
          </cell>
          <cell r="F5888" t="n">
            <v>80</v>
          </cell>
          <cell r="G5888" t="str">
            <v>G</v>
          </cell>
          <cell r="H5888" t="str">
            <v>SIM</v>
          </cell>
          <cell r="I5888" t="n">
            <v>0.16175983480085437</v>
          </cell>
        </row>
        <row r="5889">
          <cell r="A5889" t="n">
            <v>92430201</v>
          </cell>
          <cell r="B5889" t="n">
            <v>20</v>
          </cell>
          <cell r="C5889" t="str">
            <v xml:space="preserve">OXITETRACICLINA + LIDOCAINA - 100MG  2ML</v>
          </cell>
          <cell r="D5889" t="str">
            <v xml:space="preserve">TERRAMICINA - 100MG  2ML</v>
          </cell>
          <cell r="E5889" t="str">
            <v xml:space="preserve">PHARMACIA PFIZER</v>
          </cell>
          <cell r="F5889" t="n">
            <v>1</v>
          </cell>
          <cell r="G5889" t="str">
            <v>AMP</v>
          </cell>
          <cell r="H5889" t="str">
            <v>NÃO</v>
          </cell>
          <cell r="I5889" t="n">
            <v>5.560760139011701</v>
          </cell>
        </row>
        <row r="5890">
          <cell r="A5890" t="n">
            <v>92431151</v>
          </cell>
          <cell r="B5890" t="n">
            <v>20</v>
          </cell>
          <cell r="C5890" t="str">
            <v xml:space="preserve">OXOMEMAZINA + GUAIFENESINA + BENZOATO DE SODIO + PARACETAMOL 120ML XPE ADU</v>
          </cell>
          <cell r="D5890" t="str">
            <v xml:space="preserve">TIRATOSSE - 120ML</v>
          </cell>
          <cell r="E5890" t="str">
            <v>DM</v>
          </cell>
          <cell r="F5890" t="n">
            <v>120</v>
          </cell>
          <cell r="G5890" t="str">
            <v>ML</v>
          </cell>
          <cell r="H5890" t="str">
            <v>SIM</v>
          </cell>
          <cell r="I5890" t="n">
            <v>0.1323489557461536</v>
          </cell>
        </row>
        <row r="5891">
          <cell r="A5891" t="n">
            <v>92391834</v>
          </cell>
          <cell r="B5891" t="n">
            <v>20</v>
          </cell>
          <cell r="C5891" t="str">
            <v xml:space="preserve">P. INCARNATA + S. ALBA + C. OXYACANTHA L.</v>
          </cell>
          <cell r="D5891" t="str">
            <v>CALMIPLAN</v>
          </cell>
          <cell r="E5891" t="str">
            <v>BUNKER</v>
          </cell>
          <cell r="F5891" t="n">
            <v>1</v>
          </cell>
          <cell r="G5891" t="str">
            <v>DRG</v>
          </cell>
          <cell r="H5891" t="str">
            <v>NÃO</v>
          </cell>
          <cell r="I5891" t="n">
            <v>1.3034269263143716</v>
          </cell>
        </row>
        <row r="5892">
          <cell r="A5892" t="n">
            <v>90287479</v>
          </cell>
          <cell r="B5892" t="n">
            <v>20</v>
          </cell>
          <cell r="C5892" t="str">
            <v xml:space="preserve">PALIPERIDONA 3 MG CX. 28 CP. REV.</v>
          </cell>
          <cell r="D5892" t="str">
            <v xml:space="preserve">INVEGA 3 MG CX. 28 CP. REV.</v>
          </cell>
          <cell r="E5892" t="str">
            <v>JANSSEN-CILAG</v>
          </cell>
          <cell r="F5892" t="n">
            <v>1</v>
          </cell>
          <cell r="G5892" t="str">
            <v>COM</v>
          </cell>
          <cell r="H5892" t="str">
            <v>NÃO</v>
          </cell>
          <cell r="I5892" t="n">
            <v>12.316957544348023</v>
          </cell>
        </row>
        <row r="5893">
          <cell r="A5893" t="n">
            <v>92436137</v>
          </cell>
          <cell r="B5893" t="n">
            <v>20</v>
          </cell>
          <cell r="C5893" t="str">
            <v xml:space="preserve">PALMITATO DE CLORANFENICOL - 1GRA</v>
          </cell>
          <cell r="D5893" t="str">
            <v xml:space="preserve">VIXMICINA - 1GRA</v>
          </cell>
          <cell r="E5893" t="str">
            <v xml:space="preserve">UNIAO QUIMICA</v>
          </cell>
          <cell r="F5893" t="n">
            <v>1</v>
          </cell>
          <cell r="G5893" t="str">
            <v>FA</v>
          </cell>
          <cell r="H5893" t="str">
            <v>NÃO</v>
          </cell>
          <cell r="I5893" t="n">
            <v>5.5988580231742713</v>
          </cell>
        </row>
        <row r="5894">
          <cell r="A5894" t="n">
            <v>90491033</v>
          </cell>
          <cell r="B5894" t="n">
            <v>20</v>
          </cell>
          <cell r="C5894" t="str">
            <v xml:space="preserve">PAMOATO DE IMIPRAMINA - 75MG</v>
          </cell>
          <cell r="D5894" t="str">
            <v xml:space="preserve">TOFRANIL PAMOATO - 75MG</v>
          </cell>
          <cell r="E5894" t="str">
            <v>NOVARTIS</v>
          </cell>
          <cell r="F5894" t="n">
            <v>1</v>
          </cell>
          <cell r="G5894" t="str">
            <v>CAP</v>
          </cell>
          <cell r="H5894" t="str">
            <v>NÃO</v>
          </cell>
          <cell r="I5894" t="n">
            <v>1.0980061513754964</v>
          </cell>
        </row>
        <row r="5895">
          <cell r="A5895" t="n">
            <v>90278135</v>
          </cell>
          <cell r="B5895" t="n">
            <v>20</v>
          </cell>
          <cell r="C5895" t="str">
            <v xml:space="preserve">PAMOATO DE IMIPRAMINA 75 MG CX. 30 CAP.</v>
          </cell>
          <cell r="D5895" t="str">
            <v xml:space="preserve">TOFRANIL PAMOATO 75 MG CX. 30 CAP.</v>
          </cell>
          <cell r="E5895" t="str">
            <v>NOVARTIS</v>
          </cell>
          <cell r="F5895" t="n">
            <v>1</v>
          </cell>
          <cell r="G5895" t="str">
            <v>CAP</v>
          </cell>
          <cell r="H5895" t="str">
            <v>NÃO</v>
          </cell>
          <cell r="I5895" t="n">
            <v>1.6445287050930271</v>
          </cell>
        </row>
        <row r="5896">
          <cell r="A5896" t="n">
            <v>92436030</v>
          </cell>
          <cell r="B5896" t="n">
            <v>20</v>
          </cell>
          <cell r="C5896" t="str">
            <v xml:space="preserve">PANAX GINSENG + ASSOCIAÇOES - 40MG</v>
          </cell>
          <cell r="D5896" t="str">
            <v xml:space="preserve">VITERGAN MASTER - 40MG</v>
          </cell>
          <cell r="E5896" t="str">
            <v>MARJAN</v>
          </cell>
          <cell r="F5896" t="n">
            <v>1</v>
          </cell>
          <cell r="G5896" t="str">
            <v>CAP</v>
          </cell>
          <cell r="H5896" t="str">
            <v>NÃO</v>
          </cell>
          <cell r="I5896" t="n">
            <v>2.0691817895450924</v>
          </cell>
        </row>
        <row r="5897">
          <cell r="A5897" t="n">
            <v>90277554</v>
          </cell>
          <cell r="B5897" t="n">
            <v>20</v>
          </cell>
          <cell r="C5897" t="str">
            <v xml:space="preserve">PANCREATINA+DIMETICONA 170 MG + 80 MG CX. 20 DRG.</v>
          </cell>
          <cell r="D5897" t="str">
            <v xml:space="preserve">PANKREOFLAT 170 MG + 80 MG CX. 20 DRG.</v>
          </cell>
          <cell r="E5897" t="str">
            <v>APSEN</v>
          </cell>
          <cell r="F5897" t="n">
            <v>1</v>
          </cell>
          <cell r="G5897" t="str">
            <v>DRG</v>
          </cell>
          <cell r="H5897" t="str">
            <v>NÃO</v>
          </cell>
          <cell r="I5897" t="n">
            <v>0.75378906582035954</v>
          </cell>
        </row>
        <row r="5898">
          <cell r="A5898" t="n">
            <v>90303156</v>
          </cell>
          <cell r="B5898" t="n">
            <v>20</v>
          </cell>
          <cell r="C5898" t="str">
            <v>PANTOPRAZOL</v>
          </cell>
          <cell r="D5898" t="str">
            <v xml:space="preserve">PANTOPRAZOL 20 MG CX. 42 CP. REV.</v>
          </cell>
          <cell r="E5898" t="str">
            <v>MEDLEY</v>
          </cell>
          <cell r="F5898" t="n">
            <v>1</v>
          </cell>
          <cell r="G5898" t="str">
            <v>COM</v>
          </cell>
          <cell r="H5898" t="str">
            <v>NÃO</v>
          </cell>
          <cell r="I5898" t="n">
            <v>1.6997127952442121</v>
          </cell>
        </row>
        <row r="5899">
          <cell r="A5899" t="n">
            <v>90269578</v>
          </cell>
          <cell r="B5899" t="n">
            <v>20</v>
          </cell>
          <cell r="C5899" t="str">
            <v>PANTOPRAZOL</v>
          </cell>
          <cell r="D5899" t="str">
            <v xml:space="preserve">PANTOPRAZOL 40 MG CX. 14 CP. REV.</v>
          </cell>
          <cell r="E5899" t="str">
            <v>GERMED</v>
          </cell>
          <cell r="F5899" t="n">
            <v>1</v>
          </cell>
          <cell r="G5899" t="str">
            <v>COM</v>
          </cell>
          <cell r="H5899" t="str">
            <v>NÃO</v>
          </cell>
          <cell r="I5899" t="n">
            <v>3.3797638604029032</v>
          </cell>
        </row>
        <row r="5900">
          <cell r="A5900" t="n">
            <v>90218876</v>
          </cell>
          <cell r="B5900" t="n">
            <v>20</v>
          </cell>
          <cell r="C5900" t="str">
            <v>PANTOPRAZOL</v>
          </cell>
          <cell r="D5900" t="str">
            <v xml:space="preserve">PANTOPAZ 40 MG CX. 28 CP. REV.</v>
          </cell>
          <cell r="E5900" t="str">
            <v>HEXAL</v>
          </cell>
          <cell r="F5900" t="n">
            <v>1</v>
          </cell>
          <cell r="G5900" t="str">
            <v>COM</v>
          </cell>
          <cell r="H5900" t="str">
            <v>NÃO</v>
          </cell>
          <cell r="I5900" t="n">
            <v>2.0806382189115187</v>
          </cell>
        </row>
        <row r="5901">
          <cell r="A5901" t="n">
            <v>90158776</v>
          </cell>
          <cell r="B5901" t="n">
            <v>20</v>
          </cell>
          <cell r="C5901" t="str">
            <v>PANTOPRAZOL</v>
          </cell>
          <cell r="D5901" t="str">
            <v xml:space="preserve">PANTOPRAZOL 40 MG CX. 28 CP. REV.</v>
          </cell>
          <cell r="E5901" t="str">
            <v xml:space="preserve">MERCK S.A.</v>
          </cell>
          <cell r="F5901" t="n">
            <v>1</v>
          </cell>
          <cell r="G5901" t="str">
            <v>COM</v>
          </cell>
          <cell r="H5901" t="str">
            <v>NÃO</v>
          </cell>
          <cell r="I5901" t="n">
            <v>3.7864139964770338</v>
          </cell>
        </row>
        <row r="5902">
          <cell r="A5902" t="n">
            <v>90158768</v>
          </cell>
          <cell r="B5902" t="n">
            <v>20</v>
          </cell>
          <cell r="C5902" t="str">
            <v>PANTOPRAZOL</v>
          </cell>
          <cell r="D5902" t="str">
            <v xml:space="preserve">PANTOPRAZOL 40 MG CX. 14 CP. REV.</v>
          </cell>
          <cell r="E5902" t="str">
            <v xml:space="preserve">MERCK S.A.</v>
          </cell>
          <cell r="F5902" t="n">
            <v>1</v>
          </cell>
          <cell r="G5902" t="str">
            <v>COM</v>
          </cell>
          <cell r="H5902" t="str">
            <v>NÃO</v>
          </cell>
          <cell r="I5902" t="n">
            <v>4.0583023320739127</v>
          </cell>
        </row>
        <row r="5903">
          <cell r="A5903" t="n">
            <v>90158733</v>
          </cell>
          <cell r="B5903" t="n">
            <v>20</v>
          </cell>
          <cell r="C5903" t="str">
            <v>PANTOPRAZOL</v>
          </cell>
          <cell r="D5903" t="str">
            <v xml:space="preserve">PANTOPRAZOL 20 MG CX. 7 CP. REV.</v>
          </cell>
          <cell r="E5903" t="str">
            <v xml:space="preserve">MERCK S.A.</v>
          </cell>
          <cell r="F5903" t="n">
            <v>1</v>
          </cell>
          <cell r="G5903" t="str">
            <v>COM</v>
          </cell>
          <cell r="H5903" t="str">
            <v>NÃO</v>
          </cell>
          <cell r="I5903" t="n">
            <v>2.2007186546632993</v>
          </cell>
        </row>
        <row r="5904">
          <cell r="A5904" t="n">
            <v>90158725</v>
          </cell>
          <cell r="B5904" t="n">
            <v>20</v>
          </cell>
          <cell r="C5904" t="str">
            <v>PANTOPRAZOL</v>
          </cell>
          <cell r="D5904" t="str">
            <v xml:space="preserve">PANTOPRAZOL 40 MG CX. 7 CP. REV.</v>
          </cell>
          <cell r="E5904" t="str">
            <v xml:space="preserve">MERCK S.A.</v>
          </cell>
          <cell r="F5904" t="n">
            <v>1</v>
          </cell>
          <cell r="G5904" t="str">
            <v>COM</v>
          </cell>
          <cell r="H5904" t="str">
            <v>NÃO</v>
          </cell>
          <cell r="I5904" t="n">
            <v>3.916571977605932</v>
          </cell>
        </row>
        <row r="5905">
          <cell r="A5905" t="n">
            <v>90242564</v>
          </cell>
          <cell r="B5905" t="n">
            <v>20</v>
          </cell>
          <cell r="C5905" t="str">
            <v>PANTOPRAZOL</v>
          </cell>
          <cell r="D5905" t="str">
            <v xml:space="preserve">PANTONAX 40  MG  CX. 14  CP.  REV.</v>
          </cell>
          <cell r="E5905" t="str">
            <v>MEDQUIMICA</v>
          </cell>
          <cell r="F5905" t="n">
            <v>1</v>
          </cell>
          <cell r="G5905" t="str">
            <v>COM</v>
          </cell>
          <cell r="H5905" t="str">
            <v>NÃO</v>
          </cell>
          <cell r="I5905" t="n">
            <v>2.4184065861736537</v>
          </cell>
        </row>
        <row r="5906">
          <cell r="A5906" t="n">
            <v>92458769</v>
          </cell>
          <cell r="B5906" t="n">
            <v>20</v>
          </cell>
          <cell r="C5906" t="str">
            <v xml:space="preserve">PANTOPRAZOL - 20MG</v>
          </cell>
          <cell r="D5906" t="str">
            <v xml:space="preserve">PANTOPRAZOL - 20MG</v>
          </cell>
          <cell r="E5906" t="str">
            <v>MEDLEY</v>
          </cell>
          <cell r="F5906" t="n">
            <v>1</v>
          </cell>
          <cell r="G5906" t="str">
            <v>COM</v>
          </cell>
          <cell r="H5906" t="str">
            <v>NÃO</v>
          </cell>
          <cell r="I5906" t="n">
            <v>2.1367817997355809</v>
          </cell>
        </row>
        <row r="5907">
          <cell r="A5907" t="n">
            <v>92418180</v>
          </cell>
          <cell r="B5907" t="n">
            <v>20</v>
          </cell>
          <cell r="C5907" t="str">
            <v xml:space="preserve">PANTOPRAZOL - 20MG</v>
          </cell>
          <cell r="D5907" t="str">
            <v xml:space="preserve">PANTOCAL - 20MG</v>
          </cell>
          <cell r="E5907" t="str">
            <v>EUROFARMA</v>
          </cell>
          <cell r="F5907" t="n">
            <v>1</v>
          </cell>
          <cell r="G5907" t="str">
            <v>COM</v>
          </cell>
          <cell r="H5907" t="str">
            <v>NÃO</v>
          </cell>
          <cell r="I5907" t="n">
            <v>2.2985109707858893</v>
          </cell>
        </row>
        <row r="5908">
          <cell r="A5908" t="n">
            <v>90150635</v>
          </cell>
          <cell r="B5908" t="n">
            <v>20</v>
          </cell>
          <cell r="C5908" t="str">
            <v xml:space="preserve">PANTOPRAZOL - 20MG</v>
          </cell>
          <cell r="D5908" t="str">
            <v xml:space="preserve">PANTOCAL - 20MG</v>
          </cell>
          <cell r="E5908" t="str">
            <v>EUROFARMA</v>
          </cell>
          <cell r="F5908" t="n">
            <v>1</v>
          </cell>
          <cell r="G5908" t="str">
            <v>COM</v>
          </cell>
          <cell r="H5908" t="str">
            <v>NÃO</v>
          </cell>
          <cell r="I5908" t="n">
            <v>2.1042706070575048</v>
          </cell>
        </row>
        <row r="5909">
          <cell r="A5909" t="n">
            <v>92458785</v>
          </cell>
          <cell r="B5909" t="n">
            <v>20</v>
          </cell>
          <cell r="C5909" t="str">
            <v xml:space="preserve">PANTOPRAZOL - 40MG</v>
          </cell>
          <cell r="D5909" t="str">
            <v xml:space="preserve">PANTOPRAZOL - 40MG</v>
          </cell>
          <cell r="E5909" t="str">
            <v>MEDLEY</v>
          </cell>
          <cell r="F5909" t="n">
            <v>1</v>
          </cell>
          <cell r="G5909" t="str">
            <v>COM</v>
          </cell>
          <cell r="H5909" t="str">
            <v>NÃO</v>
          </cell>
          <cell r="I5909" t="n">
            <v>4.030747485864846</v>
          </cell>
        </row>
        <row r="5910">
          <cell r="A5910" t="n">
            <v>92418228</v>
          </cell>
          <cell r="B5910" t="n">
            <v>20</v>
          </cell>
          <cell r="C5910" t="str">
            <v xml:space="preserve">PANTOPRAZOL - 40MG</v>
          </cell>
          <cell r="D5910" t="str">
            <v xml:space="preserve">PANTOCAL - 40MG</v>
          </cell>
          <cell r="E5910" t="str">
            <v>EUROFARMA</v>
          </cell>
          <cell r="F5910" t="n">
            <v>1</v>
          </cell>
          <cell r="G5910" t="str">
            <v>COM</v>
          </cell>
          <cell r="H5910" t="str">
            <v>NÃO</v>
          </cell>
          <cell r="I5910" t="n">
            <v>3.9173083552051238</v>
          </cell>
        </row>
        <row r="5911">
          <cell r="A5911" t="n">
            <v>90272358</v>
          </cell>
          <cell r="B5911" t="n">
            <v>20</v>
          </cell>
          <cell r="C5911" t="str">
            <v>PARACETAMOL</v>
          </cell>
          <cell r="D5911" t="str">
            <v xml:space="preserve">TYFLEN 750 MG CX. 20 CP.</v>
          </cell>
          <cell r="E5911" t="str">
            <v>BRASTERAPICA</v>
          </cell>
          <cell r="F5911" t="n">
            <v>1</v>
          </cell>
          <cell r="G5911" t="str">
            <v>COM</v>
          </cell>
          <cell r="H5911" t="str">
            <v>NÃO</v>
          </cell>
          <cell r="I5911" t="n">
            <v>0.50364163175698518</v>
          </cell>
        </row>
        <row r="5912">
          <cell r="A5912" t="n">
            <v>90257227</v>
          </cell>
          <cell r="B5912" t="n">
            <v>20</v>
          </cell>
          <cell r="C5912" t="str">
            <v>PARACETAMOL</v>
          </cell>
          <cell r="D5912" t="str">
            <v xml:space="preserve">PARACETAMOL 750 MG CX. 20 CP.</v>
          </cell>
          <cell r="E5912" t="str">
            <v>SANDOZ</v>
          </cell>
          <cell r="F5912" t="n">
            <v>1</v>
          </cell>
          <cell r="G5912" t="str">
            <v>COM</v>
          </cell>
          <cell r="H5912" t="str">
            <v>NÃO</v>
          </cell>
          <cell r="I5912" t="n">
            <v>0.6349685758976209</v>
          </cell>
        </row>
        <row r="5913">
          <cell r="A5913" t="n">
            <v>90257111</v>
          </cell>
          <cell r="B5913" t="n">
            <v>20</v>
          </cell>
          <cell r="C5913" t="str">
            <v>PARACETAMOL</v>
          </cell>
          <cell r="D5913" t="str">
            <v xml:space="preserve">PARACETAMOL 500 MG CX. 360 CP. REV.</v>
          </cell>
          <cell r="E5913" t="str">
            <v xml:space="preserve">PRATI DONADUZZI</v>
          </cell>
          <cell r="F5913" t="n">
            <v>1</v>
          </cell>
          <cell r="G5913" t="str">
            <v>COM</v>
          </cell>
          <cell r="H5913" t="str">
            <v>NÃO</v>
          </cell>
          <cell r="I5913" t="n">
            <v>0.37178041976625276</v>
          </cell>
        </row>
        <row r="5914">
          <cell r="A5914" t="n">
            <v>90219848</v>
          </cell>
          <cell r="B5914" t="n">
            <v>20</v>
          </cell>
          <cell r="C5914" t="str">
            <v>PARACETAMOL</v>
          </cell>
          <cell r="D5914" t="str">
            <v xml:space="preserve">DORICO 750 MG CX. 200 CP.</v>
          </cell>
          <cell r="E5914" t="str">
            <v>SANOFI-AVENTIS</v>
          </cell>
          <cell r="F5914" t="n">
            <v>1</v>
          </cell>
          <cell r="G5914" t="str">
            <v>COM</v>
          </cell>
          <cell r="H5914" t="str">
            <v>NÃO</v>
          </cell>
          <cell r="I5914" t="n">
            <v>1.7266665285313421</v>
          </cell>
        </row>
        <row r="5915">
          <cell r="A5915" t="n">
            <v>90206584</v>
          </cell>
          <cell r="B5915" t="n">
            <v>20</v>
          </cell>
          <cell r="C5915" t="str">
            <v>PARACETAMOL</v>
          </cell>
          <cell r="D5915" t="str">
            <v xml:space="preserve">PARACETAMOL 750 MG CX. 200 CP.</v>
          </cell>
          <cell r="E5915" t="str">
            <v>BUNKER</v>
          </cell>
          <cell r="F5915" t="n">
            <v>1</v>
          </cell>
          <cell r="G5915" t="str">
            <v>COM</v>
          </cell>
          <cell r="H5915" t="str">
            <v>NÃO</v>
          </cell>
          <cell r="I5915" t="n">
            <v>0.49829861016860416</v>
          </cell>
        </row>
        <row r="5916">
          <cell r="A5916" t="n">
            <v>90177169</v>
          </cell>
          <cell r="B5916" t="n">
            <v>20</v>
          </cell>
          <cell r="C5916" t="str">
            <v>PARACETAMOL</v>
          </cell>
          <cell r="D5916" t="str">
            <v xml:space="preserve">VICK PYRENA 500 MG PÓ PREP. EXTEMP. CX. 5 SACHÊ X 5 G</v>
          </cell>
          <cell r="E5916" t="str">
            <v xml:space="preserve">PROCTER &amp; GAMBLE HIGIENE E COS</v>
          </cell>
          <cell r="F5916" t="n">
            <v>1</v>
          </cell>
          <cell r="G5916" t="str">
            <v>UN</v>
          </cell>
          <cell r="H5916" t="str">
            <v>NÃO</v>
          </cell>
          <cell r="I5916" t="n">
            <v>1.7111009888403663</v>
          </cell>
        </row>
        <row r="5917">
          <cell r="A5917" t="n">
            <v>90126831</v>
          </cell>
          <cell r="B5917" t="n">
            <v>20</v>
          </cell>
          <cell r="C5917" t="str">
            <v>PARACETAMOL</v>
          </cell>
          <cell r="D5917" t="str">
            <v xml:space="preserve">PARACETAMOL 750 MG CX. 200 CP. REV.</v>
          </cell>
          <cell r="E5917" t="str">
            <v>BIOSINTETICA</v>
          </cell>
          <cell r="F5917" t="n">
            <v>1</v>
          </cell>
          <cell r="G5917" t="str">
            <v>COM</v>
          </cell>
          <cell r="H5917" t="str">
            <v>NÃO</v>
          </cell>
          <cell r="I5917" t="n">
            <v>0.55302718200168977</v>
          </cell>
        </row>
        <row r="5918">
          <cell r="A5918" t="n">
            <v>90297474</v>
          </cell>
          <cell r="B5918" t="n">
            <v>20</v>
          </cell>
          <cell r="C5918" t="str">
            <v>PARACETAMOL</v>
          </cell>
          <cell r="D5918" t="str">
            <v xml:space="preserve">PARACETAMOL 750 MG CX. 200 CP.</v>
          </cell>
          <cell r="E5918" t="str">
            <v>MULTILAB</v>
          </cell>
          <cell r="F5918" t="n">
            <v>1</v>
          </cell>
          <cell r="G5918" t="str">
            <v>COM</v>
          </cell>
          <cell r="H5918" t="str">
            <v>NÃO</v>
          </cell>
          <cell r="I5918" t="n">
            <v>0.62429390132655682</v>
          </cell>
        </row>
        <row r="5919">
          <cell r="A5919" t="n">
            <v>90297466</v>
          </cell>
          <cell r="B5919" t="n">
            <v>20</v>
          </cell>
          <cell r="C5919" t="str">
            <v>PARACETAMOL</v>
          </cell>
          <cell r="D5919" t="str">
            <v xml:space="preserve">PARACETAMOL 750 MG CX. 20 CP.</v>
          </cell>
          <cell r="E5919" t="str">
            <v>MULTILAB</v>
          </cell>
          <cell r="F5919" t="n">
            <v>1</v>
          </cell>
          <cell r="G5919" t="str">
            <v>COM</v>
          </cell>
          <cell r="H5919" t="str">
            <v>NÃO</v>
          </cell>
          <cell r="I5919" t="n">
            <v>0.57970147980323128</v>
          </cell>
        </row>
        <row r="5920">
          <cell r="A5920" t="n">
            <v>90291891</v>
          </cell>
          <cell r="B5920" t="n">
            <v>20</v>
          </cell>
          <cell r="C5920" t="str">
            <v>PARACETAMOL</v>
          </cell>
          <cell r="D5920" t="str">
            <v xml:space="preserve">DORSANOL 500 MG CX. 200 CP.</v>
          </cell>
          <cell r="E5920" t="str">
            <v>MULTILAB</v>
          </cell>
          <cell r="F5920" t="n">
            <v>1</v>
          </cell>
          <cell r="G5920" t="str">
            <v>COM</v>
          </cell>
          <cell r="H5920" t="str">
            <v>NÃO</v>
          </cell>
          <cell r="I5920" t="n">
            <v>0.4604662472412886</v>
          </cell>
        </row>
        <row r="5921">
          <cell r="A5921" t="n">
            <v>90291883</v>
          </cell>
          <cell r="B5921" t="n">
            <v>20</v>
          </cell>
          <cell r="C5921" t="str">
            <v>PARACETAMOL</v>
          </cell>
          <cell r="D5921" t="str">
            <v xml:space="preserve">DORSANOL 500 MG CX. 20 CP.</v>
          </cell>
          <cell r="E5921" t="str">
            <v>MULTILAB</v>
          </cell>
          <cell r="F5921" t="n">
            <v>1</v>
          </cell>
          <cell r="G5921" t="str">
            <v>COM</v>
          </cell>
          <cell r="H5921" t="str">
            <v>NÃO</v>
          </cell>
          <cell r="I5921" t="n">
            <v>0.56796209947155496</v>
          </cell>
        </row>
        <row r="5922">
          <cell r="A5922" t="n">
            <v>92418384</v>
          </cell>
          <cell r="B5922" t="n">
            <v>20</v>
          </cell>
          <cell r="C5922" t="str">
            <v xml:space="preserve">PARACETAMOL - 15ML GTS</v>
          </cell>
          <cell r="D5922" t="str">
            <v xml:space="preserve">PARACETAMOL - 15ML GTS</v>
          </cell>
          <cell r="E5922" t="str">
            <v xml:space="preserve">PRATI DONADUZZI</v>
          </cell>
          <cell r="F5922" t="n">
            <v>300</v>
          </cell>
          <cell r="G5922" t="str">
            <v>GTS</v>
          </cell>
          <cell r="H5922" t="str">
            <v>SIM</v>
          </cell>
          <cell r="I5922" t="n">
            <v>0.016179715825143142</v>
          </cell>
        </row>
        <row r="5923">
          <cell r="A5923" t="n">
            <v>90263685</v>
          </cell>
          <cell r="B5923" t="n">
            <v>20</v>
          </cell>
          <cell r="C5923" t="str">
            <v xml:space="preserve">PARACETAMOL  500 MG CX. 200 CP.</v>
          </cell>
          <cell r="D5923" t="str">
            <v xml:space="preserve">DORALFEBRE 500 MG CX. 200 CP.</v>
          </cell>
          <cell r="E5923" t="str">
            <v>MILAN</v>
          </cell>
          <cell r="F5923" t="n">
            <v>1</v>
          </cell>
          <cell r="G5923" t="str">
            <v>COM</v>
          </cell>
          <cell r="H5923" t="str">
            <v>NÃO</v>
          </cell>
          <cell r="I5923" t="n">
            <v>0.59674967710778459</v>
          </cell>
        </row>
        <row r="5924">
          <cell r="A5924" t="n">
            <v>90176774</v>
          </cell>
          <cell r="B5924" t="n">
            <v>20</v>
          </cell>
          <cell r="C5924" t="str">
            <v xml:space="preserve">PARACETAMOL + CLORIDRATO DE FENILEFRINA</v>
          </cell>
          <cell r="D5924" t="str">
            <v xml:space="preserve">NALDECON NOITE</v>
          </cell>
          <cell r="E5924" t="str">
            <v>B-MS</v>
          </cell>
          <cell r="F5924" t="n">
            <v>1</v>
          </cell>
          <cell r="G5924" t="str">
            <v>COM</v>
          </cell>
          <cell r="H5924" t="str">
            <v>NÃO</v>
          </cell>
          <cell r="I5924" t="n">
            <v>1.1056040587100442</v>
          </cell>
        </row>
        <row r="5925">
          <cell r="A5925" t="n">
            <v>92416071</v>
          </cell>
          <cell r="B5925" t="n">
            <v>20</v>
          </cell>
          <cell r="C5925" t="str">
            <v xml:space="preserve">PARACETAMOL + DIFENIDRAMINA + PSEUDOEFEDRINA + DROPROPIZINA</v>
          </cell>
          <cell r="D5925" t="str">
            <v xml:space="preserve">NOTUSS MENTA</v>
          </cell>
          <cell r="E5925" t="str">
            <v xml:space="preserve">ACHÉ LABORATÓRIOS FARMACÊUTICO</v>
          </cell>
          <cell r="F5925" t="n">
            <v>1</v>
          </cell>
          <cell r="G5925" t="str">
            <v>PAS</v>
          </cell>
          <cell r="H5925" t="str">
            <v>NÃO</v>
          </cell>
          <cell r="I5925" t="n">
            <v>0.99233821659133181</v>
          </cell>
        </row>
        <row r="5926">
          <cell r="A5926" t="n">
            <v>90243374</v>
          </cell>
          <cell r="B5926" t="n">
            <v>20</v>
          </cell>
          <cell r="C5926" t="str">
            <v xml:space="preserve">PARACETAMOL 100 MGML SUSP. ORAL FR. X 15 ML+ SER. DOS.</v>
          </cell>
          <cell r="D5926" t="str">
            <v xml:space="preserve">PARACETAMOL 100 MGML SUSP. ORAL FR. X 15 ML+ SER. DOS.</v>
          </cell>
          <cell r="E5926" t="str">
            <v xml:space="preserve">EUROGENUS - LEGRAND</v>
          </cell>
          <cell r="F5926" t="n">
            <v>15</v>
          </cell>
          <cell r="G5926" t="str">
            <v>ML</v>
          </cell>
          <cell r="H5926" t="str">
            <v>SIM</v>
          </cell>
          <cell r="I5926" t="n">
            <v>0.86499123338725836</v>
          </cell>
        </row>
        <row r="5927">
          <cell r="A5927" t="n">
            <v>90143760</v>
          </cell>
          <cell r="B5927" t="n">
            <v>20</v>
          </cell>
          <cell r="C5927" t="str">
            <v xml:space="preserve">PARACETAMOL 100 MGML SUSP. ORAL FR. X 15 ML+ SER. DOS.</v>
          </cell>
          <cell r="D5927" t="str">
            <v xml:space="preserve">PARACETAMOL 100 MGML SUSP. ORAL FR. X 15 ML+ SER. DOS.</v>
          </cell>
          <cell r="E5927" t="str">
            <v xml:space="preserve">EMS SA</v>
          </cell>
          <cell r="F5927" t="n">
            <v>15</v>
          </cell>
          <cell r="G5927" t="str">
            <v>ML</v>
          </cell>
          <cell r="H5927" t="str">
            <v>SIM</v>
          </cell>
          <cell r="I5927" t="n">
            <v>0.75814710452117606</v>
          </cell>
        </row>
        <row r="5928">
          <cell r="A5928" t="n">
            <v>90823010</v>
          </cell>
          <cell r="B5928" t="n">
            <v>20</v>
          </cell>
          <cell r="C5928" t="str">
            <v xml:space="preserve">PARACETAMOL 200 MGML SOL. ORAL FR. PLÁST. GTS. X 15 ML</v>
          </cell>
          <cell r="D5928" t="str">
            <v xml:space="preserve">ACETOFEN 200 MGML SOL. ORAL FR. PLÁST. GTS. X 15 ML</v>
          </cell>
          <cell r="E5928" t="str">
            <v>MEDLEY</v>
          </cell>
          <cell r="F5928" t="n">
            <v>300</v>
          </cell>
          <cell r="G5928" t="str">
            <v>GTS</v>
          </cell>
          <cell r="H5928" t="str">
            <v>SIM</v>
          </cell>
          <cell r="I5928" t="n">
            <v>0.031905551831662028</v>
          </cell>
        </row>
        <row r="5929">
          <cell r="A5929" t="n">
            <v>90297458</v>
          </cell>
          <cell r="B5929" t="n">
            <v>20</v>
          </cell>
          <cell r="C5929" t="str">
            <v xml:space="preserve">PARACETAMOL 200 MGML SOL. ORAL FR. PLÁST. GTS. X 15 ML</v>
          </cell>
          <cell r="D5929" t="str">
            <v xml:space="preserve">PARACETAMOL 200 MGML SOL. ORAL FR. PLÁST. GTS. X 15 ML</v>
          </cell>
          <cell r="E5929" t="str">
            <v xml:space="preserve">MEPHA- RATIOPHARM</v>
          </cell>
          <cell r="F5929" t="n">
            <v>300</v>
          </cell>
          <cell r="G5929" t="str">
            <v>GTS</v>
          </cell>
          <cell r="H5929" t="str">
            <v>SIM</v>
          </cell>
          <cell r="I5929" t="n">
            <v>0.032359830831575877</v>
          </cell>
        </row>
        <row r="5930">
          <cell r="A5930" t="n">
            <v>90219864</v>
          </cell>
          <cell r="B5930" t="n">
            <v>20</v>
          </cell>
          <cell r="C5930" t="str">
            <v xml:space="preserve">PARACETAMOL 200 MGML SOL. ORAL. GTS. FR. PLÁST. X 10 ML.</v>
          </cell>
          <cell r="D5930" t="str">
            <v xml:space="preserve">DORICO 200 MGML SOL. ORAL. GTS. FR. PLÁST. X 10 ML.</v>
          </cell>
          <cell r="E5930" t="str">
            <v>SANOFI-AVENTIS</v>
          </cell>
          <cell r="F5930" t="n">
            <v>200</v>
          </cell>
          <cell r="G5930" t="str">
            <v>GTS</v>
          </cell>
          <cell r="H5930" t="str">
            <v>SIM</v>
          </cell>
          <cell r="I5930" t="n">
            <v>0.071944438688805928</v>
          </cell>
        </row>
        <row r="5931">
          <cell r="A5931" t="n">
            <v>90143752</v>
          </cell>
          <cell r="B5931" t="n">
            <v>20</v>
          </cell>
          <cell r="C5931" t="str">
            <v xml:space="preserve">PARACETAMOL 32 MGML SUSP. ORAL FR. X 60 ML + CP. MED.</v>
          </cell>
          <cell r="D5931" t="str">
            <v xml:space="preserve">PARACETAMOL 32 MGML SUSP. ORAL FR. X 60 ML + CP. MED.</v>
          </cell>
          <cell r="E5931" t="str">
            <v xml:space="preserve">EMS SA</v>
          </cell>
          <cell r="F5931" t="n">
            <v>60</v>
          </cell>
          <cell r="G5931" t="str">
            <v>ML</v>
          </cell>
          <cell r="H5931" t="str">
            <v>SIM</v>
          </cell>
          <cell r="I5931" t="n">
            <v>0.15828600081353442</v>
          </cell>
        </row>
        <row r="5932">
          <cell r="A5932" t="n">
            <v>90311043</v>
          </cell>
          <cell r="B5932" t="n">
            <v>20</v>
          </cell>
          <cell r="C5932" t="str">
            <v xml:space="preserve">PARACETAMOL 500 MG CX. 20 CP.</v>
          </cell>
          <cell r="D5932" t="str">
            <v xml:space="preserve">PARACETAMOL 500 MG CX. 20 CP.</v>
          </cell>
          <cell r="E5932" t="str">
            <v xml:space="preserve">TEUTO BRAS.</v>
          </cell>
          <cell r="F5932" t="n">
            <v>1</v>
          </cell>
          <cell r="G5932" t="str">
            <v>COM</v>
          </cell>
          <cell r="H5932" t="str">
            <v>NÃO</v>
          </cell>
          <cell r="I5932" t="n">
            <v>0.2379591716895334</v>
          </cell>
        </row>
        <row r="5933">
          <cell r="A5933" t="n">
            <v>90254724</v>
          </cell>
          <cell r="B5933" t="n">
            <v>20</v>
          </cell>
          <cell r="C5933" t="str">
            <v xml:space="preserve">PARACETAMOL 500 MG CX. 500 CP. REV.</v>
          </cell>
          <cell r="D5933" t="str">
            <v xml:space="preserve">PARACETAMOL 500 MG CX. 500 CP. REV.</v>
          </cell>
          <cell r="E5933" t="str">
            <v xml:space="preserve">PRATI DONADUZZI</v>
          </cell>
          <cell r="F5933" t="n">
            <v>1</v>
          </cell>
          <cell r="G5933" t="str">
            <v>COM</v>
          </cell>
          <cell r="H5933" t="str">
            <v>NÃO</v>
          </cell>
          <cell r="I5933" t="n">
            <v>0.13384208691682573</v>
          </cell>
        </row>
        <row r="5934">
          <cell r="A5934" t="n">
            <v>92366333</v>
          </cell>
          <cell r="B5934" t="n">
            <v>20</v>
          </cell>
          <cell r="C5934" t="str">
            <v xml:space="preserve">PARACETAMOL 750 MG CX. 200 CP. REV.</v>
          </cell>
          <cell r="D5934" t="str">
            <v xml:space="preserve">ACETOFEN 750 MG CX. 200 CP. REV.</v>
          </cell>
          <cell r="E5934" t="str">
            <v>MEDLEY</v>
          </cell>
          <cell r="F5934" t="n">
            <v>1</v>
          </cell>
          <cell r="G5934" t="str">
            <v>COM</v>
          </cell>
          <cell r="H5934" t="str">
            <v>NÃO</v>
          </cell>
          <cell r="I5934" t="n">
            <v>0.66647152715027325</v>
          </cell>
        </row>
        <row r="5935">
          <cell r="A5935" t="n">
            <v>92463371</v>
          </cell>
          <cell r="B5935" t="n">
            <v>20</v>
          </cell>
          <cell r="C5935" t="str">
            <v xml:space="preserve">PARACETAMOL 750 MG CX. 24 CP. REV.</v>
          </cell>
          <cell r="D5935" t="str">
            <v xml:space="preserve">PARACETAMOL 750 MG CX. 24 CP. REV.</v>
          </cell>
          <cell r="E5935" t="str">
            <v xml:space="preserve">PRATI DONADUZZI</v>
          </cell>
          <cell r="F5935" t="n">
            <v>1</v>
          </cell>
          <cell r="G5935" t="str">
            <v>COM</v>
          </cell>
          <cell r="H5935" t="str">
            <v>NÃO</v>
          </cell>
          <cell r="I5935" t="n">
            <v>0.60410374934254041</v>
          </cell>
        </row>
        <row r="5936">
          <cell r="A5936" t="n">
            <v>90287525</v>
          </cell>
          <cell r="B5936" t="n">
            <v>20</v>
          </cell>
          <cell r="C5936" t="str">
            <v xml:space="preserve">PARACETAMOL 750 MG CX. 500 CP.</v>
          </cell>
          <cell r="D5936" t="str">
            <v xml:space="preserve">PARACETAMOL 750 MG CX. 500 CP.</v>
          </cell>
          <cell r="E5936" t="str">
            <v>HIPOLABOR</v>
          </cell>
          <cell r="F5936" t="n">
            <v>1</v>
          </cell>
          <cell r="G5936" t="str">
            <v>COM</v>
          </cell>
          <cell r="H5936" t="str">
            <v>NÃO</v>
          </cell>
          <cell r="I5936" t="n">
            <v>0.47589774075554747</v>
          </cell>
        </row>
        <row r="5937">
          <cell r="A5937" t="n">
            <v>90267893</v>
          </cell>
          <cell r="B5937" t="n">
            <v>20</v>
          </cell>
          <cell r="C5937" t="str">
            <v xml:space="preserve">PARACETAMOL AP 650  MG  CX.  24  CP. REV.</v>
          </cell>
          <cell r="D5937" t="str">
            <v xml:space="preserve">TYLENOL AP 650  MG  CX.  24  CP. REV.</v>
          </cell>
          <cell r="E5937" t="str">
            <v xml:space="preserve">JANSSEN  J&amp;J</v>
          </cell>
          <cell r="F5937" t="n">
            <v>1</v>
          </cell>
          <cell r="G5937" t="str">
            <v>COM</v>
          </cell>
          <cell r="H5937" t="str">
            <v>NÃO</v>
          </cell>
          <cell r="I5937" t="n">
            <v>0.82717787100005757</v>
          </cell>
        </row>
        <row r="5938">
          <cell r="A5938" t="n">
            <v>92267602</v>
          </cell>
          <cell r="B5938" t="n">
            <v>20</v>
          </cell>
          <cell r="C5938" t="str">
            <v xml:space="preserve">PARACETAMOL GTS 15 ML</v>
          </cell>
          <cell r="D5938" t="str">
            <v xml:space="preserve">TYFLEN GTS 15 ML</v>
          </cell>
          <cell r="E5938" t="str">
            <v>BRASTERAPICA</v>
          </cell>
          <cell r="F5938" t="n">
            <v>300</v>
          </cell>
          <cell r="G5938" t="str">
            <v>GTS</v>
          </cell>
          <cell r="H5938" t="str">
            <v>SIM</v>
          </cell>
          <cell r="I5938" t="n">
            <v>0.01618367371574762</v>
          </cell>
        </row>
        <row r="5939">
          <cell r="A5939" t="n">
            <v>90287541</v>
          </cell>
          <cell r="B5939" t="n">
            <v>20</v>
          </cell>
          <cell r="C5939" t="str">
            <v xml:space="preserve">PARACETAMOL+BUTILBROMETO DE ESCOPOLAMINA</v>
          </cell>
          <cell r="D5939" t="str">
            <v xml:space="preserve">ATROVERAN PLUS 500 MG + 10 MG CX. 150 CP. REV.</v>
          </cell>
          <cell r="E5939" t="str">
            <v>DM</v>
          </cell>
          <cell r="F5939" t="n">
            <v>1</v>
          </cell>
          <cell r="G5939" t="str">
            <v>COM</v>
          </cell>
          <cell r="H5939" t="str">
            <v>NÃO</v>
          </cell>
          <cell r="I5939" t="n">
            <v>0.88821540848185432</v>
          </cell>
        </row>
        <row r="5940">
          <cell r="A5940" t="n">
            <v>90139526</v>
          </cell>
          <cell r="B5940" t="n">
            <v>20</v>
          </cell>
          <cell r="C5940" t="str">
            <v>PARACETAMOL+CARISOPRODOL+CAFEÍNA</v>
          </cell>
          <cell r="D5940" t="str">
            <v xml:space="preserve">DORILAX CX. 100 CP.</v>
          </cell>
          <cell r="E5940" t="str">
            <v xml:space="preserve">ACHÉ LABORATÓRIOS FARMACÊUTICO</v>
          </cell>
          <cell r="F5940" t="n">
            <v>1</v>
          </cell>
          <cell r="G5940" t="str">
            <v>COM</v>
          </cell>
          <cell r="H5940" t="str">
            <v>NÃO</v>
          </cell>
          <cell r="I5940" t="n">
            <v>0.92066158922459329</v>
          </cell>
        </row>
        <row r="5941">
          <cell r="A5941" t="n">
            <v>92432506</v>
          </cell>
          <cell r="B5941" t="n">
            <v>20</v>
          </cell>
          <cell r="C5941" t="str">
            <v xml:space="preserve">PARACETAMOL+DIMETINDENO+RUTOSÍDEOS+ÁCIDO ASCÓRBICO+CLORIDRATO DE FENILEFRINA</v>
          </cell>
          <cell r="D5941" t="str">
            <v xml:space="preserve">TRIMEDAL CX. 20 CP .REV.</v>
          </cell>
          <cell r="E5941" t="str">
            <v>NOVARTIS</v>
          </cell>
          <cell r="F5941" t="n">
            <v>1</v>
          </cell>
          <cell r="G5941" t="str">
            <v>COM</v>
          </cell>
          <cell r="H5941" t="str">
            <v>NÃO</v>
          </cell>
          <cell r="I5941" t="n">
            <v>0.73352570542364715</v>
          </cell>
        </row>
        <row r="5942">
          <cell r="A5942" t="n">
            <v>90176626</v>
          </cell>
          <cell r="B5942" t="n">
            <v>20</v>
          </cell>
          <cell r="C5942" t="str">
            <v xml:space="preserve">PARACETAMOL+MALEATO DE CARBINOXAMINA+CLORIDRATO DE FENILEFRINA</v>
          </cell>
          <cell r="D5942" t="str">
            <v xml:space="preserve">NALDECON SOL. ORAL FR. VD. X 60 ML + DOSADOR</v>
          </cell>
          <cell r="E5942" t="str">
            <v>B-MS</v>
          </cell>
          <cell r="F5942" t="n">
            <v>60</v>
          </cell>
          <cell r="G5942" t="str">
            <v>ML</v>
          </cell>
          <cell r="H5942" t="str">
            <v>SIM</v>
          </cell>
          <cell r="I5942" t="n">
            <v>0.2041512053263474</v>
          </cell>
        </row>
        <row r="5943">
          <cell r="A5943" t="n">
            <v>90295811</v>
          </cell>
          <cell r="B5943" t="n">
            <v>20</v>
          </cell>
          <cell r="C5943" t="str">
            <v xml:space="preserve">PARACETAMOL+MALEATO DE CLORFENIRAMINA+CLORIDRATO DE FENILEFRINA</v>
          </cell>
          <cell r="D5943" t="str">
            <v xml:space="preserve">MULTIGRIP CX. 20 CAP.</v>
          </cell>
          <cell r="E5943" t="str">
            <v>MULTILAB</v>
          </cell>
          <cell r="F5943" t="n">
            <v>1</v>
          </cell>
          <cell r="G5943" t="str">
            <v>CAP</v>
          </cell>
          <cell r="H5943" t="str">
            <v>NÃO</v>
          </cell>
          <cell r="I5943" t="n">
            <v>1.0175471072433049</v>
          </cell>
        </row>
        <row r="5944">
          <cell r="A5944" t="n">
            <v>90132025</v>
          </cell>
          <cell r="B5944" t="n">
            <v>20</v>
          </cell>
          <cell r="C5944" t="str">
            <v>PARACETAMOL+PROPIFENAZONA+CAFEÍNA</v>
          </cell>
          <cell r="D5944" t="str">
            <v xml:space="preserve">SARIDON CX. 400 CP.</v>
          </cell>
          <cell r="E5944" t="str">
            <v>BAYER</v>
          </cell>
          <cell r="F5944" t="n">
            <v>1</v>
          </cell>
          <cell r="G5944" t="str">
            <v>COM</v>
          </cell>
          <cell r="H5944" t="str">
            <v>NÃO</v>
          </cell>
          <cell r="I5944" t="n">
            <v>0.82561253205877216</v>
          </cell>
        </row>
        <row r="5945">
          <cell r="A5945" t="n">
            <v>90265416</v>
          </cell>
          <cell r="B5945" t="n">
            <v>20</v>
          </cell>
          <cell r="C5945" t="str">
            <v xml:space="preserve">PARACETAMOL+PSEUDOEFEDRINA 500 MG + 30 MG CX. 24 CP. REV.</v>
          </cell>
          <cell r="D5945" t="str">
            <v xml:space="preserve">PARACETAMOL + CLOR. PSEUDOEFEDRINA 500 MG + 30 MG CX. 24 CP. REV.</v>
          </cell>
          <cell r="E5945" t="str">
            <v>GERMED</v>
          </cell>
          <cell r="F5945" t="n">
            <v>1</v>
          </cell>
          <cell r="G5945" t="str">
            <v>COM</v>
          </cell>
          <cell r="H5945" t="str">
            <v>NÃO</v>
          </cell>
          <cell r="I5945" t="n">
            <v>0.38484576878298327</v>
          </cell>
        </row>
        <row r="5946">
          <cell r="A5946" t="n">
            <v>90369025</v>
          </cell>
          <cell r="B5946" t="n">
            <v>20</v>
          </cell>
          <cell r="C5946" t="str">
            <v xml:space="preserve">PEFLOXACINO ( MESILATO ) - 400MG</v>
          </cell>
          <cell r="D5946" t="str">
            <v xml:space="preserve">PEFLACIN - 400MG</v>
          </cell>
          <cell r="E5946" t="str">
            <v>SANOFI-AVENTIS</v>
          </cell>
          <cell r="F5946" t="n">
            <v>1</v>
          </cell>
          <cell r="G5946" t="str">
            <v>COM</v>
          </cell>
          <cell r="H5946" t="str">
            <v>NÃO</v>
          </cell>
          <cell r="I5946" t="n">
            <v>21.388764742652693</v>
          </cell>
        </row>
        <row r="5947">
          <cell r="A5947" t="n">
            <v>92418864</v>
          </cell>
          <cell r="B5947" t="n">
            <v>20</v>
          </cell>
          <cell r="C5947" t="str">
            <v xml:space="preserve">PENCILIN-V 500.000 UI</v>
          </cell>
          <cell r="D5947" t="str">
            <v xml:space="preserve">PENCILIN-V 500.000 UI</v>
          </cell>
          <cell r="E5947" t="str">
            <v xml:space="preserve">TEUTO BRAS.</v>
          </cell>
          <cell r="F5947" t="n">
            <v>1</v>
          </cell>
          <cell r="G5947" t="str">
            <v>COM</v>
          </cell>
          <cell r="H5947" t="str">
            <v>NÃO</v>
          </cell>
          <cell r="I5947" t="n">
            <v>1.0678678432455095</v>
          </cell>
        </row>
        <row r="5948">
          <cell r="A5948" t="n">
            <v>90248953</v>
          </cell>
          <cell r="B5948" t="n">
            <v>20</v>
          </cell>
          <cell r="C5948" t="str">
            <v xml:space="preserve">PENICILINA G BENZATINA - 600.000 UI</v>
          </cell>
          <cell r="D5948" t="str">
            <v xml:space="preserve">BIOZATIN - 600.000 UI PO LIOF.</v>
          </cell>
          <cell r="E5948" t="str">
            <v>NOVAFARMA</v>
          </cell>
          <cell r="F5948" t="n">
            <v>1</v>
          </cell>
          <cell r="G5948" t="str">
            <v>FA</v>
          </cell>
          <cell r="H5948" t="str">
            <v>NÃO</v>
          </cell>
          <cell r="I5948" t="n">
            <v>4.1037084374402326</v>
          </cell>
        </row>
        <row r="5949">
          <cell r="A5949" t="n">
            <v>90263200</v>
          </cell>
          <cell r="B5949" t="n">
            <v>20</v>
          </cell>
          <cell r="C5949" t="str">
            <v>PENTOXIFILINA</v>
          </cell>
          <cell r="D5949" t="str">
            <v xml:space="preserve">PENTOXIN 400 MG CX. 20 DRG</v>
          </cell>
          <cell r="E5949" t="str">
            <v xml:space="preserve">TEUTO BRAS.</v>
          </cell>
          <cell r="F5949" t="n">
            <v>1</v>
          </cell>
          <cell r="G5949" t="str">
            <v>DRG</v>
          </cell>
          <cell r="H5949" t="str">
            <v>NÃO</v>
          </cell>
          <cell r="I5949" t="n">
            <v>1.9001766034221563</v>
          </cell>
        </row>
        <row r="5950">
          <cell r="A5950" t="n">
            <v>90217004</v>
          </cell>
          <cell r="B5950" t="n">
            <v>20</v>
          </cell>
          <cell r="C5950" t="str">
            <v>PENTOXIFILINA</v>
          </cell>
          <cell r="D5950" t="str">
            <v xml:space="preserve">TRENTAFILINA 400  MG  CX. 30 CP. REV.</v>
          </cell>
          <cell r="E5950" t="str">
            <v xml:space="preserve">SIGMA PHARMA</v>
          </cell>
          <cell r="F5950" t="n">
            <v>1</v>
          </cell>
          <cell r="G5950" t="str">
            <v>COM</v>
          </cell>
          <cell r="H5950" t="str">
            <v>NÃO</v>
          </cell>
          <cell r="I5950" t="n">
            <v>0.87942057679041963</v>
          </cell>
        </row>
        <row r="5951">
          <cell r="A5951" t="n">
            <v>90144520</v>
          </cell>
          <cell r="B5951" t="n">
            <v>20</v>
          </cell>
          <cell r="C5951" t="str">
            <v>PENTOXIFILINA</v>
          </cell>
          <cell r="D5951" t="str">
            <v xml:space="preserve">PENTOXIFILINA 400  MG  CX. 60  CP. REV.</v>
          </cell>
          <cell r="E5951" t="str">
            <v xml:space="preserve">EMS SA</v>
          </cell>
          <cell r="F5951" t="n">
            <v>1</v>
          </cell>
          <cell r="G5951" t="str">
            <v>COM</v>
          </cell>
          <cell r="H5951" t="str">
            <v>NÃO</v>
          </cell>
          <cell r="I5951" t="n">
            <v>1.5546899482544918</v>
          </cell>
        </row>
        <row r="5952">
          <cell r="A5952" t="n">
            <v>92455778</v>
          </cell>
          <cell r="B5952" t="n">
            <v>20</v>
          </cell>
          <cell r="C5952" t="str">
            <v xml:space="preserve">PENTOXIFILINA - 400MG</v>
          </cell>
          <cell r="D5952" t="str">
            <v xml:space="preserve">PENTOXIFILINA - 400MG</v>
          </cell>
          <cell r="E5952" t="str">
            <v xml:space="preserve">EMS SA</v>
          </cell>
          <cell r="F5952" t="n">
            <v>1</v>
          </cell>
          <cell r="G5952" t="str">
            <v>COM</v>
          </cell>
          <cell r="H5952" t="str">
            <v>NÃO</v>
          </cell>
          <cell r="I5952" t="n">
            <v>1.8182477994647634</v>
          </cell>
        </row>
        <row r="5953">
          <cell r="A5953" t="n">
            <v>92397859</v>
          </cell>
          <cell r="B5953" t="n">
            <v>20</v>
          </cell>
          <cell r="C5953" t="str">
            <v xml:space="preserve">PENTOXIFILINA - 400MG</v>
          </cell>
          <cell r="D5953" t="str">
            <v xml:space="preserve">CHEMOPENT - 400MG</v>
          </cell>
          <cell r="E5953" t="str">
            <v>DIFFUCAP-CHEMOBRAS</v>
          </cell>
          <cell r="F5953" t="n">
            <v>1</v>
          </cell>
          <cell r="G5953" t="str">
            <v>COM</v>
          </cell>
          <cell r="H5953" t="str">
            <v>NÃO</v>
          </cell>
          <cell r="I5953" t="n">
            <v>1.0994589641487158</v>
          </cell>
        </row>
        <row r="5954">
          <cell r="A5954" t="n">
            <v>92432042</v>
          </cell>
          <cell r="B5954" t="n">
            <v>20</v>
          </cell>
          <cell r="C5954" t="str">
            <v xml:space="preserve">PENTOXIFILINA - 600MG</v>
          </cell>
          <cell r="D5954" t="str">
            <v xml:space="preserve">TRENTAL VERT - 600MG</v>
          </cell>
          <cell r="E5954" t="str">
            <v>SANOFI-AVENTIS</v>
          </cell>
          <cell r="F5954" t="n">
            <v>1</v>
          </cell>
          <cell r="G5954" t="str">
            <v>COM</v>
          </cell>
          <cell r="H5954" t="str">
            <v>NÃO</v>
          </cell>
          <cell r="I5954" t="n">
            <v>3.3135311018353306</v>
          </cell>
        </row>
        <row r="5955">
          <cell r="A5955" t="n">
            <v>90591038</v>
          </cell>
          <cell r="B5955" t="n">
            <v>20</v>
          </cell>
          <cell r="C5955" t="str">
            <v xml:space="preserve">PERICIAZINA - 10MG</v>
          </cell>
          <cell r="D5955" t="str">
            <v xml:space="preserve">NEULEPTIL - 10MG</v>
          </cell>
          <cell r="E5955" t="str">
            <v>SANOFI-AVENTIS</v>
          </cell>
          <cell r="F5955" t="n">
            <v>1</v>
          </cell>
          <cell r="G5955" t="str">
            <v>COM</v>
          </cell>
          <cell r="H5955" t="str">
            <v>NÃO</v>
          </cell>
          <cell r="I5955" t="n">
            <v>0.40816402992825351</v>
          </cell>
        </row>
        <row r="5956">
          <cell r="A5956" t="n">
            <v>90193210</v>
          </cell>
          <cell r="B5956" t="n">
            <v>20</v>
          </cell>
          <cell r="C5956" t="str">
            <v xml:space="preserve">PERINDOPRIL 8 MG CX. 30 CP.</v>
          </cell>
          <cell r="D5956" t="str">
            <v xml:space="preserve">COVERSYL 8 MG CX. 30 CP.</v>
          </cell>
          <cell r="E5956" t="str">
            <v>SERVIER</v>
          </cell>
          <cell r="F5956" t="n">
            <v>1</v>
          </cell>
          <cell r="G5956" t="str">
            <v>COM</v>
          </cell>
          <cell r="H5956" t="str">
            <v>NÃO</v>
          </cell>
          <cell r="I5956" t="n">
            <v>5.2786660527963152</v>
          </cell>
        </row>
        <row r="5957">
          <cell r="A5957" t="n">
            <v>90193342</v>
          </cell>
          <cell r="B5957" t="n">
            <v>20</v>
          </cell>
          <cell r="C5957" t="str">
            <v xml:space="preserve">PERINDOPRIL+INDAPAMIDA  4 MG + 1,25 MG  CX. 15 CP.</v>
          </cell>
          <cell r="D5957" t="str">
            <v xml:space="preserve">COVERSYL PLUS  4 MG + 1,25 MG  CX. 15 CP.</v>
          </cell>
          <cell r="E5957" t="str">
            <v>SERVIER</v>
          </cell>
          <cell r="F5957" t="n">
            <v>1</v>
          </cell>
          <cell r="G5957" t="str">
            <v>COM</v>
          </cell>
          <cell r="H5957" t="str">
            <v>NÃO</v>
          </cell>
          <cell r="I5957" t="n">
            <v>3.4856347873616609</v>
          </cell>
        </row>
        <row r="5958">
          <cell r="A5958" t="n">
            <v>90193334</v>
          </cell>
          <cell r="B5958" t="n">
            <v>20</v>
          </cell>
          <cell r="C5958" t="str">
            <v xml:space="preserve">PERINDOPRIL+INDAPAMIDA 4 MG + 1,25 MG  CX. 30 CP.</v>
          </cell>
          <cell r="D5958" t="str">
            <v xml:space="preserve">COVERSYL PLUS 4 MG + 1,25 MG  CX. 30 CP.</v>
          </cell>
          <cell r="E5958" t="str">
            <v>SERVIER</v>
          </cell>
          <cell r="F5958" t="n">
            <v>1</v>
          </cell>
          <cell r="G5958" t="str">
            <v>COM</v>
          </cell>
          <cell r="H5958" t="str">
            <v>NÃO</v>
          </cell>
          <cell r="I5958" t="n">
            <v>2.5483179550816684</v>
          </cell>
        </row>
        <row r="5959">
          <cell r="A5959" t="n">
            <v>92402291</v>
          </cell>
          <cell r="B5959" t="n">
            <v>20</v>
          </cell>
          <cell r="C5959" t="str">
            <v xml:space="preserve">PICOSSULFATO DE SÓDIO (PEROLA GELATINOSA)</v>
          </cell>
          <cell r="D5959" t="str">
            <v xml:space="preserve">GUTTALAX (PEROLA GELATINOSA)</v>
          </cell>
          <cell r="E5959" t="str">
            <v xml:space="preserve">BOEHRINGER INGELHEIM</v>
          </cell>
          <cell r="F5959" t="n">
            <v>1</v>
          </cell>
          <cell r="G5959" t="str">
            <v>UN</v>
          </cell>
          <cell r="H5959" t="str">
            <v>NÃO</v>
          </cell>
          <cell r="I5959" t="n">
            <v>0.47061359719557244</v>
          </cell>
        </row>
        <row r="5960">
          <cell r="A5960" t="n">
            <v>91105013</v>
          </cell>
          <cell r="B5960" t="n">
            <v>20</v>
          </cell>
          <cell r="C5960" t="str">
            <v xml:space="preserve">PIDOLATO DE MAGNESIO - 150MGML  10ML</v>
          </cell>
          <cell r="D5960" t="str">
            <v xml:space="preserve">PIDOMAG - 150MGML  10ML</v>
          </cell>
          <cell r="E5960" t="str">
            <v>BALDACCI</v>
          </cell>
          <cell r="F5960" t="n">
            <v>1</v>
          </cell>
          <cell r="G5960" t="str">
            <v>FLAC</v>
          </cell>
          <cell r="H5960" t="str">
            <v>NÃO</v>
          </cell>
          <cell r="I5960" t="n">
            <v>2.7732883365776342</v>
          </cell>
        </row>
        <row r="5961">
          <cell r="A5961" t="n">
            <v>96006307</v>
          </cell>
          <cell r="B5961" t="n">
            <v>20</v>
          </cell>
          <cell r="C5961" t="str">
            <v xml:space="preserve">PIDOLATO DE MAGNÉSIO 150/ML SOL OR CT 12 FLAC X 10ML</v>
          </cell>
          <cell r="D5961" t="str">
            <v xml:space="preserve">PIDOMAG 150/ML SOL OR CT 12 FLAC X 10ML</v>
          </cell>
          <cell r="E5961" t="str">
            <v xml:space="preserve">LABORATÓRIOS BALDACCI LTDA</v>
          </cell>
          <cell r="F5961" t="n">
            <v>1</v>
          </cell>
          <cell r="G5961" t="str">
            <v>FLAC</v>
          </cell>
          <cell r="H5961" t="str">
            <v>NÃO</v>
          </cell>
          <cell r="I5961" t="n">
            <v>1.5687320946526</v>
          </cell>
        </row>
        <row r="5962">
          <cell r="A5962" t="n">
            <v>92465471</v>
          </cell>
          <cell r="B5962" t="n">
            <v>20</v>
          </cell>
          <cell r="C5962" t="str">
            <v xml:space="preserve">PIMECROLIMUS 1% - 15GRA CREME</v>
          </cell>
          <cell r="D5962" t="str">
            <v xml:space="preserve">ELIDEL 1% - 15GRA CREME</v>
          </cell>
          <cell r="E5962" t="str">
            <v>NOVARTIS</v>
          </cell>
          <cell r="F5962" t="n">
            <v>15</v>
          </cell>
          <cell r="G5962" t="str">
            <v>G</v>
          </cell>
          <cell r="H5962" t="str">
            <v>SIM</v>
          </cell>
          <cell r="I5962" t="n">
            <v>9.7236231132118274</v>
          </cell>
        </row>
        <row r="5963">
          <cell r="A5963" t="n">
            <v>92413250</v>
          </cell>
          <cell r="B5963" t="n">
            <v>20</v>
          </cell>
          <cell r="C5963" t="str">
            <v xml:space="preserve">PIMETIXENO - 120ML XPE</v>
          </cell>
          <cell r="D5963" t="str">
            <v xml:space="preserve">MURICALM - 120ML XPE</v>
          </cell>
          <cell r="E5963" t="str">
            <v>NOVARTIS</v>
          </cell>
          <cell r="F5963" t="n">
            <v>120</v>
          </cell>
          <cell r="G5963" t="str">
            <v>ML</v>
          </cell>
          <cell r="H5963" t="str">
            <v>SIM</v>
          </cell>
          <cell r="I5963" t="n">
            <v>0.078519694356287459</v>
          </cell>
        </row>
        <row r="5964">
          <cell r="A5964" t="n">
            <v>91242029</v>
          </cell>
          <cell r="B5964" t="n">
            <v>20</v>
          </cell>
          <cell r="C5964" t="str">
            <v xml:space="preserve">PIMOZIDA - 4MG</v>
          </cell>
          <cell r="D5964" t="str">
            <v xml:space="preserve">ORAP - 4MG</v>
          </cell>
          <cell r="E5964" t="str">
            <v>JANSSEN-CILAG</v>
          </cell>
          <cell r="F5964" t="n">
            <v>1</v>
          </cell>
          <cell r="G5964" t="str">
            <v>COM</v>
          </cell>
          <cell r="H5964" t="str">
            <v>NÃO</v>
          </cell>
          <cell r="I5964" t="n">
            <v>0.94041120175609316</v>
          </cell>
        </row>
        <row r="5965">
          <cell r="A5965" t="n">
            <v>92435688</v>
          </cell>
          <cell r="B5965" t="n">
            <v>20</v>
          </cell>
          <cell r="C5965" t="str">
            <v xml:space="preserve">PINDOLOL - 5MG</v>
          </cell>
          <cell r="D5965" t="str">
            <v xml:space="preserve">VISKEN - 5MG</v>
          </cell>
          <cell r="E5965" t="str">
            <v>NOVARTIS</v>
          </cell>
          <cell r="F5965" t="n">
            <v>1</v>
          </cell>
          <cell r="G5965" t="str">
            <v>COM</v>
          </cell>
          <cell r="H5965" t="str">
            <v>NÃO</v>
          </cell>
          <cell r="I5965" t="n">
            <v>1.1260328399999999</v>
          </cell>
        </row>
        <row r="5966">
          <cell r="A5966" t="n">
            <v>90263294</v>
          </cell>
          <cell r="B5966" t="n">
            <v>20</v>
          </cell>
          <cell r="C5966" t="str">
            <v>PIPERACILINA+TAZOBACTAM</v>
          </cell>
          <cell r="D5966" t="str">
            <v xml:space="preserve">PIPERACILINA+TAZOBACTAM 2,25 G (2 G + 0,25 G) PÓ LIOF. SOL. INJ. IV FA X 30 ML</v>
          </cell>
          <cell r="E5966" t="str">
            <v>AUROBINDO</v>
          </cell>
          <cell r="F5966" t="n">
            <v>1</v>
          </cell>
          <cell r="G5966" t="str">
            <v>FA</v>
          </cell>
          <cell r="H5966" t="str">
            <v>NÃO</v>
          </cell>
          <cell r="I5966" t="n">
            <v>70.395026824058959</v>
          </cell>
        </row>
        <row r="5967">
          <cell r="A5967" t="n">
            <v>90258444</v>
          </cell>
          <cell r="B5967" t="n">
            <v>20</v>
          </cell>
          <cell r="C5967" t="str">
            <v>PIPERACILINA+TAZOBACTAM</v>
          </cell>
          <cell r="D5967" t="str">
            <v xml:space="preserve">NOVATAZ 4 G + 0,5 G PÓ LIOF. SOL. INJ. FA X 20 ML</v>
          </cell>
          <cell r="E5967" t="str">
            <v>NOVAFARMA</v>
          </cell>
          <cell r="F5967" t="n">
            <v>1</v>
          </cell>
          <cell r="G5967" t="str">
            <v>FA</v>
          </cell>
          <cell r="H5967" t="str">
            <v>NÃO</v>
          </cell>
          <cell r="I5967" t="n">
            <v>84.577924996399233</v>
          </cell>
        </row>
        <row r="5968">
          <cell r="A5968" t="n">
            <v>90178211</v>
          </cell>
          <cell r="B5968" t="n">
            <v>20</v>
          </cell>
          <cell r="C5968" t="str">
            <v>PIPERACILINA+TAZOBACTAM</v>
          </cell>
          <cell r="D5968" t="str">
            <v xml:space="preserve">TAZOCILINA 4,5 G (4 G + 500 MG) PÓ LIÓF. INJ. CX. 50  FA</v>
          </cell>
          <cell r="E5968" t="str">
            <v>BIOCHIMICO</v>
          </cell>
          <cell r="F5968" t="n">
            <v>1</v>
          </cell>
          <cell r="G5968" t="str">
            <v>FA</v>
          </cell>
          <cell r="H5968" t="str">
            <v>NÃO</v>
          </cell>
          <cell r="I5968" t="n">
            <v>125.19180068166472</v>
          </cell>
        </row>
        <row r="5969">
          <cell r="A5969" t="n">
            <v>90178165</v>
          </cell>
          <cell r="B5969" t="n">
            <v>20</v>
          </cell>
          <cell r="C5969" t="str">
            <v>PIPERACILINA+TAZOBACTAM</v>
          </cell>
          <cell r="D5969" t="str">
            <v xml:space="preserve">TAZOCILINA 2,25 G (2 G + 250 MG) PÓ LIÓF. INJ. FA</v>
          </cell>
          <cell r="E5969" t="str">
            <v>BIOCHIMICO</v>
          </cell>
          <cell r="F5969" t="n">
            <v>1</v>
          </cell>
          <cell r="G5969" t="str">
            <v>FA</v>
          </cell>
          <cell r="H5969" t="str">
            <v>NÃO</v>
          </cell>
          <cell r="I5969" t="n">
            <v>77.187276496255734</v>
          </cell>
        </row>
        <row r="5970">
          <cell r="A5970" t="n">
            <v>92419534</v>
          </cell>
          <cell r="B5970" t="n">
            <v>20</v>
          </cell>
          <cell r="C5970" t="str">
            <v xml:space="preserve">PIPOTIAZINA - 10MG</v>
          </cell>
          <cell r="D5970" t="str">
            <v xml:space="preserve">PIPORTIL L4 - 10MG</v>
          </cell>
          <cell r="E5970" t="str">
            <v>SANOFI-AVENTIS</v>
          </cell>
          <cell r="F5970" t="n">
            <v>1</v>
          </cell>
          <cell r="G5970" t="str">
            <v>COM</v>
          </cell>
          <cell r="H5970" t="str">
            <v>NÃO</v>
          </cell>
          <cell r="I5970" t="n">
            <v>2.920932630053894</v>
          </cell>
        </row>
        <row r="5971">
          <cell r="A5971" t="n">
            <v>90340019</v>
          </cell>
          <cell r="B5971" t="n">
            <v>20</v>
          </cell>
          <cell r="C5971" t="str">
            <v>PIRACETAM</v>
          </cell>
          <cell r="D5971" t="str">
            <v>NOOTRON</v>
          </cell>
          <cell r="E5971" t="str">
            <v>BIOSINTETICA</v>
          </cell>
          <cell r="F5971" t="n">
            <v>1</v>
          </cell>
          <cell r="G5971" t="str">
            <v>COM</v>
          </cell>
          <cell r="H5971" t="str">
            <v>NÃO</v>
          </cell>
          <cell r="I5971" t="n">
            <v>0.5178995815861609</v>
          </cell>
        </row>
        <row r="5972">
          <cell r="A5972" t="n">
            <v>90341023</v>
          </cell>
          <cell r="B5972" t="n">
            <v>20</v>
          </cell>
          <cell r="C5972" t="str">
            <v xml:space="preserve">PIRACETAM - 1000MG  5ML</v>
          </cell>
          <cell r="D5972" t="str">
            <v xml:space="preserve">NOOTROPIL - 1000MG  5ML</v>
          </cell>
          <cell r="E5972" t="str">
            <v>SANOFI-AVENTIS</v>
          </cell>
          <cell r="F5972" t="n">
            <v>1</v>
          </cell>
          <cell r="G5972" t="str">
            <v>AMP</v>
          </cell>
          <cell r="H5972" t="str">
            <v>NÃO</v>
          </cell>
          <cell r="I5972" t="n">
            <v>2.246417543375395</v>
          </cell>
        </row>
        <row r="5973">
          <cell r="A5973" t="n">
            <v>92398650</v>
          </cell>
          <cell r="B5973" t="n">
            <v>20</v>
          </cell>
          <cell r="C5973" t="str">
            <v xml:space="preserve">PIRACETAM - 400MG</v>
          </cell>
          <cell r="D5973" t="str">
            <v xml:space="preserve">CINTILAN - 400MG</v>
          </cell>
          <cell r="E5973" t="str">
            <v>MEDLEY</v>
          </cell>
          <cell r="F5973" t="n">
            <v>1</v>
          </cell>
          <cell r="G5973" t="str">
            <v>CAP</v>
          </cell>
          <cell r="H5973" t="str">
            <v>NÃO</v>
          </cell>
          <cell r="I5973" t="n">
            <v>0.43971028839520981</v>
          </cell>
        </row>
        <row r="5974">
          <cell r="A5974" t="n">
            <v>92370950</v>
          </cell>
          <cell r="B5974" t="n">
            <v>20</v>
          </cell>
          <cell r="C5974" t="str">
            <v xml:space="preserve">PIRACETAM + MESILATO DE DIIDROERGOCRISTINA</v>
          </cell>
          <cell r="D5974" t="str">
            <v>ISKETAM</v>
          </cell>
          <cell r="E5974" t="str">
            <v xml:space="preserve">ACHÉ LABORATÓRIOS FARMACÊUTICO</v>
          </cell>
          <cell r="F5974" t="n">
            <v>1</v>
          </cell>
          <cell r="G5974" t="str">
            <v>COM</v>
          </cell>
          <cell r="H5974" t="str">
            <v>NÃO</v>
          </cell>
          <cell r="I5974" t="n">
            <v>0.97364421001796442</v>
          </cell>
        </row>
        <row r="5975">
          <cell r="A5975" t="n">
            <v>91118018</v>
          </cell>
          <cell r="B5975" t="n">
            <v>20</v>
          </cell>
          <cell r="C5975" t="str">
            <v xml:space="preserve">PIRETANIDA - 6MG</v>
          </cell>
          <cell r="D5975" t="str">
            <v xml:space="preserve">ARELIX - 6MG</v>
          </cell>
          <cell r="E5975" t="str">
            <v>SANOFI-AVENTIS</v>
          </cell>
          <cell r="F5975" t="n">
            <v>1</v>
          </cell>
          <cell r="G5975" t="str">
            <v>COM</v>
          </cell>
          <cell r="H5975" t="str">
            <v>NÃO</v>
          </cell>
          <cell r="I5975" t="n">
            <v>1.0734970854965791</v>
          </cell>
        </row>
        <row r="5976">
          <cell r="A5976" t="n">
            <v>90137248</v>
          </cell>
          <cell r="B5976" t="n">
            <v>20</v>
          </cell>
          <cell r="C5976" t="str">
            <v>PIROXICAM</v>
          </cell>
          <cell r="D5976" t="str">
            <v xml:space="preserve">CICLADOL  20 MG CX. 6 CP. EFERV.</v>
          </cell>
          <cell r="E5976" t="str">
            <v>CHIESI</v>
          </cell>
          <cell r="F5976" t="n">
            <v>1</v>
          </cell>
          <cell r="G5976" t="str">
            <v xml:space="preserve">COM EFEV</v>
          </cell>
          <cell r="H5976" t="str">
            <v>NÃO</v>
          </cell>
          <cell r="I5976" t="n">
            <v>6.6372772185116986</v>
          </cell>
        </row>
        <row r="5977">
          <cell r="A5977" t="n">
            <v>92369944</v>
          </cell>
          <cell r="B5977" t="n">
            <v>20</v>
          </cell>
          <cell r="C5977" t="str">
            <v xml:space="preserve">PIROXICAM - 20MGML  2ML</v>
          </cell>
          <cell r="D5977" t="str">
            <v xml:space="preserve">INFLAX - 20MGML  2ML</v>
          </cell>
          <cell r="E5977" t="str">
            <v>ATIVUS</v>
          </cell>
          <cell r="F5977" t="n">
            <v>1</v>
          </cell>
          <cell r="G5977" t="str">
            <v>AMP</v>
          </cell>
          <cell r="H5977" t="str">
            <v>NÃO</v>
          </cell>
          <cell r="I5977" t="n">
            <v>6.9568449199670681</v>
          </cell>
        </row>
        <row r="5978">
          <cell r="A5978" t="n">
            <v>92452299</v>
          </cell>
          <cell r="B5978" t="n">
            <v>20</v>
          </cell>
          <cell r="C5978" t="str">
            <v xml:space="preserve">PIROXICAM - 9MGML  10ML</v>
          </cell>
          <cell r="D5978" t="str">
            <v xml:space="preserve">INFLAMENE - 9MGML  10ML</v>
          </cell>
          <cell r="E5978" t="str">
            <v>CHIESI</v>
          </cell>
          <cell r="F5978" t="n">
            <v>10</v>
          </cell>
          <cell r="G5978" t="str">
            <v>ML</v>
          </cell>
          <cell r="H5978" t="str">
            <v>SIM</v>
          </cell>
          <cell r="I5978" t="n">
            <v>1.570393887125749</v>
          </cell>
        </row>
        <row r="5979">
          <cell r="A5979" t="n">
            <v>90272242</v>
          </cell>
          <cell r="B5979" t="n">
            <v>20</v>
          </cell>
          <cell r="C5979" t="str">
            <v xml:space="preserve">PIROXICAM 20 MGML SOL. INJ. CX. 2 AMP. X 2 ML</v>
          </cell>
          <cell r="D5979" t="str">
            <v xml:space="preserve">PIROXICAM 20 MGML SOL. INJ. CX. 2 AMP. X 2 ML</v>
          </cell>
          <cell r="E5979" t="str">
            <v>ATIVUS</v>
          </cell>
          <cell r="F5979" t="n">
            <v>1</v>
          </cell>
          <cell r="G5979" t="str">
            <v>AMP</v>
          </cell>
          <cell r="H5979" t="str">
            <v>NÃO</v>
          </cell>
          <cell r="I5979" t="n">
            <v>5.5196784348923664</v>
          </cell>
        </row>
        <row r="5980">
          <cell r="A5980" t="n">
            <v>90168860</v>
          </cell>
          <cell r="B5980" t="n">
            <v>20</v>
          </cell>
          <cell r="C5980" t="str">
            <v xml:space="preserve">PIROXICAM FELDENE 20 MG CX. 10 SUP.</v>
          </cell>
          <cell r="D5980" t="str">
            <v xml:space="preserve">PIROXICAM FELDENE 20 MG CX. 10 SUP.</v>
          </cell>
          <cell r="E5980" t="str">
            <v xml:space="preserve">PHARMACIA PFIZER</v>
          </cell>
          <cell r="F5980" t="n">
            <v>1</v>
          </cell>
          <cell r="G5980" t="str">
            <v>SUP</v>
          </cell>
          <cell r="H5980" t="str">
            <v>NÃO</v>
          </cell>
          <cell r="I5980" t="n">
            <v>2.6225577915000011</v>
          </cell>
        </row>
        <row r="5981">
          <cell r="A5981" t="n">
            <v>92409369</v>
          </cell>
          <cell r="B5981" t="n">
            <v>20</v>
          </cell>
          <cell r="C5981" t="str">
            <v xml:space="preserve">PIVALATO DE FLUMETASONA + CLIOQUINOL - 15GRA POMADA</v>
          </cell>
          <cell r="D5981" t="str">
            <v xml:space="preserve">LOCORTEN - 15GRA POMADA</v>
          </cell>
          <cell r="E5981" t="str">
            <v>NOVARTIS</v>
          </cell>
          <cell r="F5981" t="n">
            <v>15</v>
          </cell>
          <cell r="G5981" t="str">
            <v>G</v>
          </cell>
          <cell r="H5981" t="str">
            <v>SIM</v>
          </cell>
          <cell r="I5981" t="n">
            <v>1.6644587096140282</v>
          </cell>
        </row>
        <row r="5982">
          <cell r="A5982" t="n">
            <v>92367186</v>
          </cell>
          <cell r="B5982" t="n">
            <v>20</v>
          </cell>
          <cell r="C5982" t="str">
            <v xml:space="preserve">PLANTAGO OVATA FORSK + CASSIA ANGUSTIFOLIA + VAHL  - 250GRA</v>
          </cell>
          <cell r="D5982" t="str">
            <v xml:space="preserve">AGIOLAX - 250GRA</v>
          </cell>
          <cell r="E5982" t="str">
            <v xml:space="preserve">NYCOMED PHARMA</v>
          </cell>
          <cell r="F5982" t="n">
            <v>250</v>
          </cell>
          <cell r="G5982" t="str">
            <v>G</v>
          </cell>
          <cell r="H5982" t="str">
            <v>SIM</v>
          </cell>
          <cell r="I5982" t="n">
            <v>0.56529062303630717</v>
          </cell>
        </row>
        <row r="5983">
          <cell r="A5983" t="n">
            <v>92367178</v>
          </cell>
          <cell r="B5983" t="n">
            <v>20</v>
          </cell>
          <cell r="C5983" t="str">
            <v xml:space="preserve">PLANTAGO OVATA FORSK + CASSIA ANGUSTIFOLIA + VAHL  - 5GRA</v>
          </cell>
          <cell r="D5983" t="str">
            <v xml:space="preserve">AGIOLAX - 5GRA ENV</v>
          </cell>
          <cell r="E5983" t="str">
            <v xml:space="preserve">NYCOMED PHARMA</v>
          </cell>
          <cell r="F5983" t="n">
            <v>1</v>
          </cell>
          <cell r="G5983" t="str">
            <v>UN</v>
          </cell>
          <cell r="H5983" t="str">
            <v>NÃO</v>
          </cell>
          <cell r="I5983" t="n">
            <v>3.6743890497359968</v>
          </cell>
        </row>
        <row r="5984">
          <cell r="A5984" t="n">
            <v>90852435</v>
          </cell>
          <cell r="B5984" t="n">
            <v>20</v>
          </cell>
          <cell r="C5984" t="str">
            <v xml:space="preserve">PLURIVITAMIN CX. 40 SACHÊS X 10 G</v>
          </cell>
          <cell r="D5984" t="str">
            <v xml:space="preserve">PLURIVITAMIN CX. 40 SACHÊS X 10 G</v>
          </cell>
          <cell r="E5984" t="str">
            <v>SUPPORT</v>
          </cell>
          <cell r="F5984" t="n">
            <v>1</v>
          </cell>
          <cell r="G5984" t="str">
            <v>UN</v>
          </cell>
          <cell r="H5984" t="str">
            <v>NÃO</v>
          </cell>
          <cell r="I5984" t="n">
            <v>3.9686525807602084</v>
          </cell>
        </row>
        <row r="5985">
          <cell r="A5985" t="n">
            <v>92421407</v>
          </cell>
          <cell r="B5985" t="n">
            <v>20</v>
          </cell>
          <cell r="C5985" t="str">
            <v xml:space="preserve">POLICRESULENO + CLORIDRATO DE CINCHOCAINA</v>
          </cell>
          <cell r="D5985" t="str">
            <v>PROCTYL</v>
          </cell>
          <cell r="E5985" t="str">
            <v xml:space="preserve">NYCOMED PHARMA</v>
          </cell>
          <cell r="F5985" t="n">
            <v>1</v>
          </cell>
          <cell r="G5985" t="str">
            <v>SUP</v>
          </cell>
          <cell r="H5985" t="str">
            <v>NÃO</v>
          </cell>
          <cell r="I5985" t="n">
            <v>3.366794923619203</v>
          </cell>
        </row>
        <row r="5986">
          <cell r="A5986" t="n">
            <v>92367372</v>
          </cell>
          <cell r="B5986" t="n">
            <v>20</v>
          </cell>
          <cell r="C5986" t="str">
            <v xml:space="preserve">POLICRESULENO SOL 12ML</v>
          </cell>
          <cell r="D5986" t="str">
            <v xml:space="preserve">ALBOCRESIL SOL 12ML</v>
          </cell>
          <cell r="E5986" t="str">
            <v xml:space="preserve">NYCOMED PHARMA</v>
          </cell>
          <cell r="F5986" t="n">
            <v>12</v>
          </cell>
          <cell r="G5986" t="str">
            <v>ML</v>
          </cell>
          <cell r="H5986" t="str">
            <v>SIM</v>
          </cell>
          <cell r="I5986" t="n">
            <v>1.7148962949433884</v>
          </cell>
        </row>
        <row r="5987">
          <cell r="A5987" t="n">
            <v>90872150</v>
          </cell>
          <cell r="B5987" t="n">
            <v>20</v>
          </cell>
          <cell r="C5987" t="str">
            <v xml:space="preserve">POLIGELINA 35 MGML SOL. INJ. CX.10 FR. PLÁST. X 500 ML + EQUIPO</v>
          </cell>
          <cell r="D5987" t="str">
            <v xml:space="preserve">HAEMACCEL 35 MGML SOL. INJ. CX.10 FR. PLÁST. X 500 ML + EQUIPO</v>
          </cell>
          <cell r="E5987" t="str">
            <v>SANOFI-AVENTIS</v>
          </cell>
          <cell r="F5987" t="n">
            <v>1</v>
          </cell>
          <cell r="G5987" t="str">
            <v>FR</v>
          </cell>
          <cell r="H5987" t="str">
            <v>NÃO</v>
          </cell>
          <cell r="I5987" t="n">
            <v>73.714289061682663</v>
          </cell>
        </row>
        <row r="5988">
          <cell r="A5988" t="n">
            <v>92396216</v>
          </cell>
          <cell r="B5988" t="n">
            <v>20</v>
          </cell>
          <cell r="C5988" t="str">
            <v xml:space="preserve">POLIVITAMINICOS + POLIMINERAIS</v>
          </cell>
          <cell r="D5988" t="str">
            <v>CENTRUM</v>
          </cell>
          <cell r="E5988" t="str">
            <v xml:space="preserve">WYETH INDÚSTRIA FARMACÊUTICA</v>
          </cell>
          <cell r="F5988" t="n">
            <v>1</v>
          </cell>
          <cell r="G5988" t="str">
            <v>COM</v>
          </cell>
          <cell r="H5988" t="str">
            <v>NÃO</v>
          </cell>
          <cell r="I5988" t="n">
            <v>1.3034269263143716</v>
          </cell>
        </row>
        <row r="5989">
          <cell r="A5989" t="n">
            <v>92379370</v>
          </cell>
          <cell r="B5989" t="n">
            <v>20</v>
          </cell>
          <cell r="C5989" t="str">
            <v xml:space="preserve">PRANOPROFENO 0,1% - 5ML COLIRIO</v>
          </cell>
          <cell r="D5989" t="str">
            <v xml:space="preserve">DIFEN 0,1% - 5ML COLIRIO</v>
          </cell>
          <cell r="E5989" t="str">
            <v>ALLERGAN</v>
          </cell>
          <cell r="F5989" t="n">
            <v>5</v>
          </cell>
          <cell r="G5989" t="str">
            <v>ML</v>
          </cell>
          <cell r="H5989" t="str">
            <v>SIM</v>
          </cell>
          <cell r="I5989" t="n">
            <v>1.4768146384199357</v>
          </cell>
        </row>
        <row r="5990">
          <cell r="A5990" t="n">
            <v>90804015</v>
          </cell>
          <cell r="B5990" t="n">
            <v>20</v>
          </cell>
          <cell r="C5990" t="str">
            <v xml:space="preserve">PRAVASTATINA - 10MG</v>
          </cell>
          <cell r="D5990" t="str">
            <v xml:space="preserve">PRAVACOL - 10MG</v>
          </cell>
          <cell r="E5990" t="str">
            <v>B-MS</v>
          </cell>
          <cell r="F5990" t="n">
            <v>1</v>
          </cell>
          <cell r="G5990" t="str">
            <v>COM</v>
          </cell>
          <cell r="H5990" t="str">
            <v>NÃO</v>
          </cell>
          <cell r="I5990" t="n">
            <v>2.2299593197185632</v>
          </cell>
        </row>
        <row r="5991">
          <cell r="A5991" t="n">
            <v>90176189</v>
          </cell>
          <cell r="B5991" t="n">
            <v>20</v>
          </cell>
          <cell r="C5991" t="str">
            <v xml:space="preserve">PRAVASTATINA - 40MG</v>
          </cell>
          <cell r="D5991" t="str">
            <v xml:space="preserve">PRAVACOL - 40MG</v>
          </cell>
          <cell r="E5991" t="str">
            <v>B-MS</v>
          </cell>
          <cell r="F5991" t="n">
            <v>1</v>
          </cell>
          <cell r="G5991" t="str">
            <v>COM</v>
          </cell>
          <cell r="H5991" t="str">
            <v>NÃO</v>
          </cell>
          <cell r="I5991" t="n">
            <v>6.1245361597904209</v>
          </cell>
        </row>
        <row r="5992">
          <cell r="A5992" t="n">
            <v>90268393</v>
          </cell>
          <cell r="B5992" t="n">
            <v>20</v>
          </cell>
          <cell r="C5992" t="str">
            <v xml:space="preserve">PRAVASTATINA 20 MG CX. 30 CP.</v>
          </cell>
          <cell r="D5992" t="str">
            <v xml:space="preserve">MEVALOTIN 20 MG CX. 30 CP.</v>
          </cell>
          <cell r="E5992" t="str">
            <v xml:space="preserve">DAIICHI SANKYO</v>
          </cell>
          <cell r="F5992" t="n">
            <v>1</v>
          </cell>
          <cell r="G5992" t="str">
            <v>COM</v>
          </cell>
          <cell r="H5992" t="str">
            <v>NÃO</v>
          </cell>
          <cell r="I5992" t="n">
            <v>2.7324853635988031</v>
          </cell>
        </row>
        <row r="5993">
          <cell r="A5993" t="n">
            <v>90211456</v>
          </cell>
          <cell r="B5993" t="n">
            <v>20</v>
          </cell>
          <cell r="C5993" t="str">
            <v>PREDNISONA</v>
          </cell>
          <cell r="D5993" t="str">
            <v xml:space="preserve">PREDNISONA 5 MG CX. 20 CP.</v>
          </cell>
          <cell r="E5993" t="str">
            <v xml:space="preserve">NEO QUIMICA</v>
          </cell>
          <cell r="F5993" t="n">
            <v>1</v>
          </cell>
          <cell r="G5993" t="str">
            <v>COM</v>
          </cell>
          <cell r="H5993" t="str">
            <v>NÃO</v>
          </cell>
          <cell r="I5993" t="n">
            <v>0.50184291164356754</v>
          </cell>
        </row>
        <row r="5994">
          <cell r="A5994" t="n">
            <v>92440797</v>
          </cell>
          <cell r="B5994" t="n">
            <v>20</v>
          </cell>
          <cell r="C5994" t="str">
            <v xml:space="preserve">PREDNISONA - 20MG</v>
          </cell>
          <cell r="D5994" t="str">
            <v xml:space="preserve">BECORTEN - 20MG</v>
          </cell>
          <cell r="E5994" t="str">
            <v>BERGAMO</v>
          </cell>
          <cell r="F5994" t="n">
            <v>1</v>
          </cell>
          <cell r="G5994" t="str">
            <v>COM</v>
          </cell>
          <cell r="H5994" t="str">
            <v>NÃO</v>
          </cell>
          <cell r="I5994" t="n">
            <v>0.81660482130538958</v>
          </cell>
        </row>
        <row r="5995">
          <cell r="A5995" t="n">
            <v>92470939</v>
          </cell>
          <cell r="B5995" t="n">
            <v>20</v>
          </cell>
          <cell r="C5995" t="str">
            <v xml:space="preserve">PREDNISONA - 5MG</v>
          </cell>
          <cell r="D5995" t="str">
            <v xml:space="preserve">ARTINIZONA - 5MG</v>
          </cell>
          <cell r="E5995" t="str">
            <v xml:space="preserve">TEUTO BRAS.</v>
          </cell>
          <cell r="F5995" t="n">
            <v>1</v>
          </cell>
          <cell r="G5995" t="str">
            <v>COM</v>
          </cell>
          <cell r="H5995" t="str">
            <v>NÃO</v>
          </cell>
          <cell r="I5995" t="n">
            <v>0.40830241065269479</v>
          </cell>
        </row>
        <row r="5996">
          <cell r="A5996" t="n">
            <v>90197852</v>
          </cell>
          <cell r="B5996" t="n">
            <v>20</v>
          </cell>
          <cell r="C5996" t="str">
            <v xml:space="preserve">PROGESTERONA 100 MG CX. 30 CAP.</v>
          </cell>
          <cell r="D5996" t="str">
            <v xml:space="preserve">UTROGESTAN 100 MG CX. 30 CAP.</v>
          </cell>
          <cell r="E5996" t="str">
            <v>FARMOQUIMICA</v>
          </cell>
          <cell r="F5996" t="n">
            <v>1</v>
          </cell>
          <cell r="G5996" t="str">
            <v>CAP</v>
          </cell>
          <cell r="H5996" t="str">
            <v>NÃO</v>
          </cell>
          <cell r="I5996" t="n">
            <v>1.5667015600801699</v>
          </cell>
        </row>
        <row r="5997">
          <cell r="A5997" t="n">
            <v>90582012</v>
          </cell>
          <cell r="B5997" t="n">
            <v>20</v>
          </cell>
          <cell r="C5997" t="str">
            <v xml:space="preserve">PROPILTIOURACILA 100 MG CX. 30 CP.</v>
          </cell>
          <cell r="D5997" t="str">
            <v xml:space="preserve">PROPILRACIL 100 MG CX. 30 CP.</v>
          </cell>
          <cell r="E5997" t="str">
            <v xml:space="preserve">BIOLAB SANUS</v>
          </cell>
          <cell r="F5997" t="n">
            <v>1</v>
          </cell>
          <cell r="G5997" t="str">
            <v>COM</v>
          </cell>
          <cell r="H5997" t="str">
            <v>NÃO</v>
          </cell>
          <cell r="I5997" t="n">
            <v>0.64371484214855446</v>
          </cell>
        </row>
        <row r="5998">
          <cell r="A5998" t="n">
            <v>90169115</v>
          </cell>
          <cell r="B5998" t="n">
            <v>20</v>
          </cell>
          <cell r="C5998" t="str">
            <v xml:space="preserve">PROPILTIOURACILA 100 MG CX. 30 CP.</v>
          </cell>
          <cell r="D5998" t="str">
            <v xml:space="preserve">PROPIL 100 MG CX. 30 CP.</v>
          </cell>
          <cell r="E5998" t="str">
            <v xml:space="preserve">PHARMACIA PFIZER</v>
          </cell>
          <cell r="F5998" t="n">
            <v>1</v>
          </cell>
          <cell r="G5998" t="str">
            <v>COM</v>
          </cell>
          <cell r="H5998" t="str">
            <v>NÃO</v>
          </cell>
          <cell r="I5998" t="n">
            <v>0.63654170557563272</v>
          </cell>
        </row>
        <row r="5999">
          <cell r="A5999" t="n">
            <v>92422918</v>
          </cell>
          <cell r="B5999" t="n">
            <v>20</v>
          </cell>
          <cell r="C5999" t="str">
            <v xml:space="preserve">PROPIONATO DE CLOBETASOL -  50GRA CAPILAR</v>
          </cell>
          <cell r="D5999" t="str">
            <v xml:space="preserve">PSOREX -  50GRA</v>
          </cell>
          <cell r="E5999" t="str">
            <v>GLAXOSMITKLINE</v>
          </cell>
          <cell r="F5999" t="n">
            <v>50</v>
          </cell>
          <cell r="G5999" t="str">
            <v>G</v>
          </cell>
          <cell r="H5999" t="str">
            <v>SIM</v>
          </cell>
          <cell r="I5999" t="n">
            <v>0.75373567632659666</v>
          </cell>
        </row>
        <row r="6000">
          <cell r="A6000" t="n">
            <v>92400140</v>
          </cell>
          <cell r="B6000" t="n">
            <v>20</v>
          </cell>
          <cell r="C6000" t="str">
            <v xml:space="preserve">PROPIONATO DE CLOBETASOL - 30GRA POMADA</v>
          </cell>
          <cell r="D6000" t="str">
            <v xml:space="preserve">CLOBESOL - 30GRA POMADA</v>
          </cell>
          <cell r="E6000" t="str">
            <v>VALEANT</v>
          </cell>
          <cell r="F6000" t="n">
            <v>30</v>
          </cell>
          <cell r="G6000" t="str">
            <v>G</v>
          </cell>
          <cell r="H6000" t="str">
            <v>SIM</v>
          </cell>
          <cell r="I6000" t="n">
            <v>0.7222480678457317</v>
          </cell>
        </row>
        <row r="6001">
          <cell r="A6001" t="n">
            <v>92422950</v>
          </cell>
          <cell r="B6001" t="n">
            <v>20</v>
          </cell>
          <cell r="C6001" t="str">
            <v xml:space="preserve">PROPIONATO DE CLOBETASOL - 30GRA POMADA</v>
          </cell>
          <cell r="D6001" t="str">
            <v xml:space="preserve">PSOREX - 30GRA POMADA</v>
          </cell>
          <cell r="E6001" t="str">
            <v>GLAXOSMITKLINE</v>
          </cell>
          <cell r="F6001" t="n">
            <v>30</v>
          </cell>
          <cell r="G6001" t="str">
            <v>G</v>
          </cell>
          <cell r="H6001" t="str">
            <v>SIM</v>
          </cell>
          <cell r="I6001" t="n">
            <v>0.89512451566167683</v>
          </cell>
        </row>
        <row r="6002">
          <cell r="A6002" t="n">
            <v>92422942</v>
          </cell>
          <cell r="B6002" t="n">
            <v>20</v>
          </cell>
          <cell r="C6002" t="str">
            <v xml:space="preserve">PROPIONATO DE CLOBETASOL CREME - 30GRA</v>
          </cell>
          <cell r="D6002" t="str">
            <v xml:space="preserve">PSOREX CREME - 30GRA</v>
          </cell>
          <cell r="E6002" t="str">
            <v>GLAXOSMITKLINE</v>
          </cell>
          <cell r="F6002" t="n">
            <v>30</v>
          </cell>
          <cell r="G6002" t="str">
            <v>G</v>
          </cell>
          <cell r="H6002" t="str">
            <v>SIM</v>
          </cell>
          <cell r="I6002" t="n">
            <v>0.89036645614181309</v>
          </cell>
        </row>
        <row r="6003">
          <cell r="A6003" t="n">
            <v>92381081</v>
          </cell>
          <cell r="B6003" t="n">
            <v>20</v>
          </cell>
          <cell r="C6003" t="str">
            <v xml:space="preserve">PROPIONATO DE FLUTICASONA - 250MCG</v>
          </cell>
          <cell r="D6003" t="str">
            <v xml:space="preserve">FLIXOTIDE - 250MCG</v>
          </cell>
          <cell r="E6003" t="str">
            <v>GLAXOSMITKLINE</v>
          </cell>
          <cell r="F6003" t="n">
            <v>60</v>
          </cell>
          <cell r="G6003" t="str">
            <v>DOSE</v>
          </cell>
          <cell r="H6003" t="str">
            <v>SIM</v>
          </cell>
          <cell r="I6003" t="n">
            <v>1.5190617402305342</v>
          </cell>
        </row>
        <row r="6004">
          <cell r="A6004" t="n">
            <v>92455255</v>
          </cell>
          <cell r="B6004" t="n">
            <v>20</v>
          </cell>
          <cell r="C6004" t="str">
            <v xml:space="preserve">PROPIONATO DE FLUTICASONA - 50MCG</v>
          </cell>
          <cell r="D6004" t="str">
            <v xml:space="preserve">PLURAIR - 50MCG</v>
          </cell>
          <cell r="E6004" t="str">
            <v>LIBBS</v>
          </cell>
          <cell r="F6004" t="n">
            <v>60</v>
          </cell>
          <cell r="G6004" t="str">
            <v>DOSE</v>
          </cell>
          <cell r="H6004" t="str">
            <v>SIM</v>
          </cell>
          <cell r="I6004" t="n">
            <v>0.49834384948325533</v>
          </cell>
        </row>
        <row r="6005">
          <cell r="A6005" t="n">
            <v>90178157</v>
          </cell>
          <cell r="B6005" t="n">
            <v>20</v>
          </cell>
          <cell r="C6005" t="str">
            <v xml:space="preserve">PROPOFOL 10 MGML EMUL. INJ. CX. 25  AMP.X  20  ML</v>
          </cell>
          <cell r="D6005" t="str">
            <v xml:space="preserve">PROPOTIL 10 MGML EMUL. INJ. CX. 25  AMP.X  20  ML</v>
          </cell>
          <cell r="E6005" t="str">
            <v>BIOCHIMICO</v>
          </cell>
          <cell r="F6005" t="n">
            <v>1</v>
          </cell>
          <cell r="G6005" t="str">
            <v>AMP</v>
          </cell>
          <cell r="H6005" t="str">
            <v>NÃO</v>
          </cell>
          <cell r="I6005" t="n">
            <v>32.495205600000006</v>
          </cell>
        </row>
        <row r="6006">
          <cell r="A6006" t="n">
            <v>90298110</v>
          </cell>
          <cell r="B6006" t="n">
            <v>20</v>
          </cell>
          <cell r="C6006" t="str">
            <v xml:space="preserve">PROPOFOL 10 MGML EMUL. INJ. CX. 50 AMP. X 20 ML</v>
          </cell>
          <cell r="D6006" t="str">
            <v xml:space="preserve">PROPOTIL 10 MGML EMUL. INJ. CX. 50 AMP. X 20 ML</v>
          </cell>
          <cell r="E6006" t="str">
            <v>BIOCHIMICO</v>
          </cell>
          <cell r="F6006" t="n">
            <v>1</v>
          </cell>
          <cell r="G6006" t="str">
            <v>AMP</v>
          </cell>
          <cell r="H6006" t="str">
            <v>NÃO</v>
          </cell>
          <cell r="I6006" t="n">
            <v>34.116619703452926</v>
          </cell>
        </row>
        <row r="6007">
          <cell r="A6007" t="n">
            <v>90213769</v>
          </cell>
          <cell r="B6007" t="n">
            <v>20</v>
          </cell>
          <cell r="C6007" t="str">
            <v xml:space="preserve">PROPOFOL 2% (20 MGML) EMUL. INJ. FA X 50 ML</v>
          </cell>
          <cell r="D6007" t="str">
            <v xml:space="preserve">FRESOFOL 2% (20 MGML) EMUL. INJ. FA X 50 ML</v>
          </cell>
          <cell r="E6007" t="str">
            <v xml:space="preserve">FRESENIUS KABI AG - ALEMANHA</v>
          </cell>
          <cell r="F6007" t="n">
            <v>50</v>
          </cell>
          <cell r="G6007" t="str">
            <v>ML</v>
          </cell>
          <cell r="H6007" t="str">
            <v>SIM</v>
          </cell>
          <cell r="I6007" t="n">
            <v>4.3499748593384968</v>
          </cell>
        </row>
        <row r="6008">
          <cell r="A6008" t="n">
            <v>92418562</v>
          </cell>
          <cell r="B6008" t="n">
            <v>20</v>
          </cell>
          <cell r="C6008" t="str">
            <v xml:space="preserve">RABEPRAZOL SODICO - 20MG</v>
          </cell>
          <cell r="D6008" t="str">
            <v xml:space="preserve">PARIET - 20MG</v>
          </cell>
          <cell r="E6008" t="str">
            <v>JANSSEN-CILAG</v>
          </cell>
          <cell r="F6008" t="n">
            <v>1</v>
          </cell>
          <cell r="G6008" t="str">
            <v>COM</v>
          </cell>
          <cell r="H6008" t="str">
            <v>NÃO</v>
          </cell>
          <cell r="I6008" t="n">
            <v>10.084961339608567</v>
          </cell>
        </row>
        <row r="6009">
          <cell r="A6009" t="n">
            <v>90204433</v>
          </cell>
          <cell r="B6009" t="n">
            <v>20</v>
          </cell>
          <cell r="C6009" t="str">
            <v xml:space="preserve">RACECADOTRILA 30 MG PÓ ORAL CX. 18 SACHÊS X 3 G</v>
          </cell>
          <cell r="D6009" t="str">
            <v xml:space="preserve">TIORFAN 30 MG PÓ ORAL CX. 18 SACHÊS X 3 G</v>
          </cell>
          <cell r="E6009" t="str">
            <v xml:space="preserve">MERCK BAGO</v>
          </cell>
          <cell r="F6009" t="n">
            <v>1</v>
          </cell>
          <cell r="G6009" t="str">
            <v>UN</v>
          </cell>
          <cell r="H6009" t="str">
            <v>NÃO</v>
          </cell>
          <cell r="I6009" t="n">
            <v>2.1694138992673948</v>
          </cell>
        </row>
        <row r="6010">
          <cell r="A6010" t="n">
            <v>90269780</v>
          </cell>
          <cell r="B6010" t="n">
            <v>20</v>
          </cell>
          <cell r="C6010" t="str">
            <v>RAMIPRIL</v>
          </cell>
          <cell r="D6010" t="str">
            <v xml:space="preserve">RAMIPRIL 5  MG  CX. 30 CP.</v>
          </cell>
          <cell r="E6010" t="str">
            <v>SANDOZ</v>
          </cell>
          <cell r="F6010" t="n">
            <v>1</v>
          </cell>
          <cell r="G6010" t="str">
            <v>COM</v>
          </cell>
          <cell r="H6010" t="str">
            <v>NÃO</v>
          </cell>
          <cell r="I6010" t="n">
            <v>3.84320150588947</v>
          </cell>
        </row>
        <row r="6011">
          <cell r="A6011" t="n">
            <v>92432093</v>
          </cell>
          <cell r="B6011" t="n">
            <v>20</v>
          </cell>
          <cell r="C6011" t="str">
            <v xml:space="preserve">RAMIPRIL - 2,5MG</v>
          </cell>
          <cell r="D6011" t="str">
            <v xml:space="preserve">TRIATEC - 2,5MG</v>
          </cell>
          <cell r="E6011" t="str">
            <v>SANOFI-AVENTIS</v>
          </cell>
          <cell r="F6011" t="n">
            <v>1</v>
          </cell>
          <cell r="G6011" t="str">
            <v>COM</v>
          </cell>
          <cell r="H6011" t="str">
            <v>NÃO</v>
          </cell>
          <cell r="I6011" t="n">
            <v>3.173362328706467</v>
          </cell>
        </row>
        <row r="6012">
          <cell r="A6012" t="n">
            <v>92413463</v>
          </cell>
          <cell r="B6012" t="n">
            <v>20</v>
          </cell>
          <cell r="C6012" t="str">
            <v xml:space="preserve">RAMIPRIL - 5MG</v>
          </cell>
          <cell r="D6012" t="str">
            <v xml:space="preserve">NAPRIX - 5MG</v>
          </cell>
          <cell r="E6012" t="str">
            <v>LIBBS</v>
          </cell>
          <cell r="F6012" t="n">
            <v>1</v>
          </cell>
          <cell r="G6012" t="str">
            <v>COM</v>
          </cell>
          <cell r="H6012" t="str">
            <v>NÃO</v>
          </cell>
          <cell r="I6012" t="n">
            <v>1.5467138578004007</v>
          </cell>
        </row>
        <row r="6013">
          <cell r="A6013" t="n">
            <v>92413455</v>
          </cell>
          <cell r="B6013" t="n">
            <v>20</v>
          </cell>
          <cell r="C6013" t="str">
            <v xml:space="preserve">RAMIPRIL - 5MG</v>
          </cell>
          <cell r="D6013" t="str">
            <v xml:space="preserve">NAPRIX - 5MG</v>
          </cell>
          <cell r="E6013" t="str">
            <v>LIBBS</v>
          </cell>
          <cell r="F6013" t="n">
            <v>1</v>
          </cell>
          <cell r="G6013" t="str">
            <v>COM</v>
          </cell>
          <cell r="H6013" t="str">
            <v>NÃO</v>
          </cell>
          <cell r="I6013" t="n">
            <v>3.4615189201219776</v>
          </cell>
        </row>
        <row r="6014">
          <cell r="A6014" t="n">
            <v>90232550</v>
          </cell>
          <cell r="B6014" t="n">
            <v>20</v>
          </cell>
          <cell r="C6014" t="str">
            <v xml:space="preserve">RAMIPRIL - 5MG</v>
          </cell>
          <cell r="D6014" t="str">
            <v xml:space="preserve">ECATOR - 5MG</v>
          </cell>
          <cell r="E6014" t="str">
            <v xml:space="preserve">TORRENT DO BRASIL</v>
          </cell>
          <cell r="F6014" t="n">
            <v>1</v>
          </cell>
          <cell r="G6014" t="str">
            <v>COM</v>
          </cell>
          <cell r="H6014" t="str">
            <v>NÃO</v>
          </cell>
          <cell r="I6014" t="n">
            <v>1.2756906443568077</v>
          </cell>
        </row>
        <row r="6015">
          <cell r="A6015" t="n">
            <v>90227409</v>
          </cell>
          <cell r="B6015" t="n">
            <v>20</v>
          </cell>
          <cell r="C6015" t="str">
            <v xml:space="preserve">RAMIPRIL - 5MG</v>
          </cell>
          <cell r="D6015" t="str">
            <v xml:space="preserve">RAMIPRIL - 5MG</v>
          </cell>
          <cell r="E6015" t="str">
            <v>RANBAXY</v>
          </cell>
          <cell r="F6015" t="n">
            <v>1</v>
          </cell>
          <cell r="G6015" t="str">
            <v>COM</v>
          </cell>
          <cell r="H6015" t="str">
            <v>NÃO</v>
          </cell>
          <cell r="I6015" t="n">
            <v>2.1049900364207885</v>
          </cell>
        </row>
        <row r="6016">
          <cell r="A6016" t="n">
            <v>90193350</v>
          </cell>
          <cell r="B6016" t="n">
            <v>20</v>
          </cell>
          <cell r="C6016" t="str">
            <v xml:space="preserve">RANELATO DE ESTRÔNCIO 2 G PÓ SUSP. ORAL CX. 14 SACHÊS</v>
          </cell>
          <cell r="D6016" t="str">
            <v xml:space="preserve">PROTOS 2 G PÓ SUSP. ORAL CX. 14 SACHÊS</v>
          </cell>
          <cell r="E6016" t="str">
            <v>SERVIER</v>
          </cell>
          <cell r="F6016" t="n">
            <v>1</v>
          </cell>
          <cell r="G6016" t="str">
            <v>UN</v>
          </cell>
          <cell r="H6016" t="str">
            <v>NÃO</v>
          </cell>
          <cell r="I6016" t="n">
            <v>5.9517928322065909</v>
          </cell>
        </row>
        <row r="6017">
          <cell r="A6017" t="n">
            <v>92388612</v>
          </cell>
          <cell r="B6017" t="n">
            <v>20</v>
          </cell>
          <cell r="C6017" t="str">
            <v xml:space="preserve">REIDRATANTE PO 27,9 GR</v>
          </cell>
          <cell r="D6017" t="str">
            <v xml:space="preserve">BABYDRAX PO 27,9 GR</v>
          </cell>
          <cell r="E6017" t="str">
            <v xml:space="preserve">UNIAO QUIMICA</v>
          </cell>
          <cell r="F6017" t="n">
            <v>27.899999999999999</v>
          </cell>
          <cell r="G6017" t="str">
            <v>G</v>
          </cell>
          <cell r="H6017" t="str">
            <v>SIM</v>
          </cell>
          <cell r="I6017" t="n">
            <v>0.14133544984131741</v>
          </cell>
        </row>
        <row r="6018">
          <cell r="A6018" t="n">
            <v>92388604</v>
          </cell>
          <cell r="B6018" t="n">
            <v>20</v>
          </cell>
          <cell r="C6018" t="str">
            <v xml:space="preserve">REIDRATANTE PO 27,9 GR</v>
          </cell>
          <cell r="D6018" t="str">
            <v xml:space="preserve">BABYDRAX PO 27,9 GR</v>
          </cell>
          <cell r="E6018" t="str">
            <v xml:space="preserve">UNIAO QUIMICA</v>
          </cell>
          <cell r="F6018" t="n">
            <v>27.899999999999999</v>
          </cell>
          <cell r="G6018" t="str">
            <v>G</v>
          </cell>
          <cell r="H6018" t="str">
            <v>SIM</v>
          </cell>
          <cell r="I6018" t="n">
            <v>0.14133544984131741</v>
          </cell>
        </row>
        <row r="6019">
          <cell r="A6019" t="n">
            <v>90298160</v>
          </cell>
          <cell r="B6019" t="n">
            <v>20</v>
          </cell>
          <cell r="C6019" t="str">
            <v xml:space="preserve">REPAGLINIDA - 2MG</v>
          </cell>
          <cell r="D6019" t="str">
            <v xml:space="preserve">POSPRAND - 2MG</v>
          </cell>
          <cell r="E6019" t="str">
            <v>GLENMARK</v>
          </cell>
          <cell r="F6019" t="n">
            <v>1</v>
          </cell>
          <cell r="G6019" t="str">
            <v>COM</v>
          </cell>
          <cell r="H6019" t="str">
            <v>NÃO</v>
          </cell>
          <cell r="I6019" t="n">
            <v>1.8843133773121246</v>
          </cell>
        </row>
        <row r="6020">
          <cell r="A6020" t="n">
            <v>90939425</v>
          </cell>
          <cell r="B6020" t="n">
            <v>20</v>
          </cell>
          <cell r="C6020" t="str">
            <v xml:space="preserve">RESPIRATORIO IN VIVO CINTILOGRAFIA PARA DETECÇAO DE ASPIRAÇAO PULMONAR</v>
          </cell>
          <cell r="D6020" t="str">
            <v xml:space="preserve">RESPIRATORIO IN VIVO CINTILOGRAFIA PARA DETECÇAO DE ASPIRAÇAO PULMONAR</v>
          </cell>
          <cell r="E6020" t="str">
            <v>SBMN</v>
          </cell>
          <cell r="F6020" t="n">
            <v>1</v>
          </cell>
          <cell r="G6020" t="str">
            <v>UN</v>
          </cell>
          <cell r="H6020" t="str">
            <v>NÃO</v>
          </cell>
          <cell r="I6020" t="n">
            <v>265.97958182963856</v>
          </cell>
        </row>
        <row r="6021">
          <cell r="A6021" t="n">
            <v>90211138</v>
          </cell>
          <cell r="B6021" t="n">
            <v>20</v>
          </cell>
          <cell r="C6021" t="str">
            <v xml:space="preserve">RETINOL+COLECALCIFEROL+ÓXIDO DE ZINCO POMADA BISN. X  45 G</v>
          </cell>
          <cell r="D6021" t="str">
            <v xml:space="preserve">HIPODERMON POMADA BISN. X  45 G</v>
          </cell>
          <cell r="E6021" t="str">
            <v xml:space="preserve">NEO QUIMICA</v>
          </cell>
          <cell r="F6021" t="n">
            <v>45</v>
          </cell>
          <cell r="G6021" t="str">
            <v>G</v>
          </cell>
          <cell r="H6021" t="str">
            <v>SIM</v>
          </cell>
          <cell r="I6021" t="n">
            <v>0.2983748385538923</v>
          </cell>
        </row>
        <row r="6022">
          <cell r="A6022" t="n">
            <v>90111761</v>
          </cell>
          <cell r="B6022" t="n">
            <v>20</v>
          </cell>
          <cell r="C6022" t="str">
            <v xml:space="preserve">RETINOL+COLECALCIFEROL+ÓXIDO DE ZINCO POMADA DERM. BISN. X 45 G</v>
          </cell>
          <cell r="D6022" t="str">
            <v xml:space="preserve">VITAGLÓS POMADA DERM. BISN. X 45 G</v>
          </cell>
          <cell r="E6022" t="str">
            <v>VITAPAN</v>
          </cell>
          <cell r="F6022" t="n">
            <v>45</v>
          </cell>
          <cell r="G6022" t="str">
            <v>G</v>
          </cell>
          <cell r="H6022" t="str">
            <v>SIM</v>
          </cell>
          <cell r="I6022" t="n">
            <v>0.31407877742514984</v>
          </cell>
        </row>
        <row r="6023">
          <cell r="A6023" t="n">
            <v>92413269</v>
          </cell>
          <cell r="B6023" t="n">
            <v>20</v>
          </cell>
          <cell r="C6023" t="str">
            <v xml:space="preserve">RETINOL+COLECALCIFEROL+TIAMINA+RIBOFLAVINA+PIRIDOXINA+ÁCIDO ASCÓRBICO+NICOTINAMIDA+GLICEROFOSFATO DE CÁLCIO+SULFATO FERROSO+MANGANÊS+MAGNÉSIO+COBRE+ZINCO+LEUCINA+LISINA+VALINA+TRIPTOFANO</v>
          </cell>
          <cell r="D6023" t="str">
            <v xml:space="preserve">OPOPLEX MVI 12 PÓ LIOF INJ FR AMP AMB + AMP DIL X 5 ML</v>
          </cell>
          <cell r="E6023" t="str">
            <v>VALEANT</v>
          </cell>
          <cell r="F6023" t="n">
            <v>1</v>
          </cell>
          <cell r="G6023" t="str">
            <v>FA</v>
          </cell>
          <cell r="H6023" t="str">
            <v>NÃO</v>
          </cell>
          <cell r="I6023" t="n">
            <v>10.694382371326347</v>
          </cell>
        </row>
        <row r="6024">
          <cell r="A6024" t="n">
            <v>90133358</v>
          </cell>
          <cell r="B6024" t="n">
            <v>20</v>
          </cell>
          <cell r="C6024" t="str">
            <v>RETINOL+COLECALCIFEROL+TOCOFEROL</v>
          </cell>
          <cell r="D6024" t="str">
            <v xml:space="preserve">ADEFORTE SOL. ORAL CX. 25  AMP X 3 ML</v>
          </cell>
          <cell r="E6024" t="str">
            <v>GROSS</v>
          </cell>
          <cell r="F6024" t="n">
            <v>1</v>
          </cell>
          <cell r="G6024" t="str">
            <v>AMP</v>
          </cell>
          <cell r="H6024" t="str">
            <v>NÃO</v>
          </cell>
          <cell r="I6024" t="n">
            <v>9.051320902241784</v>
          </cell>
        </row>
        <row r="6025">
          <cell r="A6025" t="n">
            <v>92406920</v>
          </cell>
          <cell r="B6025" t="n">
            <v>20</v>
          </cell>
          <cell r="C6025" t="str">
            <v xml:space="preserve">RIBOFLAVINA + TIAMINA</v>
          </cell>
          <cell r="D6025" t="str">
            <v>LEVEGLUTAN</v>
          </cell>
          <cell r="E6025" t="str">
            <v>BUNKER</v>
          </cell>
          <cell r="F6025" t="n">
            <v>1</v>
          </cell>
          <cell r="G6025" t="str">
            <v>COM</v>
          </cell>
          <cell r="H6025" t="str">
            <v>NÃO</v>
          </cell>
          <cell r="I6025" t="n">
            <v>0.10992757209880245</v>
          </cell>
        </row>
        <row r="6026">
          <cell r="A6026" t="n">
            <v>92457312</v>
          </cell>
          <cell r="B6026" t="n">
            <v>20</v>
          </cell>
          <cell r="C6026" t="str">
            <v xml:space="preserve">RIFAMICINA - 10MG  20ML SPRAY</v>
          </cell>
          <cell r="D6026" t="str">
            <v xml:space="preserve">RIFAMICINA - 10MG  20ML SPRAY</v>
          </cell>
          <cell r="E6026" t="str">
            <v>EUROFARMA</v>
          </cell>
          <cell r="F6026" t="n">
            <v>20</v>
          </cell>
          <cell r="G6026" t="str">
            <v>ML</v>
          </cell>
          <cell r="H6026" t="str">
            <v>SIM</v>
          </cell>
          <cell r="I6026" t="n">
            <v>0.76069123713052944</v>
          </cell>
        </row>
        <row r="6027">
          <cell r="A6027" t="n">
            <v>92468039</v>
          </cell>
          <cell r="B6027" t="n">
            <v>20</v>
          </cell>
          <cell r="C6027" t="str">
            <v xml:space="preserve">RIFAMICINA - 10MG20ML SPRAY</v>
          </cell>
          <cell r="D6027" t="str">
            <v xml:space="preserve">RIFAMICINA - 10MG20ML</v>
          </cell>
          <cell r="E6027" t="str">
            <v xml:space="preserve">EMS SA</v>
          </cell>
          <cell r="F6027" t="n">
            <v>20</v>
          </cell>
          <cell r="G6027" t="str">
            <v>ML</v>
          </cell>
          <cell r="H6027" t="str">
            <v>SIM</v>
          </cell>
          <cell r="I6027" t="n">
            <v>0.6635817174968448</v>
          </cell>
        </row>
        <row r="6028">
          <cell r="A6028" t="n">
            <v>92425615</v>
          </cell>
          <cell r="B6028" t="n">
            <v>20</v>
          </cell>
          <cell r="C6028" t="str">
            <v xml:space="preserve">RIFAMICINA IV SODICA - 500MG</v>
          </cell>
          <cell r="D6028" t="str">
            <v xml:space="preserve">RIFOCINA IV - 500MG</v>
          </cell>
          <cell r="E6028" t="str">
            <v>SANOFI-AVENTIS</v>
          </cell>
          <cell r="F6028" t="n">
            <v>1</v>
          </cell>
          <cell r="G6028" t="str">
            <v>AMP</v>
          </cell>
          <cell r="H6028" t="str">
            <v>NÃO</v>
          </cell>
          <cell r="I6028" t="n">
            <v>15.347235041315702</v>
          </cell>
        </row>
        <row r="6029">
          <cell r="A6029" t="n">
            <v>92425569</v>
          </cell>
          <cell r="B6029" t="n">
            <v>20</v>
          </cell>
          <cell r="C6029" t="str">
            <v xml:space="preserve">RIFAMPICINA - 20MG  60ML SUSP. ORAL</v>
          </cell>
          <cell r="D6029" t="str">
            <v xml:space="preserve">RIFALDIN - 20MG  60ML SUSP. ORAL</v>
          </cell>
          <cell r="E6029" t="str">
            <v>SANOFI-AVENTIS</v>
          </cell>
          <cell r="F6029" t="n">
            <v>60</v>
          </cell>
          <cell r="G6029" t="str">
            <v>ML</v>
          </cell>
          <cell r="H6029" t="str">
            <v>SIM</v>
          </cell>
          <cell r="I6029" t="n">
            <v>0.20418950798908767</v>
          </cell>
        </row>
        <row r="6030">
          <cell r="A6030" t="n">
            <v>90298659</v>
          </cell>
          <cell r="B6030" t="n">
            <v>20</v>
          </cell>
          <cell r="C6030" t="str">
            <v>RISPERIDONA</v>
          </cell>
          <cell r="D6030" t="str">
            <v xml:space="preserve">RISS 3 MG CX. 20 CP. REV.</v>
          </cell>
          <cell r="E6030" t="str">
            <v>EUROFARMA</v>
          </cell>
          <cell r="F6030" t="n">
            <v>1</v>
          </cell>
          <cell r="G6030" t="str">
            <v>COM</v>
          </cell>
          <cell r="H6030" t="str">
            <v>NÃO</v>
          </cell>
          <cell r="I6030" t="n">
            <v>1.6186021322766222</v>
          </cell>
        </row>
        <row r="6031">
          <cell r="A6031" t="n">
            <v>90281055</v>
          </cell>
          <cell r="B6031" t="n">
            <v>20</v>
          </cell>
          <cell r="C6031" t="str">
            <v>RISPERIDONA</v>
          </cell>
          <cell r="D6031" t="str">
            <v xml:space="preserve">RISPERIDONA 1 MG CX. 60 CP. REV.</v>
          </cell>
          <cell r="E6031" t="str">
            <v>SANDOZ</v>
          </cell>
          <cell r="F6031" t="n">
            <v>1</v>
          </cell>
          <cell r="G6031" t="str">
            <v>COM</v>
          </cell>
          <cell r="H6031" t="str">
            <v>NÃO</v>
          </cell>
          <cell r="I6031" t="n">
            <v>1.3961075590591754</v>
          </cell>
        </row>
        <row r="6032">
          <cell r="A6032" t="n">
            <v>90194500</v>
          </cell>
          <cell r="B6032" t="n">
            <v>20</v>
          </cell>
          <cell r="C6032" t="str">
            <v xml:space="preserve">RISPERIDONA 0,5 MG CX. 10 CP. REV.</v>
          </cell>
          <cell r="D6032" t="str">
            <v xml:space="preserve">RISPERDAL 0,5 MG CX. 10 CP. REV.</v>
          </cell>
          <cell r="E6032" t="str">
            <v>JANSSEN-CILAG</v>
          </cell>
          <cell r="F6032" t="n">
            <v>1</v>
          </cell>
          <cell r="G6032" t="str">
            <v>COM</v>
          </cell>
          <cell r="H6032" t="str">
            <v>NÃO</v>
          </cell>
          <cell r="I6032" t="n">
            <v>2.2015452839666629</v>
          </cell>
        </row>
        <row r="6033">
          <cell r="A6033" t="n">
            <v>90281071</v>
          </cell>
          <cell r="B6033" t="n">
            <v>20</v>
          </cell>
          <cell r="C6033" t="str">
            <v xml:space="preserve">RISPERIDONA 1 MG CX. 20 CP. REV.</v>
          </cell>
          <cell r="D6033" t="str">
            <v xml:space="preserve">RISPERIDONA 1 MG CX. 20 CP. REV.</v>
          </cell>
          <cell r="E6033" t="str">
            <v>SANDOZ</v>
          </cell>
          <cell r="F6033" t="n">
            <v>1</v>
          </cell>
          <cell r="G6033" t="str">
            <v>COM</v>
          </cell>
          <cell r="H6033" t="str">
            <v>NÃO</v>
          </cell>
          <cell r="I6033" t="n">
            <v>2.5550093930400002</v>
          </cell>
        </row>
        <row r="6034">
          <cell r="A6034" t="n">
            <v>90239504</v>
          </cell>
          <cell r="B6034" t="n">
            <v>20</v>
          </cell>
          <cell r="C6034" t="str">
            <v xml:space="preserve">RISPERIDONA 1 MGML SOL. ORAL FR. X 30 ML + SER. DOS.</v>
          </cell>
          <cell r="D6034" t="str">
            <v xml:space="preserve">RISPERIDONA 1 MGML SOL. ORAL FR. X 30 ML + SER. DOS.</v>
          </cell>
          <cell r="E6034" t="str">
            <v>GERMED</v>
          </cell>
          <cell r="F6034" t="n">
            <v>30</v>
          </cell>
          <cell r="G6034" t="str">
            <v>ML</v>
          </cell>
          <cell r="H6034" t="str">
            <v>SIM</v>
          </cell>
          <cell r="I6034" t="n">
            <v>3.0110574698614059</v>
          </cell>
        </row>
        <row r="6035">
          <cell r="A6035" t="n">
            <v>90287681</v>
          </cell>
          <cell r="B6035" t="n">
            <v>20</v>
          </cell>
          <cell r="C6035" t="str">
            <v xml:space="preserve">RITONAVIR 100 MG FR. X 84 CAP.</v>
          </cell>
          <cell r="D6035" t="str">
            <v xml:space="preserve">RITOVIR 100 MG FR. X 84 CAP.</v>
          </cell>
          <cell r="E6035" t="str">
            <v>CRISTALIA</v>
          </cell>
          <cell r="F6035" t="n">
            <v>1</v>
          </cell>
          <cell r="G6035" t="str">
            <v>CAP</v>
          </cell>
          <cell r="H6035" t="str">
            <v>NÃO</v>
          </cell>
          <cell r="I6035" t="n">
            <v>3.6276098792604805</v>
          </cell>
        </row>
        <row r="6036">
          <cell r="A6036" t="n">
            <v>90262441</v>
          </cell>
          <cell r="B6036" t="n">
            <v>20</v>
          </cell>
          <cell r="C6036" t="str">
            <v>RIVASTIGMINA</v>
          </cell>
          <cell r="D6036" t="str">
            <v xml:space="preserve">EXELON PATCH 18 MG CX. 30 ADESIVO TRANSDÉRMICO</v>
          </cell>
          <cell r="E6036" t="str">
            <v>NOVARTIS</v>
          </cell>
          <cell r="F6036" t="n">
            <v>1</v>
          </cell>
          <cell r="G6036" t="str">
            <v>UN</v>
          </cell>
          <cell r="H6036" t="str">
            <v>NÃO</v>
          </cell>
          <cell r="I6036" t="n">
            <v>17.776858802263479</v>
          </cell>
        </row>
        <row r="6037">
          <cell r="A6037" t="n">
            <v>92421768</v>
          </cell>
          <cell r="B6037" t="n">
            <v>20</v>
          </cell>
          <cell r="C6037" t="str">
            <v xml:space="preserve">RIVASTIGMINA - 1,5MG</v>
          </cell>
          <cell r="D6037" t="str">
            <v xml:space="preserve">PROMETAX - 1,5MG</v>
          </cell>
          <cell r="E6037" t="str">
            <v>BIOSINTETICA</v>
          </cell>
          <cell r="F6037" t="n">
            <v>1</v>
          </cell>
          <cell r="G6037" t="str">
            <v>CAP</v>
          </cell>
          <cell r="H6037" t="str">
            <v>NÃO</v>
          </cell>
          <cell r="I6037" t="n">
            <v>5.6534179936526989</v>
          </cell>
        </row>
        <row r="6038">
          <cell r="A6038" t="n">
            <v>92378099</v>
          </cell>
          <cell r="B6038" t="n">
            <v>20</v>
          </cell>
          <cell r="C6038" t="str">
            <v xml:space="preserve">RIVASTIGMINA - 2MG120ML</v>
          </cell>
          <cell r="D6038" t="str">
            <v xml:space="preserve">EXELON - 2MG120ML</v>
          </cell>
          <cell r="E6038" t="str">
            <v>NOVARTIS</v>
          </cell>
          <cell r="F6038" t="n">
            <v>120</v>
          </cell>
          <cell r="G6038" t="str">
            <v>ML</v>
          </cell>
          <cell r="H6038" t="str">
            <v>SIM</v>
          </cell>
          <cell r="I6038" t="n">
            <v>4.4819986056043186</v>
          </cell>
        </row>
        <row r="6039">
          <cell r="A6039" t="n">
            <v>92421792</v>
          </cell>
          <cell r="B6039" t="n">
            <v>20</v>
          </cell>
          <cell r="C6039" t="str">
            <v xml:space="preserve">RIVASTIGMINA - 3MG</v>
          </cell>
          <cell r="D6039" t="str">
            <v xml:space="preserve">PROMETAX - 3MG</v>
          </cell>
          <cell r="E6039" t="str">
            <v>BIOSINTETICA</v>
          </cell>
          <cell r="F6039" t="n">
            <v>1</v>
          </cell>
          <cell r="G6039" t="str">
            <v>CAP</v>
          </cell>
          <cell r="H6039" t="str">
            <v>NÃO</v>
          </cell>
          <cell r="I6039" t="n">
            <v>6.4386149372155712</v>
          </cell>
        </row>
        <row r="6040">
          <cell r="A6040" t="n">
            <v>92421814</v>
          </cell>
          <cell r="B6040" t="n">
            <v>20</v>
          </cell>
          <cell r="C6040" t="str">
            <v xml:space="preserve">RIVASTIGMINA - 4,5MG</v>
          </cell>
          <cell r="D6040" t="str">
            <v xml:space="preserve">PROMETAX - 4,5MG</v>
          </cell>
          <cell r="E6040" t="str">
            <v>BIOSINTETICA</v>
          </cell>
          <cell r="F6040" t="n">
            <v>1</v>
          </cell>
          <cell r="G6040" t="str">
            <v>CAP</v>
          </cell>
          <cell r="H6040" t="str">
            <v>NÃO</v>
          </cell>
          <cell r="I6040" t="n">
            <v>7.3494433917485065</v>
          </cell>
        </row>
        <row r="6041">
          <cell r="A6041" t="n">
            <v>92438180</v>
          </cell>
          <cell r="B6041" t="n">
            <v>20</v>
          </cell>
          <cell r="C6041" t="str">
            <v xml:space="preserve">RIVASTIGMINA 1,5 MG CX. 28 CAP.</v>
          </cell>
          <cell r="D6041" t="str">
            <v xml:space="preserve">EXELON 1,5 MG CX. 28 CAP.</v>
          </cell>
          <cell r="E6041" t="str">
            <v>NOVARTIS</v>
          </cell>
          <cell r="F6041" t="n">
            <v>1</v>
          </cell>
          <cell r="G6041" t="str">
            <v>COM</v>
          </cell>
          <cell r="H6041" t="str">
            <v>NÃO</v>
          </cell>
          <cell r="I6041" t="n">
            <v>6.6268742227236901</v>
          </cell>
        </row>
        <row r="6042">
          <cell r="A6042" t="n">
            <v>90203917</v>
          </cell>
          <cell r="B6042" t="n">
            <v>20</v>
          </cell>
          <cell r="C6042" t="str">
            <v xml:space="preserve">ROSUVASTATINA 10 MG CX. 30 CP. REV.</v>
          </cell>
          <cell r="D6042" t="str">
            <v xml:space="preserve">VIVACOR 10 MG CX. 30 CP. REV.</v>
          </cell>
          <cell r="E6042" t="str">
            <v xml:space="preserve">BIOLAB SANUS</v>
          </cell>
          <cell r="F6042" t="n">
            <v>1</v>
          </cell>
          <cell r="G6042" t="str">
            <v>COM</v>
          </cell>
          <cell r="H6042" t="str">
            <v>NÃO</v>
          </cell>
          <cell r="I6042" t="n">
            <v>3.2894471594394226</v>
          </cell>
        </row>
        <row r="6043">
          <cell r="A6043" t="n">
            <v>90509013</v>
          </cell>
          <cell r="B6043" t="n">
            <v>20</v>
          </cell>
          <cell r="C6043" t="str">
            <v xml:space="preserve">RUTOSIDO + EXTRATO SECO DE CASTANHA-DA-INDIA + EXTRATO SECO DE MIROTOM</v>
          </cell>
          <cell r="D6043" t="str">
            <v xml:space="preserve">VENOCUR TRIPLEX</v>
          </cell>
          <cell r="E6043" t="str">
            <v>KNOLL</v>
          </cell>
          <cell r="F6043" t="n">
            <v>1</v>
          </cell>
          <cell r="G6043" t="str">
            <v>DRG</v>
          </cell>
          <cell r="H6043" t="str">
            <v>NÃO</v>
          </cell>
          <cell r="I6043" t="n">
            <v>2.1072963479517051</v>
          </cell>
        </row>
        <row r="6044">
          <cell r="A6044" t="n">
            <v>92460097</v>
          </cell>
          <cell r="B6044" t="n">
            <v>20</v>
          </cell>
          <cell r="C6044" t="str">
            <v xml:space="preserve">SACCHAROMYCES BOULARDII - 100MG</v>
          </cell>
          <cell r="D6044" t="str">
            <v xml:space="preserve">LACTIPAN - 100MG</v>
          </cell>
          <cell r="E6044" t="str">
            <v xml:space="preserve">SIGMA PHARMA</v>
          </cell>
          <cell r="F6044" t="n">
            <v>1</v>
          </cell>
          <cell r="G6044" t="str">
            <v>CAP</v>
          </cell>
          <cell r="H6044" t="str">
            <v>NÃO</v>
          </cell>
          <cell r="I6044" t="n">
            <v>1.9315844811646712</v>
          </cell>
        </row>
        <row r="6045">
          <cell r="A6045" t="n">
            <v>92460119</v>
          </cell>
          <cell r="B6045" t="n">
            <v>20</v>
          </cell>
          <cell r="C6045" t="str">
            <v xml:space="preserve">SACCHAROMYCES BOULARDII - 1GRA</v>
          </cell>
          <cell r="D6045" t="str">
            <v xml:space="preserve">LACTIPAN - 1GRA</v>
          </cell>
          <cell r="E6045" t="str">
            <v xml:space="preserve">SIGMA PHARMA</v>
          </cell>
          <cell r="F6045" t="n">
            <v>1</v>
          </cell>
          <cell r="G6045" t="str">
            <v>G</v>
          </cell>
          <cell r="H6045" t="str">
            <v>NÃO</v>
          </cell>
          <cell r="I6045" t="n">
            <v>3.5490901849041929</v>
          </cell>
        </row>
        <row r="6046">
          <cell r="A6046" t="n">
            <v>90292596</v>
          </cell>
          <cell r="B6046" t="n">
            <v>20</v>
          </cell>
          <cell r="C6046" t="str">
            <v xml:space="preserve">SACCHAROMYCES BOULARDII 200 MGG PÓ ORAL CX. 25 SACHÊS X 1 G</v>
          </cell>
          <cell r="D6046" t="str">
            <v xml:space="preserve">FLORATIL 200 MGG PÓ ORAL CX. 25 SACHÊS X 1 G</v>
          </cell>
          <cell r="E6046" t="str">
            <v xml:space="preserve">MERCK S.A.</v>
          </cell>
          <cell r="F6046" t="n">
            <v>1</v>
          </cell>
          <cell r="G6046" t="str">
            <v>UN</v>
          </cell>
          <cell r="H6046" t="str">
            <v>NÃO</v>
          </cell>
          <cell r="I6046" t="n">
            <v>5.1037801331586854</v>
          </cell>
        </row>
        <row r="6047">
          <cell r="A6047" t="n">
            <v>90211588</v>
          </cell>
          <cell r="B6047" t="n">
            <v>20</v>
          </cell>
          <cell r="C6047" t="str">
            <v xml:space="preserve">SACCHAROMYCES BOULARDII 200 MGG PÓ ORAL CX. 4 SACHÊ  X 1 G</v>
          </cell>
          <cell r="D6047" t="str">
            <v xml:space="preserve">FLOMICIN 200 MGG PÓ ORAL CX. 4 SACHÊ  X 1 G</v>
          </cell>
          <cell r="E6047" t="str">
            <v xml:space="preserve">NEO QUIMICA</v>
          </cell>
          <cell r="F6047" t="n">
            <v>1</v>
          </cell>
          <cell r="G6047" t="str">
            <v>UN</v>
          </cell>
          <cell r="H6047" t="str">
            <v>NÃO</v>
          </cell>
          <cell r="I6047" t="n">
            <v>5.4231411419546802</v>
          </cell>
        </row>
        <row r="6048">
          <cell r="A6048" t="n">
            <v>90195680</v>
          </cell>
          <cell r="B6048" t="n">
            <v>20</v>
          </cell>
          <cell r="C6048" t="str">
            <v xml:space="preserve">SACCHAROMYCES CEREVISAE</v>
          </cell>
          <cell r="D6048" t="str">
            <v xml:space="preserve">FLORAX  PEDIÁTRICO 50 MILHÕESML SUSP. ORAL  CX. 100 FLAC. X  5  ML</v>
          </cell>
          <cell r="E6048" t="str">
            <v>HEBRON</v>
          </cell>
          <cell r="F6048" t="n">
            <v>1</v>
          </cell>
          <cell r="G6048" t="str">
            <v>UN</v>
          </cell>
          <cell r="H6048" t="str">
            <v>NÃO</v>
          </cell>
          <cell r="I6048" t="n">
            <v>3.4090789845630494</v>
          </cell>
        </row>
        <row r="6049">
          <cell r="A6049" t="n">
            <v>92423221</v>
          </cell>
          <cell r="B6049" t="n">
            <v>20</v>
          </cell>
          <cell r="C6049" t="str">
            <v xml:space="preserve">SALBURIN - 120ML XPE</v>
          </cell>
          <cell r="D6049" t="str">
            <v xml:space="preserve">SALBURIN - 120ML XPE</v>
          </cell>
          <cell r="E6049" t="str">
            <v>LUPER</v>
          </cell>
          <cell r="F6049" t="n">
            <v>120</v>
          </cell>
          <cell r="G6049" t="str">
            <v>ML</v>
          </cell>
          <cell r="H6049" t="str">
            <v>SIM</v>
          </cell>
          <cell r="I6049" t="n">
            <v>0.078519694356287459</v>
          </cell>
        </row>
        <row r="6050">
          <cell r="A6050" t="n">
            <v>92366880</v>
          </cell>
          <cell r="B6050" t="n">
            <v>20</v>
          </cell>
          <cell r="C6050" t="str">
            <v xml:space="preserve">SALBUTAMOL - 2MG</v>
          </cell>
          <cell r="D6050" t="str">
            <v xml:space="preserve">AERO JET - 2MG</v>
          </cell>
          <cell r="E6050" t="str">
            <v>FARMALAB</v>
          </cell>
          <cell r="F6050" t="n">
            <v>1</v>
          </cell>
          <cell r="G6050" t="str">
            <v>COM</v>
          </cell>
          <cell r="H6050" t="str">
            <v>NÃO</v>
          </cell>
          <cell r="I6050" t="n">
            <v>0.18844726645508988</v>
          </cell>
        </row>
        <row r="6051">
          <cell r="A6051" t="n">
            <v>92366899</v>
          </cell>
          <cell r="B6051" t="n">
            <v>20</v>
          </cell>
          <cell r="C6051" t="str">
            <v xml:space="preserve">SALBUTAMOL - 4MG</v>
          </cell>
          <cell r="D6051" t="str">
            <v xml:space="preserve">AERO JET - 4MG</v>
          </cell>
          <cell r="E6051" t="str">
            <v>FARMALAB</v>
          </cell>
          <cell r="F6051" t="n">
            <v>1</v>
          </cell>
          <cell r="G6051" t="str">
            <v>COM</v>
          </cell>
          <cell r="H6051" t="str">
            <v>NÃO</v>
          </cell>
          <cell r="I6051" t="n">
            <v>0.24999247196495683</v>
          </cell>
        </row>
        <row r="6052">
          <cell r="A6052" t="n">
            <v>92372104</v>
          </cell>
          <cell r="B6052" t="n">
            <v>20</v>
          </cell>
          <cell r="C6052" t="str">
            <v xml:space="preserve">SALICILATO DE METILA + CANFORA + MENTOL - 20GRA POMADA</v>
          </cell>
          <cell r="D6052" t="str">
            <v xml:space="preserve">GELOL - 20GRA POMADA</v>
          </cell>
          <cell r="E6052" t="str">
            <v>HYPM</v>
          </cell>
          <cell r="F6052" t="n">
            <v>20</v>
          </cell>
          <cell r="G6052" t="str">
            <v>G</v>
          </cell>
          <cell r="H6052" t="str">
            <v>SIM</v>
          </cell>
          <cell r="I6052" t="n">
            <v>0.72848164593421116</v>
          </cell>
        </row>
        <row r="6053">
          <cell r="A6053" t="n">
            <v>92372074</v>
          </cell>
          <cell r="B6053" t="n">
            <v>20</v>
          </cell>
          <cell r="C6053" t="str">
            <v xml:space="preserve">SALICILATO DE METILA + CANFORA + MENTOL - 60ML AEROSOL</v>
          </cell>
          <cell r="D6053" t="str">
            <v xml:space="preserve">GELOL - 60ML AEROSOL</v>
          </cell>
          <cell r="E6053" t="str">
            <v>HYPM</v>
          </cell>
          <cell r="F6053" t="n">
            <v>60</v>
          </cell>
          <cell r="G6053" t="str">
            <v>ML</v>
          </cell>
          <cell r="H6053" t="str">
            <v>SIM</v>
          </cell>
          <cell r="I6053" t="n">
            <v>0.45846082711649999</v>
          </cell>
        </row>
        <row r="6054">
          <cell r="A6054" t="n">
            <v>92426441</v>
          </cell>
          <cell r="B6054" t="n">
            <v>20</v>
          </cell>
          <cell r="C6054" t="str">
            <v xml:space="preserve">SALMETEROL+PROPIONATO DE FLUTICASONA 50 MCG + 100 MCG PÓ INAL. FR. X 60 DOSES</v>
          </cell>
          <cell r="D6054" t="str">
            <v xml:space="preserve">SERETIDE DISKUS 50 MCG + 100 MCG PÓ INAL. FR. X 60 DOSES</v>
          </cell>
          <cell r="E6054" t="str">
            <v>GLAXOSMITKLINE</v>
          </cell>
          <cell r="F6054" t="n">
            <v>60</v>
          </cell>
          <cell r="G6054" t="str">
            <v>DOSE</v>
          </cell>
          <cell r="H6054" t="str">
            <v>SIM</v>
          </cell>
          <cell r="I6054" t="n">
            <v>1.5421762499129998</v>
          </cell>
        </row>
        <row r="6055">
          <cell r="A6055" t="n">
            <v>92426468</v>
          </cell>
          <cell r="B6055" t="n">
            <v>20</v>
          </cell>
          <cell r="C6055" t="str">
            <v xml:space="preserve">SALMETEROL+PROPIONATO DE FLUTICASONA 500 MCG PÓ INAL. FR. X 60 DOSES</v>
          </cell>
          <cell r="D6055" t="str">
            <v xml:space="preserve">SERETIDE DISKUS 50 MCG + 500 MCG PÓ INAL. FR. X 60 DOSES</v>
          </cell>
          <cell r="E6055" t="str">
            <v>GLAXOSMITKLINE</v>
          </cell>
          <cell r="F6055" t="n">
            <v>60</v>
          </cell>
          <cell r="G6055" t="str">
            <v>DOSE</v>
          </cell>
          <cell r="H6055" t="str">
            <v>SIM</v>
          </cell>
          <cell r="I6055" t="n">
            <v>2.9852077259321463</v>
          </cell>
        </row>
        <row r="6056">
          <cell r="A6056" t="n">
            <v>90190939</v>
          </cell>
          <cell r="B6056" t="n">
            <v>20</v>
          </cell>
          <cell r="C6056" t="str">
            <v xml:space="preserve">SENNA ALEXANDRINA MILL - 50MG</v>
          </cell>
          <cell r="D6056" t="str">
            <v xml:space="preserve">SENAN - 50MG</v>
          </cell>
          <cell r="E6056" t="str">
            <v>ATIVUS</v>
          </cell>
          <cell r="F6056" t="n">
            <v>1</v>
          </cell>
          <cell r="G6056" t="str">
            <v>CAP</v>
          </cell>
          <cell r="H6056" t="str">
            <v>NÃO</v>
          </cell>
          <cell r="I6056" t="n">
            <v>1.3823113155709374</v>
          </cell>
        </row>
        <row r="6057">
          <cell r="A6057" t="n">
            <v>90278038</v>
          </cell>
          <cell r="B6057" t="n">
            <v>20</v>
          </cell>
          <cell r="C6057" t="str">
            <v xml:space="preserve">SEVOFLURANO SOL. INAL FR. VD. X 50  ML</v>
          </cell>
          <cell r="D6057" t="str">
            <v xml:space="preserve">SEVOFLURANO SOL. INAL FR. VD. X 50  ML</v>
          </cell>
          <cell r="E6057" t="str">
            <v>BIOCHIMICO</v>
          </cell>
          <cell r="F6057" t="n">
            <v>50</v>
          </cell>
          <cell r="G6057" t="str">
            <v>ML</v>
          </cell>
          <cell r="H6057" t="str">
            <v>SIM</v>
          </cell>
          <cell r="I6057" t="n">
            <v>5.4178293030539502</v>
          </cell>
        </row>
        <row r="6058">
          <cell r="A6058" t="n">
            <v>90287711</v>
          </cell>
          <cell r="B6058" t="n">
            <v>20</v>
          </cell>
          <cell r="C6058" t="str">
            <v xml:space="preserve">SEVOFLURANO SOL. INAL. FR. VD. X 50 ML</v>
          </cell>
          <cell r="D6058" t="str">
            <v xml:space="preserve">ANESEVO SOL. INAL. FR. VD. X 50 ML</v>
          </cell>
          <cell r="E6058" t="str">
            <v>BIOCHIMICO</v>
          </cell>
          <cell r="F6058" t="n">
            <v>50</v>
          </cell>
          <cell r="G6058" t="str">
            <v>ML</v>
          </cell>
          <cell r="H6058" t="str">
            <v>SIM</v>
          </cell>
          <cell r="I6058" t="n">
            <v>6.9411409810958107</v>
          </cell>
        </row>
        <row r="6059">
          <cell r="A6059" t="n">
            <v>90276043</v>
          </cell>
          <cell r="B6059" t="n">
            <v>20</v>
          </cell>
          <cell r="C6059" t="str">
            <v xml:space="preserve">SILIMARINA - 140MG</v>
          </cell>
          <cell r="D6059" t="str">
            <v xml:space="preserve">LEGALON - 140MG</v>
          </cell>
          <cell r="E6059" t="str">
            <v xml:space="preserve">NYCOMED PHARMA</v>
          </cell>
          <cell r="F6059" t="n">
            <v>1</v>
          </cell>
          <cell r="G6059" t="str">
            <v>CAP</v>
          </cell>
          <cell r="H6059" t="str">
            <v>NÃO</v>
          </cell>
          <cell r="I6059" t="n">
            <v>4.066940459229393</v>
          </cell>
        </row>
        <row r="6060">
          <cell r="A6060" t="n">
            <v>90276035</v>
          </cell>
          <cell r="B6060" t="n">
            <v>20</v>
          </cell>
          <cell r="C6060" t="str">
            <v xml:space="preserve">SILIMARINA - 70MG</v>
          </cell>
          <cell r="D6060" t="str">
            <v xml:space="preserve">LEGALON - 70MG</v>
          </cell>
          <cell r="E6060" t="str">
            <v xml:space="preserve">NYCOMED PHARMA</v>
          </cell>
          <cell r="F6060" t="n">
            <v>1</v>
          </cell>
          <cell r="G6060" t="str">
            <v>DRG</v>
          </cell>
          <cell r="H6060" t="str">
            <v>NÃO</v>
          </cell>
          <cell r="I6060" t="n">
            <v>2.1198338301002622</v>
          </cell>
        </row>
        <row r="6061">
          <cell r="A6061" t="n">
            <v>92427049</v>
          </cell>
          <cell r="B6061" t="n">
            <v>20</v>
          </cell>
          <cell r="C6061" t="str">
            <v xml:space="preserve">SILIMARINA + METIONINA</v>
          </cell>
          <cell r="D6061" t="str">
            <v>SILIMALON</v>
          </cell>
          <cell r="E6061" t="str">
            <v>NIKKHO</v>
          </cell>
          <cell r="F6061" t="n">
            <v>1</v>
          </cell>
          <cell r="G6061" t="str">
            <v>DRG</v>
          </cell>
          <cell r="H6061" t="str">
            <v>NÃO</v>
          </cell>
          <cell r="I6061" t="n">
            <v>1.6410497070044712</v>
          </cell>
        </row>
        <row r="6062">
          <cell r="A6062" t="n">
            <v>90299140</v>
          </cell>
          <cell r="B6062" t="n">
            <v>20</v>
          </cell>
          <cell r="C6062" t="str">
            <v>SINVASTATINA</v>
          </cell>
          <cell r="D6062" t="str">
            <v xml:space="preserve">SINVASTATINA 40 MG CX. 30 CP. REV.</v>
          </cell>
          <cell r="E6062" t="str">
            <v>EUROFARMA</v>
          </cell>
          <cell r="F6062" t="n">
            <v>1</v>
          </cell>
          <cell r="G6062" t="str">
            <v>COM</v>
          </cell>
          <cell r="H6062" t="str">
            <v>NÃO</v>
          </cell>
          <cell r="I6062" t="n">
            <v>2.4768375961763169</v>
          </cell>
        </row>
        <row r="6063">
          <cell r="A6063" t="n">
            <v>90247760</v>
          </cell>
          <cell r="B6063" t="n">
            <v>20</v>
          </cell>
          <cell r="C6063" t="str">
            <v>SINVASTATINA</v>
          </cell>
          <cell r="D6063" t="str">
            <v xml:space="preserve">VASTATIL 40 MG CX. 10 CP. REV.</v>
          </cell>
          <cell r="E6063" t="str">
            <v>CIFARMA</v>
          </cell>
          <cell r="F6063" t="n">
            <v>1</v>
          </cell>
          <cell r="G6063" t="str">
            <v>COM</v>
          </cell>
          <cell r="H6063" t="str">
            <v>NÃO</v>
          </cell>
          <cell r="I6063" t="n">
            <v>1.853064786808384</v>
          </cell>
        </row>
        <row r="6064">
          <cell r="A6064" t="n">
            <v>90235290</v>
          </cell>
          <cell r="B6064" t="n">
            <v>20</v>
          </cell>
          <cell r="C6064" t="str">
            <v>SINVASTATINA</v>
          </cell>
          <cell r="D6064" t="str">
            <v xml:space="preserve">SINVASTATINA  80  MG  CX. 10  CP. REV.</v>
          </cell>
          <cell r="E6064" t="str">
            <v xml:space="preserve">MEPHA- RATIOPHARM</v>
          </cell>
          <cell r="F6064" t="n">
            <v>1</v>
          </cell>
          <cell r="G6064" t="str">
            <v>COM</v>
          </cell>
          <cell r="H6064" t="str">
            <v>NÃO</v>
          </cell>
          <cell r="I6064" t="n">
            <v>2.7520417735292408</v>
          </cell>
        </row>
        <row r="6065">
          <cell r="A6065" t="n">
            <v>90182375</v>
          </cell>
          <cell r="B6065" t="n">
            <v>20</v>
          </cell>
          <cell r="C6065" t="str">
            <v>SINVASTATINA</v>
          </cell>
          <cell r="D6065" t="str">
            <v xml:space="preserve">LIPOTEX 10 MG  CX. 30 CP. REV.</v>
          </cell>
          <cell r="E6065" t="str">
            <v>MEDLEY</v>
          </cell>
          <cell r="F6065" t="n">
            <v>1</v>
          </cell>
          <cell r="G6065" t="str">
            <v>COM</v>
          </cell>
          <cell r="H6065" t="str">
            <v>NÃO</v>
          </cell>
          <cell r="I6065" t="n">
            <v>1.664617520353294</v>
          </cell>
        </row>
        <row r="6066">
          <cell r="A6066" t="n">
            <v>90125665</v>
          </cell>
          <cell r="B6066" t="n">
            <v>20</v>
          </cell>
          <cell r="C6066" t="str">
            <v>SINVASTATINA</v>
          </cell>
          <cell r="D6066" t="str">
            <v xml:space="preserve">LIPTRAT 10 MG CX. 30 CP. REV.</v>
          </cell>
          <cell r="E6066" t="str">
            <v xml:space="preserve">UNIAO QUIMICA</v>
          </cell>
          <cell r="F6066" t="n">
            <v>1</v>
          </cell>
          <cell r="G6066" t="str">
            <v>COM</v>
          </cell>
          <cell r="H6066" t="str">
            <v>NÃO</v>
          </cell>
          <cell r="I6066" t="n">
            <v>1.617505703739522</v>
          </cell>
        </row>
        <row r="6067">
          <cell r="A6067" t="n">
            <v>92427340</v>
          </cell>
          <cell r="B6067" t="n">
            <v>20</v>
          </cell>
          <cell r="C6067" t="str">
            <v xml:space="preserve">SINVASTATINA - 10MG</v>
          </cell>
          <cell r="D6067" t="str">
            <v xml:space="preserve">SINVASTATINA - 10MG</v>
          </cell>
          <cell r="E6067" t="str">
            <v>RANBAXY</v>
          </cell>
          <cell r="F6067" t="n">
            <v>1</v>
          </cell>
          <cell r="G6067" t="str">
            <v>COM</v>
          </cell>
          <cell r="H6067" t="str">
            <v>NÃO</v>
          </cell>
          <cell r="I6067" t="n">
            <v>1.942521942798872</v>
          </cell>
        </row>
        <row r="6068">
          <cell r="A6068" t="n">
            <v>92434568</v>
          </cell>
          <cell r="B6068" t="n">
            <v>20</v>
          </cell>
          <cell r="C6068" t="str">
            <v xml:space="preserve">SINVASTATINA - 20MG</v>
          </cell>
          <cell r="D6068" t="str">
            <v xml:space="preserve">VASLIP - 20MG</v>
          </cell>
          <cell r="E6068" t="str">
            <v xml:space="preserve">BIOLAB SANUS</v>
          </cell>
          <cell r="F6068" t="n">
            <v>1</v>
          </cell>
          <cell r="G6068" t="str">
            <v>COM</v>
          </cell>
          <cell r="H6068" t="str">
            <v>NÃO</v>
          </cell>
          <cell r="I6068" t="n">
            <v>0.75685333606375416</v>
          </cell>
        </row>
        <row r="6069">
          <cell r="A6069" t="n">
            <v>90127293</v>
          </cell>
          <cell r="B6069" t="n">
            <v>20</v>
          </cell>
          <cell r="C6069" t="str">
            <v xml:space="preserve">SINVASTATINA - 40MG</v>
          </cell>
          <cell r="D6069" t="str">
            <v xml:space="preserve">SINVASTATINA - 40MG</v>
          </cell>
          <cell r="E6069" t="str">
            <v>BIOSINTETICA</v>
          </cell>
          <cell r="F6069" t="n">
            <v>1</v>
          </cell>
          <cell r="G6069" t="str">
            <v>COM</v>
          </cell>
          <cell r="H6069" t="str">
            <v>NÃO</v>
          </cell>
          <cell r="I6069" t="n">
            <v>2.7682302545500015</v>
          </cell>
        </row>
        <row r="6070">
          <cell r="A6070" t="n">
            <v>90174542</v>
          </cell>
          <cell r="B6070" t="n">
            <v>20</v>
          </cell>
          <cell r="C6070" t="str">
            <v xml:space="preserve">SINVASTATINA 20 MG  CX.  30 CP. REV.</v>
          </cell>
          <cell r="D6070" t="str">
            <v xml:space="preserve">SINVATROX 20 MG  CX.  30 CP. REV.</v>
          </cell>
          <cell r="E6070" t="str">
            <v>LEGRAND</v>
          </cell>
          <cell r="F6070" t="n">
            <v>1</v>
          </cell>
          <cell r="G6070" t="str">
            <v>COM</v>
          </cell>
          <cell r="H6070" t="str">
            <v>NÃO</v>
          </cell>
          <cell r="I6070" t="n">
            <v>0.9227434181833335</v>
          </cell>
        </row>
        <row r="6071">
          <cell r="A6071" t="n">
            <v>90226453</v>
          </cell>
          <cell r="B6071" t="n">
            <v>20</v>
          </cell>
          <cell r="C6071" t="str">
            <v xml:space="preserve">SINVASTATINA 20 MG  CX.30  CP.</v>
          </cell>
          <cell r="D6071" t="str">
            <v xml:space="preserve">SINVASTATINA 20 MG  CX.30  CP.</v>
          </cell>
          <cell r="E6071" t="str">
            <v>RANBAXY</v>
          </cell>
          <cell r="F6071" t="n">
            <v>1</v>
          </cell>
          <cell r="G6071" t="str">
            <v>COM</v>
          </cell>
          <cell r="H6071" t="str">
            <v>NÃO</v>
          </cell>
          <cell r="I6071" t="n">
            <v>0.88938572888015732</v>
          </cell>
        </row>
        <row r="6072">
          <cell r="A6072" t="n">
            <v>90294980</v>
          </cell>
          <cell r="B6072" t="n">
            <v>20</v>
          </cell>
          <cell r="C6072" t="str">
            <v xml:space="preserve">SINVASTATINA 20 MG CX. 30 CP. REV.</v>
          </cell>
          <cell r="D6072" t="str">
            <v xml:space="preserve">MENOCOL 20 MG CX. 30 CP. REV.</v>
          </cell>
          <cell r="E6072" t="str">
            <v>MULTILAB</v>
          </cell>
          <cell r="F6072" t="n">
            <v>1</v>
          </cell>
          <cell r="G6072" t="str">
            <v>COM</v>
          </cell>
          <cell r="H6072" t="str">
            <v>NÃO</v>
          </cell>
          <cell r="I6072" t="n">
            <v>0.90649345055418895</v>
          </cell>
        </row>
        <row r="6073">
          <cell r="A6073" t="n">
            <v>90226445</v>
          </cell>
          <cell r="B6073" t="n">
            <v>20</v>
          </cell>
          <cell r="C6073" t="str">
            <v xml:space="preserve">SINVASTATINA 40 MG  CX.  30  CP.</v>
          </cell>
          <cell r="D6073" t="str">
            <v xml:space="preserve">SINVASTATINA 40 MG  CX.  30  CP.</v>
          </cell>
          <cell r="E6073" t="str">
            <v>RANBAXY</v>
          </cell>
          <cell r="F6073" t="n">
            <v>1</v>
          </cell>
          <cell r="G6073" t="str">
            <v>COM</v>
          </cell>
          <cell r="H6073" t="str">
            <v>NÃO</v>
          </cell>
          <cell r="I6073" t="n">
            <v>1.27444463388102</v>
          </cell>
        </row>
        <row r="6074">
          <cell r="A6074" t="n">
            <v>92470912</v>
          </cell>
          <cell r="B6074" t="n">
            <v>20</v>
          </cell>
          <cell r="C6074" t="str">
            <v xml:space="preserve">SIROLIMO 1 MG CX. 60 DRG.</v>
          </cell>
          <cell r="D6074" t="str">
            <v xml:space="preserve">RAPAMUNE 1 MG CX. 60 DRG.</v>
          </cell>
          <cell r="E6074" t="str">
            <v>WYETH</v>
          </cell>
          <cell r="F6074" t="n">
            <v>1</v>
          </cell>
          <cell r="G6074" t="str">
            <v>DRG</v>
          </cell>
          <cell r="H6074" t="str">
            <v>NÃO</v>
          </cell>
          <cell r="I6074" t="n">
            <v>35.410004607885668</v>
          </cell>
        </row>
        <row r="6075">
          <cell r="A6075" t="n">
            <v>90294041</v>
          </cell>
          <cell r="B6075" t="n">
            <v>20</v>
          </cell>
          <cell r="C6075" t="str">
            <v xml:space="preserve">SITAGLIPTINA+CLORIDRATO DE METFORMINA</v>
          </cell>
          <cell r="D6075" t="str">
            <v xml:space="preserve">JANUMET 50 MG + 850 MG CX. 28 CP. REV.</v>
          </cell>
          <cell r="E6075" t="str">
            <v xml:space="preserve">MERCK SHARP &amp; DOHME</v>
          </cell>
          <cell r="F6075" t="n">
            <v>1</v>
          </cell>
          <cell r="G6075" t="str">
            <v>COM</v>
          </cell>
          <cell r="H6075" t="str">
            <v>NÃO</v>
          </cell>
          <cell r="I6075" t="n">
            <v>3.4425359585487074</v>
          </cell>
        </row>
        <row r="6076">
          <cell r="A6076" t="n">
            <v>90294025</v>
          </cell>
          <cell r="B6076" t="n">
            <v>20</v>
          </cell>
          <cell r="C6076" t="str">
            <v xml:space="preserve">SITAGLIPTINA+CLORIDRATO DE METFORMINA</v>
          </cell>
          <cell r="D6076" t="str">
            <v xml:space="preserve">JANUMET 50 MG + 500 MG CX. 28 CP. REV.</v>
          </cell>
          <cell r="E6076" t="str">
            <v xml:space="preserve">MERCK SHARP &amp; DOHME</v>
          </cell>
          <cell r="F6076" t="n">
            <v>1</v>
          </cell>
          <cell r="G6076" t="str">
            <v>COM</v>
          </cell>
          <cell r="H6076" t="str">
            <v>NÃO</v>
          </cell>
          <cell r="I6076" t="n">
            <v>3.4435972508185047</v>
          </cell>
        </row>
        <row r="6077">
          <cell r="A6077" t="n">
            <v>90294009</v>
          </cell>
          <cell r="B6077" t="n">
            <v>20</v>
          </cell>
          <cell r="C6077" t="str">
            <v xml:space="preserve">SITAGLIPTINA+CLORIDRATO DE METFORMINA</v>
          </cell>
          <cell r="D6077" t="str">
            <v xml:space="preserve">JANUMET 50 MG + 1000 MG CX. 56 CP. REV.</v>
          </cell>
          <cell r="E6077" t="str">
            <v xml:space="preserve">MERCK SHARP &amp; DOHME</v>
          </cell>
          <cell r="F6077" t="n">
            <v>1</v>
          </cell>
          <cell r="G6077" t="str">
            <v>COM</v>
          </cell>
          <cell r="H6077" t="str">
            <v>NÃO</v>
          </cell>
          <cell r="I6077" t="n">
            <v>3.4424996882723207</v>
          </cell>
        </row>
        <row r="6078">
          <cell r="A6078" t="n">
            <v>90304322</v>
          </cell>
          <cell r="B6078" t="n">
            <v>20</v>
          </cell>
          <cell r="C6078" t="str">
            <v xml:space="preserve">SMOFKABIVEN EMUL INJ IV BOLS PLAS INC X 1206 ML SIST FECH</v>
          </cell>
          <cell r="D6078" t="str">
            <v xml:space="preserve">SMOFKABIVEN PERIPHERAL EMUL INJ IV BOLS PLAS INC X 1206 ML SIST FECH</v>
          </cell>
          <cell r="E6078" t="str">
            <v xml:space="preserve">FRESENIUS KABI BRASIL LTDA</v>
          </cell>
          <cell r="F6078" t="n">
            <v>1</v>
          </cell>
          <cell r="G6078" t="str">
            <v>UN</v>
          </cell>
          <cell r="H6078" t="str">
            <v>NÃO</v>
          </cell>
          <cell r="I6078" t="n">
            <v>195.04820146961754</v>
          </cell>
        </row>
        <row r="6079">
          <cell r="A6079" t="n">
            <v>90304314</v>
          </cell>
          <cell r="B6079" t="n">
            <v>20</v>
          </cell>
          <cell r="C6079" t="str">
            <v xml:space="preserve">SMOFKABIVEN EMUL INJ IV BOLS PLAS INC X 1904 ML SIST FECH</v>
          </cell>
          <cell r="D6079" t="str">
            <v xml:space="preserve">SMOFKABIVEN PERIPHERAL EMUL INJ IV BOLS PLAS INC X 1904 ML SIST FECH</v>
          </cell>
          <cell r="E6079" t="str">
            <v xml:space="preserve">FRESENIUS KABI BRASIL LTDA</v>
          </cell>
          <cell r="F6079" t="n">
            <v>1</v>
          </cell>
          <cell r="G6079" t="str">
            <v>UN</v>
          </cell>
          <cell r="H6079" t="str">
            <v>NÃO</v>
          </cell>
          <cell r="I6079" t="n">
            <v>224.63416461388539</v>
          </cell>
        </row>
        <row r="6080">
          <cell r="A6080" t="n">
            <v>90250923</v>
          </cell>
          <cell r="B6080" t="n">
            <v>20</v>
          </cell>
          <cell r="C6080" t="str">
            <v xml:space="preserve">SMOFKABIVEN LIVRE DE ELETROLITOS EMUL INJ IV BOLS PLAS X 1970 ML SIST FECH</v>
          </cell>
          <cell r="D6080" t="str">
            <v xml:space="preserve">SMOFKABIVEN LIVRE DE ELETROLITOS EMUL INJ IV BOLS PLAS X 1970 ML SIST FECH</v>
          </cell>
          <cell r="E6080" t="str">
            <v xml:space="preserve">FRESENIUS KABI BRASIL LTDA</v>
          </cell>
          <cell r="F6080" t="n">
            <v>1</v>
          </cell>
          <cell r="G6080" t="str">
            <v>UN</v>
          </cell>
          <cell r="H6080" t="str">
            <v>NÃO</v>
          </cell>
          <cell r="I6080" t="n">
            <v>461.3135203322762</v>
          </cell>
        </row>
        <row r="6081">
          <cell r="A6081" t="n">
            <v>92435319</v>
          </cell>
          <cell r="B6081" t="n">
            <v>20</v>
          </cell>
          <cell r="C6081" t="str">
            <v xml:space="preserve">SOL. DIÁLISE PERITONIAL  1,5% SOL. DIAL. PERITONEAL FR. X 1000 ML</v>
          </cell>
          <cell r="D6081" t="str">
            <v xml:space="preserve">SOL. DIÁLISE PERITONIAL  1,5% SOL. DIAL. PERITONEAL FR. X 1000 ML</v>
          </cell>
          <cell r="E6081" t="str">
            <v xml:space="preserve">FRESENIUS KABI UNIDADE AQUIRAZ</v>
          </cell>
          <cell r="F6081" t="n">
            <v>1</v>
          </cell>
          <cell r="G6081" t="str">
            <v>FR</v>
          </cell>
          <cell r="H6081" t="str">
            <v>NÃO</v>
          </cell>
          <cell r="I6081" t="n">
            <v>10.537342982613776</v>
          </cell>
        </row>
        <row r="6082">
          <cell r="A6082" t="n">
            <v>90199251</v>
          </cell>
          <cell r="B6082" t="n">
            <v>20</v>
          </cell>
          <cell r="C6082" t="str">
            <v xml:space="preserve">SOLUCAO DE FOSFATO DE SODIO - 133ML</v>
          </cell>
          <cell r="D6082" t="str">
            <v xml:space="preserve">TRAVAD ENEMA - 133ML</v>
          </cell>
          <cell r="E6082" t="str">
            <v xml:space="preserve">BAXTER HEALTHCARE - USA</v>
          </cell>
          <cell r="F6082" t="n">
            <v>1</v>
          </cell>
          <cell r="G6082" t="str">
            <v>UN</v>
          </cell>
          <cell r="H6082" t="str">
            <v>NÃO</v>
          </cell>
          <cell r="I6082" t="n">
            <v>17.947358710008558</v>
          </cell>
        </row>
        <row r="6083">
          <cell r="A6083" t="n">
            <v>92440703</v>
          </cell>
          <cell r="B6083" t="n">
            <v>20</v>
          </cell>
          <cell r="C6083" t="str">
            <v xml:space="preserve">SOLUÇAO DE GLICERINA - 12%  500ML</v>
          </cell>
          <cell r="D6083" t="str">
            <v xml:space="preserve">SOLUÇAO DE GLICERINA - 12%  500ML</v>
          </cell>
          <cell r="E6083" t="str">
            <v>HYPOFARMA</v>
          </cell>
          <cell r="F6083" t="n">
            <v>1</v>
          </cell>
          <cell r="G6083" t="str">
            <v>FR</v>
          </cell>
          <cell r="H6083" t="str">
            <v>NÃO</v>
          </cell>
          <cell r="I6083" t="n">
            <v>5.5907191540581831</v>
          </cell>
        </row>
        <row r="6084">
          <cell r="A6084" t="n">
            <v>90306376</v>
          </cell>
          <cell r="B6084" t="n">
            <v>20</v>
          </cell>
          <cell r="C6084" t="str">
            <v xml:space="preserve">SOLUÇÃO DE GLICOSE 10% SOL. INJ. CX. 12 BOLSA SIST. FECH. X 1000 ML</v>
          </cell>
          <cell r="D6084" t="str">
            <v xml:space="preserve">SOLUÇÃO DE GLICOSE 10% SOL. INJ. CX. 12 BOLSA SIST. FECH. X 1000 ML</v>
          </cell>
          <cell r="E6084" t="str">
            <v xml:space="preserve">LABORATORIO SANOBIOL</v>
          </cell>
          <cell r="F6084" t="n">
            <v>1</v>
          </cell>
          <cell r="G6084" t="str">
            <v>UN</v>
          </cell>
          <cell r="H6084" t="str">
            <v>NÃO</v>
          </cell>
          <cell r="I6084" t="n">
            <v>12.987410815412908</v>
          </cell>
        </row>
        <row r="6085">
          <cell r="A6085" t="n">
            <v>92439993</v>
          </cell>
          <cell r="B6085" t="n">
            <v>20</v>
          </cell>
          <cell r="C6085" t="str">
            <v xml:space="preserve">SOLUÇÃO DE GLICOSE 25% SOL. INJ. AMP. X 10 ML (FLEXVIAL)</v>
          </cell>
          <cell r="D6085" t="str">
            <v xml:space="preserve">SOLUÇÃO DE GLICOSE 25% SOL. INJ. AMP. X 10 ML (FLEXVIAL)</v>
          </cell>
          <cell r="E6085" t="str">
            <v>DARROW</v>
          </cell>
          <cell r="F6085" t="n">
            <v>1</v>
          </cell>
          <cell r="G6085" t="str">
            <v>AMP</v>
          </cell>
          <cell r="H6085" t="str">
            <v>NÃO</v>
          </cell>
          <cell r="I6085" t="n">
            <v>0.46243183848086722</v>
          </cell>
        </row>
        <row r="6086">
          <cell r="A6086" t="n">
            <v>90443136</v>
          </cell>
          <cell r="B6086" t="n">
            <v>20</v>
          </cell>
          <cell r="C6086" t="str">
            <v xml:space="preserve">SOLUCAO GLICOSE 5% SOL INJ IV CX 10 BOLSA PP SIST FECH SOLUFLEX X 1000 ML</v>
          </cell>
          <cell r="D6086" t="str">
            <v xml:space="preserve">SOLUCAO GLICOSE 5% SOL INJ IV CX 10 BOLSA PP SIST FECH SOLUFLEX X 1000 ML</v>
          </cell>
          <cell r="E6086" t="str">
            <v xml:space="preserve">HALEX ISTAR INDÚSTRIA</v>
          </cell>
          <cell r="F6086" t="n">
            <v>1</v>
          </cell>
          <cell r="G6086" t="str">
            <v>UN</v>
          </cell>
          <cell r="H6086" t="str">
            <v>NÃO</v>
          </cell>
          <cell r="I6086" t="n">
            <v>9.2816397208480197</v>
          </cell>
        </row>
        <row r="6087">
          <cell r="A6087" t="n">
            <v>90201663</v>
          </cell>
          <cell r="B6087" t="n">
            <v>20</v>
          </cell>
          <cell r="C6087" t="str">
            <v xml:space="preserve">SOMATROPINA 4 UI SOL. INJ.  FA X 0,5 ML</v>
          </cell>
          <cell r="D6087" t="str">
            <v xml:space="preserve">HORMOTROP AQ 4 UI SOL. INJ.  FA X 0,5 ML</v>
          </cell>
          <cell r="E6087" t="str">
            <v>BERGAMO</v>
          </cell>
          <cell r="F6087" t="n">
            <v>1</v>
          </cell>
          <cell r="G6087" t="str">
            <v>FA</v>
          </cell>
          <cell r="H6087" t="str">
            <v>NÃO</v>
          </cell>
          <cell r="I6087" t="n">
            <v>196.78654572790006</v>
          </cell>
        </row>
        <row r="6088">
          <cell r="A6088" t="n">
            <v>92436366</v>
          </cell>
          <cell r="B6088" t="n">
            <v>20</v>
          </cell>
          <cell r="C6088" t="str">
            <v xml:space="preserve">SOMATROPINA 4 UI SOL. INJ. FA+ AMP. DIL. X 1 ML</v>
          </cell>
          <cell r="D6088" t="str">
            <v xml:space="preserve">SOMATROP 4 UI SOL. INJ. FA+ AMP. DIL. X 1 ML</v>
          </cell>
          <cell r="E6088" t="str">
            <v>BIOSINTETICA</v>
          </cell>
          <cell r="F6088" t="n">
            <v>1</v>
          </cell>
          <cell r="G6088" t="str">
            <v>FA</v>
          </cell>
          <cell r="H6088" t="str">
            <v>NÃO</v>
          </cell>
          <cell r="I6088" t="n">
            <v>189.06822096923182</v>
          </cell>
        </row>
        <row r="6089">
          <cell r="A6089" t="n">
            <v>92438237</v>
          </cell>
          <cell r="B6089" t="n">
            <v>20</v>
          </cell>
          <cell r="C6089" t="str">
            <v xml:space="preserve">SORBITOL E MANITOL SOL. IRRIGAÇÃO UROLÓGICA FR. X 2000 ML</v>
          </cell>
          <cell r="D6089" t="str">
            <v xml:space="preserve">SORBITOL E MANITOL SOL. IRRIGAÇÃO UROLÓGICA FR. X 2000 ML</v>
          </cell>
          <cell r="E6089" t="str">
            <v xml:space="preserve">LABORATÓRIOS B. BRAUN SA</v>
          </cell>
          <cell r="F6089" t="n">
            <v>1</v>
          </cell>
          <cell r="G6089" t="str">
            <v>FR</v>
          </cell>
          <cell r="H6089" t="str">
            <v>NÃO</v>
          </cell>
          <cell r="I6089" t="n">
            <v>19.981107139687353</v>
          </cell>
        </row>
        <row r="6090">
          <cell r="A6090" t="n">
            <v>92427731</v>
          </cell>
          <cell r="B6090" t="n">
            <v>20</v>
          </cell>
          <cell r="C6090" t="str">
            <v xml:space="preserve">STRESSAN - 600MG</v>
          </cell>
          <cell r="D6090" t="str">
            <v xml:space="preserve">STRESSAN - 600MG</v>
          </cell>
          <cell r="E6090" t="str">
            <v xml:space="preserve">TEUTO BRAS.</v>
          </cell>
          <cell r="F6090" t="n">
            <v>1</v>
          </cell>
          <cell r="G6090" t="str">
            <v>CAP</v>
          </cell>
          <cell r="H6090" t="str">
            <v>NÃO</v>
          </cell>
          <cell r="I6090" t="n">
            <v>1.6323037875358943</v>
          </cell>
        </row>
        <row r="6091">
          <cell r="A6091" t="n">
            <v>92419232</v>
          </cell>
          <cell r="B6091" t="n">
            <v>20</v>
          </cell>
          <cell r="C6091" t="str">
            <v xml:space="preserve">SUBCITRATO DE BISMUTO COLOIDAL - 120MG</v>
          </cell>
          <cell r="D6091" t="str">
            <v xml:space="preserve">PEPTULAN - 120MG</v>
          </cell>
          <cell r="E6091" t="str">
            <v>FARMASA</v>
          </cell>
          <cell r="F6091" t="n">
            <v>1</v>
          </cell>
          <cell r="G6091" t="str">
            <v>COM</v>
          </cell>
          <cell r="H6091" t="str">
            <v>NÃO</v>
          </cell>
          <cell r="I6091" t="n">
            <v>2.5126302194011987</v>
          </cell>
        </row>
        <row r="6092">
          <cell r="A6092" t="n">
            <v>90297954</v>
          </cell>
          <cell r="B6092" t="n">
            <v>20</v>
          </cell>
          <cell r="C6092" t="str">
            <v xml:space="preserve">SUCCINATO DE DESVENLAFAXINA 50 MG BL. PVCACLARAL. X 28 CP. REV. LIB. CONT.</v>
          </cell>
          <cell r="D6092" t="str">
            <v xml:space="preserve">PRISTIQ 50 MG BL. PVCACLARAL. X 28 CP. REV. LIB. CONT.</v>
          </cell>
          <cell r="E6092" t="str">
            <v>WYETH</v>
          </cell>
          <cell r="F6092" t="n">
            <v>1</v>
          </cell>
          <cell r="G6092" t="str">
            <v>COM</v>
          </cell>
          <cell r="H6092" t="str">
            <v>NÃO</v>
          </cell>
          <cell r="I6092" t="n">
            <v>5.1351880109011985</v>
          </cell>
        </row>
        <row r="6093">
          <cell r="A6093" t="n">
            <v>92426140</v>
          </cell>
          <cell r="B6093" t="n">
            <v>20</v>
          </cell>
          <cell r="C6093" t="str">
            <v xml:space="preserve">SUCCINATO DE METOPROLOL + HIDROCLOROTIAZIDA</v>
          </cell>
          <cell r="D6093" t="str">
            <v xml:space="preserve">SELOPRESS ZOK</v>
          </cell>
          <cell r="E6093" t="str">
            <v>ASTRAZENECA</v>
          </cell>
          <cell r="F6093" t="n">
            <v>1</v>
          </cell>
          <cell r="G6093" t="str">
            <v>COM</v>
          </cell>
          <cell r="H6093" t="str">
            <v>NÃO</v>
          </cell>
          <cell r="I6093" t="n">
            <v>2.4397195711801141</v>
          </cell>
        </row>
        <row r="6094">
          <cell r="A6094" t="n">
            <v>92426212</v>
          </cell>
          <cell r="B6094" t="n">
            <v>20</v>
          </cell>
          <cell r="C6094" t="str">
            <v xml:space="preserve">SUCCINATO DE METOPROLOL 100 MG CX. 20 CP. LIB. CONTROL.</v>
          </cell>
          <cell r="D6094" t="str">
            <v xml:space="preserve">SELOZOK 100 MG CX. 20 CP. LIB. CONTROL.</v>
          </cell>
          <cell r="E6094" t="str">
            <v>ASTRAZENECA</v>
          </cell>
          <cell r="F6094" t="n">
            <v>1</v>
          </cell>
          <cell r="G6094" t="str">
            <v>COM</v>
          </cell>
          <cell r="H6094" t="str">
            <v>NÃO</v>
          </cell>
          <cell r="I6094" t="n">
            <v>2.3516205622069757</v>
          </cell>
        </row>
        <row r="6095">
          <cell r="A6095" t="n">
            <v>90153391</v>
          </cell>
          <cell r="B6095" t="n">
            <v>20</v>
          </cell>
          <cell r="C6095" t="str">
            <v xml:space="preserve">SUCCINATO DE SUMATRIPTANA - 100MG</v>
          </cell>
          <cell r="D6095" t="str">
            <v xml:space="preserve">SUCCINATO DE SUMATRIPTANA - 100MG</v>
          </cell>
          <cell r="E6095" t="str">
            <v>EUROFARMA</v>
          </cell>
          <cell r="F6095" t="n">
            <v>1</v>
          </cell>
          <cell r="G6095" t="str">
            <v>COM</v>
          </cell>
          <cell r="H6095" t="str">
            <v>NÃO</v>
          </cell>
          <cell r="I6095" t="n">
            <v>17.392544972489773</v>
          </cell>
        </row>
        <row r="6096">
          <cell r="A6096" t="n">
            <v>92428282</v>
          </cell>
          <cell r="B6096" t="n">
            <v>20</v>
          </cell>
          <cell r="C6096" t="str">
            <v xml:space="preserve">SUCCINATO DE SUMATRIPTANO - 100MG</v>
          </cell>
          <cell r="D6096" t="str">
            <v xml:space="preserve">SUMAX - 100MG</v>
          </cell>
          <cell r="E6096" t="str">
            <v>LIBBS</v>
          </cell>
          <cell r="F6096" t="n">
            <v>1</v>
          </cell>
          <cell r="G6096" t="str">
            <v>COM</v>
          </cell>
          <cell r="H6096" t="str">
            <v>NÃO</v>
          </cell>
          <cell r="I6096" t="n">
            <v>23.596710578264492</v>
          </cell>
        </row>
        <row r="6097">
          <cell r="A6097" t="n">
            <v>90257219</v>
          </cell>
          <cell r="B6097" t="n">
            <v>20</v>
          </cell>
          <cell r="C6097" t="str">
            <v xml:space="preserve">SUCCINATO SODICO DE CLORANFENICOL - 1GRA PO LIOF. SOL. INJ. IV</v>
          </cell>
          <cell r="D6097" t="str">
            <v xml:space="preserve">SUCCINATO SODICO DE CLORANFENICOL - 1GRA PO LIOF. SOL. INJ. IV</v>
          </cell>
          <cell r="E6097" t="str">
            <v>NOVAFARMA</v>
          </cell>
          <cell r="F6097" t="n">
            <v>1</v>
          </cell>
          <cell r="G6097" t="str">
            <v>FA</v>
          </cell>
          <cell r="H6097" t="str">
            <v>NÃO</v>
          </cell>
          <cell r="I6097" t="n">
            <v>3.5469258576268072</v>
          </cell>
        </row>
        <row r="6098">
          <cell r="A6098" t="n">
            <v>90259211</v>
          </cell>
          <cell r="B6098" t="n">
            <v>20</v>
          </cell>
          <cell r="C6098" t="str">
            <v xml:space="preserve">SUCCINATO SÓDICO DE HIDROCORTISONA 100 MGML PÓ SOL. INJ. CX. 50 FA + 50 AMP. DIL. X 2 ML</v>
          </cell>
          <cell r="D6098" t="str">
            <v xml:space="preserve">CORTIZOL 100 MGML PÓ SOL. INJ. CX. 50 FA + 50 AMP. DIL. X 2 ML</v>
          </cell>
          <cell r="E6098" t="str">
            <v xml:space="preserve">EMS SA</v>
          </cell>
          <cell r="F6098" t="n">
            <v>1</v>
          </cell>
          <cell r="G6098" t="str">
            <v>FA</v>
          </cell>
          <cell r="H6098" t="str">
            <v>NÃO</v>
          </cell>
          <cell r="I6098" t="n">
            <v>3.2036035297365277</v>
          </cell>
        </row>
        <row r="6099">
          <cell r="A6099" t="n">
            <v>90222920</v>
          </cell>
          <cell r="B6099" t="n">
            <v>20</v>
          </cell>
          <cell r="C6099" t="str">
            <v xml:space="preserve">SUCCINATO SÓDICO DE HIDROCORTISONA 500 MG PO LIOF. SOL. INJ. CX. 50 FA</v>
          </cell>
          <cell r="D6099" t="str">
            <v xml:space="preserve">HIDROSONE 500 MG PO LIOF. SOL. INJ. CX. 50 FA</v>
          </cell>
          <cell r="E6099" t="str">
            <v xml:space="preserve">ASPEN PHARMA</v>
          </cell>
          <cell r="F6099" t="n">
            <v>1</v>
          </cell>
          <cell r="G6099" t="str">
            <v>FA</v>
          </cell>
          <cell r="H6099" t="str">
            <v>NÃO</v>
          </cell>
          <cell r="I6099" t="n">
            <v>12.154848686353299</v>
          </cell>
        </row>
        <row r="6100">
          <cell r="A6100" t="n">
            <v>90223101</v>
          </cell>
          <cell r="B6100" t="n">
            <v>20</v>
          </cell>
          <cell r="C6100" t="str">
            <v xml:space="preserve">SUCCINATO SÓDICO DE METILPREDNISOLONA</v>
          </cell>
          <cell r="D6100" t="str">
            <v xml:space="preserve">SOLUPRED 1000  MG PÓ LIÓF. INJ. FA  +  DIL.</v>
          </cell>
          <cell r="E6100" t="str">
            <v xml:space="preserve">ASPEN PHARMA</v>
          </cell>
          <cell r="F6100" t="n">
            <v>1</v>
          </cell>
          <cell r="G6100" t="str">
            <v>UN</v>
          </cell>
          <cell r="H6100" t="str">
            <v>NÃO</v>
          </cell>
          <cell r="I6100" t="n">
            <v>94.930310476751544</v>
          </cell>
        </row>
        <row r="6101">
          <cell r="A6101" t="n">
            <v>90167686</v>
          </cell>
          <cell r="B6101" t="n">
            <v>20</v>
          </cell>
          <cell r="C6101" t="str">
            <v xml:space="preserve">SUCCINATO SÓDICO DE METILPREDNISOLONA 1 G PÓ LIÓF. INJ. FA + AMP. DIL. X 16 ML</v>
          </cell>
          <cell r="D6101" t="str">
            <v xml:space="preserve">SOLU-MEDROL 1 G PÓ LIÓF. INJ. FA + AMP. DIL. X 16 ML</v>
          </cell>
          <cell r="E6101" t="str">
            <v xml:space="preserve">PHARMACIA PFIZER</v>
          </cell>
          <cell r="F6101" t="n">
            <v>1</v>
          </cell>
          <cell r="G6101" t="str">
            <v>UN</v>
          </cell>
          <cell r="H6101" t="str">
            <v>NÃO</v>
          </cell>
          <cell r="I6101" t="n">
            <v>101.25647430786637</v>
          </cell>
        </row>
        <row r="6102">
          <cell r="A6102" t="n">
            <v>92384633</v>
          </cell>
          <cell r="B6102" t="n">
            <v>20</v>
          </cell>
          <cell r="C6102" t="str">
            <v>SULBUTIAMINA</v>
          </cell>
          <cell r="D6102" t="str">
            <v>ARCALION</v>
          </cell>
          <cell r="E6102" t="str">
            <v>SERVIER</v>
          </cell>
          <cell r="F6102" t="n">
            <v>1</v>
          </cell>
          <cell r="G6102" t="str">
            <v>DRG</v>
          </cell>
          <cell r="H6102" t="str">
            <v>NÃO</v>
          </cell>
          <cell r="I6102" t="n">
            <v>1.6988197387208746</v>
          </cell>
        </row>
        <row r="6103">
          <cell r="A6103" t="n">
            <v>92384625</v>
          </cell>
          <cell r="B6103" t="n">
            <v>20</v>
          </cell>
          <cell r="C6103" t="str">
            <v>SULBUTIAMINA</v>
          </cell>
          <cell r="D6103" t="str">
            <v>ARCALION</v>
          </cell>
          <cell r="E6103" t="str">
            <v>SERVIER</v>
          </cell>
          <cell r="F6103" t="n">
            <v>1</v>
          </cell>
          <cell r="G6103" t="str">
            <v>DRG</v>
          </cell>
          <cell r="H6103" t="str">
            <v>NÃO</v>
          </cell>
          <cell r="I6103" t="n">
            <v>1.7562122974614442</v>
          </cell>
        </row>
        <row r="6104">
          <cell r="A6104" t="n">
            <v>90768027</v>
          </cell>
          <cell r="B6104" t="n">
            <v>20</v>
          </cell>
          <cell r="C6104" t="str">
            <v xml:space="preserve">SULFACRISOIDINA + CLORETO DE BENZALCONIO + BENZOCAINA - 20ML SPRAY</v>
          </cell>
          <cell r="D6104" t="str">
            <v xml:space="preserve">COLUBIAZOL - 20ML</v>
          </cell>
          <cell r="E6104" t="str">
            <v>SANOFI-AVENTIS</v>
          </cell>
          <cell r="F6104" t="n">
            <v>200</v>
          </cell>
          <cell r="G6104" t="str">
            <v>DOSE</v>
          </cell>
          <cell r="H6104" t="str">
            <v>SIM</v>
          </cell>
          <cell r="I6104" t="n">
            <v>0.062815755485029962</v>
          </cell>
        </row>
        <row r="6105">
          <cell r="A6105" t="n">
            <v>90235843</v>
          </cell>
          <cell r="B6105" t="n">
            <v>20</v>
          </cell>
          <cell r="C6105" t="str">
            <v xml:space="preserve">SULFADIAZINA DE PRATA 10 MGG CREME DERM. BISN. X 50 G</v>
          </cell>
          <cell r="D6105" t="str">
            <v xml:space="preserve">PRATAZINE 10 MGG CREME DERM. BISN. X 50 G</v>
          </cell>
          <cell r="E6105" t="str">
            <v>JOSPER</v>
          </cell>
          <cell r="F6105" t="n">
            <v>50</v>
          </cell>
          <cell r="G6105" t="str">
            <v>G</v>
          </cell>
          <cell r="H6105" t="str">
            <v>SIM</v>
          </cell>
          <cell r="I6105" t="n">
            <v>0.59674967710778459</v>
          </cell>
        </row>
        <row r="6106">
          <cell r="A6106" t="n">
            <v>92378749</v>
          </cell>
          <cell r="B6106" t="n">
            <v>20</v>
          </cell>
          <cell r="C6106" t="str">
            <v xml:space="preserve">SULFADOXINA + PIRIMETAMINA</v>
          </cell>
          <cell r="D6106" t="str">
            <v>FANSIDAR</v>
          </cell>
          <cell r="E6106" t="str">
            <v>ROCHE</v>
          </cell>
          <cell r="F6106" t="n">
            <v>1</v>
          </cell>
          <cell r="G6106" t="str">
            <v>COM</v>
          </cell>
          <cell r="H6106" t="str">
            <v>NÃO</v>
          </cell>
          <cell r="I6106" t="n">
            <v>0.3454866551676648</v>
          </cell>
        </row>
        <row r="6107">
          <cell r="A6107" t="n">
            <v>92423965</v>
          </cell>
          <cell r="B6107" t="n">
            <v>20</v>
          </cell>
          <cell r="C6107" t="str">
            <v xml:space="preserve">SULFAMETOXAZOL + TRIMETOPRIMA</v>
          </cell>
          <cell r="D6107" t="str">
            <v xml:space="preserve">QIFTRIN F</v>
          </cell>
          <cell r="E6107" t="str">
            <v>HEXAL</v>
          </cell>
          <cell r="F6107" t="n">
            <v>1</v>
          </cell>
          <cell r="G6107" t="str">
            <v>COM</v>
          </cell>
          <cell r="H6107" t="str">
            <v>NÃO</v>
          </cell>
          <cell r="I6107" t="n">
            <v>1.2877229874431142</v>
          </cell>
        </row>
        <row r="6108">
          <cell r="A6108" t="n">
            <v>92427855</v>
          </cell>
          <cell r="B6108" t="n">
            <v>20</v>
          </cell>
          <cell r="C6108" t="str">
            <v xml:space="preserve">SULFAMETOXAZOL + TRIMETOPRIMA - 100ML SUSP.</v>
          </cell>
          <cell r="D6108" t="str">
            <v xml:space="preserve">SULFAMETOXAZOL + TRIMETOPRIMA - 100ML SUSP.</v>
          </cell>
          <cell r="E6108" t="str">
            <v xml:space="preserve">EMS SA</v>
          </cell>
          <cell r="F6108" t="n">
            <v>100</v>
          </cell>
          <cell r="G6108" t="str">
            <v>ML</v>
          </cell>
          <cell r="H6108" t="str">
            <v>SIM</v>
          </cell>
          <cell r="I6108" t="n">
            <v>0.094224997824527035</v>
          </cell>
        </row>
        <row r="6109">
          <cell r="A6109" t="n">
            <v>92267165</v>
          </cell>
          <cell r="B6109" t="n">
            <v>20</v>
          </cell>
          <cell r="C6109" t="str">
            <v xml:space="preserve">SULFAMETOXAZOL + TRIMETOPRIMA - 50ML SUSP.</v>
          </cell>
          <cell r="D6109" t="str">
            <v xml:space="preserve">BACFAR - 50ML SUSP.</v>
          </cell>
          <cell r="E6109" t="str">
            <v>ELOFAR</v>
          </cell>
          <cell r="F6109" t="n">
            <v>50</v>
          </cell>
          <cell r="G6109" t="str">
            <v>ML</v>
          </cell>
          <cell r="H6109" t="str">
            <v>SIM</v>
          </cell>
          <cell r="I6109" t="n">
            <v>0.17276762278681984</v>
          </cell>
        </row>
        <row r="6110">
          <cell r="A6110" t="n">
            <v>92422349</v>
          </cell>
          <cell r="B6110" t="n">
            <v>20</v>
          </cell>
          <cell r="C6110" t="str">
            <v xml:space="preserve">SULFAMETOXAZOL + TRIMETROPIMA</v>
          </cell>
          <cell r="D6110" t="str">
            <v>ROYTRIN</v>
          </cell>
          <cell r="E6110" t="str">
            <v>ROYTON</v>
          </cell>
          <cell r="F6110" t="n">
            <v>1</v>
          </cell>
          <cell r="G6110" t="str">
            <v>COM</v>
          </cell>
          <cell r="H6110" t="str">
            <v>NÃO</v>
          </cell>
          <cell r="I6110" t="n">
            <v>0.62608079902912983</v>
          </cell>
        </row>
        <row r="6111">
          <cell r="A6111" t="n">
            <v>92387101</v>
          </cell>
          <cell r="B6111" t="n">
            <v>20</v>
          </cell>
          <cell r="C6111" t="str">
            <v xml:space="preserve">SULFAMETOXAZOL + TRIMETROPINA</v>
          </cell>
          <cell r="D6111" t="str">
            <v>BENECTRIN</v>
          </cell>
          <cell r="E6111" t="str">
            <v>LEGRAND</v>
          </cell>
          <cell r="F6111" t="n">
            <v>1</v>
          </cell>
          <cell r="G6111" t="str">
            <v>COM</v>
          </cell>
          <cell r="H6111" t="str">
            <v>NÃO</v>
          </cell>
          <cell r="I6111" t="n">
            <v>0.929688530394707</v>
          </cell>
        </row>
        <row r="6112">
          <cell r="A6112" t="n">
            <v>90212444</v>
          </cell>
          <cell r="B6112" t="n">
            <v>20</v>
          </cell>
          <cell r="C6112" t="str">
            <v>SULFAMETOXAZOL+TRIMETOPRIMA</v>
          </cell>
          <cell r="D6112" t="str">
            <v xml:space="preserve">BAC-SULFITRIN 40 MGML + 8 MGML SUSP. ORAL.X 100 ML</v>
          </cell>
          <cell r="E6112" t="str">
            <v>DUCTO</v>
          </cell>
          <cell r="F6112" t="n">
            <v>100</v>
          </cell>
          <cell r="G6112" t="str">
            <v>ML</v>
          </cell>
          <cell r="H6112" t="str">
            <v>SIM</v>
          </cell>
          <cell r="I6112" t="n">
            <v>0.12563411476011418</v>
          </cell>
        </row>
        <row r="6113">
          <cell r="A6113" t="n">
            <v>90174771</v>
          </cell>
          <cell r="B6113" t="n">
            <v>20</v>
          </cell>
          <cell r="C6113" t="str">
            <v>SULFAMETOXAZOL+TRIMETOPRIMA</v>
          </cell>
          <cell r="D6113" t="str">
            <v xml:space="preserve">BENECTRIN F 800 MG + 160 MG CX. 10 CP.</v>
          </cell>
          <cell r="E6113" t="str">
            <v>LEGRAND</v>
          </cell>
          <cell r="F6113" t="n">
            <v>1</v>
          </cell>
          <cell r="G6113" t="str">
            <v>COM</v>
          </cell>
          <cell r="H6113" t="str">
            <v>NÃO</v>
          </cell>
          <cell r="I6113" t="n">
            <v>1.9314304729485321</v>
          </cell>
        </row>
        <row r="6114">
          <cell r="A6114" t="n">
            <v>90144660</v>
          </cell>
          <cell r="B6114" t="n">
            <v>20</v>
          </cell>
          <cell r="C6114" t="str">
            <v>SULFAMETOXAZOL+TRIMETOPRIMA</v>
          </cell>
          <cell r="D6114" t="str">
            <v xml:space="preserve">ECTRIN 40 MGML + 8 MGML SUSP. ORAL FR. X 100 ML</v>
          </cell>
          <cell r="E6114" t="str">
            <v xml:space="preserve">EMS SA</v>
          </cell>
          <cell r="F6114" t="n">
            <v>100</v>
          </cell>
          <cell r="G6114" t="str">
            <v>ML</v>
          </cell>
          <cell r="H6114" t="str">
            <v>SIM</v>
          </cell>
          <cell r="I6114" t="n">
            <v>0.1176435162188032</v>
          </cell>
        </row>
        <row r="6115">
          <cell r="A6115" t="n">
            <v>90242378</v>
          </cell>
          <cell r="B6115" t="n">
            <v>20</v>
          </cell>
          <cell r="C6115" t="str">
            <v>SULFAMETOXAZOL+TRIMETOPRIMA</v>
          </cell>
          <cell r="D6115" t="str">
            <v xml:space="preserve">MEDTRIM 400 MG + 80 MG  CX. 20 CP.</v>
          </cell>
          <cell r="E6115" t="str">
            <v>MEDQUIMICA</v>
          </cell>
          <cell r="F6115" t="n">
            <v>1</v>
          </cell>
          <cell r="G6115" t="str">
            <v>COM</v>
          </cell>
          <cell r="H6115" t="str">
            <v>NÃO</v>
          </cell>
          <cell r="I6115" t="n">
            <v>0.53408489139014692</v>
          </cell>
        </row>
        <row r="6116">
          <cell r="A6116" t="n">
            <v>90224396</v>
          </cell>
          <cell r="B6116" t="n">
            <v>20</v>
          </cell>
          <cell r="C6116" t="str">
            <v xml:space="preserve">SULFAMETOXAZOL+TRIMETOPRIMA  40 MGML + 8 MGML. SUSP. ORAL CX. 50  FR. PLÁST. X 50 ML</v>
          </cell>
          <cell r="D6116" t="str">
            <v xml:space="preserve">ESPECTROPRIMA 40 MGML + 8 MGML. SUSP. ORAL CX. 50  FR. PLÁST. X 50 ML</v>
          </cell>
          <cell r="E6116" t="str">
            <v xml:space="preserve">PRATI DONADUZZI</v>
          </cell>
          <cell r="F6116" t="n">
            <v>50</v>
          </cell>
          <cell r="G6116" t="str">
            <v>ML</v>
          </cell>
          <cell r="H6116" t="str">
            <v>SIM</v>
          </cell>
          <cell r="I6116" t="n">
            <v>0.031404454435055247</v>
          </cell>
        </row>
        <row r="6117">
          <cell r="A6117" t="n">
            <v>90153901</v>
          </cell>
          <cell r="B6117" t="n">
            <v>20</v>
          </cell>
          <cell r="C6117" t="str">
            <v xml:space="preserve">SULFAMETOXAZOL+TRIMETOPRIMA 40 MGML + 8 MGML SUSP. ORAL FR. X 50 ML.</v>
          </cell>
          <cell r="D6117" t="str">
            <v xml:space="preserve">BACTRIM 40 MGML + 8 MGML SUSP. ORAL FR. X 50 ML.</v>
          </cell>
          <cell r="E6117" t="str">
            <v>ROCHE</v>
          </cell>
          <cell r="F6117" t="n">
            <v>50</v>
          </cell>
          <cell r="G6117" t="str">
            <v>ML</v>
          </cell>
          <cell r="H6117" t="str">
            <v>SIM</v>
          </cell>
          <cell r="I6117" t="n">
            <v>0.14134116398091387</v>
          </cell>
        </row>
        <row r="6118">
          <cell r="A6118" t="n">
            <v>90219635</v>
          </cell>
          <cell r="B6118" t="n">
            <v>20</v>
          </cell>
          <cell r="C6118" t="str">
            <v xml:space="preserve">SULFAMETOXAZOL+TRIMETOPRIMA 400 MG + 80 MG CX. 12 CP.</v>
          </cell>
          <cell r="D6118" t="str">
            <v xml:space="preserve">DIENTRIN 400 MG + 80 MG CX. 12 CP.</v>
          </cell>
          <cell r="E6118" t="str">
            <v>SANOFI-AVENTIS</v>
          </cell>
          <cell r="F6118" t="n">
            <v>1</v>
          </cell>
          <cell r="G6118" t="str">
            <v>COM</v>
          </cell>
          <cell r="H6118" t="str">
            <v>NÃO</v>
          </cell>
          <cell r="I6118" t="n">
            <v>0.62815755485029967</v>
          </cell>
        </row>
        <row r="6119">
          <cell r="A6119" t="n">
            <v>90171454</v>
          </cell>
          <cell r="B6119" t="n">
            <v>20</v>
          </cell>
          <cell r="C6119" t="str">
            <v xml:space="preserve">SULFAMETOXAZOL+TRIMETOPRIMA 400 MG + 80 MG CX. 20 CP.</v>
          </cell>
          <cell r="D6119" t="str">
            <v xml:space="preserve">SULFAMETOXAZOL+TRIMETOPRIMA 400 MG + 80 MG CX. 20 CP.</v>
          </cell>
          <cell r="E6119" t="str">
            <v xml:space="preserve">TEUTO BRAS.</v>
          </cell>
          <cell r="F6119" t="n">
            <v>1</v>
          </cell>
          <cell r="G6119" t="str">
            <v>COM</v>
          </cell>
          <cell r="H6119" t="str">
            <v>NÃO</v>
          </cell>
          <cell r="I6119" t="n">
            <v>0.53254838746223565</v>
          </cell>
        </row>
        <row r="6120">
          <cell r="A6120" t="n">
            <v>91421012</v>
          </cell>
          <cell r="B6120" t="n">
            <v>20</v>
          </cell>
          <cell r="C6120" t="str">
            <v xml:space="preserve">SULFASALAZINA - 500MG</v>
          </cell>
          <cell r="D6120" t="str">
            <v xml:space="preserve">AZULFIN - 500MG</v>
          </cell>
          <cell r="E6120" t="str">
            <v>APSEN</v>
          </cell>
          <cell r="F6120" t="n">
            <v>1</v>
          </cell>
          <cell r="G6120" t="str">
            <v>COM</v>
          </cell>
          <cell r="H6120" t="str">
            <v>NÃO</v>
          </cell>
          <cell r="I6120" t="n">
            <v>1.3053745085313728</v>
          </cell>
        </row>
        <row r="6121">
          <cell r="A6121" t="n">
            <v>92368107</v>
          </cell>
          <cell r="B6121" t="n">
            <v>20</v>
          </cell>
          <cell r="C6121" t="str">
            <v xml:space="preserve">SULFATO DE AMICACINA 100 MG (50 MGML) CX. 50 AMP. X 2 ML</v>
          </cell>
          <cell r="D6121" t="str">
            <v xml:space="preserve">AMICILON 100 MG (50 MGML) CX. 50 AMP. X 2 ML</v>
          </cell>
          <cell r="E6121" t="str">
            <v>ARISTON</v>
          </cell>
          <cell r="F6121" t="n">
            <v>1</v>
          </cell>
          <cell r="G6121" t="str">
            <v>AMP</v>
          </cell>
          <cell r="H6121" t="str">
            <v>NÃO</v>
          </cell>
          <cell r="I6121" t="n">
            <v>0.87657674136125663</v>
          </cell>
        </row>
        <row r="6122">
          <cell r="A6122" t="n">
            <v>90307909</v>
          </cell>
          <cell r="B6122" t="n">
            <v>20</v>
          </cell>
          <cell r="C6122" t="str">
            <v xml:space="preserve">SULFATO DE AMICACINA 100 MG (50 MGML) SOL. INJ. CX. 100 AMP. VD X 2 ML</v>
          </cell>
          <cell r="D6122" t="str">
            <v xml:space="preserve">SULFATO DE AMICACINA 100 MG (50 MGML) SOL. INJ. CX. 100 AMP. VD X 2 ML</v>
          </cell>
          <cell r="E6122" t="str">
            <v>HIPOLABOR</v>
          </cell>
          <cell r="F6122" t="n">
            <v>1</v>
          </cell>
          <cell r="G6122" t="str">
            <v>AMP</v>
          </cell>
          <cell r="H6122" t="str">
            <v>NÃO</v>
          </cell>
          <cell r="I6122" t="n">
            <v>3.8767680971427296</v>
          </cell>
        </row>
        <row r="6123">
          <cell r="A6123" t="n">
            <v>92428029</v>
          </cell>
          <cell r="B6123" t="n">
            <v>20</v>
          </cell>
          <cell r="C6123" t="str">
            <v xml:space="preserve">SULFATO DE AMICACINA 100 MG (50 MGML) SOL. INJ. CX. 50 AMP. X 2 ML</v>
          </cell>
          <cell r="D6123" t="str">
            <v xml:space="preserve">SULFATO DE AMICACINA 100 MG (50 MGML) SOL. INJ. CX. 50 AMP. X 2 ML</v>
          </cell>
          <cell r="E6123" t="str">
            <v xml:space="preserve">TEUTO BRAS.</v>
          </cell>
          <cell r="F6123" t="n">
            <v>1</v>
          </cell>
          <cell r="G6123" t="str">
            <v>AMP</v>
          </cell>
          <cell r="H6123" t="str">
            <v>NÃO</v>
          </cell>
          <cell r="I6123" t="n">
            <v>0.89757992198256087</v>
          </cell>
        </row>
        <row r="6124">
          <cell r="A6124" t="n">
            <v>92248314</v>
          </cell>
          <cell r="B6124" t="n">
            <v>20</v>
          </cell>
          <cell r="C6124" t="str">
            <v xml:space="preserve">SULFATO DE AMICACINA 500 MG (125 MGML) SOL INJ CX. 50 AMP X 2 ML</v>
          </cell>
          <cell r="D6124" t="str">
            <v xml:space="preserve">AMICALIN 500 MG (125 MGML) SOL INJ CX. 50 AMP X 2 ML</v>
          </cell>
          <cell r="E6124" t="str">
            <v>ROYTON</v>
          </cell>
          <cell r="F6124" t="n">
            <v>1</v>
          </cell>
          <cell r="G6124" t="str">
            <v>AMP</v>
          </cell>
          <cell r="H6124" t="str">
            <v>NÃO</v>
          </cell>
          <cell r="I6124" t="n">
            <v>4.3151801023258258</v>
          </cell>
        </row>
        <row r="6125">
          <cell r="A6125" t="n">
            <v>90232720</v>
          </cell>
          <cell r="B6125" t="n">
            <v>20</v>
          </cell>
          <cell r="C6125" t="str">
            <v xml:space="preserve">SULFATO DE ATROPINA - 0,25MG  1ML SOL.INJ. AMP.PLAST.</v>
          </cell>
          <cell r="D6125" t="str">
            <v xml:space="preserve">PASMODEX - 0,25MG  1ML SOL.INJ. AMP.PLAST.</v>
          </cell>
          <cell r="E6125" t="str">
            <v>ISOFARMA</v>
          </cell>
          <cell r="F6125" t="n">
            <v>1</v>
          </cell>
          <cell r="G6125" t="str">
            <v>AMP</v>
          </cell>
          <cell r="H6125" t="str">
            <v>NÃO</v>
          </cell>
          <cell r="I6125" t="n">
            <v>0.44650413869886274</v>
          </cell>
        </row>
        <row r="6126">
          <cell r="A6126" t="n">
            <v>90258452</v>
          </cell>
          <cell r="B6126" t="n">
            <v>20</v>
          </cell>
          <cell r="C6126" t="str">
            <v xml:space="preserve">SULFATO DE ATROPINA 0,25 MGML SOL. INJ. IMIV SC CX. 50 AMP. X 1 ML</v>
          </cell>
          <cell r="D6126" t="str">
            <v xml:space="preserve">NOVATON 0,25 MGML SOL. INJ. IMIV SC CX. 50 AMP. X 1 ML</v>
          </cell>
          <cell r="E6126" t="str">
            <v>NOVAFARMA</v>
          </cell>
          <cell r="F6126" t="n">
            <v>1</v>
          </cell>
          <cell r="G6126" t="str">
            <v>AMP</v>
          </cell>
          <cell r="H6126" t="str">
            <v>NÃO</v>
          </cell>
          <cell r="I6126" t="n">
            <v>0.72238118807784468</v>
          </cell>
        </row>
        <row r="6127">
          <cell r="A6127" t="n">
            <v>90260465</v>
          </cell>
          <cell r="B6127" t="n">
            <v>20</v>
          </cell>
          <cell r="C6127" t="str">
            <v xml:space="preserve">SULFATO DE BÁRIO 2,1% SUSP. ORAL FR. X 450 ML</v>
          </cell>
          <cell r="D6127" t="str">
            <v xml:space="preserve">READI-CAT  2,1% SUSP. ORAL FR. X 450 ML</v>
          </cell>
          <cell r="E6127" t="str">
            <v>ALPHARAD</v>
          </cell>
          <cell r="F6127" t="n">
            <v>450</v>
          </cell>
          <cell r="G6127" t="str">
            <v>ML</v>
          </cell>
          <cell r="H6127" t="str">
            <v>SIM</v>
          </cell>
          <cell r="I6127" t="n">
            <v>0.5496378604940122</v>
          </cell>
        </row>
        <row r="6128">
          <cell r="A6128" t="n">
            <v>90282116</v>
          </cell>
          <cell r="B6128" t="n">
            <v>20</v>
          </cell>
          <cell r="C6128" t="str">
            <v xml:space="preserve">SULFATO DE BÁRIO KIT ENEMA 340 G + SONDA RETAL 1 VIA</v>
          </cell>
          <cell r="D6128" t="str">
            <v xml:space="preserve">SULFATO DE BÁRIO KIT ENEMA 340 G + SONDA RETAL 1 VIA</v>
          </cell>
          <cell r="E6128" t="str">
            <v xml:space="preserve">ALKO DO BRASIL</v>
          </cell>
          <cell r="F6128" t="n">
            <v>1</v>
          </cell>
          <cell r="G6128" t="str">
            <v>UN</v>
          </cell>
          <cell r="H6128" t="str">
            <v>NÃO</v>
          </cell>
          <cell r="I6128" t="n">
            <v>74.62765782764771</v>
          </cell>
        </row>
        <row r="6129">
          <cell r="A6129" t="n">
            <v>90282124</v>
          </cell>
          <cell r="B6129" t="n">
            <v>20</v>
          </cell>
          <cell r="C6129" t="str">
            <v xml:space="preserve">SULFATO DE BÁRIO KIT ENEMA 340 G + SONDA RETAL 3 VIAS + BALAO</v>
          </cell>
          <cell r="D6129" t="str">
            <v xml:space="preserve">SULFATO DE BÁRIO KIT ENEMA 340 G + SONDA RETAL 3 VIAS + BALAO</v>
          </cell>
          <cell r="E6129" t="str">
            <v xml:space="preserve">ALKO DO BRASIL</v>
          </cell>
          <cell r="F6129" t="n">
            <v>1</v>
          </cell>
          <cell r="G6129" t="str">
            <v>UN</v>
          </cell>
          <cell r="H6129" t="str">
            <v>NÃO</v>
          </cell>
          <cell r="I6129" t="n">
            <v>100.46030861414117</v>
          </cell>
        </row>
        <row r="6130">
          <cell r="A6130" t="n">
            <v>90282086</v>
          </cell>
          <cell r="B6130" t="n">
            <v>20</v>
          </cell>
          <cell r="C6130" t="str">
            <v xml:space="preserve">SULFATO DE BÁRIO OPTI-BAR SUSP. ORAL FR. X 150 ML</v>
          </cell>
          <cell r="D6130" t="str">
            <v xml:space="preserve">SULFATO DE BÁRIO OPTI-BAR SUSP. ORAL FR. X 150 ML</v>
          </cell>
          <cell r="E6130" t="str">
            <v xml:space="preserve">ALKO DO BRASIL</v>
          </cell>
          <cell r="F6130" t="n">
            <v>150</v>
          </cell>
          <cell r="G6130" t="str">
            <v>ML</v>
          </cell>
          <cell r="H6130" t="str">
            <v>SIM</v>
          </cell>
          <cell r="I6130" t="n">
            <v>0.11162256512682353</v>
          </cell>
        </row>
        <row r="6131">
          <cell r="A6131" t="n">
            <v>90269659</v>
          </cell>
          <cell r="B6131" t="n">
            <v>20</v>
          </cell>
          <cell r="C6131" t="str">
            <v xml:space="preserve">SULFATO DE BÁRIO SUSP. ORAL CX.10 COPO FR. PLÁST.X 200 ML</v>
          </cell>
          <cell r="D6131" t="str">
            <v xml:space="preserve">BARIOGEL SUSP. ORAL CX.10 COPO FR. PLÁST.X 200 ML</v>
          </cell>
          <cell r="E6131" t="str">
            <v>CRISTALIA</v>
          </cell>
          <cell r="F6131" t="n">
            <v>200</v>
          </cell>
          <cell r="G6131" t="str">
            <v>ML</v>
          </cell>
          <cell r="H6131" t="str">
            <v>SIM</v>
          </cell>
          <cell r="I6131" t="n">
            <v>0.094220826493405324</v>
          </cell>
        </row>
        <row r="6132">
          <cell r="A6132" t="n">
            <v>92470742</v>
          </cell>
          <cell r="B6132" t="n">
            <v>20</v>
          </cell>
          <cell r="C6132" t="str">
            <v xml:space="preserve">SULFATO DE CONDROITINA - 500MG + SULFATO DE GLICOSAMINA - 400MG</v>
          </cell>
          <cell r="D6132" t="str">
            <v>ARTROLIVE</v>
          </cell>
          <cell r="E6132" t="str">
            <v xml:space="preserve">ACHÉ LABORATÓRIOS FARMACÊUTICO</v>
          </cell>
          <cell r="F6132" t="n">
            <v>1</v>
          </cell>
          <cell r="G6132" t="str">
            <v>CAP</v>
          </cell>
          <cell r="H6132" t="str">
            <v>NÃO</v>
          </cell>
          <cell r="I6132" t="n">
            <v>2.2928349786756965</v>
          </cell>
        </row>
        <row r="6133">
          <cell r="A6133" t="n">
            <v>92252630</v>
          </cell>
          <cell r="B6133" t="n">
            <v>20</v>
          </cell>
          <cell r="C6133" t="str">
            <v xml:space="preserve">SULFATO DE GENTAMICINA - 120MG  1,5ML</v>
          </cell>
          <cell r="D6133" t="str">
            <v xml:space="preserve">GARAMICINA - 120MG  1,5ML</v>
          </cell>
          <cell r="E6133" t="str">
            <v xml:space="preserve">SCHERING PLOUGHMANTECORP</v>
          </cell>
          <cell r="F6133" t="n">
            <v>1</v>
          </cell>
          <cell r="G6133" t="str">
            <v>AMP</v>
          </cell>
          <cell r="H6133" t="str">
            <v>NÃO</v>
          </cell>
          <cell r="I6133" t="n">
            <v>9.9888717004359151</v>
          </cell>
        </row>
        <row r="6134">
          <cell r="A6134" t="n">
            <v>92372406</v>
          </cell>
          <cell r="B6134" t="n">
            <v>20</v>
          </cell>
          <cell r="C6134" t="str">
            <v xml:space="preserve">SULFATO DE GENTAMICINA - 160MG  2ML</v>
          </cell>
          <cell r="D6134" t="str">
            <v xml:space="preserve">GENTAMIL - 160MG  2ML</v>
          </cell>
          <cell r="E6134" t="str">
            <v>DUCTO</v>
          </cell>
          <cell r="F6134" t="n">
            <v>1</v>
          </cell>
          <cell r="G6134" t="str">
            <v>AMP</v>
          </cell>
          <cell r="H6134" t="str">
            <v>NÃO</v>
          </cell>
          <cell r="I6134" t="n">
            <v>6.680455595832937</v>
          </cell>
        </row>
        <row r="6135">
          <cell r="A6135" t="n">
            <v>90212061</v>
          </cell>
          <cell r="B6135" t="n">
            <v>20</v>
          </cell>
          <cell r="C6135" t="str">
            <v xml:space="preserve">SULFATO DE GENTAMICINA - 280MG  1,5ML</v>
          </cell>
          <cell r="D6135" t="str">
            <v xml:space="preserve">GARAMICINA - 280MG  1,5ML</v>
          </cell>
          <cell r="E6135" t="str">
            <v xml:space="preserve">SCHERING PLOUGHMANTECORP</v>
          </cell>
          <cell r="F6135" t="n">
            <v>1</v>
          </cell>
          <cell r="G6135" t="str">
            <v>AMP</v>
          </cell>
          <cell r="H6135" t="str">
            <v>NÃO</v>
          </cell>
          <cell r="I6135" t="n">
            <v>24.844932477835819</v>
          </cell>
        </row>
        <row r="6136">
          <cell r="A6136" t="n">
            <v>90212100</v>
          </cell>
          <cell r="B6136" t="n">
            <v>20</v>
          </cell>
          <cell r="C6136" t="str">
            <v xml:space="preserve">SULFATO DE GENTAMICINA - 30GRA CREME</v>
          </cell>
          <cell r="D6136" t="str">
            <v xml:space="preserve">GARAMICINA - 30GRA CREME</v>
          </cell>
          <cell r="E6136" t="str">
            <v xml:space="preserve">SCHERING PLOUGHMANTECORP</v>
          </cell>
          <cell r="F6136" t="n">
            <v>30</v>
          </cell>
          <cell r="G6136" t="str">
            <v>G</v>
          </cell>
          <cell r="H6136" t="str">
            <v>SIM</v>
          </cell>
          <cell r="I6136" t="n">
            <v>0.28630523982141154</v>
          </cell>
        </row>
        <row r="6137">
          <cell r="A6137" t="n">
            <v>92372430</v>
          </cell>
          <cell r="B6137" t="n">
            <v>20</v>
          </cell>
          <cell r="C6137" t="str">
            <v xml:space="preserve">SULFATO DE GENTAMICINA - 80MG  2ML</v>
          </cell>
          <cell r="D6137" t="str">
            <v xml:space="preserve">GENTAMIL - 80MG  2ML</v>
          </cell>
          <cell r="E6137" t="str">
            <v>DUCTO</v>
          </cell>
          <cell r="F6137" t="n">
            <v>1</v>
          </cell>
          <cell r="G6137" t="str">
            <v>AMP</v>
          </cell>
          <cell r="H6137" t="str">
            <v>NÃO</v>
          </cell>
          <cell r="I6137" t="n">
            <v>4.437731217231879</v>
          </cell>
        </row>
        <row r="6138">
          <cell r="A6138" t="n">
            <v>90212053</v>
          </cell>
          <cell r="B6138" t="n">
            <v>20</v>
          </cell>
          <cell r="C6138" t="str">
            <v xml:space="preserve">SULFATO DE GENTAMICINA 160 MG SOL. INJ. AMP. X  2  ML.</v>
          </cell>
          <cell r="D6138" t="str">
            <v xml:space="preserve">GARAMICINA 160 MG SOL. INJ. AMP. X  2  ML.</v>
          </cell>
          <cell r="E6138" t="str">
            <v xml:space="preserve">SCHERING PLOUGHMANTECORP</v>
          </cell>
          <cell r="F6138" t="n">
            <v>1</v>
          </cell>
          <cell r="G6138" t="str">
            <v>AMP</v>
          </cell>
          <cell r="H6138" t="str">
            <v>NÃO</v>
          </cell>
          <cell r="I6138" t="n">
            <v>13.631310584830535</v>
          </cell>
        </row>
        <row r="6139">
          <cell r="A6139" t="n">
            <v>90215028</v>
          </cell>
          <cell r="B6139" t="n">
            <v>20</v>
          </cell>
          <cell r="C6139" t="str">
            <v xml:space="preserve">SULFATO DE GENTAMICINA 20 MG SOL. INJ.CX. 100 AMP X 1  ML</v>
          </cell>
          <cell r="D6139" t="str">
            <v xml:space="preserve">GENTARON 20 MG SOL. INJ.CX. 100 AMP X 1  ML</v>
          </cell>
          <cell r="E6139" t="str">
            <v>ARISTON</v>
          </cell>
          <cell r="F6139" t="n">
            <v>1</v>
          </cell>
          <cell r="G6139" t="str">
            <v>AMP</v>
          </cell>
          <cell r="H6139" t="str">
            <v>NÃO</v>
          </cell>
          <cell r="I6139" t="n">
            <v>0.81119817949399964</v>
          </cell>
        </row>
        <row r="6140">
          <cell r="A6140" t="n">
            <v>90309669</v>
          </cell>
          <cell r="B6140" t="n">
            <v>20</v>
          </cell>
          <cell r="C6140" t="str">
            <v xml:space="preserve">SULFATO DE GENTAMICINA 40 MGML SOL. INJ. CX. 100 AMP X 2 ML</v>
          </cell>
          <cell r="D6140" t="str">
            <v xml:space="preserve">SULFATO DE GENTAMICINA 40 MGML SOL. INJ. CX. 100 AMP X 2 ML</v>
          </cell>
          <cell r="E6140" t="str">
            <v>HIPOLABOR</v>
          </cell>
          <cell r="F6140" t="n">
            <v>1</v>
          </cell>
          <cell r="G6140" t="str">
            <v>AMP</v>
          </cell>
          <cell r="H6140" t="str">
            <v>NÃO</v>
          </cell>
          <cell r="I6140" t="n">
            <v>2.2084407901367431</v>
          </cell>
        </row>
        <row r="6141">
          <cell r="A6141" t="n">
            <v>90215087</v>
          </cell>
          <cell r="B6141" t="n">
            <v>20</v>
          </cell>
          <cell r="C6141" t="str">
            <v xml:space="preserve">SULFATO DE GENTAMICINA 5 MGG  POMADA OFT. BISN. X 3,5 G</v>
          </cell>
          <cell r="D6141" t="str">
            <v xml:space="preserve">GENTAMICINA 5 MGG  POMADA OFT. BISN. X 3,5 G</v>
          </cell>
          <cell r="E6141" t="str">
            <v>ALLERGAN</v>
          </cell>
          <cell r="F6141" t="n">
            <v>3.5</v>
          </cell>
          <cell r="G6141" t="str">
            <v>G</v>
          </cell>
          <cell r="H6141" t="str">
            <v>SIM</v>
          </cell>
          <cell r="I6141" t="n">
            <v>2.783680269909234</v>
          </cell>
        </row>
        <row r="6142">
          <cell r="A6142" t="n">
            <v>90215044</v>
          </cell>
          <cell r="B6142" t="n">
            <v>20</v>
          </cell>
          <cell r="C6142" t="str">
            <v xml:space="preserve">SULFATO DE GENTAMICINA 60 MG SOL. INJ.CX. 100 AMP X 1,5  ML</v>
          </cell>
          <cell r="D6142" t="str">
            <v xml:space="preserve">GENTARON 60 MG SOL. INJ.CX. 100 AMP X 1,5  ML</v>
          </cell>
          <cell r="E6142" t="str">
            <v>ARISTON</v>
          </cell>
          <cell r="F6142" t="n">
            <v>1</v>
          </cell>
          <cell r="G6142" t="str">
            <v>AMP</v>
          </cell>
          <cell r="H6142" t="str">
            <v>NÃO</v>
          </cell>
          <cell r="I6142" t="n">
            <v>0.95435079940470513</v>
          </cell>
        </row>
        <row r="6143">
          <cell r="A6143" t="n">
            <v>92379826</v>
          </cell>
          <cell r="B6143" t="n">
            <v>20</v>
          </cell>
          <cell r="C6143" t="str">
            <v xml:space="preserve">SULFATO DE GLICOSAMINA PO ORAL - 3,95GRA</v>
          </cell>
          <cell r="D6143" t="str">
            <v xml:space="preserve">DINAFLEX - 3,95GRA</v>
          </cell>
          <cell r="E6143" t="str">
            <v>ZODIAC</v>
          </cell>
          <cell r="F6143" t="n">
            <v>1</v>
          </cell>
          <cell r="G6143" t="str">
            <v>SACHE</v>
          </cell>
          <cell r="H6143" t="str">
            <v>NÃO</v>
          </cell>
          <cell r="I6143" t="n">
            <v>6.0615495497133303</v>
          </cell>
        </row>
        <row r="6144">
          <cell r="A6144" t="n">
            <v>92428037</v>
          </cell>
          <cell r="B6144" t="n">
            <v>20</v>
          </cell>
          <cell r="C6144" t="str">
            <v xml:space="preserve">SULFATO DE MAGNESIO 1 MEQML - 10 ML FLEXVIAL</v>
          </cell>
          <cell r="D6144" t="str">
            <v xml:space="preserve">MAGNESIO 1 MEQML - 10 ML</v>
          </cell>
          <cell r="E6144" t="str">
            <v>DARROW</v>
          </cell>
          <cell r="F6144" t="n">
            <v>1</v>
          </cell>
          <cell r="G6144" t="str">
            <v>AMP</v>
          </cell>
          <cell r="H6144" t="str">
            <v>NÃO</v>
          </cell>
          <cell r="I6144" t="n">
            <v>0.97274115930823635</v>
          </cell>
        </row>
        <row r="6145">
          <cell r="A6145" t="n">
            <v>92379796</v>
          </cell>
          <cell r="B6145" t="n">
            <v>20</v>
          </cell>
          <cell r="C6145" t="str">
            <v xml:space="preserve">SULFATO DE MORFINA - 100MG</v>
          </cell>
          <cell r="D6145" t="str">
            <v xml:space="preserve">DIMORF LC - 100MG</v>
          </cell>
          <cell r="E6145" t="str">
            <v>CRISTALIA</v>
          </cell>
          <cell r="F6145" t="n">
            <v>1</v>
          </cell>
          <cell r="G6145" t="str">
            <v>CAP</v>
          </cell>
          <cell r="H6145" t="str">
            <v>NÃO</v>
          </cell>
          <cell r="I6145" t="n">
            <v>3.9280845612383524</v>
          </cell>
        </row>
        <row r="6146">
          <cell r="A6146" t="n">
            <v>92454259</v>
          </cell>
          <cell r="B6146" t="n">
            <v>20</v>
          </cell>
          <cell r="C6146" t="str">
            <v xml:space="preserve">SULFATO DE MORFINA PENTAIDRATADO - 10MG</v>
          </cell>
          <cell r="D6146" t="str">
            <v xml:space="preserve">DOLO MOFF - 10MG</v>
          </cell>
          <cell r="E6146" t="str">
            <v xml:space="preserve">UNIAO QUIMICA</v>
          </cell>
          <cell r="F6146" t="n">
            <v>1</v>
          </cell>
          <cell r="G6146" t="str">
            <v>COM</v>
          </cell>
          <cell r="H6146" t="str">
            <v>NÃO</v>
          </cell>
          <cell r="I6146" t="n">
            <v>0.5496378604940122</v>
          </cell>
        </row>
        <row r="6147">
          <cell r="A6147" t="n">
            <v>90125274</v>
          </cell>
          <cell r="B6147" t="n">
            <v>20</v>
          </cell>
          <cell r="C6147" t="str">
            <v xml:space="preserve">SULFATO DE MORFINA PENTAIDRATADO - 1MGML</v>
          </cell>
          <cell r="D6147" t="str">
            <v xml:space="preserve">DOLO MOFF - 1MGML</v>
          </cell>
          <cell r="E6147" t="str">
            <v xml:space="preserve">UNIAO QUIMICA</v>
          </cell>
          <cell r="F6147" t="n">
            <v>1</v>
          </cell>
          <cell r="G6147" t="str">
            <v>AMP</v>
          </cell>
          <cell r="H6147" t="str">
            <v>NÃO</v>
          </cell>
          <cell r="I6147" t="n">
            <v>5.2740420393378127</v>
          </cell>
        </row>
        <row r="6148">
          <cell r="A6148" t="n">
            <v>92454313</v>
          </cell>
          <cell r="B6148" t="n">
            <v>20</v>
          </cell>
          <cell r="C6148" t="str">
            <v xml:space="preserve">SULFATO DE NEOMICINA + BACITRACINA ZINCICA POM - 5MG</v>
          </cell>
          <cell r="D6148" t="str">
            <v xml:space="preserve">FERID POM - 5MG</v>
          </cell>
          <cell r="E6148" t="str">
            <v xml:space="preserve">UNIAO QUIMICA</v>
          </cell>
          <cell r="F6148" t="n">
            <v>1</v>
          </cell>
          <cell r="G6148" t="str">
            <v>UN</v>
          </cell>
          <cell r="H6148" t="str">
            <v>NÃO</v>
          </cell>
          <cell r="I6148" t="n">
            <v>9.2175515726737789</v>
          </cell>
        </row>
        <row r="6149">
          <cell r="A6149" t="n">
            <v>92470467</v>
          </cell>
          <cell r="B6149" t="n">
            <v>20</v>
          </cell>
          <cell r="C6149" t="str">
            <v xml:space="preserve">SULFATO DE NEOMICINA 5 MGG POMADA DERM. BISN. X 10 G</v>
          </cell>
          <cell r="D6149" t="str">
            <v xml:space="preserve">LOMICINA 5 MGG POMADA DERM. BISN. X 10 G</v>
          </cell>
          <cell r="E6149" t="str">
            <v xml:space="preserve">O. MORAES</v>
          </cell>
          <cell r="F6149" t="n">
            <v>10</v>
          </cell>
          <cell r="G6149" t="str">
            <v>G</v>
          </cell>
          <cell r="H6149" t="str">
            <v>SIM</v>
          </cell>
          <cell r="I6149" t="n">
            <v>0.78519694356287451</v>
          </cell>
        </row>
        <row r="6150">
          <cell r="A6150" t="n">
            <v>91334012</v>
          </cell>
          <cell r="B6150" t="n">
            <v>20</v>
          </cell>
          <cell r="C6150" t="str">
            <v xml:space="preserve">SULFATO DE NEOMICINA E POLIMIXINA B + CLORIDRATO DE LIDOCAINA + ACETONIDO DE FLUOCINOLONA - 5ML</v>
          </cell>
          <cell r="D6150" t="str">
            <v xml:space="preserve">ELOTIN - 5ML</v>
          </cell>
          <cell r="E6150" t="str">
            <v>ELOFAR</v>
          </cell>
          <cell r="F6150" t="n">
            <v>5</v>
          </cell>
          <cell r="G6150" t="str">
            <v>ML</v>
          </cell>
          <cell r="H6150" t="str">
            <v>SIM</v>
          </cell>
          <cell r="I6150" t="n">
            <v>1.5349393800000004</v>
          </cell>
        </row>
        <row r="6151">
          <cell r="A6151" t="n">
            <v>92393586</v>
          </cell>
          <cell r="B6151" t="n">
            <v>20</v>
          </cell>
          <cell r="C6151" t="str">
            <v xml:space="preserve">SULFATO DE POLIMIXINA B + NEOMICINA + BACITRACINA + ZINCO - 10 GRA PO</v>
          </cell>
          <cell r="D6151" t="str">
            <v xml:space="preserve">ANASEPTIL - 10 GRA</v>
          </cell>
          <cell r="E6151" t="str">
            <v>FARMASA</v>
          </cell>
          <cell r="F6151" t="n">
            <v>10</v>
          </cell>
          <cell r="G6151" t="str">
            <v>G</v>
          </cell>
          <cell r="H6151" t="str">
            <v>SIM</v>
          </cell>
          <cell r="I6151" t="n">
            <v>1.1556846329205628</v>
          </cell>
        </row>
        <row r="6152">
          <cell r="A6152" t="n">
            <v>90223632</v>
          </cell>
          <cell r="B6152" t="n">
            <v>20</v>
          </cell>
          <cell r="C6152" t="str">
            <v xml:space="preserve">SULFATO DE SALBUTAMOL</v>
          </cell>
          <cell r="D6152" t="str">
            <v xml:space="preserve">SULFATO  DE  SALBUTAMOL 0,4 MGML. XPE. FR. PLÁST. X 120 ML.</v>
          </cell>
          <cell r="E6152" t="str">
            <v xml:space="preserve">PRATI DONADUZZI</v>
          </cell>
          <cell r="F6152" t="n">
            <v>120</v>
          </cell>
          <cell r="G6152" t="str">
            <v>ML</v>
          </cell>
          <cell r="H6152" t="str">
            <v>SIM</v>
          </cell>
          <cell r="I6152" t="n">
            <v>0.0294108790547008</v>
          </cell>
        </row>
        <row r="6153">
          <cell r="A6153" t="n">
            <v>90206550</v>
          </cell>
          <cell r="B6153" t="n">
            <v>20</v>
          </cell>
          <cell r="C6153" t="str">
            <v xml:space="preserve">SULFATO DE SALBUTAMOL</v>
          </cell>
          <cell r="D6153" t="str">
            <v xml:space="preserve">SULFATO  DE  SALBUTAMOL 0,4 MGML XPE FR. VD X 100 ML</v>
          </cell>
          <cell r="E6153" t="str">
            <v>BUNKER</v>
          </cell>
          <cell r="F6153" t="n">
            <v>100</v>
          </cell>
          <cell r="G6153" t="str">
            <v>ML</v>
          </cell>
          <cell r="H6153" t="str">
            <v>SIM</v>
          </cell>
          <cell r="I6153" t="n">
            <v>0.044116318582051194</v>
          </cell>
        </row>
        <row r="6154">
          <cell r="A6154" t="n">
            <v>92458971</v>
          </cell>
          <cell r="B6154" t="n">
            <v>20</v>
          </cell>
          <cell r="C6154" t="str">
            <v xml:space="preserve">SULFATO DE SALBUTAMOL - 120ML XPE</v>
          </cell>
          <cell r="D6154" t="str">
            <v xml:space="preserve">SULFATO DE SALBUTAMOL - 120ML</v>
          </cell>
          <cell r="E6154" t="str">
            <v>CRISTALIA</v>
          </cell>
          <cell r="F6154" t="n">
            <v>120</v>
          </cell>
          <cell r="G6154" t="str">
            <v>ML</v>
          </cell>
          <cell r="H6154" t="str">
            <v>SIM</v>
          </cell>
          <cell r="I6154" t="n">
            <v>0.044116318582051194</v>
          </cell>
        </row>
        <row r="6155">
          <cell r="A6155" t="n">
            <v>92423230</v>
          </cell>
          <cell r="B6155" t="n">
            <v>20</v>
          </cell>
          <cell r="C6155" t="str">
            <v xml:space="preserve">SULFATO DE SALBUTAMOL - 120ML XPE</v>
          </cell>
          <cell r="D6155" t="str">
            <v xml:space="preserve">SULFATO DE SALBUTAMOL - 120ML XPE</v>
          </cell>
          <cell r="E6155" t="str">
            <v>MEDLEY</v>
          </cell>
          <cell r="F6155" t="n">
            <v>120</v>
          </cell>
          <cell r="G6155" t="str">
            <v>ML</v>
          </cell>
          <cell r="H6155" t="str">
            <v>SIM</v>
          </cell>
          <cell r="I6155" t="n">
            <v>0.0294108790547008</v>
          </cell>
        </row>
        <row r="6156">
          <cell r="A6156" t="n">
            <v>92366996</v>
          </cell>
          <cell r="B6156" t="n">
            <v>20</v>
          </cell>
          <cell r="C6156" t="str">
            <v xml:space="preserve">SULFATO DE SALBUTAMOL - 2MG</v>
          </cell>
          <cell r="D6156" t="str">
            <v xml:space="preserve">AEROTAMOL - 2MG</v>
          </cell>
          <cell r="E6156" t="str">
            <v>ROYTON</v>
          </cell>
          <cell r="F6156" t="n">
            <v>1</v>
          </cell>
          <cell r="G6156" t="str">
            <v>COM</v>
          </cell>
          <cell r="H6156" t="str">
            <v>NÃO</v>
          </cell>
          <cell r="I6156" t="n">
            <v>0.21378368747336143</v>
          </cell>
        </row>
        <row r="6157">
          <cell r="A6157" t="n">
            <v>90223659</v>
          </cell>
          <cell r="B6157" t="n">
            <v>20</v>
          </cell>
          <cell r="C6157" t="str">
            <v xml:space="preserve">SULFATO DE SALBUTAMOL 0,4 MGML. XPE. CX. 50  FR. VD. X 120 ML.</v>
          </cell>
          <cell r="D6157" t="str">
            <v xml:space="preserve">SULFATO  DE  SALBUTAMOL 0,4 MGML.</v>
          </cell>
          <cell r="E6157" t="str">
            <v xml:space="preserve">PRATI DONADUZZI</v>
          </cell>
          <cell r="F6157" t="n">
            <v>120</v>
          </cell>
          <cell r="G6157" t="str">
            <v>ML</v>
          </cell>
          <cell r="H6157" t="str">
            <v>SIM</v>
          </cell>
          <cell r="I6157" t="n">
            <v>0.0147054395273504</v>
          </cell>
        </row>
        <row r="6158">
          <cell r="A6158" t="n">
            <v>90228510</v>
          </cell>
          <cell r="B6158" t="n">
            <v>20</v>
          </cell>
          <cell r="C6158" t="str">
            <v xml:space="preserve">SULFATO DE SALBUTAMOL 2 MG CX. 20 CP.</v>
          </cell>
          <cell r="D6158" t="str">
            <v xml:space="preserve">AEROLIN 2 MG</v>
          </cell>
          <cell r="E6158" t="str">
            <v>GLAXOSMITKLINE</v>
          </cell>
          <cell r="F6158" t="n">
            <v>1</v>
          </cell>
          <cell r="G6158" t="str">
            <v>COM</v>
          </cell>
          <cell r="H6158" t="str">
            <v>NÃO</v>
          </cell>
          <cell r="I6158" t="n">
            <v>0.2042050807093431</v>
          </cell>
        </row>
        <row r="6159">
          <cell r="A6159" t="n">
            <v>90228537</v>
          </cell>
          <cell r="B6159" t="n">
            <v>20</v>
          </cell>
          <cell r="C6159" t="str">
            <v xml:space="preserve">SULFATO DE SALBUTAMOL 4 MG  CX. 20 CP.</v>
          </cell>
          <cell r="D6159" t="str">
            <v xml:space="preserve">AEROLIN 4 MG</v>
          </cell>
          <cell r="E6159" t="str">
            <v>GLAXOSMITKLINE</v>
          </cell>
          <cell r="F6159" t="n">
            <v>1</v>
          </cell>
          <cell r="G6159" t="str">
            <v>COM</v>
          </cell>
          <cell r="H6159" t="str">
            <v>NÃO</v>
          </cell>
          <cell r="I6159" t="n">
            <v>0.30758688500430686</v>
          </cell>
        </row>
        <row r="6160">
          <cell r="A6160" t="n">
            <v>92367011</v>
          </cell>
          <cell r="B6160" t="n">
            <v>20</v>
          </cell>
          <cell r="C6160" t="str">
            <v xml:space="preserve">SULFATO DE SALBUTAMOL XPE 120MG</v>
          </cell>
          <cell r="D6160" t="str">
            <v xml:space="preserve">AEROTAMOL XPE 120 ML</v>
          </cell>
          <cell r="E6160" t="str">
            <v>ROYTON</v>
          </cell>
          <cell r="F6160" t="n">
            <v>120</v>
          </cell>
          <cell r="G6160" t="str">
            <v>ML</v>
          </cell>
          <cell r="H6160" t="str">
            <v>SIM</v>
          </cell>
          <cell r="I6160" t="n">
            <v>0.078519694356287459</v>
          </cell>
        </row>
        <row r="6161">
          <cell r="A6161" t="n">
            <v>90148436</v>
          </cell>
          <cell r="B6161" t="n">
            <v>20</v>
          </cell>
          <cell r="C6161" t="str">
            <v xml:space="preserve">SULFATO DE SALBUTAMOL+GUAIFENESINA</v>
          </cell>
          <cell r="D6161" t="str">
            <v xml:space="preserve">SULFATO  DE  SALBUTAMOL+GUAIFENESINA  0,4 MGML + 20 MGML SOL. ORAL FR. VD. X 120 ML + CP.MED.</v>
          </cell>
          <cell r="E6161" t="str">
            <v xml:space="preserve">EMS SA</v>
          </cell>
          <cell r="F6161" t="n">
            <v>120</v>
          </cell>
          <cell r="G6161" t="str">
            <v>ML</v>
          </cell>
          <cell r="H6161" t="str">
            <v>SIM</v>
          </cell>
          <cell r="I6161" t="n">
            <v>0.078539600682939525</v>
          </cell>
        </row>
        <row r="6162">
          <cell r="A6162" t="n">
            <v>92458653</v>
          </cell>
          <cell r="B6162" t="n">
            <v>20</v>
          </cell>
          <cell r="C6162" t="str">
            <v xml:space="preserve">SULFATO DE TERBUTALINA - 0,3MG</v>
          </cell>
          <cell r="D6162" t="str">
            <v xml:space="preserve">SULFATO DE TERBUTALINA - 0,3MG</v>
          </cell>
          <cell r="E6162" t="str">
            <v>MEDLEY</v>
          </cell>
          <cell r="F6162" t="n">
            <v>100</v>
          </cell>
          <cell r="G6162" t="str">
            <v>ML</v>
          </cell>
          <cell r="H6162" t="str">
            <v>SIM</v>
          </cell>
          <cell r="I6162" t="n">
            <v>0.094225182930277041</v>
          </cell>
        </row>
        <row r="6163">
          <cell r="A6163" t="n">
            <v>92458696</v>
          </cell>
          <cell r="B6163" t="n">
            <v>20</v>
          </cell>
          <cell r="C6163" t="str">
            <v xml:space="preserve">SULFATO DE TERBUTALINA + GUAIFENESINA - 100ML XPE</v>
          </cell>
          <cell r="D6163" t="str">
            <v xml:space="preserve">SULFATO DE TERBUTALINA + GUAIFENESINA</v>
          </cell>
          <cell r="E6163" t="str">
            <v>MEDLEY</v>
          </cell>
          <cell r="F6163" t="n">
            <v>100</v>
          </cell>
          <cell r="G6163" t="str">
            <v>ML</v>
          </cell>
          <cell r="H6163" t="str">
            <v>SIM</v>
          </cell>
          <cell r="I6163" t="n">
            <v>0.10992724977614221</v>
          </cell>
        </row>
        <row r="6164">
          <cell r="A6164" t="n">
            <v>92463584</v>
          </cell>
          <cell r="B6164" t="n">
            <v>20</v>
          </cell>
          <cell r="C6164" t="str">
            <v xml:space="preserve">SULFATO DE TERBUTALINA 0,3 MGML XPE CX. 50 FR. VD. X 100 ML + CP. MED.</v>
          </cell>
          <cell r="D6164" t="str">
            <v xml:space="preserve">SULFATO DE TERBUTALINA 0,3 MGML XPE CX. 50 FR. VD. X 100 ML + CP. MED.</v>
          </cell>
          <cell r="E6164" t="str">
            <v xml:space="preserve">PRATI DONADUZZI</v>
          </cell>
          <cell r="F6164" t="n">
            <v>100</v>
          </cell>
          <cell r="G6164" t="str">
            <v>ML</v>
          </cell>
          <cell r="H6164" t="str">
            <v>SIM</v>
          </cell>
          <cell r="I6164" t="n">
            <v>0.031407785650326342</v>
          </cell>
        </row>
        <row r="6165">
          <cell r="A6165" t="n">
            <v>90161912</v>
          </cell>
          <cell r="B6165" t="n">
            <v>20</v>
          </cell>
          <cell r="C6165" t="str">
            <v xml:space="preserve">SULFATO DE TERBUTALINA 0,3 MGML XPE FR. X 100 ML</v>
          </cell>
          <cell r="D6165" t="str">
            <v xml:space="preserve">ADRENYL 0,3 MGML XPE FR. X 100 ML</v>
          </cell>
          <cell r="E6165" t="str">
            <v xml:space="preserve">UCI - FARMA</v>
          </cell>
          <cell r="F6165" t="n">
            <v>100</v>
          </cell>
          <cell r="G6165" t="str">
            <v>ML</v>
          </cell>
          <cell r="H6165" t="str">
            <v>SIM</v>
          </cell>
          <cell r="I6165" t="n">
            <v>0.10992757209880245</v>
          </cell>
        </row>
        <row r="6166">
          <cell r="A6166" t="n">
            <v>90269349</v>
          </cell>
          <cell r="B6166" t="n">
            <v>20</v>
          </cell>
          <cell r="C6166" t="str">
            <v xml:space="preserve">SULFATO DE TERBUTALINA 0,3 MGML XPE FR. X 100 ML + CP. MED.</v>
          </cell>
          <cell r="D6166" t="str">
            <v xml:space="preserve">SULFATO DE TERBUTALINA 0,3 MGML XPE FR. X 100 ML + CP. MED.</v>
          </cell>
          <cell r="E6166" t="str">
            <v xml:space="preserve">EMS SA</v>
          </cell>
          <cell r="F6166" t="n">
            <v>100</v>
          </cell>
          <cell r="G6166" t="str">
            <v>ML</v>
          </cell>
          <cell r="H6166" t="str">
            <v>SIM</v>
          </cell>
          <cell r="I6166" t="n">
            <v>0.094223356950979012</v>
          </cell>
        </row>
        <row r="6167">
          <cell r="A6167" t="n">
            <v>90158520</v>
          </cell>
          <cell r="B6167" t="n">
            <v>20</v>
          </cell>
          <cell r="C6167" t="str">
            <v xml:space="preserve">SULFATO DE TERBUTALINA 0,3 MGML XPE FR. X 100 ML + CP. MED.</v>
          </cell>
          <cell r="D6167" t="str">
            <v xml:space="preserve">SULFATO DE TERBUTALINA 0,3 MGML XPE FR. X 100 ML + CP. MED.</v>
          </cell>
          <cell r="E6167" t="str">
            <v xml:space="preserve">MERCK S.A.</v>
          </cell>
          <cell r="F6167" t="n">
            <v>100</v>
          </cell>
          <cell r="G6167" t="str">
            <v>ML</v>
          </cell>
          <cell r="H6167" t="str">
            <v>SIM</v>
          </cell>
          <cell r="I6167" t="n">
            <v>0.094223356950979012</v>
          </cell>
        </row>
        <row r="6168">
          <cell r="A6168" t="n">
            <v>92437257</v>
          </cell>
          <cell r="B6168" t="n">
            <v>20</v>
          </cell>
          <cell r="C6168" t="str">
            <v xml:space="preserve">SULFATO DE ZINCO + CLORIDRATO DE NAFAZOLINA - 10ML COL.</v>
          </cell>
          <cell r="D6168" t="str">
            <v xml:space="preserve">ZINCOLOK - 10ML COL.</v>
          </cell>
          <cell r="E6168" t="str">
            <v>ALLERGAN</v>
          </cell>
          <cell r="F6168" t="n">
            <v>10</v>
          </cell>
          <cell r="G6168" t="str">
            <v>ML</v>
          </cell>
          <cell r="H6168" t="str">
            <v>SIM</v>
          </cell>
          <cell r="I6168" t="n">
            <v>0.83275726088281044</v>
          </cell>
        </row>
        <row r="6169">
          <cell r="A6169" t="n">
            <v>92410308</v>
          </cell>
          <cell r="B6169" t="n">
            <v>20</v>
          </cell>
          <cell r="C6169" t="str">
            <v xml:space="preserve">SULFATO FERROSO - 300MG</v>
          </cell>
          <cell r="D6169" t="str">
            <v xml:space="preserve">LOMFER - 300MG</v>
          </cell>
          <cell r="E6169" t="str">
            <v xml:space="preserve">O. MORAES</v>
          </cell>
          <cell r="F6169" t="n">
            <v>1</v>
          </cell>
          <cell r="G6169" t="str">
            <v>DRG</v>
          </cell>
          <cell r="H6169" t="str">
            <v>NÃO</v>
          </cell>
          <cell r="I6169" t="n">
            <v>0.18324060697150216</v>
          </cell>
        </row>
        <row r="6170">
          <cell r="A6170" t="n">
            <v>90185013</v>
          </cell>
          <cell r="B6170" t="n">
            <v>20</v>
          </cell>
          <cell r="C6170" t="str">
            <v xml:space="preserve">SULFATO FERROSO - 30ML GTS</v>
          </cell>
          <cell r="D6170" t="str">
            <v xml:space="preserve">FER-IN-SOL - 30ML GTS</v>
          </cell>
          <cell r="E6170" t="str">
            <v>B-MS</v>
          </cell>
          <cell r="F6170" t="n">
            <v>600</v>
          </cell>
          <cell r="G6170" t="str">
            <v>GTS</v>
          </cell>
          <cell r="H6170" t="str">
            <v>SIM</v>
          </cell>
          <cell r="I6170" t="n">
            <v>0.016182597620802389</v>
          </cell>
        </row>
        <row r="6171">
          <cell r="A6171" t="n">
            <v>92404278</v>
          </cell>
          <cell r="B6171" t="n">
            <v>20</v>
          </cell>
          <cell r="C6171" t="str">
            <v xml:space="preserve">SULFATO FERROSO + COMPLEXO B - 120ML</v>
          </cell>
          <cell r="D6171" t="str">
            <v xml:space="preserve">IBEROL - 120ML</v>
          </cell>
          <cell r="E6171" t="str">
            <v>ABBOTT</v>
          </cell>
          <cell r="F6171" t="n">
            <v>120</v>
          </cell>
          <cell r="G6171" t="str">
            <v>ML</v>
          </cell>
          <cell r="H6171" t="str">
            <v>SIM</v>
          </cell>
          <cell r="I6171" t="n">
            <v>0.062815755485029962</v>
          </cell>
        </row>
        <row r="6172">
          <cell r="A6172" t="n">
            <v>90140478</v>
          </cell>
          <cell r="B6172" t="n">
            <v>20</v>
          </cell>
          <cell r="C6172" t="str">
            <v xml:space="preserve">SULFATO FERROSO + VITAMINA C + COMPLEXO B - 30ML GTS</v>
          </cell>
          <cell r="D6172" t="str">
            <v xml:space="preserve">COMBIRON - 30ML</v>
          </cell>
          <cell r="E6172" t="str">
            <v xml:space="preserve">ACHÉ LABORATÓRIOS FARMACÊUTICO</v>
          </cell>
          <cell r="F6172" t="n">
            <v>600</v>
          </cell>
          <cell r="G6172" t="str">
            <v>GTS</v>
          </cell>
          <cell r="H6172" t="str">
            <v>SIM</v>
          </cell>
          <cell r="I6172" t="n">
            <v>0.029640896999999999</v>
          </cell>
        </row>
        <row r="6173">
          <cell r="A6173" t="n">
            <v>90162218</v>
          </cell>
          <cell r="B6173" t="n">
            <v>20</v>
          </cell>
          <cell r="C6173" t="str">
            <v xml:space="preserve">SULFATO FERROSO 300 MG CX. BL. X 50 DRG.</v>
          </cell>
          <cell r="D6173" t="str">
            <v xml:space="preserve">LOMFER 300 MG CX. BL. X 50 DRG.</v>
          </cell>
          <cell r="E6173" t="str">
            <v xml:space="preserve">O. MORAES</v>
          </cell>
          <cell r="F6173" t="n">
            <v>1</v>
          </cell>
          <cell r="G6173" t="str">
            <v>DRG</v>
          </cell>
          <cell r="H6173" t="str">
            <v>NÃO</v>
          </cell>
          <cell r="I6173" t="n">
            <v>0.21378070813341923</v>
          </cell>
        </row>
        <row r="6174">
          <cell r="A6174" t="n">
            <v>90309006</v>
          </cell>
          <cell r="B6174" t="n">
            <v>20</v>
          </cell>
          <cell r="C6174" t="str">
            <v xml:space="preserve">SULFATO FERROSO 60 MG CX. 50 DRG.</v>
          </cell>
          <cell r="D6174" t="str">
            <v xml:space="preserve">ANEMIFER 60 MG CX. 50 DRG.</v>
          </cell>
          <cell r="E6174" t="str">
            <v>PHARMASCIENCE</v>
          </cell>
          <cell r="F6174" t="n">
            <v>1</v>
          </cell>
          <cell r="G6174" t="str">
            <v>DRG</v>
          </cell>
          <cell r="H6174" t="str">
            <v>NÃO</v>
          </cell>
          <cell r="I6174" t="n">
            <v>0.220058207576906</v>
          </cell>
        </row>
        <row r="6175">
          <cell r="A6175" t="n">
            <v>92471668</v>
          </cell>
          <cell r="B6175" t="n">
            <v>20</v>
          </cell>
          <cell r="C6175" t="str">
            <v xml:space="preserve">SULFATO FERROSO+CIANOCOBALAMINA+ÁCIDO FÓLICO</v>
          </cell>
          <cell r="D6175" t="str">
            <v xml:space="preserve">FERROTRAT B12 PLUS SOL. ORAL FR. VD. X 200 ML</v>
          </cell>
          <cell r="E6175" t="str">
            <v>MEDLEY</v>
          </cell>
          <cell r="F6175" t="n">
            <v>200</v>
          </cell>
          <cell r="G6175" t="str">
            <v>ML</v>
          </cell>
          <cell r="H6175" t="str">
            <v>SIM</v>
          </cell>
          <cell r="I6175" t="n">
            <v>0.094223633227544942</v>
          </cell>
        </row>
        <row r="6176">
          <cell r="A6176" t="n">
            <v>90219724</v>
          </cell>
          <cell r="B6176" t="n">
            <v>20</v>
          </cell>
          <cell r="C6176" t="str">
            <v xml:space="preserve">SULPIRIDA 200 MG CX. 20 CP.</v>
          </cell>
          <cell r="D6176" t="str">
            <v xml:space="preserve">DOGMATIL 200 MG CX. 20 CP.</v>
          </cell>
          <cell r="E6176" t="str">
            <v>SANOFI-AVENTIS</v>
          </cell>
          <cell r="F6176" t="n">
            <v>1</v>
          </cell>
          <cell r="G6176" t="str">
            <v>COM</v>
          </cell>
          <cell r="H6176" t="str">
            <v>NÃO</v>
          </cell>
          <cell r="I6176" t="n">
            <v>1.1771069492437845</v>
          </cell>
        </row>
        <row r="6177">
          <cell r="A6177" t="n">
            <v>90163079</v>
          </cell>
          <cell r="B6177" t="n">
            <v>20</v>
          </cell>
          <cell r="C6177" t="str">
            <v xml:space="preserve">TADALAFILA 20 MG CX. 8 CP. REV.</v>
          </cell>
          <cell r="D6177" t="str">
            <v xml:space="preserve">CIALIS 20 MG CX. 8 CP. REV.</v>
          </cell>
          <cell r="E6177" t="str">
            <v xml:space="preserve">ELI LILLY DO BRASIL LTDA</v>
          </cell>
          <cell r="F6177" t="n">
            <v>1</v>
          </cell>
          <cell r="G6177" t="str">
            <v>COM</v>
          </cell>
          <cell r="H6177" t="str">
            <v>NÃO</v>
          </cell>
          <cell r="I6177" t="n">
            <v>46.163977813604006</v>
          </cell>
        </row>
        <row r="6178">
          <cell r="A6178" t="n">
            <v>90206401</v>
          </cell>
          <cell r="B6178" t="n">
            <v>20</v>
          </cell>
          <cell r="C6178" t="str">
            <v xml:space="preserve">TARTARATO DE BRIMONIDINA+MALEATO DE TIMOLOL 2 MGML + 5 MGML SOL. OFT. FR. PLÁST. GTS. X 5 ML</v>
          </cell>
          <cell r="D6178" t="str">
            <v xml:space="preserve">COMBIGAN 2 MGML + 5 MGML SOL. OFT. FR. PLÁST. GTS. X 5 ML</v>
          </cell>
          <cell r="E6178" t="str">
            <v>ALLERGAN</v>
          </cell>
          <cell r="F6178" t="n">
            <v>100</v>
          </cell>
          <cell r="G6178" t="str">
            <v>GTS</v>
          </cell>
          <cell r="H6178" t="str">
            <v>SIM</v>
          </cell>
          <cell r="I6178" t="n">
            <v>0.81323900246834346</v>
          </cell>
        </row>
        <row r="6179">
          <cell r="A6179" t="n">
            <v>90290364</v>
          </cell>
          <cell r="B6179" t="n">
            <v>20</v>
          </cell>
          <cell r="C6179" t="str">
            <v xml:space="preserve">TARTARATO DE TOLTERODINA</v>
          </cell>
          <cell r="D6179" t="str">
            <v xml:space="preserve">DETRUSITOL LA 4 MG FR. PLÁST.X 30 CAP.</v>
          </cell>
          <cell r="E6179" t="str">
            <v xml:space="preserve">PHARMACIA PFIZER</v>
          </cell>
          <cell r="F6179" t="n">
            <v>1</v>
          </cell>
          <cell r="G6179" t="str">
            <v>CAP</v>
          </cell>
          <cell r="H6179" t="str">
            <v>NÃO</v>
          </cell>
          <cell r="I6179" t="n">
            <v>12.18590640284981</v>
          </cell>
        </row>
        <row r="6180">
          <cell r="A6180" t="n">
            <v>90169506</v>
          </cell>
          <cell r="B6180" t="str">
            <v>00</v>
          </cell>
          <cell r="C6180" t="str">
            <v xml:space="preserve">TARTARATO DE VARENICICLINA - 1MG</v>
          </cell>
          <cell r="D6180" t="str">
            <v xml:space="preserve">CHAMPIX KIT MANUTENÇÃO - 1MG</v>
          </cell>
          <cell r="E6180" t="str">
            <v xml:space="preserve">PHARMACIA PFIZER</v>
          </cell>
          <cell r="F6180" t="n">
            <v>1</v>
          </cell>
          <cell r="G6180" t="str">
            <v>COM</v>
          </cell>
          <cell r="H6180" t="str">
            <v>NÃO</v>
          </cell>
          <cell r="I6180" t="n">
            <v>7.4122591472335362</v>
          </cell>
        </row>
        <row r="6181">
          <cell r="A6181" t="n">
            <v>90169530</v>
          </cell>
          <cell r="B6181" t="str">
            <v>00</v>
          </cell>
          <cell r="C6181" t="str">
            <v xml:space="preserve">TARTARATO DE VARENICICLINA - KIT INÍCIO CX. 11 CP. REV. (0,5MG)+  42 CP. REV. (1MG)</v>
          </cell>
          <cell r="D6181" t="str">
            <v xml:space="preserve">CHAMPIX KIT INÍCIO CX. 11 CP. REV. (0,5MG)+  42 CP. REV. (1MG)</v>
          </cell>
          <cell r="E6181" t="str">
            <v xml:space="preserve">PHARMACIA PFIZER</v>
          </cell>
          <cell r="F6181" t="n">
            <v>1</v>
          </cell>
          <cell r="G6181" t="str">
            <v>COM</v>
          </cell>
          <cell r="H6181" t="str">
            <v>NÃO</v>
          </cell>
          <cell r="I6181" t="n">
            <v>7.8205615578862311</v>
          </cell>
        </row>
        <row r="6182">
          <cell r="A6182" t="n">
            <v>90219961</v>
          </cell>
          <cell r="B6182" t="n">
            <v>20</v>
          </cell>
          <cell r="C6182" t="str">
            <v xml:space="preserve">TECLOZANA - 500MG</v>
          </cell>
          <cell r="D6182" t="str">
            <v xml:space="preserve">FALMONOX - 500MG</v>
          </cell>
          <cell r="E6182" t="str">
            <v>SANOFI-AVENTIS</v>
          </cell>
          <cell r="F6182" t="n">
            <v>1</v>
          </cell>
          <cell r="G6182" t="str">
            <v>COM</v>
          </cell>
          <cell r="H6182" t="str">
            <v>NÃO</v>
          </cell>
          <cell r="I6182" t="n">
            <v>4.9332711289208628</v>
          </cell>
        </row>
        <row r="6183">
          <cell r="A6183" t="n">
            <v>92452930</v>
          </cell>
          <cell r="B6183" t="n">
            <v>20</v>
          </cell>
          <cell r="C6183" t="str">
            <v xml:space="preserve">TEGASERODE - 6MG</v>
          </cell>
          <cell r="D6183" t="str">
            <v xml:space="preserve">ZELMAC - 6MG</v>
          </cell>
          <cell r="E6183" t="str">
            <v>NOVARTIS</v>
          </cell>
          <cell r="F6183" t="n">
            <v>1</v>
          </cell>
          <cell r="G6183" t="str">
            <v>COM</v>
          </cell>
          <cell r="H6183" t="str">
            <v>NÃO</v>
          </cell>
          <cell r="I6183" t="n">
            <v>5.4807347885967532</v>
          </cell>
        </row>
        <row r="6184">
          <cell r="A6184" t="n">
            <v>90188950</v>
          </cell>
          <cell r="B6184" t="n">
            <v>20</v>
          </cell>
          <cell r="C6184" t="str">
            <v xml:space="preserve">TEGASERODE - 6MG</v>
          </cell>
          <cell r="D6184" t="str">
            <v xml:space="preserve">ZELMAC - 6MG</v>
          </cell>
          <cell r="E6184" t="str">
            <v>NOVARTIS</v>
          </cell>
          <cell r="F6184" t="n">
            <v>1</v>
          </cell>
          <cell r="G6184" t="str">
            <v>COM</v>
          </cell>
          <cell r="H6184" t="str">
            <v>NÃO</v>
          </cell>
          <cell r="I6184" t="n">
            <v>5.4807347885967532</v>
          </cell>
        </row>
        <row r="6185">
          <cell r="A6185" t="n">
            <v>90279697</v>
          </cell>
          <cell r="B6185" t="str">
            <v>00</v>
          </cell>
          <cell r="C6185" t="str">
            <v>TEICOPLANINA</v>
          </cell>
          <cell r="D6185" t="str">
            <v xml:space="preserve">TEICOPLANINA  200 MG PÓ LIÓF. SOL. INJ. FA  X 15 ML + AMP. DIL. X 3 ML</v>
          </cell>
          <cell r="E6185" t="str">
            <v>ABL</v>
          </cell>
          <cell r="F6185" t="n">
            <v>1</v>
          </cell>
          <cell r="G6185" t="str">
            <v>UN</v>
          </cell>
          <cell r="H6185" t="str">
            <v>NÃO</v>
          </cell>
          <cell r="I6185" t="n">
            <v>215.78218024868352</v>
          </cell>
        </row>
        <row r="6186">
          <cell r="A6186" t="n">
            <v>90153081</v>
          </cell>
          <cell r="B6186" t="str">
            <v>00</v>
          </cell>
          <cell r="C6186" t="str">
            <v>TEICOPLANINA</v>
          </cell>
          <cell r="D6186" t="str">
            <v xml:space="preserve">KIROM 200 MG PÓ INJ. LIOF. FA + DIL. X 3 ML</v>
          </cell>
          <cell r="E6186" t="str">
            <v>EUROFARMA</v>
          </cell>
          <cell r="F6186" t="n">
            <v>1</v>
          </cell>
          <cell r="G6186" t="str">
            <v>UN</v>
          </cell>
          <cell r="H6186" t="str">
            <v>NÃO</v>
          </cell>
          <cell r="I6186" t="n">
            <v>269.57187540753307</v>
          </cell>
        </row>
        <row r="6187">
          <cell r="A6187" t="n">
            <v>90153553</v>
          </cell>
          <cell r="B6187" t="str">
            <v>00</v>
          </cell>
          <cell r="C6187" t="str">
            <v xml:space="preserve">TEICOPLANINA 200 MG  PÓ LIÓF. SOL. INJ. CX. 5 FA + 5 DIL. AMP. X  3 ML</v>
          </cell>
          <cell r="D6187" t="str">
            <v xml:space="preserve">TEICOPLANINA 200 MG  PÓ LIÓF. SOL. INJ. CX. 5 FA + 5 DIL. AMP. X  3 ML</v>
          </cell>
          <cell r="E6187" t="str">
            <v>EUROFARMA</v>
          </cell>
          <cell r="F6187" t="n">
            <v>1</v>
          </cell>
          <cell r="G6187" t="str">
            <v>FA</v>
          </cell>
          <cell r="H6187" t="str">
            <v>NÃO</v>
          </cell>
          <cell r="I6187" t="n">
            <v>215.78316878284872</v>
          </cell>
        </row>
        <row r="6188">
          <cell r="A6188" t="n">
            <v>90177746</v>
          </cell>
          <cell r="B6188" t="str">
            <v>00</v>
          </cell>
          <cell r="C6188" t="str">
            <v xml:space="preserve">TEICOPLANINA 400 MG PÓ LIÓF. INJ. FA + DIL. X 3 ML</v>
          </cell>
          <cell r="D6188" t="str">
            <v xml:space="preserve">TEICONIN 400 MG PÓ LIÓF. INJ. FA + DIL. X 3 ML</v>
          </cell>
          <cell r="E6188" t="str">
            <v>BIOCHIMICO</v>
          </cell>
          <cell r="F6188" t="n">
            <v>1</v>
          </cell>
          <cell r="G6188" t="str">
            <v>UN</v>
          </cell>
          <cell r="H6188" t="str">
            <v>NÃO</v>
          </cell>
          <cell r="I6188" t="n">
            <v>587.84096390526838</v>
          </cell>
        </row>
        <row r="6189">
          <cell r="A6189" t="n">
            <v>92411711</v>
          </cell>
          <cell r="B6189" t="n">
            <v>20</v>
          </cell>
          <cell r="C6189" t="str">
            <v xml:space="preserve">TELMISARTAM - 80MG</v>
          </cell>
          <cell r="D6189" t="str">
            <v xml:space="preserve">MICARDIS - 80MG</v>
          </cell>
          <cell r="E6189" t="str">
            <v xml:space="preserve">BOEHRINGER INGELHEIM</v>
          </cell>
          <cell r="F6189" t="n">
            <v>1</v>
          </cell>
          <cell r="G6189" t="str">
            <v>COM</v>
          </cell>
          <cell r="H6189" t="str">
            <v>NÃO</v>
          </cell>
          <cell r="I6189" t="n">
            <v>4.849120092648751</v>
          </cell>
        </row>
        <row r="6190">
          <cell r="A6190" t="n">
            <v>90197062</v>
          </cell>
          <cell r="B6190" t="n">
            <v>20</v>
          </cell>
          <cell r="C6190" t="str">
            <v xml:space="preserve">TELMISARTANA 80 MG CX. 28 CP.</v>
          </cell>
          <cell r="D6190" t="str">
            <v xml:space="preserve">MICARDIS 80 MG CX. 28 CP.</v>
          </cell>
          <cell r="E6190" t="str">
            <v xml:space="preserve">BOEHRINGER INGELHEIM</v>
          </cell>
          <cell r="F6190" t="n">
            <v>1</v>
          </cell>
          <cell r="G6190" t="str">
            <v>COM</v>
          </cell>
          <cell r="H6190" t="str">
            <v>NÃO</v>
          </cell>
          <cell r="I6190" t="n">
            <v>3.7690372499199367</v>
          </cell>
        </row>
        <row r="6191">
          <cell r="A6191" t="n">
            <v>92468764</v>
          </cell>
          <cell r="B6191" t="n">
            <v>20</v>
          </cell>
          <cell r="C6191" t="str">
            <v xml:space="preserve">TENOXICAM - 20MG</v>
          </cell>
          <cell r="D6191" t="str">
            <v xml:space="preserve">TENOXICAM - 20MG</v>
          </cell>
          <cell r="E6191" t="str">
            <v>GERMED</v>
          </cell>
          <cell r="F6191" t="n">
            <v>1</v>
          </cell>
          <cell r="G6191" t="str">
            <v>COM</v>
          </cell>
          <cell r="H6191" t="str">
            <v>NÃO</v>
          </cell>
          <cell r="I6191" t="n">
            <v>2.4604951105040871</v>
          </cell>
        </row>
        <row r="6192">
          <cell r="A6192" t="n">
            <v>92429874</v>
          </cell>
          <cell r="B6192" t="n">
            <v>20</v>
          </cell>
          <cell r="C6192" t="str">
            <v xml:space="preserve">TENOXICAM - 20MG</v>
          </cell>
          <cell r="D6192" t="str">
            <v xml:space="preserve">TENOTEC - 20MG</v>
          </cell>
          <cell r="E6192" t="str">
            <v xml:space="preserve">ACHÉ LABORATÓRIOS FARMACÊUTICO</v>
          </cell>
          <cell r="F6192" t="n">
            <v>1</v>
          </cell>
          <cell r="G6192" t="str">
            <v>COM</v>
          </cell>
          <cell r="H6192" t="str">
            <v>NÃO</v>
          </cell>
          <cell r="I6192" t="n">
            <v>2.936636568925151</v>
          </cell>
        </row>
        <row r="6193">
          <cell r="A6193" t="n">
            <v>90226771</v>
          </cell>
          <cell r="B6193" t="n">
            <v>20</v>
          </cell>
          <cell r="C6193" t="str">
            <v xml:space="preserve">TENOXICAM 20 MG CX. 10  CP. REV.</v>
          </cell>
          <cell r="D6193" t="str">
            <v xml:space="preserve">TENOXICAM 20 MG</v>
          </cell>
          <cell r="E6193" t="str">
            <v>RANBAXY</v>
          </cell>
          <cell r="F6193" t="n">
            <v>1</v>
          </cell>
          <cell r="G6193" t="str">
            <v>COM</v>
          </cell>
          <cell r="H6193" t="str">
            <v>NÃO</v>
          </cell>
          <cell r="I6193" t="n">
            <v>2.42812017483956</v>
          </cell>
        </row>
        <row r="6194">
          <cell r="A6194" t="n">
            <v>90300157</v>
          </cell>
          <cell r="B6194" t="n">
            <v>20</v>
          </cell>
          <cell r="C6194" t="str">
            <v xml:space="preserve">TENOXICAM 20 MG CX. 10 CP.</v>
          </cell>
          <cell r="D6194" t="str">
            <v xml:space="preserve">TILONAX 20 MG</v>
          </cell>
          <cell r="E6194" t="str">
            <v>CIFARMA</v>
          </cell>
          <cell r="F6194" t="n">
            <v>1</v>
          </cell>
          <cell r="G6194" t="str">
            <v>COM</v>
          </cell>
          <cell r="H6194" t="str">
            <v>NÃO</v>
          </cell>
          <cell r="I6194" t="n">
            <v>2.3958951910725159</v>
          </cell>
        </row>
        <row r="6195">
          <cell r="A6195" t="n">
            <v>90242688</v>
          </cell>
          <cell r="B6195" t="n">
            <v>20</v>
          </cell>
          <cell r="C6195" t="str">
            <v xml:space="preserve">TENOXICAM 20 MG CX. 10 CP.</v>
          </cell>
          <cell r="D6195" t="str">
            <v xml:space="preserve">TENOXIL 20 MG</v>
          </cell>
          <cell r="E6195" t="str">
            <v>MEDQUIMICA</v>
          </cell>
          <cell r="F6195" t="n">
            <v>1</v>
          </cell>
          <cell r="G6195" t="str">
            <v>COM</v>
          </cell>
          <cell r="H6195" t="str">
            <v>NÃO</v>
          </cell>
          <cell r="I6195" t="n">
            <v>1.8218830218842506</v>
          </cell>
        </row>
        <row r="6196">
          <cell r="A6196" t="n">
            <v>90145399</v>
          </cell>
          <cell r="B6196" t="n">
            <v>20</v>
          </cell>
          <cell r="C6196" t="str">
            <v xml:space="preserve">TENOXICAM 20 MG CX. 60  CP. REV.</v>
          </cell>
          <cell r="D6196" t="str">
            <v xml:space="preserve">TENOXICAM 20 MG</v>
          </cell>
          <cell r="E6196" t="str">
            <v xml:space="preserve">EMS SA</v>
          </cell>
          <cell r="F6196" t="n">
            <v>1</v>
          </cell>
          <cell r="G6196" t="str">
            <v>COM</v>
          </cell>
          <cell r="H6196" t="str">
            <v>NÃO</v>
          </cell>
          <cell r="I6196" t="n">
            <v>2.768056999317098</v>
          </cell>
        </row>
        <row r="6197">
          <cell r="A6197" t="n">
            <v>90472012</v>
          </cell>
          <cell r="B6197" t="n">
            <v>20</v>
          </cell>
          <cell r="C6197" t="str">
            <v xml:space="preserve">TEOFILINA - 100MG</v>
          </cell>
          <cell r="D6197" t="str">
            <v xml:space="preserve">TALOFILINA - 100MG</v>
          </cell>
          <cell r="E6197" t="str">
            <v>NOVARTIS</v>
          </cell>
          <cell r="F6197" t="n">
            <v>1</v>
          </cell>
          <cell r="G6197" t="str">
            <v>CAP</v>
          </cell>
          <cell r="H6197" t="str">
            <v>NÃO</v>
          </cell>
          <cell r="I6197" t="n">
            <v>0.6718915892019931</v>
          </cell>
        </row>
        <row r="6198">
          <cell r="A6198" t="n">
            <v>90472039</v>
          </cell>
          <cell r="B6198" t="n">
            <v>20</v>
          </cell>
          <cell r="C6198" t="str">
            <v xml:space="preserve">TEOFILINA - 300MG</v>
          </cell>
          <cell r="D6198" t="str">
            <v xml:space="preserve">TALOFILINA - 300MG</v>
          </cell>
          <cell r="E6198" t="str">
            <v>NOVARTIS</v>
          </cell>
          <cell r="F6198" t="n">
            <v>1</v>
          </cell>
          <cell r="G6198" t="str">
            <v>CAP</v>
          </cell>
          <cell r="H6198" t="str">
            <v>NÃO</v>
          </cell>
          <cell r="I6198" t="n">
            <v>1.0050520877604794</v>
          </cell>
        </row>
        <row r="6199">
          <cell r="A6199" t="n">
            <v>90300092</v>
          </cell>
          <cell r="B6199" t="n">
            <v>20</v>
          </cell>
          <cell r="C6199" t="str">
            <v xml:space="preserve">TEOFILINA SOL. 200 ML</v>
          </cell>
          <cell r="D6199" t="str">
            <v xml:space="preserve">TEOFILAB SOL. 200 ML</v>
          </cell>
          <cell r="E6199" t="str">
            <v>MULTILAB</v>
          </cell>
          <cell r="F6199" t="n">
            <v>200</v>
          </cell>
          <cell r="G6199" t="str">
            <v>ML</v>
          </cell>
          <cell r="H6199" t="str">
            <v>SIM</v>
          </cell>
          <cell r="I6199" t="n">
            <v>0.062815755485029962</v>
          </cell>
        </row>
        <row r="6200">
          <cell r="A6200" t="n">
            <v>90220064</v>
          </cell>
          <cell r="B6200" t="n">
            <v>20</v>
          </cell>
          <cell r="C6200" t="str">
            <v xml:space="preserve">TEOFILINA+SULFATO DE EFEDRINA 3 MGML + 2,4 MGML XPE FR. VD. X  60 ML</v>
          </cell>
          <cell r="D6200" t="str">
            <v xml:space="preserve">FRANOL 3 MGML + 2,4 MGML XPE FR. VD. X  60 ML</v>
          </cell>
          <cell r="E6200" t="str">
            <v>SANOFI-AVENTIS</v>
          </cell>
          <cell r="F6200" t="n">
            <v>60</v>
          </cell>
          <cell r="G6200" t="str">
            <v>ML</v>
          </cell>
          <cell r="H6200" t="str">
            <v>SIM</v>
          </cell>
          <cell r="I6200" t="n">
            <v>0.094147674292422101</v>
          </cell>
        </row>
        <row r="6201">
          <cell r="A6201" t="n">
            <v>92402917</v>
          </cell>
          <cell r="B6201" t="n">
            <v>20</v>
          </cell>
          <cell r="C6201" t="str">
            <v xml:space="preserve">TERCONAZOL - 30GRA + 5APL. CREME</v>
          </cell>
          <cell r="D6201" t="str">
            <v xml:space="preserve">GYNO-FUNGIX - 30GRA + 5APL. CREME</v>
          </cell>
          <cell r="E6201" t="str">
            <v>JANSSEN-CILAG</v>
          </cell>
          <cell r="F6201" t="n">
            <v>30</v>
          </cell>
          <cell r="G6201" t="str">
            <v>G</v>
          </cell>
          <cell r="H6201" t="str">
            <v>SIM</v>
          </cell>
          <cell r="I6201" t="n">
            <v>1.7314562120665589</v>
          </cell>
        </row>
        <row r="6202">
          <cell r="A6202" t="n">
            <v>92430759</v>
          </cell>
          <cell r="B6202" t="n">
            <v>20</v>
          </cell>
          <cell r="C6202" t="str">
            <v xml:space="preserve">TIABENDAZOL - 500MG</v>
          </cell>
          <cell r="D6202" t="str">
            <v xml:space="preserve">THIABEN - 500MG</v>
          </cell>
          <cell r="E6202" t="str">
            <v xml:space="preserve">UCI - FARMA</v>
          </cell>
          <cell r="F6202" t="n">
            <v>1</v>
          </cell>
          <cell r="G6202" t="str">
            <v>COM</v>
          </cell>
          <cell r="H6202" t="str">
            <v>NÃO</v>
          </cell>
          <cell r="I6202" t="n">
            <v>2.31183585</v>
          </cell>
        </row>
        <row r="6203">
          <cell r="A6203" t="n">
            <v>90233433</v>
          </cell>
          <cell r="B6203" t="n">
            <v>20</v>
          </cell>
          <cell r="C6203" t="str">
            <v xml:space="preserve">TIAMINA 100 MG CX. 20 CP. REV.</v>
          </cell>
          <cell r="D6203" t="str">
            <v xml:space="preserve">NEURIVIT 100 MG CX. 20 CP. REV.</v>
          </cell>
          <cell r="E6203" t="str">
            <v>CAZI</v>
          </cell>
          <cell r="F6203" t="n">
            <v>1</v>
          </cell>
          <cell r="G6203" t="str">
            <v>COM</v>
          </cell>
          <cell r="H6203" t="str">
            <v>NÃO</v>
          </cell>
          <cell r="I6203" t="n">
            <v>0.78690223755964395</v>
          </cell>
        </row>
        <row r="6204">
          <cell r="A6204" t="n">
            <v>90208110</v>
          </cell>
          <cell r="B6204" t="n">
            <v>20</v>
          </cell>
          <cell r="C6204" t="str">
            <v>TIAMINA+PIRIDOXINA+CIANOCOBALAMINA</v>
          </cell>
          <cell r="D6204" t="str">
            <v xml:space="preserve">VITATONUS SOL. INJ. CX. 3 AMP. X 2 ML</v>
          </cell>
          <cell r="E6204" t="str">
            <v>BUNKER</v>
          </cell>
          <cell r="F6204" t="n">
            <v>1</v>
          </cell>
          <cell r="G6204" t="str">
            <v>AMP</v>
          </cell>
          <cell r="H6204" t="str">
            <v>NÃO</v>
          </cell>
          <cell r="I6204" t="n">
            <v>3.9102807789431155</v>
          </cell>
        </row>
        <row r="6205">
          <cell r="A6205" t="n">
            <v>90132130</v>
          </cell>
          <cell r="B6205" t="n">
            <v>20</v>
          </cell>
          <cell r="C6205" t="str">
            <v xml:space="preserve">TIAMINA+PIRIDOXINA+NICOTINAMIDA+CIANOCOBALAMINA+ÁCIDO PANTOTÊNICO+ÁCIDO ASCÓRBICO+ÁCIDO FÓLICO+RIBOFLAVINA+ZINCO+BIOTINA+CÁLCIO+MAGNÉSIO</v>
          </cell>
          <cell r="D6205" t="str">
            <v xml:space="preserve">BEROCCAL ZINCO CX. 30 CP.</v>
          </cell>
          <cell r="E6205" t="str">
            <v>BAYER</v>
          </cell>
          <cell r="F6205" t="n">
            <v>1</v>
          </cell>
          <cell r="G6205" t="str">
            <v>COM</v>
          </cell>
          <cell r="H6205" t="str">
            <v>NÃO</v>
          </cell>
          <cell r="I6205" t="n">
            <v>1.3819466206706592</v>
          </cell>
        </row>
        <row r="6206">
          <cell r="A6206" t="n">
            <v>92250521</v>
          </cell>
          <cell r="B6206" t="n">
            <v>20</v>
          </cell>
          <cell r="C6206" t="str">
            <v xml:space="preserve">TIAMINA+PIRIDOXINA+NICOTINAMIDA+CIANOCOBALAMINA+PANTOTENATO DE CÁLCIO+ÁCIDO ASCÓRBICO+RIBOFLAVINA</v>
          </cell>
          <cell r="D6206" t="str">
            <v xml:space="preserve">BELUP FR. X 20 DRG.</v>
          </cell>
          <cell r="E6206" t="str">
            <v>LUPER</v>
          </cell>
          <cell r="F6206" t="n">
            <v>1</v>
          </cell>
          <cell r="G6206" t="str">
            <v>DRG</v>
          </cell>
          <cell r="H6206" t="str">
            <v>NÃO</v>
          </cell>
          <cell r="I6206" t="n">
            <v>1.1170051904324563</v>
          </cell>
        </row>
        <row r="6207">
          <cell r="A6207" t="n">
            <v>90131860</v>
          </cell>
          <cell r="B6207" t="n">
            <v>20</v>
          </cell>
          <cell r="C6207" t="str">
            <v xml:space="preserve">TIAMINA+PIRIDOXINA+NICOTINAMIDA+CIANOCOBALAMINA+PANTOTENATO DE CÁLCIO+ÁCIDO ASCÓRBICO+TOCOFEROL+COLECALCIFEROL+RIBOFLAVINA+CÁLCIO+FERRO+MAGNÉSIO+MANGANÊS</v>
          </cell>
          <cell r="D6207" t="str">
            <v xml:space="preserve">ELEVIT GERIATRICO FR. X 30 DRG.</v>
          </cell>
          <cell r="E6207" t="str">
            <v>BAYER</v>
          </cell>
          <cell r="F6207" t="n">
            <v>1</v>
          </cell>
          <cell r="G6207" t="str">
            <v>DRG</v>
          </cell>
          <cell r="H6207" t="str">
            <v>NÃO</v>
          </cell>
          <cell r="I6207" t="n">
            <v>0.76949300469161697</v>
          </cell>
        </row>
        <row r="6208">
          <cell r="A6208" t="n">
            <v>92430880</v>
          </cell>
          <cell r="B6208" t="n">
            <v>20</v>
          </cell>
          <cell r="C6208" t="str">
            <v xml:space="preserve">TIAMINA+PIRIDOXINA+NICOTINAMIDA+RIBOFLAVINA+DEXPANTENOL - 30ML</v>
          </cell>
          <cell r="D6208" t="str">
            <v xml:space="preserve">TIAMIN - 30ML</v>
          </cell>
          <cell r="E6208" t="str">
            <v xml:space="preserve">NEO QUIMICA</v>
          </cell>
          <cell r="F6208" t="n">
            <v>30</v>
          </cell>
          <cell r="G6208" t="str">
            <v>ML</v>
          </cell>
          <cell r="H6208" t="str">
            <v>SIM</v>
          </cell>
          <cell r="I6208" t="n">
            <v>0.36118346316217093</v>
          </cell>
        </row>
        <row r="6209">
          <cell r="A6209" t="n">
            <v>90207467</v>
          </cell>
          <cell r="B6209" t="n">
            <v>20</v>
          </cell>
          <cell r="C6209" t="str">
            <v xml:space="preserve">TIAMINA+PIRIDOXINA+NICOTINAMIDA+RIBOFLAVINA+PANTOTENATO DE CÁLCIO</v>
          </cell>
          <cell r="D6209" t="str">
            <v xml:space="preserve">COMPLEVITAN SOL. ORAL GTS. FR.X 30 ML.</v>
          </cell>
          <cell r="E6209" t="str">
            <v>BUNKER</v>
          </cell>
          <cell r="F6209" t="n">
            <v>600</v>
          </cell>
          <cell r="G6209" t="str">
            <v>GTS</v>
          </cell>
          <cell r="H6209" t="str">
            <v>SIM</v>
          </cell>
          <cell r="I6209" t="n">
            <v>0.01570393887125749</v>
          </cell>
        </row>
        <row r="6210">
          <cell r="A6210" t="n">
            <v>90708016</v>
          </cell>
          <cell r="B6210" t="n">
            <v>20</v>
          </cell>
          <cell r="C6210" t="str">
            <v xml:space="preserve">TIAMINA+RIBOFLAVINA+NICOTINAMIDA+PIRIDOXINA+ÁCIDO ASCÓRBICO+CIANOCOBALAMINA+PANTOTENATO DE CÁLCIO</v>
          </cell>
          <cell r="D6210" t="str">
            <v xml:space="preserve">BEMINAL FR.X 30 CP. REV.</v>
          </cell>
          <cell r="E6210" t="str">
            <v>EUROFARMA</v>
          </cell>
          <cell r="F6210" t="n">
            <v>1</v>
          </cell>
          <cell r="G6210" t="str">
            <v>COM</v>
          </cell>
          <cell r="H6210" t="str">
            <v>NÃO</v>
          </cell>
          <cell r="I6210" t="n">
            <v>1.0050520877604794</v>
          </cell>
        </row>
        <row r="6211">
          <cell r="A6211" t="n">
            <v>90122917</v>
          </cell>
          <cell r="B6211" t="n">
            <v>20</v>
          </cell>
          <cell r="C6211" t="str">
            <v xml:space="preserve">TIAMINA+RIBOFLAVINA+PIRIDOXINA+NICOTINAMIDA+CIANOCOBALAMINA+ÁCIDO GLUTÂMICO+CITRATO FÉRRICO+MAGNÉSIO+CÁLCIO+CARNITINA</v>
          </cell>
          <cell r="D6211" t="str">
            <v xml:space="preserve">NUTRIMAIZ FR. X 24 CAP.</v>
          </cell>
          <cell r="E6211" t="str">
            <v xml:space="preserve">UNIAO QUIMICA</v>
          </cell>
          <cell r="F6211" t="n">
            <v>1</v>
          </cell>
          <cell r="G6211" t="str">
            <v>CAP</v>
          </cell>
          <cell r="H6211" t="str">
            <v>NÃO</v>
          </cell>
          <cell r="I6211" t="n">
            <v>0.68468413674374995</v>
          </cell>
        </row>
        <row r="6212">
          <cell r="A6212" t="n">
            <v>92460518</v>
          </cell>
          <cell r="B6212" t="n">
            <v>20</v>
          </cell>
          <cell r="C6212" t="str">
            <v xml:space="preserve">TIBOLONA 2,5 MG CX. 28 CP.</v>
          </cell>
          <cell r="D6212" t="str">
            <v xml:space="preserve">REDUCLIM 2,5 MG CX. 28 CP.</v>
          </cell>
          <cell r="E6212" t="str">
            <v>FARMOQUIMICA</v>
          </cell>
          <cell r="F6212" t="n">
            <v>1</v>
          </cell>
          <cell r="G6212" t="str">
            <v>COM</v>
          </cell>
          <cell r="H6212" t="str">
            <v>NÃO</v>
          </cell>
          <cell r="I6212" t="n">
            <v>2.0727995229532619</v>
          </cell>
        </row>
        <row r="6213">
          <cell r="A6213" t="n">
            <v>92380620</v>
          </cell>
          <cell r="B6213" t="n">
            <v>20</v>
          </cell>
          <cell r="C6213" t="str">
            <v xml:space="preserve">TINIDAZOL - 500MG</v>
          </cell>
          <cell r="D6213" t="str">
            <v xml:space="preserve">AMPLIUM - 500MG</v>
          </cell>
          <cell r="E6213" t="str">
            <v>FARMASA</v>
          </cell>
          <cell r="F6213" t="n">
            <v>1</v>
          </cell>
          <cell r="G6213" t="str">
            <v>COM</v>
          </cell>
          <cell r="H6213" t="str">
            <v>NÃO</v>
          </cell>
          <cell r="I6213" t="n">
            <v>0.77699914013496241</v>
          </cell>
        </row>
        <row r="6214">
          <cell r="A6214" t="n">
            <v>92380611</v>
          </cell>
          <cell r="B6214" t="n">
            <v>20</v>
          </cell>
          <cell r="C6214" t="str">
            <v xml:space="preserve">TINIDAZOL - 500MG</v>
          </cell>
          <cell r="D6214" t="str">
            <v xml:space="preserve">AMPLIUM - 500MG</v>
          </cell>
          <cell r="E6214" t="str">
            <v>FARMASA</v>
          </cell>
          <cell r="F6214" t="n">
            <v>1</v>
          </cell>
          <cell r="G6214" t="str">
            <v>COM</v>
          </cell>
          <cell r="H6214" t="str">
            <v>NÃO</v>
          </cell>
          <cell r="I6214" t="n">
            <v>2.0923699876373978</v>
          </cell>
        </row>
        <row r="6215">
          <cell r="A6215" t="n">
            <v>92459811</v>
          </cell>
          <cell r="B6215" t="n">
            <v>20</v>
          </cell>
          <cell r="C6215" t="str">
            <v xml:space="preserve">TINIDAZOL + TIOCONAZOL BIS.35G + 7 APLICADORES</v>
          </cell>
          <cell r="D6215" t="str">
            <v xml:space="preserve">TRAVOGYN BIS.35G + 7 APLICADORES</v>
          </cell>
          <cell r="E6215" t="str">
            <v>ATIVUS</v>
          </cell>
          <cell r="F6215" t="n">
            <v>35</v>
          </cell>
          <cell r="G6215" t="str">
            <v>G</v>
          </cell>
          <cell r="H6215" t="str">
            <v>SIM</v>
          </cell>
          <cell r="I6215" t="n">
            <v>0.90813635072643317</v>
          </cell>
        </row>
        <row r="6216">
          <cell r="A6216" t="n">
            <v>90145720</v>
          </cell>
          <cell r="B6216" t="n">
            <v>20</v>
          </cell>
          <cell r="C6216" t="str">
            <v>TINIDAZOL+MICONAZOL</v>
          </cell>
          <cell r="D6216" t="str">
            <v xml:space="preserve">TINIDAZOL+NITRATO DE MICONAZOL 30 MGG + 20 MGG CREME VAG. BISN. X 45 G + 7 APLICADOR</v>
          </cell>
          <cell r="E6216" t="str">
            <v xml:space="preserve">EMS SA</v>
          </cell>
          <cell r="F6216" t="n">
            <v>1</v>
          </cell>
          <cell r="G6216" t="str">
            <v>UN</v>
          </cell>
          <cell r="H6216" t="str">
            <v>NÃO</v>
          </cell>
          <cell r="I6216" t="n">
            <v>29.023415302246846</v>
          </cell>
        </row>
        <row r="6217">
          <cell r="A6217" t="n">
            <v>92424643</v>
          </cell>
          <cell r="B6217" t="n">
            <v>20</v>
          </cell>
          <cell r="C6217" t="str">
            <v xml:space="preserve">TINTURA DE BELADONA+CLORETO DE CÁLCIO+ASSOCIAÇÕES</v>
          </cell>
          <cell r="D6217" t="str">
            <v xml:space="preserve">REGULADOR XAVIER N.1 SOL. ORAL FR. X 100 ML.</v>
          </cell>
          <cell r="E6217" t="str">
            <v>HEPACHOLAN</v>
          </cell>
          <cell r="F6217" t="n">
            <v>100</v>
          </cell>
          <cell r="G6217" t="str">
            <v>ML</v>
          </cell>
          <cell r="H6217" t="str">
            <v>SIM</v>
          </cell>
          <cell r="I6217" t="n">
            <v>0.10992757209880245</v>
          </cell>
        </row>
        <row r="6218">
          <cell r="A6218" t="n">
            <v>92368506</v>
          </cell>
          <cell r="B6218" t="n">
            <v>20</v>
          </cell>
          <cell r="C6218" t="str">
            <v xml:space="preserve">TIROTRICINA + BENZOCAINA</v>
          </cell>
          <cell r="D6218" t="str">
            <v xml:space="preserve">AMIDALIN SABORES</v>
          </cell>
          <cell r="E6218" t="str">
            <v>HEXAL</v>
          </cell>
          <cell r="F6218" t="n">
            <v>1</v>
          </cell>
          <cell r="G6218" t="str">
            <v>PAS</v>
          </cell>
          <cell r="H6218" t="str">
            <v>NÃO</v>
          </cell>
          <cell r="I6218" t="n">
            <v>0.72238118807784468</v>
          </cell>
        </row>
        <row r="6219">
          <cell r="A6219" t="n">
            <v>92381502</v>
          </cell>
          <cell r="B6219" t="n">
            <v>20</v>
          </cell>
          <cell r="C6219" t="str">
            <v xml:space="preserve">TIROTRICINA + CLOROFILA + ACIDO TANICO - 100ML</v>
          </cell>
          <cell r="D6219" t="str">
            <v xml:space="preserve">ANAPYON - 100ML</v>
          </cell>
          <cell r="E6219" t="str">
            <v>DM</v>
          </cell>
          <cell r="F6219" t="n">
            <v>100</v>
          </cell>
          <cell r="G6219" t="str">
            <v>ML</v>
          </cell>
          <cell r="H6219" t="str">
            <v>SIM</v>
          </cell>
          <cell r="I6219" t="n">
            <v>0.21985514419760491</v>
          </cell>
        </row>
        <row r="6220">
          <cell r="A6220" t="n">
            <v>92431305</v>
          </cell>
          <cell r="B6220" t="n">
            <v>20</v>
          </cell>
          <cell r="C6220" t="str">
            <v xml:space="preserve">TOBRAMICINA - 3,5GRA POMADA</v>
          </cell>
          <cell r="D6220" t="str">
            <v xml:space="preserve">TOBRANOM - 3,5GRA POMADA</v>
          </cell>
          <cell r="E6220" t="str">
            <v xml:space="preserve">UNIAO QUIMICA</v>
          </cell>
          <cell r="F6220" t="n">
            <v>3.5</v>
          </cell>
          <cell r="G6220" t="str">
            <v>G</v>
          </cell>
          <cell r="H6220" t="str">
            <v>SIM</v>
          </cell>
          <cell r="I6220" t="n">
            <v>5.7738223363984646</v>
          </cell>
        </row>
        <row r="6221">
          <cell r="A6221" t="n">
            <v>92460925</v>
          </cell>
          <cell r="B6221" t="n">
            <v>20</v>
          </cell>
          <cell r="C6221" t="str">
            <v xml:space="preserve">TOBRAMICINA 0,3% + DEXAMETASONA 0,1% - 5ML COLIRIO</v>
          </cell>
          <cell r="D6221" t="str">
            <v xml:space="preserve">TOBRAMICINA 0,3% + DEXAMETASONA 0,1% - 5ML</v>
          </cell>
          <cell r="E6221" t="str">
            <v>ALLERGAN</v>
          </cell>
          <cell r="F6221" t="n">
            <v>100</v>
          </cell>
          <cell r="G6221" t="str">
            <v>GTS</v>
          </cell>
          <cell r="H6221" t="str">
            <v>SIM</v>
          </cell>
          <cell r="I6221" t="n">
            <v>0.19970180100000001</v>
          </cell>
        </row>
        <row r="6222">
          <cell r="A6222" t="n">
            <v>92465625</v>
          </cell>
          <cell r="B6222" t="n">
            <v>20</v>
          </cell>
          <cell r="C6222" t="str">
            <v xml:space="preserve">TOCOFEROL 400 MG FR. X 30 CAP.</v>
          </cell>
          <cell r="D6222" t="str">
            <v xml:space="preserve">VITA E 400 MG FR. X 30 CAP.</v>
          </cell>
          <cell r="E6222" t="str">
            <v xml:space="preserve">ACHÉ LABORATÓRIOS FARMACÊUTICO</v>
          </cell>
          <cell r="F6222" t="n">
            <v>1</v>
          </cell>
          <cell r="G6222" t="str">
            <v>CAP</v>
          </cell>
          <cell r="H6222" t="str">
            <v>NÃO</v>
          </cell>
          <cell r="I6222" t="n">
            <v>0.93277944875898633</v>
          </cell>
        </row>
        <row r="6223">
          <cell r="A6223" t="n">
            <v>90260325</v>
          </cell>
          <cell r="B6223" t="n">
            <v>20</v>
          </cell>
          <cell r="C6223" t="str">
            <v xml:space="preserve">TOPIRAMATO - 100MG</v>
          </cell>
          <cell r="D6223" t="str">
            <v xml:space="preserve">TOPIRAMATO - 100MG</v>
          </cell>
          <cell r="E6223" t="str">
            <v>SANDOZ</v>
          </cell>
          <cell r="F6223" t="n">
            <v>1</v>
          </cell>
          <cell r="G6223" t="str">
            <v>COM</v>
          </cell>
          <cell r="H6223" t="str">
            <v>NÃO</v>
          </cell>
          <cell r="I6223" t="n">
            <v>2.472825926741625</v>
          </cell>
        </row>
        <row r="6224">
          <cell r="A6224" t="n">
            <v>90153812</v>
          </cell>
          <cell r="B6224" t="n">
            <v>20</v>
          </cell>
          <cell r="C6224" t="str">
            <v xml:space="preserve">TOPIRAMATO 100 MG CX. 60 CP. REV.</v>
          </cell>
          <cell r="D6224" t="str">
            <v xml:space="preserve">AMATO 100 MG CX. 60 CP. REV.</v>
          </cell>
          <cell r="E6224" t="str">
            <v>EUROFARMA</v>
          </cell>
          <cell r="F6224" t="n">
            <v>1</v>
          </cell>
          <cell r="G6224" t="str">
            <v>COM</v>
          </cell>
          <cell r="H6224" t="str">
            <v>NÃO</v>
          </cell>
          <cell r="I6224" t="n">
            <v>2.3176424341795805</v>
          </cell>
        </row>
        <row r="6225">
          <cell r="A6225" t="n">
            <v>90153464</v>
          </cell>
          <cell r="B6225" t="n">
            <v>20</v>
          </cell>
          <cell r="C6225" t="str">
            <v xml:space="preserve">TOPIRAMATO 100 MG CX. 60 CP. REV.</v>
          </cell>
          <cell r="D6225" t="str">
            <v xml:space="preserve">TOPIRAMATO 100 MG CX. 60 CP. REV.</v>
          </cell>
          <cell r="E6225" t="str">
            <v>EUROFARMA</v>
          </cell>
          <cell r="F6225" t="n">
            <v>1</v>
          </cell>
          <cell r="G6225" t="str">
            <v>COM</v>
          </cell>
          <cell r="H6225" t="str">
            <v>NÃO</v>
          </cell>
          <cell r="I6225" t="n">
            <v>5.5361839279415035</v>
          </cell>
        </row>
        <row r="6226">
          <cell r="A6226" t="n">
            <v>90148185</v>
          </cell>
          <cell r="B6226" t="n">
            <v>20</v>
          </cell>
          <cell r="C6226" t="str">
            <v xml:space="preserve">TOPIRAMATO 100 MG CX. 60 CP. REV.</v>
          </cell>
          <cell r="D6226" t="str">
            <v xml:space="preserve">TOPIRAMATO 100 MG CX. 60 CP. REV.</v>
          </cell>
          <cell r="E6226" t="str">
            <v xml:space="preserve">EMS SA</v>
          </cell>
          <cell r="F6226" t="n">
            <v>1</v>
          </cell>
          <cell r="G6226" t="str">
            <v>COM</v>
          </cell>
          <cell r="H6226" t="str">
            <v>NÃO</v>
          </cell>
          <cell r="I6226" t="n">
            <v>5.9869084416302245</v>
          </cell>
        </row>
        <row r="6227">
          <cell r="A6227" t="n">
            <v>90153820</v>
          </cell>
          <cell r="B6227" t="n">
            <v>20</v>
          </cell>
          <cell r="C6227" t="str">
            <v xml:space="preserve">TOPIRAMATO 25 MG CX. 60 CP. REV.</v>
          </cell>
          <cell r="D6227" t="str">
            <v xml:space="preserve">AMATO 25 MG CX. 60 CP. REV.</v>
          </cell>
          <cell r="E6227" t="str">
            <v>EUROFARMA</v>
          </cell>
          <cell r="F6227" t="n">
            <v>1</v>
          </cell>
          <cell r="G6227" t="str">
            <v>COM</v>
          </cell>
          <cell r="H6227" t="str">
            <v>NÃO</v>
          </cell>
          <cell r="I6227" t="n">
            <v>0.53421987368508805</v>
          </cell>
        </row>
        <row r="6228">
          <cell r="A6228" t="n">
            <v>90153839</v>
          </cell>
          <cell r="B6228" t="n">
            <v>20</v>
          </cell>
          <cell r="C6228" t="str">
            <v xml:space="preserve">TOPIRAMATO 50 MG CX. 60 CP. REV.</v>
          </cell>
          <cell r="D6228" t="str">
            <v xml:space="preserve">AMATO 50 MG CX. 60 CP. REV.</v>
          </cell>
          <cell r="E6228" t="str">
            <v>EUROFARMA</v>
          </cell>
          <cell r="F6228" t="n">
            <v>1</v>
          </cell>
          <cell r="G6228" t="str">
            <v>COM</v>
          </cell>
          <cell r="H6228" t="str">
            <v>NÃO</v>
          </cell>
          <cell r="I6228" t="n">
            <v>1.0846282283909363</v>
          </cell>
        </row>
        <row r="6229">
          <cell r="A6229" t="n">
            <v>92433286</v>
          </cell>
          <cell r="B6229" t="n">
            <v>20</v>
          </cell>
          <cell r="C6229" t="str">
            <v xml:space="preserve">TOSILATO DE SULTAMICILINA - 250MGML  60ML PO SUSP ORAL</v>
          </cell>
          <cell r="D6229" t="str">
            <v xml:space="preserve">UNASYN - 250MG  60ML PO SUSP ORAL</v>
          </cell>
          <cell r="E6229" t="str">
            <v xml:space="preserve">PHARMACIA PFIZER</v>
          </cell>
          <cell r="F6229" t="n">
            <v>60</v>
          </cell>
          <cell r="G6229" t="str">
            <v>ML</v>
          </cell>
          <cell r="H6229" t="str">
            <v>SIM</v>
          </cell>
          <cell r="I6229" t="n">
            <v>1.3495524507901395</v>
          </cell>
        </row>
        <row r="6230">
          <cell r="A6230" t="n">
            <v>92459269</v>
          </cell>
          <cell r="B6230" t="str">
            <v>00</v>
          </cell>
          <cell r="C6230" t="str">
            <v xml:space="preserve">TOXINA BOTULINICA A 100 U PÓ LIOF INJ CT 1 FA VD INC</v>
          </cell>
          <cell r="D6230" t="str">
            <v xml:space="preserve">PROSIGNE 100 U PÓ LIOF INJ CT 1 FA VD INC</v>
          </cell>
          <cell r="E6230" t="str">
            <v xml:space="preserve">CRISTÁLIA PRODUTOS QUÍMICOS FARMACÊUTICOS LTDA</v>
          </cell>
          <cell r="F6230" t="n">
            <v>100</v>
          </cell>
          <cell r="G6230" t="str">
            <v>U</v>
          </cell>
          <cell r="H6230" t="str">
            <v>SIM</v>
          </cell>
          <cell r="I6230" t="n">
            <v>14.432802568991594</v>
          </cell>
        </row>
        <row r="6231">
          <cell r="A6231" t="n">
            <v>92418627</v>
          </cell>
          <cell r="B6231" t="n">
            <v>20</v>
          </cell>
          <cell r="C6231" t="str">
            <v xml:space="preserve">TRANILCIPROMINA ( SULFATO )</v>
          </cell>
          <cell r="D6231" t="str">
            <v>PARNATE</v>
          </cell>
          <cell r="E6231" t="str">
            <v>GLAXOSMITKLINE</v>
          </cell>
          <cell r="F6231" t="n">
            <v>1</v>
          </cell>
          <cell r="G6231" t="str">
            <v>COM</v>
          </cell>
          <cell r="H6231" t="str">
            <v>NÃO</v>
          </cell>
          <cell r="I6231" t="n">
            <v>1.3271715645935762</v>
          </cell>
        </row>
        <row r="6232">
          <cell r="A6232" t="n">
            <v>92462677</v>
          </cell>
          <cell r="B6232" t="n">
            <v>20</v>
          </cell>
          <cell r="C6232" t="str">
            <v xml:space="preserve">TRIANCINOLONA ACETONIDA 0,5 MGML SOL. NASAL SPRAY FR. X 15 ML</v>
          </cell>
          <cell r="D6232" t="str">
            <v xml:space="preserve">AIRCLIN 0,5 MGML SOL. NASAL SPRAY FR. X 15 ML</v>
          </cell>
          <cell r="E6232" t="str">
            <v xml:space="preserve">ACHÉ LABORATÓRIOS FARMACÊUTICO</v>
          </cell>
          <cell r="F6232" t="n">
            <v>120</v>
          </cell>
          <cell r="G6232" t="str">
            <v>DOSE</v>
          </cell>
          <cell r="H6232" t="str">
            <v>SIM</v>
          </cell>
          <cell r="I6232" t="n">
            <v>0.47797889129802351</v>
          </cell>
        </row>
        <row r="6233">
          <cell r="A6233" t="n">
            <v>92456901</v>
          </cell>
          <cell r="B6233" t="n">
            <v>20</v>
          </cell>
          <cell r="C6233" t="str">
            <v xml:space="preserve">TRIANCINOLONA ACETONIDA+GRAMICIDINA+SULFATO DE NEOMICINA+NISTATINA</v>
          </cell>
          <cell r="D6233" t="str">
            <v xml:space="preserve">ACETONIDA TRIANCINOLONA+GRAMICIDINA+NEOMICINA+NISTATINA CREME BISN. X 30 G.</v>
          </cell>
          <cell r="E6233" t="str">
            <v>EUROFARMA</v>
          </cell>
          <cell r="F6233" t="n">
            <v>30</v>
          </cell>
          <cell r="G6233" t="str">
            <v>G</v>
          </cell>
          <cell r="H6233" t="str">
            <v>SIM</v>
          </cell>
          <cell r="I6233" t="n">
            <v>0.82911921833251978</v>
          </cell>
        </row>
        <row r="6234">
          <cell r="A6234" t="n">
            <v>90186680</v>
          </cell>
          <cell r="B6234" t="n">
            <v>20</v>
          </cell>
          <cell r="C6234" t="str">
            <v xml:space="preserve">TRIBENOSÍDEO+CLORIDRATO DE LIDOCAÍNA</v>
          </cell>
          <cell r="D6234" t="str">
            <v xml:space="preserve">PROCTO GLYVENOL 50 MGG + 20 MGG CREME BISN. X 30 G X 10 APLICADOR</v>
          </cell>
          <cell r="E6234" t="str">
            <v>NOVARTIS</v>
          </cell>
          <cell r="F6234" t="n">
            <v>1</v>
          </cell>
          <cell r="G6234" t="str">
            <v>UN</v>
          </cell>
          <cell r="H6234" t="str">
            <v>NÃO</v>
          </cell>
          <cell r="I6234" t="n">
            <v>20.429911511544308</v>
          </cell>
        </row>
        <row r="6235">
          <cell r="A6235" t="n">
            <v>90046471</v>
          </cell>
          <cell r="B6235" t="n">
            <v>20</v>
          </cell>
          <cell r="C6235" t="str">
            <v xml:space="preserve">TRICLOSANA SABONETE 80 G</v>
          </cell>
          <cell r="D6235" t="str">
            <v xml:space="preserve">SOAPEX SABONETE 80 G</v>
          </cell>
          <cell r="E6235" t="str">
            <v>GALDERMA</v>
          </cell>
          <cell r="F6235" t="n">
            <v>1</v>
          </cell>
          <cell r="G6235" t="str">
            <v>UN</v>
          </cell>
          <cell r="H6235" t="str">
            <v>NÃO</v>
          </cell>
          <cell r="I6235" t="n">
            <v>17.447076085967069</v>
          </cell>
        </row>
        <row r="6236">
          <cell r="A6236" t="n">
            <v>92382886</v>
          </cell>
          <cell r="B6236" t="n">
            <v>20</v>
          </cell>
          <cell r="C6236" t="str">
            <v xml:space="preserve">TRIMETOPRIMA + SULFAMETOXAZOL</v>
          </cell>
          <cell r="D6236" t="str">
            <v>ECTRIN</v>
          </cell>
          <cell r="E6236" t="str">
            <v xml:space="preserve">EMS SA</v>
          </cell>
          <cell r="F6236" t="n">
            <v>1</v>
          </cell>
          <cell r="G6236" t="str">
            <v>COM</v>
          </cell>
          <cell r="H6236" t="str">
            <v>NÃO</v>
          </cell>
          <cell r="I6236" t="n">
            <v>0.72983096374240009</v>
          </cell>
        </row>
        <row r="6237">
          <cell r="A6237" t="n">
            <v>90638026</v>
          </cell>
          <cell r="B6237" t="n">
            <v>20</v>
          </cell>
          <cell r="C6237" t="str">
            <v xml:space="preserve">TRIMETOPRIMA + SULFAMETOXAZOL SUSP. PED. - 120ML</v>
          </cell>
          <cell r="D6237" t="str">
            <v xml:space="preserve">INFECTRIN SUSP. PED. - 120ML</v>
          </cell>
          <cell r="E6237" t="str">
            <v xml:space="preserve">BOEHRINGER INGELHEIM</v>
          </cell>
          <cell r="F6237" t="n">
            <v>120</v>
          </cell>
          <cell r="G6237" t="str">
            <v>ML</v>
          </cell>
          <cell r="H6237" t="str">
            <v>SIM</v>
          </cell>
          <cell r="I6237" t="n">
            <v>0.10745430220312466</v>
          </cell>
        </row>
        <row r="6238">
          <cell r="A6238" t="n">
            <v>92393667</v>
          </cell>
          <cell r="B6238" t="n">
            <v>20</v>
          </cell>
          <cell r="C6238" t="str">
            <v xml:space="preserve">UNDECANOATO DE TESTOSTERONA 40 MG FR.X 30 CAP.</v>
          </cell>
          <cell r="D6238" t="str">
            <v xml:space="preserve">ANDROXON 40 MG FR.X 30 CAP.</v>
          </cell>
          <cell r="E6238" t="str">
            <v>SCHERING-PLOUGH</v>
          </cell>
          <cell r="F6238" t="n">
            <v>1</v>
          </cell>
          <cell r="G6238" t="str">
            <v>CAP</v>
          </cell>
          <cell r="H6238" t="str">
            <v>NÃO</v>
          </cell>
          <cell r="I6238" t="n">
            <v>2.1688378924023666</v>
          </cell>
        </row>
        <row r="6239">
          <cell r="A6239" t="n">
            <v>90231295</v>
          </cell>
          <cell r="B6239" t="n">
            <v>20</v>
          </cell>
          <cell r="C6239" t="str">
            <v xml:space="preserve">VACINA ANTI-RABICA HUMANA SOBRE CELULAS VERO  - INATIVADO</v>
          </cell>
          <cell r="D6239" t="str">
            <v xml:space="preserve">VACINA CONTRA RAIVA</v>
          </cell>
          <cell r="E6239" t="str">
            <v xml:space="preserve">AVENTIS PASTEUR</v>
          </cell>
          <cell r="F6239" t="n">
            <v>1</v>
          </cell>
          <cell r="G6239" t="str">
            <v>UN</v>
          </cell>
          <cell r="H6239" t="str">
            <v>NÃO</v>
          </cell>
          <cell r="I6239" t="n">
            <v>73.88703238926648</v>
          </cell>
        </row>
        <row r="6240">
          <cell r="A6240" t="n">
            <v>92268021</v>
          </cell>
          <cell r="B6240" t="n">
            <v>20</v>
          </cell>
          <cell r="C6240" t="str">
            <v xml:space="preserve">VALACICLOVIR - 500MG</v>
          </cell>
          <cell r="D6240" t="str">
            <v xml:space="preserve">VALTREX - 500MG</v>
          </cell>
          <cell r="E6240" t="str">
            <v>GLAXOSMITKLINE</v>
          </cell>
          <cell r="F6240" t="n">
            <v>1</v>
          </cell>
          <cell r="G6240" t="str">
            <v>COM</v>
          </cell>
          <cell r="H6240" t="str">
            <v>NÃO</v>
          </cell>
          <cell r="I6240" t="n">
            <v>14.106173042217002</v>
          </cell>
        </row>
        <row r="6241">
          <cell r="A6241" t="n">
            <v>91528011</v>
          </cell>
          <cell r="B6241" t="n">
            <v>20</v>
          </cell>
          <cell r="C6241" t="str">
            <v xml:space="preserve">VALACICLOVIR - 500MG</v>
          </cell>
          <cell r="D6241" t="str">
            <v xml:space="preserve">VALTREX - 500MG</v>
          </cell>
          <cell r="E6241" t="str">
            <v>GLAXOSMITKLINE</v>
          </cell>
          <cell r="F6241" t="n">
            <v>1</v>
          </cell>
          <cell r="G6241" t="str">
            <v>COM</v>
          </cell>
          <cell r="H6241" t="str">
            <v>NÃO</v>
          </cell>
          <cell r="I6241" t="n">
            <v>12.666991836196418</v>
          </cell>
        </row>
        <row r="6242">
          <cell r="A6242" t="n">
            <v>92389430</v>
          </cell>
          <cell r="B6242" t="n">
            <v>20</v>
          </cell>
          <cell r="C6242" t="str">
            <v xml:space="preserve">VALERATO DE BETAMETASONA + SULFATO DE NEOMICINA  CREME - 30GRA</v>
          </cell>
          <cell r="D6242" t="str">
            <v xml:space="preserve">BETNOVATE-N CREME - 30GRA</v>
          </cell>
          <cell r="E6242" t="str">
            <v>GLAXOSMITKLINE</v>
          </cell>
          <cell r="F6242" t="n">
            <v>30</v>
          </cell>
          <cell r="G6242" t="str">
            <v>G</v>
          </cell>
          <cell r="H6242" t="str">
            <v>SIM</v>
          </cell>
          <cell r="I6242" t="n">
            <v>0.94071946069914836</v>
          </cell>
        </row>
        <row r="6243">
          <cell r="A6243" t="n">
            <v>90143604</v>
          </cell>
          <cell r="B6243" t="n">
            <v>20</v>
          </cell>
          <cell r="C6243" t="str">
            <v xml:space="preserve">VALERATO DE BETAMETASONA+SULFATO DE GENTAMICINA+TOLNAFTATO+CLIOQUINOL</v>
          </cell>
          <cell r="D6243" t="str">
            <v xml:space="preserve">DERMATISAN CREME DERM. BISN. X 20 G</v>
          </cell>
          <cell r="E6243" t="str">
            <v xml:space="preserve">EMS SA</v>
          </cell>
          <cell r="F6243" t="n">
            <v>20</v>
          </cell>
          <cell r="G6243" t="str">
            <v>G</v>
          </cell>
          <cell r="H6243" t="str">
            <v>SIM</v>
          </cell>
          <cell r="I6243" t="n">
            <v>1.0983104654433955</v>
          </cell>
        </row>
        <row r="6244">
          <cell r="A6244" t="n">
            <v>90160339</v>
          </cell>
          <cell r="B6244" t="n">
            <v>20</v>
          </cell>
          <cell r="C6244" t="str">
            <v xml:space="preserve">VALERATO DE DIFLUCORTOLONA+CLORQUINALDOL</v>
          </cell>
          <cell r="D6244" t="str">
            <v xml:space="preserve">BI-NERISONA 1 MGG + 10 MGG CREME DERM. BISN. X 15 G</v>
          </cell>
          <cell r="E6244" t="str">
            <v xml:space="preserve">SCHERING B.</v>
          </cell>
          <cell r="F6244" t="n">
            <v>15</v>
          </cell>
          <cell r="G6244" t="str">
            <v>G</v>
          </cell>
          <cell r="H6244" t="str">
            <v>SIM</v>
          </cell>
          <cell r="I6244" t="n">
            <v>1.6315915077482988</v>
          </cell>
        </row>
        <row r="6245">
          <cell r="A6245" t="n">
            <v>92434282</v>
          </cell>
          <cell r="B6245" t="n">
            <v>20</v>
          </cell>
          <cell r="C6245" t="str">
            <v xml:space="preserve">VALERIANA OFFICINALIS L. - 50MG</v>
          </cell>
          <cell r="D6245" t="str">
            <v xml:space="preserve">VALERIX - 50MG</v>
          </cell>
          <cell r="E6245" t="str">
            <v>ATIVUS</v>
          </cell>
          <cell r="F6245" t="n">
            <v>1</v>
          </cell>
          <cell r="G6245" t="str">
            <v>COM</v>
          </cell>
          <cell r="H6245" t="str">
            <v>NÃO</v>
          </cell>
          <cell r="I6245" t="n">
            <v>1.2249072319580843</v>
          </cell>
        </row>
        <row r="6246">
          <cell r="A6246" t="n">
            <v>90221460</v>
          </cell>
          <cell r="B6246" t="n">
            <v>20</v>
          </cell>
          <cell r="C6246" t="str">
            <v xml:space="preserve">VALPROATO DE SÓDIO - 200MG</v>
          </cell>
          <cell r="D6246" t="str">
            <v xml:space="preserve">VALPAKINE - 200MG</v>
          </cell>
          <cell r="E6246" t="str">
            <v>SANOFI-AVENTIS</v>
          </cell>
          <cell r="F6246" t="n">
            <v>1</v>
          </cell>
          <cell r="G6246" t="str">
            <v>COM</v>
          </cell>
          <cell r="H6246" t="str">
            <v>NÃO</v>
          </cell>
          <cell r="I6246" t="n">
            <v>0.33995810143596511</v>
          </cell>
        </row>
        <row r="6247">
          <cell r="A6247" t="n">
            <v>90125401</v>
          </cell>
          <cell r="B6247" t="n">
            <v>20</v>
          </cell>
          <cell r="C6247" t="str">
            <v xml:space="preserve">VALPROATO DE SODIO - 50MGML XPE FR - 100ML</v>
          </cell>
          <cell r="D6247" t="str">
            <v xml:space="preserve">VALPROATO DE SODIO - 50MGML XPE FR - 100ML</v>
          </cell>
          <cell r="E6247" t="str">
            <v xml:space="preserve">UNIAO QUIMICA</v>
          </cell>
          <cell r="F6247" t="n">
            <v>100</v>
          </cell>
          <cell r="G6247" t="str">
            <v>ML</v>
          </cell>
          <cell r="H6247" t="str">
            <v>SIM</v>
          </cell>
          <cell r="I6247" t="n">
            <v>0.064649088458235082</v>
          </cell>
        </row>
        <row r="6248">
          <cell r="A6248" t="n">
            <v>90312058</v>
          </cell>
          <cell r="B6248" t="n">
            <v>20</v>
          </cell>
          <cell r="C6248" t="str">
            <v xml:space="preserve">VALPROATO DE SÓDIO 100MGML SOL INJ CT FA VD INC X 5ML</v>
          </cell>
          <cell r="D6248" t="str">
            <v xml:space="preserve">DEPACON 100MGML SOL INJ CT FA VD INC X 5ML</v>
          </cell>
          <cell r="E6248" t="str">
            <v>ABBOTT</v>
          </cell>
          <cell r="F6248" t="n">
            <v>1</v>
          </cell>
          <cell r="G6248" t="str">
            <v>FA</v>
          </cell>
          <cell r="H6248" t="str">
            <v>NÃO</v>
          </cell>
          <cell r="I6248" t="n">
            <v>15.908090076583841</v>
          </cell>
        </row>
        <row r="6249">
          <cell r="A6249" t="n">
            <v>90147251</v>
          </cell>
          <cell r="B6249" t="n">
            <v>20</v>
          </cell>
          <cell r="C6249" t="str">
            <v xml:space="preserve">VALPROATO DE SÓDIO 50 MGML  XPE FR. VD. X 100 ML</v>
          </cell>
          <cell r="D6249" t="str">
            <v xml:space="preserve">VALPROATO DE SÓDIO 50 MGML  XPE FR. VD. X 100 ML</v>
          </cell>
          <cell r="E6249" t="str">
            <v xml:space="preserve">EMS SA</v>
          </cell>
          <cell r="F6249" t="n">
            <v>100</v>
          </cell>
          <cell r="G6249" t="str">
            <v>ML</v>
          </cell>
          <cell r="H6249" t="str">
            <v>SIM</v>
          </cell>
          <cell r="I6249" t="n">
            <v>0.080811360572793867</v>
          </cell>
        </row>
        <row r="6250">
          <cell r="A6250" t="n">
            <v>90172906</v>
          </cell>
          <cell r="B6250" t="n">
            <v>20</v>
          </cell>
          <cell r="C6250" t="str">
            <v xml:space="preserve">VALPROATO DE SÓDIO 50 MGML  XPE FR. VD. X 100 ML + CP. MED.</v>
          </cell>
          <cell r="D6250" t="str">
            <v xml:space="preserve">VALPROATO DE SÓDIO 50 MGML  XPE FR. VD. X 100 ML + CP. MED.</v>
          </cell>
          <cell r="E6250" t="str">
            <v xml:space="preserve">TEUTO BRAS.</v>
          </cell>
          <cell r="F6250" t="n">
            <v>100</v>
          </cell>
          <cell r="G6250" t="str">
            <v>ML</v>
          </cell>
          <cell r="H6250" t="str">
            <v>SIM</v>
          </cell>
          <cell r="I6250" t="n">
            <v>0.096973632687352623</v>
          </cell>
        </row>
        <row r="6251">
          <cell r="A6251" t="n">
            <v>92267203</v>
          </cell>
          <cell r="B6251" t="n">
            <v>20</v>
          </cell>
          <cell r="C6251" t="str">
            <v xml:space="preserve">VALSARTANA - 160MG</v>
          </cell>
          <cell r="D6251" t="str">
            <v xml:space="preserve">DIOVAN - 160MG</v>
          </cell>
          <cell r="E6251" t="str">
            <v>NOVARTIS</v>
          </cell>
          <cell r="F6251" t="n">
            <v>1</v>
          </cell>
          <cell r="G6251" t="str">
            <v>COM</v>
          </cell>
          <cell r="H6251" t="str">
            <v>NÃO</v>
          </cell>
          <cell r="I6251" t="n">
            <v>2.8905826504019094</v>
          </cell>
        </row>
        <row r="6252">
          <cell r="A6252" t="n">
            <v>92459757</v>
          </cell>
          <cell r="B6252" t="n">
            <v>20</v>
          </cell>
          <cell r="C6252" t="str">
            <v xml:space="preserve">VALSARTANA + BESILATO DE ANLODIPINO - 160MG  5MG</v>
          </cell>
          <cell r="D6252" t="str">
            <v xml:space="preserve">DIOVAN AMLO - 160MG  5MG</v>
          </cell>
          <cell r="E6252" t="str">
            <v>NOVARTIS</v>
          </cell>
          <cell r="F6252" t="n">
            <v>1</v>
          </cell>
          <cell r="G6252" t="str">
            <v>COM</v>
          </cell>
          <cell r="H6252" t="str">
            <v>NÃO</v>
          </cell>
          <cell r="I6252" t="n">
            <v>3.5727139972294166</v>
          </cell>
        </row>
        <row r="6253">
          <cell r="A6253" t="n">
            <v>90251997</v>
          </cell>
          <cell r="B6253" t="n">
            <v>20</v>
          </cell>
          <cell r="C6253" t="str">
            <v xml:space="preserve">VALSARTANA + BESILATO DE ANLODIPINO - 160MG  5MG</v>
          </cell>
          <cell r="D6253" t="str">
            <v xml:space="preserve">DIOVAN AMLO FIX - 160MG  5MG</v>
          </cell>
          <cell r="E6253" t="str">
            <v>NOVARTIS</v>
          </cell>
          <cell r="F6253" t="n">
            <v>1</v>
          </cell>
          <cell r="G6253" t="str">
            <v>COM</v>
          </cell>
          <cell r="H6253" t="str">
            <v>NÃO</v>
          </cell>
          <cell r="I6253" t="n">
            <v>3.5772000975802043</v>
          </cell>
        </row>
        <row r="6254">
          <cell r="A6254" t="n">
            <v>92379877</v>
          </cell>
          <cell r="B6254" t="n">
            <v>20</v>
          </cell>
          <cell r="C6254" t="str">
            <v xml:space="preserve">VALSARTANA + HIDROCLOROTIAZIDA - 160MG  12,5MG</v>
          </cell>
          <cell r="D6254" t="str">
            <v xml:space="preserve">DIOVAN HCT - 160MG  12,5MG</v>
          </cell>
          <cell r="E6254" t="str">
            <v>NOVARTIS</v>
          </cell>
          <cell r="F6254" t="n">
            <v>1</v>
          </cell>
          <cell r="G6254" t="str">
            <v>COM</v>
          </cell>
          <cell r="H6254" t="str">
            <v>NÃO</v>
          </cell>
          <cell r="I6254" t="n">
            <v>3.0069581898281896</v>
          </cell>
        </row>
        <row r="6255">
          <cell r="A6255" t="n">
            <v>92379869</v>
          </cell>
          <cell r="B6255" t="n">
            <v>20</v>
          </cell>
          <cell r="C6255" t="str">
            <v xml:space="preserve">VALSARTANA + HIDROCLOROTIAZIDA - 160MG  12,5MG</v>
          </cell>
          <cell r="D6255" t="str">
            <v xml:space="preserve">DIOVAN HCT - 160MG  12,5MG</v>
          </cell>
          <cell r="E6255" t="str">
            <v>NOVARTIS</v>
          </cell>
          <cell r="F6255" t="n">
            <v>1</v>
          </cell>
          <cell r="G6255" t="str">
            <v>COM</v>
          </cell>
          <cell r="H6255" t="str">
            <v>NÃO</v>
          </cell>
          <cell r="I6255" t="n">
            <v>3.1217275863865179</v>
          </cell>
        </row>
        <row r="6256">
          <cell r="A6256" t="n">
            <v>90187717</v>
          </cell>
          <cell r="B6256" t="n">
            <v>20</v>
          </cell>
          <cell r="C6256" t="str">
            <v xml:space="preserve">VALSARTANA + HIDROCLOROTIAZIDA - 160MG  25MG</v>
          </cell>
          <cell r="D6256" t="str">
            <v xml:space="preserve">DIOVAN HCT - 160MG  25MG</v>
          </cell>
          <cell r="E6256" t="str">
            <v>NOVARTIS</v>
          </cell>
          <cell r="F6256" t="n">
            <v>1</v>
          </cell>
          <cell r="G6256" t="str">
            <v>COM</v>
          </cell>
          <cell r="H6256" t="str">
            <v>NÃO</v>
          </cell>
          <cell r="I6256" t="n">
            <v>4.736070320240878</v>
          </cell>
        </row>
        <row r="6257">
          <cell r="A6257" t="n">
            <v>90187709</v>
          </cell>
          <cell r="B6257" t="n">
            <v>20</v>
          </cell>
          <cell r="C6257" t="str">
            <v xml:space="preserve">VALSARTANA + HIDROCLOROTIAZIDA - 160MG  25MG</v>
          </cell>
          <cell r="D6257" t="str">
            <v xml:space="preserve">DIOVAN HCT - 160MG  25MG</v>
          </cell>
          <cell r="E6257" t="str">
            <v>NOVARTIS</v>
          </cell>
          <cell r="F6257" t="n">
            <v>1</v>
          </cell>
          <cell r="G6257" t="str">
            <v>COM</v>
          </cell>
          <cell r="H6257" t="str">
            <v>NÃO</v>
          </cell>
          <cell r="I6257" t="n">
            <v>3.5151380078489671</v>
          </cell>
        </row>
        <row r="6258">
          <cell r="A6258" t="n">
            <v>90252020</v>
          </cell>
          <cell r="B6258" t="n">
            <v>20</v>
          </cell>
          <cell r="C6258" t="str">
            <v xml:space="preserve">VALSARTANA+BESILATO DE ANLODIPINO 160 MG + 10  MG CX.  28  CP. REV.</v>
          </cell>
          <cell r="D6258" t="str">
            <v xml:space="preserve">DIOVAN AMLO FIX 160 MG + 10  MG CX.  28  CP. REV.</v>
          </cell>
          <cell r="E6258" t="str">
            <v>NOVARTIS</v>
          </cell>
          <cell r="F6258" t="n">
            <v>1</v>
          </cell>
          <cell r="G6258" t="str">
            <v>COM</v>
          </cell>
          <cell r="H6258" t="str">
            <v>NÃO</v>
          </cell>
          <cell r="I6258" t="n">
            <v>4.2203194971521265</v>
          </cell>
        </row>
        <row r="6259">
          <cell r="A6259" t="n">
            <v>90252004</v>
          </cell>
          <cell r="B6259" t="n">
            <v>20</v>
          </cell>
          <cell r="C6259" t="str">
            <v xml:space="preserve">VALSARTANA+BESILATO DE ANLODIPINO 320 MG + 5  MG CX.  28  CP. REV.</v>
          </cell>
          <cell r="D6259" t="str">
            <v xml:space="preserve">DIOVAN AMLO FIX 320 MG + 5  MG CX.  28  CP. REV.</v>
          </cell>
          <cell r="E6259" t="str">
            <v>NOVARTIS</v>
          </cell>
          <cell r="F6259" t="n">
            <v>1</v>
          </cell>
          <cell r="G6259" t="str">
            <v>COM</v>
          </cell>
          <cell r="H6259" t="str">
            <v>NÃO</v>
          </cell>
          <cell r="I6259" t="n">
            <v>3.5775565344173486</v>
          </cell>
        </row>
        <row r="6260">
          <cell r="A6260" t="n">
            <v>90251989</v>
          </cell>
          <cell r="B6260" t="n">
            <v>20</v>
          </cell>
          <cell r="C6260" t="str">
            <v xml:space="preserve">VALSARTANA+BESILATO DE ANLODIPINO 80 MG + 5  MG CX.  28  CP. REV.</v>
          </cell>
          <cell r="D6260" t="str">
            <v xml:space="preserve">DIOVAN AMLO FIX 80 MG + 5  MG CX.  28  CP. REV.</v>
          </cell>
          <cell r="E6260" t="str">
            <v>NOVARTIS</v>
          </cell>
          <cell r="F6260" t="n">
            <v>1</v>
          </cell>
          <cell r="G6260" t="str">
            <v>COM</v>
          </cell>
          <cell r="H6260" t="str">
            <v>NÃO</v>
          </cell>
          <cell r="I6260" t="n">
            <v>3.5805541067234046</v>
          </cell>
        </row>
        <row r="6261">
          <cell r="A6261" t="n">
            <v>90189477</v>
          </cell>
          <cell r="B6261" t="n">
            <v>20</v>
          </cell>
          <cell r="C6261" t="str">
            <v xml:space="preserve">VALSARTANA+SINVASTATINA - 160MG + 20MG CX. 28 + 28 CP. REV.</v>
          </cell>
          <cell r="D6261" t="str">
            <v xml:space="preserve">DIOCOMB SI - 160MG + 20MG CX. 28 + 28 CP. REV.</v>
          </cell>
          <cell r="E6261" t="str">
            <v>NOVARTIS</v>
          </cell>
          <cell r="F6261" t="n">
            <v>1</v>
          </cell>
          <cell r="G6261" t="str">
            <v>COM</v>
          </cell>
          <cell r="H6261" t="str">
            <v>NÃO</v>
          </cell>
          <cell r="I6261" t="n">
            <v>4.9628356020601752</v>
          </cell>
        </row>
        <row r="6262">
          <cell r="A6262" t="n">
            <v>92452396</v>
          </cell>
          <cell r="B6262" t="n">
            <v>20</v>
          </cell>
          <cell r="C6262" t="str">
            <v xml:space="preserve">VARFARINA SODICA CRISTALINA - 1MG</v>
          </cell>
          <cell r="D6262" t="str">
            <v xml:space="preserve">COUMADIN - 1MG</v>
          </cell>
          <cell r="E6262" t="str">
            <v>B-MS</v>
          </cell>
          <cell r="F6262" t="n">
            <v>1</v>
          </cell>
          <cell r="G6262" t="str">
            <v>COM</v>
          </cell>
          <cell r="H6262" t="str">
            <v>NÃO</v>
          </cell>
          <cell r="I6262" t="n">
            <v>0.24104598880748834</v>
          </cell>
        </row>
        <row r="6263">
          <cell r="A6263" t="n">
            <v>90293100</v>
          </cell>
          <cell r="B6263" t="n">
            <v>20</v>
          </cell>
          <cell r="C6263" t="str">
            <v>VIDAGLIPTINA+METFORMINA</v>
          </cell>
          <cell r="D6263" t="str">
            <v xml:space="preserve">GALVUS MET 50 MG + 500 MG CX. 56 CP.</v>
          </cell>
          <cell r="E6263" t="str">
            <v>NOVARTIS</v>
          </cell>
          <cell r="F6263" t="n">
            <v>1</v>
          </cell>
          <cell r="G6263" t="str">
            <v>COM</v>
          </cell>
          <cell r="H6263" t="str">
            <v>NÃO</v>
          </cell>
          <cell r="I6263" t="n">
            <v>3.4705428288288536</v>
          </cell>
        </row>
        <row r="6264">
          <cell r="A6264" t="n">
            <v>92422934</v>
          </cell>
          <cell r="B6264" t="n">
            <v>20</v>
          </cell>
          <cell r="C6264" t="str">
            <v xml:space="preserve">VIGABATRINA - 500MG</v>
          </cell>
          <cell r="D6264" t="str">
            <v xml:space="preserve">SABRIL - 500MG</v>
          </cell>
          <cell r="E6264" t="str">
            <v>SANOFI-AVENTIS</v>
          </cell>
          <cell r="F6264" t="n">
            <v>1</v>
          </cell>
          <cell r="G6264" t="str">
            <v>COM</v>
          </cell>
          <cell r="H6264" t="str">
            <v>NÃO</v>
          </cell>
          <cell r="I6264" t="n">
            <v>4.2250523607999071</v>
          </cell>
        </row>
        <row r="6265">
          <cell r="A6265" t="n">
            <v>92402984</v>
          </cell>
          <cell r="B6265" t="n">
            <v>20</v>
          </cell>
          <cell r="C6265" t="str">
            <v xml:space="preserve">VIOFORMIO + HIDROCORTISONA - 20GRA CREME</v>
          </cell>
          <cell r="D6265" t="str">
            <v xml:space="preserve">HIDROCORTE - 20GRA</v>
          </cell>
          <cell r="E6265" t="str">
            <v>LEGRAND</v>
          </cell>
          <cell r="F6265" t="n">
            <v>1</v>
          </cell>
          <cell r="G6265" t="str">
            <v>UN</v>
          </cell>
          <cell r="H6265" t="str">
            <v>NÃO</v>
          </cell>
          <cell r="I6265" t="n">
            <v>31.311203770673131</v>
          </cell>
        </row>
        <row r="6266">
          <cell r="A6266" t="n">
            <v>90020723</v>
          </cell>
          <cell r="B6266" t="n">
            <v>20</v>
          </cell>
          <cell r="C6266" t="str">
            <v xml:space="preserve">VIOLETA GENCIANA  2%</v>
          </cell>
          <cell r="D6266" t="str">
            <v xml:space="preserve">VIOLETA GENCIANA  2%</v>
          </cell>
          <cell r="E6266" t="str">
            <v>MANIPULADO</v>
          </cell>
          <cell r="F6266" t="n">
            <v>1</v>
          </cell>
          <cell r="G6266" t="str">
            <v>ML</v>
          </cell>
          <cell r="H6266" t="str">
            <v>SIM</v>
          </cell>
          <cell r="I6266" t="n">
            <v>0.37689453291017977</v>
          </cell>
        </row>
        <row r="6267">
          <cell r="A6267" t="n">
            <v>92406572</v>
          </cell>
          <cell r="B6267" t="n">
            <v>20</v>
          </cell>
          <cell r="C6267" t="str">
            <v xml:space="preserve">VITAMINA A - 10MG  10GRA</v>
          </cell>
          <cell r="D6267" t="str">
            <v xml:space="preserve">LACRIGEL A - 10MG  10GRA</v>
          </cell>
          <cell r="E6267" t="str">
            <v>NOVARTIS</v>
          </cell>
          <cell r="F6267" t="n">
            <v>10</v>
          </cell>
          <cell r="G6267" t="str">
            <v>G</v>
          </cell>
          <cell r="H6267" t="str">
            <v>SIM</v>
          </cell>
          <cell r="I6267" t="n">
            <v>3.8945768400718577</v>
          </cell>
        </row>
        <row r="6268">
          <cell r="A6268" t="n">
            <v>92403808</v>
          </cell>
          <cell r="B6268" t="n">
            <v>20</v>
          </cell>
          <cell r="C6268" t="str">
            <v xml:space="preserve">VITAMINA A E D + SULFATO DE NEOMICINA + CLORETO DE BENZETONIO - 20GRA POMADA</v>
          </cell>
          <cell r="D6268" t="str">
            <v xml:space="preserve">HIPODEX -  20GRA POMADA</v>
          </cell>
          <cell r="E6268" t="str">
            <v>BUNKER</v>
          </cell>
          <cell r="F6268" t="n">
            <v>1</v>
          </cell>
          <cell r="G6268" t="str">
            <v>UN</v>
          </cell>
          <cell r="H6268" t="str">
            <v>NÃO</v>
          </cell>
          <cell r="I6268" t="n">
            <v>11.479579314889222</v>
          </cell>
        </row>
        <row r="6269">
          <cell r="A6269" t="n">
            <v>92395422</v>
          </cell>
          <cell r="B6269" t="n">
            <v>20</v>
          </cell>
          <cell r="C6269" t="str">
            <v xml:space="preserve">VITAMINA B1 + VITAMINA B6 + VITAMINA B12 5000 UI  3 ML</v>
          </cell>
          <cell r="D6269" t="str">
            <v xml:space="preserve">DEXADOZE 5000 UI  3 ML</v>
          </cell>
          <cell r="E6269" t="str">
            <v xml:space="preserve">TEUTO BRAS.</v>
          </cell>
          <cell r="F6269" t="n">
            <v>1</v>
          </cell>
          <cell r="G6269" t="str">
            <v>AMP</v>
          </cell>
          <cell r="H6269" t="str">
            <v>NÃO</v>
          </cell>
          <cell r="I6269" t="n">
            <v>7.6312758399628136</v>
          </cell>
        </row>
        <row r="6270">
          <cell r="A6270" t="n">
            <v>92386873</v>
          </cell>
          <cell r="B6270" t="n">
            <v>20</v>
          </cell>
          <cell r="C6270" t="str">
            <v xml:space="preserve">VITAMINA B12 - 1000MCG  2ML</v>
          </cell>
          <cell r="D6270" t="str">
            <v xml:space="preserve">BEDOZIL - 1000MCG  2ML</v>
          </cell>
          <cell r="E6270" t="str">
            <v>BUNKER</v>
          </cell>
          <cell r="F6270" t="n">
            <v>1</v>
          </cell>
          <cell r="G6270" t="str">
            <v>AMP</v>
          </cell>
          <cell r="H6270" t="str">
            <v>NÃO</v>
          </cell>
          <cell r="I6270" t="n">
            <v>3.5881272446734971</v>
          </cell>
        </row>
        <row r="6271">
          <cell r="A6271" t="n">
            <v>92436552</v>
          </cell>
          <cell r="B6271" t="n">
            <v>20</v>
          </cell>
          <cell r="C6271" t="str">
            <v xml:space="preserve">VITAMINA B12 + DL-METIONINA + CLORIDRATO DE COLINA</v>
          </cell>
          <cell r="D6271" t="str">
            <v xml:space="preserve">XANTINON B12</v>
          </cell>
          <cell r="E6271" t="str">
            <v xml:space="preserve">NYCOMED PHARMA</v>
          </cell>
          <cell r="F6271" t="n">
            <v>1</v>
          </cell>
          <cell r="G6271" t="str">
            <v>DRG</v>
          </cell>
          <cell r="H6271" t="str">
            <v>NÃO</v>
          </cell>
          <cell r="I6271" t="n">
            <v>0.27520417735292418</v>
          </cell>
        </row>
        <row r="6272">
          <cell r="A6272" t="n">
            <v>92383769</v>
          </cell>
          <cell r="B6272" t="n">
            <v>20</v>
          </cell>
          <cell r="C6272" t="str">
            <v xml:space="preserve">VITAMINA C - 1GRA EFERV.</v>
          </cell>
          <cell r="D6272" t="str">
            <v xml:space="preserve">ENERGIL C - 1GRA EFV.</v>
          </cell>
          <cell r="E6272" t="str">
            <v xml:space="preserve">EMS SA</v>
          </cell>
          <cell r="F6272" t="n">
            <v>1</v>
          </cell>
          <cell r="G6272" t="str">
            <v>COM</v>
          </cell>
          <cell r="H6272" t="str">
            <v>NÃO</v>
          </cell>
          <cell r="I6272" t="n">
            <v>1.0360383099567259</v>
          </cell>
        </row>
        <row r="6273">
          <cell r="A6273" t="n">
            <v>92383777</v>
          </cell>
          <cell r="B6273" t="n">
            <v>20</v>
          </cell>
          <cell r="C6273" t="str">
            <v xml:space="preserve">VITAMINA C - 1GRA S AÇUCAR EFERV.</v>
          </cell>
          <cell r="D6273" t="str">
            <v xml:space="preserve">ENERGIL C - 1GRA  S AÇUCAR EFERV.</v>
          </cell>
          <cell r="E6273" t="str">
            <v xml:space="preserve">EMS SA</v>
          </cell>
          <cell r="F6273" t="n">
            <v>1</v>
          </cell>
          <cell r="G6273" t="str">
            <v xml:space="preserve">COM EFEV</v>
          </cell>
          <cell r="H6273" t="str">
            <v>NÃO</v>
          </cell>
          <cell r="I6273" t="n">
            <v>1.5961588852432489</v>
          </cell>
        </row>
        <row r="6274">
          <cell r="A6274" t="n">
            <v>90149289</v>
          </cell>
          <cell r="B6274" t="n">
            <v>20</v>
          </cell>
          <cell r="C6274" t="str">
            <v>VITAMINAS+MINERAIS</v>
          </cell>
          <cell r="D6274" t="str">
            <v xml:space="preserve">LIFE-VIT FR. X 30 CP. REV.</v>
          </cell>
          <cell r="E6274" t="str">
            <v>LUPER</v>
          </cell>
          <cell r="F6274" t="n">
            <v>1</v>
          </cell>
          <cell r="G6274" t="str">
            <v>COM</v>
          </cell>
          <cell r="H6274" t="str">
            <v>NÃO</v>
          </cell>
          <cell r="I6274" t="n">
            <v>2.8109589198248126</v>
          </cell>
        </row>
        <row r="6275">
          <cell r="A6275" t="n">
            <v>92426506</v>
          </cell>
          <cell r="B6275" t="n">
            <v>20</v>
          </cell>
          <cell r="C6275" t="str">
            <v xml:space="preserve">XINAFOATO DE SALMETEROL - 25MCG SPR</v>
          </cell>
          <cell r="D6275" t="str">
            <v xml:space="preserve">SEREVENT - 25MCG</v>
          </cell>
          <cell r="E6275" t="str">
            <v>GLAXOSMITKLINE</v>
          </cell>
          <cell r="F6275" t="n">
            <v>60</v>
          </cell>
          <cell r="G6275" t="str">
            <v>DOSE</v>
          </cell>
          <cell r="H6275" t="str">
            <v>SIM</v>
          </cell>
          <cell r="I6275" t="n">
            <v>1.2539361100340753</v>
          </cell>
        </row>
        <row r="6276">
          <cell r="A6276" t="n">
            <v>92426476</v>
          </cell>
          <cell r="B6276" t="n">
            <v>20</v>
          </cell>
          <cell r="C6276" t="str">
            <v xml:space="preserve">XINAFOATO DE SALMETEROL + PROPIONATO DE FLUTICASONA - 50MCG</v>
          </cell>
          <cell r="D6276" t="str">
            <v xml:space="preserve">SEREVENT DISKUS - 50MCG</v>
          </cell>
          <cell r="E6276" t="str">
            <v>GLAXOSMITKLINE</v>
          </cell>
          <cell r="F6276" t="n">
            <v>60</v>
          </cell>
          <cell r="G6276" t="str">
            <v>DOSE</v>
          </cell>
          <cell r="H6276" t="str">
            <v>SIM</v>
          </cell>
          <cell r="I6276" t="n">
            <v>1.5107461695339173</v>
          </cell>
        </row>
        <row r="6277">
          <cell r="A6277" t="n">
            <v>90268962</v>
          </cell>
          <cell r="B6277" t="n">
            <v>20</v>
          </cell>
          <cell r="C6277" t="str">
            <v xml:space="preserve">ZOPICLONA - 7,5MG</v>
          </cell>
          <cell r="D6277" t="str">
            <v xml:space="preserve">ZOPICLONA - 7,5MG</v>
          </cell>
          <cell r="E6277" t="str">
            <v>SANOFI-AVENTIS</v>
          </cell>
          <cell r="F6277" t="n">
            <v>1</v>
          </cell>
          <cell r="G6277" t="str">
            <v>COM</v>
          </cell>
          <cell r="H6277" t="str">
            <v>NÃO</v>
          </cell>
          <cell r="I6277" t="n">
            <v>1.5215159058009686</v>
          </cell>
        </row>
        <row r="6278">
          <cell r="A6278" t="n">
            <v>90231597</v>
          </cell>
          <cell r="B6278" t="n">
            <v>20</v>
          </cell>
          <cell r="C6278" t="str">
            <v xml:space="preserve">ZUCLOPENTIXOL 50 MGML SOL. INJ. AMP.X 1  ML</v>
          </cell>
          <cell r="D6278" t="str">
            <v xml:space="preserve">CLOPIXOL ACUPHASE 50 MGML SOL. INJ. AMP.X 1  ML</v>
          </cell>
          <cell r="E6278" t="str">
            <v>LUNDBECK</v>
          </cell>
          <cell r="F6278" t="n">
            <v>1</v>
          </cell>
          <cell r="G6278" t="str">
            <v>AMP</v>
          </cell>
          <cell r="H6278" t="str">
            <v>NÃO</v>
          </cell>
          <cell r="I6278" t="n">
            <v>33.465814393822903</v>
          </cell>
        </row>
        <row r="6279">
          <cell r="A6279" t="n">
            <v>90473493</v>
          </cell>
          <cell r="B6279" t="n">
            <v>20</v>
          </cell>
          <cell r="C6279" t="str">
            <v xml:space="preserve">LEVETIRACETAM 100 MG/ML SOL OR CT FR VD AMB X 100 ML + SER DOS</v>
          </cell>
          <cell r="D6279" t="str">
            <v xml:space="preserve">LEVETIRACETAM 100 MG/ML SOL OR CT FR VD AMB X 100 ML + SER DOS</v>
          </cell>
          <cell r="E6279" t="str">
            <v xml:space="preserve">ACHÉ LABORATÓRIOS FARMACÊUTICOS S.A</v>
          </cell>
          <cell r="F6279" t="n">
            <v>100</v>
          </cell>
          <cell r="G6279" t="str">
            <v>ML</v>
          </cell>
          <cell r="H6279" t="str">
            <v>SIM</v>
          </cell>
          <cell r="I6279" t="n">
            <v>0.399204</v>
          </cell>
        </row>
        <row r="6280">
          <cell r="A6280" t="n">
            <v>90048970</v>
          </cell>
          <cell r="B6280" t="str">
            <v>00</v>
          </cell>
          <cell r="C6280" t="str">
            <v xml:space="preserve">FIBRINOGÊNIO 1G PÓ LIOF CT FA VD INC </v>
          </cell>
          <cell r="D6280" t="str">
            <v xml:space="preserve">HAEMOCOMPLETTAN P 1G PÓ LIOF CT FA VD INC </v>
          </cell>
          <cell r="E6280" t="str">
            <v xml:space="preserve">CSL BEHRING COMÉRCIO DE PRODUTOS FARMACÊUTICOS LTDA</v>
          </cell>
          <cell r="F6280" t="n">
            <v>1</v>
          </cell>
          <cell r="G6280" t="str">
            <v>FA</v>
          </cell>
          <cell r="H6280" t="str">
            <v>NÃO</v>
          </cell>
          <cell r="I6280" t="n">
            <v>2048.6373050000002</v>
          </cell>
        </row>
        <row r="6281">
          <cell r="A6281" t="n">
            <v>96546603</v>
          </cell>
          <cell r="B6281" t="n">
            <v>20</v>
          </cell>
          <cell r="C6281" t="str">
            <v xml:space="preserve">AMIXAL 10% FR. VD. 1000ML cx c/6</v>
          </cell>
          <cell r="D6281" t="str">
            <v xml:space="preserve">AMIXAL BBRAUN 10% FRVD 1000ML</v>
          </cell>
          <cell r="E6281" t="str">
            <v>BBRAUN</v>
          </cell>
          <cell r="F6281" t="n">
            <v>1</v>
          </cell>
          <cell r="G6281" t="str">
            <v>BOLS</v>
          </cell>
          <cell r="H6281" t="str">
            <v>NÃO</v>
          </cell>
          <cell r="I6281" t="n">
            <v>97.649734000000009</v>
          </cell>
        </row>
        <row r="6282">
          <cell r="A6282" t="n">
            <v>90219562</v>
          </cell>
          <cell r="B6282" t="str">
            <v>00</v>
          </cell>
          <cell r="C6282" t="str">
            <v xml:space="preserve">ALTEPLASE - 10MG</v>
          </cell>
          <cell r="D6282" t="str">
            <v xml:space="preserve">ACTILYSE - 10MG</v>
          </cell>
          <cell r="E6282" t="str">
            <v xml:space="preserve">BOEHRINGER INGELHEIM</v>
          </cell>
          <cell r="F6282" t="n">
            <v>1</v>
          </cell>
          <cell r="G6282" t="str">
            <v>FA</v>
          </cell>
          <cell r="H6282" t="str">
            <v>NÃO</v>
          </cell>
          <cell r="I6282" t="n">
            <v>498.89410999999996</v>
          </cell>
        </row>
        <row r="6283">
          <cell r="A6283" t="n">
            <v>96546700</v>
          </cell>
          <cell r="B6283" t="n">
            <v>20</v>
          </cell>
          <cell r="C6283" t="str">
            <v xml:space="preserve">AMINOVEN 10% 1000ML</v>
          </cell>
          <cell r="D6283" t="str">
            <v xml:space="preserve">AMINOVEN 10% 1000ML</v>
          </cell>
          <cell r="E6283" t="str">
            <v>FRESENIUS</v>
          </cell>
          <cell r="F6283" t="n">
            <v>1</v>
          </cell>
          <cell r="G6283" t="str">
            <v>FR</v>
          </cell>
          <cell r="H6283" t="str">
            <v>NÃO</v>
          </cell>
          <cell r="I6283" t="n">
            <v>85.25</v>
          </cell>
        </row>
        <row r="6284">
          <cell r="A6284" t="n">
            <v>96546662</v>
          </cell>
          <cell r="B6284" t="n">
            <v>20</v>
          </cell>
          <cell r="C6284" t="str">
            <v xml:space="preserve">NPT MASTER PEDIATRICA NPPED ate 150 ml</v>
          </cell>
          <cell r="D6284" t="str">
            <v xml:space="preserve">NPT MASTER PEDIATRICA NPPED ate 150 ml</v>
          </cell>
          <cell r="E6284" t="str">
            <v>CEQNEP</v>
          </cell>
          <cell r="F6284" t="n">
            <v>1</v>
          </cell>
          <cell r="G6284" t="str">
            <v>UN</v>
          </cell>
          <cell r="H6284" t="str">
            <v>NÃO</v>
          </cell>
          <cell r="I6284" t="n">
            <v>160.5</v>
          </cell>
        </row>
        <row r="6285">
          <cell r="A6285" t="n">
            <v>90937007</v>
          </cell>
          <cell r="B6285" t="n">
            <v>20</v>
          </cell>
          <cell r="C6285" t="str">
            <v xml:space="preserve">NPT MASTER PEDIATRICA NPPED 151-250 ml</v>
          </cell>
          <cell r="D6285" t="str">
            <v xml:space="preserve">NPT MASTER PEDIATRICA NPPED 151-250 ml</v>
          </cell>
          <cell r="E6285" t="str">
            <v>CEQNEP</v>
          </cell>
          <cell r="F6285" t="n">
            <v>1</v>
          </cell>
          <cell r="G6285" t="str">
            <v>UN</v>
          </cell>
          <cell r="H6285" t="str">
            <v>NÃO</v>
          </cell>
          <cell r="I6285" t="n">
            <v>260</v>
          </cell>
        </row>
        <row r="6286">
          <cell r="A6286" t="n">
            <v>90255690</v>
          </cell>
          <cell r="B6286" t="n">
            <v>20</v>
          </cell>
          <cell r="C6286" t="str">
            <v xml:space="preserve">NPT MASTER PEDIATRICA NPPED 251-350 ml</v>
          </cell>
          <cell r="D6286" t="str">
            <v xml:space="preserve">NPT MASTER PEDIATRICA NPPED 251-350 ml</v>
          </cell>
          <cell r="E6286" t="str">
            <v>CEQNEP</v>
          </cell>
          <cell r="F6286" t="n">
            <v>1</v>
          </cell>
          <cell r="G6286" t="str">
            <v>UN</v>
          </cell>
          <cell r="H6286" t="str">
            <v>NÃO</v>
          </cell>
          <cell r="I6286" t="n">
            <v>352.25668800000005</v>
          </cell>
        </row>
        <row r="6287">
          <cell r="A6287" t="n">
            <v>90255704</v>
          </cell>
          <cell r="B6287" t="n">
            <v>20</v>
          </cell>
          <cell r="C6287" t="str">
            <v xml:space="preserve">NPT MASTER PEDIATRICA NPPED 351-450 ml</v>
          </cell>
          <cell r="D6287" t="str">
            <v xml:space="preserve">NPT MASTER PEDIATRICA NPPED 351-450 ml</v>
          </cell>
          <cell r="E6287" t="str">
            <v>CEQNEP</v>
          </cell>
          <cell r="F6287" t="n">
            <v>1</v>
          </cell>
          <cell r="G6287" t="str">
            <v>UN</v>
          </cell>
          <cell r="H6287" t="str">
            <v>NÃO</v>
          </cell>
          <cell r="I6287" t="n">
            <v>440.2202152320001</v>
          </cell>
        </row>
        <row r="6288">
          <cell r="A6288" t="n">
            <v>90937031</v>
          </cell>
          <cell r="B6288" t="n">
            <v>20</v>
          </cell>
          <cell r="C6288" t="str">
            <v xml:space="preserve">NPT MASTER PEDIATRICA NPPED 451-750 ml</v>
          </cell>
          <cell r="D6288" t="str">
            <v xml:space="preserve">NPT MASTER PEDIATRICA NPPED 451-750 ml</v>
          </cell>
          <cell r="E6288" t="str">
            <v>CEQNEP</v>
          </cell>
          <cell r="F6288" t="n">
            <v>1</v>
          </cell>
          <cell r="G6288" t="str">
            <v>UN</v>
          </cell>
          <cell r="H6288" t="str">
            <v>NÃO</v>
          </cell>
          <cell r="I6288" t="n">
            <v>713.15674867584016</v>
          </cell>
        </row>
        <row r="6289">
          <cell r="A6289" t="n">
            <v>96546670</v>
          </cell>
          <cell r="B6289" t="n">
            <v>20</v>
          </cell>
          <cell r="C6289" t="str">
            <v xml:space="preserve">NPT MASTER PEDIATRICA NPPED 751-1000 ml</v>
          </cell>
          <cell r="D6289" t="str">
            <v xml:space="preserve">NPT MASTER PEDIATRICA NPPED 751-1000 ml</v>
          </cell>
          <cell r="E6289" t="str">
            <v>CEQNEP</v>
          </cell>
          <cell r="F6289" t="n">
            <v>1</v>
          </cell>
          <cell r="G6289" t="str">
            <v>UN</v>
          </cell>
          <cell r="H6289" t="str">
            <v>NÃO</v>
          </cell>
          <cell r="I6289" t="n">
            <v>924.25</v>
          </cell>
        </row>
        <row r="6290">
          <cell r="A6290" t="n">
            <v>96546689</v>
          </cell>
          <cell r="B6290" t="n">
            <v>20</v>
          </cell>
          <cell r="C6290" t="str">
            <v xml:space="preserve">NPT MASTER PEDIATRICA NPPED 1001 - 1500 ml</v>
          </cell>
          <cell r="D6290" t="str">
            <v xml:space="preserve">NPT MASTER PEDIATRICA NPPED 1001 - 1500 ml</v>
          </cell>
          <cell r="E6290" t="str">
            <v>CEQNEP</v>
          </cell>
          <cell r="F6290" t="n">
            <v>1</v>
          </cell>
          <cell r="G6290" t="str">
            <v>UN</v>
          </cell>
          <cell r="H6290" t="str">
            <v>NÃO</v>
          </cell>
          <cell r="I6290" t="n">
            <v>1201.5250000000001</v>
          </cell>
        </row>
        <row r="6291">
          <cell r="A6291" t="n">
            <v>96546697</v>
          </cell>
          <cell r="B6291" t="n">
            <v>20</v>
          </cell>
          <cell r="C6291" t="str">
            <v xml:space="preserve">NPT MASTER PEDIATRICA NPPED acima de 1501 ml</v>
          </cell>
          <cell r="D6291" t="str">
            <v xml:space="preserve">NPT MASTER PEDIATRICA NPPED acima de 1501 ml</v>
          </cell>
          <cell r="E6291" t="str">
            <v>CEQNEP</v>
          </cell>
          <cell r="F6291" t="n">
            <v>1</v>
          </cell>
          <cell r="G6291" t="str">
            <v>UN</v>
          </cell>
          <cell r="H6291" t="str">
            <v>NÃO</v>
          </cell>
          <cell r="I6291" t="n">
            <v>1561.9825000000001</v>
          </cell>
        </row>
        <row r="6292">
          <cell r="A6292" t="n">
            <v>90292693</v>
          </cell>
          <cell r="B6292" t="n">
            <v>20</v>
          </cell>
          <cell r="C6292" t="str">
            <v xml:space="preserve">SOLUÇÃO DE CLORETO DE SÓDIO, SULFATO DE MAGNÉSIO  6,14 MG/ML + 0,18596 MG/ML SOL. HEMO BOLS PLAS TRANS SIST FECH X 5000ML</v>
          </cell>
          <cell r="D6292" t="str">
            <v xml:space="preserve">HEMOLENTA 6,14+0,18596MG/ML BOL.SIST.FECH.5000ML</v>
          </cell>
          <cell r="E6292" t="str">
            <v>EUROFARMA</v>
          </cell>
          <cell r="F6292" t="n">
            <v>1</v>
          </cell>
          <cell r="G6292" t="str">
            <v>BOLS</v>
          </cell>
          <cell r="H6292" t="str">
            <v>NÃO</v>
          </cell>
          <cell r="I6292" t="n">
            <v>41.649999999999999</v>
          </cell>
        </row>
        <row r="6293">
          <cell r="A6293" t="n">
            <v>96546654</v>
          </cell>
          <cell r="B6293" t="str">
            <v>00</v>
          </cell>
          <cell r="C6293" t="str">
            <v xml:space="preserve">COVID- 19 / BROMETO DE ROCURÔNIO 10MG/ML - 10ML</v>
          </cell>
          <cell r="D6293" t="str">
            <v xml:space="preserve">COVID- 19 / BROMETO DE ROCURÔNIO 10MG/ML - 10ML</v>
          </cell>
          <cell r="E6293" t="str">
            <v>MYLAN</v>
          </cell>
          <cell r="F6293" t="n">
            <v>100</v>
          </cell>
          <cell r="G6293" t="str">
            <v>MG</v>
          </cell>
          <cell r="H6293" t="str">
            <v>SIM</v>
          </cell>
          <cell r="I6293" t="n">
            <v>1.28</v>
          </cell>
        </row>
        <row r="6294">
          <cell r="A6294" t="n">
            <v>96546727</v>
          </cell>
          <cell r="B6294" t="n">
            <v>20</v>
          </cell>
          <cell r="C6294" t="str">
            <v xml:space="preserve">FOSFATO TRICÁLCICO 12,9% - SUSPENSÃO ORAL – 60 ML</v>
          </cell>
          <cell r="D6294" t="str">
            <v xml:space="preserve">FOSFATO TRICÁLCICO 12,9% - SUSPENSÃO ORAL – 60 ML</v>
          </cell>
          <cell r="E6294" t="str">
            <v>MANIPULADO</v>
          </cell>
          <cell r="F6294" t="n">
            <v>60</v>
          </cell>
          <cell r="G6294" t="str">
            <v>ML</v>
          </cell>
          <cell r="H6294" t="str">
            <v>SIM</v>
          </cell>
          <cell r="I6294" t="n">
            <v>0.28000000000000003</v>
          </cell>
        </row>
        <row r="6295">
          <cell r="A6295" t="n">
            <v>96546743</v>
          </cell>
          <cell r="B6295" t="n">
            <v>20</v>
          </cell>
          <cell r="C6295" t="str">
            <v xml:space="preserve">COLISTIMESTATO DE SÓDIO 2.000.000.00 UI</v>
          </cell>
          <cell r="D6295" t="str">
            <v xml:space="preserve">COLISTIMESTATO DE SÓDIO 2.000.000.00 UI</v>
          </cell>
          <cell r="E6295" t="str">
            <v xml:space="preserve">ANTIBIÓTICOS DO BRASIL LTDA</v>
          </cell>
          <cell r="F6295" t="n">
            <v>1</v>
          </cell>
          <cell r="G6295" t="str">
            <v>FR</v>
          </cell>
          <cell r="H6295" t="str">
            <v>NÃO</v>
          </cell>
          <cell r="I6295" t="n">
            <v>23.989999999999998</v>
          </cell>
        </row>
        <row r="6296">
          <cell r="A6296" t="n">
            <v>96546751</v>
          </cell>
          <cell r="B6296" t="n">
            <v>20</v>
          </cell>
          <cell r="C6296" t="str">
            <v xml:space="preserve">METOTREXATO 2,5 MG COM CT BL AL PLAS AMB X 24 COM</v>
          </cell>
          <cell r="D6296" t="str">
            <v xml:space="preserve">METREXATO 2,5 MG COM CT BL AL PLAS AMB X 24 COM</v>
          </cell>
          <cell r="E6296" t="str">
            <v xml:space="preserve">BLAU FARMACÊUTICA</v>
          </cell>
          <cell r="F6296" t="n">
            <v>1</v>
          </cell>
          <cell r="G6296" t="str">
            <v>COM</v>
          </cell>
          <cell r="H6296" t="str">
            <v>NÃO</v>
          </cell>
          <cell r="I6296" t="n">
            <v>0.76000000000000001</v>
          </cell>
        </row>
        <row r="6297">
          <cell r="A6297" t="n">
            <v>96546760</v>
          </cell>
          <cell r="B6297" t="n">
            <v>20</v>
          </cell>
          <cell r="C6297" t="str">
            <v xml:space="preserve">RIFAXIMINA 550 MG COM REV CT BL AL PLAS TRANS X 28</v>
          </cell>
          <cell r="D6297" t="str">
            <v xml:space="preserve">XIFAXAN 550 MG COM REV CT BL AL PLAS TRANS X 28 COM</v>
          </cell>
          <cell r="E6297" t="str">
            <v xml:space="preserve">BIOLAB SANBUS FARMACÊUTICA</v>
          </cell>
          <cell r="F6297" t="n">
            <v>1</v>
          </cell>
          <cell r="G6297" t="str">
            <v>COM</v>
          </cell>
          <cell r="H6297" t="str">
            <v>NÃO</v>
          </cell>
          <cell r="I6297" t="n">
            <v>16.039999999999999</v>
          </cell>
        </row>
      </sheetData>
      <sheetData sheetId="3">
        <row r="6">
          <cell r="A6" t="n">
            <v>96546271</v>
          </cell>
          <cell r="B6" t="n">
            <v>20</v>
          </cell>
          <cell r="C6" t="str">
            <v xml:space="preserve">BEVACIZUMABE - 25 MG/ML SOL INJ P/ INF IV CT FA VD INC X 16 ML </v>
          </cell>
          <cell r="D6" t="str">
            <v>BEVACIZUMABE</v>
          </cell>
          <cell r="E6" t="str">
            <v xml:space="preserve">25 MG/ML SOL INJ P/ INF IV CT FA VD INC X 16 ML </v>
          </cell>
          <cell r="F6" t="str">
            <v>-</v>
          </cell>
          <cell r="G6" t="n">
            <v>400</v>
          </cell>
          <cell r="H6" t="str">
            <v>MG</v>
          </cell>
          <cell r="I6" t="str">
            <v>SIM</v>
          </cell>
          <cell r="J6" t="n">
            <v>19.918148294200002</v>
          </cell>
        </row>
        <row r="7">
          <cell r="A7" t="n">
            <v>96546344</v>
          </cell>
          <cell r="B7" t="n">
            <v>20</v>
          </cell>
          <cell r="C7" t="str">
            <v xml:space="preserve">PERTUZUMABE - 420 MG SOL DIL INFUS IV CT FA VD TRANS X 14 ML</v>
          </cell>
          <cell r="D7" t="str">
            <v>PERTUZUMABE</v>
          </cell>
          <cell r="E7" t="str">
            <v xml:space="preserve">420 MG SOL DIL INFUS IV CT FA VD TRANS X 14 ML</v>
          </cell>
          <cell r="F7" t="str">
            <v>-</v>
          </cell>
          <cell r="G7" t="n">
            <v>420</v>
          </cell>
          <cell r="H7" t="str">
            <v>MG</v>
          </cell>
          <cell r="I7" t="str">
            <v>SIM</v>
          </cell>
          <cell r="J7" t="n">
            <v>31.795617223500003</v>
          </cell>
        </row>
        <row r="8">
          <cell r="A8" t="n">
            <v>96546379</v>
          </cell>
          <cell r="B8" t="n">
            <v>20</v>
          </cell>
          <cell r="C8" t="str">
            <v xml:space="preserve">TRASTUZUMABE - 440 MG PO LIOF SOL INJ IV CT FA VD TRANS + DIL FA VD TRANS X 20 ML</v>
          </cell>
          <cell r="D8" t="str">
            <v>TRASTUZUMABE</v>
          </cell>
          <cell r="E8" t="str">
            <v xml:space="preserve">440 MG PO LIOF SOL INJ IV CT FA VD TRANS + DIL FA VD TRANS X 20 ML</v>
          </cell>
          <cell r="F8" t="str">
            <v>-</v>
          </cell>
          <cell r="G8" t="n">
            <v>440</v>
          </cell>
          <cell r="H8" t="str">
            <v>MG</v>
          </cell>
          <cell r="I8" t="str">
            <v>SIM</v>
          </cell>
          <cell r="J8" t="n">
            <v>17.277394982899999</v>
          </cell>
        </row>
        <row r="9">
          <cell r="A9" t="n">
            <v>96546115</v>
          </cell>
          <cell r="B9" t="n">
            <v>20</v>
          </cell>
          <cell r="C9" t="str">
            <v xml:space="preserve">OXALIPLATINA - 100MG PÓ LIOF SOL INJ IV CT FA VD TRANS X 50ML</v>
          </cell>
          <cell r="D9" t="str">
            <v>OXALIPLATINA</v>
          </cell>
          <cell r="E9" t="str">
            <v xml:space="preserve">100MG PÓ LIOF SOL INJ IV CT FA VD TRANS X 50ML</v>
          </cell>
          <cell r="F9" t="str">
            <v>-</v>
          </cell>
          <cell r="G9" t="n">
            <v>100</v>
          </cell>
          <cell r="H9" t="str">
            <v>MG</v>
          </cell>
          <cell r="I9" t="str">
            <v>SIM</v>
          </cell>
          <cell r="J9" t="n">
            <v>27.899617943599999</v>
          </cell>
        </row>
        <row r="10">
          <cell r="A10" t="n">
            <v>96545704</v>
          </cell>
          <cell r="B10" t="n">
            <v>20</v>
          </cell>
          <cell r="C10" t="str">
            <v xml:space="preserve">PACLITAXEL - 6 MG/ ML SOL INJ IV CT FA VD INC X 16,7 ML</v>
          </cell>
          <cell r="D10" t="str">
            <v>PACLITAXEL</v>
          </cell>
          <cell r="E10" t="str">
            <v xml:space="preserve">6 MG/ ML SOL INJ IV CT FA VD INC X 16,7 ML</v>
          </cell>
          <cell r="F10" t="str">
            <v>-</v>
          </cell>
          <cell r="G10" t="n">
            <v>100</v>
          </cell>
          <cell r="H10" t="str">
            <v>MG</v>
          </cell>
          <cell r="I10" t="str">
            <v>SIM</v>
          </cell>
          <cell r="J10" t="n">
            <v>20.0720935545</v>
          </cell>
        </row>
        <row r="11">
          <cell r="A11" t="n">
            <v>96546069</v>
          </cell>
          <cell r="B11" t="n">
            <v>20</v>
          </cell>
          <cell r="C11" t="str">
            <v xml:space="preserve">BEVACIZUMABE - 25 MG/ML SOL INJ P/ INF IV CT FA VD INC X 4 ML </v>
          </cell>
          <cell r="D11" t="str">
            <v>BEVACIZUMABE</v>
          </cell>
          <cell r="E11" t="str">
            <v xml:space="preserve">25 MG/ML SOL INJ P/ INF IV CT FA VD INC X 4 ML </v>
          </cell>
          <cell r="F11" t="str">
            <v>-</v>
          </cell>
          <cell r="G11" t="n">
            <v>100</v>
          </cell>
          <cell r="H11" t="str">
            <v>MG</v>
          </cell>
          <cell r="I11" t="str">
            <v>SIM</v>
          </cell>
          <cell r="J11" t="n">
            <v>20.581297107800001</v>
          </cell>
        </row>
        <row r="12">
          <cell r="A12" t="n">
            <v>96546093</v>
          </cell>
          <cell r="B12" t="n">
            <v>20</v>
          </cell>
          <cell r="C12" t="str">
            <v xml:space="preserve">FULVESTRANTO - 50 MG/ML SOL INJ IM CT SER PREENC VD TRANS X 5 ML + AGU</v>
          </cell>
          <cell r="D12" t="str">
            <v>FULVESTRANTO</v>
          </cell>
          <cell r="E12" t="str">
            <v xml:space="preserve">50 MG/ML SOL INJ IM CT SER PREENC VD TRANS X 5 ML + AGU</v>
          </cell>
          <cell r="F12" t="str">
            <v>-</v>
          </cell>
          <cell r="G12" t="n">
            <v>1</v>
          </cell>
          <cell r="H12" t="str">
            <v>SER</v>
          </cell>
          <cell r="I12" t="str">
            <v>NÃO</v>
          </cell>
          <cell r="J12" t="n">
            <v>2332.3417452035997</v>
          </cell>
        </row>
        <row r="13">
          <cell r="A13" t="n">
            <v>96546212</v>
          </cell>
          <cell r="B13" t="n">
            <v>20</v>
          </cell>
          <cell r="C13" t="str">
            <v xml:space="preserve">PEMETREXEDE DISSÓDICO - 500 MG PO LIOF INJ CT FA VD INC X 50 ML</v>
          </cell>
          <cell r="D13" t="str">
            <v xml:space="preserve">PEMETREXEDE DISSÓDICO</v>
          </cell>
          <cell r="E13" t="str">
            <v xml:space="preserve">500 MG PO LIOF INJ CT FA VD INC X 50 ML</v>
          </cell>
          <cell r="F13" t="str">
            <v>-</v>
          </cell>
          <cell r="G13" t="n">
            <v>500</v>
          </cell>
          <cell r="H13" t="str">
            <v>MG</v>
          </cell>
          <cell r="I13" t="str">
            <v>SIM</v>
          </cell>
          <cell r="J13" t="n">
            <v>9.935390260900002</v>
          </cell>
        </row>
        <row r="14">
          <cell r="A14" t="n">
            <v>96545623</v>
          </cell>
          <cell r="B14" t="n">
            <v>20</v>
          </cell>
          <cell r="C14" t="str">
            <v xml:space="preserve">ÁCIDO ZOLEDRÔNICO - 4 MG SOL INJ CT FA PLAS TRANS X 100 ML </v>
          </cell>
          <cell r="D14" t="str">
            <v xml:space="preserve">ÁCIDO ZOLEDRÔNICO</v>
          </cell>
          <cell r="E14" t="str">
            <v xml:space="preserve">4 MG SOL INJ CT FA PLAS TRANS X 100 ML </v>
          </cell>
          <cell r="F14" t="str">
            <v>-</v>
          </cell>
          <cell r="G14" t="n">
            <v>1</v>
          </cell>
          <cell r="H14" t="str">
            <v>FA</v>
          </cell>
          <cell r="I14" t="str">
            <v>NÃO</v>
          </cell>
          <cell r="J14" t="n">
            <v>951.31065699540011</v>
          </cell>
        </row>
        <row r="15">
          <cell r="A15" t="n">
            <v>96546077</v>
          </cell>
          <cell r="B15" t="n">
            <v>20</v>
          </cell>
          <cell r="C15" t="str">
            <v xml:space="preserve">CLORIDRATO DE IRINOTECANO - 20 MG/ML SOL INJ CT FA PLAS AMB X 5 ML</v>
          </cell>
          <cell r="D15" t="str">
            <v xml:space="preserve">CLORIDRATO DE IRINOTECANO</v>
          </cell>
          <cell r="E15" t="str">
            <v xml:space="preserve">20 MG/ML SOL INJ CT FA PLAS AMB X 5 ML</v>
          </cell>
          <cell r="F15" t="str">
            <v>-</v>
          </cell>
          <cell r="G15" t="n">
            <v>100</v>
          </cell>
          <cell r="H15" t="str">
            <v>MG</v>
          </cell>
          <cell r="I15" t="str">
            <v>SIM</v>
          </cell>
          <cell r="J15" t="n">
            <v>13.238673619600002</v>
          </cell>
        </row>
        <row r="16">
          <cell r="A16" t="n">
            <v>96546247</v>
          </cell>
          <cell r="B16" t="n">
            <v>20</v>
          </cell>
          <cell r="C16" t="str">
            <v xml:space="preserve">DOCETAXEL - 20 MG/ML SOL INJ CX FA VD TRANS X 6 ML</v>
          </cell>
          <cell r="D16" t="str">
            <v>DOCETAXEL</v>
          </cell>
          <cell r="E16" t="str">
            <v xml:space="preserve">20 MG/ML SOL INJ CX FA VD TRANS X 6 ML</v>
          </cell>
          <cell r="F16" t="str">
            <v>-</v>
          </cell>
          <cell r="G16" t="n">
            <v>120</v>
          </cell>
          <cell r="H16" t="str">
            <v>MG</v>
          </cell>
          <cell r="I16" t="str">
            <v>SIM</v>
          </cell>
          <cell r="J16" t="n">
            <v>59.422870475800003</v>
          </cell>
        </row>
        <row r="17">
          <cell r="A17" t="n">
            <v>96545720</v>
          </cell>
          <cell r="B17" t="n">
            <v>20</v>
          </cell>
          <cell r="C17" t="str">
            <v xml:space="preserve">FILGRASTIM - 600 MCG/ML SOL INJ SER PREENCHIDA</v>
          </cell>
          <cell r="D17" t="str">
            <v>FILGRASTIM</v>
          </cell>
          <cell r="E17" t="str">
            <v xml:space="preserve">600 MCG/ML SOL INJ SER PREENCHIDA</v>
          </cell>
          <cell r="F17" t="str">
            <v>-</v>
          </cell>
          <cell r="G17" t="n">
            <v>1</v>
          </cell>
          <cell r="H17" t="str">
            <v>SER</v>
          </cell>
          <cell r="I17" t="str">
            <v>NÃO</v>
          </cell>
          <cell r="J17" t="n">
            <v>579.21312090720005</v>
          </cell>
        </row>
        <row r="18">
          <cell r="A18" t="n">
            <v>96545925</v>
          </cell>
          <cell r="B18" t="n">
            <v>20</v>
          </cell>
          <cell r="C18" t="str">
            <v xml:space="preserve">AZACITIDINA - 100MG/200MG PO LIOF SUS INJ SC FA VD INC X 200MG</v>
          </cell>
          <cell r="D18" t="str">
            <v>AZACITIDINA</v>
          </cell>
          <cell r="E18" t="str">
            <v xml:space="preserve">100MG/200MG PO LIOF SUS INJ SC FA VD INC X 200MG</v>
          </cell>
          <cell r="F18" t="str">
            <v>-</v>
          </cell>
          <cell r="G18" t="n">
            <v>100</v>
          </cell>
          <cell r="H18" t="str">
            <v>MG</v>
          </cell>
          <cell r="I18" t="str">
            <v>SIM</v>
          </cell>
          <cell r="J18" t="n">
            <v>14.574884812800001</v>
          </cell>
        </row>
        <row r="19">
          <cell r="A19" t="n">
            <v>96546123</v>
          </cell>
          <cell r="B19" t="n">
            <v>20</v>
          </cell>
          <cell r="C19" t="str">
            <v xml:space="preserve">BORTEZOMIBE - 3,5 MG PO LIOF SOL INJ CT FA VD TRANS</v>
          </cell>
          <cell r="D19" t="str">
            <v>BORTEZOMIBE</v>
          </cell>
          <cell r="E19" t="str">
            <v xml:space="preserve">3,5 MG PO LIOF SOL INJ CT FA VD TRANS</v>
          </cell>
          <cell r="F19" t="str">
            <v>-</v>
          </cell>
          <cell r="G19" t="n">
            <v>3.5</v>
          </cell>
          <cell r="H19" t="str">
            <v>MG</v>
          </cell>
          <cell r="I19" t="str">
            <v>SIM</v>
          </cell>
          <cell r="J19" t="n">
            <v>823.28557269399994</v>
          </cell>
        </row>
        <row r="20">
          <cell r="A20" t="n">
            <v>96545968</v>
          </cell>
          <cell r="B20" t="n">
            <v>20</v>
          </cell>
          <cell r="C20" t="str">
            <v xml:space="preserve">OXALIPLATINA - 50MG PÓ LIOF SOL INJ IV CT FA VD TRANS X 50ML</v>
          </cell>
          <cell r="D20" t="str">
            <v>OXALIPLATINA</v>
          </cell>
          <cell r="E20" t="str">
            <v xml:space="preserve">50MG PÓ LIOF SOL INJ IV CT FA VD TRANS X 50ML</v>
          </cell>
          <cell r="F20" t="str">
            <v>-</v>
          </cell>
          <cell r="G20" t="n">
            <v>50</v>
          </cell>
          <cell r="H20" t="str">
            <v>MG</v>
          </cell>
          <cell r="I20" t="str">
            <v>SIM</v>
          </cell>
          <cell r="J20" t="n">
            <v>27.899617943599999</v>
          </cell>
        </row>
        <row r="21">
          <cell r="A21" t="n">
            <v>96546280</v>
          </cell>
          <cell r="B21" t="str">
            <v>00</v>
          </cell>
          <cell r="C21" t="str">
            <v xml:space="preserve">OCTREOTIDA - 30 MG PO P/ SUS INJ CT FA VD INC + 1 SER DIL X 2,0 ML + SIST APLIC</v>
          </cell>
          <cell r="D21" t="str">
            <v>OCTREOTIDA</v>
          </cell>
          <cell r="E21" t="str">
            <v xml:space="preserve">30 MG PO P/ SUS INJ CT FA VD INC + 1 SER DIL X 2,0 ML + SIST APLIC</v>
          </cell>
          <cell r="F21" t="str">
            <v>-</v>
          </cell>
          <cell r="G21" t="n">
            <v>1</v>
          </cell>
          <cell r="H21" t="str">
            <v>FA</v>
          </cell>
          <cell r="I21" t="str">
            <v>NÃO</v>
          </cell>
          <cell r="J21" t="n">
            <v>8220.6413741906999</v>
          </cell>
        </row>
        <row r="22">
          <cell r="A22" t="n">
            <v>96546301</v>
          </cell>
          <cell r="B22" t="n">
            <v>20</v>
          </cell>
          <cell r="C22" t="str">
            <v xml:space="preserve">TRASTUZUMABE ENTANSINA - 100 MG PO LIOF SOL INJ IV CT FA VD TRANS </v>
          </cell>
          <cell r="D22" t="str">
            <v xml:space="preserve">TRASTUZUMABE ENTANSINA</v>
          </cell>
          <cell r="E22" t="str">
            <v xml:space="preserve">100 MG PO LIOF SOL INJ IV CT FA VD TRANS </v>
          </cell>
          <cell r="F22" t="str">
            <v>-</v>
          </cell>
          <cell r="G22" t="n">
            <v>100</v>
          </cell>
          <cell r="H22" t="str">
            <v>MG</v>
          </cell>
          <cell r="I22" t="str">
            <v>SIM</v>
          </cell>
          <cell r="J22" t="n">
            <v>83.90016686349999</v>
          </cell>
        </row>
        <row r="23">
          <cell r="A23" t="n">
            <v>96546298</v>
          </cell>
          <cell r="B23" t="n">
            <v>20</v>
          </cell>
          <cell r="C23" t="str">
            <v xml:space="preserve">RITUXIMABE - 10 MG/ML SOL DIL INFUS IV CT 1 FR VD TRANS X 50 ML</v>
          </cell>
          <cell r="D23" t="str">
            <v>RITUXIMABE</v>
          </cell>
          <cell r="E23" t="str">
            <v xml:space="preserve">10 MG/ML SOL DIL INFUS IV CT 1 FR VD TRANS X 50 ML</v>
          </cell>
          <cell r="F23" t="str">
            <v>-</v>
          </cell>
          <cell r="G23" t="n">
            <v>500</v>
          </cell>
          <cell r="H23" t="str">
            <v>MG</v>
          </cell>
          <cell r="I23" t="str">
            <v>SIM</v>
          </cell>
          <cell r="J23" t="n">
            <v>10.041967748800003</v>
          </cell>
        </row>
        <row r="24">
          <cell r="A24" t="n">
            <v>96546352</v>
          </cell>
          <cell r="B24" t="n">
            <v>20</v>
          </cell>
          <cell r="C24" t="str">
            <v xml:space="preserve">TRASTUZUMABE ENTANSINA - 160 MG PO LIOF SOL INJ IV CT FA VD TRANS</v>
          </cell>
          <cell r="D24" t="str">
            <v xml:space="preserve">TRASTUZUMABE ENTANSINA</v>
          </cell>
          <cell r="E24" t="str">
            <v xml:space="preserve">160 MG PO LIOF SOL INJ IV CT FA VD TRANS</v>
          </cell>
          <cell r="F24" t="str">
            <v>-</v>
          </cell>
          <cell r="G24" t="n">
            <v>160</v>
          </cell>
          <cell r="H24" t="str">
            <v>MG</v>
          </cell>
          <cell r="I24" t="str">
            <v>SIM</v>
          </cell>
          <cell r="J24" t="n">
            <v>83.90016686349999</v>
          </cell>
        </row>
        <row r="25">
          <cell r="A25" t="n">
            <v>96546107</v>
          </cell>
          <cell r="B25" t="n">
            <v>20</v>
          </cell>
          <cell r="C25" t="str">
            <v xml:space="preserve">DOCETAXEL - 80 MG SOL INJ CT FA VD INC X 2,0 ML + AMP DIL VD INC X 6,0 ML</v>
          </cell>
          <cell r="D25" t="str">
            <v>DOCETAXEL</v>
          </cell>
          <cell r="E25" t="str">
            <v xml:space="preserve">80 MG SOL INJ CT FA VD INC X 2,0 ML + AMP DIL VD INC X 6,0 ML</v>
          </cell>
          <cell r="F25" t="str">
            <v>-</v>
          </cell>
          <cell r="G25" t="n">
            <v>80</v>
          </cell>
          <cell r="H25" t="str">
            <v>MG</v>
          </cell>
          <cell r="I25" t="str">
            <v>SIM</v>
          </cell>
          <cell r="J25" t="n">
            <v>38.98367668520001</v>
          </cell>
        </row>
        <row r="26">
          <cell r="A26" t="n">
            <v>96545461</v>
          </cell>
          <cell r="B26" t="n">
            <v>20</v>
          </cell>
          <cell r="C26" t="str">
            <v xml:space="preserve">PEGFILGRASTIM - 10 MG/ML SOL INJ CT SER PREENCH VD TRANS X 0,6 ML + DISPOSITIVO DE SEGURANÇA</v>
          </cell>
          <cell r="D26" t="str">
            <v>PEGFILGRASTIM</v>
          </cell>
          <cell r="E26" t="str">
            <v xml:space="preserve">10 MG/ML SOL INJ CT SER PREENCH VD TRANS X 0,6 ML + DISPOSITIVO DE SEGURANÇA</v>
          </cell>
          <cell r="F26" t="str">
            <v>-</v>
          </cell>
          <cell r="G26" t="n">
            <v>1</v>
          </cell>
          <cell r="H26" t="str">
            <v>SER</v>
          </cell>
          <cell r="I26" t="str">
            <v>NÃO</v>
          </cell>
          <cell r="J26" t="n">
            <v>5304.5510438725996</v>
          </cell>
        </row>
        <row r="27">
          <cell r="A27" t="n">
            <v>96545739</v>
          </cell>
          <cell r="B27" t="n">
            <v>20</v>
          </cell>
          <cell r="C27" t="str">
            <v xml:space="preserve">FOLINATO DE CÁLCIO - 10 MG/ML SOL INJ CT FA VD AMB X 30 ML</v>
          </cell>
          <cell r="D27" t="str">
            <v xml:space="preserve">FOLINATO DE CÁLCIO</v>
          </cell>
          <cell r="E27" t="str">
            <v xml:space="preserve">10 MG/ML SOL INJ CT FA VD AMB X 30 ML</v>
          </cell>
          <cell r="F27" t="str">
            <v>-</v>
          </cell>
          <cell r="G27" t="n">
            <v>300</v>
          </cell>
          <cell r="H27" t="str">
            <v>MG</v>
          </cell>
          <cell r="I27" t="str">
            <v>SIM</v>
          </cell>
          <cell r="J27" t="n">
            <v>1.0894587652000001</v>
          </cell>
        </row>
        <row r="28">
          <cell r="A28" t="n">
            <v>96545712</v>
          </cell>
          <cell r="B28" t="n">
            <v>20</v>
          </cell>
          <cell r="C28" t="str">
            <v xml:space="preserve">LIPEGFILGRASTIM - 10 MG/ML SOL INJ SC CT SER PREENC VD INC X 0,6 ML + DISPOSITIVO DE SEGURANÇA</v>
          </cell>
          <cell r="D28" t="str">
            <v>LIPEGFILGRASTIM</v>
          </cell>
          <cell r="E28" t="str">
            <v xml:space="preserve">10 MG/ML SOL INJ SC CT SER PREENC VD INC X 0,6 ML + DISPOSITIVO DE SEGURANÇA</v>
          </cell>
          <cell r="F28" t="str">
            <v>-</v>
          </cell>
          <cell r="G28" t="n">
            <v>1</v>
          </cell>
          <cell r="H28" t="str">
            <v>SER</v>
          </cell>
          <cell r="I28" t="str">
            <v>NÃO</v>
          </cell>
          <cell r="J28" t="n">
            <v>5304.5510438725996</v>
          </cell>
        </row>
        <row r="29">
          <cell r="A29" t="n">
            <v>96545291</v>
          </cell>
          <cell r="B29" t="n">
            <v>20</v>
          </cell>
          <cell r="C29" t="str">
            <v xml:space="preserve">CLORIDRATO DE DOXORRUBICINA LIPOSSOMAL- 2 MG/ML SUS INJ CT FA INC X 10 ML</v>
          </cell>
          <cell r="D29" t="str">
            <v xml:space="preserve">CLORIDRATO DE DOXORRUBICINA LIPOSSOMAL</v>
          </cell>
          <cell r="E29" t="str">
            <v xml:space="preserve">2 MG/ML SUS INJ CT FA INC X 10 ML</v>
          </cell>
          <cell r="F29" t="str">
            <v>-</v>
          </cell>
          <cell r="G29" t="n">
            <v>20</v>
          </cell>
          <cell r="H29" t="str">
            <v>MG</v>
          </cell>
          <cell r="I29" t="str">
            <v>SIM</v>
          </cell>
          <cell r="J29" t="n">
            <v>136.28892313790001</v>
          </cell>
        </row>
        <row r="30">
          <cell r="A30" t="n">
            <v>96545674</v>
          </cell>
          <cell r="B30" t="n">
            <v>20</v>
          </cell>
          <cell r="C30" t="str">
            <v xml:space="preserve">PACLITAXEL - 6MG/ML SOL INJ CT FA VD INC X 5 ML</v>
          </cell>
          <cell r="D30" t="str">
            <v>PACLITAXEL</v>
          </cell>
          <cell r="E30" t="str">
            <v xml:space="preserve">6MG/ML SOL INJ CT FA VD INC X 5 ML</v>
          </cell>
          <cell r="F30" t="str">
            <v>-</v>
          </cell>
          <cell r="G30" t="n">
            <v>30</v>
          </cell>
          <cell r="H30" t="str">
            <v>MG</v>
          </cell>
          <cell r="I30" t="str">
            <v>SIM</v>
          </cell>
          <cell r="J30" t="n">
            <v>20.0720935545</v>
          </cell>
        </row>
        <row r="31">
          <cell r="A31" t="n">
            <v>96546131</v>
          </cell>
          <cell r="B31" t="n">
            <v>20</v>
          </cell>
          <cell r="C31" t="str">
            <v xml:space="preserve">RITUXIMABE - 10 MG/ML SOL DIL INFUS IV CT 2 FR VD TRANS X 10 ML</v>
          </cell>
          <cell r="D31" t="str">
            <v>RITUXIMABE</v>
          </cell>
          <cell r="E31" t="str">
            <v xml:space="preserve">10 MG/ML SOL DIL INFUS IV CT 2 FR VD TRANS X 10 ML</v>
          </cell>
          <cell r="F31" t="str">
            <v>-</v>
          </cell>
          <cell r="G31" t="n">
            <v>100</v>
          </cell>
          <cell r="H31" t="str">
            <v>MG</v>
          </cell>
          <cell r="I31" t="str">
            <v>SIM</v>
          </cell>
          <cell r="J31" t="n">
            <v>10.041967748800003</v>
          </cell>
        </row>
        <row r="32">
          <cell r="A32" t="n">
            <v>96545950</v>
          </cell>
          <cell r="B32" t="n">
            <v>20</v>
          </cell>
          <cell r="C32" t="str">
            <v xml:space="preserve">PEMETREXEDE DISSÓDICO - 100 MG PO LIOF SOL INJ CT 1 FA VD TRANS</v>
          </cell>
          <cell r="D32" t="str">
            <v xml:space="preserve">PEMETREXEDE DISSÓDICO</v>
          </cell>
          <cell r="E32" t="str">
            <v xml:space="preserve">100 MG PO LIOF SOL INJ CT 1 FA VD TRANS</v>
          </cell>
          <cell r="F32" t="str">
            <v>-</v>
          </cell>
          <cell r="G32" t="n">
            <v>100</v>
          </cell>
          <cell r="H32" t="str">
            <v>MG</v>
          </cell>
          <cell r="I32" t="str">
            <v>SIM</v>
          </cell>
          <cell r="J32" t="n">
            <v>9.9235483178000017</v>
          </cell>
        </row>
        <row r="33">
          <cell r="A33" t="n">
            <v>96546085</v>
          </cell>
          <cell r="B33" t="n">
            <v>20</v>
          </cell>
          <cell r="C33" t="str">
            <v xml:space="preserve">PACLITAXEL - 150 MG (6 MGML) SOL. INJ. FA VD X 25 ML</v>
          </cell>
          <cell r="D33" t="str">
            <v>PACLITAXEL</v>
          </cell>
          <cell r="E33" t="str">
            <v xml:space="preserve">150 MG (6 MGML) SOL. INJ. FA VD X 25 ML</v>
          </cell>
          <cell r="F33" t="str">
            <v>-</v>
          </cell>
          <cell r="G33" t="n">
            <v>150</v>
          </cell>
          <cell r="H33" t="str">
            <v>MG</v>
          </cell>
          <cell r="I33" t="str">
            <v>SIM</v>
          </cell>
          <cell r="J33" t="n">
            <v>20.0720935545</v>
          </cell>
        </row>
        <row r="34">
          <cell r="A34" t="n">
            <v>96545747</v>
          </cell>
          <cell r="B34" t="n">
            <v>20</v>
          </cell>
          <cell r="C34" t="str">
            <v xml:space="preserve">CLORIDRATO DE GENCITABINA - 1000 MG PO LIOF INJ CT FA VD INC X 50 ML</v>
          </cell>
          <cell r="D34" t="str">
            <v xml:space="preserve">CLORIDRATO DE GENCITABINA</v>
          </cell>
          <cell r="E34" t="str">
            <v xml:space="preserve">1000 MG PO LIOF INJ CT FA VD INC X 50 ML</v>
          </cell>
          <cell r="F34" t="str">
            <v>-</v>
          </cell>
          <cell r="G34" t="n">
            <v>1000</v>
          </cell>
          <cell r="H34" t="str">
            <v>MG</v>
          </cell>
          <cell r="I34" t="str">
            <v>SIM</v>
          </cell>
          <cell r="J34" t="n">
            <v>0.65916564480000006</v>
          </cell>
        </row>
        <row r="35">
          <cell r="A35" t="n">
            <v>96546328</v>
          </cell>
          <cell r="B35" t="n">
            <v>20</v>
          </cell>
          <cell r="C35" t="str">
            <v xml:space="preserve">RITUXIMABE SC - 1400 MG SOL INJ SC CT 1 FA VD TRANS X 11,7 ML (REST HOSP)</v>
          </cell>
          <cell r="D35" t="str">
            <v xml:space="preserve">RITUXIMABE SC</v>
          </cell>
          <cell r="E35" t="str">
            <v xml:space="preserve">1400 MG SOL INJ SC CT 1 FA VD TRANS X 11,7 ML (REST HOSP)</v>
          </cell>
          <cell r="F35" t="str">
            <v>-</v>
          </cell>
          <cell r="G35" t="n">
            <v>1</v>
          </cell>
          <cell r="H35" t="str">
            <v>FA</v>
          </cell>
          <cell r="I35" t="str">
            <v>NÃO</v>
          </cell>
          <cell r="J35" t="n">
            <v>10908.347989882201</v>
          </cell>
        </row>
        <row r="36">
          <cell r="A36" t="n">
            <v>96546042</v>
          </cell>
          <cell r="B36" t="n">
            <v>20</v>
          </cell>
          <cell r="C36" t="str">
            <v xml:space="preserve">PANITUMUMABE - 20 MG/ML SOL DIL INFUS CT FA VD TRANS X 5 ML</v>
          </cell>
          <cell r="D36" t="str">
            <v>PANITUMUMABE</v>
          </cell>
          <cell r="E36" t="str">
            <v xml:space="preserve">20 MG/ML SOL DIL INFUS CT FA VD TRANS X 5 ML</v>
          </cell>
          <cell r="F36" t="str">
            <v>-</v>
          </cell>
          <cell r="G36" t="n">
            <v>100</v>
          </cell>
          <cell r="H36" t="str">
            <v>MG</v>
          </cell>
          <cell r="I36" t="str">
            <v>SIM</v>
          </cell>
          <cell r="J36" t="n">
            <v>18.8168475859</v>
          </cell>
        </row>
        <row r="37">
          <cell r="A37" t="n">
            <v>96545933</v>
          </cell>
          <cell r="B37" t="n">
            <v>20</v>
          </cell>
          <cell r="C37" t="str">
            <v xml:space="preserve">ACETATO DE LEUPRORRELINA - 7,5 MG PO LIOF INJ CX FA VD INC + DIL + SER + 2 AGU</v>
          </cell>
          <cell r="D37" t="str">
            <v xml:space="preserve">ACETATO DE LEUPRORRELINA</v>
          </cell>
          <cell r="E37" t="str">
            <v xml:space="preserve">7,5 MG PO LIOF INJ CX FA VD INC + DIL + SER + 2 AGU</v>
          </cell>
          <cell r="F37" t="str">
            <v>-</v>
          </cell>
          <cell r="G37" t="n">
            <v>1</v>
          </cell>
          <cell r="H37" t="str">
            <v>SER</v>
          </cell>
          <cell r="I37" t="str">
            <v>NÃO</v>
          </cell>
          <cell r="J37" t="n">
            <v>1117.7017994934999</v>
          </cell>
        </row>
        <row r="38">
          <cell r="A38" t="n">
            <v>96545640</v>
          </cell>
          <cell r="B38" t="n">
            <v>20</v>
          </cell>
          <cell r="C38" t="str">
            <v xml:space="preserve">TEMOZOLOMIDA - 100 MG PO LIOF P/ SOL INJ CT 1 FA VD INC X 42 ML</v>
          </cell>
          <cell r="D38" t="str">
            <v>TEMOZOLOMIDA</v>
          </cell>
          <cell r="E38" t="str">
            <v xml:space="preserve">100 MG PO LIOF P/ SOL INJ CT 1 FA VD INC X 42 ML</v>
          </cell>
          <cell r="F38" t="str">
            <v>-</v>
          </cell>
          <cell r="G38" t="n">
            <v>100</v>
          </cell>
          <cell r="H38" t="str">
            <v>MG</v>
          </cell>
          <cell r="I38" t="str">
            <v>SIM</v>
          </cell>
          <cell r="J38" t="n">
            <v>7.7801566167000002</v>
          </cell>
        </row>
        <row r="39">
          <cell r="A39" t="n">
            <v>96545828</v>
          </cell>
          <cell r="B39" t="n">
            <v>20</v>
          </cell>
          <cell r="C39" t="str">
            <v xml:space="preserve">DOCETAXEL - 20 MG SOL INJ CT FA VD INC X 0,5 ML + AMP DIL VD INC X 1,5 ML </v>
          </cell>
          <cell r="D39" t="str">
            <v>DOCETAXEL</v>
          </cell>
          <cell r="E39" t="str">
            <v xml:space="preserve">20 MG SOL INJ CT FA VD INC X 0,5 ML + AMP DIL VD INC X 1,5 ML </v>
          </cell>
          <cell r="F39" t="str">
            <v>-</v>
          </cell>
          <cell r="G39" t="n">
            <v>20</v>
          </cell>
          <cell r="H39" t="str">
            <v>MG</v>
          </cell>
          <cell r="I39" t="str">
            <v>SIM</v>
          </cell>
          <cell r="J39" t="n">
            <v>43.246776201200007</v>
          </cell>
        </row>
        <row r="40">
          <cell r="A40" t="n">
            <v>96545356</v>
          </cell>
          <cell r="B40" t="n">
            <v>20</v>
          </cell>
          <cell r="C40" t="str">
            <v xml:space="preserve">FOLINATO DE CÁLCIO - 10 MG/ML SOL INJ CT 1 FA VD INC X 5ML </v>
          </cell>
          <cell r="D40" t="str">
            <v xml:space="preserve">FOLINATO DE CÁLCIO</v>
          </cell>
          <cell r="E40" t="str">
            <v xml:space="preserve">10 MG/ML SOL INJ CT 1 FA VD INC X 5ML </v>
          </cell>
          <cell r="F40" t="str">
            <v>-</v>
          </cell>
          <cell r="G40" t="n">
            <v>50</v>
          </cell>
          <cell r="H40" t="str">
            <v>MG</v>
          </cell>
          <cell r="I40" t="str">
            <v>SIM</v>
          </cell>
          <cell r="J40" t="n">
            <v>1.4091912289000001</v>
          </cell>
        </row>
        <row r="41">
          <cell r="A41" t="n">
            <v>96546034</v>
          </cell>
          <cell r="B41" t="n">
            <v>20</v>
          </cell>
          <cell r="C41" t="str">
            <v xml:space="preserve">ACETATO DE GOSSERRELINA - 10,8 MG DEPOT + SER CT ENV AL POLIET X 1</v>
          </cell>
          <cell r="D41" t="str">
            <v xml:space="preserve">ACETATO DE GOSSERRELINA</v>
          </cell>
          <cell r="E41" t="str">
            <v xml:space="preserve">10,8 MG DEPOT + SER CT ENV AL POLIET X 1</v>
          </cell>
          <cell r="F41" t="str">
            <v>-</v>
          </cell>
          <cell r="G41" t="n">
            <v>1</v>
          </cell>
          <cell r="H41" t="str">
            <v>SER</v>
          </cell>
          <cell r="I41" t="str">
            <v>NÃO</v>
          </cell>
          <cell r="J41" t="n">
            <v>1875.5743159504002</v>
          </cell>
        </row>
        <row r="42">
          <cell r="A42" t="n">
            <v>96546158</v>
          </cell>
          <cell r="B42" t="n">
            <v>20</v>
          </cell>
          <cell r="C42" t="str">
            <v xml:space="preserve">DECITABINA - 50 MG PO LIOF INJ CT FA VD INC</v>
          </cell>
          <cell r="D42" t="str">
            <v>DECITABINA</v>
          </cell>
          <cell r="E42" t="str">
            <v xml:space="preserve">50 MG PO LIOF INJ CT FA VD INC</v>
          </cell>
          <cell r="F42" t="str">
            <v>-</v>
          </cell>
          <cell r="G42" t="n">
            <v>50</v>
          </cell>
          <cell r="H42" t="str">
            <v>MG</v>
          </cell>
          <cell r="I42" t="str">
            <v>SIM</v>
          </cell>
          <cell r="J42" t="n">
            <v>73.301627788999994</v>
          </cell>
        </row>
        <row r="43">
          <cell r="A43" t="n">
            <v>96546506</v>
          </cell>
          <cell r="B43" t="n">
            <v>20</v>
          </cell>
          <cell r="C43" t="str">
            <v xml:space="preserve">FILGRASTIM - 300 MCG/ML SOL INJ FA</v>
          </cell>
          <cell r="D43" t="str">
            <v>FILGRASTIM</v>
          </cell>
          <cell r="E43" t="str">
            <v xml:space="preserve">300 MCG/ML SOL INJ FA</v>
          </cell>
          <cell r="F43" t="str">
            <v>-</v>
          </cell>
          <cell r="G43" t="n">
            <v>1</v>
          </cell>
          <cell r="H43" t="str">
            <v>FA</v>
          </cell>
          <cell r="I43" t="str">
            <v>NÃO</v>
          </cell>
          <cell r="J43" t="n">
            <v>579.21312090720005</v>
          </cell>
        </row>
        <row r="44">
          <cell r="A44" t="n">
            <v>96545666</v>
          </cell>
          <cell r="B44" t="n">
            <v>20</v>
          </cell>
          <cell r="C44" t="str">
            <v xml:space="preserve">CLORIDRATO DE IRINOTECANO - 20 MG/ML SOL INJ CT FA VD AMB X 2 ML </v>
          </cell>
          <cell r="D44" t="str">
            <v xml:space="preserve">CLORIDRATO DE IRINOTECANO</v>
          </cell>
          <cell r="E44" t="str">
            <v xml:space="preserve">20 MG/ML SOL INJ CT FA VD AMB X 2 ML </v>
          </cell>
          <cell r="F44" t="str">
            <v>-</v>
          </cell>
          <cell r="G44" t="n">
            <v>40</v>
          </cell>
          <cell r="H44" t="str">
            <v>MG</v>
          </cell>
          <cell r="I44" t="str">
            <v>SIM</v>
          </cell>
          <cell r="J44" t="n">
            <v>13.047029085999998</v>
          </cell>
        </row>
        <row r="45">
          <cell r="A45" t="n">
            <v>96546190</v>
          </cell>
          <cell r="B45" t="n">
            <v>20</v>
          </cell>
          <cell r="C45" t="str">
            <v xml:space="preserve">CETUXIMABE - 5 MG/ML SOL INJ CT FA VD INC X 100 ML  </v>
          </cell>
          <cell r="D45" t="str">
            <v>CETUXIMABE</v>
          </cell>
          <cell r="E45" t="str">
            <v xml:space="preserve">5 MG/ML SOL INJ CT FA VD INC X 100 ML  </v>
          </cell>
          <cell r="F45" t="str">
            <v>-</v>
          </cell>
          <cell r="G45" t="n">
            <v>500</v>
          </cell>
          <cell r="H45" t="str">
            <v>MG</v>
          </cell>
          <cell r="I45" t="str">
            <v>SIM</v>
          </cell>
          <cell r="J45" t="n">
            <v>9.3788189352000018</v>
          </cell>
        </row>
        <row r="46">
          <cell r="A46" t="n">
            <v>96545445</v>
          </cell>
          <cell r="B46" t="n">
            <v>20</v>
          </cell>
          <cell r="C46" t="str">
            <v xml:space="preserve">CARBOPLATINA - 10 MG/ML SOL INJ CT FA VD AMB X 45 ML</v>
          </cell>
          <cell r="D46" t="str">
            <v>CARBOPLATINA</v>
          </cell>
          <cell r="E46" t="str">
            <v xml:space="preserve">10 MG/ML SOL INJ CT FA VD AMB X 45 ML</v>
          </cell>
          <cell r="F46" t="str">
            <v>-</v>
          </cell>
          <cell r="G46" t="n">
            <v>450</v>
          </cell>
          <cell r="H46" t="str">
            <v>MG</v>
          </cell>
          <cell r="I46" t="str">
            <v>SIM</v>
          </cell>
          <cell r="J46" t="n">
            <v>2.6695303751999999</v>
          </cell>
        </row>
        <row r="47">
          <cell r="A47" t="n">
            <v>96546166</v>
          </cell>
          <cell r="B47" t="n">
            <v>20</v>
          </cell>
          <cell r="C47" t="str">
            <v xml:space="preserve">ACETATO DE LEUPRORRELINA - 22,5 MG PO LIOF SUS INJ SC LIB PROL CT BL AL PLAS TRANS SER B + AGU DISP SEGUR + DESSEC + BL AL PLAS TRANS DIL SER A + EMB + DESSEC </v>
          </cell>
          <cell r="D47" t="str">
            <v xml:space="preserve">ACETATO DE LEUPRORRELINA</v>
          </cell>
          <cell r="E47" t="str">
            <v xml:space="preserve">22,5 MG PO LIOF SUS INJ SC LIB PROL CT BL AL PLAS TRANS SER B + AGU DISP SEGUR + DESSEC + BL AL PLAS TRANS DIL SER A + EMB + DESSEC </v>
          </cell>
          <cell r="F47" t="str">
            <v>-</v>
          </cell>
          <cell r="G47" t="n">
            <v>1</v>
          </cell>
          <cell r="H47" t="str">
            <v>SER</v>
          </cell>
          <cell r="I47" t="str">
            <v>NÃO</v>
          </cell>
          <cell r="J47" t="n">
            <v>2063.1388527113004</v>
          </cell>
        </row>
        <row r="48">
          <cell r="A48" t="n">
            <v>96545682</v>
          </cell>
          <cell r="B48" t="n">
            <v>20</v>
          </cell>
          <cell r="C48" t="str">
            <v xml:space="preserve">PACLITAXEL - 6 MG/ ML SOL INJ IV CT FA VD INC X 50 ML</v>
          </cell>
          <cell r="D48" t="str">
            <v>PACLITAXEL</v>
          </cell>
          <cell r="E48" t="str">
            <v xml:space="preserve">6 MG/ ML SOL INJ IV CT FA VD INC X 50 ML</v>
          </cell>
          <cell r="F48" t="str">
            <v>-</v>
          </cell>
          <cell r="G48" t="n">
            <v>300</v>
          </cell>
          <cell r="H48" t="str">
            <v>MG</v>
          </cell>
          <cell r="I48" t="str">
            <v>SIM</v>
          </cell>
          <cell r="J48" t="n">
            <v>20.0720935545</v>
          </cell>
        </row>
        <row r="49">
          <cell r="A49" t="n">
            <v>96545798</v>
          </cell>
          <cell r="B49" t="n">
            <v>20</v>
          </cell>
          <cell r="C49" t="str">
            <v xml:space="preserve">ACETATO DE GOSSERRELINA - 3,6 MG DEPOT + SER CT ENV AL POLIET X 1</v>
          </cell>
          <cell r="D49" t="str">
            <v xml:space="preserve">ACETATO DE GOSSERRELINA</v>
          </cell>
          <cell r="E49" t="str">
            <v xml:space="preserve">3,6 MG DEPOT + SER CT ENV AL POLIET X 1</v>
          </cell>
          <cell r="F49" t="str">
            <v>-</v>
          </cell>
          <cell r="G49" t="n">
            <v>1</v>
          </cell>
          <cell r="H49" t="str">
            <v>SER</v>
          </cell>
          <cell r="I49" t="str">
            <v>NÃO</v>
          </cell>
          <cell r="J49" t="n">
            <v>732.53075822290009</v>
          </cell>
        </row>
        <row r="50">
          <cell r="A50" t="n">
            <v>96545224</v>
          </cell>
          <cell r="B50" t="n">
            <v>20</v>
          </cell>
          <cell r="C50" t="str">
            <v xml:space="preserve">FLUORURACILA - 2,5 G (50 MGML) SOL. INJ. FA X 50 ML</v>
          </cell>
          <cell r="D50" t="str">
            <v>FLUORURACILA</v>
          </cell>
          <cell r="E50" t="str">
            <v xml:space="preserve">2,5 G (50 MGML) SOL. INJ. FA X 50 ML</v>
          </cell>
          <cell r="F50" t="str">
            <v>-</v>
          </cell>
          <cell r="G50" t="n">
            <v>2500</v>
          </cell>
          <cell r="H50" t="str">
            <v>MG</v>
          </cell>
          <cell r="I50" t="str">
            <v>SIM</v>
          </cell>
          <cell r="J50" t="n">
            <v>0.047367772400000008</v>
          </cell>
        </row>
        <row r="51">
          <cell r="A51" t="n">
            <v>96545470</v>
          </cell>
          <cell r="B51" t="n">
            <v>20</v>
          </cell>
          <cell r="C51" t="str">
            <v xml:space="preserve">CLORIDRATO DE GENCITABINA - 200 MG PO LIOF INJ CT FA VD INC X 10 ML</v>
          </cell>
          <cell r="D51" t="str">
            <v xml:space="preserve">CLORIDRATO DE GENCITABINA</v>
          </cell>
          <cell r="E51" t="str">
            <v xml:space="preserve">200 MG PO LIOF INJ CT FA VD INC X 10 ML</v>
          </cell>
          <cell r="F51" t="str">
            <v>-</v>
          </cell>
          <cell r="G51" t="n">
            <v>200</v>
          </cell>
          <cell r="H51" t="str">
            <v>MG</v>
          </cell>
          <cell r="I51" t="str">
            <v>SIM</v>
          </cell>
          <cell r="J51" t="n">
            <v>0.65916564480000006</v>
          </cell>
        </row>
        <row r="52">
          <cell r="A52" t="n">
            <v>96545437</v>
          </cell>
          <cell r="B52" t="n">
            <v>20</v>
          </cell>
          <cell r="C52" t="str">
            <v xml:space="preserve">CARBOPLATINA - 10 MG/ML SOL INJ CT FA VD AMB X 15 ML</v>
          </cell>
          <cell r="D52" t="str">
            <v>CARBOPLATINA</v>
          </cell>
          <cell r="E52" t="str">
            <v xml:space="preserve">10 MG/ML SOL INJ CT FA VD AMB X 15 ML</v>
          </cell>
          <cell r="F52" t="str">
            <v>-</v>
          </cell>
          <cell r="G52" t="n">
            <v>150</v>
          </cell>
          <cell r="H52" t="str">
            <v>MG</v>
          </cell>
          <cell r="I52" t="str">
            <v>SIM</v>
          </cell>
          <cell r="J52" t="n">
            <v>3.0904022811999994</v>
          </cell>
        </row>
        <row r="53">
          <cell r="A53" t="n">
            <v>96546255</v>
          </cell>
          <cell r="B53" t="n">
            <v>20</v>
          </cell>
          <cell r="C53" t="str">
            <v xml:space="preserve">PANITUMUMABE - 20 MG/ML SOL DIL INFUS CT FA VD TRANS X 20 ML</v>
          </cell>
          <cell r="D53" t="str">
            <v>PANITUMUMABE</v>
          </cell>
          <cell r="E53" t="str">
            <v xml:space="preserve">20 MG/ML SOL DIL INFUS CT FA VD TRANS X 20 ML</v>
          </cell>
          <cell r="F53" t="str">
            <v>-</v>
          </cell>
          <cell r="G53" t="n">
            <v>400</v>
          </cell>
          <cell r="H53" t="str">
            <v>MG</v>
          </cell>
          <cell r="I53" t="str">
            <v>SIM</v>
          </cell>
          <cell r="J53" t="n">
            <v>18.8168475859</v>
          </cell>
        </row>
        <row r="54">
          <cell r="A54" t="n">
            <v>96546360</v>
          </cell>
          <cell r="B54" t="n">
            <v>20</v>
          </cell>
          <cell r="C54" t="str">
            <v xml:space="preserve">CABAZITAXEL - 60 MG SOL INJ CT BAND 5 FR AMP VD TRANS X1,5ML + DIL 5 FR AMP VD TRANS X 4,5 ML</v>
          </cell>
          <cell r="D54" t="str">
            <v>CABAZITAXEL</v>
          </cell>
          <cell r="E54" t="str">
            <v xml:space="preserve">60 MG SOL INJ CT BAND 5 FR AMP VD TRANS X1,5ML + DIL 5 FR AMP VD TRANS X 4,5 ML</v>
          </cell>
          <cell r="F54" t="str">
            <v>-</v>
          </cell>
          <cell r="G54" t="n">
            <v>300</v>
          </cell>
          <cell r="H54" t="str">
            <v>MG</v>
          </cell>
          <cell r="I54" t="str">
            <v>SIM</v>
          </cell>
          <cell r="J54" t="n">
            <v>246.66222563839997</v>
          </cell>
        </row>
        <row r="55">
          <cell r="A55" t="n">
            <v>96546239</v>
          </cell>
          <cell r="B55" t="str">
            <v>00</v>
          </cell>
          <cell r="C55" t="str">
            <v xml:space="preserve">OCTREOTIDA - 20 MG PO P/ SUS INJ CT FA VD INC + 1 SER DIL X 2,5 ML + SIST APLIC </v>
          </cell>
          <cell r="D55" t="str">
            <v>OCTREOTIDA</v>
          </cell>
          <cell r="E55" t="str">
            <v xml:space="preserve">20 MG PO P/ SUS INJ CT FA VD INC + 1 SER DIL X 2,5 ML + SIST APLIC </v>
          </cell>
          <cell r="F55" t="str">
            <v>-</v>
          </cell>
          <cell r="G55" t="n">
            <v>1</v>
          </cell>
          <cell r="H55" t="str">
            <v>FA</v>
          </cell>
          <cell r="I55" t="str">
            <v>NÃO</v>
          </cell>
          <cell r="J55" t="n">
            <v>6089.4113486544011</v>
          </cell>
        </row>
        <row r="56">
          <cell r="A56" t="n">
            <v>96545496</v>
          </cell>
          <cell r="B56" t="n">
            <v>20</v>
          </cell>
          <cell r="C56" t="str">
            <v xml:space="preserve">CLORIDRATO DE DOXORRUBICINA - 50 MG PÓ LIOF INJ CT 5 FA VD AMB</v>
          </cell>
          <cell r="D56" t="str">
            <v xml:space="preserve">CLORIDRATO DE DOXORRUBICINA</v>
          </cell>
          <cell r="E56" t="str">
            <v xml:space="preserve">50 MG PÓ LIOF INJ CT 5 FA VD AMB</v>
          </cell>
          <cell r="F56" t="str">
            <v>-</v>
          </cell>
          <cell r="G56" t="n">
            <v>50</v>
          </cell>
          <cell r="H56" t="str">
            <v>MG</v>
          </cell>
          <cell r="I56" t="str">
            <v>SIM</v>
          </cell>
          <cell r="J56" t="n">
            <v>2.8302244009000002</v>
          </cell>
        </row>
        <row r="57">
          <cell r="A57" t="n">
            <v>96546000</v>
          </cell>
          <cell r="B57" t="n">
            <v>20</v>
          </cell>
          <cell r="C57" t="str">
            <v xml:space="preserve">MESILATO DE ERIBULINA - 0,5 MG/ML SOL INJ CT FA VD INC X 2ML</v>
          </cell>
          <cell r="D57" t="str">
            <v xml:space="preserve">MESILATO DE ERIBULINA</v>
          </cell>
          <cell r="E57" t="str">
            <v xml:space="preserve">0,5 MG/ML SOL INJ CT FA VD INC X 2ML</v>
          </cell>
          <cell r="F57" t="str">
            <v>-</v>
          </cell>
          <cell r="H57" t="str">
            <v>FA</v>
          </cell>
          <cell r="I57" t="str">
            <v>NÃO</v>
          </cell>
          <cell r="J57" t="n">
            <v>1703.4753568781</v>
          </cell>
        </row>
        <row r="58">
          <cell r="A58" t="n">
            <v>96545615</v>
          </cell>
          <cell r="B58" t="str">
            <v>00</v>
          </cell>
          <cell r="C58" t="str">
            <v xml:space="preserve">OCTREOTIDA - 0,1 MG/ML SOL INJ CT AMP VD INC X 1 ML</v>
          </cell>
          <cell r="D58" t="str">
            <v>OCTREOTIDA</v>
          </cell>
          <cell r="E58" t="str">
            <v xml:space="preserve">0,1 MG/ML SOL INJ CT AMP VD INC X 1 ML</v>
          </cell>
          <cell r="F58" t="str">
            <v>-</v>
          </cell>
          <cell r="G58" t="n">
            <v>1</v>
          </cell>
          <cell r="H58" t="str">
            <v>FA</v>
          </cell>
          <cell r="I58" t="str">
            <v>NÃO</v>
          </cell>
          <cell r="J58" t="n">
            <v>72.224010966900011</v>
          </cell>
        </row>
        <row r="59">
          <cell r="A59" t="n">
            <v>96545410</v>
          </cell>
          <cell r="B59" t="n">
            <v>20</v>
          </cell>
          <cell r="C59" t="str">
            <v xml:space="preserve">CARBOPLATINA - 10 MG/ML SOL INJ CT FA VD AMB X 5 ML</v>
          </cell>
          <cell r="D59" t="str">
            <v>CARBOPLATINA</v>
          </cell>
          <cell r="E59" t="str">
            <v xml:space="preserve">10 MG/ML SOL INJ CT FA VD AMB X 5 ML</v>
          </cell>
          <cell r="F59" t="str">
            <v>-</v>
          </cell>
          <cell r="G59" t="n">
            <v>50</v>
          </cell>
          <cell r="H59" t="str">
            <v>MG</v>
          </cell>
          <cell r="I59" t="str">
            <v>SIM</v>
          </cell>
          <cell r="J59" t="n">
            <v>2.3208079387999998</v>
          </cell>
        </row>
        <row r="60">
          <cell r="A60" t="n">
            <v>96545860</v>
          </cell>
          <cell r="B60" t="n">
            <v>20</v>
          </cell>
          <cell r="C60" t="str">
            <v xml:space="preserve">ÁCIDO ZOLEDRÔNICO - 5 MG / 100 ML SOL INJ CT FR PLAS X 100 ML</v>
          </cell>
          <cell r="D60" t="str">
            <v xml:space="preserve">ÁCIDO ZOLEDRÔNICO</v>
          </cell>
          <cell r="E60" t="str">
            <v xml:space="preserve">5 MG / 100 ML SOL INJ CT FR PLAS X 100 ML</v>
          </cell>
          <cell r="F60" t="str">
            <v>-</v>
          </cell>
          <cell r="G60" t="n">
            <v>1</v>
          </cell>
          <cell r="H60" t="str">
            <v>FA</v>
          </cell>
          <cell r="I60" t="str">
            <v>NÃO</v>
          </cell>
          <cell r="J60" t="n">
            <v>1433.4536371011998</v>
          </cell>
        </row>
        <row r="61">
          <cell r="A61" t="n">
            <v>96546336</v>
          </cell>
          <cell r="B61" t="n">
            <v>20</v>
          </cell>
          <cell r="C61" t="str">
            <v xml:space="preserve">TRASTUZUMABE - 600 MG SOL INJ SC CT FA VD TRANS X 5 ML</v>
          </cell>
          <cell r="D61" t="str">
            <v>TRASTUZUMABE</v>
          </cell>
          <cell r="E61" t="str">
            <v xml:space="preserve">600 MG SOL INJ SC CT FA VD TRANS X 5 ML</v>
          </cell>
          <cell r="F61" t="str">
            <v>-</v>
          </cell>
          <cell r="G61" t="n">
            <v>1</v>
          </cell>
          <cell r="H61" t="str">
            <v>FA</v>
          </cell>
          <cell r="I61" t="str">
            <v>NÃO</v>
          </cell>
          <cell r="J61" t="n">
            <v>12654.039873911801</v>
          </cell>
        </row>
        <row r="62">
          <cell r="A62" t="n">
            <v>96545852</v>
          </cell>
          <cell r="B62" t="n">
            <v>20</v>
          </cell>
          <cell r="C62" t="str">
            <v xml:space="preserve">CETUXIMABE - 5 MG/ML SOL INJ CT FA VD INC X 20 ML </v>
          </cell>
          <cell r="D62" t="str">
            <v>CETUXIMABE</v>
          </cell>
          <cell r="E62" t="str">
            <v xml:space="preserve">5 MG/ML SOL INJ CT FA VD INC X 20 ML </v>
          </cell>
          <cell r="F62" t="str">
            <v>-</v>
          </cell>
          <cell r="G62" t="n">
            <v>100</v>
          </cell>
          <cell r="H62" t="str">
            <v>MG</v>
          </cell>
          <cell r="I62" t="str">
            <v>SIM</v>
          </cell>
          <cell r="J62" t="n">
            <v>9.3788189352000018</v>
          </cell>
        </row>
        <row r="63">
          <cell r="A63" t="n">
            <v>96545216</v>
          </cell>
          <cell r="B63" t="n">
            <v>20</v>
          </cell>
          <cell r="C63" t="str">
            <v xml:space="preserve">FLUORURACILA - 50 MG/ML SOL INJ CT FA VD INC X 10 ML</v>
          </cell>
          <cell r="D63" t="str">
            <v>FLUORURACILA</v>
          </cell>
          <cell r="E63" t="str">
            <v xml:space="preserve">50 MG/ML SOL INJ CT FA VD INC X 10 ML</v>
          </cell>
          <cell r="F63" t="str">
            <v>-</v>
          </cell>
          <cell r="G63" t="n">
            <v>500</v>
          </cell>
          <cell r="H63" t="str">
            <v>MG</v>
          </cell>
          <cell r="I63" t="str">
            <v>SIM</v>
          </cell>
          <cell r="J63" t="n">
            <v>0.023683886200000004</v>
          </cell>
        </row>
        <row r="64">
          <cell r="A64" t="n">
            <v>96545577</v>
          </cell>
          <cell r="B64" t="n">
            <v>20</v>
          </cell>
          <cell r="C64" t="str">
            <v xml:space="preserve">METOTREXATO - 100MG/ML SOL INJ CT FA VD TRANS X 10 ML</v>
          </cell>
          <cell r="D64" t="str">
            <v>METOTREXATO</v>
          </cell>
          <cell r="E64" t="str">
            <v xml:space="preserve">100MG/ML SOL INJ CT FA VD TRANS X 10 ML</v>
          </cell>
          <cell r="F64" t="str">
            <v>-</v>
          </cell>
          <cell r="G64" t="n">
            <v>1000</v>
          </cell>
          <cell r="H64" t="str">
            <v>MG</v>
          </cell>
          <cell r="I64" t="str">
            <v>SIM</v>
          </cell>
          <cell r="J64" t="n">
            <v>0.39078412230000004</v>
          </cell>
        </row>
        <row r="65">
          <cell r="A65" t="n">
            <v>96545917</v>
          </cell>
          <cell r="B65" t="n">
            <v>20</v>
          </cell>
          <cell r="C65" t="str">
            <v xml:space="preserve">METOTREXATO - 100 MG/ML SOL INJ CT FA VD INC X 50 ML</v>
          </cell>
          <cell r="D65" t="str">
            <v>METOTREXATO</v>
          </cell>
          <cell r="E65" t="str">
            <v xml:space="preserve">100 MG/ML SOL INJ CT FA VD INC X 50 ML</v>
          </cell>
          <cell r="F65" t="str">
            <v>-</v>
          </cell>
          <cell r="G65" t="n">
            <v>5000</v>
          </cell>
          <cell r="H65" t="str">
            <v>MG</v>
          </cell>
          <cell r="I65" t="str">
            <v>SIM</v>
          </cell>
          <cell r="J65" t="n">
            <v>0.44999383780000007</v>
          </cell>
        </row>
        <row r="66">
          <cell r="A66" t="n">
            <v>96545313</v>
          </cell>
          <cell r="B66" t="n">
            <v>20</v>
          </cell>
          <cell r="C66" t="str">
            <v xml:space="preserve">CISPLATINA - 1 MG/ML SOL INJ CT FA VD AMB X 100 ML </v>
          </cell>
          <cell r="D66" t="str">
            <v>CISPLATINA</v>
          </cell>
          <cell r="E66" t="str">
            <v xml:space="preserve">1 MG/ML SOL INJ CT FA VD AMB X 100 ML </v>
          </cell>
          <cell r="F66" t="str">
            <v>-</v>
          </cell>
          <cell r="G66" t="n">
            <v>100</v>
          </cell>
          <cell r="H66" t="str">
            <v>MG</v>
          </cell>
          <cell r="I66" t="str">
            <v>SIM</v>
          </cell>
          <cell r="J66" t="n">
            <v>4.5093418499999993</v>
          </cell>
        </row>
        <row r="67">
          <cell r="A67" t="n">
            <v>96545330</v>
          </cell>
          <cell r="B67" t="n">
            <v>20</v>
          </cell>
          <cell r="C67" t="str">
            <v xml:space="preserve">CLORIDRATO DE DOXORRUBICINA - 10 MG PO LIOF INJ CX FA VD INC</v>
          </cell>
          <cell r="D67" t="str">
            <v xml:space="preserve">CLORIDRATO DE DOXORRUBICINA</v>
          </cell>
          <cell r="E67" t="str">
            <v xml:space="preserve">10 MG PO LIOF INJ CX FA VD INC</v>
          </cell>
          <cell r="F67" t="str">
            <v>-</v>
          </cell>
          <cell r="G67" t="n">
            <v>10</v>
          </cell>
          <cell r="H67" t="str">
            <v>MG</v>
          </cell>
          <cell r="I67" t="str">
            <v>SIM</v>
          </cell>
          <cell r="J67" t="n">
            <v>3.3394279542000005</v>
          </cell>
        </row>
        <row r="68">
          <cell r="A68" t="n">
            <v>96545372</v>
          </cell>
          <cell r="B68" t="n">
            <v>20</v>
          </cell>
          <cell r="C68" t="str">
            <v xml:space="preserve">ETOPOSIDO - 20 MG/ML SOL INJ CT FA VD AMB X 5 ML</v>
          </cell>
          <cell r="D68" t="str">
            <v>ETOPOSIDO</v>
          </cell>
          <cell r="E68" t="str">
            <v xml:space="preserve">20 MG/ML SOL INJ CT FA VD AMB X 5 ML</v>
          </cell>
          <cell r="F68" t="str">
            <v>-</v>
          </cell>
          <cell r="G68" t="n">
            <v>100</v>
          </cell>
          <cell r="H68" t="str">
            <v>MG</v>
          </cell>
          <cell r="I68" t="str">
            <v>SIM</v>
          </cell>
          <cell r="J68" t="n">
            <v>0.71051658600000001</v>
          </cell>
        </row>
        <row r="69">
          <cell r="A69" t="n">
            <v>96545658</v>
          </cell>
          <cell r="B69" t="n">
            <v>20</v>
          </cell>
          <cell r="C69" t="str">
            <v xml:space="preserve">ACETATO DE LEUPRORRELINA - 3,75 MG PO LIOF INJ CX FA VD INC + DIL + SER + 2 AGU</v>
          </cell>
          <cell r="D69" t="str">
            <v xml:space="preserve">ACETATO DE LEUPRORRELINA</v>
          </cell>
          <cell r="E69" t="str">
            <v xml:space="preserve">3,75 MG PO LIOF INJ CX FA VD INC + DIL + SER + 2 AGU</v>
          </cell>
          <cell r="F69" t="str">
            <v>-</v>
          </cell>
          <cell r="G69" t="n">
            <v>1</v>
          </cell>
          <cell r="H69" t="str">
            <v>SER</v>
          </cell>
          <cell r="I69" t="str">
            <v>NÃO</v>
          </cell>
          <cell r="J69" t="n">
            <v>626.78220633989997</v>
          </cell>
        </row>
        <row r="70">
          <cell r="A70" t="n">
            <v>96546387</v>
          </cell>
          <cell r="B70" t="n">
            <v>20</v>
          </cell>
          <cell r="C70" t="str">
            <v xml:space="preserve">CICLOFOSFAMIDA MONOIDRATADA - 1000 MG PO SOL INJ IV CX 1 FA VD TRANS X 75 ML (REST HOSP)</v>
          </cell>
          <cell r="D70" t="str">
            <v xml:space="preserve">CICLOFOSFAMIDA MONOIDRATADA</v>
          </cell>
          <cell r="E70" t="str">
            <v xml:space="preserve">1000 MG PO SOL INJ IV CX 1 FA VD TRANS X 75 ML (REST HOSP)</v>
          </cell>
          <cell r="F70" t="str">
            <v>-</v>
          </cell>
          <cell r="G70" t="n">
            <v>1000</v>
          </cell>
          <cell r="H70" t="str">
            <v>MG</v>
          </cell>
          <cell r="I70" t="str">
            <v>SIM</v>
          </cell>
          <cell r="J70" t="n">
            <v>0.060124558000000008</v>
          </cell>
        </row>
        <row r="71">
          <cell r="A71" t="n">
            <v>96545984</v>
          </cell>
          <cell r="B71" t="str">
            <v>00</v>
          </cell>
          <cell r="C71" t="str">
            <v xml:space="preserve">OCTREOTIDA - 0,5 MG/ML SOL INJ CT AMP VD INC X 1 ML</v>
          </cell>
          <cell r="D71" t="str">
            <v>OCTREOTIDA</v>
          </cell>
          <cell r="E71" t="str">
            <v xml:space="preserve">0,5 MG/ML SOL INJ CT AMP VD INC X 1 ML</v>
          </cell>
          <cell r="F71" t="str">
            <v>-</v>
          </cell>
          <cell r="G71" t="n">
            <v>1</v>
          </cell>
          <cell r="H71" t="str">
            <v>FA</v>
          </cell>
          <cell r="I71" t="str">
            <v>NÃO</v>
          </cell>
          <cell r="J71" t="n">
            <v>312.88782058820004</v>
          </cell>
        </row>
        <row r="72">
          <cell r="A72" t="n">
            <v>96545283</v>
          </cell>
          <cell r="B72" t="n">
            <v>20</v>
          </cell>
          <cell r="C72" t="str">
            <v xml:space="preserve">CISPLATINA - 1 MG/ML SOL INJ CT FA VD AMB X 10 ML </v>
          </cell>
          <cell r="D72" t="str">
            <v>CISPLATINA</v>
          </cell>
          <cell r="E72" t="str">
            <v xml:space="preserve">1 MG/ML SOL INJ CT FA VD AMB X 10 ML </v>
          </cell>
          <cell r="F72" t="str">
            <v>-</v>
          </cell>
          <cell r="G72" t="n">
            <v>10</v>
          </cell>
          <cell r="H72" t="str">
            <v>MG</v>
          </cell>
          <cell r="I72" t="str">
            <v>SIM</v>
          </cell>
          <cell r="J72" t="n">
            <v>4.1846692367999996</v>
          </cell>
        </row>
        <row r="73">
          <cell r="A73" t="n">
            <v>96545305</v>
          </cell>
          <cell r="B73" t="n">
            <v>20</v>
          </cell>
          <cell r="C73" t="str">
            <v xml:space="preserve">CISPLATINA - 1 MG/ML SOL INJ CT FA VD AMB X 50 ML </v>
          </cell>
          <cell r="D73" t="str">
            <v>CISPLATINA</v>
          </cell>
          <cell r="E73" t="str">
            <v xml:space="preserve">1 MG/ML SOL INJ CT FA VD AMB X 50 ML </v>
          </cell>
          <cell r="F73" t="str">
            <v>-</v>
          </cell>
          <cell r="G73" t="n">
            <v>50</v>
          </cell>
          <cell r="H73" t="str">
            <v>MG</v>
          </cell>
          <cell r="I73" t="str">
            <v>SIM</v>
          </cell>
          <cell r="J73" t="n">
            <v>4.0163204743999996</v>
          </cell>
        </row>
        <row r="74">
          <cell r="A74" t="n">
            <v>96545690</v>
          </cell>
          <cell r="B74" t="n">
            <v>20</v>
          </cell>
          <cell r="C74" t="str">
            <v xml:space="preserve">DACARBAZINA - 600 MG PÓ LIOF INJ CT FA VD AMB </v>
          </cell>
          <cell r="D74" t="str">
            <v>DACARBAZINA</v>
          </cell>
          <cell r="E74" t="str">
            <v xml:space="preserve">600 MG PÓ LIOF INJ CT FA VD AMB </v>
          </cell>
          <cell r="F74" t="str">
            <v>-</v>
          </cell>
          <cell r="G74" t="n">
            <v>600</v>
          </cell>
          <cell r="H74" t="str">
            <v>MG</v>
          </cell>
          <cell r="I74" t="str">
            <v>SIM</v>
          </cell>
          <cell r="J74" t="n">
            <v>0.93551350490000007</v>
          </cell>
        </row>
        <row r="75">
          <cell r="A75" t="n">
            <v>96545585</v>
          </cell>
          <cell r="B75" t="n">
            <v>20</v>
          </cell>
          <cell r="C75" t="str">
            <v xml:space="preserve">VINORELBINA - 10 MG/ML SOL INJ CT FA VD TRANS X 1 ML </v>
          </cell>
          <cell r="D75" t="str">
            <v>VINORELBINA</v>
          </cell>
          <cell r="E75" t="str">
            <v xml:space="preserve">10 MG/ML SOL INJ CT FA VD TRANS X 1 ML </v>
          </cell>
          <cell r="F75" t="str">
            <v>-</v>
          </cell>
          <cell r="G75" t="n">
            <v>10</v>
          </cell>
          <cell r="H75" t="str">
            <v>MG</v>
          </cell>
          <cell r="I75" t="str">
            <v>SIM</v>
          </cell>
          <cell r="J75" t="n">
            <v>25.306232404700001</v>
          </cell>
        </row>
        <row r="76">
          <cell r="A76" t="n">
            <v>96545836</v>
          </cell>
          <cell r="B76" t="n">
            <v>20</v>
          </cell>
          <cell r="C76" t="str">
            <v xml:space="preserve">PAMIDRONATO DISSÓDICO - 90 MG PO LIOF P/ SOL INJ CT FA VD INC + AMP PLAS INC DIL X 10 ML </v>
          </cell>
          <cell r="D76" t="str">
            <v xml:space="preserve">PAMIDRONATO DISSÓDICO</v>
          </cell>
          <cell r="E76" t="str">
            <v xml:space="preserve">90 MG PO LIOF P/ SOL INJ CT FA VD INC + AMP PLAS INC DIL X 10 ML </v>
          </cell>
          <cell r="F76" t="str">
            <v>-</v>
          </cell>
          <cell r="G76" t="n">
            <v>1</v>
          </cell>
          <cell r="H76" t="str">
            <v>FA</v>
          </cell>
          <cell r="I76" t="str">
            <v>NÃO</v>
          </cell>
          <cell r="J76" t="n">
            <v>894.45748817230015</v>
          </cell>
        </row>
        <row r="77">
          <cell r="A77" t="n">
            <v>96545992</v>
          </cell>
          <cell r="B77" t="n">
            <v>20</v>
          </cell>
          <cell r="C77" t="str">
            <v xml:space="preserve">CLORIDRATO DE MITOXANTRONA - 2 MG/ML SOL INJ CT FA VD AMB X 10 ML</v>
          </cell>
          <cell r="D77" t="str">
            <v xml:space="preserve">CLORIDRATO DE MITOXANTRONA</v>
          </cell>
          <cell r="E77" t="str">
            <v xml:space="preserve">2 MG/ML SOL INJ CT FA VD AMB X 10 ML</v>
          </cell>
          <cell r="F77" t="str">
            <v>-</v>
          </cell>
          <cell r="G77" t="n">
            <v>20</v>
          </cell>
          <cell r="H77" t="str">
            <v>MG</v>
          </cell>
          <cell r="I77" t="str">
            <v>SIM</v>
          </cell>
          <cell r="J77" t="n">
            <v>63.733337764200009</v>
          </cell>
        </row>
        <row r="78">
          <cell r="A78" t="n">
            <v>96545259</v>
          </cell>
          <cell r="B78" t="n">
            <v>20</v>
          </cell>
          <cell r="C78" t="str">
            <v xml:space="preserve">CICLOFOSFAMIDA MONOIDRATADA - 200 MG PO SOL INJ IV CX 1 FA VD TRANS X 20 ML (REST HOSP)</v>
          </cell>
          <cell r="D78" t="str">
            <v xml:space="preserve">CICLOFOSFAMIDA MONOIDRATADA</v>
          </cell>
          <cell r="E78" t="str">
            <v xml:space="preserve">200 MG PO SOL INJ IV CX 1 FA VD TRANS X 20 ML (REST HOSP)</v>
          </cell>
          <cell r="F78" t="str">
            <v>-</v>
          </cell>
          <cell r="G78" t="n">
            <v>200</v>
          </cell>
          <cell r="H78" t="str">
            <v>MG</v>
          </cell>
          <cell r="I78" t="str">
            <v>SIM</v>
          </cell>
          <cell r="J78" t="n">
            <v>0.060124558000000008</v>
          </cell>
        </row>
        <row r="79">
          <cell r="A79" t="n">
            <v>96545534</v>
          </cell>
          <cell r="B79" t="n">
            <v>20</v>
          </cell>
          <cell r="C79" t="str">
            <v xml:space="preserve">IFOSFAMIDA - 2 G PO PREP EXT INJ CT 10 FA VD INC</v>
          </cell>
          <cell r="D79" t="str">
            <v>IFOSFAMIDA</v>
          </cell>
          <cell r="E79" t="str">
            <v xml:space="preserve">2 G PO PREP EXT INJ CT 10 FA VD INC</v>
          </cell>
          <cell r="F79" t="str">
            <v>-</v>
          </cell>
          <cell r="G79" t="n">
            <v>20000</v>
          </cell>
          <cell r="H79" t="str">
            <v>MG</v>
          </cell>
          <cell r="I79" t="str">
            <v>SIM</v>
          </cell>
          <cell r="J79" t="n">
            <v>0.096199292800000016</v>
          </cell>
        </row>
        <row r="80">
          <cell r="A80" t="n">
            <v>96546395</v>
          </cell>
          <cell r="B80" t="n">
            <v>20</v>
          </cell>
          <cell r="C80" t="str">
            <v xml:space="preserve">MYCOBACTERIUM BOVIS-40 MG PÓ LIOF. SOL. INJ. CX. 1 AMP.</v>
          </cell>
          <cell r="D80" t="str">
            <v xml:space="preserve">MYCOBACTERIUM BOVIS</v>
          </cell>
          <cell r="E80" t="str">
            <v xml:space="preserve">40 MG PÓ LIOF. SOL. INJ. CX. 1 AMP.</v>
          </cell>
          <cell r="F80" t="str">
            <v>-</v>
          </cell>
          <cell r="G80" t="n">
            <v>1</v>
          </cell>
          <cell r="H80" t="str">
            <v>AMP</v>
          </cell>
          <cell r="I80" t="str">
            <v>NÃO</v>
          </cell>
          <cell r="J80" t="n">
            <v>337.68484943960004</v>
          </cell>
        </row>
        <row r="81">
          <cell r="A81" t="n">
            <v>96545275</v>
          </cell>
          <cell r="B81" t="n">
            <v>20</v>
          </cell>
          <cell r="C81" t="str">
            <v xml:space="preserve">SULFATO DE VINCRISTINA - 1 MG/ML SOL INJ CT FA VD INC X 2 ML</v>
          </cell>
          <cell r="D81" t="str">
            <v xml:space="preserve">SULFATO DE VINCRISTINA</v>
          </cell>
          <cell r="E81" t="str">
            <v xml:space="preserve">1 MG/ML SOL INJ CT FA VD INC X 2 ML</v>
          </cell>
          <cell r="F81" t="str">
            <v>-</v>
          </cell>
          <cell r="G81" t="n">
            <v>1</v>
          </cell>
          <cell r="H81" t="str">
            <v>FA</v>
          </cell>
          <cell r="I81" t="str">
            <v>NÃO</v>
          </cell>
          <cell r="J81" t="n">
            <v>28.7522378468</v>
          </cell>
        </row>
        <row r="82">
          <cell r="A82" t="n">
            <v>96545380</v>
          </cell>
          <cell r="B82" t="n">
            <v>20</v>
          </cell>
          <cell r="C82" t="str">
            <v xml:space="preserve">IFOSFAMIDA - 500 MG PO SOL INJ CX 1 FA VD TRANS X 20 ML</v>
          </cell>
          <cell r="D82" t="str">
            <v>IFOSFAMIDA</v>
          </cell>
          <cell r="E82" t="str">
            <v xml:space="preserve">500 MG PO SOL INJ CX 1 FA VD TRANS X 20 ML</v>
          </cell>
          <cell r="F82" t="str">
            <v>-</v>
          </cell>
          <cell r="G82" t="n">
            <v>500</v>
          </cell>
          <cell r="H82" t="str">
            <v>MG</v>
          </cell>
          <cell r="I82" t="str">
            <v>SIM</v>
          </cell>
          <cell r="J82" t="n">
            <v>0.16834876240000002</v>
          </cell>
        </row>
        <row r="83">
          <cell r="A83" t="n">
            <v>96545500</v>
          </cell>
          <cell r="B83" t="n">
            <v>20</v>
          </cell>
          <cell r="C83" t="str">
            <v xml:space="preserve">IFOSFAMIDA - 1 G PO SOL INJ CX 1 FA VD TRANS X 30 ML</v>
          </cell>
          <cell r="D83" t="str">
            <v>IFOSFAMIDA</v>
          </cell>
          <cell r="E83" t="str">
            <v xml:space="preserve">1 G PO SOL INJ CX 1 FA VD TRANS X 30 ML</v>
          </cell>
          <cell r="F83" t="str">
            <v>-</v>
          </cell>
          <cell r="G83" t="n">
            <v>1000</v>
          </cell>
          <cell r="H83" t="str">
            <v>MG</v>
          </cell>
          <cell r="I83" t="str">
            <v>SIM</v>
          </cell>
          <cell r="J83" t="n">
            <v>0.096199292800000016</v>
          </cell>
        </row>
        <row r="84">
          <cell r="A84" t="n">
            <v>96545348</v>
          </cell>
          <cell r="B84" t="n">
            <v>20</v>
          </cell>
          <cell r="C84" t="str">
            <v xml:space="preserve">CLORIDRATO DE DAUNORRUBICINA - 20 MG PO LIOF SOL INJ CT FA VD AMB X 10 ML</v>
          </cell>
          <cell r="D84" t="str">
            <v xml:space="preserve">CLORIDRATO DE DAUNORRUBICINA</v>
          </cell>
          <cell r="E84" t="str">
            <v xml:space="preserve">20 MG PO LIOF SOL INJ CT FA VD AMB X 10 ML</v>
          </cell>
          <cell r="F84" t="str">
            <v>-</v>
          </cell>
          <cell r="G84" t="n">
            <v>20</v>
          </cell>
          <cell r="H84" t="str">
            <v>MG</v>
          </cell>
          <cell r="I84" t="str">
            <v>SIM</v>
          </cell>
          <cell r="J84" t="n">
            <v>4.8788805571999996</v>
          </cell>
        </row>
        <row r="85">
          <cell r="A85" t="n">
            <v>96545526</v>
          </cell>
          <cell r="B85" t="n">
            <v>20</v>
          </cell>
          <cell r="C85" t="str">
            <v xml:space="preserve">MESNA - 100 MG/MLSOL INJ IV CX 10 AMP VD INC X 4 ML (EMB HOSP)</v>
          </cell>
          <cell r="D85" t="str">
            <v>MESNA</v>
          </cell>
          <cell r="E85" t="str">
            <v xml:space="preserve">100 MG/MLSOL INJ IV CX 10 AMP VD INC X 4 ML (EMB HOSP)</v>
          </cell>
          <cell r="F85" t="str">
            <v>-</v>
          </cell>
          <cell r="G85" t="n">
            <v>4000</v>
          </cell>
          <cell r="H85" t="str">
            <v>MG</v>
          </cell>
          <cell r="I85" t="str">
            <v>SIM</v>
          </cell>
          <cell r="J85" t="n">
            <v>0.035525829300000006</v>
          </cell>
        </row>
        <row r="86">
          <cell r="A86" t="n">
            <v>96545399</v>
          </cell>
          <cell r="B86" t="n">
            <v>20</v>
          </cell>
          <cell r="C86" t="str">
            <v xml:space="preserve">CITARABINA - 20 MG/ML SOL INJ CT FA VD TRANS X 50 ML</v>
          </cell>
          <cell r="D86" t="str">
            <v>CITARABINA</v>
          </cell>
          <cell r="E86" t="str">
            <v xml:space="preserve">20 MG/ML SOL INJ CT FA VD TRANS X 50 ML</v>
          </cell>
          <cell r="F86" t="str">
            <v>-</v>
          </cell>
          <cell r="G86" t="n">
            <v>1000</v>
          </cell>
          <cell r="H86" t="str">
            <v>MG</v>
          </cell>
          <cell r="I86" t="str">
            <v>SIM</v>
          </cell>
          <cell r="J86" t="n">
            <v>0.094735544800000016</v>
          </cell>
        </row>
        <row r="87">
          <cell r="A87" t="n">
            <v>96545429</v>
          </cell>
          <cell r="B87" t="n">
            <v>20</v>
          </cell>
          <cell r="C87" t="str">
            <v xml:space="preserve">DACARBAZINA - 200 MG PO LIOF SOL INJ CT FA VD AMB</v>
          </cell>
          <cell r="D87" t="str">
            <v>DACARBAZINA</v>
          </cell>
          <cell r="E87" t="str">
            <v xml:space="preserve">200 MG PO LIOF SOL INJ CT FA VD AMB</v>
          </cell>
          <cell r="F87" t="str">
            <v>-</v>
          </cell>
          <cell r="G87" t="n">
            <v>200</v>
          </cell>
          <cell r="H87" t="str">
            <v>MG</v>
          </cell>
          <cell r="I87" t="str">
            <v>SIM</v>
          </cell>
          <cell r="J87" t="n">
            <v>0.47367772400000008</v>
          </cell>
        </row>
        <row r="88">
          <cell r="A88" t="n">
            <v>96545232</v>
          </cell>
          <cell r="B88" t="n">
            <v>20</v>
          </cell>
          <cell r="C88" t="str">
            <v xml:space="preserve">CITARABINA - 20 MG/ML SOL INJ CT FA VD TRANS X 5 ML</v>
          </cell>
          <cell r="D88" t="str">
            <v>CITARABINA</v>
          </cell>
          <cell r="E88" t="str">
            <v xml:space="preserve">20 MG/ML SOL INJ CT FA VD TRANS X 5 ML</v>
          </cell>
          <cell r="F88" t="str">
            <v>-</v>
          </cell>
          <cell r="G88" t="n">
            <v>100</v>
          </cell>
          <cell r="H88" t="str">
            <v>MG</v>
          </cell>
          <cell r="I88" t="str">
            <v>SIM</v>
          </cell>
          <cell r="J88" t="n">
            <v>0.097680783199999996</v>
          </cell>
        </row>
        <row r="89">
          <cell r="A89" t="n">
            <v>96545631</v>
          </cell>
          <cell r="B89" t="n">
            <v>20</v>
          </cell>
          <cell r="C89" t="str">
            <v xml:space="preserve">CLORIDRATO DE EPIRRUBICINA - 50 MG PO LIOF INJ CT FA VD INC</v>
          </cell>
          <cell r="D89" t="str">
            <v xml:space="preserve">CLORIDRATO DE EPIRRUBICINA</v>
          </cell>
          <cell r="E89" t="str">
            <v xml:space="preserve">50 MG PO LIOF INJ CT FA VD INC</v>
          </cell>
          <cell r="F89" t="str">
            <v>-</v>
          </cell>
          <cell r="G89" t="n">
            <v>50</v>
          </cell>
          <cell r="H89" t="str">
            <v>MG</v>
          </cell>
          <cell r="I89" t="str">
            <v>SIM</v>
          </cell>
          <cell r="J89" t="n">
            <v>6.4420170464000011</v>
          </cell>
        </row>
        <row r="90">
          <cell r="A90" t="n">
            <v>96545909</v>
          </cell>
          <cell r="B90" t="n">
            <v>20</v>
          </cell>
          <cell r="C90" t="str">
            <v xml:space="preserve">VINORELBINA - 10 MG/ML SOL INJ CT FA VD INC X 5 ML</v>
          </cell>
          <cell r="D90" t="str">
            <v>VINORELBINA</v>
          </cell>
          <cell r="E90" t="str">
            <v xml:space="preserve">10 MG/ML SOL INJ CT FA VD INC X 5 ML</v>
          </cell>
          <cell r="F90" t="str">
            <v>-</v>
          </cell>
          <cell r="G90" t="n">
            <v>50</v>
          </cell>
          <cell r="H90" t="str">
            <v>MG</v>
          </cell>
          <cell r="I90" t="str">
            <v>SIM</v>
          </cell>
          <cell r="J90" t="n">
            <v>25.306232404700001</v>
          </cell>
        </row>
        <row r="91">
          <cell r="A91" t="n">
            <v>96545267</v>
          </cell>
          <cell r="B91" t="n">
            <v>20</v>
          </cell>
          <cell r="C91" t="str">
            <v xml:space="preserve">METOTREXATO - 25 MG/ ML SOL INJ CT FA VD INC X 2 ML </v>
          </cell>
          <cell r="D91" t="str">
            <v>METOTREXATO</v>
          </cell>
          <cell r="E91" t="str">
            <v xml:space="preserve">25 MG/ ML SOL INJ CT FA VD INC X 2 ML </v>
          </cell>
          <cell r="F91" t="str">
            <v>-</v>
          </cell>
          <cell r="G91" t="n">
            <v>50</v>
          </cell>
          <cell r="H91" t="str">
            <v>MG</v>
          </cell>
          <cell r="I91" t="str">
            <v>SIM</v>
          </cell>
          <cell r="J91" t="n">
            <v>0.46183578090000005</v>
          </cell>
        </row>
        <row r="92">
          <cell r="A92" t="n">
            <v>96545402</v>
          </cell>
          <cell r="B92" t="n">
            <v>20</v>
          </cell>
          <cell r="C92" t="str">
            <v xml:space="preserve">SULFATO DE VIMBLASTINA - 10 MG PO LIOF INJ CX FA X 10 ML</v>
          </cell>
          <cell r="D92" t="str">
            <v xml:space="preserve">SULFATO DE VIMBLASTINA</v>
          </cell>
          <cell r="E92" t="str">
            <v xml:space="preserve">10 MG PO LIOF INJ CX FA X 10 ML</v>
          </cell>
          <cell r="F92" t="str">
            <v>-</v>
          </cell>
          <cell r="G92" t="n">
            <v>10</v>
          </cell>
          <cell r="H92" t="str">
            <v>MG</v>
          </cell>
          <cell r="I92" t="str">
            <v>SIM</v>
          </cell>
          <cell r="J92" t="n">
            <v>7.7209469012000005</v>
          </cell>
        </row>
        <row r="93">
          <cell r="A93" t="n">
            <v>96545321</v>
          </cell>
          <cell r="B93" t="n">
            <v>20</v>
          </cell>
          <cell r="C93" t="str">
            <v xml:space="preserve">CITARABINA - 100 MG/ML SOL INJ CT FA VD TRANS X 5 ML</v>
          </cell>
          <cell r="D93" t="str">
            <v>CITARABINA</v>
          </cell>
          <cell r="E93" t="str">
            <v xml:space="preserve">100 MG/ML SOL INJ CT FA VD TRANS X 5 ML</v>
          </cell>
          <cell r="F93" t="str">
            <v>-</v>
          </cell>
          <cell r="G93" t="n">
            <v>500</v>
          </cell>
          <cell r="H93" t="str">
            <v>MG</v>
          </cell>
          <cell r="I93" t="str">
            <v>SIM</v>
          </cell>
          <cell r="J93" t="n">
            <v>0.097636427200000001</v>
          </cell>
        </row>
        <row r="94">
          <cell r="A94" t="n">
            <v>96545844</v>
          </cell>
          <cell r="B94" t="n">
            <v>20</v>
          </cell>
          <cell r="C94" t="str">
            <v xml:space="preserve">CLORIDRATO DE TOPOTECANA - 4 MG PO LIOF SOL INJ CT FA VD TRANS X 5 ML</v>
          </cell>
          <cell r="D94" t="str">
            <v xml:space="preserve">CLORIDRATO DE TOPOTECANA</v>
          </cell>
          <cell r="E94" t="str">
            <v xml:space="preserve">4 MG PO LIOF SOL INJ CT FA VD TRANS X 5 ML</v>
          </cell>
          <cell r="F94" t="str">
            <v>-</v>
          </cell>
          <cell r="G94" t="n">
            <v>4</v>
          </cell>
          <cell r="H94" t="str">
            <v>MG</v>
          </cell>
          <cell r="I94" t="str">
            <v>SIM</v>
          </cell>
          <cell r="J94" t="n">
            <v>225.81401297390002</v>
          </cell>
        </row>
        <row r="95">
          <cell r="A95" t="n">
            <v>96545364</v>
          </cell>
          <cell r="B95" t="n">
            <v>20</v>
          </cell>
          <cell r="C95" t="str">
            <v xml:space="preserve">METOTREXATO - 25 MG/ML SOL INJ CT FA VD AMB X 20 ML</v>
          </cell>
          <cell r="D95" t="str">
            <v>METOTREXATO</v>
          </cell>
          <cell r="E95" t="str">
            <v xml:space="preserve">25 MG/ML SOL INJ CT FA VD AMB X 20 ML</v>
          </cell>
          <cell r="F95" t="str">
            <v>-</v>
          </cell>
          <cell r="G95" t="n">
            <v>500</v>
          </cell>
          <cell r="H95" t="str">
            <v>MG</v>
          </cell>
          <cell r="I95" t="str">
            <v>SIM</v>
          </cell>
          <cell r="J95" t="n">
            <v>0.36710023609999998</v>
          </cell>
        </row>
        <row r="96">
          <cell r="A96" t="n">
            <v>96545208</v>
          </cell>
          <cell r="B96" t="n">
            <v>20</v>
          </cell>
          <cell r="C96" t="str">
            <v xml:space="preserve">FLUORURACILA - 50 MG/ML SOL INJ CT FA VD INC X 5 ML</v>
          </cell>
          <cell r="D96" t="str">
            <v>FLUORURACILA</v>
          </cell>
          <cell r="E96" t="str">
            <v xml:space="preserve">50 MG/ML SOL INJ CT FA VD INC X 5 ML</v>
          </cell>
          <cell r="F96" t="str">
            <v>-</v>
          </cell>
          <cell r="G96" t="n">
            <v>250</v>
          </cell>
          <cell r="H96" t="str">
            <v>MG</v>
          </cell>
          <cell r="I96" t="str">
            <v>SIM</v>
          </cell>
          <cell r="J96" t="n">
            <v>0.023683886200000004</v>
          </cell>
        </row>
        <row r="97">
          <cell r="A97" t="n">
            <v>96546050</v>
          </cell>
          <cell r="B97" t="n">
            <v>20</v>
          </cell>
          <cell r="C97" t="str">
            <v xml:space="preserve">ACETATO DE BUSSERRELINA - 3,3 MG/MICROBAST IMPL CT SER APLIC X 2 MICROBAST</v>
          </cell>
          <cell r="D97" t="str">
            <v xml:space="preserve">ACETATO DE BUSSERRELINA</v>
          </cell>
          <cell r="E97" t="str">
            <v xml:space="preserve">3,3 MG/MICROBAST IMPL CT SER APLIC X 2 MICROBAST</v>
          </cell>
          <cell r="F97" t="str">
            <v>-</v>
          </cell>
          <cell r="G97" t="n">
            <v>1</v>
          </cell>
          <cell r="H97" t="str">
            <v>SER</v>
          </cell>
          <cell r="I97" t="str">
            <v>NÃO</v>
          </cell>
          <cell r="J97" t="n">
            <v>1909.8567412249001</v>
          </cell>
        </row>
        <row r="98">
          <cell r="A98" t="n">
            <v>96546140</v>
          </cell>
          <cell r="B98" t="n">
            <v>20</v>
          </cell>
          <cell r="C98" t="str">
            <v xml:space="preserve">CARMUSTINA - 100 MG PO LIOF INF CT 10 FA VD AMB + DIL X 3 ML</v>
          </cell>
          <cell r="D98" t="str">
            <v>CARMUSTINA</v>
          </cell>
          <cell r="E98" t="str">
            <v xml:space="preserve">100 MG PO LIOF INF CT 10 FA VD AMB + DIL X 3 ML</v>
          </cell>
          <cell r="F98" t="str">
            <v>-</v>
          </cell>
          <cell r="G98" t="n">
            <v>1000</v>
          </cell>
          <cell r="H98" t="str">
            <v>MG</v>
          </cell>
          <cell r="I98" t="str">
            <v>SIM</v>
          </cell>
          <cell r="J98" t="n">
            <v>2.8619289607999998</v>
          </cell>
        </row>
        <row r="99">
          <cell r="A99" t="n">
            <v>96546018</v>
          </cell>
          <cell r="B99" t="n">
            <v>20</v>
          </cell>
          <cell r="C99" t="str">
            <v xml:space="preserve">CLADRIBINA - 1 MG/ML SOL INJ CT X 1 FA VD INC X 8 ML</v>
          </cell>
          <cell r="D99" t="str">
            <v>CLADRIBINA</v>
          </cell>
          <cell r="E99" t="str">
            <v xml:space="preserve">1 MG/ML SOL INJ CT X 1 FA VD INC X 8 ML</v>
          </cell>
          <cell r="F99" t="str">
            <v>-</v>
          </cell>
          <cell r="G99" t="n">
            <v>8</v>
          </cell>
          <cell r="H99" t="str">
            <v>MG</v>
          </cell>
          <cell r="I99" t="str">
            <v>SIM</v>
          </cell>
          <cell r="J99" t="n">
            <v>225.32279356079999</v>
          </cell>
        </row>
        <row r="100">
          <cell r="A100" t="n">
            <v>96546484</v>
          </cell>
          <cell r="B100" t="n">
            <v>20</v>
          </cell>
          <cell r="C100" t="str">
            <v xml:space="preserve">CLORAMBUCILA - 2 MG COM REV CT FR VD AMB X 25</v>
          </cell>
          <cell r="D100" t="str">
            <v>CLORAMBUCILA</v>
          </cell>
          <cell r="E100" t="str">
            <v xml:space="preserve">2 MG COM REV CT FR VD AMB X 25</v>
          </cell>
          <cell r="F100" t="str">
            <v>-</v>
          </cell>
          <cell r="G100" t="n">
            <v>1</v>
          </cell>
          <cell r="H100" t="str">
            <v>COM</v>
          </cell>
          <cell r="I100" t="str">
            <v>SIM</v>
          </cell>
          <cell r="J100" t="n">
            <v>3.3669752479999993</v>
          </cell>
        </row>
        <row r="101">
          <cell r="A101" t="n">
            <v>96545976</v>
          </cell>
          <cell r="B101" t="n">
            <v>20</v>
          </cell>
          <cell r="C101" t="str">
            <v xml:space="preserve">CLORIDRATO DE DEXRAZOXANO - 500 MG PO LIOF INJ CT FA VD AMB (REST HOSP)</v>
          </cell>
          <cell r="D101" t="str">
            <v xml:space="preserve">CLORIDRATO DE DEXRAZOXANO</v>
          </cell>
          <cell r="E101" t="str">
            <v xml:space="preserve">500 MG PO LIOF INJ CT FA VD AMB (REST HOSP)</v>
          </cell>
          <cell r="F101" t="str">
            <v>-</v>
          </cell>
          <cell r="G101" t="n">
            <v>1</v>
          </cell>
          <cell r="H101" t="str">
            <v>FA</v>
          </cell>
          <cell r="I101" t="str">
            <v>NÃO</v>
          </cell>
          <cell r="J101" t="n">
            <v>1503.4886218053002</v>
          </cell>
        </row>
        <row r="102">
          <cell r="A102" t="n">
            <v>96545453</v>
          </cell>
          <cell r="B102" t="n">
            <v>20</v>
          </cell>
          <cell r="C102" t="str">
            <v xml:space="preserve">CLORIDRATO DE EPIRRUBICINA - 10 MG PO LIOF INJ CT FA VD INC</v>
          </cell>
          <cell r="D102" t="str">
            <v xml:space="preserve">CLORIDRATO DE EPIRRUBICINA</v>
          </cell>
          <cell r="E102" t="str">
            <v xml:space="preserve">10 MG PO LIOF INJ CT FA VD INC</v>
          </cell>
          <cell r="F102" t="str">
            <v>-</v>
          </cell>
          <cell r="G102" t="n">
            <v>10</v>
          </cell>
          <cell r="H102" t="str">
            <v>MG</v>
          </cell>
          <cell r="I102" t="str">
            <v>SIM</v>
          </cell>
          <cell r="J102" t="n">
            <v>7.7327888442999999</v>
          </cell>
        </row>
        <row r="103">
          <cell r="A103" t="n">
            <v>96546026</v>
          </cell>
          <cell r="B103" t="n">
            <v>20</v>
          </cell>
          <cell r="C103" t="str">
            <v xml:space="preserve">CLORIDRATO DE EPIRRUBICINA - 2 MG/ML SOL INJ CT FA PLAS TRANS X 100 ML</v>
          </cell>
          <cell r="D103" t="str">
            <v xml:space="preserve">CLORIDRATO DE EPIRRUBICINA</v>
          </cell>
          <cell r="E103" t="str">
            <v xml:space="preserve">2 MG/ML SOL INJ CT FA PLAS TRANS X 100 ML</v>
          </cell>
          <cell r="F103" t="str">
            <v>-</v>
          </cell>
          <cell r="G103" t="n">
            <v>200</v>
          </cell>
          <cell r="H103" t="str">
            <v>MG</v>
          </cell>
          <cell r="I103" t="str">
            <v>SIM</v>
          </cell>
          <cell r="J103" t="n">
            <v>8.6564604061000008</v>
          </cell>
        </row>
        <row r="104">
          <cell r="A104" t="n">
            <v>96545488</v>
          </cell>
          <cell r="B104" t="n">
            <v>20</v>
          </cell>
          <cell r="C104" t="str">
            <v xml:space="preserve">CLORIDRATO DE EPIRRUBICINA - 2 MG/ML SOL INJ IV CT FA VD TRANS X 10 ML</v>
          </cell>
          <cell r="D104" t="str">
            <v xml:space="preserve">CLORIDRATO DE EPIRRUBICINA</v>
          </cell>
          <cell r="E104" t="str">
            <v xml:space="preserve">2 MG/ML SOL INJ IV CT FA VD TRANS X 10 ML</v>
          </cell>
          <cell r="F104" t="str">
            <v>-</v>
          </cell>
          <cell r="G104" t="n">
            <v>20</v>
          </cell>
          <cell r="H104" t="str">
            <v>MG</v>
          </cell>
          <cell r="I104" t="str">
            <v>SIM</v>
          </cell>
          <cell r="J104" t="n">
            <v>6.8683269980000006</v>
          </cell>
        </row>
        <row r="105">
          <cell r="A105" t="n">
            <v>96545780</v>
          </cell>
          <cell r="B105" t="n">
            <v>20</v>
          </cell>
          <cell r="C105" t="str">
            <v xml:space="preserve">CLORIDRATO DE IDARRUBICINA - 10 MG PO LIOF INJ CT FA VD TRANS</v>
          </cell>
          <cell r="D105" t="str">
            <v xml:space="preserve">CLORIDRATO DE IDARRUBICINA</v>
          </cell>
          <cell r="E105" t="str">
            <v xml:space="preserve">10 MG PO LIOF INJ CT FA VD TRANS</v>
          </cell>
          <cell r="F105" t="str">
            <v>-</v>
          </cell>
          <cell r="G105" t="n">
            <v>10</v>
          </cell>
          <cell r="H105" t="str">
            <v>MG</v>
          </cell>
          <cell r="I105" t="str">
            <v>SIM</v>
          </cell>
          <cell r="J105" t="n">
            <v>132.037665565</v>
          </cell>
        </row>
        <row r="106">
          <cell r="A106" t="n">
            <v>96545771</v>
          </cell>
          <cell r="B106" t="n">
            <v>20</v>
          </cell>
          <cell r="C106" t="str">
            <v xml:space="preserve">CLORIDRATO DE IDARRUBICINA - 5 MG PO LIOF INJ CT FA VD TRANS</v>
          </cell>
          <cell r="D106" t="str">
            <v xml:space="preserve">CLORIDRATO DE IDARRUBICINA</v>
          </cell>
          <cell r="E106" t="str">
            <v xml:space="preserve">5 MG PO LIOF INJ CT FA VD TRANS</v>
          </cell>
          <cell r="F106" t="str">
            <v>-</v>
          </cell>
          <cell r="G106" t="n">
            <v>5</v>
          </cell>
          <cell r="H106" t="str">
            <v>MG</v>
          </cell>
          <cell r="I106" t="str">
            <v>SIM</v>
          </cell>
          <cell r="J106" t="n">
            <v>137.98232100120001</v>
          </cell>
        </row>
        <row r="107">
          <cell r="A107" t="n">
            <v>96546417</v>
          </cell>
          <cell r="B107" t="n">
            <v>20</v>
          </cell>
          <cell r="C107" t="str">
            <v xml:space="preserve">DACARBAZINA - 100 MG PÓ LIOF SOL INJ IV CT FA VD TRANS X 10 ML</v>
          </cell>
          <cell r="D107" t="str">
            <v>DACARBAZINA</v>
          </cell>
          <cell r="E107" t="str">
            <v xml:space="preserve">100 MG PÓ LIOF SOL INJ IV CT FA VD TRANS X 10 ML</v>
          </cell>
          <cell r="F107" t="str">
            <v>-</v>
          </cell>
          <cell r="G107" t="n">
            <v>100</v>
          </cell>
          <cell r="H107" t="str">
            <v>MG</v>
          </cell>
          <cell r="I107" t="str">
            <v>SIM</v>
          </cell>
          <cell r="J107" t="n">
            <v>0.67499075669999997</v>
          </cell>
        </row>
        <row r="108">
          <cell r="A108" t="n">
            <v>96546565</v>
          </cell>
          <cell r="B108" t="n">
            <v>20</v>
          </cell>
          <cell r="C108" t="str">
            <v xml:space="preserve">DEGARELIX - 120 MG. PO LIOF. INJ. CT. 2 FA VD. INC. + 2 DIL. SER. PREENCH. VD. TRANS. X 3 ML. + 2 ADAP. + 2 AG. + 2 EMBOLOS</v>
          </cell>
          <cell r="D108" t="str">
            <v>DEGARELIX</v>
          </cell>
          <cell r="E108" t="str">
            <v xml:space="preserve">120 MG. PO LIOF. INJ. CT. 2 FA VD. INC. + 2 DIL. SER. PREENCH. VD. TRANS. X 3 ML. + 2 ADAP. + 2 AG. + 2 EMBOLOS</v>
          </cell>
          <cell r="F108" t="str">
            <v>-</v>
          </cell>
          <cell r="G108" t="n">
            <v>1</v>
          </cell>
          <cell r="H108" t="str">
            <v>KIT</v>
          </cell>
          <cell r="I108" t="str">
            <v>NÃO</v>
          </cell>
          <cell r="J108" t="n">
            <v>567.85669747430006</v>
          </cell>
        </row>
        <row r="109">
          <cell r="A109" t="n">
            <v>96546557</v>
          </cell>
          <cell r="B109" t="n">
            <v>20</v>
          </cell>
          <cell r="C109" t="str">
            <v xml:space="preserve">DEGARELIX - 80 MG. PO LIOF. INJ. CT. 1 FA VD. INC. + 1 DIL. SER. PREENCH. VD. TRANS. X 4,2 ML. + 1 ADAP. + 1 AG. + EMBOLO</v>
          </cell>
          <cell r="D109" t="str">
            <v>DEGARELIX</v>
          </cell>
          <cell r="E109" t="str">
            <v xml:space="preserve">80 MG. PO LIOF. INJ. CT. 1 FA VD. INC. + 1 DIL. SER. PREENCH. VD. TRANS. X 4,2 ML. + 1 ADAP. + 1 AG. + EMBOLO</v>
          </cell>
          <cell r="F109" t="str">
            <v>-</v>
          </cell>
          <cell r="G109" t="n">
            <v>1</v>
          </cell>
          <cell r="H109" t="str">
            <v>KIT</v>
          </cell>
          <cell r="I109" t="str">
            <v>NÃO</v>
          </cell>
          <cell r="J109" t="n">
            <v>623.85724639420005</v>
          </cell>
        </row>
        <row r="110">
          <cell r="A110" t="n">
            <v>96545518</v>
          </cell>
          <cell r="B110" t="n">
            <v>20</v>
          </cell>
          <cell r="C110" t="str">
            <v xml:space="preserve">FOLINATO DE CÁLCIO - 15 MG COM CT BL AL PLAS INC X 10</v>
          </cell>
          <cell r="D110" t="str">
            <v xml:space="preserve">FOLINATO DE CÁLCIO</v>
          </cell>
          <cell r="E110" t="str">
            <v xml:space="preserve">15 MG COM CT BL AL PLAS INC X 10</v>
          </cell>
          <cell r="F110" t="str">
            <v>-</v>
          </cell>
          <cell r="G110" t="n">
            <v>10</v>
          </cell>
          <cell r="H110" t="str">
            <v>COM</v>
          </cell>
          <cell r="I110" t="str">
            <v>SIM</v>
          </cell>
          <cell r="J110" t="n">
            <v>13.9498089718</v>
          </cell>
        </row>
        <row r="111">
          <cell r="A111" t="n">
            <v>96545755</v>
          </cell>
          <cell r="B111" t="n">
            <v>20</v>
          </cell>
          <cell r="C111" t="str">
            <v xml:space="preserve">FOSFATO DE FLUDARABINA - 50 MG PO LIOF SOL INJ CT FA VD TRANS X 20 ML</v>
          </cell>
          <cell r="D111" t="str">
            <v xml:space="preserve">FOSFATO DE FLUDARABINA</v>
          </cell>
          <cell r="E111" t="str">
            <v xml:space="preserve">50 MG PO LIOF SOL INJ CT FA VD TRANS X 20 ML</v>
          </cell>
          <cell r="F111" t="str">
            <v>-</v>
          </cell>
          <cell r="G111" t="n">
            <v>50</v>
          </cell>
          <cell r="H111" t="str">
            <v>MG</v>
          </cell>
          <cell r="I111" t="str">
            <v>SIM</v>
          </cell>
          <cell r="J111" t="n">
            <v>17.360288584599999</v>
          </cell>
        </row>
        <row r="112">
          <cell r="A112" t="n">
            <v>96546204</v>
          </cell>
          <cell r="B112" t="n">
            <v>20</v>
          </cell>
          <cell r="C112" t="str">
            <v xml:space="preserve">FOTEMUSTINA - 50 MG/ML PO SOL INJ CT FR VD AMB X 208 MG + AMP SOL X 4 ML</v>
          </cell>
          <cell r="D112" t="str">
            <v>FOTEMUSTINA</v>
          </cell>
          <cell r="E112" t="str">
            <v xml:space="preserve">50 MG/ML PO SOL INJ CT FR VD AMB X 208 MG + AMP SOL X 4 ML</v>
          </cell>
          <cell r="F112" t="str">
            <v>-</v>
          </cell>
          <cell r="G112" t="n">
            <v>1</v>
          </cell>
          <cell r="H112" t="str">
            <v>FA</v>
          </cell>
          <cell r="I112" t="str">
            <v>NÃO</v>
          </cell>
          <cell r="J112" t="n">
            <v>4008.3674779758999</v>
          </cell>
        </row>
        <row r="113">
          <cell r="A113" t="n">
            <v>96545550</v>
          </cell>
          <cell r="B113" t="n">
            <v>20</v>
          </cell>
          <cell r="C113" t="str">
            <v xml:space="preserve">MELFALANA - 50 MG PO LIOF INJ CT FA VD TRANS + SOL DIL X 10 ML</v>
          </cell>
          <cell r="D113" t="str">
            <v>MELFALANA</v>
          </cell>
          <cell r="E113" t="str">
            <v xml:space="preserve">50 MG PO LIOF INJ CT FA VD TRANS + SOL DIL X 10 ML</v>
          </cell>
          <cell r="F113" t="str">
            <v>-</v>
          </cell>
          <cell r="G113" t="n">
            <v>50</v>
          </cell>
          <cell r="H113" t="str">
            <v>MG</v>
          </cell>
          <cell r="I113" t="str">
            <v>SIM</v>
          </cell>
          <cell r="J113" t="n">
            <v>3.8959992799000003</v>
          </cell>
        </row>
        <row r="114">
          <cell r="A114" t="n">
            <v>96546522</v>
          </cell>
          <cell r="B114" t="n">
            <v>20</v>
          </cell>
          <cell r="C114" t="str">
            <v xml:space="preserve">NAB-PACLITAXEL 100 MG PO LIOF SUS INJ CT FA VD TRANS</v>
          </cell>
          <cell r="D114" t="str">
            <v>NAB-PACLITAXEL</v>
          </cell>
          <cell r="E114" t="str">
            <v xml:space="preserve">100 MG PO LIOF SUS INJ CT FA VD TRANS</v>
          </cell>
          <cell r="F114" t="str">
            <v>-</v>
          </cell>
          <cell r="G114" t="n">
            <v>100</v>
          </cell>
          <cell r="H114" t="str">
            <v>MG</v>
          </cell>
          <cell r="I114" t="str">
            <v>SIM</v>
          </cell>
          <cell r="J114" t="n">
            <v>10.302490497000001</v>
          </cell>
        </row>
        <row r="115">
          <cell r="A115" t="n">
            <v>96546174</v>
          </cell>
          <cell r="B115" t="str">
            <v>00</v>
          </cell>
          <cell r="C115" t="str">
            <v xml:space="preserve">OCTREOTIDA - 10 MG PO P/ SUS INJ CT FA VD INC + 1 SER DIL X 2,0 ML + SIST APLIC</v>
          </cell>
          <cell r="D115" t="str">
            <v>OCTREOTIDA</v>
          </cell>
          <cell r="E115" t="str">
            <v xml:space="preserve">10 MG PO P/ SUS INJ CT FA VD INC + 1 SER DIL X 2,0 ML + SIST APLIC</v>
          </cell>
          <cell r="F115" t="str">
            <v>-</v>
          </cell>
          <cell r="G115" t="n">
            <v>1</v>
          </cell>
          <cell r="H115" t="str">
            <v>FA</v>
          </cell>
          <cell r="I115" t="str">
            <v>NÃO</v>
          </cell>
          <cell r="J115" t="n">
            <v>3958.4063200370001</v>
          </cell>
        </row>
        <row r="116">
          <cell r="A116" t="n">
            <v>96545810</v>
          </cell>
          <cell r="B116" t="n">
            <v>20</v>
          </cell>
          <cell r="C116" t="str">
            <v xml:space="preserve">PAMIDRONATO DISSÓDICO - 60 MG PO LIOF INJ IV CT FA VD INC</v>
          </cell>
          <cell r="D116" t="str">
            <v xml:space="preserve">PAMIDRONATO DISSÓDICO</v>
          </cell>
          <cell r="E116" t="str">
            <v xml:space="preserve">60 MG PO LIOF INJ IV CT FA VD INC</v>
          </cell>
          <cell r="F116" t="str">
            <v>-</v>
          </cell>
          <cell r="G116" t="n">
            <v>1</v>
          </cell>
          <cell r="H116" t="str">
            <v>FA</v>
          </cell>
          <cell r="I116" t="str">
            <v>NÃO</v>
          </cell>
          <cell r="J116" t="n">
            <v>987.98515477609999</v>
          </cell>
        </row>
        <row r="117">
          <cell r="A117" t="n">
            <v>96546409</v>
          </cell>
          <cell r="B117" t="str">
            <v>20</v>
          </cell>
          <cell r="C117" t="str">
            <v xml:space="preserve">PEGASPARGASE-750 U/ML. SOL. INJ. CT. FA VD. INC. X 5 ML.</v>
          </cell>
          <cell r="D117" t="str">
            <v>PEGASPARGASE</v>
          </cell>
          <cell r="E117" t="str">
            <v xml:space="preserve">750 U/ML. SOL. INJ. CT. FA VD. INC. X 5 ML.</v>
          </cell>
          <cell r="F117" t="str">
            <v>-</v>
          </cell>
          <cell r="G117" t="n">
            <v>3750</v>
          </cell>
          <cell r="H117" t="str">
            <v>UI</v>
          </cell>
          <cell r="I117" t="str">
            <v>SIM</v>
          </cell>
          <cell r="J117" t="n">
            <v>2.1789175304000001</v>
          </cell>
        </row>
        <row r="118">
          <cell r="A118" t="n">
            <v>96546549</v>
          </cell>
          <cell r="B118" t="n">
            <v>20</v>
          </cell>
          <cell r="C118" t="str">
            <v xml:space="preserve">PEMBROLIZUMABE 100 MG/4 ML SOL. INJ. CT. FA VD. INC. x 4 ML</v>
          </cell>
          <cell r="D118" t="str">
            <v>PEMBROLIZUMABE</v>
          </cell>
          <cell r="E118" t="str">
            <v xml:space="preserve">100 MG/4 ML SOL. INJ. CT. FA VD. INC. x 4 ML</v>
          </cell>
          <cell r="F118" t="str">
            <v>-</v>
          </cell>
          <cell r="G118" t="n">
            <v>100</v>
          </cell>
          <cell r="H118" t="str">
            <v>MG</v>
          </cell>
          <cell r="I118" t="str">
            <v>SIM</v>
          </cell>
          <cell r="J118" t="n">
            <v>182.44881734170002</v>
          </cell>
        </row>
        <row r="119">
          <cell r="A119" t="n">
            <v>96545569</v>
          </cell>
          <cell r="B119" t="n">
            <v>20</v>
          </cell>
          <cell r="C119" t="str">
            <v xml:space="preserve">SULFATO DE BLEOMICINA - 15 UI PO LIOF INJ CT FA VD INC + AMP DIL VD INC X 5 ML</v>
          </cell>
          <cell r="D119" t="str">
            <v xml:space="preserve">SULFATO DE BLEOMICINA</v>
          </cell>
          <cell r="E119" t="str">
            <v xml:space="preserve">15 UI PO LIOF INJ CT FA VD INC + AMP DIL VD INC X 5 ML</v>
          </cell>
          <cell r="F119" t="str">
            <v>-</v>
          </cell>
          <cell r="G119" t="n">
            <v>1</v>
          </cell>
          <cell r="H119" t="str">
            <v>FA</v>
          </cell>
          <cell r="I119" t="str">
            <v>NÃO</v>
          </cell>
          <cell r="J119" t="n">
            <v>308.68393078770004</v>
          </cell>
        </row>
        <row r="120">
          <cell r="A120" t="n">
            <v>96545879</v>
          </cell>
          <cell r="B120" t="n">
            <v>20</v>
          </cell>
          <cell r="C120" t="str">
            <v xml:space="preserve">TENIPOSÍDEO - 10 MG/ML SOL INJ CT AMP VD INC X 5 ML</v>
          </cell>
          <cell r="D120" t="str">
            <v>TENIPOSÍDEO</v>
          </cell>
          <cell r="E120" t="str">
            <v xml:space="preserve">10 MG/ML SOL INJ CT AMP VD INC X 5 ML</v>
          </cell>
          <cell r="F120" t="str">
            <v>-</v>
          </cell>
          <cell r="G120" t="n">
            <v>50</v>
          </cell>
          <cell r="H120" t="str">
            <v>MG</v>
          </cell>
          <cell r="I120" t="str">
            <v>SIM</v>
          </cell>
          <cell r="J120" t="n">
            <v>2.1078658718000005</v>
          </cell>
        </row>
        <row r="121">
          <cell r="A121" t="n">
            <v>96546182</v>
          </cell>
          <cell r="B121" t="n">
            <v>20</v>
          </cell>
          <cell r="C121" t="str">
            <v xml:space="preserve">TENSIROLIMO - 25 MG/ML SOL DIL INFUS IV CT FA VD TRANS X 1,2 ML + DIL FA VD TRANS X 1,8 ML</v>
          </cell>
          <cell r="D121" t="str">
            <v>TENSIROLIMO</v>
          </cell>
          <cell r="E121" t="str">
            <v xml:space="preserve">25 MG/ML SOL DIL INFUS IV CT FA VD TRANS X 1,2 ML + DIL FA VD TRANS X 1,8 ML</v>
          </cell>
          <cell r="F121" t="str">
            <v>-</v>
          </cell>
          <cell r="G121" t="n">
            <v>30</v>
          </cell>
          <cell r="H121" t="str">
            <v>MG</v>
          </cell>
          <cell r="I121" t="str">
            <v>SIM</v>
          </cell>
          <cell r="J121" t="n">
            <v>142.6835724119</v>
          </cell>
        </row>
      </sheetData>
      <sheetData sheetId="5">
        <row r="6">
          <cell r="A6" t="n">
            <v>90266609</v>
          </cell>
          <cell r="B6" t="str">
            <v>00</v>
          </cell>
          <cell r="C6" t="str">
            <v xml:space="preserve">NUTRISON STANDARD 1.0 PACK 1 LITRO</v>
          </cell>
          <cell r="D6" t="str">
            <v xml:space="preserve">NUTRISON STANDARD 1.0 PACK 1 LITRO</v>
          </cell>
          <cell r="E6" t="str">
            <v xml:space="preserve">DANONE LTDA.</v>
          </cell>
          <cell r="F6" t="n">
            <v>1</v>
          </cell>
          <cell r="G6" t="str">
            <v>UN</v>
          </cell>
          <cell r="H6" t="str">
            <v>NÃO</v>
          </cell>
          <cell r="I6" t="n">
            <v>458.14365907200005</v>
          </cell>
        </row>
        <row r="7">
          <cell r="A7" t="n">
            <v>90870352</v>
          </cell>
          <cell r="B7" t="str">
            <v>00</v>
          </cell>
          <cell r="C7" t="str">
            <v xml:space="preserve">FRESUBIN HP ENERGY EASY BAG  X 1000 ML</v>
          </cell>
          <cell r="D7" t="str">
            <v xml:space="preserve">FRESUBIN HP ENERGY EASY BAG  X 1000 ML</v>
          </cell>
          <cell r="E7" t="str">
            <v xml:space="preserve">FRESENIUS KABI BRASIL LTDA</v>
          </cell>
          <cell r="F7" t="n">
            <v>1</v>
          </cell>
          <cell r="G7" t="str">
            <v>UN</v>
          </cell>
          <cell r="H7" t="str">
            <v>NÃO</v>
          </cell>
          <cell r="I7" t="n">
            <v>613.53163276812006</v>
          </cell>
        </row>
        <row r="8">
          <cell r="A8" t="n">
            <v>90312520</v>
          </cell>
          <cell r="B8" t="str">
            <v>00</v>
          </cell>
          <cell r="C8" t="str">
            <v xml:space="preserve">NUTRISON ADVANCED PROTISON PACK 500ML</v>
          </cell>
          <cell r="D8" t="str">
            <v xml:space="preserve">NUTRISON ADVANCED PROTISON PACK 500ML</v>
          </cell>
          <cell r="E8" t="str">
            <v xml:space="preserve">DANONE LTDA.</v>
          </cell>
          <cell r="F8" t="n">
            <v>1</v>
          </cell>
          <cell r="G8" t="str">
            <v>UN</v>
          </cell>
          <cell r="H8" t="str">
            <v>NÃO</v>
          </cell>
          <cell r="I8" t="n">
            <v>604.67008836959997</v>
          </cell>
        </row>
        <row r="9">
          <cell r="A9" t="n">
            <v>90266641</v>
          </cell>
          <cell r="B9" t="str">
            <v>00</v>
          </cell>
          <cell r="C9" t="str">
            <v xml:space="preserve">NUTRISON ENERGY PLUS 1.5 PACK 1 LITRO</v>
          </cell>
          <cell r="D9" t="str">
            <v xml:space="preserve">NUTRISON ENERGY PLUS 1.5 PACK 1 LITRO</v>
          </cell>
          <cell r="E9" t="str">
            <v xml:space="preserve">DANONE LTDA.</v>
          </cell>
          <cell r="F9" t="n">
            <v>1</v>
          </cell>
          <cell r="G9" t="str">
            <v>UN</v>
          </cell>
          <cell r="H9" t="str">
            <v>NÃO</v>
          </cell>
          <cell r="I9" t="n">
            <v>759.44246400000009</v>
          </cell>
        </row>
        <row r="10">
          <cell r="A10" t="n">
            <v>90852745</v>
          </cell>
          <cell r="B10" t="str">
            <v>00</v>
          </cell>
          <cell r="C10" t="str">
            <v xml:space="preserve">NUTRISON ENERGY MULTI FIBER 1.5 MF PACK 1 LITRO</v>
          </cell>
          <cell r="D10" t="str">
            <v xml:space="preserve">NUTRISON ENERGY MULTI FIBER 1.5 MF PACK 1 LITRO</v>
          </cell>
          <cell r="E10" t="str">
            <v xml:space="preserve">DANONE LTDA.</v>
          </cell>
          <cell r="F10" t="n">
            <v>1</v>
          </cell>
          <cell r="G10" t="str">
            <v>UN</v>
          </cell>
          <cell r="H10" t="str">
            <v>NÃO</v>
          </cell>
          <cell r="I10" t="n">
            <v>803.79420367752016</v>
          </cell>
        </row>
        <row r="11">
          <cell r="A11" t="n">
            <v>96006072</v>
          </cell>
          <cell r="B11" t="n">
            <v>20</v>
          </cell>
          <cell r="C11" t="str">
            <v xml:space="preserve">FRESUBIN  2 KCAL HP SF EASY BAG 500ML</v>
          </cell>
          <cell r="D11" t="str">
            <v xml:space="preserve">FRESUBIN  2 KCAL HP SF EASY BAG 500ML</v>
          </cell>
          <cell r="E11" t="str">
            <v xml:space="preserve">FRESENIUS KABI BRASIL LTDA</v>
          </cell>
          <cell r="F11" t="n">
            <v>1</v>
          </cell>
          <cell r="G11" t="str">
            <v>UN</v>
          </cell>
          <cell r="H11" t="str">
            <v>NÃO</v>
          </cell>
          <cell r="I11" t="n">
            <v>210.87632392200004</v>
          </cell>
        </row>
        <row r="12">
          <cell r="A12" t="n">
            <v>90852788</v>
          </cell>
          <cell r="B12" t="str">
            <v>00</v>
          </cell>
          <cell r="C12" t="str">
            <v xml:space="preserve">NUTRISON PROTEIN PLUS MULTI FIBER PACK 1 LITRO</v>
          </cell>
          <cell r="D12" t="str">
            <v xml:space="preserve">NUTRISON PROTEIN PLUS MULTI FIBER PACK 1 LITRO</v>
          </cell>
          <cell r="E12" t="str">
            <v xml:space="preserve">DANONE LTDA.</v>
          </cell>
          <cell r="F12" t="n">
            <v>1</v>
          </cell>
          <cell r="G12" t="str">
            <v>UN</v>
          </cell>
          <cell r="H12" t="str">
            <v>NÃO</v>
          </cell>
          <cell r="I12" t="n">
            <v>755.24597205656937</v>
          </cell>
        </row>
        <row r="13">
          <cell r="A13" t="n">
            <v>90266668</v>
          </cell>
          <cell r="B13" t="str">
            <v>00</v>
          </cell>
          <cell r="C13" t="str">
            <v xml:space="preserve">FRESUBIN HP ENERGY EASY BAG 500ML</v>
          </cell>
          <cell r="D13" t="str">
            <v xml:space="preserve">FRESUBIN HP ENERGY EASY BAG 500ML</v>
          </cell>
          <cell r="E13" t="str">
            <v xml:space="preserve">FRESENIUS KABI BRASIL LTDA</v>
          </cell>
          <cell r="F13" t="n">
            <v>1</v>
          </cell>
          <cell r="G13" t="str">
            <v>UN</v>
          </cell>
          <cell r="H13" t="str">
            <v>NÃO</v>
          </cell>
          <cell r="I13" t="n">
            <v>535.09274845983009</v>
          </cell>
        </row>
        <row r="14">
          <cell r="A14" t="n">
            <v>90852729</v>
          </cell>
          <cell r="B14" t="str">
            <v>00</v>
          </cell>
          <cell r="C14" t="str">
            <v xml:space="preserve">NUTRISON ADVANCED DIASON PACK 1.000ML</v>
          </cell>
          <cell r="D14" t="str">
            <v xml:space="preserve">NUTRISON ADVANCED DIASON PACK 1.000ML</v>
          </cell>
          <cell r="E14" t="str">
            <v xml:space="preserve">DANONE LTDA.</v>
          </cell>
          <cell r="F14" t="n">
            <v>1</v>
          </cell>
          <cell r="G14" t="str">
            <v>UN</v>
          </cell>
          <cell r="H14" t="str">
            <v>NÃO</v>
          </cell>
          <cell r="I14" t="n">
            <v>655.43240292188682</v>
          </cell>
        </row>
        <row r="15">
          <cell r="A15" t="n">
            <v>90276361</v>
          </cell>
          <cell r="B15" t="n">
            <v>20</v>
          </cell>
          <cell r="C15" t="str">
            <v xml:space="preserve">ISOSOURCE 1,5 CAL SEM SACAROSE SF CX. 6 FR. X 1000 ML</v>
          </cell>
          <cell r="D15" t="str">
            <v xml:space="preserve">ISOSOURCE 1,5 CAL SEM SACAROSE SF CX. 6 FR. X 1000 ML</v>
          </cell>
          <cell r="E15" t="str">
            <v xml:space="preserve">NESTLE BRASIL LTDA</v>
          </cell>
          <cell r="F15" t="n">
            <v>1</v>
          </cell>
          <cell r="G15" t="str">
            <v>UN</v>
          </cell>
          <cell r="H15" t="str">
            <v>NÃO</v>
          </cell>
          <cell r="I15" t="n">
            <v>748.88771265000014</v>
          </cell>
        </row>
        <row r="16">
          <cell r="A16" t="n">
            <v>90311680</v>
          </cell>
          <cell r="B16" t="n">
            <v>20</v>
          </cell>
          <cell r="C16" t="str">
            <v xml:space="preserve">NUTRIDRINK COMPACT 125 ML (BAUNILHA/CAPPUCINO/CHOCOLATE)</v>
          </cell>
          <cell r="D16" t="str">
            <v xml:space="preserve">NUTRIDRINK COMPACT 125 ML (BAUNILHACAPPUCINO)</v>
          </cell>
          <cell r="E16" t="str">
            <v xml:space="preserve">DANONE LTDA.</v>
          </cell>
          <cell r="F16" t="n">
            <v>1</v>
          </cell>
          <cell r="G16" t="str">
            <v>UN</v>
          </cell>
          <cell r="H16" t="str">
            <v>NÃO</v>
          </cell>
          <cell r="I16" t="n">
            <v>62.953783200000011</v>
          </cell>
        </row>
        <row r="17">
          <cell r="A17" t="n">
            <v>90852370</v>
          </cell>
          <cell r="B17" t="str">
            <v>00</v>
          </cell>
          <cell r="C17" t="str">
            <v xml:space="preserve">NUTRISON ADVANCED PEPTISORB (PEPTISON DIET) PACK 1 LITRO</v>
          </cell>
          <cell r="D17" t="str">
            <v xml:space="preserve">NUTRISON ADVANCED PEPTISORB (PEPTISON DIET) PACK 1 LITRO</v>
          </cell>
          <cell r="E17" t="str">
            <v xml:space="preserve">DANONE LTDA.</v>
          </cell>
          <cell r="F17" t="n">
            <v>1</v>
          </cell>
          <cell r="G17" t="str">
            <v>UN</v>
          </cell>
          <cell r="H17" t="str">
            <v>NÃO</v>
          </cell>
          <cell r="I17" t="n">
            <v>707.88362358306779</v>
          </cell>
        </row>
        <row r="18">
          <cell r="A18" t="n">
            <v>90870360</v>
          </cell>
          <cell r="B18" t="str">
            <v>00</v>
          </cell>
          <cell r="C18" t="str">
            <v xml:space="preserve">FRESUBIN ENERGY EASY BAG  X 1000 ML</v>
          </cell>
          <cell r="D18" t="str">
            <v xml:space="preserve">FRESUBIN ENERGY EASY BAG  X 1000 ML</v>
          </cell>
          <cell r="E18" t="str">
            <v xml:space="preserve">FRESENIUS KABI BRASIL LTDA</v>
          </cell>
          <cell r="F18" t="n">
            <v>1</v>
          </cell>
          <cell r="G18" t="str">
            <v>UN</v>
          </cell>
          <cell r="H18" t="str">
            <v>NÃO</v>
          </cell>
          <cell r="I18" t="n">
            <v>685.77454418814</v>
          </cell>
        </row>
        <row r="19">
          <cell r="A19" t="n">
            <v>90323670</v>
          </cell>
          <cell r="B19" t="n">
            <v>20</v>
          </cell>
          <cell r="C19" t="str">
            <v xml:space="preserve">FRESUBIN PROTEIN POWDER 300G</v>
          </cell>
          <cell r="D19" t="str">
            <v xml:space="preserve">FRESUBIN PROTEIN POWDER 300G</v>
          </cell>
          <cell r="E19" t="str">
            <v xml:space="preserve">FRESENIUS KABI BRASIL LTDA</v>
          </cell>
          <cell r="F19" t="n">
            <v>300</v>
          </cell>
          <cell r="G19" t="str">
            <v>G</v>
          </cell>
          <cell r="H19" t="str">
            <v>SIM</v>
          </cell>
          <cell r="I19" t="n">
            <v>0.75583761046200015</v>
          </cell>
        </row>
        <row r="20">
          <cell r="A20" t="n">
            <v>90276450</v>
          </cell>
          <cell r="B20" t="n">
            <v>20</v>
          </cell>
          <cell r="C20" t="str">
            <v xml:space="preserve">NOVASOURCE REN SF - 1000ML (ANTIGO NOVASOURCE RENAL)</v>
          </cell>
          <cell r="D20" t="str">
            <v xml:space="preserve">NOVASOURCE REN SF - 1000ML (ANTIGO NOVASOURCE RENAL)</v>
          </cell>
          <cell r="E20" t="str">
            <v xml:space="preserve">NESTLE BRASIL LTDA</v>
          </cell>
          <cell r="F20" t="n">
            <v>1</v>
          </cell>
          <cell r="G20" t="str">
            <v>UN</v>
          </cell>
          <cell r="H20" t="str">
            <v>NÃO</v>
          </cell>
          <cell r="I20" t="n">
            <v>583.6737753000001</v>
          </cell>
        </row>
        <row r="21">
          <cell r="A21" t="n">
            <v>92450814</v>
          </cell>
          <cell r="B21" t="str">
            <v>00</v>
          </cell>
          <cell r="C21" t="str">
            <v xml:space="preserve">FRESUBIN ORIGINAL EASY BAG  X 1000 ML</v>
          </cell>
          <cell r="D21" t="str">
            <v xml:space="preserve">FRESUBIN ORIGINAL EASY BAG  X 1000 ML</v>
          </cell>
          <cell r="E21" t="str">
            <v xml:space="preserve">FRESENIUS KABI BRASIL LTDA</v>
          </cell>
          <cell r="F21" t="n">
            <v>1</v>
          </cell>
          <cell r="G21" t="str">
            <v>UN</v>
          </cell>
          <cell r="H21" t="str">
            <v>NÃO</v>
          </cell>
          <cell r="I21" t="n">
            <v>428.61205186371006</v>
          </cell>
        </row>
        <row r="22">
          <cell r="A22" t="n">
            <v>90870344</v>
          </cell>
          <cell r="B22" t="str">
            <v>00</v>
          </cell>
          <cell r="C22" t="str">
            <v xml:space="preserve">FRESUBIN ENERGY FIBRE EASY BAG X 1000 ML</v>
          </cell>
          <cell r="D22" t="str">
            <v xml:space="preserve">FRESUBIN ENERGY FIBRE EASY BAG X 1000 ML</v>
          </cell>
          <cell r="E22" t="str">
            <v xml:space="preserve">FRESENIUS KABI BRASIL LTDA</v>
          </cell>
          <cell r="F22" t="n">
            <v>1</v>
          </cell>
          <cell r="G22" t="str">
            <v>UN</v>
          </cell>
          <cell r="H22" t="str">
            <v>NÃO</v>
          </cell>
          <cell r="I22" t="n">
            <v>757.92267973224</v>
          </cell>
        </row>
        <row r="23">
          <cell r="A23" t="n">
            <v>90264878</v>
          </cell>
          <cell r="B23" t="str">
            <v>00</v>
          </cell>
          <cell r="C23" t="str">
            <v xml:space="preserve">FRESUBIN ORIGINAL EASY BAG  X 500 ML</v>
          </cell>
          <cell r="D23" t="str">
            <v xml:space="preserve">FRESUBIN ORIGINAL EASY BAG  X 500 ML</v>
          </cell>
          <cell r="E23" t="str">
            <v xml:space="preserve">FRESENIUS KABI BRASIL LTDA</v>
          </cell>
          <cell r="F23" t="n">
            <v>1</v>
          </cell>
          <cell r="G23" t="str">
            <v>UN</v>
          </cell>
          <cell r="H23" t="str">
            <v>NÃO</v>
          </cell>
          <cell r="I23" t="n">
            <v>326.97677192400005</v>
          </cell>
        </row>
        <row r="24">
          <cell r="A24" t="n">
            <v>90266676</v>
          </cell>
          <cell r="B24" t="str">
            <v>00</v>
          </cell>
          <cell r="C24" t="str">
            <v xml:space="preserve">FRESUBIN ENERGY EASY BAG 500ML</v>
          </cell>
          <cell r="D24" t="str">
            <v xml:space="preserve">FRESUBIN ENERGY EASY BAG 500ML</v>
          </cell>
          <cell r="E24" t="str">
            <v xml:space="preserve">FRESENIUS KABI BRASIL LTDA</v>
          </cell>
          <cell r="F24" t="n">
            <v>1</v>
          </cell>
          <cell r="G24" t="str">
            <v>UN</v>
          </cell>
          <cell r="H24" t="str">
            <v>NÃO</v>
          </cell>
          <cell r="I24" t="n">
            <v>511.78972996800002</v>
          </cell>
        </row>
        <row r="25">
          <cell r="A25" t="n">
            <v>90276698</v>
          </cell>
          <cell r="B25" t="n">
            <v>20</v>
          </cell>
          <cell r="C25" t="str">
            <v xml:space="preserve">PEPTAMEN 1,5 LIQ. SF CX. 6 ULTRAPAK X 1000 ML</v>
          </cell>
          <cell r="D25" t="str">
            <v xml:space="preserve">PEPTAMEN 1,5 LIQ. SF CX. 6 ULTRAPAK X 1000 ML</v>
          </cell>
          <cell r="E25" t="str">
            <v xml:space="preserve">NESTLE BRASIL LTDA</v>
          </cell>
          <cell r="F25" t="n">
            <v>1</v>
          </cell>
          <cell r="G25" t="str">
            <v>UN</v>
          </cell>
          <cell r="H25" t="str">
            <v>NÃO</v>
          </cell>
          <cell r="I25" t="n">
            <v>951.48329760000001</v>
          </cell>
        </row>
        <row r="26">
          <cell r="A26" t="n">
            <v>90852753</v>
          </cell>
          <cell r="B26" t="n">
            <v>20</v>
          </cell>
          <cell r="C26" t="str">
            <v xml:space="preserve">DIASIP SUPLEMENTO X 200 ML (BAUNILHAMORANGO)</v>
          </cell>
          <cell r="D26" t="str">
            <v xml:space="preserve">DIASIP SUPLEMENTO X 200 ML (BAUNILHAMORANGO)</v>
          </cell>
          <cell r="E26" t="str">
            <v xml:space="preserve">DANONE LTDA.</v>
          </cell>
          <cell r="F26" t="n">
            <v>1</v>
          </cell>
          <cell r="G26" t="str">
            <v>UN</v>
          </cell>
          <cell r="H26" t="str">
            <v>NÃO</v>
          </cell>
          <cell r="I26" t="n">
            <v>113.73105110400002</v>
          </cell>
        </row>
        <row r="27">
          <cell r="A27" t="n">
            <v>90290550</v>
          </cell>
          <cell r="B27" t="str">
            <v>00</v>
          </cell>
          <cell r="C27" t="str">
            <v xml:space="preserve">SURVIMED EASY BAG X 500 ML</v>
          </cell>
          <cell r="D27" t="str">
            <v xml:space="preserve">SURVIMED EASY BAG X 500 ML</v>
          </cell>
          <cell r="E27" t="str">
            <v xml:space="preserve">FRESENIUS KABI BRASIL LTDA</v>
          </cell>
          <cell r="F27" t="n">
            <v>1</v>
          </cell>
          <cell r="G27" t="str">
            <v>UN</v>
          </cell>
          <cell r="H27" t="str">
            <v>NÃO</v>
          </cell>
          <cell r="I27" t="n">
            <v>413.10434916629998</v>
          </cell>
        </row>
        <row r="28">
          <cell r="A28" t="n">
            <v>96006080</v>
          </cell>
          <cell r="B28" t="n">
            <v>20</v>
          </cell>
          <cell r="C28" t="str">
            <v xml:space="preserve">FRESUBIN 1.2 HP FIBRE SF EASY BAG 1000ML</v>
          </cell>
          <cell r="D28" t="str">
            <v xml:space="preserve">FRESUBIN 1.2 HP FIBRE SF EASY BAG 1000ML</v>
          </cell>
          <cell r="E28" t="str">
            <v xml:space="preserve">FRESENIUS KABI BRASIL LTDA</v>
          </cell>
          <cell r="F28" t="n">
            <v>1</v>
          </cell>
          <cell r="G28" t="str">
            <v>UN</v>
          </cell>
          <cell r="H28" t="str">
            <v>NÃO</v>
          </cell>
          <cell r="I28" t="n">
            <v>82.928891430000007</v>
          </cell>
        </row>
        <row r="29">
          <cell r="A29" t="n">
            <v>90276906</v>
          </cell>
          <cell r="B29" t="str">
            <v>00</v>
          </cell>
          <cell r="C29" t="str">
            <v xml:space="preserve">NOVASOURCE GC SF CX. 6 FR. X 1000 ML</v>
          </cell>
          <cell r="D29" t="str">
            <v xml:space="preserve">NOVASOURCE GC SF CX. 6 FR. X 1000 ML</v>
          </cell>
          <cell r="E29" t="str">
            <v xml:space="preserve">NESTLE BRASIL LTDA</v>
          </cell>
          <cell r="F29" t="n">
            <v>1</v>
          </cell>
          <cell r="G29" t="str">
            <v>UN</v>
          </cell>
          <cell r="H29" t="str">
            <v>NÃO</v>
          </cell>
          <cell r="I29" t="n">
            <v>590.55520065300004</v>
          </cell>
        </row>
        <row r="30">
          <cell r="A30" t="n">
            <v>90307089</v>
          </cell>
          <cell r="B30" t="n">
            <v>20</v>
          </cell>
          <cell r="C30" t="str">
            <v xml:space="preserve">MODULO DE PROTEINA ISOLADA (WHEY PROTEIN ISOLATE) LATA 250G</v>
          </cell>
          <cell r="D30" t="str">
            <v xml:space="preserve">MODULO DE PROTEINA ISOLADA (WHEY PROTEIN ISOLATE) LATA 250G</v>
          </cell>
          <cell r="E30" t="str">
            <v>-</v>
          </cell>
          <cell r="F30" t="n">
            <v>250</v>
          </cell>
          <cell r="G30" t="str">
            <v>G</v>
          </cell>
          <cell r="H30" t="str">
            <v>SIM</v>
          </cell>
          <cell r="I30" t="n">
            <v>0.71220441600000006</v>
          </cell>
        </row>
        <row r="31">
          <cell r="A31" t="n">
            <v>96006161</v>
          </cell>
          <cell r="B31" t="n">
            <v>20</v>
          </cell>
          <cell r="C31" t="str">
            <v xml:space="preserve">NUTRISON ADVANCED DIASON ENERGY HP SF 1000ML</v>
          </cell>
          <cell r="D31" t="str">
            <v xml:space="preserve">NUTRISON ADVANCED DIASON ENERGY HP SF 1000ML</v>
          </cell>
          <cell r="E31" t="str">
            <v xml:space="preserve">DANONE LTDA.</v>
          </cell>
          <cell r="F31" t="n">
            <v>1</v>
          </cell>
          <cell r="G31" t="str">
            <v>UN</v>
          </cell>
          <cell r="H31" t="str">
            <v>NÃO</v>
          </cell>
          <cell r="I31" t="n">
            <v>164.43614472120001</v>
          </cell>
        </row>
        <row r="32">
          <cell r="A32" t="n">
            <v>90276485</v>
          </cell>
          <cell r="B32" t="str">
            <v>00</v>
          </cell>
          <cell r="C32" t="str">
            <v xml:space="preserve">NOVASOURCE GI CONTROL FORTE - SF 1000ML</v>
          </cell>
          <cell r="D32" t="str">
            <v xml:space="preserve">NOVASOURCE GI CONTROL FORTE - SF 1000ML</v>
          </cell>
          <cell r="E32" t="str">
            <v xml:space="preserve">NESTLE BRASIL LTDA</v>
          </cell>
          <cell r="F32" t="n">
            <v>1</v>
          </cell>
          <cell r="G32" t="str">
            <v>UN</v>
          </cell>
          <cell r="H32" t="str">
            <v>NÃO</v>
          </cell>
          <cell r="I32" t="n">
            <v>779.69884301100035</v>
          </cell>
        </row>
        <row r="33">
          <cell r="A33" t="n">
            <v>90290534</v>
          </cell>
          <cell r="B33" t="n">
            <v>20</v>
          </cell>
          <cell r="C33" t="str">
            <v xml:space="preserve">FRESUBIN SOYA FIBRE EASY BAG X 1000 ML</v>
          </cell>
          <cell r="D33" t="str">
            <v xml:space="preserve">FRESUBIN SOYA FIBRE EASY BAG X 1000 ML</v>
          </cell>
          <cell r="E33" t="str">
            <v xml:space="preserve">FRESENIUS KABI BRASIL LTDA</v>
          </cell>
          <cell r="F33" t="n">
            <v>1</v>
          </cell>
          <cell r="G33" t="str">
            <v>UN</v>
          </cell>
          <cell r="H33" t="str">
            <v>NÃO</v>
          </cell>
          <cell r="I33" t="n">
            <v>293.07070231361996</v>
          </cell>
        </row>
        <row r="34">
          <cell r="A34" t="n">
            <v>92448526</v>
          </cell>
          <cell r="B34" t="n">
            <v>20</v>
          </cell>
          <cell r="C34" t="str">
            <v xml:space="preserve">FORMULA INFANTIL HIPOALERGENICA COM FERRO - 400 GRA</v>
          </cell>
          <cell r="D34" t="str">
            <v xml:space="preserve">NEOCATE PÓ LATA 400 G</v>
          </cell>
          <cell r="E34" t="str">
            <v xml:space="preserve">DANONE LTDA.</v>
          </cell>
          <cell r="F34" t="n">
            <v>400</v>
          </cell>
          <cell r="G34" t="str">
            <v>G</v>
          </cell>
          <cell r="H34" t="str">
            <v>SIM</v>
          </cell>
          <cell r="I34" t="n">
            <v>0.71081906939999995</v>
          </cell>
        </row>
        <row r="35">
          <cell r="A35" t="n">
            <v>90306953</v>
          </cell>
          <cell r="B35" t="n">
            <v>20</v>
          </cell>
          <cell r="C35" t="str">
            <v xml:space="preserve">IMPACT CX. 27 TETRA SLIM 200ML (PESSEGO/TORTA DE LIMÃO)</v>
          </cell>
          <cell r="D35" t="str">
            <v xml:space="preserve">IMPACT CX. 27 TETRA SLIM 200ML (PESSEGO/TORA DE LIMÃO)</v>
          </cell>
          <cell r="E35" t="str">
            <v xml:space="preserve">NESTLE BRASIL LTDA</v>
          </cell>
          <cell r="F35" t="n">
            <v>1</v>
          </cell>
          <cell r="G35" t="str">
            <v>UN</v>
          </cell>
          <cell r="H35" t="str">
            <v>NÃO</v>
          </cell>
          <cell r="I35" t="n">
            <v>66.155977800000002</v>
          </cell>
        </row>
        <row r="36">
          <cell r="A36" t="n">
            <v>96003863</v>
          </cell>
          <cell r="B36" t="n">
            <v>20</v>
          </cell>
          <cell r="C36" t="str">
            <v xml:space="preserve">NOVASOURCE SENIOR SF 6FR X 1000ML</v>
          </cell>
          <cell r="D36" t="str">
            <v xml:space="preserve">NOVASOURCE SENIOR SF 6FR X 1000ML</v>
          </cell>
          <cell r="E36" t="str">
            <v xml:space="preserve">NESTLE BRASIL LTDA</v>
          </cell>
          <cell r="F36" t="n">
            <v>1</v>
          </cell>
          <cell r="G36" t="str">
            <v>UN</v>
          </cell>
          <cell r="H36" t="str">
            <v>NÃO</v>
          </cell>
          <cell r="I36" t="n">
            <v>176.688468</v>
          </cell>
        </row>
        <row r="37">
          <cell r="A37" t="n">
            <v>90942396</v>
          </cell>
          <cell r="B37" t="n">
            <v>20</v>
          </cell>
          <cell r="C37" t="str">
            <v xml:space="preserve">ALIMENTOS NUTRICIONALMENTE COMPLETOS TROPHIC 1,5 - TETRA PAK 1000ML</v>
          </cell>
          <cell r="D37" t="str">
            <v xml:space="preserve">TROPHIC 1,5 - TETRA PAK 1000ML</v>
          </cell>
          <cell r="E37" t="str">
            <v xml:space="preserve">PRODIET MEDICAL NUTRITION</v>
          </cell>
          <cell r="F37" t="n">
            <v>1</v>
          </cell>
          <cell r="G37" t="str">
            <v>UN</v>
          </cell>
          <cell r="H37" t="str">
            <v>NÃO</v>
          </cell>
          <cell r="I37" t="n">
            <v>308.02159674000001</v>
          </cell>
        </row>
        <row r="38">
          <cell r="A38" t="n">
            <v>92442960</v>
          </cell>
          <cell r="B38" t="str">
            <v>00</v>
          </cell>
          <cell r="C38" t="str">
            <v xml:space="preserve">CUBITAN SUPLEMENTO X 200 ML (BAUNILHA MORANGO E CHOCOLATE)</v>
          </cell>
          <cell r="D38" t="str">
            <v xml:space="preserve">CUBITAN SUPLEMENTO X 200 ML (BAUNILHA MORANGO E CHOCOLATE)</v>
          </cell>
          <cell r="E38" t="str">
            <v xml:space="preserve">DANONE LTDA.</v>
          </cell>
          <cell r="F38" t="n">
            <v>1</v>
          </cell>
          <cell r="G38" t="str">
            <v>UN</v>
          </cell>
          <cell r="H38" t="str">
            <v>NÃO</v>
          </cell>
          <cell r="I38" t="n">
            <v>70.613477173265395</v>
          </cell>
        </row>
        <row r="39">
          <cell r="A39" t="n">
            <v>90311086</v>
          </cell>
          <cell r="B39" t="n">
            <v>20</v>
          </cell>
          <cell r="C39" t="str">
            <v xml:space="preserve">AMIDO DE MILHO MODIFICADO CX. C 12 UN. DE 125 G</v>
          </cell>
          <cell r="D39" t="str">
            <v xml:space="preserve">RESOURCE THICKEN UP CLEAR CX. C 12 UN. DE 125 G</v>
          </cell>
          <cell r="E39" t="str">
            <v xml:space="preserve">NESTLE BRASIL LTDA</v>
          </cell>
          <cell r="F39" t="n">
            <v>125</v>
          </cell>
          <cell r="G39" t="str">
            <v>G</v>
          </cell>
          <cell r="H39" t="str">
            <v>SIM</v>
          </cell>
          <cell r="I39" t="n">
            <v>2.16248516352</v>
          </cell>
        </row>
        <row r="40">
          <cell r="A40" t="n">
            <v>90299639</v>
          </cell>
          <cell r="B40" t="n">
            <v>20</v>
          </cell>
          <cell r="C40" t="str">
            <v xml:space="preserve">FRESUBIN PROTEIN ENERGY DRINK BAUNILHA EASY BOTTLE X 200 ML</v>
          </cell>
          <cell r="D40" t="str">
            <v xml:space="preserve">FRESUBIN PROTEIN ENERGY DRINK BAUNILHA EASY BOTTLE X 200 ML</v>
          </cell>
          <cell r="E40" t="str">
            <v xml:space="preserve">FRESENIUS KABI BRASIL LTDA</v>
          </cell>
          <cell r="F40" t="n">
            <v>1</v>
          </cell>
          <cell r="G40" t="str">
            <v>UN</v>
          </cell>
          <cell r="H40" t="str">
            <v>NÃO</v>
          </cell>
          <cell r="I40" t="n">
            <v>57.528956683440008</v>
          </cell>
        </row>
        <row r="41">
          <cell r="A41" t="n">
            <v>96006153</v>
          </cell>
          <cell r="B41" t="n">
            <v>20</v>
          </cell>
          <cell r="C41" t="str">
            <v xml:space="preserve">NUTRIDRINK COMPACT PROTEIN 125ML</v>
          </cell>
          <cell r="D41" t="str">
            <v xml:space="preserve">NUTRIDRINK COMPACT PROTEIN 125ML</v>
          </cell>
          <cell r="E41" t="str">
            <v xml:space="preserve">DANONE LTDA.</v>
          </cell>
          <cell r="F41" t="n">
            <v>1</v>
          </cell>
          <cell r="G41" t="str">
            <v>UN</v>
          </cell>
          <cell r="H41" t="str">
            <v>NÃO</v>
          </cell>
          <cell r="I41" t="n">
            <v>33.6454359516</v>
          </cell>
        </row>
        <row r="42">
          <cell r="A42" t="n">
            <v>96006323</v>
          </cell>
          <cell r="B42" t="n">
            <v>20</v>
          </cell>
          <cell r="C42" t="str">
            <v xml:space="preserve">PEPTAMEN INTENSE SF CX C 6 X 1000 ML</v>
          </cell>
          <cell r="D42" t="str">
            <v xml:space="preserve">PEPTAMEN INTENSE SF CX C 6 X 1000 ML</v>
          </cell>
          <cell r="E42" t="str">
            <v xml:space="preserve">NESTLE BRASIL LTDA</v>
          </cell>
          <cell r="F42" t="n">
            <v>1</v>
          </cell>
          <cell r="G42" t="str">
            <v>UN</v>
          </cell>
          <cell r="H42" t="str">
            <v>NÃO</v>
          </cell>
          <cell r="I42" t="n">
            <v>247.38915367287001</v>
          </cell>
        </row>
        <row r="43">
          <cell r="A43" t="n">
            <v>90261674</v>
          </cell>
          <cell r="B43" t="n">
            <v>20</v>
          </cell>
          <cell r="C43" t="str">
            <v xml:space="preserve">IMPACT SF CX. 6 FR. X 1000 ML</v>
          </cell>
          <cell r="D43" t="str">
            <v xml:space="preserve">IMPACT SF CX. 6 FR. X 1000 ML</v>
          </cell>
          <cell r="E43" t="str">
            <v xml:space="preserve">NESTLE BRASIL LTDA</v>
          </cell>
          <cell r="F43" t="n">
            <v>1</v>
          </cell>
          <cell r="G43" t="str">
            <v>UN</v>
          </cell>
          <cell r="H43" t="str">
            <v>NÃO</v>
          </cell>
          <cell r="I43" t="n">
            <v>787.14712494000003</v>
          </cell>
        </row>
        <row r="44">
          <cell r="A44" t="n">
            <v>90266625</v>
          </cell>
          <cell r="B44" t="str">
            <v>00</v>
          </cell>
          <cell r="C44" t="str">
            <v xml:space="preserve">NUTRISON MULTI FIBER 1.0 MF PACK 1 LITRO</v>
          </cell>
          <cell r="D44" t="str">
            <v xml:space="preserve">NUTRISON MULTI FIBER 1.0 MF PACK 1 LITRO</v>
          </cell>
          <cell r="E44" t="str">
            <v xml:space="preserve">DANONE LTDA.</v>
          </cell>
          <cell r="F44" t="n">
            <v>1</v>
          </cell>
          <cell r="G44" t="str">
            <v>UN</v>
          </cell>
          <cell r="H44" t="str">
            <v>NÃO</v>
          </cell>
          <cell r="I44" t="n">
            <v>504.90058301100009</v>
          </cell>
        </row>
        <row r="45">
          <cell r="A45" t="n">
            <v>90296621</v>
          </cell>
          <cell r="B45" t="n">
            <v>20</v>
          </cell>
          <cell r="C45" t="str">
            <v xml:space="preserve">NUTRIDRINK PROTEIN BAUNILHACHOCOLATEMORANGO X 200 ML</v>
          </cell>
          <cell r="D45" t="str">
            <v xml:space="preserve">NUTRIDRINK PROTEIN BAUNILHACHOCOLATEMORANGO X 200 ML</v>
          </cell>
          <cell r="E45" t="str">
            <v xml:space="preserve">DANONE LTDA.</v>
          </cell>
          <cell r="F45" t="n">
            <v>1</v>
          </cell>
          <cell r="G45" t="str">
            <v>UN</v>
          </cell>
          <cell r="H45" t="str">
            <v>NÃO</v>
          </cell>
          <cell r="I45" t="n">
            <v>114.6788098632</v>
          </cell>
        </row>
        <row r="46">
          <cell r="A46" t="n">
            <v>90276841</v>
          </cell>
          <cell r="B46" t="n">
            <v>20</v>
          </cell>
          <cell r="C46" t="str">
            <v xml:space="preserve">RESOURCE THICKEN-UP - SACHE - 1,2GRA</v>
          </cell>
          <cell r="D46" t="str">
            <v xml:space="preserve">RESOURCE THICKEN-UP - SACHE - 1,2GRA</v>
          </cell>
          <cell r="E46" t="str">
            <v xml:space="preserve">NESTLE BRASIL LTDA</v>
          </cell>
          <cell r="F46" t="n">
            <v>1</v>
          </cell>
          <cell r="G46" t="str">
            <v>SACHE</v>
          </cell>
          <cell r="H46" t="str">
            <v>NÃO</v>
          </cell>
          <cell r="I46" t="n">
            <v>6.6012137943839999</v>
          </cell>
        </row>
        <row r="47">
          <cell r="A47" t="n">
            <v>90266650</v>
          </cell>
          <cell r="B47" t="str">
            <v>00</v>
          </cell>
          <cell r="C47" t="str">
            <v xml:space="preserve">FRESUBIN LIPID EASY BAG X  500 ML</v>
          </cell>
          <cell r="D47" t="str">
            <v xml:space="preserve">FRESUBIN LIPID EASY BAG X  500 ML</v>
          </cell>
          <cell r="E47" t="str">
            <v xml:space="preserve">FRESENIUS KABI BRASIL LTDA</v>
          </cell>
          <cell r="F47" t="n">
            <v>1</v>
          </cell>
          <cell r="G47" t="str">
            <v>UN</v>
          </cell>
          <cell r="H47" t="str">
            <v>NÃO</v>
          </cell>
          <cell r="I47" t="n">
            <v>221.62153885443001</v>
          </cell>
        </row>
        <row r="48">
          <cell r="A48" t="n">
            <v>90870336</v>
          </cell>
          <cell r="B48" t="n">
            <v>20</v>
          </cell>
          <cell r="C48" t="str">
            <v xml:space="preserve">FRESUBIN ORIGINAL FIBRE EASY BAG - 1000ML</v>
          </cell>
          <cell r="D48" t="str">
            <v xml:space="preserve">FRESUBIN ORIGINAL FIBRE EASY BAG - 1000ML</v>
          </cell>
          <cell r="E48" t="str">
            <v xml:space="preserve">FRESENIUS KABI BRASIL LTDA</v>
          </cell>
          <cell r="F48" t="n">
            <v>1</v>
          </cell>
          <cell r="G48" t="str">
            <v>UN</v>
          </cell>
          <cell r="H48" t="str">
            <v>NÃO</v>
          </cell>
          <cell r="I48" t="n">
            <v>527.52252537072002</v>
          </cell>
        </row>
        <row r="49">
          <cell r="A49" t="n">
            <v>90301366</v>
          </cell>
          <cell r="B49" t="n">
            <v>20</v>
          </cell>
          <cell r="C49" t="str">
            <v xml:space="preserve">FRESUBIN PROTEIN ENERGY DRINK ABACAXI EASY BOTTLE X 200 ML</v>
          </cell>
          <cell r="D49" t="str">
            <v xml:space="preserve">FRESUBIN PROTEIN ENERGY DRINK ABACAXI EASY BOTTLE X 200 ML</v>
          </cell>
          <cell r="E49" t="str">
            <v xml:space="preserve">FRESENIUS KABI BRASIL LTDA</v>
          </cell>
          <cell r="F49" t="n">
            <v>1</v>
          </cell>
          <cell r="G49" t="str">
            <v>UN</v>
          </cell>
          <cell r="H49" t="str">
            <v>NÃO</v>
          </cell>
          <cell r="I49" t="n">
            <v>54.787801412143814</v>
          </cell>
        </row>
        <row r="50">
          <cell r="A50" t="n">
            <v>96006021</v>
          </cell>
          <cell r="B50" t="n">
            <v>20</v>
          </cell>
          <cell r="C50" t="str">
            <v xml:space="preserve">NOVASOURCE GC 1.5 SF 6FR X 1000ML</v>
          </cell>
          <cell r="D50" t="str">
            <v xml:space="preserve">NOVASOURCE GC 1.5 SF 6FR X 1000ML</v>
          </cell>
          <cell r="E50" t="str">
            <v xml:space="preserve">NESTLE BRASIL LTDA</v>
          </cell>
          <cell r="F50" t="n">
            <v>1</v>
          </cell>
          <cell r="G50" t="str">
            <v>UN</v>
          </cell>
          <cell r="H50" t="str">
            <v>NÃO</v>
          </cell>
          <cell r="I50" t="n">
            <v>177.14268000000001</v>
          </cell>
        </row>
        <row r="51">
          <cell r="A51" t="n">
            <v>90308093</v>
          </cell>
          <cell r="B51" t="n">
            <v>20</v>
          </cell>
          <cell r="C51" t="str">
            <v xml:space="preserve">FRESUBIN 2 KCAL DRINK FRUTAS DA FLORESTA  EASY BOTTLE X 200 ML</v>
          </cell>
          <cell r="D51" t="str">
            <v xml:space="preserve">FRESUBIN 2 KCAL DRINK FRUTAS DA FLORESTA  EASY BOTTLE X 200 ML</v>
          </cell>
          <cell r="E51" t="str">
            <v xml:space="preserve">FRESENIUS KABI BRASIL LTDA</v>
          </cell>
          <cell r="F51" t="n">
            <v>1</v>
          </cell>
          <cell r="G51" t="str">
            <v>UN</v>
          </cell>
          <cell r="H51" t="str">
            <v>NÃO</v>
          </cell>
          <cell r="I51" t="n">
            <v>51.149355535575012</v>
          </cell>
        </row>
        <row r="52">
          <cell r="A52" t="n">
            <v>90314158</v>
          </cell>
          <cell r="B52" t="n">
            <v>20</v>
          </cell>
          <cell r="C52" t="str">
            <v xml:space="preserve">NOVASOURCE GC  200ML</v>
          </cell>
          <cell r="D52" t="str">
            <v xml:space="preserve">NOVASOURCE GC  200ML</v>
          </cell>
          <cell r="E52" t="str">
            <v xml:space="preserve">NESTLE BRASIL LTDA</v>
          </cell>
          <cell r="F52" t="n">
            <v>1</v>
          </cell>
          <cell r="G52" t="str">
            <v>UN</v>
          </cell>
          <cell r="H52" t="str">
            <v>NÃO</v>
          </cell>
          <cell r="I52" t="n">
            <v>103.3559406</v>
          </cell>
        </row>
        <row r="53">
          <cell r="A53" t="n">
            <v>90312350</v>
          </cell>
          <cell r="B53" t="str">
            <v>00</v>
          </cell>
          <cell r="C53" t="str">
            <v xml:space="preserve">GLUCERNA 1.5 RTH SISTEMA FECHADO X 500ML</v>
          </cell>
          <cell r="D53" t="str">
            <v xml:space="preserve">GLUCERNA 1.5 RTH SISTEMA FECHADO X 500ML</v>
          </cell>
          <cell r="E53" t="str">
            <v xml:space="preserve">ABBOTT LABORATORIOS DO BRASIL LTDA.</v>
          </cell>
          <cell r="F53" t="n">
            <v>1</v>
          </cell>
          <cell r="G53" t="str">
            <v>UN</v>
          </cell>
          <cell r="H53" t="str">
            <v>NÃO</v>
          </cell>
          <cell r="I53" t="n">
            <v>545.0544000000001</v>
          </cell>
        </row>
        <row r="54">
          <cell r="A54" t="n">
            <v>90276442</v>
          </cell>
          <cell r="B54" t="n">
            <v>20</v>
          </cell>
          <cell r="C54" t="str">
            <v xml:space="preserve">NOVASOURCE 02 SF CX. 6 FR. X 1000 ML</v>
          </cell>
          <cell r="D54" t="str">
            <v xml:space="preserve">NOVASOURCE 02 SF CX. 6 FR. X 1000 ML</v>
          </cell>
          <cell r="E54" t="str">
            <v xml:space="preserve">NESTLE BRASIL LTDA</v>
          </cell>
          <cell r="F54" t="n">
            <v>1</v>
          </cell>
          <cell r="G54" t="str">
            <v>UN</v>
          </cell>
          <cell r="H54" t="str">
            <v>NÃO</v>
          </cell>
          <cell r="I54" t="n">
            <v>583.66242000000011</v>
          </cell>
        </row>
        <row r="55">
          <cell r="A55" t="n">
            <v>90282167</v>
          </cell>
          <cell r="B55" t="n">
            <v>20</v>
          </cell>
          <cell r="C55" t="str">
            <v xml:space="preserve">GLUTAMINA CX. 20 SACHES DE 5 G</v>
          </cell>
          <cell r="D55" t="str">
            <v xml:space="preserve">GLUTAMAX CX.  20 SACHES DE 5 G</v>
          </cell>
          <cell r="E55" t="str">
            <v>VITAFOR</v>
          </cell>
          <cell r="F55" t="n">
            <v>1</v>
          </cell>
          <cell r="G55" t="str">
            <v>UN</v>
          </cell>
          <cell r="H55" t="str">
            <v>NÃO</v>
          </cell>
          <cell r="I55" t="n">
            <v>18.955175183999998</v>
          </cell>
        </row>
        <row r="56">
          <cell r="A56" t="n">
            <v>90315871</v>
          </cell>
          <cell r="B56" t="n">
            <v>20</v>
          </cell>
          <cell r="C56" t="str">
            <v xml:space="preserve">RESOURCE THICKEN-UP CLEAR CX. 12 DISPLAYS C 24 SACHES X 1,2 G</v>
          </cell>
          <cell r="D56" t="str">
            <v xml:space="preserve">RESOURCE THICKEN-UP CLEAR CX. 12 DISPLAYS C 24 SACHES X 1,2 G</v>
          </cell>
          <cell r="E56" t="str">
            <v xml:space="preserve">NESTLE BRASIL LTDA</v>
          </cell>
          <cell r="F56" t="n">
            <v>1</v>
          </cell>
          <cell r="G56" t="str">
            <v>SACHE</v>
          </cell>
          <cell r="H56" t="str">
            <v>NÃO</v>
          </cell>
          <cell r="I56" t="n">
            <v>7.9146441000000003</v>
          </cell>
        </row>
        <row r="57">
          <cell r="A57" t="n">
            <v>96006331</v>
          </cell>
          <cell r="B57" t="n">
            <v>20</v>
          </cell>
          <cell r="C57" t="str">
            <v xml:space="preserve">FRESUBIN 2 KCAL CREME POTE 125G</v>
          </cell>
          <cell r="D57" t="str">
            <v xml:space="preserve">FRESUBIN 2 KCAL CREME POTE 125G</v>
          </cell>
          <cell r="E57" t="str">
            <v xml:space="preserve">FRESENIUS KABI BRASIL LTDA</v>
          </cell>
          <cell r="F57" t="n">
            <v>1</v>
          </cell>
          <cell r="G57" t="str">
            <v>UN</v>
          </cell>
          <cell r="H57" t="str">
            <v>NÃO</v>
          </cell>
          <cell r="I57" t="n">
            <v>25.240945216905004</v>
          </cell>
        </row>
        <row r="58">
          <cell r="A58" t="n">
            <v>90306996</v>
          </cell>
          <cell r="B58" t="n">
            <v>20</v>
          </cell>
          <cell r="C58" t="str">
            <v xml:space="preserve">NUTREN 1,5 BAUNILHA, CHOCOLATE E MORANGO CX. 27 TETRA SLIM X 200 ML</v>
          </cell>
          <cell r="D58" t="str">
            <v xml:space="preserve">NUTREN 1,5 BAUNILHA, CHOCOLATE E MORANGO CX. 27 TETRA SLIM X 200 ML</v>
          </cell>
          <cell r="E58" t="str">
            <v xml:space="preserve">NESTLE BRASIL LTDA</v>
          </cell>
          <cell r="F58" t="n">
            <v>1</v>
          </cell>
          <cell r="G58" t="str">
            <v>UN</v>
          </cell>
          <cell r="H58" t="str">
            <v>NÃO</v>
          </cell>
          <cell r="I58" t="n">
            <v>44.067648240000004</v>
          </cell>
        </row>
        <row r="59">
          <cell r="A59" t="n">
            <v>96006200</v>
          </cell>
          <cell r="B59" t="n">
            <v>20</v>
          </cell>
          <cell r="C59" t="str">
            <v xml:space="preserve">PERATIVE RTH SF 1000ML</v>
          </cell>
          <cell r="D59" t="str">
            <v xml:space="preserve">PERATIVE RTH SF 1000ML</v>
          </cell>
          <cell r="E59" t="str">
            <v xml:space="preserve">ABBOTT LABORATORIOS DO BRASIL LTDA.</v>
          </cell>
          <cell r="F59" t="n">
            <v>1</v>
          </cell>
          <cell r="G59" t="str">
            <v>UN</v>
          </cell>
          <cell r="H59" t="str">
            <v>NÃO</v>
          </cell>
          <cell r="I59" t="n">
            <v>115.82406000000002</v>
          </cell>
        </row>
        <row r="60">
          <cell r="A60" t="n">
            <v>90307739</v>
          </cell>
          <cell r="B60" t="n">
            <v>20</v>
          </cell>
          <cell r="C60" t="str">
            <v xml:space="preserve">MÓDULO DE GLUTAMINA NUTRI GLUTAMINE ENVELOPE DE 10G</v>
          </cell>
          <cell r="D60" t="str">
            <v xml:space="preserve">NUTRI GLUTAMINE ENVELOPE DE 10G</v>
          </cell>
          <cell r="E60" t="str">
            <v>NUTRIMED</v>
          </cell>
          <cell r="F60" t="n">
            <v>1</v>
          </cell>
          <cell r="G60" t="str">
            <v>UN</v>
          </cell>
          <cell r="H60" t="str">
            <v>NÃO</v>
          </cell>
          <cell r="I60" t="n">
            <v>36.962591608799997</v>
          </cell>
        </row>
        <row r="61">
          <cell r="A61" t="n">
            <v>90852770</v>
          </cell>
          <cell r="B61" t="str">
            <v>00</v>
          </cell>
          <cell r="C61" t="str">
            <v xml:space="preserve">NUTRISON PROTEIN PLUS MULTI FIBER PACK 500 ML</v>
          </cell>
          <cell r="D61" t="str">
            <v xml:space="preserve">NUTRISON PROTEIN PLUS MULTI FIBER PACK 500 ML</v>
          </cell>
          <cell r="E61" t="str">
            <v xml:space="preserve">DANONE LTDA.</v>
          </cell>
          <cell r="F61" t="n">
            <v>1</v>
          </cell>
          <cell r="G61" t="str">
            <v>UN</v>
          </cell>
          <cell r="H61" t="str">
            <v>NÃO</v>
          </cell>
          <cell r="I61" t="n">
            <v>528.66931346935212</v>
          </cell>
        </row>
        <row r="62">
          <cell r="A62" t="n">
            <v>96006129</v>
          </cell>
          <cell r="B62" t="n">
            <v>20</v>
          </cell>
          <cell r="C62" t="str">
            <v xml:space="preserve">JEVITY HICAL SF 1000ML</v>
          </cell>
          <cell r="D62" t="str">
            <v xml:space="preserve">JEVITY HICAL SF 1000ML</v>
          </cell>
          <cell r="E62" t="str">
            <v xml:space="preserve">ABBOTT LABORATORIOS DO BRASIL LTDA.</v>
          </cell>
          <cell r="F62" t="n">
            <v>1</v>
          </cell>
          <cell r="G62" t="str">
            <v>UN</v>
          </cell>
          <cell r="H62" t="str">
            <v>NÃO</v>
          </cell>
          <cell r="I62" t="n">
            <v>112.68999719999999</v>
          </cell>
        </row>
        <row r="63">
          <cell r="A63" t="n">
            <v>90300130</v>
          </cell>
          <cell r="B63" t="n">
            <v>20</v>
          </cell>
          <cell r="C63" t="str">
            <v xml:space="preserve">AMIDO DE MILHO MODIFICADO+MALTODEXTRINA CX. 100 SACHES X 9 G</v>
          </cell>
          <cell r="D63" t="str">
            <v xml:space="preserve">THICK &amp; EASY CX. 100 SACHES X 9 G</v>
          </cell>
          <cell r="E63" t="str">
            <v xml:space="preserve">FRESENIUS KABI BRASIL LTDA</v>
          </cell>
          <cell r="F63" t="n">
            <v>1</v>
          </cell>
          <cell r="G63" t="str">
            <v>UN</v>
          </cell>
          <cell r="H63" t="str">
            <v>NÃO</v>
          </cell>
          <cell r="I63" t="n">
            <v>51.652852376400006</v>
          </cell>
        </row>
        <row r="64">
          <cell r="A64" t="n">
            <v>90264860</v>
          </cell>
          <cell r="B64" t="str">
            <v>00</v>
          </cell>
          <cell r="C64" t="str">
            <v xml:space="preserve">FRESUBIN ENERGY FIBRE EASY BAG X 500 ML</v>
          </cell>
          <cell r="D64" t="str">
            <v xml:space="preserve">FRESUBIN ENERGY FIBRE EASY BAG X 500 ML</v>
          </cell>
          <cell r="E64" t="str">
            <v xml:space="preserve">FRESENIUS KABI BRASIL LTDA</v>
          </cell>
          <cell r="F64" t="n">
            <v>1</v>
          </cell>
          <cell r="G64" t="str">
            <v>UN</v>
          </cell>
          <cell r="H64" t="str">
            <v>NÃO</v>
          </cell>
          <cell r="I64" t="n">
            <v>475.66827425798999</v>
          </cell>
        </row>
        <row r="65">
          <cell r="A65" t="n">
            <v>90310454</v>
          </cell>
          <cell r="B65" t="n">
            <v>20</v>
          </cell>
          <cell r="C65" t="str">
            <v xml:space="preserve">PEPTAMEN AF LIQ. SF CX. 6 ULTRAPAK X  1000 ML</v>
          </cell>
          <cell r="D65" t="str">
            <v xml:space="preserve">PEPTAMEN AF LIQ. SF CX. 6 ULTRAPAK X  1000 ML</v>
          </cell>
          <cell r="E65" t="str">
            <v xml:space="preserve">NESTLE BRASIL LTDA</v>
          </cell>
          <cell r="F65" t="n">
            <v>1</v>
          </cell>
          <cell r="G65" t="str">
            <v>UN</v>
          </cell>
          <cell r="H65" t="str">
            <v>NÃO</v>
          </cell>
          <cell r="I65" t="n">
            <v>979.40825136000012</v>
          </cell>
        </row>
        <row r="66">
          <cell r="A66" t="n">
            <v>90852451</v>
          </cell>
          <cell r="B66" t="n">
            <v>20</v>
          </cell>
          <cell r="C66" t="str">
            <v xml:space="preserve">TRIGLICERÍDEOS DE CADEIA MÉDIA CM X  250 ML</v>
          </cell>
          <cell r="D66" t="str">
            <v xml:space="preserve">TRIGLICERIL CM X  250 ML</v>
          </cell>
          <cell r="E66" t="str">
            <v xml:space="preserve">DANONE LTDA.</v>
          </cell>
          <cell r="F66" t="n">
            <v>250</v>
          </cell>
          <cell r="G66" t="str">
            <v>ML</v>
          </cell>
          <cell r="H66" t="str">
            <v>SIM</v>
          </cell>
          <cell r="I66" t="n">
            <v>0.31936781250000001</v>
          </cell>
        </row>
        <row r="67">
          <cell r="A67" t="n">
            <v>92467105</v>
          </cell>
          <cell r="B67" t="str">
            <v>00</v>
          </cell>
          <cell r="C67" t="str">
            <v xml:space="preserve">CUBISON PACK 1000 ML</v>
          </cell>
          <cell r="D67" t="str">
            <v xml:space="preserve">CUBISON PACK 1000 ML</v>
          </cell>
          <cell r="E67" t="str">
            <v xml:space="preserve">DANONE LTDA.</v>
          </cell>
          <cell r="F67" t="n">
            <v>1</v>
          </cell>
          <cell r="G67" t="str">
            <v>UN</v>
          </cell>
          <cell r="H67" t="str">
            <v>NÃO</v>
          </cell>
          <cell r="I67" t="n">
            <v>714.47547600000019</v>
          </cell>
        </row>
        <row r="68">
          <cell r="A68" t="n">
            <v>90308425</v>
          </cell>
          <cell r="B68" t="n">
            <v>20</v>
          </cell>
          <cell r="C68" t="str">
            <v xml:space="preserve">ISOSOURCE SOYA FIBER CX. 12 TETRA SQUARE X 1000 ML</v>
          </cell>
          <cell r="D68" t="str">
            <v xml:space="preserve">ISOSOURCE SOYA FIBER CX. 12 TETRA SQUARE X 1000 ML</v>
          </cell>
          <cell r="E68" t="str">
            <v xml:space="preserve">NESTLE BRASIL LTDA</v>
          </cell>
          <cell r="F68" t="n">
            <v>1</v>
          </cell>
          <cell r="G68" t="str">
            <v>UN</v>
          </cell>
          <cell r="H68" t="str">
            <v>NÃO</v>
          </cell>
          <cell r="I68" t="n">
            <v>94.085473679999993</v>
          </cell>
        </row>
        <row r="69">
          <cell r="A69" t="n">
            <v>90308042</v>
          </cell>
          <cell r="B69" t="n">
            <v>20</v>
          </cell>
          <cell r="C69" t="str">
            <v xml:space="preserve">FRESUBIN HEPA EASY BAG X 500 ML</v>
          </cell>
          <cell r="D69" t="str">
            <v xml:space="preserve">FRESUBIN HEPA EASY BAG X 500 ML</v>
          </cell>
          <cell r="E69" t="str">
            <v xml:space="preserve">FRESENIUS KABI BRASIL LTDA</v>
          </cell>
          <cell r="F69" t="n">
            <v>1</v>
          </cell>
          <cell r="G69" t="str">
            <v>UN</v>
          </cell>
          <cell r="H69" t="str">
            <v>NÃO</v>
          </cell>
          <cell r="I69" t="n">
            <v>353.25553752000002</v>
          </cell>
        </row>
        <row r="70">
          <cell r="A70" t="n">
            <v>96003804</v>
          </cell>
          <cell r="B70" t="n">
            <v>20</v>
          </cell>
          <cell r="C70" t="str">
            <v xml:space="preserve">GLUCERNA RTH SF 1000ML</v>
          </cell>
          <cell r="D70" t="str">
            <v xml:space="preserve">GLUCERNA RTH SF 1000ML</v>
          </cell>
          <cell r="E70" t="str">
            <v xml:space="preserve">ABBOTT LABORATORIOS DO BRASIL LTDA.</v>
          </cell>
          <cell r="F70" t="n">
            <v>1</v>
          </cell>
          <cell r="G70" t="str">
            <v>UN</v>
          </cell>
          <cell r="H70" t="str">
            <v>NÃO</v>
          </cell>
          <cell r="I70" t="n">
            <v>95.479904520000019</v>
          </cell>
        </row>
        <row r="71">
          <cell r="A71" t="n">
            <v>96006170</v>
          </cell>
          <cell r="B71" t="n">
            <v>20</v>
          </cell>
          <cell r="C71" t="str">
            <v xml:space="preserve">NUTRISON PROTEIN PLUS ENERGY SF 1000ML</v>
          </cell>
          <cell r="D71" t="str">
            <v xml:space="preserve">NUTRISON PROTEIN PLUS ENERGY SF 1000ML</v>
          </cell>
          <cell r="E71" t="str">
            <v xml:space="preserve">DANONE LTDA.</v>
          </cell>
          <cell r="F71" t="n">
            <v>1</v>
          </cell>
          <cell r="G71" t="str">
            <v>UN</v>
          </cell>
          <cell r="H71" t="str">
            <v>NÃO</v>
          </cell>
          <cell r="I71" t="n">
            <v>175.14414720000002</v>
          </cell>
        </row>
        <row r="72">
          <cell r="A72" t="n">
            <v>90255658</v>
          </cell>
          <cell r="B72" t="n">
            <v>20</v>
          </cell>
          <cell r="C72" t="str">
            <v xml:space="preserve">FRESUBIN PROTEIN ENERGY DRINK BAUNILHA TETRA X 200 ML</v>
          </cell>
          <cell r="D72" t="str">
            <v xml:space="preserve">FRESUBIN PROTEIN ENERGY DRINK MORANGO TETRA X 200 ML</v>
          </cell>
          <cell r="E72" t="str">
            <v xml:space="preserve">FRESENIUS KABI BRASIL LTDA</v>
          </cell>
          <cell r="F72" t="n">
            <v>1</v>
          </cell>
          <cell r="G72" t="str">
            <v>UN</v>
          </cell>
          <cell r="H72" t="str">
            <v>NÃO</v>
          </cell>
          <cell r="I72" t="n">
            <v>54.792303266250009</v>
          </cell>
        </row>
        <row r="73">
          <cell r="A73" t="n">
            <v>90317092</v>
          </cell>
          <cell r="B73" t="n">
            <v>20</v>
          </cell>
          <cell r="C73" t="str">
            <v xml:space="preserve">FRESUBIN JUCY DRINKI EASY BOTTLE 200ML BR 7179601</v>
          </cell>
          <cell r="D73" t="str">
            <v xml:space="preserve">FRESUBIN JUCY DRINK EASY BOTTLE 200ML BR 7179601</v>
          </cell>
          <cell r="E73" t="str">
            <v xml:space="preserve">FRESENIUS KABI BRASIL LTDA</v>
          </cell>
          <cell r="F73" t="n">
            <v>1</v>
          </cell>
          <cell r="G73" t="str">
            <v>FR</v>
          </cell>
          <cell r="H73" t="str">
            <v>NÃO</v>
          </cell>
          <cell r="I73" t="n">
            <v>59.047560000000004</v>
          </cell>
        </row>
        <row r="74">
          <cell r="A74" t="n">
            <v>90299620</v>
          </cell>
          <cell r="B74" t="n">
            <v>20</v>
          </cell>
          <cell r="C74" t="str">
            <v xml:space="preserve">FRESUBIN PROTEIN ENERGY DRINK AVELA EASY BOTTLE X 200 ML</v>
          </cell>
          <cell r="D74" t="str">
            <v xml:space="preserve">FRESUBIN PROTEIN ENERGY DRINK AVELA EASY BOTTLE X 200 ML</v>
          </cell>
          <cell r="E74" t="str">
            <v xml:space="preserve">FRESENIUS KABI BRASIL LTDA</v>
          </cell>
          <cell r="F74" t="n">
            <v>1</v>
          </cell>
          <cell r="G74" t="str">
            <v>UN</v>
          </cell>
          <cell r="H74" t="str">
            <v>NÃO</v>
          </cell>
          <cell r="I74" t="n">
            <v>54.787801412143807</v>
          </cell>
        </row>
        <row r="75">
          <cell r="A75" t="n">
            <v>90299655</v>
          </cell>
          <cell r="B75" t="n">
            <v>20</v>
          </cell>
          <cell r="C75" t="str">
            <v xml:space="preserve">FRESUBIN PROTEIN ENERGY DRINK FRUTAS VERMELHAS EASY BOTTLE X 200 ML</v>
          </cell>
          <cell r="D75" t="str">
            <v xml:space="preserve">FRESUBIN PROTEIN ENERGY DRINK FRUTAS VERMELHAS EASY BOTTLE X 200 ML</v>
          </cell>
          <cell r="E75" t="str">
            <v xml:space="preserve">FRESENIUS KABI BRASIL LTDA</v>
          </cell>
          <cell r="F75" t="n">
            <v>1</v>
          </cell>
          <cell r="G75" t="str">
            <v>UN</v>
          </cell>
          <cell r="H75" t="str">
            <v>NÃO</v>
          </cell>
          <cell r="I75" t="n">
            <v>54.787801412143814</v>
          </cell>
        </row>
        <row r="76">
          <cell r="A76" t="n">
            <v>90852915</v>
          </cell>
          <cell r="B76" t="n">
            <v>20</v>
          </cell>
          <cell r="C76" t="str">
            <v xml:space="preserve">FORTICARE SUPLEMENTO X 125 ML (SABOR LARANJA - LIMAO PESSEGO - GENGIBRE CAPPUCINNO)</v>
          </cell>
          <cell r="D76" t="str">
            <v xml:space="preserve">FORTICARE SUPLEMENTO X 125 ML (SABOR LARANJA - LIMAO PESSEGO - GENGIBRE CAPPUCINNO)</v>
          </cell>
          <cell r="E76" t="str">
            <v xml:space="preserve">DANONE LTDA.</v>
          </cell>
          <cell r="F76" t="n">
            <v>1</v>
          </cell>
          <cell r="G76" t="str">
            <v>UN</v>
          </cell>
          <cell r="H76" t="str">
            <v>NÃO</v>
          </cell>
          <cell r="I76" t="n">
            <v>90.00853089137911</v>
          </cell>
        </row>
        <row r="77">
          <cell r="A77" t="n">
            <v>96546492</v>
          </cell>
          <cell r="B77" t="n">
            <v>20</v>
          </cell>
          <cell r="C77" t="str">
            <v xml:space="preserve">PROTEÍNA ISOLADA DO SORO DO LEITE (WPI) SACHÊ DE 15 G</v>
          </cell>
          <cell r="D77" t="str">
            <v xml:space="preserve">MPI 155 - MÓDULO DE PROTEÍNA WHEY PROTEIN ISOLATE SACHÊ DE 15 G</v>
          </cell>
          <cell r="E77" t="str">
            <v>VITAFOR</v>
          </cell>
          <cell r="F77" t="n">
            <v>1</v>
          </cell>
          <cell r="G77" t="str">
            <v>SACHE</v>
          </cell>
          <cell r="H77" t="str">
            <v>NÃO</v>
          </cell>
          <cell r="I77" t="n">
            <v>8.0033744142000014</v>
          </cell>
        </row>
        <row r="78">
          <cell r="A78" t="n">
            <v>90299647</v>
          </cell>
          <cell r="B78" t="n">
            <v>20</v>
          </cell>
          <cell r="C78" t="str">
            <v xml:space="preserve">FRESUBIN PROTEIN ENERGY DRINK CHOCOLATE EASY BOTTLE X 200 ML</v>
          </cell>
          <cell r="D78" t="str">
            <v xml:space="preserve">FRESUBIN PROTEIN ENERGY DRINK CHOCOLATE EASY BOTTLE X 200 ML</v>
          </cell>
          <cell r="E78" t="str">
            <v xml:space="preserve">FRESENIUS KABI BRASIL LTDA</v>
          </cell>
          <cell r="F78" t="n">
            <v>1</v>
          </cell>
          <cell r="G78" t="str">
            <v>UN</v>
          </cell>
          <cell r="H78" t="str">
            <v>NÃO</v>
          </cell>
          <cell r="I78" t="n">
            <v>57.527191482750993</v>
          </cell>
        </row>
        <row r="79">
          <cell r="A79" t="n">
            <v>90276922</v>
          </cell>
          <cell r="B79" t="n">
            <v>20</v>
          </cell>
          <cell r="C79" t="str">
            <v xml:space="preserve">RESOURCE FIBERMAIS CX. 12 DISPLAY C 10 SACHES X  5GRA</v>
          </cell>
          <cell r="D79" t="str">
            <v xml:space="preserve">RESOURCE FIBERMAIS SACHES X  5GRA</v>
          </cell>
          <cell r="E79" t="str">
            <v xml:space="preserve">NESTLE BRASIL LTDA</v>
          </cell>
          <cell r="F79" t="n">
            <v>1</v>
          </cell>
          <cell r="G79" t="str">
            <v>UN</v>
          </cell>
          <cell r="H79" t="str">
            <v>NÃO</v>
          </cell>
          <cell r="I79" t="n">
            <v>4.4140322159999998</v>
          </cell>
        </row>
        <row r="80">
          <cell r="A80" t="n">
            <v>90942370</v>
          </cell>
          <cell r="B80" t="n">
            <v>20</v>
          </cell>
          <cell r="C80" t="str">
            <v xml:space="preserve">ALIMENTOS NUTRICIONALMENTE COMPLETOS TROPHIC BASIC - TETRA PAK 1000ML</v>
          </cell>
          <cell r="D80" t="str">
            <v xml:space="preserve">TROPHIC BASIC - TETRA PAK 1000ML</v>
          </cell>
          <cell r="E80" t="str">
            <v xml:space="preserve">PRODIET MEDICAL NUTRITION</v>
          </cell>
          <cell r="F80" t="n">
            <v>1</v>
          </cell>
          <cell r="G80" t="str">
            <v>FR</v>
          </cell>
          <cell r="H80" t="str">
            <v>NÃO</v>
          </cell>
          <cell r="I80" t="n">
            <v>266.81778468378002</v>
          </cell>
        </row>
        <row r="81">
          <cell r="A81" t="n">
            <v>96006630</v>
          </cell>
          <cell r="B81" t="n">
            <v>20</v>
          </cell>
          <cell r="C81" t="str">
            <v xml:space="preserve">FRESUBIN DIBEN 1.0 SF 1000ML</v>
          </cell>
          <cell r="D81" t="str">
            <v xml:space="preserve">FRESUBIN DIBEN 1.0 SF 1000ML</v>
          </cell>
          <cell r="E81" t="str">
            <v xml:space="preserve">FRESENIUS KABI BRASIL LTDA</v>
          </cell>
          <cell r="F81" t="n">
            <v>1</v>
          </cell>
          <cell r="G81" t="str">
            <v>UN</v>
          </cell>
          <cell r="H81" t="str">
            <v>Não</v>
          </cell>
          <cell r="I81" t="n">
            <v>42.68466354240001</v>
          </cell>
        </row>
        <row r="82">
          <cell r="A82" t="n">
            <v>90299574</v>
          </cell>
          <cell r="B82" t="n">
            <v>20</v>
          </cell>
          <cell r="C82" t="str">
            <v xml:space="preserve">FRESUBIN ENERGY DRINK BAUNILHA EASY BOTTLE X 200 ML</v>
          </cell>
          <cell r="D82" t="str">
            <v xml:space="preserve">FRESUBIN ENERGY DRINK BAUNILHA EASY BOTTLE X 200 ML</v>
          </cell>
          <cell r="E82" t="str">
            <v xml:space="preserve">FRESENIUS KABI BRASIL LTDA</v>
          </cell>
          <cell r="F82" t="n">
            <v>1</v>
          </cell>
          <cell r="G82" t="str">
            <v>UN</v>
          </cell>
          <cell r="H82" t="str">
            <v>NÃO</v>
          </cell>
          <cell r="I82" t="n">
            <v>40.046361671547004</v>
          </cell>
        </row>
        <row r="83">
          <cell r="A83" t="n">
            <v>90942400</v>
          </cell>
          <cell r="B83" t="n">
            <v>20</v>
          </cell>
          <cell r="C83" t="str">
            <v xml:space="preserve">ALIMENTOS P SUPLEMENTAÇAO ENERGYZIP BAUNILHA, CHOCOLATE E MORANGO - TETRA PAK 200ML</v>
          </cell>
          <cell r="D83" t="str">
            <v xml:space="preserve">ENERGYZIP BAUNILHA, CHOCOLATE E MORANGO- TETRA PAK 200 ML</v>
          </cell>
          <cell r="E83" t="str">
            <v xml:space="preserve">PRODIET MEDICAL NUTRITION</v>
          </cell>
          <cell r="F83" t="n">
            <v>1</v>
          </cell>
          <cell r="G83" t="str">
            <v>UN</v>
          </cell>
          <cell r="H83" t="str">
            <v>NÃO</v>
          </cell>
          <cell r="I83" t="n">
            <v>72.693096830640002</v>
          </cell>
        </row>
        <row r="84">
          <cell r="A84" t="n">
            <v>90308336</v>
          </cell>
          <cell r="B84" t="n">
            <v>20</v>
          </cell>
          <cell r="C84" t="str">
            <v xml:space="preserve">GLUTAMINA CX. 20 SACHES DE 10 G</v>
          </cell>
          <cell r="D84" t="str">
            <v xml:space="preserve">GLUTAMAX CX.  20 SACHES DE 10 G</v>
          </cell>
          <cell r="E84" t="str">
            <v>VITAFOR</v>
          </cell>
          <cell r="F84" t="n">
            <v>1</v>
          </cell>
          <cell r="G84" t="str">
            <v>UN</v>
          </cell>
          <cell r="H84" t="str">
            <v>NÃO</v>
          </cell>
          <cell r="I84" t="n">
            <v>24.227668080000004</v>
          </cell>
        </row>
        <row r="85">
          <cell r="A85" t="n">
            <v>96006358</v>
          </cell>
          <cell r="B85" t="n">
            <v>20</v>
          </cell>
          <cell r="C85" t="str">
            <v xml:space="preserve">ISOFORT - CAIXA COM 15 SACHÊS DE 30G</v>
          </cell>
          <cell r="D85" t="str">
            <v xml:space="preserve">ISOFORT - CAIXA COM 15 SACHÊS DE 30G</v>
          </cell>
          <cell r="E85" t="str">
            <v>VITAFOR</v>
          </cell>
          <cell r="F85" t="n">
            <v>1</v>
          </cell>
          <cell r="G85" t="str">
            <v>SACHE</v>
          </cell>
          <cell r="H85" t="str">
            <v>NÃO</v>
          </cell>
          <cell r="I85" t="n">
            <v>11.36236640319</v>
          </cell>
        </row>
        <row r="86">
          <cell r="A86" t="n">
            <v>90299663</v>
          </cell>
          <cell r="B86" t="n">
            <v>20</v>
          </cell>
          <cell r="C86" t="str">
            <v xml:space="preserve">FRESUBIN LIPID DRINK CAPPUCCINO TETRA X 200 ML</v>
          </cell>
          <cell r="D86" t="str">
            <v xml:space="preserve">FRESUBIN LIPID DRINK CAPPUCCINO TETRA X 200 ML</v>
          </cell>
          <cell r="E86" t="str">
            <v xml:space="preserve">FRESENIUS KABI BRASIL LTDA</v>
          </cell>
          <cell r="F86" t="n">
            <v>1</v>
          </cell>
          <cell r="G86" t="str">
            <v>UN</v>
          </cell>
          <cell r="H86" t="str">
            <v>NÃO</v>
          </cell>
          <cell r="I86" t="n">
            <v>55.231084532660198</v>
          </cell>
        </row>
        <row r="87">
          <cell r="A87" t="n">
            <v>90942353</v>
          </cell>
          <cell r="B87" t="n">
            <v>20</v>
          </cell>
          <cell r="C87" t="str">
            <v xml:space="preserve">ALIMENTOS NUTRICIONALMENTE COMPLETOS TROPHIC BASIC - LT. 800GRA</v>
          </cell>
          <cell r="D87" t="str">
            <v xml:space="preserve">TROPHIC BASIC - LT. 800GRA</v>
          </cell>
          <cell r="E87" t="str">
            <v xml:space="preserve">PRODIET MEDICAL NUTRITION</v>
          </cell>
          <cell r="F87" t="n">
            <v>800</v>
          </cell>
          <cell r="G87" t="str">
            <v>G</v>
          </cell>
          <cell r="H87" t="str">
            <v>SIM</v>
          </cell>
          <cell r="I87" t="n">
            <v>0.43091285934312007</v>
          </cell>
        </row>
        <row r="88">
          <cell r="A88" t="n">
            <v>90276531</v>
          </cell>
          <cell r="B88" t="n">
            <v>20</v>
          </cell>
          <cell r="C88" t="str">
            <v xml:space="preserve">NUTREN 1.0 BAUNILHA  PÓ CX. 12 LATAS X 400 G</v>
          </cell>
          <cell r="D88" t="str">
            <v xml:space="preserve">NUTREN 1.0 BAUNILHA  PÓ CX. 24 LATAS X 400 G</v>
          </cell>
          <cell r="E88" t="str">
            <v xml:space="preserve">NESTLE BRASIL LTDA</v>
          </cell>
          <cell r="F88" t="n">
            <v>400</v>
          </cell>
          <cell r="G88" t="str">
            <v>G</v>
          </cell>
          <cell r="H88" t="str">
            <v>SIM</v>
          </cell>
          <cell r="I88" t="n">
            <v>0.30275500859999999</v>
          </cell>
        </row>
        <row r="89">
          <cell r="A89" t="n">
            <v>96006498</v>
          </cell>
          <cell r="B89" t="n">
            <v>20</v>
          </cell>
          <cell r="C89" t="str">
            <v xml:space="preserve">FREBINI ORIGINAL  EASY BAG X 500 ML</v>
          </cell>
          <cell r="D89" t="str">
            <v xml:space="preserve">FREBINI ORIGINAL  EASY BAG X 500 ML</v>
          </cell>
          <cell r="E89" t="str">
            <v xml:space="preserve">FRESENIUS KABI BRASIL LTDA</v>
          </cell>
          <cell r="F89" t="n">
            <v>1</v>
          </cell>
          <cell r="G89" t="str">
            <v>UN</v>
          </cell>
          <cell r="H89" t="str">
            <v>NÃO</v>
          </cell>
          <cell r="I89" t="n">
            <v>55.147429658020698</v>
          </cell>
        </row>
        <row r="90">
          <cell r="A90" t="n">
            <v>90276914</v>
          </cell>
          <cell r="B90" t="n">
            <v>20</v>
          </cell>
          <cell r="C90" t="str">
            <v xml:space="preserve">RESOURCE FIBERMAIS CX. 12 LATA X 260GRA</v>
          </cell>
          <cell r="D90" t="str">
            <v xml:space="preserve">RESOURCE FIBERMAIS 260GRA</v>
          </cell>
          <cell r="E90" t="str">
            <v xml:space="preserve">NESTLE BRASIL LTDA</v>
          </cell>
          <cell r="F90" t="n">
            <v>260</v>
          </cell>
          <cell r="G90" t="str">
            <v>G</v>
          </cell>
          <cell r="H90" t="str">
            <v>SIM</v>
          </cell>
          <cell r="I90" t="n">
            <v>0.46902629907692311</v>
          </cell>
        </row>
        <row r="91">
          <cell r="A91" t="n">
            <v>90276957</v>
          </cell>
          <cell r="B91" t="n">
            <v>20</v>
          </cell>
          <cell r="C91" t="str">
            <v xml:space="preserve">RESOURCE GLUTAMINA CX. 12 DISPLAY C 20 SACHES X 5 G</v>
          </cell>
          <cell r="D91" t="str">
            <v xml:space="preserve">RESOURCE GLUTAMINA CX. 12 DISPLAY C 20 SACHES X 5 G</v>
          </cell>
          <cell r="E91" t="str">
            <v xml:space="preserve">NESTLE BRASIL LTDA</v>
          </cell>
          <cell r="F91" t="n">
            <v>1</v>
          </cell>
          <cell r="G91" t="str">
            <v>UN</v>
          </cell>
          <cell r="H91" t="str">
            <v>NÃO</v>
          </cell>
          <cell r="I91" t="n">
            <v>26.083124100000003</v>
          </cell>
        </row>
        <row r="92">
          <cell r="A92" t="n">
            <v>90307097</v>
          </cell>
          <cell r="B92" t="n">
            <v>20</v>
          </cell>
          <cell r="C92" t="str">
            <v xml:space="preserve">FRESUBIN 2 KCAL FIBRE DRINK CHOCOLATE 200ML</v>
          </cell>
          <cell r="D92" t="str">
            <v xml:space="preserve">FRESUBIN 2 KCAL FIBRE DRINK CHOCOLATE 200ML</v>
          </cell>
          <cell r="E92" t="str">
            <v xml:space="preserve">FRESENIUS KABI BRASIL LTDA</v>
          </cell>
          <cell r="F92" t="n">
            <v>1</v>
          </cell>
          <cell r="G92" t="str">
            <v>UN</v>
          </cell>
          <cell r="H92" t="str">
            <v>NÃO</v>
          </cell>
          <cell r="I92" t="n">
            <v>52.204921853634019</v>
          </cell>
        </row>
        <row r="93">
          <cell r="A93" t="n">
            <v>90312082</v>
          </cell>
          <cell r="B93" t="n">
            <v>20</v>
          </cell>
          <cell r="C93" t="str">
            <v xml:space="preserve">RESOURCE FIBERMAIS FLORA CX. 12 DISPLAY C 6 SACHES X  5 G</v>
          </cell>
          <cell r="D93" t="str">
            <v xml:space="preserve">RESOURCE FIBERMAIS FLORA CX. 12 DISPLAY C 6 SACHES X  5 G</v>
          </cell>
          <cell r="E93" t="str">
            <v xml:space="preserve">NESTLE BRASIL LTDA</v>
          </cell>
          <cell r="F93" t="n">
            <v>1</v>
          </cell>
          <cell r="G93" t="str">
            <v>SACHE</v>
          </cell>
          <cell r="H93" t="str">
            <v>NÃO</v>
          </cell>
          <cell r="I93" t="n">
            <v>11.244775049719198</v>
          </cell>
        </row>
        <row r="94">
          <cell r="A94" t="n">
            <v>90299671</v>
          </cell>
          <cell r="B94" t="n">
            <v>20</v>
          </cell>
          <cell r="C94" t="str">
            <v xml:space="preserve">FRESUBIN LIPID DRINK FRUTAS TROPICAIS TETRA X 200 ML</v>
          </cell>
          <cell r="D94" t="str">
            <v xml:space="preserve">FRESUBIN LIPID DRINK FRUTAS TROPICAIS TETRA X 200 ML</v>
          </cell>
          <cell r="E94" t="str">
            <v xml:space="preserve">FRESENIUS KABI BRASIL LTDA</v>
          </cell>
          <cell r="F94" t="n">
            <v>1</v>
          </cell>
          <cell r="G94" t="str">
            <v>UN</v>
          </cell>
          <cell r="H94" t="str">
            <v>NÃO</v>
          </cell>
          <cell r="I94" t="n">
            <v>72.242911420019993</v>
          </cell>
        </row>
        <row r="95">
          <cell r="A95" t="n">
            <v>90276876</v>
          </cell>
          <cell r="B95" t="n">
            <v>20</v>
          </cell>
          <cell r="C95" t="str">
            <v xml:space="preserve">NOVASOURCE GC BAUNILHA/MORANGO CX.C/27 TETRA SLIM DE 200ML</v>
          </cell>
          <cell r="D95" t="str">
            <v xml:space="preserve">NOVASOURCE GC BAUNILHA/MORANGO CX.C/27 TETRA SLIM DE 200ML</v>
          </cell>
          <cell r="E95" t="str">
            <v xml:space="preserve">NESTLE BRASIL LTDA</v>
          </cell>
          <cell r="F95" t="n">
            <v>1</v>
          </cell>
          <cell r="G95" t="str">
            <v>UN</v>
          </cell>
          <cell r="H95" t="str">
            <v>NÃO</v>
          </cell>
          <cell r="I95" t="n">
            <v>103.36048272000001</v>
          </cell>
        </row>
        <row r="96">
          <cell r="A96" t="n">
            <v>90298381</v>
          </cell>
          <cell r="B96" t="n">
            <v>20</v>
          </cell>
          <cell r="C96" t="str">
            <v xml:space="preserve">NOVASOURCE GC - 1L CX.C/12 TETRA SQUARE DE 1000ML</v>
          </cell>
          <cell r="D96" t="str">
            <v xml:space="preserve">NOVASOURCE GC - 1L CX.C/12 TETRA SQUARE DE 1000ML</v>
          </cell>
          <cell r="E96" t="str">
            <v xml:space="preserve">NESTLE BRASIL LTDA</v>
          </cell>
          <cell r="F96" t="n">
            <v>1</v>
          </cell>
          <cell r="G96" t="str">
            <v>UN</v>
          </cell>
          <cell r="H96" t="str">
            <v>NÃO</v>
          </cell>
          <cell r="I96" t="n">
            <v>278.54550900000004</v>
          </cell>
        </row>
        <row r="97">
          <cell r="A97" t="n">
            <v>90288220</v>
          </cell>
          <cell r="B97" t="n">
            <v>20</v>
          </cell>
          <cell r="C97" t="str">
            <v xml:space="preserve">HDMAX TETRA PAK X 200 ML</v>
          </cell>
          <cell r="D97" t="str">
            <v xml:space="preserve">HDMAX TETRA PAK X 200 ML</v>
          </cell>
          <cell r="E97" t="str">
            <v xml:space="preserve">PRODIET MEDICAL NUTRITION</v>
          </cell>
          <cell r="F97" t="n">
            <v>1</v>
          </cell>
          <cell r="G97" t="str">
            <v>UN</v>
          </cell>
          <cell r="H97" t="str">
            <v>NÃO</v>
          </cell>
          <cell r="I97" t="n">
            <v>89.030088442350021</v>
          </cell>
        </row>
        <row r="98">
          <cell r="A98" t="n">
            <v>90276388</v>
          </cell>
          <cell r="B98" t="n">
            <v>20</v>
          </cell>
          <cell r="C98" t="str">
            <v xml:space="preserve">ISOSOURCE 1,5 CAL SEM SACAROSE CX. 10 TETRA SQUARE X 1000 ML</v>
          </cell>
          <cell r="D98" t="str">
            <v xml:space="preserve">ISOSOURCE 1,5 CAL SEM SACAROSE CX. 10 TETRA SQUARE X 1000 ML</v>
          </cell>
          <cell r="E98" t="str">
            <v xml:space="preserve">NESTLE BRASIL LTDA</v>
          </cell>
          <cell r="F98" t="n">
            <v>1</v>
          </cell>
          <cell r="G98" t="str">
            <v>UN</v>
          </cell>
          <cell r="H98" t="str">
            <v>NÃO</v>
          </cell>
          <cell r="I98" t="n">
            <v>309.12533189999999</v>
          </cell>
        </row>
        <row r="99">
          <cell r="A99" t="n">
            <v>90868226</v>
          </cell>
          <cell r="B99" t="n">
            <v>20</v>
          </cell>
          <cell r="C99" t="str">
            <v xml:space="preserve">DIETA ESPECIALIZADA NUTRI RENAL BAUNILHA X 92 G</v>
          </cell>
          <cell r="D99" t="str">
            <v xml:space="preserve">NUTRI RENAL BAUNILHA X ENVELOPE  92 G</v>
          </cell>
          <cell r="E99" t="str">
            <v>NUTRIMED</v>
          </cell>
          <cell r="F99" t="n">
            <v>1</v>
          </cell>
          <cell r="G99" t="str">
            <v>UN</v>
          </cell>
          <cell r="H99" t="str">
            <v>NÃO</v>
          </cell>
          <cell r="I99" t="n">
            <v>80.559494532000002</v>
          </cell>
        </row>
        <row r="100">
          <cell r="A100" t="n">
            <v>90276965</v>
          </cell>
          <cell r="B100" t="n">
            <v>20</v>
          </cell>
          <cell r="C100" t="str">
            <v xml:space="preserve">RESOURCE PROTEIN 240G</v>
          </cell>
          <cell r="D100" t="str">
            <v xml:space="preserve">RESOURCE PROTEIN 240G</v>
          </cell>
          <cell r="E100" t="str">
            <v xml:space="preserve">NESTLE BRASIL LTDA</v>
          </cell>
          <cell r="F100" t="n">
            <v>240</v>
          </cell>
          <cell r="G100" t="str">
            <v>G</v>
          </cell>
          <cell r="H100" t="str">
            <v>SIM</v>
          </cell>
          <cell r="I100" t="n">
            <v>0.93547265768880017</v>
          </cell>
        </row>
        <row r="101">
          <cell r="A101" t="n">
            <v>90276299</v>
          </cell>
          <cell r="B101" t="n">
            <v>20</v>
          </cell>
          <cell r="C101" t="str">
            <v xml:space="preserve">ISOSOURCE SOYA CX. 12 TETRA SQUARE X 1000 ML</v>
          </cell>
          <cell r="D101" t="str">
            <v xml:space="preserve">ISOSOURCE SOYA CX. 12 TETRA SQUARE X 1000 ML</v>
          </cell>
          <cell r="E101" t="str">
            <v xml:space="preserve">NESTLE BRASIL LTDA</v>
          </cell>
          <cell r="F101" t="n">
            <v>1</v>
          </cell>
          <cell r="G101" t="str">
            <v>UN</v>
          </cell>
          <cell r="H101" t="str">
            <v>NÃO</v>
          </cell>
          <cell r="I101" t="n">
            <v>56.292423561000007</v>
          </cell>
        </row>
        <row r="102">
          <cell r="A102" t="n">
            <v>96006412</v>
          </cell>
          <cell r="B102" t="n">
            <v>20</v>
          </cell>
          <cell r="C102" t="str">
            <v>FRUTOOLIGOSSACARIDEOS</v>
          </cell>
          <cell r="D102" t="str">
            <v xml:space="preserve">FV30 FOSVITA 30 SACHES C/ 7G</v>
          </cell>
          <cell r="E102" t="str">
            <v>VITAFOR</v>
          </cell>
          <cell r="F102" t="n">
            <v>1</v>
          </cell>
          <cell r="G102" t="str">
            <v>SACHE</v>
          </cell>
          <cell r="H102" t="str">
            <v>NÃO</v>
          </cell>
          <cell r="I102" t="n">
            <v>3.78276702632443</v>
          </cell>
        </row>
        <row r="103">
          <cell r="A103" t="n">
            <v>90852699</v>
          </cell>
          <cell r="B103" t="n">
            <v>20</v>
          </cell>
          <cell r="C103" t="str">
            <v xml:space="preserve">FORTINI MULTI FIBER SUPLEMENTO X 200 ML (SABOR CHOCOLATEBAUNILHAMORANGOBANANA)</v>
          </cell>
          <cell r="D103" t="str">
            <v xml:space="preserve">FORTINI MULTI FIBER SUPLEMENTO X 200 ML (SABOR CHOCOLATEBAUNILHAMORANGOBANANA)</v>
          </cell>
          <cell r="E103" t="str">
            <v xml:space="preserve">DANONE LTDA.</v>
          </cell>
          <cell r="F103" t="n">
            <v>1</v>
          </cell>
          <cell r="G103" t="str">
            <v>UN</v>
          </cell>
          <cell r="H103" t="str">
            <v>NÃO</v>
          </cell>
          <cell r="I103" t="n">
            <v>51.057516708000001</v>
          </cell>
        </row>
        <row r="104">
          <cell r="A104" t="n">
            <v>90307100</v>
          </cell>
          <cell r="B104" t="n">
            <v>20</v>
          </cell>
          <cell r="C104" t="str">
            <v xml:space="preserve">FORTINI PO NEUTRO LATA 400G</v>
          </cell>
          <cell r="D104" t="str">
            <v xml:space="preserve">FORTINI PO NEUTRO LATA 400G</v>
          </cell>
          <cell r="E104" t="str">
            <v xml:space="preserve">DANONE LTDA.</v>
          </cell>
          <cell r="F104" t="n">
            <v>400</v>
          </cell>
          <cell r="G104" t="str">
            <v>G</v>
          </cell>
          <cell r="H104" t="str">
            <v>SIM</v>
          </cell>
          <cell r="I104" t="n">
            <v>0.26955790689802872</v>
          </cell>
        </row>
        <row r="105">
          <cell r="A105" t="n">
            <v>90307003</v>
          </cell>
          <cell r="B105" t="n">
            <v>20</v>
          </cell>
          <cell r="C105" t="str">
            <v xml:space="preserve">NUTREN 2,0 BAUNILHA CX. C/27 TETRA SLIM X 200 ML</v>
          </cell>
          <cell r="D105" t="str">
            <v xml:space="preserve">NUTREN 2,0 BAUNILHA CX. C/27 TETRA SLIM X 200 ML</v>
          </cell>
          <cell r="E105" t="str">
            <v xml:space="preserve">NESTLE BRASIL LTDA</v>
          </cell>
          <cell r="F105" t="n">
            <v>1</v>
          </cell>
          <cell r="G105" t="str">
            <v>UN</v>
          </cell>
          <cell r="H105" t="str">
            <v>NÃO</v>
          </cell>
          <cell r="I105" t="n">
            <v>54.4145976</v>
          </cell>
        </row>
        <row r="106">
          <cell r="A106" t="n">
            <v>96006226</v>
          </cell>
          <cell r="B106" t="n">
            <v>20</v>
          </cell>
          <cell r="C106" t="str">
            <v xml:space="preserve">SURVIMED OPD SF 1000ML</v>
          </cell>
          <cell r="D106" t="str">
            <v xml:space="preserve">SURVIMED OPD SF 1000ML</v>
          </cell>
          <cell r="E106" t="str">
            <v xml:space="preserve">FRESENIUS KABI BRASIL LTDA</v>
          </cell>
          <cell r="F106" t="n">
            <v>1</v>
          </cell>
          <cell r="G106" t="str">
            <v>UN</v>
          </cell>
          <cell r="H106" t="str">
            <v>NÃO</v>
          </cell>
          <cell r="I106" t="n">
            <v>115.82406000000002</v>
          </cell>
        </row>
        <row r="107">
          <cell r="A107" t="n">
            <v>90870379</v>
          </cell>
          <cell r="B107" t="n">
            <v>20</v>
          </cell>
          <cell r="C107" t="str">
            <v xml:space="preserve">FREBINI ENERGY EASY BAG 500ML</v>
          </cell>
          <cell r="D107" t="str">
            <v xml:space="preserve">FREBINI ENERGY EASY BAG 500ML</v>
          </cell>
          <cell r="E107" t="str">
            <v xml:space="preserve">FRESENIUS KABI BRASIL LTDA</v>
          </cell>
          <cell r="F107" t="n">
            <v>1</v>
          </cell>
          <cell r="G107" t="str">
            <v>UN</v>
          </cell>
          <cell r="H107" t="str">
            <v>NÃO</v>
          </cell>
          <cell r="I107" t="n">
            <v>186.09243236892004</v>
          </cell>
        </row>
        <row r="108">
          <cell r="A108" t="n">
            <v>94321167</v>
          </cell>
          <cell r="B108" t="n">
            <v>20</v>
          </cell>
          <cell r="C108" t="str">
            <v xml:space="preserve">NUTREN SENIOR SEM SABOR PO CX. C/12 LTS. DE 370 G</v>
          </cell>
          <cell r="D108" t="str">
            <v xml:space="preserve">NUTREN SENIOR SEM SABOR PO CX. C/12 LTS. DE 370 G</v>
          </cell>
          <cell r="E108" t="str">
            <v xml:space="preserve">NESTLE BRASIL LTDA</v>
          </cell>
          <cell r="F108" t="n">
            <v>370</v>
          </cell>
          <cell r="G108" t="str">
            <v>G</v>
          </cell>
          <cell r="H108" t="str">
            <v>SIM</v>
          </cell>
          <cell r="I108" t="n">
            <v>0.092077856640000011</v>
          </cell>
        </row>
        <row r="109">
          <cell r="A109" t="n">
            <v>94313385</v>
          </cell>
          <cell r="B109" t="str">
            <v>00</v>
          </cell>
          <cell r="C109" t="str">
            <v xml:space="preserve">GLUCERNA 1.5 KCAL TETRAPACK - 200 ML</v>
          </cell>
          <cell r="D109" t="str">
            <v xml:space="preserve">GLUCERNA 1.5 KCAL TETRAPACK -  200 ML</v>
          </cell>
          <cell r="E109" t="str">
            <v xml:space="preserve">ABBOTT LABORATORIOS DO BRASIL LTDA.</v>
          </cell>
          <cell r="F109" t="n">
            <v>1</v>
          </cell>
          <cell r="G109" t="str">
            <v>UN</v>
          </cell>
          <cell r="H109" t="str">
            <v>NÃO</v>
          </cell>
          <cell r="I109" t="n">
            <v>62.476860600000009</v>
          </cell>
        </row>
        <row r="110">
          <cell r="A110" t="n">
            <v>96003855</v>
          </cell>
          <cell r="B110" t="n">
            <v>20</v>
          </cell>
          <cell r="C110" t="str">
            <v xml:space="preserve">STIMULANCE MULTI FIBER 225G</v>
          </cell>
          <cell r="D110" t="str">
            <v xml:space="preserve">STIMULANCE MULTI FIBER 225G</v>
          </cell>
          <cell r="E110" t="str">
            <v xml:space="preserve">DANONE LTDA.</v>
          </cell>
          <cell r="F110" t="n">
            <v>225</v>
          </cell>
          <cell r="G110" t="str">
            <v>G</v>
          </cell>
          <cell r="H110" t="str">
            <v>SIM</v>
          </cell>
          <cell r="I110" t="n">
            <v>0.69766963200000021</v>
          </cell>
        </row>
        <row r="111">
          <cell r="A111" t="n">
            <v>90852583</v>
          </cell>
          <cell r="B111" t="n">
            <v>20</v>
          </cell>
          <cell r="C111" t="str">
            <v xml:space="preserve">NUTRISON SOYA LATA 800 G.</v>
          </cell>
          <cell r="D111" t="str">
            <v xml:space="preserve">NUTRISON SOYA LATA 800 G.</v>
          </cell>
          <cell r="E111" t="str">
            <v xml:space="preserve">DANONE LTDA.</v>
          </cell>
          <cell r="F111" t="n">
            <v>800</v>
          </cell>
          <cell r="G111" t="str">
            <v>G</v>
          </cell>
          <cell r="H111" t="str">
            <v>SIM</v>
          </cell>
          <cell r="I111" t="n">
            <v>0.36607182074100003</v>
          </cell>
        </row>
        <row r="112">
          <cell r="A112" t="n">
            <v>90852400</v>
          </cell>
          <cell r="B112" t="n">
            <v>20</v>
          </cell>
          <cell r="C112" t="str">
            <v xml:space="preserve">CASEICAL LATA X 250 G</v>
          </cell>
          <cell r="D112" t="str">
            <v xml:space="preserve">CASEICAL LATA X 250 G</v>
          </cell>
          <cell r="E112" t="str">
            <v xml:space="preserve">DANONE LTDA.</v>
          </cell>
          <cell r="F112" t="n">
            <v>250</v>
          </cell>
          <cell r="G112" t="str">
            <v>G</v>
          </cell>
          <cell r="H112" t="str">
            <v>SIM</v>
          </cell>
          <cell r="I112" t="n">
            <v>0.63226310399999996</v>
          </cell>
        </row>
        <row r="113">
          <cell r="A113" t="n">
            <v>96546441</v>
          </cell>
          <cell r="B113" t="n">
            <v>20</v>
          </cell>
          <cell r="C113" t="str">
            <v xml:space="preserve">NOVASOURCE PROLINE TETRA SLIM 200ML</v>
          </cell>
          <cell r="D113" t="str">
            <v xml:space="preserve">NOVASOURCE PROLINE TETRA SLIM 200ML</v>
          </cell>
          <cell r="E113" t="str">
            <v xml:space="preserve">NESTLE BRASIL LTDA</v>
          </cell>
          <cell r="F113" t="n">
            <v>1</v>
          </cell>
          <cell r="G113" t="str">
            <v>UND</v>
          </cell>
          <cell r="H113" t="str">
            <v>NÃO</v>
          </cell>
          <cell r="I113" t="n">
            <v>36.015184863900004</v>
          </cell>
        </row>
        <row r="114">
          <cell r="A114" t="n">
            <v>96006510</v>
          </cell>
          <cell r="B114" t="n">
            <v>20</v>
          </cell>
          <cell r="C114" t="str">
            <v xml:space="preserve">GLUCERNA SR PO 400G</v>
          </cell>
          <cell r="D114" t="str">
            <v xml:space="preserve">GLUCERNA SR PO 400G</v>
          </cell>
          <cell r="E114" t="str">
            <v xml:space="preserve">ABBOTT LABORATORIOS DO BRASIL LTDA.</v>
          </cell>
          <cell r="F114" t="n">
            <v>400</v>
          </cell>
          <cell r="G114" t="str">
            <v>G</v>
          </cell>
          <cell r="H114" t="str">
            <v>SIM</v>
          </cell>
          <cell r="I114" t="n">
            <v>0.19402119792000003</v>
          </cell>
        </row>
        <row r="115">
          <cell r="A115" t="n">
            <v>90303709</v>
          </cell>
          <cell r="B115" t="n">
            <v>20</v>
          </cell>
          <cell r="C115" t="str">
            <v xml:space="preserve">PEPTIMAX LATA 400G</v>
          </cell>
          <cell r="D115" t="str">
            <v xml:space="preserve">PEPTIMAX LATA 400G</v>
          </cell>
          <cell r="E115" t="str">
            <v xml:space="preserve">PRODIET MEDICAL NUTRITION</v>
          </cell>
          <cell r="F115" t="n">
            <v>400</v>
          </cell>
          <cell r="G115" t="str">
            <v>G</v>
          </cell>
          <cell r="H115" t="str">
            <v>SIM</v>
          </cell>
          <cell r="I115" t="n">
            <v>0.89160620671458002</v>
          </cell>
        </row>
        <row r="116">
          <cell r="A116" t="n">
            <v>90312252</v>
          </cell>
          <cell r="B116" t="n">
            <v>20</v>
          </cell>
          <cell r="C116" t="str">
            <v xml:space="preserve">NEO ADVANCE LATA 400 G</v>
          </cell>
          <cell r="D116" t="str">
            <v xml:space="preserve">NEO ADVANCE LATA 400 G (ANTIGO NEOCATE ADVANCE)</v>
          </cell>
          <cell r="E116" t="str">
            <v xml:space="preserve">DANONE LTDA.</v>
          </cell>
          <cell r="F116" t="n">
            <v>400</v>
          </cell>
          <cell r="G116" t="str">
            <v>G</v>
          </cell>
          <cell r="H116" t="str">
            <v>SIM</v>
          </cell>
          <cell r="I116" t="n">
            <v>0.67850911169999994</v>
          </cell>
        </row>
        <row r="117">
          <cell r="A117" t="n">
            <v>90275098</v>
          </cell>
          <cell r="B117" t="n">
            <v>20</v>
          </cell>
          <cell r="C117" t="str">
            <v xml:space="preserve">GLUCERNA RPB BAUNILHA/CHOCOLATE GARRAFINHA 200ML</v>
          </cell>
          <cell r="D117" t="str">
            <v xml:space="preserve">GLUCERNA RPB GARRAFINHA 200ML BAUN/CHOC</v>
          </cell>
          <cell r="E117" t="str">
            <v xml:space="preserve">ABBOTT LABORATORIOS DO BRASIL LTDA.</v>
          </cell>
          <cell r="F117" t="n">
            <v>1</v>
          </cell>
          <cell r="G117" t="str">
            <v>UN</v>
          </cell>
          <cell r="H117" t="str">
            <v>NÃO</v>
          </cell>
          <cell r="I117" t="n">
            <v>19.87631712</v>
          </cell>
        </row>
        <row r="118">
          <cell r="A118" t="n">
            <v>90852397</v>
          </cell>
          <cell r="B118" t="str">
            <v>00</v>
          </cell>
          <cell r="C118" t="str">
            <v xml:space="preserve">NUTRIDRINK SUPLEMENTO X 200 ML BAUNILHACHOCOLATEMORANGOFRUTAS TROPICAIS</v>
          </cell>
          <cell r="D118" t="str">
            <v xml:space="preserve">NUTRIDRINK SUPLEMENTO X 200 ML BAUNILHACHOCOLATEMORANGOFRUTAS TROPICAIS</v>
          </cell>
          <cell r="E118" t="str">
            <v xml:space="preserve">DANONE LTDA.</v>
          </cell>
          <cell r="F118" t="n">
            <v>1</v>
          </cell>
          <cell r="G118" t="str">
            <v>UN</v>
          </cell>
          <cell r="H118" t="str">
            <v>NÃO</v>
          </cell>
          <cell r="I118" t="n">
            <v>80.08561515240001</v>
          </cell>
        </row>
        <row r="119">
          <cell r="A119" t="n">
            <v>96006480</v>
          </cell>
          <cell r="B119" t="n">
            <v>20</v>
          </cell>
          <cell r="C119" t="str">
            <v xml:space="preserve">NOVASOURCE GC HP CX 6 UND 1000ML</v>
          </cell>
          <cell r="D119" t="str">
            <v xml:space="preserve">NOVASOURCE GC HP CX 6 UND 1000ML</v>
          </cell>
          <cell r="E119" t="str">
            <v xml:space="preserve">NESTLE BRASIL LTDA</v>
          </cell>
          <cell r="F119" t="n">
            <v>1</v>
          </cell>
          <cell r="G119" t="str">
            <v>UN</v>
          </cell>
          <cell r="H119" t="str">
            <v>NÃO</v>
          </cell>
          <cell r="I119" t="n">
            <v>64.487795658660005</v>
          </cell>
        </row>
        <row r="120">
          <cell r="A120" t="n">
            <v>96006064</v>
          </cell>
          <cell r="B120" t="n">
            <v>20</v>
          </cell>
          <cell r="C120" t="str">
            <v xml:space="preserve">ENSURE PLUS TETRAPACK 200ML</v>
          </cell>
          <cell r="D120" t="str">
            <v xml:space="preserve">ENSURE PLUS TETRAPACK 200ML</v>
          </cell>
          <cell r="E120" t="str">
            <v xml:space="preserve">ABBOTT LABORATORIOS DO BRASIL LTDA.</v>
          </cell>
          <cell r="F120" t="n">
            <v>1</v>
          </cell>
          <cell r="G120" t="str">
            <v>UN</v>
          </cell>
          <cell r="H120" t="str">
            <v>NÃO</v>
          </cell>
          <cell r="I120" t="n">
            <v>11.991196800000001</v>
          </cell>
        </row>
        <row r="121">
          <cell r="A121" t="n">
            <v>92448518</v>
          </cell>
          <cell r="B121" t="n">
            <v>20</v>
          </cell>
          <cell r="C121" t="str">
            <v xml:space="preserve">FORMULA INFANTIL SEMI-ELEMENTAR HIPOALERGENICA COM FERRO - 400 GRA</v>
          </cell>
          <cell r="D121" t="str">
            <v xml:space="preserve">PREGOMIN PEPTI LATA X 400 G.</v>
          </cell>
          <cell r="E121" t="str">
            <v xml:space="preserve">DANONE LTDA.</v>
          </cell>
          <cell r="F121" t="n">
            <v>400</v>
          </cell>
          <cell r="G121" t="str">
            <v>G</v>
          </cell>
          <cell r="H121" t="str">
            <v>SIM</v>
          </cell>
          <cell r="I121" t="n">
            <v>0.44262959400000007</v>
          </cell>
        </row>
        <row r="122">
          <cell r="A122" t="n">
            <v>92450580</v>
          </cell>
          <cell r="B122" t="n">
            <v>20</v>
          </cell>
          <cell r="C122" t="str">
            <v xml:space="preserve">MÓDULO DE PROTEÍNA NUTRI PROTEIN HWP POTE DE 250G</v>
          </cell>
          <cell r="D122" t="str">
            <v xml:space="preserve">NUTRI PROTEIN POTE 250G</v>
          </cell>
          <cell r="E122" t="str">
            <v>-</v>
          </cell>
          <cell r="F122" t="n">
            <v>250</v>
          </cell>
          <cell r="G122" t="str">
            <v>G</v>
          </cell>
          <cell r="H122" t="str">
            <v>SIM</v>
          </cell>
          <cell r="I122" t="n">
            <v>0.68137613913600004</v>
          </cell>
        </row>
        <row r="123">
          <cell r="A123" t="n">
            <v>90288211</v>
          </cell>
          <cell r="B123" t="n">
            <v>20</v>
          </cell>
          <cell r="C123" t="str">
            <v xml:space="preserve">DIAMAX TETRA PAK X 200 ML</v>
          </cell>
          <cell r="D123" t="str">
            <v xml:space="preserve">DIAMAX TETRA PAK X 200 ML</v>
          </cell>
          <cell r="E123" t="str">
            <v xml:space="preserve">PRODIET MEDICAL NUTRITION</v>
          </cell>
          <cell r="F123" t="n">
            <v>1</v>
          </cell>
          <cell r="G123" t="str">
            <v>UN</v>
          </cell>
          <cell r="H123" t="str">
            <v>NÃO</v>
          </cell>
          <cell r="I123" t="n">
            <v>80.606882469960013</v>
          </cell>
        </row>
        <row r="124">
          <cell r="A124" t="n">
            <v>90893824</v>
          </cell>
          <cell r="B124" t="n">
            <v>20</v>
          </cell>
          <cell r="C124" t="str">
            <v xml:space="preserve">DIETA ENTERAL  MANIPULADA POLIMÉRICA NORMOCALÓRICA NORMOPROTEICA SEM FIBRA 1,0 KCALML  X 1000 ML</v>
          </cell>
          <cell r="D124" t="str">
            <v xml:space="preserve">DIETA ENTERAL  MANIPULADA POLIMÉRICA NORMOCALÓRICA NORMOPROTEICA SEM FIBRA 1,0 KCALML  X 1000 ML</v>
          </cell>
          <cell r="E124" t="str">
            <v xml:space="preserve">PSH-PRODUTOS E SERVICOS HOSPI</v>
          </cell>
          <cell r="F124" t="n">
            <v>1</v>
          </cell>
          <cell r="G124" t="str">
            <v>UN</v>
          </cell>
          <cell r="H124" t="str">
            <v>NÃO</v>
          </cell>
          <cell r="I124" t="n">
            <v>213.35158741743004</v>
          </cell>
        </row>
        <row r="125">
          <cell r="A125" t="n">
            <v>90870166</v>
          </cell>
          <cell r="B125" t="n">
            <v>20</v>
          </cell>
          <cell r="C125" t="str">
            <v xml:space="preserve">AMIDO DE MILHO MODIFICADO+MALTODEXTRINA</v>
          </cell>
          <cell r="D125" t="str">
            <v xml:space="preserve">THICK &amp; EASY LATA X 225 G</v>
          </cell>
          <cell r="E125" t="str">
            <v xml:space="preserve">FRESENIUS KABI BRASIL LTDA</v>
          </cell>
          <cell r="F125" t="n">
            <v>225</v>
          </cell>
          <cell r="G125" t="str">
            <v>G</v>
          </cell>
          <cell r="H125" t="str">
            <v>SIM</v>
          </cell>
          <cell r="I125" t="n">
            <v>1.8870929950429347</v>
          </cell>
        </row>
        <row r="126">
          <cell r="A126" t="n">
            <v>90852419</v>
          </cell>
          <cell r="B126" t="n">
            <v>20</v>
          </cell>
          <cell r="C126" t="str">
            <v xml:space="preserve">GLUTAMIN  CX. 40 SACHES X 10 G</v>
          </cell>
          <cell r="D126" t="str">
            <v xml:space="preserve">GLUTAMIN  CX. 40 SACHES X 10 G</v>
          </cell>
          <cell r="E126" t="str">
            <v xml:space="preserve">DANONE LTDA.</v>
          </cell>
          <cell r="F126" t="n">
            <v>1</v>
          </cell>
          <cell r="G126" t="str">
            <v>UN</v>
          </cell>
          <cell r="H126" t="str">
            <v>NÃO</v>
          </cell>
          <cell r="I126" t="n">
            <v>20.144302199999998</v>
          </cell>
        </row>
        <row r="127">
          <cell r="A127" t="n">
            <v>96546450</v>
          </cell>
          <cell r="B127" t="n">
            <v>20</v>
          </cell>
          <cell r="C127" t="str">
            <v xml:space="preserve">SURVIMED OPD DRINK BAUNILHA EASY BOTTLE 200ML</v>
          </cell>
          <cell r="D127" t="str">
            <v xml:space="preserve">SURVIMED OPD DRINK BAUNILHA EASY BOTTLE 200ML</v>
          </cell>
          <cell r="E127" t="str">
            <v xml:space="preserve">FRESENIUS KABI BRASIL LTDA</v>
          </cell>
          <cell r="F127" t="n">
            <v>1</v>
          </cell>
          <cell r="G127" t="str">
            <v>UND</v>
          </cell>
          <cell r="H127" t="str">
            <v>NÃO</v>
          </cell>
          <cell r="I127" t="n">
            <v>26.544525140430004</v>
          </cell>
        </row>
        <row r="128">
          <cell r="A128" t="n">
            <v>90276469</v>
          </cell>
          <cell r="B128" t="n">
            <v>20</v>
          </cell>
          <cell r="C128" t="str">
            <v xml:space="preserve">NOVASOURCE REN CX. 27 TETRA SLIM X  200 ML (ANTIGO NOVASOURCE RENAL)</v>
          </cell>
          <cell r="D128" t="str">
            <v xml:space="preserve">NOVASOURCE REN CX. 27 TETRA SLIM X  200 ML (ANTIGO NOVASOURCE RENAL)</v>
          </cell>
          <cell r="E128" t="str">
            <v xml:space="preserve">NESTLE BRASIL LTDA</v>
          </cell>
          <cell r="F128" t="n">
            <v>1</v>
          </cell>
          <cell r="G128" t="str">
            <v>UN</v>
          </cell>
          <cell r="H128" t="str">
            <v>NÃO</v>
          </cell>
          <cell r="I128" t="n">
            <v>73.650475800000009</v>
          </cell>
        </row>
        <row r="129">
          <cell r="A129" t="n">
            <v>90278305</v>
          </cell>
          <cell r="B129" t="n">
            <v>20</v>
          </cell>
          <cell r="C129" t="str">
            <v xml:space="preserve">CALOGEN SUPLEMENTO X 200 ML (MORANGO  SEM-SABOR)</v>
          </cell>
          <cell r="D129" t="str">
            <v xml:space="preserve">CALOGEN SUPLEMENTO X 200 ML (MORANGO  SEM-SABOR)</v>
          </cell>
          <cell r="E129" t="str">
            <v xml:space="preserve">DANONE LTDA.</v>
          </cell>
          <cell r="F129" t="n">
            <v>1</v>
          </cell>
          <cell r="G129" t="str">
            <v>UN</v>
          </cell>
          <cell r="H129" t="str">
            <v>NÃO</v>
          </cell>
          <cell r="I129" t="n">
            <v>60.864408000000005</v>
          </cell>
        </row>
        <row r="130">
          <cell r="A130" t="n">
            <v>96546476</v>
          </cell>
          <cell r="B130" t="n">
            <v>20</v>
          </cell>
          <cell r="C130" t="str">
            <v xml:space="preserve">ENSURE PÓ MORANGO CHOCOLATE BAUNILHA BANANA LATA 900G</v>
          </cell>
          <cell r="D130" t="str">
            <v xml:space="preserve">ENSURE PÓ MORANGO CHOCOLATE BAUNILHA BANANA LATA 900G</v>
          </cell>
          <cell r="E130" t="str">
            <v xml:space="preserve">ABBOTT LABORATORIOS DO BRASIL LTDA.</v>
          </cell>
          <cell r="F130" t="n">
            <v>1</v>
          </cell>
          <cell r="G130" t="str">
            <v>GRAMAS</v>
          </cell>
          <cell r="H130" t="str">
            <v>SIM</v>
          </cell>
          <cell r="I130" t="n">
            <v>0.10913692383000001</v>
          </cell>
        </row>
        <row r="131">
          <cell r="A131" t="n">
            <v>90296613</v>
          </cell>
          <cell r="B131" t="n">
            <v>20</v>
          </cell>
          <cell r="C131" t="str">
            <v xml:space="preserve">NUTRIDRINK MAX PO BAUNILHA  SEM SABOR LATA X 350 G</v>
          </cell>
          <cell r="D131" t="str">
            <v xml:space="preserve">NUTRIDRINK MAX PO BAUNILHA  SEM SABOR LATA X 350 G</v>
          </cell>
          <cell r="E131" t="str">
            <v xml:space="preserve">DANONE LTDA.</v>
          </cell>
          <cell r="F131" t="n">
            <v>350</v>
          </cell>
          <cell r="G131" t="str">
            <v>G</v>
          </cell>
          <cell r="H131" t="str">
            <v>SIM</v>
          </cell>
          <cell r="I131" t="n">
            <v>0.2487683695464</v>
          </cell>
        </row>
        <row r="132">
          <cell r="A132" t="n">
            <v>96546433</v>
          </cell>
          <cell r="B132" t="n">
            <v>20</v>
          </cell>
          <cell r="C132" t="str">
            <v xml:space="preserve">FRESUBIN 5KCAL SHOT EASY BOTTLE 120ML </v>
          </cell>
          <cell r="D132" t="str">
            <v xml:space="preserve">FRESUBIN 5KCAL SHOT EASY BOTTLE 120ML </v>
          </cell>
          <cell r="E132" t="str">
            <v xml:space="preserve">FRESENIUS KABI BRASIL LTDA</v>
          </cell>
          <cell r="F132" t="n">
            <v>1</v>
          </cell>
          <cell r="G132" t="str">
            <v>UND</v>
          </cell>
          <cell r="H132" t="str">
            <v>NÃO</v>
          </cell>
          <cell r="I132" t="n">
            <v>37.349080599600008</v>
          </cell>
        </row>
        <row r="133">
          <cell r="A133" t="n">
            <v>90311906</v>
          </cell>
          <cell r="B133" t="n">
            <v>20</v>
          </cell>
          <cell r="C133" t="str">
            <v xml:space="preserve">PEDIASURE PÓ X 900 GRA (BAUNILHACHOCOLATE)</v>
          </cell>
          <cell r="D133" t="str">
            <v xml:space="preserve">PEDIASURE PÓ X 900 GRA (BAUNILHACHOCOLATE)</v>
          </cell>
          <cell r="E133" t="str">
            <v xml:space="preserve">ABBOTT LABORATORIOS DO BRASIL LTDA.</v>
          </cell>
          <cell r="F133" t="n">
            <v>900</v>
          </cell>
          <cell r="G133" t="str">
            <v>G</v>
          </cell>
          <cell r="H133" t="str">
            <v>SIM</v>
          </cell>
          <cell r="I133" t="n">
            <v>0.071411483960006406</v>
          </cell>
        </row>
        <row r="134">
          <cell r="A134" t="n">
            <v>90276515</v>
          </cell>
          <cell r="B134" t="n">
            <v>20</v>
          </cell>
          <cell r="C134" t="str">
            <v xml:space="preserve">NUTREN ACTIVE  MORANGO  PÓ CX. 12 LATAS X 400 G</v>
          </cell>
          <cell r="D134" t="str">
            <v xml:space="preserve">NUTREN ACTIVE  MORANGO  PÓ CX. 12 LATAS X 400 G</v>
          </cell>
          <cell r="E134" t="str">
            <v xml:space="preserve">NESTLE BRASIL LTDA</v>
          </cell>
          <cell r="F134" t="n">
            <v>400</v>
          </cell>
          <cell r="G134" t="str">
            <v>G</v>
          </cell>
          <cell r="H134" t="str">
            <v>SIM</v>
          </cell>
          <cell r="I134" t="n">
            <v>0.057548660400000007</v>
          </cell>
        </row>
        <row r="135">
          <cell r="A135" t="n">
            <v>96006567</v>
          </cell>
          <cell r="B135" t="n">
            <v>20</v>
          </cell>
          <cell r="C135" t="str">
            <v xml:space="preserve">NUTRI DIABETIC 1.0 BAUNILHA TP 200ML</v>
          </cell>
          <cell r="D135" t="str">
            <v xml:space="preserve">NUTRI DIABETIC 1.0 BAUNILHA TP 200ML</v>
          </cell>
          <cell r="E135" t="str">
            <v xml:space="preserve">DANONE LTDA.</v>
          </cell>
          <cell r="F135" t="n">
            <v>1</v>
          </cell>
          <cell r="G135" t="str">
            <v>UN</v>
          </cell>
          <cell r="H135" t="str">
            <v>Não</v>
          </cell>
          <cell r="I135" t="n">
            <v>9.3372701499000019</v>
          </cell>
        </row>
        <row r="136">
          <cell r="A136" t="n">
            <v>96006439</v>
          </cell>
          <cell r="B136" t="n">
            <v>20</v>
          </cell>
          <cell r="C136" t="str">
            <v xml:space="preserve">CARBOIDRATOS A BASE DE MALTODEXTRINA</v>
          </cell>
          <cell r="D136" t="str">
            <v xml:space="preserve">MODULO PARA DIETA ENTERAL  - NUTRI DEXTRIN X 400 G</v>
          </cell>
          <cell r="E136" t="str">
            <v>NUTRIMED</v>
          </cell>
          <cell r="F136" t="n">
            <v>400</v>
          </cell>
          <cell r="G136" t="str">
            <v>G</v>
          </cell>
          <cell r="H136" t="str">
            <v>SIM</v>
          </cell>
          <cell r="I136" t="n">
            <v>0.101211157894968</v>
          </cell>
        </row>
        <row r="137">
          <cell r="A137" t="n">
            <v>90852672</v>
          </cell>
          <cell r="B137" t="n">
            <v>20</v>
          </cell>
          <cell r="C137" t="str">
            <v xml:space="preserve">SUSTAIN 30 COMPLEMENTO CHOCOLATEMORANGOBAUNILHA LATA X 450G</v>
          </cell>
          <cell r="D137" t="str">
            <v xml:space="preserve">SUSTAIN 30 COMPLEMENTO CHOCOLATEMORANGOBAUNILHA LATA X 450G</v>
          </cell>
          <cell r="E137" t="str">
            <v xml:space="preserve">DANONE LTDA.</v>
          </cell>
          <cell r="F137" t="n">
            <v>450</v>
          </cell>
          <cell r="G137" t="str">
            <v>G</v>
          </cell>
          <cell r="H137" t="str">
            <v>SIM</v>
          </cell>
          <cell r="I137" t="n">
            <v>0.076700854581120012</v>
          </cell>
        </row>
        <row r="138">
          <cell r="A138" t="n">
            <v>96546530</v>
          </cell>
          <cell r="B138" t="n">
            <v>0</v>
          </cell>
          <cell r="C138" t="str">
            <v xml:space="preserve">FRESUBIN DIBEN 1.5KCAL HP EASY BAG 500ML </v>
          </cell>
          <cell r="D138" t="str">
            <v xml:space="preserve">FRESUBIN DIBEN 1.5KCAL HP EASY BAG 500ML </v>
          </cell>
          <cell r="E138" t="str">
            <v xml:space="preserve">FRESENIUS KABI BRASIL LTDA</v>
          </cell>
          <cell r="F138" t="n">
            <v>1</v>
          </cell>
          <cell r="G138" t="str">
            <v>bolsa</v>
          </cell>
          <cell r="H138" t="str">
            <v>NÃO</v>
          </cell>
          <cell r="I138" t="n">
            <v>33.631374700000002</v>
          </cell>
        </row>
        <row r="139">
          <cell r="A139" t="n">
            <v>90942388</v>
          </cell>
          <cell r="B139" t="n">
            <v>20</v>
          </cell>
          <cell r="C139" t="str">
            <v xml:space="preserve">ALIMENTOS NUTRICIONALMENTE COMPLETOS TROPHIC FIBER - TETRA PAK 1000ML</v>
          </cell>
          <cell r="D139" t="str">
            <v xml:space="preserve">TROPHIC FIBER - TETRA PAK 1000ML</v>
          </cell>
          <cell r="E139" t="str">
            <v xml:space="preserve">PRODIET MEDICAL NUTRITION</v>
          </cell>
          <cell r="F139" t="n">
            <v>1</v>
          </cell>
          <cell r="G139" t="str">
            <v>UN</v>
          </cell>
          <cell r="H139" t="str">
            <v>NÃO</v>
          </cell>
          <cell r="I139" t="n">
            <v>274.02075125370004</v>
          </cell>
        </row>
        <row r="140">
          <cell r="A140" t="n">
            <v>90852702</v>
          </cell>
          <cell r="B140" t="n">
            <v>20</v>
          </cell>
          <cell r="C140" t="str">
            <v xml:space="preserve">AMIDO DE MILHO MODIFICADO - 300 G</v>
          </cell>
          <cell r="D140" t="str">
            <v xml:space="preserve">NUTILIS LATA X 300 G</v>
          </cell>
          <cell r="E140" t="str">
            <v xml:space="preserve">DANONE LTDA.</v>
          </cell>
          <cell r="F140" t="n">
            <v>300</v>
          </cell>
          <cell r="G140" t="str">
            <v>G</v>
          </cell>
          <cell r="H140" t="str">
            <v>SIM</v>
          </cell>
          <cell r="I140" t="n">
            <v>0.36034151999999969</v>
          </cell>
        </row>
        <row r="141">
          <cell r="A141" t="n">
            <v>90311922</v>
          </cell>
          <cell r="B141" t="n">
            <v>20</v>
          </cell>
          <cell r="C141" t="str">
            <v xml:space="preserve">APTAMIL PEPTI X 400 GRA</v>
          </cell>
          <cell r="D141" t="str">
            <v xml:space="preserve">APTAMIL PEPTI X 400 GRA</v>
          </cell>
          <cell r="E141" t="str">
            <v xml:space="preserve">DANONE LTDA.</v>
          </cell>
          <cell r="F141" t="n">
            <v>400</v>
          </cell>
          <cell r="G141" t="str">
            <v>G</v>
          </cell>
          <cell r="H141" t="str">
            <v>SIM</v>
          </cell>
          <cell r="I141" t="n">
            <v>0.15452775769319999</v>
          </cell>
        </row>
        <row r="142">
          <cell r="A142" t="n">
            <v>90852877</v>
          </cell>
          <cell r="B142" t="n">
            <v>20</v>
          </cell>
          <cell r="C142" t="str">
            <v xml:space="preserve">APTAMIL SOJA 2 LATA X 400 G</v>
          </cell>
          <cell r="D142" t="str">
            <v xml:space="preserve">APTAMIL SOJA 2 LATA X 400 G</v>
          </cell>
          <cell r="E142" t="str">
            <v xml:space="preserve">DANONE LTDA.</v>
          </cell>
          <cell r="F142" t="n">
            <v>400</v>
          </cell>
          <cell r="G142" t="str">
            <v>G</v>
          </cell>
          <cell r="H142" t="str">
            <v>SIM</v>
          </cell>
          <cell r="I142" t="n">
            <v>0.086458345049260796</v>
          </cell>
        </row>
        <row r="143">
          <cell r="A143" t="n">
            <v>90849388</v>
          </cell>
          <cell r="B143" t="n">
            <v>20</v>
          </cell>
          <cell r="C143" t="str">
            <v xml:space="preserve">BENEFIBER LATA X 200 G</v>
          </cell>
          <cell r="D143" t="str">
            <v xml:space="preserve">BENEFIBER LATA X 200 G</v>
          </cell>
          <cell r="E143" t="str">
            <v>APSEN</v>
          </cell>
          <cell r="F143" t="n">
            <v>200</v>
          </cell>
          <cell r="G143" t="str">
            <v>G</v>
          </cell>
          <cell r="H143" t="str">
            <v>SIM</v>
          </cell>
          <cell r="I143" t="n">
            <v>0.20717517744000002</v>
          </cell>
        </row>
        <row r="144">
          <cell r="A144" t="n">
            <v>90849396</v>
          </cell>
          <cell r="B144" t="n">
            <v>20</v>
          </cell>
          <cell r="C144" t="str">
            <v xml:space="preserve">BENEFIBER SACHET 10 X 5GRA</v>
          </cell>
          <cell r="D144" t="str">
            <v xml:space="preserve">BENEFIBER SACHET 10 X 5GRA</v>
          </cell>
          <cell r="E144" t="str">
            <v>APSEN</v>
          </cell>
          <cell r="F144" t="n">
            <v>1</v>
          </cell>
          <cell r="G144" t="str">
            <v>UN</v>
          </cell>
          <cell r="H144" t="str">
            <v>NÃO</v>
          </cell>
          <cell r="I144" t="n">
            <v>1.8127828026000001</v>
          </cell>
        </row>
        <row r="145">
          <cell r="A145" t="n">
            <v>90852796</v>
          </cell>
          <cell r="B145" t="n">
            <v>20</v>
          </cell>
          <cell r="C145" t="str">
            <v xml:space="preserve">CUBISON  FR. X  500 ML</v>
          </cell>
          <cell r="D145" t="str">
            <v xml:space="preserve">CUBISON  FR. X  500 ML</v>
          </cell>
          <cell r="E145" t="str">
            <v xml:space="preserve">DANONE LTDA.</v>
          </cell>
          <cell r="F145" t="n">
            <v>1</v>
          </cell>
          <cell r="G145" t="str">
            <v>UN</v>
          </cell>
          <cell r="H145" t="str">
            <v>NÃO</v>
          </cell>
          <cell r="I145" t="n">
            <v>300.68834400000003</v>
          </cell>
        </row>
        <row r="146">
          <cell r="A146" t="n">
            <v>96006048</v>
          </cell>
          <cell r="B146" t="n">
            <v>20</v>
          </cell>
          <cell r="C146" t="str">
            <v xml:space="preserve">DIALYCARE HP SF 500ML</v>
          </cell>
          <cell r="D146" t="str">
            <v xml:space="preserve">DIALYCARE HP SF 500ML</v>
          </cell>
          <cell r="E146" t="str">
            <v xml:space="preserve">ABBOTT LABORATORIOS DO BRASIL LTDA.</v>
          </cell>
          <cell r="F146" t="n">
            <v>1</v>
          </cell>
          <cell r="G146" t="str">
            <v>UN</v>
          </cell>
          <cell r="H146" t="str">
            <v>NÃO</v>
          </cell>
          <cell r="I146" t="n">
            <v>122.2057386</v>
          </cell>
        </row>
        <row r="147">
          <cell r="A147" t="n">
            <v>96006030</v>
          </cell>
          <cell r="B147" t="n">
            <v>20</v>
          </cell>
          <cell r="C147" t="str">
            <v xml:space="preserve">DIALYCARE HP TETRAPACK 220ML</v>
          </cell>
          <cell r="D147" t="str">
            <v xml:space="preserve">DIALYCARE HP TETRAPACK 220ML</v>
          </cell>
          <cell r="E147" t="str">
            <v xml:space="preserve">ABBOTT LABORATORIOS DO BRASIL LTDA.</v>
          </cell>
          <cell r="F147" t="n">
            <v>1</v>
          </cell>
          <cell r="G147" t="str">
            <v>UN</v>
          </cell>
          <cell r="H147" t="str">
            <v>NÃO</v>
          </cell>
          <cell r="I147" t="n">
            <v>24.005104200000005</v>
          </cell>
        </row>
        <row r="148">
          <cell r="A148" t="str">
            <v>96546425 </v>
          </cell>
          <cell r="B148" t="n">
            <v>20</v>
          </cell>
          <cell r="C148" t="str">
            <v xml:space="preserve">DIBEN 1,5KCAL HP SEM SABOR SF 1000ML C/ 01 BOLSA</v>
          </cell>
          <cell r="D148" t="str">
            <v xml:space="preserve">DIBEN 1,5KCAL HP SEM SABOR SF 1000ML C/ 01 BOLSA</v>
          </cell>
          <cell r="E148" t="str">
            <v xml:space="preserve">FRESENIUS KABI BRASIL LTDA</v>
          </cell>
          <cell r="F148" t="n">
            <v>1</v>
          </cell>
          <cell r="G148" t="str">
            <v>UND</v>
          </cell>
          <cell r="H148" t="str">
            <v>NÃO</v>
          </cell>
          <cell r="I148" t="n">
            <v>65.227501475730008</v>
          </cell>
        </row>
        <row r="149">
          <cell r="A149" t="n">
            <v>90290577</v>
          </cell>
          <cell r="B149" t="n">
            <v>20</v>
          </cell>
          <cell r="C149" t="str">
            <v xml:space="preserve">DIETA ENTERAL EM PÓ NUTRI ENTERAL SOYA BAUNILHA POTE 800G</v>
          </cell>
          <cell r="D149" t="str">
            <v xml:space="preserve">NUTRI ENTERAL SOYA SABOR BAUNILHA POTE 800G</v>
          </cell>
          <cell r="E149" t="str">
            <v>NUTRIMED</v>
          </cell>
          <cell r="F149" t="n">
            <v>800</v>
          </cell>
          <cell r="G149" t="str">
            <v>G</v>
          </cell>
          <cell r="H149" t="str">
            <v>SIM</v>
          </cell>
          <cell r="I149" t="n">
            <v>0.39026336306958004</v>
          </cell>
        </row>
        <row r="150">
          <cell r="A150" t="n">
            <v>90846907</v>
          </cell>
          <cell r="B150" t="n">
            <v>20</v>
          </cell>
          <cell r="C150" t="str">
            <v xml:space="preserve">DIETA ENTERAL NUTRICOMP STANDARD FIBER BAG 500 ML</v>
          </cell>
          <cell r="D150" t="str">
            <v xml:space="preserve">DIETA ENTERAL NUTRICOMP STANDARD FIBER BAG 500 ML</v>
          </cell>
          <cell r="E150" t="str">
            <v>BBRAUN</v>
          </cell>
          <cell r="F150" t="n">
            <v>1</v>
          </cell>
          <cell r="G150" t="str">
            <v>UN</v>
          </cell>
          <cell r="H150" t="str">
            <v>NÃO</v>
          </cell>
          <cell r="I150" t="n">
            <v>444.60548092521009</v>
          </cell>
        </row>
        <row r="151">
          <cell r="A151" t="n">
            <v>96006056</v>
          </cell>
          <cell r="B151" t="n">
            <v>20</v>
          </cell>
          <cell r="C151" t="str">
            <v xml:space="preserve">ENERGYZIP FIBER TETRAPACK 200ML</v>
          </cell>
          <cell r="D151" t="str">
            <v xml:space="preserve">ENERGYZIP FIBER TETRAPACK 200ML</v>
          </cell>
          <cell r="E151" t="str">
            <v xml:space="preserve">PRODIET MEDICAL NUTRITION</v>
          </cell>
          <cell r="F151" t="n">
            <v>1</v>
          </cell>
          <cell r="G151" t="str">
            <v>UN</v>
          </cell>
          <cell r="H151" t="str">
            <v>NÃO</v>
          </cell>
          <cell r="I151" t="n">
            <v>21.798451461600003</v>
          </cell>
        </row>
        <row r="152">
          <cell r="A152" t="n">
            <v>96006640</v>
          </cell>
          <cell r="B152" t="n">
            <v>20</v>
          </cell>
          <cell r="C152" t="str">
            <v xml:space="preserve">ENSURE PLUS ADVANCED BAUNILHA 220ML</v>
          </cell>
          <cell r="D152" t="str">
            <v xml:space="preserve">ENSURE PLUS ADVANCED BAUNILHA 220ML</v>
          </cell>
          <cell r="E152" t="str">
            <v xml:space="preserve">ABBOTT LABORATORIOS DO BRASIL LTDA.</v>
          </cell>
          <cell r="F152" t="n">
            <v>1</v>
          </cell>
          <cell r="G152" t="str">
            <v>UN</v>
          </cell>
          <cell r="H152" t="str">
            <v>Não</v>
          </cell>
          <cell r="I152" t="n">
            <v>22.943006654040005</v>
          </cell>
        </row>
        <row r="153">
          <cell r="A153" t="n">
            <v>96546468</v>
          </cell>
          <cell r="B153" t="n">
            <v>20</v>
          </cell>
          <cell r="C153" t="str">
            <v xml:space="preserve">ENSURE PÓ MORANGO CHOCOLATE BAUNILHA BANANA LATA 400G</v>
          </cell>
          <cell r="D153" t="str">
            <v xml:space="preserve">ENSURE PÓ MORANGO CHOCOLATE BAUNILHA BANANA LATA 400G</v>
          </cell>
          <cell r="E153" t="str">
            <v xml:space="preserve">ABBOTT LABORATORIOS DO BRASIL LTDA.</v>
          </cell>
          <cell r="F153" t="n">
            <v>1</v>
          </cell>
          <cell r="G153" t="str">
            <v>GRAMAS</v>
          </cell>
          <cell r="H153" t="str">
            <v>SIM</v>
          </cell>
          <cell r="I153" t="n">
            <v>0.094585333986000025</v>
          </cell>
        </row>
        <row r="154">
          <cell r="A154" t="n">
            <v>96546514</v>
          </cell>
          <cell r="B154" t="str">
            <v>00</v>
          </cell>
          <cell r="C154" t="str">
            <v xml:space="preserve">FRESUBIN 2 KCAL HP FIBRE SF EASY BAG 500 ML - SEM SABOR</v>
          </cell>
          <cell r="D154" t="str">
            <v xml:space="preserve">FRESUBIN 2 KCAL HP FIBRE SF EASY BAG 500 ML - SEM SABOR</v>
          </cell>
          <cell r="E154" t="str">
            <v xml:space="preserve">FRESENIUS KABI BRASIL LTDA</v>
          </cell>
          <cell r="F154" t="n">
            <v>1</v>
          </cell>
          <cell r="G154" t="str">
            <v>BOLS</v>
          </cell>
          <cell r="H154" t="str">
            <v>NÃO</v>
          </cell>
          <cell r="I154" t="n">
            <v>84.277957846500016</v>
          </cell>
        </row>
        <row r="155">
          <cell r="A155" t="n">
            <v>96006099</v>
          </cell>
          <cell r="B155" t="n">
            <v>20</v>
          </cell>
          <cell r="C155" t="str">
            <v xml:space="preserve">FRESUBIN ENERGY FIBRE DRINK EASY BOTTLE 200ML</v>
          </cell>
          <cell r="D155" t="str">
            <v xml:space="preserve">FRESUBIN ENERGY FIBRE DRINK EASY BOTTLE 200ML</v>
          </cell>
          <cell r="E155" t="str">
            <v xml:space="preserve">FRESENIUS KABI BRASIL LTDA</v>
          </cell>
          <cell r="F155" t="n">
            <v>1</v>
          </cell>
          <cell r="G155" t="str">
            <v>UN</v>
          </cell>
          <cell r="H155" t="str">
            <v>NÃO</v>
          </cell>
          <cell r="I155" t="n">
            <v>24.981660000000002</v>
          </cell>
        </row>
        <row r="156">
          <cell r="A156" t="n">
            <v>90264886</v>
          </cell>
          <cell r="B156" t="n">
            <v>20</v>
          </cell>
          <cell r="C156" t="str">
            <v xml:space="preserve">FRESUBIN ORIGINAL FIBRE EASY BAG  X 500 ML</v>
          </cell>
          <cell r="D156" t="str">
            <v xml:space="preserve">FRESUBIN ORIGINAL FIBRE EASY BAG  X 500 ML</v>
          </cell>
          <cell r="E156" t="str">
            <v xml:space="preserve">FRESENIUS KABI BRASIL LTDA</v>
          </cell>
          <cell r="F156" t="n">
            <v>1</v>
          </cell>
          <cell r="G156" t="str">
            <v>UN</v>
          </cell>
          <cell r="H156" t="str">
            <v>NÃO</v>
          </cell>
          <cell r="I156" t="n">
            <v>398.05867886400006</v>
          </cell>
        </row>
        <row r="157">
          <cell r="A157" t="n">
            <v>96006528</v>
          </cell>
          <cell r="B157" t="n">
            <v>20</v>
          </cell>
          <cell r="C157" t="str">
            <v xml:space="preserve">GLUCERNA 1.5 SF 1000ML</v>
          </cell>
          <cell r="D157" t="str">
            <v xml:space="preserve">GLUCERNA 1.5 SF 1000ML</v>
          </cell>
          <cell r="E157" t="str">
            <v xml:space="preserve">ABBOTT LABORATORIOS DO BRASIL LTDA.</v>
          </cell>
          <cell r="F157" t="n">
            <v>1</v>
          </cell>
          <cell r="G157" t="str">
            <v>UN</v>
          </cell>
          <cell r="H157" t="str">
            <v>NÃO</v>
          </cell>
          <cell r="I157" t="n">
            <v>111.38029393095002</v>
          </cell>
        </row>
        <row r="158">
          <cell r="A158" t="n">
            <v>90844335</v>
          </cell>
          <cell r="B158" t="n">
            <v>20</v>
          </cell>
          <cell r="C158" t="str">
            <v xml:space="preserve">GLUCERNA LATA 250ML</v>
          </cell>
          <cell r="D158" t="str">
            <v xml:space="preserve">GLUCERNA LATA 250ML</v>
          </cell>
          <cell r="E158" t="str">
            <v xml:space="preserve">ABBOTT LABORATORIOS DO BRASIL LTDA.</v>
          </cell>
          <cell r="F158" t="n">
            <v>1</v>
          </cell>
          <cell r="G158" t="str">
            <v>UN</v>
          </cell>
          <cell r="H158" t="str">
            <v>NÃO</v>
          </cell>
          <cell r="I158" t="n">
            <v>90.842400000000012</v>
          </cell>
        </row>
        <row r="159">
          <cell r="A159" t="n">
            <v>96006110</v>
          </cell>
          <cell r="B159" t="n">
            <v>20</v>
          </cell>
          <cell r="C159" t="str">
            <v xml:space="preserve">ISOSOURCE MIX SF 1000ML (ANTIGO ISOSOURCE FIBER)</v>
          </cell>
          <cell r="D159" t="str">
            <v xml:space="preserve">ISOSOURCE MIX SF 1000ML (ANTIGO ISOSOURCE FIBER)</v>
          </cell>
          <cell r="E159" t="str">
            <v xml:space="preserve">NESTLE BRASIL LTDA</v>
          </cell>
          <cell r="F159" t="n">
            <v>1</v>
          </cell>
          <cell r="G159" t="str">
            <v>UN</v>
          </cell>
          <cell r="H159" t="str">
            <v>NÃO</v>
          </cell>
          <cell r="I159" t="n">
            <v>102.65191200000002</v>
          </cell>
        </row>
        <row r="160">
          <cell r="A160" t="n">
            <v>90276280</v>
          </cell>
          <cell r="B160" t="n">
            <v>20</v>
          </cell>
          <cell r="C160" t="str">
            <v xml:space="preserve">ISOSOURCE STANDARD - 1 L - TETRA SQUARE 1000ML</v>
          </cell>
          <cell r="D160" t="str">
            <v xml:space="preserve">ISOSOURCE STANDARD - 1 L - TETRA SQUARE 1000ML</v>
          </cell>
          <cell r="E160" t="str">
            <v xml:space="preserve">NESTLE BRASIL LTDA</v>
          </cell>
          <cell r="F160" t="n">
            <v>1</v>
          </cell>
          <cell r="G160" t="str">
            <v>UN</v>
          </cell>
          <cell r="H160" t="str">
            <v>NÃO</v>
          </cell>
          <cell r="I160" t="n">
            <v>248.13601560000004</v>
          </cell>
        </row>
        <row r="161">
          <cell r="A161" t="n">
            <v>90276302</v>
          </cell>
          <cell r="B161" t="n">
            <v>20</v>
          </cell>
          <cell r="C161" t="str">
            <v xml:space="preserve">ISOSOURCE STANDARD LIQ. SF - 1000ML</v>
          </cell>
          <cell r="D161" t="str">
            <v xml:space="preserve">ISOSOURCE STANDARD LIQ. SF - 1000ML</v>
          </cell>
          <cell r="E161" t="str">
            <v xml:space="preserve">NESTLE BRASIL LTDA</v>
          </cell>
          <cell r="F161" t="n">
            <v>1</v>
          </cell>
          <cell r="G161" t="str">
            <v>UN</v>
          </cell>
          <cell r="H161" t="str">
            <v>NÃO</v>
          </cell>
          <cell r="I161" t="n">
            <v>378.23368769999996</v>
          </cell>
        </row>
        <row r="162">
          <cell r="A162" t="n">
            <v>90844378</v>
          </cell>
          <cell r="B162" t="str">
            <v>00</v>
          </cell>
          <cell r="C162" t="str">
            <v xml:space="preserve">JEVITY PLUS RTH CX. 8 UND.  X 1000 ML</v>
          </cell>
          <cell r="D162" t="str">
            <v xml:space="preserve">JEVITY PLUS RTH CX. 8 UND.  X 1000 ML</v>
          </cell>
          <cell r="E162" t="str">
            <v xml:space="preserve">ABBOTT LABORATORIOS DO BRASIL LTDA.</v>
          </cell>
          <cell r="F162" t="n">
            <v>1</v>
          </cell>
          <cell r="G162" t="str">
            <v>UN</v>
          </cell>
          <cell r="H162" t="str">
            <v>NÃO</v>
          </cell>
          <cell r="I162" t="n">
            <v>485.39365380000004</v>
          </cell>
        </row>
        <row r="163">
          <cell r="A163" t="n">
            <v>90942434</v>
          </cell>
          <cell r="B163" t="n">
            <v>20</v>
          </cell>
          <cell r="C163" t="str">
            <v xml:space="preserve">MODULOS DE NUTRIENTES ENTERFIBER - LT. 400 G</v>
          </cell>
          <cell r="D163" t="str">
            <v xml:space="preserve">MODULOS DE NUTRIENTES ENTERFIBER - LT. 400 G</v>
          </cell>
          <cell r="E163" t="str">
            <v xml:space="preserve">PRODIET MEDICAL NUTRITION</v>
          </cell>
          <cell r="F163" t="n">
            <v>400</v>
          </cell>
          <cell r="G163" t="str">
            <v>G</v>
          </cell>
          <cell r="H163" t="str">
            <v>SIM</v>
          </cell>
          <cell r="I163" t="n">
            <v>0.89249028297795285</v>
          </cell>
        </row>
        <row r="164">
          <cell r="A164" t="n">
            <v>90312031</v>
          </cell>
          <cell r="B164" t="n">
            <v>20</v>
          </cell>
          <cell r="C164" t="str">
            <v xml:space="preserve">MULTIFIBER MF6 350G</v>
          </cell>
          <cell r="D164" t="str">
            <v xml:space="preserve">MULTIFIBER MF6 350G</v>
          </cell>
          <cell r="E164" t="str">
            <v xml:space="preserve">DANONE LTDA.</v>
          </cell>
          <cell r="F164" t="n">
            <v>350</v>
          </cell>
          <cell r="G164" t="str">
            <v>G</v>
          </cell>
          <cell r="H164" t="str">
            <v>SIM</v>
          </cell>
          <cell r="I164" t="n">
            <v>0.62387979570000007</v>
          </cell>
        </row>
        <row r="165">
          <cell r="A165" t="n">
            <v>90276477</v>
          </cell>
          <cell r="B165" t="n">
            <v>20</v>
          </cell>
          <cell r="C165" t="str">
            <v xml:space="preserve">NOVASOURCE GI CONTROL FORTE CX. 24 TETRA SLIM X 200 ML</v>
          </cell>
          <cell r="D165" t="str">
            <v xml:space="preserve">NOVASOURCE GI CONTROL FORTE CX. 24 TETRA SLIM X 200 ML</v>
          </cell>
          <cell r="E165" t="str">
            <v xml:space="preserve">NESTLE BRASIL LTDA</v>
          </cell>
          <cell r="F165" t="n">
            <v>1</v>
          </cell>
          <cell r="G165" t="str">
            <v>UN</v>
          </cell>
          <cell r="H165" t="str">
            <v>NÃO</v>
          </cell>
          <cell r="I165" t="n">
            <v>52.63760670300001</v>
          </cell>
        </row>
        <row r="166">
          <cell r="A166" t="n">
            <v>96006145</v>
          </cell>
          <cell r="B166" t="n">
            <v>20</v>
          </cell>
          <cell r="C166" t="str">
            <v xml:space="preserve">NUTREN 2.4 TETRAPACK GARRAFA 125ML</v>
          </cell>
          <cell r="D166" t="str">
            <v xml:space="preserve">NUTREN 2.4 TETRAPACK GARRAFA 125ML</v>
          </cell>
          <cell r="E166" t="str">
            <v xml:space="preserve">NESTLE BRASIL LTDA</v>
          </cell>
          <cell r="F166" t="n">
            <v>1</v>
          </cell>
          <cell r="G166" t="str">
            <v>UN</v>
          </cell>
          <cell r="H166" t="str">
            <v>NÃO</v>
          </cell>
          <cell r="I166" t="n">
            <v>40.606552800000003</v>
          </cell>
        </row>
        <row r="167">
          <cell r="A167" t="n">
            <v>90276540</v>
          </cell>
          <cell r="B167" t="n">
            <v>20</v>
          </cell>
          <cell r="C167" t="str">
            <v xml:space="preserve">NUTREN PREBIO BAUNILHA PÓ CX. 24 LATAS X 400 G</v>
          </cell>
          <cell r="D167" t="str">
            <v xml:space="preserve">NUTREN PREBIO BAUNILHA PÓ CX. 24 LATAS X 400 G</v>
          </cell>
          <cell r="E167" t="str">
            <v xml:space="preserve">NESTLE BRASIL LTDA</v>
          </cell>
          <cell r="F167" t="n">
            <v>400</v>
          </cell>
          <cell r="G167" t="str">
            <v>G</v>
          </cell>
          <cell r="H167" t="str">
            <v>SIM</v>
          </cell>
          <cell r="I167" t="n">
            <v>0.14962651704000002</v>
          </cell>
        </row>
        <row r="168">
          <cell r="A168" t="n">
            <v>96003812</v>
          </cell>
          <cell r="B168" t="n">
            <v>20</v>
          </cell>
          <cell r="C168" t="str">
            <v xml:space="preserve">NUTRI DIABETIC SF 1000ML</v>
          </cell>
          <cell r="D168" t="str">
            <v xml:space="preserve">NUTRI DIABETIC SF 1000ML</v>
          </cell>
          <cell r="E168" t="str">
            <v>NUTRIMED</v>
          </cell>
          <cell r="F168" t="n">
            <v>1</v>
          </cell>
          <cell r="G168" t="str">
            <v>UN</v>
          </cell>
          <cell r="H168" t="str">
            <v>NÃO</v>
          </cell>
          <cell r="I168" t="n">
            <v>67.450482000000008</v>
          </cell>
        </row>
        <row r="169">
          <cell r="A169" t="n">
            <v>96006621</v>
          </cell>
          <cell r="B169" t="n">
            <v>20</v>
          </cell>
          <cell r="C169" t="str">
            <v xml:space="preserve">NUTRI ENTERAL 1.5 BAUNILHA/CHOCOLATE TP 200ML</v>
          </cell>
          <cell r="D169" t="str">
            <v xml:space="preserve">NUTRI ENTERAL 1.5 BAUNILHA/CHOCOLATE TP 200ML</v>
          </cell>
          <cell r="E169" t="str">
            <v xml:space="preserve">DANONE LTDA.</v>
          </cell>
          <cell r="F169" t="n">
            <v>1</v>
          </cell>
          <cell r="G169" t="str">
            <v>UN</v>
          </cell>
          <cell r="H169" t="str">
            <v>Não</v>
          </cell>
          <cell r="I169" t="n">
            <v>7.5910793686200009</v>
          </cell>
        </row>
        <row r="170">
          <cell r="A170" t="n">
            <v>96003839</v>
          </cell>
          <cell r="B170" t="n">
            <v>20</v>
          </cell>
          <cell r="C170" t="str">
            <v xml:space="preserve">NUTRI ENTERAL 1.5 SF 1000ML</v>
          </cell>
          <cell r="D170" t="str">
            <v xml:space="preserve">NUTRI ENTERAL 1.5 SF 1000ML</v>
          </cell>
          <cell r="E170" t="str">
            <v>NUTRIMED</v>
          </cell>
          <cell r="F170" t="n">
            <v>1</v>
          </cell>
          <cell r="G170" t="str">
            <v>UN</v>
          </cell>
          <cell r="H170" t="str">
            <v>NÃO</v>
          </cell>
          <cell r="I170" t="n">
            <v>66.722216647680014</v>
          </cell>
        </row>
        <row r="171">
          <cell r="A171" t="n">
            <v>96003820</v>
          </cell>
          <cell r="B171" t="n">
            <v>20</v>
          </cell>
          <cell r="C171" t="str">
            <v xml:space="preserve">NUTRI ENTERAL 1.5 SF 250ML</v>
          </cell>
          <cell r="D171" t="str">
            <v xml:space="preserve">NUTRI ENTERAL 1.5 SF 250ML</v>
          </cell>
          <cell r="E171" t="str">
            <v>NUTRIMED</v>
          </cell>
          <cell r="F171" t="n">
            <v>1</v>
          </cell>
          <cell r="G171" t="str">
            <v>UN</v>
          </cell>
          <cell r="H171" t="str">
            <v>NÃO</v>
          </cell>
          <cell r="I171" t="n">
            <v>17.941374000000003</v>
          </cell>
        </row>
        <row r="172">
          <cell r="A172" t="n">
            <v>96003847</v>
          </cell>
          <cell r="B172" t="n">
            <v>20</v>
          </cell>
          <cell r="C172" t="str">
            <v xml:space="preserve">NUTRI FIBER SF 250ML</v>
          </cell>
          <cell r="D172" t="str">
            <v xml:space="preserve">NUTRI FIBER SF 250ML</v>
          </cell>
          <cell r="E172" t="str">
            <v>NUTRIMED</v>
          </cell>
          <cell r="F172" t="n">
            <v>1</v>
          </cell>
          <cell r="G172" t="str">
            <v>UN</v>
          </cell>
          <cell r="H172" t="str">
            <v>NÃO</v>
          </cell>
          <cell r="I172" t="n">
            <v>19.281299400000002</v>
          </cell>
        </row>
        <row r="173">
          <cell r="A173" t="n">
            <v>94318557</v>
          </cell>
          <cell r="B173" t="n">
            <v>20</v>
          </cell>
          <cell r="C173" t="str">
            <v xml:space="preserve">NUTRI RENAL (2.0 KCAL/ML) SIST. FECH. 1000ML</v>
          </cell>
          <cell r="D173" t="str">
            <v xml:space="preserve">NUTRI RENAL (2.0 KCAL/ML) SIST. FECH. 1000ML</v>
          </cell>
          <cell r="E173" t="str">
            <v>NUTRIMED</v>
          </cell>
          <cell r="F173" t="n">
            <v>1</v>
          </cell>
          <cell r="G173" t="str">
            <v>UN</v>
          </cell>
          <cell r="H173" t="str">
            <v>NÃO</v>
          </cell>
          <cell r="I173" t="n">
            <v>184.15571328000004</v>
          </cell>
        </row>
        <row r="174">
          <cell r="A174" t="n">
            <v>90310462</v>
          </cell>
          <cell r="B174" t="n">
            <v>20</v>
          </cell>
          <cell r="C174" t="str">
            <v xml:space="preserve">NUTRICOMP ENERGY HN MB 500ML 3547930</v>
          </cell>
          <cell r="D174" t="str">
            <v xml:space="preserve">NUTRICOMP ENERGY HN MB 500ML 3547930</v>
          </cell>
          <cell r="E174" t="str">
            <v>BBRAUN</v>
          </cell>
          <cell r="F174" t="n">
            <v>1</v>
          </cell>
          <cell r="G174" t="str">
            <v>UN</v>
          </cell>
          <cell r="H174" t="str">
            <v>NÃO</v>
          </cell>
          <cell r="I174" t="n">
            <v>384.58972372747411</v>
          </cell>
        </row>
        <row r="175">
          <cell r="A175" t="n">
            <v>90852508</v>
          </cell>
          <cell r="B175" t="n">
            <v>20</v>
          </cell>
          <cell r="C175" t="str">
            <v xml:space="preserve">NUTRIDRINK MULTI FIBER SUPLEMENTO X 200 ML MORANGOBAUNILHACHOCOLATE</v>
          </cell>
          <cell r="D175" t="str">
            <v xml:space="preserve">NUTRIDRINK MULTI FIBER SUPLEMENTO X 200 ML MORANGOBAUNILHACHOCOLATE</v>
          </cell>
          <cell r="E175" t="str">
            <v xml:space="preserve">DANONE LTDA.</v>
          </cell>
          <cell r="F175" t="n">
            <v>1</v>
          </cell>
          <cell r="G175" t="str">
            <v>UN</v>
          </cell>
          <cell r="H175" t="str">
            <v>NÃO</v>
          </cell>
          <cell r="I175" t="n">
            <v>63.589680000000001</v>
          </cell>
        </row>
        <row r="176">
          <cell r="A176" t="n">
            <v>90852621</v>
          </cell>
          <cell r="B176" t="n">
            <v>20</v>
          </cell>
          <cell r="C176" t="str">
            <v xml:space="preserve">NUTRINI ENERGY MULTI FIBER PACK 500 ML.</v>
          </cell>
          <cell r="D176" t="str">
            <v xml:space="preserve">NUTRINI ENERGY MULTI FIBER PACK 500 ML.</v>
          </cell>
          <cell r="E176" t="str">
            <v xml:space="preserve">DANONE LTDA.</v>
          </cell>
          <cell r="F176" t="n">
            <v>1</v>
          </cell>
          <cell r="G176" t="str">
            <v>UN</v>
          </cell>
          <cell r="H176" t="str">
            <v>NÃO</v>
          </cell>
          <cell r="I176" t="n">
            <v>323.7662391272101</v>
          </cell>
        </row>
        <row r="177">
          <cell r="A177" t="n">
            <v>90852664</v>
          </cell>
          <cell r="B177" t="n">
            <v>20</v>
          </cell>
          <cell r="C177" t="str">
            <v xml:space="preserve">NUTRINI MULTI FIBER PACK X 500 ML</v>
          </cell>
          <cell r="D177" t="str">
            <v xml:space="preserve">NUTRINI MULTI FIBER PACK X 500 ML</v>
          </cell>
          <cell r="E177" t="str">
            <v xml:space="preserve">DANONE LTDA.</v>
          </cell>
          <cell r="F177" t="n">
            <v>1</v>
          </cell>
          <cell r="G177" t="str">
            <v>UN</v>
          </cell>
          <cell r="H177" t="str">
            <v>NÃO</v>
          </cell>
          <cell r="I177" t="n">
            <v>331.71556572000003</v>
          </cell>
        </row>
        <row r="178">
          <cell r="A178" t="n">
            <v>96006501</v>
          </cell>
          <cell r="B178" t="n">
            <v>20</v>
          </cell>
          <cell r="C178" t="str">
            <v xml:space="preserve">NUTRINI PEPTI PACK 500ML</v>
          </cell>
          <cell r="D178" t="str">
            <v xml:space="preserve">NUTRINI PEPTI PACK 500ML</v>
          </cell>
          <cell r="E178" t="str">
            <v xml:space="preserve">DANONE LTDA.</v>
          </cell>
          <cell r="F178" t="n">
            <v>1</v>
          </cell>
          <cell r="G178" t="str">
            <v>UN</v>
          </cell>
          <cell r="H178" t="str">
            <v>NÃO</v>
          </cell>
          <cell r="I178" t="n">
            <v>161.34323707931588</v>
          </cell>
        </row>
        <row r="179">
          <cell r="A179" t="n">
            <v>90852648</v>
          </cell>
          <cell r="B179" t="n">
            <v>20</v>
          </cell>
          <cell r="C179" t="str">
            <v xml:space="preserve">NUTRINI STANDARD PACK 500 ML.</v>
          </cell>
          <cell r="D179" t="str">
            <v xml:space="preserve">NUTRINI STANDARD PACK 500 ML.</v>
          </cell>
          <cell r="E179" t="str">
            <v xml:space="preserve">DANONE LTDA.</v>
          </cell>
          <cell r="F179" t="n">
            <v>1</v>
          </cell>
          <cell r="G179" t="str">
            <v>UN</v>
          </cell>
          <cell r="H179" t="str">
            <v>NÃO</v>
          </cell>
          <cell r="I179" t="n">
            <v>163.79001018711543</v>
          </cell>
        </row>
        <row r="180">
          <cell r="A180" t="n">
            <v>90852710</v>
          </cell>
          <cell r="B180" t="str">
            <v>00</v>
          </cell>
          <cell r="C180" t="str">
            <v xml:space="preserve">NUTRISON ADVANCED DIASON FR.  500 ML</v>
          </cell>
          <cell r="D180" t="str">
            <v xml:space="preserve">NUTRISON ADVANCED DIASON FR.  500 ML</v>
          </cell>
          <cell r="E180" t="str">
            <v xml:space="preserve">DANONE LTDA.</v>
          </cell>
          <cell r="F180" t="n">
            <v>1</v>
          </cell>
          <cell r="G180" t="str">
            <v>UN</v>
          </cell>
          <cell r="H180" t="str">
            <v>NÃO</v>
          </cell>
          <cell r="I180" t="n">
            <v>169.87528799999998</v>
          </cell>
        </row>
        <row r="181">
          <cell r="A181" t="n">
            <v>90852346</v>
          </cell>
          <cell r="B181" t="n">
            <v>20</v>
          </cell>
          <cell r="C181" t="str">
            <v xml:space="preserve">NUTRISON ADVANCED HEPATO PÓ ENV. X 90 G</v>
          </cell>
          <cell r="D181" t="str">
            <v xml:space="preserve">NUTRISON ADVANCED HEPATO PÓ ENV. X 90 G</v>
          </cell>
          <cell r="E181" t="str">
            <v xml:space="preserve">DANONE LTDA.</v>
          </cell>
          <cell r="F181" t="n">
            <v>1</v>
          </cell>
          <cell r="G181" t="str">
            <v>UN</v>
          </cell>
          <cell r="H181" t="str">
            <v>NÃO</v>
          </cell>
          <cell r="I181" t="n">
            <v>100.86806922413761</v>
          </cell>
        </row>
        <row r="182">
          <cell r="A182" t="n">
            <v>90852362</v>
          </cell>
          <cell r="B182" t="str">
            <v>00</v>
          </cell>
          <cell r="C182" t="str">
            <v xml:space="preserve">NUTRISON ADVANCED PEPTISORB FR. X 500 ML</v>
          </cell>
          <cell r="D182" t="str">
            <v xml:space="preserve">NUTRISON ADVANCED PEPTISORB FR. X 500 ML</v>
          </cell>
          <cell r="E182" t="str">
            <v xml:space="preserve">DANONE LTDA.</v>
          </cell>
          <cell r="F182" t="n">
            <v>1</v>
          </cell>
          <cell r="G182" t="str">
            <v>UN</v>
          </cell>
          <cell r="H182" t="str">
            <v>NÃO</v>
          </cell>
          <cell r="I182" t="n">
            <v>228.92284800000002</v>
          </cell>
        </row>
        <row r="183">
          <cell r="A183" t="n">
            <v>92448178</v>
          </cell>
          <cell r="B183" t="n">
            <v>20</v>
          </cell>
          <cell r="C183" t="str">
            <v xml:space="preserve">NUTRISON ADVANCED PULMO (PULMO DIET) BAUNILHA ENV. X 90 G.</v>
          </cell>
          <cell r="D183" t="str">
            <v xml:space="preserve">NUTRISON ADVANCED PULMO (PULMO DIET) BAUNILHA ENV. X 90 G.</v>
          </cell>
          <cell r="E183" t="str">
            <v xml:space="preserve">DANONE LTDA.</v>
          </cell>
          <cell r="F183" t="n">
            <v>1</v>
          </cell>
          <cell r="G183" t="str">
            <v>UN</v>
          </cell>
          <cell r="H183" t="str">
            <v>NÃO</v>
          </cell>
          <cell r="I183" t="n">
            <v>40.617844510320005</v>
          </cell>
        </row>
        <row r="184">
          <cell r="A184" t="n">
            <v>90852281</v>
          </cell>
          <cell r="B184" t="n">
            <v>20</v>
          </cell>
          <cell r="C184" t="str">
            <v xml:space="preserve">NUTRISON ADVANCED TCM S/SAC PÓ ENV. X 90 G</v>
          </cell>
          <cell r="D184" t="str">
            <v xml:space="preserve">NUTRISON ADVANCED TCM S/SAC PÓ ENV. X 90 G</v>
          </cell>
          <cell r="E184" t="str">
            <v xml:space="preserve">DANONE LTDA.</v>
          </cell>
          <cell r="F184" t="n">
            <v>1</v>
          </cell>
          <cell r="G184" t="str">
            <v>UN</v>
          </cell>
          <cell r="H184" t="str">
            <v>NÃO</v>
          </cell>
          <cell r="I184" t="n">
            <v>42.649144163999999</v>
          </cell>
        </row>
        <row r="185">
          <cell r="A185" t="n">
            <v>90852737</v>
          </cell>
          <cell r="B185" t="str">
            <v>00</v>
          </cell>
          <cell r="C185" t="str">
            <v xml:space="preserve">NUTRISON ENERGY MULTI FIBER 1.5 MF FR. X 500 ML</v>
          </cell>
          <cell r="D185" t="str">
            <v xml:space="preserve">NUTRISON ENERGY MULTI FIBER 1.5 MF FR. X 500 ML</v>
          </cell>
          <cell r="E185" t="str">
            <v xml:space="preserve">DANONE LTDA.</v>
          </cell>
          <cell r="F185" t="n">
            <v>1</v>
          </cell>
          <cell r="G185" t="str">
            <v>UN</v>
          </cell>
          <cell r="H185" t="str">
            <v>NÃO</v>
          </cell>
          <cell r="I185" t="n">
            <v>159.88262400000002</v>
          </cell>
        </row>
        <row r="186">
          <cell r="A186" t="n">
            <v>90266633</v>
          </cell>
          <cell r="B186" t="str">
            <v>00</v>
          </cell>
          <cell r="C186" t="str">
            <v xml:space="preserve">NUTRISON ENERGY PLUS 1.5  FR. X 500 ML</v>
          </cell>
          <cell r="D186" t="str">
            <v xml:space="preserve">NUTRISON ENERGY PLUS 1.5  FR. X 500 ML</v>
          </cell>
          <cell r="E186" t="str">
            <v xml:space="preserve">DANONE LTDA.</v>
          </cell>
          <cell r="F186" t="n">
            <v>1</v>
          </cell>
          <cell r="G186" t="str">
            <v>UN</v>
          </cell>
          <cell r="H186" t="str">
            <v>NÃO</v>
          </cell>
          <cell r="I186" t="n">
            <v>139.95834209280002</v>
          </cell>
        </row>
        <row r="187">
          <cell r="A187" t="n">
            <v>90266617</v>
          </cell>
          <cell r="B187" t="str">
            <v>00</v>
          </cell>
          <cell r="C187" t="str">
            <v xml:space="preserve">NUTRISON MULTI FIBER 1.0 MF FR. X 500 ML</v>
          </cell>
          <cell r="D187" t="str">
            <v xml:space="preserve">NUTRISON MULTI FIBER 1.0 MF FR. X 500 ML</v>
          </cell>
          <cell r="E187" t="str">
            <v xml:space="preserve">DANONE LTDA.</v>
          </cell>
          <cell r="F187" t="n">
            <v>1</v>
          </cell>
          <cell r="G187" t="str">
            <v>UN</v>
          </cell>
          <cell r="H187" t="str">
            <v>NÃO</v>
          </cell>
          <cell r="I187" t="n">
            <v>121.72881600000001</v>
          </cell>
        </row>
        <row r="188">
          <cell r="A188" t="n">
            <v>96006188</v>
          </cell>
          <cell r="B188" t="n">
            <v>20</v>
          </cell>
          <cell r="C188" t="str">
            <v xml:space="preserve">NUTRISON PROTEIN PLUS ENERGY SF 500ML</v>
          </cell>
          <cell r="D188" t="str">
            <v xml:space="preserve">NUTRISON PROTEIN PLUS ENERGY SF 500ML</v>
          </cell>
          <cell r="E188" t="str">
            <v xml:space="preserve">DANONE LTDA.</v>
          </cell>
          <cell r="F188" t="n">
            <v>1</v>
          </cell>
          <cell r="G188" t="str">
            <v>UN</v>
          </cell>
          <cell r="H188" t="str">
            <v>NÃO</v>
          </cell>
          <cell r="I188" t="n">
            <v>178.06017688470004</v>
          </cell>
        </row>
        <row r="189">
          <cell r="A189" t="n">
            <v>90273354</v>
          </cell>
          <cell r="B189" t="n">
            <v>20</v>
          </cell>
          <cell r="C189" t="str">
            <v xml:space="preserve">NUTRISON SOYA MULTI FIBER LATA 800 G</v>
          </cell>
          <cell r="D189" t="str">
            <v xml:space="preserve">NUTRISON SOYA MULTI FIBER LATA 800 G</v>
          </cell>
          <cell r="E189" t="str">
            <v xml:space="preserve">DANONE LTDA.</v>
          </cell>
          <cell r="F189" t="n">
            <v>800</v>
          </cell>
          <cell r="G189" t="str">
            <v>G</v>
          </cell>
          <cell r="H189" t="str">
            <v>SIM</v>
          </cell>
          <cell r="I189" t="n">
            <v>0.42508686315886557</v>
          </cell>
        </row>
        <row r="190">
          <cell r="A190" t="n">
            <v>90266595</v>
          </cell>
          <cell r="B190" t="str">
            <v>00</v>
          </cell>
          <cell r="C190" t="str">
            <v xml:space="preserve">NUTRISON STANDARD 1.0 FR. X 500 ML</v>
          </cell>
          <cell r="D190" t="str">
            <v xml:space="preserve">NUTRISON STANDARD 1.0 FR. X 500 ML</v>
          </cell>
          <cell r="E190" t="str">
            <v xml:space="preserve">DANONE LTDA.</v>
          </cell>
          <cell r="F190" t="n">
            <v>1</v>
          </cell>
          <cell r="G190" t="str">
            <v>UN</v>
          </cell>
          <cell r="H190" t="str">
            <v>NÃO</v>
          </cell>
          <cell r="I190" t="n">
            <v>106.285608</v>
          </cell>
        </row>
        <row r="191">
          <cell r="A191" t="n">
            <v>90287320</v>
          </cell>
          <cell r="B191" t="n">
            <v>20</v>
          </cell>
          <cell r="C191" t="str">
            <v xml:space="preserve">OLIGOSSAC LATA 400 G</v>
          </cell>
          <cell r="D191" t="str">
            <v xml:space="preserve">OLIGOSSAC LATA 400 G</v>
          </cell>
          <cell r="E191" t="str">
            <v xml:space="preserve">DANONE LTDA.</v>
          </cell>
          <cell r="F191" t="n">
            <v>400</v>
          </cell>
          <cell r="G191" t="str">
            <v>G</v>
          </cell>
          <cell r="H191" t="str">
            <v>SIM</v>
          </cell>
          <cell r="I191" t="n">
            <v>0.12200316004800003</v>
          </cell>
        </row>
        <row r="192">
          <cell r="A192" t="n">
            <v>90307755</v>
          </cell>
          <cell r="B192" t="str">
            <v>00</v>
          </cell>
          <cell r="C192" t="str">
            <v xml:space="preserve">OSMOLITE HICAL RTH CX. 8 UND. X 1000 ML</v>
          </cell>
          <cell r="D192" t="str">
            <v xml:space="preserve">OSMOLITE HICAL RTH CX. 8 UND. X 1000 ML</v>
          </cell>
          <cell r="E192" t="str">
            <v xml:space="preserve">ABBOTT LABORATORIOS DO BRASIL LTDA.</v>
          </cell>
          <cell r="F192" t="n">
            <v>1</v>
          </cell>
          <cell r="G192" t="str">
            <v>UN</v>
          </cell>
          <cell r="H192" t="str">
            <v>NÃO</v>
          </cell>
          <cell r="I192" t="n">
            <v>708.81713001000026</v>
          </cell>
        </row>
        <row r="193">
          <cell r="A193" t="n">
            <v>96006196</v>
          </cell>
          <cell r="B193" t="n">
            <v>20</v>
          </cell>
          <cell r="C193" t="str">
            <v xml:space="preserve">OSMOLITE PLUS HN SF 1000ML</v>
          </cell>
          <cell r="D193" t="str">
            <v xml:space="preserve">OSMOLITE PLUS HN SF 1000ML</v>
          </cell>
          <cell r="E193" t="str">
            <v xml:space="preserve">ABBOTT LABORATORIOS DO BRASIL LTDA.</v>
          </cell>
          <cell r="F193" t="n">
            <v>1</v>
          </cell>
          <cell r="G193" t="str">
            <v>UN</v>
          </cell>
          <cell r="H193" t="str">
            <v>NÃO</v>
          </cell>
          <cell r="I193" t="n">
            <v>91.114927199999997</v>
          </cell>
        </row>
        <row r="194">
          <cell r="A194" t="n">
            <v>90276680</v>
          </cell>
          <cell r="B194" t="n">
            <v>20</v>
          </cell>
          <cell r="C194" t="str">
            <v xml:space="preserve">PEPTAMEN 1,5 LIQ. CX. 24 TETRA PRISMA X 250 ML</v>
          </cell>
          <cell r="D194" t="str">
            <v xml:space="preserve">PEPTAMEN 1,5 LIQ. CX. 24 TETRA PRISMA X 250 ML</v>
          </cell>
          <cell r="E194" t="str">
            <v xml:space="preserve">NESTLE BRASIL LTDA</v>
          </cell>
          <cell r="F194" t="n">
            <v>1</v>
          </cell>
          <cell r="G194" t="str">
            <v>UN</v>
          </cell>
          <cell r="H194" t="str">
            <v>NÃO</v>
          </cell>
          <cell r="I194" t="n">
            <v>190.21443624691202</v>
          </cell>
        </row>
        <row r="195">
          <cell r="A195" t="n">
            <v>90316789</v>
          </cell>
          <cell r="B195" t="n">
            <v>20</v>
          </cell>
          <cell r="C195" t="str">
            <v xml:space="preserve">PEPTAMEN ARG SF 1000ML</v>
          </cell>
          <cell r="D195" t="str">
            <v xml:space="preserve">PEPTAMEN ARG SF 1000ML</v>
          </cell>
          <cell r="E195" t="str">
            <v xml:space="preserve">NESTLE BRASIL LTDA</v>
          </cell>
          <cell r="F195" t="n">
            <v>1</v>
          </cell>
          <cell r="G195" t="str">
            <v>UN</v>
          </cell>
          <cell r="H195" t="str">
            <v>NÃO</v>
          </cell>
          <cell r="I195" t="n">
            <v>1196.6487667200001</v>
          </cell>
        </row>
        <row r="196">
          <cell r="A196" t="n">
            <v>90276663</v>
          </cell>
          <cell r="B196" t="n">
            <v>20</v>
          </cell>
          <cell r="C196" t="str">
            <v xml:space="preserve">PEPTAMEN PREBIO LIQ. SF CX. 6 ULTRAPAK X  1000 ML</v>
          </cell>
          <cell r="D196" t="str">
            <v xml:space="preserve">PEPTAMEN PREBIO LIQ. SF CX. 6 ULTRAPAK X  1000 ML</v>
          </cell>
          <cell r="E196" t="str">
            <v xml:space="preserve">NESTLE BRASIL LTDA</v>
          </cell>
          <cell r="F196" t="n">
            <v>1</v>
          </cell>
          <cell r="G196" t="str">
            <v>UN</v>
          </cell>
          <cell r="H196" t="str">
            <v>NÃO</v>
          </cell>
          <cell r="I196" t="n">
            <v>921.75512219999996</v>
          </cell>
        </row>
        <row r="197">
          <cell r="A197" t="n">
            <v>96006218</v>
          </cell>
          <cell r="B197" t="n">
            <v>20</v>
          </cell>
          <cell r="C197" t="str">
            <v xml:space="preserve">PERATIVE SA LATA 237ML</v>
          </cell>
          <cell r="D197" t="str">
            <v xml:space="preserve">PERATIVE SA LATA 237ML</v>
          </cell>
          <cell r="E197" t="str">
            <v xml:space="preserve">ABBOTT LABORATORIOS DO BRASIL LTDA.</v>
          </cell>
          <cell r="F197" t="n">
            <v>1</v>
          </cell>
          <cell r="G197" t="str">
            <v>UN</v>
          </cell>
          <cell r="H197" t="str">
            <v>NÃO</v>
          </cell>
          <cell r="I197" t="n">
            <v>26.117190000000001</v>
          </cell>
        </row>
        <row r="198">
          <cell r="A198" t="n">
            <v>96006420</v>
          </cell>
          <cell r="B198" t="n">
            <v>20</v>
          </cell>
          <cell r="C198" t="str">
            <v xml:space="preserve">PROSURE RPB GARRAFINHA 220ML</v>
          </cell>
          <cell r="D198" t="str">
            <v xml:space="preserve">PROSURE RPB GARRAFINHA 220ML</v>
          </cell>
          <cell r="E198" t="str">
            <v xml:space="preserve">ABBOTT LABORATORIOS DO BRASIL LTDA.</v>
          </cell>
          <cell r="F198" t="n">
            <v>1</v>
          </cell>
          <cell r="G198" t="str">
            <v>UN</v>
          </cell>
          <cell r="H198" t="str">
            <v>NÃO</v>
          </cell>
          <cell r="I198" t="n">
            <v>20.226709883160005</v>
          </cell>
        </row>
        <row r="199">
          <cell r="A199" t="n">
            <v>90290542</v>
          </cell>
          <cell r="B199" t="n">
            <v>20</v>
          </cell>
          <cell r="C199" t="str">
            <v xml:space="preserve">RECONVAN EASY BAG X 500 ML</v>
          </cell>
          <cell r="D199" t="str">
            <v xml:space="preserve">RECONVAN EASY BAG X 500 ML</v>
          </cell>
          <cell r="E199" t="str">
            <v xml:space="preserve">FRESENIUS KABI BRASIL LTDA</v>
          </cell>
          <cell r="F199" t="n">
            <v>1</v>
          </cell>
          <cell r="G199" t="str">
            <v>UN</v>
          </cell>
          <cell r="H199" t="str">
            <v>NÃO</v>
          </cell>
          <cell r="I199" t="n">
            <v>421.75264784400008</v>
          </cell>
        </row>
        <row r="200">
          <cell r="A200" t="n">
            <v>90844394</v>
          </cell>
          <cell r="B200" t="n">
            <v>20</v>
          </cell>
          <cell r="C200" t="str">
            <v xml:space="preserve">REPLENA LP RPB BAUNILHA GARRAFINHA 220ML</v>
          </cell>
          <cell r="D200" t="str">
            <v xml:space="preserve">REPLENA LP RPB BAUNILHA GARRAFINHA 220ML</v>
          </cell>
          <cell r="E200" t="str">
            <v xml:space="preserve">ABBOTT LABORATORIOS DO BRASIL LTDA.</v>
          </cell>
          <cell r="F200" t="n">
            <v>1</v>
          </cell>
          <cell r="G200" t="str">
            <v>UN</v>
          </cell>
          <cell r="H200" t="str">
            <v>NÃO</v>
          </cell>
          <cell r="I200" t="n">
            <v>90.842400000000012</v>
          </cell>
        </row>
        <row r="201">
          <cell r="A201" t="n">
            <v>90307011</v>
          </cell>
          <cell r="B201" t="n">
            <v>20</v>
          </cell>
          <cell r="C201" t="str">
            <v xml:space="preserve">RESPIFOR BAUN. MOR. CARTUCHO C4 EMB.DE 125ML)</v>
          </cell>
          <cell r="D201" t="str">
            <v xml:space="preserve">RESPIFOR BAUN. MOR. (CARTUCHO C4 EMB.DE 125ML)</v>
          </cell>
          <cell r="E201" t="str">
            <v xml:space="preserve">DANONE LTDA.</v>
          </cell>
          <cell r="F201" t="n">
            <v>1</v>
          </cell>
          <cell r="G201" t="str">
            <v>UN</v>
          </cell>
          <cell r="H201" t="str">
            <v>NÃO</v>
          </cell>
          <cell r="I201" t="n">
            <v>36.831142656000004</v>
          </cell>
        </row>
        <row r="202">
          <cell r="A202" t="n">
            <v>90288645</v>
          </cell>
          <cell r="B202" t="n">
            <v>20</v>
          </cell>
          <cell r="C202" t="str">
            <v xml:space="preserve">FIBRAS SOLÚVEIS</v>
          </cell>
          <cell r="D202" t="str">
            <v xml:space="preserve">BENEFIBER NUTRIOSE PO ORAL CX 10 SACHE X 3,5 G</v>
          </cell>
          <cell r="E202" t="str">
            <v>APSEN</v>
          </cell>
          <cell r="F202" t="n">
            <v>1</v>
          </cell>
          <cell r="G202" t="str">
            <v>UN</v>
          </cell>
          <cell r="H202" t="str">
            <v>NÃO</v>
          </cell>
          <cell r="I202" t="n">
            <v>8.44238848068</v>
          </cell>
        </row>
        <row r="203">
          <cell r="A203" t="n">
            <v>92453627</v>
          </cell>
          <cell r="B203" t="n">
            <v>20</v>
          </cell>
          <cell r="C203" t="str">
            <v xml:space="preserve">TOTAL NUTRITION SOY HIPOSSODICO SEM SACAROSE 90GR</v>
          </cell>
          <cell r="D203" t="str">
            <v xml:space="preserve">TOTAL NUTRITION SOY HIPOSSODICO SEM</v>
          </cell>
          <cell r="E203" t="str">
            <v>NUTERAL</v>
          </cell>
          <cell r="F203" t="n">
            <v>1</v>
          </cell>
          <cell r="G203" t="str">
            <v>UN</v>
          </cell>
          <cell r="H203" t="str">
            <v>NÃO</v>
          </cell>
          <cell r="I203" t="n">
            <v>15.011706600000002</v>
          </cell>
        </row>
        <row r="204">
          <cell r="A204" t="n">
            <v>96546719</v>
          </cell>
          <cell r="B204" t="n">
            <v>20</v>
          </cell>
          <cell r="C204" t="str">
            <v xml:space="preserve">NUTREN JUST PROTEIN 15G C/ 01SACHE</v>
          </cell>
          <cell r="D204" t="str">
            <v xml:space="preserve">NUTREN JUST PROTEIN 15G C/ 01SACHE</v>
          </cell>
          <cell r="E204" t="str">
            <v xml:space="preserve">NESTLE BRASIL LTDA</v>
          </cell>
          <cell r="F204" t="n">
            <v>1</v>
          </cell>
          <cell r="G204" t="str">
            <v>SACHE</v>
          </cell>
          <cell r="H204" t="str">
            <v>NÃO</v>
          </cell>
          <cell r="I204" t="n">
            <v>4.4000000000000004</v>
          </cell>
        </row>
        <row r="205">
          <cell r="A205" t="n">
            <v>96546735</v>
          </cell>
          <cell r="B205" t="n">
            <v>20</v>
          </cell>
          <cell r="C205" t="str">
            <v xml:space="preserve">NUTRI RENAL 200ML TETRA PAK</v>
          </cell>
          <cell r="D205" t="str">
            <v xml:space="preserve">NUTRI RENAL 200ML TETRA PAK</v>
          </cell>
          <cell r="E205" t="str">
            <v>NUTRIMED</v>
          </cell>
          <cell r="F205" t="n">
            <v>1</v>
          </cell>
          <cell r="G205" t="str">
            <v>UN</v>
          </cell>
          <cell r="H205" t="str">
            <v>NÃO</v>
          </cell>
          <cell r="I205" t="n">
            <v>19.140000000000001</v>
          </cell>
        </row>
      </sheetData>
    </sheetDataSet>
  </externalBook>
</externalLink>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topLeftCell="A6703" workbookViewId="0">
      <selection activeCell="C6870" sqref="C6870"/>
    </sheetView>
  </sheetViews>
  <sheetFormatPr baseColWidth="8" defaultRowHeight="12.75" customHeight="1"/>
  <cols>
    <col customWidth="1" min="1" max="1" style="1" width="13.1289"/>
    <col customWidth="1" min="2" max="2" style="2" width="41.128900000000002"/>
    <col customWidth="1" min="3" max="3" style="2" width="35.984400000000001"/>
    <col customWidth="1" min="4" max="4" style="2" width="17.406199999999998"/>
    <col customWidth="1" min="5" max="5" style="2" width="7.40625"/>
    <col customWidth="1" min="6" max="6" style="2" width="9.1289099999999994"/>
    <col customWidth="1" min="7" max="7" style="2" width="11.550800000000001"/>
    <col customWidth="1" min="8" max="8" style="3" width="14.273400000000001"/>
    <col customWidth="1" min="9" max="257" style="2" width="9.1289099999999994"/>
  </cols>
  <sheetData>
    <row r="1" s="5" customFormat="1" ht="90" customHeight="1">
      <c r="A1" s="4" t="s">
        <v>0</v>
      </c>
      <c r="B1" s="4"/>
      <c r="C1" s="4"/>
      <c r="D1" s="4"/>
      <c r="E1" s="4"/>
      <c r="F1" s="4"/>
      <c r="G1" s="4"/>
      <c r="H1" s="4"/>
    </row>
    <row r="2" s="5" customFormat="1">
      <c r="A2" s="6"/>
      <c r="B2" s="7"/>
      <c r="C2" s="7"/>
      <c r="D2" s="7"/>
      <c r="E2" s="7"/>
      <c r="F2" s="7"/>
      <c r="G2" s="7"/>
      <c r="H2" s="8"/>
    </row>
    <row r="3" s="5" customFormat="1">
      <c r="A3" s="9" t="s">
        <v>1</v>
      </c>
      <c r="B3" s="10"/>
      <c r="C3" s="10"/>
      <c r="D3" s="11"/>
      <c r="E3" s="11"/>
      <c r="F3" s="11"/>
      <c r="G3" s="11"/>
      <c r="H3" s="8"/>
    </row>
    <row r="4" s="5" customFormat="1" ht="48" customHeight="1">
      <c r="A4" s="12" t="s">
        <v>2</v>
      </c>
      <c r="B4" s="13" t="s">
        <v>3</v>
      </c>
      <c r="C4" s="13" t="s">
        <v>4</v>
      </c>
      <c r="D4" s="13" t="s">
        <v>5</v>
      </c>
      <c r="E4" s="13" t="s">
        <v>6</v>
      </c>
      <c r="F4" s="13" t="s">
        <v>7</v>
      </c>
      <c r="G4" s="13" t="s">
        <v>8</v>
      </c>
      <c r="H4" s="14" t="s">
        <v>9</v>
      </c>
    </row>
    <row r="5" s="20" customFormat="1" ht="45" customHeight="1">
      <c r="A5" s="15">
        <v>92205011</v>
      </c>
      <c r="B5" s="16" t="s">
        <v>10</v>
      </c>
      <c r="C5" s="16" t="s">
        <v>11</v>
      </c>
      <c r="D5" s="17" t="s">
        <v>12</v>
      </c>
      <c r="E5" s="17">
        <v>1</v>
      </c>
      <c r="F5" s="18" t="s">
        <v>13</v>
      </c>
      <c r="G5" s="18" t="s">
        <v>14</v>
      </c>
      <c r="H5" s="19">
        <v>1975.4300000000001</v>
      </c>
    </row>
    <row r="6" s="20" customFormat="1" ht="45" customHeight="1">
      <c r="A6" s="15">
        <v>92466990</v>
      </c>
      <c r="B6" s="21" t="s">
        <v>15</v>
      </c>
      <c r="C6" s="16" t="s">
        <v>16</v>
      </c>
      <c r="D6" s="17" t="s">
        <v>17</v>
      </c>
      <c r="E6" s="17">
        <v>120</v>
      </c>
      <c r="F6" s="18" t="s">
        <v>18</v>
      </c>
      <c r="G6" s="18" t="s">
        <v>19</v>
      </c>
      <c r="H6" s="19">
        <v>0.14367779999999999</v>
      </c>
    </row>
    <row r="7" s="20" customFormat="1" ht="45" customHeight="1">
      <c r="A7" s="15">
        <v>92466966</v>
      </c>
      <c r="B7" s="16" t="s">
        <v>15</v>
      </c>
      <c r="C7" s="16" t="s">
        <v>20</v>
      </c>
      <c r="D7" s="17" t="s">
        <v>21</v>
      </c>
      <c r="E7" s="17">
        <v>120</v>
      </c>
      <c r="F7" s="18" t="s">
        <v>18</v>
      </c>
      <c r="G7" s="18" t="s">
        <v>19</v>
      </c>
      <c r="H7" s="19">
        <v>0.14367779999999999</v>
      </c>
    </row>
    <row r="8" s="20" customFormat="1" ht="45" customHeight="1">
      <c r="A8" s="15">
        <v>92471382</v>
      </c>
      <c r="B8" s="16" t="s">
        <v>22</v>
      </c>
      <c r="C8" s="16" t="s">
        <v>23</v>
      </c>
      <c r="D8" s="17" t="s">
        <v>24</v>
      </c>
      <c r="E8" s="17">
        <v>120</v>
      </c>
      <c r="F8" s="18" t="s">
        <v>18</v>
      </c>
      <c r="G8" s="18" t="s">
        <v>19</v>
      </c>
      <c r="H8" s="19">
        <v>0.14367779999999999</v>
      </c>
    </row>
    <row r="9" s="20" customFormat="1" ht="45" customHeight="1">
      <c r="A9" s="15">
        <v>90224930</v>
      </c>
      <c r="B9" s="16" t="s">
        <v>25</v>
      </c>
      <c r="C9" s="16" t="s">
        <v>25</v>
      </c>
      <c r="D9" s="17" t="s">
        <v>26</v>
      </c>
      <c r="E9" s="17">
        <v>120</v>
      </c>
      <c r="F9" s="18" t="s">
        <v>18</v>
      </c>
      <c r="G9" s="18" t="s">
        <v>19</v>
      </c>
      <c r="H9" s="19">
        <v>0.12993750000000001</v>
      </c>
    </row>
    <row r="10" s="20" customFormat="1" ht="45" customHeight="1">
      <c r="A10" s="15">
        <v>90255178</v>
      </c>
      <c r="B10" s="16" t="s">
        <v>27</v>
      </c>
      <c r="C10" s="16" t="s">
        <v>27</v>
      </c>
      <c r="D10" s="17" t="s">
        <v>26</v>
      </c>
      <c r="E10" s="17">
        <v>120</v>
      </c>
      <c r="F10" s="18" t="s">
        <v>18</v>
      </c>
      <c r="G10" s="18" t="s">
        <v>19</v>
      </c>
      <c r="H10" s="19">
        <v>0.1197315</v>
      </c>
    </row>
    <row r="11" s="20" customFormat="1" ht="45" customHeight="1">
      <c r="A11" s="15">
        <v>90238672</v>
      </c>
      <c r="B11" s="16" t="s">
        <v>28</v>
      </c>
      <c r="C11" s="16" t="s">
        <v>28</v>
      </c>
      <c r="D11" s="17" t="s">
        <v>29</v>
      </c>
      <c r="E11" s="17">
        <v>120</v>
      </c>
      <c r="F11" s="18" t="s">
        <v>18</v>
      </c>
      <c r="G11" s="18" t="s">
        <v>19</v>
      </c>
      <c r="H11" s="19">
        <v>0.14367779999999999</v>
      </c>
    </row>
    <row r="12" s="20" customFormat="1" ht="45" customHeight="1">
      <c r="A12" s="15">
        <v>90224949</v>
      </c>
      <c r="B12" s="16" t="s">
        <v>28</v>
      </c>
      <c r="C12" s="16" t="s">
        <v>28</v>
      </c>
      <c r="D12" s="17" t="s">
        <v>26</v>
      </c>
      <c r="E12" s="17">
        <v>120</v>
      </c>
      <c r="F12" s="18" t="s">
        <v>18</v>
      </c>
      <c r="G12" s="18" t="s">
        <v>19</v>
      </c>
      <c r="H12" s="19">
        <v>0.14367779999999999</v>
      </c>
    </row>
    <row r="13" s="20" customFormat="1" ht="45" customHeight="1">
      <c r="A13" s="15">
        <v>90211618</v>
      </c>
      <c r="B13" s="16" t="s">
        <v>28</v>
      </c>
      <c r="C13" s="16" t="s">
        <v>30</v>
      </c>
      <c r="D13" s="17" t="s">
        <v>31</v>
      </c>
      <c r="E13" s="17">
        <v>120</v>
      </c>
      <c r="F13" s="18" t="s">
        <v>18</v>
      </c>
      <c r="G13" s="18" t="s">
        <v>19</v>
      </c>
      <c r="H13" s="19">
        <v>0.20354354999999999</v>
      </c>
    </row>
    <row r="14" s="20" customFormat="1" ht="45" customHeight="1">
      <c r="A14" s="15">
        <v>90175468</v>
      </c>
      <c r="B14" s="16" t="s">
        <v>32</v>
      </c>
      <c r="C14" s="16" t="s">
        <v>33</v>
      </c>
      <c r="D14" s="17" t="s">
        <v>34</v>
      </c>
      <c r="E14" s="17">
        <v>120</v>
      </c>
      <c r="F14" s="18" t="s">
        <v>18</v>
      </c>
      <c r="G14" s="18" t="s">
        <v>19</v>
      </c>
      <c r="H14" s="19">
        <v>0.14367779999999999</v>
      </c>
    </row>
    <row r="15" s="20" customFormat="1" ht="45" customHeight="1">
      <c r="A15" s="15">
        <v>90156706</v>
      </c>
      <c r="B15" s="16" t="s">
        <v>35</v>
      </c>
      <c r="C15" s="16" t="s">
        <v>35</v>
      </c>
      <c r="D15" s="17" t="s">
        <v>36</v>
      </c>
      <c r="E15" s="17">
        <v>120</v>
      </c>
      <c r="F15" s="18" t="s">
        <v>18</v>
      </c>
      <c r="G15" s="18" t="s">
        <v>19</v>
      </c>
      <c r="H15" s="19">
        <v>0.1197315</v>
      </c>
    </row>
    <row r="16" s="20" customFormat="1" ht="45" customHeight="1">
      <c r="A16" s="15">
        <v>90255186</v>
      </c>
      <c r="B16" s="16" t="s">
        <v>37</v>
      </c>
      <c r="C16" s="16" t="s">
        <v>37</v>
      </c>
      <c r="D16" s="17" t="s">
        <v>26</v>
      </c>
      <c r="E16" s="17">
        <v>120</v>
      </c>
      <c r="F16" s="18" t="s">
        <v>18</v>
      </c>
      <c r="G16" s="18" t="s">
        <v>19</v>
      </c>
      <c r="H16" s="19">
        <v>5.9865750000000002e-002</v>
      </c>
    </row>
    <row r="17" s="20" customFormat="1" ht="45" customHeight="1">
      <c r="A17" s="15">
        <v>92456910</v>
      </c>
      <c r="B17" s="16" t="s">
        <v>38</v>
      </c>
      <c r="C17" s="16" t="s">
        <v>38</v>
      </c>
      <c r="D17" s="17" t="s">
        <v>39</v>
      </c>
      <c r="E17" s="17">
        <v>120</v>
      </c>
      <c r="F17" s="18" t="s">
        <v>18</v>
      </c>
      <c r="G17" s="18" t="s">
        <v>19</v>
      </c>
      <c r="H17" s="19">
        <v>0.10775835</v>
      </c>
    </row>
    <row r="18" s="20" customFormat="1" ht="45" customHeight="1">
      <c r="A18" s="15">
        <v>92456928</v>
      </c>
      <c r="B18" s="16" t="s">
        <v>40</v>
      </c>
      <c r="C18" s="16" t="s">
        <v>40</v>
      </c>
      <c r="D18" s="17" t="s">
        <v>39</v>
      </c>
      <c r="E18" s="17">
        <v>120</v>
      </c>
      <c r="F18" s="18" t="s">
        <v>18</v>
      </c>
      <c r="G18" s="18" t="s">
        <v>19</v>
      </c>
      <c r="H18" s="19">
        <v>0.14367779999999999</v>
      </c>
    </row>
    <row r="19" s="20" customFormat="1" ht="45" customHeight="1">
      <c r="A19" s="15">
        <v>90139364</v>
      </c>
      <c r="B19" s="16" t="s">
        <v>41</v>
      </c>
      <c r="C19" s="16" t="s">
        <v>42</v>
      </c>
      <c r="D19" s="17" t="s">
        <v>43</v>
      </c>
      <c r="E19" s="17">
        <v>120</v>
      </c>
      <c r="F19" s="18" t="s">
        <v>18</v>
      </c>
      <c r="G19" s="18" t="s">
        <v>19</v>
      </c>
      <c r="H19" s="19">
        <v>0.1197315</v>
      </c>
    </row>
    <row r="20" s="20" customFormat="1" ht="45" customHeight="1">
      <c r="A20" s="15">
        <v>92471374</v>
      </c>
      <c r="B20" s="16" t="s">
        <v>44</v>
      </c>
      <c r="C20" s="16" t="s">
        <v>44</v>
      </c>
      <c r="D20" s="17" t="s">
        <v>24</v>
      </c>
      <c r="E20" s="17">
        <v>120</v>
      </c>
      <c r="F20" s="18" t="s">
        <v>18</v>
      </c>
      <c r="G20" s="18" t="s">
        <v>19</v>
      </c>
      <c r="H20" s="19">
        <v>0.10775835</v>
      </c>
    </row>
    <row r="21" s="20" customFormat="1" ht="45" customHeight="1">
      <c r="A21" s="15">
        <v>90211626</v>
      </c>
      <c r="B21" s="16" t="s">
        <v>45</v>
      </c>
      <c r="C21" s="16" t="s">
        <v>46</v>
      </c>
      <c r="D21" s="17" t="s">
        <v>31</v>
      </c>
      <c r="E21" s="17">
        <v>120</v>
      </c>
      <c r="F21" s="18" t="s">
        <v>18</v>
      </c>
      <c r="G21" s="18" t="s">
        <v>19</v>
      </c>
      <c r="H21" s="19">
        <v>0.14367779999999999</v>
      </c>
    </row>
    <row r="22" s="20" customFormat="1" ht="45" customHeight="1">
      <c r="A22" s="15">
        <v>90175476</v>
      </c>
      <c r="B22" s="16" t="s">
        <v>47</v>
      </c>
      <c r="C22" s="16" t="s">
        <v>48</v>
      </c>
      <c r="D22" s="17" t="s">
        <v>34</v>
      </c>
      <c r="E22" s="17">
        <v>120</v>
      </c>
      <c r="F22" s="18" t="s">
        <v>18</v>
      </c>
      <c r="G22" s="18" t="s">
        <v>19</v>
      </c>
      <c r="H22" s="19">
        <v>0.10775835</v>
      </c>
    </row>
    <row r="23" s="20" customFormat="1" ht="45" customHeight="1">
      <c r="A23" s="15">
        <v>90125045</v>
      </c>
      <c r="B23" s="16" t="s">
        <v>49</v>
      </c>
      <c r="C23" s="16" t="s">
        <v>49</v>
      </c>
      <c r="D23" s="17" t="s">
        <v>50</v>
      </c>
      <c r="E23" s="17">
        <v>120</v>
      </c>
      <c r="F23" s="18" t="s">
        <v>18</v>
      </c>
      <c r="G23" s="18" t="s">
        <v>19</v>
      </c>
      <c r="H23" s="19">
        <v>0.13170465000000001</v>
      </c>
    </row>
    <row r="24" s="20" customFormat="1" ht="45" customHeight="1">
      <c r="A24" s="15">
        <v>90156714</v>
      </c>
      <c r="B24" s="16" t="s">
        <v>51</v>
      </c>
      <c r="C24" s="16" t="s">
        <v>51</v>
      </c>
      <c r="D24" s="17" t="s">
        <v>36</v>
      </c>
      <c r="E24" s="17">
        <v>120</v>
      </c>
      <c r="F24" s="18" t="s">
        <v>18</v>
      </c>
      <c r="G24" s="18" t="s">
        <v>19</v>
      </c>
      <c r="H24" s="19">
        <v>8.3812049999999999e-002</v>
      </c>
    </row>
    <row r="25" s="20" customFormat="1" ht="45" customHeight="1">
      <c r="A25" s="15">
        <v>90139356</v>
      </c>
      <c r="B25" s="16" t="s">
        <v>52</v>
      </c>
      <c r="C25" s="16" t="s">
        <v>53</v>
      </c>
      <c r="D25" s="17" t="s">
        <v>43</v>
      </c>
      <c r="E25" s="17">
        <v>120</v>
      </c>
      <c r="F25" s="18" t="s">
        <v>18</v>
      </c>
      <c r="G25" s="18" t="s">
        <v>19</v>
      </c>
      <c r="H25" s="19">
        <v>0.14367779999999999</v>
      </c>
    </row>
    <row r="26" s="20" customFormat="1" ht="45" customHeight="1">
      <c r="A26" s="15">
        <v>92457169</v>
      </c>
      <c r="B26" s="16" t="s">
        <v>54</v>
      </c>
      <c r="C26" s="16" t="s">
        <v>55</v>
      </c>
      <c r="D26" s="17" t="s">
        <v>39</v>
      </c>
      <c r="E26" s="17">
        <v>120</v>
      </c>
      <c r="F26" s="18" t="s">
        <v>18</v>
      </c>
      <c r="G26" s="18" t="s">
        <v>19</v>
      </c>
      <c r="H26" s="19">
        <v>0.14367779999999999</v>
      </c>
    </row>
    <row r="27" s="20" customFormat="1" ht="45" customHeight="1">
      <c r="A27" s="15">
        <v>92457150</v>
      </c>
      <c r="B27" s="16" t="s">
        <v>56</v>
      </c>
      <c r="C27" s="16" t="s">
        <v>57</v>
      </c>
      <c r="D27" s="17" t="s">
        <v>39</v>
      </c>
      <c r="E27" s="17">
        <v>120</v>
      </c>
      <c r="F27" s="18" t="s">
        <v>18</v>
      </c>
      <c r="G27" s="18" t="s">
        <v>19</v>
      </c>
      <c r="H27" s="19">
        <v>0.10775835</v>
      </c>
    </row>
    <row r="28" s="20" customFormat="1" ht="45" customHeight="1">
      <c r="A28" s="15">
        <v>92467016</v>
      </c>
      <c r="B28" s="16" t="s">
        <v>58</v>
      </c>
      <c r="C28" s="16" t="s">
        <v>58</v>
      </c>
      <c r="D28" s="17" t="s">
        <v>59</v>
      </c>
      <c r="E28" s="17">
        <v>1</v>
      </c>
      <c r="F28" s="18" t="s">
        <v>60</v>
      </c>
      <c r="G28" s="18" t="s">
        <v>14</v>
      </c>
      <c r="H28" s="19">
        <v>1.50972255</v>
      </c>
    </row>
    <row r="29" s="20" customFormat="1" ht="45" customHeight="1">
      <c r="A29" s="15">
        <v>92421547</v>
      </c>
      <c r="B29" s="16" t="s">
        <v>58</v>
      </c>
      <c r="C29" s="16" t="s">
        <v>61</v>
      </c>
      <c r="D29" s="17" t="s">
        <v>39</v>
      </c>
      <c r="E29" s="17">
        <v>1</v>
      </c>
      <c r="F29" s="18" t="s">
        <v>60</v>
      </c>
      <c r="G29" s="18" t="s">
        <v>14</v>
      </c>
      <c r="H29" s="19">
        <v>2.5742272499999999</v>
      </c>
    </row>
    <row r="30" s="20" customFormat="1" ht="45" customHeight="1">
      <c r="A30" s="15">
        <v>92389333</v>
      </c>
      <c r="B30" s="16" t="s">
        <v>62</v>
      </c>
      <c r="C30" s="16" t="s">
        <v>63</v>
      </c>
      <c r="D30" s="17" t="s">
        <v>50</v>
      </c>
      <c r="E30" s="17">
        <v>1</v>
      </c>
      <c r="F30" s="18" t="s">
        <v>64</v>
      </c>
      <c r="G30" s="18" t="s">
        <v>14</v>
      </c>
      <c r="H30" s="19">
        <v>16.355322900000001</v>
      </c>
    </row>
    <row r="31" s="20" customFormat="1" ht="45" customHeight="1">
      <c r="A31" s="15">
        <v>92454135</v>
      </c>
      <c r="B31" s="16" t="s">
        <v>65</v>
      </c>
      <c r="C31" s="16" t="s">
        <v>66</v>
      </c>
      <c r="D31" s="17" t="s">
        <v>50</v>
      </c>
      <c r="E31" s="17">
        <v>1</v>
      </c>
      <c r="F31" s="18" t="s">
        <v>64</v>
      </c>
      <c r="G31" s="18" t="s">
        <v>14</v>
      </c>
      <c r="H31" s="19">
        <v>10.739915549999999</v>
      </c>
    </row>
    <row r="32" s="20" customFormat="1" ht="45" customHeight="1">
      <c r="A32" s="15">
        <v>92428525</v>
      </c>
      <c r="B32" s="16" t="s">
        <v>67</v>
      </c>
      <c r="C32" s="16" t="s">
        <v>68</v>
      </c>
      <c r="D32" s="17" t="s">
        <v>69</v>
      </c>
      <c r="E32" s="17">
        <v>1</v>
      </c>
      <c r="F32" s="18" t="s">
        <v>70</v>
      </c>
      <c r="G32" s="18" t="s">
        <v>14</v>
      </c>
      <c r="H32" s="19">
        <v>1320.1600000000001</v>
      </c>
    </row>
    <row r="33" s="20" customFormat="1" ht="45" customHeight="1">
      <c r="A33" s="15">
        <v>92393330</v>
      </c>
      <c r="B33" s="16" t="s">
        <v>71</v>
      </c>
      <c r="C33" s="16" t="s">
        <v>72</v>
      </c>
      <c r="D33" s="17" t="s">
        <v>73</v>
      </c>
      <c r="E33" s="17">
        <v>1</v>
      </c>
      <c r="F33" s="18" t="s">
        <v>13</v>
      </c>
      <c r="G33" s="18" t="s">
        <v>14</v>
      </c>
      <c r="H33" s="19">
        <v>2665.21</v>
      </c>
    </row>
    <row r="34" s="20" customFormat="1" ht="45" customHeight="1">
      <c r="A34" s="15">
        <v>92393349</v>
      </c>
      <c r="B34" s="16" t="s">
        <v>74</v>
      </c>
      <c r="C34" s="16" t="s">
        <v>75</v>
      </c>
      <c r="D34" s="17" t="s">
        <v>73</v>
      </c>
      <c r="E34" s="17">
        <v>1</v>
      </c>
      <c r="F34" s="18" t="s">
        <v>13</v>
      </c>
      <c r="G34" s="18" t="s">
        <v>14</v>
      </c>
      <c r="H34" s="19">
        <v>3433.3499999999999</v>
      </c>
    </row>
    <row r="35" s="20" customFormat="1" ht="45" customHeight="1">
      <c r="A35" s="15">
        <v>92460275</v>
      </c>
      <c r="B35" s="16" t="s">
        <v>76</v>
      </c>
      <c r="C35" s="16" t="s">
        <v>77</v>
      </c>
      <c r="D35" s="17" t="s">
        <v>78</v>
      </c>
      <c r="E35" s="17">
        <v>1</v>
      </c>
      <c r="F35" s="18" t="s">
        <v>60</v>
      </c>
      <c r="G35" s="18" t="s">
        <v>14</v>
      </c>
      <c r="H35" s="19">
        <v>0.53879175000000001</v>
      </c>
    </row>
    <row r="36" s="20" customFormat="1" ht="45" customHeight="1">
      <c r="A36" s="15">
        <v>91063019</v>
      </c>
      <c r="B36" s="16" t="s">
        <v>79</v>
      </c>
      <c r="C36" s="16" t="s">
        <v>80</v>
      </c>
      <c r="D36" s="17" t="s">
        <v>81</v>
      </c>
      <c r="E36" s="17">
        <v>1</v>
      </c>
      <c r="F36" s="18" t="s">
        <v>60</v>
      </c>
      <c r="G36" s="18" t="s">
        <v>14</v>
      </c>
      <c r="H36" s="19">
        <v>5.3400249000000004</v>
      </c>
    </row>
    <row r="37" s="20" customFormat="1" ht="45" customHeight="1">
      <c r="A37" s="15">
        <v>90125304</v>
      </c>
      <c r="B37" s="16" t="s">
        <v>79</v>
      </c>
      <c r="C37" s="16" t="s">
        <v>82</v>
      </c>
      <c r="D37" s="17" t="s">
        <v>50</v>
      </c>
      <c r="E37" s="17">
        <v>1</v>
      </c>
      <c r="F37" s="18" t="s">
        <v>60</v>
      </c>
      <c r="G37" s="18" t="s">
        <v>14</v>
      </c>
      <c r="H37" s="19">
        <v>4.6695285000000002</v>
      </c>
    </row>
    <row r="38" s="20" customFormat="1" ht="45" customHeight="1">
      <c r="A38" s="15">
        <v>90201612</v>
      </c>
      <c r="B38" s="16" t="s">
        <v>83</v>
      </c>
      <c r="C38" s="16" t="s">
        <v>84</v>
      </c>
      <c r="D38" s="17" t="s">
        <v>85</v>
      </c>
      <c r="E38" s="17">
        <v>1</v>
      </c>
      <c r="F38" s="18" t="s">
        <v>60</v>
      </c>
      <c r="G38" s="18" t="s">
        <v>14</v>
      </c>
      <c r="H38" s="19">
        <v>2.8975023000000002</v>
      </c>
    </row>
    <row r="39" s="20" customFormat="1" ht="45" customHeight="1">
      <c r="A39" s="15">
        <v>90256697</v>
      </c>
      <c r="B39" s="16" t="s">
        <v>86</v>
      </c>
      <c r="C39" s="16" t="s">
        <v>87</v>
      </c>
      <c r="D39" s="17" t="s">
        <v>24</v>
      </c>
      <c r="E39" s="17">
        <v>1</v>
      </c>
      <c r="F39" s="18" t="s">
        <v>88</v>
      </c>
      <c r="G39" s="18" t="s">
        <v>14</v>
      </c>
      <c r="H39" s="19">
        <v>27.322728300000001</v>
      </c>
    </row>
    <row r="40" s="20" customFormat="1" ht="45" customHeight="1">
      <c r="A40" s="15">
        <v>90161793</v>
      </c>
      <c r="B40" s="16" t="s">
        <v>86</v>
      </c>
      <c r="C40" s="16" t="s">
        <v>89</v>
      </c>
      <c r="D40" s="17" t="s">
        <v>90</v>
      </c>
      <c r="E40" s="17">
        <v>1</v>
      </c>
      <c r="F40" s="18" t="s">
        <v>88</v>
      </c>
      <c r="G40" s="18" t="s">
        <v>14</v>
      </c>
      <c r="H40" s="19">
        <v>29.80117035</v>
      </c>
    </row>
    <row r="41" s="20" customFormat="1" ht="45" customHeight="1">
      <c r="A41" s="15">
        <v>90167856</v>
      </c>
      <c r="B41" s="16" t="s">
        <v>86</v>
      </c>
      <c r="C41" s="16" t="s">
        <v>91</v>
      </c>
      <c r="D41" s="17" t="s">
        <v>92</v>
      </c>
      <c r="E41" s="17">
        <v>1</v>
      </c>
      <c r="F41" s="18" t="s">
        <v>88</v>
      </c>
      <c r="G41" s="18" t="s">
        <v>14</v>
      </c>
      <c r="H41" s="19">
        <v>53.701034800000002</v>
      </c>
    </row>
    <row r="42" s="20" customFormat="1" ht="45" customHeight="1">
      <c r="A42" s="15">
        <v>90167848</v>
      </c>
      <c r="B42" s="16" t="s">
        <v>93</v>
      </c>
      <c r="C42" s="16" t="s">
        <v>94</v>
      </c>
      <c r="D42" s="17" t="s">
        <v>92</v>
      </c>
      <c r="E42" s="17">
        <v>30</v>
      </c>
      <c r="F42" s="18" t="s">
        <v>95</v>
      </c>
      <c r="G42" s="18" t="s">
        <v>19</v>
      </c>
      <c r="H42" s="19">
        <v>0.54785079999999997</v>
      </c>
    </row>
    <row r="43" s="20" customFormat="1" ht="45" customHeight="1">
      <c r="A43" s="15">
        <v>92376266</v>
      </c>
      <c r="B43" s="16" t="s">
        <v>96</v>
      </c>
      <c r="C43" s="16" t="s">
        <v>97</v>
      </c>
      <c r="D43" s="17" t="s">
        <v>98</v>
      </c>
      <c r="E43" s="17">
        <v>25</v>
      </c>
      <c r="F43" s="18" t="s">
        <v>99</v>
      </c>
      <c r="G43" s="18" t="s">
        <v>19</v>
      </c>
      <c r="H43" s="19">
        <v>4.3949695999999996</v>
      </c>
    </row>
    <row r="44" s="20" customFormat="1" ht="45" customHeight="1">
      <c r="A44" s="15">
        <v>92376290</v>
      </c>
      <c r="B44" s="16" t="s">
        <v>100</v>
      </c>
      <c r="C44" s="16" t="s">
        <v>101</v>
      </c>
      <c r="D44" s="17" t="s">
        <v>98</v>
      </c>
      <c r="E44" s="17">
        <v>1</v>
      </c>
      <c r="F44" s="18" t="s">
        <v>64</v>
      </c>
      <c r="G44" s="18" t="s">
        <v>14</v>
      </c>
      <c r="H44" s="19">
        <v>24.042085199999999</v>
      </c>
    </row>
    <row r="45" s="20" customFormat="1" ht="45" customHeight="1">
      <c r="A45" s="15">
        <v>92377424</v>
      </c>
      <c r="B45" s="16" t="s">
        <v>102</v>
      </c>
      <c r="C45" s="16" t="s">
        <v>103</v>
      </c>
      <c r="D45" s="17" t="s">
        <v>34</v>
      </c>
      <c r="E45" s="17">
        <v>10</v>
      </c>
      <c r="F45" s="18" t="s">
        <v>95</v>
      </c>
      <c r="G45" s="18" t="s">
        <v>19</v>
      </c>
      <c r="H45" s="19">
        <v>1.1613955499999999</v>
      </c>
    </row>
    <row r="46" s="20" customFormat="1" ht="45" customHeight="1">
      <c r="A46" s="15">
        <v>90125681</v>
      </c>
      <c r="B46" s="16" t="s">
        <v>104</v>
      </c>
      <c r="C46" s="16" t="s">
        <v>104</v>
      </c>
      <c r="D46" s="17" t="s">
        <v>50</v>
      </c>
      <c r="E46" s="17">
        <v>10</v>
      </c>
      <c r="F46" s="18" t="s">
        <v>95</v>
      </c>
      <c r="G46" s="18" t="s">
        <v>19</v>
      </c>
      <c r="H46" s="19">
        <v>0.47892600000000002</v>
      </c>
    </row>
    <row r="47" s="20" customFormat="1" ht="45" customHeight="1">
      <c r="A47" s="15">
        <v>90256654</v>
      </c>
      <c r="B47" s="16" t="s">
        <v>105</v>
      </c>
      <c r="C47" s="16" t="s">
        <v>105</v>
      </c>
      <c r="D47" s="17" t="s">
        <v>17</v>
      </c>
      <c r="E47" s="17">
        <v>10</v>
      </c>
      <c r="F47" s="18" t="s">
        <v>95</v>
      </c>
      <c r="G47" s="18" t="s">
        <v>19</v>
      </c>
      <c r="H47" s="19">
        <v>0.53879175000000001</v>
      </c>
    </row>
    <row r="48" s="20" customFormat="1" ht="45" customHeight="1">
      <c r="A48" s="15">
        <v>92426239</v>
      </c>
      <c r="B48" s="16" t="s">
        <v>106</v>
      </c>
      <c r="C48" s="16" t="s">
        <v>107</v>
      </c>
      <c r="D48" s="17" t="s">
        <v>24</v>
      </c>
      <c r="E48" s="17">
        <v>15</v>
      </c>
      <c r="F48" s="18" t="s">
        <v>18</v>
      </c>
      <c r="G48" s="18" t="s">
        <v>19</v>
      </c>
      <c r="H48" s="19">
        <v>0.80220104999999997</v>
      </c>
    </row>
    <row r="49" s="20" customFormat="1" ht="45" customHeight="1">
      <c r="A49" s="15">
        <v>90125568</v>
      </c>
      <c r="B49" s="16" t="s">
        <v>108</v>
      </c>
      <c r="C49" s="16" t="s">
        <v>109</v>
      </c>
      <c r="D49" s="17" t="s">
        <v>50</v>
      </c>
      <c r="E49" s="17">
        <v>1</v>
      </c>
      <c r="F49" s="18" t="s">
        <v>13</v>
      </c>
      <c r="G49" s="18" t="s">
        <v>14</v>
      </c>
      <c r="H49" s="19">
        <v>4.2599999999999998</v>
      </c>
    </row>
    <row r="50" s="20" customFormat="1" ht="45" customHeight="1">
      <c r="A50" s="15">
        <v>92388043</v>
      </c>
      <c r="B50" s="16" t="s">
        <v>110</v>
      </c>
      <c r="C50" s="16" t="s">
        <v>111</v>
      </c>
      <c r="D50" s="17" t="s">
        <v>112</v>
      </c>
      <c r="E50" s="17">
        <v>30</v>
      </c>
      <c r="F50" s="18" t="s">
        <v>95</v>
      </c>
      <c r="G50" s="18" t="s">
        <v>19</v>
      </c>
      <c r="H50" s="19">
        <v>0.58668434999999997</v>
      </c>
    </row>
    <row r="51" s="20" customFormat="1" ht="45" customHeight="1">
      <c r="A51" s="15">
        <v>90125312</v>
      </c>
      <c r="B51" s="16" t="s">
        <v>113</v>
      </c>
      <c r="C51" s="16" t="s">
        <v>113</v>
      </c>
      <c r="D51" s="17" t="s">
        <v>50</v>
      </c>
      <c r="E51" s="17">
        <v>20</v>
      </c>
      <c r="F51" s="18" t="s">
        <v>95</v>
      </c>
      <c r="G51" s="18" t="s">
        <v>19</v>
      </c>
      <c r="H51" s="19">
        <v>0.3352482</v>
      </c>
    </row>
    <row r="52" s="20" customFormat="1" ht="45" customHeight="1">
      <c r="A52" s="15">
        <v>91453011</v>
      </c>
      <c r="B52" s="16" t="s">
        <v>114</v>
      </c>
      <c r="C52" s="16" t="s">
        <v>115</v>
      </c>
      <c r="D52" s="17" t="s">
        <v>50</v>
      </c>
      <c r="E52" s="17">
        <v>1</v>
      </c>
      <c r="F52" s="18" t="s">
        <v>13</v>
      </c>
      <c r="G52" s="18" t="s">
        <v>14</v>
      </c>
      <c r="H52" s="19">
        <v>4.1278860000000002</v>
      </c>
    </row>
    <row r="53" s="20" customFormat="1" ht="45" customHeight="1">
      <c r="A53" s="15">
        <v>90125576</v>
      </c>
      <c r="B53" s="16" t="s">
        <v>116</v>
      </c>
      <c r="C53" s="16" t="s">
        <v>117</v>
      </c>
      <c r="D53" s="17" t="s">
        <v>50</v>
      </c>
      <c r="E53" s="17">
        <v>1</v>
      </c>
      <c r="F53" s="18" t="s">
        <v>13</v>
      </c>
      <c r="G53" s="18" t="s">
        <v>14</v>
      </c>
      <c r="H53" s="19">
        <v>9.4758929999999992</v>
      </c>
    </row>
    <row r="54" s="20" customFormat="1" ht="45" customHeight="1">
      <c r="A54" s="15">
        <v>91453020</v>
      </c>
      <c r="B54" s="16" t="s">
        <v>118</v>
      </c>
      <c r="C54" s="16" t="s">
        <v>119</v>
      </c>
      <c r="D54" s="17" t="s">
        <v>50</v>
      </c>
      <c r="E54" s="17">
        <v>1</v>
      </c>
      <c r="F54" s="18" t="s">
        <v>13</v>
      </c>
      <c r="G54" s="18" t="s">
        <v>14</v>
      </c>
      <c r="H54" s="19">
        <v>8.8708999932000001</v>
      </c>
    </row>
    <row r="55" s="20" customFormat="1" ht="45" customHeight="1">
      <c r="A55" s="15">
        <v>92388035</v>
      </c>
      <c r="B55" s="16" t="s">
        <v>120</v>
      </c>
      <c r="C55" s="16" t="s">
        <v>121</v>
      </c>
      <c r="D55" s="17" t="s">
        <v>112</v>
      </c>
      <c r="E55" s="17">
        <v>15</v>
      </c>
      <c r="F55" s="18" t="s">
        <v>95</v>
      </c>
      <c r="G55" s="18" t="s">
        <v>19</v>
      </c>
      <c r="H55" s="19">
        <v>0.64655010000000002</v>
      </c>
    </row>
    <row r="56" s="20" customFormat="1" ht="45" customHeight="1">
      <c r="A56" s="15">
        <v>90191846</v>
      </c>
      <c r="B56" s="16" t="s">
        <v>122</v>
      </c>
      <c r="C56" s="16" t="s">
        <v>123</v>
      </c>
      <c r="D56" s="17" t="s">
        <v>124</v>
      </c>
      <c r="E56" s="17">
        <v>1</v>
      </c>
      <c r="F56" s="18" t="s">
        <v>70</v>
      </c>
      <c r="G56" s="18" t="s">
        <v>14</v>
      </c>
      <c r="H56" s="19">
        <v>2827.1900000000001</v>
      </c>
    </row>
    <row r="57" s="20" customFormat="1" ht="45" customHeight="1">
      <c r="A57" s="15">
        <v>92460640</v>
      </c>
      <c r="B57" s="16" t="s">
        <v>125</v>
      </c>
      <c r="C57" s="16" t="s">
        <v>126</v>
      </c>
      <c r="D57" s="17" t="s">
        <v>85</v>
      </c>
      <c r="E57" s="17">
        <v>1</v>
      </c>
      <c r="F57" s="18" t="s">
        <v>64</v>
      </c>
      <c r="G57" s="18" t="s">
        <v>14</v>
      </c>
      <c r="H57" s="19">
        <v>395.68000000000001</v>
      </c>
    </row>
    <row r="58" s="20" customFormat="1" ht="45" customHeight="1">
      <c r="A58" s="15">
        <v>90191838</v>
      </c>
      <c r="B58" s="16" t="s">
        <v>127</v>
      </c>
      <c r="C58" s="16" t="s">
        <v>128</v>
      </c>
      <c r="D58" s="17" t="s">
        <v>124</v>
      </c>
      <c r="E58" s="17">
        <v>1</v>
      </c>
      <c r="F58" s="18" t="s">
        <v>70</v>
      </c>
      <c r="G58" s="18" t="s">
        <v>14</v>
      </c>
      <c r="H58" s="22">
        <v>1230.6700000000001</v>
      </c>
    </row>
    <row r="59" s="20" customFormat="1" ht="45" customHeight="1">
      <c r="A59" s="15">
        <v>90257510</v>
      </c>
      <c r="B59" s="16" t="s">
        <v>129</v>
      </c>
      <c r="C59" s="16" t="s">
        <v>130</v>
      </c>
      <c r="D59" s="17" t="s">
        <v>131</v>
      </c>
      <c r="E59" s="17">
        <v>1</v>
      </c>
      <c r="F59" s="18" t="s">
        <v>13</v>
      </c>
      <c r="G59" s="18" t="s">
        <v>14</v>
      </c>
      <c r="H59" s="19">
        <v>424.45999999999998</v>
      </c>
    </row>
    <row r="60" s="20" customFormat="1" ht="45" customHeight="1">
      <c r="A60" s="15">
        <v>90164334</v>
      </c>
      <c r="B60" s="16" t="s">
        <v>132</v>
      </c>
      <c r="C60" s="16" t="s">
        <v>133</v>
      </c>
      <c r="D60" s="17" t="s">
        <v>134</v>
      </c>
      <c r="E60" s="17">
        <v>1</v>
      </c>
      <c r="F60" s="18" t="s">
        <v>13</v>
      </c>
      <c r="G60" s="18" t="s">
        <v>14</v>
      </c>
      <c r="H60" s="19">
        <v>484.5</v>
      </c>
    </row>
    <row r="61" s="20" customFormat="1" ht="45" customHeight="1">
      <c r="A61" s="15">
        <v>90257529</v>
      </c>
      <c r="B61" s="16" t="s">
        <v>135</v>
      </c>
      <c r="C61" s="16" t="s">
        <v>136</v>
      </c>
      <c r="D61" s="17" t="s">
        <v>131</v>
      </c>
      <c r="E61" s="17">
        <v>1</v>
      </c>
      <c r="F61" s="18" t="s">
        <v>13</v>
      </c>
      <c r="G61" s="18" t="s">
        <v>14</v>
      </c>
      <c r="H61" s="19">
        <v>1243.0599999999999</v>
      </c>
    </row>
    <row r="62" s="20" customFormat="1" ht="45" customHeight="1">
      <c r="A62" s="15">
        <v>90299027</v>
      </c>
      <c r="B62" s="16" t="s">
        <v>137</v>
      </c>
      <c r="C62" s="16" t="s">
        <v>138</v>
      </c>
      <c r="D62" s="17" t="s">
        <v>139</v>
      </c>
      <c r="E62" s="17">
        <v>1</v>
      </c>
      <c r="F62" s="18" t="s">
        <v>60</v>
      </c>
      <c r="G62" s="18" t="s">
        <v>14</v>
      </c>
      <c r="H62" s="19">
        <v>6.9683732999999997</v>
      </c>
    </row>
    <row r="63" s="20" customFormat="1" ht="45" customHeight="1">
      <c r="A63" s="15">
        <v>90125967</v>
      </c>
      <c r="B63" s="16" t="s">
        <v>140</v>
      </c>
      <c r="C63" s="16" t="s">
        <v>141</v>
      </c>
      <c r="D63" s="17" t="s">
        <v>50</v>
      </c>
      <c r="E63" s="17">
        <v>2</v>
      </c>
      <c r="F63" s="18" t="s">
        <v>64</v>
      </c>
      <c r="G63" s="18" t="s">
        <v>14</v>
      </c>
      <c r="H63" s="19">
        <v>11.015298</v>
      </c>
    </row>
    <row r="64" s="20" customFormat="1" ht="45" customHeight="1">
      <c r="A64" s="15">
        <v>90166884</v>
      </c>
      <c r="B64" s="16" t="s">
        <v>142</v>
      </c>
      <c r="C64" s="16" t="s">
        <v>143</v>
      </c>
      <c r="D64" s="17" t="s">
        <v>92</v>
      </c>
      <c r="E64" s="17">
        <v>1</v>
      </c>
      <c r="F64" s="18" t="s">
        <v>13</v>
      </c>
      <c r="G64" s="18" t="s">
        <v>14</v>
      </c>
      <c r="H64" s="19">
        <v>11.29068045</v>
      </c>
    </row>
    <row r="65" s="20" customFormat="1" ht="45" customHeight="1">
      <c r="A65" s="15">
        <v>92375960</v>
      </c>
      <c r="B65" s="16" t="s">
        <v>144</v>
      </c>
      <c r="C65" s="16" t="s">
        <v>145</v>
      </c>
      <c r="D65" s="17" t="s">
        <v>146</v>
      </c>
      <c r="E65" s="17">
        <v>1</v>
      </c>
      <c r="F65" s="18" t="s">
        <v>147</v>
      </c>
      <c r="G65" s="18" t="s">
        <v>14</v>
      </c>
      <c r="H65" s="19">
        <v>8.6805337500000004</v>
      </c>
    </row>
    <row r="66" s="20" customFormat="1" ht="45" customHeight="1">
      <c r="A66" s="15">
        <v>92442579</v>
      </c>
      <c r="B66" s="16" t="s">
        <v>148</v>
      </c>
      <c r="C66" s="16" t="s">
        <v>149</v>
      </c>
      <c r="D66" s="17" t="s">
        <v>150</v>
      </c>
      <c r="E66" s="17">
        <v>100</v>
      </c>
      <c r="F66" s="18" t="s">
        <v>151</v>
      </c>
      <c r="G66" s="18" t="s">
        <v>19</v>
      </c>
      <c r="H66" s="19">
        <v>0.14823900000000001</v>
      </c>
    </row>
    <row r="67" s="20" customFormat="1" ht="45" customHeight="1">
      <c r="A67" s="15">
        <v>92420672</v>
      </c>
      <c r="B67" s="16" t="s">
        <v>152</v>
      </c>
      <c r="C67" s="16" t="s">
        <v>153</v>
      </c>
      <c r="D67" s="17" t="s">
        <v>154</v>
      </c>
      <c r="E67" s="17">
        <v>100</v>
      </c>
      <c r="F67" s="18" t="s">
        <v>151</v>
      </c>
      <c r="G67" s="18" t="s">
        <v>19</v>
      </c>
      <c r="H67" s="19">
        <v>0.26340930000000001</v>
      </c>
    </row>
    <row r="68" s="20" customFormat="1" ht="45" customHeight="1">
      <c r="A68" s="15">
        <v>92424970</v>
      </c>
      <c r="B68" s="16" t="s">
        <v>155</v>
      </c>
      <c r="C68" s="16" t="s">
        <v>156</v>
      </c>
      <c r="D68" s="17" t="s">
        <v>157</v>
      </c>
      <c r="E68" s="17">
        <v>1</v>
      </c>
      <c r="F68" s="18" t="s">
        <v>158</v>
      </c>
      <c r="G68" s="18" t="s">
        <v>14</v>
      </c>
      <c r="H68" s="19">
        <v>0.73036215000000004</v>
      </c>
    </row>
    <row r="69" s="20" customFormat="1" ht="45" customHeight="1">
      <c r="A69" s="15">
        <v>92424619</v>
      </c>
      <c r="B69" s="16" t="s">
        <v>159</v>
      </c>
      <c r="C69" s="16" t="s">
        <v>160</v>
      </c>
      <c r="D69" s="17" t="s">
        <v>50</v>
      </c>
      <c r="E69" s="17">
        <v>3.5</v>
      </c>
      <c r="F69" s="18" t="s">
        <v>95</v>
      </c>
      <c r="G69" s="18" t="s">
        <v>19</v>
      </c>
      <c r="H69" s="19">
        <v>2.38265685</v>
      </c>
    </row>
    <row r="70" s="20" customFormat="1" ht="45" customHeight="1">
      <c r="A70" s="15">
        <v>90614020</v>
      </c>
      <c r="B70" s="16" t="s">
        <v>161</v>
      </c>
      <c r="C70" s="16" t="s">
        <v>162</v>
      </c>
      <c r="D70" s="17" t="s">
        <v>69</v>
      </c>
      <c r="E70" s="17">
        <v>200</v>
      </c>
      <c r="F70" s="18" t="s">
        <v>151</v>
      </c>
      <c r="G70" s="18" t="s">
        <v>19</v>
      </c>
      <c r="H70" s="19">
        <v>2.39463e-002</v>
      </c>
    </row>
    <row r="71" s="20" customFormat="1" ht="45" customHeight="1">
      <c r="A71" s="15">
        <v>90131517</v>
      </c>
      <c r="B71" s="16" t="s">
        <v>163</v>
      </c>
      <c r="C71" s="16" t="s">
        <v>164</v>
      </c>
      <c r="D71" s="17" t="s">
        <v>81</v>
      </c>
      <c r="E71" s="17">
        <v>1</v>
      </c>
      <c r="F71" s="18" t="s">
        <v>158</v>
      </c>
      <c r="G71" s="18" t="s">
        <v>14</v>
      </c>
      <c r="H71" s="19">
        <v>0.1676241</v>
      </c>
    </row>
    <row r="72" s="20" customFormat="1" ht="45" customHeight="1">
      <c r="A72" s="15">
        <v>92373020</v>
      </c>
      <c r="B72" s="16" t="s">
        <v>165</v>
      </c>
      <c r="C72" s="16" t="s">
        <v>166</v>
      </c>
      <c r="D72" s="17" t="s">
        <v>98</v>
      </c>
      <c r="E72" s="17">
        <v>1</v>
      </c>
      <c r="F72" s="18" t="s">
        <v>64</v>
      </c>
      <c r="G72" s="18" t="s">
        <v>14</v>
      </c>
      <c r="H72" s="19">
        <v>240.83135999999999</v>
      </c>
    </row>
    <row r="73" s="20" customFormat="1" ht="45" customHeight="1">
      <c r="A73" s="15">
        <v>90233751</v>
      </c>
      <c r="B73" s="16" t="s">
        <v>167</v>
      </c>
      <c r="C73" s="16" t="s">
        <v>168</v>
      </c>
      <c r="D73" s="17" t="s">
        <v>169</v>
      </c>
      <c r="E73" s="17">
        <v>1</v>
      </c>
      <c r="F73" s="18" t="s">
        <v>60</v>
      </c>
      <c r="G73" s="18" t="s">
        <v>14</v>
      </c>
      <c r="H73" s="19">
        <v>0.45497969999999999</v>
      </c>
    </row>
    <row r="74" s="20" customFormat="1" ht="45" customHeight="1">
      <c r="A74" s="15">
        <v>90122704</v>
      </c>
      <c r="B74" s="16" t="s">
        <v>170</v>
      </c>
      <c r="C74" s="16" t="s">
        <v>171</v>
      </c>
      <c r="D74" s="17" t="s">
        <v>50</v>
      </c>
      <c r="E74" s="17">
        <v>1</v>
      </c>
      <c r="F74" s="18" t="s">
        <v>60</v>
      </c>
      <c r="G74" s="18" t="s">
        <v>14</v>
      </c>
      <c r="H74" s="19">
        <v>0.40708709999999998</v>
      </c>
    </row>
    <row r="75" s="20" customFormat="1" ht="45" customHeight="1">
      <c r="A75" s="15">
        <v>90256778</v>
      </c>
      <c r="B75" s="16" t="s">
        <v>172</v>
      </c>
      <c r="C75" s="16" t="s">
        <v>173</v>
      </c>
      <c r="D75" s="17" t="s">
        <v>26</v>
      </c>
      <c r="E75" s="17">
        <v>1</v>
      </c>
      <c r="F75" s="18" t="s">
        <v>88</v>
      </c>
      <c r="G75" s="18" t="s">
        <v>14</v>
      </c>
      <c r="H75" s="19">
        <v>0.73011172499999999</v>
      </c>
    </row>
    <row r="76" s="20" customFormat="1" ht="45" customHeight="1">
      <c r="A76" s="15">
        <v>90124944</v>
      </c>
      <c r="B76" s="16" t="s">
        <v>172</v>
      </c>
      <c r="C76" s="16" t="s">
        <v>174</v>
      </c>
      <c r="D76" s="17" t="s">
        <v>50</v>
      </c>
      <c r="E76" s="17">
        <v>120</v>
      </c>
      <c r="F76" s="18" t="s">
        <v>18</v>
      </c>
      <c r="G76" s="18" t="s">
        <v>19</v>
      </c>
      <c r="H76" s="19">
        <v>0.14367779999999999</v>
      </c>
    </row>
    <row r="77" s="20" customFormat="1" ht="45" customHeight="1">
      <c r="A77" s="15">
        <v>90156617</v>
      </c>
      <c r="B77" s="16" t="s">
        <v>172</v>
      </c>
      <c r="C77" s="16" t="s">
        <v>175</v>
      </c>
      <c r="D77" s="17" t="s">
        <v>36</v>
      </c>
      <c r="E77" s="17">
        <v>100</v>
      </c>
      <c r="F77" s="18" t="s">
        <v>18</v>
      </c>
      <c r="G77" s="18" t="s">
        <v>19</v>
      </c>
      <c r="H77" s="19">
        <v>9.5785200000000001e-002</v>
      </c>
    </row>
    <row r="78" s="20" customFormat="1" ht="45" customHeight="1">
      <c r="A78" s="15">
        <v>90156587</v>
      </c>
      <c r="B78" s="16" t="s">
        <v>172</v>
      </c>
      <c r="C78" s="16" t="s">
        <v>176</v>
      </c>
      <c r="D78" s="17" t="s">
        <v>36</v>
      </c>
      <c r="E78" s="17">
        <v>1</v>
      </c>
      <c r="F78" s="18" t="s">
        <v>88</v>
      </c>
      <c r="G78" s="18" t="s">
        <v>14</v>
      </c>
      <c r="H78" s="19">
        <v>0.70641584999999996</v>
      </c>
    </row>
    <row r="79" s="20" customFormat="1" ht="45" customHeight="1">
      <c r="A79" s="15">
        <v>90224710</v>
      </c>
      <c r="B79" s="16" t="s">
        <v>172</v>
      </c>
      <c r="C79" s="16" t="s">
        <v>177</v>
      </c>
      <c r="D79" s="17" t="s">
        <v>26</v>
      </c>
      <c r="E79" s="17">
        <v>1</v>
      </c>
      <c r="F79" s="18" t="s">
        <v>88</v>
      </c>
      <c r="G79" s="18" t="s">
        <v>14</v>
      </c>
      <c r="H79" s="19">
        <v>1.0394810999999999</v>
      </c>
    </row>
    <row r="80" s="20" customFormat="1" ht="45" customHeight="1">
      <c r="A80" s="15">
        <v>90145631</v>
      </c>
      <c r="B80" s="16" t="s">
        <v>172</v>
      </c>
      <c r="C80" s="16" t="s">
        <v>178</v>
      </c>
      <c r="D80" s="17" t="s">
        <v>17</v>
      </c>
      <c r="E80" s="17">
        <v>1</v>
      </c>
      <c r="F80" s="18" t="s">
        <v>88</v>
      </c>
      <c r="G80" s="18" t="s">
        <v>14</v>
      </c>
      <c r="H80" s="19">
        <v>1.7241336</v>
      </c>
    </row>
    <row r="81" s="20" customFormat="1" ht="45" customHeight="1">
      <c r="A81" s="15">
        <v>90145607</v>
      </c>
      <c r="B81" s="16" t="s">
        <v>172</v>
      </c>
      <c r="C81" s="16" t="s">
        <v>179</v>
      </c>
      <c r="D81" s="17" t="s">
        <v>17</v>
      </c>
      <c r="E81" s="17">
        <v>1</v>
      </c>
      <c r="F81" s="18" t="s">
        <v>88</v>
      </c>
      <c r="G81" s="18" t="s">
        <v>14</v>
      </c>
      <c r="H81" s="19">
        <v>0.73011172499999999</v>
      </c>
    </row>
    <row r="82" s="20" customFormat="1" ht="45" customHeight="1">
      <c r="A82" s="15">
        <v>90181379</v>
      </c>
      <c r="B82" s="16" t="s">
        <v>172</v>
      </c>
      <c r="C82" s="16" t="s">
        <v>179</v>
      </c>
      <c r="D82" s="17" t="s">
        <v>24</v>
      </c>
      <c r="E82" s="17">
        <v>1</v>
      </c>
      <c r="F82" s="18" t="s">
        <v>88</v>
      </c>
      <c r="G82" s="18" t="s">
        <v>14</v>
      </c>
      <c r="H82" s="19">
        <v>1.7695928249999999</v>
      </c>
    </row>
    <row r="83" s="20" customFormat="1" ht="45" customHeight="1">
      <c r="A83" s="15">
        <v>90244133</v>
      </c>
      <c r="B83" s="16" t="s">
        <v>172</v>
      </c>
      <c r="C83" s="16" t="s">
        <v>180</v>
      </c>
      <c r="D83" s="17" t="s">
        <v>181</v>
      </c>
      <c r="E83" s="17">
        <v>1</v>
      </c>
      <c r="F83" s="18" t="s">
        <v>88</v>
      </c>
      <c r="G83" s="18" t="s">
        <v>14</v>
      </c>
      <c r="H83" s="19">
        <v>1.6642678500000001</v>
      </c>
    </row>
    <row r="84" s="20" customFormat="1" ht="45" customHeight="1">
      <c r="A84" s="15">
        <v>90238273</v>
      </c>
      <c r="B84" s="16" t="s">
        <v>172</v>
      </c>
      <c r="C84" s="16" t="s">
        <v>182</v>
      </c>
      <c r="D84" s="17" t="s">
        <v>29</v>
      </c>
      <c r="E84" s="17">
        <v>1</v>
      </c>
      <c r="F84" s="18" t="s">
        <v>88</v>
      </c>
      <c r="G84" s="18" t="s">
        <v>14</v>
      </c>
      <c r="H84" s="19">
        <v>0.73011172499999999</v>
      </c>
    </row>
    <row r="85" s="20" customFormat="1" ht="45" customHeight="1">
      <c r="A85" s="15">
        <v>90282418</v>
      </c>
      <c r="B85" s="16" t="s">
        <v>172</v>
      </c>
      <c r="C85" s="16" t="s">
        <v>183</v>
      </c>
      <c r="D85" s="17" t="s">
        <v>39</v>
      </c>
      <c r="E85" s="17">
        <v>1</v>
      </c>
      <c r="F85" s="18" t="s">
        <v>88</v>
      </c>
      <c r="G85" s="18" t="s">
        <v>14</v>
      </c>
      <c r="H85" s="19">
        <v>1.0177177500000001</v>
      </c>
    </row>
    <row r="86" s="20" customFormat="1" ht="45" customHeight="1">
      <c r="A86" s="15">
        <v>90282434</v>
      </c>
      <c r="B86" s="16" t="s">
        <v>172</v>
      </c>
      <c r="C86" s="16" t="s">
        <v>184</v>
      </c>
      <c r="D86" s="17" t="s">
        <v>39</v>
      </c>
      <c r="E86" s="17">
        <v>1</v>
      </c>
      <c r="F86" s="18" t="s">
        <v>88</v>
      </c>
      <c r="G86" s="18" t="s">
        <v>14</v>
      </c>
      <c r="H86" s="19">
        <v>0.70641584999999996</v>
      </c>
    </row>
    <row r="87" s="20" customFormat="1" ht="45" customHeight="1">
      <c r="A87" s="15">
        <v>90252195</v>
      </c>
      <c r="B87" s="16" t="s">
        <v>172</v>
      </c>
      <c r="C87" s="16" t="s">
        <v>185</v>
      </c>
      <c r="D87" s="17" t="s">
        <v>31</v>
      </c>
      <c r="E87" s="17">
        <v>1</v>
      </c>
      <c r="F87" s="18" t="s">
        <v>88</v>
      </c>
      <c r="G87" s="18" t="s">
        <v>14</v>
      </c>
      <c r="H87" s="19">
        <v>1.1494224</v>
      </c>
    </row>
    <row r="88" s="20" customFormat="1" ht="45" customHeight="1">
      <c r="A88" s="15">
        <v>90124049</v>
      </c>
      <c r="B88" s="16" t="s">
        <v>172</v>
      </c>
      <c r="C88" s="16" t="s">
        <v>186</v>
      </c>
      <c r="D88" s="17" t="s">
        <v>50</v>
      </c>
      <c r="E88" s="17">
        <v>100</v>
      </c>
      <c r="F88" s="18" t="s">
        <v>18</v>
      </c>
      <c r="G88" s="18" t="s">
        <v>19</v>
      </c>
      <c r="H88" s="19">
        <v>0.15565095000000001</v>
      </c>
    </row>
    <row r="89" s="20" customFormat="1" ht="45" customHeight="1">
      <c r="A89" s="15">
        <v>90147162</v>
      </c>
      <c r="B89" s="16" t="s">
        <v>172</v>
      </c>
      <c r="C89" s="16" t="s">
        <v>187</v>
      </c>
      <c r="D89" s="17" t="s">
        <v>17</v>
      </c>
      <c r="E89" s="17">
        <v>1</v>
      </c>
      <c r="F89" s="18" t="s">
        <v>88</v>
      </c>
      <c r="G89" s="18" t="s">
        <v>14</v>
      </c>
      <c r="H89" s="19">
        <v>1.4128316999999999</v>
      </c>
    </row>
    <row r="90" s="20" customFormat="1" ht="45" customHeight="1">
      <c r="A90" s="15">
        <v>90124952</v>
      </c>
      <c r="B90" s="16" t="s">
        <v>188</v>
      </c>
      <c r="C90" s="16" t="s">
        <v>188</v>
      </c>
      <c r="D90" s="17" t="s">
        <v>50</v>
      </c>
      <c r="E90" s="17">
        <v>1</v>
      </c>
      <c r="F90" s="18" t="s">
        <v>64</v>
      </c>
      <c r="G90" s="18" t="s">
        <v>14</v>
      </c>
      <c r="H90" s="19">
        <v>2.0593818000000002</v>
      </c>
    </row>
    <row r="91" s="20" customFormat="1" ht="45" customHeight="1">
      <c r="A91" s="15">
        <v>92252559</v>
      </c>
      <c r="B91" s="16" t="s">
        <v>188</v>
      </c>
      <c r="C91" s="16" t="s">
        <v>189</v>
      </c>
      <c r="D91" s="17" t="s">
        <v>190</v>
      </c>
      <c r="E91" s="17">
        <v>1</v>
      </c>
      <c r="F91" s="18" t="s">
        <v>64</v>
      </c>
      <c r="G91" s="18" t="s">
        <v>14</v>
      </c>
      <c r="H91" s="19">
        <v>2.7884136000000002</v>
      </c>
    </row>
    <row r="92" s="20" customFormat="1" ht="45" customHeight="1">
      <c r="A92" s="15">
        <v>92378811</v>
      </c>
      <c r="B92" s="16" t="s">
        <v>191</v>
      </c>
      <c r="C92" s="16" t="s">
        <v>192</v>
      </c>
      <c r="D92" s="17" t="s">
        <v>190</v>
      </c>
      <c r="E92" s="17">
        <v>1</v>
      </c>
      <c r="F92" s="18" t="s">
        <v>193</v>
      </c>
      <c r="G92" s="18" t="s">
        <v>14</v>
      </c>
      <c r="H92" s="19">
        <v>1.4607243000000001</v>
      </c>
    </row>
    <row r="93" s="20" customFormat="1" ht="45" customHeight="1">
      <c r="A93" s="15">
        <v>90199049</v>
      </c>
      <c r="B93" s="16" t="s">
        <v>194</v>
      </c>
      <c r="C93" s="16" t="s">
        <v>195</v>
      </c>
      <c r="D93" s="17" t="s">
        <v>190</v>
      </c>
      <c r="E93" s="17">
        <v>1</v>
      </c>
      <c r="F93" s="18" t="s">
        <v>193</v>
      </c>
      <c r="G93" s="18" t="s">
        <v>14</v>
      </c>
      <c r="H93" s="19">
        <v>0.70641584999999996</v>
      </c>
    </row>
    <row r="94" s="20" customFormat="1" ht="45" customHeight="1">
      <c r="A94" s="15">
        <v>90149939</v>
      </c>
      <c r="B94" s="16" t="s">
        <v>194</v>
      </c>
      <c r="C94" s="16" t="s">
        <v>195</v>
      </c>
      <c r="D94" s="17" t="s">
        <v>190</v>
      </c>
      <c r="E94" s="17">
        <v>1</v>
      </c>
      <c r="F94" s="18" t="s">
        <v>193</v>
      </c>
      <c r="G94" s="18" t="s">
        <v>14</v>
      </c>
      <c r="H94" s="19">
        <v>1.3170465</v>
      </c>
    </row>
    <row r="95" s="20" customFormat="1" ht="45" customHeight="1">
      <c r="A95" s="15">
        <v>92456820</v>
      </c>
      <c r="B95" s="16" t="s">
        <v>196</v>
      </c>
      <c r="C95" s="16" t="s">
        <v>196</v>
      </c>
      <c r="D95" s="17" t="s">
        <v>39</v>
      </c>
      <c r="E95" s="17">
        <v>1</v>
      </c>
      <c r="F95" s="18" t="s">
        <v>193</v>
      </c>
      <c r="G95" s="18" t="s">
        <v>14</v>
      </c>
      <c r="H95" s="19">
        <v>1.051855875</v>
      </c>
    </row>
    <row r="96" s="20" customFormat="1" ht="45" customHeight="1">
      <c r="A96" s="15">
        <v>92385605</v>
      </c>
      <c r="B96" s="16" t="s">
        <v>197</v>
      </c>
      <c r="C96" s="16" t="s">
        <v>197</v>
      </c>
      <c r="D96" s="17" t="s">
        <v>39</v>
      </c>
      <c r="E96" s="17">
        <v>100</v>
      </c>
      <c r="F96" s="18" t="s">
        <v>18</v>
      </c>
      <c r="G96" s="18" t="s">
        <v>19</v>
      </c>
      <c r="H96" s="19">
        <v>0.1676241</v>
      </c>
    </row>
    <row r="97" s="20" customFormat="1" ht="45" customHeight="1">
      <c r="A97" s="15">
        <v>92456804</v>
      </c>
      <c r="B97" s="16" t="s">
        <v>198</v>
      </c>
      <c r="C97" s="16" t="s">
        <v>198</v>
      </c>
      <c r="D97" s="17" t="s">
        <v>39</v>
      </c>
      <c r="E97" s="17">
        <v>150</v>
      </c>
      <c r="F97" s="18" t="s">
        <v>18</v>
      </c>
      <c r="G97" s="18" t="s">
        <v>19</v>
      </c>
      <c r="H97" s="19">
        <v>0.1197315</v>
      </c>
    </row>
    <row r="98" s="20" customFormat="1" ht="45" customHeight="1">
      <c r="A98" s="15">
        <v>92456537</v>
      </c>
      <c r="B98" s="16" t="s">
        <v>199</v>
      </c>
      <c r="C98" s="16" t="s">
        <v>200</v>
      </c>
      <c r="D98" s="17" t="s">
        <v>190</v>
      </c>
      <c r="E98" s="17">
        <v>120</v>
      </c>
      <c r="F98" s="18" t="s">
        <v>18</v>
      </c>
      <c r="G98" s="18" t="s">
        <v>19</v>
      </c>
      <c r="H98" s="19">
        <v>0.28735559999999999</v>
      </c>
    </row>
    <row r="99" s="20" customFormat="1" ht="45" customHeight="1">
      <c r="A99" s="15">
        <v>90199057</v>
      </c>
      <c r="B99" s="16" t="s">
        <v>201</v>
      </c>
      <c r="C99" s="16" t="s">
        <v>202</v>
      </c>
      <c r="D99" s="17" t="s">
        <v>190</v>
      </c>
      <c r="E99" s="17">
        <v>1</v>
      </c>
      <c r="F99" s="18" t="s">
        <v>60</v>
      </c>
      <c r="G99" s="18" t="s">
        <v>14</v>
      </c>
      <c r="H99" s="19">
        <v>4.2624414000000002</v>
      </c>
    </row>
    <row r="100" s="20" customFormat="1" ht="45" customHeight="1">
      <c r="A100" s="15">
        <v>92378838</v>
      </c>
      <c r="B100" s="16" t="s">
        <v>201</v>
      </c>
      <c r="C100" s="16" t="s">
        <v>203</v>
      </c>
      <c r="D100" s="17" t="s">
        <v>190</v>
      </c>
      <c r="E100" s="17">
        <v>1</v>
      </c>
      <c r="F100" s="18" t="s">
        <v>193</v>
      </c>
      <c r="G100" s="18" t="s">
        <v>14</v>
      </c>
      <c r="H100" s="19">
        <v>3.6039181500000002</v>
      </c>
    </row>
    <row r="101" s="20" customFormat="1" ht="45" customHeight="1">
      <c r="A101" s="15">
        <v>92456839</v>
      </c>
      <c r="B101" s="16" t="s">
        <v>204</v>
      </c>
      <c r="C101" s="16" t="s">
        <v>204</v>
      </c>
      <c r="D101" s="17" t="s">
        <v>39</v>
      </c>
      <c r="E101" s="17">
        <v>1</v>
      </c>
      <c r="F101" s="18" t="s">
        <v>193</v>
      </c>
      <c r="G101" s="18" t="s">
        <v>14</v>
      </c>
      <c r="H101" s="19">
        <v>2.3512072499999999</v>
      </c>
    </row>
    <row r="102" s="20" customFormat="1" ht="45" customHeight="1">
      <c r="A102" s="15">
        <v>90181425</v>
      </c>
      <c r="B102" s="16" t="s">
        <v>204</v>
      </c>
      <c r="C102" s="16" t="s">
        <v>204</v>
      </c>
      <c r="D102" s="17" t="s">
        <v>24</v>
      </c>
      <c r="E102" s="17">
        <v>1</v>
      </c>
      <c r="F102" s="18" t="s">
        <v>193</v>
      </c>
      <c r="G102" s="18" t="s">
        <v>14</v>
      </c>
      <c r="H102" s="19">
        <v>1.3769122499999999</v>
      </c>
    </row>
    <row r="103" s="20" customFormat="1" ht="45" customHeight="1">
      <c r="A103" s="15">
        <v>90135920</v>
      </c>
      <c r="B103" s="16" t="s">
        <v>205</v>
      </c>
      <c r="C103" s="16" t="s">
        <v>206</v>
      </c>
      <c r="D103" s="17" t="s">
        <v>207</v>
      </c>
      <c r="E103" s="17">
        <v>1</v>
      </c>
      <c r="F103" s="18" t="s">
        <v>64</v>
      </c>
      <c r="G103" s="18" t="s">
        <v>14</v>
      </c>
      <c r="H103" s="19">
        <v>2.3587105500000001</v>
      </c>
    </row>
    <row r="104" s="20" customFormat="1" ht="45" customHeight="1">
      <c r="A104" s="15">
        <v>90135938</v>
      </c>
      <c r="B104" s="16" t="s">
        <v>208</v>
      </c>
      <c r="C104" s="16" t="s">
        <v>209</v>
      </c>
      <c r="D104" s="17" t="s">
        <v>207</v>
      </c>
      <c r="E104" s="17">
        <v>1</v>
      </c>
      <c r="F104" s="18" t="s">
        <v>64</v>
      </c>
      <c r="G104" s="18" t="s">
        <v>14</v>
      </c>
      <c r="H104" s="19">
        <v>2.47844205</v>
      </c>
    </row>
    <row r="105" s="20" customFormat="1" ht="45" customHeight="1">
      <c r="A105" s="15">
        <v>90145585</v>
      </c>
      <c r="B105" s="16" t="s">
        <v>210</v>
      </c>
      <c r="C105" s="16" t="s">
        <v>211</v>
      </c>
      <c r="D105" s="17" t="s">
        <v>17</v>
      </c>
      <c r="E105" s="17">
        <v>120</v>
      </c>
      <c r="F105" s="18" t="s">
        <v>18</v>
      </c>
      <c r="G105" s="18" t="s">
        <v>19</v>
      </c>
      <c r="H105" s="19">
        <v>0.14367779999999999</v>
      </c>
    </row>
    <row r="106" s="20" customFormat="1" ht="45" customHeight="1">
      <c r="A106" s="15">
        <v>90238257</v>
      </c>
      <c r="B106" s="16" t="s">
        <v>212</v>
      </c>
      <c r="C106" s="16" t="s">
        <v>212</v>
      </c>
      <c r="D106" s="17" t="s">
        <v>29</v>
      </c>
      <c r="E106" s="17">
        <v>120</v>
      </c>
      <c r="F106" s="18" t="s">
        <v>18</v>
      </c>
      <c r="G106" s="18" t="s">
        <v>19</v>
      </c>
      <c r="H106" s="19">
        <v>0.13170465000000001</v>
      </c>
    </row>
    <row r="107" s="20" customFormat="1" ht="45" customHeight="1">
      <c r="A107" s="15">
        <v>90145577</v>
      </c>
      <c r="B107" s="16" t="s">
        <v>213</v>
      </c>
      <c r="C107" s="16" t="s">
        <v>213</v>
      </c>
      <c r="D107" s="17" t="s">
        <v>17</v>
      </c>
      <c r="E107" s="17">
        <v>1</v>
      </c>
      <c r="F107" s="18" t="s">
        <v>88</v>
      </c>
      <c r="G107" s="18" t="s">
        <v>14</v>
      </c>
      <c r="H107" s="19">
        <v>0.95285767499999996</v>
      </c>
    </row>
    <row r="108" s="20" customFormat="1" ht="45" customHeight="1">
      <c r="A108" s="15">
        <v>90145593</v>
      </c>
      <c r="B108" s="16" t="s">
        <v>214</v>
      </c>
      <c r="C108" s="16" t="s">
        <v>214</v>
      </c>
      <c r="D108" s="17" t="s">
        <v>17</v>
      </c>
      <c r="E108" s="17">
        <v>120</v>
      </c>
      <c r="F108" s="18" t="s">
        <v>18</v>
      </c>
      <c r="G108" s="18" t="s">
        <v>19</v>
      </c>
      <c r="H108" s="19">
        <v>0.17959725000000001</v>
      </c>
    </row>
    <row r="109" s="20" customFormat="1" ht="45" customHeight="1">
      <c r="A109" s="15">
        <v>90260139</v>
      </c>
      <c r="B109" s="16" t="s">
        <v>215</v>
      </c>
      <c r="C109" s="16" t="s">
        <v>215</v>
      </c>
      <c r="D109" s="17" t="s">
        <v>17</v>
      </c>
      <c r="E109" s="17">
        <v>10</v>
      </c>
      <c r="F109" s="18" t="s">
        <v>95</v>
      </c>
      <c r="G109" s="18" t="s">
        <v>19</v>
      </c>
      <c r="H109" s="19">
        <v>0.75430845000000002</v>
      </c>
    </row>
    <row r="110" s="20" customFormat="1" ht="45" customHeight="1">
      <c r="A110" s="15">
        <v>90260244</v>
      </c>
      <c r="B110" s="16" t="s">
        <v>216</v>
      </c>
      <c r="C110" s="16" t="s">
        <v>216</v>
      </c>
      <c r="D110" s="17" t="s">
        <v>24</v>
      </c>
      <c r="E110" s="17">
        <v>30</v>
      </c>
      <c r="F110" s="18" t="s">
        <v>95</v>
      </c>
      <c r="G110" s="18" t="s">
        <v>19</v>
      </c>
      <c r="H110" s="19">
        <v>0.68246954999999998</v>
      </c>
    </row>
    <row r="111" s="20" customFormat="1" ht="45" customHeight="1">
      <c r="A111" s="15">
        <v>90260252</v>
      </c>
      <c r="B111" s="16" t="s">
        <v>217</v>
      </c>
      <c r="C111" s="16" t="s">
        <v>217</v>
      </c>
      <c r="D111" s="17" t="s">
        <v>24</v>
      </c>
      <c r="E111" s="17">
        <v>30</v>
      </c>
      <c r="F111" s="18" t="s">
        <v>95</v>
      </c>
      <c r="G111" s="18" t="s">
        <v>19</v>
      </c>
      <c r="H111" s="19">
        <v>0.62260380000000004</v>
      </c>
    </row>
    <row r="112" s="20" customFormat="1" ht="45" customHeight="1">
      <c r="A112" s="15">
        <v>90920015</v>
      </c>
      <c r="B112" s="16" t="s">
        <v>218</v>
      </c>
      <c r="C112" s="16" t="s">
        <v>219</v>
      </c>
      <c r="D112" s="17" t="s">
        <v>220</v>
      </c>
      <c r="E112" s="17">
        <v>100</v>
      </c>
      <c r="F112" s="18" t="s">
        <v>151</v>
      </c>
      <c r="G112" s="18" t="s">
        <v>19</v>
      </c>
      <c r="H112" s="19">
        <v>4.78926e-002</v>
      </c>
    </row>
    <row r="113" s="20" customFormat="1" ht="45" customHeight="1">
      <c r="A113" s="15">
        <v>90214196</v>
      </c>
      <c r="B113" s="16" t="s">
        <v>221</v>
      </c>
      <c r="C113" s="16" t="s">
        <v>222</v>
      </c>
      <c r="D113" s="17" t="s">
        <v>223</v>
      </c>
      <c r="E113" s="17">
        <v>1</v>
      </c>
      <c r="F113" s="18" t="s">
        <v>64</v>
      </c>
      <c r="G113" s="18" t="s">
        <v>14</v>
      </c>
      <c r="H113" s="19">
        <v>26.520527250000001</v>
      </c>
    </row>
    <row r="114" s="20" customFormat="1" ht="45" customHeight="1">
      <c r="A114" s="15">
        <v>92403077</v>
      </c>
      <c r="B114" s="16" t="s">
        <v>224</v>
      </c>
      <c r="C114" s="16" t="s">
        <v>225</v>
      </c>
      <c r="D114" s="17" t="s">
        <v>31</v>
      </c>
      <c r="E114" s="17">
        <v>10</v>
      </c>
      <c r="F114" s="18" t="s">
        <v>95</v>
      </c>
      <c r="G114" s="18" t="s">
        <v>19</v>
      </c>
      <c r="H114" s="19">
        <v>1.4128316999999999</v>
      </c>
    </row>
    <row r="115" s="20" customFormat="1" ht="45" customHeight="1">
      <c r="A115" s="15">
        <v>90267117</v>
      </c>
      <c r="B115" s="16" t="s">
        <v>226</v>
      </c>
      <c r="C115" s="16" t="s">
        <v>226</v>
      </c>
      <c r="D115" s="17" t="s">
        <v>227</v>
      </c>
      <c r="E115" s="17">
        <v>1</v>
      </c>
      <c r="F115" s="18" t="s">
        <v>60</v>
      </c>
      <c r="G115" s="18" t="s">
        <v>14</v>
      </c>
      <c r="H115" s="19">
        <v>3.1249921500000002</v>
      </c>
    </row>
    <row r="116" s="20" customFormat="1" ht="45" customHeight="1">
      <c r="A116" s="15">
        <v>92467075</v>
      </c>
      <c r="B116" s="16" t="s">
        <v>226</v>
      </c>
      <c r="C116" s="16" t="s">
        <v>226</v>
      </c>
      <c r="D116" s="17" t="s">
        <v>31</v>
      </c>
      <c r="E116" s="17">
        <v>1</v>
      </c>
      <c r="F116" s="18" t="s">
        <v>60</v>
      </c>
      <c r="G116" s="18" t="s">
        <v>14</v>
      </c>
      <c r="H116" s="19">
        <v>2.64820185</v>
      </c>
    </row>
    <row r="117" s="20" customFormat="1" ht="45" customHeight="1">
      <c r="A117" s="15">
        <v>90256794</v>
      </c>
      <c r="B117" s="16" t="s">
        <v>226</v>
      </c>
      <c r="C117" s="16" t="s">
        <v>226</v>
      </c>
      <c r="D117" s="17" t="s">
        <v>26</v>
      </c>
      <c r="E117" s="17">
        <v>1</v>
      </c>
      <c r="F117" s="18" t="s">
        <v>60</v>
      </c>
      <c r="G117" s="18" t="s">
        <v>14</v>
      </c>
      <c r="H117" s="19">
        <v>2.1779603999999999</v>
      </c>
    </row>
    <row r="118" s="20" customFormat="1" ht="45" customHeight="1">
      <c r="A118" s="15">
        <v>90256808</v>
      </c>
      <c r="B118" s="16" t="s">
        <v>226</v>
      </c>
      <c r="C118" s="16" t="s">
        <v>226</v>
      </c>
      <c r="D118" s="17" t="s">
        <v>26</v>
      </c>
      <c r="E118" s="17">
        <v>1</v>
      </c>
      <c r="F118" s="18" t="s">
        <v>60</v>
      </c>
      <c r="G118" s="18" t="s">
        <v>14</v>
      </c>
      <c r="H118" s="19">
        <v>1.3612252499999999</v>
      </c>
    </row>
    <row r="119" s="20" customFormat="1" ht="45" customHeight="1">
      <c r="A119" s="15">
        <v>92385680</v>
      </c>
      <c r="B119" s="16" t="s">
        <v>226</v>
      </c>
      <c r="C119" s="16" t="s">
        <v>228</v>
      </c>
      <c r="D119" s="17" t="s">
        <v>229</v>
      </c>
      <c r="E119" s="17">
        <v>1</v>
      </c>
      <c r="F119" s="18" t="s">
        <v>60</v>
      </c>
      <c r="G119" s="18" t="s">
        <v>14</v>
      </c>
      <c r="H119" s="19">
        <v>2.9575712250000001</v>
      </c>
    </row>
    <row r="120" s="20" customFormat="1" ht="45" customHeight="1">
      <c r="A120" s="15">
        <v>92382649</v>
      </c>
      <c r="B120" s="16" t="s">
        <v>226</v>
      </c>
      <c r="C120" s="16" t="s">
        <v>230</v>
      </c>
      <c r="D120" s="17" t="s">
        <v>231</v>
      </c>
      <c r="E120" s="17">
        <v>1</v>
      </c>
      <c r="F120" s="18" t="s">
        <v>60</v>
      </c>
      <c r="G120" s="18" t="s">
        <v>14</v>
      </c>
      <c r="H120" s="19">
        <v>3.6757570500000001</v>
      </c>
    </row>
    <row r="121" s="20" customFormat="1" ht="45" customHeight="1">
      <c r="A121" s="15">
        <v>90149254</v>
      </c>
      <c r="B121" s="16" t="s">
        <v>226</v>
      </c>
      <c r="C121" s="16" t="s">
        <v>232</v>
      </c>
      <c r="D121" s="17" t="s">
        <v>233</v>
      </c>
      <c r="E121" s="17">
        <v>1</v>
      </c>
      <c r="F121" s="18" t="s">
        <v>60</v>
      </c>
      <c r="G121" s="18" t="s">
        <v>14</v>
      </c>
      <c r="H121" s="19">
        <v>2.1910864499999998</v>
      </c>
    </row>
    <row r="122" s="20" customFormat="1" ht="45" customHeight="1">
      <c r="A122" s="15">
        <v>90525019</v>
      </c>
      <c r="B122" s="16" t="s">
        <v>226</v>
      </c>
      <c r="C122" s="16" t="s">
        <v>234</v>
      </c>
      <c r="D122" s="17" t="s">
        <v>235</v>
      </c>
      <c r="E122" s="17">
        <v>1</v>
      </c>
      <c r="F122" s="18" t="s">
        <v>60</v>
      </c>
      <c r="G122" s="18" t="s">
        <v>14</v>
      </c>
      <c r="H122" s="19">
        <v>6.7169371499999997</v>
      </c>
    </row>
    <row r="123" s="20" customFormat="1" ht="45" customHeight="1">
      <c r="A123" s="15">
        <v>92437800</v>
      </c>
      <c r="B123" s="16" t="s">
        <v>236</v>
      </c>
      <c r="C123" s="16" t="s">
        <v>237</v>
      </c>
      <c r="D123" s="17" t="s">
        <v>235</v>
      </c>
      <c r="E123" s="17">
        <v>1</v>
      </c>
      <c r="F123" s="18" t="s">
        <v>238</v>
      </c>
      <c r="G123" s="18" t="s">
        <v>19</v>
      </c>
      <c r="H123" s="19">
        <v>61.165692</v>
      </c>
    </row>
    <row r="124" s="20" customFormat="1" ht="45" customHeight="1">
      <c r="A124" s="15">
        <v>90225910</v>
      </c>
      <c r="B124" s="16" t="s">
        <v>239</v>
      </c>
      <c r="C124" s="16" t="s">
        <v>239</v>
      </c>
      <c r="D124" s="17" t="s">
        <v>59</v>
      </c>
      <c r="E124" s="17">
        <v>1</v>
      </c>
      <c r="F124" s="18" t="s">
        <v>60</v>
      </c>
      <c r="G124" s="18" t="s">
        <v>14</v>
      </c>
      <c r="H124" s="19">
        <v>4.4425442249999998</v>
      </c>
    </row>
    <row r="125" s="20" customFormat="1" ht="45" customHeight="1">
      <c r="A125" s="15">
        <v>90157885</v>
      </c>
      <c r="B125" s="16" t="s">
        <v>239</v>
      </c>
      <c r="C125" s="16" t="s">
        <v>239</v>
      </c>
      <c r="D125" s="17" t="s">
        <v>229</v>
      </c>
      <c r="E125" s="17">
        <v>1</v>
      </c>
      <c r="F125" s="18" t="s">
        <v>60</v>
      </c>
      <c r="G125" s="18" t="s">
        <v>14</v>
      </c>
      <c r="H125" s="19">
        <v>4.4796685500000004</v>
      </c>
    </row>
    <row r="126" s="20" customFormat="1" ht="45" customHeight="1">
      <c r="A126" s="15">
        <v>90256786</v>
      </c>
      <c r="B126" s="16" t="s">
        <v>240</v>
      </c>
      <c r="C126" s="16" t="s">
        <v>240</v>
      </c>
      <c r="D126" s="17" t="s">
        <v>26</v>
      </c>
      <c r="E126" s="17">
        <v>1</v>
      </c>
      <c r="F126" s="18" t="s">
        <v>60</v>
      </c>
      <c r="G126" s="18" t="s">
        <v>14</v>
      </c>
      <c r="H126" s="19">
        <v>2.45449575</v>
      </c>
    </row>
    <row r="127" s="20" customFormat="1" ht="45" customHeight="1">
      <c r="A127" s="15">
        <v>90309510</v>
      </c>
      <c r="B127" s="16" t="s">
        <v>241</v>
      </c>
      <c r="C127" s="16" t="s">
        <v>241</v>
      </c>
      <c r="D127" s="17" t="s">
        <v>21</v>
      </c>
      <c r="E127" s="17">
        <v>1</v>
      </c>
      <c r="F127" s="18" t="s">
        <v>60</v>
      </c>
      <c r="G127" s="18" t="s">
        <v>14</v>
      </c>
      <c r="H127" s="19">
        <v>2.64820185</v>
      </c>
    </row>
    <row r="128" s="20" customFormat="1" ht="45" customHeight="1">
      <c r="A128" s="15">
        <v>90171500</v>
      </c>
      <c r="B128" s="16" t="s">
        <v>242</v>
      </c>
      <c r="C128" s="16" t="s">
        <v>243</v>
      </c>
      <c r="D128" s="17" t="s">
        <v>244</v>
      </c>
      <c r="E128" s="17">
        <v>1</v>
      </c>
      <c r="F128" s="18" t="s">
        <v>13</v>
      </c>
      <c r="G128" s="18" t="s">
        <v>14</v>
      </c>
      <c r="H128" s="19">
        <v>77.200000000000003</v>
      </c>
    </row>
    <row r="129" s="20" customFormat="1" ht="45" customHeight="1">
      <c r="A129" s="15">
        <v>90301153</v>
      </c>
      <c r="B129" s="16" t="s">
        <v>245</v>
      </c>
      <c r="C129" s="16" t="s">
        <v>246</v>
      </c>
      <c r="D129" s="17" t="s">
        <v>247</v>
      </c>
      <c r="E129" s="17">
        <v>1</v>
      </c>
      <c r="F129" s="18" t="s">
        <v>88</v>
      </c>
      <c r="G129" s="18" t="s">
        <v>14</v>
      </c>
      <c r="H129" s="19">
        <v>55.723040099999999</v>
      </c>
    </row>
    <row r="130" s="20" customFormat="1" ht="45" customHeight="1">
      <c r="A130" s="15">
        <v>90172922</v>
      </c>
      <c r="B130" s="16" t="s">
        <v>248</v>
      </c>
      <c r="C130" s="16" t="s">
        <v>248</v>
      </c>
      <c r="D130" s="17" t="s">
        <v>244</v>
      </c>
      <c r="E130" s="17">
        <v>1</v>
      </c>
      <c r="F130" s="18" t="s">
        <v>88</v>
      </c>
      <c r="G130" s="18" t="s">
        <v>14</v>
      </c>
      <c r="H130" s="19">
        <v>56.057730749999997</v>
      </c>
    </row>
    <row r="131" s="20" customFormat="1" ht="45" customHeight="1">
      <c r="A131" s="15">
        <v>90150996</v>
      </c>
      <c r="B131" s="16" t="s">
        <v>249</v>
      </c>
      <c r="C131" s="16" t="s">
        <v>249</v>
      </c>
      <c r="D131" s="17" t="s">
        <v>39</v>
      </c>
      <c r="E131" s="17">
        <v>1</v>
      </c>
      <c r="F131" s="18" t="s">
        <v>13</v>
      </c>
      <c r="G131" s="18" t="s">
        <v>14</v>
      </c>
      <c r="H131" s="19">
        <v>44.192896650000002</v>
      </c>
    </row>
    <row r="132" s="20" customFormat="1" ht="45" customHeight="1">
      <c r="A132" s="15">
        <v>92366406</v>
      </c>
      <c r="B132" s="16" t="s">
        <v>250</v>
      </c>
      <c r="C132" s="16" t="s">
        <v>250</v>
      </c>
      <c r="D132" s="17" t="s">
        <v>17</v>
      </c>
      <c r="E132" s="17">
        <v>10</v>
      </c>
      <c r="F132" s="18" t="s">
        <v>95</v>
      </c>
      <c r="G132" s="18" t="s">
        <v>19</v>
      </c>
      <c r="H132" s="19">
        <v>1.5325632</v>
      </c>
    </row>
    <row r="133" s="20" customFormat="1" ht="45" customHeight="1">
      <c r="A133" s="15">
        <v>92366414</v>
      </c>
      <c r="B133" s="16" t="s">
        <v>251</v>
      </c>
      <c r="C133" s="16" t="s">
        <v>251</v>
      </c>
      <c r="D133" s="17" t="s">
        <v>244</v>
      </c>
      <c r="E133" s="17">
        <v>10</v>
      </c>
      <c r="F133" s="18" t="s">
        <v>95</v>
      </c>
      <c r="G133" s="18" t="s">
        <v>19</v>
      </c>
      <c r="H133" s="19">
        <v>1.3888853999999999</v>
      </c>
    </row>
    <row r="134" s="20" customFormat="1" ht="45" customHeight="1">
      <c r="A134" s="15">
        <v>90229460</v>
      </c>
      <c r="B134" s="16" t="s">
        <v>252</v>
      </c>
      <c r="C134" s="16" t="s">
        <v>253</v>
      </c>
      <c r="D134" s="17" t="s">
        <v>235</v>
      </c>
      <c r="E134" s="17">
        <v>10</v>
      </c>
      <c r="F134" s="18" t="s">
        <v>95</v>
      </c>
      <c r="G134" s="18" t="s">
        <v>19</v>
      </c>
      <c r="H134" s="19">
        <v>3.0292069499999998</v>
      </c>
    </row>
    <row r="135" s="20" customFormat="1" ht="45" customHeight="1">
      <c r="A135" s="15">
        <v>90123573</v>
      </c>
      <c r="B135" s="16" t="s">
        <v>254</v>
      </c>
      <c r="C135" s="16" t="s">
        <v>254</v>
      </c>
      <c r="D135" s="17" t="s">
        <v>50</v>
      </c>
      <c r="E135" s="17">
        <v>10</v>
      </c>
      <c r="F135" s="18" t="s">
        <v>95</v>
      </c>
      <c r="G135" s="18" t="s">
        <v>19</v>
      </c>
      <c r="H135" s="19">
        <v>1.9276771500000001</v>
      </c>
    </row>
    <row r="136" s="20" customFormat="1" ht="45" customHeight="1">
      <c r="A136" s="15">
        <v>92433570</v>
      </c>
      <c r="B136" s="16" t="s">
        <v>255</v>
      </c>
      <c r="C136" s="16" t="s">
        <v>256</v>
      </c>
      <c r="D136" s="17" t="s">
        <v>50</v>
      </c>
      <c r="E136" s="17">
        <v>1</v>
      </c>
      <c r="F136" s="18" t="s">
        <v>13</v>
      </c>
      <c r="G136" s="18" t="s">
        <v>14</v>
      </c>
      <c r="H136" s="19">
        <v>62.123544000000003</v>
      </c>
    </row>
    <row r="137" s="20" customFormat="1" ht="45" customHeight="1">
      <c r="A137" s="15">
        <v>90525043</v>
      </c>
      <c r="B137" s="16" t="s">
        <v>255</v>
      </c>
      <c r="C137" s="16" t="s">
        <v>257</v>
      </c>
      <c r="D137" s="17" t="s">
        <v>235</v>
      </c>
      <c r="E137" s="17">
        <v>1</v>
      </c>
      <c r="F137" s="18" t="s">
        <v>64</v>
      </c>
      <c r="G137" s="18" t="s">
        <v>14</v>
      </c>
      <c r="H137" s="19">
        <v>101.26000000000001</v>
      </c>
    </row>
    <row r="138" s="20" customFormat="1" ht="45" customHeight="1">
      <c r="A138" s="15">
        <v>90312023</v>
      </c>
      <c r="B138" s="16" t="s">
        <v>258</v>
      </c>
      <c r="C138" s="16" t="s">
        <v>259</v>
      </c>
      <c r="D138" s="17" t="s">
        <v>260</v>
      </c>
      <c r="E138" s="17">
        <v>1</v>
      </c>
      <c r="F138" s="18" t="s">
        <v>18</v>
      </c>
      <c r="G138" s="18" t="s">
        <v>261</v>
      </c>
      <c r="H138" s="19">
        <v>1.197315e-002</v>
      </c>
    </row>
    <row r="139" s="20" customFormat="1" ht="45" customHeight="1">
      <c r="A139" s="15">
        <v>92458840</v>
      </c>
      <c r="B139" s="16" t="s">
        <v>262</v>
      </c>
      <c r="C139" s="16" t="s">
        <v>263</v>
      </c>
      <c r="D139" s="17" t="s">
        <v>24</v>
      </c>
      <c r="E139" s="17">
        <v>1</v>
      </c>
      <c r="F139" s="18" t="s">
        <v>60</v>
      </c>
      <c r="G139" s="18" t="s">
        <v>14</v>
      </c>
      <c r="H139" s="19">
        <v>1.7480799</v>
      </c>
    </row>
    <row r="140" s="20" customFormat="1" ht="45" customHeight="1">
      <c r="A140" s="15">
        <v>92385354</v>
      </c>
      <c r="B140" s="16" t="s">
        <v>264</v>
      </c>
      <c r="C140" s="16" t="s">
        <v>265</v>
      </c>
      <c r="D140" s="17" t="s">
        <v>81</v>
      </c>
      <c r="E140" s="17">
        <v>1</v>
      </c>
      <c r="F140" s="18" t="s">
        <v>60</v>
      </c>
      <c r="G140" s="18" t="s">
        <v>14</v>
      </c>
      <c r="H140" s="19">
        <v>0.72371039999999998</v>
      </c>
    </row>
    <row r="141" s="20" customFormat="1" ht="45" customHeight="1">
      <c r="A141" s="15">
        <v>90233832</v>
      </c>
      <c r="B141" s="16" t="s">
        <v>266</v>
      </c>
      <c r="C141" s="16" t="s">
        <v>267</v>
      </c>
      <c r="D141" s="17" t="s">
        <v>169</v>
      </c>
      <c r="E141" s="17">
        <v>1</v>
      </c>
      <c r="F141" s="18" t="s">
        <v>60</v>
      </c>
      <c r="G141" s="18" t="s">
        <v>14</v>
      </c>
      <c r="H141" s="19">
        <v>9.4500000000000001e-002</v>
      </c>
    </row>
    <row r="142" s="20" customFormat="1" ht="45" customHeight="1">
      <c r="A142" s="15">
        <v>90287843</v>
      </c>
      <c r="B142" s="16" t="s">
        <v>266</v>
      </c>
      <c r="C142" s="16" t="s">
        <v>267</v>
      </c>
      <c r="D142" s="17" t="s">
        <v>169</v>
      </c>
      <c r="E142" s="17">
        <v>1</v>
      </c>
      <c r="F142" s="18" t="s">
        <v>60</v>
      </c>
      <c r="G142" s="18" t="s">
        <v>14</v>
      </c>
      <c r="H142" s="19">
        <v>0.29932874999999998</v>
      </c>
    </row>
    <row r="143" s="20" customFormat="1" ht="45" customHeight="1">
      <c r="A143" s="15">
        <v>92467130</v>
      </c>
      <c r="B143" s="16" t="s">
        <v>266</v>
      </c>
      <c r="C143" s="16" t="s">
        <v>266</v>
      </c>
      <c r="D143" s="17" t="s">
        <v>17</v>
      </c>
      <c r="E143" s="17">
        <v>1</v>
      </c>
      <c r="F143" s="18" t="s">
        <v>60</v>
      </c>
      <c r="G143" s="18" t="s">
        <v>14</v>
      </c>
      <c r="H143" s="19">
        <v>0.18562162500000001</v>
      </c>
    </row>
    <row r="144" s="20" customFormat="1" ht="45" customHeight="1">
      <c r="A144" s="15">
        <v>92467121</v>
      </c>
      <c r="B144" s="16" t="s">
        <v>266</v>
      </c>
      <c r="C144" s="16" t="s">
        <v>266</v>
      </c>
      <c r="D144" s="17" t="s">
        <v>17</v>
      </c>
      <c r="E144" s="17">
        <v>1</v>
      </c>
      <c r="F144" s="18" t="s">
        <v>60</v>
      </c>
      <c r="G144" s="18" t="s">
        <v>14</v>
      </c>
      <c r="H144" s="19">
        <v>0.17324685000000001</v>
      </c>
    </row>
    <row r="145" s="20" customFormat="1" ht="45" customHeight="1">
      <c r="A145" s="15">
        <v>92266703</v>
      </c>
      <c r="B145" s="16" t="s">
        <v>266</v>
      </c>
      <c r="C145" s="16" t="s">
        <v>268</v>
      </c>
      <c r="D145" s="17" t="s">
        <v>244</v>
      </c>
      <c r="E145" s="17">
        <v>1</v>
      </c>
      <c r="F145" s="18" t="s">
        <v>60</v>
      </c>
      <c r="G145" s="18" t="s">
        <v>14</v>
      </c>
      <c r="H145" s="19">
        <v>0.10775835</v>
      </c>
    </row>
    <row r="146" s="20" customFormat="1" ht="45" customHeight="1">
      <c r="A146" s="15">
        <v>92394124</v>
      </c>
      <c r="B146" s="16" t="s">
        <v>266</v>
      </c>
      <c r="C146" s="16" t="s">
        <v>269</v>
      </c>
      <c r="D146" s="17" t="s">
        <v>81</v>
      </c>
      <c r="E146" s="17">
        <v>1</v>
      </c>
      <c r="F146" s="18" t="s">
        <v>60</v>
      </c>
      <c r="G146" s="18" t="s">
        <v>14</v>
      </c>
      <c r="H146" s="19">
        <v>0.32992680000000002</v>
      </c>
    </row>
    <row r="147" s="20" customFormat="1" ht="45" customHeight="1">
      <c r="A147" s="15">
        <v>90298748</v>
      </c>
      <c r="B147" s="16" t="s">
        <v>266</v>
      </c>
      <c r="C147" s="16" t="s">
        <v>270</v>
      </c>
      <c r="D147" s="17" t="s">
        <v>271</v>
      </c>
      <c r="E147" s="17">
        <v>1</v>
      </c>
      <c r="F147" s="18" t="s">
        <v>60</v>
      </c>
      <c r="G147" s="18" t="s">
        <v>14</v>
      </c>
      <c r="H147" s="19">
        <v>8.3812049999999999e-002</v>
      </c>
    </row>
    <row r="148" s="20" customFormat="1" ht="45" customHeight="1">
      <c r="A148" s="15">
        <v>90219112</v>
      </c>
      <c r="B148" s="16" t="s">
        <v>272</v>
      </c>
      <c r="C148" s="16" t="s">
        <v>273</v>
      </c>
      <c r="D148" s="17" t="s">
        <v>69</v>
      </c>
      <c r="E148" s="17">
        <v>1</v>
      </c>
      <c r="F148" s="18" t="s">
        <v>60</v>
      </c>
      <c r="G148" s="18" t="s">
        <v>14</v>
      </c>
      <c r="H148" s="19">
        <v>0.31899420000000001</v>
      </c>
    </row>
    <row r="149" s="20" customFormat="1" ht="45" customHeight="1">
      <c r="A149" s="15">
        <v>92248071</v>
      </c>
      <c r="B149" s="16" t="s">
        <v>272</v>
      </c>
      <c r="C149" s="16" t="s">
        <v>273</v>
      </c>
      <c r="D149" s="17" t="s">
        <v>69</v>
      </c>
      <c r="E149" s="17">
        <v>1</v>
      </c>
      <c r="F149" s="18" t="s">
        <v>60</v>
      </c>
      <c r="G149" s="18" t="s">
        <v>14</v>
      </c>
      <c r="H149" s="19">
        <v>0.2969946</v>
      </c>
    </row>
    <row r="150" s="20" customFormat="1" ht="45" customHeight="1">
      <c r="A150" s="15">
        <v>90145208</v>
      </c>
      <c r="B150" s="16" t="s">
        <v>272</v>
      </c>
      <c r="C150" s="16" t="s">
        <v>272</v>
      </c>
      <c r="D150" s="17" t="s">
        <v>17</v>
      </c>
      <c r="E150" s="17">
        <v>1</v>
      </c>
      <c r="F150" s="18" t="s">
        <v>60</v>
      </c>
      <c r="G150" s="18" t="s">
        <v>14</v>
      </c>
      <c r="H150" s="19">
        <v>0.18562162500000001</v>
      </c>
    </row>
    <row r="151" s="20" customFormat="1" ht="45" customHeight="1">
      <c r="A151" s="15">
        <v>90131568</v>
      </c>
      <c r="B151" s="16" t="s">
        <v>272</v>
      </c>
      <c r="C151" s="16" t="s">
        <v>274</v>
      </c>
      <c r="D151" s="17" t="s">
        <v>81</v>
      </c>
      <c r="E151" s="17">
        <v>1</v>
      </c>
      <c r="F151" s="18" t="s">
        <v>60</v>
      </c>
      <c r="G151" s="18" t="s">
        <v>14</v>
      </c>
      <c r="H151" s="19">
        <v>0.25542720000000002</v>
      </c>
    </row>
    <row r="152" s="20" customFormat="1" ht="45" customHeight="1">
      <c r="A152" s="15">
        <v>92249264</v>
      </c>
      <c r="B152" s="16" t="s">
        <v>275</v>
      </c>
      <c r="C152" s="16" t="s">
        <v>276</v>
      </c>
      <c r="D152" s="17" t="s">
        <v>81</v>
      </c>
      <c r="E152" s="17">
        <v>1</v>
      </c>
      <c r="F152" s="18" t="s">
        <v>60</v>
      </c>
      <c r="G152" s="18" t="s">
        <v>14</v>
      </c>
      <c r="H152" s="19">
        <v>0.24478440000000001</v>
      </c>
    </row>
    <row r="153" s="20" customFormat="1" ht="45" customHeight="1">
      <c r="A153" s="15">
        <v>92423310</v>
      </c>
      <c r="B153" s="16" t="s">
        <v>277</v>
      </c>
      <c r="C153" s="16" t="s">
        <v>278</v>
      </c>
      <c r="D153" s="17" t="s">
        <v>279</v>
      </c>
      <c r="E153" s="17">
        <v>1</v>
      </c>
      <c r="F153" s="18" t="s">
        <v>60</v>
      </c>
      <c r="G153" s="18" t="s">
        <v>14</v>
      </c>
      <c r="H153" s="19">
        <v>8.3812049999999999e-002</v>
      </c>
    </row>
    <row r="154" s="20" customFormat="1" ht="45" customHeight="1">
      <c r="A154" s="15">
        <v>92455077</v>
      </c>
      <c r="B154" s="16" t="s">
        <v>280</v>
      </c>
      <c r="C154" s="16" t="s">
        <v>281</v>
      </c>
      <c r="D154" s="17" t="s">
        <v>81</v>
      </c>
      <c r="E154" s="17">
        <v>1</v>
      </c>
      <c r="F154" s="18" t="s">
        <v>60</v>
      </c>
      <c r="G154" s="18" t="s">
        <v>14</v>
      </c>
      <c r="H154" s="19">
        <v>0.97913760000000005</v>
      </c>
    </row>
    <row r="155" s="20" customFormat="1" ht="45" customHeight="1">
      <c r="A155" s="15">
        <v>90131657</v>
      </c>
      <c r="B155" s="16" t="s">
        <v>282</v>
      </c>
      <c r="C155" s="16" t="s">
        <v>283</v>
      </c>
      <c r="D155" s="17" t="s">
        <v>81</v>
      </c>
      <c r="E155" s="17">
        <v>1</v>
      </c>
      <c r="F155" s="18" t="s">
        <v>60</v>
      </c>
      <c r="G155" s="18" t="s">
        <v>14</v>
      </c>
      <c r="H155" s="19">
        <v>1.2026364</v>
      </c>
    </row>
    <row r="156" s="20" customFormat="1" ht="45" customHeight="1">
      <c r="A156" s="15">
        <v>90219120</v>
      </c>
      <c r="B156" s="16" t="s">
        <v>284</v>
      </c>
      <c r="C156" s="16" t="s">
        <v>285</v>
      </c>
      <c r="D156" s="17" t="s">
        <v>69</v>
      </c>
      <c r="E156" s="17">
        <v>1</v>
      </c>
      <c r="F156" s="18" t="s">
        <v>60</v>
      </c>
      <c r="G156" s="18" t="s">
        <v>14</v>
      </c>
      <c r="H156" s="19">
        <v>0.49499100000000001</v>
      </c>
    </row>
    <row r="157" s="20" customFormat="1" ht="45" customHeight="1">
      <c r="A157" s="15">
        <v>90219066</v>
      </c>
      <c r="B157" s="16" t="s">
        <v>286</v>
      </c>
      <c r="C157" s="16" t="s">
        <v>285</v>
      </c>
      <c r="D157" s="17" t="s">
        <v>69</v>
      </c>
      <c r="E157" s="17">
        <v>1</v>
      </c>
      <c r="F157" s="18" t="s">
        <v>60</v>
      </c>
      <c r="G157" s="18" t="s">
        <v>14</v>
      </c>
      <c r="H157" s="19">
        <v>0.49499100000000001</v>
      </c>
    </row>
    <row r="158" s="20" customFormat="1" ht="45" customHeight="1">
      <c r="A158" s="15">
        <v>90219104</v>
      </c>
      <c r="B158" s="16" t="s">
        <v>286</v>
      </c>
      <c r="C158" s="16" t="s">
        <v>285</v>
      </c>
      <c r="D158" s="17" t="s">
        <v>69</v>
      </c>
      <c r="E158" s="17">
        <v>1</v>
      </c>
      <c r="F158" s="18" t="s">
        <v>60</v>
      </c>
      <c r="G158" s="18" t="s">
        <v>14</v>
      </c>
      <c r="H158" s="19">
        <v>0.49499100000000001</v>
      </c>
    </row>
    <row r="159" s="20" customFormat="1" ht="45" customHeight="1">
      <c r="A159" s="15">
        <v>90131614</v>
      </c>
      <c r="B159" s="16" t="s">
        <v>286</v>
      </c>
      <c r="C159" s="16" t="s">
        <v>287</v>
      </c>
      <c r="D159" s="17" t="s">
        <v>81</v>
      </c>
      <c r="E159" s="17">
        <v>1</v>
      </c>
      <c r="F159" s="18" t="s">
        <v>60</v>
      </c>
      <c r="G159" s="18" t="s">
        <v>14</v>
      </c>
      <c r="H159" s="19">
        <v>0.39378360000000001</v>
      </c>
    </row>
    <row r="160" s="20" customFormat="1" ht="45" customHeight="1">
      <c r="A160" s="15">
        <v>92249280</v>
      </c>
      <c r="B160" s="16" t="s">
        <v>288</v>
      </c>
      <c r="C160" s="16" t="s">
        <v>289</v>
      </c>
      <c r="D160" s="17" t="s">
        <v>81</v>
      </c>
      <c r="E160" s="17">
        <v>1</v>
      </c>
      <c r="F160" s="18" t="s">
        <v>60</v>
      </c>
      <c r="G160" s="18" t="s">
        <v>14</v>
      </c>
      <c r="H160" s="19">
        <v>0.42571199999999998</v>
      </c>
    </row>
    <row r="161" s="20" customFormat="1" ht="45" customHeight="1">
      <c r="A161" s="15">
        <v>90219147</v>
      </c>
      <c r="B161" s="16" t="s">
        <v>290</v>
      </c>
      <c r="C161" s="16" t="s">
        <v>291</v>
      </c>
      <c r="D161" s="17" t="s">
        <v>69</v>
      </c>
      <c r="E161" s="17">
        <v>1</v>
      </c>
      <c r="F161" s="18" t="s">
        <v>60</v>
      </c>
      <c r="G161" s="18" t="s">
        <v>14</v>
      </c>
      <c r="H161" s="19">
        <v>0.34649370000000002</v>
      </c>
    </row>
    <row r="162" s="20" customFormat="1" ht="45" customHeight="1">
      <c r="A162" s="15">
        <v>92366120</v>
      </c>
      <c r="B162" s="16" t="s">
        <v>292</v>
      </c>
      <c r="C162" s="16" t="s">
        <v>293</v>
      </c>
      <c r="D162" s="17" t="s">
        <v>50</v>
      </c>
      <c r="E162" s="17">
        <v>5</v>
      </c>
      <c r="F162" s="18" t="s">
        <v>18</v>
      </c>
      <c r="G162" s="18" t="s">
        <v>19</v>
      </c>
      <c r="H162" s="19">
        <v>1.3170465</v>
      </c>
    </row>
    <row r="163" s="20" customFormat="1" ht="45" customHeight="1">
      <c r="A163" s="15">
        <v>92366112</v>
      </c>
      <c r="B163" s="16" t="s">
        <v>294</v>
      </c>
      <c r="C163" s="16" t="s">
        <v>295</v>
      </c>
      <c r="D163" s="17" t="s">
        <v>50</v>
      </c>
      <c r="E163" s="17">
        <v>13</v>
      </c>
      <c r="F163" s="18" t="s">
        <v>95</v>
      </c>
      <c r="G163" s="18" t="s">
        <v>19</v>
      </c>
      <c r="H163" s="19">
        <v>0.40708709999999998</v>
      </c>
    </row>
    <row r="164" s="20" customFormat="1" ht="45" customHeight="1">
      <c r="A164" s="15">
        <v>90241932</v>
      </c>
      <c r="B164" s="16" t="s">
        <v>296</v>
      </c>
      <c r="C164" s="16" t="s">
        <v>297</v>
      </c>
      <c r="D164" s="17" t="s">
        <v>298</v>
      </c>
      <c r="E164" s="17">
        <v>1</v>
      </c>
      <c r="F164" s="18" t="s">
        <v>60</v>
      </c>
      <c r="G164" s="18" t="s">
        <v>14</v>
      </c>
      <c r="H164" s="19">
        <v>9.5785200000000001e-002</v>
      </c>
    </row>
    <row r="165" s="20" customFormat="1" ht="45" customHeight="1">
      <c r="A165" s="15">
        <v>90222873</v>
      </c>
      <c r="B165" s="16" t="s">
        <v>299</v>
      </c>
      <c r="C165" s="16" t="s">
        <v>300</v>
      </c>
      <c r="D165" s="17" t="s">
        <v>69</v>
      </c>
      <c r="E165" s="17">
        <v>1</v>
      </c>
      <c r="F165" s="18" t="s">
        <v>60</v>
      </c>
      <c r="G165" s="18" t="s">
        <v>14</v>
      </c>
      <c r="H165" s="19">
        <v>0.37116765000000002</v>
      </c>
    </row>
    <row r="166" s="20" customFormat="1" ht="45" customHeight="1">
      <c r="A166" s="15">
        <v>91413028</v>
      </c>
      <c r="B166" s="16" t="s">
        <v>301</v>
      </c>
      <c r="C166" s="16" t="s">
        <v>302</v>
      </c>
      <c r="D166" s="17" t="s">
        <v>78</v>
      </c>
      <c r="E166" s="17">
        <v>1</v>
      </c>
      <c r="F166" s="18" t="s">
        <v>60</v>
      </c>
      <c r="G166" s="18" t="s">
        <v>14</v>
      </c>
      <c r="H166" s="19">
        <v>0.59411213750000003</v>
      </c>
    </row>
    <row r="167" s="20" customFormat="1" ht="45" customHeight="1">
      <c r="A167" s="15">
        <v>92267491</v>
      </c>
      <c r="B167" s="16" t="s">
        <v>303</v>
      </c>
      <c r="C167" s="16" t="s">
        <v>304</v>
      </c>
      <c r="D167" s="17" t="s">
        <v>78</v>
      </c>
      <c r="E167" s="17">
        <v>1</v>
      </c>
      <c r="F167" s="18" t="s">
        <v>60</v>
      </c>
      <c r="G167" s="18" t="s">
        <v>14</v>
      </c>
      <c r="H167" s="19">
        <v>0.47892600000000002</v>
      </c>
    </row>
    <row r="168" s="20" customFormat="1" ht="45" customHeight="1">
      <c r="A168" s="15">
        <v>91413010</v>
      </c>
      <c r="B168" s="16" t="s">
        <v>305</v>
      </c>
      <c r="C168" s="16" t="s">
        <v>306</v>
      </c>
      <c r="D168" s="17" t="s">
        <v>78</v>
      </c>
      <c r="E168" s="17">
        <v>1</v>
      </c>
      <c r="F168" s="18" t="s">
        <v>60</v>
      </c>
      <c r="G168" s="18" t="s">
        <v>14</v>
      </c>
      <c r="H168" s="19">
        <v>0.39378360000000001</v>
      </c>
    </row>
    <row r="169" s="20" customFormat="1" ht="45" customHeight="1">
      <c r="A169" s="15">
        <v>92267475</v>
      </c>
      <c r="B169" s="16" t="s">
        <v>307</v>
      </c>
      <c r="C169" s="16" t="s">
        <v>308</v>
      </c>
      <c r="D169" s="17" t="s">
        <v>78</v>
      </c>
      <c r="E169" s="17">
        <v>1</v>
      </c>
      <c r="F169" s="18" t="s">
        <v>60</v>
      </c>
      <c r="G169" s="18" t="s">
        <v>14</v>
      </c>
      <c r="H169" s="19">
        <v>0.54356823864000003</v>
      </c>
    </row>
    <row r="170" s="20" customFormat="1" ht="45" customHeight="1">
      <c r="A170" s="15">
        <v>92385362</v>
      </c>
      <c r="B170" s="16" t="s">
        <v>309</v>
      </c>
      <c r="C170" s="16" t="s">
        <v>310</v>
      </c>
      <c r="D170" s="17" t="s">
        <v>81</v>
      </c>
      <c r="E170" s="17">
        <v>1</v>
      </c>
      <c r="F170" s="18" t="s">
        <v>60</v>
      </c>
      <c r="G170" s="18" t="s">
        <v>14</v>
      </c>
      <c r="H170" s="19">
        <v>1.3303499999999999</v>
      </c>
    </row>
    <row r="171" s="20" customFormat="1" ht="45" customHeight="1">
      <c r="A171" s="15">
        <v>90216733</v>
      </c>
      <c r="B171" s="16" t="s">
        <v>311</v>
      </c>
      <c r="C171" s="16" t="s">
        <v>312</v>
      </c>
      <c r="D171" s="17" t="s">
        <v>78</v>
      </c>
      <c r="E171" s="17">
        <v>1</v>
      </c>
      <c r="F171" s="18" t="s">
        <v>60</v>
      </c>
      <c r="G171" s="18" t="s">
        <v>14</v>
      </c>
      <c r="H171" s="19">
        <v>0.40442640000000002</v>
      </c>
    </row>
    <row r="172" s="20" customFormat="1" ht="45" customHeight="1">
      <c r="A172" s="15">
        <v>90241843</v>
      </c>
      <c r="B172" s="16" t="s">
        <v>313</v>
      </c>
      <c r="C172" s="16" t="s">
        <v>314</v>
      </c>
      <c r="D172" s="17" t="s">
        <v>298</v>
      </c>
      <c r="E172" s="17">
        <v>1</v>
      </c>
      <c r="F172" s="18" t="s">
        <v>60</v>
      </c>
      <c r="G172" s="18" t="s">
        <v>14</v>
      </c>
      <c r="H172" s="19">
        <v>0.5507649</v>
      </c>
    </row>
    <row r="173" s="20" customFormat="1" ht="45" customHeight="1">
      <c r="A173" s="15">
        <v>90173503</v>
      </c>
      <c r="B173" s="16" t="s">
        <v>315</v>
      </c>
      <c r="C173" s="16" t="s">
        <v>316</v>
      </c>
      <c r="D173" s="17" t="s">
        <v>244</v>
      </c>
      <c r="E173" s="17">
        <v>1</v>
      </c>
      <c r="F173" s="18" t="s">
        <v>64</v>
      </c>
      <c r="G173" s="18" t="s">
        <v>14</v>
      </c>
      <c r="H173" s="19">
        <v>0.51484545000000004</v>
      </c>
    </row>
    <row r="174" s="20" customFormat="1" ht="45" customHeight="1">
      <c r="A174" s="15">
        <v>90125916</v>
      </c>
      <c r="B174" s="16" t="s">
        <v>317</v>
      </c>
      <c r="C174" s="16" t="s">
        <v>318</v>
      </c>
      <c r="D174" s="17" t="s">
        <v>50</v>
      </c>
      <c r="E174" s="17">
        <v>1</v>
      </c>
      <c r="F174" s="18" t="s">
        <v>60</v>
      </c>
      <c r="G174" s="18" t="s">
        <v>14</v>
      </c>
      <c r="H174" s="19">
        <v>1.0057446000000001</v>
      </c>
    </row>
    <row r="175" s="20" customFormat="1" ht="45" customHeight="1">
      <c r="A175" s="15">
        <v>92394175</v>
      </c>
      <c r="B175" s="16" t="s">
        <v>319</v>
      </c>
      <c r="C175" s="16" t="s">
        <v>320</v>
      </c>
      <c r="D175" s="17" t="s">
        <v>229</v>
      </c>
      <c r="E175" s="17">
        <v>1</v>
      </c>
      <c r="F175" s="18" t="s">
        <v>60</v>
      </c>
      <c r="G175" s="18" t="s">
        <v>14</v>
      </c>
      <c r="H175" s="19">
        <v>0.98699999999999999</v>
      </c>
    </row>
    <row r="176" s="20" customFormat="1" ht="45" customHeight="1">
      <c r="A176" s="15">
        <v>90131975</v>
      </c>
      <c r="B176" s="16" t="s">
        <v>321</v>
      </c>
      <c r="C176" s="16" t="s">
        <v>322</v>
      </c>
      <c r="D176" s="17" t="s">
        <v>81</v>
      </c>
      <c r="E176" s="17">
        <v>1</v>
      </c>
      <c r="F176" s="18" t="s">
        <v>60</v>
      </c>
      <c r="G176" s="18" t="s">
        <v>14</v>
      </c>
      <c r="H176" s="19">
        <v>1.3170465</v>
      </c>
    </row>
    <row r="177" s="20" customFormat="1" ht="45" customHeight="1">
      <c r="A177" s="15">
        <v>90219465</v>
      </c>
      <c r="B177" s="16" t="s">
        <v>323</v>
      </c>
      <c r="C177" s="16" t="s">
        <v>324</v>
      </c>
      <c r="D177" s="17" t="s">
        <v>69</v>
      </c>
      <c r="E177" s="17">
        <v>1</v>
      </c>
      <c r="F177" s="18" t="s">
        <v>60</v>
      </c>
      <c r="G177" s="18" t="s">
        <v>14</v>
      </c>
      <c r="H177" s="19">
        <v>0.67049639999999999</v>
      </c>
    </row>
    <row r="178" s="20" customFormat="1" ht="45" customHeight="1">
      <c r="A178" s="15">
        <v>91058015</v>
      </c>
      <c r="B178" s="16" t="s">
        <v>325</v>
      </c>
      <c r="C178" s="16" t="s">
        <v>326</v>
      </c>
      <c r="D178" s="17" t="s">
        <v>327</v>
      </c>
      <c r="E178" s="17">
        <v>1</v>
      </c>
      <c r="F178" s="18" t="s">
        <v>60</v>
      </c>
      <c r="G178" s="18" t="s">
        <v>14</v>
      </c>
      <c r="H178" s="19">
        <v>1.5751344</v>
      </c>
    </row>
    <row r="179" s="20" customFormat="1" ht="45" customHeight="1">
      <c r="A179" s="15">
        <v>90907019</v>
      </c>
      <c r="B179" s="16" t="s">
        <v>328</v>
      </c>
      <c r="C179" s="16" t="s">
        <v>329</v>
      </c>
      <c r="D179" s="17" t="s">
        <v>146</v>
      </c>
      <c r="E179" s="17">
        <v>1</v>
      </c>
      <c r="F179" s="18" t="s">
        <v>60</v>
      </c>
      <c r="G179" s="18" t="s">
        <v>14</v>
      </c>
      <c r="H179" s="19">
        <v>1.1254761</v>
      </c>
    </row>
    <row r="180" s="20" customFormat="1" ht="45" customHeight="1">
      <c r="A180" s="15">
        <v>92391559</v>
      </c>
      <c r="B180" s="16" t="s">
        <v>330</v>
      </c>
      <c r="C180" s="16" t="s">
        <v>331</v>
      </c>
      <c r="D180" s="17" t="s">
        <v>17</v>
      </c>
      <c r="E180" s="17">
        <v>1</v>
      </c>
      <c r="F180" s="18" t="s">
        <v>60</v>
      </c>
      <c r="G180" s="18" t="s">
        <v>14</v>
      </c>
      <c r="H180" s="19">
        <v>1.2092881499999999</v>
      </c>
    </row>
    <row r="181" s="20" customFormat="1" ht="45" customHeight="1">
      <c r="A181" s="15">
        <v>92404200</v>
      </c>
      <c r="B181" s="16" t="s">
        <v>332</v>
      </c>
      <c r="C181" s="16" t="s">
        <v>333</v>
      </c>
      <c r="D181" s="17" t="s">
        <v>334</v>
      </c>
      <c r="E181" s="17">
        <v>1</v>
      </c>
      <c r="F181" s="18" t="s">
        <v>64</v>
      </c>
      <c r="G181" s="18" t="s">
        <v>14</v>
      </c>
      <c r="H181" s="19">
        <v>0.77825475</v>
      </c>
    </row>
    <row r="182" s="20" customFormat="1" ht="45" customHeight="1">
      <c r="A182" s="15">
        <v>92394213</v>
      </c>
      <c r="B182" s="16" t="s">
        <v>335</v>
      </c>
      <c r="C182" s="16" t="s">
        <v>336</v>
      </c>
      <c r="D182" s="17" t="s">
        <v>229</v>
      </c>
      <c r="E182" s="17">
        <v>1</v>
      </c>
      <c r="F182" s="18" t="s">
        <v>60</v>
      </c>
      <c r="G182" s="18" t="s">
        <v>14</v>
      </c>
      <c r="H182" s="19">
        <v>0.67049639999999999</v>
      </c>
    </row>
    <row r="183" s="20" customFormat="1" ht="45" customHeight="1">
      <c r="A183" s="15">
        <v>90228308</v>
      </c>
      <c r="B183" s="16" t="s">
        <v>337</v>
      </c>
      <c r="C183" s="16" t="s">
        <v>338</v>
      </c>
      <c r="D183" s="17" t="s">
        <v>339</v>
      </c>
      <c r="E183" s="17">
        <v>1</v>
      </c>
      <c r="F183" s="18" t="s">
        <v>64</v>
      </c>
      <c r="G183" s="18" t="s">
        <v>14</v>
      </c>
      <c r="H183" s="19">
        <v>0.68246954999999998</v>
      </c>
    </row>
    <row r="184" s="20" customFormat="1" ht="45" customHeight="1">
      <c r="A184" s="15">
        <v>90300858</v>
      </c>
      <c r="B184" s="16" t="s">
        <v>340</v>
      </c>
      <c r="C184" s="16" t="s">
        <v>341</v>
      </c>
      <c r="D184" s="17" t="s">
        <v>207</v>
      </c>
      <c r="E184" s="17">
        <v>1</v>
      </c>
      <c r="F184" s="18" t="s">
        <v>64</v>
      </c>
      <c r="G184" s="18" t="s">
        <v>14</v>
      </c>
      <c r="H184" s="19">
        <v>0.82614734999999995</v>
      </c>
    </row>
    <row r="185" s="20" customFormat="1" ht="45" customHeight="1">
      <c r="A185" s="15">
        <v>90228294</v>
      </c>
      <c r="B185" s="16" t="s">
        <v>342</v>
      </c>
      <c r="C185" s="16" t="s">
        <v>343</v>
      </c>
      <c r="D185" s="17" t="s">
        <v>339</v>
      </c>
      <c r="E185" s="17">
        <v>1</v>
      </c>
      <c r="F185" s="18" t="s">
        <v>64</v>
      </c>
      <c r="G185" s="18" t="s">
        <v>14</v>
      </c>
      <c r="H185" s="19">
        <v>0.69444269999999997</v>
      </c>
    </row>
    <row r="186" s="20" customFormat="1" ht="45" customHeight="1">
      <c r="A186" s="15">
        <v>90277694</v>
      </c>
      <c r="B186" s="16" t="s">
        <v>344</v>
      </c>
      <c r="C186" s="16" t="s">
        <v>345</v>
      </c>
      <c r="D186" s="17" t="s">
        <v>244</v>
      </c>
      <c r="E186" s="17">
        <v>1</v>
      </c>
      <c r="F186" s="18" t="s">
        <v>64</v>
      </c>
      <c r="G186" s="18" t="s">
        <v>14</v>
      </c>
      <c r="H186" s="19">
        <v>0.59865749999999995</v>
      </c>
    </row>
    <row r="187" s="20" customFormat="1" ht="45" customHeight="1">
      <c r="A187" s="15">
        <v>92394272</v>
      </c>
      <c r="B187" s="16" t="s">
        <v>346</v>
      </c>
      <c r="C187" s="16" t="s">
        <v>347</v>
      </c>
      <c r="D187" s="17" t="s">
        <v>229</v>
      </c>
      <c r="E187" s="17">
        <v>1</v>
      </c>
      <c r="F187" s="18" t="s">
        <v>60</v>
      </c>
      <c r="G187" s="18" t="s">
        <v>14</v>
      </c>
      <c r="H187" s="19">
        <v>1.0429944</v>
      </c>
    </row>
    <row r="188" s="20" customFormat="1" ht="45" customHeight="1">
      <c r="A188" s="15">
        <v>90158490</v>
      </c>
      <c r="B188" s="16" t="s">
        <v>348</v>
      </c>
      <c r="C188" s="16" t="s">
        <v>349</v>
      </c>
      <c r="D188" s="17" t="s">
        <v>229</v>
      </c>
      <c r="E188" s="17">
        <v>1</v>
      </c>
      <c r="F188" s="18" t="s">
        <v>60</v>
      </c>
      <c r="G188" s="18" t="s">
        <v>14</v>
      </c>
      <c r="H188" s="19">
        <v>1.6283483999999999</v>
      </c>
    </row>
    <row r="189" s="20" customFormat="1" ht="45" customHeight="1">
      <c r="A189" s="15">
        <v>92377068</v>
      </c>
      <c r="B189" s="16" t="s">
        <v>350</v>
      </c>
      <c r="C189" s="16" t="s">
        <v>351</v>
      </c>
      <c r="D189" s="17" t="s">
        <v>157</v>
      </c>
      <c r="E189" s="17">
        <v>60</v>
      </c>
      <c r="F189" s="18" t="s">
        <v>18</v>
      </c>
      <c r="G189" s="18" t="s">
        <v>19</v>
      </c>
      <c r="H189" s="19">
        <v>0.21551670000000001</v>
      </c>
    </row>
    <row r="190" s="20" customFormat="1" ht="45" customHeight="1">
      <c r="A190" s="15">
        <v>90257022</v>
      </c>
      <c r="B190" s="16" t="s">
        <v>352</v>
      </c>
      <c r="C190" s="16" t="s">
        <v>353</v>
      </c>
      <c r="D190" s="17" t="s">
        <v>354</v>
      </c>
      <c r="E190" s="17">
        <v>1</v>
      </c>
      <c r="F190" s="18" t="s">
        <v>13</v>
      </c>
      <c r="G190" s="18" t="s">
        <v>14</v>
      </c>
      <c r="H190" s="19">
        <v>20.486059650000001</v>
      </c>
    </row>
    <row r="191" s="20" customFormat="1" ht="45" customHeight="1">
      <c r="A191" s="15">
        <v>90596013</v>
      </c>
      <c r="B191" s="16" t="s">
        <v>355</v>
      </c>
      <c r="C191" s="16" t="s">
        <v>356</v>
      </c>
      <c r="D191" s="17" t="s">
        <v>244</v>
      </c>
      <c r="E191" s="17">
        <v>1</v>
      </c>
      <c r="F191" s="18" t="s">
        <v>60</v>
      </c>
      <c r="G191" s="18" t="s">
        <v>14</v>
      </c>
      <c r="H191" s="19">
        <v>0.28735559999999999</v>
      </c>
    </row>
    <row r="192" s="20" customFormat="1" ht="45" customHeight="1">
      <c r="A192" s="15">
        <v>92383696</v>
      </c>
      <c r="B192" s="16" t="s">
        <v>355</v>
      </c>
      <c r="C192" s="16" t="s">
        <v>357</v>
      </c>
      <c r="D192" s="17" t="s">
        <v>358</v>
      </c>
      <c r="E192" s="17">
        <v>1</v>
      </c>
      <c r="F192" s="18" t="s">
        <v>60</v>
      </c>
      <c r="G192" s="18" t="s">
        <v>14</v>
      </c>
      <c r="H192" s="19">
        <v>0.81417419999999996</v>
      </c>
    </row>
    <row r="193" s="20" customFormat="1" ht="45" customHeight="1">
      <c r="A193" s="15">
        <v>90192001</v>
      </c>
      <c r="B193" s="16" t="s">
        <v>355</v>
      </c>
      <c r="C193" s="16" t="s">
        <v>357</v>
      </c>
      <c r="D193" s="17" t="s">
        <v>358</v>
      </c>
      <c r="E193" s="17">
        <v>1</v>
      </c>
      <c r="F193" s="18" t="s">
        <v>60</v>
      </c>
      <c r="G193" s="18" t="s">
        <v>14</v>
      </c>
      <c r="H193" s="19">
        <v>0.68246954999999998</v>
      </c>
    </row>
    <row r="194" s="20" customFormat="1" ht="45" customHeight="1">
      <c r="A194" s="15">
        <v>90191064</v>
      </c>
      <c r="B194" s="16" t="s">
        <v>355</v>
      </c>
      <c r="C194" s="16" t="s">
        <v>359</v>
      </c>
      <c r="D194" s="17" t="s">
        <v>360</v>
      </c>
      <c r="E194" s="17">
        <v>1</v>
      </c>
      <c r="F194" s="18" t="s">
        <v>60</v>
      </c>
      <c r="G194" s="18" t="s">
        <v>14</v>
      </c>
      <c r="H194" s="19">
        <v>0.53156250000000005</v>
      </c>
    </row>
    <row r="195" s="20" customFormat="1" ht="45" customHeight="1">
      <c r="A195" s="15">
        <v>90217357</v>
      </c>
      <c r="B195" s="16" t="s">
        <v>355</v>
      </c>
      <c r="C195" s="16" t="s">
        <v>361</v>
      </c>
      <c r="D195" s="17" t="s">
        <v>17</v>
      </c>
      <c r="E195" s="17">
        <v>1</v>
      </c>
      <c r="F195" s="18" t="s">
        <v>60</v>
      </c>
      <c r="G195" s="18" t="s">
        <v>14</v>
      </c>
      <c r="H195" s="19">
        <v>0.28735559999999999</v>
      </c>
    </row>
    <row r="196" s="20" customFormat="1" ht="45" customHeight="1">
      <c r="A196" s="15">
        <v>92452744</v>
      </c>
      <c r="B196" s="16" t="s">
        <v>362</v>
      </c>
      <c r="C196" s="16" t="s">
        <v>363</v>
      </c>
      <c r="D196" s="17" t="s">
        <v>31</v>
      </c>
      <c r="E196" s="17">
        <v>1</v>
      </c>
      <c r="F196" s="18" t="s">
        <v>60</v>
      </c>
      <c r="G196" s="18" t="s">
        <v>14</v>
      </c>
      <c r="H196" s="19">
        <v>0.29932874999999998</v>
      </c>
    </row>
    <row r="197" s="20" customFormat="1" ht="45" customHeight="1">
      <c r="A197" s="15">
        <v>92439527</v>
      </c>
      <c r="B197" s="16" t="s">
        <v>364</v>
      </c>
      <c r="C197" s="16" t="s">
        <v>365</v>
      </c>
      <c r="D197" s="17" t="s">
        <v>366</v>
      </c>
      <c r="E197" s="17">
        <v>1</v>
      </c>
      <c r="F197" s="18" t="s">
        <v>60</v>
      </c>
      <c r="G197" s="18" t="s">
        <v>14</v>
      </c>
      <c r="H197" s="19">
        <v>0.54785079999999997</v>
      </c>
    </row>
    <row r="198" s="20" customFormat="1" ht="45" customHeight="1">
      <c r="A198" s="15">
        <v>92439535</v>
      </c>
      <c r="B198" s="16" t="s">
        <v>367</v>
      </c>
      <c r="C198" s="16" t="s">
        <v>365</v>
      </c>
      <c r="D198" s="17" t="s">
        <v>366</v>
      </c>
      <c r="E198" s="17">
        <v>1</v>
      </c>
      <c r="F198" s="18" t="s">
        <v>60</v>
      </c>
      <c r="G198" s="18" t="s">
        <v>14</v>
      </c>
      <c r="H198" s="19">
        <v>0.61063065000000005</v>
      </c>
    </row>
    <row r="199" s="20" customFormat="1" ht="45" customHeight="1">
      <c r="A199" s="15">
        <v>92383688</v>
      </c>
      <c r="B199" s="16" t="s">
        <v>368</v>
      </c>
      <c r="C199" s="16" t="s">
        <v>369</v>
      </c>
      <c r="D199" s="17" t="s">
        <v>358</v>
      </c>
      <c r="E199" s="17">
        <v>100</v>
      </c>
      <c r="F199" s="18" t="s">
        <v>18</v>
      </c>
      <c r="G199" s="18" t="s">
        <v>19</v>
      </c>
      <c r="H199" s="19">
        <v>0.1197315</v>
      </c>
    </row>
    <row r="200" s="20" customFormat="1" ht="45" customHeight="1">
      <c r="A200" s="15">
        <v>90190882</v>
      </c>
      <c r="B200" s="16" t="s">
        <v>370</v>
      </c>
      <c r="C200" s="16" t="s">
        <v>371</v>
      </c>
      <c r="D200" s="17" t="s">
        <v>360</v>
      </c>
      <c r="E200" s="17">
        <v>1</v>
      </c>
      <c r="F200" s="18" t="s">
        <v>60</v>
      </c>
      <c r="G200" s="18" t="s">
        <v>14</v>
      </c>
      <c r="H200" s="19">
        <v>1.0395000000000001</v>
      </c>
    </row>
    <row r="201" s="20" customFormat="1" ht="45" customHeight="1">
      <c r="A201" s="15">
        <v>90303644</v>
      </c>
      <c r="B201" s="16" t="s">
        <v>372</v>
      </c>
      <c r="C201" s="16" t="s">
        <v>373</v>
      </c>
      <c r="D201" s="17" t="s">
        <v>26</v>
      </c>
      <c r="E201" s="17">
        <v>1</v>
      </c>
      <c r="F201" s="18" t="s">
        <v>60</v>
      </c>
      <c r="G201" s="18" t="s">
        <v>14</v>
      </c>
      <c r="H201" s="19">
        <v>0.3352482</v>
      </c>
    </row>
    <row r="202" s="20" customFormat="1" ht="45" customHeight="1">
      <c r="A202" s="15">
        <v>90303628</v>
      </c>
      <c r="B202" s="16" t="s">
        <v>374</v>
      </c>
      <c r="C202" s="16" t="s">
        <v>375</v>
      </c>
      <c r="D202" s="17" t="s">
        <v>26</v>
      </c>
      <c r="E202" s="17">
        <v>1</v>
      </c>
      <c r="F202" s="18" t="s">
        <v>60</v>
      </c>
      <c r="G202" s="18" t="s">
        <v>14</v>
      </c>
      <c r="H202" s="19">
        <v>0.27538245</v>
      </c>
    </row>
    <row r="203" s="20" customFormat="1" ht="45" customHeight="1">
      <c r="A203" s="15">
        <v>92380808</v>
      </c>
      <c r="B203" s="16" t="s">
        <v>376</v>
      </c>
      <c r="C203" s="16" t="s">
        <v>377</v>
      </c>
      <c r="D203" s="17" t="s">
        <v>50</v>
      </c>
      <c r="E203" s="17">
        <v>1</v>
      </c>
      <c r="F203" s="18" t="s">
        <v>60</v>
      </c>
      <c r="G203" s="18" t="s">
        <v>14</v>
      </c>
      <c r="H203" s="19">
        <v>7.4233529999999996</v>
      </c>
    </row>
    <row r="204" s="20" customFormat="1" ht="45" customHeight="1">
      <c r="A204" s="15">
        <v>92472397</v>
      </c>
      <c r="B204" s="16" t="s">
        <v>376</v>
      </c>
      <c r="C204" s="16" t="s">
        <v>376</v>
      </c>
      <c r="D204" s="17" t="s">
        <v>378</v>
      </c>
      <c r="E204" s="17">
        <v>1</v>
      </c>
      <c r="F204" s="18" t="s">
        <v>60</v>
      </c>
      <c r="G204" s="18" t="s">
        <v>14</v>
      </c>
      <c r="H204" s="19">
        <v>3.2088041999999999</v>
      </c>
    </row>
    <row r="205" s="20" customFormat="1" ht="45" customHeight="1">
      <c r="A205" s="15">
        <v>90234839</v>
      </c>
      <c r="B205" s="16" t="s">
        <v>379</v>
      </c>
      <c r="C205" s="16" t="s">
        <v>380</v>
      </c>
      <c r="D205" s="17" t="s">
        <v>169</v>
      </c>
      <c r="E205" s="17">
        <v>1</v>
      </c>
      <c r="F205" s="18" t="s">
        <v>60</v>
      </c>
      <c r="G205" s="18" t="s">
        <v>14</v>
      </c>
      <c r="H205" s="19">
        <v>6.1781454</v>
      </c>
    </row>
    <row r="206" s="20" customFormat="1" ht="45" customHeight="1">
      <c r="A206" s="15">
        <v>90173619</v>
      </c>
      <c r="B206" s="16" t="s">
        <v>381</v>
      </c>
      <c r="C206" s="16" t="s">
        <v>382</v>
      </c>
      <c r="D206" s="17" t="s">
        <v>383</v>
      </c>
      <c r="E206" s="17">
        <v>100</v>
      </c>
      <c r="F206" s="18" t="s">
        <v>18</v>
      </c>
      <c r="G206" s="18" t="s">
        <v>19</v>
      </c>
      <c r="H206" s="19">
        <v>2.90947545</v>
      </c>
    </row>
    <row r="207" s="20" customFormat="1" ht="45" customHeight="1">
      <c r="A207" s="15">
        <v>90173864</v>
      </c>
      <c r="B207" s="16" t="s">
        <v>384</v>
      </c>
      <c r="C207" s="16" t="s">
        <v>385</v>
      </c>
      <c r="D207" s="17" t="s">
        <v>383</v>
      </c>
      <c r="E207" s="17">
        <v>20</v>
      </c>
      <c r="F207" s="18" t="s">
        <v>18</v>
      </c>
      <c r="G207" s="18" t="s">
        <v>19</v>
      </c>
      <c r="H207" s="19">
        <v>1.08955665</v>
      </c>
    </row>
    <row r="208" s="20" customFormat="1" ht="45" customHeight="1">
      <c r="A208" s="15">
        <v>90173872</v>
      </c>
      <c r="B208" s="16" t="s">
        <v>384</v>
      </c>
      <c r="C208" s="16" t="s">
        <v>386</v>
      </c>
      <c r="D208" s="17" t="s">
        <v>383</v>
      </c>
      <c r="E208" s="17">
        <v>20</v>
      </c>
      <c r="F208" s="18" t="s">
        <v>18</v>
      </c>
      <c r="G208" s="18" t="s">
        <v>19</v>
      </c>
      <c r="H208" s="19">
        <v>1.08955665</v>
      </c>
    </row>
    <row r="209" s="20" customFormat="1" ht="45" customHeight="1">
      <c r="A209" s="15">
        <v>90173708</v>
      </c>
      <c r="B209" s="16" t="s">
        <v>387</v>
      </c>
      <c r="C209" s="16" t="s">
        <v>388</v>
      </c>
      <c r="D209" s="17" t="s">
        <v>383</v>
      </c>
      <c r="E209" s="17">
        <v>100</v>
      </c>
      <c r="F209" s="18" t="s">
        <v>18</v>
      </c>
      <c r="G209" s="18" t="s">
        <v>19</v>
      </c>
      <c r="H209" s="19">
        <v>0.59865749999999995</v>
      </c>
    </row>
    <row r="210" s="20" customFormat="1" ht="45" customHeight="1">
      <c r="A210" s="15">
        <v>90173694</v>
      </c>
      <c r="B210" s="16" t="s">
        <v>389</v>
      </c>
      <c r="C210" s="16" t="s">
        <v>390</v>
      </c>
      <c r="D210" s="17" t="s">
        <v>383</v>
      </c>
      <c r="E210" s="17">
        <v>30</v>
      </c>
      <c r="F210" s="18" t="s">
        <v>18</v>
      </c>
      <c r="G210" s="18" t="s">
        <v>19</v>
      </c>
      <c r="H210" s="19">
        <v>0.58668434999999997</v>
      </c>
    </row>
    <row r="211" s="20" customFormat="1" ht="45" customHeight="1">
      <c r="A211" s="15">
        <v>90173716</v>
      </c>
      <c r="B211" s="16" t="s">
        <v>391</v>
      </c>
      <c r="C211" s="16" t="s">
        <v>392</v>
      </c>
      <c r="D211" s="17" t="s">
        <v>383</v>
      </c>
      <c r="E211" s="17">
        <v>50</v>
      </c>
      <c r="F211" s="18" t="s">
        <v>18</v>
      </c>
      <c r="G211" s="18" t="s">
        <v>19</v>
      </c>
      <c r="H211" s="19">
        <v>0.59865749999999995</v>
      </c>
    </row>
    <row r="212" s="20" customFormat="1" ht="45" customHeight="1">
      <c r="A212" s="15">
        <v>90173732</v>
      </c>
      <c r="B212" s="16" t="s">
        <v>393</v>
      </c>
      <c r="C212" s="16" t="s">
        <v>394</v>
      </c>
      <c r="D212" s="17" t="s">
        <v>383</v>
      </c>
      <c r="E212" s="17">
        <v>50</v>
      </c>
      <c r="F212" s="18" t="s">
        <v>18</v>
      </c>
      <c r="G212" s="18" t="s">
        <v>19</v>
      </c>
      <c r="H212" s="19">
        <v>0.59865749999999995</v>
      </c>
    </row>
    <row r="213" s="20" customFormat="1" ht="45" customHeight="1">
      <c r="A213" s="15">
        <v>90173724</v>
      </c>
      <c r="B213" s="16" t="s">
        <v>395</v>
      </c>
      <c r="C213" s="16" t="s">
        <v>396</v>
      </c>
      <c r="D213" s="17" t="s">
        <v>383</v>
      </c>
      <c r="E213" s="17">
        <v>30</v>
      </c>
      <c r="F213" s="18" t="s">
        <v>18</v>
      </c>
      <c r="G213" s="18" t="s">
        <v>19</v>
      </c>
      <c r="H213" s="19">
        <v>0.59865749999999995</v>
      </c>
    </row>
    <row r="214" s="20" customFormat="1" ht="45" customHeight="1">
      <c r="A214" s="15">
        <v>90173635</v>
      </c>
      <c r="B214" s="16" t="s">
        <v>397</v>
      </c>
      <c r="C214" s="16" t="s">
        <v>398</v>
      </c>
      <c r="D214" s="17" t="s">
        <v>383</v>
      </c>
      <c r="E214" s="17">
        <v>100</v>
      </c>
      <c r="F214" s="18" t="s">
        <v>18</v>
      </c>
      <c r="G214" s="18" t="s">
        <v>19</v>
      </c>
      <c r="H214" s="19">
        <v>0.98179830000000001</v>
      </c>
    </row>
    <row r="215" s="20" customFormat="1" ht="45" customHeight="1">
      <c r="A215" s="15">
        <v>90173627</v>
      </c>
      <c r="B215" s="16" t="s">
        <v>399</v>
      </c>
      <c r="C215" s="16" t="s">
        <v>400</v>
      </c>
      <c r="D215" s="17" t="s">
        <v>383</v>
      </c>
      <c r="E215" s="17">
        <v>30</v>
      </c>
      <c r="F215" s="18" t="s">
        <v>18</v>
      </c>
      <c r="G215" s="18" t="s">
        <v>19</v>
      </c>
      <c r="H215" s="19">
        <v>0.98179830000000001</v>
      </c>
    </row>
    <row r="216" s="20" customFormat="1" ht="45" customHeight="1">
      <c r="A216" s="15">
        <v>90173643</v>
      </c>
      <c r="B216" s="16" t="s">
        <v>401</v>
      </c>
      <c r="C216" s="16" t="s">
        <v>402</v>
      </c>
      <c r="D216" s="17" t="s">
        <v>383</v>
      </c>
      <c r="E216" s="17">
        <v>20</v>
      </c>
      <c r="F216" s="18" t="s">
        <v>18</v>
      </c>
      <c r="G216" s="18" t="s">
        <v>19</v>
      </c>
      <c r="H216" s="19">
        <v>0.98179830000000001</v>
      </c>
    </row>
    <row r="217" s="20" customFormat="1" ht="45" customHeight="1">
      <c r="A217" s="15">
        <v>90173660</v>
      </c>
      <c r="B217" s="16" t="s">
        <v>403</v>
      </c>
      <c r="C217" s="16" t="s">
        <v>404</v>
      </c>
      <c r="D217" s="17" t="s">
        <v>383</v>
      </c>
      <c r="E217" s="17">
        <v>20</v>
      </c>
      <c r="F217" s="18" t="s">
        <v>18</v>
      </c>
      <c r="G217" s="18" t="s">
        <v>19</v>
      </c>
      <c r="H217" s="19">
        <v>0.98179830000000001</v>
      </c>
    </row>
    <row r="218" s="20" customFormat="1" ht="45" customHeight="1">
      <c r="A218" s="15">
        <v>90173686</v>
      </c>
      <c r="B218" s="16" t="s">
        <v>405</v>
      </c>
      <c r="C218" s="16" t="s">
        <v>406</v>
      </c>
      <c r="D218" s="17" t="s">
        <v>383</v>
      </c>
      <c r="E218" s="17">
        <v>50</v>
      </c>
      <c r="F218" s="18" t="s">
        <v>18</v>
      </c>
      <c r="G218" s="18" t="s">
        <v>19</v>
      </c>
      <c r="H218" s="19">
        <v>0.98179830000000001</v>
      </c>
    </row>
    <row r="219" s="20" customFormat="1" ht="45" customHeight="1">
      <c r="A219" s="15">
        <v>90268024</v>
      </c>
      <c r="B219" s="16" t="s">
        <v>407</v>
      </c>
      <c r="C219" s="16" t="s">
        <v>408</v>
      </c>
      <c r="D219" s="17" t="s">
        <v>409</v>
      </c>
      <c r="E219" s="17">
        <v>40</v>
      </c>
      <c r="F219" s="18" t="s">
        <v>95</v>
      </c>
      <c r="G219" s="18" t="s">
        <v>19</v>
      </c>
      <c r="H219" s="19">
        <v>0.43103340000000001</v>
      </c>
    </row>
    <row r="220" s="20" customFormat="1" ht="45" customHeight="1">
      <c r="A220" s="15">
        <v>90268008</v>
      </c>
      <c r="B220" s="16" t="s">
        <v>410</v>
      </c>
      <c r="C220" s="16" t="s">
        <v>411</v>
      </c>
      <c r="D220" s="17" t="s">
        <v>409</v>
      </c>
      <c r="E220" s="17">
        <v>40</v>
      </c>
      <c r="F220" s="18" t="s">
        <v>95</v>
      </c>
      <c r="G220" s="18" t="s">
        <v>19</v>
      </c>
      <c r="H220" s="19">
        <v>0.41906025000000002</v>
      </c>
    </row>
    <row r="221" s="20" customFormat="1" ht="45" customHeight="1">
      <c r="A221" s="15">
        <v>92465510</v>
      </c>
      <c r="B221" s="16" t="s">
        <v>412</v>
      </c>
      <c r="C221" s="16" t="s">
        <v>413</v>
      </c>
      <c r="D221" s="17" t="s">
        <v>414</v>
      </c>
      <c r="E221" s="17">
        <v>1</v>
      </c>
      <c r="F221" s="18" t="s">
        <v>60</v>
      </c>
      <c r="G221" s="18" t="s">
        <v>14</v>
      </c>
      <c r="H221" s="19">
        <v>1.2092881499999999</v>
      </c>
    </row>
    <row r="222" s="20" customFormat="1" ht="45" customHeight="1">
      <c r="A222" s="15">
        <v>90206215</v>
      </c>
      <c r="B222" s="16" t="s">
        <v>415</v>
      </c>
      <c r="C222" s="16" t="s">
        <v>416</v>
      </c>
      <c r="D222" s="17" t="s">
        <v>154</v>
      </c>
      <c r="E222" s="17">
        <v>10</v>
      </c>
      <c r="F222" s="18" t="s">
        <v>95</v>
      </c>
      <c r="G222" s="18" t="s">
        <v>19</v>
      </c>
      <c r="H222" s="19">
        <v>3.2088041999999999</v>
      </c>
    </row>
    <row r="223" s="20" customFormat="1" ht="45" customHeight="1">
      <c r="A223" s="15">
        <v>90753020</v>
      </c>
      <c r="B223" s="16" t="s">
        <v>417</v>
      </c>
      <c r="C223" s="16" t="s">
        <v>418</v>
      </c>
      <c r="D223" s="17" t="s">
        <v>354</v>
      </c>
      <c r="E223" s="17">
        <v>1</v>
      </c>
      <c r="F223" s="18" t="s">
        <v>60</v>
      </c>
      <c r="G223" s="18" t="s">
        <v>14</v>
      </c>
      <c r="H223" s="19">
        <v>3.31656255</v>
      </c>
    </row>
    <row r="224" s="20" customFormat="1" ht="45" customHeight="1">
      <c r="A224" s="15">
        <v>90753011</v>
      </c>
      <c r="B224" s="16" t="s">
        <v>419</v>
      </c>
      <c r="C224" s="16" t="s">
        <v>420</v>
      </c>
      <c r="D224" s="17" t="s">
        <v>354</v>
      </c>
      <c r="E224" s="17">
        <v>1</v>
      </c>
      <c r="F224" s="18" t="s">
        <v>64</v>
      </c>
      <c r="G224" s="18" t="s">
        <v>14</v>
      </c>
      <c r="H224" s="19">
        <v>6.3970830000000003</v>
      </c>
    </row>
    <row r="225" s="20" customFormat="1" ht="45" customHeight="1">
      <c r="A225" s="15">
        <v>90216105</v>
      </c>
      <c r="B225" s="16" t="s">
        <v>421</v>
      </c>
      <c r="C225" s="16" t="s">
        <v>422</v>
      </c>
      <c r="D225" s="17" t="s">
        <v>78</v>
      </c>
      <c r="E225" s="17">
        <v>1</v>
      </c>
      <c r="F225" s="18" t="s">
        <v>64</v>
      </c>
      <c r="G225" s="18" t="s">
        <v>14</v>
      </c>
      <c r="H225" s="19">
        <v>4.8105456000000002</v>
      </c>
    </row>
    <row r="226" s="20" customFormat="1" ht="45" customHeight="1">
      <c r="A226" s="15">
        <v>90216121</v>
      </c>
      <c r="B226" s="16" t="s">
        <v>423</v>
      </c>
      <c r="C226" s="16" t="s">
        <v>424</v>
      </c>
      <c r="D226" s="17" t="s">
        <v>78</v>
      </c>
      <c r="E226" s="17">
        <v>1</v>
      </c>
      <c r="F226" s="18" t="s">
        <v>60</v>
      </c>
      <c r="G226" s="18" t="s">
        <v>14</v>
      </c>
      <c r="H226" s="19">
        <v>4.9329378000000004</v>
      </c>
    </row>
    <row r="227" s="20" customFormat="1" ht="45" customHeight="1">
      <c r="A227" s="15">
        <v>90020650</v>
      </c>
      <c r="B227" s="16" t="s">
        <v>425</v>
      </c>
      <c r="C227" s="16" t="s">
        <v>426</v>
      </c>
      <c r="D227" s="17" t="s">
        <v>378</v>
      </c>
      <c r="E227" s="17">
        <v>1</v>
      </c>
      <c r="F227" s="18" t="s">
        <v>427</v>
      </c>
      <c r="G227" s="18" t="s">
        <v>19</v>
      </c>
      <c r="H227" s="19">
        <v>0.83812050000000005</v>
      </c>
    </row>
    <row r="228" s="20" customFormat="1" ht="45" customHeight="1">
      <c r="A228" s="15">
        <v>91025010</v>
      </c>
      <c r="B228" s="16" t="s">
        <v>428</v>
      </c>
      <c r="C228" s="16" t="s">
        <v>429</v>
      </c>
      <c r="D228" s="17" t="s">
        <v>190</v>
      </c>
      <c r="E228" s="17">
        <v>1</v>
      </c>
      <c r="F228" s="18" t="s">
        <v>60</v>
      </c>
      <c r="G228" s="18" t="s">
        <v>14</v>
      </c>
      <c r="H228" s="19">
        <v>2.4185762999999998</v>
      </c>
    </row>
    <row r="229" s="20" customFormat="1" ht="45" customHeight="1">
      <c r="A229" s="15">
        <v>92456561</v>
      </c>
      <c r="B229" s="16" t="s">
        <v>430</v>
      </c>
      <c r="C229" s="16" t="s">
        <v>431</v>
      </c>
      <c r="D229" s="17" t="s">
        <v>190</v>
      </c>
      <c r="E229" s="17">
        <v>1</v>
      </c>
      <c r="F229" s="18" t="s">
        <v>60</v>
      </c>
      <c r="G229" s="18" t="s">
        <v>14</v>
      </c>
      <c r="H229" s="19">
        <v>4.7772868500000003</v>
      </c>
    </row>
    <row r="230" s="20" customFormat="1" ht="45" customHeight="1">
      <c r="A230" s="15">
        <v>92434100</v>
      </c>
      <c r="B230" s="16" t="s">
        <v>432</v>
      </c>
      <c r="C230" s="16" t="s">
        <v>433</v>
      </c>
      <c r="D230" s="17" t="s">
        <v>190</v>
      </c>
      <c r="E230" s="17">
        <v>1</v>
      </c>
      <c r="F230" s="18" t="s">
        <v>60</v>
      </c>
      <c r="G230" s="18" t="s">
        <v>14</v>
      </c>
      <c r="H230" s="19">
        <v>0.98179830000000001</v>
      </c>
    </row>
    <row r="231" s="20" customFormat="1" ht="45" customHeight="1">
      <c r="A231" s="15">
        <v>90164130</v>
      </c>
      <c r="B231" s="16" t="s">
        <v>434</v>
      </c>
      <c r="C231" s="16" t="s">
        <v>435</v>
      </c>
      <c r="D231" s="17" t="s">
        <v>134</v>
      </c>
      <c r="E231" s="17">
        <v>1</v>
      </c>
      <c r="F231" s="18" t="s">
        <v>436</v>
      </c>
      <c r="G231" s="18" t="s">
        <v>14</v>
      </c>
      <c r="H231" s="19">
        <v>0.53879175000000001</v>
      </c>
    </row>
    <row r="232" s="20" customFormat="1" ht="45" customHeight="1">
      <c r="A232" s="15">
        <v>90203143</v>
      </c>
      <c r="B232" s="16" t="s">
        <v>434</v>
      </c>
      <c r="C232" s="16" t="s">
        <v>437</v>
      </c>
      <c r="D232" s="17" t="s">
        <v>414</v>
      </c>
      <c r="E232" s="17">
        <v>1</v>
      </c>
      <c r="F232" s="18" t="s">
        <v>436</v>
      </c>
      <c r="G232" s="18" t="s">
        <v>14</v>
      </c>
      <c r="H232" s="19">
        <v>0.49089915000000001</v>
      </c>
    </row>
    <row r="233" s="20" customFormat="1" ht="45" customHeight="1">
      <c r="A233" s="15">
        <v>90232569</v>
      </c>
      <c r="B233" s="16" t="s">
        <v>438</v>
      </c>
      <c r="C233" s="16" t="s">
        <v>439</v>
      </c>
      <c r="D233" s="17" t="s">
        <v>440</v>
      </c>
      <c r="E233" s="17">
        <v>1</v>
      </c>
      <c r="F233" s="18" t="s">
        <v>60</v>
      </c>
      <c r="G233" s="18" t="s">
        <v>14</v>
      </c>
      <c r="H233" s="19">
        <v>0.68246954999999998</v>
      </c>
    </row>
    <row r="234" s="20" customFormat="1" ht="45" customHeight="1">
      <c r="A234" s="15">
        <v>90164156</v>
      </c>
      <c r="B234" s="16" t="s">
        <v>441</v>
      </c>
      <c r="C234" s="16" t="s">
        <v>442</v>
      </c>
      <c r="D234" s="17" t="s">
        <v>134</v>
      </c>
      <c r="E234" s="17">
        <v>1</v>
      </c>
      <c r="F234" s="18" t="s">
        <v>60</v>
      </c>
      <c r="G234" s="18" t="s">
        <v>14</v>
      </c>
      <c r="H234" s="19">
        <v>0.82614734999999995</v>
      </c>
    </row>
    <row r="235" s="20" customFormat="1" ht="45" customHeight="1">
      <c r="A235" s="15">
        <v>90232577</v>
      </c>
      <c r="B235" s="16" t="s">
        <v>441</v>
      </c>
      <c r="C235" s="16" t="s">
        <v>443</v>
      </c>
      <c r="D235" s="17" t="s">
        <v>440</v>
      </c>
      <c r="E235" s="17">
        <v>1</v>
      </c>
      <c r="F235" s="18" t="s">
        <v>60</v>
      </c>
      <c r="G235" s="18" t="s">
        <v>14</v>
      </c>
      <c r="H235" s="19">
        <v>1.13744925</v>
      </c>
    </row>
    <row r="236" s="20" customFormat="1" ht="45" customHeight="1">
      <c r="A236" s="15">
        <v>90164121</v>
      </c>
      <c r="B236" s="16" t="s">
        <v>444</v>
      </c>
      <c r="C236" s="16" t="s">
        <v>445</v>
      </c>
      <c r="D236" s="17" t="s">
        <v>134</v>
      </c>
      <c r="E236" s="17">
        <v>100</v>
      </c>
      <c r="F236" s="18" t="s">
        <v>18</v>
      </c>
      <c r="G236" s="18" t="s">
        <v>19</v>
      </c>
      <c r="H236" s="19">
        <v>0.10775835</v>
      </c>
    </row>
    <row r="237" s="20" customFormat="1" ht="45" customHeight="1">
      <c r="A237" s="15">
        <v>92384188</v>
      </c>
      <c r="B237" s="16" t="s">
        <v>446</v>
      </c>
      <c r="C237" s="16" t="s">
        <v>447</v>
      </c>
      <c r="D237" s="17" t="s">
        <v>414</v>
      </c>
      <c r="E237" s="17">
        <v>100</v>
      </c>
      <c r="F237" s="18" t="s">
        <v>18</v>
      </c>
      <c r="G237" s="18" t="s">
        <v>19</v>
      </c>
      <c r="H237" s="19">
        <v>7.1838899999999997e-002</v>
      </c>
    </row>
    <row r="238" s="20" customFormat="1" ht="45" customHeight="1">
      <c r="A238" s="15">
        <v>90307038</v>
      </c>
      <c r="B238" s="16" t="s">
        <v>448</v>
      </c>
      <c r="C238" s="16" t="s">
        <v>449</v>
      </c>
      <c r="D238" s="17" t="s">
        <v>450</v>
      </c>
      <c r="E238" s="17">
        <v>1</v>
      </c>
      <c r="F238" s="18" t="s">
        <v>13</v>
      </c>
      <c r="G238" s="18" t="s">
        <v>14</v>
      </c>
      <c r="H238" s="19">
        <v>463.94999999999999</v>
      </c>
    </row>
    <row r="239" s="20" customFormat="1" ht="45" customHeight="1">
      <c r="A239" s="15">
        <v>90000153</v>
      </c>
      <c r="B239" s="16" t="s">
        <v>451</v>
      </c>
      <c r="C239" s="16" t="s">
        <v>452</v>
      </c>
      <c r="D239" s="17" t="s">
        <v>146</v>
      </c>
      <c r="E239" s="17">
        <v>1</v>
      </c>
      <c r="F239" s="18" t="s">
        <v>13</v>
      </c>
      <c r="G239" s="18" t="s">
        <v>14</v>
      </c>
      <c r="H239" s="19">
        <v>1481.4100000000001</v>
      </c>
    </row>
    <row r="240" s="20" customFormat="1" ht="45" customHeight="1">
      <c r="A240" s="15">
        <v>90311485</v>
      </c>
      <c r="B240" s="16" t="s">
        <v>453</v>
      </c>
      <c r="C240" s="16" t="s">
        <v>454</v>
      </c>
      <c r="D240" s="17" t="s">
        <v>455</v>
      </c>
      <c r="E240" s="17">
        <v>1</v>
      </c>
      <c r="F240" s="18" t="s">
        <v>13</v>
      </c>
      <c r="G240" s="18" t="s">
        <v>14</v>
      </c>
      <c r="H240" s="19">
        <v>1156.0699999999999</v>
      </c>
    </row>
    <row r="241" s="20" customFormat="1" ht="45" customHeight="1">
      <c r="A241" s="15">
        <v>92437753</v>
      </c>
      <c r="B241" s="16" t="s">
        <v>456</v>
      </c>
      <c r="C241" s="16" t="s">
        <v>457</v>
      </c>
      <c r="D241" s="17" t="s">
        <v>146</v>
      </c>
      <c r="E241" s="17">
        <v>1</v>
      </c>
      <c r="F241" s="18" t="s">
        <v>13</v>
      </c>
      <c r="G241" s="18" t="s">
        <v>14</v>
      </c>
      <c r="H241" s="19">
        <v>1225.46</v>
      </c>
    </row>
    <row r="242" s="20" customFormat="1" ht="45" customHeight="1">
      <c r="A242" s="15">
        <v>90307364</v>
      </c>
      <c r="B242" s="16" t="s">
        <v>458</v>
      </c>
      <c r="C242" s="16" t="s">
        <v>458</v>
      </c>
      <c r="D242" s="17" t="s">
        <v>39</v>
      </c>
      <c r="E242" s="17">
        <v>1</v>
      </c>
      <c r="F242" s="18" t="s">
        <v>13</v>
      </c>
      <c r="G242" s="18" t="s">
        <v>14</v>
      </c>
      <c r="H242" s="19">
        <v>738.86000000000001</v>
      </c>
    </row>
    <row r="243" s="20" customFormat="1" ht="45" customHeight="1">
      <c r="A243" s="15">
        <v>92371728</v>
      </c>
      <c r="B243" s="16" t="s">
        <v>459</v>
      </c>
      <c r="C243" s="16" t="s">
        <v>460</v>
      </c>
      <c r="D243" s="17" t="s">
        <v>461</v>
      </c>
      <c r="E243" s="17">
        <v>100</v>
      </c>
      <c r="F243" s="18" t="s">
        <v>18</v>
      </c>
      <c r="G243" s="18" t="s">
        <v>19</v>
      </c>
      <c r="H243" s="19">
        <v>2.2806e-002</v>
      </c>
    </row>
    <row r="244" s="20" customFormat="1" ht="45" customHeight="1">
      <c r="A244" s="15">
        <v>90248171</v>
      </c>
      <c r="B244" s="16" t="s">
        <v>462</v>
      </c>
      <c r="C244" s="16" t="s">
        <v>463</v>
      </c>
      <c r="D244" s="17" t="s">
        <v>464</v>
      </c>
      <c r="E244" s="17">
        <v>100</v>
      </c>
      <c r="F244" s="18" t="s">
        <v>18</v>
      </c>
      <c r="G244" s="18" t="s">
        <v>19</v>
      </c>
      <c r="H244" s="19">
        <v>0.3831408</v>
      </c>
    </row>
    <row r="245" s="20" customFormat="1" ht="45" customHeight="1">
      <c r="A245" s="15">
        <v>92377297</v>
      </c>
      <c r="B245" s="16" t="s">
        <v>465</v>
      </c>
      <c r="C245" s="16" t="s">
        <v>466</v>
      </c>
      <c r="D245" s="17" t="s">
        <v>467</v>
      </c>
      <c r="E245" s="17">
        <v>100</v>
      </c>
      <c r="F245" s="18" t="s">
        <v>18</v>
      </c>
      <c r="G245" s="18" t="s">
        <v>19</v>
      </c>
      <c r="H245" s="19">
        <v>0.77540399999999998</v>
      </c>
    </row>
    <row r="246" s="20" customFormat="1" ht="45" customHeight="1">
      <c r="A246" s="15">
        <v>92395309</v>
      </c>
      <c r="B246" s="16" t="s">
        <v>468</v>
      </c>
      <c r="C246" s="16" t="s">
        <v>469</v>
      </c>
      <c r="D246" s="17" t="s">
        <v>467</v>
      </c>
      <c r="E246" s="17">
        <v>200</v>
      </c>
      <c r="F246" s="18" t="s">
        <v>18</v>
      </c>
      <c r="G246" s="18" t="s">
        <v>19</v>
      </c>
      <c r="H246" s="19">
        <v>0.66137400000000002</v>
      </c>
    </row>
    <row r="247" s="20" customFormat="1" ht="45" customHeight="1">
      <c r="A247" s="15">
        <v>90248180</v>
      </c>
      <c r="B247" s="16" t="s">
        <v>470</v>
      </c>
      <c r="C247" s="16" t="s">
        <v>471</v>
      </c>
      <c r="D247" s="17" t="s">
        <v>464</v>
      </c>
      <c r="E247" s="17">
        <v>200</v>
      </c>
      <c r="F247" s="18" t="s">
        <v>18</v>
      </c>
      <c r="G247" s="18" t="s">
        <v>19</v>
      </c>
      <c r="H247" s="19">
        <v>0.3831408</v>
      </c>
    </row>
    <row r="248" s="20" customFormat="1" ht="45" customHeight="1">
      <c r="A248" s="15">
        <v>90248228</v>
      </c>
      <c r="B248" s="16" t="s">
        <v>470</v>
      </c>
      <c r="C248" s="16" t="s">
        <v>472</v>
      </c>
      <c r="D248" s="17" t="s">
        <v>464</v>
      </c>
      <c r="E248" s="17">
        <v>200</v>
      </c>
      <c r="F248" s="18" t="s">
        <v>18</v>
      </c>
      <c r="G248" s="18" t="s">
        <v>19</v>
      </c>
      <c r="H248" s="19">
        <v>0.3831408</v>
      </c>
    </row>
    <row r="249" s="20" customFormat="1" ht="45" customHeight="1">
      <c r="A249" s="15">
        <v>90248481</v>
      </c>
      <c r="B249" s="16" t="s">
        <v>473</v>
      </c>
      <c r="C249" s="16" t="s">
        <v>474</v>
      </c>
      <c r="D249" s="17" t="s">
        <v>467</v>
      </c>
      <c r="E249" s="17">
        <v>50</v>
      </c>
      <c r="F249" s="18" t="s">
        <v>18</v>
      </c>
      <c r="G249" s="18" t="s">
        <v>19</v>
      </c>
      <c r="H249" s="19">
        <v>0.31130190000000002</v>
      </c>
    </row>
    <row r="250" s="20" customFormat="1" ht="45" customHeight="1">
      <c r="A250" s="15">
        <v>91474019</v>
      </c>
      <c r="B250" s="16" t="s">
        <v>475</v>
      </c>
      <c r="C250" s="16" t="s">
        <v>476</v>
      </c>
      <c r="D250" s="17" t="s">
        <v>455</v>
      </c>
      <c r="E250" s="17">
        <v>1</v>
      </c>
      <c r="F250" s="18" t="s">
        <v>64</v>
      </c>
      <c r="G250" s="18" t="s">
        <v>14</v>
      </c>
      <c r="H250" s="19">
        <v>18.773899199999999</v>
      </c>
    </row>
    <row r="251" s="20" customFormat="1" ht="45" customHeight="1">
      <c r="A251" s="15">
        <v>92267815</v>
      </c>
      <c r="B251" s="16" t="s">
        <v>477</v>
      </c>
      <c r="C251" s="16" t="s">
        <v>478</v>
      </c>
      <c r="D251" s="17" t="s">
        <v>455</v>
      </c>
      <c r="E251" s="17">
        <v>1</v>
      </c>
      <c r="F251" s="18" t="s">
        <v>64</v>
      </c>
      <c r="G251" s="18" t="s">
        <v>14</v>
      </c>
      <c r="H251" s="19">
        <v>13.218357599999999</v>
      </c>
    </row>
    <row r="252" s="20" customFormat="1" ht="45" customHeight="1">
      <c r="A252" s="15">
        <v>90260767</v>
      </c>
      <c r="B252" s="16" t="s">
        <v>479</v>
      </c>
      <c r="C252" s="16" t="s">
        <v>480</v>
      </c>
      <c r="D252" s="17" t="s">
        <v>481</v>
      </c>
      <c r="E252" s="17">
        <v>1</v>
      </c>
      <c r="F252" s="18" t="s">
        <v>88</v>
      </c>
      <c r="G252" s="18" t="s">
        <v>14</v>
      </c>
      <c r="H252" s="19">
        <v>8.0299999999999994</v>
      </c>
    </row>
    <row r="253" s="20" customFormat="1" ht="45" customHeight="1">
      <c r="A253" s="15">
        <v>90937074</v>
      </c>
      <c r="B253" s="16" t="s">
        <v>482</v>
      </c>
      <c r="C253" s="16" t="s">
        <v>483</v>
      </c>
      <c r="D253" s="17" t="s">
        <v>484</v>
      </c>
      <c r="E253" s="17">
        <v>1</v>
      </c>
      <c r="F253" s="18" t="s">
        <v>485</v>
      </c>
      <c r="G253" s="18" t="s">
        <v>14</v>
      </c>
      <c r="H253" s="19">
        <v>4.3949695999999996</v>
      </c>
    </row>
    <row r="254" s="20" customFormat="1" ht="45" customHeight="1">
      <c r="A254" s="15">
        <v>92404669</v>
      </c>
      <c r="B254" s="16" t="s">
        <v>486</v>
      </c>
      <c r="C254" s="16" t="s">
        <v>487</v>
      </c>
      <c r="D254" s="17" t="s">
        <v>334</v>
      </c>
      <c r="E254" s="17">
        <v>1</v>
      </c>
      <c r="F254" s="18" t="s">
        <v>18</v>
      </c>
      <c r="G254" s="18" t="s">
        <v>14</v>
      </c>
      <c r="H254" s="19">
        <v>0.86155999999999999</v>
      </c>
    </row>
    <row r="255" s="20" customFormat="1" ht="45" customHeight="1">
      <c r="A255" s="15">
        <v>90294408</v>
      </c>
      <c r="B255" s="16" t="s">
        <v>488</v>
      </c>
      <c r="C255" s="16" t="s">
        <v>489</v>
      </c>
      <c r="D255" s="17" t="s">
        <v>81</v>
      </c>
      <c r="E255" s="17">
        <v>1</v>
      </c>
      <c r="F255" s="18" t="s">
        <v>88</v>
      </c>
      <c r="G255" s="18" t="s">
        <v>14</v>
      </c>
      <c r="H255" s="19">
        <v>2853.2577645000001</v>
      </c>
    </row>
    <row r="256" s="20" customFormat="1" ht="45" customHeight="1">
      <c r="A256" s="15">
        <v>90300629</v>
      </c>
      <c r="B256" s="16" t="s">
        <v>490</v>
      </c>
      <c r="C256" s="16" t="s">
        <v>491</v>
      </c>
      <c r="D256" s="17" t="s">
        <v>492</v>
      </c>
      <c r="E256" s="17">
        <v>1</v>
      </c>
      <c r="F256" s="18" t="s">
        <v>60</v>
      </c>
      <c r="G256" s="18" t="s">
        <v>14</v>
      </c>
      <c r="H256" s="19">
        <v>8.0100373499999993</v>
      </c>
    </row>
    <row r="257" s="20" customFormat="1" ht="45" customHeight="1">
      <c r="A257" s="15">
        <v>90962052</v>
      </c>
      <c r="B257" s="16" t="s">
        <v>493</v>
      </c>
      <c r="C257" s="16" t="s">
        <v>493</v>
      </c>
      <c r="D257" s="17" t="s">
        <v>207</v>
      </c>
      <c r="E257" s="17">
        <v>1</v>
      </c>
      <c r="F257" s="18" t="s">
        <v>64</v>
      </c>
      <c r="G257" s="18" t="s">
        <v>14</v>
      </c>
      <c r="H257" s="19">
        <v>0.44300655</v>
      </c>
    </row>
    <row r="258" s="20" customFormat="1" ht="45" customHeight="1">
      <c r="A258" s="15">
        <v>90282582</v>
      </c>
      <c r="B258" s="16" t="s">
        <v>494</v>
      </c>
      <c r="C258" s="16" t="s">
        <v>494</v>
      </c>
      <c r="D258" s="17" t="s">
        <v>495</v>
      </c>
      <c r="E258" s="17">
        <v>1</v>
      </c>
      <c r="F258" s="18" t="s">
        <v>88</v>
      </c>
      <c r="G258" s="18" t="s">
        <v>14</v>
      </c>
      <c r="H258" s="19">
        <v>5.6691012914999996</v>
      </c>
    </row>
    <row r="259" s="20" customFormat="1" ht="45" customHeight="1">
      <c r="A259" s="15">
        <v>90282809</v>
      </c>
      <c r="B259" s="16" t="s">
        <v>496</v>
      </c>
      <c r="C259" s="16" t="s">
        <v>496</v>
      </c>
      <c r="D259" s="17" t="s">
        <v>495</v>
      </c>
      <c r="E259" s="17">
        <v>1</v>
      </c>
      <c r="F259" s="18" t="s">
        <v>88</v>
      </c>
      <c r="G259" s="18" t="s">
        <v>14</v>
      </c>
      <c r="H259" s="19">
        <v>5.5269789749999996</v>
      </c>
    </row>
    <row r="260" s="20" customFormat="1" ht="45" customHeight="1">
      <c r="A260" s="15">
        <v>90282817</v>
      </c>
      <c r="B260" s="16" t="s">
        <v>497</v>
      </c>
      <c r="C260" s="16" t="s">
        <v>497</v>
      </c>
      <c r="D260" s="17" t="s">
        <v>495</v>
      </c>
      <c r="E260" s="17">
        <v>1</v>
      </c>
      <c r="F260" s="18" t="s">
        <v>88</v>
      </c>
      <c r="G260" s="18" t="s">
        <v>14</v>
      </c>
      <c r="H260" s="19">
        <v>5.5555415999999997</v>
      </c>
    </row>
    <row r="261" s="20" customFormat="1" ht="45" customHeight="1">
      <c r="A261" s="15">
        <v>90282590</v>
      </c>
      <c r="B261" s="16" t="s">
        <v>498</v>
      </c>
      <c r="C261" s="16" t="s">
        <v>498</v>
      </c>
      <c r="D261" s="17" t="s">
        <v>495</v>
      </c>
      <c r="E261" s="17">
        <v>1</v>
      </c>
      <c r="F261" s="18" t="s">
        <v>88</v>
      </c>
      <c r="G261" s="18" t="s">
        <v>14</v>
      </c>
      <c r="H261" s="19">
        <v>8.4487299749999991</v>
      </c>
    </row>
    <row r="262" s="20" customFormat="1" ht="45" customHeight="1">
      <c r="A262" s="15">
        <v>92267076</v>
      </c>
      <c r="B262" s="16" t="s">
        <v>499</v>
      </c>
      <c r="C262" s="16" t="s">
        <v>499</v>
      </c>
      <c r="D262" s="17" t="s">
        <v>500</v>
      </c>
      <c r="E262" s="17">
        <v>1000</v>
      </c>
      <c r="F262" s="18" t="s">
        <v>18</v>
      </c>
      <c r="G262" s="18" t="s">
        <v>19</v>
      </c>
      <c r="H262" s="19">
        <v>1.2281031e-002</v>
      </c>
    </row>
    <row r="263" s="20" customFormat="1" ht="45" customHeight="1">
      <c r="A263" s="15">
        <v>92264069</v>
      </c>
      <c r="B263" s="16" t="s">
        <v>501</v>
      </c>
      <c r="C263" s="16" t="s">
        <v>501</v>
      </c>
      <c r="D263" s="17" t="s">
        <v>502</v>
      </c>
      <c r="E263" s="17">
        <v>1</v>
      </c>
      <c r="F263" s="18" t="s">
        <v>64</v>
      </c>
      <c r="G263" s="18" t="s">
        <v>14</v>
      </c>
      <c r="H263" s="19">
        <v>0.51484545000000004</v>
      </c>
    </row>
    <row r="264" s="20" customFormat="1" ht="45" customHeight="1">
      <c r="A264" s="15">
        <v>90193423</v>
      </c>
      <c r="B264" s="16" t="s">
        <v>503</v>
      </c>
      <c r="C264" s="16" t="s">
        <v>503</v>
      </c>
      <c r="D264" s="17" t="s">
        <v>504</v>
      </c>
      <c r="E264" s="17">
        <v>1</v>
      </c>
      <c r="F264" s="18" t="s">
        <v>64</v>
      </c>
      <c r="G264" s="18" t="s">
        <v>14</v>
      </c>
      <c r="H264" s="19">
        <v>0.56259000000000003</v>
      </c>
    </row>
    <row r="265" s="20" customFormat="1" ht="45" customHeight="1">
      <c r="A265" s="15">
        <v>90120825</v>
      </c>
      <c r="B265" s="16" t="s">
        <v>505</v>
      </c>
      <c r="C265" s="16" t="s">
        <v>505</v>
      </c>
      <c r="D265" s="17" t="s">
        <v>506</v>
      </c>
      <c r="E265" s="17">
        <v>1</v>
      </c>
      <c r="F265" s="18" t="s">
        <v>88</v>
      </c>
      <c r="G265" s="18" t="s">
        <v>14</v>
      </c>
      <c r="H265" s="19">
        <v>5.3759443500000001</v>
      </c>
    </row>
    <row r="266" s="20" customFormat="1" ht="45" customHeight="1">
      <c r="A266" s="15">
        <v>90120876</v>
      </c>
      <c r="B266" s="16" t="s">
        <v>507</v>
      </c>
      <c r="C266" s="16" t="s">
        <v>508</v>
      </c>
      <c r="D266" s="17" t="s">
        <v>506</v>
      </c>
      <c r="E266" s="17">
        <v>1</v>
      </c>
      <c r="F266" s="18" t="s">
        <v>88</v>
      </c>
      <c r="G266" s="18" t="s">
        <v>14</v>
      </c>
      <c r="H266" s="19">
        <v>5.5760670000000001</v>
      </c>
    </row>
    <row r="267" s="20" customFormat="1" ht="45" customHeight="1">
      <c r="A267" s="15">
        <v>90120833</v>
      </c>
      <c r="B267" s="16" t="s">
        <v>509</v>
      </c>
      <c r="C267" s="16" t="s">
        <v>509</v>
      </c>
      <c r="D267" s="17" t="s">
        <v>506</v>
      </c>
      <c r="E267" s="17">
        <v>1</v>
      </c>
      <c r="F267" s="18" t="s">
        <v>88</v>
      </c>
      <c r="G267" s="18" t="s">
        <v>14</v>
      </c>
      <c r="H267" s="19">
        <v>6.1896396239999998</v>
      </c>
    </row>
    <row r="268" s="20" customFormat="1" ht="45" customHeight="1">
      <c r="A268" s="15">
        <v>92471650</v>
      </c>
      <c r="B268" s="16" t="s">
        <v>510</v>
      </c>
      <c r="C268" s="16" t="s">
        <v>510</v>
      </c>
      <c r="D268" s="17" t="s">
        <v>511</v>
      </c>
      <c r="E268" s="17">
        <v>1</v>
      </c>
      <c r="F268" s="18" t="s">
        <v>64</v>
      </c>
      <c r="G268" s="18" t="s">
        <v>14</v>
      </c>
      <c r="H268" s="19">
        <v>0.36843092999999999</v>
      </c>
    </row>
    <row r="269" s="20" customFormat="1" ht="45" customHeight="1">
      <c r="A269" s="15">
        <v>92387373</v>
      </c>
      <c r="B269" s="16" t="s">
        <v>510</v>
      </c>
      <c r="C269" s="16" t="s">
        <v>510</v>
      </c>
      <c r="D269" s="17" t="s">
        <v>334</v>
      </c>
      <c r="E269" s="17">
        <v>1</v>
      </c>
      <c r="F269" s="18" t="s">
        <v>64</v>
      </c>
      <c r="G269" s="18" t="s">
        <v>14</v>
      </c>
      <c r="H269" s="19">
        <v>0.70001876699999999</v>
      </c>
    </row>
    <row r="270" s="20" customFormat="1" ht="45" customHeight="1">
      <c r="A270" s="15">
        <v>92387330</v>
      </c>
      <c r="B270" s="16" t="s">
        <v>512</v>
      </c>
      <c r="C270" s="16" t="s">
        <v>512</v>
      </c>
      <c r="D270" s="17" t="s">
        <v>334</v>
      </c>
      <c r="E270" s="17">
        <v>1</v>
      </c>
      <c r="F270" s="18" t="s">
        <v>64</v>
      </c>
      <c r="G270" s="18" t="s">
        <v>14</v>
      </c>
      <c r="H270" s="19">
        <v>1.1421358829999999</v>
      </c>
    </row>
    <row r="271" s="20" customFormat="1" ht="45" customHeight="1">
      <c r="A271" s="15">
        <v>92264182</v>
      </c>
      <c r="B271" s="16" t="s">
        <v>513</v>
      </c>
      <c r="C271" s="16" t="s">
        <v>513</v>
      </c>
      <c r="D271" s="17" t="s">
        <v>334</v>
      </c>
      <c r="E271" s="17">
        <v>1</v>
      </c>
      <c r="F271" s="18" t="s">
        <v>64</v>
      </c>
      <c r="G271" s="18" t="s">
        <v>14</v>
      </c>
      <c r="H271" s="19">
        <v>0.49089915000000001</v>
      </c>
    </row>
    <row r="272" s="20" customFormat="1" ht="45" customHeight="1">
      <c r="A272" s="15">
        <v>92264107</v>
      </c>
      <c r="B272" s="16" t="s">
        <v>514</v>
      </c>
      <c r="C272" s="16" t="s">
        <v>514</v>
      </c>
      <c r="D272" s="17" t="s">
        <v>334</v>
      </c>
      <c r="E272" s="17">
        <v>1</v>
      </c>
      <c r="F272" s="18" t="s">
        <v>64</v>
      </c>
      <c r="G272" s="18" t="s">
        <v>14</v>
      </c>
      <c r="H272" s="19">
        <v>0.71838900000000006</v>
      </c>
    </row>
    <row r="273" s="20" customFormat="1" ht="45" customHeight="1">
      <c r="A273" s="15">
        <v>92264280</v>
      </c>
      <c r="B273" s="16" t="s">
        <v>515</v>
      </c>
      <c r="C273" s="16" t="s">
        <v>515</v>
      </c>
      <c r="D273" s="17" t="s">
        <v>334</v>
      </c>
      <c r="E273" s="17">
        <v>1</v>
      </c>
      <c r="F273" s="18" t="s">
        <v>64</v>
      </c>
      <c r="G273" s="18" t="s">
        <v>14</v>
      </c>
      <c r="H273" s="19">
        <v>1.117494</v>
      </c>
    </row>
    <row r="274" s="20" customFormat="1" ht="45" customHeight="1">
      <c r="A274" s="15">
        <v>92387357</v>
      </c>
      <c r="B274" s="16" t="s">
        <v>516</v>
      </c>
      <c r="C274" s="16" t="s">
        <v>516</v>
      </c>
      <c r="D274" s="17" t="s">
        <v>334</v>
      </c>
      <c r="E274" s="17">
        <v>1</v>
      </c>
      <c r="F274" s="18" t="s">
        <v>64</v>
      </c>
      <c r="G274" s="18" t="s">
        <v>14</v>
      </c>
      <c r="H274" s="19">
        <v>0.5507649</v>
      </c>
    </row>
    <row r="275" s="20" customFormat="1" ht="45" customHeight="1">
      <c r="A275" s="15">
        <v>90248767</v>
      </c>
      <c r="B275" s="16" t="s">
        <v>517</v>
      </c>
      <c r="C275" s="16" t="s">
        <v>517</v>
      </c>
      <c r="D275" s="17" t="s">
        <v>247</v>
      </c>
      <c r="E275" s="17">
        <v>1</v>
      </c>
      <c r="F275" s="18" t="s">
        <v>64</v>
      </c>
      <c r="G275" s="18" t="s">
        <v>14</v>
      </c>
      <c r="H275" s="19">
        <v>0.55000000000000004</v>
      </c>
    </row>
    <row r="276" s="20" customFormat="1" ht="45" customHeight="1">
      <c r="A276" s="15">
        <v>90248775</v>
      </c>
      <c r="B276" s="16" t="s">
        <v>518</v>
      </c>
      <c r="C276" s="16" t="s">
        <v>518</v>
      </c>
      <c r="D276" s="17" t="s">
        <v>247</v>
      </c>
      <c r="E276" s="17">
        <v>1</v>
      </c>
      <c r="F276" s="18" t="s">
        <v>64</v>
      </c>
      <c r="G276" s="18" t="s">
        <v>14</v>
      </c>
      <c r="H276" s="19">
        <v>0.74261171250000002</v>
      </c>
    </row>
    <row r="277" s="20" customFormat="1" ht="45" customHeight="1">
      <c r="A277" s="15">
        <v>92268935</v>
      </c>
      <c r="B277" s="16" t="s">
        <v>519</v>
      </c>
      <c r="C277" s="16" t="s">
        <v>519</v>
      </c>
      <c r="D277" s="17" t="s">
        <v>520</v>
      </c>
      <c r="E277" s="17">
        <v>1</v>
      </c>
      <c r="F277" s="18" t="s">
        <v>485</v>
      </c>
      <c r="G277" s="18" t="s">
        <v>14</v>
      </c>
      <c r="H277" s="19">
        <v>8.5298400000000001</v>
      </c>
    </row>
    <row r="278" s="20" customFormat="1" ht="45" customHeight="1">
      <c r="A278" s="15">
        <v>90118812</v>
      </c>
      <c r="B278" s="16" t="s">
        <v>521</v>
      </c>
      <c r="C278" s="16" t="s">
        <v>521</v>
      </c>
      <c r="D278" s="17" t="s">
        <v>520</v>
      </c>
      <c r="E278" s="17">
        <v>1</v>
      </c>
      <c r="F278" s="18" t="s">
        <v>485</v>
      </c>
      <c r="G278" s="18" t="s">
        <v>14</v>
      </c>
      <c r="H278" s="19">
        <v>6.1429387499999999</v>
      </c>
    </row>
    <row r="279" s="20" customFormat="1" ht="45" customHeight="1">
      <c r="A279" s="15">
        <v>92452302</v>
      </c>
      <c r="B279" s="16" t="s">
        <v>522</v>
      </c>
      <c r="C279" s="16" t="s">
        <v>522</v>
      </c>
      <c r="D279" s="17" t="s">
        <v>520</v>
      </c>
      <c r="E279" s="17">
        <v>1</v>
      </c>
      <c r="F279" s="18" t="s">
        <v>485</v>
      </c>
      <c r="G279" s="18" t="s">
        <v>14</v>
      </c>
      <c r="H279" s="19">
        <v>5.7599999999999998</v>
      </c>
    </row>
    <row r="280" s="20" customFormat="1" ht="45" customHeight="1">
      <c r="A280" s="15">
        <v>90193440</v>
      </c>
      <c r="B280" s="16" t="s">
        <v>523</v>
      </c>
      <c r="C280" s="16" t="s">
        <v>523</v>
      </c>
      <c r="D280" s="17" t="s">
        <v>504</v>
      </c>
      <c r="E280" s="17">
        <v>1</v>
      </c>
      <c r="F280" s="18" t="s">
        <v>64</v>
      </c>
      <c r="G280" s="18" t="s">
        <v>14</v>
      </c>
      <c r="H280" s="19">
        <v>0.84911649300000003</v>
      </c>
    </row>
    <row r="281" s="20" customFormat="1" ht="45" customHeight="1">
      <c r="A281" s="15">
        <v>90962010</v>
      </c>
      <c r="B281" s="16" t="s">
        <v>524</v>
      </c>
      <c r="C281" s="16" t="s">
        <v>524</v>
      </c>
      <c r="D281" s="17" t="s">
        <v>520</v>
      </c>
      <c r="E281" s="17">
        <v>1</v>
      </c>
      <c r="F281" s="18" t="s">
        <v>485</v>
      </c>
      <c r="G281" s="18" t="s">
        <v>14</v>
      </c>
      <c r="H281" s="19">
        <v>5.5170000000000003</v>
      </c>
    </row>
    <row r="282" s="20" customFormat="1" ht="45" customHeight="1">
      <c r="A282" s="15">
        <v>90121570</v>
      </c>
      <c r="B282" s="16" t="s">
        <v>525</v>
      </c>
      <c r="C282" s="16" t="s">
        <v>525</v>
      </c>
      <c r="D282" s="17" t="s">
        <v>339</v>
      </c>
      <c r="E282" s="17">
        <v>1</v>
      </c>
      <c r="F282" s="18" t="s">
        <v>64</v>
      </c>
      <c r="G282" s="18" t="s">
        <v>14</v>
      </c>
      <c r="H282" s="19">
        <v>0.73686185999999998</v>
      </c>
    </row>
    <row r="283" s="20" customFormat="1" ht="45" customHeight="1">
      <c r="A283" s="15">
        <v>92264158</v>
      </c>
      <c r="B283" s="16" t="s">
        <v>525</v>
      </c>
      <c r="C283" s="16" t="s">
        <v>525</v>
      </c>
      <c r="D283" s="17" t="s">
        <v>502</v>
      </c>
      <c r="E283" s="17">
        <v>1</v>
      </c>
      <c r="F283" s="18" t="s">
        <v>64</v>
      </c>
      <c r="G283" s="18" t="s">
        <v>14</v>
      </c>
      <c r="H283" s="19">
        <v>1.096695</v>
      </c>
    </row>
    <row r="284" s="20" customFormat="1" ht="45" customHeight="1">
      <c r="A284" s="15">
        <v>90121589</v>
      </c>
      <c r="B284" s="16" t="s">
        <v>526</v>
      </c>
      <c r="C284" s="16" t="s">
        <v>526</v>
      </c>
      <c r="D284" s="17" t="s">
        <v>339</v>
      </c>
      <c r="E284" s="17">
        <v>1</v>
      </c>
      <c r="F284" s="18" t="s">
        <v>64</v>
      </c>
      <c r="G284" s="18" t="s">
        <v>14</v>
      </c>
      <c r="H284" s="19">
        <v>0.51580330200000002</v>
      </c>
    </row>
    <row r="285" s="20" customFormat="1" ht="45" customHeight="1">
      <c r="A285" s="15">
        <v>90121708</v>
      </c>
      <c r="B285" s="16" t="s">
        <v>527</v>
      </c>
      <c r="C285" s="16" t="s">
        <v>527</v>
      </c>
      <c r="D285" s="17" t="s">
        <v>511</v>
      </c>
      <c r="E285" s="17">
        <v>1</v>
      </c>
      <c r="F285" s="18" t="s">
        <v>64</v>
      </c>
      <c r="G285" s="18" t="s">
        <v>14</v>
      </c>
      <c r="H285" s="19">
        <v>0.36348750000000002</v>
      </c>
    </row>
    <row r="286" s="20" customFormat="1" ht="45" customHeight="1">
      <c r="A286" s="15">
        <v>90241312</v>
      </c>
      <c r="B286" s="16" t="s">
        <v>527</v>
      </c>
      <c r="C286" s="16" t="s">
        <v>527</v>
      </c>
      <c r="D286" s="17" t="s">
        <v>528</v>
      </c>
      <c r="E286" s="17">
        <v>1</v>
      </c>
      <c r="F286" s="18" t="s">
        <v>64</v>
      </c>
      <c r="G286" s="18" t="s">
        <v>14</v>
      </c>
      <c r="H286" s="19">
        <v>0.44953226099999999</v>
      </c>
    </row>
    <row r="287" s="20" customFormat="1" ht="45" customHeight="1">
      <c r="A287" s="15">
        <v>90193431</v>
      </c>
      <c r="B287" s="16" t="s">
        <v>529</v>
      </c>
      <c r="C287" s="16" t="s">
        <v>529</v>
      </c>
      <c r="D287" s="17" t="s">
        <v>504</v>
      </c>
      <c r="E287" s="17">
        <v>1</v>
      </c>
      <c r="F287" s="18" t="s">
        <v>64</v>
      </c>
      <c r="G287" s="18" t="s">
        <v>14</v>
      </c>
      <c r="H287" s="19">
        <v>0.58688934074999999</v>
      </c>
    </row>
    <row r="288" s="20" customFormat="1" ht="45" customHeight="1">
      <c r="A288" s="15">
        <v>90121716</v>
      </c>
      <c r="B288" s="16" t="s">
        <v>530</v>
      </c>
      <c r="C288" s="16" t="s">
        <v>530</v>
      </c>
      <c r="D288" s="17" t="s">
        <v>511</v>
      </c>
      <c r="E288" s="17">
        <v>1</v>
      </c>
      <c r="F288" s="18" t="s">
        <v>64</v>
      </c>
      <c r="G288" s="18" t="s">
        <v>14</v>
      </c>
      <c r="H288" s="19">
        <v>0.626332581</v>
      </c>
    </row>
    <row r="289" s="20" customFormat="1" ht="45" customHeight="1">
      <c r="A289" s="15">
        <v>90121724</v>
      </c>
      <c r="B289" s="16" t="s">
        <v>530</v>
      </c>
      <c r="C289" s="16" t="s">
        <v>530</v>
      </c>
      <c r="D289" s="17" t="s">
        <v>511</v>
      </c>
      <c r="E289" s="17">
        <v>1</v>
      </c>
      <c r="F289" s="18" t="s">
        <v>64</v>
      </c>
      <c r="G289" s="18" t="s">
        <v>14</v>
      </c>
      <c r="H289" s="19">
        <v>0.626332581</v>
      </c>
    </row>
    <row r="290" s="20" customFormat="1" ht="45" customHeight="1">
      <c r="A290" s="15">
        <v>90121686</v>
      </c>
      <c r="B290" s="16" t="s">
        <v>531</v>
      </c>
      <c r="C290" s="16" t="s">
        <v>531</v>
      </c>
      <c r="D290" s="17" t="s">
        <v>511</v>
      </c>
      <c r="E290" s="17">
        <v>1</v>
      </c>
      <c r="F290" s="18" t="s">
        <v>64</v>
      </c>
      <c r="G290" s="18" t="s">
        <v>14</v>
      </c>
      <c r="H290" s="19">
        <v>0.36212321024999999</v>
      </c>
    </row>
    <row r="291" s="20" customFormat="1" ht="45" customHeight="1">
      <c r="A291" s="15">
        <v>90121694</v>
      </c>
      <c r="B291" s="16" t="s">
        <v>531</v>
      </c>
      <c r="C291" s="16" t="s">
        <v>531</v>
      </c>
      <c r="D291" s="17" t="s">
        <v>511</v>
      </c>
      <c r="E291" s="17">
        <v>1</v>
      </c>
      <c r="F291" s="18" t="s">
        <v>64</v>
      </c>
      <c r="G291" s="18" t="s">
        <v>14</v>
      </c>
      <c r="H291" s="19">
        <v>0.36535050000000002</v>
      </c>
    </row>
    <row r="292" s="20" customFormat="1" ht="45" customHeight="1">
      <c r="A292" s="15">
        <v>92264042</v>
      </c>
      <c r="B292" s="16" t="s">
        <v>532</v>
      </c>
      <c r="C292" s="16" t="s">
        <v>533</v>
      </c>
      <c r="D292" s="17" t="s">
        <v>534</v>
      </c>
      <c r="E292" s="17">
        <v>1</v>
      </c>
      <c r="F292" s="18" t="s">
        <v>64</v>
      </c>
      <c r="G292" s="18" t="s">
        <v>14</v>
      </c>
      <c r="H292" s="19">
        <v>0.319306806</v>
      </c>
    </row>
    <row r="293" s="20" customFormat="1" ht="45" customHeight="1">
      <c r="A293" s="15">
        <v>92388663</v>
      </c>
      <c r="B293" s="16" t="s">
        <v>535</v>
      </c>
      <c r="C293" s="16" t="s">
        <v>535</v>
      </c>
      <c r="D293" s="17" t="s">
        <v>536</v>
      </c>
      <c r="E293" s="17">
        <v>1</v>
      </c>
      <c r="F293" s="18" t="s">
        <v>64</v>
      </c>
      <c r="G293" s="18" t="s">
        <v>14</v>
      </c>
      <c r="H293" s="19">
        <v>0.36843092999999999</v>
      </c>
    </row>
    <row r="294" s="20" customFormat="1" ht="45" customHeight="1">
      <c r="A294" s="15">
        <v>92388922</v>
      </c>
      <c r="B294" s="16" t="s">
        <v>537</v>
      </c>
      <c r="C294" s="16" t="s">
        <v>537</v>
      </c>
      <c r="D294" s="17" t="s">
        <v>536</v>
      </c>
      <c r="E294" s="17">
        <v>1</v>
      </c>
      <c r="F294" s="18" t="s">
        <v>64</v>
      </c>
      <c r="G294" s="18" t="s">
        <v>14</v>
      </c>
      <c r="H294" s="19">
        <v>0.35919450000000003</v>
      </c>
    </row>
    <row r="295" s="20" customFormat="1" ht="45" customHeight="1">
      <c r="A295" s="15">
        <v>90304691</v>
      </c>
      <c r="B295" s="16" t="s">
        <v>538</v>
      </c>
      <c r="C295" s="16" t="s">
        <v>538</v>
      </c>
      <c r="D295" s="17" t="s">
        <v>504</v>
      </c>
      <c r="E295" s="17">
        <v>1</v>
      </c>
      <c r="F295" s="18" t="s">
        <v>88</v>
      </c>
      <c r="G295" s="18" t="s">
        <v>14</v>
      </c>
      <c r="H295" s="19">
        <v>5.4647565</v>
      </c>
    </row>
    <row r="296" s="20" customFormat="1" ht="45" customHeight="1">
      <c r="A296" s="15">
        <v>90304683</v>
      </c>
      <c r="B296" s="16" t="s">
        <v>539</v>
      </c>
      <c r="C296" s="16" t="s">
        <v>539</v>
      </c>
      <c r="D296" s="17" t="s">
        <v>504</v>
      </c>
      <c r="E296" s="17">
        <v>1</v>
      </c>
      <c r="F296" s="18" t="s">
        <v>88</v>
      </c>
      <c r="G296" s="18" t="s">
        <v>14</v>
      </c>
      <c r="H296" s="19">
        <v>4.9236915000000003</v>
      </c>
    </row>
    <row r="297" s="20" customFormat="1" ht="45" customHeight="1">
      <c r="A297" s="15">
        <v>92264093</v>
      </c>
      <c r="B297" s="16" t="s">
        <v>540</v>
      </c>
      <c r="C297" s="16" t="s">
        <v>540</v>
      </c>
      <c r="D297" s="17" t="s">
        <v>207</v>
      </c>
      <c r="E297" s="17">
        <v>1</v>
      </c>
      <c r="F297" s="18" t="s">
        <v>64</v>
      </c>
      <c r="G297" s="18" t="s">
        <v>14</v>
      </c>
      <c r="H297" s="19">
        <v>0.44300655</v>
      </c>
    </row>
    <row r="298" s="20" customFormat="1" ht="45" customHeight="1">
      <c r="A298" s="15">
        <v>90306325</v>
      </c>
      <c r="B298" s="16" t="s">
        <v>541</v>
      </c>
      <c r="C298" s="16" t="s">
        <v>541</v>
      </c>
      <c r="D298" s="17" t="s">
        <v>536</v>
      </c>
      <c r="E298" s="17">
        <v>1</v>
      </c>
      <c r="F298" s="18" t="s">
        <v>485</v>
      </c>
      <c r="G298" s="18" t="s">
        <v>14</v>
      </c>
      <c r="H298" s="19">
        <v>6.1356770999999997</v>
      </c>
    </row>
    <row r="299" s="20" customFormat="1" ht="45" customHeight="1">
      <c r="A299" s="15">
        <v>90306309</v>
      </c>
      <c r="B299" s="16" t="s">
        <v>542</v>
      </c>
      <c r="C299" s="16" t="s">
        <v>542</v>
      </c>
      <c r="D299" s="17" t="s">
        <v>536</v>
      </c>
      <c r="E299" s="17">
        <v>1</v>
      </c>
      <c r="F299" s="18" t="s">
        <v>485</v>
      </c>
      <c r="G299" s="18" t="s">
        <v>14</v>
      </c>
      <c r="H299" s="19">
        <v>5.7565103422500004</v>
      </c>
    </row>
    <row r="300" s="20" customFormat="1" ht="45" customHeight="1">
      <c r="A300" s="15">
        <v>90282612</v>
      </c>
      <c r="B300" s="16" t="s">
        <v>543</v>
      </c>
      <c r="C300" s="16" t="s">
        <v>543</v>
      </c>
      <c r="D300" s="17" t="s">
        <v>544</v>
      </c>
      <c r="E300" s="17">
        <v>1</v>
      </c>
      <c r="F300" s="18" t="s">
        <v>88</v>
      </c>
      <c r="G300" s="18" t="s">
        <v>14</v>
      </c>
      <c r="H300" s="19">
        <v>9.69047415</v>
      </c>
    </row>
    <row r="301" s="20" customFormat="1" ht="45" customHeight="1">
      <c r="A301" s="15">
        <v>90282620</v>
      </c>
      <c r="B301" s="16" t="s">
        <v>545</v>
      </c>
      <c r="C301" s="16" t="s">
        <v>545</v>
      </c>
      <c r="D301" s="17" t="s">
        <v>502</v>
      </c>
      <c r="E301" s="17">
        <v>1</v>
      </c>
      <c r="F301" s="18" t="s">
        <v>88</v>
      </c>
      <c r="G301" s="18" t="s">
        <v>14</v>
      </c>
      <c r="H301" s="19">
        <v>8.5199999999999996</v>
      </c>
    </row>
    <row r="302" s="20" customFormat="1" ht="45" customHeight="1">
      <c r="A302" s="15">
        <v>90282655</v>
      </c>
      <c r="B302" s="16" t="s">
        <v>546</v>
      </c>
      <c r="C302" s="16" t="s">
        <v>546</v>
      </c>
      <c r="D302" s="17" t="s">
        <v>502</v>
      </c>
      <c r="E302" s="17">
        <v>1</v>
      </c>
      <c r="F302" s="18" t="s">
        <v>88</v>
      </c>
      <c r="G302" s="18" t="s">
        <v>14</v>
      </c>
      <c r="H302" s="19">
        <v>6.1500000000000004</v>
      </c>
    </row>
    <row r="303" s="20" customFormat="1" ht="45" customHeight="1">
      <c r="A303" s="15">
        <v>90282663</v>
      </c>
      <c r="B303" s="16" t="s">
        <v>547</v>
      </c>
      <c r="C303" s="16" t="s">
        <v>547</v>
      </c>
      <c r="D303" s="17" t="s">
        <v>544</v>
      </c>
      <c r="E303" s="17">
        <v>1</v>
      </c>
      <c r="F303" s="18" t="s">
        <v>88</v>
      </c>
      <c r="G303" s="18" t="s">
        <v>14</v>
      </c>
      <c r="H303" s="19">
        <v>7.1958631500000001</v>
      </c>
    </row>
    <row r="304" s="20" customFormat="1" ht="45" customHeight="1">
      <c r="A304" s="15">
        <v>90282671</v>
      </c>
      <c r="B304" s="16" t="s">
        <v>548</v>
      </c>
      <c r="C304" s="16" t="s">
        <v>548</v>
      </c>
      <c r="D304" s="17" t="s">
        <v>544</v>
      </c>
      <c r="E304" s="17">
        <v>1</v>
      </c>
      <c r="F304" s="18" t="s">
        <v>88</v>
      </c>
      <c r="G304" s="18" t="s">
        <v>14</v>
      </c>
      <c r="H304" s="19">
        <v>5.6428973999999998</v>
      </c>
    </row>
    <row r="305" s="20" customFormat="1" ht="45" customHeight="1">
      <c r="A305" s="15">
        <v>90282680</v>
      </c>
      <c r="B305" s="16" t="s">
        <v>549</v>
      </c>
      <c r="C305" s="16" t="s">
        <v>549</v>
      </c>
      <c r="D305" s="17" t="s">
        <v>502</v>
      </c>
      <c r="E305" s="17">
        <v>1</v>
      </c>
      <c r="F305" s="18" t="s">
        <v>88</v>
      </c>
      <c r="G305" s="18" t="s">
        <v>14</v>
      </c>
      <c r="H305" s="19">
        <v>5.5220000000000002</v>
      </c>
    </row>
    <row r="306" s="20" customFormat="1" ht="45" customHeight="1">
      <c r="A306" s="15">
        <v>90282698</v>
      </c>
      <c r="B306" s="16" t="s">
        <v>550</v>
      </c>
      <c r="C306" s="16" t="s">
        <v>550</v>
      </c>
      <c r="D306" s="17" t="s">
        <v>544</v>
      </c>
      <c r="E306" s="17">
        <v>1</v>
      </c>
      <c r="F306" s="18" t="s">
        <v>88</v>
      </c>
      <c r="G306" s="18" t="s">
        <v>14</v>
      </c>
      <c r="H306" s="19">
        <v>6.2374409999999996</v>
      </c>
    </row>
    <row r="307" s="20" customFormat="1" ht="45" customHeight="1">
      <c r="A307" s="15">
        <v>90282701</v>
      </c>
      <c r="B307" s="16" t="s">
        <v>551</v>
      </c>
      <c r="C307" s="16" t="s">
        <v>551</v>
      </c>
      <c r="D307" s="17" t="s">
        <v>502</v>
      </c>
      <c r="E307" s="17">
        <v>1</v>
      </c>
      <c r="F307" s="18" t="s">
        <v>88</v>
      </c>
      <c r="G307" s="18" t="s">
        <v>14</v>
      </c>
      <c r="H307" s="19">
        <v>5.5199999999999996</v>
      </c>
    </row>
    <row r="308" s="20" customFormat="1" ht="45" customHeight="1">
      <c r="A308" s="15">
        <v>90282710</v>
      </c>
      <c r="B308" s="16" t="s">
        <v>552</v>
      </c>
      <c r="C308" s="16" t="s">
        <v>552</v>
      </c>
      <c r="D308" s="17" t="s">
        <v>502</v>
      </c>
      <c r="E308" s="17">
        <v>1</v>
      </c>
      <c r="F308" s="18" t="s">
        <v>88</v>
      </c>
      <c r="G308" s="18" t="s">
        <v>14</v>
      </c>
      <c r="H308" s="19">
        <v>5.75</v>
      </c>
    </row>
    <row r="309" s="20" customFormat="1" ht="45" customHeight="1">
      <c r="A309" s="15">
        <v>90281470</v>
      </c>
      <c r="B309" s="16" t="s">
        <v>553</v>
      </c>
      <c r="C309" s="16" t="s">
        <v>553</v>
      </c>
      <c r="D309" s="17" t="s">
        <v>554</v>
      </c>
      <c r="E309" s="17">
        <v>1</v>
      </c>
      <c r="F309" s="18" t="s">
        <v>485</v>
      </c>
      <c r="G309" s="18" t="s">
        <v>14</v>
      </c>
      <c r="H309" s="19">
        <v>8.4171244499999993</v>
      </c>
    </row>
    <row r="310" s="20" customFormat="1" ht="45" customHeight="1">
      <c r="A310" s="15">
        <v>90281462</v>
      </c>
      <c r="B310" s="16" t="s">
        <v>555</v>
      </c>
      <c r="C310" s="16" t="s">
        <v>555</v>
      </c>
      <c r="D310" s="17" t="s">
        <v>554</v>
      </c>
      <c r="E310" s="17">
        <v>1</v>
      </c>
      <c r="F310" s="18" t="s">
        <v>485</v>
      </c>
      <c r="G310" s="18" t="s">
        <v>14</v>
      </c>
      <c r="H310" s="19">
        <v>5.4358101000000003</v>
      </c>
    </row>
    <row r="311" s="20" customFormat="1" ht="45" customHeight="1">
      <c r="A311" s="15">
        <v>90281454</v>
      </c>
      <c r="B311" s="16" t="s">
        <v>556</v>
      </c>
      <c r="C311" s="16" t="s">
        <v>556</v>
      </c>
      <c r="D311" s="17" t="s">
        <v>554</v>
      </c>
      <c r="E311" s="17">
        <v>1</v>
      </c>
      <c r="F311" s="18" t="s">
        <v>485</v>
      </c>
      <c r="G311" s="18" t="s">
        <v>14</v>
      </c>
      <c r="H311" s="19">
        <v>6.0584138999999997</v>
      </c>
    </row>
    <row r="312" s="20" customFormat="1" ht="45" customHeight="1">
      <c r="A312" s="15">
        <v>90281284</v>
      </c>
      <c r="B312" s="16" t="s">
        <v>557</v>
      </c>
      <c r="C312" s="16" t="s">
        <v>557</v>
      </c>
      <c r="D312" s="17" t="s">
        <v>554</v>
      </c>
      <c r="E312" s="17">
        <v>1</v>
      </c>
      <c r="F312" s="18" t="s">
        <v>485</v>
      </c>
      <c r="G312" s="18" t="s">
        <v>14</v>
      </c>
      <c r="H312" s="19">
        <v>8.4171244499999993</v>
      </c>
    </row>
    <row r="313" s="20" customFormat="1" ht="45" customHeight="1">
      <c r="A313" s="15">
        <v>90281276</v>
      </c>
      <c r="B313" s="16" t="s">
        <v>558</v>
      </c>
      <c r="C313" s="16" t="s">
        <v>558</v>
      </c>
      <c r="D313" s="17" t="s">
        <v>554</v>
      </c>
      <c r="E313" s="17">
        <v>1</v>
      </c>
      <c r="F313" s="18" t="s">
        <v>485</v>
      </c>
      <c r="G313" s="18" t="s">
        <v>14</v>
      </c>
      <c r="H313" s="19">
        <v>5.4358101000000003</v>
      </c>
    </row>
    <row r="314" s="20" customFormat="1" ht="45" customHeight="1">
      <c r="A314" s="15">
        <v>90281268</v>
      </c>
      <c r="B314" s="16" t="s">
        <v>559</v>
      </c>
      <c r="C314" s="16" t="s">
        <v>559</v>
      </c>
      <c r="D314" s="17" t="s">
        <v>554</v>
      </c>
      <c r="E314" s="17">
        <v>1</v>
      </c>
      <c r="F314" s="18" t="s">
        <v>485</v>
      </c>
      <c r="G314" s="18" t="s">
        <v>14</v>
      </c>
      <c r="H314" s="19">
        <v>6.0584138999999997</v>
      </c>
    </row>
    <row r="315" s="20" customFormat="1" ht="45" customHeight="1">
      <c r="A315" s="15">
        <v>90227913</v>
      </c>
      <c r="B315" s="16" t="s">
        <v>560</v>
      </c>
      <c r="C315" s="16" t="s">
        <v>560</v>
      </c>
      <c r="D315" s="17" t="s">
        <v>561</v>
      </c>
      <c r="E315" s="17">
        <v>1</v>
      </c>
      <c r="F315" s="18" t="s">
        <v>64</v>
      </c>
      <c r="G315" s="18" t="s">
        <v>14</v>
      </c>
      <c r="H315" s="19">
        <v>0.3831408</v>
      </c>
    </row>
    <row r="316" s="20" customFormat="1" ht="45" customHeight="1">
      <c r="A316" s="15">
        <v>90309880</v>
      </c>
      <c r="B316" s="16" t="s">
        <v>562</v>
      </c>
      <c r="C316" s="16" t="s">
        <v>562</v>
      </c>
      <c r="D316" s="17" t="s">
        <v>563</v>
      </c>
      <c r="E316" s="17">
        <v>1</v>
      </c>
      <c r="F316" s="18" t="s">
        <v>64</v>
      </c>
      <c r="G316" s="18" t="s">
        <v>14</v>
      </c>
      <c r="H316" s="19">
        <v>0.58387724100000005</v>
      </c>
    </row>
    <row r="317" s="20" customFormat="1" ht="45" customHeight="1">
      <c r="A317" s="15">
        <v>90309871</v>
      </c>
      <c r="B317" s="16" t="s">
        <v>564</v>
      </c>
      <c r="C317" s="16" t="s">
        <v>564</v>
      </c>
      <c r="D317" s="17" t="s">
        <v>563</v>
      </c>
      <c r="E317" s="17">
        <v>1</v>
      </c>
      <c r="F317" s="18" t="s">
        <v>64</v>
      </c>
      <c r="G317" s="18" t="s">
        <v>14</v>
      </c>
      <c r="H317" s="19">
        <v>0.38078950499999997</v>
      </c>
    </row>
    <row r="318" s="20" customFormat="1" ht="45" customHeight="1">
      <c r="A318" s="15">
        <v>90305183</v>
      </c>
      <c r="B318" s="16" t="s">
        <v>565</v>
      </c>
      <c r="C318" s="16" t="s">
        <v>565</v>
      </c>
      <c r="D318" s="17" t="s">
        <v>566</v>
      </c>
      <c r="E318" s="17">
        <v>1</v>
      </c>
      <c r="F318" s="18" t="s">
        <v>88</v>
      </c>
      <c r="G318" s="18" t="s">
        <v>14</v>
      </c>
      <c r="H318" s="19">
        <v>7.6222719999999997</v>
      </c>
    </row>
    <row r="319" s="20" customFormat="1" ht="45" customHeight="1">
      <c r="A319" s="15">
        <v>90282736</v>
      </c>
      <c r="B319" s="16" t="s">
        <v>567</v>
      </c>
      <c r="C319" s="16" t="s">
        <v>567</v>
      </c>
      <c r="D319" s="17" t="s">
        <v>561</v>
      </c>
      <c r="E319" s="17">
        <v>1</v>
      </c>
      <c r="F319" s="18" t="s">
        <v>88</v>
      </c>
      <c r="G319" s="18" t="s">
        <v>14</v>
      </c>
      <c r="H319" s="19">
        <v>8.5385947499999997</v>
      </c>
    </row>
    <row r="320" s="20" customFormat="1" ht="45" customHeight="1">
      <c r="A320" s="15">
        <v>90305175</v>
      </c>
      <c r="B320" s="16" t="s">
        <v>568</v>
      </c>
      <c r="C320" s="16" t="s">
        <v>568</v>
      </c>
      <c r="D320" s="17" t="s">
        <v>566</v>
      </c>
      <c r="E320" s="17">
        <v>1</v>
      </c>
      <c r="F320" s="18" t="s">
        <v>88</v>
      </c>
      <c r="G320" s="18" t="s">
        <v>14</v>
      </c>
      <c r="H320" s="19">
        <v>4.7041176</v>
      </c>
    </row>
    <row r="321" s="20" customFormat="1" ht="45" customHeight="1">
      <c r="A321" s="15">
        <v>90282752</v>
      </c>
      <c r="B321" s="16" t="s">
        <v>569</v>
      </c>
      <c r="C321" s="16" t="s">
        <v>569</v>
      </c>
      <c r="D321" s="17" t="s">
        <v>561</v>
      </c>
      <c r="E321" s="17">
        <v>1</v>
      </c>
      <c r="F321" s="18" t="s">
        <v>88</v>
      </c>
      <c r="G321" s="18" t="s">
        <v>14</v>
      </c>
      <c r="H321" s="19">
        <v>5.4820253250000004</v>
      </c>
    </row>
    <row r="322" s="20" customFormat="1" ht="45" customHeight="1">
      <c r="A322" s="15">
        <v>90305167</v>
      </c>
      <c r="B322" s="16" t="s">
        <v>570</v>
      </c>
      <c r="C322" s="16" t="s">
        <v>570</v>
      </c>
      <c r="D322" s="17" t="s">
        <v>566</v>
      </c>
      <c r="E322" s="17">
        <v>1</v>
      </c>
      <c r="F322" s="18" t="s">
        <v>88</v>
      </c>
      <c r="G322" s="18" t="s">
        <v>14</v>
      </c>
      <c r="H322" s="19">
        <v>5.2256147999999998</v>
      </c>
    </row>
    <row r="323" s="20" customFormat="1" ht="45" customHeight="1">
      <c r="A323" s="15">
        <v>90282760</v>
      </c>
      <c r="B323" s="16" t="s">
        <v>571</v>
      </c>
      <c r="C323" s="16" t="s">
        <v>571</v>
      </c>
      <c r="D323" s="17" t="s">
        <v>561</v>
      </c>
      <c r="E323" s="17">
        <v>1</v>
      </c>
      <c r="F323" s="18" t="s">
        <v>88</v>
      </c>
      <c r="G323" s="18" t="s">
        <v>14</v>
      </c>
      <c r="H323" s="19">
        <v>6.1007640749999998</v>
      </c>
    </row>
    <row r="324" s="20" customFormat="1" ht="45" customHeight="1">
      <c r="A324" s="15">
        <v>90282779</v>
      </c>
      <c r="B324" s="16" t="s">
        <v>572</v>
      </c>
      <c r="C324" s="16" t="s">
        <v>572</v>
      </c>
      <c r="D324" s="17" t="s">
        <v>573</v>
      </c>
      <c r="E324" s="17">
        <v>1</v>
      </c>
      <c r="F324" s="18" t="s">
        <v>88</v>
      </c>
      <c r="G324" s="18" t="s">
        <v>14</v>
      </c>
      <c r="H324" s="19">
        <v>8.6499677249999998</v>
      </c>
    </row>
    <row r="325" s="20" customFormat="1" ht="45" customHeight="1">
      <c r="A325" s="15">
        <v>90282787</v>
      </c>
      <c r="B325" s="16" t="s">
        <v>574</v>
      </c>
      <c r="C325" s="16" t="s">
        <v>574</v>
      </c>
      <c r="D325" s="17" t="s">
        <v>573</v>
      </c>
      <c r="E325" s="17">
        <v>1</v>
      </c>
      <c r="F325" s="18" t="s">
        <v>88</v>
      </c>
      <c r="G325" s="18" t="s">
        <v>14</v>
      </c>
      <c r="H325" s="19">
        <v>5.6057730750000001</v>
      </c>
    </row>
    <row r="326" s="20" customFormat="1" ht="45" customHeight="1">
      <c r="A326" s="15">
        <v>90282795</v>
      </c>
      <c r="B326" s="16" t="s">
        <v>575</v>
      </c>
      <c r="C326" s="16" t="s">
        <v>575</v>
      </c>
      <c r="D326" s="17" t="s">
        <v>573</v>
      </c>
      <c r="E326" s="17">
        <v>1</v>
      </c>
      <c r="F326" s="18" t="s">
        <v>88</v>
      </c>
      <c r="G326" s="18" t="s">
        <v>14</v>
      </c>
      <c r="H326" s="19">
        <v>6.2121370499999999</v>
      </c>
    </row>
    <row r="327" s="20" customFormat="1" ht="45" customHeight="1">
      <c r="A327" s="15">
        <v>90302494</v>
      </c>
      <c r="B327" s="16" t="s">
        <v>576</v>
      </c>
      <c r="C327" s="16" t="s">
        <v>576</v>
      </c>
      <c r="D327" s="17" t="s">
        <v>506</v>
      </c>
      <c r="E327" s="17">
        <v>1</v>
      </c>
      <c r="F327" s="18" t="s">
        <v>88</v>
      </c>
      <c r="G327" s="18" t="s">
        <v>14</v>
      </c>
      <c r="H327" s="19">
        <v>13.364757000000001</v>
      </c>
    </row>
    <row r="328" s="20" customFormat="1" ht="45" customHeight="1">
      <c r="A328" s="15">
        <v>90251377</v>
      </c>
      <c r="B328" s="16" t="s">
        <v>577</v>
      </c>
      <c r="C328" s="16" t="s">
        <v>577</v>
      </c>
      <c r="D328" s="17" t="s">
        <v>536</v>
      </c>
      <c r="E328" s="17">
        <v>1</v>
      </c>
      <c r="F328" s="18" t="s">
        <v>88</v>
      </c>
      <c r="G328" s="18" t="s">
        <v>14</v>
      </c>
      <c r="H328" s="19">
        <v>5.2562812680000004</v>
      </c>
    </row>
    <row r="329" s="20" customFormat="1" ht="45" customHeight="1">
      <c r="A329" s="15">
        <v>90399625</v>
      </c>
      <c r="B329" s="16" t="s">
        <v>578</v>
      </c>
      <c r="C329" s="16" t="s">
        <v>579</v>
      </c>
      <c r="D329" s="17" t="s">
        <v>554</v>
      </c>
      <c r="E329" s="17">
        <v>1</v>
      </c>
      <c r="F329" s="18" t="s">
        <v>485</v>
      </c>
      <c r="G329" s="18" t="s">
        <v>14</v>
      </c>
      <c r="H329" s="19">
        <v>1.35296595</v>
      </c>
    </row>
    <row r="330" s="20" customFormat="1" ht="45" customHeight="1">
      <c r="A330" s="15">
        <v>90697014</v>
      </c>
      <c r="B330" s="16" t="s">
        <v>580</v>
      </c>
      <c r="C330" s="16" t="s">
        <v>581</v>
      </c>
      <c r="D330" s="17" t="s">
        <v>235</v>
      </c>
      <c r="E330" s="17">
        <v>1</v>
      </c>
      <c r="F330" s="18" t="s">
        <v>60</v>
      </c>
      <c r="G330" s="18" t="s">
        <v>14</v>
      </c>
      <c r="H330" s="19">
        <v>3.8074617000000002</v>
      </c>
    </row>
    <row r="331" s="20" customFormat="1" ht="45" customHeight="1">
      <c r="A331" s="15">
        <v>90143108</v>
      </c>
      <c r="B331" s="16" t="s">
        <v>582</v>
      </c>
      <c r="C331" s="16" t="s">
        <v>582</v>
      </c>
      <c r="D331" s="17" t="s">
        <v>17</v>
      </c>
      <c r="E331" s="17">
        <v>1</v>
      </c>
      <c r="F331" s="18" t="s">
        <v>60</v>
      </c>
      <c r="G331" s="18" t="s">
        <v>14</v>
      </c>
      <c r="H331" s="19">
        <v>4.0948172999999999</v>
      </c>
    </row>
    <row r="332" s="20" customFormat="1" ht="45" customHeight="1">
      <c r="A332" s="15">
        <v>92461085</v>
      </c>
      <c r="B332" s="16" t="s">
        <v>582</v>
      </c>
      <c r="C332" s="16" t="s">
        <v>582</v>
      </c>
      <c r="D332" s="17" t="s">
        <v>31</v>
      </c>
      <c r="E332" s="17">
        <v>1</v>
      </c>
      <c r="F332" s="18" t="s">
        <v>60</v>
      </c>
      <c r="G332" s="18" t="s">
        <v>14</v>
      </c>
      <c r="H332" s="19">
        <v>4.0229784000000004</v>
      </c>
    </row>
    <row r="333" s="20" customFormat="1" ht="45" customHeight="1">
      <c r="A333" s="15">
        <v>92367313</v>
      </c>
      <c r="B333" s="16" t="s">
        <v>582</v>
      </c>
      <c r="C333" s="16" t="s">
        <v>583</v>
      </c>
      <c r="D333" s="17" t="s">
        <v>279</v>
      </c>
      <c r="E333" s="17">
        <v>1</v>
      </c>
      <c r="F333" s="18" t="s">
        <v>60</v>
      </c>
      <c r="G333" s="18" t="s">
        <v>14</v>
      </c>
      <c r="H333" s="19">
        <v>3.5081329499999998</v>
      </c>
    </row>
    <row r="334" s="20" customFormat="1" ht="45" customHeight="1">
      <c r="A334" s="15">
        <v>92418473</v>
      </c>
      <c r="B334" s="16" t="s">
        <v>582</v>
      </c>
      <c r="C334" s="16" t="s">
        <v>584</v>
      </c>
      <c r="D334" s="17" t="s">
        <v>43</v>
      </c>
      <c r="E334" s="17">
        <v>1</v>
      </c>
      <c r="F334" s="18" t="s">
        <v>60</v>
      </c>
      <c r="G334" s="18" t="s">
        <v>14</v>
      </c>
      <c r="H334" s="19">
        <v>6.7528566000000003</v>
      </c>
    </row>
    <row r="335" s="20" customFormat="1" ht="45" customHeight="1">
      <c r="A335" s="15">
        <v>90697030</v>
      </c>
      <c r="B335" s="16" t="s">
        <v>582</v>
      </c>
      <c r="C335" s="16" t="s">
        <v>585</v>
      </c>
      <c r="D335" s="17" t="s">
        <v>235</v>
      </c>
      <c r="E335" s="17">
        <v>1</v>
      </c>
      <c r="F335" s="18" t="s">
        <v>60</v>
      </c>
      <c r="G335" s="18" t="s">
        <v>14</v>
      </c>
      <c r="H335" s="19">
        <v>7.6029502500000001</v>
      </c>
    </row>
    <row r="336" s="20" customFormat="1" ht="45" customHeight="1">
      <c r="A336" s="15">
        <v>92260780</v>
      </c>
      <c r="B336" s="16" t="s">
        <v>582</v>
      </c>
      <c r="C336" s="16" t="s">
        <v>585</v>
      </c>
      <c r="D336" s="17" t="s">
        <v>235</v>
      </c>
      <c r="E336" s="17">
        <v>1</v>
      </c>
      <c r="F336" s="18" t="s">
        <v>60</v>
      </c>
      <c r="G336" s="18" t="s">
        <v>14</v>
      </c>
      <c r="H336" s="19">
        <v>7.24375575</v>
      </c>
    </row>
    <row r="337" s="20" customFormat="1" ht="45" customHeight="1">
      <c r="A337" s="15">
        <v>91301017</v>
      </c>
      <c r="B337" s="16" t="s">
        <v>582</v>
      </c>
      <c r="C337" s="16" t="s">
        <v>586</v>
      </c>
      <c r="D337" s="17" t="s">
        <v>69</v>
      </c>
      <c r="E337" s="17">
        <v>1</v>
      </c>
      <c r="F337" s="18" t="s">
        <v>60</v>
      </c>
      <c r="G337" s="18" t="s">
        <v>14</v>
      </c>
      <c r="H337" s="19">
        <v>6.2978769000000003</v>
      </c>
    </row>
    <row r="338" s="20" customFormat="1" ht="45" customHeight="1">
      <c r="A338" s="15">
        <v>90223730</v>
      </c>
      <c r="B338" s="16" t="s">
        <v>587</v>
      </c>
      <c r="C338" s="16" t="s">
        <v>587</v>
      </c>
      <c r="D338" s="17" t="s">
        <v>26</v>
      </c>
      <c r="E338" s="17">
        <v>1</v>
      </c>
      <c r="F338" s="18" t="s">
        <v>60</v>
      </c>
      <c r="G338" s="18" t="s">
        <v>14</v>
      </c>
      <c r="H338" s="19">
        <v>3.9152200499999998</v>
      </c>
    </row>
    <row r="339" s="20" customFormat="1" ht="45" customHeight="1">
      <c r="A339" s="15">
        <v>90212398</v>
      </c>
      <c r="B339" s="16" t="s">
        <v>587</v>
      </c>
      <c r="C339" s="16" t="s">
        <v>587</v>
      </c>
      <c r="D339" s="17" t="s">
        <v>279</v>
      </c>
      <c r="E339" s="17">
        <v>1</v>
      </c>
      <c r="F339" s="18" t="s">
        <v>60</v>
      </c>
      <c r="G339" s="18" t="s">
        <v>14</v>
      </c>
      <c r="H339" s="19">
        <v>3.5919449999999999</v>
      </c>
    </row>
    <row r="340" s="20" customFormat="1" ht="45" customHeight="1">
      <c r="A340" s="15">
        <v>90170881</v>
      </c>
      <c r="B340" s="16" t="s">
        <v>587</v>
      </c>
      <c r="C340" s="16" t="s">
        <v>587</v>
      </c>
      <c r="D340" s="17" t="s">
        <v>244</v>
      </c>
      <c r="E340" s="17">
        <v>1</v>
      </c>
      <c r="F340" s="18" t="s">
        <v>60</v>
      </c>
      <c r="G340" s="18" t="s">
        <v>14</v>
      </c>
      <c r="H340" s="19">
        <v>4.60966275</v>
      </c>
    </row>
    <row r="341" s="20" customFormat="1" ht="45" customHeight="1">
      <c r="A341" s="15">
        <v>90170890</v>
      </c>
      <c r="B341" s="16" t="s">
        <v>588</v>
      </c>
      <c r="C341" s="16" t="s">
        <v>588</v>
      </c>
      <c r="D341" s="17" t="s">
        <v>244</v>
      </c>
      <c r="E341" s="17">
        <v>1</v>
      </c>
      <c r="F341" s="18" t="s">
        <v>485</v>
      </c>
      <c r="G341" s="18" t="s">
        <v>14</v>
      </c>
      <c r="H341" s="19">
        <v>3.4482672000000001</v>
      </c>
    </row>
    <row r="342" s="20" customFormat="1" ht="45" customHeight="1">
      <c r="A342" s="15">
        <v>90282825</v>
      </c>
      <c r="B342" s="16" t="s">
        <v>589</v>
      </c>
      <c r="C342" s="16" t="s">
        <v>589</v>
      </c>
      <c r="D342" s="17" t="s">
        <v>590</v>
      </c>
      <c r="E342" s="17">
        <v>1</v>
      </c>
      <c r="F342" s="18" t="s">
        <v>485</v>
      </c>
      <c r="G342" s="18" t="s">
        <v>14</v>
      </c>
      <c r="H342" s="19">
        <v>5.2083202499999999</v>
      </c>
    </row>
    <row r="343" s="20" customFormat="1" ht="45" customHeight="1">
      <c r="A343" s="15">
        <v>90697022</v>
      </c>
      <c r="B343" s="16" t="s">
        <v>591</v>
      </c>
      <c r="C343" s="16" t="s">
        <v>592</v>
      </c>
      <c r="D343" s="17" t="s">
        <v>235</v>
      </c>
      <c r="E343" s="17">
        <v>1</v>
      </c>
      <c r="F343" s="18" t="s">
        <v>485</v>
      </c>
      <c r="G343" s="18" t="s">
        <v>14</v>
      </c>
      <c r="H343" s="19">
        <v>8.0459568000000008</v>
      </c>
    </row>
    <row r="344" s="20" customFormat="1" ht="45" customHeight="1">
      <c r="A344" s="15">
        <v>92367275</v>
      </c>
      <c r="B344" s="16" t="s">
        <v>593</v>
      </c>
      <c r="C344" s="16" t="s">
        <v>594</v>
      </c>
      <c r="D344" s="17" t="s">
        <v>244</v>
      </c>
      <c r="E344" s="17">
        <v>1</v>
      </c>
      <c r="F344" s="18" t="s">
        <v>485</v>
      </c>
      <c r="G344" s="18" t="s">
        <v>14</v>
      </c>
      <c r="H344" s="19">
        <v>4.60966275</v>
      </c>
    </row>
    <row r="345" s="20" customFormat="1" ht="45" customHeight="1">
      <c r="A345" s="15">
        <v>90311639</v>
      </c>
      <c r="B345" s="16" t="s">
        <v>595</v>
      </c>
      <c r="C345" s="16" t="s">
        <v>595</v>
      </c>
      <c r="D345" s="17" t="s">
        <v>26</v>
      </c>
      <c r="E345" s="17">
        <v>1</v>
      </c>
      <c r="F345" s="18" t="s">
        <v>60</v>
      </c>
      <c r="G345" s="18" t="s">
        <v>14</v>
      </c>
      <c r="H345" s="19">
        <v>1.9037308500000001</v>
      </c>
    </row>
    <row r="346" s="20" customFormat="1" ht="45" customHeight="1">
      <c r="A346" s="15">
        <v>90210018</v>
      </c>
      <c r="B346" s="16" t="s">
        <v>596</v>
      </c>
      <c r="C346" s="16" t="s">
        <v>597</v>
      </c>
      <c r="D346" s="17" t="s">
        <v>598</v>
      </c>
      <c r="E346" s="17">
        <v>1</v>
      </c>
      <c r="F346" s="18" t="s">
        <v>13</v>
      </c>
      <c r="G346" s="18" t="s">
        <v>14</v>
      </c>
      <c r="H346" s="19">
        <v>27.253170000000001</v>
      </c>
    </row>
    <row r="347" s="20" customFormat="1" ht="45" customHeight="1">
      <c r="A347" s="15">
        <v>90199782</v>
      </c>
      <c r="B347" s="16" t="s">
        <v>599</v>
      </c>
      <c r="C347" s="16" t="s">
        <v>600</v>
      </c>
      <c r="D347" s="17" t="s">
        <v>231</v>
      </c>
      <c r="E347" s="17">
        <v>1</v>
      </c>
      <c r="F347" s="18" t="s">
        <v>13</v>
      </c>
      <c r="G347" s="18" t="s">
        <v>14</v>
      </c>
      <c r="H347" s="19">
        <v>232.1593785</v>
      </c>
    </row>
    <row r="348" s="20" customFormat="1" ht="45" customHeight="1">
      <c r="A348" s="15">
        <v>90302290</v>
      </c>
      <c r="B348" s="16" t="s">
        <v>601</v>
      </c>
      <c r="C348" s="16" t="s">
        <v>602</v>
      </c>
      <c r="D348" s="17" t="s">
        <v>603</v>
      </c>
      <c r="E348" s="17">
        <v>1</v>
      </c>
      <c r="F348" s="18" t="s">
        <v>13</v>
      </c>
      <c r="G348" s="18" t="s">
        <v>14</v>
      </c>
      <c r="H348" s="19">
        <v>191.86972875000001</v>
      </c>
    </row>
    <row r="349" s="20" customFormat="1" ht="45" customHeight="1">
      <c r="A349" s="15">
        <v>92368891</v>
      </c>
      <c r="B349" s="16" t="s">
        <v>604</v>
      </c>
      <c r="C349" s="16" t="s">
        <v>604</v>
      </c>
      <c r="D349" s="17" t="s">
        <v>605</v>
      </c>
      <c r="E349" s="17">
        <v>1</v>
      </c>
      <c r="F349" s="18" t="s">
        <v>13</v>
      </c>
      <c r="G349" s="18" t="s">
        <v>14</v>
      </c>
      <c r="H349" s="19">
        <v>54.3102084</v>
      </c>
    </row>
    <row r="350" s="20" customFormat="1" ht="45" customHeight="1">
      <c r="A350" s="15">
        <v>92368883</v>
      </c>
      <c r="B350" s="16" t="s">
        <v>606</v>
      </c>
      <c r="C350" s="16" t="s">
        <v>607</v>
      </c>
      <c r="D350" s="17" t="s">
        <v>231</v>
      </c>
      <c r="E350" s="17">
        <v>1</v>
      </c>
      <c r="F350" s="18" t="s">
        <v>13</v>
      </c>
      <c r="G350" s="18" t="s">
        <v>14</v>
      </c>
      <c r="H350" s="19">
        <v>228.74703074999999</v>
      </c>
    </row>
    <row r="351" s="20" customFormat="1" ht="45" customHeight="1">
      <c r="A351" s="15">
        <v>92368930</v>
      </c>
      <c r="B351" s="16" t="s">
        <v>606</v>
      </c>
      <c r="C351" s="16" t="s">
        <v>606</v>
      </c>
      <c r="D351" s="17" t="s">
        <v>605</v>
      </c>
      <c r="E351" s="17">
        <v>1</v>
      </c>
      <c r="F351" s="18" t="s">
        <v>13</v>
      </c>
      <c r="G351" s="18" t="s">
        <v>14</v>
      </c>
      <c r="H351" s="19">
        <v>281.11758885</v>
      </c>
    </row>
    <row r="352" s="20" customFormat="1" ht="45" customHeight="1">
      <c r="A352" s="15">
        <v>92387942</v>
      </c>
      <c r="B352" s="16" t="s">
        <v>606</v>
      </c>
      <c r="C352" s="16" t="s">
        <v>608</v>
      </c>
      <c r="D352" s="17" t="s">
        <v>598</v>
      </c>
      <c r="E352" s="17">
        <v>1</v>
      </c>
      <c r="F352" s="18" t="s">
        <v>13</v>
      </c>
      <c r="G352" s="18" t="s">
        <v>14</v>
      </c>
      <c r="H352" s="19">
        <v>183.87337500000001</v>
      </c>
    </row>
    <row r="353" s="20" customFormat="1" ht="45" customHeight="1">
      <c r="A353" s="15">
        <v>92387918</v>
      </c>
      <c r="B353" s="16" t="s">
        <v>606</v>
      </c>
      <c r="C353" s="16" t="s">
        <v>608</v>
      </c>
      <c r="D353" s="17" t="s">
        <v>598</v>
      </c>
      <c r="E353" s="17">
        <v>1</v>
      </c>
      <c r="F353" s="18" t="s">
        <v>13</v>
      </c>
      <c r="G353" s="18" t="s">
        <v>14</v>
      </c>
      <c r="H353" s="19">
        <v>152.65766249999999</v>
      </c>
    </row>
    <row r="354" s="20" customFormat="1" ht="45" customHeight="1">
      <c r="A354" s="15">
        <v>92248250</v>
      </c>
      <c r="B354" s="16" t="s">
        <v>609</v>
      </c>
      <c r="C354" s="16" t="s">
        <v>610</v>
      </c>
      <c r="D354" s="17" t="s">
        <v>598</v>
      </c>
      <c r="E354" s="17">
        <v>1</v>
      </c>
      <c r="F354" s="18" t="s">
        <v>13</v>
      </c>
      <c r="G354" s="18" t="s">
        <v>14</v>
      </c>
      <c r="H354" s="19">
        <v>188.731053</v>
      </c>
    </row>
    <row r="355" s="20" customFormat="1" ht="45" customHeight="1">
      <c r="A355" s="15">
        <v>90192915</v>
      </c>
      <c r="B355" s="16" t="s">
        <v>611</v>
      </c>
      <c r="C355" s="16" t="s">
        <v>612</v>
      </c>
      <c r="D355" s="17" t="s">
        <v>613</v>
      </c>
      <c r="E355" s="17">
        <v>1</v>
      </c>
      <c r="F355" s="18" t="s">
        <v>13</v>
      </c>
      <c r="G355" s="18" t="s">
        <v>14</v>
      </c>
      <c r="H355" s="19">
        <v>188.936307</v>
      </c>
    </row>
    <row r="356" s="20" customFormat="1" ht="45" customHeight="1">
      <c r="A356" s="15">
        <v>90198565</v>
      </c>
      <c r="B356" s="16" t="s">
        <v>614</v>
      </c>
      <c r="C356" s="16" t="s">
        <v>614</v>
      </c>
      <c r="D356" s="17" t="s">
        <v>615</v>
      </c>
      <c r="E356" s="17">
        <v>1</v>
      </c>
      <c r="F356" s="18" t="s">
        <v>13</v>
      </c>
      <c r="G356" s="18" t="s">
        <v>14</v>
      </c>
      <c r="H356" s="19">
        <v>220.92856380000001</v>
      </c>
    </row>
    <row r="357" s="20" customFormat="1" ht="45" customHeight="1">
      <c r="A357" s="15">
        <v>90227808</v>
      </c>
      <c r="B357" s="16" t="s">
        <v>614</v>
      </c>
      <c r="C357" s="16" t="s">
        <v>616</v>
      </c>
      <c r="D357" s="17" t="s">
        <v>617</v>
      </c>
      <c r="E357" s="17">
        <v>1</v>
      </c>
      <c r="F357" s="18" t="s">
        <v>13</v>
      </c>
      <c r="G357" s="18" t="s">
        <v>14</v>
      </c>
      <c r="H357" s="19">
        <v>232.12345905000001</v>
      </c>
    </row>
    <row r="358" s="20" customFormat="1" ht="45" customHeight="1">
      <c r="A358" s="15">
        <v>90198948</v>
      </c>
      <c r="B358" s="16" t="s">
        <v>618</v>
      </c>
      <c r="C358" s="16" t="s">
        <v>619</v>
      </c>
      <c r="D358" s="17" t="s">
        <v>620</v>
      </c>
      <c r="E358" s="17">
        <v>1</v>
      </c>
      <c r="F358" s="18" t="s">
        <v>13</v>
      </c>
      <c r="G358" s="18" t="s">
        <v>14</v>
      </c>
      <c r="H358" s="19">
        <v>279.54454500000003</v>
      </c>
    </row>
    <row r="359" s="20" customFormat="1" ht="45" customHeight="1">
      <c r="A359" s="15">
        <v>90308484</v>
      </c>
      <c r="B359" s="16" t="s">
        <v>621</v>
      </c>
      <c r="C359" s="16" t="s">
        <v>622</v>
      </c>
      <c r="D359" s="17" t="s">
        <v>620</v>
      </c>
      <c r="E359" s="17">
        <v>1</v>
      </c>
      <c r="F359" s="18" t="s">
        <v>13</v>
      </c>
      <c r="G359" s="18" t="s">
        <v>14</v>
      </c>
      <c r="H359" s="19">
        <v>243.944379</v>
      </c>
    </row>
    <row r="360" s="20" customFormat="1" ht="45" customHeight="1">
      <c r="A360" s="15">
        <v>90020669</v>
      </c>
      <c r="B360" s="16" t="s">
        <v>623</v>
      </c>
      <c r="C360" s="16" t="s">
        <v>623</v>
      </c>
      <c r="D360" s="17" t="s">
        <v>624</v>
      </c>
      <c r="E360" s="17">
        <v>1</v>
      </c>
      <c r="F360" s="18" t="s">
        <v>64</v>
      </c>
      <c r="G360" s="18" t="s">
        <v>625</v>
      </c>
      <c r="H360" s="19">
        <v>12.0689352</v>
      </c>
    </row>
    <row r="361" s="20" customFormat="1" ht="45" customHeight="1">
      <c r="A361" s="15">
        <v>90183096</v>
      </c>
      <c r="B361" s="16" t="s">
        <v>626</v>
      </c>
      <c r="C361" s="16" t="s">
        <v>627</v>
      </c>
      <c r="D361" s="17" t="s">
        <v>628</v>
      </c>
      <c r="E361" s="17">
        <v>1</v>
      </c>
      <c r="F361" s="18" t="s">
        <v>60</v>
      </c>
      <c r="G361" s="18" t="s">
        <v>14</v>
      </c>
      <c r="H361" s="19">
        <v>1.06561035</v>
      </c>
    </row>
    <row r="362" s="20" customFormat="1" ht="45" customHeight="1">
      <c r="A362" s="15">
        <v>90123247</v>
      </c>
      <c r="B362" s="16" t="s">
        <v>629</v>
      </c>
      <c r="C362" s="16" t="s">
        <v>630</v>
      </c>
      <c r="D362" s="17" t="s">
        <v>50</v>
      </c>
      <c r="E362" s="17">
        <v>1</v>
      </c>
      <c r="F362" s="18" t="s">
        <v>60</v>
      </c>
      <c r="G362" s="18" t="s">
        <v>14</v>
      </c>
      <c r="H362" s="19">
        <v>7.4951919</v>
      </c>
    </row>
    <row r="363" s="20" customFormat="1" ht="45" customHeight="1">
      <c r="A363" s="15">
        <v>90302761</v>
      </c>
      <c r="B363" s="16" t="s">
        <v>631</v>
      </c>
      <c r="C363" s="16" t="s">
        <v>632</v>
      </c>
      <c r="D363" s="17" t="s">
        <v>633</v>
      </c>
      <c r="E363" s="17">
        <v>1</v>
      </c>
      <c r="F363" s="18" t="s">
        <v>70</v>
      </c>
      <c r="G363" s="18" t="s">
        <v>14</v>
      </c>
      <c r="H363" s="19">
        <v>333.73000000000002</v>
      </c>
    </row>
    <row r="364" s="20" customFormat="1" ht="45" customHeight="1">
      <c r="A364" s="15">
        <v>90302800</v>
      </c>
      <c r="B364" s="16" t="s">
        <v>634</v>
      </c>
      <c r="C364" s="16" t="s">
        <v>635</v>
      </c>
      <c r="D364" s="17" t="s">
        <v>633</v>
      </c>
      <c r="E364" s="17">
        <v>1</v>
      </c>
      <c r="F364" s="18" t="s">
        <v>70</v>
      </c>
      <c r="G364" s="18" t="s">
        <v>14</v>
      </c>
      <c r="H364" s="19">
        <v>61.182796500000002</v>
      </c>
    </row>
    <row r="365" s="20" customFormat="1" ht="45" customHeight="1">
      <c r="A365" s="15">
        <v>90302788</v>
      </c>
      <c r="B365" s="16" t="s">
        <v>636</v>
      </c>
      <c r="C365" s="16" t="s">
        <v>637</v>
      </c>
      <c r="D365" s="17" t="s">
        <v>633</v>
      </c>
      <c r="E365" s="17">
        <v>1</v>
      </c>
      <c r="F365" s="18" t="s">
        <v>70</v>
      </c>
      <c r="G365" s="18" t="s">
        <v>14</v>
      </c>
      <c r="H365" s="19">
        <v>86.781391200000002</v>
      </c>
    </row>
    <row r="366" s="20" customFormat="1" ht="45" customHeight="1">
      <c r="A366" s="15">
        <v>90302770</v>
      </c>
      <c r="B366" s="16" t="s">
        <v>638</v>
      </c>
      <c r="C366" s="16" t="s">
        <v>639</v>
      </c>
      <c r="D366" s="17" t="s">
        <v>633</v>
      </c>
      <c r="E366" s="17">
        <v>1</v>
      </c>
      <c r="F366" s="18" t="s">
        <v>70</v>
      </c>
      <c r="G366" s="18" t="s">
        <v>14</v>
      </c>
      <c r="H366" s="19">
        <v>119.492037</v>
      </c>
    </row>
    <row r="367" s="20" customFormat="1" ht="45" customHeight="1">
      <c r="A367" s="15">
        <v>90302753</v>
      </c>
      <c r="B367" s="16" t="s">
        <v>640</v>
      </c>
      <c r="C367" s="16" t="s">
        <v>641</v>
      </c>
      <c r="D367" s="17" t="s">
        <v>633</v>
      </c>
      <c r="E367" s="17">
        <v>1</v>
      </c>
      <c r="F367" s="18" t="s">
        <v>70</v>
      </c>
      <c r="G367" s="18" t="s">
        <v>14</v>
      </c>
      <c r="H367" s="19">
        <v>1220.8599999999999</v>
      </c>
    </row>
    <row r="368" s="20" customFormat="1" ht="45" customHeight="1">
      <c r="A368" s="15">
        <v>90200110</v>
      </c>
      <c r="B368" s="16" t="s">
        <v>642</v>
      </c>
      <c r="C368" s="16" t="s">
        <v>643</v>
      </c>
      <c r="D368" s="17" t="s">
        <v>231</v>
      </c>
      <c r="E368" s="17">
        <v>1</v>
      </c>
      <c r="F368" s="18" t="s">
        <v>13</v>
      </c>
      <c r="G368" s="18" t="s">
        <v>14</v>
      </c>
      <c r="H368" s="19">
        <v>1.3769122499999999</v>
      </c>
    </row>
    <row r="369" s="20" customFormat="1" ht="45" customHeight="1">
      <c r="A369" s="15">
        <v>90282841</v>
      </c>
      <c r="B369" s="16" t="s">
        <v>644</v>
      </c>
      <c r="C369" s="16" t="s">
        <v>644</v>
      </c>
      <c r="D369" s="17" t="s">
        <v>231</v>
      </c>
      <c r="E369" s="17">
        <v>1</v>
      </c>
      <c r="F369" s="18" t="s">
        <v>13</v>
      </c>
      <c r="G369" s="18" t="s">
        <v>14</v>
      </c>
      <c r="H369" s="19">
        <v>4.1187636000000003</v>
      </c>
    </row>
    <row r="370" s="20" customFormat="1" ht="45" customHeight="1">
      <c r="A370" s="15">
        <v>90201264</v>
      </c>
      <c r="B370" s="16" t="s">
        <v>645</v>
      </c>
      <c r="C370" s="16" t="s">
        <v>645</v>
      </c>
      <c r="D370" s="17" t="s">
        <v>231</v>
      </c>
      <c r="E370" s="17">
        <v>1</v>
      </c>
      <c r="F370" s="18" t="s">
        <v>64</v>
      </c>
      <c r="G370" s="18" t="s">
        <v>14</v>
      </c>
      <c r="H370" s="19">
        <v>110.03590920000001</v>
      </c>
    </row>
    <row r="371" s="20" customFormat="1" ht="45" customHeight="1">
      <c r="A371" s="15">
        <v>90201280</v>
      </c>
      <c r="B371" s="16" t="s">
        <v>646</v>
      </c>
      <c r="C371" s="16" t="s">
        <v>646</v>
      </c>
      <c r="D371" s="17" t="s">
        <v>231</v>
      </c>
      <c r="E371" s="17">
        <v>1</v>
      </c>
      <c r="F371" s="18" t="s">
        <v>64</v>
      </c>
      <c r="G371" s="18" t="s">
        <v>14</v>
      </c>
      <c r="H371" s="19">
        <v>231.321258</v>
      </c>
    </row>
    <row r="372" s="20" customFormat="1" ht="45" customHeight="1">
      <c r="A372" s="15">
        <v>90200659</v>
      </c>
      <c r="B372" s="16" t="s">
        <v>647</v>
      </c>
      <c r="C372" s="16" t="s">
        <v>648</v>
      </c>
      <c r="D372" s="17" t="s">
        <v>231</v>
      </c>
      <c r="E372" s="17">
        <v>1</v>
      </c>
      <c r="F372" s="18" t="s">
        <v>13</v>
      </c>
      <c r="G372" s="18" t="s">
        <v>14</v>
      </c>
      <c r="H372" s="19">
        <v>79.501716000000002</v>
      </c>
    </row>
    <row r="373" s="20" customFormat="1" ht="45" customHeight="1">
      <c r="A373" s="15">
        <v>90128680</v>
      </c>
      <c r="B373" s="16" t="s">
        <v>649</v>
      </c>
      <c r="C373" s="16" t="s">
        <v>650</v>
      </c>
      <c r="D373" s="17" t="s">
        <v>21</v>
      </c>
      <c r="E373" s="17">
        <v>1</v>
      </c>
      <c r="F373" s="18" t="s">
        <v>13</v>
      </c>
      <c r="G373" s="18" t="s">
        <v>14</v>
      </c>
      <c r="H373" s="19">
        <v>304.48000000000002</v>
      </c>
    </row>
    <row r="374" s="20" customFormat="1" ht="45" customHeight="1">
      <c r="A374" s="15">
        <v>90128699</v>
      </c>
      <c r="B374" s="16" t="s">
        <v>651</v>
      </c>
      <c r="C374" s="16" t="s">
        <v>652</v>
      </c>
      <c r="D374" s="17" t="s">
        <v>21</v>
      </c>
      <c r="E374" s="17">
        <v>1</v>
      </c>
      <c r="F374" s="18" t="s">
        <v>13</v>
      </c>
      <c r="G374" s="18" t="s">
        <v>14</v>
      </c>
      <c r="H374" s="19">
        <v>162.317904</v>
      </c>
    </row>
    <row r="375" s="20" customFormat="1" ht="45" customHeight="1">
      <c r="A375" s="15">
        <v>90163265</v>
      </c>
      <c r="B375" s="16" t="s">
        <v>653</v>
      </c>
      <c r="C375" s="16" t="s">
        <v>654</v>
      </c>
      <c r="D375" s="17" t="s">
        <v>229</v>
      </c>
      <c r="E375" s="17">
        <v>1</v>
      </c>
      <c r="F375" s="18" t="s">
        <v>88</v>
      </c>
      <c r="G375" s="18" t="s">
        <v>14</v>
      </c>
      <c r="H375" s="19">
        <v>143.33057865000001</v>
      </c>
    </row>
    <row r="376" s="20" customFormat="1" ht="45" customHeight="1">
      <c r="A376" s="15">
        <v>90154916</v>
      </c>
      <c r="B376" s="16" t="s">
        <v>655</v>
      </c>
      <c r="C376" s="16" t="s">
        <v>656</v>
      </c>
      <c r="D376" s="17" t="s">
        <v>220</v>
      </c>
      <c r="E376" s="17">
        <v>1</v>
      </c>
      <c r="F376" s="18" t="s">
        <v>70</v>
      </c>
      <c r="G376" s="18" t="s">
        <v>14</v>
      </c>
      <c r="H376" s="19">
        <v>1450.1300000000001</v>
      </c>
    </row>
    <row r="377" s="20" customFormat="1" ht="45" customHeight="1">
      <c r="A377" s="15">
        <v>90241193</v>
      </c>
      <c r="B377" s="16" t="s">
        <v>657</v>
      </c>
      <c r="C377" s="16" t="s">
        <v>658</v>
      </c>
      <c r="D377" s="17" t="s">
        <v>659</v>
      </c>
      <c r="E377" s="17">
        <v>1</v>
      </c>
      <c r="F377" s="18" t="s">
        <v>13</v>
      </c>
      <c r="G377" s="18" t="s">
        <v>14</v>
      </c>
      <c r="H377" s="19">
        <v>2393.4897000000001</v>
      </c>
    </row>
    <row r="378" s="20" customFormat="1" ht="45" customHeight="1">
      <c r="A378" s="15">
        <v>90942396</v>
      </c>
      <c r="B378" s="16" t="s">
        <v>660</v>
      </c>
      <c r="C378" s="16" t="s">
        <v>661</v>
      </c>
      <c r="D378" s="17" t="s">
        <v>662</v>
      </c>
      <c r="E378" s="17">
        <v>1</v>
      </c>
      <c r="F378" s="18" t="s">
        <v>88</v>
      </c>
      <c r="G378" s="18" t="s">
        <v>14</v>
      </c>
      <c r="H378" s="19">
        <v>260</v>
      </c>
    </row>
    <row r="379" s="20" customFormat="1" ht="45" customHeight="1">
      <c r="A379" s="15">
        <v>90942353</v>
      </c>
      <c r="B379" s="16" t="s">
        <v>663</v>
      </c>
      <c r="C379" s="16" t="s">
        <v>664</v>
      </c>
      <c r="D379" s="17" t="s">
        <v>662</v>
      </c>
      <c r="E379" s="17">
        <v>800</v>
      </c>
      <c r="F379" s="18" t="s">
        <v>95</v>
      </c>
      <c r="G379" s="18" t="s">
        <v>19</v>
      </c>
      <c r="H379" s="19">
        <v>0.37948170399999998</v>
      </c>
    </row>
    <row r="380" s="20" customFormat="1" ht="45" customHeight="1">
      <c r="A380" s="15">
        <v>90942370</v>
      </c>
      <c r="B380" s="16" t="s">
        <v>665</v>
      </c>
      <c r="C380" s="16" t="s">
        <v>666</v>
      </c>
      <c r="D380" s="17" t="s">
        <v>662</v>
      </c>
      <c r="E380" s="17">
        <v>1</v>
      </c>
      <c r="F380" s="18" t="s">
        <v>485</v>
      </c>
      <c r="G380" s="18" t="s">
        <v>14</v>
      </c>
      <c r="H380" s="19">
        <v>225.22</v>
      </c>
    </row>
    <row r="381" s="20" customFormat="1" ht="45" customHeight="1">
      <c r="A381" s="15">
        <v>90942388</v>
      </c>
      <c r="B381" s="16" t="s">
        <v>667</v>
      </c>
      <c r="C381" s="16" t="s">
        <v>668</v>
      </c>
      <c r="D381" s="17" t="s">
        <v>662</v>
      </c>
      <c r="E381" s="17">
        <v>1</v>
      </c>
      <c r="F381" s="18" t="s">
        <v>88</v>
      </c>
      <c r="G381" s="18" t="s">
        <v>14</v>
      </c>
      <c r="H381" s="19">
        <v>231.30000000000001</v>
      </c>
    </row>
    <row r="382" s="20" customFormat="1" ht="45" customHeight="1">
      <c r="A382" s="15">
        <v>90942400</v>
      </c>
      <c r="B382" s="16" t="s">
        <v>669</v>
      </c>
      <c r="C382" s="16" t="s">
        <v>670</v>
      </c>
      <c r="D382" s="17" t="s">
        <v>662</v>
      </c>
      <c r="E382" s="17">
        <v>1</v>
      </c>
      <c r="F382" s="18" t="s">
        <v>88</v>
      </c>
      <c r="G382" s="18" t="s">
        <v>14</v>
      </c>
      <c r="H382" s="19">
        <v>61.359999999999999</v>
      </c>
    </row>
    <row r="383" s="20" customFormat="1" ht="45" customHeight="1">
      <c r="A383" s="15">
        <v>90221168</v>
      </c>
      <c r="B383" s="16" t="s">
        <v>671</v>
      </c>
      <c r="C383" s="16" t="s">
        <v>672</v>
      </c>
      <c r="D383" s="17" t="s">
        <v>69</v>
      </c>
      <c r="E383" s="17">
        <v>1</v>
      </c>
      <c r="F383" s="18" t="s">
        <v>64</v>
      </c>
      <c r="G383" s="18" t="s">
        <v>14</v>
      </c>
      <c r="H383" s="19">
        <v>5.3400249000000004</v>
      </c>
    </row>
    <row r="384" s="20" customFormat="1" ht="45" customHeight="1">
      <c r="A384" s="15">
        <v>90303105</v>
      </c>
      <c r="B384" s="16" t="s">
        <v>673</v>
      </c>
      <c r="C384" s="16" t="s">
        <v>673</v>
      </c>
      <c r="D384" s="17" t="s">
        <v>24</v>
      </c>
      <c r="E384" s="17">
        <v>1</v>
      </c>
      <c r="F384" s="18" t="s">
        <v>60</v>
      </c>
      <c r="G384" s="18" t="s">
        <v>14</v>
      </c>
      <c r="H384" s="19">
        <v>0.20354354999999999</v>
      </c>
    </row>
    <row r="385" s="20" customFormat="1" ht="45" customHeight="1">
      <c r="A385" s="15">
        <v>90282850</v>
      </c>
      <c r="B385" s="16" t="s">
        <v>673</v>
      </c>
      <c r="C385" s="16" t="s">
        <v>673</v>
      </c>
      <c r="D385" s="17" t="s">
        <v>26</v>
      </c>
      <c r="E385" s="17">
        <v>1</v>
      </c>
      <c r="F385" s="18" t="s">
        <v>60</v>
      </c>
      <c r="G385" s="18" t="s">
        <v>14</v>
      </c>
      <c r="H385" s="19">
        <v>0.14367779999999999</v>
      </c>
    </row>
    <row r="386" s="20" customFormat="1" ht="45" customHeight="1">
      <c r="A386" s="15">
        <v>90240073</v>
      </c>
      <c r="B386" s="16" t="s">
        <v>673</v>
      </c>
      <c r="C386" s="16" t="s">
        <v>674</v>
      </c>
      <c r="D386" s="17" t="s">
        <v>675</v>
      </c>
      <c r="E386" s="17">
        <v>1</v>
      </c>
      <c r="F386" s="18" t="s">
        <v>60</v>
      </c>
      <c r="G386" s="18" t="s">
        <v>14</v>
      </c>
      <c r="H386" s="19">
        <v>0.25143615000000002</v>
      </c>
    </row>
    <row r="387" s="20" customFormat="1" ht="45" customHeight="1">
      <c r="A387" s="15">
        <v>90527011</v>
      </c>
      <c r="B387" s="16" t="s">
        <v>673</v>
      </c>
      <c r="C387" s="16" t="s">
        <v>676</v>
      </c>
      <c r="D387" s="17" t="s">
        <v>235</v>
      </c>
      <c r="E387" s="17">
        <v>1</v>
      </c>
      <c r="F387" s="18" t="s">
        <v>60</v>
      </c>
      <c r="G387" s="18" t="s">
        <v>14</v>
      </c>
      <c r="H387" s="19">
        <v>0.32327505000000001</v>
      </c>
    </row>
    <row r="388" s="20" customFormat="1" ht="45" customHeight="1">
      <c r="A388" s="15">
        <v>90303113</v>
      </c>
      <c r="B388" s="16" t="s">
        <v>677</v>
      </c>
      <c r="C388" s="16" t="s">
        <v>677</v>
      </c>
      <c r="D388" s="17" t="s">
        <v>24</v>
      </c>
      <c r="E388" s="17">
        <v>1</v>
      </c>
      <c r="F388" s="18" t="s">
        <v>60</v>
      </c>
      <c r="G388" s="18" t="s">
        <v>14</v>
      </c>
      <c r="H388" s="19">
        <v>0.61063065000000005</v>
      </c>
    </row>
    <row r="389" s="20" customFormat="1" ht="45" customHeight="1">
      <c r="A389" s="15">
        <v>90527020</v>
      </c>
      <c r="B389" s="16" t="s">
        <v>677</v>
      </c>
      <c r="C389" s="16" t="s">
        <v>678</v>
      </c>
      <c r="D389" s="17" t="s">
        <v>235</v>
      </c>
      <c r="E389" s="17">
        <v>1</v>
      </c>
      <c r="F389" s="18" t="s">
        <v>60</v>
      </c>
      <c r="G389" s="18" t="s">
        <v>14</v>
      </c>
      <c r="H389" s="19">
        <v>0.94587885000000005</v>
      </c>
    </row>
    <row r="390" s="20" customFormat="1" ht="45" customHeight="1">
      <c r="A390" s="15">
        <v>90249860</v>
      </c>
      <c r="B390" s="16" t="s">
        <v>679</v>
      </c>
      <c r="C390" s="16" t="s">
        <v>679</v>
      </c>
      <c r="D390" s="17" t="s">
        <v>131</v>
      </c>
      <c r="E390" s="17">
        <v>1</v>
      </c>
      <c r="F390" s="18" t="s">
        <v>60</v>
      </c>
      <c r="G390" s="18" t="s">
        <v>14</v>
      </c>
      <c r="H390" s="19">
        <v>0.56273804999999999</v>
      </c>
    </row>
    <row r="391" s="20" customFormat="1" ht="45" customHeight="1">
      <c r="A391" s="15">
        <v>90272382</v>
      </c>
      <c r="B391" s="16" t="s">
        <v>680</v>
      </c>
      <c r="C391" s="16" t="s">
        <v>680</v>
      </c>
      <c r="D391" s="17" t="s">
        <v>24</v>
      </c>
      <c r="E391" s="17">
        <v>1</v>
      </c>
      <c r="F391" s="18" t="s">
        <v>60</v>
      </c>
      <c r="G391" s="18" t="s">
        <v>14</v>
      </c>
      <c r="H391" s="19">
        <v>0.31130190000000002</v>
      </c>
    </row>
    <row r="392" s="20" customFormat="1" ht="45" customHeight="1">
      <c r="A392" s="15">
        <v>90238770</v>
      </c>
      <c r="B392" s="16" t="s">
        <v>680</v>
      </c>
      <c r="C392" s="16" t="s">
        <v>680</v>
      </c>
      <c r="D392" s="17" t="s">
        <v>29</v>
      </c>
      <c r="E392" s="17">
        <v>1</v>
      </c>
      <c r="F392" s="18" t="s">
        <v>60</v>
      </c>
      <c r="G392" s="18" t="s">
        <v>14</v>
      </c>
      <c r="H392" s="19">
        <v>0.22274595</v>
      </c>
    </row>
    <row r="393" s="20" customFormat="1" ht="45" customHeight="1">
      <c r="A393" s="15">
        <v>90125800</v>
      </c>
      <c r="B393" s="16" t="s">
        <v>680</v>
      </c>
      <c r="C393" s="16" t="s">
        <v>681</v>
      </c>
      <c r="D393" s="17" t="s">
        <v>50</v>
      </c>
      <c r="E393" s="17">
        <v>1</v>
      </c>
      <c r="F393" s="18" t="s">
        <v>60</v>
      </c>
      <c r="G393" s="18" t="s">
        <v>14</v>
      </c>
      <c r="H393" s="19">
        <v>0.20354354999999999</v>
      </c>
    </row>
    <row r="394" s="20" customFormat="1" ht="45" customHeight="1">
      <c r="A394" s="15">
        <v>90167198</v>
      </c>
      <c r="B394" s="16" t="s">
        <v>680</v>
      </c>
      <c r="C394" s="16" t="s">
        <v>682</v>
      </c>
      <c r="D394" s="17" t="s">
        <v>92</v>
      </c>
      <c r="E394" s="17">
        <v>1</v>
      </c>
      <c r="F394" s="18" t="s">
        <v>60</v>
      </c>
      <c r="G394" s="18" t="s">
        <v>14</v>
      </c>
      <c r="H394" s="19">
        <v>0.47892600000000002</v>
      </c>
    </row>
    <row r="395" s="20" customFormat="1" ht="45" customHeight="1">
      <c r="A395" s="15">
        <v>90797019</v>
      </c>
      <c r="B395" s="16" t="s">
        <v>680</v>
      </c>
      <c r="C395" s="16" t="s">
        <v>682</v>
      </c>
      <c r="D395" s="17" t="s">
        <v>683</v>
      </c>
      <c r="E395" s="17">
        <v>1</v>
      </c>
      <c r="F395" s="18" t="s">
        <v>60</v>
      </c>
      <c r="G395" s="18" t="s">
        <v>14</v>
      </c>
      <c r="H395" s="19">
        <v>0.34256249999999999</v>
      </c>
    </row>
    <row r="396" s="20" customFormat="1" ht="45" customHeight="1">
      <c r="A396" s="15">
        <v>90212126</v>
      </c>
      <c r="B396" s="16" t="s">
        <v>680</v>
      </c>
      <c r="C396" s="16" t="s">
        <v>684</v>
      </c>
      <c r="D396" s="17" t="s">
        <v>31</v>
      </c>
      <c r="E396" s="17">
        <v>1</v>
      </c>
      <c r="F396" s="18" t="s">
        <v>60</v>
      </c>
      <c r="G396" s="18" t="s">
        <v>14</v>
      </c>
      <c r="H396" s="19">
        <v>0.17959725000000001</v>
      </c>
    </row>
    <row r="397" s="20" customFormat="1" ht="45" customHeight="1">
      <c r="A397" s="15">
        <v>92467199</v>
      </c>
      <c r="B397" s="16" t="s">
        <v>685</v>
      </c>
      <c r="C397" s="16" t="s">
        <v>685</v>
      </c>
      <c r="D397" s="17" t="s">
        <v>17</v>
      </c>
      <c r="E397" s="17">
        <v>1</v>
      </c>
      <c r="F397" s="18" t="s">
        <v>60</v>
      </c>
      <c r="G397" s="18" t="s">
        <v>14</v>
      </c>
      <c r="H397" s="19">
        <v>0.63111352499999995</v>
      </c>
    </row>
    <row r="398" s="20" customFormat="1" ht="45" customHeight="1">
      <c r="A398" s="15">
        <v>90289781</v>
      </c>
      <c r="B398" s="16" t="s">
        <v>685</v>
      </c>
      <c r="C398" s="16" t="s">
        <v>686</v>
      </c>
      <c r="D398" s="17" t="s">
        <v>50</v>
      </c>
      <c r="E398" s="17">
        <v>1</v>
      </c>
      <c r="F398" s="18" t="s">
        <v>60</v>
      </c>
      <c r="G398" s="18" t="s">
        <v>14</v>
      </c>
      <c r="H398" s="19">
        <v>0.3831408</v>
      </c>
    </row>
    <row r="399" s="20" customFormat="1" ht="45" customHeight="1">
      <c r="A399" s="15">
        <v>92454461</v>
      </c>
      <c r="B399" s="16" t="s">
        <v>687</v>
      </c>
      <c r="C399" s="16" t="s">
        <v>687</v>
      </c>
      <c r="D399" s="17" t="s">
        <v>21</v>
      </c>
      <c r="E399" s="17">
        <v>1</v>
      </c>
      <c r="F399" s="18" t="s">
        <v>60</v>
      </c>
      <c r="G399" s="18" t="s">
        <v>14</v>
      </c>
      <c r="H399" s="19">
        <v>0.54449009999999998</v>
      </c>
    </row>
    <row r="400" s="20" customFormat="1" ht="45" customHeight="1">
      <c r="A400" s="15">
        <v>90238745</v>
      </c>
      <c r="B400" s="16" t="s">
        <v>687</v>
      </c>
      <c r="C400" s="16" t="s">
        <v>687</v>
      </c>
      <c r="D400" s="17" t="s">
        <v>29</v>
      </c>
      <c r="E400" s="17">
        <v>1</v>
      </c>
      <c r="F400" s="18" t="s">
        <v>60</v>
      </c>
      <c r="G400" s="18" t="s">
        <v>14</v>
      </c>
      <c r="H400" s="19">
        <v>0.42074234999999999</v>
      </c>
    </row>
    <row r="401" s="20" customFormat="1" ht="45" customHeight="1">
      <c r="A401" s="15">
        <v>92457029</v>
      </c>
      <c r="B401" s="16" t="s">
        <v>687</v>
      </c>
      <c r="C401" s="16" t="s">
        <v>687</v>
      </c>
      <c r="D401" s="17" t="s">
        <v>39</v>
      </c>
      <c r="E401" s="17">
        <v>1</v>
      </c>
      <c r="F401" s="18" t="s">
        <v>60</v>
      </c>
      <c r="G401" s="18" t="s">
        <v>14</v>
      </c>
      <c r="H401" s="19">
        <v>0.43311712499999999</v>
      </c>
    </row>
    <row r="402" s="20" customFormat="1" ht="45" customHeight="1">
      <c r="A402" s="15">
        <v>90146484</v>
      </c>
      <c r="B402" s="16" t="s">
        <v>687</v>
      </c>
      <c r="C402" s="16" t="s">
        <v>687</v>
      </c>
      <c r="D402" s="17" t="s">
        <v>17</v>
      </c>
      <c r="E402" s="17">
        <v>1</v>
      </c>
      <c r="F402" s="18" t="s">
        <v>60</v>
      </c>
      <c r="G402" s="18" t="s">
        <v>14</v>
      </c>
      <c r="H402" s="19">
        <v>0.5507649</v>
      </c>
    </row>
    <row r="403" s="20" customFormat="1" ht="45" customHeight="1">
      <c r="A403" s="15">
        <v>90272412</v>
      </c>
      <c r="B403" s="16" t="s">
        <v>687</v>
      </c>
      <c r="C403" s="16" t="s">
        <v>687</v>
      </c>
      <c r="D403" s="17" t="s">
        <v>24</v>
      </c>
      <c r="E403" s="17">
        <v>1</v>
      </c>
      <c r="F403" s="18" t="s">
        <v>60</v>
      </c>
      <c r="G403" s="18" t="s">
        <v>14</v>
      </c>
      <c r="H403" s="19">
        <v>0.57471119999999998</v>
      </c>
    </row>
    <row r="404" s="20" customFormat="1" ht="45" customHeight="1">
      <c r="A404" s="15">
        <v>90125797</v>
      </c>
      <c r="B404" s="16" t="s">
        <v>687</v>
      </c>
      <c r="C404" s="16" t="s">
        <v>688</v>
      </c>
      <c r="D404" s="17" t="s">
        <v>50</v>
      </c>
      <c r="E404" s="17">
        <v>1</v>
      </c>
      <c r="F404" s="18" t="s">
        <v>60</v>
      </c>
      <c r="G404" s="18" t="s">
        <v>14</v>
      </c>
      <c r="H404" s="19">
        <v>0.40708709999999998</v>
      </c>
    </row>
    <row r="405" s="20" customFormat="1" ht="45" customHeight="1">
      <c r="A405" s="15">
        <v>90167201</v>
      </c>
      <c r="B405" s="16" t="s">
        <v>687</v>
      </c>
      <c r="C405" s="16" t="s">
        <v>689</v>
      </c>
      <c r="D405" s="17" t="s">
        <v>92</v>
      </c>
      <c r="E405" s="17">
        <v>1</v>
      </c>
      <c r="F405" s="18" t="s">
        <v>60</v>
      </c>
      <c r="G405" s="18" t="s">
        <v>14</v>
      </c>
      <c r="H405" s="19">
        <v>0.93390569999999995</v>
      </c>
    </row>
    <row r="406" s="20" customFormat="1" ht="45" customHeight="1">
      <c r="A406" s="15">
        <v>90797027</v>
      </c>
      <c r="B406" s="16" t="s">
        <v>687</v>
      </c>
      <c r="C406" s="16" t="s">
        <v>689</v>
      </c>
      <c r="D406" s="17" t="s">
        <v>683</v>
      </c>
      <c r="E406" s="17">
        <v>1</v>
      </c>
      <c r="F406" s="18" t="s">
        <v>60</v>
      </c>
      <c r="G406" s="18" t="s">
        <v>14</v>
      </c>
      <c r="H406" s="19">
        <v>0.59062499999999996</v>
      </c>
    </row>
    <row r="407" s="20" customFormat="1" ht="45" customHeight="1">
      <c r="A407" s="15">
        <v>90169271</v>
      </c>
      <c r="B407" s="16" t="s">
        <v>687</v>
      </c>
      <c r="C407" s="16" t="s">
        <v>690</v>
      </c>
      <c r="D407" s="17" t="s">
        <v>92</v>
      </c>
      <c r="E407" s="17">
        <v>1</v>
      </c>
      <c r="F407" s="18" t="s">
        <v>60</v>
      </c>
      <c r="G407" s="18" t="s">
        <v>14</v>
      </c>
      <c r="H407" s="19">
        <v>0.93390569999999995</v>
      </c>
    </row>
    <row r="408" s="20" customFormat="1" ht="45" customHeight="1">
      <c r="A408" s="15">
        <v>90249992</v>
      </c>
      <c r="B408" s="16" t="s">
        <v>691</v>
      </c>
      <c r="C408" s="16" t="s">
        <v>691</v>
      </c>
      <c r="D408" s="17" t="s">
        <v>131</v>
      </c>
      <c r="E408" s="17">
        <v>1</v>
      </c>
      <c r="F408" s="18" t="s">
        <v>60</v>
      </c>
      <c r="G408" s="18" t="s">
        <v>14</v>
      </c>
      <c r="H408" s="19">
        <v>0.94587885000000005</v>
      </c>
    </row>
    <row r="409" s="20" customFormat="1" ht="45" customHeight="1">
      <c r="A409" s="15">
        <v>90125819</v>
      </c>
      <c r="B409" s="16" t="s">
        <v>692</v>
      </c>
      <c r="C409" s="16" t="s">
        <v>693</v>
      </c>
      <c r="D409" s="17" t="s">
        <v>50</v>
      </c>
      <c r="E409" s="17">
        <v>1</v>
      </c>
      <c r="F409" s="18" t="s">
        <v>60</v>
      </c>
      <c r="G409" s="18" t="s">
        <v>14</v>
      </c>
      <c r="H409" s="19">
        <v>0.70641584999999996</v>
      </c>
    </row>
    <row r="410" s="20" customFormat="1" ht="45" customHeight="1">
      <c r="A410" s="15">
        <v>92457010</v>
      </c>
      <c r="B410" s="16" t="s">
        <v>694</v>
      </c>
      <c r="C410" s="16" t="s">
        <v>694</v>
      </c>
      <c r="D410" s="17" t="s">
        <v>39</v>
      </c>
      <c r="E410" s="17">
        <v>1</v>
      </c>
      <c r="F410" s="18" t="s">
        <v>60</v>
      </c>
      <c r="G410" s="18" t="s">
        <v>14</v>
      </c>
      <c r="H410" s="19">
        <v>0.77961082500000001</v>
      </c>
    </row>
    <row r="411" s="20" customFormat="1" ht="45" customHeight="1">
      <c r="A411" s="15">
        <v>90232186</v>
      </c>
      <c r="B411" s="16" t="s">
        <v>694</v>
      </c>
      <c r="C411" s="16" t="s">
        <v>695</v>
      </c>
      <c r="D411" s="17" t="s">
        <v>440</v>
      </c>
      <c r="E411" s="17">
        <v>1</v>
      </c>
      <c r="F411" s="18" t="s">
        <v>60</v>
      </c>
      <c r="G411" s="18" t="s">
        <v>14</v>
      </c>
      <c r="H411" s="19">
        <v>0.69444269999999997</v>
      </c>
    </row>
    <row r="412" s="20" customFormat="1" ht="45" customHeight="1">
      <c r="A412" s="15">
        <v>90167210</v>
      </c>
      <c r="B412" s="16" t="s">
        <v>694</v>
      </c>
      <c r="C412" s="16" t="s">
        <v>696</v>
      </c>
      <c r="D412" s="17" t="s">
        <v>92</v>
      </c>
      <c r="E412" s="17">
        <v>1</v>
      </c>
      <c r="F412" s="18" t="s">
        <v>60</v>
      </c>
      <c r="G412" s="18" t="s">
        <v>14</v>
      </c>
      <c r="H412" s="19">
        <v>1.6642678500000001</v>
      </c>
    </row>
    <row r="413" s="20" customFormat="1" ht="45" customHeight="1">
      <c r="A413" s="15">
        <v>90797035</v>
      </c>
      <c r="B413" s="16" t="s">
        <v>694</v>
      </c>
      <c r="C413" s="16" t="s">
        <v>696</v>
      </c>
      <c r="D413" s="17" t="s">
        <v>683</v>
      </c>
      <c r="E413" s="17">
        <v>1</v>
      </c>
      <c r="F413" s="18" t="s">
        <v>60</v>
      </c>
      <c r="G413" s="18" t="s">
        <v>14</v>
      </c>
      <c r="H413" s="19">
        <v>1.1973149999999999</v>
      </c>
    </row>
    <row r="414" s="20" customFormat="1" ht="45" customHeight="1">
      <c r="A414" s="15">
        <v>90169280</v>
      </c>
      <c r="B414" s="16" t="s">
        <v>694</v>
      </c>
      <c r="C414" s="16" t="s">
        <v>697</v>
      </c>
      <c r="D414" s="17" t="s">
        <v>92</v>
      </c>
      <c r="E414" s="17">
        <v>1</v>
      </c>
      <c r="F414" s="18" t="s">
        <v>60</v>
      </c>
      <c r="G414" s="18" t="s">
        <v>14</v>
      </c>
      <c r="H414" s="19">
        <v>1.6642678500000001</v>
      </c>
    </row>
    <row r="415" s="20" customFormat="1" ht="45" customHeight="1">
      <c r="A415" s="15">
        <v>90212096</v>
      </c>
      <c r="B415" s="16" t="s">
        <v>694</v>
      </c>
      <c r="C415" s="16" t="s">
        <v>698</v>
      </c>
      <c r="D415" s="17" t="s">
        <v>31</v>
      </c>
      <c r="E415" s="17">
        <v>1</v>
      </c>
      <c r="F415" s="18" t="s">
        <v>60</v>
      </c>
      <c r="G415" s="18" t="s">
        <v>14</v>
      </c>
      <c r="H415" s="19">
        <v>0.70641584999999996</v>
      </c>
    </row>
    <row r="416" s="20" customFormat="1" ht="45" customHeight="1">
      <c r="A416" s="15">
        <v>90146492</v>
      </c>
      <c r="B416" s="16" t="s">
        <v>699</v>
      </c>
      <c r="C416" s="16" t="s">
        <v>699</v>
      </c>
      <c r="D416" s="17" t="s">
        <v>17</v>
      </c>
      <c r="E416" s="17">
        <v>1</v>
      </c>
      <c r="F416" s="18" t="s">
        <v>60</v>
      </c>
      <c r="G416" s="18" t="s">
        <v>14</v>
      </c>
      <c r="H416" s="19">
        <v>1.7695928249999999</v>
      </c>
    </row>
    <row r="417" s="20" customFormat="1" ht="45" customHeight="1">
      <c r="A417" s="15">
        <v>90167180</v>
      </c>
      <c r="B417" s="16" t="s">
        <v>699</v>
      </c>
      <c r="C417" s="16" t="s">
        <v>700</v>
      </c>
      <c r="D417" s="17" t="s">
        <v>92</v>
      </c>
      <c r="E417" s="17">
        <v>1</v>
      </c>
      <c r="F417" s="18" t="s">
        <v>60</v>
      </c>
      <c r="G417" s="18" t="s">
        <v>14</v>
      </c>
      <c r="H417" s="19">
        <v>2.6460661499999998</v>
      </c>
    </row>
    <row r="418" s="20" customFormat="1" ht="45" customHeight="1">
      <c r="A418" s="15">
        <v>90138597</v>
      </c>
      <c r="B418" s="16" t="s">
        <v>701</v>
      </c>
      <c r="C418" s="16" t="s">
        <v>702</v>
      </c>
      <c r="D418" s="17" t="s">
        <v>703</v>
      </c>
      <c r="E418" s="17">
        <v>1</v>
      </c>
      <c r="F418" s="18" t="s">
        <v>60</v>
      </c>
      <c r="G418" s="18" t="s">
        <v>14</v>
      </c>
      <c r="H418" s="19">
        <v>0.27538245</v>
      </c>
    </row>
    <row r="419" s="20" customFormat="1" ht="45" customHeight="1">
      <c r="A419" s="15">
        <v>90138627</v>
      </c>
      <c r="B419" s="16" t="s">
        <v>704</v>
      </c>
      <c r="C419" s="16" t="s">
        <v>705</v>
      </c>
      <c r="D419" s="17" t="s">
        <v>703</v>
      </c>
      <c r="E419" s="17">
        <v>1</v>
      </c>
      <c r="F419" s="18" t="s">
        <v>60</v>
      </c>
      <c r="G419" s="18" t="s">
        <v>14</v>
      </c>
      <c r="H419" s="19">
        <v>0.35919450000000003</v>
      </c>
    </row>
    <row r="420" s="20" customFormat="1" ht="45" customHeight="1">
      <c r="A420" s="15">
        <v>90138651</v>
      </c>
      <c r="B420" s="16" t="s">
        <v>706</v>
      </c>
      <c r="C420" s="16" t="s">
        <v>707</v>
      </c>
      <c r="D420" s="17" t="s">
        <v>703</v>
      </c>
      <c r="E420" s="17">
        <v>1</v>
      </c>
      <c r="F420" s="18" t="s">
        <v>60</v>
      </c>
      <c r="G420" s="18" t="s">
        <v>14</v>
      </c>
      <c r="H420" s="19">
        <v>0.69444269999999997</v>
      </c>
    </row>
    <row r="421" s="20" customFormat="1" ht="45" customHeight="1">
      <c r="A421" s="15">
        <v>90138643</v>
      </c>
      <c r="B421" s="16" t="s">
        <v>708</v>
      </c>
      <c r="C421" s="16" t="s">
        <v>709</v>
      </c>
      <c r="D421" s="17" t="s">
        <v>703</v>
      </c>
      <c r="E421" s="17">
        <v>1</v>
      </c>
      <c r="F421" s="18" t="s">
        <v>60</v>
      </c>
      <c r="G421" s="18" t="s">
        <v>14</v>
      </c>
      <c r="H421" s="19">
        <v>1.2452076000000001</v>
      </c>
    </row>
    <row r="422" s="20" customFormat="1" ht="45" customHeight="1">
      <c r="A422" s="15">
        <v>90138635</v>
      </c>
      <c r="B422" s="16" t="s">
        <v>710</v>
      </c>
      <c r="C422" s="16" t="s">
        <v>711</v>
      </c>
      <c r="D422" s="17" t="s">
        <v>703</v>
      </c>
      <c r="E422" s="17">
        <v>1</v>
      </c>
      <c r="F422" s="18" t="s">
        <v>60</v>
      </c>
      <c r="G422" s="18" t="s">
        <v>14</v>
      </c>
      <c r="H422" s="19">
        <v>2.0833281000000001</v>
      </c>
    </row>
    <row r="423" s="20" customFormat="1" ht="45" customHeight="1">
      <c r="A423" s="15">
        <v>92394140</v>
      </c>
      <c r="B423" s="16" t="s">
        <v>712</v>
      </c>
      <c r="C423" s="16" t="s">
        <v>713</v>
      </c>
      <c r="D423" s="17" t="s">
        <v>92</v>
      </c>
      <c r="E423" s="17">
        <v>1</v>
      </c>
      <c r="F423" s="18" t="s">
        <v>64</v>
      </c>
      <c r="G423" s="18" t="s">
        <v>14</v>
      </c>
      <c r="H423" s="19">
        <v>53.9510139</v>
      </c>
    </row>
    <row r="424" s="20" customFormat="1" ht="45" customHeight="1">
      <c r="A424" s="15">
        <v>92422365</v>
      </c>
      <c r="B424" s="16" t="s">
        <v>714</v>
      </c>
      <c r="C424" s="16" t="s">
        <v>715</v>
      </c>
      <c r="D424" s="17" t="s">
        <v>21</v>
      </c>
      <c r="E424" s="17">
        <v>1</v>
      </c>
      <c r="F424" s="18" t="s">
        <v>64</v>
      </c>
      <c r="G424" s="18" t="s">
        <v>14</v>
      </c>
      <c r="H424" s="19">
        <v>62.439977249999998</v>
      </c>
    </row>
    <row r="425" s="20" customFormat="1" ht="45" customHeight="1">
      <c r="A425" s="15">
        <v>92394159</v>
      </c>
      <c r="B425" s="16" t="s">
        <v>716</v>
      </c>
      <c r="C425" s="16" t="s">
        <v>717</v>
      </c>
      <c r="D425" s="17" t="s">
        <v>92</v>
      </c>
      <c r="E425" s="17">
        <v>1</v>
      </c>
      <c r="F425" s="18" t="s">
        <v>18</v>
      </c>
      <c r="G425" s="18" t="s">
        <v>14</v>
      </c>
      <c r="H425" s="19">
        <v>76.005556200000001</v>
      </c>
    </row>
    <row r="426" s="20" customFormat="1" ht="45" customHeight="1">
      <c r="A426" s="15">
        <v>91454018</v>
      </c>
      <c r="B426" s="16" t="s">
        <v>718</v>
      </c>
      <c r="C426" s="16" t="s">
        <v>719</v>
      </c>
      <c r="D426" s="17" t="s">
        <v>720</v>
      </c>
      <c r="E426" s="17">
        <v>1</v>
      </c>
      <c r="F426" s="18" t="s">
        <v>13</v>
      </c>
      <c r="G426" s="18" t="s">
        <v>14</v>
      </c>
      <c r="H426" s="19">
        <v>1774.0229919999999</v>
      </c>
    </row>
    <row r="427" s="20" customFormat="1" ht="45" customHeight="1">
      <c r="A427" s="15">
        <v>92409016</v>
      </c>
      <c r="B427" s="16" t="s">
        <v>721</v>
      </c>
      <c r="C427" s="16" t="s">
        <v>722</v>
      </c>
      <c r="D427" s="17" t="s">
        <v>36</v>
      </c>
      <c r="E427" s="17">
        <v>4</v>
      </c>
      <c r="F427" s="18" t="s">
        <v>95</v>
      </c>
      <c r="G427" s="18" t="s">
        <v>14</v>
      </c>
      <c r="H427" s="19">
        <v>1.3170465</v>
      </c>
    </row>
    <row r="428" s="20" customFormat="1" ht="45" customHeight="1">
      <c r="A428" s="15">
        <v>90852702</v>
      </c>
      <c r="B428" s="16" t="s">
        <v>723</v>
      </c>
      <c r="C428" s="16" t="s">
        <v>724</v>
      </c>
      <c r="D428" s="17" t="s">
        <v>725</v>
      </c>
      <c r="E428" s="17">
        <v>300</v>
      </c>
      <c r="F428" s="18" t="s">
        <v>95</v>
      </c>
      <c r="G428" s="18" t="s">
        <v>19</v>
      </c>
      <c r="H428" s="19">
        <v>0.31</v>
      </c>
    </row>
    <row r="429" s="20" customFormat="1" ht="45" customHeight="1">
      <c r="A429" s="15">
        <v>90311086</v>
      </c>
      <c r="B429" s="16" t="s">
        <v>726</v>
      </c>
      <c r="C429" s="16" t="s">
        <v>727</v>
      </c>
      <c r="D429" s="17" t="s">
        <v>728</v>
      </c>
      <c r="E429" s="17">
        <v>125</v>
      </c>
      <c r="F429" s="18" t="s">
        <v>95</v>
      </c>
      <c r="G429" s="18" t="s">
        <v>19</v>
      </c>
      <c r="H429" s="19">
        <v>1.9043840000000001</v>
      </c>
    </row>
    <row r="430" s="20" customFormat="1" ht="45" customHeight="1">
      <c r="A430" s="15">
        <v>90870166</v>
      </c>
      <c r="B430" s="16" t="s">
        <v>729</v>
      </c>
      <c r="C430" s="16" t="s">
        <v>730</v>
      </c>
      <c r="D430" s="17" t="s">
        <v>506</v>
      </c>
      <c r="E430" s="17">
        <v>225</v>
      </c>
      <c r="F430" s="18" t="s">
        <v>95</v>
      </c>
      <c r="G430" s="18" t="s">
        <v>19</v>
      </c>
      <c r="H430" s="19">
        <v>1.5928888880000001</v>
      </c>
    </row>
    <row r="431" s="20" customFormat="1" ht="45" customHeight="1">
      <c r="A431" s="15">
        <v>90300130</v>
      </c>
      <c r="B431" s="16" t="s">
        <v>731</v>
      </c>
      <c r="C431" s="16" t="s">
        <v>732</v>
      </c>
      <c r="D431" s="17" t="s">
        <v>506</v>
      </c>
      <c r="E431" s="17">
        <v>1</v>
      </c>
      <c r="F431" s="18" t="s">
        <v>88</v>
      </c>
      <c r="G431" s="18" t="s">
        <v>14</v>
      </c>
      <c r="H431" s="19">
        <v>43.600000000000001</v>
      </c>
    </row>
    <row r="432" s="20" customFormat="1" ht="45" customHeight="1">
      <c r="A432" s="15">
        <v>90844203</v>
      </c>
      <c r="B432" s="16" t="s">
        <v>733</v>
      </c>
      <c r="C432" s="16" t="s">
        <v>734</v>
      </c>
      <c r="D432" s="17" t="s">
        <v>81</v>
      </c>
      <c r="E432" s="17">
        <v>100</v>
      </c>
      <c r="F432" s="18" t="s">
        <v>18</v>
      </c>
      <c r="G432" s="18" t="s">
        <v>19</v>
      </c>
      <c r="H432" s="19">
        <v>0.59295600000000004</v>
      </c>
    </row>
    <row r="433" s="20" customFormat="1" ht="45" customHeight="1">
      <c r="A433" s="15">
        <v>90844190</v>
      </c>
      <c r="B433" s="16" t="s">
        <v>733</v>
      </c>
      <c r="C433" s="16" t="s">
        <v>735</v>
      </c>
      <c r="D433" s="17" t="s">
        <v>81</v>
      </c>
      <c r="E433" s="17">
        <v>50</v>
      </c>
      <c r="F433" s="18" t="s">
        <v>18</v>
      </c>
      <c r="G433" s="18" t="s">
        <v>19</v>
      </c>
      <c r="H433" s="19">
        <v>0.62716499999999997</v>
      </c>
    </row>
    <row r="434" s="20" customFormat="1" ht="45" customHeight="1">
      <c r="A434" s="15">
        <v>90839056</v>
      </c>
      <c r="B434" s="16" t="s">
        <v>733</v>
      </c>
      <c r="C434" s="16" t="s">
        <v>736</v>
      </c>
      <c r="D434" s="17" t="s">
        <v>737</v>
      </c>
      <c r="E434" s="17">
        <v>50</v>
      </c>
      <c r="F434" s="18" t="s">
        <v>18</v>
      </c>
      <c r="G434" s="18" t="s">
        <v>19</v>
      </c>
      <c r="H434" s="19">
        <v>0.83812050000000005</v>
      </c>
    </row>
    <row r="435" s="20" customFormat="1" ht="45" customHeight="1">
      <c r="A435" s="15">
        <v>90839064</v>
      </c>
      <c r="B435" s="16" t="s">
        <v>738</v>
      </c>
      <c r="C435" s="16" t="s">
        <v>739</v>
      </c>
      <c r="D435" s="17" t="s">
        <v>737</v>
      </c>
      <c r="E435" s="17">
        <v>100</v>
      </c>
      <c r="F435" s="18" t="s">
        <v>18</v>
      </c>
      <c r="G435" s="18" t="s">
        <v>19</v>
      </c>
      <c r="H435" s="19">
        <v>0.59865749999999995</v>
      </c>
    </row>
    <row r="436" s="20" customFormat="1" ht="45" customHeight="1">
      <c r="A436" s="15">
        <v>94936749</v>
      </c>
      <c r="B436" s="16" t="s">
        <v>740</v>
      </c>
      <c r="C436" s="16" t="s">
        <v>741</v>
      </c>
      <c r="D436" s="17" t="s">
        <v>742</v>
      </c>
      <c r="E436" s="17">
        <v>500</v>
      </c>
      <c r="F436" s="18" t="s">
        <v>743</v>
      </c>
      <c r="G436" s="18" t="s">
        <v>261</v>
      </c>
      <c r="H436" s="19">
        <v>1.9642807799999999</v>
      </c>
    </row>
    <row r="437" s="20" customFormat="1" ht="45" customHeight="1">
      <c r="A437" s="15">
        <v>94936757</v>
      </c>
      <c r="B437" s="16" t="s">
        <v>744</v>
      </c>
      <c r="C437" s="16" t="s">
        <v>745</v>
      </c>
      <c r="D437" s="17" t="s">
        <v>742</v>
      </c>
      <c r="E437" s="17">
        <v>500</v>
      </c>
      <c r="F437" s="18" t="s">
        <v>743</v>
      </c>
      <c r="G437" s="18" t="s">
        <v>261</v>
      </c>
      <c r="H437" s="19">
        <v>1.9642807799999999</v>
      </c>
    </row>
    <row r="438" s="20" customFormat="1" ht="45" customHeight="1">
      <c r="A438" s="15">
        <v>92369766</v>
      </c>
      <c r="B438" s="16" t="s">
        <v>746</v>
      </c>
      <c r="C438" s="16" t="s">
        <v>747</v>
      </c>
      <c r="D438" s="17" t="s">
        <v>748</v>
      </c>
      <c r="E438" s="17">
        <v>1</v>
      </c>
      <c r="F438" s="18" t="s">
        <v>485</v>
      </c>
      <c r="G438" s="18" t="s">
        <v>14</v>
      </c>
      <c r="H438" s="19">
        <v>3.2566967999999998</v>
      </c>
    </row>
    <row r="439" s="20" customFormat="1" ht="45" customHeight="1">
      <c r="A439" s="15">
        <v>90741013</v>
      </c>
      <c r="B439" s="16" t="s">
        <v>749</v>
      </c>
      <c r="C439" s="16" t="s">
        <v>750</v>
      </c>
      <c r="D439" s="17" t="s">
        <v>534</v>
      </c>
      <c r="E439" s="17">
        <v>1</v>
      </c>
      <c r="F439" s="18" t="s">
        <v>88</v>
      </c>
      <c r="G439" s="18" t="s">
        <v>14</v>
      </c>
      <c r="H439" s="19">
        <v>63.161217000000001</v>
      </c>
    </row>
    <row r="440" s="20" customFormat="1" ht="45" customHeight="1">
      <c r="A440" s="15">
        <v>92438202</v>
      </c>
      <c r="B440" s="16" t="s">
        <v>751</v>
      </c>
      <c r="C440" s="16" t="s">
        <v>752</v>
      </c>
      <c r="D440" s="17" t="s">
        <v>534</v>
      </c>
      <c r="E440" s="17">
        <v>50</v>
      </c>
      <c r="F440" s="18" t="s">
        <v>88</v>
      </c>
      <c r="G440" s="18" t="s">
        <v>14</v>
      </c>
      <c r="H440" s="19">
        <v>9.3390570000000004</v>
      </c>
    </row>
    <row r="441" s="20" customFormat="1" ht="45" customHeight="1">
      <c r="A441" s="15">
        <v>90118731</v>
      </c>
      <c r="B441" s="16" t="s">
        <v>753</v>
      </c>
      <c r="C441" s="16" t="s">
        <v>754</v>
      </c>
      <c r="D441" s="17" t="s">
        <v>534</v>
      </c>
      <c r="E441" s="17">
        <v>1</v>
      </c>
      <c r="F441" s="18" t="s">
        <v>88</v>
      </c>
      <c r="G441" s="18" t="s">
        <v>14</v>
      </c>
      <c r="H441" s="19">
        <v>61.64974935</v>
      </c>
    </row>
    <row r="442" s="20" customFormat="1" ht="45" customHeight="1">
      <c r="A442" s="15">
        <v>90274083</v>
      </c>
      <c r="B442" s="16" t="s">
        <v>755</v>
      </c>
      <c r="C442" s="16" t="s">
        <v>756</v>
      </c>
      <c r="D442" s="17" t="s">
        <v>506</v>
      </c>
      <c r="E442" s="17">
        <v>1</v>
      </c>
      <c r="F442" s="18" t="s">
        <v>88</v>
      </c>
      <c r="G442" s="18" t="s">
        <v>14</v>
      </c>
      <c r="H442" s="19">
        <v>58.799999999999997</v>
      </c>
    </row>
    <row r="443" s="20" customFormat="1" ht="45" customHeight="1">
      <c r="A443" s="15">
        <v>90273990</v>
      </c>
      <c r="B443" s="16" t="s">
        <v>757</v>
      </c>
      <c r="C443" s="16" t="s">
        <v>758</v>
      </c>
      <c r="D443" s="17" t="s">
        <v>506</v>
      </c>
      <c r="E443" s="17">
        <v>1</v>
      </c>
      <c r="F443" s="18" t="s">
        <v>88</v>
      </c>
      <c r="G443" s="18" t="s">
        <v>14</v>
      </c>
      <c r="H443" s="19">
        <v>83.299999999999997</v>
      </c>
    </row>
    <row r="444" s="20" customFormat="1" ht="45" customHeight="1">
      <c r="A444" s="15">
        <v>90280040</v>
      </c>
      <c r="B444" s="16" t="s">
        <v>759</v>
      </c>
      <c r="C444" s="16" t="s">
        <v>760</v>
      </c>
      <c r="D444" s="17" t="s">
        <v>761</v>
      </c>
      <c r="E444" s="17">
        <v>1</v>
      </c>
      <c r="F444" s="18" t="s">
        <v>88</v>
      </c>
      <c r="G444" s="18" t="s">
        <v>14</v>
      </c>
      <c r="H444" s="19">
        <v>683.75</v>
      </c>
    </row>
    <row r="445" s="20" customFormat="1" ht="45" customHeight="1">
      <c r="A445" s="15">
        <v>92416845</v>
      </c>
      <c r="B445" s="16" t="s">
        <v>762</v>
      </c>
      <c r="C445" s="16" t="s">
        <v>763</v>
      </c>
      <c r="D445" s="17" t="s">
        <v>520</v>
      </c>
      <c r="E445" s="17">
        <v>1</v>
      </c>
      <c r="F445" s="18" t="s">
        <v>88</v>
      </c>
      <c r="G445" s="18" t="s">
        <v>14</v>
      </c>
      <c r="H445" s="19">
        <v>214.39125000000001</v>
      </c>
    </row>
    <row r="446" s="20" customFormat="1" ht="45" customHeight="1">
      <c r="A446" s="15">
        <v>92416853</v>
      </c>
      <c r="B446" s="16" t="s">
        <v>764</v>
      </c>
      <c r="C446" s="16" t="s">
        <v>765</v>
      </c>
      <c r="D446" s="17" t="s">
        <v>520</v>
      </c>
      <c r="E446" s="17">
        <v>1</v>
      </c>
      <c r="F446" s="18" t="s">
        <v>88</v>
      </c>
      <c r="G446" s="18" t="s">
        <v>14</v>
      </c>
      <c r="H446" s="19">
        <v>422.42288000000002</v>
      </c>
    </row>
    <row r="447" s="20" customFormat="1" ht="45" customHeight="1">
      <c r="A447" s="15">
        <v>92452531</v>
      </c>
      <c r="B447" s="16" t="s">
        <v>766</v>
      </c>
      <c r="C447" s="16" t="s">
        <v>767</v>
      </c>
      <c r="D447" s="17" t="s">
        <v>520</v>
      </c>
      <c r="E447" s="17">
        <v>1</v>
      </c>
      <c r="F447" s="18" t="s">
        <v>88</v>
      </c>
      <c r="G447" s="18" t="s">
        <v>14</v>
      </c>
      <c r="H447" s="19">
        <v>514.54124999999999</v>
      </c>
    </row>
    <row r="448" s="20" customFormat="1" ht="45" customHeight="1">
      <c r="A448" s="15">
        <v>90279913</v>
      </c>
      <c r="B448" s="16" t="s">
        <v>768</v>
      </c>
      <c r="C448" s="16" t="s">
        <v>769</v>
      </c>
      <c r="D448" s="17" t="s">
        <v>761</v>
      </c>
      <c r="E448" s="17">
        <v>1</v>
      </c>
      <c r="F448" s="18" t="s">
        <v>88</v>
      </c>
      <c r="G448" s="18" t="s">
        <v>14</v>
      </c>
      <c r="H448" s="19">
        <v>748.78999999999996</v>
      </c>
    </row>
    <row r="449" s="20" customFormat="1" ht="45" customHeight="1">
      <c r="A449" s="15">
        <v>90280385</v>
      </c>
      <c r="B449" s="16" t="s">
        <v>770</v>
      </c>
      <c r="C449" s="16" t="s">
        <v>771</v>
      </c>
      <c r="D449" s="17" t="s">
        <v>761</v>
      </c>
      <c r="E449" s="17">
        <v>1</v>
      </c>
      <c r="F449" s="18" t="s">
        <v>88</v>
      </c>
      <c r="G449" s="18" t="s">
        <v>14</v>
      </c>
      <c r="H449" s="19">
        <v>559.64999999999998</v>
      </c>
    </row>
    <row r="450" s="20" customFormat="1" ht="45" customHeight="1">
      <c r="A450" s="15">
        <v>90280393</v>
      </c>
      <c r="B450" s="16" t="s">
        <v>770</v>
      </c>
      <c r="C450" s="16" t="s">
        <v>772</v>
      </c>
      <c r="D450" s="17" t="s">
        <v>761</v>
      </c>
      <c r="E450" s="17">
        <v>1</v>
      </c>
      <c r="F450" s="18" t="s">
        <v>88</v>
      </c>
      <c r="G450" s="18" t="s">
        <v>14</v>
      </c>
      <c r="H450" s="19">
        <v>615.66999999999996</v>
      </c>
    </row>
    <row r="451" s="20" customFormat="1" ht="45" customHeight="1">
      <c r="A451" s="15">
        <v>90280415</v>
      </c>
      <c r="B451" s="16" t="s">
        <v>770</v>
      </c>
      <c r="C451" s="16" t="s">
        <v>773</v>
      </c>
      <c r="D451" s="17" t="s">
        <v>761</v>
      </c>
      <c r="E451" s="17">
        <v>1</v>
      </c>
      <c r="F451" s="18" t="s">
        <v>88</v>
      </c>
      <c r="G451" s="18" t="s">
        <v>14</v>
      </c>
      <c r="H451" s="19">
        <v>812.60000000000002</v>
      </c>
    </row>
    <row r="452" s="20" customFormat="1" ht="45" customHeight="1">
      <c r="A452" s="15">
        <v>90280369</v>
      </c>
      <c r="B452" s="16" t="s">
        <v>770</v>
      </c>
      <c r="C452" s="16" t="s">
        <v>774</v>
      </c>
      <c r="D452" s="17" t="s">
        <v>761</v>
      </c>
      <c r="E452" s="17">
        <v>1</v>
      </c>
      <c r="F452" s="18" t="s">
        <v>88</v>
      </c>
      <c r="G452" s="18" t="s">
        <v>14</v>
      </c>
      <c r="H452" s="19">
        <v>987.64874999999995</v>
      </c>
    </row>
    <row r="453" s="20" customFormat="1" ht="45" customHeight="1">
      <c r="A453" s="15">
        <v>92412262</v>
      </c>
      <c r="B453" s="16" t="s">
        <v>775</v>
      </c>
      <c r="C453" s="16" t="s">
        <v>776</v>
      </c>
      <c r="D453" s="17" t="s">
        <v>504</v>
      </c>
      <c r="E453" s="17">
        <v>1</v>
      </c>
      <c r="F453" s="18" t="s">
        <v>64</v>
      </c>
      <c r="G453" s="18" t="s">
        <v>14</v>
      </c>
      <c r="H453" s="19">
        <v>1.08955665</v>
      </c>
    </row>
    <row r="454" s="20" customFormat="1" ht="45" customHeight="1">
      <c r="A454" s="15">
        <v>90263324</v>
      </c>
      <c r="B454" s="16" t="s">
        <v>775</v>
      </c>
      <c r="C454" s="16" t="s">
        <v>777</v>
      </c>
      <c r="D454" s="17" t="s">
        <v>247</v>
      </c>
      <c r="E454" s="17">
        <v>1</v>
      </c>
      <c r="F454" s="18" t="s">
        <v>64</v>
      </c>
      <c r="G454" s="18" t="s">
        <v>14</v>
      </c>
      <c r="H454" s="19">
        <v>0.82614734999999995</v>
      </c>
    </row>
    <row r="455" s="20" customFormat="1" ht="45" customHeight="1">
      <c r="A455" s="15">
        <v>92443311</v>
      </c>
      <c r="B455" s="16" t="s">
        <v>775</v>
      </c>
      <c r="C455" s="16" t="s">
        <v>778</v>
      </c>
      <c r="D455" s="17" t="s">
        <v>31</v>
      </c>
      <c r="E455" s="17">
        <v>1</v>
      </c>
      <c r="F455" s="18" t="s">
        <v>64</v>
      </c>
      <c r="G455" s="18" t="s">
        <v>14</v>
      </c>
      <c r="H455" s="19">
        <v>1.56848265</v>
      </c>
    </row>
    <row r="456" s="20" customFormat="1" ht="45" customHeight="1">
      <c r="A456" s="15">
        <v>92248470</v>
      </c>
      <c r="B456" s="16" t="s">
        <v>775</v>
      </c>
      <c r="C456" s="16" t="s">
        <v>779</v>
      </c>
      <c r="D456" s="17" t="s">
        <v>50</v>
      </c>
      <c r="E456" s="17">
        <v>1</v>
      </c>
      <c r="F456" s="18" t="s">
        <v>64</v>
      </c>
      <c r="G456" s="18" t="s">
        <v>14</v>
      </c>
      <c r="H456" s="19">
        <v>1.2092881499999999</v>
      </c>
    </row>
    <row r="457" s="20" customFormat="1" ht="45" customHeight="1">
      <c r="A457" s="15">
        <v>90173031</v>
      </c>
      <c r="B457" s="16" t="s">
        <v>780</v>
      </c>
      <c r="C457" s="16" t="s">
        <v>780</v>
      </c>
      <c r="D457" s="17" t="s">
        <v>244</v>
      </c>
      <c r="E457" s="17">
        <v>1</v>
      </c>
      <c r="F457" s="18" t="s">
        <v>60</v>
      </c>
      <c r="G457" s="18" t="s">
        <v>14</v>
      </c>
      <c r="H457" s="19">
        <v>0.1484973</v>
      </c>
    </row>
    <row r="458" s="20" customFormat="1" ht="45" customHeight="1">
      <c r="A458" s="15">
        <v>92248543</v>
      </c>
      <c r="B458" s="16" t="s">
        <v>780</v>
      </c>
      <c r="C458" s="16" t="s">
        <v>781</v>
      </c>
      <c r="D458" s="17" t="s">
        <v>31</v>
      </c>
      <c r="E458" s="17">
        <v>1</v>
      </c>
      <c r="F458" s="18" t="s">
        <v>60</v>
      </c>
      <c r="G458" s="18" t="s">
        <v>14</v>
      </c>
      <c r="H458" s="19">
        <v>0.1915704</v>
      </c>
    </row>
    <row r="459" s="20" customFormat="1" ht="45" customHeight="1">
      <c r="A459" s="15">
        <v>90173023</v>
      </c>
      <c r="B459" s="16" t="s">
        <v>782</v>
      </c>
      <c r="C459" s="16" t="s">
        <v>782</v>
      </c>
      <c r="D459" s="17" t="s">
        <v>244</v>
      </c>
      <c r="E459" s="17">
        <v>1</v>
      </c>
      <c r="F459" s="18" t="s">
        <v>60</v>
      </c>
      <c r="G459" s="18" t="s">
        <v>14</v>
      </c>
      <c r="H459" s="19">
        <v>0.17324685000000001</v>
      </c>
    </row>
    <row r="460" s="20" customFormat="1" ht="45" customHeight="1">
      <c r="A460" s="15">
        <v>90269942</v>
      </c>
      <c r="B460" s="16" t="s">
        <v>783</v>
      </c>
      <c r="C460" s="16" t="s">
        <v>783</v>
      </c>
      <c r="D460" s="17" t="s">
        <v>334</v>
      </c>
      <c r="E460" s="17">
        <v>1</v>
      </c>
      <c r="F460" s="18" t="s">
        <v>64</v>
      </c>
      <c r="G460" s="18" t="s">
        <v>14</v>
      </c>
      <c r="H460" s="19">
        <v>0.56923964999999999</v>
      </c>
    </row>
    <row r="461" s="20" customFormat="1" ht="45" customHeight="1">
      <c r="A461" s="15">
        <v>92248551</v>
      </c>
      <c r="B461" s="16" t="s">
        <v>784</v>
      </c>
      <c r="C461" s="16" t="s">
        <v>785</v>
      </c>
      <c r="D461" s="17" t="s">
        <v>146</v>
      </c>
      <c r="E461" s="17">
        <v>1</v>
      </c>
      <c r="F461" s="18" t="s">
        <v>60</v>
      </c>
      <c r="G461" s="18" t="s">
        <v>14</v>
      </c>
      <c r="H461" s="19">
        <v>0.23946300000000001</v>
      </c>
    </row>
    <row r="462" s="20" customFormat="1" ht="45" customHeight="1">
      <c r="A462" s="15">
        <v>90185749</v>
      </c>
      <c r="B462" s="16" t="s">
        <v>786</v>
      </c>
      <c r="C462" s="16" t="s">
        <v>786</v>
      </c>
      <c r="D462" s="17" t="s">
        <v>146</v>
      </c>
      <c r="E462" s="17">
        <v>1</v>
      </c>
      <c r="F462" s="18" t="s">
        <v>60</v>
      </c>
      <c r="G462" s="18" t="s">
        <v>14</v>
      </c>
      <c r="H462" s="19">
        <v>0.26340930000000001</v>
      </c>
    </row>
    <row r="463" s="20" customFormat="1" ht="45" customHeight="1">
      <c r="A463" s="15">
        <v>92472087</v>
      </c>
      <c r="B463" s="16" t="s">
        <v>787</v>
      </c>
      <c r="C463" s="16" t="s">
        <v>788</v>
      </c>
      <c r="D463" s="17" t="s">
        <v>207</v>
      </c>
      <c r="E463" s="17">
        <v>1</v>
      </c>
      <c r="F463" s="18" t="s">
        <v>64</v>
      </c>
      <c r="G463" s="18" t="s">
        <v>14</v>
      </c>
      <c r="H463" s="19">
        <v>0.85009365000000003</v>
      </c>
    </row>
    <row r="464" s="20" customFormat="1" ht="45" customHeight="1">
      <c r="A464" s="15">
        <v>90256670</v>
      </c>
      <c r="B464" s="16" t="s">
        <v>789</v>
      </c>
      <c r="C464" s="16" t="s">
        <v>789</v>
      </c>
      <c r="D464" s="17" t="s">
        <v>244</v>
      </c>
      <c r="E464" s="17">
        <v>1</v>
      </c>
      <c r="F464" s="18" t="s">
        <v>64</v>
      </c>
      <c r="G464" s="18" t="s">
        <v>14</v>
      </c>
      <c r="H464" s="19">
        <v>0.71773695000000004</v>
      </c>
    </row>
    <row r="465" s="20" customFormat="1" ht="45" customHeight="1">
      <c r="A465" s="15">
        <v>92248446</v>
      </c>
      <c r="B465" s="16" t="s">
        <v>790</v>
      </c>
      <c r="C465" s="16" t="s">
        <v>790</v>
      </c>
      <c r="D465" s="17" t="s">
        <v>339</v>
      </c>
      <c r="E465" s="17">
        <v>1</v>
      </c>
      <c r="F465" s="18" t="s">
        <v>64</v>
      </c>
      <c r="G465" s="18" t="s">
        <v>14</v>
      </c>
      <c r="H465" s="19">
        <v>0.74248650000000005</v>
      </c>
    </row>
    <row r="466" s="20" customFormat="1" ht="45" customHeight="1">
      <c r="A466" s="15">
        <v>90309677</v>
      </c>
      <c r="B466" s="16" t="s">
        <v>791</v>
      </c>
      <c r="C466" s="16" t="s">
        <v>791</v>
      </c>
      <c r="D466" s="17" t="s">
        <v>792</v>
      </c>
      <c r="E466" s="17">
        <v>1</v>
      </c>
      <c r="F466" s="18" t="s">
        <v>64</v>
      </c>
      <c r="G466" s="18" t="s">
        <v>14</v>
      </c>
      <c r="H466" s="19">
        <v>0.49089915000000001</v>
      </c>
    </row>
    <row r="467" s="20" customFormat="1" ht="45" customHeight="1">
      <c r="A467" s="15">
        <v>90185722</v>
      </c>
      <c r="B467" s="16" t="s">
        <v>793</v>
      </c>
      <c r="C467" s="16" t="s">
        <v>793</v>
      </c>
      <c r="D467" s="17" t="s">
        <v>146</v>
      </c>
      <c r="E467" s="17">
        <v>200</v>
      </c>
      <c r="F467" s="18" t="s">
        <v>151</v>
      </c>
      <c r="G467" s="18" t="s">
        <v>19</v>
      </c>
      <c r="H467" s="19">
        <v>2.39463e-002</v>
      </c>
    </row>
    <row r="468" s="20" customFormat="1" ht="45" customHeight="1">
      <c r="A468" s="15">
        <v>90221117</v>
      </c>
      <c r="B468" s="16" t="s">
        <v>794</v>
      </c>
      <c r="C468" s="16" t="s">
        <v>795</v>
      </c>
      <c r="D468" s="17" t="s">
        <v>69</v>
      </c>
      <c r="E468" s="17">
        <v>1</v>
      </c>
      <c r="F468" s="18" t="s">
        <v>60</v>
      </c>
      <c r="G468" s="18" t="s">
        <v>14</v>
      </c>
      <c r="H468" s="19">
        <v>2.83763655</v>
      </c>
    </row>
    <row r="469" s="20" customFormat="1" ht="45" customHeight="1">
      <c r="A469" s="15">
        <v>92457266</v>
      </c>
      <c r="B469" s="16" t="s">
        <v>796</v>
      </c>
      <c r="C469" s="16" t="s">
        <v>796</v>
      </c>
      <c r="D469" s="17" t="s">
        <v>39</v>
      </c>
      <c r="E469" s="17">
        <v>1</v>
      </c>
      <c r="F469" s="18" t="s">
        <v>60</v>
      </c>
      <c r="G469" s="18" t="s">
        <v>14</v>
      </c>
      <c r="H469" s="19">
        <v>0.47024145000000001</v>
      </c>
    </row>
    <row r="470" s="20" customFormat="1" ht="45" customHeight="1">
      <c r="A470" s="15">
        <v>92232027</v>
      </c>
      <c r="B470" s="16" t="s">
        <v>797</v>
      </c>
      <c r="C470" s="16" t="s">
        <v>798</v>
      </c>
      <c r="D470" s="17" t="s">
        <v>414</v>
      </c>
      <c r="E470" s="17">
        <v>1</v>
      </c>
      <c r="F470" s="18" t="s">
        <v>60</v>
      </c>
      <c r="G470" s="18" t="s">
        <v>14</v>
      </c>
      <c r="H470" s="19">
        <v>2.3587105500000001</v>
      </c>
    </row>
    <row r="471" s="20" customFormat="1" ht="45" customHeight="1">
      <c r="A471" s="15">
        <v>90288289</v>
      </c>
      <c r="B471" s="16" t="s">
        <v>799</v>
      </c>
      <c r="C471" s="16" t="s">
        <v>800</v>
      </c>
      <c r="D471" s="17" t="s">
        <v>26</v>
      </c>
      <c r="E471" s="17">
        <v>1</v>
      </c>
      <c r="F471" s="18" t="s">
        <v>88</v>
      </c>
      <c r="G471" s="18" t="s">
        <v>14</v>
      </c>
      <c r="H471" s="19">
        <v>26.717139225</v>
      </c>
    </row>
    <row r="472" s="20" customFormat="1" ht="45" customHeight="1">
      <c r="A472" s="15">
        <v>90143841</v>
      </c>
      <c r="B472" s="16" t="s">
        <v>799</v>
      </c>
      <c r="C472" s="16" t="s">
        <v>801</v>
      </c>
      <c r="D472" s="17" t="s">
        <v>17</v>
      </c>
      <c r="E472" s="17">
        <v>1</v>
      </c>
      <c r="F472" s="18" t="s">
        <v>436</v>
      </c>
      <c r="G472" s="18" t="s">
        <v>14</v>
      </c>
      <c r="H472" s="19">
        <v>1.0779136155</v>
      </c>
    </row>
    <row r="473" s="20" customFormat="1" ht="45" customHeight="1">
      <c r="A473" s="15">
        <v>90256891</v>
      </c>
      <c r="B473" s="16" t="s">
        <v>799</v>
      </c>
      <c r="C473" s="16" t="s">
        <v>802</v>
      </c>
      <c r="D473" s="17" t="s">
        <v>131</v>
      </c>
      <c r="E473" s="17">
        <v>1</v>
      </c>
      <c r="F473" s="18" t="s">
        <v>436</v>
      </c>
      <c r="G473" s="18" t="s">
        <v>14</v>
      </c>
      <c r="H473" s="19">
        <v>1.1155152532499999</v>
      </c>
    </row>
    <row r="474" s="20" customFormat="1" ht="45" customHeight="1">
      <c r="A474" s="15">
        <v>90171233</v>
      </c>
      <c r="B474" s="16" t="s">
        <v>799</v>
      </c>
      <c r="C474" s="16" t="s">
        <v>803</v>
      </c>
      <c r="D474" s="17" t="s">
        <v>244</v>
      </c>
      <c r="E474" s="17">
        <v>1</v>
      </c>
      <c r="F474" s="18" t="s">
        <v>436</v>
      </c>
      <c r="G474" s="18" t="s">
        <v>14</v>
      </c>
      <c r="H474" s="19">
        <v>1.0779136155</v>
      </c>
    </row>
    <row r="475" s="20" customFormat="1" ht="45" customHeight="1">
      <c r="A475" s="15">
        <v>90282914</v>
      </c>
      <c r="B475" s="16" t="s">
        <v>799</v>
      </c>
      <c r="C475" s="16" t="s">
        <v>803</v>
      </c>
      <c r="D475" s="17" t="s">
        <v>26</v>
      </c>
      <c r="E475" s="17">
        <v>1</v>
      </c>
      <c r="F475" s="18" t="s">
        <v>436</v>
      </c>
      <c r="G475" s="18" t="s">
        <v>14</v>
      </c>
      <c r="H475" s="19">
        <v>0.752032755</v>
      </c>
    </row>
    <row r="476" s="20" customFormat="1" ht="45" customHeight="1">
      <c r="A476" s="15">
        <v>90143850</v>
      </c>
      <c r="B476" s="16" t="s">
        <v>799</v>
      </c>
      <c r="C476" s="16" t="s">
        <v>804</v>
      </c>
      <c r="D476" s="17" t="s">
        <v>17</v>
      </c>
      <c r="E476" s="17">
        <v>1</v>
      </c>
      <c r="F476" s="18" t="s">
        <v>60</v>
      </c>
      <c r="G476" s="18" t="s">
        <v>14</v>
      </c>
      <c r="H476" s="19">
        <v>1.9524615704999999</v>
      </c>
    </row>
    <row r="477" s="20" customFormat="1" ht="45" customHeight="1">
      <c r="A477" s="15">
        <v>90217799</v>
      </c>
      <c r="B477" s="16" t="s">
        <v>799</v>
      </c>
      <c r="C477" s="16" t="s">
        <v>805</v>
      </c>
      <c r="D477" s="17" t="s">
        <v>806</v>
      </c>
      <c r="E477" s="17">
        <v>1</v>
      </c>
      <c r="F477" s="18" t="s">
        <v>436</v>
      </c>
      <c r="G477" s="18" t="s">
        <v>14</v>
      </c>
      <c r="H477" s="19">
        <v>1.0550568735000001</v>
      </c>
    </row>
    <row r="478" s="20" customFormat="1" ht="45" customHeight="1">
      <c r="A478" s="15">
        <v>90224574</v>
      </c>
      <c r="B478" s="16" t="s">
        <v>799</v>
      </c>
      <c r="C478" s="16" t="s">
        <v>807</v>
      </c>
      <c r="D478" s="17" t="s">
        <v>26</v>
      </c>
      <c r="E478" s="17">
        <v>1</v>
      </c>
      <c r="F478" s="18" t="s">
        <v>436</v>
      </c>
      <c r="G478" s="18" t="s">
        <v>14</v>
      </c>
      <c r="H478" s="19">
        <v>0.99442142099999997</v>
      </c>
    </row>
    <row r="479" s="20" customFormat="1" ht="45" customHeight="1">
      <c r="A479" s="15">
        <v>92377173</v>
      </c>
      <c r="B479" s="16" t="s">
        <v>808</v>
      </c>
      <c r="C479" s="16" t="s">
        <v>809</v>
      </c>
      <c r="D479" s="17" t="s">
        <v>235</v>
      </c>
      <c r="E479" s="17">
        <v>150</v>
      </c>
      <c r="F479" s="18" t="s">
        <v>18</v>
      </c>
      <c r="G479" s="18" t="s">
        <v>19</v>
      </c>
      <c r="H479" s="19">
        <v>0.20616053849999999</v>
      </c>
    </row>
    <row r="480" s="20" customFormat="1" ht="45" customHeight="1">
      <c r="A480" s="15">
        <v>92461123</v>
      </c>
      <c r="B480" s="16" t="s">
        <v>810</v>
      </c>
      <c r="C480" s="16" t="s">
        <v>810</v>
      </c>
      <c r="D480" s="17" t="s">
        <v>31</v>
      </c>
      <c r="E480" s="17">
        <v>150</v>
      </c>
      <c r="F480" s="18" t="s">
        <v>18</v>
      </c>
      <c r="G480" s="18" t="s">
        <v>19</v>
      </c>
      <c r="H480" s="19">
        <v>0.10914381450000001</v>
      </c>
    </row>
    <row r="481" s="20" customFormat="1" ht="45" customHeight="1">
      <c r="A481" s="15">
        <v>90619021</v>
      </c>
      <c r="B481" s="16" t="s">
        <v>811</v>
      </c>
      <c r="C481" s="16" t="s">
        <v>812</v>
      </c>
      <c r="D481" s="17" t="s">
        <v>235</v>
      </c>
      <c r="E481" s="17">
        <v>150</v>
      </c>
      <c r="F481" s="18" t="s">
        <v>18</v>
      </c>
      <c r="G481" s="18" t="s">
        <v>19</v>
      </c>
      <c r="H481" s="19">
        <v>0.291050172</v>
      </c>
    </row>
    <row r="482" s="20" customFormat="1" ht="45" customHeight="1">
      <c r="A482" s="15">
        <v>92392202</v>
      </c>
      <c r="B482" s="16" t="s">
        <v>813</v>
      </c>
      <c r="C482" s="16" t="s">
        <v>813</v>
      </c>
      <c r="D482" s="17" t="s">
        <v>59</v>
      </c>
      <c r="E482" s="17">
        <v>75</v>
      </c>
      <c r="F482" s="18" t="s">
        <v>18</v>
      </c>
      <c r="G482" s="18" t="s">
        <v>19</v>
      </c>
      <c r="H482" s="19">
        <v>0.41232107699999998</v>
      </c>
    </row>
    <row r="483" s="20" customFormat="1" ht="45" customHeight="1">
      <c r="A483" s="15">
        <v>92377270</v>
      </c>
      <c r="B483" s="16" t="s">
        <v>814</v>
      </c>
      <c r="C483" s="16" t="s">
        <v>815</v>
      </c>
      <c r="D483" s="17" t="s">
        <v>235</v>
      </c>
      <c r="E483" s="17">
        <v>100</v>
      </c>
      <c r="F483" s="18" t="s">
        <v>18</v>
      </c>
      <c r="G483" s="18" t="s">
        <v>19</v>
      </c>
      <c r="H483" s="19">
        <v>0.2304147195</v>
      </c>
    </row>
    <row r="484" s="20" customFormat="1" ht="45" customHeight="1">
      <c r="A484" s="15">
        <v>92468462</v>
      </c>
      <c r="B484" s="16" t="s">
        <v>816</v>
      </c>
      <c r="C484" s="16" t="s">
        <v>816</v>
      </c>
      <c r="D484" s="17" t="s">
        <v>29</v>
      </c>
      <c r="E484" s="17">
        <v>1</v>
      </c>
      <c r="F484" s="18" t="s">
        <v>436</v>
      </c>
      <c r="G484" s="18" t="s">
        <v>14</v>
      </c>
      <c r="H484" s="19">
        <v>0.59865749999999995</v>
      </c>
    </row>
    <row r="485" s="20" customFormat="1" ht="45" customHeight="1">
      <c r="A485" s="15">
        <v>92376797</v>
      </c>
      <c r="B485" s="16" t="s">
        <v>816</v>
      </c>
      <c r="C485" s="16" t="s">
        <v>816</v>
      </c>
      <c r="D485" s="17" t="s">
        <v>39</v>
      </c>
      <c r="E485" s="17">
        <v>1</v>
      </c>
      <c r="F485" s="18" t="s">
        <v>436</v>
      </c>
      <c r="G485" s="18" t="s">
        <v>14</v>
      </c>
      <c r="H485" s="19">
        <v>0.72696499650000002</v>
      </c>
    </row>
    <row r="486" s="20" customFormat="1" ht="45" customHeight="1">
      <c r="A486" s="15">
        <v>92376673</v>
      </c>
      <c r="B486" s="16" t="s">
        <v>816</v>
      </c>
      <c r="C486" s="16" t="s">
        <v>816</v>
      </c>
      <c r="D486" s="17" t="s">
        <v>17</v>
      </c>
      <c r="E486" s="17">
        <v>1</v>
      </c>
      <c r="F486" s="18" t="s">
        <v>436</v>
      </c>
      <c r="G486" s="18" t="s">
        <v>14</v>
      </c>
      <c r="H486" s="19">
        <v>1.2784556835000001</v>
      </c>
    </row>
    <row r="487" s="20" customFormat="1" ht="45" customHeight="1">
      <c r="A487" s="15">
        <v>92456480</v>
      </c>
      <c r="B487" s="16" t="s">
        <v>816</v>
      </c>
      <c r="C487" s="16" t="s">
        <v>816</v>
      </c>
      <c r="D487" s="17" t="s">
        <v>233</v>
      </c>
      <c r="E487" s="17">
        <v>1</v>
      </c>
      <c r="F487" s="18" t="s">
        <v>60</v>
      </c>
      <c r="G487" s="18" t="s">
        <v>14</v>
      </c>
      <c r="H487" s="19">
        <v>1.0914381449999999</v>
      </c>
    </row>
    <row r="488" s="20" customFormat="1" ht="45" customHeight="1">
      <c r="A488" s="15">
        <v>92456499</v>
      </c>
      <c r="B488" s="16" t="s">
        <v>816</v>
      </c>
      <c r="C488" s="16" t="s">
        <v>816</v>
      </c>
      <c r="D488" s="17" t="s">
        <v>233</v>
      </c>
      <c r="E488" s="17">
        <v>1</v>
      </c>
      <c r="F488" s="18" t="s">
        <v>436</v>
      </c>
      <c r="G488" s="18" t="s">
        <v>14</v>
      </c>
      <c r="H488" s="19">
        <v>1.0914381449999999</v>
      </c>
    </row>
    <row r="489" s="20" customFormat="1" ht="45" customHeight="1">
      <c r="A489" s="15">
        <v>92392571</v>
      </c>
      <c r="B489" s="16" t="s">
        <v>816</v>
      </c>
      <c r="C489" s="16" t="s">
        <v>817</v>
      </c>
      <c r="D489" s="17" t="s">
        <v>806</v>
      </c>
      <c r="E489" s="17">
        <v>1</v>
      </c>
      <c r="F489" s="18" t="s">
        <v>436</v>
      </c>
      <c r="G489" s="18" t="s">
        <v>14</v>
      </c>
      <c r="H489" s="19">
        <v>1.3787267175</v>
      </c>
    </row>
    <row r="490" s="20" customFormat="1" ht="45" customHeight="1">
      <c r="A490" s="15">
        <v>92433324</v>
      </c>
      <c r="B490" s="16" t="s">
        <v>816</v>
      </c>
      <c r="C490" s="16" t="s">
        <v>818</v>
      </c>
      <c r="D490" s="17" t="s">
        <v>50</v>
      </c>
      <c r="E490" s="17">
        <v>1</v>
      </c>
      <c r="F490" s="18" t="s">
        <v>436</v>
      </c>
      <c r="G490" s="18" t="s">
        <v>14</v>
      </c>
      <c r="H490" s="19">
        <v>1.4795050409999999</v>
      </c>
    </row>
    <row r="491" s="20" customFormat="1" ht="45" customHeight="1">
      <c r="A491" s="15">
        <v>92467377</v>
      </c>
      <c r="B491" s="16" t="s">
        <v>819</v>
      </c>
      <c r="C491" s="16" t="s">
        <v>819</v>
      </c>
      <c r="D491" s="17" t="s">
        <v>24</v>
      </c>
      <c r="E491" s="17">
        <v>150</v>
      </c>
      <c r="F491" s="18" t="s">
        <v>18</v>
      </c>
      <c r="G491" s="18" t="s">
        <v>19</v>
      </c>
      <c r="H491" s="19">
        <v>0.194033448</v>
      </c>
    </row>
    <row r="492" s="20" customFormat="1" ht="45" customHeight="1">
      <c r="A492" s="15">
        <v>90619013</v>
      </c>
      <c r="B492" s="16" t="s">
        <v>820</v>
      </c>
      <c r="C492" s="16" t="s">
        <v>821</v>
      </c>
      <c r="D492" s="17" t="s">
        <v>235</v>
      </c>
      <c r="E492" s="17">
        <v>1</v>
      </c>
      <c r="F492" s="18" t="s">
        <v>436</v>
      </c>
      <c r="G492" s="18" t="s">
        <v>14</v>
      </c>
      <c r="H492" s="19">
        <v>2.3814370574999999</v>
      </c>
    </row>
    <row r="493" s="20" customFormat="1" ht="45" customHeight="1">
      <c r="A493" s="15">
        <v>92469604</v>
      </c>
      <c r="B493" s="16" t="s">
        <v>822</v>
      </c>
      <c r="C493" s="16" t="s">
        <v>822</v>
      </c>
      <c r="D493" s="17" t="s">
        <v>17</v>
      </c>
      <c r="E493" s="17">
        <v>1</v>
      </c>
      <c r="F493" s="18" t="s">
        <v>60</v>
      </c>
      <c r="G493" s="18" t="s">
        <v>14</v>
      </c>
      <c r="H493" s="19">
        <v>3.7852315335000002</v>
      </c>
    </row>
    <row r="494" s="20" customFormat="1" ht="45" customHeight="1">
      <c r="A494" s="15">
        <v>92454003</v>
      </c>
      <c r="B494" s="16" t="s">
        <v>823</v>
      </c>
      <c r="C494" s="16" t="s">
        <v>823</v>
      </c>
      <c r="D494" s="17" t="s">
        <v>50</v>
      </c>
      <c r="E494" s="17">
        <v>150</v>
      </c>
      <c r="F494" s="18" t="s">
        <v>18</v>
      </c>
      <c r="G494" s="18" t="s">
        <v>19</v>
      </c>
      <c r="H494" s="19">
        <v>0.13339799550000001</v>
      </c>
    </row>
    <row r="495" s="20" customFormat="1" ht="45" customHeight="1">
      <c r="A495" s="15">
        <v>92456642</v>
      </c>
      <c r="B495" s="16" t="s">
        <v>824</v>
      </c>
      <c r="C495" s="16" t="s">
        <v>824</v>
      </c>
      <c r="D495" s="17" t="s">
        <v>39</v>
      </c>
      <c r="E495" s="17">
        <v>1</v>
      </c>
      <c r="F495" s="18" t="s">
        <v>60</v>
      </c>
      <c r="G495" s="18" t="s">
        <v>14</v>
      </c>
      <c r="H495" s="19">
        <v>2.4190386952499998</v>
      </c>
    </row>
    <row r="496" s="20" customFormat="1" ht="45" customHeight="1">
      <c r="A496" s="15">
        <v>92416241</v>
      </c>
      <c r="B496" s="16" t="s">
        <v>825</v>
      </c>
      <c r="C496" s="16" t="s">
        <v>826</v>
      </c>
      <c r="D496" s="17" t="s">
        <v>43</v>
      </c>
      <c r="E496" s="17">
        <v>1</v>
      </c>
      <c r="F496" s="18" t="s">
        <v>60</v>
      </c>
      <c r="G496" s="18" t="s">
        <v>14</v>
      </c>
      <c r="H496" s="19">
        <v>3.3713311589999999</v>
      </c>
    </row>
    <row r="497" s="20" customFormat="1" ht="45" customHeight="1">
      <c r="A497" s="15">
        <v>92399665</v>
      </c>
      <c r="B497" s="16" t="s">
        <v>827</v>
      </c>
      <c r="C497" s="16" t="s">
        <v>828</v>
      </c>
      <c r="D497" s="17" t="s">
        <v>235</v>
      </c>
      <c r="E497" s="17">
        <v>1</v>
      </c>
      <c r="F497" s="18" t="s">
        <v>60</v>
      </c>
      <c r="G497" s="18" t="s">
        <v>14</v>
      </c>
      <c r="H497" s="19">
        <v>3.6997033500000001</v>
      </c>
    </row>
    <row r="498" s="20" customFormat="1" ht="45" customHeight="1">
      <c r="A498" s="15">
        <v>92426905</v>
      </c>
      <c r="B498" s="16" t="s">
        <v>829</v>
      </c>
      <c r="C498" s="16" t="s">
        <v>830</v>
      </c>
      <c r="D498" s="17" t="s">
        <v>78</v>
      </c>
      <c r="E498" s="17">
        <v>1</v>
      </c>
      <c r="F498" s="18" t="s">
        <v>60</v>
      </c>
      <c r="G498" s="18" t="s">
        <v>14</v>
      </c>
      <c r="H498" s="19">
        <v>2.6315786385000002</v>
      </c>
    </row>
    <row r="499" s="20" customFormat="1" ht="45" customHeight="1">
      <c r="A499" s="15">
        <v>92416233</v>
      </c>
      <c r="B499" s="16" t="s">
        <v>831</v>
      </c>
      <c r="C499" s="16" t="s">
        <v>832</v>
      </c>
      <c r="D499" s="17" t="s">
        <v>43</v>
      </c>
      <c r="E499" s="17">
        <v>1</v>
      </c>
      <c r="F499" s="18" t="s">
        <v>60</v>
      </c>
      <c r="G499" s="18" t="s">
        <v>14</v>
      </c>
      <c r="H499" s="19">
        <v>3.5047291545000001</v>
      </c>
    </row>
    <row r="500" s="20" customFormat="1" ht="45" customHeight="1">
      <c r="A500" s="15">
        <v>92416225</v>
      </c>
      <c r="B500" s="16" t="s">
        <v>833</v>
      </c>
      <c r="C500" s="16" t="s">
        <v>834</v>
      </c>
      <c r="D500" s="17" t="s">
        <v>43</v>
      </c>
      <c r="E500" s="17">
        <v>70</v>
      </c>
      <c r="F500" s="18" t="s">
        <v>18</v>
      </c>
      <c r="G500" s="18" t="s">
        <v>19</v>
      </c>
      <c r="H500" s="19">
        <v>0.55784616300000001</v>
      </c>
    </row>
    <row r="501" s="20" customFormat="1" ht="45" customHeight="1">
      <c r="A501" s="15">
        <v>90236670</v>
      </c>
      <c r="B501" s="16" t="s">
        <v>835</v>
      </c>
      <c r="C501" s="16" t="s">
        <v>835</v>
      </c>
      <c r="D501" s="17" t="s">
        <v>836</v>
      </c>
      <c r="E501" s="17">
        <v>1</v>
      </c>
      <c r="F501" s="18" t="s">
        <v>13</v>
      </c>
      <c r="G501" s="18" t="s">
        <v>14</v>
      </c>
      <c r="H501" s="19">
        <v>35.558615432250001</v>
      </c>
    </row>
    <row r="502" s="20" customFormat="1" ht="45" customHeight="1">
      <c r="A502" s="15">
        <v>92467350</v>
      </c>
      <c r="B502" s="16" t="s">
        <v>837</v>
      </c>
      <c r="C502" s="16" t="s">
        <v>838</v>
      </c>
      <c r="D502" s="17" t="s">
        <v>39</v>
      </c>
      <c r="E502" s="17">
        <v>1</v>
      </c>
      <c r="F502" s="18" t="s">
        <v>13</v>
      </c>
      <c r="G502" s="18" t="s">
        <v>14</v>
      </c>
      <c r="H502" s="19">
        <v>33.647602499999998</v>
      </c>
    </row>
    <row r="503" s="20" customFormat="1" ht="45" customHeight="1">
      <c r="A503" s="15">
        <v>92399673</v>
      </c>
      <c r="B503" s="16" t="s">
        <v>839</v>
      </c>
      <c r="C503" s="16" t="s">
        <v>840</v>
      </c>
      <c r="D503" s="17" t="s">
        <v>235</v>
      </c>
      <c r="E503" s="17">
        <v>70</v>
      </c>
      <c r="F503" s="18" t="s">
        <v>18</v>
      </c>
      <c r="G503" s="18" t="s">
        <v>19</v>
      </c>
      <c r="H503" s="19">
        <v>0.60635452499999998</v>
      </c>
    </row>
    <row r="504" s="20" customFormat="1" ht="45" customHeight="1">
      <c r="A504" s="15">
        <v>90624041</v>
      </c>
      <c r="B504" s="16" t="s">
        <v>841</v>
      </c>
      <c r="C504" s="16" t="s">
        <v>842</v>
      </c>
      <c r="D504" s="17" t="s">
        <v>235</v>
      </c>
      <c r="E504" s="17">
        <v>75</v>
      </c>
      <c r="F504" s="18" t="s">
        <v>18</v>
      </c>
      <c r="G504" s="18" t="s">
        <v>19</v>
      </c>
      <c r="H504" s="19">
        <v>0.66317567399999999</v>
      </c>
    </row>
    <row r="505" s="20" customFormat="1" ht="45" customHeight="1">
      <c r="A505" s="15">
        <v>92467300</v>
      </c>
      <c r="B505" s="16" t="s">
        <v>843</v>
      </c>
      <c r="C505" s="16" t="s">
        <v>843</v>
      </c>
      <c r="D505" s="17" t="s">
        <v>590</v>
      </c>
      <c r="E505" s="17">
        <v>75</v>
      </c>
      <c r="F505" s="18" t="s">
        <v>18</v>
      </c>
      <c r="G505" s="18" t="s">
        <v>19</v>
      </c>
      <c r="H505" s="19">
        <v>0.46695284999999997</v>
      </c>
    </row>
    <row r="506" s="20" customFormat="1" ht="45" customHeight="1">
      <c r="A506" s="15">
        <v>92399681</v>
      </c>
      <c r="B506" s="16" t="s">
        <v>844</v>
      </c>
      <c r="C506" s="16" t="s">
        <v>845</v>
      </c>
      <c r="D506" s="17" t="s">
        <v>235</v>
      </c>
      <c r="E506" s="17">
        <v>70</v>
      </c>
      <c r="F506" s="18" t="s">
        <v>18</v>
      </c>
      <c r="G506" s="18" t="s">
        <v>19</v>
      </c>
      <c r="H506" s="19">
        <v>0.64273579650000001</v>
      </c>
    </row>
    <row r="507" s="20" customFormat="1" ht="45" customHeight="1">
      <c r="A507" s="15">
        <v>92399630</v>
      </c>
      <c r="B507" s="16" t="s">
        <v>846</v>
      </c>
      <c r="C507" s="16" t="s">
        <v>847</v>
      </c>
      <c r="D507" s="17" t="s">
        <v>235</v>
      </c>
      <c r="E507" s="17">
        <v>1</v>
      </c>
      <c r="F507" s="18" t="s">
        <v>13</v>
      </c>
      <c r="G507" s="18" t="s">
        <v>14</v>
      </c>
      <c r="H507" s="19">
        <v>31.008970408500002</v>
      </c>
    </row>
    <row r="508" s="20" customFormat="1" ht="45" customHeight="1">
      <c r="A508" s="15">
        <v>92467318</v>
      </c>
      <c r="B508" s="16" t="s">
        <v>848</v>
      </c>
      <c r="C508" s="16" t="s">
        <v>848</v>
      </c>
      <c r="D508" s="17" t="s">
        <v>590</v>
      </c>
      <c r="E508" s="17">
        <v>1</v>
      </c>
      <c r="F508" s="18" t="s">
        <v>60</v>
      </c>
      <c r="G508" s="18" t="s">
        <v>14</v>
      </c>
      <c r="H508" s="19">
        <v>3.8228331712500001</v>
      </c>
    </row>
    <row r="509" s="20" customFormat="1" ht="45" customHeight="1">
      <c r="A509" s="15">
        <v>92392296</v>
      </c>
      <c r="B509" s="16" t="s">
        <v>849</v>
      </c>
      <c r="C509" s="16" t="s">
        <v>849</v>
      </c>
      <c r="D509" s="17" t="s">
        <v>59</v>
      </c>
      <c r="E509" s="17">
        <v>1</v>
      </c>
      <c r="F509" s="18" t="s">
        <v>60</v>
      </c>
      <c r="G509" s="18" t="s">
        <v>14</v>
      </c>
      <c r="H509" s="19">
        <v>3.3089441220000002</v>
      </c>
    </row>
    <row r="510" s="20" customFormat="1" ht="45" customHeight="1">
      <c r="A510" s="15">
        <v>92392261</v>
      </c>
      <c r="B510" s="16" t="s">
        <v>849</v>
      </c>
      <c r="C510" s="16" t="s">
        <v>849</v>
      </c>
      <c r="D510" s="17" t="s">
        <v>59</v>
      </c>
      <c r="E510" s="17">
        <v>1</v>
      </c>
      <c r="F510" s="18" t="s">
        <v>60</v>
      </c>
      <c r="G510" s="18" t="s">
        <v>14</v>
      </c>
      <c r="H510" s="19">
        <v>3.2838763635000001</v>
      </c>
    </row>
    <row r="511" s="20" customFormat="1" ht="45" customHeight="1">
      <c r="A511" s="15">
        <v>90229894</v>
      </c>
      <c r="B511" s="16" t="s">
        <v>850</v>
      </c>
      <c r="C511" s="16" t="s">
        <v>851</v>
      </c>
      <c r="D511" s="17" t="s">
        <v>235</v>
      </c>
      <c r="E511" s="17">
        <v>1</v>
      </c>
      <c r="F511" s="18" t="s">
        <v>60</v>
      </c>
      <c r="G511" s="18" t="s">
        <v>14</v>
      </c>
      <c r="H511" s="19">
        <v>4.6568027519999999</v>
      </c>
    </row>
    <row r="512" s="20" customFormat="1" ht="45" customHeight="1">
      <c r="A512" s="15">
        <v>90229908</v>
      </c>
      <c r="B512" s="16" t="s">
        <v>850</v>
      </c>
      <c r="C512" s="16" t="s">
        <v>851</v>
      </c>
      <c r="D512" s="17" t="s">
        <v>235</v>
      </c>
      <c r="E512" s="17">
        <v>1</v>
      </c>
      <c r="F512" s="18" t="s">
        <v>60</v>
      </c>
      <c r="G512" s="18" t="s">
        <v>14</v>
      </c>
      <c r="H512" s="19">
        <v>4.0504482270000004</v>
      </c>
    </row>
    <row r="513" s="20" customFormat="1" ht="45" customHeight="1">
      <c r="A513" s="15">
        <v>92377009</v>
      </c>
      <c r="B513" s="16" t="s">
        <v>852</v>
      </c>
      <c r="C513" s="16" t="s">
        <v>852</v>
      </c>
      <c r="D513" s="17" t="s">
        <v>146</v>
      </c>
      <c r="E513" s="17">
        <v>1</v>
      </c>
      <c r="F513" s="18" t="s">
        <v>60</v>
      </c>
      <c r="G513" s="18" t="s">
        <v>14</v>
      </c>
      <c r="H513" s="19">
        <v>6.6690445499999997</v>
      </c>
    </row>
    <row r="514" s="20" customFormat="1" ht="45" customHeight="1">
      <c r="A514" s="15">
        <v>90157117</v>
      </c>
      <c r="B514" s="16" t="s">
        <v>853</v>
      </c>
      <c r="C514" s="16" t="s">
        <v>854</v>
      </c>
      <c r="D514" s="17" t="s">
        <v>36</v>
      </c>
      <c r="E514" s="17">
        <v>1</v>
      </c>
      <c r="F514" s="18" t="s">
        <v>485</v>
      </c>
      <c r="G514" s="18" t="s">
        <v>14</v>
      </c>
      <c r="H514" s="19">
        <v>46.543773338999998</v>
      </c>
    </row>
    <row r="515" s="20" customFormat="1" ht="45" customHeight="1">
      <c r="A515" s="15">
        <v>90171985</v>
      </c>
      <c r="B515" s="16" t="s">
        <v>855</v>
      </c>
      <c r="C515" s="16" t="s">
        <v>856</v>
      </c>
      <c r="D515" s="17" t="s">
        <v>244</v>
      </c>
      <c r="E515" s="17">
        <v>1</v>
      </c>
      <c r="F515" s="18" t="s">
        <v>88</v>
      </c>
      <c r="G515" s="18" t="s">
        <v>14</v>
      </c>
      <c r="H515" s="19">
        <v>19.683858600000001</v>
      </c>
    </row>
    <row r="516" s="20" customFormat="1" ht="45" customHeight="1">
      <c r="A516" s="15">
        <v>90171993</v>
      </c>
      <c r="B516" s="16" t="s">
        <v>857</v>
      </c>
      <c r="C516" s="16" t="s">
        <v>858</v>
      </c>
      <c r="D516" s="17" t="s">
        <v>244</v>
      </c>
      <c r="E516" s="17">
        <v>1</v>
      </c>
      <c r="F516" s="18" t="s">
        <v>436</v>
      </c>
      <c r="G516" s="18" t="s">
        <v>14</v>
      </c>
      <c r="H516" s="19">
        <v>1.6129030365000001</v>
      </c>
    </row>
    <row r="517" s="20" customFormat="1" ht="45" customHeight="1">
      <c r="A517" s="15">
        <v>92258697</v>
      </c>
      <c r="B517" s="16" t="s">
        <v>859</v>
      </c>
      <c r="C517" s="16" t="s">
        <v>860</v>
      </c>
      <c r="D517" s="17" t="s">
        <v>235</v>
      </c>
      <c r="E517" s="17">
        <v>1</v>
      </c>
      <c r="F517" s="18" t="s">
        <v>436</v>
      </c>
      <c r="G517" s="18" t="s">
        <v>14</v>
      </c>
      <c r="H517" s="19">
        <v>2.5443774877499998</v>
      </c>
    </row>
    <row r="518" s="20" customFormat="1" ht="45" customHeight="1">
      <c r="A518" s="15">
        <v>92258700</v>
      </c>
      <c r="B518" s="16" t="s">
        <v>861</v>
      </c>
      <c r="C518" s="16" t="s">
        <v>862</v>
      </c>
      <c r="D518" s="17" t="s">
        <v>235</v>
      </c>
      <c r="E518" s="17">
        <v>1</v>
      </c>
      <c r="F518" s="18" t="s">
        <v>436</v>
      </c>
      <c r="G518" s="18" t="s">
        <v>14</v>
      </c>
      <c r="H518" s="19">
        <v>2.1808949895</v>
      </c>
    </row>
    <row r="519" s="20" customFormat="1" ht="45" customHeight="1">
      <c r="A519" s="15">
        <v>90236114</v>
      </c>
      <c r="B519" s="16" t="s">
        <v>863</v>
      </c>
      <c r="C519" s="16" t="s">
        <v>863</v>
      </c>
      <c r="D519" s="17" t="s">
        <v>836</v>
      </c>
      <c r="E519" s="17">
        <v>1</v>
      </c>
      <c r="F519" s="18" t="s">
        <v>436</v>
      </c>
      <c r="G519" s="18" t="s">
        <v>14</v>
      </c>
      <c r="H519" s="19">
        <v>1.3703612265</v>
      </c>
    </row>
    <row r="520" s="20" customFormat="1" ht="45" customHeight="1">
      <c r="A520" s="15">
        <v>90271033</v>
      </c>
      <c r="B520" s="16" t="s">
        <v>864</v>
      </c>
      <c r="C520" s="16" t="s">
        <v>864</v>
      </c>
      <c r="D520" s="17" t="s">
        <v>590</v>
      </c>
      <c r="E520" s="17">
        <v>1</v>
      </c>
      <c r="F520" s="18" t="s">
        <v>436</v>
      </c>
      <c r="G520" s="18" t="s">
        <v>14</v>
      </c>
      <c r="H520" s="19">
        <v>0.93378596849999995</v>
      </c>
    </row>
    <row r="521" s="20" customFormat="1" ht="45" customHeight="1">
      <c r="A521" s="15">
        <v>92391958</v>
      </c>
      <c r="B521" s="16" t="s">
        <v>865</v>
      </c>
      <c r="C521" s="16" t="s">
        <v>866</v>
      </c>
      <c r="D521" s="17" t="s">
        <v>17</v>
      </c>
      <c r="E521" s="17">
        <v>1</v>
      </c>
      <c r="F521" s="18" t="s">
        <v>60</v>
      </c>
      <c r="G521" s="18" t="s">
        <v>14</v>
      </c>
      <c r="H521" s="19">
        <v>1.2733445025000001</v>
      </c>
    </row>
    <row r="522" s="20" customFormat="1" ht="45" customHeight="1">
      <c r="A522" s="15">
        <v>90215664</v>
      </c>
      <c r="B522" s="16" t="s">
        <v>867</v>
      </c>
      <c r="C522" s="16" t="s">
        <v>868</v>
      </c>
      <c r="D522" s="17" t="s">
        <v>78</v>
      </c>
      <c r="E522" s="17">
        <v>1</v>
      </c>
      <c r="F522" s="18" t="s">
        <v>485</v>
      </c>
      <c r="G522" s="18" t="s">
        <v>14</v>
      </c>
      <c r="H522" s="19">
        <v>34.135450650000003</v>
      </c>
    </row>
    <row r="523" s="20" customFormat="1" ht="45" customHeight="1">
      <c r="A523" s="15">
        <v>90223306</v>
      </c>
      <c r="B523" s="16" t="s">
        <v>869</v>
      </c>
      <c r="C523" s="16" t="s">
        <v>870</v>
      </c>
      <c r="D523" s="17" t="s">
        <v>871</v>
      </c>
      <c r="E523" s="17">
        <v>1</v>
      </c>
      <c r="F523" s="18" t="s">
        <v>88</v>
      </c>
      <c r="G523" s="18" t="s">
        <v>14</v>
      </c>
      <c r="H523" s="19">
        <v>30.23220375</v>
      </c>
    </row>
    <row r="524" s="20" customFormat="1" ht="45" customHeight="1">
      <c r="A524" s="15">
        <v>90144830</v>
      </c>
      <c r="B524" s="16" t="s">
        <v>869</v>
      </c>
      <c r="C524" s="16" t="s">
        <v>872</v>
      </c>
      <c r="D524" s="17" t="s">
        <v>17</v>
      </c>
      <c r="E524" s="17">
        <v>1</v>
      </c>
      <c r="F524" s="18" t="s">
        <v>60</v>
      </c>
      <c r="G524" s="18" t="s">
        <v>14</v>
      </c>
      <c r="H524" s="19">
        <v>3.79776541275</v>
      </c>
    </row>
    <row r="525" s="20" customFormat="1" ht="45" customHeight="1">
      <c r="A525" s="15">
        <v>90226658</v>
      </c>
      <c r="B525" s="16" t="s">
        <v>869</v>
      </c>
      <c r="C525" s="16" t="s">
        <v>873</v>
      </c>
      <c r="D525" s="17" t="s">
        <v>59</v>
      </c>
      <c r="E525" s="17">
        <v>1</v>
      </c>
      <c r="F525" s="18" t="s">
        <v>60</v>
      </c>
      <c r="G525" s="18" t="s">
        <v>14</v>
      </c>
      <c r="H525" s="19">
        <v>4.7127385979999996</v>
      </c>
    </row>
    <row r="526" s="20" customFormat="1" ht="45" customHeight="1">
      <c r="A526" s="15">
        <v>90222970</v>
      </c>
      <c r="B526" s="16" t="s">
        <v>869</v>
      </c>
      <c r="C526" s="16" t="s">
        <v>874</v>
      </c>
      <c r="D526" s="17" t="s">
        <v>871</v>
      </c>
      <c r="E526" s="17">
        <v>1</v>
      </c>
      <c r="F526" s="18" t="s">
        <v>88</v>
      </c>
      <c r="G526" s="18" t="s">
        <v>14</v>
      </c>
      <c r="H526" s="19">
        <v>40.780548899999999</v>
      </c>
    </row>
    <row r="527" s="20" customFormat="1" ht="45" customHeight="1">
      <c r="A527" s="15">
        <v>90279069</v>
      </c>
      <c r="B527" s="16" t="s">
        <v>869</v>
      </c>
      <c r="C527" s="16" t="s">
        <v>875</v>
      </c>
      <c r="D527" s="17" t="s">
        <v>806</v>
      </c>
      <c r="E527" s="17">
        <v>1</v>
      </c>
      <c r="F527" s="18" t="s">
        <v>88</v>
      </c>
      <c r="G527" s="18" t="s">
        <v>14</v>
      </c>
      <c r="H527" s="19">
        <v>33.776256150000002</v>
      </c>
    </row>
    <row r="528" s="20" customFormat="1" ht="45" customHeight="1">
      <c r="A528" s="15">
        <v>90230604</v>
      </c>
      <c r="B528" s="16" t="s">
        <v>869</v>
      </c>
      <c r="C528" s="16" t="s">
        <v>876</v>
      </c>
      <c r="D528" s="17" t="s">
        <v>235</v>
      </c>
      <c r="E528" s="17">
        <v>100</v>
      </c>
      <c r="F528" s="18" t="s">
        <v>18</v>
      </c>
      <c r="G528" s="18" t="s">
        <v>19</v>
      </c>
      <c r="H528" s="19">
        <v>0.57015000000000005</v>
      </c>
    </row>
    <row r="529" s="20" customFormat="1" ht="45" customHeight="1">
      <c r="A529" s="15">
        <v>90291786</v>
      </c>
      <c r="B529" s="16" t="s">
        <v>877</v>
      </c>
      <c r="C529" s="16" t="s">
        <v>877</v>
      </c>
      <c r="D529" s="17" t="s">
        <v>878</v>
      </c>
      <c r="E529" s="17">
        <v>1</v>
      </c>
      <c r="F529" s="18" t="s">
        <v>88</v>
      </c>
      <c r="G529" s="18" t="s">
        <v>14</v>
      </c>
      <c r="H529" s="19">
        <v>3.8300000000000001</v>
      </c>
    </row>
    <row r="530" s="20" customFormat="1" ht="45" customHeight="1">
      <c r="A530" s="15">
        <v>90135750</v>
      </c>
      <c r="B530" s="16" t="s">
        <v>879</v>
      </c>
      <c r="C530" s="16" t="s">
        <v>880</v>
      </c>
      <c r="D530" s="17" t="s">
        <v>207</v>
      </c>
      <c r="E530" s="17">
        <v>1</v>
      </c>
      <c r="F530" s="18" t="s">
        <v>88</v>
      </c>
      <c r="G530" s="18" t="s">
        <v>14</v>
      </c>
      <c r="H530" s="19">
        <v>39.403636650000003</v>
      </c>
    </row>
    <row r="531" s="20" customFormat="1" ht="45" customHeight="1">
      <c r="A531" s="15">
        <v>90230442</v>
      </c>
      <c r="B531" s="16" t="s">
        <v>881</v>
      </c>
      <c r="C531" s="16" t="s">
        <v>882</v>
      </c>
      <c r="D531" s="17" t="s">
        <v>235</v>
      </c>
      <c r="E531" s="17">
        <v>1</v>
      </c>
      <c r="F531" s="18" t="s">
        <v>88</v>
      </c>
      <c r="G531" s="18" t="s">
        <v>14</v>
      </c>
      <c r="H531" s="19">
        <v>52.250826600000003</v>
      </c>
    </row>
    <row r="532" s="20" customFormat="1" ht="45" customHeight="1">
      <c r="A532" s="15">
        <v>90135725</v>
      </c>
      <c r="B532" s="16" t="s">
        <v>883</v>
      </c>
      <c r="C532" s="16" t="s">
        <v>884</v>
      </c>
      <c r="D532" s="17" t="s">
        <v>207</v>
      </c>
      <c r="E532" s="17">
        <v>1</v>
      </c>
      <c r="F532" s="18" t="s">
        <v>88</v>
      </c>
      <c r="G532" s="18" t="s">
        <v>14</v>
      </c>
      <c r="H532" s="19">
        <v>24.928098299999998</v>
      </c>
    </row>
    <row r="533" s="20" customFormat="1" ht="45" customHeight="1">
      <c r="A533" s="15">
        <v>90157087</v>
      </c>
      <c r="B533" s="16" t="s">
        <v>885</v>
      </c>
      <c r="C533" s="16" t="s">
        <v>886</v>
      </c>
      <c r="D533" s="17" t="s">
        <v>36</v>
      </c>
      <c r="E533" s="17">
        <v>1</v>
      </c>
      <c r="F533" s="18" t="s">
        <v>60</v>
      </c>
      <c r="G533" s="18" t="s">
        <v>14</v>
      </c>
      <c r="H533" s="19">
        <v>6.9730770375000004</v>
      </c>
    </row>
    <row r="534" s="20" customFormat="1" ht="45" customHeight="1">
      <c r="A534" s="15">
        <v>90204417</v>
      </c>
      <c r="B534" s="16" t="s">
        <v>885</v>
      </c>
      <c r="C534" s="16" t="s">
        <v>887</v>
      </c>
      <c r="D534" s="17" t="s">
        <v>888</v>
      </c>
      <c r="E534" s="17">
        <v>1</v>
      </c>
      <c r="F534" s="18" t="s">
        <v>88</v>
      </c>
      <c r="G534" s="18" t="s">
        <v>14</v>
      </c>
      <c r="H534" s="19">
        <v>46.647392400000001</v>
      </c>
    </row>
    <row r="535" s="20" customFormat="1" ht="45" customHeight="1">
      <c r="A535" s="15">
        <v>90260104</v>
      </c>
      <c r="B535" s="16" t="s">
        <v>889</v>
      </c>
      <c r="C535" s="16" t="s">
        <v>890</v>
      </c>
      <c r="D535" s="17" t="s">
        <v>131</v>
      </c>
      <c r="E535" s="17">
        <v>1</v>
      </c>
      <c r="F535" s="18" t="s">
        <v>436</v>
      </c>
      <c r="G535" s="18" t="s">
        <v>14</v>
      </c>
      <c r="H535" s="19">
        <v>1.4288622344999999</v>
      </c>
    </row>
    <row r="536" s="20" customFormat="1" ht="45" customHeight="1">
      <c r="A536" s="15">
        <v>90142942</v>
      </c>
      <c r="B536" s="16" t="s">
        <v>889</v>
      </c>
      <c r="C536" s="16" t="s">
        <v>891</v>
      </c>
      <c r="D536" s="17" t="s">
        <v>17</v>
      </c>
      <c r="E536" s="17">
        <v>1</v>
      </c>
      <c r="F536" s="18" t="s">
        <v>60</v>
      </c>
      <c r="G536" s="18" t="s">
        <v>14</v>
      </c>
      <c r="H536" s="19">
        <v>1.0793110545</v>
      </c>
    </row>
    <row r="537" s="20" customFormat="1" ht="45" customHeight="1">
      <c r="A537" s="15">
        <v>90283163</v>
      </c>
      <c r="B537" s="16" t="s">
        <v>889</v>
      </c>
      <c r="C537" s="16" t="s">
        <v>892</v>
      </c>
      <c r="D537" s="17" t="s">
        <v>836</v>
      </c>
      <c r="E537" s="17">
        <v>1</v>
      </c>
      <c r="F537" s="18" t="s">
        <v>88</v>
      </c>
      <c r="G537" s="18" t="s">
        <v>14</v>
      </c>
      <c r="H537" s="19">
        <v>2.3388324749999998</v>
      </c>
    </row>
    <row r="538" s="20" customFormat="1" ht="45" customHeight="1">
      <c r="A538" s="15">
        <v>90129849</v>
      </c>
      <c r="B538" s="16" t="s">
        <v>889</v>
      </c>
      <c r="C538" s="16" t="s">
        <v>893</v>
      </c>
      <c r="D538" s="17" t="s">
        <v>894</v>
      </c>
      <c r="E538" s="17">
        <v>1</v>
      </c>
      <c r="F538" s="18" t="s">
        <v>436</v>
      </c>
      <c r="G538" s="18" t="s">
        <v>14</v>
      </c>
      <c r="H538" s="19">
        <v>1.7480799</v>
      </c>
    </row>
    <row r="539" s="20" customFormat="1" ht="45" customHeight="1">
      <c r="A539" s="15">
        <v>90180801</v>
      </c>
      <c r="B539" s="16" t="s">
        <v>889</v>
      </c>
      <c r="C539" s="16" t="s">
        <v>895</v>
      </c>
      <c r="D539" s="17" t="s">
        <v>24</v>
      </c>
      <c r="E539" s="17">
        <v>1</v>
      </c>
      <c r="F539" s="18" t="s">
        <v>436</v>
      </c>
      <c r="G539" s="18" t="s">
        <v>14</v>
      </c>
      <c r="H539" s="19">
        <v>2.9226288105</v>
      </c>
    </row>
    <row r="540" s="20" customFormat="1" ht="45" customHeight="1">
      <c r="A540" s="15">
        <v>90307208</v>
      </c>
      <c r="B540" s="16" t="s">
        <v>896</v>
      </c>
      <c r="C540" s="16" t="s">
        <v>897</v>
      </c>
      <c r="D540" s="17" t="s">
        <v>50</v>
      </c>
      <c r="E540" s="17">
        <v>1</v>
      </c>
      <c r="F540" s="18" t="s">
        <v>13</v>
      </c>
      <c r="G540" s="18" t="s">
        <v>14</v>
      </c>
      <c r="H540" s="19">
        <v>3.2864415254999999</v>
      </c>
    </row>
    <row r="541" s="20" customFormat="1" ht="45" customHeight="1">
      <c r="A541" s="15">
        <v>90131746</v>
      </c>
      <c r="B541" s="16" t="s">
        <v>898</v>
      </c>
      <c r="C541" s="16" t="s">
        <v>899</v>
      </c>
      <c r="D541" s="17" t="s">
        <v>81</v>
      </c>
      <c r="E541" s="17">
        <v>1</v>
      </c>
      <c r="F541" s="18" t="s">
        <v>60</v>
      </c>
      <c r="G541" s="18" t="s">
        <v>14</v>
      </c>
      <c r="H541" s="19">
        <v>3.4841866499999998</v>
      </c>
    </row>
    <row r="542" s="20" customFormat="1" ht="45" customHeight="1">
      <c r="A542" s="15">
        <v>90131754</v>
      </c>
      <c r="B542" s="16" t="s">
        <v>898</v>
      </c>
      <c r="C542" s="16" t="s">
        <v>899</v>
      </c>
      <c r="D542" s="17" t="s">
        <v>81</v>
      </c>
      <c r="E542" s="17">
        <v>1</v>
      </c>
      <c r="F542" s="18" t="s">
        <v>60</v>
      </c>
      <c r="G542" s="18" t="s">
        <v>14</v>
      </c>
      <c r="H542" s="19">
        <v>2.9334217499999999</v>
      </c>
    </row>
    <row r="543" s="20" customFormat="1" ht="45" customHeight="1">
      <c r="A543" s="15">
        <v>92380697</v>
      </c>
      <c r="B543" s="16" t="s">
        <v>900</v>
      </c>
      <c r="C543" s="16" t="s">
        <v>901</v>
      </c>
      <c r="D543" s="17" t="s">
        <v>871</v>
      </c>
      <c r="E543" s="17">
        <v>1</v>
      </c>
      <c r="F543" s="18" t="s">
        <v>485</v>
      </c>
      <c r="G543" s="18" t="s">
        <v>14</v>
      </c>
      <c r="H543" s="19">
        <v>3.4722135000000001</v>
      </c>
    </row>
    <row r="544" s="20" customFormat="1" ht="45" customHeight="1">
      <c r="A544" s="15">
        <v>92248942</v>
      </c>
      <c r="B544" s="16" t="s">
        <v>902</v>
      </c>
      <c r="C544" s="16" t="s">
        <v>903</v>
      </c>
      <c r="D544" s="17" t="s">
        <v>279</v>
      </c>
      <c r="E544" s="17">
        <v>60</v>
      </c>
      <c r="F544" s="18" t="s">
        <v>18</v>
      </c>
      <c r="G544" s="18" t="s">
        <v>19</v>
      </c>
      <c r="H544" s="19">
        <v>0.1915704</v>
      </c>
    </row>
    <row r="545" s="20" customFormat="1" ht="45" customHeight="1">
      <c r="A545" s="15">
        <v>92378595</v>
      </c>
      <c r="B545" s="16" t="s">
        <v>904</v>
      </c>
      <c r="C545" s="16" t="s">
        <v>904</v>
      </c>
      <c r="D545" s="17" t="s">
        <v>39</v>
      </c>
      <c r="E545" s="17">
        <v>60</v>
      </c>
      <c r="F545" s="18" t="s">
        <v>18</v>
      </c>
      <c r="G545" s="18" t="s">
        <v>19</v>
      </c>
      <c r="H545" s="19">
        <v>0.194033448</v>
      </c>
    </row>
    <row r="546" s="20" customFormat="1" ht="45" customHeight="1">
      <c r="A546" s="15">
        <v>92380239</v>
      </c>
      <c r="B546" s="16" t="s">
        <v>905</v>
      </c>
      <c r="C546" s="16" t="s">
        <v>905</v>
      </c>
      <c r="D546" s="17" t="s">
        <v>17</v>
      </c>
      <c r="E546" s="17">
        <v>1</v>
      </c>
      <c r="F546" s="18" t="s">
        <v>60</v>
      </c>
      <c r="G546" s="18" t="s">
        <v>14</v>
      </c>
      <c r="H546" s="19">
        <v>1.4288622344999999</v>
      </c>
    </row>
    <row r="547" s="20" customFormat="1" ht="45" customHeight="1">
      <c r="A547" s="15">
        <v>90260090</v>
      </c>
      <c r="B547" s="16" t="s">
        <v>905</v>
      </c>
      <c r="C547" s="16" t="s">
        <v>906</v>
      </c>
      <c r="D547" s="17" t="s">
        <v>131</v>
      </c>
      <c r="E547" s="17">
        <v>1</v>
      </c>
      <c r="F547" s="18" t="s">
        <v>436</v>
      </c>
      <c r="G547" s="18" t="s">
        <v>14</v>
      </c>
      <c r="H547" s="19">
        <v>1.2909895627500001</v>
      </c>
    </row>
    <row r="548" s="20" customFormat="1" ht="45" customHeight="1">
      <c r="A548" s="15">
        <v>90131720</v>
      </c>
      <c r="B548" s="16" t="s">
        <v>905</v>
      </c>
      <c r="C548" s="16" t="s">
        <v>907</v>
      </c>
      <c r="D548" s="17" t="s">
        <v>81</v>
      </c>
      <c r="E548" s="17">
        <v>1</v>
      </c>
      <c r="F548" s="18" t="s">
        <v>60</v>
      </c>
      <c r="G548" s="18" t="s">
        <v>14</v>
      </c>
      <c r="H548" s="19">
        <v>1.6403215499999999</v>
      </c>
    </row>
    <row r="549" s="20" customFormat="1" ht="45" customHeight="1">
      <c r="A549" s="15">
        <v>90131738</v>
      </c>
      <c r="B549" s="16" t="s">
        <v>905</v>
      </c>
      <c r="C549" s="16" t="s">
        <v>907</v>
      </c>
      <c r="D549" s="17" t="s">
        <v>81</v>
      </c>
      <c r="E549" s="17">
        <v>1</v>
      </c>
      <c r="F549" s="18" t="s">
        <v>60</v>
      </c>
      <c r="G549" s="18" t="s">
        <v>14</v>
      </c>
      <c r="H549" s="19">
        <v>1.6403215499999999</v>
      </c>
    </row>
    <row r="550" s="20" customFormat="1" ht="45" customHeight="1">
      <c r="A550" s="15">
        <v>92259332</v>
      </c>
      <c r="B550" s="16" t="s">
        <v>905</v>
      </c>
      <c r="C550" s="16" t="s">
        <v>908</v>
      </c>
      <c r="D550" s="17" t="s">
        <v>50</v>
      </c>
      <c r="E550" s="17">
        <v>1</v>
      </c>
      <c r="F550" s="18" t="s">
        <v>436</v>
      </c>
      <c r="G550" s="18" t="s">
        <v>14</v>
      </c>
      <c r="H550" s="19">
        <v>2.3526555569999998</v>
      </c>
    </row>
    <row r="551" s="20" customFormat="1" ht="45" customHeight="1">
      <c r="A551" s="15">
        <v>92465722</v>
      </c>
      <c r="B551" s="16" t="s">
        <v>909</v>
      </c>
      <c r="C551" s="16" t="s">
        <v>909</v>
      </c>
      <c r="D551" s="17" t="s">
        <v>39</v>
      </c>
      <c r="E551" s="17">
        <v>1</v>
      </c>
      <c r="F551" s="18" t="s">
        <v>13</v>
      </c>
      <c r="G551" s="18" t="s">
        <v>14</v>
      </c>
      <c r="H551" s="19">
        <v>20.548206</v>
      </c>
    </row>
    <row r="552" s="20" customFormat="1" ht="45" customHeight="1">
      <c r="A552" s="15">
        <v>92463231</v>
      </c>
      <c r="B552" s="16" t="s">
        <v>910</v>
      </c>
      <c r="C552" s="16" t="s">
        <v>910</v>
      </c>
      <c r="D552" s="17" t="s">
        <v>39</v>
      </c>
      <c r="E552" s="17">
        <v>1</v>
      </c>
      <c r="F552" s="18" t="s">
        <v>13</v>
      </c>
      <c r="G552" s="18" t="s">
        <v>14</v>
      </c>
      <c r="H552" s="19">
        <v>36.022077000000003</v>
      </c>
    </row>
    <row r="553" s="20" customFormat="1" ht="45" customHeight="1">
      <c r="A553" s="15">
        <v>92433308</v>
      </c>
      <c r="B553" s="16" t="s">
        <v>911</v>
      </c>
      <c r="C553" s="16" t="s">
        <v>912</v>
      </c>
      <c r="D553" s="17" t="s">
        <v>92</v>
      </c>
      <c r="E553" s="17">
        <v>1</v>
      </c>
      <c r="F553" s="18" t="s">
        <v>13</v>
      </c>
      <c r="G553" s="18" t="s">
        <v>14</v>
      </c>
      <c r="H553" s="19">
        <v>32.130000000000003</v>
      </c>
    </row>
    <row r="554" s="20" customFormat="1" ht="45" customHeight="1">
      <c r="A554" s="15">
        <v>90301994</v>
      </c>
      <c r="B554" s="16" t="s">
        <v>913</v>
      </c>
      <c r="C554" s="16" t="s">
        <v>914</v>
      </c>
      <c r="D554" s="17" t="s">
        <v>915</v>
      </c>
      <c r="E554" s="17">
        <v>1</v>
      </c>
      <c r="F554" s="18" t="s">
        <v>88</v>
      </c>
      <c r="G554" s="18" t="s">
        <v>14</v>
      </c>
      <c r="H554" s="19">
        <v>1.35296595</v>
      </c>
    </row>
    <row r="555" s="20" customFormat="1" ht="45" customHeight="1">
      <c r="A555" s="15">
        <v>92398324</v>
      </c>
      <c r="B555" s="16" t="s">
        <v>916</v>
      </c>
      <c r="C555" s="16" t="s">
        <v>917</v>
      </c>
      <c r="D555" s="17" t="s">
        <v>207</v>
      </c>
      <c r="E555" s="17">
        <v>1</v>
      </c>
      <c r="F555" s="18" t="s">
        <v>13</v>
      </c>
      <c r="G555" s="18" t="s">
        <v>14</v>
      </c>
      <c r="H555" s="19">
        <v>3.3106957064999998</v>
      </c>
    </row>
    <row r="556" s="20" customFormat="1" ht="45" customHeight="1">
      <c r="A556" s="15">
        <v>90135075</v>
      </c>
      <c r="B556" s="16" t="s">
        <v>918</v>
      </c>
      <c r="C556" s="16" t="s">
        <v>919</v>
      </c>
      <c r="D556" s="17" t="s">
        <v>207</v>
      </c>
      <c r="E556" s="17">
        <v>1</v>
      </c>
      <c r="F556" s="18" t="s">
        <v>88</v>
      </c>
      <c r="G556" s="18" t="s">
        <v>14</v>
      </c>
      <c r="H556" s="19">
        <v>3.807300062475</v>
      </c>
    </row>
    <row r="557" s="20" customFormat="1" ht="45" customHeight="1">
      <c r="A557" s="15">
        <v>90283139</v>
      </c>
      <c r="B557" s="16" t="s">
        <v>920</v>
      </c>
      <c r="C557" s="16" t="s">
        <v>921</v>
      </c>
      <c r="D557" s="17" t="s">
        <v>836</v>
      </c>
      <c r="E557" s="17">
        <v>1</v>
      </c>
      <c r="F557" s="18" t="s">
        <v>88</v>
      </c>
      <c r="G557" s="18" t="s">
        <v>14</v>
      </c>
      <c r="H557" s="19">
        <v>6.7318775999999998</v>
      </c>
    </row>
    <row r="558" s="20" customFormat="1" ht="45" customHeight="1">
      <c r="A558" s="15">
        <v>90235940</v>
      </c>
      <c r="B558" s="16" t="s">
        <v>922</v>
      </c>
      <c r="C558" s="16" t="s">
        <v>922</v>
      </c>
      <c r="D558" s="17" t="s">
        <v>836</v>
      </c>
      <c r="E558" s="17">
        <v>1</v>
      </c>
      <c r="F558" s="18" t="s">
        <v>88</v>
      </c>
      <c r="G558" s="18" t="s">
        <v>14</v>
      </c>
      <c r="H558" s="19">
        <v>6.5014204500000004</v>
      </c>
    </row>
    <row r="559" s="20" customFormat="1" ht="45" customHeight="1">
      <c r="A559" s="15">
        <v>92433340</v>
      </c>
      <c r="B559" s="16" t="s">
        <v>923</v>
      </c>
      <c r="C559" s="16" t="s">
        <v>924</v>
      </c>
      <c r="D559" s="17" t="s">
        <v>50</v>
      </c>
      <c r="E559" s="17">
        <v>1</v>
      </c>
      <c r="F559" s="18" t="s">
        <v>13</v>
      </c>
      <c r="G559" s="18" t="s">
        <v>14</v>
      </c>
      <c r="H559" s="19">
        <v>4.1516381249999998</v>
      </c>
    </row>
    <row r="560" s="20" customFormat="1" ht="45" customHeight="1">
      <c r="A560" s="15">
        <v>92398308</v>
      </c>
      <c r="B560" s="16" t="s">
        <v>925</v>
      </c>
      <c r="C560" s="16" t="s">
        <v>926</v>
      </c>
      <c r="D560" s="17" t="s">
        <v>207</v>
      </c>
      <c r="E560" s="17">
        <v>1</v>
      </c>
      <c r="F560" s="18" t="s">
        <v>64</v>
      </c>
      <c r="G560" s="18" t="s">
        <v>14</v>
      </c>
      <c r="H560" s="19">
        <v>2.7285953625000001</v>
      </c>
    </row>
    <row r="561" s="20" customFormat="1" ht="45" customHeight="1">
      <c r="A561" s="15">
        <v>90135067</v>
      </c>
      <c r="B561" s="16" t="s">
        <v>927</v>
      </c>
      <c r="C561" s="16" t="s">
        <v>928</v>
      </c>
      <c r="D561" s="17" t="s">
        <v>207</v>
      </c>
      <c r="E561" s="17">
        <v>1</v>
      </c>
      <c r="F561" s="18" t="s">
        <v>88</v>
      </c>
      <c r="G561" s="18" t="s">
        <v>14</v>
      </c>
      <c r="H561" s="19">
        <v>2.634093</v>
      </c>
    </row>
    <row r="562" s="20" customFormat="1" ht="45" customHeight="1">
      <c r="A562" s="15">
        <v>90150228</v>
      </c>
      <c r="B562" s="16" t="s">
        <v>929</v>
      </c>
      <c r="C562" s="16" t="s">
        <v>930</v>
      </c>
      <c r="D562" s="17" t="s">
        <v>39</v>
      </c>
      <c r="E562" s="17">
        <v>1</v>
      </c>
      <c r="F562" s="18" t="s">
        <v>485</v>
      </c>
      <c r="G562" s="18" t="s">
        <v>14</v>
      </c>
      <c r="H562" s="19">
        <v>10.2958128</v>
      </c>
    </row>
    <row r="563" s="20" customFormat="1" ht="45" customHeight="1">
      <c r="A563" s="15">
        <v>90235959</v>
      </c>
      <c r="B563" s="16" t="s">
        <v>931</v>
      </c>
      <c r="C563" s="16" t="s">
        <v>931</v>
      </c>
      <c r="D563" s="17" t="s">
        <v>836</v>
      </c>
      <c r="E563" s="17">
        <v>1</v>
      </c>
      <c r="F563" s="18" t="s">
        <v>13</v>
      </c>
      <c r="G563" s="18" t="s">
        <v>14</v>
      </c>
      <c r="H563" s="19">
        <v>6.6092643224999996</v>
      </c>
    </row>
    <row r="564" s="20" customFormat="1" ht="45" customHeight="1">
      <c r="A564" s="15">
        <v>90248910</v>
      </c>
      <c r="B564" s="16" t="s">
        <v>931</v>
      </c>
      <c r="C564" s="16" t="s">
        <v>932</v>
      </c>
      <c r="D564" s="17" t="s">
        <v>247</v>
      </c>
      <c r="E564" s="17">
        <v>1</v>
      </c>
      <c r="F564" s="18" t="s">
        <v>13</v>
      </c>
      <c r="G564" s="18" t="s">
        <v>14</v>
      </c>
      <c r="H564" s="19">
        <v>3.9049231409999998</v>
      </c>
    </row>
    <row r="565" s="20" customFormat="1" ht="45" customHeight="1">
      <c r="A565" s="15">
        <v>90150244</v>
      </c>
      <c r="B565" s="16" t="s">
        <v>933</v>
      </c>
      <c r="C565" s="16" t="s">
        <v>934</v>
      </c>
      <c r="D565" s="17" t="s">
        <v>39</v>
      </c>
      <c r="E565" s="17">
        <v>1</v>
      </c>
      <c r="F565" s="18" t="s">
        <v>64</v>
      </c>
      <c r="G565" s="18" t="s">
        <v>14</v>
      </c>
      <c r="H565" s="19">
        <v>10.52845857</v>
      </c>
    </row>
    <row r="566" s="20" customFormat="1" ht="45" customHeight="1">
      <c r="A566" s="15">
        <v>90248929</v>
      </c>
      <c r="B566" s="16" t="s">
        <v>935</v>
      </c>
      <c r="C566" s="16" t="s">
        <v>936</v>
      </c>
      <c r="D566" s="17" t="s">
        <v>247</v>
      </c>
      <c r="E566" s="17">
        <v>1</v>
      </c>
      <c r="F566" s="18" t="s">
        <v>13</v>
      </c>
      <c r="G566" s="18" t="s">
        <v>14</v>
      </c>
      <c r="H566" s="19">
        <v>3.5289833355</v>
      </c>
    </row>
    <row r="567" s="20" customFormat="1" ht="45" customHeight="1">
      <c r="A567" s="15">
        <v>90259831</v>
      </c>
      <c r="B567" s="16" t="s">
        <v>937</v>
      </c>
      <c r="C567" s="16" t="s">
        <v>937</v>
      </c>
      <c r="D567" s="17" t="s">
        <v>244</v>
      </c>
      <c r="E567" s="17">
        <v>1</v>
      </c>
      <c r="F567" s="18" t="s">
        <v>64</v>
      </c>
      <c r="G567" s="18" t="s">
        <v>14</v>
      </c>
      <c r="H567" s="19">
        <v>9.0118591807499993</v>
      </c>
    </row>
    <row r="568" s="20" customFormat="1" ht="45" customHeight="1">
      <c r="A568" s="15">
        <v>90259840</v>
      </c>
      <c r="B568" s="16" t="s">
        <v>938</v>
      </c>
      <c r="C568" s="16" t="s">
        <v>938</v>
      </c>
      <c r="D568" s="17" t="s">
        <v>244</v>
      </c>
      <c r="E568" s="17">
        <v>1</v>
      </c>
      <c r="F568" s="18" t="s">
        <v>64</v>
      </c>
      <c r="G568" s="18" t="s">
        <v>14</v>
      </c>
      <c r="H568" s="19">
        <v>2.4817080914999998</v>
      </c>
    </row>
    <row r="569" s="20" customFormat="1" ht="45" customHeight="1">
      <c r="A569" s="15">
        <v>90249275</v>
      </c>
      <c r="B569" s="16" t="s">
        <v>939</v>
      </c>
      <c r="C569" s="16" t="s">
        <v>940</v>
      </c>
      <c r="D569" s="17" t="s">
        <v>247</v>
      </c>
      <c r="E569" s="17">
        <v>1</v>
      </c>
      <c r="F569" s="18" t="s">
        <v>88</v>
      </c>
      <c r="G569" s="18" t="s">
        <v>14</v>
      </c>
      <c r="H569" s="19">
        <v>20.950494075000002</v>
      </c>
    </row>
    <row r="570" s="20" customFormat="1" ht="45" customHeight="1">
      <c r="A570" s="15">
        <v>90236610</v>
      </c>
      <c r="B570" s="16" t="s">
        <v>939</v>
      </c>
      <c r="C570" s="16" t="s">
        <v>941</v>
      </c>
      <c r="D570" s="17" t="s">
        <v>836</v>
      </c>
      <c r="E570" s="17">
        <v>1</v>
      </c>
      <c r="F570" s="18" t="s">
        <v>88</v>
      </c>
      <c r="G570" s="18" t="s">
        <v>14</v>
      </c>
      <c r="H570" s="19">
        <v>20.89314675</v>
      </c>
    </row>
    <row r="571" s="20" customFormat="1" ht="45" customHeight="1">
      <c r="A571" s="15">
        <v>90236645</v>
      </c>
      <c r="B571" s="16" t="s">
        <v>939</v>
      </c>
      <c r="C571" s="16" t="s">
        <v>942</v>
      </c>
      <c r="D571" s="17" t="s">
        <v>836</v>
      </c>
      <c r="E571" s="17">
        <v>1</v>
      </c>
      <c r="F571" s="18" t="s">
        <v>88</v>
      </c>
      <c r="G571" s="18" t="s">
        <v>14</v>
      </c>
      <c r="H571" s="19">
        <v>38.040058350000002</v>
      </c>
    </row>
    <row r="572" s="20" customFormat="1" ht="45" customHeight="1">
      <c r="A572" s="15">
        <v>90236629</v>
      </c>
      <c r="B572" s="16" t="s">
        <v>939</v>
      </c>
      <c r="C572" s="16" t="s">
        <v>943</v>
      </c>
      <c r="D572" s="17" t="s">
        <v>836</v>
      </c>
      <c r="E572" s="17">
        <v>1</v>
      </c>
      <c r="F572" s="18" t="s">
        <v>88</v>
      </c>
      <c r="G572" s="18" t="s">
        <v>14</v>
      </c>
      <c r="H572" s="19">
        <v>36.805463099999997</v>
      </c>
    </row>
    <row r="573" s="20" customFormat="1" ht="45" customHeight="1">
      <c r="A573" s="15">
        <v>90201965</v>
      </c>
      <c r="B573" s="16" t="s">
        <v>939</v>
      </c>
      <c r="C573" s="16" t="s">
        <v>944</v>
      </c>
      <c r="D573" s="17" t="s">
        <v>85</v>
      </c>
      <c r="E573" s="17">
        <v>1</v>
      </c>
      <c r="F573" s="18" t="s">
        <v>88</v>
      </c>
      <c r="G573" s="18" t="s">
        <v>14</v>
      </c>
      <c r="H573" s="19">
        <v>20.486059650000001</v>
      </c>
    </row>
    <row r="574" s="20" customFormat="1" ht="45" customHeight="1">
      <c r="A574" s="15">
        <v>90279026</v>
      </c>
      <c r="B574" s="16" t="s">
        <v>939</v>
      </c>
      <c r="C574" s="16" t="s">
        <v>945</v>
      </c>
      <c r="D574" s="17" t="s">
        <v>946</v>
      </c>
      <c r="E574" s="17">
        <v>1</v>
      </c>
      <c r="F574" s="18" t="s">
        <v>88</v>
      </c>
      <c r="G574" s="18" t="s">
        <v>14</v>
      </c>
      <c r="H574" s="19">
        <v>44.450000000000003</v>
      </c>
    </row>
    <row r="575" s="20" customFormat="1" ht="45" customHeight="1">
      <c r="A575" s="15">
        <v>90263391</v>
      </c>
      <c r="B575" s="16" t="s">
        <v>939</v>
      </c>
      <c r="C575" s="16" t="s">
        <v>947</v>
      </c>
      <c r="D575" s="17" t="s">
        <v>247</v>
      </c>
      <c r="E575" s="17">
        <v>1</v>
      </c>
      <c r="F575" s="18" t="s">
        <v>88</v>
      </c>
      <c r="G575" s="18" t="s">
        <v>14</v>
      </c>
      <c r="H575" s="19">
        <v>18.043537050000001</v>
      </c>
    </row>
    <row r="576" s="20" customFormat="1" ht="45" customHeight="1">
      <c r="A576" s="15">
        <v>90223225</v>
      </c>
      <c r="B576" s="16" t="s">
        <v>939</v>
      </c>
      <c r="C576" s="16" t="s">
        <v>948</v>
      </c>
      <c r="D576" s="17" t="s">
        <v>871</v>
      </c>
      <c r="E576" s="17">
        <v>1</v>
      </c>
      <c r="F576" s="18" t="s">
        <v>88</v>
      </c>
      <c r="G576" s="18" t="s">
        <v>14</v>
      </c>
      <c r="H576" s="19">
        <v>37.475959500000002</v>
      </c>
    </row>
    <row r="577" s="20" customFormat="1" ht="45" customHeight="1">
      <c r="A577" s="15">
        <v>92433278</v>
      </c>
      <c r="B577" s="16" t="s">
        <v>949</v>
      </c>
      <c r="C577" s="16" t="s">
        <v>950</v>
      </c>
      <c r="D577" s="17" t="s">
        <v>92</v>
      </c>
      <c r="E577" s="17">
        <v>1</v>
      </c>
      <c r="F577" s="18" t="s">
        <v>13</v>
      </c>
      <c r="G577" s="18" t="s">
        <v>14</v>
      </c>
      <c r="H577" s="19">
        <v>50.345511999999999</v>
      </c>
    </row>
    <row r="578" s="20" customFormat="1" ht="45" customHeight="1">
      <c r="A578" s="15">
        <v>90252420</v>
      </c>
      <c r="B578" s="16" t="s">
        <v>951</v>
      </c>
      <c r="C578" s="16" t="s">
        <v>952</v>
      </c>
      <c r="D578" s="17" t="s">
        <v>953</v>
      </c>
      <c r="E578" s="17">
        <v>1</v>
      </c>
      <c r="F578" s="18" t="s">
        <v>88</v>
      </c>
      <c r="G578" s="18" t="s">
        <v>14</v>
      </c>
      <c r="H578" s="19">
        <v>33.309303300000003</v>
      </c>
    </row>
    <row r="579" s="28" customFormat="1" ht="45" customHeight="1">
      <c r="A579" s="23">
        <v>92384749</v>
      </c>
      <c r="B579" s="24" t="s">
        <v>954</v>
      </c>
      <c r="C579" s="24" t="s">
        <v>955</v>
      </c>
      <c r="D579" s="25" t="s">
        <v>956</v>
      </c>
      <c r="E579" s="25">
        <v>1</v>
      </c>
      <c r="F579" s="26" t="s">
        <v>60</v>
      </c>
      <c r="G579" s="26" t="s">
        <v>14</v>
      </c>
      <c r="H579" s="27">
        <v>20.035070999999999</v>
      </c>
      <c r="I579" s="28" t="s">
        <v>957</v>
      </c>
    </row>
    <row r="580" s="20" customFormat="1" ht="45" customHeight="1">
      <c r="A580" s="15">
        <v>92377998</v>
      </c>
      <c r="B580" s="16" t="s">
        <v>958</v>
      </c>
      <c r="C580" s="16" t="s">
        <v>959</v>
      </c>
      <c r="D580" s="17" t="s">
        <v>124</v>
      </c>
      <c r="E580" s="17">
        <v>1</v>
      </c>
      <c r="F580" s="18" t="s">
        <v>13</v>
      </c>
      <c r="G580" s="18" t="s">
        <v>14</v>
      </c>
      <c r="H580" s="19">
        <v>1254.2866875</v>
      </c>
    </row>
    <row r="581" s="20" customFormat="1" ht="45" customHeight="1">
      <c r="A581" s="15">
        <v>90208013</v>
      </c>
      <c r="B581" s="16" t="s">
        <v>960</v>
      </c>
      <c r="C581" s="16" t="s">
        <v>961</v>
      </c>
      <c r="D581" s="17" t="s">
        <v>139</v>
      </c>
      <c r="E581" s="17">
        <v>1</v>
      </c>
      <c r="F581" s="18" t="s">
        <v>13</v>
      </c>
      <c r="G581" s="18" t="s">
        <v>14</v>
      </c>
      <c r="H581" s="19">
        <v>30.256150049999999</v>
      </c>
    </row>
    <row r="582" s="20" customFormat="1" ht="45" customHeight="1">
      <c r="A582" s="15">
        <v>92378005</v>
      </c>
      <c r="B582" s="16" t="s">
        <v>962</v>
      </c>
      <c r="C582" s="16" t="s">
        <v>963</v>
      </c>
      <c r="D582" s="17" t="s">
        <v>124</v>
      </c>
      <c r="E582" s="17">
        <v>1</v>
      </c>
      <c r="F582" s="18" t="s">
        <v>13</v>
      </c>
      <c r="G582" s="18" t="s">
        <v>14</v>
      </c>
      <c r="H582" s="19">
        <v>765.96000000000004</v>
      </c>
    </row>
    <row r="583" s="20" customFormat="1" ht="45" customHeight="1">
      <c r="A583" s="15">
        <v>90283228</v>
      </c>
      <c r="B583" s="16" t="s">
        <v>964</v>
      </c>
      <c r="C583" s="16" t="s">
        <v>965</v>
      </c>
      <c r="D583" s="17" t="s">
        <v>603</v>
      </c>
      <c r="E583" s="17">
        <v>1</v>
      </c>
      <c r="F583" s="18" t="s">
        <v>88</v>
      </c>
      <c r="G583" s="18" t="s">
        <v>14</v>
      </c>
      <c r="H583" s="19">
        <v>20.354355000000002</v>
      </c>
    </row>
    <row r="584" s="20" customFormat="1" ht="45" customHeight="1">
      <c r="A584" s="15">
        <v>92368204</v>
      </c>
      <c r="B584" s="16" t="s">
        <v>966</v>
      </c>
      <c r="C584" s="16" t="s">
        <v>967</v>
      </c>
      <c r="D584" s="17" t="s">
        <v>968</v>
      </c>
      <c r="E584" s="17">
        <v>1</v>
      </c>
      <c r="F584" s="18" t="s">
        <v>13</v>
      </c>
      <c r="G584" s="18" t="s">
        <v>14</v>
      </c>
      <c r="H584" s="19">
        <v>1669.3070625</v>
      </c>
    </row>
    <row r="585" s="20" customFormat="1" ht="45" customHeight="1">
      <c r="A585" s="15">
        <v>90303547</v>
      </c>
      <c r="B585" s="16" t="s">
        <v>969</v>
      </c>
      <c r="C585" s="16" t="s">
        <v>970</v>
      </c>
      <c r="D585" s="17" t="s">
        <v>92</v>
      </c>
      <c r="E585" s="17">
        <v>1</v>
      </c>
      <c r="F585" s="18" t="s">
        <v>13</v>
      </c>
      <c r="G585" s="18" t="s">
        <v>14</v>
      </c>
      <c r="H585" s="19">
        <v>358.19</v>
      </c>
    </row>
    <row r="586" s="20" customFormat="1" ht="45" customHeight="1">
      <c r="A586" s="15">
        <v>92384005</v>
      </c>
      <c r="B586" s="16" t="s">
        <v>971</v>
      </c>
      <c r="C586" s="16" t="s">
        <v>971</v>
      </c>
      <c r="D586" s="17" t="s">
        <v>605</v>
      </c>
      <c r="E586" s="17">
        <v>1</v>
      </c>
      <c r="F586" s="18" t="s">
        <v>13</v>
      </c>
      <c r="G586" s="18" t="s">
        <v>14</v>
      </c>
      <c r="H586" s="19">
        <v>1141.3405237500001</v>
      </c>
    </row>
    <row r="587" s="20" customFormat="1" ht="45" customHeight="1">
      <c r="A587" s="15">
        <v>92457533</v>
      </c>
      <c r="B587" s="16" t="s">
        <v>972</v>
      </c>
      <c r="C587" s="16" t="s">
        <v>973</v>
      </c>
      <c r="D587" s="17" t="s">
        <v>73</v>
      </c>
      <c r="E587" s="17">
        <v>1</v>
      </c>
      <c r="F587" s="18" t="s">
        <v>436</v>
      </c>
      <c r="G587" s="18" t="s">
        <v>14</v>
      </c>
      <c r="H587" s="19">
        <v>183.22999999999999</v>
      </c>
    </row>
    <row r="588" s="20" customFormat="1" ht="45" customHeight="1">
      <c r="A588" s="15">
        <v>90311922</v>
      </c>
      <c r="B588" s="16" t="s">
        <v>974</v>
      </c>
      <c r="C588" s="16" t="s">
        <v>974</v>
      </c>
      <c r="D588" s="17" t="s">
        <v>975</v>
      </c>
      <c r="E588" s="17">
        <v>400</v>
      </c>
      <c r="F588" s="18" t="s">
        <v>95</v>
      </c>
      <c r="G588" s="18" t="s">
        <v>19</v>
      </c>
      <c r="H588" s="19">
        <v>0.14348</v>
      </c>
    </row>
    <row r="589" s="20" customFormat="1" ht="45" customHeight="1">
      <c r="A589" s="15">
        <v>90852877</v>
      </c>
      <c r="B589" s="16" t="s">
        <v>976</v>
      </c>
      <c r="C589" s="16" t="s">
        <v>976</v>
      </c>
      <c r="D589" s="17" t="s">
        <v>975</v>
      </c>
      <c r="E589" s="17">
        <v>400</v>
      </c>
      <c r="F589" s="18" t="s">
        <v>95</v>
      </c>
      <c r="G589" s="18" t="s">
        <v>19</v>
      </c>
      <c r="H589" s="19">
        <v>7.2979199999999994e-002</v>
      </c>
    </row>
    <row r="590" s="20" customFormat="1" ht="45" customHeight="1">
      <c r="A590" s="15">
        <v>90176740</v>
      </c>
      <c r="B590" s="16" t="s">
        <v>977</v>
      </c>
      <c r="C590" s="16" t="s">
        <v>978</v>
      </c>
      <c r="D590" s="17" t="s">
        <v>139</v>
      </c>
      <c r="E590" s="17">
        <v>1</v>
      </c>
      <c r="F590" s="18" t="s">
        <v>60</v>
      </c>
      <c r="G590" s="18" t="s">
        <v>14</v>
      </c>
      <c r="H590" s="19">
        <v>15.349578299999999</v>
      </c>
    </row>
    <row r="591" s="20" customFormat="1" ht="45" customHeight="1">
      <c r="A591" s="15">
        <v>92458033</v>
      </c>
      <c r="B591" s="16" t="s">
        <v>979</v>
      </c>
      <c r="C591" s="16" t="s">
        <v>980</v>
      </c>
      <c r="D591" s="17" t="s">
        <v>139</v>
      </c>
      <c r="E591" s="17">
        <v>1</v>
      </c>
      <c r="F591" s="18" t="s">
        <v>60</v>
      </c>
      <c r="G591" s="18" t="s">
        <v>14</v>
      </c>
      <c r="H591" s="19">
        <v>23.02436745</v>
      </c>
    </row>
    <row r="592" s="20" customFormat="1" ht="45" customHeight="1">
      <c r="A592" s="15">
        <v>92458041</v>
      </c>
      <c r="B592" s="16" t="s">
        <v>979</v>
      </c>
      <c r="C592" s="16" t="s">
        <v>980</v>
      </c>
      <c r="D592" s="17" t="s">
        <v>139</v>
      </c>
      <c r="E592" s="17">
        <v>1</v>
      </c>
      <c r="F592" s="18" t="s">
        <v>60</v>
      </c>
      <c r="G592" s="18" t="s">
        <v>14</v>
      </c>
      <c r="H592" s="19">
        <v>23.02436745</v>
      </c>
    </row>
    <row r="593" s="20" customFormat="1" ht="45" customHeight="1">
      <c r="A593" s="15">
        <v>90165802</v>
      </c>
      <c r="B593" s="16" t="s">
        <v>981</v>
      </c>
      <c r="C593" s="16" t="s">
        <v>982</v>
      </c>
      <c r="D593" s="17" t="s">
        <v>888</v>
      </c>
      <c r="E593" s="17">
        <v>1</v>
      </c>
      <c r="F593" s="18" t="s">
        <v>13</v>
      </c>
      <c r="G593" s="18" t="s">
        <v>14</v>
      </c>
      <c r="H593" s="19">
        <v>113.66111295</v>
      </c>
    </row>
    <row r="594" s="20" customFormat="1" ht="45" customHeight="1">
      <c r="A594" s="15">
        <v>92424546</v>
      </c>
      <c r="B594" s="16" t="s">
        <v>983</v>
      </c>
      <c r="C594" s="16" t="s">
        <v>984</v>
      </c>
      <c r="D594" s="17" t="s">
        <v>354</v>
      </c>
      <c r="E594" s="17">
        <v>1</v>
      </c>
      <c r="F594" s="18" t="s">
        <v>60</v>
      </c>
      <c r="G594" s="18" t="s">
        <v>14</v>
      </c>
      <c r="H594" s="19">
        <v>1.7720262</v>
      </c>
    </row>
    <row r="595" s="20" customFormat="1" ht="45" customHeight="1">
      <c r="A595" s="15">
        <v>90204077</v>
      </c>
      <c r="B595" s="16" t="s">
        <v>985</v>
      </c>
      <c r="C595" s="16" t="s">
        <v>986</v>
      </c>
      <c r="D595" s="17" t="s">
        <v>414</v>
      </c>
      <c r="E595" s="17">
        <v>1</v>
      </c>
      <c r="F595" s="18" t="s">
        <v>64</v>
      </c>
      <c r="G595" s="18" t="s">
        <v>14</v>
      </c>
      <c r="H595" s="19">
        <v>39.714938549999999</v>
      </c>
    </row>
    <row r="596" s="20" customFormat="1" ht="45" customHeight="1">
      <c r="A596" s="15">
        <v>90204085</v>
      </c>
      <c r="B596" s="16" t="s">
        <v>987</v>
      </c>
      <c r="C596" s="16" t="s">
        <v>988</v>
      </c>
      <c r="D596" s="17" t="s">
        <v>414</v>
      </c>
      <c r="E596" s="17">
        <v>1</v>
      </c>
      <c r="F596" s="18" t="s">
        <v>88</v>
      </c>
      <c r="G596" s="18" t="s">
        <v>14</v>
      </c>
      <c r="H596" s="19">
        <v>8.6925068999999997</v>
      </c>
    </row>
    <row r="597" s="20" customFormat="1" ht="45" customHeight="1">
      <c r="A597" s="15">
        <v>92254616</v>
      </c>
      <c r="B597" s="16" t="s">
        <v>989</v>
      </c>
      <c r="C597" s="16" t="s">
        <v>990</v>
      </c>
      <c r="D597" s="17" t="s">
        <v>991</v>
      </c>
      <c r="E597" s="17">
        <v>1</v>
      </c>
      <c r="F597" s="18" t="s">
        <v>64</v>
      </c>
      <c r="G597" s="18" t="s">
        <v>14</v>
      </c>
      <c r="H597" s="19">
        <v>2.5742272499999999</v>
      </c>
    </row>
    <row r="598" s="20" customFormat="1" ht="45" customHeight="1">
      <c r="A598" s="15">
        <v>90236955</v>
      </c>
      <c r="B598" s="16" t="s">
        <v>992</v>
      </c>
      <c r="C598" s="16" t="s">
        <v>993</v>
      </c>
      <c r="D598" s="17" t="s">
        <v>29</v>
      </c>
      <c r="E598" s="17">
        <v>1</v>
      </c>
      <c r="F598" s="18" t="s">
        <v>60</v>
      </c>
      <c r="G598" s="18" t="s">
        <v>14</v>
      </c>
      <c r="H598" s="19">
        <v>0.70536217499999998</v>
      </c>
    </row>
    <row r="599" s="20" customFormat="1" ht="45" customHeight="1">
      <c r="A599" s="15">
        <v>90143469</v>
      </c>
      <c r="B599" s="16" t="s">
        <v>992</v>
      </c>
      <c r="C599" s="16" t="s">
        <v>994</v>
      </c>
      <c r="D599" s="17" t="s">
        <v>17</v>
      </c>
      <c r="E599" s="17">
        <v>1</v>
      </c>
      <c r="F599" s="18" t="s">
        <v>60</v>
      </c>
      <c r="G599" s="18" t="s">
        <v>14</v>
      </c>
      <c r="H599" s="19">
        <v>0.85385947500000003</v>
      </c>
    </row>
    <row r="600" s="20" customFormat="1" ht="45" customHeight="1">
      <c r="A600" s="15">
        <v>90283236</v>
      </c>
      <c r="B600" s="16" t="s">
        <v>992</v>
      </c>
      <c r="C600" s="16" t="s">
        <v>995</v>
      </c>
      <c r="D600" s="17" t="s">
        <v>836</v>
      </c>
      <c r="E600" s="17">
        <v>1</v>
      </c>
      <c r="F600" s="18" t="s">
        <v>60</v>
      </c>
      <c r="G600" s="18" t="s">
        <v>14</v>
      </c>
      <c r="H600" s="19">
        <v>1.1250960000000001</v>
      </c>
    </row>
    <row r="601" s="20" customFormat="1" ht="45" customHeight="1">
      <c r="A601" s="15">
        <v>90236947</v>
      </c>
      <c r="B601" s="16" t="s">
        <v>992</v>
      </c>
      <c r="C601" s="16" t="s">
        <v>996</v>
      </c>
      <c r="D601" s="17" t="s">
        <v>29</v>
      </c>
      <c r="E601" s="17">
        <v>1</v>
      </c>
      <c r="F601" s="18" t="s">
        <v>60</v>
      </c>
      <c r="G601" s="18" t="s">
        <v>14</v>
      </c>
      <c r="H601" s="19">
        <v>0.28461982499999999</v>
      </c>
    </row>
    <row r="602" s="20" customFormat="1" ht="45" customHeight="1">
      <c r="A602" s="15">
        <v>90259947</v>
      </c>
      <c r="B602" s="16" t="s">
        <v>992</v>
      </c>
      <c r="C602" s="16" t="s">
        <v>996</v>
      </c>
      <c r="D602" s="17" t="s">
        <v>26</v>
      </c>
      <c r="E602" s="17">
        <v>1</v>
      </c>
      <c r="F602" s="18" t="s">
        <v>60</v>
      </c>
      <c r="G602" s="18" t="s">
        <v>14</v>
      </c>
      <c r="H602" s="19">
        <v>0.160872075</v>
      </c>
    </row>
    <row r="603" s="20" customFormat="1" ht="45" customHeight="1">
      <c r="A603" s="15">
        <v>90283279</v>
      </c>
      <c r="B603" s="16" t="s">
        <v>992</v>
      </c>
      <c r="C603" s="16" t="s">
        <v>997</v>
      </c>
      <c r="D603" s="17" t="s">
        <v>836</v>
      </c>
      <c r="E603" s="17">
        <v>1</v>
      </c>
      <c r="F603" s="18" t="s">
        <v>60</v>
      </c>
      <c r="G603" s="18" t="s">
        <v>14</v>
      </c>
      <c r="H603" s="19">
        <v>0.42571199999999998</v>
      </c>
    </row>
    <row r="604" s="20" customFormat="1" ht="45" customHeight="1">
      <c r="A604" s="15">
        <v>90218507</v>
      </c>
      <c r="B604" s="16" t="s">
        <v>992</v>
      </c>
      <c r="C604" s="16" t="s">
        <v>998</v>
      </c>
      <c r="D604" s="17" t="s">
        <v>806</v>
      </c>
      <c r="E604" s="17">
        <v>1</v>
      </c>
      <c r="F604" s="18" t="s">
        <v>60</v>
      </c>
      <c r="G604" s="18" t="s">
        <v>14</v>
      </c>
      <c r="H604" s="19">
        <v>0.92193254999999996</v>
      </c>
    </row>
    <row r="605" s="20" customFormat="1" ht="45" customHeight="1">
      <c r="A605" s="15">
        <v>90218477</v>
      </c>
      <c r="B605" s="16" t="s">
        <v>992</v>
      </c>
      <c r="C605" s="16" t="s">
        <v>999</v>
      </c>
      <c r="D605" s="17" t="s">
        <v>806</v>
      </c>
      <c r="E605" s="17">
        <v>1</v>
      </c>
      <c r="F605" s="18" t="s">
        <v>60</v>
      </c>
      <c r="G605" s="18" t="s">
        <v>14</v>
      </c>
      <c r="H605" s="19">
        <v>0.49089915000000001</v>
      </c>
    </row>
    <row r="606" s="20" customFormat="1" ht="45" customHeight="1">
      <c r="A606" s="15">
        <v>90218485</v>
      </c>
      <c r="B606" s="16" t="s">
        <v>992</v>
      </c>
      <c r="C606" s="16" t="s">
        <v>1000</v>
      </c>
      <c r="D606" s="17" t="s">
        <v>806</v>
      </c>
      <c r="E606" s="17">
        <v>1</v>
      </c>
      <c r="F606" s="18" t="s">
        <v>60</v>
      </c>
      <c r="G606" s="18" t="s">
        <v>14</v>
      </c>
      <c r="H606" s="19">
        <v>0.63457695000000003</v>
      </c>
    </row>
    <row r="607" s="20" customFormat="1" ht="45" customHeight="1">
      <c r="A607" s="15">
        <v>90246896</v>
      </c>
      <c r="B607" s="16" t="s">
        <v>992</v>
      </c>
      <c r="C607" s="16" t="s">
        <v>1001</v>
      </c>
      <c r="D607" s="17" t="s">
        <v>1002</v>
      </c>
      <c r="E607" s="17">
        <v>1</v>
      </c>
      <c r="F607" s="18" t="s">
        <v>60</v>
      </c>
      <c r="G607" s="18" t="s">
        <v>14</v>
      </c>
      <c r="H607" s="19">
        <v>0.44887500000000002</v>
      </c>
    </row>
    <row r="608" s="20" customFormat="1" ht="45" customHeight="1">
      <c r="A608" s="15">
        <v>92366180</v>
      </c>
      <c r="B608" s="16" t="s">
        <v>1003</v>
      </c>
      <c r="C608" s="16" t="s">
        <v>1004</v>
      </c>
      <c r="D608" s="17" t="s">
        <v>414</v>
      </c>
      <c r="E608" s="17">
        <v>1</v>
      </c>
      <c r="F608" s="18" t="s">
        <v>60</v>
      </c>
      <c r="G608" s="18" t="s">
        <v>14</v>
      </c>
      <c r="H608" s="19">
        <v>0.85009365000000003</v>
      </c>
    </row>
    <row r="609" s="20" customFormat="1" ht="45" customHeight="1">
      <c r="A609" s="15">
        <v>90234260</v>
      </c>
      <c r="B609" s="16" t="s">
        <v>1003</v>
      </c>
      <c r="C609" s="16" t="s">
        <v>1005</v>
      </c>
      <c r="D609" s="17" t="s">
        <v>169</v>
      </c>
      <c r="E609" s="17">
        <v>1</v>
      </c>
      <c r="F609" s="18" t="s">
        <v>60</v>
      </c>
      <c r="G609" s="18" t="s">
        <v>14</v>
      </c>
      <c r="H609" s="19">
        <v>1.1733686999999999</v>
      </c>
    </row>
    <row r="610" s="20" customFormat="1" ht="45" customHeight="1">
      <c r="A610" s="15">
        <v>92470068</v>
      </c>
      <c r="B610" s="16" t="s">
        <v>1003</v>
      </c>
      <c r="C610" s="16" t="s">
        <v>1003</v>
      </c>
      <c r="D610" s="17" t="s">
        <v>603</v>
      </c>
      <c r="E610" s="17">
        <v>1</v>
      </c>
      <c r="F610" s="18" t="s">
        <v>60</v>
      </c>
      <c r="G610" s="18" t="s">
        <v>14</v>
      </c>
      <c r="H610" s="19">
        <v>0.82910992500000003</v>
      </c>
    </row>
    <row r="611" s="20" customFormat="1" ht="45" customHeight="1">
      <c r="A611" s="15">
        <v>92268889</v>
      </c>
      <c r="B611" s="16" t="s">
        <v>1003</v>
      </c>
      <c r="C611" s="16" t="s">
        <v>1006</v>
      </c>
      <c r="D611" s="17" t="s">
        <v>244</v>
      </c>
      <c r="E611" s="17">
        <v>1</v>
      </c>
      <c r="F611" s="18" t="s">
        <v>60</v>
      </c>
      <c r="G611" s="18" t="s">
        <v>14</v>
      </c>
      <c r="H611" s="19">
        <v>0.77961082500000001</v>
      </c>
    </row>
    <row r="612" s="20" customFormat="1" ht="45" customHeight="1">
      <c r="A612" s="15">
        <v>92366198</v>
      </c>
      <c r="B612" s="16" t="s">
        <v>1007</v>
      </c>
      <c r="C612" s="16" t="s">
        <v>1008</v>
      </c>
      <c r="D612" s="17" t="s">
        <v>414</v>
      </c>
      <c r="E612" s="17">
        <v>1</v>
      </c>
      <c r="F612" s="18" t="s">
        <v>60</v>
      </c>
      <c r="G612" s="18" t="s">
        <v>14</v>
      </c>
      <c r="H612" s="19">
        <v>0.32327505000000001</v>
      </c>
    </row>
    <row r="613" s="20" customFormat="1" ht="45" customHeight="1">
      <c r="A613" s="15">
        <v>92265162</v>
      </c>
      <c r="B613" s="16" t="s">
        <v>1007</v>
      </c>
      <c r="C613" s="16" t="s">
        <v>1009</v>
      </c>
      <c r="D613" s="17" t="s">
        <v>21</v>
      </c>
      <c r="E613" s="17">
        <v>1</v>
      </c>
      <c r="F613" s="18" t="s">
        <v>60</v>
      </c>
      <c r="G613" s="18" t="s">
        <v>14</v>
      </c>
      <c r="H613" s="19">
        <v>0.31130190000000002</v>
      </c>
    </row>
    <row r="614" s="20" customFormat="1" ht="45" customHeight="1">
      <c r="A614" s="15">
        <v>92470076</v>
      </c>
      <c r="B614" s="16" t="s">
        <v>1007</v>
      </c>
      <c r="C614" s="16" t="s">
        <v>1007</v>
      </c>
      <c r="D614" s="17" t="s">
        <v>603</v>
      </c>
      <c r="E614" s="17">
        <v>1</v>
      </c>
      <c r="F614" s="18" t="s">
        <v>60</v>
      </c>
      <c r="G614" s="18" t="s">
        <v>14</v>
      </c>
      <c r="H614" s="19">
        <v>0.33411892500000001</v>
      </c>
    </row>
    <row r="615" s="20" customFormat="1" ht="45" customHeight="1">
      <c r="A615" s="15">
        <v>92385656</v>
      </c>
      <c r="B615" s="16" t="s">
        <v>1007</v>
      </c>
      <c r="C615" s="16" t="s">
        <v>1007</v>
      </c>
      <c r="D615" s="17" t="s">
        <v>21</v>
      </c>
      <c r="E615" s="17">
        <v>1</v>
      </c>
      <c r="F615" s="18" t="s">
        <v>60</v>
      </c>
      <c r="G615" s="18" t="s">
        <v>14</v>
      </c>
      <c r="H615" s="19">
        <v>0.28461982499999999</v>
      </c>
    </row>
    <row r="616" s="20" customFormat="1" ht="45" customHeight="1">
      <c r="A616" s="15">
        <v>92385427</v>
      </c>
      <c r="B616" s="16" t="s">
        <v>1007</v>
      </c>
      <c r="C616" s="16" t="s">
        <v>1007</v>
      </c>
      <c r="D616" s="17" t="s">
        <v>24</v>
      </c>
      <c r="E616" s="17">
        <v>1</v>
      </c>
      <c r="F616" s="18" t="s">
        <v>60</v>
      </c>
      <c r="G616" s="18" t="s">
        <v>14</v>
      </c>
      <c r="H616" s="19">
        <v>0.31130190000000002</v>
      </c>
    </row>
    <row r="617" s="20" customFormat="1" ht="45" customHeight="1">
      <c r="A617" s="15">
        <v>90218515</v>
      </c>
      <c r="B617" s="16" t="s">
        <v>1010</v>
      </c>
      <c r="C617" s="16" t="s">
        <v>1011</v>
      </c>
      <c r="D617" s="17" t="s">
        <v>806</v>
      </c>
      <c r="E617" s="17">
        <v>1</v>
      </c>
      <c r="F617" s="18" t="s">
        <v>60</v>
      </c>
      <c r="G617" s="18" t="s">
        <v>14</v>
      </c>
      <c r="H617" s="19">
        <v>0.44887500000000002</v>
      </c>
    </row>
    <row r="618" s="20" customFormat="1" ht="45" customHeight="1">
      <c r="A618" s="15">
        <v>91126037</v>
      </c>
      <c r="B618" s="16" t="s">
        <v>1012</v>
      </c>
      <c r="C618" s="16" t="s">
        <v>1013</v>
      </c>
      <c r="D618" s="17" t="s">
        <v>21</v>
      </c>
      <c r="E618" s="17">
        <v>1</v>
      </c>
      <c r="F618" s="18" t="s">
        <v>60</v>
      </c>
      <c r="G618" s="18" t="s">
        <v>14</v>
      </c>
      <c r="H618" s="19">
        <v>0.49089915000000001</v>
      </c>
    </row>
    <row r="619" s="20" customFormat="1" ht="45" customHeight="1">
      <c r="A619" s="15">
        <v>90234278</v>
      </c>
      <c r="B619" s="16" t="s">
        <v>1012</v>
      </c>
      <c r="C619" s="16" t="s">
        <v>1014</v>
      </c>
      <c r="D619" s="17" t="s">
        <v>169</v>
      </c>
      <c r="E619" s="17">
        <v>1</v>
      </c>
      <c r="F619" s="18" t="s">
        <v>60</v>
      </c>
      <c r="G619" s="18" t="s">
        <v>14</v>
      </c>
      <c r="H619" s="19">
        <v>0.74233530000000003</v>
      </c>
    </row>
    <row r="620" s="20" customFormat="1" ht="45" customHeight="1">
      <c r="A620" s="15">
        <v>92461182</v>
      </c>
      <c r="B620" s="16" t="s">
        <v>1012</v>
      </c>
      <c r="C620" s="16" t="s">
        <v>1015</v>
      </c>
      <c r="D620" s="17" t="s">
        <v>31</v>
      </c>
      <c r="E620" s="17">
        <v>1</v>
      </c>
      <c r="F620" s="18" t="s">
        <v>60</v>
      </c>
      <c r="G620" s="18" t="s">
        <v>14</v>
      </c>
      <c r="H620" s="19">
        <v>0.59865749999999995</v>
      </c>
    </row>
    <row r="621" s="20" customFormat="1" ht="45" customHeight="1">
      <c r="A621" s="15">
        <v>92470084</v>
      </c>
      <c r="B621" s="16" t="s">
        <v>1012</v>
      </c>
      <c r="C621" s="16" t="s">
        <v>1012</v>
      </c>
      <c r="D621" s="17" t="s">
        <v>603</v>
      </c>
      <c r="E621" s="17">
        <v>1</v>
      </c>
      <c r="F621" s="18" t="s">
        <v>60</v>
      </c>
      <c r="G621" s="18" t="s">
        <v>14</v>
      </c>
      <c r="H621" s="19">
        <v>0.51974054999999997</v>
      </c>
    </row>
    <row r="622" s="20" customFormat="1" ht="45" customHeight="1">
      <c r="A622" s="15">
        <v>90259963</v>
      </c>
      <c r="B622" s="16" t="s">
        <v>1012</v>
      </c>
      <c r="C622" s="16" t="s">
        <v>1012</v>
      </c>
      <c r="D622" s="17" t="s">
        <v>26</v>
      </c>
      <c r="E622" s="17">
        <v>1</v>
      </c>
      <c r="F622" s="18" t="s">
        <v>60</v>
      </c>
      <c r="G622" s="18" t="s">
        <v>14</v>
      </c>
      <c r="H622" s="19">
        <v>0.53211532500000003</v>
      </c>
    </row>
    <row r="623" s="20" customFormat="1" ht="45" customHeight="1">
      <c r="A623" s="15">
        <v>90143388</v>
      </c>
      <c r="B623" s="16" t="s">
        <v>1012</v>
      </c>
      <c r="C623" s="16" t="s">
        <v>1012</v>
      </c>
      <c r="D623" s="17" t="s">
        <v>17</v>
      </c>
      <c r="E623" s="17">
        <v>1</v>
      </c>
      <c r="F623" s="18" t="s">
        <v>60</v>
      </c>
      <c r="G623" s="18" t="s">
        <v>14</v>
      </c>
      <c r="H623" s="19">
        <v>0.48261622500000001</v>
      </c>
    </row>
    <row r="624" s="20" customFormat="1" ht="45" customHeight="1">
      <c r="A624" s="15">
        <v>92455603</v>
      </c>
      <c r="B624" s="16" t="s">
        <v>1012</v>
      </c>
      <c r="C624" s="16" t="s">
        <v>1012</v>
      </c>
      <c r="D624" s="17" t="s">
        <v>17</v>
      </c>
      <c r="E624" s="17">
        <v>1</v>
      </c>
      <c r="F624" s="18" t="s">
        <v>60</v>
      </c>
      <c r="G624" s="18" t="s">
        <v>14</v>
      </c>
      <c r="H624" s="19">
        <v>0.45497969999999999</v>
      </c>
    </row>
    <row r="625" s="20" customFormat="1" ht="45" customHeight="1">
      <c r="A625" s="15">
        <v>92385672</v>
      </c>
      <c r="B625" s="16" t="s">
        <v>1012</v>
      </c>
      <c r="C625" s="16" t="s">
        <v>1012</v>
      </c>
      <c r="D625" s="17" t="s">
        <v>21</v>
      </c>
      <c r="E625" s="17">
        <v>1</v>
      </c>
      <c r="F625" s="18" t="s">
        <v>60</v>
      </c>
      <c r="G625" s="18" t="s">
        <v>14</v>
      </c>
      <c r="H625" s="19">
        <v>0.43311712499999999</v>
      </c>
    </row>
    <row r="626" s="20" customFormat="1" ht="45" customHeight="1">
      <c r="A626" s="15">
        <v>90165080</v>
      </c>
      <c r="B626" s="16" t="s">
        <v>1012</v>
      </c>
      <c r="C626" s="16" t="s">
        <v>1012</v>
      </c>
      <c r="D626" s="17" t="s">
        <v>134</v>
      </c>
      <c r="E626" s="17">
        <v>1</v>
      </c>
      <c r="F626" s="18" t="s">
        <v>60</v>
      </c>
      <c r="G626" s="18" t="s">
        <v>14</v>
      </c>
      <c r="H626" s="19">
        <v>0.41906025000000002</v>
      </c>
    </row>
    <row r="627" s="20" customFormat="1" ht="45" customHeight="1">
      <c r="A627" s="15">
        <v>90236939</v>
      </c>
      <c r="B627" s="16" t="s">
        <v>1012</v>
      </c>
      <c r="C627" s="16" t="s">
        <v>1012</v>
      </c>
      <c r="D627" s="17" t="s">
        <v>29</v>
      </c>
      <c r="E627" s="17">
        <v>1</v>
      </c>
      <c r="F627" s="18" t="s">
        <v>60</v>
      </c>
      <c r="G627" s="18" t="s">
        <v>14</v>
      </c>
      <c r="H627" s="19">
        <v>0.40836757499999998</v>
      </c>
    </row>
    <row r="628" s="20" customFormat="1" ht="45" customHeight="1">
      <c r="A628" s="15">
        <v>90283309</v>
      </c>
      <c r="B628" s="16" t="s">
        <v>1012</v>
      </c>
      <c r="C628" s="16" t="s">
        <v>1012</v>
      </c>
      <c r="D628" s="17" t="s">
        <v>836</v>
      </c>
      <c r="E628" s="17">
        <v>1</v>
      </c>
      <c r="F628" s="18" t="s">
        <v>60</v>
      </c>
      <c r="G628" s="18" t="s">
        <v>14</v>
      </c>
      <c r="H628" s="19">
        <v>0.69444269999999997</v>
      </c>
    </row>
    <row r="629" s="20" customFormat="1" ht="45" customHeight="1">
      <c r="A629" s="15">
        <v>92385567</v>
      </c>
      <c r="B629" s="16" t="s">
        <v>1012</v>
      </c>
      <c r="C629" s="16" t="s">
        <v>1012</v>
      </c>
      <c r="D629" s="17" t="s">
        <v>24</v>
      </c>
      <c r="E629" s="17">
        <v>1</v>
      </c>
      <c r="F629" s="18" t="s">
        <v>60</v>
      </c>
      <c r="G629" s="18" t="s">
        <v>14</v>
      </c>
      <c r="H629" s="19">
        <v>0.52681860000000003</v>
      </c>
    </row>
    <row r="630" s="20" customFormat="1" ht="45" customHeight="1">
      <c r="A630" s="15">
        <v>90259971</v>
      </c>
      <c r="B630" s="16" t="s">
        <v>1012</v>
      </c>
      <c r="C630" s="16" t="s">
        <v>1012</v>
      </c>
      <c r="D630" s="17" t="s">
        <v>26</v>
      </c>
      <c r="E630" s="17">
        <v>1</v>
      </c>
      <c r="F630" s="18" t="s">
        <v>60</v>
      </c>
      <c r="G630" s="18" t="s">
        <v>14</v>
      </c>
      <c r="H630" s="19">
        <v>0.18562162500000001</v>
      </c>
    </row>
    <row r="631" s="20" customFormat="1" ht="45" customHeight="1">
      <c r="A631" s="15">
        <v>90813022</v>
      </c>
      <c r="B631" s="16" t="s">
        <v>1012</v>
      </c>
      <c r="C631" s="16" t="s">
        <v>1016</v>
      </c>
      <c r="D631" s="17" t="s">
        <v>956</v>
      </c>
      <c r="E631" s="17">
        <v>1</v>
      </c>
      <c r="F631" s="18" t="s">
        <v>60</v>
      </c>
      <c r="G631" s="18" t="s">
        <v>14</v>
      </c>
      <c r="H631" s="19">
        <v>1.1494224</v>
      </c>
    </row>
    <row r="632" s="20" customFormat="1" ht="45" customHeight="1">
      <c r="A632" s="15">
        <v>92366210</v>
      </c>
      <c r="B632" s="16" t="s">
        <v>1017</v>
      </c>
      <c r="C632" s="16" t="s">
        <v>1018</v>
      </c>
      <c r="D632" s="17" t="s">
        <v>414</v>
      </c>
      <c r="E632" s="17">
        <v>1</v>
      </c>
      <c r="F632" s="18" t="s">
        <v>60</v>
      </c>
      <c r="G632" s="18" t="s">
        <v>14</v>
      </c>
      <c r="H632" s="19">
        <v>0.98179830000000001</v>
      </c>
    </row>
    <row r="633" s="20" customFormat="1" ht="45" customHeight="1">
      <c r="A633" s="15">
        <v>90204450</v>
      </c>
      <c r="B633" s="16" t="s">
        <v>1019</v>
      </c>
      <c r="C633" s="16" t="s">
        <v>1020</v>
      </c>
      <c r="D633" s="17" t="s">
        <v>956</v>
      </c>
      <c r="E633" s="17">
        <v>1</v>
      </c>
      <c r="F633" s="18" t="s">
        <v>60</v>
      </c>
      <c r="G633" s="18" t="s">
        <v>14</v>
      </c>
      <c r="H633" s="19">
        <v>2.017088325</v>
      </c>
    </row>
    <row r="634" s="20" customFormat="1" ht="45" customHeight="1">
      <c r="A634" s="15">
        <v>90226038</v>
      </c>
      <c r="B634" s="16" t="s">
        <v>1021</v>
      </c>
      <c r="C634" s="16" t="s">
        <v>1021</v>
      </c>
      <c r="D634" s="17" t="s">
        <v>59</v>
      </c>
      <c r="E634" s="17">
        <v>1</v>
      </c>
      <c r="F634" s="18" t="s">
        <v>60</v>
      </c>
      <c r="G634" s="18" t="s">
        <v>14</v>
      </c>
      <c r="H634" s="19">
        <v>0.23946300000000001</v>
      </c>
    </row>
    <row r="635" s="20" customFormat="1" ht="45" customHeight="1">
      <c r="A635" s="15">
        <v>90249526</v>
      </c>
      <c r="B635" s="16" t="s">
        <v>996</v>
      </c>
      <c r="C635" s="16" t="s">
        <v>996</v>
      </c>
      <c r="D635" s="17" t="s">
        <v>131</v>
      </c>
      <c r="E635" s="17">
        <v>1</v>
      </c>
      <c r="F635" s="18" t="s">
        <v>60</v>
      </c>
      <c r="G635" s="18" t="s">
        <v>14</v>
      </c>
      <c r="H635" s="19">
        <v>0.31130190000000002</v>
      </c>
    </row>
    <row r="636" s="20" customFormat="1" ht="45" customHeight="1">
      <c r="A636" s="15">
        <v>90204468</v>
      </c>
      <c r="B636" s="16" t="s">
        <v>1022</v>
      </c>
      <c r="C636" s="16" t="s">
        <v>1023</v>
      </c>
      <c r="D636" s="17" t="s">
        <v>956</v>
      </c>
      <c r="E636" s="17">
        <v>1</v>
      </c>
      <c r="F636" s="18" t="s">
        <v>60</v>
      </c>
      <c r="G636" s="18" t="s">
        <v>14</v>
      </c>
      <c r="H636" s="19">
        <v>0.754861275</v>
      </c>
    </row>
    <row r="637" s="20" customFormat="1" ht="45" customHeight="1">
      <c r="A637" s="15">
        <v>90204441</v>
      </c>
      <c r="B637" s="16" t="s">
        <v>1024</v>
      </c>
      <c r="C637" s="16" t="s">
        <v>1025</v>
      </c>
      <c r="D637" s="17" t="s">
        <v>956</v>
      </c>
      <c r="E637" s="17">
        <v>1</v>
      </c>
      <c r="F637" s="18" t="s">
        <v>60</v>
      </c>
      <c r="G637" s="18" t="s">
        <v>14</v>
      </c>
      <c r="H637" s="19">
        <v>1.1254761</v>
      </c>
    </row>
    <row r="638" s="20" customFormat="1" ht="45" customHeight="1">
      <c r="A638" s="15">
        <v>90226020</v>
      </c>
      <c r="B638" s="16" t="s">
        <v>1024</v>
      </c>
      <c r="C638" s="16" t="s">
        <v>1024</v>
      </c>
      <c r="D638" s="17" t="s">
        <v>59</v>
      </c>
      <c r="E638" s="17">
        <v>1</v>
      </c>
      <c r="F638" s="18" t="s">
        <v>60</v>
      </c>
      <c r="G638" s="18" t="s">
        <v>14</v>
      </c>
      <c r="H638" s="19">
        <v>0.3352482</v>
      </c>
    </row>
    <row r="639" s="20" customFormat="1" ht="45" customHeight="1">
      <c r="A639" s="15">
        <v>90203577</v>
      </c>
      <c r="B639" s="16" t="s">
        <v>1026</v>
      </c>
      <c r="C639" s="16" t="s">
        <v>1027</v>
      </c>
      <c r="D639" s="17" t="s">
        <v>414</v>
      </c>
      <c r="E639" s="17">
        <v>1</v>
      </c>
      <c r="F639" s="18" t="s">
        <v>60</v>
      </c>
      <c r="G639" s="18" t="s">
        <v>14</v>
      </c>
      <c r="H639" s="19">
        <v>0.37116765000000002</v>
      </c>
    </row>
    <row r="640" s="20" customFormat="1" ht="45" customHeight="1">
      <c r="A640" s="15">
        <v>90238990</v>
      </c>
      <c r="B640" s="16" t="s">
        <v>1026</v>
      </c>
      <c r="C640" s="16" t="s">
        <v>1028</v>
      </c>
      <c r="D640" s="17" t="s">
        <v>29</v>
      </c>
      <c r="E640" s="17">
        <v>1</v>
      </c>
      <c r="F640" s="18" t="s">
        <v>60</v>
      </c>
      <c r="G640" s="18" t="s">
        <v>14</v>
      </c>
      <c r="H640" s="19">
        <v>0.58161442500000005</v>
      </c>
    </row>
    <row r="641" s="20" customFormat="1" ht="45" customHeight="1">
      <c r="A641" s="15">
        <v>90146883</v>
      </c>
      <c r="B641" s="16" t="s">
        <v>1026</v>
      </c>
      <c r="C641" s="16" t="s">
        <v>1029</v>
      </c>
      <c r="D641" s="17" t="s">
        <v>17</v>
      </c>
      <c r="E641" s="17">
        <v>1</v>
      </c>
      <c r="F641" s="18" t="s">
        <v>60</v>
      </c>
      <c r="G641" s="18" t="s">
        <v>14</v>
      </c>
      <c r="H641" s="19">
        <v>0.53879175000000001</v>
      </c>
    </row>
    <row r="642" s="20" customFormat="1" ht="45" customHeight="1">
      <c r="A642" s="15">
        <v>90283350</v>
      </c>
      <c r="B642" s="16" t="s">
        <v>1026</v>
      </c>
      <c r="C642" s="16" t="s">
        <v>1030</v>
      </c>
      <c r="D642" s="17" t="s">
        <v>39</v>
      </c>
      <c r="E642" s="17">
        <v>1</v>
      </c>
      <c r="F642" s="18" t="s">
        <v>60</v>
      </c>
      <c r="G642" s="18" t="s">
        <v>14</v>
      </c>
      <c r="H642" s="19">
        <v>0.87860902500000004</v>
      </c>
    </row>
    <row r="643" s="20" customFormat="1" ht="45" customHeight="1">
      <c r="A643" s="15">
        <v>92457541</v>
      </c>
      <c r="B643" s="16" t="s">
        <v>1031</v>
      </c>
      <c r="C643" s="16" t="s">
        <v>1032</v>
      </c>
      <c r="D643" s="17" t="s">
        <v>92</v>
      </c>
      <c r="E643" s="17">
        <v>1</v>
      </c>
      <c r="F643" s="18" t="s">
        <v>60</v>
      </c>
      <c r="G643" s="18" t="s">
        <v>14</v>
      </c>
      <c r="H643" s="19">
        <v>7.4803680000000004</v>
      </c>
    </row>
    <row r="644" s="20" customFormat="1" ht="45" customHeight="1">
      <c r="A644" s="15">
        <v>92457550</v>
      </c>
      <c r="B644" s="16" t="s">
        <v>1033</v>
      </c>
      <c r="C644" s="16" t="s">
        <v>1034</v>
      </c>
      <c r="D644" s="17" t="s">
        <v>92</v>
      </c>
      <c r="E644" s="17">
        <v>1</v>
      </c>
      <c r="F644" s="18" t="s">
        <v>60</v>
      </c>
      <c r="G644" s="18" t="s">
        <v>14</v>
      </c>
      <c r="H644" s="19">
        <v>7.29164835</v>
      </c>
    </row>
    <row r="645" s="20" customFormat="1" ht="45" customHeight="1">
      <c r="A645" s="15">
        <v>91514010</v>
      </c>
      <c r="B645" s="16" t="s">
        <v>1035</v>
      </c>
      <c r="C645" s="16" t="s">
        <v>1036</v>
      </c>
      <c r="D645" s="17" t="s">
        <v>92</v>
      </c>
      <c r="E645" s="17">
        <v>1</v>
      </c>
      <c r="F645" s="18" t="s">
        <v>60</v>
      </c>
      <c r="G645" s="18" t="s">
        <v>14</v>
      </c>
      <c r="H645" s="19">
        <v>2.02346235</v>
      </c>
    </row>
    <row r="646" s="20" customFormat="1" ht="45" customHeight="1">
      <c r="A646" s="15">
        <v>91525012</v>
      </c>
      <c r="B646" s="16" t="s">
        <v>1035</v>
      </c>
      <c r="C646" s="16" t="s">
        <v>1037</v>
      </c>
      <c r="D646" s="17" t="s">
        <v>92</v>
      </c>
      <c r="E646" s="17">
        <v>1</v>
      </c>
      <c r="F646" s="18" t="s">
        <v>60</v>
      </c>
      <c r="G646" s="18" t="s">
        <v>14</v>
      </c>
      <c r="H646" s="19">
        <v>4.1392889999999998</v>
      </c>
    </row>
    <row r="647" s="20" customFormat="1" ht="45" customHeight="1">
      <c r="A647" s="15">
        <v>92268005</v>
      </c>
      <c r="B647" s="16" t="s">
        <v>1035</v>
      </c>
      <c r="C647" s="16" t="s">
        <v>1037</v>
      </c>
      <c r="D647" s="17" t="s">
        <v>92</v>
      </c>
      <c r="E647" s="17">
        <v>1</v>
      </c>
      <c r="F647" s="18" t="s">
        <v>60</v>
      </c>
      <c r="G647" s="18" t="s">
        <v>14</v>
      </c>
      <c r="H647" s="19">
        <v>4.3342802999999996</v>
      </c>
    </row>
    <row r="648" s="20" customFormat="1" ht="45" customHeight="1">
      <c r="A648" s="15">
        <v>90168283</v>
      </c>
      <c r="B648" s="16" t="s">
        <v>1038</v>
      </c>
      <c r="C648" s="16" t="s">
        <v>1039</v>
      </c>
      <c r="D648" s="17" t="s">
        <v>92</v>
      </c>
      <c r="E648" s="17">
        <v>1</v>
      </c>
      <c r="F648" s="18" t="s">
        <v>60</v>
      </c>
      <c r="G648" s="18" t="s">
        <v>14</v>
      </c>
      <c r="H648" s="19">
        <v>2.02346235</v>
      </c>
    </row>
    <row r="649" s="20" customFormat="1" ht="45" customHeight="1">
      <c r="A649" s="15">
        <v>92408125</v>
      </c>
      <c r="B649" s="16" t="s">
        <v>1040</v>
      </c>
      <c r="C649" s="16" t="s">
        <v>1041</v>
      </c>
      <c r="D649" s="17" t="s">
        <v>92</v>
      </c>
      <c r="E649" s="17">
        <v>1</v>
      </c>
      <c r="F649" s="18" t="s">
        <v>60</v>
      </c>
      <c r="G649" s="18" t="s">
        <v>14</v>
      </c>
      <c r="H649" s="19">
        <v>4.9568840999999999</v>
      </c>
    </row>
    <row r="650" s="20" customFormat="1" ht="45" customHeight="1">
      <c r="A650" s="15">
        <v>92466133</v>
      </c>
      <c r="B650" s="16" t="s">
        <v>1042</v>
      </c>
      <c r="C650" s="16" t="s">
        <v>1043</v>
      </c>
      <c r="D650" s="17" t="s">
        <v>92</v>
      </c>
      <c r="E650" s="17">
        <v>1</v>
      </c>
      <c r="F650" s="18" t="s">
        <v>60</v>
      </c>
      <c r="G650" s="18" t="s">
        <v>14</v>
      </c>
      <c r="H650" s="19">
        <v>4.0469246999999999</v>
      </c>
    </row>
    <row r="651" s="20" customFormat="1" ht="45" customHeight="1">
      <c r="A651" s="15">
        <v>90311965</v>
      </c>
      <c r="B651" s="16" t="s">
        <v>1044</v>
      </c>
      <c r="C651" s="16" t="s">
        <v>1044</v>
      </c>
      <c r="D651" s="17" t="s">
        <v>17</v>
      </c>
      <c r="E651" s="17">
        <v>1</v>
      </c>
      <c r="F651" s="18" t="s">
        <v>60</v>
      </c>
      <c r="G651" s="18" t="s">
        <v>14</v>
      </c>
      <c r="H651" s="19">
        <v>1.9552144499999999</v>
      </c>
    </row>
    <row r="652" s="20" customFormat="1" ht="45" customHeight="1">
      <c r="A652" s="15">
        <v>90311299</v>
      </c>
      <c r="B652" s="16" t="s">
        <v>1044</v>
      </c>
      <c r="C652" s="16" t="s">
        <v>1044</v>
      </c>
      <c r="D652" s="17" t="s">
        <v>39</v>
      </c>
      <c r="E652" s="17">
        <v>1</v>
      </c>
      <c r="F652" s="18" t="s">
        <v>60</v>
      </c>
      <c r="G652" s="18" t="s">
        <v>14</v>
      </c>
      <c r="H652" s="19">
        <v>1.7959725</v>
      </c>
    </row>
    <row r="653" s="20" customFormat="1" ht="45" customHeight="1">
      <c r="A653" s="15">
        <v>90294491</v>
      </c>
      <c r="B653" s="16" t="s">
        <v>1045</v>
      </c>
      <c r="C653" s="16" t="s">
        <v>1046</v>
      </c>
      <c r="D653" s="17" t="s">
        <v>92</v>
      </c>
      <c r="E653" s="17">
        <v>1</v>
      </c>
      <c r="F653" s="18" t="s">
        <v>60</v>
      </c>
      <c r="G653" s="18" t="s">
        <v>14</v>
      </c>
      <c r="H653" s="19">
        <v>4.0469246999999999</v>
      </c>
    </row>
    <row r="654" s="20" customFormat="1" ht="45" customHeight="1">
      <c r="A654" s="15">
        <v>90311930</v>
      </c>
      <c r="B654" s="16" t="s">
        <v>1047</v>
      </c>
      <c r="C654" s="16" t="s">
        <v>1047</v>
      </c>
      <c r="D654" s="17" t="s">
        <v>39</v>
      </c>
      <c r="E654" s="17">
        <v>1</v>
      </c>
      <c r="F654" s="18" t="s">
        <v>60</v>
      </c>
      <c r="G654" s="18" t="s">
        <v>14</v>
      </c>
      <c r="H654" s="19">
        <v>3.7124324999999998</v>
      </c>
    </row>
    <row r="655" s="20" customFormat="1" ht="45" customHeight="1">
      <c r="A655" s="15">
        <v>90205634</v>
      </c>
      <c r="B655" s="16" t="s">
        <v>1048</v>
      </c>
      <c r="C655" s="16" t="s">
        <v>1048</v>
      </c>
      <c r="D655" s="17" t="s">
        <v>154</v>
      </c>
      <c r="E655" s="17">
        <v>100</v>
      </c>
      <c r="F655" s="18" t="s">
        <v>151</v>
      </c>
      <c r="G655" s="18" t="s">
        <v>19</v>
      </c>
      <c r="H655" s="19">
        <v>7.0000000000000007e-002</v>
      </c>
    </row>
    <row r="656" s="20" customFormat="1" ht="45" customHeight="1">
      <c r="A656" s="15">
        <v>94936765</v>
      </c>
      <c r="B656" s="16" t="s">
        <v>1049</v>
      </c>
      <c r="C656" s="16" t="s">
        <v>1050</v>
      </c>
      <c r="D656" s="17" t="s">
        <v>968</v>
      </c>
      <c r="E656" s="17">
        <v>100</v>
      </c>
      <c r="F656" s="18" t="s">
        <v>743</v>
      </c>
      <c r="G656" s="18" t="s">
        <v>261</v>
      </c>
      <c r="H656" s="19">
        <v>18.47149164</v>
      </c>
    </row>
    <row r="657" s="20" customFormat="1" ht="45" customHeight="1">
      <c r="A657" s="15">
        <v>92369383</v>
      </c>
      <c r="B657" s="16" t="s">
        <v>1051</v>
      </c>
      <c r="C657" s="16" t="s">
        <v>1052</v>
      </c>
      <c r="D657" s="17" t="s">
        <v>603</v>
      </c>
      <c r="E657" s="17">
        <v>1</v>
      </c>
      <c r="F657" s="18" t="s">
        <v>60</v>
      </c>
      <c r="G657" s="18" t="s">
        <v>14</v>
      </c>
      <c r="H657" s="19">
        <v>1.9635966</v>
      </c>
    </row>
    <row r="658" s="20" customFormat="1" ht="45" customHeight="1">
      <c r="A658" s="15">
        <v>90246012</v>
      </c>
      <c r="B658" s="16" t="s">
        <v>1051</v>
      </c>
      <c r="C658" s="16" t="s">
        <v>1053</v>
      </c>
      <c r="D658" s="17" t="s">
        <v>235</v>
      </c>
      <c r="E658" s="17">
        <v>1</v>
      </c>
      <c r="F658" s="18" t="s">
        <v>60</v>
      </c>
      <c r="G658" s="18" t="s">
        <v>14</v>
      </c>
      <c r="H658" s="19">
        <v>2.2270059</v>
      </c>
    </row>
    <row r="659" s="20" customFormat="1" ht="45" customHeight="1">
      <c r="A659" s="15">
        <v>90152522</v>
      </c>
      <c r="B659" s="16" t="s">
        <v>1054</v>
      </c>
      <c r="C659" s="16" t="s">
        <v>1055</v>
      </c>
      <c r="D659" s="17" t="s">
        <v>39</v>
      </c>
      <c r="E659" s="17">
        <v>1</v>
      </c>
      <c r="F659" s="18" t="s">
        <v>60</v>
      </c>
      <c r="G659" s="18" t="s">
        <v>14</v>
      </c>
      <c r="H659" s="19">
        <v>3.3955853399999998</v>
      </c>
    </row>
    <row r="660" s="20" customFormat="1" ht="45" customHeight="1">
      <c r="A660" s="15">
        <v>90152549</v>
      </c>
      <c r="B660" s="16" t="s">
        <v>1054</v>
      </c>
      <c r="C660" s="16" t="s">
        <v>1056</v>
      </c>
      <c r="D660" s="17" t="s">
        <v>39</v>
      </c>
      <c r="E660" s="17">
        <v>1</v>
      </c>
      <c r="F660" s="18" t="s">
        <v>60</v>
      </c>
      <c r="G660" s="18" t="s">
        <v>14</v>
      </c>
      <c r="H660" s="19">
        <v>3.3228227970000002</v>
      </c>
    </row>
    <row r="661" s="20" customFormat="1" ht="45" customHeight="1">
      <c r="A661" s="15">
        <v>90152557</v>
      </c>
      <c r="B661" s="16" t="s">
        <v>1054</v>
      </c>
      <c r="C661" s="16" t="s">
        <v>1057</v>
      </c>
      <c r="D661" s="17" t="s">
        <v>39</v>
      </c>
      <c r="E661" s="17">
        <v>1</v>
      </c>
      <c r="F661" s="18" t="s">
        <v>88</v>
      </c>
      <c r="G661" s="18" t="s">
        <v>14</v>
      </c>
      <c r="H661" s="19">
        <v>31.86055215</v>
      </c>
    </row>
    <row r="662" s="20" customFormat="1" ht="45" customHeight="1">
      <c r="A662" s="15">
        <v>90251580</v>
      </c>
      <c r="B662" s="16" t="s">
        <v>1054</v>
      </c>
      <c r="C662" s="16" t="s">
        <v>1058</v>
      </c>
      <c r="D662" s="17" t="s">
        <v>39</v>
      </c>
      <c r="E662" s="17">
        <v>1</v>
      </c>
      <c r="F662" s="18" t="s">
        <v>60</v>
      </c>
      <c r="G662" s="18" t="s">
        <v>14</v>
      </c>
      <c r="H662" s="19">
        <v>4.4991505754999999</v>
      </c>
    </row>
    <row r="663" s="20" customFormat="1" ht="45" customHeight="1">
      <c r="A663" s="15">
        <v>90129920</v>
      </c>
      <c r="B663" s="16" t="s">
        <v>1054</v>
      </c>
      <c r="C663" s="16" t="s">
        <v>1059</v>
      </c>
      <c r="D663" s="17" t="s">
        <v>894</v>
      </c>
      <c r="E663" s="17">
        <v>1</v>
      </c>
      <c r="F663" s="18" t="s">
        <v>60</v>
      </c>
      <c r="G663" s="18" t="s">
        <v>14</v>
      </c>
      <c r="H663" s="19">
        <v>7.2198094499999996</v>
      </c>
    </row>
    <row r="664" s="20" customFormat="1" ht="45" customHeight="1">
      <c r="A664" s="15">
        <v>90288610</v>
      </c>
      <c r="B664" s="16" t="s">
        <v>1054</v>
      </c>
      <c r="C664" s="16" t="s">
        <v>1060</v>
      </c>
      <c r="D664" s="17" t="s">
        <v>26</v>
      </c>
      <c r="E664" s="17">
        <v>1</v>
      </c>
      <c r="F664" s="18" t="s">
        <v>60</v>
      </c>
      <c r="G664" s="18" t="s">
        <v>14</v>
      </c>
      <c r="H664" s="19">
        <v>2.7825211935</v>
      </c>
    </row>
    <row r="665" s="20" customFormat="1" ht="45" customHeight="1">
      <c r="A665" s="15">
        <v>90283473</v>
      </c>
      <c r="B665" s="16" t="s">
        <v>1054</v>
      </c>
      <c r="C665" s="16" t="s">
        <v>1061</v>
      </c>
      <c r="D665" s="17" t="s">
        <v>26</v>
      </c>
      <c r="E665" s="17">
        <v>1</v>
      </c>
      <c r="F665" s="18" t="s">
        <v>60</v>
      </c>
      <c r="G665" s="18" t="s">
        <v>14</v>
      </c>
      <c r="H665" s="19">
        <v>10.162501839000001</v>
      </c>
    </row>
    <row r="666" s="20" customFormat="1" ht="45" customHeight="1">
      <c r="A666" s="15">
        <v>90259858</v>
      </c>
      <c r="B666" s="16" t="s">
        <v>1054</v>
      </c>
      <c r="C666" s="16" t="s">
        <v>1061</v>
      </c>
      <c r="D666" s="17" t="s">
        <v>244</v>
      </c>
      <c r="E666" s="17">
        <v>1</v>
      </c>
      <c r="F666" s="18" t="s">
        <v>60</v>
      </c>
      <c r="G666" s="18" t="s">
        <v>14</v>
      </c>
      <c r="H666" s="19">
        <v>7.2571160857499999</v>
      </c>
    </row>
    <row r="667" s="20" customFormat="1" ht="45" customHeight="1">
      <c r="A667" s="15">
        <v>90283490</v>
      </c>
      <c r="B667" s="16" t="s">
        <v>1054</v>
      </c>
      <c r="C667" s="16" t="s">
        <v>1062</v>
      </c>
      <c r="D667" s="17" t="s">
        <v>26</v>
      </c>
      <c r="E667" s="17">
        <v>1</v>
      </c>
      <c r="F667" s="18" t="s">
        <v>60</v>
      </c>
      <c r="G667" s="18" t="s">
        <v>14</v>
      </c>
      <c r="H667" s="19">
        <v>7.2571160857499999</v>
      </c>
    </row>
    <row r="668" s="20" customFormat="1" ht="45" customHeight="1">
      <c r="A668" s="15">
        <v>90145887</v>
      </c>
      <c r="B668" s="16" t="s">
        <v>1054</v>
      </c>
      <c r="C668" s="16" t="s">
        <v>1063</v>
      </c>
      <c r="D668" s="17" t="s">
        <v>17</v>
      </c>
      <c r="E668" s="17">
        <v>1</v>
      </c>
      <c r="F668" s="18" t="s">
        <v>60</v>
      </c>
      <c r="G668" s="18" t="s">
        <v>14</v>
      </c>
      <c r="H668" s="19">
        <v>13.618722631500001</v>
      </c>
    </row>
    <row r="669" s="20" customFormat="1" ht="45" customHeight="1">
      <c r="A669" s="15">
        <v>90283503</v>
      </c>
      <c r="B669" s="16" t="s">
        <v>1054</v>
      </c>
      <c r="C669" s="16" t="s">
        <v>1064</v>
      </c>
      <c r="D669" s="17" t="s">
        <v>26</v>
      </c>
      <c r="E669" s="17">
        <v>1</v>
      </c>
      <c r="F669" s="18" t="s">
        <v>60</v>
      </c>
      <c r="G669" s="18" t="s">
        <v>14</v>
      </c>
      <c r="H669" s="19">
        <v>2.7699873142500002</v>
      </c>
    </row>
    <row r="670" s="20" customFormat="1" ht="45" customHeight="1">
      <c r="A670" s="15">
        <v>90269276</v>
      </c>
      <c r="B670" s="16" t="s">
        <v>1054</v>
      </c>
      <c r="C670" s="16" t="s">
        <v>1065</v>
      </c>
      <c r="D670" s="17" t="s">
        <v>39</v>
      </c>
      <c r="E670" s="17">
        <v>1</v>
      </c>
      <c r="F670" s="18" t="s">
        <v>60</v>
      </c>
      <c r="G670" s="18" t="s">
        <v>14</v>
      </c>
      <c r="H670" s="19">
        <v>4.0985785147499998</v>
      </c>
    </row>
    <row r="671" s="20" customFormat="1" ht="45" customHeight="1">
      <c r="A671" s="15">
        <v>90283538</v>
      </c>
      <c r="B671" s="16" t="s">
        <v>1054</v>
      </c>
      <c r="C671" s="16" t="s">
        <v>1066</v>
      </c>
      <c r="D671" s="17" t="s">
        <v>26</v>
      </c>
      <c r="E671" s="17">
        <v>1</v>
      </c>
      <c r="F671" s="18" t="s">
        <v>88</v>
      </c>
      <c r="G671" s="18" t="s">
        <v>14</v>
      </c>
      <c r="H671" s="19">
        <v>25.479661725</v>
      </c>
    </row>
    <row r="672" s="20" customFormat="1" ht="45" customHeight="1">
      <c r="A672" s="15">
        <v>90157788</v>
      </c>
      <c r="B672" s="16" t="s">
        <v>1054</v>
      </c>
      <c r="C672" s="16" t="s">
        <v>1067</v>
      </c>
      <c r="D672" s="17" t="s">
        <v>229</v>
      </c>
      <c r="E672" s="17">
        <v>1</v>
      </c>
      <c r="F672" s="18" t="s">
        <v>60</v>
      </c>
      <c r="G672" s="18" t="s">
        <v>14</v>
      </c>
      <c r="H672" s="19">
        <v>3.1894248015</v>
      </c>
    </row>
    <row r="673" s="20" customFormat="1" ht="45" customHeight="1">
      <c r="A673" s="15">
        <v>90134818</v>
      </c>
      <c r="B673" s="16" t="s">
        <v>1054</v>
      </c>
      <c r="C673" s="16" t="s">
        <v>1068</v>
      </c>
      <c r="D673" s="17" t="s">
        <v>455</v>
      </c>
      <c r="E673" s="17">
        <v>1</v>
      </c>
      <c r="F673" s="18" t="s">
        <v>60</v>
      </c>
      <c r="G673" s="18" t="s">
        <v>14</v>
      </c>
      <c r="H673" s="19">
        <v>3.7957793264999999</v>
      </c>
    </row>
    <row r="674" s="20" customFormat="1" ht="45" customHeight="1">
      <c r="A674" s="15">
        <v>92388272</v>
      </c>
      <c r="B674" s="16" t="s">
        <v>1069</v>
      </c>
      <c r="C674" s="16" t="s">
        <v>1070</v>
      </c>
      <c r="D674" s="17" t="s">
        <v>360</v>
      </c>
      <c r="E674" s="17">
        <v>1</v>
      </c>
      <c r="F674" s="18" t="s">
        <v>60</v>
      </c>
      <c r="G674" s="18" t="s">
        <v>14</v>
      </c>
      <c r="H674" s="19">
        <v>8.7193780694999994</v>
      </c>
    </row>
    <row r="675" s="20" customFormat="1" ht="45" customHeight="1">
      <c r="A675" s="15">
        <v>92456014</v>
      </c>
      <c r="B675" s="16" t="s">
        <v>1069</v>
      </c>
      <c r="C675" s="16" t="s">
        <v>1069</v>
      </c>
      <c r="D675" s="17" t="s">
        <v>17</v>
      </c>
      <c r="E675" s="17">
        <v>1</v>
      </c>
      <c r="F675" s="18" t="s">
        <v>60</v>
      </c>
      <c r="G675" s="18" t="s">
        <v>14</v>
      </c>
      <c r="H675" s="19">
        <v>14.20088519025</v>
      </c>
    </row>
    <row r="676" s="20" customFormat="1" ht="45" customHeight="1">
      <c r="A676" s="15">
        <v>92468780</v>
      </c>
      <c r="B676" s="16" t="s">
        <v>1069</v>
      </c>
      <c r="C676" s="16" t="s">
        <v>1069</v>
      </c>
      <c r="D676" s="17" t="s">
        <v>39</v>
      </c>
      <c r="E676" s="17">
        <v>1</v>
      </c>
      <c r="F676" s="18" t="s">
        <v>60</v>
      </c>
      <c r="G676" s="18" t="s">
        <v>14</v>
      </c>
      <c r="H676" s="19">
        <v>7.6582002217499996</v>
      </c>
    </row>
    <row r="677" s="20" customFormat="1" ht="45" customHeight="1">
      <c r="A677" s="15">
        <v>92456022</v>
      </c>
      <c r="B677" s="16" t="s">
        <v>1069</v>
      </c>
      <c r="C677" s="16" t="s">
        <v>1069</v>
      </c>
      <c r="D677" s="17" t="s">
        <v>17</v>
      </c>
      <c r="E677" s="17">
        <v>1</v>
      </c>
      <c r="F677" s="18" t="s">
        <v>60</v>
      </c>
      <c r="G677" s="18" t="s">
        <v>14</v>
      </c>
      <c r="H677" s="19">
        <v>9.2500028865000008</v>
      </c>
    </row>
    <row r="678" s="20" customFormat="1" ht="45" customHeight="1">
      <c r="A678" s="15">
        <v>90271602</v>
      </c>
      <c r="B678" s="16" t="s">
        <v>1069</v>
      </c>
      <c r="C678" s="16" t="s">
        <v>1069</v>
      </c>
      <c r="D678" s="17" t="s">
        <v>590</v>
      </c>
      <c r="E678" s="17">
        <v>1</v>
      </c>
      <c r="F678" s="18" t="s">
        <v>60</v>
      </c>
      <c r="G678" s="18" t="s">
        <v>14</v>
      </c>
      <c r="H678" s="19">
        <v>9.4348764089999992</v>
      </c>
    </row>
    <row r="679" s="20" customFormat="1" ht="45" customHeight="1">
      <c r="A679" s="15">
        <v>90281004</v>
      </c>
      <c r="B679" s="16" t="s">
        <v>1069</v>
      </c>
      <c r="C679" s="16" t="s">
        <v>1069</v>
      </c>
      <c r="D679" s="17" t="s">
        <v>131</v>
      </c>
      <c r="E679" s="17">
        <v>1</v>
      </c>
      <c r="F679" s="18" t="s">
        <v>60</v>
      </c>
      <c r="G679" s="18" t="s">
        <v>14</v>
      </c>
      <c r="H679" s="19">
        <v>7.219514448</v>
      </c>
    </row>
    <row r="680" s="20" customFormat="1" ht="45" customHeight="1">
      <c r="A680" s="15">
        <v>92468772</v>
      </c>
      <c r="B680" s="16" t="s">
        <v>1069</v>
      </c>
      <c r="C680" s="16" t="s">
        <v>1069</v>
      </c>
      <c r="D680" s="17" t="s">
        <v>59</v>
      </c>
      <c r="E680" s="17">
        <v>1</v>
      </c>
      <c r="F680" s="18" t="s">
        <v>60</v>
      </c>
      <c r="G680" s="18" t="s">
        <v>14</v>
      </c>
      <c r="H680" s="19">
        <v>11.26795744575</v>
      </c>
    </row>
    <row r="681" s="20" customFormat="1" ht="45" customHeight="1">
      <c r="A681" s="15">
        <v>91054036</v>
      </c>
      <c r="B681" s="16" t="s">
        <v>1069</v>
      </c>
      <c r="C681" s="16" t="s">
        <v>1071</v>
      </c>
      <c r="D681" s="17" t="s">
        <v>92</v>
      </c>
      <c r="E681" s="17">
        <v>1</v>
      </c>
      <c r="F681" s="18" t="s">
        <v>60</v>
      </c>
      <c r="G681" s="18" t="s">
        <v>14</v>
      </c>
      <c r="H681" s="19">
        <v>8.9012844270000002</v>
      </c>
    </row>
    <row r="682" s="20" customFormat="1" ht="45" customHeight="1">
      <c r="A682" s="15">
        <v>92264654</v>
      </c>
      <c r="B682" s="16" t="s">
        <v>1069</v>
      </c>
      <c r="C682" s="16" t="s">
        <v>1071</v>
      </c>
      <c r="D682" s="17" t="s">
        <v>92</v>
      </c>
      <c r="E682" s="17">
        <v>1</v>
      </c>
      <c r="F682" s="18" t="s">
        <v>60</v>
      </c>
      <c r="G682" s="18" t="s">
        <v>14</v>
      </c>
      <c r="H682" s="19">
        <v>6.3424683315000001</v>
      </c>
    </row>
    <row r="683" s="20" customFormat="1" ht="45" customHeight="1">
      <c r="A683" s="15">
        <v>92469310</v>
      </c>
      <c r="B683" s="16" t="s">
        <v>1072</v>
      </c>
      <c r="C683" s="16" t="s">
        <v>1072</v>
      </c>
      <c r="D683" s="17" t="s">
        <v>17</v>
      </c>
      <c r="E683" s="17">
        <v>15</v>
      </c>
      <c r="F683" s="18" t="s">
        <v>18</v>
      </c>
      <c r="G683" s="18" t="s">
        <v>19</v>
      </c>
      <c r="H683" s="19">
        <v>2.0858595659999999</v>
      </c>
    </row>
    <row r="684" s="20" customFormat="1" ht="45" customHeight="1">
      <c r="A684" s="15">
        <v>91054028</v>
      </c>
      <c r="B684" s="16" t="s">
        <v>1073</v>
      </c>
      <c r="C684" s="16" t="s">
        <v>1074</v>
      </c>
      <c r="D684" s="17" t="s">
        <v>92</v>
      </c>
      <c r="E684" s="17">
        <v>1</v>
      </c>
      <c r="F684" s="18" t="s">
        <v>485</v>
      </c>
      <c r="G684" s="18" t="s">
        <v>14</v>
      </c>
      <c r="H684" s="19">
        <v>43.233077632499999</v>
      </c>
    </row>
    <row r="685" s="20" customFormat="1" ht="45" customHeight="1">
      <c r="A685" s="15">
        <v>90241975</v>
      </c>
      <c r="B685" s="16" t="s">
        <v>1075</v>
      </c>
      <c r="C685" s="16" t="s">
        <v>1076</v>
      </c>
      <c r="D685" s="17" t="s">
        <v>298</v>
      </c>
      <c r="E685" s="17">
        <v>1</v>
      </c>
      <c r="F685" s="18" t="s">
        <v>60</v>
      </c>
      <c r="G685" s="18" t="s">
        <v>14</v>
      </c>
      <c r="H685" s="19">
        <v>5.9665285260000003</v>
      </c>
    </row>
    <row r="686" s="20" customFormat="1" ht="45" customHeight="1">
      <c r="A686" s="15">
        <v>90157796</v>
      </c>
      <c r="B686" s="16" t="s">
        <v>1077</v>
      </c>
      <c r="C686" s="16" t="s">
        <v>1078</v>
      </c>
      <c r="D686" s="17" t="s">
        <v>229</v>
      </c>
      <c r="E686" s="17">
        <v>1</v>
      </c>
      <c r="F686" s="18" t="s">
        <v>60</v>
      </c>
      <c r="G686" s="18" t="s">
        <v>14</v>
      </c>
      <c r="H686" s="19">
        <v>3.2015518919999999</v>
      </c>
    </row>
    <row r="687" s="20" customFormat="1" ht="45" customHeight="1">
      <c r="A687" s="15">
        <v>92457177</v>
      </c>
      <c r="B687" s="16" t="s">
        <v>1062</v>
      </c>
      <c r="C687" s="16" t="s">
        <v>1079</v>
      </c>
      <c r="D687" s="17" t="s">
        <v>39</v>
      </c>
      <c r="E687" s="17">
        <v>1</v>
      </c>
      <c r="F687" s="18" t="s">
        <v>60</v>
      </c>
      <c r="G687" s="18" t="s">
        <v>14</v>
      </c>
      <c r="H687" s="19">
        <v>3.3834582494999998</v>
      </c>
    </row>
    <row r="688" s="20" customFormat="1" ht="45" customHeight="1">
      <c r="A688" s="15">
        <v>90283520</v>
      </c>
      <c r="B688" s="16" t="s">
        <v>1080</v>
      </c>
      <c r="C688" s="16" t="s">
        <v>1080</v>
      </c>
      <c r="D688" s="17" t="s">
        <v>31</v>
      </c>
      <c r="E688" s="17">
        <v>1</v>
      </c>
      <c r="F688" s="18" t="s">
        <v>88</v>
      </c>
      <c r="G688" s="18" t="s">
        <v>14</v>
      </c>
      <c r="H688" s="19">
        <v>27.1255068</v>
      </c>
    </row>
    <row r="689" s="20" customFormat="1" ht="45" customHeight="1">
      <c r="A689" s="15">
        <v>92441602</v>
      </c>
      <c r="B689" s="16" t="s">
        <v>1081</v>
      </c>
      <c r="C689" s="16" t="s">
        <v>1082</v>
      </c>
      <c r="D689" s="17" t="s">
        <v>92</v>
      </c>
      <c r="E689" s="17">
        <v>1</v>
      </c>
      <c r="F689" s="18" t="s">
        <v>64</v>
      </c>
      <c r="G689" s="18" t="s">
        <v>14</v>
      </c>
      <c r="H689" s="19">
        <v>140.697</v>
      </c>
    </row>
    <row r="690" s="20" customFormat="1" ht="45" customHeight="1">
      <c r="A690" s="15">
        <v>90267400</v>
      </c>
      <c r="B690" s="16" t="s">
        <v>1083</v>
      </c>
      <c r="C690" s="16" t="s">
        <v>1084</v>
      </c>
      <c r="D690" s="17" t="s">
        <v>247</v>
      </c>
      <c r="E690" s="17">
        <v>1</v>
      </c>
      <c r="F690" s="18" t="s">
        <v>13</v>
      </c>
      <c r="G690" s="18" t="s">
        <v>14</v>
      </c>
      <c r="H690" s="19">
        <v>103.786335408</v>
      </c>
    </row>
    <row r="691" s="20" customFormat="1" ht="45" customHeight="1">
      <c r="A691" s="15">
        <v>90020804</v>
      </c>
      <c r="B691" s="16" t="s">
        <v>1085</v>
      </c>
      <c r="C691" s="16" t="s">
        <v>1086</v>
      </c>
      <c r="D691" s="17" t="s">
        <v>378</v>
      </c>
      <c r="E691" s="17">
        <v>1</v>
      </c>
      <c r="F691" s="18" t="s">
        <v>64</v>
      </c>
      <c r="G691" s="18" t="s">
        <v>14</v>
      </c>
      <c r="H691" s="19">
        <v>4.9449109499999997</v>
      </c>
    </row>
    <row r="692" s="20" customFormat="1" ht="45" customHeight="1">
      <c r="A692" s="15">
        <v>90020766</v>
      </c>
      <c r="B692" s="16" t="s">
        <v>1087</v>
      </c>
      <c r="C692" s="16" t="s">
        <v>1087</v>
      </c>
      <c r="D692" s="17" t="s">
        <v>378</v>
      </c>
      <c r="E692" s="17">
        <v>1</v>
      </c>
      <c r="F692" s="18" t="s">
        <v>64</v>
      </c>
      <c r="G692" s="18" t="s">
        <v>14</v>
      </c>
      <c r="H692" s="19">
        <v>4.9449109499999997</v>
      </c>
    </row>
    <row r="693" s="20" customFormat="1" ht="45" customHeight="1">
      <c r="A693" s="15">
        <v>90020758</v>
      </c>
      <c r="B693" s="16" t="s">
        <v>1088</v>
      </c>
      <c r="C693" s="16" t="s">
        <v>1088</v>
      </c>
      <c r="D693" s="17" t="s">
        <v>378</v>
      </c>
      <c r="E693" s="17">
        <v>1</v>
      </c>
      <c r="F693" s="18" t="s">
        <v>64</v>
      </c>
      <c r="G693" s="18" t="s">
        <v>14</v>
      </c>
      <c r="H693" s="19">
        <v>8.3333124000000005</v>
      </c>
    </row>
    <row r="694" s="20" customFormat="1" ht="45" customHeight="1">
      <c r="A694" s="15">
        <v>92452663</v>
      </c>
      <c r="B694" s="16" t="s">
        <v>1089</v>
      </c>
      <c r="C694" s="16" t="s">
        <v>1089</v>
      </c>
      <c r="D694" s="17" t="s">
        <v>1090</v>
      </c>
      <c r="E694" s="17">
        <v>30</v>
      </c>
      <c r="F694" s="18" t="s">
        <v>18</v>
      </c>
      <c r="G694" s="18" t="s">
        <v>19</v>
      </c>
      <c r="H694" s="19">
        <v>7.1838899999999997e-002</v>
      </c>
    </row>
    <row r="695" s="20" customFormat="1" ht="45" customHeight="1">
      <c r="A695" s="15">
        <v>90173899</v>
      </c>
      <c r="B695" s="16" t="s">
        <v>1091</v>
      </c>
      <c r="C695" s="16" t="s">
        <v>1091</v>
      </c>
      <c r="D695" s="17" t="s">
        <v>383</v>
      </c>
      <c r="E695" s="17">
        <v>1</v>
      </c>
      <c r="F695" s="18" t="s">
        <v>64</v>
      </c>
      <c r="G695" s="18" t="s">
        <v>14</v>
      </c>
      <c r="H695" s="19">
        <v>29.72933145</v>
      </c>
    </row>
    <row r="696" s="20" customFormat="1" ht="45" customHeight="1">
      <c r="A696" s="15">
        <v>92466249</v>
      </c>
      <c r="B696" s="16" t="s">
        <v>1092</v>
      </c>
      <c r="C696" s="16" t="s">
        <v>1092</v>
      </c>
      <c r="D696" s="17" t="s">
        <v>69</v>
      </c>
      <c r="E696" s="17">
        <v>1</v>
      </c>
      <c r="F696" s="18" t="s">
        <v>64</v>
      </c>
      <c r="G696" s="18" t="s">
        <v>14</v>
      </c>
      <c r="H696" s="19">
        <v>1197.1114564500001</v>
      </c>
    </row>
    <row r="697" s="20" customFormat="1" ht="45" customHeight="1">
      <c r="A697" s="15">
        <v>92388647</v>
      </c>
      <c r="B697" s="16" t="s">
        <v>1093</v>
      </c>
      <c r="C697" s="16" t="s">
        <v>1094</v>
      </c>
      <c r="D697" s="17" t="s">
        <v>244</v>
      </c>
      <c r="E697" s="17">
        <v>1</v>
      </c>
      <c r="F697" s="18" t="s">
        <v>60</v>
      </c>
      <c r="G697" s="18" t="s">
        <v>14</v>
      </c>
      <c r="H697" s="19">
        <v>0.63457695000000003</v>
      </c>
    </row>
    <row r="698" s="20" customFormat="1" ht="45" customHeight="1">
      <c r="A698" s="15">
        <v>90125320</v>
      </c>
      <c r="B698" s="16" t="s">
        <v>1093</v>
      </c>
      <c r="C698" s="16" t="s">
        <v>1095</v>
      </c>
      <c r="D698" s="17" t="s">
        <v>50</v>
      </c>
      <c r="E698" s="17">
        <v>1</v>
      </c>
      <c r="F698" s="18" t="s">
        <v>60</v>
      </c>
      <c r="G698" s="18" t="s">
        <v>14</v>
      </c>
      <c r="H698" s="19">
        <v>0.92193254999999996</v>
      </c>
    </row>
    <row r="699" s="20" customFormat="1" ht="45" customHeight="1">
      <c r="A699" s="15">
        <v>90746015</v>
      </c>
      <c r="B699" s="16" t="s">
        <v>1093</v>
      </c>
      <c r="C699" s="16" t="s">
        <v>1096</v>
      </c>
      <c r="D699" s="17" t="s">
        <v>146</v>
      </c>
      <c r="E699" s="17">
        <v>1</v>
      </c>
      <c r="F699" s="18" t="s">
        <v>60</v>
      </c>
      <c r="G699" s="18" t="s">
        <v>14</v>
      </c>
      <c r="H699" s="19">
        <v>1.30507335</v>
      </c>
    </row>
    <row r="700" s="20" customFormat="1" ht="45" customHeight="1">
      <c r="A700" s="15">
        <v>90849388</v>
      </c>
      <c r="B700" s="16" t="s">
        <v>1097</v>
      </c>
      <c r="C700" s="16" t="s">
        <v>1097</v>
      </c>
      <c r="D700" s="17" t="s">
        <v>146</v>
      </c>
      <c r="E700" s="17">
        <v>200</v>
      </c>
      <c r="F700" s="18" t="s">
        <v>95</v>
      </c>
      <c r="G700" s="18" t="s">
        <v>19</v>
      </c>
      <c r="H700" s="19">
        <v>0.182448</v>
      </c>
    </row>
    <row r="701" s="20" customFormat="1" ht="45" customHeight="1">
      <c r="A701" s="15">
        <v>90849396</v>
      </c>
      <c r="B701" s="16" t="s">
        <v>1098</v>
      </c>
      <c r="C701" s="16" t="s">
        <v>1098</v>
      </c>
      <c r="D701" s="17" t="s">
        <v>146</v>
      </c>
      <c r="E701" s="17">
        <v>1</v>
      </c>
      <c r="F701" s="18" t="s">
        <v>88</v>
      </c>
      <c r="G701" s="18" t="s">
        <v>14</v>
      </c>
      <c r="H701" s="19">
        <v>1.59642</v>
      </c>
    </row>
    <row r="702" s="20" customFormat="1" ht="45" customHeight="1">
      <c r="A702" s="15">
        <v>90296044</v>
      </c>
      <c r="B702" s="16" t="s">
        <v>1099</v>
      </c>
      <c r="C702" s="16" t="s">
        <v>1100</v>
      </c>
      <c r="D702" s="17" t="s">
        <v>675</v>
      </c>
      <c r="E702" s="17">
        <v>1</v>
      </c>
      <c r="F702" s="18" t="s">
        <v>60</v>
      </c>
      <c r="G702" s="18" t="s">
        <v>14</v>
      </c>
      <c r="H702" s="19">
        <v>0.72056249999999999</v>
      </c>
    </row>
    <row r="703" s="20" customFormat="1" ht="45" customHeight="1">
      <c r="A703" s="15">
        <v>90135164</v>
      </c>
      <c r="B703" s="16" t="s">
        <v>1101</v>
      </c>
      <c r="C703" s="16" t="s">
        <v>1102</v>
      </c>
      <c r="D703" s="17" t="s">
        <v>207</v>
      </c>
      <c r="E703" s="17">
        <v>1</v>
      </c>
      <c r="F703" s="18" t="s">
        <v>88</v>
      </c>
      <c r="G703" s="18" t="s">
        <v>14</v>
      </c>
      <c r="H703" s="19">
        <v>2.9214486000000002</v>
      </c>
    </row>
    <row r="704" s="20" customFormat="1" ht="45" customHeight="1">
      <c r="A704" s="15">
        <v>90135172</v>
      </c>
      <c r="B704" s="16" t="s">
        <v>1101</v>
      </c>
      <c r="C704" s="16" t="s">
        <v>1103</v>
      </c>
      <c r="D704" s="17" t="s">
        <v>207</v>
      </c>
      <c r="E704" s="17">
        <v>1</v>
      </c>
      <c r="F704" s="18" t="s">
        <v>88</v>
      </c>
      <c r="G704" s="18" t="s">
        <v>14</v>
      </c>
      <c r="H704" s="19">
        <v>3.4722135000000001</v>
      </c>
    </row>
    <row r="705" s="20" customFormat="1" ht="45" customHeight="1">
      <c r="A705" s="15">
        <v>90150805</v>
      </c>
      <c r="B705" s="16" t="s">
        <v>1104</v>
      </c>
      <c r="C705" s="16" t="s">
        <v>1105</v>
      </c>
      <c r="D705" s="17" t="s">
        <v>39</v>
      </c>
      <c r="E705" s="17">
        <v>1</v>
      </c>
      <c r="F705" s="18" t="s">
        <v>13</v>
      </c>
      <c r="G705" s="18" t="s">
        <v>14</v>
      </c>
      <c r="H705" s="19">
        <v>9.3621138659999996</v>
      </c>
    </row>
    <row r="706" s="20" customFormat="1" ht="45" customHeight="1">
      <c r="A706" s="15">
        <v>90053028</v>
      </c>
      <c r="B706" s="16" t="s">
        <v>1106</v>
      </c>
      <c r="C706" s="16" t="s">
        <v>1107</v>
      </c>
      <c r="D706" s="17" t="s">
        <v>39</v>
      </c>
      <c r="E706" s="17">
        <v>1</v>
      </c>
      <c r="F706" s="18" t="s">
        <v>13</v>
      </c>
      <c r="G706" s="18" t="s">
        <v>14</v>
      </c>
      <c r="H706" s="19">
        <v>10.024504</v>
      </c>
    </row>
    <row r="707" s="20" customFormat="1" ht="45" customHeight="1">
      <c r="A707" s="15">
        <v>90258924</v>
      </c>
      <c r="B707" s="16" t="s">
        <v>1108</v>
      </c>
      <c r="C707" s="16" t="s">
        <v>1109</v>
      </c>
      <c r="D707" s="17" t="s">
        <v>244</v>
      </c>
      <c r="E707" s="17">
        <v>1</v>
      </c>
      <c r="F707" s="18" t="s">
        <v>88</v>
      </c>
      <c r="G707" s="18" t="s">
        <v>14</v>
      </c>
      <c r="H707" s="19">
        <v>2.6939587500000002</v>
      </c>
    </row>
    <row r="708" s="20" customFormat="1" ht="45" customHeight="1">
      <c r="A708" s="15">
        <v>90258940</v>
      </c>
      <c r="B708" s="16" t="s">
        <v>1110</v>
      </c>
      <c r="C708" s="16" t="s">
        <v>1111</v>
      </c>
      <c r="D708" s="17" t="s">
        <v>244</v>
      </c>
      <c r="E708" s="17">
        <v>1</v>
      </c>
      <c r="F708" s="18" t="s">
        <v>88</v>
      </c>
      <c r="G708" s="18" t="s">
        <v>14</v>
      </c>
      <c r="H708" s="19">
        <v>2.2030596</v>
      </c>
    </row>
    <row r="709" s="20" customFormat="1" ht="45" customHeight="1">
      <c r="A709" s="15">
        <v>90135156</v>
      </c>
      <c r="B709" s="16" t="s">
        <v>1112</v>
      </c>
      <c r="C709" s="16" t="s">
        <v>1113</v>
      </c>
      <c r="D709" s="17" t="s">
        <v>207</v>
      </c>
      <c r="E709" s="17">
        <v>1</v>
      </c>
      <c r="F709" s="18" t="s">
        <v>13</v>
      </c>
      <c r="G709" s="18" t="s">
        <v>14</v>
      </c>
      <c r="H709" s="19">
        <v>2.1431938499999998</v>
      </c>
    </row>
    <row r="710" s="20" customFormat="1" ht="45" customHeight="1">
      <c r="A710" s="15">
        <v>90053010</v>
      </c>
      <c r="B710" s="16" t="s">
        <v>1114</v>
      </c>
      <c r="C710" s="16" t="s">
        <v>1115</v>
      </c>
      <c r="D710" s="17" t="s">
        <v>39</v>
      </c>
      <c r="E710" s="17">
        <v>1</v>
      </c>
      <c r="F710" s="18" t="s">
        <v>13</v>
      </c>
      <c r="G710" s="18" t="s">
        <v>14</v>
      </c>
      <c r="H710" s="19">
        <v>7.5790039499999997</v>
      </c>
    </row>
    <row r="711" s="20" customFormat="1" ht="45" customHeight="1">
      <c r="A711" s="15">
        <v>90135180</v>
      </c>
      <c r="B711" s="16" t="s">
        <v>1116</v>
      </c>
      <c r="C711" s="16" t="s">
        <v>1117</v>
      </c>
      <c r="D711" s="17" t="s">
        <v>207</v>
      </c>
      <c r="E711" s="17">
        <v>1</v>
      </c>
      <c r="F711" s="18" t="s">
        <v>13</v>
      </c>
      <c r="G711" s="18" t="s">
        <v>14</v>
      </c>
      <c r="H711" s="19">
        <v>2.6460661499999998</v>
      </c>
    </row>
    <row r="712" s="20" customFormat="1" ht="45" customHeight="1">
      <c r="A712" s="15">
        <v>90258932</v>
      </c>
      <c r="B712" s="16" t="s">
        <v>1118</v>
      </c>
      <c r="C712" s="16" t="s">
        <v>1119</v>
      </c>
      <c r="D712" s="17" t="s">
        <v>244</v>
      </c>
      <c r="E712" s="17">
        <v>1</v>
      </c>
      <c r="F712" s="18" t="s">
        <v>88</v>
      </c>
      <c r="G712" s="18" t="s">
        <v>14</v>
      </c>
      <c r="H712" s="19">
        <v>1.6163752499999999</v>
      </c>
    </row>
    <row r="713" s="20" customFormat="1" ht="45" customHeight="1">
      <c r="A713" s="15">
        <v>90249100</v>
      </c>
      <c r="B713" s="16" t="s">
        <v>1120</v>
      </c>
      <c r="C713" s="16" t="s">
        <v>1121</v>
      </c>
      <c r="D713" s="17" t="s">
        <v>247</v>
      </c>
      <c r="E713" s="17">
        <v>1</v>
      </c>
      <c r="F713" s="18" t="s">
        <v>88</v>
      </c>
      <c r="G713" s="18" t="s">
        <v>14</v>
      </c>
      <c r="H713" s="19">
        <v>10.272962700000001</v>
      </c>
    </row>
    <row r="714" s="20" customFormat="1" ht="45" customHeight="1">
      <c r="A714" s="15">
        <v>90249097</v>
      </c>
      <c r="B714" s="16" t="s">
        <v>1122</v>
      </c>
      <c r="C714" s="16" t="s">
        <v>1123</v>
      </c>
      <c r="D714" s="17" t="s">
        <v>247</v>
      </c>
      <c r="E714" s="17">
        <v>3</v>
      </c>
      <c r="F714" s="18" t="s">
        <v>13</v>
      </c>
      <c r="G714" s="18" t="s">
        <v>14</v>
      </c>
      <c r="H714" s="19">
        <v>4.0439587499999998</v>
      </c>
    </row>
    <row r="715" s="20" customFormat="1" ht="45" customHeight="1">
      <c r="A715" s="15">
        <v>92441408</v>
      </c>
      <c r="B715" s="16" t="s">
        <v>1124</v>
      </c>
      <c r="C715" s="16" t="s">
        <v>1124</v>
      </c>
      <c r="D715" s="17" t="s">
        <v>39</v>
      </c>
      <c r="E715" s="17">
        <v>1</v>
      </c>
      <c r="F715" s="18" t="s">
        <v>13</v>
      </c>
      <c r="G715" s="18" t="s">
        <v>14</v>
      </c>
      <c r="H715" s="19">
        <v>5.7846221685000003</v>
      </c>
    </row>
    <row r="716" s="20" customFormat="1" ht="45" customHeight="1">
      <c r="A716" s="15">
        <v>90135440</v>
      </c>
      <c r="B716" s="16" t="s">
        <v>1125</v>
      </c>
      <c r="C716" s="16" t="s">
        <v>1126</v>
      </c>
      <c r="D716" s="17" t="s">
        <v>207</v>
      </c>
      <c r="E716" s="17">
        <v>1</v>
      </c>
      <c r="F716" s="18" t="s">
        <v>13</v>
      </c>
      <c r="G716" s="18" t="s">
        <v>14</v>
      </c>
      <c r="H716" s="19">
        <v>5.1484544999999997</v>
      </c>
    </row>
    <row r="717" s="20" customFormat="1" ht="45" customHeight="1">
      <c r="A717" s="15">
        <v>92375472</v>
      </c>
      <c r="B717" s="16" t="s">
        <v>1127</v>
      </c>
      <c r="C717" s="16" t="s">
        <v>1128</v>
      </c>
      <c r="D717" s="17" t="s">
        <v>414</v>
      </c>
      <c r="E717" s="17">
        <v>1</v>
      </c>
      <c r="F717" s="18" t="s">
        <v>13</v>
      </c>
      <c r="G717" s="18" t="s">
        <v>14</v>
      </c>
      <c r="H717" s="19">
        <v>5.2389030959999996</v>
      </c>
    </row>
    <row r="718" s="20" customFormat="1" ht="45" customHeight="1">
      <c r="A718" s="15">
        <v>90223349</v>
      </c>
      <c r="B718" s="16" t="s">
        <v>1129</v>
      </c>
      <c r="C718" s="16" t="s">
        <v>1130</v>
      </c>
      <c r="D718" s="17" t="s">
        <v>871</v>
      </c>
      <c r="E718" s="17">
        <v>1</v>
      </c>
      <c r="F718" s="18" t="s">
        <v>13</v>
      </c>
      <c r="G718" s="18" t="s">
        <v>14</v>
      </c>
      <c r="H718" s="19">
        <v>5.0557499999999997</v>
      </c>
    </row>
    <row r="719" s="20" customFormat="1" ht="45" customHeight="1">
      <c r="A719" s="15">
        <v>92418902</v>
      </c>
      <c r="B719" s="16" t="s">
        <v>1131</v>
      </c>
      <c r="C719" s="16" t="s">
        <v>1132</v>
      </c>
      <c r="D719" s="17" t="s">
        <v>207</v>
      </c>
      <c r="E719" s="17">
        <v>1</v>
      </c>
      <c r="F719" s="18" t="s">
        <v>13</v>
      </c>
      <c r="G719" s="18" t="s">
        <v>14</v>
      </c>
      <c r="H719" s="19">
        <v>2.0858595659999999</v>
      </c>
    </row>
    <row r="720" s="20" customFormat="1" ht="45" customHeight="1">
      <c r="A720" s="15">
        <v>90173422</v>
      </c>
      <c r="B720" s="16" t="s">
        <v>1133</v>
      </c>
      <c r="C720" s="16" t="s">
        <v>1134</v>
      </c>
      <c r="D720" s="17" t="s">
        <v>244</v>
      </c>
      <c r="E720" s="17">
        <v>1</v>
      </c>
      <c r="F720" s="18" t="s">
        <v>13</v>
      </c>
      <c r="G720" s="18" t="s">
        <v>14</v>
      </c>
      <c r="H720" s="19">
        <v>2.7418513500000001</v>
      </c>
    </row>
    <row r="721" s="20" customFormat="1" ht="45" customHeight="1">
      <c r="A721" s="15">
        <v>90175808</v>
      </c>
      <c r="B721" s="16" t="s">
        <v>1135</v>
      </c>
      <c r="C721" s="16" t="s">
        <v>1136</v>
      </c>
      <c r="D721" s="17" t="s">
        <v>139</v>
      </c>
      <c r="E721" s="17">
        <v>1</v>
      </c>
      <c r="F721" s="18" t="s">
        <v>13</v>
      </c>
      <c r="G721" s="18" t="s">
        <v>14</v>
      </c>
      <c r="H721" s="19">
        <v>5.5435684500000004</v>
      </c>
    </row>
    <row r="722" s="20" customFormat="1" ht="45" customHeight="1">
      <c r="A722" s="15">
        <v>92387632</v>
      </c>
      <c r="B722" s="16" t="s">
        <v>1137</v>
      </c>
      <c r="C722" s="16" t="s">
        <v>1138</v>
      </c>
      <c r="D722" s="17" t="s">
        <v>279</v>
      </c>
      <c r="E722" s="17">
        <v>100</v>
      </c>
      <c r="F722" s="18" t="s">
        <v>18</v>
      </c>
      <c r="G722" s="18" t="s">
        <v>19</v>
      </c>
      <c r="H722" s="19">
        <v>0.10775835</v>
      </c>
    </row>
    <row r="723" s="20" customFormat="1" ht="45" customHeight="1">
      <c r="A723" s="15">
        <v>92412467</v>
      </c>
      <c r="B723" s="16" t="s">
        <v>1139</v>
      </c>
      <c r="C723" s="16" t="s">
        <v>1140</v>
      </c>
      <c r="D723" s="17" t="s">
        <v>43</v>
      </c>
      <c r="E723" s="17">
        <v>100</v>
      </c>
      <c r="F723" s="18" t="s">
        <v>18</v>
      </c>
      <c r="G723" s="18" t="s">
        <v>19</v>
      </c>
      <c r="H723" s="19">
        <v>8.3812049999999999e-002</v>
      </c>
    </row>
    <row r="724" s="20" customFormat="1" ht="45" customHeight="1">
      <c r="A724" s="15">
        <v>92366244</v>
      </c>
      <c r="B724" s="16" t="s">
        <v>1141</v>
      </c>
      <c r="C724" s="16" t="s">
        <v>1142</v>
      </c>
      <c r="D724" s="17" t="s">
        <v>21</v>
      </c>
      <c r="E724" s="17">
        <v>80</v>
      </c>
      <c r="F724" s="18" t="s">
        <v>18</v>
      </c>
      <c r="G724" s="18" t="s">
        <v>19</v>
      </c>
      <c r="H724" s="19">
        <v>9.5785200000000001e-002</v>
      </c>
    </row>
    <row r="725" s="20" customFormat="1" ht="45" customHeight="1">
      <c r="A725" s="15">
        <v>92410090</v>
      </c>
      <c r="B725" s="16" t="s">
        <v>1143</v>
      </c>
      <c r="C725" s="16" t="s">
        <v>1144</v>
      </c>
      <c r="D725" s="17" t="s">
        <v>73</v>
      </c>
      <c r="E725" s="17">
        <v>1</v>
      </c>
      <c r="F725" s="18" t="s">
        <v>60</v>
      </c>
      <c r="G725" s="18" t="s">
        <v>14</v>
      </c>
      <c r="H725" s="19">
        <v>18.726006600000002</v>
      </c>
    </row>
    <row r="726" s="20" customFormat="1" ht="45" customHeight="1">
      <c r="A726" s="15">
        <v>92462570</v>
      </c>
      <c r="B726" s="16" t="s">
        <v>1145</v>
      </c>
      <c r="C726" s="16" t="s">
        <v>1146</v>
      </c>
      <c r="D726" s="17" t="s">
        <v>69</v>
      </c>
      <c r="E726" s="17">
        <v>100</v>
      </c>
      <c r="F726" s="18" t="s">
        <v>18</v>
      </c>
      <c r="G726" s="18" t="s">
        <v>19</v>
      </c>
      <c r="H726" s="19">
        <v>0.13170465000000001</v>
      </c>
    </row>
    <row r="727" s="20" customFormat="1" ht="45" customHeight="1">
      <c r="A727" s="15">
        <v>92413510</v>
      </c>
      <c r="B727" s="16" t="s">
        <v>1147</v>
      </c>
      <c r="C727" s="16" t="s">
        <v>1100</v>
      </c>
      <c r="D727" s="17" t="s">
        <v>675</v>
      </c>
      <c r="E727" s="17">
        <v>1</v>
      </c>
      <c r="F727" s="18" t="s">
        <v>60</v>
      </c>
      <c r="G727" s="18" t="s">
        <v>14</v>
      </c>
      <c r="H727" s="19">
        <v>0.71838900000000006</v>
      </c>
    </row>
    <row r="728" s="20" customFormat="1" ht="45" customHeight="1">
      <c r="A728" s="15">
        <v>90150767</v>
      </c>
      <c r="B728" s="16" t="s">
        <v>1148</v>
      </c>
      <c r="C728" s="16" t="s">
        <v>1149</v>
      </c>
      <c r="D728" s="17" t="s">
        <v>39</v>
      </c>
      <c r="E728" s="17">
        <v>43</v>
      </c>
      <c r="F728" s="18" t="s">
        <v>95</v>
      </c>
      <c r="G728" s="18" t="s">
        <v>19</v>
      </c>
      <c r="H728" s="19">
        <v>0.40708709999999998</v>
      </c>
    </row>
    <row r="729" s="20" customFormat="1" ht="45" customHeight="1">
      <c r="A729" s="15">
        <v>90258878</v>
      </c>
      <c r="B729" s="16" t="s">
        <v>1150</v>
      </c>
      <c r="C729" s="16" t="s">
        <v>1151</v>
      </c>
      <c r="D729" s="17" t="s">
        <v>244</v>
      </c>
      <c r="E729" s="17">
        <v>100</v>
      </c>
      <c r="F729" s="18" t="s">
        <v>18</v>
      </c>
      <c r="G729" s="18" t="s">
        <v>19</v>
      </c>
      <c r="H729" s="19">
        <v>7.1838899999999997e-002</v>
      </c>
    </row>
    <row r="730" s="20" customFormat="1" ht="45" customHeight="1">
      <c r="A730" s="15">
        <v>92468853</v>
      </c>
      <c r="B730" s="16" t="s">
        <v>1152</v>
      </c>
      <c r="C730" s="16" t="s">
        <v>1152</v>
      </c>
      <c r="D730" s="17" t="s">
        <v>31</v>
      </c>
      <c r="E730" s="17">
        <v>80</v>
      </c>
      <c r="F730" s="18" t="s">
        <v>18</v>
      </c>
      <c r="G730" s="18" t="s">
        <v>19</v>
      </c>
      <c r="H730" s="19">
        <v>7.0874999999999994e-002</v>
      </c>
    </row>
    <row r="731" s="20" customFormat="1" ht="45" customHeight="1">
      <c r="A731" s="15">
        <v>92390188</v>
      </c>
      <c r="B731" s="16" t="s">
        <v>1153</v>
      </c>
      <c r="C731" s="16" t="s">
        <v>1154</v>
      </c>
      <c r="D731" s="17" t="s">
        <v>628</v>
      </c>
      <c r="E731" s="17">
        <v>1</v>
      </c>
      <c r="F731" s="18" t="s">
        <v>88</v>
      </c>
      <c r="G731" s="18" t="s">
        <v>14</v>
      </c>
      <c r="H731" s="19">
        <v>30.30404265</v>
      </c>
    </row>
    <row r="732" s="20" customFormat="1" ht="45" customHeight="1">
      <c r="A732" s="15">
        <v>90263138</v>
      </c>
      <c r="B732" s="16" t="s">
        <v>1155</v>
      </c>
      <c r="C732" s="16" t="s">
        <v>1156</v>
      </c>
      <c r="D732" s="17" t="s">
        <v>26</v>
      </c>
      <c r="E732" s="17">
        <v>1</v>
      </c>
      <c r="F732" s="18" t="s">
        <v>88</v>
      </c>
      <c r="G732" s="18" t="s">
        <v>14</v>
      </c>
      <c r="H732" s="19">
        <v>18.869684400000001</v>
      </c>
    </row>
    <row r="733" s="20" customFormat="1" ht="45" customHeight="1">
      <c r="A733" s="15">
        <v>90139429</v>
      </c>
      <c r="B733" s="16" t="s">
        <v>1155</v>
      </c>
      <c r="C733" s="16" t="s">
        <v>1157</v>
      </c>
      <c r="D733" s="17" t="s">
        <v>43</v>
      </c>
      <c r="E733" s="17">
        <v>1</v>
      </c>
      <c r="F733" s="18" t="s">
        <v>88</v>
      </c>
      <c r="G733" s="18" t="s">
        <v>14</v>
      </c>
      <c r="H733" s="19">
        <v>18.043537050000001</v>
      </c>
    </row>
    <row r="734" s="20" customFormat="1" ht="45" customHeight="1">
      <c r="A734" s="15">
        <v>90311264</v>
      </c>
      <c r="B734" s="16" t="s">
        <v>1158</v>
      </c>
      <c r="C734" s="16" t="s">
        <v>1159</v>
      </c>
      <c r="D734" s="17" t="s">
        <v>24</v>
      </c>
      <c r="E734" s="17">
        <v>1</v>
      </c>
      <c r="F734" s="18" t="s">
        <v>88</v>
      </c>
      <c r="G734" s="18" t="s">
        <v>14</v>
      </c>
      <c r="H734" s="19">
        <v>20.031079949999999</v>
      </c>
    </row>
    <row r="735" s="20" customFormat="1" ht="45" customHeight="1">
      <c r="A735" s="15">
        <v>90153251</v>
      </c>
      <c r="B735" s="16" t="s">
        <v>1160</v>
      </c>
      <c r="C735" s="16" t="s">
        <v>1160</v>
      </c>
      <c r="D735" s="17" t="s">
        <v>39</v>
      </c>
      <c r="E735" s="17">
        <v>1</v>
      </c>
      <c r="F735" s="18" t="s">
        <v>64</v>
      </c>
      <c r="G735" s="18" t="s">
        <v>14</v>
      </c>
      <c r="H735" s="19">
        <v>10.8237276</v>
      </c>
    </row>
    <row r="736" s="20" customFormat="1" ht="45" customHeight="1">
      <c r="A736" s="15">
        <v>92414842</v>
      </c>
      <c r="B736" s="16" t="s">
        <v>1161</v>
      </c>
      <c r="C736" s="16" t="s">
        <v>1162</v>
      </c>
      <c r="D736" s="17" t="s">
        <v>358</v>
      </c>
      <c r="E736" s="17">
        <v>1</v>
      </c>
      <c r="F736" s="18" t="s">
        <v>60</v>
      </c>
      <c r="G736" s="18" t="s">
        <v>14</v>
      </c>
      <c r="H736" s="19">
        <v>2.5023883499999999</v>
      </c>
    </row>
    <row r="737" s="20" customFormat="1" ht="45" customHeight="1">
      <c r="A737" s="15">
        <v>92414869</v>
      </c>
      <c r="B737" s="16" t="s">
        <v>1163</v>
      </c>
      <c r="C737" s="16" t="s">
        <v>1164</v>
      </c>
      <c r="D737" s="17" t="s">
        <v>358</v>
      </c>
      <c r="E737" s="17">
        <v>1</v>
      </c>
      <c r="F737" s="18" t="s">
        <v>60</v>
      </c>
      <c r="G737" s="18" t="s">
        <v>14</v>
      </c>
      <c r="H737" s="19">
        <v>1.4128316999999999</v>
      </c>
    </row>
    <row r="738" s="20" customFormat="1" ht="45" customHeight="1">
      <c r="A738" s="15">
        <v>92414877</v>
      </c>
      <c r="B738" s="16" t="s">
        <v>1163</v>
      </c>
      <c r="C738" s="16" t="s">
        <v>1164</v>
      </c>
      <c r="D738" s="17" t="s">
        <v>358</v>
      </c>
      <c r="E738" s="17">
        <v>1</v>
      </c>
      <c r="F738" s="18" t="s">
        <v>60</v>
      </c>
      <c r="G738" s="18" t="s">
        <v>14</v>
      </c>
      <c r="H738" s="19">
        <v>1.3888853999999999</v>
      </c>
    </row>
    <row r="739" s="20" customFormat="1" ht="45" customHeight="1">
      <c r="A739" s="15">
        <v>92427138</v>
      </c>
      <c r="B739" s="16" t="s">
        <v>1165</v>
      </c>
      <c r="C739" s="16" t="s">
        <v>1166</v>
      </c>
      <c r="D739" s="17" t="s">
        <v>21</v>
      </c>
      <c r="E739" s="17">
        <v>1</v>
      </c>
      <c r="F739" s="18" t="s">
        <v>436</v>
      </c>
      <c r="G739" s="18" t="s">
        <v>14</v>
      </c>
      <c r="H739" s="19">
        <v>1.5804558</v>
      </c>
    </row>
    <row r="740" s="20" customFormat="1" ht="45" customHeight="1">
      <c r="A740" s="15">
        <v>92427146</v>
      </c>
      <c r="B740" s="16" t="s">
        <v>1167</v>
      </c>
      <c r="C740" s="16" t="s">
        <v>1168</v>
      </c>
      <c r="D740" s="17" t="s">
        <v>21</v>
      </c>
      <c r="E740" s="17">
        <v>1</v>
      </c>
      <c r="F740" s="18" t="s">
        <v>436</v>
      </c>
      <c r="G740" s="18" t="s">
        <v>14</v>
      </c>
      <c r="H740" s="19">
        <v>2.3946299999999998</v>
      </c>
    </row>
    <row r="741" s="20" customFormat="1" ht="45" customHeight="1">
      <c r="A741" s="15">
        <v>92427120</v>
      </c>
      <c r="B741" s="16" t="s">
        <v>1169</v>
      </c>
      <c r="C741" s="16" t="s">
        <v>1170</v>
      </c>
      <c r="D741" s="17" t="s">
        <v>21</v>
      </c>
      <c r="E741" s="17">
        <v>1</v>
      </c>
      <c r="F741" s="18" t="s">
        <v>436</v>
      </c>
      <c r="G741" s="18" t="s">
        <v>14</v>
      </c>
      <c r="H741" s="19">
        <v>2.3946299999999998</v>
      </c>
    </row>
    <row r="742" s="20" customFormat="1" ht="45" customHeight="1">
      <c r="A742" s="15">
        <v>92373151</v>
      </c>
      <c r="B742" s="16" t="s">
        <v>1171</v>
      </c>
      <c r="C742" s="16" t="s">
        <v>1172</v>
      </c>
      <c r="D742" s="17" t="s">
        <v>806</v>
      </c>
      <c r="E742" s="17">
        <v>1</v>
      </c>
      <c r="F742" s="18" t="s">
        <v>60</v>
      </c>
      <c r="G742" s="18" t="s">
        <v>14</v>
      </c>
      <c r="H742" s="19">
        <v>1.3769122499999999</v>
      </c>
    </row>
    <row r="743" s="20" customFormat="1" ht="45" customHeight="1">
      <c r="A743" s="15">
        <v>90218272</v>
      </c>
      <c r="B743" s="16" t="s">
        <v>1171</v>
      </c>
      <c r="C743" s="16" t="s">
        <v>1172</v>
      </c>
      <c r="D743" s="17" t="s">
        <v>806</v>
      </c>
      <c r="E743" s="17">
        <v>1</v>
      </c>
      <c r="F743" s="18" t="s">
        <v>60</v>
      </c>
      <c r="G743" s="18" t="s">
        <v>14</v>
      </c>
      <c r="H743" s="19">
        <v>1.4008585499999999</v>
      </c>
    </row>
    <row r="744" s="20" customFormat="1" ht="45" customHeight="1">
      <c r="A744" s="15">
        <v>90126602</v>
      </c>
      <c r="B744" s="16" t="s">
        <v>1171</v>
      </c>
      <c r="C744" s="16" t="s">
        <v>1171</v>
      </c>
      <c r="D744" s="17" t="s">
        <v>21</v>
      </c>
      <c r="E744" s="17">
        <v>1</v>
      </c>
      <c r="F744" s="18" t="s">
        <v>60</v>
      </c>
      <c r="G744" s="18" t="s">
        <v>14</v>
      </c>
      <c r="H744" s="19">
        <v>1.8558382499999999</v>
      </c>
    </row>
    <row r="745" s="20" customFormat="1" ht="45" customHeight="1">
      <c r="A745" s="15">
        <v>92455492</v>
      </c>
      <c r="B745" s="16" t="s">
        <v>1171</v>
      </c>
      <c r="C745" s="16" t="s">
        <v>1171</v>
      </c>
      <c r="D745" s="17" t="s">
        <v>17</v>
      </c>
      <c r="E745" s="17">
        <v>1</v>
      </c>
      <c r="F745" s="18" t="s">
        <v>60</v>
      </c>
      <c r="G745" s="18" t="s">
        <v>14</v>
      </c>
      <c r="H745" s="19">
        <v>2.6358270749999999</v>
      </c>
    </row>
    <row r="746" s="20" customFormat="1" ht="45" customHeight="1">
      <c r="A746" s="15">
        <v>92470122</v>
      </c>
      <c r="B746" s="16" t="s">
        <v>1171</v>
      </c>
      <c r="C746" s="16" t="s">
        <v>1171</v>
      </c>
      <c r="D746" s="17" t="s">
        <v>603</v>
      </c>
      <c r="E746" s="17">
        <v>1</v>
      </c>
      <c r="F746" s="18" t="s">
        <v>60</v>
      </c>
      <c r="G746" s="18" t="s">
        <v>14</v>
      </c>
      <c r="H746" s="19">
        <v>2.20270995</v>
      </c>
    </row>
    <row r="747" s="20" customFormat="1" ht="45" customHeight="1">
      <c r="A747" s="15">
        <v>92462790</v>
      </c>
      <c r="B747" s="16" t="s">
        <v>1171</v>
      </c>
      <c r="C747" s="16" t="s">
        <v>1171</v>
      </c>
      <c r="D747" s="17" t="s">
        <v>229</v>
      </c>
      <c r="E747" s="17">
        <v>1</v>
      </c>
      <c r="F747" s="18" t="s">
        <v>60</v>
      </c>
      <c r="G747" s="18" t="s">
        <v>14</v>
      </c>
      <c r="H747" s="19">
        <v>2.1160865250000001</v>
      </c>
    </row>
    <row r="748" s="20" customFormat="1" ht="45" customHeight="1">
      <c r="A748" s="15">
        <v>90288688</v>
      </c>
      <c r="B748" s="16" t="s">
        <v>1171</v>
      </c>
      <c r="C748" s="16" t="s">
        <v>1171</v>
      </c>
      <c r="D748" s="17" t="s">
        <v>39</v>
      </c>
      <c r="E748" s="17">
        <v>1</v>
      </c>
      <c r="F748" s="18" t="s">
        <v>60</v>
      </c>
      <c r="G748" s="18" t="s">
        <v>14</v>
      </c>
      <c r="H748" s="19">
        <v>1.9799640000000001</v>
      </c>
    </row>
    <row r="749" s="20" customFormat="1" ht="45" customHeight="1">
      <c r="A749" s="15">
        <v>90126645</v>
      </c>
      <c r="B749" s="16" t="s">
        <v>1171</v>
      </c>
      <c r="C749" s="16" t="s">
        <v>1171</v>
      </c>
      <c r="D749" s="17" t="s">
        <v>21</v>
      </c>
      <c r="E749" s="17">
        <v>1</v>
      </c>
      <c r="F749" s="18" t="s">
        <v>60</v>
      </c>
      <c r="G749" s="18" t="s">
        <v>14</v>
      </c>
      <c r="H749" s="19">
        <v>1.6642678500000001</v>
      </c>
    </row>
    <row r="750" s="20" customFormat="1" ht="45" customHeight="1">
      <c r="A750" s="15">
        <v>92388140</v>
      </c>
      <c r="B750" s="16" t="s">
        <v>1171</v>
      </c>
      <c r="C750" s="16" t="s">
        <v>1171</v>
      </c>
      <c r="D750" s="17" t="s">
        <v>24</v>
      </c>
      <c r="E750" s="17">
        <v>1</v>
      </c>
      <c r="F750" s="18" t="s">
        <v>60</v>
      </c>
      <c r="G750" s="18" t="s">
        <v>14</v>
      </c>
      <c r="H750" s="19">
        <v>2.3759568</v>
      </c>
    </row>
    <row r="751" s="20" customFormat="1" ht="45" customHeight="1">
      <c r="A751" s="15">
        <v>92416047</v>
      </c>
      <c r="B751" s="16" t="s">
        <v>1171</v>
      </c>
      <c r="C751" s="16" t="s">
        <v>1173</v>
      </c>
      <c r="D751" s="17" t="s">
        <v>92</v>
      </c>
      <c r="E751" s="17">
        <v>1</v>
      </c>
      <c r="F751" s="18" t="s">
        <v>60</v>
      </c>
      <c r="G751" s="18" t="s">
        <v>14</v>
      </c>
      <c r="H751" s="19">
        <v>2.2988447999999999</v>
      </c>
    </row>
    <row r="752" s="20" customFormat="1" ht="45" customHeight="1">
      <c r="A752" s="15">
        <v>91020026</v>
      </c>
      <c r="B752" s="16" t="s">
        <v>1171</v>
      </c>
      <c r="C752" s="16" t="s">
        <v>1173</v>
      </c>
      <c r="D752" s="17" t="s">
        <v>92</v>
      </c>
      <c r="E752" s="17">
        <v>1</v>
      </c>
      <c r="F752" s="18" t="s">
        <v>60</v>
      </c>
      <c r="G752" s="18" t="s">
        <v>14</v>
      </c>
      <c r="H752" s="19">
        <v>2.38265685</v>
      </c>
    </row>
    <row r="753" s="20" customFormat="1" ht="45" customHeight="1">
      <c r="A753" s="15">
        <v>92420990</v>
      </c>
      <c r="B753" s="16" t="s">
        <v>1171</v>
      </c>
      <c r="C753" s="16" t="s">
        <v>798</v>
      </c>
      <c r="D753" s="17" t="s">
        <v>414</v>
      </c>
      <c r="E753" s="17">
        <v>1</v>
      </c>
      <c r="F753" s="18" t="s">
        <v>60</v>
      </c>
      <c r="G753" s="18" t="s">
        <v>14</v>
      </c>
      <c r="H753" s="19">
        <v>2.0953012499999999</v>
      </c>
    </row>
    <row r="754" s="20" customFormat="1" ht="45" customHeight="1">
      <c r="A754" s="15">
        <v>90300068</v>
      </c>
      <c r="B754" s="16" t="s">
        <v>1171</v>
      </c>
      <c r="C754" s="16" t="s">
        <v>1174</v>
      </c>
      <c r="D754" s="17" t="s">
        <v>1175</v>
      </c>
      <c r="E754" s="17">
        <v>1</v>
      </c>
      <c r="F754" s="18" t="s">
        <v>60</v>
      </c>
      <c r="G754" s="18" t="s">
        <v>14</v>
      </c>
      <c r="H754" s="19">
        <v>1.8678113999999999</v>
      </c>
    </row>
    <row r="755" s="20" customFormat="1" ht="45" customHeight="1">
      <c r="A755" s="15">
        <v>90203267</v>
      </c>
      <c r="B755" s="16" t="s">
        <v>1176</v>
      </c>
      <c r="C755" s="16" t="s">
        <v>1177</v>
      </c>
      <c r="D755" s="17" t="s">
        <v>414</v>
      </c>
      <c r="E755" s="17">
        <v>1</v>
      </c>
      <c r="F755" s="18" t="s">
        <v>60</v>
      </c>
      <c r="G755" s="18" t="s">
        <v>14</v>
      </c>
      <c r="H755" s="19">
        <v>0.5507649</v>
      </c>
    </row>
    <row r="756" s="20" customFormat="1" ht="45" customHeight="1">
      <c r="A756" s="15">
        <v>90218264</v>
      </c>
      <c r="B756" s="16" t="s">
        <v>1178</v>
      </c>
      <c r="C756" s="16" t="s">
        <v>1179</v>
      </c>
      <c r="D756" s="17" t="s">
        <v>806</v>
      </c>
      <c r="E756" s="17">
        <v>1</v>
      </c>
      <c r="F756" s="18" t="s">
        <v>60</v>
      </c>
      <c r="G756" s="18" t="s">
        <v>14</v>
      </c>
      <c r="H756" s="19">
        <v>0.80220104999999997</v>
      </c>
    </row>
    <row r="757" s="20" customFormat="1" ht="45" customHeight="1">
      <c r="A757" s="15">
        <v>92460259</v>
      </c>
      <c r="B757" s="16" t="s">
        <v>1178</v>
      </c>
      <c r="C757" s="16" t="s">
        <v>1180</v>
      </c>
      <c r="D757" s="17" t="s">
        <v>78</v>
      </c>
      <c r="E757" s="17">
        <v>1</v>
      </c>
      <c r="F757" s="18" t="s">
        <v>60</v>
      </c>
      <c r="G757" s="18" t="s">
        <v>14</v>
      </c>
      <c r="H757" s="19">
        <v>0.69444269999999997</v>
      </c>
    </row>
    <row r="758" s="20" customFormat="1" ht="45" customHeight="1">
      <c r="A758" s="15">
        <v>92463177</v>
      </c>
      <c r="B758" s="16" t="s">
        <v>1178</v>
      </c>
      <c r="C758" s="16" t="s">
        <v>1181</v>
      </c>
      <c r="D758" s="17" t="s">
        <v>991</v>
      </c>
      <c r="E758" s="17">
        <v>1</v>
      </c>
      <c r="F758" s="18" t="s">
        <v>60</v>
      </c>
      <c r="G758" s="18" t="s">
        <v>14</v>
      </c>
      <c r="H758" s="19">
        <v>1.13744925</v>
      </c>
    </row>
    <row r="759" s="20" customFormat="1" ht="45" customHeight="1">
      <c r="A759" s="15">
        <v>92470149</v>
      </c>
      <c r="B759" s="16" t="s">
        <v>1178</v>
      </c>
      <c r="C759" s="16" t="s">
        <v>1178</v>
      </c>
      <c r="D759" s="17" t="s">
        <v>603</v>
      </c>
      <c r="E759" s="17">
        <v>1</v>
      </c>
      <c r="F759" s="18" t="s">
        <v>60</v>
      </c>
      <c r="G759" s="18" t="s">
        <v>14</v>
      </c>
      <c r="H759" s="19">
        <v>1.150854075</v>
      </c>
    </row>
    <row r="760" s="20" customFormat="1" ht="45" customHeight="1">
      <c r="A760" s="15">
        <v>92463665</v>
      </c>
      <c r="B760" s="16" t="s">
        <v>1178</v>
      </c>
      <c r="C760" s="16" t="s">
        <v>1178</v>
      </c>
      <c r="D760" s="17" t="s">
        <v>59</v>
      </c>
      <c r="E760" s="17">
        <v>1</v>
      </c>
      <c r="F760" s="18" t="s">
        <v>60</v>
      </c>
      <c r="G760" s="18" t="s">
        <v>14</v>
      </c>
      <c r="H760" s="19">
        <v>0.81673514999999997</v>
      </c>
    </row>
    <row r="761" s="20" customFormat="1" ht="45" customHeight="1">
      <c r="A761" s="15">
        <v>90283716</v>
      </c>
      <c r="B761" s="16" t="s">
        <v>1178</v>
      </c>
      <c r="C761" s="16" t="s">
        <v>1178</v>
      </c>
      <c r="D761" s="17" t="s">
        <v>836</v>
      </c>
      <c r="E761" s="17">
        <v>1</v>
      </c>
      <c r="F761" s="18" t="s">
        <v>60</v>
      </c>
      <c r="G761" s="18" t="s">
        <v>14</v>
      </c>
      <c r="H761" s="19">
        <v>1.7241336</v>
      </c>
    </row>
    <row r="762" s="20" customFormat="1" ht="45" customHeight="1">
      <c r="A762" s="15">
        <v>90170792</v>
      </c>
      <c r="B762" s="16" t="s">
        <v>1178</v>
      </c>
      <c r="C762" s="16" t="s">
        <v>1178</v>
      </c>
      <c r="D762" s="17" t="s">
        <v>244</v>
      </c>
      <c r="E762" s="17">
        <v>1</v>
      </c>
      <c r="F762" s="18" t="s">
        <v>60</v>
      </c>
      <c r="G762" s="18" t="s">
        <v>14</v>
      </c>
      <c r="H762" s="19">
        <v>1.1015298</v>
      </c>
    </row>
    <row r="763" s="20" customFormat="1" ht="45" customHeight="1">
      <c r="A763" s="15">
        <v>90142977</v>
      </c>
      <c r="B763" s="16" t="s">
        <v>1178</v>
      </c>
      <c r="C763" s="16" t="s">
        <v>1178</v>
      </c>
      <c r="D763" s="17" t="s">
        <v>17</v>
      </c>
      <c r="E763" s="17">
        <v>1</v>
      </c>
      <c r="F763" s="18" t="s">
        <v>60</v>
      </c>
      <c r="G763" s="18" t="s">
        <v>14</v>
      </c>
      <c r="H763" s="19">
        <v>1.0536372000000001</v>
      </c>
    </row>
    <row r="764" s="20" customFormat="1" ht="45" customHeight="1">
      <c r="A764" s="15">
        <v>90126599</v>
      </c>
      <c r="B764" s="16" t="s">
        <v>1178</v>
      </c>
      <c r="C764" s="16" t="s">
        <v>1178</v>
      </c>
      <c r="D764" s="17" t="s">
        <v>21</v>
      </c>
      <c r="E764" s="17">
        <v>1</v>
      </c>
      <c r="F764" s="18" t="s">
        <v>60</v>
      </c>
      <c r="G764" s="18" t="s">
        <v>14</v>
      </c>
      <c r="H764" s="19">
        <v>0.93390569999999995</v>
      </c>
    </row>
    <row r="765" s="20" customFormat="1" ht="45" customHeight="1">
      <c r="A765" s="15">
        <v>90126637</v>
      </c>
      <c r="B765" s="16" t="s">
        <v>1178</v>
      </c>
      <c r="C765" s="16" t="s">
        <v>1178</v>
      </c>
      <c r="D765" s="17" t="s">
        <v>21</v>
      </c>
      <c r="E765" s="17">
        <v>1</v>
      </c>
      <c r="F765" s="18" t="s">
        <v>60</v>
      </c>
      <c r="G765" s="18" t="s">
        <v>14</v>
      </c>
      <c r="H765" s="19">
        <v>0.86206680000000002</v>
      </c>
    </row>
    <row r="766" s="20" customFormat="1" ht="45" customHeight="1">
      <c r="A766" s="15">
        <v>92388132</v>
      </c>
      <c r="B766" s="16" t="s">
        <v>1178</v>
      </c>
      <c r="C766" s="16" t="s">
        <v>1178</v>
      </c>
      <c r="D766" s="17" t="s">
        <v>21</v>
      </c>
      <c r="E766" s="17">
        <v>1</v>
      </c>
      <c r="F766" s="18" t="s">
        <v>60</v>
      </c>
      <c r="G766" s="18" t="s">
        <v>14</v>
      </c>
      <c r="H766" s="19">
        <v>0.96523245000000002</v>
      </c>
    </row>
    <row r="767" s="20" customFormat="1" ht="45" customHeight="1">
      <c r="A767" s="15">
        <v>90208900</v>
      </c>
      <c r="B767" s="16" t="s">
        <v>1178</v>
      </c>
      <c r="C767" s="16" t="s">
        <v>1178</v>
      </c>
      <c r="D767" s="17" t="s">
        <v>31</v>
      </c>
      <c r="E767" s="17">
        <v>1</v>
      </c>
      <c r="F767" s="18" t="s">
        <v>60</v>
      </c>
      <c r="G767" s="18" t="s">
        <v>14</v>
      </c>
      <c r="H767" s="19">
        <v>0.99377145</v>
      </c>
    </row>
    <row r="768" s="20" customFormat="1" ht="45" customHeight="1">
      <c r="A768" s="15">
        <v>92455506</v>
      </c>
      <c r="B768" s="16" t="s">
        <v>1178</v>
      </c>
      <c r="C768" s="16" t="s">
        <v>1178</v>
      </c>
      <c r="D768" s="17" t="s">
        <v>17</v>
      </c>
      <c r="E768" s="17">
        <v>1</v>
      </c>
      <c r="F768" s="18" t="s">
        <v>60</v>
      </c>
      <c r="G768" s="18" t="s">
        <v>14</v>
      </c>
      <c r="H768" s="19">
        <v>1.2127279500000001</v>
      </c>
    </row>
    <row r="769" s="20" customFormat="1" ht="45" customHeight="1">
      <c r="A769" s="15">
        <v>92388108</v>
      </c>
      <c r="B769" s="16" t="s">
        <v>1178</v>
      </c>
      <c r="C769" s="16" t="s">
        <v>1178</v>
      </c>
      <c r="D769" s="17" t="s">
        <v>229</v>
      </c>
      <c r="E769" s="17">
        <v>1</v>
      </c>
      <c r="F769" s="18" t="s">
        <v>60</v>
      </c>
      <c r="G769" s="18" t="s">
        <v>14</v>
      </c>
      <c r="H769" s="19">
        <v>0.98179830000000001</v>
      </c>
    </row>
    <row r="770" s="20" customFormat="1" ht="45" customHeight="1">
      <c r="A770" s="15">
        <v>90283732</v>
      </c>
      <c r="B770" s="16" t="s">
        <v>1178</v>
      </c>
      <c r="C770" s="16" t="s">
        <v>1178</v>
      </c>
      <c r="D770" s="17" t="s">
        <v>26</v>
      </c>
      <c r="E770" s="17">
        <v>1</v>
      </c>
      <c r="F770" s="18" t="s">
        <v>60</v>
      </c>
      <c r="G770" s="18" t="s">
        <v>14</v>
      </c>
      <c r="H770" s="19">
        <v>0.38361802499999997</v>
      </c>
    </row>
    <row r="771" s="20" customFormat="1" ht="45" customHeight="1">
      <c r="A771" s="15">
        <v>92458149</v>
      </c>
      <c r="B771" s="16" t="s">
        <v>1178</v>
      </c>
      <c r="C771" s="16" t="s">
        <v>1178</v>
      </c>
      <c r="D771" s="17" t="s">
        <v>24</v>
      </c>
      <c r="E771" s="17">
        <v>1</v>
      </c>
      <c r="F771" s="18" t="s">
        <v>60</v>
      </c>
      <c r="G771" s="18" t="s">
        <v>14</v>
      </c>
      <c r="H771" s="19">
        <v>1.2127279500000001</v>
      </c>
    </row>
    <row r="772" s="20" customFormat="1" ht="45" customHeight="1">
      <c r="A772" s="15">
        <v>90248554</v>
      </c>
      <c r="B772" s="16" t="s">
        <v>1178</v>
      </c>
      <c r="C772" s="16" t="s">
        <v>1178</v>
      </c>
      <c r="D772" s="17" t="s">
        <v>1182</v>
      </c>
      <c r="E772" s="17">
        <v>1</v>
      </c>
      <c r="F772" s="18" t="s">
        <v>60</v>
      </c>
      <c r="G772" s="18" t="s">
        <v>14</v>
      </c>
      <c r="H772" s="19">
        <v>0.80436037500000002</v>
      </c>
    </row>
    <row r="773" s="20" customFormat="1" ht="45" customHeight="1">
      <c r="A773" s="15">
        <v>92462782</v>
      </c>
      <c r="B773" s="16" t="s">
        <v>1178</v>
      </c>
      <c r="C773" s="16" t="s">
        <v>1178</v>
      </c>
      <c r="D773" s="17" t="s">
        <v>229</v>
      </c>
      <c r="E773" s="17">
        <v>1</v>
      </c>
      <c r="F773" s="18" t="s">
        <v>60</v>
      </c>
      <c r="G773" s="18" t="s">
        <v>14</v>
      </c>
      <c r="H773" s="19">
        <v>1.2127279500000001</v>
      </c>
    </row>
    <row r="774" s="20" customFormat="1" ht="45" customHeight="1">
      <c r="A774" s="15">
        <v>90130120</v>
      </c>
      <c r="B774" s="16" t="s">
        <v>1178</v>
      </c>
      <c r="C774" s="16" t="s">
        <v>1183</v>
      </c>
      <c r="D774" s="17" t="s">
        <v>894</v>
      </c>
      <c r="E774" s="17">
        <v>1</v>
      </c>
      <c r="F774" s="18" t="s">
        <v>60</v>
      </c>
      <c r="G774" s="18" t="s">
        <v>14</v>
      </c>
      <c r="H774" s="19">
        <v>0.41906025000000002</v>
      </c>
    </row>
    <row r="775" s="20" customFormat="1" ht="45" customHeight="1">
      <c r="A775" s="15">
        <v>92416055</v>
      </c>
      <c r="B775" s="16" t="s">
        <v>1178</v>
      </c>
      <c r="C775" s="16" t="s">
        <v>1184</v>
      </c>
      <c r="D775" s="17" t="s">
        <v>92</v>
      </c>
      <c r="E775" s="17">
        <v>1</v>
      </c>
      <c r="F775" s="18" t="s">
        <v>60</v>
      </c>
      <c r="G775" s="18" t="s">
        <v>14</v>
      </c>
      <c r="H775" s="19">
        <v>1.1733686999999999</v>
      </c>
    </row>
    <row r="776" s="20" customFormat="1" ht="45" customHeight="1">
      <c r="A776" s="15">
        <v>91020018</v>
      </c>
      <c r="B776" s="16" t="s">
        <v>1178</v>
      </c>
      <c r="C776" s="16" t="s">
        <v>1184</v>
      </c>
      <c r="D776" s="17" t="s">
        <v>92</v>
      </c>
      <c r="E776" s="17">
        <v>1</v>
      </c>
      <c r="F776" s="18" t="s">
        <v>60</v>
      </c>
      <c r="G776" s="18" t="s">
        <v>14</v>
      </c>
      <c r="H776" s="19">
        <v>1.2092881499999999</v>
      </c>
    </row>
    <row r="777" s="20" customFormat="1" ht="45" customHeight="1">
      <c r="A777" s="15">
        <v>92232019</v>
      </c>
      <c r="B777" s="16" t="s">
        <v>1178</v>
      </c>
      <c r="C777" s="16" t="s">
        <v>1185</v>
      </c>
      <c r="D777" s="17" t="s">
        <v>414</v>
      </c>
      <c r="E777" s="17">
        <v>1</v>
      </c>
      <c r="F777" s="18" t="s">
        <v>60</v>
      </c>
      <c r="G777" s="18" t="s">
        <v>14</v>
      </c>
      <c r="H777" s="19">
        <v>1.2452076000000001</v>
      </c>
    </row>
    <row r="778" s="20" customFormat="1" ht="45" customHeight="1">
      <c r="A778" s="15">
        <v>92421008</v>
      </c>
      <c r="B778" s="16" t="s">
        <v>1178</v>
      </c>
      <c r="C778" s="16" t="s">
        <v>1185</v>
      </c>
      <c r="D778" s="17" t="s">
        <v>414</v>
      </c>
      <c r="E778" s="17">
        <v>1</v>
      </c>
      <c r="F778" s="18" t="s">
        <v>60</v>
      </c>
      <c r="G778" s="18" t="s">
        <v>14</v>
      </c>
      <c r="H778" s="19">
        <v>1.0536372000000001</v>
      </c>
    </row>
    <row r="779" s="20" customFormat="1" ht="45" customHeight="1">
      <c r="A779" s="15">
        <v>92388167</v>
      </c>
      <c r="B779" s="16" t="s">
        <v>1186</v>
      </c>
      <c r="C779" s="16" t="s">
        <v>1186</v>
      </c>
      <c r="D779" s="17" t="s">
        <v>24</v>
      </c>
      <c r="E779" s="17">
        <v>1</v>
      </c>
      <c r="F779" s="18" t="s">
        <v>60</v>
      </c>
      <c r="G779" s="18" t="s">
        <v>14</v>
      </c>
      <c r="H779" s="19">
        <v>1.2622270499999999</v>
      </c>
    </row>
    <row r="780" s="20" customFormat="1" ht="45" customHeight="1">
      <c r="A780" s="15">
        <v>90153324</v>
      </c>
      <c r="B780" s="16" t="s">
        <v>1187</v>
      </c>
      <c r="C780" s="16" t="s">
        <v>1188</v>
      </c>
      <c r="D780" s="17" t="s">
        <v>39</v>
      </c>
      <c r="E780" s="17">
        <v>1</v>
      </c>
      <c r="F780" s="18" t="s">
        <v>436</v>
      </c>
      <c r="G780" s="18" t="s">
        <v>14</v>
      </c>
      <c r="H780" s="19">
        <v>2.3946299999999998</v>
      </c>
    </row>
    <row r="781" s="20" customFormat="1" ht="45" customHeight="1">
      <c r="A781" s="15">
        <v>90307879</v>
      </c>
      <c r="B781" s="16" t="s">
        <v>1189</v>
      </c>
      <c r="C781" s="16" t="s">
        <v>1189</v>
      </c>
      <c r="D781" s="17" t="s">
        <v>244</v>
      </c>
      <c r="E781" s="17">
        <v>1</v>
      </c>
      <c r="F781" s="18" t="s">
        <v>60</v>
      </c>
      <c r="G781" s="18" t="s">
        <v>14</v>
      </c>
      <c r="H781" s="19">
        <v>2.1160865250000001</v>
      </c>
    </row>
    <row r="782" s="20" customFormat="1" ht="45" customHeight="1">
      <c r="A782" s="15">
        <v>92457657</v>
      </c>
      <c r="B782" s="16" t="s">
        <v>1190</v>
      </c>
      <c r="C782" s="16" t="s">
        <v>1190</v>
      </c>
      <c r="D782" s="17" t="s">
        <v>244</v>
      </c>
      <c r="E782" s="17">
        <v>1</v>
      </c>
      <c r="F782" s="18" t="s">
        <v>60</v>
      </c>
      <c r="G782" s="18" t="s">
        <v>14</v>
      </c>
      <c r="H782" s="19">
        <v>0.98998200000000003</v>
      </c>
    </row>
    <row r="783" s="20" customFormat="1" ht="45" customHeight="1">
      <c r="A783" s="15">
        <v>90153804</v>
      </c>
      <c r="B783" s="16" t="s">
        <v>1191</v>
      </c>
      <c r="C783" s="16" t="s">
        <v>1192</v>
      </c>
      <c r="D783" s="17" t="s">
        <v>39</v>
      </c>
      <c r="E783" s="17">
        <v>1</v>
      </c>
      <c r="F783" s="18" t="s">
        <v>436</v>
      </c>
      <c r="G783" s="18" t="s">
        <v>14</v>
      </c>
      <c r="H783" s="19">
        <v>1.4846706000000001</v>
      </c>
    </row>
    <row r="784" s="20" customFormat="1" ht="45" customHeight="1">
      <c r="A784" s="15">
        <v>90153790</v>
      </c>
      <c r="B784" s="16" t="s">
        <v>1193</v>
      </c>
      <c r="C784" s="16" t="s">
        <v>1194</v>
      </c>
      <c r="D784" s="17" t="s">
        <v>39</v>
      </c>
      <c r="E784" s="17">
        <v>1</v>
      </c>
      <c r="F784" s="18" t="s">
        <v>436</v>
      </c>
      <c r="G784" s="18" t="s">
        <v>14</v>
      </c>
      <c r="H784" s="19">
        <v>1.7480799</v>
      </c>
    </row>
    <row r="785" s="20" customFormat="1" ht="45" customHeight="1">
      <c r="A785" s="15">
        <v>90204131</v>
      </c>
      <c r="B785" s="16" t="s">
        <v>1195</v>
      </c>
      <c r="C785" s="16" t="s">
        <v>1196</v>
      </c>
      <c r="D785" s="17" t="s">
        <v>414</v>
      </c>
      <c r="E785" s="17">
        <v>1</v>
      </c>
      <c r="F785" s="18" t="s">
        <v>436</v>
      </c>
      <c r="G785" s="18" t="s">
        <v>14</v>
      </c>
      <c r="H785" s="19">
        <v>1.1494224</v>
      </c>
    </row>
    <row r="786" s="20" customFormat="1" ht="45" customHeight="1">
      <c r="A786" s="15">
        <v>90153243</v>
      </c>
      <c r="B786" s="16" t="s">
        <v>1197</v>
      </c>
      <c r="C786" s="16" t="s">
        <v>1197</v>
      </c>
      <c r="D786" s="17" t="s">
        <v>39</v>
      </c>
      <c r="E786" s="17">
        <v>1</v>
      </c>
      <c r="F786" s="18" t="s">
        <v>64</v>
      </c>
      <c r="G786" s="18" t="s">
        <v>14</v>
      </c>
      <c r="H786" s="19">
        <v>20.70157635</v>
      </c>
    </row>
    <row r="787" s="20" customFormat="1" ht="45" customHeight="1">
      <c r="A787" s="15">
        <v>90493010</v>
      </c>
      <c r="B787" s="16" t="s">
        <v>1197</v>
      </c>
      <c r="C787" s="16" t="s">
        <v>1198</v>
      </c>
      <c r="D787" s="17" t="s">
        <v>235</v>
      </c>
      <c r="E787" s="17">
        <v>1</v>
      </c>
      <c r="F787" s="18" t="s">
        <v>64</v>
      </c>
      <c r="G787" s="18" t="s">
        <v>14</v>
      </c>
      <c r="H787" s="19">
        <v>34.1234775</v>
      </c>
    </row>
    <row r="788" s="20" customFormat="1" ht="45" customHeight="1">
      <c r="A788" s="15">
        <v>90300289</v>
      </c>
      <c r="B788" s="16" t="s">
        <v>1199</v>
      </c>
      <c r="C788" s="16" t="s">
        <v>1200</v>
      </c>
      <c r="D788" s="17" t="s">
        <v>603</v>
      </c>
      <c r="E788" s="17">
        <v>1</v>
      </c>
      <c r="F788" s="18" t="s">
        <v>64</v>
      </c>
      <c r="G788" s="18" t="s">
        <v>14</v>
      </c>
      <c r="H788" s="19">
        <v>19.811250000000001</v>
      </c>
    </row>
    <row r="789" s="20" customFormat="1" ht="45" customHeight="1">
      <c r="A789" s="15">
        <v>90300270</v>
      </c>
      <c r="B789" s="16" t="s">
        <v>1201</v>
      </c>
      <c r="C789" s="16" t="s">
        <v>1202</v>
      </c>
      <c r="D789" s="17" t="s">
        <v>603</v>
      </c>
      <c r="E789" s="17">
        <v>1</v>
      </c>
      <c r="F789" s="18" t="s">
        <v>64</v>
      </c>
      <c r="G789" s="18" t="s">
        <v>14</v>
      </c>
      <c r="H789" s="19">
        <v>37.94291235</v>
      </c>
    </row>
    <row r="790" s="20" customFormat="1" ht="45" customHeight="1">
      <c r="A790" s="15">
        <v>90177665</v>
      </c>
      <c r="B790" s="16" t="s">
        <v>1203</v>
      </c>
      <c r="C790" s="16" t="s">
        <v>1204</v>
      </c>
      <c r="D790" s="17" t="s">
        <v>915</v>
      </c>
      <c r="E790" s="17">
        <v>1</v>
      </c>
      <c r="F790" s="18" t="s">
        <v>64</v>
      </c>
      <c r="G790" s="18" t="s">
        <v>14</v>
      </c>
      <c r="H790" s="19">
        <v>17.49277215</v>
      </c>
    </row>
    <row r="791" s="20" customFormat="1" ht="45" customHeight="1">
      <c r="A791" s="15">
        <v>90493028</v>
      </c>
      <c r="B791" s="16" t="s">
        <v>1205</v>
      </c>
      <c r="C791" s="16" t="s">
        <v>1206</v>
      </c>
      <c r="D791" s="17" t="s">
        <v>235</v>
      </c>
      <c r="E791" s="17">
        <v>1</v>
      </c>
      <c r="F791" s="18" t="s">
        <v>64</v>
      </c>
      <c r="G791" s="18" t="s">
        <v>14</v>
      </c>
      <c r="H791" s="19">
        <v>18.358830000000001</v>
      </c>
    </row>
    <row r="792" s="20" customFormat="1" ht="45" customHeight="1">
      <c r="A792" s="15">
        <v>90177657</v>
      </c>
      <c r="B792" s="16" t="s">
        <v>1207</v>
      </c>
      <c r="C792" s="16" t="s">
        <v>1208</v>
      </c>
      <c r="D792" s="17" t="s">
        <v>915</v>
      </c>
      <c r="E792" s="17">
        <v>1</v>
      </c>
      <c r="F792" s="18" t="s">
        <v>64</v>
      </c>
      <c r="G792" s="18" t="s">
        <v>14</v>
      </c>
      <c r="H792" s="19">
        <v>31.848579000000001</v>
      </c>
    </row>
    <row r="793" s="20" customFormat="1" ht="45" customHeight="1">
      <c r="A793" s="15">
        <v>90311108</v>
      </c>
      <c r="B793" s="16" t="s">
        <v>1209</v>
      </c>
      <c r="C793" s="16" t="s">
        <v>1209</v>
      </c>
      <c r="D793" s="17" t="s">
        <v>247</v>
      </c>
      <c r="E793" s="17">
        <v>1</v>
      </c>
      <c r="F793" s="18" t="s">
        <v>64</v>
      </c>
      <c r="G793" s="18" t="s">
        <v>14</v>
      </c>
      <c r="H793" s="19">
        <v>21.952850850000001</v>
      </c>
    </row>
    <row r="794" s="20" customFormat="1" ht="45" customHeight="1">
      <c r="A794" s="15">
        <v>90312830</v>
      </c>
      <c r="B794" s="16" t="s">
        <v>1210</v>
      </c>
      <c r="C794" s="16" t="s">
        <v>1210</v>
      </c>
      <c r="D794" s="17" t="s">
        <v>247</v>
      </c>
      <c r="E794" s="17">
        <v>1</v>
      </c>
      <c r="F794" s="18" t="s">
        <v>64</v>
      </c>
      <c r="G794" s="18" t="s">
        <v>14</v>
      </c>
      <c r="H794" s="19">
        <v>11.483791200000001</v>
      </c>
    </row>
    <row r="795" s="20" customFormat="1" ht="45" customHeight="1">
      <c r="A795" s="15">
        <v>92415032</v>
      </c>
      <c r="B795" s="16" t="s">
        <v>1211</v>
      </c>
      <c r="C795" s="16" t="s">
        <v>1212</v>
      </c>
      <c r="D795" s="17" t="s">
        <v>235</v>
      </c>
      <c r="E795" s="17">
        <v>1</v>
      </c>
      <c r="F795" s="18" t="s">
        <v>64</v>
      </c>
      <c r="G795" s="18" t="s">
        <v>14</v>
      </c>
      <c r="H795" s="19">
        <v>27.298781999999999</v>
      </c>
    </row>
    <row r="796" s="20" customFormat="1" ht="45" customHeight="1">
      <c r="A796" s="15">
        <v>92201016</v>
      </c>
      <c r="B796" s="16" t="s">
        <v>1213</v>
      </c>
      <c r="C796" s="16" t="s">
        <v>1214</v>
      </c>
      <c r="D796" s="17" t="s">
        <v>235</v>
      </c>
      <c r="E796" s="17">
        <v>1</v>
      </c>
      <c r="F796" s="18" t="s">
        <v>64</v>
      </c>
      <c r="G796" s="18" t="s">
        <v>14</v>
      </c>
      <c r="H796" s="19">
        <v>53.112893399999997</v>
      </c>
    </row>
    <row r="797" s="20" customFormat="1" ht="45" customHeight="1">
      <c r="A797" s="15">
        <v>90190858</v>
      </c>
      <c r="B797" s="16" t="s">
        <v>1215</v>
      </c>
      <c r="C797" s="16" t="s">
        <v>1216</v>
      </c>
      <c r="D797" s="17" t="s">
        <v>360</v>
      </c>
      <c r="E797" s="17">
        <v>1</v>
      </c>
      <c r="F797" s="18" t="s">
        <v>60</v>
      </c>
      <c r="G797" s="18" t="s">
        <v>14</v>
      </c>
      <c r="H797" s="19">
        <v>0.94587885000000005</v>
      </c>
    </row>
    <row r="798" s="20" customFormat="1" ht="45" customHeight="1">
      <c r="A798" s="15">
        <v>92424309</v>
      </c>
      <c r="B798" s="16" t="s">
        <v>1217</v>
      </c>
      <c r="C798" s="16" t="s">
        <v>1218</v>
      </c>
      <c r="D798" s="17" t="s">
        <v>220</v>
      </c>
      <c r="E798" s="17">
        <v>1</v>
      </c>
      <c r="F798" s="18" t="s">
        <v>64</v>
      </c>
      <c r="G798" s="18" t="s">
        <v>14</v>
      </c>
      <c r="H798" s="19">
        <v>315.68407289999999</v>
      </c>
    </row>
    <row r="799" s="20" customFormat="1" ht="45" customHeight="1">
      <c r="A799" s="15">
        <v>90159462</v>
      </c>
      <c r="B799" s="16" t="s">
        <v>1219</v>
      </c>
      <c r="C799" s="16" t="s">
        <v>1220</v>
      </c>
      <c r="D799" s="17" t="s">
        <v>1221</v>
      </c>
      <c r="E799" s="17">
        <v>1</v>
      </c>
      <c r="F799" s="18" t="s">
        <v>60</v>
      </c>
      <c r="G799" s="18" t="s">
        <v>14</v>
      </c>
      <c r="H799" s="19">
        <v>0.96982515000000002</v>
      </c>
    </row>
    <row r="800" s="20" customFormat="1" ht="45" customHeight="1">
      <c r="A800" s="15">
        <v>90251636</v>
      </c>
      <c r="B800" s="16" t="s">
        <v>1222</v>
      </c>
      <c r="C800" s="16" t="s">
        <v>1223</v>
      </c>
      <c r="D800" s="17" t="s">
        <v>1221</v>
      </c>
      <c r="E800" s="17">
        <v>1</v>
      </c>
      <c r="F800" s="18" t="s">
        <v>60</v>
      </c>
      <c r="G800" s="18" t="s">
        <v>14</v>
      </c>
      <c r="H800" s="19">
        <v>0.67049639999999999</v>
      </c>
    </row>
    <row r="801" s="20" customFormat="1" ht="45" customHeight="1">
      <c r="A801" s="15">
        <v>92463002</v>
      </c>
      <c r="B801" s="16" t="s">
        <v>1224</v>
      </c>
      <c r="C801" s="16" t="s">
        <v>1225</v>
      </c>
      <c r="D801" s="17" t="s">
        <v>1221</v>
      </c>
      <c r="E801" s="17">
        <v>1</v>
      </c>
      <c r="F801" s="18" t="s">
        <v>60</v>
      </c>
      <c r="G801" s="18" t="s">
        <v>14</v>
      </c>
      <c r="H801" s="19">
        <v>0.86206680000000002</v>
      </c>
    </row>
    <row r="802" s="20" customFormat="1" ht="45" customHeight="1">
      <c r="A802" s="15">
        <v>90251644</v>
      </c>
      <c r="B802" s="16" t="s">
        <v>1226</v>
      </c>
      <c r="C802" s="16" t="s">
        <v>1227</v>
      </c>
      <c r="D802" s="17" t="s">
        <v>1221</v>
      </c>
      <c r="E802" s="17">
        <v>1</v>
      </c>
      <c r="F802" s="18" t="s">
        <v>60</v>
      </c>
      <c r="G802" s="18" t="s">
        <v>14</v>
      </c>
      <c r="H802" s="19">
        <v>0.89798624999999999</v>
      </c>
    </row>
    <row r="803" s="20" customFormat="1" ht="45" customHeight="1">
      <c r="A803" s="15">
        <v>90251628</v>
      </c>
      <c r="B803" s="16" t="s">
        <v>1228</v>
      </c>
      <c r="C803" s="16" t="s">
        <v>1229</v>
      </c>
      <c r="D803" s="17" t="s">
        <v>1221</v>
      </c>
      <c r="E803" s="17">
        <v>1</v>
      </c>
      <c r="F803" s="18" t="s">
        <v>60</v>
      </c>
      <c r="G803" s="18" t="s">
        <v>14</v>
      </c>
      <c r="H803" s="19">
        <v>0.5507649</v>
      </c>
    </row>
    <row r="804" s="20" customFormat="1" ht="45" customHeight="1">
      <c r="A804" s="15">
        <v>90138023</v>
      </c>
      <c r="B804" s="16" t="s">
        <v>1230</v>
      </c>
      <c r="C804" s="16" t="s">
        <v>1231</v>
      </c>
      <c r="D804" s="17" t="s">
        <v>703</v>
      </c>
      <c r="E804" s="17">
        <v>1</v>
      </c>
      <c r="F804" s="18" t="s">
        <v>64</v>
      </c>
      <c r="G804" s="18" t="s">
        <v>14</v>
      </c>
      <c r="H804" s="19">
        <v>12.8591631</v>
      </c>
    </row>
    <row r="805" s="20" customFormat="1" ht="45" customHeight="1">
      <c r="A805" s="15">
        <v>92389538</v>
      </c>
      <c r="B805" s="16" t="s">
        <v>1232</v>
      </c>
      <c r="C805" s="16" t="s">
        <v>1233</v>
      </c>
      <c r="D805" s="17" t="s">
        <v>34</v>
      </c>
      <c r="E805" s="17">
        <v>1</v>
      </c>
      <c r="F805" s="18" t="s">
        <v>64</v>
      </c>
      <c r="G805" s="18" t="s">
        <v>14</v>
      </c>
      <c r="H805" s="19">
        <v>10.76386185</v>
      </c>
    </row>
    <row r="806" s="20" customFormat="1" ht="45" customHeight="1">
      <c r="A806" s="15">
        <v>90137965</v>
      </c>
      <c r="B806" s="16" t="s">
        <v>1234</v>
      </c>
      <c r="C806" s="16" t="s">
        <v>1235</v>
      </c>
      <c r="D806" s="17" t="s">
        <v>703</v>
      </c>
      <c r="E806" s="17">
        <v>1</v>
      </c>
      <c r="F806" s="18" t="s">
        <v>60</v>
      </c>
      <c r="G806" s="18" t="s">
        <v>14</v>
      </c>
      <c r="H806" s="19">
        <v>0.47892600000000002</v>
      </c>
    </row>
    <row r="807" s="20" customFormat="1" ht="45" customHeight="1">
      <c r="A807" s="15">
        <v>90137990</v>
      </c>
      <c r="B807" s="16" t="s">
        <v>1236</v>
      </c>
      <c r="C807" s="16" t="s">
        <v>1237</v>
      </c>
      <c r="D807" s="17" t="s">
        <v>703</v>
      </c>
      <c r="E807" s="17">
        <v>300</v>
      </c>
      <c r="F807" s="18" t="s">
        <v>151</v>
      </c>
      <c r="G807" s="18" t="s">
        <v>19</v>
      </c>
      <c r="H807" s="19">
        <v>2.39463e-002</v>
      </c>
    </row>
    <row r="808" s="20" customFormat="1" ht="45" customHeight="1">
      <c r="A808" s="15">
        <v>90153499</v>
      </c>
      <c r="B808" s="16" t="s">
        <v>1238</v>
      </c>
      <c r="C808" s="16" t="s">
        <v>1239</v>
      </c>
      <c r="D808" s="17" t="s">
        <v>39</v>
      </c>
      <c r="E808" s="17">
        <v>120</v>
      </c>
      <c r="F808" s="18" t="s">
        <v>18</v>
      </c>
      <c r="G808" s="18" t="s">
        <v>19</v>
      </c>
      <c r="H808" s="19">
        <v>0.1915704</v>
      </c>
    </row>
    <row r="809" s="20" customFormat="1" ht="45" customHeight="1">
      <c r="A809" s="15">
        <v>90155076</v>
      </c>
      <c r="B809" s="16" t="s">
        <v>1240</v>
      </c>
      <c r="C809" s="16" t="s">
        <v>1241</v>
      </c>
      <c r="D809" s="17" t="s">
        <v>220</v>
      </c>
      <c r="E809" s="17">
        <v>100</v>
      </c>
      <c r="F809" s="18" t="s">
        <v>743</v>
      </c>
      <c r="G809" s="18" t="s">
        <v>19</v>
      </c>
      <c r="H809" s="19">
        <v>18.182880000000001</v>
      </c>
    </row>
    <row r="810" s="20" customFormat="1" ht="45" customHeight="1">
      <c r="A810" s="15">
        <v>90155084</v>
      </c>
      <c r="B810" s="16" t="s">
        <v>1242</v>
      </c>
      <c r="C810" s="16" t="s">
        <v>1243</v>
      </c>
      <c r="D810" s="17" t="s">
        <v>220</v>
      </c>
      <c r="E810" s="17">
        <v>400</v>
      </c>
      <c r="F810" s="18" t="s">
        <v>743</v>
      </c>
      <c r="G810" s="18" t="s">
        <v>19</v>
      </c>
      <c r="H810" s="19">
        <v>17.600530500000001</v>
      </c>
    </row>
    <row r="811" s="20" customFormat="1" ht="45" customHeight="1">
      <c r="A811" s="15">
        <v>92452310</v>
      </c>
      <c r="B811" s="16" t="s">
        <v>1244</v>
      </c>
      <c r="C811" s="16" t="s">
        <v>1244</v>
      </c>
      <c r="D811" s="17" t="s">
        <v>504</v>
      </c>
      <c r="E811" s="17">
        <v>1</v>
      </c>
      <c r="F811" s="18" t="s">
        <v>64</v>
      </c>
      <c r="G811" s="18" t="s">
        <v>14</v>
      </c>
      <c r="H811" s="19">
        <v>1.4731875000000001</v>
      </c>
    </row>
    <row r="812" s="20" customFormat="1" ht="45" customHeight="1">
      <c r="A812" s="15">
        <v>90202252</v>
      </c>
      <c r="B812" s="16" t="s">
        <v>1245</v>
      </c>
      <c r="C812" s="16" t="s">
        <v>1245</v>
      </c>
      <c r="D812" s="17" t="s">
        <v>334</v>
      </c>
      <c r="E812" s="17">
        <v>1</v>
      </c>
      <c r="F812" s="18" t="s">
        <v>64</v>
      </c>
      <c r="G812" s="18" t="s">
        <v>14</v>
      </c>
      <c r="H812" s="19">
        <v>0.81673514999999997</v>
      </c>
    </row>
    <row r="813" s="20" customFormat="1" ht="45" customHeight="1">
      <c r="A813" s="15">
        <v>92452329</v>
      </c>
      <c r="B813" s="16" t="s">
        <v>1246</v>
      </c>
      <c r="C813" s="16" t="s">
        <v>1246</v>
      </c>
      <c r="D813" s="17" t="s">
        <v>504</v>
      </c>
      <c r="E813" s="17">
        <v>1</v>
      </c>
      <c r="F813" s="18" t="s">
        <v>64</v>
      </c>
      <c r="G813" s="18" t="s">
        <v>14</v>
      </c>
      <c r="H813" s="19">
        <v>2.0418378750000001</v>
      </c>
    </row>
    <row r="814" s="20" customFormat="1" ht="45" customHeight="1">
      <c r="A814" s="15">
        <v>92423116</v>
      </c>
      <c r="B814" s="16" t="s">
        <v>1247</v>
      </c>
      <c r="C814" s="16" t="s">
        <v>1248</v>
      </c>
      <c r="D814" s="17" t="s">
        <v>235</v>
      </c>
      <c r="E814" s="17">
        <v>1</v>
      </c>
      <c r="F814" s="18" t="s">
        <v>88</v>
      </c>
      <c r="G814" s="18" t="s">
        <v>14</v>
      </c>
      <c r="H814" s="19">
        <v>0.53879175000000001</v>
      </c>
    </row>
    <row r="815" s="20" customFormat="1" ht="45" customHeight="1">
      <c r="A815" s="15">
        <v>92423132</v>
      </c>
      <c r="B815" s="16" t="s">
        <v>1249</v>
      </c>
      <c r="C815" s="16" t="s">
        <v>1250</v>
      </c>
      <c r="D815" s="17" t="s">
        <v>235</v>
      </c>
      <c r="E815" s="17">
        <v>100</v>
      </c>
      <c r="F815" s="18" t="s">
        <v>95</v>
      </c>
      <c r="G815" s="18" t="s">
        <v>19</v>
      </c>
      <c r="H815" s="19">
        <v>9.5785200000000001e-002</v>
      </c>
    </row>
    <row r="816" s="20" customFormat="1" ht="45" customHeight="1">
      <c r="A816" s="15">
        <v>92390307</v>
      </c>
      <c r="B816" s="16" t="s">
        <v>1251</v>
      </c>
      <c r="C816" s="16" t="s">
        <v>1252</v>
      </c>
      <c r="D816" s="17" t="s">
        <v>1253</v>
      </c>
      <c r="E816" s="17">
        <v>50</v>
      </c>
      <c r="F816" s="18" t="s">
        <v>95</v>
      </c>
      <c r="G816" s="18" t="s">
        <v>19</v>
      </c>
      <c r="H816" s="19">
        <v>0.31130190000000002</v>
      </c>
    </row>
    <row r="817" s="20" customFormat="1" ht="45" customHeight="1">
      <c r="A817" s="15">
        <v>92249477</v>
      </c>
      <c r="B817" s="16" t="s">
        <v>1254</v>
      </c>
      <c r="C817" s="16" t="s">
        <v>1254</v>
      </c>
      <c r="D817" s="17" t="s">
        <v>334</v>
      </c>
      <c r="E817" s="17">
        <v>1</v>
      </c>
      <c r="F817" s="18" t="s">
        <v>64</v>
      </c>
      <c r="G817" s="18" t="s">
        <v>14</v>
      </c>
      <c r="H817" s="19">
        <v>0.82910992500000003</v>
      </c>
    </row>
    <row r="818" s="20" customFormat="1" ht="45" customHeight="1">
      <c r="A818" s="15">
        <v>90318196</v>
      </c>
      <c r="B818" s="16" t="s">
        <v>1255</v>
      </c>
      <c r="C818" s="16" t="s">
        <v>1255</v>
      </c>
      <c r="D818" s="17" t="s">
        <v>1256</v>
      </c>
      <c r="E818" s="17">
        <v>100</v>
      </c>
      <c r="F818" s="18" t="s">
        <v>95</v>
      </c>
      <c r="G818" s="18" t="s">
        <v>19</v>
      </c>
      <c r="H818" s="19">
        <v>3.4209000000000003e-002</v>
      </c>
    </row>
    <row r="819" s="20" customFormat="1" ht="45" customHeight="1">
      <c r="A819" s="15">
        <v>90120531</v>
      </c>
      <c r="B819" s="16" t="s">
        <v>1257</v>
      </c>
      <c r="C819" s="16" t="s">
        <v>1257</v>
      </c>
      <c r="D819" s="17" t="s">
        <v>334</v>
      </c>
      <c r="E819" s="17">
        <v>1</v>
      </c>
      <c r="F819" s="18" t="s">
        <v>88</v>
      </c>
      <c r="G819" s="18" t="s">
        <v>14</v>
      </c>
      <c r="H819" s="19">
        <v>21.874945050000001</v>
      </c>
    </row>
    <row r="820" s="20" customFormat="1" ht="45" customHeight="1">
      <c r="A820" s="15">
        <v>92389554</v>
      </c>
      <c r="B820" s="16" t="s">
        <v>1258</v>
      </c>
      <c r="C820" s="16" t="s">
        <v>1259</v>
      </c>
      <c r="D820" s="17" t="s">
        <v>334</v>
      </c>
      <c r="E820" s="17">
        <v>1</v>
      </c>
      <c r="F820" s="18" t="s">
        <v>485</v>
      </c>
      <c r="G820" s="18" t="s">
        <v>14</v>
      </c>
      <c r="H820" s="19">
        <v>22.646357999999999</v>
      </c>
    </row>
    <row r="821" s="20" customFormat="1" ht="45" customHeight="1">
      <c r="A821" s="15">
        <v>90232631</v>
      </c>
      <c r="B821" s="16" t="s">
        <v>1260</v>
      </c>
      <c r="C821" s="16" t="s">
        <v>1260</v>
      </c>
      <c r="D821" s="17" t="s">
        <v>511</v>
      </c>
      <c r="E821" s="17">
        <v>1</v>
      </c>
      <c r="F821" s="18" t="s">
        <v>64</v>
      </c>
      <c r="G821" s="18" t="s">
        <v>14</v>
      </c>
      <c r="H821" s="19">
        <v>0.56273804999999999</v>
      </c>
    </row>
    <row r="822" s="20" customFormat="1" ht="45" customHeight="1">
      <c r="A822" s="15">
        <v>90304586</v>
      </c>
      <c r="B822" s="16" t="s">
        <v>1261</v>
      </c>
      <c r="C822" s="16" t="s">
        <v>1261</v>
      </c>
      <c r="D822" s="17" t="s">
        <v>563</v>
      </c>
      <c r="E822" s="17">
        <v>1</v>
      </c>
      <c r="F822" s="18" t="s">
        <v>64</v>
      </c>
      <c r="G822" s="18" t="s">
        <v>14</v>
      </c>
      <c r="H822" s="19">
        <v>0.50736577500000002</v>
      </c>
    </row>
    <row r="823" s="20" customFormat="1" ht="45" customHeight="1">
      <c r="A823" s="15">
        <v>90198069</v>
      </c>
      <c r="B823" s="16" t="s">
        <v>1262</v>
      </c>
      <c r="C823" s="16" t="s">
        <v>1263</v>
      </c>
      <c r="D823" s="17" t="s">
        <v>1253</v>
      </c>
      <c r="E823" s="17">
        <v>1</v>
      </c>
      <c r="F823" s="18" t="s">
        <v>88</v>
      </c>
      <c r="G823" s="18" t="s">
        <v>14</v>
      </c>
      <c r="H823" s="19">
        <v>1.73610675</v>
      </c>
    </row>
    <row r="824" s="20" customFormat="1" ht="45" customHeight="1">
      <c r="A824" s="15">
        <v>92390196</v>
      </c>
      <c r="B824" s="16" t="s">
        <v>1264</v>
      </c>
      <c r="C824" s="16" t="s">
        <v>1265</v>
      </c>
      <c r="D824" s="17" t="s">
        <v>748</v>
      </c>
      <c r="E824" s="17">
        <v>20</v>
      </c>
      <c r="F824" s="18" t="s">
        <v>95</v>
      </c>
      <c r="G824" s="18" t="s">
        <v>19</v>
      </c>
      <c r="H824" s="19">
        <v>0.49089915000000001</v>
      </c>
    </row>
    <row r="825" s="20" customFormat="1" ht="45" customHeight="1">
      <c r="A825" s="15">
        <v>90294157</v>
      </c>
      <c r="B825" s="16" t="s">
        <v>1266</v>
      </c>
      <c r="C825" s="16" t="s">
        <v>1267</v>
      </c>
      <c r="D825" s="17" t="s">
        <v>1268</v>
      </c>
      <c r="E825" s="17">
        <v>1</v>
      </c>
      <c r="F825" s="18" t="s">
        <v>88</v>
      </c>
      <c r="G825" s="18" t="s">
        <v>14</v>
      </c>
      <c r="H825" s="19">
        <v>7.9262252999999996</v>
      </c>
    </row>
    <row r="826" s="20" customFormat="1" ht="45" customHeight="1">
      <c r="A826" s="15">
        <v>90125657</v>
      </c>
      <c r="B826" s="16" t="s">
        <v>1269</v>
      </c>
      <c r="C826" s="16" t="s">
        <v>1270</v>
      </c>
      <c r="D826" s="17" t="s">
        <v>50</v>
      </c>
      <c r="E826" s="17">
        <v>1</v>
      </c>
      <c r="F826" s="18" t="s">
        <v>158</v>
      </c>
      <c r="G826" s="18" t="s">
        <v>14</v>
      </c>
      <c r="H826" s="19">
        <v>0.20354354999999999</v>
      </c>
    </row>
    <row r="827" s="20" customFormat="1" ht="45" customHeight="1">
      <c r="A827" s="15">
        <v>90196562</v>
      </c>
      <c r="B827" s="16" t="s">
        <v>1269</v>
      </c>
      <c r="C827" s="16" t="s">
        <v>1271</v>
      </c>
      <c r="D827" s="17" t="s">
        <v>720</v>
      </c>
      <c r="E827" s="17">
        <v>1</v>
      </c>
      <c r="F827" s="18" t="s">
        <v>158</v>
      </c>
      <c r="G827" s="18" t="s">
        <v>14</v>
      </c>
      <c r="H827" s="19">
        <v>0.21551670000000001</v>
      </c>
    </row>
    <row r="828" s="20" customFormat="1" ht="45" customHeight="1">
      <c r="A828" s="15">
        <v>90247892</v>
      </c>
      <c r="B828" s="16" t="s">
        <v>1269</v>
      </c>
      <c r="C828" s="16" t="s">
        <v>1272</v>
      </c>
      <c r="D828" s="17" t="s">
        <v>1002</v>
      </c>
      <c r="E828" s="17">
        <v>1</v>
      </c>
      <c r="F828" s="18" t="s">
        <v>60</v>
      </c>
      <c r="G828" s="18" t="s">
        <v>14</v>
      </c>
      <c r="H828" s="19">
        <v>0.29932874999999998</v>
      </c>
    </row>
    <row r="829" s="20" customFormat="1" ht="45" customHeight="1">
      <c r="A829" s="15">
        <v>90247906</v>
      </c>
      <c r="B829" s="16" t="s">
        <v>1269</v>
      </c>
      <c r="C829" s="16" t="s">
        <v>1272</v>
      </c>
      <c r="D829" s="17" t="s">
        <v>1002</v>
      </c>
      <c r="E829" s="17">
        <v>1</v>
      </c>
      <c r="F829" s="18" t="s">
        <v>60</v>
      </c>
      <c r="G829" s="18" t="s">
        <v>14</v>
      </c>
      <c r="H829" s="19">
        <v>0.20354354999999999</v>
      </c>
    </row>
    <row r="830" s="20" customFormat="1" ht="45" customHeight="1">
      <c r="A830" s="15">
        <v>90283775</v>
      </c>
      <c r="B830" s="16" t="s">
        <v>1269</v>
      </c>
      <c r="C830" s="16" t="s">
        <v>1273</v>
      </c>
      <c r="D830" s="17" t="s">
        <v>1274</v>
      </c>
      <c r="E830" s="17">
        <v>1</v>
      </c>
      <c r="F830" s="18" t="s">
        <v>60</v>
      </c>
      <c r="G830" s="18" t="s">
        <v>14</v>
      </c>
      <c r="H830" s="19">
        <v>0.3352482</v>
      </c>
    </row>
    <row r="831" s="20" customFormat="1" ht="45" customHeight="1">
      <c r="A831" s="15">
        <v>90212134</v>
      </c>
      <c r="B831" s="16" t="s">
        <v>1269</v>
      </c>
      <c r="C831" s="16" t="s">
        <v>1275</v>
      </c>
      <c r="D831" s="17" t="s">
        <v>31</v>
      </c>
      <c r="E831" s="17">
        <v>1</v>
      </c>
      <c r="F831" s="18" t="s">
        <v>158</v>
      </c>
      <c r="G831" s="18" t="s">
        <v>14</v>
      </c>
      <c r="H831" s="19">
        <v>0.21551670000000001</v>
      </c>
    </row>
    <row r="832" s="20" customFormat="1" ht="45" customHeight="1">
      <c r="A832" s="15">
        <v>90283791</v>
      </c>
      <c r="B832" s="16" t="s">
        <v>1276</v>
      </c>
      <c r="C832" s="16" t="s">
        <v>1277</v>
      </c>
      <c r="D832" s="17" t="s">
        <v>59</v>
      </c>
      <c r="E832" s="17">
        <v>1</v>
      </c>
      <c r="F832" s="18" t="s">
        <v>60</v>
      </c>
      <c r="G832" s="18" t="s">
        <v>14</v>
      </c>
      <c r="H832" s="19">
        <v>3.34050885</v>
      </c>
    </row>
    <row r="833" s="20" customFormat="1" ht="45" customHeight="1">
      <c r="A833" s="15">
        <v>90263332</v>
      </c>
      <c r="B833" s="16" t="s">
        <v>1276</v>
      </c>
      <c r="C833" s="16" t="s">
        <v>1278</v>
      </c>
      <c r="D833" s="17" t="s">
        <v>450</v>
      </c>
      <c r="E833" s="17">
        <v>1</v>
      </c>
      <c r="F833" s="18" t="s">
        <v>60</v>
      </c>
      <c r="G833" s="18" t="s">
        <v>14</v>
      </c>
      <c r="H833" s="19">
        <v>3.2327504999999999</v>
      </c>
    </row>
    <row r="834" s="20" customFormat="1" ht="45" customHeight="1">
      <c r="A834" s="15">
        <v>90297687</v>
      </c>
      <c r="B834" s="16" t="s">
        <v>1276</v>
      </c>
      <c r="C834" s="16" t="s">
        <v>1279</v>
      </c>
      <c r="D834" s="17" t="s">
        <v>131</v>
      </c>
      <c r="E834" s="17">
        <v>1</v>
      </c>
      <c r="F834" s="18" t="s">
        <v>60</v>
      </c>
      <c r="G834" s="18" t="s">
        <v>14</v>
      </c>
      <c r="H834" s="19">
        <v>3.2806430999999998</v>
      </c>
    </row>
    <row r="835" s="20" customFormat="1" ht="45" customHeight="1">
      <c r="A835" s="15">
        <v>90258142</v>
      </c>
      <c r="B835" s="16" t="s">
        <v>1280</v>
      </c>
      <c r="C835" s="16" t="s">
        <v>1280</v>
      </c>
      <c r="D835" s="17" t="s">
        <v>131</v>
      </c>
      <c r="E835" s="17">
        <v>1</v>
      </c>
      <c r="F835" s="18" t="s">
        <v>60</v>
      </c>
      <c r="G835" s="18" t="s">
        <v>14</v>
      </c>
      <c r="H835" s="19">
        <v>3.77154225</v>
      </c>
    </row>
    <row r="836" s="20" customFormat="1" ht="45" customHeight="1">
      <c r="A836" s="15">
        <v>90283783</v>
      </c>
      <c r="B836" s="16" t="s">
        <v>1280</v>
      </c>
      <c r="C836" s="16" t="s">
        <v>1280</v>
      </c>
      <c r="D836" s="17" t="s">
        <v>59</v>
      </c>
      <c r="E836" s="17">
        <v>1</v>
      </c>
      <c r="F836" s="18" t="s">
        <v>60</v>
      </c>
      <c r="G836" s="18" t="s">
        <v>14</v>
      </c>
      <c r="H836" s="19">
        <v>3.3524820000000002</v>
      </c>
    </row>
    <row r="837" s="20" customFormat="1" ht="45" customHeight="1">
      <c r="A837" s="15">
        <v>90252322</v>
      </c>
      <c r="B837" s="16" t="s">
        <v>1280</v>
      </c>
      <c r="C837" s="16" t="s">
        <v>1281</v>
      </c>
      <c r="D837" s="17" t="s">
        <v>69</v>
      </c>
      <c r="E837" s="17">
        <v>1</v>
      </c>
      <c r="F837" s="18" t="s">
        <v>60</v>
      </c>
      <c r="G837" s="18" t="s">
        <v>14</v>
      </c>
      <c r="H837" s="19">
        <v>4.3342802999999996</v>
      </c>
    </row>
    <row r="838" s="20" customFormat="1" ht="45" customHeight="1">
      <c r="A838" s="15">
        <v>90258150</v>
      </c>
      <c r="B838" s="16" t="s">
        <v>1280</v>
      </c>
      <c r="C838" s="16" t="s">
        <v>1281</v>
      </c>
      <c r="D838" s="17" t="s">
        <v>131</v>
      </c>
      <c r="E838" s="17">
        <v>1</v>
      </c>
      <c r="F838" s="18" t="s">
        <v>60</v>
      </c>
      <c r="G838" s="18" t="s">
        <v>14</v>
      </c>
      <c r="H838" s="19">
        <v>3.6039181500000002</v>
      </c>
    </row>
    <row r="839" s="20" customFormat="1" ht="45" customHeight="1">
      <c r="A839" s="15">
        <v>90222318</v>
      </c>
      <c r="B839" s="16" t="s">
        <v>1280</v>
      </c>
      <c r="C839" s="16" t="s">
        <v>1282</v>
      </c>
      <c r="D839" s="17" t="s">
        <v>69</v>
      </c>
      <c r="E839" s="17">
        <v>1</v>
      </c>
      <c r="F839" s="18" t="s">
        <v>60</v>
      </c>
      <c r="G839" s="18" t="s">
        <v>14</v>
      </c>
      <c r="H839" s="19">
        <v>6.9019394219999999</v>
      </c>
    </row>
    <row r="840" s="20" customFormat="1" ht="45" customHeight="1">
      <c r="A840" s="15">
        <v>90265386</v>
      </c>
      <c r="B840" s="16" t="s">
        <v>1283</v>
      </c>
      <c r="C840" s="16" t="s">
        <v>1284</v>
      </c>
      <c r="D840" s="17" t="s">
        <v>24</v>
      </c>
      <c r="E840" s="17">
        <v>1</v>
      </c>
      <c r="F840" s="18" t="s">
        <v>60</v>
      </c>
      <c r="G840" s="18" t="s">
        <v>14</v>
      </c>
      <c r="H840" s="19">
        <v>4.0229784000000004</v>
      </c>
    </row>
    <row r="841" s="20" customFormat="1" ht="45" customHeight="1">
      <c r="A841" s="15">
        <v>90265378</v>
      </c>
      <c r="B841" s="16" t="s">
        <v>1285</v>
      </c>
      <c r="C841" s="16" t="s">
        <v>1286</v>
      </c>
      <c r="D841" s="17" t="s">
        <v>24</v>
      </c>
      <c r="E841" s="17">
        <v>1</v>
      </c>
      <c r="F841" s="18" t="s">
        <v>60</v>
      </c>
      <c r="G841" s="18" t="s">
        <v>14</v>
      </c>
      <c r="H841" s="19">
        <v>4.1786293499999996</v>
      </c>
    </row>
    <row r="842" s="20" customFormat="1" ht="45" customHeight="1">
      <c r="A842" s="15">
        <v>90313089</v>
      </c>
      <c r="B842" s="16" t="s">
        <v>1287</v>
      </c>
      <c r="C842" s="16" t="s">
        <v>1287</v>
      </c>
      <c r="D842" s="17" t="s">
        <v>21</v>
      </c>
      <c r="E842" s="17">
        <v>1</v>
      </c>
      <c r="F842" s="18" t="s">
        <v>60</v>
      </c>
      <c r="G842" s="18" t="s">
        <v>14</v>
      </c>
      <c r="H842" s="19">
        <v>3.1609115999999999</v>
      </c>
    </row>
    <row r="843" s="20" customFormat="1" ht="45" customHeight="1">
      <c r="A843" s="15">
        <v>90222296</v>
      </c>
      <c r="B843" s="16" t="s">
        <v>1288</v>
      </c>
      <c r="C843" s="16" t="s">
        <v>1289</v>
      </c>
      <c r="D843" s="17" t="s">
        <v>69</v>
      </c>
      <c r="E843" s="17">
        <v>1</v>
      </c>
      <c r="F843" s="18" t="s">
        <v>60</v>
      </c>
      <c r="G843" s="18" t="s">
        <v>14</v>
      </c>
      <c r="H843" s="19">
        <v>6.7289102999999999</v>
      </c>
    </row>
    <row r="844" s="20" customFormat="1" ht="45" customHeight="1">
      <c r="A844" s="15">
        <v>90183355</v>
      </c>
      <c r="B844" s="16" t="s">
        <v>1290</v>
      </c>
      <c r="C844" s="16" t="s">
        <v>1291</v>
      </c>
      <c r="D844" s="17" t="s">
        <v>603</v>
      </c>
      <c r="E844" s="17">
        <v>1</v>
      </c>
      <c r="F844" s="18" t="s">
        <v>64</v>
      </c>
      <c r="G844" s="18" t="s">
        <v>14</v>
      </c>
      <c r="H844" s="19">
        <v>4.9928035499999996</v>
      </c>
    </row>
    <row r="845" s="20" customFormat="1" ht="45" customHeight="1">
      <c r="A845" s="15">
        <v>92472117</v>
      </c>
      <c r="B845" s="16" t="s">
        <v>1292</v>
      </c>
      <c r="C845" s="16" t="s">
        <v>1293</v>
      </c>
      <c r="D845" s="17" t="s">
        <v>633</v>
      </c>
      <c r="E845" s="17">
        <v>3.5</v>
      </c>
      <c r="F845" s="18" t="s">
        <v>743</v>
      </c>
      <c r="G845" s="18" t="s">
        <v>19</v>
      </c>
      <c r="H845" s="19">
        <v>1084.5899999999999</v>
      </c>
    </row>
    <row r="846" s="20" customFormat="1" ht="45" customHeight="1">
      <c r="A846" s="15">
        <v>92454097</v>
      </c>
      <c r="B846" s="16" t="s">
        <v>1294</v>
      </c>
      <c r="C846" s="16" t="s">
        <v>1294</v>
      </c>
      <c r="D846" s="17" t="s">
        <v>50</v>
      </c>
      <c r="E846" s="17">
        <v>1</v>
      </c>
      <c r="F846" s="18" t="s">
        <v>60</v>
      </c>
      <c r="G846" s="18" t="s">
        <v>14</v>
      </c>
      <c r="H846" s="19">
        <v>0.39599279999999998</v>
      </c>
    </row>
    <row r="847" s="20" customFormat="1" ht="45" customHeight="1">
      <c r="A847" s="15">
        <v>92390757</v>
      </c>
      <c r="B847" s="16" t="s">
        <v>1294</v>
      </c>
      <c r="C847" s="16" t="s">
        <v>1294</v>
      </c>
      <c r="D847" s="17" t="s">
        <v>24</v>
      </c>
      <c r="E847" s="17">
        <v>1</v>
      </c>
      <c r="F847" s="18" t="s">
        <v>60</v>
      </c>
      <c r="G847" s="18" t="s">
        <v>14</v>
      </c>
      <c r="H847" s="19">
        <v>0.43311712499999999</v>
      </c>
    </row>
    <row r="848" s="20" customFormat="1" ht="45" customHeight="1">
      <c r="A848" s="15">
        <v>92455743</v>
      </c>
      <c r="B848" s="16" t="s">
        <v>1294</v>
      </c>
      <c r="C848" s="16" t="s">
        <v>1294</v>
      </c>
      <c r="D848" s="17" t="s">
        <v>17</v>
      </c>
      <c r="E848" s="17">
        <v>1</v>
      </c>
      <c r="F848" s="18" t="s">
        <v>60</v>
      </c>
      <c r="G848" s="18" t="s">
        <v>14</v>
      </c>
      <c r="H848" s="19">
        <v>0.38361802499999997</v>
      </c>
    </row>
    <row r="849" s="20" customFormat="1" ht="45" customHeight="1">
      <c r="A849" s="15">
        <v>90216563</v>
      </c>
      <c r="B849" s="16" t="s">
        <v>1294</v>
      </c>
      <c r="C849" s="16" t="s">
        <v>1295</v>
      </c>
      <c r="D849" s="17" t="s">
        <v>78</v>
      </c>
      <c r="E849" s="17">
        <v>1</v>
      </c>
      <c r="F849" s="18" t="s">
        <v>60</v>
      </c>
      <c r="G849" s="18" t="s">
        <v>14</v>
      </c>
      <c r="H849" s="19">
        <v>0.62260380000000004</v>
      </c>
    </row>
    <row r="850" s="20" customFormat="1" ht="45" customHeight="1">
      <c r="A850" s="15">
        <v>92407056</v>
      </c>
      <c r="B850" s="16" t="s">
        <v>1294</v>
      </c>
      <c r="C850" s="16" t="s">
        <v>1296</v>
      </c>
      <c r="D850" s="17" t="s">
        <v>220</v>
      </c>
      <c r="E850" s="17">
        <v>1</v>
      </c>
      <c r="F850" s="18" t="s">
        <v>60</v>
      </c>
      <c r="G850" s="18" t="s">
        <v>14</v>
      </c>
      <c r="H850" s="19">
        <v>0.71838900000000006</v>
      </c>
    </row>
    <row r="851" s="20" customFormat="1" ht="45" customHeight="1">
      <c r="A851" s="15">
        <v>90280016</v>
      </c>
      <c r="B851" s="16" t="s">
        <v>1294</v>
      </c>
      <c r="C851" s="16" t="s">
        <v>1296</v>
      </c>
      <c r="D851" s="17" t="s">
        <v>220</v>
      </c>
      <c r="E851" s="17">
        <v>1</v>
      </c>
      <c r="F851" s="18" t="s">
        <v>60</v>
      </c>
      <c r="G851" s="18" t="s">
        <v>14</v>
      </c>
      <c r="H851" s="19">
        <v>0.70641584999999996</v>
      </c>
    </row>
    <row r="852" s="20" customFormat="1" ht="45" customHeight="1">
      <c r="A852" s="15">
        <v>92414648</v>
      </c>
      <c r="B852" s="16" t="s">
        <v>1294</v>
      </c>
      <c r="C852" s="16" t="s">
        <v>1297</v>
      </c>
      <c r="D852" s="17" t="s">
        <v>1298</v>
      </c>
      <c r="E852" s="17">
        <v>1</v>
      </c>
      <c r="F852" s="18" t="s">
        <v>60</v>
      </c>
      <c r="G852" s="18" t="s">
        <v>14</v>
      </c>
      <c r="H852" s="19">
        <v>0.45497969999999999</v>
      </c>
    </row>
    <row r="853" s="20" customFormat="1" ht="45" customHeight="1">
      <c r="A853" s="15">
        <v>92267440</v>
      </c>
      <c r="B853" s="16" t="s">
        <v>1294</v>
      </c>
      <c r="C853" s="16" t="s">
        <v>1299</v>
      </c>
      <c r="D853" s="17" t="s">
        <v>50</v>
      </c>
      <c r="E853" s="17">
        <v>1</v>
      </c>
      <c r="F853" s="18" t="s">
        <v>60</v>
      </c>
      <c r="G853" s="18" t="s">
        <v>14</v>
      </c>
      <c r="H853" s="19">
        <v>0.50287230000000005</v>
      </c>
    </row>
    <row r="854" s="20" customFormat="1" ht="45" customHeight="1">
      <c r="A854" s="15">
        <v>90126971</v>
      </c>
      <c r="B854" s="16" t="s">
        <v>1300</v>
      </c>
      <c r="C854" s="16" t="s">
        <v>1300</v>
      </c>
      <c r="D854" s="17" t="s">
        <v>21</v>
      </c>
      <c r="E854" s="17">
        <v>1</v>
      </c>
      <c r="F854" s="18" t="s">
        <v>60</v>
      </c>
      <c r="G854" s="18" t="s">
        <v>14</v>
      </c>
      <c r="H854" s="19">
        <v>0.3352482</v>
      </c>
    </row>
    <row r="855" s="20" customFormat="1" ht="45" customHeight="1">
      <c r="A855" s="15">
        <v>90258800</v>
      </c>
      <c r="B855" s="16" t="s">
        <v>1300</v>
      </c>
      <c r="C855" s="16" t="s">
        <v>1300</v>
      </c>
      <c r="D855" s="17" t="s">
        <v>244</v>
      </c>
      <c r="E855" s="17">
        <v>1</v>
      </c>
      <c r="F855" s="18" t="s">
        <v>60</v>
      </c>
      <c r="G855" s="18" t="s">
        <v>14</v>
      </c>
      <c r="H855" s="19">
        <v>0.35886847500000002</v>
      </c>
    </row>
    <row r="856" s="20" customFormat="1" ht="45" customHeight="1">
      <c r="A856" s="15">
        <v>90158075</v>
      </c>
      <c r="B856" s="16" t="s">
        <v>1300</v>
      </c>
      <c r="C856" s="16" t="s">
        <v>1300</v>
      </c>
      <c r="D856" s="17" t="s">
        <v>229</v>
      </c>
      <c r="E856" s="17">
        <v>1</v>
      </c>
      <c r="F856" s="18" t="s">
        <v>60</v>
      </c>
      <c r="G856" s="18" t="s">
        <v>14</v>
      </c>
      <c r="H856" s="19">
        <v>0.33411892500000001</v>
      </c>
    </row>
    <row r="857" s="20" customFormat="1" ht="45" customHeight="1">
      <c r="A857" s="15">
        <v>92390749</v>
      </c>
      <c r="B857" s="16" t="s">
        <v>1300</v>
      </c>
      <c r="C857" s="16" t="s">
        <v>1300</v>
      </c>
      <c r="D857" s="17" t="s">
        <v>24</v>
      </c>
      <c r="E857" s="17">
        <v>1</v>
      </c>
      <c r="F857" s="18" t="s">
        <v>60</v>
      </c>
      <c r="G857" s="18" t="s">
        <v>14</v>
      </c>
      <c r="H857" s="19">
        <v>0.43311712499999999</v>
      </c>
    </row>
    <row r="858" s="20" customFormat="1" ht="45" customHeight="1">
      <c r="A858" s="15">
        <v>90144120</v>
      </c>
      <c r="B858" s="16" t="s">
        <v>1300</v>
      </c>
      <c r="C858" s="16" t="s">
        <v>1300</v>
      </c>
      <c r="D858" s="17" t="s">
        <v>17</v>
      </c>
      <c r="E858" s="17">
        <v>1</v>
      </c>
      <c r="F858" s="18" t="s">
        <v>60</v>
      </c>
      <c r="G858" s="18" t="s">
        <v>14</v>
      </c>
      <c r="H858" s="19">
        <v>0.38361802499999997</v>
      </c>
    </row>
    <row r="859" s="20" customFormat="1" ht="45" customHeight="1">
      <c r="A859" s="15">
        <v>90211960</v>
      </c>
      <c r="B859" s="16" t="s">
        <v>1300</v>
      </c>
      <c r="C859" s="16" t="s">
        <v>1301</v>
      </c>
      <c r="D859" s="17" t="s">
        <v>31</v>
      </c>
      <c r="E859" s="17">
        <v>1</v>
      </c>
      <c r="F859" s="18" t="s">
        <v>60</v>
      </c>
      <c r="G859" s="18" t="s">
        <v>14</v>
      </c>
      <c r="H859" s="19">
        <v>0.40708709999999998</v>
      </c>
    </row>
    <row r="860" s="20" customFormat="1" ht="45" customHeight="1">
      <c r="A860" s="15">
        <v>92454100</v>
      </c>
      <c r="B860" s="16" t="s">
        <v>1302</v>
      </c>
      <c r="C860" s="16" t="s">
        <v>1302</v>
      </c>
      <c r="D860" s="17" t="s">
        <v>50</v>
      </c>
      <c r="E860" s="17">
        <v>1</v>
      </c>
      <c r="F860" s="18" t="s">
        <v>60</v>
      </c>
      <c r="G860" s="18" t="s">
        <v>14</v>
      </c>
      <c r="H860" s="19">
        <v>0.56923964999999999</v>
      </c>
    </row>
    <row r="861" s="20" customFormat="1" ht="45" customHeight="1">
      <c r="A861" s="15">
        <v>92390773</v>
      </c>
      <c r="B861" s="16" t="s">
        <v>1302</v>
      </c>
      <c r="C861" s="16" t="s">
        <v>1302</v>
      </c>
      <c r="D861" s="17" t="s">
        <v>24</v>
      </c>
      <c r="E861" s="17">
        <v>1</v>
      </c>
      <c r="F861" s="18" t="s">
        <v>60</v>
      </c>
      <c r="G861" s="18" t="s">
        <v>14</v>
      </c>
      <c r="H861" s="19">
        <v>0.74248650000000005</v>
      </c>
    </row>
    <row r="862" s="20" customFormat="1" ht="45" customHeight="1">
      <c r="A862" s="15">
        <v>92390765</v>
      </c>
      <c r="B862" s="16" t="s">
        <v>1302</v>
      </c>
      <c r="C862" s="16" t="s">
        <v>1302</v>
      </c>
      <c r="D862" s="17" t="s">
        <v>24</v>
      </c>
      <c r="E862" s="17">
        <v>1</v>
      </c>
      <c r="F862" s="18" t="s">
        <v>60</v>
      </c>
      <c r="G862" s="18" t="s">
        <v>14</v>
      </c>
      <c r="H862" s="19">
        <v>0.58668434999999997</v>
      </c>
    </row>
    <row r="863" s="20" customFormat="1" ht="45" customHeight="1">
      <c r="A863" s="15">
        <v>90216571</v>
      </c>
      <c r="B863" s="16" t="s">
        <v>1302</v>
      </c>
      <c r="C863" s="16" t="s">
        <v>1303</v>
      </c>
      <c r="D863" s="17" t="s">
        <v>78</v>
      </c>
      <c r="E863" s="17">
        <v>1</v>
      </c>
      <c r="F863" s="18" t="s">
        <v>60</v>
      </c>
      <c r="G863" s="18" t="s">
        <v>14</v>
      </c>
      <c r="H863" s="19">
        <v>1.0536372000000001</v>
      </c>
    </row>
    <row r="864" s="20" customFormat="1" ht="45" customHeight="1">
      <c r="A864" s="15">
        <v>90280024</v>
      </c>
      <c r="B864" s="16" t="s">
        <v>1302</v>
      </c>
      <c r="C864" s="16" t="s">
        <v>1304</v>
      </c>
      <c r="D864" s="17" t="s">
        <v>220</v>
      </c>
      <c r="E864" s="17">
        <v>1</v>
      </c>
      <c r="F864" s="18" t="s">
        <v>60</v>
      </c>
      <c r="G864" s="18" t="s">
        <v>14</v>
      </c>
      <c r="H864" s="19">
        <v>1.1853418499999999</v>
      </c>
    </row>
    <row r="865" s="20" customFormat="1" ht="45" customHeight="1">
      <c r="A865" s="15">
        <v>92407064</v>
      </c>
      <c r="B865" s="16" t="s">
        <v>1302</v>
      </c>
      <c r="C865" s="16" t="s">
        <v>1304</v>
      </c>
      <c r="D865" s="17" t="s">
        <v>220</v>
      </c>
      <c r="E865" s="17">
        <v>1</v>
      </c>
      <c r="F865" s="18" t="s">
        <v>60</v>
      </c>
      <c r="G865" s="18" t="s">
        <v>14</v>
      </c>
      <c r="H865" s="19">
        <v>1.2092881499999999</v>
      </c>
    </row>
    <row r="866" s="20" customFormat="1" ht="45" customHeight="1">
      <c r="A866" s="15">
        <v>91240026</v>
      </c>
      <c r="B866" s="16" t="s">
        <v>1302</v>
      </c>
      <c r="C866" s="16" t="s">
        <v>1305</v>
      </c>
      <c r="D866" s="17" t="s">
        <v>43</v>
      </c>
      <c r="E866" s="17">
        <v>1</v>
      </c>
      <c r="F866" s="18" t="s">
        <v>60</v>
      </c>
      <c r="G866" s="18" t="s">
        <v>14</v>
      </c>
      <c r="H866" s="19">
        <v>0.69444269999999997</v>
      </c>
    </row>
    <row r="867" s="20" customFormat="1" ht="45" customHeight="1">
      <c r="A867" s="15">
        <v>90126998</v>
      </c>
      <c r="B867" s="16" t="s">
        <v>1306</v>
      </c>
      <c r="C867" s="16" t="s">
        <v>1306</v>
      </c>
      <c r="D867" s="17" t="s">
        <v>21</v>
      </c>
      <c r="E867" s="17">
        <v>1</v>
      </c>
      <c r="F867" s="18" t="s">
        <v>60</v>
      </c>
      <c r="G867" s="18" t="s">
        <v>14</v>
      </c>
      <c r="H867" s="19">
        <v>0.51484545000000004</v>
      </c>
    </row>
    <row r="868" s="20" customFormat="1" ht="45" customHeight="1">
      <c r="A868" s="15">
        <v>90144139</v>
      </c>
      <c r="B868" s="16" t="s">
        <v>1306</v>
      </c>
      <c r="C868" s="16" t="s">
        <v>1306</v>
      </c>
      <c r="D868" s="17" t="s">
        <v>17</v>
      </c>
      <c r="E868" s="17">
        <v>1</v>
      </c>
      <c r="F868" s="18" t="s">
        <v>60</v>
      </c>
      <c r="G868" s="18" t="s">
        <v>14</v>
      </c>
      <c r="H868" s="19">
        <v>0.61873875</v>
      </c>
    </row>
    <row r="869" s="20" customFormat="1" ht="45" customHeight="1">
      <c r="A869" s="15">
        <v>92433359</v>
      </c>
      <c r="B869" s="16" t="s">
        <v>1306</v>
      </c>
      <c r="C869" s="16" t="s">
        <v>1307</v>
      </c>
      <c r="D869" s="17" t="s">
        <v>50</v>
      </c>
      <c r="E869" s="17">
        <v>1</v>
      </c>
      <c r="F869" s="18" t="s">
        <v>60</v>
      </c>
      <c r="G869" s="18" t="s">
        <v>14</v>
      </c>
      <c r="H869" s="19">
        <v>0.83812050000000005</v>
      </c>
    </row>
    <row r="870" s="20" customFormat="1" ht="45" customHeight="1">
      <c r="A870" s="15">
        <v>90258827</v>
      </c>
      <c r="B870" s="16" t="s">
        <v>1308</v>
      </c>
      <c r="C870" s="16" t="s">
        <v>1308</v>
      </c>
      <c r="D870" s="17" t="s">
        <v>244</v>
      </c>
      <c r="E870" s="17">
        <v>1</v>
      </c>
      <c r="F870" s="18" t="s">
        <v>60</v>
      </c>
      <c r="G870" s="18" t="s">
        <v>14</v>
      </c>
      <c r="H870" s="19">
        <v>0.35919450000000003</v>
      </c>
    </row>
    <row r="871" s="20" customFormat="1" ht="45" customHeight="1">
      <c r="A871" s="15">
        <v>92456685</v>
      </c>
      <c r="B871" s="16" t="s">
        <v>1309</v>
      </c>
      <c r="C871" s="16" t="s">
        <v>1309</v>
      </c>
      <c r="D871" s="17" t="s">
        <v>39</v>
      </c>
      <c r="E871" s="17">
        <v>1</v>
      </c>
      <c r="F871" s="18" t="s">
        <v>60</v>
      </c>
      <c r="G871" s="18" t="s">
        <v>14</v>
      </c>
      <c r="H871" s="19">
        <v>0.27538245</v>
      </c>
    </row>
    <row r="872" s="20" customFormat="1" ht="45" customHeight="1">
      <c r="A872" s="15">
        <v>92470009</v>
      </c>
      <c r="B872" s="16" t="s">
        <v>1310</v>
      </c>
      <c r="C872" s="16" t="s">
        <v>1310</v>
      </c>
      <c r="D872" s="17" t="s">
        <v>134</v>
      </c>
      <c r="E872" s="17">
        <v>1</v>
      </c>
      <c r="F872" s="18" t="s">
        <v>60</v>
      </c>
      <c r="G872" s="18" t="s">
        <v>14</v>
      </c>
      <c r="H872" s="19">
        <v>0.35919450000000003</v>
      </c>
    </row>
    <row r="873" s="20" customFormat="1" ht="45" customHeight="1">
      <c r="A873" s="15">
        <v>90124103</v>
      </c>
      <c r="B873" s="16" t="s">
        <v>1311</v>
      </c>
      <c r="C873" s="16" t="s">
        <v>1311</v>
      </c>
      <c r="D873" s="17" t="s">
        <v>50</v>
      </c>
      <c r="E873" s="17">
        <v>1</v>
      </c>
      <c r="F873" s="18" t="s">
        <v>60</v>
      </c>
      <c r="G873" s="18" t="s">
        <v>14</v>
      </c>
      <c r="H873" s="19">
        <v>0.26340930000000001</v>
      </c>
    </row>
    <row r="874" s="20" customFormat="1" ht="45" customHeight="1">
      <c r="A874" s="15">
        <v>90258835</v>
      </c>
      <c r="B874" s="16" t="s">
        <v>1312</v>
      </c>
      <c r="C874" s="16" t="s">
        <v>1312</v>
      </c>
      <c r="D874" s="17" t="s">
        <v>244</v>
      </c>
      <c r="E874" s="17">
        <v>1</v>
      </c>
      <c r="F874" s="18" t="s">
        <v>60</v>
      </c>
      <c r="G874" s="18" t="s">
        <v>14</v>
      </c>
      <c r="H874" s="19">
        <v>0.57471119999999998</v>
      </c>
    </row>
    <row r="875" s="20" customFormat="1" ht="45" customHeight="1">
      <c r="A875" s="15">
        <v>92456693</v>
      </c>
      <c r="B875" s="16" t="s">
        <v>1313</v>
      </c>
      <c r="C875" s="16" t="s">
        <v>1313</v>
      </c>
      <c r="D875" s="17" t="s">
        <v>39</v>
      </c>
      <c r="E875" s="17">
        <v>1</v>
      </c>
      <c r="F875" s="18" t="s">
        <v>60</v>
      </c>
      <c r="G875" s="18" t="s">
        <v>14</v>
      </c>
      <c r="H875" s="19">
        <v>0.41906025000000002</v>
      </c>
    </row>
    <row r="876" s="20" customFormat="1" ht="45" customHeight="1">
      <c r="A876" s="15">
        <v>90124090</v>
      </c>
      <c r="B876" s="16" t="s">
        <v>1314</v>
      </c>
      <c r="C876" s="16" t="s">
        <v>1314</v>
      </c>
      <c r="D876" s="17" t="s">
        <v>50</v>
      </c>
      <c r="E876" s="17">
        <v>1</v>
      </c>
      <c r="F876" s="18" t="s">
        <v>60</v>
      </c>
      <c r="G876" s="18" t="s">
        <v>14</v>
      </c>
      <c r="H876" s="19">
        <v>0.40708709999999998</v>
      </c>
    </row>
    <row r="877" s="20" customFormat="1" ht="45" customHeight="1">
      <c r="A877" s="15">
        <v>92468977</v>
      </c>
      <c r="B877" s="16" t="s">
        <v>1315</v>
      </c>
      <c r="C877" s="16" t="s">
        <v>1316</v>
      </c>
      <c r="D877" s="17" t="s">
        <v>50</v>
      </c>
      <c r="E877" s="17">
        <v>400</v>
      </c>
      <c r="F877" s="18" t="s">
        <v>151</v>
      </c>
      <c r="G877" s="18" t="s">
        <v>19</v>
      </c>
      <c r="H877" s="19">
        <v>1.197315e-002</v>
      </c>
    </row>
    <row r="878" s="20" customFormat="1" ht="45" customHeight="1">
      <c r="A878" s="15">
        <v>90172892</v>
      </c>
      <c r="B878" s="16" t="s">
        <v>1315</v>
      </c>
      <c r="C878" s="16" t="s">
        <v>1315</v>
      </c>
      <c r="D878" s="17" t="s">
        <v>244</v>
      </c>
      <c r="E878" s="17">
        <v>400</v>
      </c>
      <c r="F878" s="18" t="s">
        <v>151</v>
      </c>
      <c r="G878" s="18" t="s">
        <v>19</v>
      </c>
      <c r="H878" s="19">
        <v>1.197315e-002</v>
      </c>
    </row>
    <row r="879" s="20" customFormat="1" ht="45" customHeight="1">
      <c r="A879" s="15">
        <v>90128249</v>
      </c>
      <c r="B879" s="16" t="s">
        <v>1315</v>
      </c>
      <c r="C879" s="16" t="s">
        <v>1315</v>
      </c>
      <c r="D879" s="17" t="s">
        <v>21</v>
      </c>
      <c r="E879" s="17">
        <v>400</v>
      </c>
      <c r="F879" s="18" t="s">
        <v>151</v>
      </c>
      <c r="G879" s="18" t="s">
        <v>19</v>
      </c>
      <c r="H879" s="19">
        <v>2.39463e-002</v>
      </c>
    </row>
    <row r="880" s="20" customFormat="1" ht="45" customHeight="1">
      <c r="A880" s="15">
        <v>90211685</v>
      </c>
      <c r="B880" s="16" t="s">
        <v>1315</v>
      </c>
      <c r="C880" s="16" t="s">
        <v>1315</v>
      </c>
      <c r="D880" s="17" t="s">
        <v>31</v>
      </c>
      <c r="E880" s="17">
        <v>400</v>
      </c>
      <c r="F880" s="18" t="s">
        <v>151</v>
      </c>
      <c r="G880" s="18" t="s">
        <v>19</v>
      </c>
      <c r="H880" s="19">
        <v>2.39463e-002</v>
      </c>
    </row>
    <row r="881" s="20" customFormat="1" ht="45" customHeight="1">
      <c r="A881" s="15">
        <v>92468969</v>
      </c>
      <c r="B881" s="16" t="s">
        <v>1315</v>
      </c>
      <c r="C881" s="16" t="s">
        <v>1315</v>
      </c>
      <c r="D881" s="17" t="s">
        <v>26</v>
      </c>
      <c r="E881" s="17">
        <v>400</v>
      </c>
      <c r="F881" s="18" t="s">
        <v>151</v>
      </c>
      <c r="G881" s="18" t="s">
        <v>19</v>
      </c>
      <c r="H881" s="19">
        <v>1.197315e-002</v>
      </c>
    </row>
    <row r="882" s="20" customFormat="1" ht="45" customHeight="1">
      <c r="A882" s="15">
        <v>92468950</v>
      </c>
      <c r="B882" s="16" t="s">
        <v>1315</v>
      </c>
      <c r="C882" s="16" t="s">
        <v>1315</v>
      </c>
      <c r="D882" s="17" t="s">
        <v>26</v>
      </c>
      <c r="E882" s="17">
        <v>400</v>
      </c>
      <c r="F882" s="18" t="s">
        <v>151</v>
      </c>
      <c r="G882" s="18" t="s">
        <v>19</v>
      </c>
      <c r="H882" s="19">
        <v>1.197315e-002</v>
      </c>
    </row>
    <row r="883" s="20" customFormat="1" ht="45" customHeight="1">
      <c r="A883" s="15">
        <v>92384722</v>
      </c>
      <c r="B883" s="16" t="s">
        <v>1317</v>
      </c>
      <c r="C883" s="16" t="s">
        <v>1318</v>
      </c>
      <c r="D883" s="17" t="s">
        <v>50</v>
      </c>
      <c r="E883" s="17">
        <v>20</v>
      </c>
      <c r="F883" s="18" t="s">
        <v>18</v>
      </c>
      <c r="G883" s="18" t="s">
        <v>19</v>
      </c>
      <c r="H883" s="19">
        <v>0.65852325</v>
      </c>
    </row>
    <row r="884" s="20" customFormat="1" ht="45" customHeight="1">
      <c r="A884" s="15">
        <v>92388892</v>
      </c>
      <c r="B884" s="16" t="s">
        <v>1319</v>
      </c>
      <c r="C884" s="16" t="s">
        <v>1320</v>
      </c>
      <c r="D884" s="17" t="s">
        <v>748</v>
      </c>
      <c r="E884" s="17">
        <v>2</v>
      </c>
      <c r="F884" s="18" t="s">
        <v>88</v>
      </c>
      <c r="G884" s="18" t="s">
        <v>14</v>
      </c>
      <c r="H884" s="19">
        <v>1.2212613000000001</v>
      </c>
    </row>
    <row r="885" s="20" customFormat="1" ht="45" customHeight="1">
      <c r="A885" s="15">
        <v>91034019</v>
      </c>
      <c r="B885" s="16" t="s">
        <v>1321</v>
      </c>
      <c r="C885" s="16" t="s">
        <v>1322</v>
      </c>
      <c r="D885" s="17" t="s">
        <v>720</v>
      </c>
      <c r="E885" s="17">
        <v>150</v>
      </c>
      <c r="F885" s="18" t="s">
        <v>99</v>
      </c>
      <c r="G885" s="18" t="s">
        <v>19</v>
      </c>
      <c r="H885" s="19">
        <v>0.1915704</v>
      </c>
    </row>
    <row r="886" s="20" customFormat="1" ht="45" customHeight="1">
      <c r="A886" s="15">
        <v>92374751</v>
      </c>
      <c r="B886" s="16" t="s">
        <v>1323</v>
      </c>
      <c r="C886" s="16" t="s">
        <v>1324</v>
      </c>
      <c r="D886" s="17" t="s">
        <v>720</v>
      </c>
      <c r="E886" s="17">
        <v>200</v>
      </c>
      <c r="F886" s="18" t="s">
        <v>99</v>
      </c>
      <c r="G886" s="18" t="s">
        <v>19</v>
      </c>
      <c r="H886" s="19">
        <v>0.14367779999999999</v>
      </c>
    </row>
    <row r="887" s="20" customFormat="1" ht="45" customHeight="1">
      <c r="A887" s="15">
        <v>90890019</v>
      </c>
      <c r="B887" s="16" t="s">
        <v>1325</v>
      </c>
      <c r="C887" s="16" t="s">
        <v>1326</v>
      </c>
      <c r="D887" s="17" t="s">
        <v>720</v>
      </c>
      <c r="E887" s="17">
        <v>400</v>
      </c>
      <c r="F887" s="18" t="s">
        <v>151</v>
      </c>
      <c r="G887" s="18" t="s">
        <v>19</v>
      </c>
      <c r="H887" s="19">
        <v>3.1928400000000003e-002</v>
      </c>
    </row>
    <row r="888" s="20" customFormat="1" ht="45" customHeight="1">
      <c r="A888" s="15">
        <v>90310870</v>
      </c>
      <c r="B888" s="16" t="s">
        <v>1327</v>
      </c>
      <c r="C888" s="16" t="s">
        <v>1327</v>
      </c>
      <c r="D888" s="17" t="s">
        <v>792</v>
      </c>
      <c r="E888" s="17">
        <v>400</v>
      </c>
      <c r="F888" s="18" t="s">
        <v>151</v>
      </c>
      <c r="G888" s="18" t="s">
        <v>19</v>
      </c>
      <c r="H888" s="19">
        <v>2.39463e-002</v>
      </c>
    </row>
    <row r="889" s="20" customFormat="1" ht="45" customHeight="1">
      <c r="A889" s="15">
        <v>90310217</v>
      </c>
      <c r="B889" s="16" t="s">
        <v>1328</v>
      </c>
      <c r="C889" s="16" t="s">
        <v>1329</v>
      </c>
      <c r="D889" s="17" t="s">
        <v>720</v>
      </c>
      <c r="E889" s="17">
        <v>200</v>
      </c>
      <c r="F889" s="18" t="s">
        <v>99</v>
      </c>
      <c r="G889" s="18" t="s">
        <v>19</v>
      </c>
      <c r="H889" s="19">
        <v>8.3812049999999999e-002</v>
      </c>
    </row>
    <row r="890" s="20" customFormat="1" ht="45" customHeight="1">
      <c r="A890" s="15">
        <v>90312104</v>
      </c>
      <c r="B890" s="16" t="s">
        <v>1330</v>
      </c>
      <c r="C890" s="16" t="s">
        <v>1331</v>
      </c>
      <c r="D890" s="17" t="s">
        <v>720</v>
      </c>
      <c r="E890" s="17">
        <v>500</v>
      </c>
      <c r="F890" s="18" t="s">
        <v>99</v>
      </c>
      <c r="G890" s="18" t="s">
        <v>19</v>
      </c>
      <c r="H890" s="19">
        <v>2.39463e-002</v>
      </c>
    </row>
    <row r="891" s="20" customFormat="1" ht="45" customHeight="1">
      <c r="A891" s="15">
        <v>92405037</v>
      </c>
      <c r="B891" s="16" t="s">
        <v>1332</v>
      </c>
      <c r="C891" s="16" t="s">
        <v>1333</v>
      </c>
      <c r="D891" s="17" t="s">
        <v>334</v>
      </c>
      <c r="E891" s="17">
        <v>1</v>
      </c>
      <c r="F891" s="18" t="s">
        <v>64</v>
      </c>
      <c r="G891" s="18" t="s">
        <v>14</v>
      </c>
      <c r="H891" s="19">
        <v>0.86206680000000002</v>
      </c>
    </row>
    <row r="892" s="20" customFormat="1" ht="45" customHeight="1">
      <c r="A892" s="15">
        <v>92470874</v>
      </c>
      <c r="B892" s="16" t="s">
        <v>1334</v>
      </c>
      <c r="C892" s="16" t="s">
        <v>1335</v>
      </c>
      <c r="D892" s="17" t="s">
        <v>244</v>
      </c>
      <c r="E892" s="17">
        <v>1</v>
      </c>
      <c r="F892" s="18" t="s">
        <v>64</v>
      </c>
      <c r="G892" s="18" t="s">
        <v>14</v>
      </c>
      <c r="H892" s="19">
        <v>2.88552915</v>
      </c>
    </row>
    <row r="893" s="20" customFormat="1" ht="45" customHeight="1">
      <c r="A893" s="15">
        <v>92382266</v>
      </c>
      <c r="B893" s="16" t="s">
        <v>1336</v>
      </c>
      <c r="C893" s="16" t="s">
        <v>1337</v>
      </c>
      <c r="D893" s="17" t="s">
        <v>17</v>
      </c>
      <c r="E893" s="17">
        <v>1</v>
      </c>
      <c r="F893" s="18" t="s">
        <v>60</v>
      </c>
      <c r="G893" s="18" t="s">
        <v>14</v>
      </c>
      <c r="H893" s="19">
        <v>0.62260380000000004</v>
      </c>
    </row>
    <row r="894" s="20" customFormat="1" ht="45" customHeight="1">
      <c r="A894" s="15">
        <v>92469000</v>
      </c>
      <c r="B894" s="16" t="s">
        <v>1338</v>
      </c>
      <c r="C894" s="16" t="s">
        <v>1338</v>
      </c>
      <c r="D894" s="17" t="s">
        <v>26</v>
      </c>
      <c r="E894" s="17">
        <v>200</v>
      </c>
      <c r="F894" s="18" t="s">
        <v>151</v>
      </c>
      <c r="G894" s="18" t="s">
        <v>19</v>
      </c>
      <c r="H894" s="19">
        <v>1.197315e-002</v>
      </c>
    </row>
    <row r="895" s="20" customFormat="1" ht="45" customHeight="1">
      <c r="A895" s="15">
        <v>92396429</v>
      </c>
      <c r="B895" s="16" t="s">
        <v>1339</v>
      </c>
      <c r="C895" s="16" t="s">
        <v>1340</v>
      </c>
      <c r="D895" s="17" t="s">
        <v>17</v>
      </c>
      <c r="E895" s="17">
        <v>400</v>
      </c>
      <c r="F895" s="18" t="s">
        <v>151</v>
      </c>
      <c r="G895" s="18" t="s">
        <v>19</v>
      </c>
      <c r="H895" s="19">
        <v>2.39463e-002</v>
      </c>
    </row>
    <row r="896" s="20" customFormat="1" ht="45" customHeight="1">
      <c r="A896" s="15">
        <v>92463622</v>
      </c>
      <c r="B896" s="16" t="s">
        <v>1341</v>
      </c>
      <c r="C896" s="16" t="s">
        <v>1342</v>
      </c>
      <c r="D896" s="17" t="s">
        <v>26</v>
      </c>
      <c r="E896" s="17">
        <v>400</v>
      </c>
      <c r="F896" s="18" t="s">
        <v>151</v>
      </c>
      <c r="G896" s="18" t="s">
        <v>19</v>
      </c>
      <c r="H896" s="19">
        <v>1.197315e-002</v>
      </c>
    </row>
    <row r="897" s="20" customFormat="1" ht="45" customHeight="1">
      <c r="A897" s="15">
        <v>92391346</v>
      </c>
      <c r="B897" s="16" t="s">
        <v>1343</v>
      </c>
      <c r="C897" s="16" t="s">
        <v>1344</v>
      </c>
      <c r="D897" s="17" t="s">
        <v>157</v>
      </c>
      <c r="E897" s="17">
        <v>1</v>
      </c>
      <c r="F897" s="18" t="s">
        <v>158</v>
      </c>
      <c r="G897" s="18" t="s">
        <v>14</v>
      </c>
      <c r="H897" s="19">
        <v>0.81417419999999996</v>
      </c>
    </row>
    <row r="898" s="20" customFormat="1" ht="45" customHeight="1">
      <c r="A898" s="15">
        <v>92391354</v>
      </c>
      <c r="B898" s="16" t="s">
        <v>1345</v>
      </c>
      <c r="C898" s="16" t="s">
        <v>1346</v>
      </c>
      <c r="D898" s="17" t="s">
        <v>157</v>
      </c>
      <c r="E898" s="17">
        <v>400</v>
      </c>
      <c r="F898" s="18" t="s">
        <v>151</v>
      </c>
      <c r="G898" s="18" t="s">
        <v>19</v>
      </c>
      <c r="H898" s="19">
        <v>3.5919449999999999e-002</v>
      </c>
    </row>
    <row r="899" s="20" customFormat="1" ht="45" customHeight="1">
      <c r="A899" s="15">
        <v>92447473</v>
      </c>
      <c r="B899" s="16" t="s">
        <v>1347</v>
      </c>
      <c r="C899" s="16" t="s">
        <v>1348</v>
      </c>
      <c r="D899" s="17" t="s">
        <v>504</v>
      </c>
      <c r="E899" s="17">
        <v>1</v>
      </c>
      <c r="F899" s="18" t="s">
        <v>64</v>
      </c>
      <c r="G899" s="18" t="s">
        <v>14</v>
      </c>
      <c r="H899" s="19">
        <v>2.0713549499999999</v>
      </c>
    </row>
    <row r="900" s="20" customFormat="1" ht="45" customHeight="1">
      <c r="A900" s="15">
        <v>90159780</v>
      </c>
      <c r="B900" s="16" t="s">
        <v>1349</v>
      </c>
      <c r="C900" s="16" t="s">
        <v>1350</v>
      </c>
      <c r="D900" s="17" t="s">
        <v>1221</v>
      </c>
      <c r="E900" s="17">
        <v>1</v>
      </c>
      <c r="F900" s="18" t="s">
        <v>60</v>
      </c>
      <c r="G900" s="18" t="s">
        <v>14</v>
      </c>
      <c r="H900" s="19">
        <v>1.11350295</v>
      </c>
    </row>
    <row r="901" s="20" customFormat="1" ht="45" customHeight="1">
      <c r="A901" s="15">
        <v>90283805</v>
      </c>
      <c r="B901" s="16" t="s">
        <v>1351</v>
      </c>
      <c r="C901" s="16" t="s">
        <v>1351</v>
      </c>
      <c r="D901" s="17" t="s">
        <v>247</v>
      </c>
      <c r="E901" s="17">
        <v>1</v>
      </c>
      <c r="F901" s="18" t="s">
        <v>64</v>
      </c>
      <c r="G901" s="18" t="s">
        <v>14</v>
      </c>
      <c r="H901" s="19">
        <v>4.2692973749999998</v>
      </c>
    </row>
    <row r="902" s="20" customFormat="1" ht="45" customHeight="1">
      <c r="A902" s="15">
        <v>90359011</v>
      </c>
      <c r="B902" s="16" t="s">
        <v>1352</v>
      </c>
      <c r="C902" s="16" t="s">
        <v>1353</v>
      </c>
      <c r="D902" s="17" t="s">
        <v>603</v>
      </c>
      <c r="E902" s="17">
        <v>1</v>
      </c>
      <c r="F902" s="18" t="s">
        <v>64</v>
      </c>
      <c r="G902" s="18" t="s">
        <v>14</v>
      </c>
      <c r="H902" s="19">
        <v>7.69873545</v>
      </c>
    </row>
    <row r="903" s="20" customFormat="1" ht="45" customHeight="1">
      <c r="A903" s="15">
        <v>92378994</v>
      </c>
      <c r="B903" s="16" t="s">
        <v>1354</v>
      </c>
      <c r="C903" s="16" t="s">
        <v>1355</v>
      </c>
      <c r="D903" s="17" t="s">
        <v>1356</v>
      </c>
      <c r="E903" s="17">
        <v>1</v>
      </c>
      <c r="F903" s="18" t="s">
        <v>60</v>
      </c>
      <c r="G903" s="18" t="s">
        <v>14</v>
      </c>
      <c r="H903" s="19">
        <v>2.86158285</v>
      </c>
    </row>
    <row r="904" s="20" customFormat="1" ht="45" customHeight="1">
      <c r="A904" s="15">
        <v>91006015</v>
      </c>
      <c r="B904" s="16" t="s">
        <v>1357</v>
      </c>
      <c r="C904" s="16" t="s">
        <v>1358</v>
      </c>
      <c r="D904" s="17" t="s">
        <v>1356</v>
      </c>
      <c r="E904" s="17">
        <v>1</v>
      </c>
      <c r="F904" s="18" t="s">
        <v>60</v>
      </c>
      <c r="G904" s="18" t="s">
        <v>14</v>
      </c>
      <c r="H904" s="19">
        <v>1.9037308500000001</v>
      </c>
    </row>
    <row r="905" s="20" customFormat="1" ht="45" customHeight="1">
      <c r="A905" s="15">
        <v>92411177</v>
      </c>
      <c r="B905" s="16" t="s">
        <v>1359</v>
      </c>
      <c r="C905" s="16" t="s">
        <v>1360</v>
      </c>
      <c r="D905" s="17" t="s">
        <v>1361</v>
      </c>
      <c r="E905" s="17">
        <v>1</v>
      </c>
      <c r="F905" s="18" t="s">
        <v>60</v>
      </c>
      <c r="G905" s="18" t="s">
        <v>14</v>
      </c>
      <c r="H905" s="19">
        <v>0.40708709999999998</v>
      </c>
    </row>
    <row r="906" s="20" customFormat="1" ht="45" customHeight="1">
      <c r="A906" s="15">
        <v>90185471</v>
      </c>
      <c r="B906" s="16" t="s">
        <v>1362</v>
      </c>
      <c r="C906" s="16" t="s">
        <v>1363</v>
      </c>
      <c r="D906" s="17" t="s">
        <v>603</v>
      </c>
      <c r="E906" s="17">
        <v>1</v>
      </c>
      <c r="F906" s="18" t="s">
        <v>13</v>
      </c>
      <c r="G906" s="18" t="s">
        <v>14</v>
      </c>
      <c r="H906" s="19">
        <v>40.883062500000001</v>
      </c>
    </row>
    <row r="907" s="20" customFormat="1" ht="45" customHeight="1">
      <c r="A907" s="15">
        <v>90177800</v>
      </c>
      <c r="B907" s="16" t="s">
        <v>1364</v>
      </c>
      <c r="C907" s="16" t="s">
        <v>1365</v>
      </c>
      <c r="D907" s="17" t="s">
        <v>915</v>
      </c>
      <c r="E907" s="17">
        <v>1</v>
      </c>
      <c r="F907" s="18" t="s">
        <v>13</v>
      </c>
      <c r="G907" s="18" t="s">
        <v>14</v>
      </c>
      <c r="H907" s="19">
        <v>51.621381</v>
      </c>
    </row>
    <row r="908" s="20" customFormat="1" ht="45" customHeight="1">
      <c r="A908" s="15">
        <v>90283813</v>
      </c>
      <c r="B908" s="16" t="s">
        <v>1366</v>
      </c>
      <c r="C908" s="16" t="s">
        <v>1366</v>
      </c>
      <c r="D908" s="17" t="s">
        <v>39</v>
      </c>
      <c r="E908" s="17">
        <v>1</v>
      </c>
      <c r="F908" s="18" t="s">
        <v>13</v>
      </c>
      <c r="G908" s="18" t="s">
        <v>14</v>
      </c>
      <c r="H908" s="19">
        <v>30.355323075000001</v>
      </c>
    </row>
    <row r="909" s="20" customFormat="1" ht="45" customHeight="1">
      <c r="A909" s="15">
        <v>90292227</v>
      </c>
      <c r="B909" s="16" t="s">
        <v>1367</v>
      </c>
      <c r="C909" s="16" t="s">
        <v>1368</v>
      </c>
      <c r="D909" s="17" t="s">
        <v>742</v>
      </c>
      <c r="E909" s="17">
        <v>1</v>
      </c>
      <c r="F909" s="18" t="s">
        <v>13</v>
      </c>
      <c r="G909" s="18" t="s">
        <v>14</v>
      </c>
      <c r="H909" s="19">
        <v>41.5132452</v>
      </c>
    </row>
    <row r="910" s="20" customFormat="1" ht="45" customHeight="1">
      <c r="A910" s="15">
        <v>92444571</v>
      </c>
      <c r="B910" s="16" t="s">
        <v>1369</v>
      </c>
      <c r="C910" s="16" t="s">
        <v>1370</v>
      </c>
      <c r="D910" s="17" t="s">
        <v>1371</v>
      </c>
      <c r="E910" s="17">
        <v>1</v>
      </c>
      <c r="F910" s="18" t="s">
        <v>13</v>
      </c>
      <c r="G910" s="18" t="s">
        <v>14</v>
      </c>
      <c r="H910" s="19">
        <v>40.165927199999999</v>
      </c>
    </row>
    <row r="911" s="20" customFormat="1" ht="45" customHeight="1">
      <c r="A911" s="15">
        <v>92463924</v>
      </c>
      <c r="B911" s="16" t="s">
        <v>1372</v>
      </c>
      <c r="C911" s="16" t="s">
        <v>1373</v>
      </c>
      <c r="D911" s="17" t="s">
        <v>720</v>
      </c>
      <c r="E911" s="17">
        <v>1</v>
      </c>
      <c r="F911" s="18" t="s">
        <v>436</v>
      </c>
      <c r="G911" s="18" t="s">
        <v>14</v>
      </c>
      <c r="H911" s="19">
        <v>9.0995939999999997</v>
      </c>
    </row>
    <row r="912" s="20" customFormat="1" ht="45" customHeight="1">
      <c r="A912" s="15">
        <v>90302168</v>
      </c>
      <c r="B912" s="16" t="s">
        <v>1374</v>
      </c>
      <c r="C912" s="16" t="s">
        <v>1375</v>
      </c>
      <c r="D912" s="17" t="s">
        <v>720</v>
      </c>
      <c r="E912" s="17">
        <v>60</v>
      </c>
      <c r="F912" s="18" t="s">
        <v>99</v>
      </c>
      <c r="G912" s="18" t="s">
        <v>19</v>
      </c>
      <c r="H912" s="19">
        <v>4.7892599999999996</v>
      </c>
    </row>
    <row r="913" s="20" customFormat="1" ht="45" customHeight="1">
      <c r="A913" s="15">
        <v>92452655</v>
      </c>
      <c r="B913" s="16" t="s">
        <v>1376</v>
      </c>
      <c r="C913" s="16" t="s">
        <v>1377</v>
      </c>
      <c r="D913" s="17" t="s">
        <v>603</v>
      </c>
      <c r="E913" s="17">
        <v>1</v>
      </c>
      <c r="F913" s="18" t="s">
        <v>13</v>
      </c>
      <c r="G913" s="18" t="s">
        <v>14</v>
      </c>
      <c r="H913" s="19">
        <v>65.05012395</v>
      </c>
    </row>
    <row r="914" s="20" customFormat="1" ht="45" customHeight="1">
      <c r="A914" s="15">
        <v>92452647</v>
      </c>
      <c r="B914" s="16" t="s">
        <v>1378</v>
      </c>
      <c r="C914" s="16" t="s">
        <v>1379</v>
      </c>
      <c r="D914" s="17" t="s">
        <v>603</v>
      </c>
      <c r="E914" s="17">
        <v>1</v>
      </c>
      <c r="F914" s="18" t="s">
        <v>13</v>
      </c>
      <c r="G914" s="18" t="s">
        <v>14</v>
      </c>
      <c r="H914" s="19">
        <v>38.349999449999999</v>
      </c>
    </row>
    <row r="915" s="20" customFormat="1" ht="45" customHeight="1">
      <c r="A915" s="15">
        <v>90177940</v>
      </c>
      <c r="B915" s="16" t="s">
        <v>1380</v>
      </c>
      <c r="C915" s="16" t="s">
        <v>1381</v>
      </c>
      <c r="D915" s="17" t="s">
        <v>915</v>
      </c>
      <c r="E915" s="17">
        <v>1</v>
      </c>
      <c r="F915" s="18" t="s">
        <v>88</v>
      </c>
      <c r="G915" s="18" t="s">
        <v>14</v>
      </c>
      <c r="H915" s="19">
        <v>54.178503749999997</v>
      </c>
    </row>
    <row r="916" s="20" customFormat="1" ht="45" customHeight="1">
      <c r="A916" s="15">
        <v>90153146</v>
      </c>
      <c r="B916" s="16" t="s">
        <v>1382</v>
      </c>
      <c r="C916" s="16" t="s">
        <v>1383</v>
      </c>
      <c r="D916" s="17" t="s">
        <v>39</v>
      </c>
      <c r="E916" s="17">
        <v>1</v>
      </c>
      <c r="F916" s="18" t="s">
        <v>60</v>
      </c>
      <c r="G916" s="18" t="s">
        <v>14</v>
      </c>
      <c r="H916" s="19">
        <v>2.4185762999999998</v>
      </c>
    </row>
    <row r="917" s="20" customFormat="1" ht="45" customHeight="1">
      <c r="A917" s="15">
        <v>90189965</v>
      </c>
      <c r="B917" s="16" t="s">
        <v>1384</v>
      </c>
      <c r="C917" s="16" t="s">
        <v>1385</v>
      </c>
      <c r="D917" s="17" t="s">
        <v>146</v>
      </c>
      <c r="E917" s="17">
        <v>1</v>
      </c>
      <c r="F917" s="18" t="s">
        <v>88</v>
      </c>
      <c r="G917" s="18" t="s">
        <v>14</v>
      </c>
      <c r="H917" s="19">
        <v>1.1015298</v>
      </c>
    </row>
    <row r="918" s="20" customFormat="1" ht="45" customHeight="1">
      <c r="A918" s="15">
        <v>92388094</v>
      </c>
      <c r="B918" s="16" t="s">
        <v>1386</v>
      </c>
      <c r="C918" s="16" t="s">
        <v>1387</v>
      </c>
      <c r="D918" s="17" t="s">
        <v>720</v>
      </c>
      <c r="E918" s="17">
        <v>120</v>
      </c>
      <c r="F918" s="18" t="s">
        <v>18</v>
      </c>
      <c r="G918" s="18" t="s">
        <v>19</v>
      </c>
      <c r="H918" s="19">
        <v>2.39463e-002</v>
      </c>
    </row>
    <row r="919" s="20" customFormat="1" ht="45" customHeight="1">
      <c r="A919" s="15">
        <v>92469027</v>
      </c>
      <c r="B919" s="16" t="s">
        <v>1388</v>
      </c>
      <c r="C919" s="16" t="s">
        <v>1388</v>
      </c>
      <c r="D919" s="17" t="s">
        <v>17</v>
      </c>
      <c r="E919" s="17">
        <v>400</v>
      </c>
      <c r="F919" s="18" t="s">
        <v>151</v>
      </c>
      <c r="G919" s="18" t="s">
        <v>19</v>
      </c>
      <c r="H919" s="19">
        <v>1.197315e-002</v>
      </c>
    </row>
    <row r="920" s="20" customFormat="1" ht="45" customHeight="1">
      <c r="A920" s="15">
        <v>90196430</v>
      </c>
      <c r="B920" s="16" t="s">
        <v>1389</v>
      </c>
      <c r="C920" s="16" t="s">
        <v>1390</v>
      </c>
      <c r="D920" s="17" t="s">
        <v>720</v>
      </c>
      <c r="E920" s="17">
        <v>120</v>
      </c>
      <c r="F920" s="18" t="s">
        <v>18</v>
      </c>
      <c r="G920" s="18" t="s">
        <v>19</v>
      </c>
      <c r="H920" s="19">
        <v>3.5919449999999999e-002</v>
      </c>
    </row>
    <row r="921" s="20" customFormat="1" ht="45" customHeight="1">
      <c r="A921" s="15">
        <v>90196414</v>
      </c>
      <c r="B921" s="16" t="s">
        <v>1391</v>
      </c>
      <c r="C921" s="16" t="s">
        <v>1392</v>
      </c>
      <c r="D921" s="17" t="s">
        <v>720</v>
      </c>
      <c r="E921" s="17">
        <v>100</v>
      </c>
      <c r="F921" s="18" t="s">
        <v>99</v>
      </c>
      <c r="G921" s="18" t="s">
        <v>19</v>
      </c>
      <c r="H921" s="19">
        <v>0.15565095000000001</v>
      </c>
    </row>
    <row r="922" s="20" customFormat="1" ht="45" customHeight="1">
      <c r="A922" s="15">
        <v>90056051</v>
      </c>
      <c r="B922" s="16" t="s">
        <v>1393</v>
      </c>
      <c r="C922" s="16" t="s">
        <v>1394</v>
      </c>
      <c r="D922" s="17" t="s">
        <v>720</v>
      </c>
      <c r="E922" s="17">
        <v>15</v>
      </c>
      <c r="F922" s="18" t="s">
        <v>18</v>
      </c>
      <c r="G922" s="18" t="s">
        <v>19</v>
      </c>
      <c r="H922" s="19">
        <v>1.0057446000000001</v>
      </c>
    </row>
    <row r="923" s="20" customFormat="1" ht="45" customHeight="1">
      <c r="A923" s="15">
        <v>90196406</v>
      </c>
      <c r="B923" s="16" t="s">
        <v>1395</v>
      </c>
      <c r="C923" s="16" t="s">
        <v>1396</v>
      </c>
      <c r="D923" s="17" t="s">
        <v>720</v>
      </c>
      <c r="E923" s="17">
        <v>400</v>
      </c>
      <c r="F923" s="18" t="s">
        <v>151</v>
      </c>
      <c r="G923" s="18" t="s">
        <v>19</v>
      </c>
      <c r="H923" s="19">
        <v>1.197315e-002</v>
      </c>
    </row>
    <row r="924" s="20" customFormat="1" ht="45" customHeight="1">
      <c r="A924" s="15">
        <v>90308360</v>
      </c>
      <c r="B924" s="16" t="s">
        <v>1397</v>
      </c>
      <c r="C924" s="16" t="s">
        <v>1398</v>
      </c>
      <c r="D924" s="17" t="s">
        <v>956</v>
      </c>
      <c r="E924" s="17">
        <v>120</v>
      </c>
      <c r="F924" s="18" t="s">
        <v>99</v>
      </c>
      <c r="G924" s="18" t="s">
        <v>19</v>
      </c>
      <c r="H924" s="19">
        <v>0.79022789999999998</v>
      </c>
    </row>
    <row r="925" s="20" customFormat="1" ht="45" customHeight="1">
      <c r="A925" s="15">
        <v>90225430</v>
      </c>
      <c r="B925" s="16" t="s">
        <v>1399</v>
      </c>
      <c r="C925" s="16" t="s">
        <v>1399</v>
      </c>
      <c r="D925" s="17" t="s">
        <v>26</v>
      </c>
      <c r="E925" s="17">
        <v>400</v>
      </c>
      <c r="F925" s="18" t="s">
        <v>151</v>
      </c>
      <c r="G925" s="18" t="s">
        <v>19</v>
      </c>
      <c r="H925" s="19">
        <v>1.197315e-002</v>
      </c>
    </row>
    <row r="926" s="20" customFormat="1" ht="45" customHeight="1">
      <c r="A926" s="15">
        <v>90272153</v>
      </c>
      <c r="B926" s="16" t="s">
        <v>1400</v>
      </c>
      <c r="C926" s="16" t="s">
        <v>1401</v>
      </c>
      <c r="D926" s="17" t="s">
        <v>146</v>
      </c>
      <c r="E926" s="17">
        <v>1</v>
      </c>
      <c r="F926" s="18" t="s">
        <v>60</v>
      </c>
      <c r="G926" s="18" t="s">
        <v>14</v>
      </c>
      <c r="H926" s="19">
        <v>2.6580393</v>
      </c>
    </row>
    <row r="927" s="20" customFormat="1" ht="45" customHeight="1">
      <c r="A927" s="15">
        <v>90228480</v>
      </c>
      <c r="B927" s="16" t="s">
        <v>1402</v>
      </c>
      <c r="C927" s="16" t="s">
        <v>1403</v>
      </c>
      <c r="D927" s="17" t="s">
        <v>1404</v>
      </c>
      <c r="E927" s="17">
        <v>1</v>
      </c>
      <c r="F927" s="18" t="s">
        <v>64</v>
      </c>
      <c r="G927" s="18" t="s">
        <v>14</v>
      </c>
      <c r="H927" s="19">
        <v>3.79548855</v>
      </c>
    </row>
    <row r="928" s="20" customFormat="1" ht="45" customHeight="1">
      <c r="A928" s="15">
        <v>90228499</v>
      </c>
      <c r="B928" s="16" t="s">
        <v>1402</v>
      </c>
      <c r="C928" s="16" t="s">
        <v>1405</v>
      </c>
      <c r="D928" s="17" t="s">
        <v>1404</v>
      </c>
      <c r="E928" s="17">
        <v>1</v>
      </c>
      <c r="F928" s="18" t="s">
        <v>64</v>
      </c>
      <c r="G928" s="18" t="s">
        <v>14</v>
      </c>
      <c r="H928" s="19">
        <v>2.86158285</v>
      </c>
    </row>
    <row r="929" s="20" customFormat="1" ht="45" customHeight="1">
      <c r="A929" s="15">
        <v>90267230</v>
      </c>
      <c r="B929" s="16" t="s">
        <v>1402</v>
      </c>
      <c r="C929" s="16" t="s">
        <v>1406</v>
      </c>
      <c r="D929" s="17" t="s">
        <v>26</v>
      </c>
      <c r="E929" s="17">
        <v>1</v>
      </c>
      <c r="F929" s="18" t="s">
        <v>60</v>
      </c>
      <c r="G929" s="18" t="s">
        <v>14</v>
      </c>
      <c r="H929" s="19">
        <v>0.74248650000000005</v>
      </c>
    </row>
    <row r="930" s="20" customFormat="1" ht="45" customHeight="1">
      <c r="A930" s="15">
        <v>92458254</v>
      </c>
      <c r="B930" s="16" t="s">
        <v>1407</v>
      </c>
      <c r="C930" s="16" t="s">
        <v>1407</v>
      </c>
      <c r="D930" s="17" t="s">
        <v>24</v>
      </c>
      <c r="E930" s="17">
        <v>1</v>
      </c>
      <c r="F930" s="18" t="s">
        <v>436</v>
      </c>
      <c r="G930" s="18" t="s">
        <v>14</v>
      </c>
      <c r="H930" s="19">
        <v>0.76723604999999995</v>
      </c>
    </row>
    <row r="931" s="20" customFormat="1" ht="45" customHeight="1">
      <c r="A931" s="15">
        <v>92379516</v>
      </c>
      <c r="B931" s="16" t="s">
        <v>1407</v>
      </c>
      <c r="C931" s="16" t="s">
        <v>1408</v>
      </c>
      <c r="D931" s="17" t="s">
        <v>50</v>
      </c>
      <c r="E931" s="17">
        <v>1</v>
      </c>
      <c r="F931" s="18" t="s">
        <v>60</v>
      </c>
      <c r="G931" s="18" t="s">
        <v>14</v>
      </c>
      <c r="H931" s="19">
        <v>1.0775835</v>
      </c>
    </row>
    <row r="932" s="20" customFormat="1" ht="45" customHeight="1">
      <c r="A932" s="15">
        <v>90379047</v>
      </c>
      <c r="B932" s="16" t="s">
        <v>1407</v>
      </c>
      <c r="C932" s="16" t="s">
        <v>1409</v>
      </c>
      <c r="D932" s="17" t="s">
        <v>455</v>
      </c>
      <c r="E932" s="17">
        <v>1</v>
      </c>
      <c r="F932" s="18" t="s">
        <v>60</v>
      </c>
      <c r="G932" s="18" t="s">
        <v>14</v>
      </c>
      <c r="H932" s="19">
        <v>1.1733686999999999</v>
      </c>
    </row>
    <row r="933" s="20" customFormat="1" ht="45" customHeight="1">
      <c r="A933" s="15">
        <v>92421121</v>
      </c>
      <c r="B933" s="16" t="s">
        <v>1407</v>
      </c>
      <c r="C933" s="16" t="s">
        <v>1410</v>
      </c>
      <c r="D933" s="17" t="s">
        <v>748</v>
      </c>
      <c r="E933" s="17">
        <v>1</v>
      </c>
      <c r="F933" s="18" t="s">
        <v>436</v>
      </c>
      <c r="G933" s="18" t="s">
        <v>14</v>
      </c>
      <c r="H933" s="19">
        <v>0.71838900000000006</v>
      </c>
    </row>
    <row r="934" s="20" customFormat="1" ht="45" customHeight="1">
      <c r="A934" s="15">
        <v>92379532</v>
      </c>
      <c r="B934" s="16" t="s">
        <v>1411</v>
      </c>
      <c r="C934" s="16" t="s">
        <v>1412</v>
      </c>
      <c r="D934" s="17" t="s">
        <v>50</v>
      </c>
      <c r="E934" s="17">
        <v>400</v>
      </c>
      <c r="F934" s="18" t="s">
        <v>151</v>
      </c>
      <c r="G934" s="18" t="s">
        <v>19</v>
      </c>
      <c r="H934" s="19">
        <v>4.78926e-002</v>
      </c>
    </row>
    <row r="935" s="20" customFormat="1" ht="45" customHeight="1">
      <c r="A935" s="15">
        <v>92419950</v>
      </c>
      <c r="B935" s="16" t="s">
        <v>1413</v>
      </c>
      <c r="C935" s="16" t="s">
        <v>1414</v>
      </c>
      <c r="D935" s="17" t="s">
        <v>455</v>
      </c>
      <c r="E935" s="17">
        <v>400</v>
      </c>
      <c r="F935" s="18" t="s">
        <v>151</v>
      </c>
      <c r="G935" s="18" t="s">
        <v>19</v>
      </c>
      <c r="H935" s="19">
        <v>5.9865750000000002e-002</v>
      </c>
    </row>
    <row r="936" s="20" customFormat="1" ht="45" customHeight="1">
      <c r="A936" s="15">
        <v>92390927</v>
      </c>
      <c r="B936" s="16" t="s">
        <v>1415</v>
      </c>
      <c r="C936" s="16" t="s">
        <v>1416</v>
      </c>
      <c r="D936" s="17" t="s">
        <v>244</v>
      </c>
      <c r="E936" s="17">
        <v>20</v>
      </c>
      <c r="F936" s="18" t="s">
        <v>18</v>
      </c>
      <c r="G936" s="18" t="s">
        <v>19</v>
      </c>
      <c r="H936" s="19">
        <v>0.71838900000000006</v>
      </c>
    </row>
    <row r="937" s="20" customFormat="1" ht="45" customHeight="1">
      <c r="A937" s="15">
        <v>90158148</v>
      </c>
      <c r="B937" s="16" t="s">
        <v>1417</v>
      </c>
      <c r="C937" s="16" t="s">
        <v>1417</v>
      </c>
      <c r="D937" s="17" t="s">
        <v>229</v>
      </c>
      <c r="E937" s="17">
        <v>400</v>
      </c>
      <c r="F937" s="18" t="s">
        <v>151</v>
      </c>
      <c r="G937" s="18" t="s">
        <v>19</v>
      </c>
      <c r="H937" s="19">
        <v>2.39463e-002</v>
      </c>
    </row>
    <row r="938" s="20" customFormat="1" ht="45" customHeight="1">
      <c r="A938" s="15">
        <v>90124200</v>
      </c>
      <c r="B938" s="16" t="s">
        <v>1418</v>
      </c>
      <c r="C938" s="16" t="s">
        <v>1418</v>
      </c>
      <c r="D938" s="17" t="s">
        <v>50</v>
      </c>
      <c r="E938" s="17">
        <v>400</v>
      </c>
      <c r="F938" s="18" t="s">
        <v>151</v>
      </c>
      <c r="G938" s="18" t="s">
        <v>19</v>
      </c>
      <c r="H938" s="19">
        <v>3.5919449999999999e-002</v>
      </c>
    </row>
    <row r="939" s="20" customFormat="1" ht="45" customHeight="1">
      <c r="A939" s="15">
        <v>90310772</v>
      </c>
      <c r="B939" s="16" t="s">
        <v>1419</v>
      </c>
      <c r="C939" s="16" t="s">
        <v>1419</v>
      </c>
      <c r="D939" s="17" t="s">
        <v>39</v>
      </c>
      <c r="E939" s="17">
        <v>400</v>
      </c>
      <c r="F939" s="18" t="s">
        <v>151</v>
      </c>
      <c r="G939" s="18" t="s">
        <v>19</v>
      </c>
      <c r="H939" s="19">
        <v>2.39463e-002</v>
      </c>
    </row>
    <row r="940" s="20" customFormat="1" ht="45" customHeight="1">
      <c r="A940" s="15">
        <v>92379524</v>
      </c>
      <c r="B940" s="16" t="s">
        <v>1420</v>
      </c>
      <c r="C940" s="16" t="s">
        <v>1421</v>
      </c>
      <c r="D940" s="17" t="s">
        <v>50</v>
      </c>
      <c r="E940" s="17">
        <v>1</v>
      </c>
      <c r="F940" s="18" t="s">
        <v>64</v>
      </c>
      <c r="G940" s="18" t="s">
        <v>14</v>
      </c>
      <c r="H940" s="19">
        <v>3.8542139999999998</v>
      </c>
    </row>
    <row r="941" s="20" customFormat="1" ht="45" customHeight="1">
      <c r="A941" s="15">
        <v>90379039</v>
      </c>
      <c r="B941" s="16" t="s">
        <v>1420</v>
      </c>
      <c r="C941" s="16" t="s">
        <v>1422</v>
      </c>
      <c r="D941" s="17" t="s">
        <v>455</v>
      </c>
      <c r="E941" s="17">
        <v>1</v>
      </c>
      <c r="F941" s="18" t="s">
        <v>64</v>
      </c>
      <c r="G941" s="18" t="s">
        <v>14</v>
      </c>
      <c r="H941" s="19">
        <v>5.3519980499999997</v>
      </c>
    </row>
    <row r="942" s="20" customFormat="1" ht="45" customHeight="1">
      <c r="A942" s="15">
        <v>92254950</v>
      </c>
      <c r="B942" s="16" t="s">
        <v>1423</v>
      </c>
      <c r="C942" s="16" t="s">
        <v>1424</v>
      </c>
      <c r="D942" s="17" t="s">
        <v>455</v>
      </c>
      <c r="E942" s="17">
        <v>1</v>
      </c>
      <c r="F942" s="18" t="s">
        <v>64</v>
      </c>
      <c r="G942" s="18" t="s">
        <v>14</v>
      </c>
      <c r="H942" s="19">
        <v>6.8127223499999996</v>
      </c>
    </row>
    <row r="943" s="20" customFormat="1" ht="45" customHeight="1">
      <c r="A943" s="15">
        <v>90283848</v>
      </c>
      <c r="B943" s="16" t="s">
        <v>1425</v>
      </c>
      <c r="C943" s="16" t="s">
        <v>1425</v>
      </c>
      <c r="D943" s="17" t="s">
        <v>792</v>
      </c>
      <c r="E943" s="17">
        <v>1</v>
      </c>
      <c r="F943" s="18" t="s">
        <v>64</v>
      </c>
      <c r="G943" s="18" t="s">
        <v>14</v>
      </c>
      <c r="H943" s="19">
        <v>2.0114892000000002</v>
      </c>
    </row>
    <row r="944" s="20" customFormat="1" ht="45" customHeight="1">
      <c r="A944" s="15">
        <v>90219678</v>
      </c>
      <c r="B944" s="16" t="s">
        <v>1426</v>
      </c>
      <c r="C944" s="16" t="s">
        <v>1427</v>
      </c>
      <c r="D944" s="17" t="s">
        <v>69</v>
      </c>
      <c r="E944" s="17">
        <v>120</v>
      </c>
      <c r="F944" s="18" t="s">
        <v>18</v>
      </c>
      <c r="G944" s="18" t="s">
        <v>19</v>
      </c>
      <c r="H944" s="19">
        <v>0.17028479999999999</v>
      </c>
    </row>
    <row r="945" s="20" customFormat="1" ht="45" customHeight="1">
      <c r="A945" s="15">
        <v>90127153</v>
      </c>
      <c r="B945" s="16" t="s">
        <v>1428</v>
      </c>
      <c r="C945" s="16" t="s">
        <v>1428</v>
      </c>
      <c r="D945" s="17" t="s">
        <v>21</v>
      </c>
      <c r="E945" s="17">
        <v>120</v>
      </c>
      <c r="F945" s="18" t="s">
        <v>18</v>
      </c>
      <c r="G945" s="18" t="s">
        <v>19</v>
      </c>
      <c r="H945" s="19">
        <v>0.1197315</v>
      </c>
    </row>
    <row r="946" s="20" customFormat="1" ht="45" customHeight="1">
      <c r="A946" s="15">
        <v>90219686</v>
      </c>
      <c r="B946" s="16" t="s">
        <v>1429</v>
      </c>
      <c r="C946" s="16" t="s">
        <v>1430</v>
      </c>
      <c r="D946" s="17" t="s">
        <v>69</v>
      </c>
      <c r="E946" s="17">
        <v>1</v>
      </c>
      <c r="F946" s="18" t="s">
        <v>64</v>
      </c>
      <c r="G946" s="18" t="s">
        <v>14</v>
      </c>
      <c r="H946" s="19">
        <v>3.6461016480000001</v>
      </c>
    </row>
    <row r="947" s="20" customFormat="1" ht="45" customHeight="1">
      <c r="A947" s="15">
        <v>90219694</v>
      </c>
      <c r="B947" s="16" t="s">
        <v>1431</v>
      </c>
      <c r="C947" s="16" t="s">
        <v>1432</v>
      </c>
      <c r="D947" s="17" t="s">
        <v>69</v>
      </c>
      <c r="E947" s="17">
        <v>1</v>
      </c>
      <c r="F947" s="18" t="s">
        <v>64</v>
      </c>
      <c r="G947" s="18" t="s">
        <v>14</v>
      </c>
      <c r="H947" s="19">
        <v>3.6461016480000001</v>
      </c>
    </row>
    <row r="948" s="20" customFormat="1" ht="45" customHeight="1">
      <c r="A948" s="15">
        <v>90311337</v>
      </c>
      <c r="B948" s="16" t="s">
        <v>1433</v>
      </c>
      <c r="C948" s="16" t="s">
        <v>1433</v>
      </c>
      <c r="D948" s="17" t="s">
        <v>17</v>
      </c>
      <c r="E948" s="17">
        <v>1</v>
      </c>
      <c r="F948" s="18" t="s">
        <v>436</v>
      </c>
      <c r="G948" s="18" t="s">
        <v>14</v>
      </c>
      <c r="H948" s="19">
        <v>0.76723604999999995</v>
      </c>
    </row>
    <row r="949" s="20" customFormat="1" ht="45" customHeight="1">
      <c r="A949" s="15">
        <v>90161750</v>
      </c>
      <c r="B949" s="16" t="s">
        <v>1434</v>
      </c>
      <c r="C949" s="16" t="s">
        <v>1435</v>
      </c>
      <c r="D949" s="17" t="s">
        <v>90</v>
      </c>
      <c r="E949" s="17">
        <v>1</v>
      </c>
      <c r="F949" s="18" t="s">
        <v>436</v>
      </c>
      <c r="G949" s="18" t="s">
        <v>14</v>
      </c>
      <c r="H949" s="19">
        <v>0.83812050000000005</v>
      </c>
    </row>
    <row r="950" s="20" customFormat="1" ht="45" customHeight="1">
      <c r="A950" s="15">
        <v>90219643</v>
      </c>
      <c r="B950" s="16" t="s">
        <v>1434</v>
      </c>
      <c r="C950" s="16" t="s">
        <v>1436</v>
      </c>
      <c r="D950" s="17" t="s">
        <v>69</v>
      </c>
      <c r="E950" s="17">
        <v>1</v>
      </c>
      <c r="F950" s="18" t="s">
        <v>436</v>
      </c>
      <c r="G950" s="18" t="s">
        <v>14</v>
      </c>
      <c r="H950" s="19">
        <v>1.0749228</v>
      </c>
    </row>
    <row r="951" s="20" customFormat="1" ht="45" customHeight="1">
      <c r="A951" s="15">
        <v>90219651</v>
      </c>
      <c r="B951" s="16" t="s">
        <v>1437</v>
      </c>
      <c r="C951" s="16" t="s">
        <v>1438</v>
      </c>
      <c r="D951" s="17" t="s">
        <v>69</v>
      </c>
      <c r="E951" s="17">
        <v>400</v>
      </c>
      <c r="F951" s="18" t="s">
        <v>151</v>
      </c>
      <c r="G951" s="18" t="s">
        <v>19</v>
      </c>
      <c r="H951" s="19">
        <v>4.78926e-002</v>
      </c>
    </row>
    <row r="952" s="20" customFormat="1" ht="45" customHeight="1">
      <c r="A952" s="15">
        <v>90307887</v>
      </c>
      <c r="B952" s="16" t="s">
        <v>1439</v>
      </c>
      <c r="C952" s="16" t="s">
        <v>1439</v>
      </c>
      <c r="D952" s="17" t="s">
        <v>247</v>
      </c>
      <c r="E952" s="17">
        <v>1</v>
      </c>
      <c r="F952" s="18" t="s">
        <v>64</v>
      </c>
      <c r="G952" s="18" t="s">
        <v>14</v>
      </c>
      <c r="H952" s="19">
        <v>2.5143615000000001</v>
      </c>
    </row>
    <row r="953" s="20" customFormat="1" ht="45" customHeight="1">
      <c r="A953" s="15">
        <v>90124219</v>
      </c>
      <c r="B953" s="16" t="s">
        <v>1440</v>
      </c>
      <c r="C953" s="16" t="s">
        <v>1440</v>
      </c>
      <c r="D953" s="17" t="s">
        <v>50</v>
      </c>
      <c r="E953" s="17">
        <v>1</v>
      </c>
      <c r="F953" s="18" t="s">
        <v>64</v>
      </c>
      <c r="G953" s="18" t="s">
        <v>14</v>
      </c>
      <c r="H953" s="19">
        <v>2.38265685</v>
      </c>
    </row>
    <row r="954" s="20" customFormat="1" ht="45" customHeight="1">
      <c r="A954" s="15">
        <v>92421954</v>
      </c>
      <c r="B954" s="16" t="s">
        <v>1441</v>
      </c>
      <c r="C954" s="16" t="s">
        <v>1442</v>
      </c>
      <c r="D954" s="17" t="s">
        <v>90</v>
      </c>
      <c r="E954" s="17">
        <v>1</v>
      </c>
      <c r="F954" s="18" t="s">
        <v>60</v>
      </c>
      <c r="G954" s="18" t="s">
        <v>14</v>
      </c>
      <c r="H954" s="19">
        <v>0.65852325</v>
      </c>
    </row>
    <row r="955" s="20" customFormat="1" ht="45" customHeight="1">
      <c r="A955" s="15">
        <v>92422977</v>
      </c>
      <c r="B955" s="16" t="s">
        <v>1443</v>
      </c>
      <c r="C955" s="16" t="s">
        <v>1444</v>
      </c>
      <c r="D955" s="17" t="s">
        <v>956</v>
      </c>
      <c r="E955" s="17">
        <v>40</v>
      </c>
      <c r="F955" s="18" t="s">
        <v>99</v>
      </c>
      <c r="G955" s="18" t="s">
        <v>19</v>
      </c>
      <c r="H955" s="19">
        <v>0.13170465000000001</v>
      </c>
    </row>
    <row r="956" s="20" customFormat="1" ht="45" customHeight="1">
      <c r="A956" s="15">
        <v>92422993</v>
      </c>
      <c r="B956" s="16" t="s">
        <v>1445</v>
      </c>
      <c r="C956" s="16" t="s">
        <v>1446</v>
      </c>
      <c r="D956" s="17" t="s">
        <v>956</v>
      </c>
      <c r="E956" s="17">
        <v>1</v>
      </c>
      <c r="F956" s="18" t="s">
        <v>88</v>
      </c>
      <c r="G956" s="18" t="s">
        <v>14</v>
      </c>
      <c r="H956" s="19">
        <v>7.3036215000000002</v>
      </c>
    </row>
    <row r="957" s="20" customFormat="1" ht="45" customHeight="1">
      <c r="A957" s="15">
        <v>92423019</v>
      </c>
      <c r="B957" s="16" t="s">
        <v>1447</v>
      </c>
      <c r="C957" s="16" t="s">
        <v>1448</v>
      </c>
      <c r="D957" s="17" t="s">
        <v>956</v>
      </c>
      <c r="E957" s="17">
        <v>1</v>
      </c>
      <c r="F957" s="18" t="s">
        <v>88</v>
      </c>
      <c r="G957" s="18" t="s">
        <v>14</v>
      </c>
      <c r="H957" s="19">
        <v>6.4056352499999996</v>
      </c>
    </row>
    <row r="958" s="20" customFormat="1" ht="45" customHeight="1">
      <c r="A958" s="15">
        <v>92422985</v>
      </c>
      <c r="B958" s="16" t="s">
        <v>1449</v>
      </c>
      <c r="C958" s="16" t="s">
        <v>1449</v>
      </c>
      <c r="D958" s="17" t="s">
        <v>956</v>
      </c>
      <c r="E958" s="17">
        <v>40</v>
      </c>
      <c r="F958" s="18" t="s">
        <v>99</v>
      </c>
      <c r="G958" s="18" t="s">
        <v>19</v>
      </c>
      <c r="H958" s="19">
        <v>0.15565095000000001</v>
      </c>
    </row>
    <row r="959" s="20" customFormat="1" ht="45" customHeight="1">
      <c r="A959" s="15">
        <v>90270029</v>
      </c>
      <c r="B959" s="16" t="s">
        <v>1450</v>
      </c>
      <c r="C959" s="16" t="s">
        <v>1451</v>
      </c>
      <c r="D959" s="17" t="s">
        <v>39</v>
      </c>
      <c r="E959" s="17">
        <v>100</v>
      </c>
      <c r="F959" s="18" t="s">
        <v>99</v>
      </c>
      <c r="G959" s="18" t="s">
        <v>19</v>
      </c>
      <c r="H959" s="19">
        <v>0.3352482</v>
      </c>
    </row>
    <row r="960" s="20" customFormat="1" ht="45" customHeight="1">
      <c r="A960" s="15">
        <v>92391370</v>
      </c>
      <c r="B960" s="16" t="s">
        <v>1452</v>
      </c>
      <c r="C960" s="16" t="s">
        <v>1453</v>
      </c>
      <c r="D960" s="17" t="s">
        <v>21</v>
      </c>
      <c r="E960" s="17">
        <v>1</v>
      </c>
      <c r="F960" s="18" t="s">
        <v>436</v>
      </c>
      <c r="G960" s="18" t="s">
        <v>14</v>
      </c>
      <c r="H960" s="19">
        <v>0.39511394999999999</v>
      </c>
    </row>
    <row r="961" s="20" customFormat="1" ht="45" customHeight="1">
      <c r="A961" s="15">
        <v>90153103</v>
      </c>
      <c r="B961" s="16" t="s">
        <v>1454</v>
      </c>
      <c r="C961" s="16" t="s">
        <v>1455</v>
      </c>
      <c r="D961" s="17" t="s">
        <v>39</v>
      </c>
      <c r="E961" s="17">
        <v>120</v>
      </c>
      <c r="F961" s="18" t="s">
        <v>99</v>
      </c>
      <c r="G961" s="18" t="s">
        <v>19</v>
      </c>
      <c r="H961" s="19">
        <v>0.15565095000000001</v>
      </c>
    </row>
    <row r="962" s="20" customFormat="1" ht="45" customHeight="1">
      <c r="A962" s="15">
        <v>92412033</v>
      </c>
      <c r="B962" s="16" t="s">
        <v>1456</v>
      </c>
      <c r="C962" s="16" t="s">
        <v>1457</v>
      </c>
      <c r="D962" s="17" t="s">
        <v>146</v>
      </c>
      <c r="E962" s="17">
        <v>1</v>
      </c>
      <c r="F962" s="18" t="s">
        <v>60</v>
      </c>
      <c r="G962" s="18" t="s">
        <v>14</v>
      </c>
      <c r="H962" s="19">
        <v>0.74233530000000003</v>
      </c>
    </row>
    <row r="963" s="20" customFormat="1" ht="45" customHeight="1">
      <c r="A963" s="15">
        <v>92391273</v>
      </c>
      <c r="B963" s="16" t="s">
        <v>1458</v>
      </c>
      <c r="C963" s="16" t="s">
        <v>1459</v>
      </c>
      <c r="D963" s="17" t="s">
        <v>956</v>
      </c>
      <c r="E963" s="17">
        <v>120</v>
      </c>
      <c r="F963" s="18" t="s">
        <v>99</v>
      </c>
      <c r="G963" s="18" t="s">
        <v>19</v>
      </c>
      <c r="H963" s="19">
        <v>0.28735559999999999</v>
      </c>
    </row>
    <row r="964" s="20" customFormat="1" ht="45" customHeight="1">
      <c r="A964" s="15">
        <v>90153111</v>
      </c>
      <c r="B964" s="16" t="s">
        <v>1458</v>
      </c>
      <c r="C964" s="16" t="s">
        <v>1460</v>
      </c>
      <c r="D964" s="17" t="s">
        <v>39</v>
      </c>
      <c r="E964" s="17">
        <v>120</v>
      </c>
      <c r="F964" s="18" t="s">
        <v>99</v>
      </c>
      <c r="G964" s="18" t="s">
        <v>19</v>
      </c>
      <c r="H964" s="19">
        <v>0.28735559999999999</v>
      </c>
    </row>
    <row r="965" s="20" customFormat="1" ht="45" customHeight="1">
      <c r="A965" s="15">
        <v>90205219</v>
      </c>
      <c r="B965" s="16" t="s">
        <v>1461</v>
      </c>
      <c r="C965" s="16" t="s">
        <v>1462</v>
      </c>
      <c r="D965" s="17" t="s">
        <v>956</v>
      </c>
      <c r="E965" s="17">
        <v>1</v>
      </c>
      <c r="F965" s="18" t="s">
        <v>88</v>
      </c>
      <c r="G965" s="18" t="s">
        <v>14</v>
      </c>
      <c r="H965" s="19">
        <v>95.414032349999999</v>
      </c>
    </row>
    <row r="966" s="20" customFormat="1" ht="45" customHeight="1">
      <c r="A966" s="15">
        <v>92428614</v>
      </c>
      <c r="B966" s="16" t="s">
        <v>1463</v>
      </c>
      <c r="C966" s="16" t="s">
        <v>1464</v>
      </c>
      <c r="D966" s="17" t="s">
        <v>956</v>
      </c>
      <c r="E966" s="17">
        <v>1</v>
      </c>
      <c r="F966" s="18" t="s">
        <v>88</v>
      </c>
      <c r="G966" s="18" t="s">
        <v>14</v>
      </c>
      <c r="H966" s="19">
        <v>1.2092881499999999</v>
      </c>
    </row>
    <row r="967" s="20" customFormat="1" ht="45" customHeight="1">
      <c r="A967" s="15">
        <v>92428622</v>
      </c>
      <c r="B967" s="16" t="s">
        <v>1465</v>
      </c>
      <c r="C967" s="16" t="s">
        <v>1466</v>
      </c>
      <c r="D967" s="17" t="s">
        <v>956</v>
      </c>
      <c r="E967" s="17">
        <v>1</v>
      </c>
      <c r="F967" s="18" t="s">
        <v>88</v>
      </c>
      <c r="G967" s="18" t="s">
        <v>14</v>
      </c>
      <c r="H967" s="19">
        <v>1.4248048499999999</v>
      </c>
    </row>
    <row r="968" s="20" customFormat="1" ht="45" customHeight="1">
      <c r="A968" s="15">
        <v>90283856</v>
      </c>
      <c r="B968" s="16" t="s">
        <v>1467</v>
      </c>
      <c r="C968" s="16" t="s">
        <v>1468</v>
      </c>
      <c r="D968" s="17" t="s">
        <v>792</v>
      </c>
      <c r="E968" s="17">
        <v>1</v>
      </c>
      <c r="F968" s="18" t="s">
        <v>64</v>
      </c>
      <c r="G968" s="18" t="s">
        <v>14</v>
      </c>
      <c r="H968" s="19">
        <v>0.73036215000000004</v>
      </c>
    </row>
    <row r="969" s="20" customFormat="1" ht="45" customHeight="1">
      <c r="A969" s="15">
        <v>90196481</v>
      </c>
      <c r="B969" s="16" t="s">
        <v>1469</v>
      </c>
      <c r="C969" s="16" t="s">
        <v>1470</v>
      </c>
      <c r="D969" s="17" t="s">
        <v>720</v>
      </c>
      <c r="E969" s="17">
        <v>1</v>
      </c>
      <c r="F969" s="18" t="s">
        <v>158</v>
      </c>
      <c r="G969" s="18" t="s">
        <v>14</v>
      </c>
      <c r="H969" s="19">
        <v>0.43103340000000001</v>
      </c>
    </row>
    <row r="970" s="20" customFormat="1" ht="45" customHeight="1">
      <c r="A970" s="15">
        <v>92469043</v>
      </c>
      <c r="B970" s="16" t="s">
        <v>1471</v>
      </c>
      <c r="C970" s="16" t="s">
        <v>1471</v>
      </c>
      <c r="D970" s="17" t="s">
        <v>17</v>
      </c>
      <c r="E970" s="17">
        <v>400</v>
      </c>
      <c r="F970" s="18" t="s">
        <v>151</v>
      </c>
      <c r="G970" s="18" t="s">
        <v>19</v>
      </c>
      <c r="H970" s="19">
        <v>1.197315e-002</v>
      </c>
    </row>
    <row r="971" s="20" customFormat="1" ht="45" customHeight="1">
      <c r="A971" s="15">
        <v>90254805</v>
      </c>
      <c r="B971" s="16" t="s">
        <v>1471</v>
      </c>
      <c r="C971" s="16" t="s">
        <v>1471</v>
      </c>
      <c r="D971" s="17" t="s">
        <v>26</v>
      </c>
      <c r="E971" s="17">
        <v>400</v>
      </c>
      <c r="F971" s="18" t="s">
        <v>151</v>
      </c>
      <c r="G971" s="18" t="s">
        <v>19</v>
      </c>
      <c r="H971" s="19">
        <v>1.197315e-002</v>
      </c>
    </row>
    <row r="972" s="20" customFormat="1" ht="45" customHeight="1">
      <c r="A972" s="15">
        <v>90196546</v>
      </c>
      <c r="B972" s="16" t="s">
        <v>1472</v>
      </c>
      <c r="C972" s="16" t="s">
        <v>1473</v>
      </c>
      <c r="D972" s="17" t="s">
        <v>720</v>
      </c>
      <c r="E972" s="17">
        <v>1</v>
      </c>
      <c r="F972" s="18" t="s">
        <v>64</v>
      </c>
      <c r="G972" s="18" t="s">
        <v>14</v>
      </c>
      <c r="H972" s="19">
        <v>1.3911659999999999</v>
      </c>
    </row>
    <row r="973" s="20" customFormat="1" ht="45" customHeight="1">
      <c r="A973" s="15">
        <v>90196520</v>
      </c>
      <c r="B973" s="16" t="s">
        <v>1474</v>
      </c>
      <c r="C973" s="16" t="s">
        <v>1475</v>
      </c>
      <c r="D973" s="17" t="s">
        <v>720</v>
      </c>
      <c r="E973" s="17">
        <v>1</v>
      </c>
      <c r="F973" s="18" t="s">
        <v>158</v>
      </c>
      <c r="G973" s="18" t="s">
        <v>14</v>
      </c>
      <c r="H973" s="19">
        <v>0.46695284999999997</v>
      </c>
    </row>
    <row r="974" s="20" customFormat="1" ht="45" customHeight="1">
      <c r="A974" s="15">
        <v>90147235</v>
      </c>
      <c r="B974" s="16" t="s">
        <v>1476</v>
      </c>
      <c r="C974" s="16" t="s">
        <v>1476</v>
      </c>
      <c r="D974" s="17" t="s">
        <v>17</v>
      </c>
      <c r="E974" s="17">
        <v>400</v>
      </c>
      <c r="F974" s="18" t="s">
        <v>151</v>
      </c>
      <c r="G974" s="18" t="s">
        <v>19</v>
      </c>
      <c r="H974" s="19">
        <v>1.197315e-002</v>
      </c>
    </row>
    <row r="975" s="20" customFormat="1" ht="45" customHeight="1">
      <c r="A975" s="15">
        <v>90182090</v>
      </c>
      <c r="B975" s="16" t="s">
        <v>1476</v>
      </c>
      <c r="C975" s="16" t="s">
        <v>1476</v>
      </c>
      <c r="D975" s="17" t="s">
        <v>24</v>
      </c>
      <c r="E975" s="17">
        <v>400</v>
      </c>
      <c r="F975" s="18" t="s">
        <v>151</v>
      </c>
      <c r="G975" s="18" t="s">
        <v>19</v>
      </c>
      <c r="H975" s="19">
        <v>1.197315e-002</v>
      </c>
    </row>
    <row r="976" s="20" customFormat="1" ht="45" customHeight="1">
      <c r="A976" s="15">
        <v>90196538</v>
      </c>
      <c r="B976" s="16" t="s">
        <v>1477</v>
      </c>
      <c r="C976" s="16" t="s">
        <v>1478</v>
      </c>
      <c r="D976" s="17" t="s">
        <v>720</v>
      </c>
      <c r="E976" s="17">
        <v>1</v>
      </c>
      <c r="F976" s="18" t="s">
        <v>64</v>
      </c>
      <c r="G976" s="18" t="s">
        <v>14</v>
      </c>
      <c r="H976" s="19">
        <v>3.31656255</v>
      </c>
    </row>
    <row r="977" s="20" customFormat="1" ht="45" customHeight="1">
      <c r="A977" s="15">
        <v>90255330</v>
      </c>
      <c r="B977" s="16" t="s">
        <v>1479</v>
      </c>
      <c r="C977" s="16" t="s">
        <v>1479</v>
      </c>
      <c r="D977" s="17" t="s">
        <v>26</v>
      </c>
      <c r="E977" s="17">
        <v>400</v>
      </c>
      <c r="F977" s="18" t="s">
        <v>151</v>
      </c>
      <c r="G977" s="18" t="s">
        <v>19</v>
      </c>
      <c r="H977" s="19">
        <v>1.197315e-002</v>
      </c>
    </row>
    <row r="978" s="20" customFormat="1" ht="45" customHeight="1">
      <c r="A978" s="15">
        <v>90196511</v>
      </c>
      <c r="B978" s="16" t="s">
        <v>1480</v>
      </c>
      <c r="C978" s="16" t="s">
        <v>1481</v>
      </c>
      <c r="D978" s="17" t="s">
        <v>720</v>
      </c>
      <c r="E978" s="17">
        <v>400</v>
      </c>
      <c r="F978" s="18" t="s">
        <v>151</v>
      </c>
      <c r="G978" s="18" t="s">
        <v>19</v>
      </c>
      <c r="H978" s="19">
        <v>2.39463e-002</v>
      </c>
    </row>
    <row r="979" s="20" customFormat="1" ht="45" customHeight="1">
      <c r="A979" s="15">
        <v>92468985</v>
      </c>
      <c r="B979" s="16" t="s">
        <v>1482</v>
      </c>
      <c r="C979" s="16" t="s">
        <v>1482</v>
      </c>
      <c r="D979" s="17" t="s">
        <v>26</v>
      </c>
      <c r="E979" s="17">
        <v>200</v>
      </c>
      <c r="F979" s="18" t="s">
        <v>151</v>
      </c>
      <c r="G979" s="18" t="s">
        <v>19</v>
      </c>
      <c r="H979" s="19">
        <v>1.197315e-002</v>
      </c>
    </row>
    <row r="980" s="20" customFormat="1" ht="45" customHeight="1">
      <c r="A980" s="15">
        <v>90124227</v>
      </c>
      <c r="B980" s="16" t="s">
        <v>1483</v>
      </c>
      <c r="C980" s="16" t="s">
        <v>1483</v>
      </c>
      <c r="D980" s="17" t="s">
        <v>50</v>
      </c>
      <c r="E980" s="17">
        <v>1</v>
      </c>
      <c r="F980" s="18" t="s">
        <v>64</v>
      </c>
      <c r="G980" s="18" t="s">
        <v>14</v>
      </c>
      <c r="H980" s="19">
        <v>0.89798624999999999</v>
      </c>
    </row>
    <row r="981" s="20" customFormat="1" ht="45" customHeight="1">
      <c r="A981" s="15">
        <v>90312589</v>
      </c>
      <c r="B981" s="16" t="s">
        <v>1484</v>
      </c>
      <c r="C981" s="16" t="s">
        <v>1484</v>
      </c>
      <c r="D981" s="17" t="s">
        <v>244</v>
      </c>
      <c r="E981" s="17">
        <v>1</v>
      </c>
      <c r="F981" s="18" t="s">
        <v>64</v>
      </c>
      <c r="G981" s="18" t="s">
        <v>14</v>
      </c>
      <c r="H981" s="19">
        <v>1.3649391</v>
      </c>
    </row>
    <row r="982" s="20" customFormat="1" ht="45" customHeight="1">
      <c r="A982" s="15">
        <v>92405029</v>
      </c>
      <c r="B982" s="16" t="s">
        <v>1485</v>
      </c>
      <c r="C982" s="16" t="s">
        <v>1486</v>
      </c>
      <c r="D982" s="17" t="s">
        <v>334</v>
      </c>
      <c r="E982" s="17">
        <v>1</v>
      </c>
      <c r="F982" s="18" t="s">
        <v>64</v>
      </c>
      <c r="G982" s="18" t="s">
        <v>14</v>
      </c>
      <c r="H982" s="19">
        <v>1.4008585499999999</v>
      </c>
    </row>
    <row r="983" s="20" customFormat="1" ht="45" customHeight="1">
      <c r="A983" s="15">
        <v>90196490</v>
      </c>
      <c r="B983" s="16" t="s">
        <v>1487</v>
      </c>
      <c r="C983" s="16" t="s">
        <v>1488</v>
      </c>
      <c r="D983" s="17" t="s">
        <v>720</v>
      </c>
      <c r="E983" s="17">
        <v>400</v>
      </c>
      <c r="F983" s="18" t="s">
        <v>151</v>
      </c>
      <c r="G983" s="18" t="s">
        <v>19</v>
      </c>
      <c r="H983" s="19">
        <v>2.39463e-002</v>
      </c>
    </row>
    <row r="984" s="20" customFormat="1" ht="45" customHeight="1">
      <c r="A984" s="15">
        <v>90228413</v>
      </c>
      <c r="B984" s="16" t="s">
        <v>1487</v>
      </c>
      <c r="C984" s="16" t="s">
        <v>1489</v>
      </c>
      <c r="D984" s="17" t="s">
        <v>339</v>
      </c>
      <c r="E984" s="17">
        <v>1</v>
      </c>
      <c r="F984" s="18" t="s">
        <v>64</v>
      </c>
      <c r="G984" s="18" t="s">
        <v>14</v>
      </c>
      <c r="H984" s="19">
        <v>2.0860335000000001</v>
      </c>
    </row>
    <row r="985" s="20" customFormat="1" ht="45" customHeight="1">
      <c r="A985" s="15">
        <v>90296141</v>
      </c>
      <c r="B985" s="16" t="s">
        <v>1487</v>
      </c>
      <c r="C985" s="16" t="s">
        <v>1490</v>
      </c>
      <c r="D985" s="17" t="s">
        <v>279</v>
      </c>
      <c r="E985" s="17">
        <v>1</v>
      </c>
      <c r="F985" s="18" t="s">
        <v>64</v>
      </c>
      <c r="G985" s="18" t="s">
        <v>14</v>
      </c>
      <c r="H985" s="19">
        <v>5.2921322999999996</v>
      </c>
    </row>
    <row r="986" s="20" customFormat="1" ht="45" customHeight="1">
      <c r="A986" s="15">
        <v>92414338</v>
      </c>
      <c r="B986" s="16" t="s">
        <v>1487</v>
      </c>
      <c r="C986" s="16" t="s">
        <v>1491</v>
      </c>
      <c r="D986" s="17" t="s">
        <v>279</v>
      </c>
      <c r="E986" s="17">
        <v>400</v>
      </c>
      <c r="F986" s="18" t="s">
        <v>151</v>
      </c>
      <c r="G986" s="18" t="s">
        <v>19</v>
      </c>
      <c r="H986" s="19">
        <v>2.39463e-002</v>
      </c>
    </row>
    <row r="987" s="20" customFormat="1" ht="45" customHeight="1">
      <c r="A987" s="15">
        <v>90283872</v>
      </c>
      <c r="B987" s="16" t="s">
        <v>1492</v>
      </c>
      <c r="C987" s="16" t="s">
        <v>1493</v>
      </c>
      <c r="D987" s="17" t="s">
        <v>792</v>
      </c>
      <c r="E987" s="17">
        <v>1</v>
      </c>
      <c r="F987" s="18" t="s">
        <v>64</v>
      </c>
      <c r="G987" s="18" t="s">
        <v>14</v>
      </c>
      <c r="H987" s="19">
        <v>1.8190919249999999</v>
      </c>
    </row>
    <row r="988" s="20" customFormat="1" ht="45" customHeight="1">
      <c r="A988" s="15">
        <v>90241959</v>
      </c>
      <c r="B988" s="16" t="s">
        <v>1494</v>
      </c>
      <c r="C988" s="16" t="s">
        <v>1495</v>
      </c>
      <c r="D988" s="17" t="s">
        <v>298</v>
      </c>
      <c r="E988" s="17">
        <v>1</v>
      </c>
      <c r="F988" s="18" t="s">
        <v>60</v>
      </c>
      <c r="G988" s="18" t="s">
        <v>14</v>
      </c>
      <c r="H988" s="19">
        <v>0.46695284999999997</v>
      </c>
    </row>
    <row r="989" s="20" customFormat="1" ht="45" customHeight="1">
      <c r="A989" s="15">
        <v>90135695</v>
      </c>
      <c r="B989" s="16" t="s">
        <v>1496</v>
      </c>
      <c r="C989" s="16" t="s">
        <v>1497</v>
      </c>
      <c r="D989" s="17" t="s">
        <v>207</v>
      </c>
      <c r="E989" s="17">
        <v>1</v>
      </c>
      <c r="F989" s="18" t="s">
        <v>64</v>
      </c>
      <c r="G989" s="18" t="s">
        <v>14</v>
      </c>
      <c r="H989" s="19">
        <v>3.31656255</v>
      </c>
    </row>
    <row r="990" s="20" customFormat="1" ht="45" customHeight="1">
      <c r="A990" s="15">
        <v>90212509</v>
      </c>
      <c r="B990" s="16" t="s">
        <v>1498</v>
      </c>
      <c r="C990" s="16" t="s">
        <v>1499</v>
      </c>
      <c r="D990" s="17" t="s">
        <v>31</v>
      </c>
      <c r="E990" s="17">
        <v>1</v>
      </c>
      <c r="F990" s="18" t="s">
        <v>60</v>
      </c>
      <c r="G990" s="18" t="s">
        <v>14</v>
      </c>
      <c r="H990" s="19">
        <v>0.46695284999999997</v>
      </c>
    </row>
    <row r="991" s="20" customFormat="1" ht="45" customHeight="1">
      <c r="A991" s="15">
        <v>90196503</v>
      </c>
      <c r="B991" s="16" t="s">
        <v>1500</v>
      </c>
      <c r="C991" s="16" t="s">
        <v>1501</v>
      </c>
      <c r="D991" s="17" t="s">
        <v>720</v>
      </c>
      <c r="E991" s="17">
        <v>1</v>
      </c>
      <c r="F991" s="18" t="s">
        <v>60</v>
      </c>
      <c r="G991" s="18" t="s">
        <v>14</v>
      </c>
      <c r="H991" s="19">
        <v>0.71838900000000006</v>
      </c>
    </row>
    <row r="992" s="20" customFormat="1" ht="45" customHeight="1">
      <c r="A992" s="15">
        <v>90302141</v>
      </c>
      <c r="B992" s="16" t="s">
        <v>1500</v>
      </c>
      <c r="C992" s="16" t="s">
        <v>1501</v>
      </c>
      <c r="D992" s="17" t="s">
        <v>720</v>
      </c>
      <c r="E992" s="17">
        <v>1</v>
      </c>
      <c r="F992" s="18" t="s">
        <v>60</v>
      </c>
      <c r="G992" s="18" t="s">
        <v>14</v>
      </c>
      <c r="H992" s="19">
        <v>0.71838900000000006</v>
      </c>
    </row>
    <row r="993" s="20" customFormat="1" ht="45" customHeight="1">
      <c r="A993" s="15">
        <v>90302150</v>
      </c>
      <c r="B993" s="16" t="s">
        <v>1500</v>
      </c>
      <c r="C993" s="16" t="s">
        <v>1501</v>
      </c>
      <c r="D993" s="17" t="s">
        <v>720</v>
      </c>
      <c r="E993" s="17">
        <v>1</v>
      </c>
      <c r="F993" s="18" t="s">
        <v>60</v>
      </c>
      <c r="G993" s="18" t="s">
        <v>14</v>
      </c>
      <c r="H993" s="19">
        <v>0.47892600000000002</v>
      </c>
    </row>
    <row r="994" s="20" customFormat="1" ht="45" customHeight="1">
      <c r="A994" s="15">
        <v>92264484</v>
      </c>
      <c r="B994" s="16" t="s">
        <v>1502</v>
      </c>
      <c r="C994" s="16" t="s">
        <v>1503</v>
      </c>
      <c r="D994" s="17" t="s">
        <v>50</v>
      </c>
      <c r="E994" s="17">
        <v>1</v>
      </c>
      <c r="F994" s="18" t="s">
        <v>60</v>
      </c>
      <c r="G994" s="18" t="s">
        <v>14</v>
      </c>
      <c r="H994" s="19">
        <v>0.49089915000000001</v>
      </c>
    </row>
    <row r="995" s="20" customFormat="1" ht="45" customHeight="1">
      <c r="A995" s="15">
        <v>92433723</v>
      </c>
      <c r="B995" s="16" t="s">
        <v>1504</v>
      </c>
      <c r="C995" s="16" t="s">
        <v>1505</v>
      </c>
      <c r="D995" s="17" t="s">
        <v>50</v>
      </c>
      <c r="E995" s="17">
        <v>1</v>
      </c>
      <c r="F995" s="18" t="s">
        <v>64</v>
      </c>
      <c r="G995" s="18" t="s">
        <v>14</v>
      </c>
      <c r="H995" s="19">
        <v>1.06561035</v>
      </c>
    </row>
    <row r="996" s="20" customFormat="1" ht="45" customHeight="1">
      <c r="A996" s="15">
        <v>92452850</v>
      </c>
      <c r="B996" s="16" t="s">
        <v>1506</v>
      </c>
      <c r="C996" s="16" t="s">
        <v>1507</v>
      </c>
      <c r="D996" s="17" t="s">
        <v>244</v>
      </c>
      <c r="E996" s="17">
        <v>1</v>
      </c>
      <c r="F996" s="18" t="s">
        <v>158</v>
      </c>
      <c r="G996" s="18" t="s">
        <v>14</v>
      </c>
      <c r="H996" s="19">
        <v>0.67049639999999999</v>
      </c>
    </row>
    <row r="997" s="20" customFormat="1" ht="45" customHeight="1">
      <c r="A997" s="15">
        <v>92452841</v>
      </c>
      <c r="B997" s="16" t="s">
        <v>1508</v>
      </c>
      <c r="C997" s="16" t="s">
        <v>1509</v>
      </c>
      <c r="D997" s="17" t="s">
        <v>244</v>
      </c>
      <c r="E997" s="17">
        <v>400</v>
      </c>
      <c r="F997" s="18" t="s">
        <v>151</v>
      </c>
      <c r="G997" s="18" t="s">
        <v>19</v>
      </c>
      <c r="H997" s="19">
        <v>2.39463e-002</v>
      </c>
    </row>
    <row r="998" s="20" customFormat="1" ht="45" customHeight="1">
      <c r="A998" s="15">
        <v>90172833</v>
      </c>
      <c r="B998" s="16" t="s">
        <v>1510</v>
      </c>
      <c r="C998" s="16" t="s">
        <v>1511</v>
      </c>
      <c r="D998" s="17" t="s">
        <v>244</v>
      </c>
      <c r="E998" s="17">
        <v>1</v>
      </c>
      <c r="F998" s="18" t="s">
        <v>64</v>
      </c>
      <c r="G998" s="18" t="s">
        <v>14</v>
      </c>
      <c r="H998" s="19">
        <v>2.2389790500000002</v>
      </c>
    </row>
    <row r="999" s="20" customFormat="1" ht="45" customHeight="1">
      <c r="A999" s="15">
        <v>94939195</v>
      </c>
      <c r="B999" s="16" t="s">
        <v>1512</v>
      </c>
      <c r="C999" s="16" t="s">
        <v>1513</v>
      </c>
      <c r="D999" s="17" t="s">
        <v>69</v>
      </c>
      <c r="E999" s="17">
        <v>60</v>
      </c>
      <c r="F999" s="18" t="s">
        <v>743</v>
      </c>
      <c r="G999" s="18" t="s">
        <v>261</v>
      </c>
      <c r="H999" s="19">
        <v>299.44</v>
      </c>
    </row>
    <row r="1000" s="20" customFormat="1" ht="45" customHeight="1">
      <c r="A1000" s="15">
        <v>90168607</v>
      </c>
      <c r="B1000" s="16" t="s">
        <v>1514</v>
      </c>
      <c r="C1000" s="16" t="s">
        <v>1515</v>
      </c>
      <c r="D1000" s="17" t="s">
        <v>92</v>
      </c>
      <c r="E1000" s="17">
        <v>1</v>
      </c>
      <c r="F1000" s="18" t="s">
        <v>60</v>
      </c>
      <c r="G1000" s="18" t="s">
        <v>14</v>
      </c>
      <c r="H1000" s="19">
        <v>33.141679199999999</v>
      </c>
    </row>
    <row r="1001" s="20" customFormat="1" ht="45" customHeight="1">
      <c r="A1001" s="15">
        <v>90168593</v>
      </c>
      <c r="B1001" s="16" t="s">
        <v>1516</v>
      </c>
      <c r="C1001" s="16" t="s">
        <v>1517</v>
      </c>
      <c r="D1001" s="17" t="s">
        <v>92</v>
      </c>
      <c r="E1001" s="17">
        <v>1</v>
      </c>
      <c r="F1001" s="18" t="s">
        <v>60</v>
      </c>
      <c r="G1001" s="18" t="s">
        <v>14</v>
      </c>
      <c r="H1001" s="19">
        <v>28.651747950000001</v>
      </c>
    </row>
    <row r="1002" s="20" customFormat="1" ht="45" customHeight="1">
      <c r="A1002" s="15">
        <v>90678010</v>
      </c>
      <c r="B1002" s="16" t="s">
        <v>1518</v>
      </c>
      <c r="C1002" s="16" t="s">
        <v>1519</v>
      </c>
      <c r="D1002" s="17" t="s">
        <v>43</v>
      </c>
      <c r="E1002" s="17">
        <v>1</v>
      </c>
      <c r="F1002" s="18" t="s">
        <v>60</v>
      </c>
      <c r="G1002" s="18" t="s">
        <v>14</v>
      </c>
      <c r="H1002" s="19">
        <v>0.59865749999999995</v>
      </c>
    </row>
    <row r="1003" s="20" customFormat="1" ht="45" customHeight="1">
      <c r="A1003" s="15">
        <v>90938011</v>
      </c>
      <c r="B1003" s="16" t="s">
        <v>1520</v>
      </c>
      <c r="C1003" s="16" t="s">
        <v>1521</v>
      </c>
      <c r="D1003" s="17" t="s">
        <v>43</v>
      </c>
      <c r="E1003" s="17">
        <v>1</v>
      </c>
      <c r="F1003" s="18" t="s">
        <v>60</v>
      </c>
      <c r="G1003" s="18" t="s">
        <v>14</v>
      </c>
      <c r="H1003" s="19">
        <v>1.13744925</v>
      </c>
    </row>
    <row r="1004" s="20" customFormat="1" ht="45" customHeight="1">
      <c r="A1004" s="15">
        <v>90682017</v>
      </c>
      <c r="B1004" s="16" t="s">
        <v>1522</v>
      </c>
      <c r="C1004" s="16" t="s">
        <v>1523</v>
      </c>
      <c r="D1004" s="17" t="s">
        <v>146</v>
      </c>
      <c r="E1004" s="17">
        <v>1</v>
      </c>
      <c r="F1004" s="18" t="s">
        <v>158</v>
      </c>
      <c r="G1004" s="18" t="s">
        <v>14</v>
      </c>
      <c r="H1004" s="19">
        <v>0.73036215000000004</v>
      </c>
    </row>
    <row r="1005" s="20" customFormat="1" ht="45" customHeight="1">
      <c r="A1005" s="15">
        <v>92452779</v>
      </c>
      <c r="B1005" s="16" t="s">
        <v>1524</v>
      </c>
      <c r="C1005" s="16" t="s">
        <v>1525</v>
      </c>
      <c r="D1005" s="17" t="s">
        <v>31</v>
      </c>
      <c r="E1005" s="17">
        <v>120</v>
      </c>
      <c r="F1005" s="18" t="s">
        <v>18</v>
      </c>
      <c r="G1005" s="18" t="s">
        <v>19</v>
      </c>
      <c r="H1005" s="19">
        <v>0.13170465000000001</v>
      </c>
    </row>
    <row r="1006" s="20" customFormat="1" ht="45" customHeight="1">
      <c r="A1006" s="15">
        <v>92377041</v>
      </c>
      <c r="B1006" s="16" t="s">
        <v>1526</v>
      </c>
      <c r="C1006" s="16" t="s">
        <v>1527</v>
      </c>
      <c r="D1006" s="17" t="s">
        <v>244</v>
      </c>
      <c r="E1006" s="17">
        <v>120</v>
      </c>
      <c r="F1006" s="18" t="s">
        <v>18</v>
      </c>
      <c r="G1006" s="18" t="s">
        <v>19</v>
      </c>
      <c r="H1006" s="19">
        <v>0.13170465000000001</v>
      </c>
    </row>
    <row r="1007" s="20" customFormat="1" ht="45" customHeight="1">
      <c r="A1007" s="15">
        <v>92376991</v>
      </c>
      <c r="B1007" s="16" t="s">
        <v>1528</v>
      </c>
      <c r="C1007" s="16" t="s">
        <v>1529</v>
      </c>
      <c r="D1007" s="17" t="s">
        <v>244</v>
      </c>
      <c r="E1007" s="17">
        <v>28</v>
      </c>
      <c r="F1007" s="18" t="s">
        <v>95</v>
      </c>
      <c r="G1007" s="18" t="s">
        <v>19</v>
      </c>
      <c r="H1007" s="19">
        <v>0.3352482</v>
      </c>
    </row>
    <row r="1008" s="20" customFormat="1" ht="45" customHeight="1">
      <c r="A1008" s="15">
        <v>92430570</v>
      </c>
      <c r="B1008" s="16" t="s">
        <v>1528</v>
      </c>
      <c r="C1008" s="16" t="s">
        <v>1530</v>
      </c>
      <c r="D1008" s="17" t="s">
        <v>157</v>
      </c>
      <c r="E1008" s="17">
        <v>28</v>
      </c>
      <c r="F1008" s="18" t="s">
        <v>95</v>
      </c>
      <c r="G1008" s="18" t="s">
        <v>14</v>
      </c>
      <c r="H1008" s="19">
        <v>8.5009364999999999</v>
      </c>
    </row>
    <row r="1009" s="20" customFormat="1" ht="45" customHeight="1">
      <c r="A1009" s="15">
        <v>92421806</v>
      </c>
      <c r="B1009" s="16" t="s">
        <v>1531</v>
      </c>
      <c r="C1009" s="16" t="s">
        <v>1532</v>
      </c>
      <c r="D1009" s="17" t="s">
        <v>220</v>
      </c>
      <c r="E1009" s="17">
        <v>1</v>
      </c>
      <c r="F1009" s="18" t="s">
        <v>436</v>
      </c>
      <c r="G1009" s="18" t="s">
        <v>14</v>
      </c>
      <c r="H1009" s="19">
        <v>2.8975023000000002</v>
      </c>
    </row>
    <row r="1010" s="20" customFormat="1" ht="45" customHeight="1">
      <c r="A1010" s="15">
        <v>92403794</v>
      </c>
      <c r="B1010" s="16" t="s">
        <v>1533</v>
      </c>
      <c r="C1010" s="16" t="s">
        <v>1534</v>
      </c>
      <c r="D1010" s="17" t="s">
        <v>244</v>
      </c>
      <c r="E1010" s="17">
        <v>45</v>
      </c>
      <c r="F1010" s="18" t="s">
        <v>95</v>
      </c>
      <c r="G1010" s="18" t="s">
        <v>19</v>
      </c>
      <c r="H1010" s="19">
        <v>0.20354354999999999</v>
      </c>
    </row>
    <row r="1011" s="20" customFormat="1" ht="45" customHeight="1">
      <c r="A1011" s="15">
        <v>90278305</v>
      </c>
      <c r="B1011" s="16" t="s">
        <v>1535</v>
      </c>
      <c r="C1011" s="16" t="s">
        <v>1535</v>
      </c>
      <c r="D1011" s="17" t="s">
        <v>725</v>
      </c>
      <c r="E1011" s="17">
        <v>1</v>
      </c>
      <c r="F1011" s="18" t="s">
        <v>88</v>
      </c>
      <c r="G1011" s="18" t="s">
        <v>14</v>
      </c>
      <c r="H1011" s="19">
        <v>53.600000000000001</v>
      </c>
    </row>
    <row r="1012" s="20" customFormat="1" ht="45" customHeight="1">
      <c r="A1012" s="15">
        <v>92243010</v>
      </c>
      <c r="B1012" s="16" t="s">
        <v>1536</v>
      </c>
      <c r="C1012" s="16" t="s">
        <v>1537</v>
      </c>
      <c r="D1012" s="17" t="s">
        <v>956</v>
      </c>
      <c r="E1012" s="17">
        <v>1</v>
      </c>
      <c r="F1012" s="18" t="s">
        <v>60</v>
      </c>
      <c r="G1012" s="18" t="s">
        <v>14</v>
      </c>
      <c r="H1012" s="19">
        <v>2.88552915</v>
      </c>
    </row>
    <row r="1013" s="20" customFormat="1" ht="45" customHeight="1">
      <c r="A1013" s="15">
        <v>92385290</v>
      </c>
      <c r="B1013" s="16" t="s">
        <v>1538</v>
      </c>
      <c r="C1013" s="16" t="s">
        <v>1539</v>
      </c>
      <c r="D1013" s="17" t="s">
        <v>956</v>
      </c>
      <c r="E1013" s="17">
        <v>1</v>
      </c>
      <c r="F1013" s="18" t="s">
        <v>60</v>
      </c>
      <c r="G1013" s="18" t="s">
        <v>14</v>
      </c>
      <c r="H1013" s="19">
        <v>3.4243209000000001</v>
      </c>
    </row>
    <row r="1014" s="20" customFormat="1" ht="45" customHeight="1">
      <c r="A1014" s="15">
        <v>92385303</v>
      </c>
      <c r="B1014" s="16" t="s">
        <v>1538</v>
      </c>
      <c r="C1014" s="16" t="s">
        <v>1539</v>
      </c>
      <c r="D1014" s="17" t="s">
        <v>956</v>
      </c>
      <c r="E1014" s="17">
        <v>1</v>
      </c>
      <c r="F1014" s="18" t="s">
        <v>60</v>
      </c>
      <c r="G1014" s="18" t="s">
        <v>14</v>
      </c>
      <c r="H1014" s="19">
        <v>3.1249921500000002</v>
      </c>
    </row>
    <row r="1015" s="20" customFormat="1" ht="45" customHeight="1">
      <c r="A1015" s="15">
        <v>92385320</v>
      </c>
      <c r="B1015" s="16" t="s">
        <v>1540</v>
      </c>
      <c r="C1015" s="16" t="s">
        <v>1541</v>
      </c>
      <c r="D1015" s="17" t="s">
        <v>956</v>
      </c>
      <c r="E1015" s="17">
        <v>1</v>
      </c>
      <c r="F1015" s="18" t="s">
        <v>60</v>
      </c>
      <c r="G1015" s="18" t="s">
        <v>14</v>
      </c>
      <c r="H1015" s="19">
        <v>3.0890727</v>
      </c>
    </row>
    <row r="1016" s="20" customFormat="1" ht="45" customHeight="1">
      <c r="A1016" s="15">
        <v>92460798</v>
      </c>
      <c r="B1016" s="16" t="s">
        <v>1542</v>
      </c>
      <c r="C1016" s="16" t="s">
        <v>1543</v>
      </c>
      <c r="D1016" s="17" t="s">
        <v>956</v>
      </c>
      <c r="E1016" s="17">
        <v>1</v>
      </c>
      <c r="F1016" s="18" t="s">
        <v>60</v>
      </c>
      <c r="G1016" s="18" t="s">
        <v>14</v>
      </c>
      <c r="H1016" s="19">
        <v>2.7179050500000002</v>
      </c>
    </row>
    <row r="1017" s="20" customFormat="1" ht="45" customHeight="1">
      <c r="A1017" s="15">
        <v>92371965</v>
      </c>
      <c r="B1017" s="16" t="s">
        <v>1544</v>
      </c>
      <c r="C1017" s="16" t="s">
        <v>1545</v>
      </c>
      <c r="D1017" s="17" t="s">
        <v>157</v>
      </c>
      <c r="E1017" s="17">
        <v>45</v>
      </c>
      <c r="F1017" s="18" t="s">
        <v>95</v>
      </c>
      <c r="G1017" s="18" t="s">
        <v>19</v>
      </c>
      <c r="H1017" s="19">
        <v>0.34722134999999998</v>
      </c>
    </row>
    <row r="1018" s="28" customFormat="1" ht="45" customHeight="1">
      <c r="A1018" s="23">
        <v>92169023</v>
      </c>
      <c r="B1018" s="24" t="s">
        <v>1546</v>
      </c>
      <c r="C1018" s="24" t="s">
        <v>1547</v>
      </c>
      <c r="D1018" s="25" t="s">
        <v>220</v>
      </c>
      <c r="E1018" s="25">
        <v>1</v>
      </c>
      <c r="F1018" s="26" t="s">
        <v>60</v>
      </c>
      <c r="G1018" s="26" t="s">
        <v>14</v>
      </c>
      <c r="H1018" s="27">
        <v>7.29164835</v>
      </c>
      <c r="I1018" s="28" t="s">
        <v>957</v>
      </c>
    </row>
    <row r="1019" s="28" customFormat="1" ht="45" customHeight="1">
      <c r="A1019" s="23">
        <v>92169015</v>
      </c>
      <c r="B1019" s="24" t="s">
        <v>1548</v>
      </c>
      <c r="C1019" s="24" t="s">
        <v>1549</v>
      </c>
      <c r="D1019" s="25" t="s">
        <v>220</v>
      </c>
      <c r="E1019" s="25">
        <v>1</v>
      </c>
      <c r="F1019" s="26" t="s">
        <v>60</v>
      </c>
      <c r="G1019" s="26" t="s">
        <v>14</v>
      </c>
      <c r="H1019" s="27">
        <v>20.190000000000001</v>
      </c>
      <c r="I1019" s="28" t="s">
        <v>957</v>
      </c>
    </row>
    <row r="1020" s="20" customFormat="1" ht="45" customHeight="1">
      <c r="A1020" s="15">
        <v>90217012</v>
      </c>
      <c r="B1020" s="16" t="s">
        <v>1550</v>
      </c>
      <c r="C1020" s="16" t="s">
        <v>1551</v>
      </c>
      <c r="D1020" s="17" t="s">
        <v>737</v>
      </c>
      <c r="E1020" s="17">
        <v>1</v>
      </c>
      <c r="F1020" s="18" t="s">
        <v>64</v>
      </c>
      <c r="G1020" s="18" t="s">
        <v>14</v>
      </c>
      <c r="H1020" s="19">
        <v>4.9568840999999999</v>
      </c>
    </row>
    <row r="1021" s="20" customFormat="1" ht="45" customHeight="1">
      <c r="A1021" s="15">
        <v>90212266</v>
      </c>
      <c r="B1021" s="16" t="s">
        <v>1552</v>
      </c>
      <c r="C1021" s="16" t="s">
        <v>1553</v>
      </c>
      <c r="D1021" s="17" t="s">
        <v>31</v>
      </c>
      <c r="E1021" s="17">
        <v>1</v>
      </c>
      <c r="F1021" s="18" t="s">
        <v>60</v>
      </c>
      <c r="G1021" s="18" t="s">
        <v>14</v>
      </c>
      <c r="H1021" s="19">
        <v>0.35919450000000003</v>
      </c>
    </row>
    <row r="1022" s="20" customFormat="1" ht="45" customHeight="1">
      <c r="A1022" s="15">
        <v>90212258</v>
      </c>
      <c r="B1022" s="16" t="s">
        <v>1552</v>
      </c>
      <c r="C1022" s="16" t="s">
        <v>1554</v>
      </c>
      <c r="D1022" s="17" t="s">
        <v>31</v>
      </c>
      <c r="E1022" s="17">
        <v>1</v>
      </c>
      <c r="F1022" s="18" t="s">
        <v>60</v>
      </c>
      <c r="G1022" s="18" t="s">
        <v>14</v>
      </c>
      <c r="H1022" s="19">
        <v>0.57471119999999998</v>
      </c>
    </row>
    <row r="1023" s="20" customFormat="1" ht="45" customHeight="1">
      <c r="A1023" s="15">
        <v>90212240</v>
      </c>
      <c r="B1023" s="16" t="s">
        <v>1552</v>
      </c>
      <c r="C1023" s="16" t="s">
        <v>1555</v>
      </c>
      <c r="D1023" s="17" t="s">
        <v>31</v>
      </c>
      <c r="E1023" s="17">
        <v>1</v>
      </c>
      <c r="F1023" s="18" t="s">
        <v>60</v>
      </c>
      <c r="G1023" s="18" t="s">
        <v>14</v>
      </c>
      <c r="H1023" s="19">
        <v>1.0416640500000001</v>
      </c>
    </row>
    <row r="1024" s="20" customFormat="1" ht="45" customHeight="1">
      <c r="A1024" s="15">
        <v>90283880</v>
      </c>
      <c r="B1024" s="16" t="s">
        <v>1552</v>
      </c>
      <c r="C1024" s="16" t="s">
        <v>1556</v>
      </c>
      <c r="D1024" s="17" t="s">
        <v>1557</v>
      </c>
      <c r="E1024" s="17">
        <v>1</v>
      </c>
      <c r="F1024" s="18" t="s">
        <v>60</v>
      </c>
      <c r="G1024" s="18" t="s">
        <v>14</v>
      </c>
      <c r="H1024" s="19">
        <v>0.43311712499999999</v>
      </c>
    </row>
    <row r="1025" s="20" customFormat="1" ht="45" customHeight="1">
      <c r="A1025" s="15">
        <v>90277082</v>
      </c>
      <c r="B1025" s="16" t="s">
        <v>1552</v>
      </c>
      <c r="C1025" s="16" t="s">
        <v>1558</v>
      </c>
      <c r="D1025" s="17" t="s">
        <v>50</v>
      </c>
      <c r="E1025" s="17">
        <v>1</v>
      </c>
      <c r="F1025" s="18" t="s">
        <v>60</v>
      </c>
      <c r="G1025" s="18" t="s">
        <v>14</v>
      </c>
      <c r="H1025" s="19">
        <v>1.2251027249999999</v>
      </c>
    </row>
    <row r="1026" s="20" customFormat="1" ht="45" customHeight="1">
      <c r="A1026" s="15">
        <v>90236882</v>
      </c>
      <c r="B1026" s="16" t="s">
        <v>1552</v>
      </c>
      <c r="C1026" s="16" t="s">
        <v>1558</v>
      </c>
      <c r="D1026" s="17" t="s">
        <v>29</v>
      </c>
      <c r="E1026" s="17">
        <v>1</v>
      </c>
      <c r="F1026" s="18" t="s">
        <v>60</v>
      </c>
      <c r="G1026" s="18" t="s">
        <v>14</v>
      </c>
      <c r="H1026" s="19">
        <v>0.76723604999999995</v>
      </c>
    </row>
    <row r="1027" s="20" customFormat="1" ht="45" customHeight="1">
      <c r="A1027" s="15">
        <v>90231732</v>
      </c>
      <c r="B1027" s="16" t="s">
        <v>1552</v>
      </c>
      <c r="C1027" s="16" t="s">
        <v>1558</v>
      </c>
      <c r="D1027" s="17" t="s">
        <v>1175</v>
      </c>
      <c r="E1027" s="17">
        <v>1</v>
      </c>
      <c r="F1027" s="18" t="s">
        <v>60</v>
      </c>
      <c r="G1027" s="18" t="s">
        <v>14</v>
      </c>
      <c r="H1027" s="19">
        <v>1.0177177500000001</v>
      </c>
    </row>
    <row r="1028" s="20" customFormat="1" ht="45" customHeight="1">
      <c r="A1028" s="15">
        <v>90258100</v>
      </c>
      <c r="B1028" s="16" t="s">
        <v>1552</v>
      </c>
      <c r="C1028" s="16" t="s">
        <v>1559</v>
      </c>
      <c r="D1028" s="17" t="s">
        <v>26</v>
      </c>
      <c r="E1028" s="17">
        <v>1</v>
      </c>
      <c r="F1028" s="18" t="s">
        <v>60</v>
      </c>
      <c r="G1028" s="18" t="s">
        <v>14</v>
      </c>
      <c r="H1028" s="19">
        <v>0.89098379999999999</v>
      </c>
    </row>
    <row r="1029" s="20" customFormat="1" ht="45" customHeight="1">
      <c r="A1029" s="15">
        <v>90283910</v>
      </c>
      <c r="B1029" s="16" t="s">
        <v>1552</v>
      </c>
      <c r="C1029" s="16" t="s">
        <v>1560</v>
      </c>
      <c r="D1029" s="17" t="s">
        <v>806</v>
      </c>
      <c r="E1029" s="17">
        <v>1</v>
      </c>
      <c r="F1029" s="18" t="s">
        <v>60</v>
      </c>
      <c r="G1029" s="18" t="s">
        <v>14</v>
      </c>
      <c r="H1029" s="19">
        <v>0.40708709999999998</v>
      </c>
    </row>
    <row r="1030" s="20" customFormat="1" ht="45" customHeight="1">
      <c r="A1030" s="15">
        <v>90283929</v>
      </c>
      <c r="B1030" s="16" t="s">
        <v>1552</v>
      </c>
      <c r="C1030" s="16" t="s">
        <v>1561</v>
      </c>
      <c r="D1030" s="17" t="s">
        <v>806</v>
      </c>
      <c r="E1030" s="17">
        <v>1</v>
      </c>
      <c r="F1030" s="18" t="s">
        <v>60</v>
      </c>
      <c r="G1030" s="18" t="s">
        <v>14</v>
      </c>
      <c r="H1030" s="19">
        <v>0.86206680000000002</v>
      </c>
    </row>
    <row r="1031" s="20" customFormat="1" ht="45" customHeight="1">
      <c r="A1031" s="15">
        <v>90218086</v>
      </c>
      <c r="B1031" s="16" t="s">
        <v>1552</v>
      </c>
      <c r="C1031" s="16" t="s">
        <v>1562</v>
      </c>
      <c r="D1031" s="17" t="s">
        <v>806</v>
      </c>
      <c r="E1031" s="17">
        <v>1</v>
      </c>
      <c r="F1031" s="18" t="s">
        <v>60</v>
      </c>
      <c r="G1031" s="18" t="s">
        <v>14</v>
      </c>
      <c r="H1031" s="19">
        <v>0.51484545000000004</v>
      </c>
    </row>
    <row r="1032" s="20" customFormat="1" ht="45" customHeight="1">
      <c r="A1032" s="15">
        <v>90218124</v>
      </c>
      <c r="B1032" s="16" t="s">
        <v>1552</v>
      </c>
      <c r="C1032" s="16" t="s">
        <v>1563</v>
      </c>
      <c r="D1032" s="17" t="s">
        <v>806</v>
      </c>
      <c r="E1032" s="17">
        <v>1</v>
      </c>
      <c r="F1032" s="18" t="s">
        <v>60</v>
      </c>
      <c r="G1032" s="18" t="s">
        <v>14</v>
      </c>
      <c r="H1032" s="19">
        <v>0.45497969999999999</v>
      </c>
    </row>
    <row r="1033" s="20" customFormat="1" ht="45" customHeight="1">
      <c r="A1033" s="15">
        <v>90234600</v>
      </c>
      <c r="B1033" s="16" t="s">
        <v>1552</v>
      </c>
      <c r="C1033" s="16" t="s">
        <v>1564</v>
      </c>
      <c r="D1033" s="17" t="s">
        <v>169</v>
      </c>
      <c r="E1033" s="17">
        <v>1</v>
      </c>
      <c r="F1033" s="18" t="s">
        <v>60</v>
      </c>
      <c r="G1033" s="18" t="s">
        <v>14</v>
      </c>
      <c r="H1033" s="19">
        <v>0.58668434999999997</v>
      </c>
    </row>
    <row r="1034" s="20" customFormat="1" ht="45" customHeight="1">
      <c r="A1034" s="15">
        <v>90234596</v>
      </c>
      <c r="B1034" s="16" t="s">
        <v>1552</v>
      </c>
      <c r="C1034" s="16" t="s">
        <v>1565</v>
      </c>
      <c r="D1034" s="17" t="s">
        <v>169</v>
      </c>
      <c r="E1034" s="17">
        <v>1</v>
      </c>
      <c r="F1034" s="18" t="s">
        <v>60</v>
      </c>
      <c r="G1034" s="18" t="s">
        <v>14</v>
      </c>
      <c r="H1034" s="19">
        <v>0.92193254999999996</v>
      </c>
    </row>
    <row r="1035" s="20" customFormat="1" ht="45" customHeight="1">
      <c r="A1035" s="15">
        <v>90234588</v>
      </c>
      <c r="B1035" s="16" t="s">
        <v>1552</v>
      </c>
      <c r="C1035" s="16" t="s">
        <v>1566</v>
      </c>
      <c r="D1035" s="17" t="s">
        <v>169</v>
      </c>
      <c r="E1035" s="17">
        <v>1</v>
      </c>
      <c r="F1035" s="18" t="s">
        <v>60</v>
      </c>
      <c r="G1035" s="18" t="s">
        <v>14</v>
      </c>
      <c r="H1035" s="19">
        <v>1.6882141500000001</v>
      </c>
    </row>
    <row r="1036" s="20" customFormat="1" ht="45" customHeight="1">
      <c r="A1036" s="15">
        <v>90242610</v>
      </c>
      <c r="B1036" s="16" t="s">
        <v>1567</v>
      </c>
      <c r="C1036" s="16" t="s">
        <v>1568</v>
      </c>
      <c r="D1036" s="17" t="s">
        <v>298</v>
      </c>
      <c r="E1036" s="17">
        <v>1</v>
      </c>
      <c r="F1036" s="18" t="s">
        <v>60</v>
      </c>
      <c r="G1036" s="18" t="s">
        <v>14</v>
      </c>
      <c r="H1036" s="19">
        <v>0.34722134999999998</v>
      </c>
    </row>
    <row r="1037" s="20" customFormat="1" ht="45" customHeight="1">
      <c r="A1037" s="15">
        <v>92249655</v>
      </c>
      <c r="B1037" s="16" t="s">
        <v>1569</v>
      </c>
      <c r="C1037" s="16" t="s">
        <v>1570</v>
      </c>
      <c r="D1037" s="17" t="s">
        <v>139</v>
      </c>
      <c r="E1037" s="17">
        <v>1</v>
      </c>
      <c r="F1037" s="18" t="s">
        <v>60</v>
      </c>
      <c r="G1037" s="18" t="s">
        <v>14</v>
      </c>
      <c r="H1037" s="19">
        <v>0.77825475</v>
      </c>
    </row>
    <row r="1038" s="20" customFormat="1" ht="45" customHeight="1">
      <c r="A1038" s="15">
        <v>90175689</v>
      </c>
      <c r="B1038" s="16" t="s">
        <v>1569</v>
      </c>
      <c r="C1038" s="16" t="s">
        <v>1570</v>
      </c>
      <c r="D1038" s="17" t="s">
        <v>139</v>
      </c>
      <c r="E1038" s="17">
        <v>1</v>
      </c>
      <c r="F1038" s="18" t="s">
        <v>60</v>
      </c>
      <c r="G1038" s="18" t="s">
        <v>14</v>
      </c>
      <c r="H1038" s="19">
        <v>0.79022789999999998</v>
      </c>
    </row>
    <row r="1039" s="20" customFormat="1" ht="45" customHeight="1">
      <c r="A1039" s="15">
        <v>92392229</v>
      </c>
      <c r="B1039" s="16" t="s">
        <v>1569</v>
      </c>
      <c r="C1039" s="16" t="s">
        <v>1571</v>
      </c>
      <c r="D1039" s="17" t="s">
        <v>461</v>
      </c>
      <c r="E1039" s="17">
        <v>1</v>
      </c>
      <c r="F1039" s="18" t="s">
        <v>60</v>
      </c>
      <c r="G1039" s="18" t="s">
        <v>14</v>
      </c>
      <c r="H1039" s="19">
        <v>0.47892600000000002</v>
      </c>
    </row>
    <row r="1040" s="20" customFormat="1" ht="45" customHeight="1">
      <c r="A1040" s="15">
        <v>92392318</v>
      </c>
      <c r="B1040" s="16" t="s">
        <v>1569</v>
      </c>
      <c r="C1040" s="16" t="s">
        <v>1572</v>
      </c>
      <c r="D1040" s="17" t="s">
        <v>894</v>
      </c>
      <c r="E1040" s="17">
        <v>1</v>
      </c>
      <c r="F1040" s="18" t="s">
        <v>60</v>
      </c>
      <c r="G1040" s="18" t="s">
        <v>14</v>
      </c>
      <c r="H1040" s="19">
        <v>0.1915704</v>
      </c>
    </row>
    <row r="1041" s="20" customFormat="1" ht="45" customHeight="1">
      <c r="A1041" s="15">
        <v>92265065</v>
      </c>
      <c r="B1041" s="16" t="s">
        <v>1569</v>
      </c>
      <c r="C1041" s="16" t="s">
        <v>1572</v>
      </c>
      <c r="D1041" s="17" t="s">
        <v>894</v>
      </c>
      <c r="E1041" s="17">
        <v>1</v>
      </c>
      <c r="F1041" s="18" t="s">
        <v>60</v>
      </c>
      <c r="G1041" s="18" t="s">
        <v>14</v>
      </c>
      <c r="H1041" s="19">
        <v>0.25143615000000002</v>
      </c>
    </row>
    <row r="1042" s="20" customFormat="1" ht="45" customHeight="1">
      <c r="A1042" s="15">
        <v>92459013</v>
      </c>
      <c r="B1042" s="16" t="s">
        <v>1569</v>
      </c>
      <c r="C1042" s="16" t="s">
        <v>1569</v>
      </c>
      <c r="D1042" s="17" t="s">
        <v>603</v>
      </c>
      <c r="E1042" s="17">
        <v>1</v>
      </c>
      <c r="F1042" s="18" t="s">
        <v>60</v>
      </c>
      <c r="G1042" s="18" t="s">
        <v>14</v>
      </c>
      <c r="H1042" s="19">
        <v>0.51974054999999997</v>
      </c>
    </row>
    <row r="1043" s="20" customFormat="1" ht="45" customHeight="1">
      <c r="A1043" s="15">
        <v>92393829</v>
      </c>
      <c r="B1043" s="16" t="s">
        <v>1569</v>
      </c>
      <c r="C1043" s="16" t="s">
        <v>1569</v>
      </c>
      <c r="D1043" s="17" t="s">
        <v>17</v>
      </c>
      <c r="E1043" s="17">
        <v>1</v>
      </c>
      <c r="F1043" s="18" t="s">
        <v>60</v>
      </c>
      <c r="G1043" s="18" t="s">
        <v>14</v>
      </c>
      <c r="H1043" s="19">
        <v>0.42074234999999999</v>
      </c>
    </row>
    <row r="1044" s="20" customFormat="1" ht="45" customHeight="1">
      <c r="A1044" s="15">
        <v>92392652</v>
      </c>
      <c r="B1044" s="16" t="s">
        <v>1569</v>
      </c>
      <c r="C1044" s="16" t="s">
        <v>1569</v>
      </c>
      <c r="D1044" s="17" t="s">
        <v>21</v>
      </c>
      <c r="E1044" s="17">
        <v>1</v>
      </c>
      <c r="F1044" s="18" t="s">
        <v>60</v>
      </c>
      <c r="G1044" s="18" t="s">
        <v>14</v>
      </c>
      <c r="H1044" s="19">
        <v>0.45497969999999999</v>
      </c>
    </row>
    <row r="1045" s="20" customFormat="1" ht="45" customHeight="1">
      <c r="A1045" s="15">
        <v>90209079</v>
      </c>
      <c r="B1045" s="16" t="s">
        <v>1569</v>
      </c>
      <c r="C1045" s="16" t="s">
        <v>1569</v>
      </c>
      <c r="D1045" s="17" t="s">
        <v>31</v>
      </c>
      <c r="E1045" s="17">
        <v>1</v>
      </c>
      <c r="F1045" s="18" t="s">
        <v>60</v>
      </c>
      <c r="G1045" s="18" t="s">
        <v>14</v>
      </c>
      <c r="H1045" s="19">
        <v>0.33411892500000001</v>
      </c>
    </row>
    <row r="1046" s="20" customFormat="1" ht="45" customHeight="1">
      <c r="A1046" s="15">
        <v>90151020</v>
      </c>
      <c r="B1046" s="16" t="s">
        <v>1569</v>
      </c>
      <c r="C1046" s="16" t="s">
        <v>1569</v>
      </c>
      <c r="D1046" s="17" t="s">
        <v>39</v>
      </c>
      <c r="E1046" s="17">
        <v>1</v>
      </c>
      <c r="F1046" s="18" t="s">
        <v>60</v>
      </c>
      <c r="G1046" s="18" t="s">
        <v>14</v>
      </c>
      <c r="H1046" s="19">
        <v>0.35886847500000002</v>
      </c>
    </row>
    <row r="1047" s="20" customFormat="1" ht="45" customHeight="1">
      <c r="A1047" s="15">
        <v>92392601</v>
      </c>
      <c r="B1047" s="16" t="s">
        <v>1569</v>
      </c>
      <c r="C1047" s="16" t="s">
        <v>1569</v>
      </c>
      <c r="D1047" s="17" t="s">
        <v>24</v>
      </c>
      <c r="E1047" s="17">
        <v>1</v>
      </c>
      <c r="F1047" s="18" t="s">
        <v>60</v>
      </c>
      <c r="G1047" s="18" t="s">
        <v>14</v>
      </c>
      <c r="H1047" s="19">
        <v>0.47024145000000001</v>
      </c>
    </row>
    <row r="1048" s="20" customFormat="1" ht="45" customHeight="1">
      <c r="A1048" s="15">
        <v>90170920</v>
      </c>
      <c r="B1048" s="16" t="s">
        <v>1569</v>
      </c>
      <c r="C1048" s="16" t="s">
        <v>1569</v>
      </c>
      <c r="D1048" s="17" t="s">
        <v>244</v>
      </c>
      <c r="E1048" s="17">
        <v>1</v>
      </c>
      <c r="F1048" s="18" t="s">
        <v>60</v>
      </c>
      <c r="G1048" s="18" t="s">
        <v>14</v>
      </c>
      <c r="H1048" s="19">
        <v>0.21037117499999999</v>
      </c>
    </row>
    <row r="1049" s="20" customFormat="1" ht="45" customHeight="1">
      <c r="A1049" s="15">
        <v>90143256</v>
      </c>
      <c r="B1049" s="16" t="s">
        <v>1573</v>
      </c>
      <c r="C1049" s="16" t="s">
        <v>1569</v>
      </c>
      <c r="D1049" s="17" t="s">
        <v>17</v>
      </c>
      <c r="E1049" s="17">
        <v>1</v>
      </c>
      <c r="F1049" s="18" t="s">
        <v>60</v>
      </c>
      <c r="G1049" s="18" t="s">
        <v>14</v>
      </c>
      <c r="H1049" s="19">
        <v>0.35919450000000003</v>
      </c>
    </row>
    <row r="1050" s="20" customFormat="1" ht="45" customHeight="1">
      <c r="A1050" s="15">
        <v>90175646</v>
      </c>
      <c r="B1050" s="16" t="s">
        <v>1574</v>
      </c>
      <c r="C1050" s="16" t="s">
        <v>1575</v>
      </c>
      <c r="D1050" s="17" t="s">
        <v>139</v>
      </c>
      <c r="E1050" s="17">
        <v>1</v>
      </c>
      <c r="F1050" s="18" t="s">
        <v>60</v>
      </c>
      <c r="G1050" s="18" t="s">
        <v>14</v>
      </c>
      <c r="H1050" s="19">
        <v>1.35296595</v>
      </c>
    </row>
    <row r="1051" s="20" customFormat="1" ht="45" customHeight="1">
      <c r="A1051" s="15">
        <v>92249639</v>
      </c>
      <c r="B1051" s="16" t="s">
        <v>1574</v>
      </c>
      <c r="C1051" s="16" t="s">
        <v>1575</v>
      </c>
      <c r="D1051" s="17" t="s">
        <v>139</v>
      </c>
      <c r="E1051" s="17">
        <v>1</v>
      </c>
      <c r="F1051" s="18" t="s">
        <v>60</v>
      </c>
      <c r="G1051" s="18" t="s">
        <v>14</v>
      </c>
      <c r="H1051" s="19">
        <v>1.35296595</v>
      </c>
    </row>
    <row r="1052" s="20" customFormat="1" ht="45" customHeight="1">
      <c r="A1052" s="15">
        <v>90125410</v>
      </c>
      <c r="B1052" s="16" t="s">
        <v>1574</v>
      </c>
      <c r="C1052" s="16" t="s">
        <v>1576</v>
      </c>
      <c r="D1052" s="17" t="s">
        <v>50</v>
      </c>
      <c r="E1052" s="17">
        <v>1</v>
      </c>
      <c r="F1052" s="18" t="s">
        <v>60</v>
      </c>
      <c r="G1052" s="18" t="s">
        <v>14</v>
      </c>
      <c r="H1052" s="19">
        <v>0.58668434999999997</v>
      </c>
    </row>
    <row r="1053" s="20" customFormat="1" ht="45" customHeight="1">
      <c r="A1053" s="15">
        <v>90212231</v>
      </c>
      <c r="B1053" s="16" t="s">
        <v>1574</v>
      </c>
      <c r="C1053" s="16" t="s">
        <v>1577</v>
      </c>
      <c r="D1053" s="17" t="s">
        <v>31</v>
      </c>
      <c r="E1053" s="17">
        <v>1</v>
      </c>
      <c r="F1053" s="18" t="s">
        <v>60</v>
      </c>
      <c r="G1053" s="18" t="s">
        <v>14</v>
      </c>
      <c r="H1053" s="19">
        <v>0.47892600000000002</v>
      </c>
    </row>
    <row r="1054" s="20" customFormat="1" ht="45" customHeight="1">
      <c r="A1054" s="15">
        <v>92392245</v>
      </c>
      <c r="B1054" s="16" t="s">
        <v>1574</v>
      </c>
      <c r="C1054" s="16" t="s">
        <v>1578</v>
      </c>
      <c r="D1054" s="17" t="s">
        <v>461</v>
      </c>
      <c r="E1054" s="17">
        <v>1</v>
      </c>
      <c r="F1054" s="18" t="s">
        <v>60</v>
      </c>
      <c r="G1054" s="18" t="s">
        <v>14</v>
      </c>
      <c r="H1054" s="19">
        <v>0.62260380000000004</v>
      </c>
    </row>
    <row r="1055" s="20" customFormat="1" ht="45" customHeight="1">
      <c r="A1055" s="15">
        <v>92392342</v>
      </c>
      <c r="B1055" s="16" t="s">
        <v>1574</v>
      </c>
      <c r="C1055" s="16" t="s">
        <v>1579</v>
      </c>
      <c r="D1055" s="17" t="s">
        <v>894</v>
      </c>
      <c r="E1055" s="17">
        <v>1</v>
      </c>
      <c r="F1055" s="18" t="s">
        <v>60</v>
      </c>
      <c r="G1055" s="18" t="s">
        <v>14</v>
      </c>
      <c r="H1055" s="19">
        <v>0.28735559999999999</v>
      </c>
    </row>
    <row r="1056" s="20" customFormat="1" ht="45" customHeight="1">
      <c r="A1056" s="15">
        <v>92392334</v>
      </c>
      <c r="B1056" s="16" t="s">
        <v>1574</v>
      </c>
      <c r="C1056" s="16" t="s">
        <v>1579</v>
      </c>
      <c r="D1056" s="17" t="s">
        <v>894</v>
      </c>
      <c r="E1056" s="17">
        <v>1</v>
      </c>
      <c r="F1056" s="18" t="s">
        <v>60</v>
      </c>
      <c r="G1056" s="18" t="s">
        <v>14</v>
      </c>
      <c r="H1056" s="19">
        <v>0.3831408</v>
      </c>
    </row>
    <row r="1057" s="20" customFormat="1" ht="45" customHeight="1">
      <c r="A1057" s="15">
        <v>92459021</v>
      </c>
      <c r="B1057" s="16" t="s">
        <v>1574</v>
      </c>
      <c r="C1057" s="16" t="s">
        <v>1574</v>
      </c>
      <c r="D1057" s="17" t="s">
        <v>603</v>
      </c>
      <c r="E1057" s="17">
        <v>1</v>
      </c>
      <c r="F1057" s="18" t="s">
        <v>60</v>
      </c>
      <c r="G1057" s="18" t="s">
        <v>14</v>
      </c>
      <c r="H1057" s="19">
        <v>0.80436037500000002</v>
      </c>
    </row>
    <row r="1058" s="20" customFormat="1" ht="45" customHeight="1">
      <c r="A1058" s="15">
        <v>90151038</v>
      </c>
      <c r="B1058" s="16" t="s">
        <v>1574</v>
      </c>
      <c r="C1058" s="16" t="s">
        <v>1574</v>
      </c>
      <c r="D1058" s="17" t="s">
        <v>39</v>
      </c>
      <c r="E1058" s="17">
        <v>1</v>
      </c>
      <c r="F1058" s="18" t="s">
        <v>60</v>
      </c>
      <c r="G1058" s="18" t="s">
        <v>14</v>
      </c>
      <c r="H1058" s="19">
        <v>0.57471119999999998</v>
      </c>
    </row>
    <row r="1059" s="20" customFormat="1" ht="45" customHeight="1">
      <c r="A1059" s="15">
        <v>92393918</v>
      </c>
      <c r="B1059" s="16" t="s">
        <v>1574</v>
      </c>
      <c r="C1059" s="16" t="s">
        <v>1574</v>
      </c>
      <c r="D1059" s="17" t="s">
        <v>21</v>
      </c>
      <c r="E1059" s="17">
        <v>1</v>
      </c>
      <c r="F1059" s="18" t="s">
        <v>60</v>
      </c>
      <c r="G1059" s="18" t="s">
        <v>14</v>
      </c>
      <c r="H1059" s="19">
        <v>0.58161442500000005</v>
      </c>
    </row>
    <row r="1060" s="20" customFormat="1" ht="45" customHeight="1">
      <c r="A1060" s="15">
        <v>90170938</v>
      </c>
      <c r="B1060" s="16" t="s">
        <v>1574</v>
      </c>
      <c r="C1060" s="16" t="s">
        <v>1574</v>
      </c>
      <c r="D1060" s="17" t="s">
        <v>244</v>
      </c>
      <c r="E1060" s="17">
        <v>1</v>
      </c>
      <c r="F1060" s="18" t="s">
        <v>60</v>
      </c>
      <c r="G1060" s="18" t="s">
        <v>14</v>
      </c>
      <c r="H1060" s="19">
        <v>0.31130190000000002</v>
      </c>
    </row>
    <row r="1061" s="20" customFormat="1" ht="45" customHeight="1">
      <c r="A1061" s="15">
        <v>92393926</v>
      </c>
      <c r="B1061" s="16" t="s">
        <v>1574</v>
      </c>
      <c r="C1061" s="16" t="s">
        <v>1574</v>
      </c>
      <c r="D1061" s="17" t="s">
        <v>24</v>
      </c>
      <c r="E1061" s="17">
        <v>1</v>
      </c>
      <c r="F1061" s="18" t="s">
        <v>60</v>
      </c>
      <c r="G1061" s="18" t="s">
        <v>14</v>
      </c>
      <c r="H1061" s="19">
        <v>0.68061262499999997</v>
      </c>
    </row>
    <row r="1062" s="20" customFormat="1" ht="45" customHeight="1">
      <c r="A1062" s="15">
        <v>90179790</v>
      </c>
      <c r="B1062" s="16" t="s">
        <v>1574</v>
      </c>
      <c r="C1062" s="16" t="s">
        <v>1574</v>
      </c>
      <c r="D1062" s="17" t="s">
        <v>24</v>
      </c>
      <c r="E1062" s="17">
        <v>1</v>
      </c>
      <c r="F1062" s="18" t="s">
        <v>60</v>
      </c>
      <c r="G1062" s="18" t="s">
        <v>14</v>
      </c>
      <c r="H1062" s="19">
        <v>0.49499100000000001</v>
      </c>
    </row>
    <row r="1063" s="20" customFormat="1" ht="45" customHeight="1">
      <c r="A1063" s="15">
        <v>90258991</v>
      </c>
      <c r="B1063" s="16" t="s">
        <v>1574</v>
      </c>
      <c r="C1063" s="16" t="s">
        <v>1574</v>
      </c>
      <c r="D1063" s="17" t="s">
        <v>26</v>
      </c>
      <c r="E1063" s="17">
        <v>1</v>
      </c>
      <c r="F1063" s="18" t="s">
        <v>60</v>
      </c>
      <c r="G1063" s="18" t="s">
        <v>14</v>
      </c>
      <c r="H1063" s="19">
        <v>0.22748984999999999</v>
      </c>
    </row>
    <row r="1064" s="20" customFormat="1" ht="45" customHeight="1">
      <c r="A1064" s="15">
        <v>92393870</v>
      </c>
      <c r="B1064" s="16" t="s">
        <v>1574</v>
      </c>
      <c r="C1064" s="16" t="s">
        <v>1574</v>
      </c>
      <c r="D1064" s="17" t="s">
        <v>24</v>
      </c>
      <c r="E1064" s="17">
        <v>1</v>
      </c>
      <c r="F1064" s="18" t="s">
        <v>60</v>
      </c>
      <c r="G1064" s="18" t="s">
        <v>14</v>
      </c>
      <c r="H1064" s="19">
        <v>0.56923964999999999</v>
      </c>
    </row>
    <row r="1065" s="20" customFormat="1" ht="45" customHeight="1">
      <c r="A1065" s="15">
        <v>90249429</v>
      </c>
      <c r="B1065" s="16" t="s">
        <v>1574</v>
      </c>
      <c r="C1065" s="16" t="s">
        <v>1574</v>
      </c>
      <c r="D1065" s="17" t="s">
        <v>131</v>
      </c>
      <c r="E1065" s="17">
        <v>1</v>
      </c>
      <c r="F1065" s="18" t="s">
        <v>60</v>
      </c>
      <c r="G1065" s="18" t="s">
        <v>14</v>
      </c>
      <c r="H1065" s="19">
        <v>0.61063065000000005</v>
      </c>
    </row>
    <row r="1066" s="20" customFormat="1" ht="45" customHeight="1">
      <c r="A1066" s="15">
        <v>92393896</v>
      </c>
      <c r="B1066" s="16" t="s">
        <v>1574</v>
      </c>
      <c r="C1066" s="16" t="s">
        <v>1574</v>
      </c>
      <c r="D1066" s="17" t="s">
        <v>24</v>
      </c>
      <c r="E1066" s="17">
        <v>1</v>
      </c>
      <c r="F1066" s="18" t="s">
        <v>60</v>
      </c>
      <c r="G1066" s="18" t="s">
        <v>14</v>
      </c>
      <c r="H1066" s="19">
        <v>0.49499100000000001</v>
      </c>
    </row>
    <row r="1067" s="20" customFormat="1" ht="45" customHeight="1">
      <c r="A1067" s="15">
        <v>92392407</v>
      </c>
      <c r="B1067" s="16" t="s">
        <v>1574</v>
      </c>
      <c r="C1067" s="16" t="s">
        <v>1574</v>
      </c>
      <c r="D1067" s="17" t="s">
        <v>157</v>
      </c>
      <c r="E1067" s="17">
        <v>1</v>
      </c>
      <c r="F1067" s="18" t="s">
        <v>60</v>
      </c>
      <c r="G1067" s="18" t="s">
        <v>14</v>
      </c>
      <c r="H1067" s="19">
        <v>0.52681860000000003</v>
      </c>
    </row>
    <row r="1068" s="20" customFormat="1" ht="45" customHeight="1">
      <c r="A1068" s="15">
        <v>92434797</v>
      </c>
      <c r="B1068" s="16" t="s">
        <v>1574</v>
      </c>
      <c r="C1068" s="16" t="s">
        <v>1580</v>
      </c>
      <c r="D1068" s="17" t="s">
        <v>233</v>
      </c>
      <c r="E1068" s="17">
        <v>1</v>
      </c>
      <c r="F1068" s="18" t="s">
        <v>60</v>
      </c>
      <c r="G1068" s="18" t="s">
        <v>14</v>
      </c>
      <c r="H1068" s="19">
        <v>0.71838900000000006</v>
      </c>
    </row>
    <row r="1069" s="20" customFormat="1" ht="45" customHeight="1">
      <c r="A1069" s="15">
        <v>90125452</v>
      </c>
      <c r="B1069" s="16" t="s">
        <v>1581</v>
      </c>
      <c r="C1069" s="16" t="s">
        <v>1576</v>
      </c>
      <c r="D1069" s="17" t="s">
        <v>50</v>
      </c>
      <c r="E1069" s="17">
        <v>1</v>
      </c>
      <c r="F1069" s="18" t="s">
        <v>60</v>
      </c>
      <c r="G1069" s="18" t="s">
        <v>14</v>
      </c>
      <c r="H1069" s="19">
        <v>0.21551670000000001</v>
      </c>
    </row>
    <row r="1070" s="20" customFormat="1" ht="45" customHeight="1">
      <c r="A1070" s="15">
        <v>90277074</v>
      </c>
      <c r="B1070" s="16" t="s">
        <v>1581</v>
      </c>
      <c r="C1070" s="16" t="s">
        <v>1581</v>
      </c>
      <c r="D1070" s="17" t="s">
        <v>50</v>
      </c>
      <c r="E1070" s="17">
        <v>1</v>
      </c>
      <c r="F1070" s="18" t="s">
        <v>60</v>
      </c>
      <c r="G1070" s="18" t="s">
        <v>14</v>
      </c>
      <c r="H1070" s="19">
        <v>0.61873875</v>
      </c>
    </row>
    <row r="1071" s="20" customFormat="1" ht="45" customHeight="1">
      <c r="A1071" s="15">
        <v>90143221</v>
      </c>
      <c r="B1071" s="16" t="s">
        <v>1581</v>
      </c>
      <c r="C1071" s="16" t="s">
        <v>1581</v>
      </c>
      <c r="D1071" s="17" t="s">
        <v>17</v>
      </c>
      <c r="E1071" s="17">
        <v>1</v>
      </c>
      <c r="F1071" s="18" t="s">
        <v>60</v>
      </c>
      <c r="G1071" s="18" t="s">
        <v>14</v>
      </c>
      <c r="H1071" s="19">
        <v>0.68061262499999997</v>
      </c>
    </row>
    <row r="1072" s="20" customFormat="1" ht="45" customHeight="1">
      <c r="A1072" s="15">
        <v>90143248</v>
      </c>
      <c r="B1072" s="16" t="s">
        <v>1581</v>
      </c>
      <c r="C1072" s="16" t="s">
        <v>1581</v>
      </c>
      <c r="D1072" s="17" t="s">
        <v>17</v>
      </c>
      <c r="E1072" s="17">
        <v>1</v>
      </c>
      <c r="F1072" s="18" t="s">
        <v>60</v>
      </c>
      <c r="G1072" s="18" t="s">
        <v>14</v>
      </c>
      <c r="H1072" s="19">
        <v>0.49499100000000001</v>
      </c>
    </row>
    <row r="1073" s="20" customFormat="1" ht="45" customHeight="1">
      <c r="A1073" s="15">
        <v>90209052</v>
      </c>
      <c r="B1073" s="16" t="s">
        <v>1581</v>
      </c>
      <c r="C1073" s="16" t="s">
        <v>1581</v>
      </c>
      <c r="D1073" s="17" t="s">
        <v>31</v>
      </c>
      <c r="E1073" s="17">
        <v>1</v>
      </c>
      <c r="F1073" s="18" t="s">
        <v>60</v>
      </c>
      <c r="G1073" s="18" t="s">
        <v>14</v>
      </c>
      <c r="H1073" s="19">
        <v>0.54449009999999998</v>
      </c>
    </row>
    <row r="1074" s="20" customFormat="1" ht="45" customHeight="1">
      <c r="A1074" s="15">
        <v>90148762</v>
      </c>
      <c r="B1074" s="16" t="s">
        <v>1581</v>
      </c>
      <c r="C1074" s="16" t="s">
        <v>1581</v>
      </c>
      <c r="D1074" s="17" t="s">
        <v>233</v>
      </c>
      <c r="E1074" s="17">
        <v>1</v>
      </c>
      <c r="F1074" s="18" t="s">
        <v>60</v>
      </c>
      <c r="G1074" s="18" t="s">
        <v>14</v>
      </c>
      <c r="H1074" s="19">
        <v>0.64655010000000002</v>
      </c>
    </row>
    <row r="1075" s="20" customFormat="1" ht="45" customHeight="1">
      <c r="A1075" s="15">
        <v>90143264</v>
      </c>
      <c r="B1075" s="16" t="s">
        <v>1581</v>
      </c>
      <c r="C1075" s="16" t="s">
        <v>1581</v>
      </c>
      <c r="D1075" s="17" t="s">
        <v>17</v>
      </c>
      <c r="E1075" s="17">
        <v>1</v>
      </c>
      <c r="F1075" s="18" t="s">
        <v>60</v>
      </c>
      <c r="G1075" s="18" t="s">
        <v>14</v>
      </c>
      <c r="H1075" s="19">
        <v>0.47892600000000002</v>
      </c>
    </row>
    <row r="1076" s="20" customFormat="1" ht="45" customHeight="1">
      <c r="A1076" s="15">
        <v>90283899</v>
      </c>
      <c r="B1076" s="16" t="s">
        <v>1581</v>
      </c>
      <c r="C1076" s="16" t="s">
        <v>1581</v>
      </c>
      <c r="D1076" s="17" t="s">
        <v>1557</v>
      </c>
      <c r="E1076" s="17">
        <v>1</v>
      </c>
      <c r="F1076" s="18" t="s">
        <v>60</v>
      </c>
      <c r="G1076" s="18" t="s">
        <v>14</v>
      </c>
      <c r="H1076" s="19">
        <v>0.68061262499999997</v>
      </c>
    </row>
    <row r="1077" s="20" customFormat="1" ht="45" customHeight="1">
      <c r="A1077" s="15">
        <v>90249437</v>
      </c>
      <c r="B1077" s="16" t="s">
        <v>1581</v>
      </c>
      <c r="C1077" s="16" t="s">
        <v>1581</v>
      </c>
      <c r="D1077" s="17" t="s">
        <v>131</v>
      </c>
      <c r="E1077" s="17">
        <v>1</v>
      </c>
      <c r="F1077" s="18" t="s">
        <v>60</v>
      </c>
      <c r="G1077" s="18" t="s">
        <v>14</v>
      </c>
      <c r="H1077" s="19">
        <v>0.47024145000000001</v>
      </c>
    </row>
    <row r="1078" s="20" customFormat="1" ht="45" customHeight="1">
      <c r="A1078" s="15">
        <v>90243137</v>
      </c>
      <c r="B1078" s="16" t="s">
        <v>1581</v>
      </c>
      <c r="C1078" s="16" t="s">
        <v>1581</v>
      </c>
      <c r="D1078" s="17" t="s">
        <v>181</v>
      </c>
      <c r="E1078" s="17">
        <v>1</v>
      </c>
      <c r="F1078" s="18" t="s">
        <v>60</v>
      </c>
      <c r="G1078" s="18" t="s">
        <v>14</v>
      </c>
      <c r="H1078" s="19">
        <v>0.51484545000000004</v>
      </c>
    </row>
    <row r="1079" s="20" customFormat="1" ht="45" customHeight="1">
      <c r="A1079" s="15">
        <v>90259009</v>
      </c>
      <c r="B1079" s="16" t="s">
        <v>1581</v>
      </c>
      <c r="C1079" s="16" t="s">
        <v>1581</v>
      </c>
      <c r="D1079" s="17" t="s">
        <v>26</v>
      </c>
      <c r="E1079" s="17">
        <v>1</v>
      </c>
      <c r="F1079" s="18" t="s">
        <v>60</v>
      </c>
      <c r="G1079" s="18" t="s">
        <v>14</v>
      </c>
      <c r="H1079" s="19">
        <v>0.48261622500000001</v>
      </c>
    </row>
    <row r="1080" s="20" customFormat="1" ht="45" customHeight="1">
      <c r="A1080" s="15">
        <v>92249647</v>
      </c>
      <c r="B1080" s="16" t="s">
        <v>1582</v>
      </c>
      <c r="C1080" s="16" t="s">
        <v>1583</v>
      </c>
      <c r="D1080" s="17" t="s">
        <v>139</v>
      </c>
      <c r="E1080" s="17">
        <v>1</v>
      </c>
      <c r="F1080" s="18" t="s">
        <v>60</v>
      </c>
      <c r="G1080" s="18" t="s">
        <v>14</v>
      </c>
      <c r="H1080" s="19">
        <v>2.6578124999999999</v>
      </c>
    </row>
    <row r="1081" s="20" customFormat="1" ht="45" customHeight="1">
      <c r="A1081" s="15">
        <v>90175654</v>
      </c>
      <c r="B1081" s="16" t="s">
        <v>1582</v>
      </c>
      <c r="C1081" s="16" t="s">
        <v>1583</v>
      </c>
      <c r="D1081" s="17" t="s">
        <v>139</v>
      </c>
      <c r="E1081" s="17">
        <v>1</v>
      </c>
      <c r="F1081" s="18" t="s">
        <v>60</v>
      </c>
      <c r="G1081" s="18" t="s">
        <v>14</v>
      </c>
      <c r="H1081" s="19">
        <v>2.6819856</v>
      </c>
    </row>
    <row r="1082" s="20" customFormat="1" ht="45" customHeight="1">
      <c r="A1082" s="15">
        <v>90125436</v>
      </c>
      <c r="B1082" s="16" t="s">
        <v>1582</v>
      </c>
      <c r="C1082" s="16" t="s">
        <v>1584</v>
      </c>
      <c r="D1082" s="17" t="s">
        <v>50</v>
      </c>
      <c r="E1082" s="17">
        <v>1</v>
      </c>
      <c r="F1082" s="18" t="s">
        <v>60</v>
      </c>
      <c r="G1082" s="18" t="s">
        <v>14</v>
      </c>
      <c r="H1082" s="19">
        <v>0.92193254999999996</v>
      </c>
    </row>
    <row r="1083" s="20" customFormat="1" ht="45" customHeight="1">
      <c r="A1083" s="15">
        <v>92392288</v>
      </c>
      <c r="B1083" s="16" t="s">
        <v>1582</v>
      </c>
      <c r="C1083" s="16" t="s">
        <v>1585</v>
      </c>
      <c r="D1083" s="17" t="s">
        <v>461</v>
      </c>
      <c r="E1083" s="17">
        <v>1</v>
      </c>
      <c r="F1083" s="18" t="s">
        <v>60</v>
      </c>
      <c r="G1083" s="18" t="s">
        <v>14</v>
      </c>
      <c r="H1083" s="19">
        <v>1.06561035</v>
      </c>
    </row>
    <row r="1084" s="20" customFormat="1" ht="45" customHeight="1">
      <c r="A1084" s="15">
        <v>92392270</v>
      </c>
      <c r="B1084" s="16" t="s">
        <v>1582</v>
      </c>
      <c r="C1084" s="16" t="s">
        <v>1585</v>
      </c>
      <c r="D1084" s="17" t="s">
        <v>461</v>
      </c>
      <c r="E1084" s="17">
        <v>1</v>
      </c>
      <c r="F1084" s="18" t="s">
        <v>60</v>
      </c>
      <c r="G1084" s="18" t="s">
        <v>14</v>
      </c>
      <c r="H1084" s="19">
        <v>1.1733686999999999</v>
      </c>
    </row>
    <row r="1085" s="20" customFormat="1" ht="45" customHeight="1">
      <c r="A1085" s="15">
        <v>92392385</v>
      </c>
      <c r="B1085" s="16" t="s">
        <v>1582</v>
      </c>
      <c r="C1085" s="16" t="s">
        <v>1586</v>
      </c>
      <c r="D1085" s="17" t="s">
        <v>894</v>
      </c>
      <c r="E1085" s="17">
        <v>1</v>
      </c>
      <c r="F1085" s="18" t="s">
        <v>60</v>
      </c>
      <c r="G1085" s="18" t="s">
        <v>14</v>
      </c>
      <c r="H1085" s="19">
        <v>0.39511394999999999</v>
      </c>
    </row>
    <row r="1086" s="20" customFormat="1" ht="45" customHeight="1">
      <c r="A1086" s="15">
        <v>90209060</v>
      </c>
      <c r="B1086" s="16" t="s">
        <v>1582</v>
      </c>
      <c r="C1086" s="16" t="s">
        <v>1582</v>
      </c>
      <c r="D1086" s="17" t="s">
        <v>31</v>
      </c>
      <c r="E1086" s="17">
        <v>1</v>
      </c>
      <c r="F1086" s="18" t="s">
        <v>60</v>
      </c>
      <c r="G1086" s="18" t="s">
        <v>14</v>
      </c>
      <c r="H1086" s="19">
        <v>1.01473155</v>
      </c>
    </row>
    <row r="1087" s="20" customFormat="1" ht="45" customHeight="1">
      <c r="A1087" s="15">
        <v>92459005</v>
      </c>
      <c r="B1087" s="16" t="s">
        <v>1582</v>
      </c>
      <c r="C1087" s="16" t="s">
        <v>1582</v>
      </c>
      <c r="D1087" s="17" t="s">
        <v>603</v>
      </c>
      <c r="E1087" s="17">
        <v>1</v>
      </c>
      <c r="F1087" s="18" t="s">
        <v>60</v>
      </c>
      <c r="G1087" s="18" t="s">
        <v>14</v>
      </c>
      <c r="H1087" s="19">
        <v>1.4354739000000001</v>
      </c>
    </row>
    <row r="1088" s="20" customFormat="1" ht="45" customHeight="1">
      <c r="A1088" s="15">
        <v>90283902</v>
      </c>
      <c r="B1088" s="16" t="s">
        <v>1582</v>
      </c>
      <c r="C1088" s="16" t="s">
        <v>1582</v>
      </c>
      <c r="D1088" s="17" t="s">
        <v>1557</v>
      </c>
      <c r="E1088" s="17">
        <v>1</v>
      </c>
      <c r="F1088" s="18" t="s">
        <v>60</v>
      </c>
      <c r="G1088" s="18" t="s">
        <v>14</v>
      </c>
      <c r="H1088" s="19">
        <v>1.2452076000000001</v>
      </c>
    </row>
    <row r="1089" s="20" customFormat="1" ht="45" customHeight="1">
      <c r="A1089" s="15">
        <v>92393977</v>
      </c>
      <c r="B1089" s="16" t="s">
        <v>1582</v>
      </c>
      <c r="C1089" s="16" t="s">
        <v>1582</v>
      </c>
      <c r="D1089" s="17" t="s">
        <v>24</v>
      </c>
      <c r="E1089" s="17">
        <v>1</v>
      </c>
      <c r="F1089" s="18" t="s">
        <v>60</v>
      </c>
      <c r="G1089" s="18" t="s">
        <v>14</v>
      </c>
      <c r="H1089" s="19">
        <v>1.1879784</v>
      </c>
    </row>
    <row r="1090" s="20" customFormat="1" ht="45" customHeight="1">
      <c r="A1090" s="15">
        <v>92394019</v>
      </c>
      <c r="B1090" s="16" t="s">
        <v>1582</v>
      </c>
      <c r="C1090" s="16" t="s">
        <v>1582</v>
      </c>
      <c r="D1090" s="17" t="s">
        <v>21</v>
      </c>
      <c r="E1090" s="17">
        <v>1</v>
      </c>
      <c r="F1090" s="18" t="s">
        <v>60</v>
      </c>
      <c r="G1090" s="18" t="s">
        <v>14</v>
      </c>
      <c r="H1090" s="19">
        <v>1.32901965</v>
      </c>
    </row>
    <row r="1091" s="20" customFormat="1" ht="45" customHeight="1">
      <c r="A1091" s="15">
        <v>90249445</v>
      </c>
      <c r="B1091" s="16" t="s">
        <v>1582</v>
      </c>
      <c r="C1091" s="16" t="s">
        <v>1582</v>
      </c>
      <c r="D1091" s="17" t="s">
        <v>131</v>
      </c>
      <c r="E1091" s="17">
        <v>1</v>
      </c>
      <c r="F1091" s="18" t="s">
        <v>60</v>
      </c>
      <c r="G1091" s="18" t="s">
        <v>14</v>
      </c>
      <c r="H1091" s="19">
        <v>1.1613955499999999</v>
      </c>
    </row>
    <row r="1092" s="20" customFormat="1" ht="45" customHeight="1">
      <c r="A1092" s="15">
        <v>92394000</v>
      </c>
      <c r="B1092" s="16" t="s">
        <v>1582</v>
      </c>
      <c r="C1092" s="16" t="s">
        <v>1582</v>
      </c>
      <c r="D1092" s="17" t="s">
        <v>24</v>
      </c>
      <c r="E1092" s="17">
        <v>1</v>
      </c>
      <c r="F1092" s="18" t="s">
        <v>60</v>
      </c>
      <c r="G1092" s="18" t="s">
        <v>14</v>
      </c>
      <c r="H1092" s="19">
        <v>0.92810812499999995</v>
      </c>
    </row>
    <row r="1093" s="20" customFormat="1" ht="45" customHeight="1">
      <c r="A1093" s="15">
        <v>90249453</v>
      </c>
      <c r="B1093" s="16" t="s">
        <v>1582</v>
      </c>
      <c r="C1093" s="16" t="s">
        <v>1582</v>
      </c>
      <c r="D1093" s="17" t="s">
        <v>131</v>
      </c>
      <c r="E1093" s="17">
        <v>1</v>
      </c>
      <c r="F1093" s="18" t="s">
        <v>60</v>
      </c>
      <c r="G1093" s="18" t="s">
        <v>14</v>
      </c>
      <c r="H1093" s="19">
        <v>0.80436037500000002</v>
      </c>
    </row>
    <row r="1094" s="20" customFormat="1" ht="45" customHeight="1">
      <c r="A1094" s="15">
        <v>90125460</v>
      </c>
      <c r="B1094" s="16" t="s">
        <v>1587</v>
      </c>
      <c r="C1094" s="16" t="s">
        <v>1584</v>
      </c>
      <c r="D1094" s="17" t="s">
        <v>50</v>
      </c>
      <c r="E1094" s="17">
        <v>1</v>
      </c>
      <c r="F1094" s="18" t="s">
        <v>60</v>
      </c>
      <c r="G1094" s="18" t="s">
        <v>14</v>
      </c>
      <c r="H1094" s="19">
        <v>0.28735559999999999</v>
      </c>
    </row>
    <row r="1095" s="20" customFormat="1" ht="45" customHeight="1">
      <c r="A1095" s="15">
        <v>90143213</v>
      </c>
      <c r="B1095" s="16" t="s">
        <v>1587</v>
      </c>
      <c r="C1095" s="16" t="s">
        <v>1587</v>
      </c>
      <c r="D1095" s="17" t="s">
        <v>17</v>
      </c>
      <c r="E1095" s="17">
        <v>1</v>
      </c>
      <c r="F1095" s="18" t="s">
        <v>60</v>
      </c>
      <c r="G1095" s="18" t="s">
        <v>14</v>
      </c>
      <c r="H1095" s="19">
        <v>0.87860902500000004</v>
      </c>
    </row>
    <row r="1096" s="20" customFormat="1" ht="45" customHeight="1">
      <c r="A1096" s="15">
        <v>90148789</v>
      </c>
      <c r="B1096" s="16" t="s">
        <v>1587</v>
      </c>
      <c r="C1096" s="16" t="s">
        <v>1587</v>
      </c>
      <c r="D1096" s="17" t="s">
        <v>233</v>
      </c>
      <c r="E1096" s="17">
        <v>1</v>
      </c>
      <c r="F1096" s="18" t="s">
        <v>60</v>
      </c>
      <c r="G1096" s="18" t="s">
        <v>14</v>
      </c>
      <c r="H1096" s="19">
        <v>1.1973149999999999</v>
      </c>
    </row>
    <row r="1097" s="20" customFormat="1" ht="45" customHeight="1">
      <c r="A1097" s="15">
        <v>90143272</v>
      </c>
      <c r="B1097" s="16" t="s">
        <v>1587</v>
      </c>
      <c r="C1097" s="16" t="s">
        <v>1587</v>
      </c>
      <c r="D1097" s="17" t="s">
        <v>17</v>
      </c>
      <c r="E1097" s="17">
        <v>1</v>
      </c>
      <c r="F1097" s="18" t="s">
        <v>60</v>
      </c>
      <c r="G1097" s="18" t="s">
        <v>14</v>
      </c>
      <c r="H1097" s="19">
        <v>0.85009365000000003</v>
      </c>
    </row>
    <row r="1098" s="20" customFormat="1" ht="45" customHeight="1">
      <c r="A1098" s="15">
        <v>90151046</v>
      </c>
      <c r="B1098" s="16" t="s">
        <v>1587</v>
      </c>
      <c r="C1098" s="16" t="s">
        <v>1587</v>
      </c>
      <c r="D1098" s="17" t="s">
        <v>39</v>
      </c>
      <c r="E1098" s="17">
        <v>1</v>
      </c>
      <c r="F1098" s="18" t="s">
        <v>60</v>
      </c>
      <c r="G1098" s="18" t="s">
        <v>14</v>
      </c>
      <c r="H1098" s="19">
        <v>1.150854075</v>
      </c>
    </row>
    <row r="1099" s="20" customFormat="1" ht="45" customHeight="1">
      <c r="A1099" s="15">
        <v>90147472</v>
      </c>
      <c r="B1099" s="16" t="s">
        <v>1588</v>
      </c>
      <c r="C1099" s="16" t="s">
        <v>1588</v>
      </c>
      <c r="D1099" s="17" t="s">
        <v>17</v>
      </c>
      <c r="E1099" s="17">
        <v>1</v>
      </c>
      <c r="F1099" s="18" t="s">
        <v>60</v>
      </c>
      <c r="G1099" s="18" t="s">
        <v>14</v>
      </c>
      <c r="H1099" s="19">
        <v>1.41072435</v>
      </c>
    </row>
    <row r="1100" s="20" customFormat="1" ht="45" customHeight="1">
      <c r="A1100" s="15">
        <v>90147480</v>
      </c>
      <c r="B1100" s="16" t="s">
        <v>1588</v>
      </c>
      <c r="C1100" s="16" t="s">
        <v>1588</v>
      </c>
      <c r="D1100" s="17" t="s">
        <v>17</v>
      </c>
      <c r="E1100" s="17">
        <v>1</v>
      </c>
      <c r="F1100" s="18" t="s">
        <v>60</v>
      </c>
      <c r="G1100" s="18" t="s">
        <v>14</v>
      </c>
      <c r="H1100" s="19">
        <v>0.96982515000000002</v>
      </c>
    </row>
    <row r="1101" s="20" customFormat="1" ht="45" customHeight="1">
      <c r="A1101" s="15">
        <v>92458491</v>
      </c>
      <c r="B1101" s="16" t="s">
        <v>1589</v>
      </c>
      <c r="C1101" s="16" t="s">
        <v>1589</v>
      </c>
      <c r="D1101" s="17" t="s">
        <v>24</v>
      </c>
      <c r="E1101" s="17">
        <v>1</v>
      </c>
      <c r="F1101" s="18" t="s">
        <v>60</v>
      </c>
      <c r="G1101" s="18" t="s">
        <v>14</v>
      </c>
      <c r="H1101" s="19">
        <v>0.97760722499999997</v>
      </c>
    </row>
    <row r="1102" s="20" customFormat="1" ht="45" customHeight="1">
      <c r="A1102" s="15">
        <v>90288858</v>
      </c>
      <c r="B1102" s="16" t="s">
        <v>1590</v>
      </c>
      <c r="C1102" s="16" t="s">
        <v>1591</v>
      </c>
      <c r="D1102" s="17" t="s">
        <v>1592</v>
      </c>
      <c r="E1102" s="17">
        <v>1</v>
      </c>
      <c r="F1102" s="18" t="s">
        <v>60</v>
      </c>
      <c r="G1102" s="18" t="s">
        <v>14</v>
      </c>
      <c r="H1102" s="19">
        <v>0.1915704</v>
      </c>
    </row>
    <row r="1103" s="20" customFormat="1" ht="45" customHeight="1">
      <c r="A1103" s="15">
        <v>90268989</v>
      </c>
      <c r="B1103" s="16" t="s">
        <v>1593</v>
      </c>
      <c r="C1103" s="16" t="s">
        <v>1594</v>
      </c>
      <c r="D1103" s="17" t="s">
        <v>50</v>
      </c>
      <c r="E1103" s="17">
        <v>100</v>
      </c>
      <c r="F1103" s="18" t="s">
        <v>18</v>
      </c>
      <c r="G1103" s="18" t="s">
        <v>19</v>
      </c>
      <c r="H1103" s="19">
        <v>9.5785200000000001e-002</v>
      </c>
    </row>
    <row r="1104" s="20" customFormat="1" ht="45" customHeight="1">
      <c r="A1104" s="15">
        <v>90180470</v>
      </c>
      <c r="B1104" s="16" t="s">
        <v>1593</v>
      </c>
      <c r="C1104" s="16" t="s">
        <v>1595</v>
      </c>
      <c r="D1104" s="17" t="s">
        <v>24</v>
      </c>
      <c r="E1104" s="17">
        <v>100</v>
      </c>
      <c r="F1104" s="18" t="s">
        <v>18</v>
      </c>
      <c r="G1104" s="18" t="s">
        <v>19</v>
      </c>
      <c r="H1104" s="19">
        <v>9.5785200000000001e-002</v>
      </c>
    </row>
    <row r="1105" s="20" customFormat="1" ht="45" customHeight="1">
      <c r="A1105" s="15">
        <v>90124596</v>
      </c>
      <c r="B1105" s="16" t="s">
        <v>1593</v>
      </c>
      <c r="C1105" s="16" t="s">
        <v>1596</v>
      </c>
      <c r="D1105" s="17" t="s">
        <v>50</v>
      </c>
      <c r="E1105" s="17">
        <v>100</v>
      </c>
      <c r="F1105" s="18" t="s">
        <v>18</v>
      </c>
      <c r="G1105" s="18" t="s">
        <v>19</v>
      </c>
      <c r="H1105" s="19">
        <v>0.1197315</v>
      </c>
    </row>
    <row r="1106" s="20" customFormat="1" ht="45" customHeight="1">
      <c r="A1106" s="15">
        <v>90595033</v>
      </c>
      <c r="B1106" s="16" t="s">
        <v>1597</v>
      </c>
      <c r="C1106" s="16" t="s">
        <v>1598</v>
      </c>
      <c r="D1106" s="17" t="s">
        <v>146</v>
      </c>
      <c r="E1106" s="17">
        <v>100</v>
      </c>
      <c r="F1106" s="18" t="s">
        <v>18</v>
      </c>
      <c r="G1106" s="18" t="s">
        <v>19</v>
      </c>
      <c r="H1106" s="19">
        <v>0.14367779999999999</v>
      </c>
    </row>
    <row r="1107" s="20" customFormat="1" ht="45" customHeight="1">
      <c r="A1107" s="15">
        <v>90180488</v>
      </c>
      <c r="B1107" s="16" t="s">
        <v>1599</v>
      </c>
      <c r="C1107" s="16" t="s">
        <v>1599</v>
      </c>
      <c r="D1107" s="17" t="s">
        <v>24</v>
      </c>
      <c r="E1107" s="17">
        <v>1</v>
      </c>
      <c r="F1107" s="18" t="s">
        <v>60</v>
      </c>
      <c r="G1107" s="18" t="s">
        <v>14</v>
      </c>
      <c r="H1107" s="19">
        <v>0.34649370000000002</v>
      </c>
    </row>
    <row r="1108" s="20" customFormat="1" ht="45" customHeight="1">
      <c r="A1108" s="15">
        <v>90251822</v>
      </c>
      <c r="B1108" s="16" t="s">
        <v>1599</v>
      </c>
      <c r="C1108" s="16" t="s">
        <v>1599</v>
      </c>
      <c r="D1108" s="17" t="s">
        <v>24</v>
      </c>
      <c r="E1108" s="17">
        <v>1</v>
      </c>
      <c r="F1108" s="18" t="s">
        <v>60</v>
      </c>
      <c r="G1108" s="18" t="s">
        <v>14</v>
      </c>
      <c r="H1108" s="19">
        <v>0.37124325000000002</v>
      </c>
    </row>
    <row r="1109" s="20" customFormat="1" ht="45" customHeight="1">
      <c r="A1109" s="15">
        <v>90188250</v>
      </c>
      <c r="B1109" s="16" t="s">
        <v>1599</v>
      </c>
      <c r="C1109" s="16" t="s">
        <v>1599</v>
      </c>
      <c r="D1109" s="17" t="s">
        <v>146</v>
      </c>
      <c r="E1109" s="17">
        <v>1</v>
      </c>
      <c r="F1109" s="18" t="s">
        <v>60</v>
      </c>
      <c r="G1109" s="18" t="s">
        <v>14</v>
      </c>
      <c r="H1109" s="19">
        <v>0.35919450000000003</v>
      </c>
    </row>
    <row r="1110" s="20" customFormat="1" ht="45" customHeight="1">
      <c r="A1110" s="15">
        <v>92469132</v>
      </c>
      <c r="B1110" s="16" t="s">
        <v>1599</v>
      </c>
      <c r="C1110" s="16" t="s">
        <v>1599</v>
      </c>
      <c r="D1110" s="17" t="s">
        <v>29</v>
      </c>
      <c r="E1110" s="17">
        <v>1</v>
      </c>
      <c r="F1110" s="18" t="s">
        <v>60</v>
      </c>
      <c r="G1110" s="18" t="s">
        <v>14</v>
      </c>
      <c r="H1110" s="19">
        <v>0.38361802499999997</v>
      </c>
    </row>
    <row r="1111" s="20" customFormat="1" ht="45" customHeight="1">
      <c r="A1111" s="15">
        <v>92469159</v>
      </c>
      <c r="B1111" s="16" t="s">
        <v>1599</v>
      </c>
      <c r="C1111" s="16" t="s">
        <v>1599</v>
      </c>
      <c r="D1111" s="17" t="s">
        <v>17</v>
      </c>
      <c r="E1111" s="17">
        <v>1</v>
      </c>
      <c r="F1111" s="18" t="s">
        <v>60</v>
      </c>
      <c r="G1111" s="18" t="s">
        <v>14</v>
      </c>
      <c r="H1111" s="19">
        <v>0.28735559999999999</v>
      </c>
    </row>
    <row r="1112" s="20" customFormat="1" ht="45" customHeight="1">
      <c r="A1112" s="15">
        <v>92392660</v>
      </c>
      <c r="B1112" s="16" t="s">
        <v>1599</v>
      </c>
      <c r="C1112" s="16" t="s">
        <v>1599</v>
      </c>
      <c r="D1112" s="17" t="s">
        <v>134</v>
      </c>
      <c r="E1112" s="17">
        <v>1</v>
      </c>
      <c r="F1112" s="18" t="s">
        <v>60</v>
      </c>
      <c r="G1112" s="18" t="s">
        <v>14</v>
      </c>
      <c r="H1112" s="19">
        <v>0.25143615000000002</v>
      </c>
    </row>
    <row r="1113" s="20" customFormat="1" ht="45" customHeight="1">
      <c r="A1113" s="15">
        <v>92470785</v>
      </c>
      <c r="B1113" s="16" t="s">
        <v>1599</v>
      </c>
      <c r="C1113" s="16" t="s">
        <v>1600</v>
      </c>
      <c r="D1113" s="17" t="s">
        <v>244</v>
      </c>
      <c r="E1113" s="17">
        <v>1</v>
      </c>
      <c r="F1113" s="18" t="s">
        <v>60</v>
      </c>
      <c r="G1113" s="18" t="s">
        <v>14</v>
      </c>
      <c r="H1113" s="19">
        <v>0.1915704</v>
      </c>
    </row>
    <row r="1114" s="20" customFormat="1" ht="45" customHeight="1">
      <c r="A1114" s="15">
        <v>92429718</v>
      </c>
      <c r="B1114" s="16" t="s">
        <v>1599</v>
      </c>
      <c r="C1114" s="16" t="s">
        <v>1601</v>
      </c>
      <c r="D1114" s="17" t="s">
        <v>603</v>
      </c>
      <c r="E1114" s="17">
        <v>1</v>
      </c>
      <c r="F1114" s="18" t="s">
        <v>60</v>
      </c>
      <c r="G1114" s="18" t="s">
        <v>14</v>
      </c>
      <c r="H1114" s="19">
        <v>0.46695284999999997</v>
      </c>
    </row>
    <row r="1115" s="20" customFormat="1" ht="45" customHeight="1">
      <c r="A1115" s="15">
        <v>90595025</v>
      </c>
      <c r="B1115" s="16" t="s">
        <v>1599</v>
      </c>
      <c r="C1115" s="16" t="s">
        <v>1602</v>
      </c>
      <c r="D1115" s="17" t="s">
        <v>146</v>
      </c>
      <c r="E1115" s="17">
        <v>1</v>
      </c>
      <c r="F1115" s="18" t="s">
        <v>60</v>
      </c>
      <c r="G1115" s="18" t="s">
        <v>14</v>
      </c>
      <c r="H1115" s="19">
        <v>0.65852325</v>
      </c>
    </row>
    <row r="1116" s="20" customFormat="1" ht="45" customHeight="1">
      <c r="A1116" s="15">
        <v>92429742</v>
      </c>
      <c r="B1116" s="16" t="s">
        <v>1599</v>
      </c>
      <c r="C1116" s="16" t="s">
        <v>1602</v>
      </c>
      <c r="D1116" s="17" t="s">
        <v>146</v>
      </c>
      <c r="E1116" s="17">
        <v>1</v>
      </c>
      <c r="F1116" s="18" t="s">
        <v>60</v>
      </c>
      <c r="G1116" s="18" t="s">
        <v>14</v>
      </c>
      <c r="H1116" s="19">
        <v>0.62260380000000004</v>
      </c>
    </row>
    <row r="1117" s="20" customFormat="1" ht="45" customHeight="1">
      <c r="A1117" s="15">
        <v>90210867</v>
      </c>
      <c r="B1117" s="16" t="s">
        <v>1599</v>
      </c>
      <c r="C1117" s="16" t="s">
        <v>1603</v>
      </c>
      <c r="D1117" s="17" t="s">
        <v>31</v>
      </c>
      <c r="E1117" s="17">
        <v>1</v>
      </c>
      <c r="F1117" s="18" t="s">
        <v>60</v>
      </c>
      <c r="G1117" s="18" t="s">
        <v>14</v>
      </c>
      <c r="H1117" s="19">
        <v>0.34722134999999998</v>
      </c>
    </row>
    <row r="1118" s="20" customFormat="1" ht="45" customHeight="1">
      <c r="A1118" s="15">
        <v>92392679</v>
      </c>
      <c r="B1118" s="16" t="s">
        <v>1604</v>
      </c>
      <c r="C1118" s="16" t="s">
        <v>1604</v>
      </c>
      <c r="D1118" s="17" t="s">
        <v>134</v>
      </c>
      <c r="E1118" s="17">
        <v>1</v>
      </c>
      <c r="F1118" s="18" t="s">
        <v>60</v>
      </c>
      <c r="G1118" s="18" t="s">
        <v>14</v>
      </c>
      <c r="H1118" s="19">
        <v>0.49089915000000001</v>
      </c>
    </row>
    <row r="1119" s="20" customFormat="1" ht="45" customHeight="1">
      <c r="A1119" s="15">
        <v>90595017</v>
      </c>
      <c r="B1119" s="16" t="s">
        <v>1604</v>
      </c>
      <c r="C1119" s="16" t="s">
        <v>1605</v>
      </c>
      <c r="D1119" s="17" t="s">
        <v>146</v>
      </c>
      <c r="E1119" s="17">
        <v>1</v>
      </c>
      <c r="F1119" s="18" t="s">
        <v>60</v>
      </c>
      <c r="G1119" s="18" t="s">
        <v>14</v>
      </c>
      <c r="H1119" s="19">
        <v>1.30507335</v>
      </c>
    </row>
    <row r="1120" s="20" customFormat="1" ht="45" customHeight="1">
      <c r="A1120" s="15">
        <v>90186877</v>
      </c>
      <c r="B1120" s="16" t="s">
        <v>1604</v>
      </c>
      <c r="C1120" s="16" t="s">
        <v>1606</v>
      </c>
      <c r="D1120" s="17" t="s">
        <v>146</v>
      </c>
      <c r="E1120" s="17">
        <v>1</v>
      </c>
      <c r="F1120" s="18" t="s">
        <v>60</v>
      </c>
      <c r="G1120" s="18" t="s">
        <v>14</v>
      </c>
      <c r="H1120" s="19">
        <v>1.4966437500000001</v>
      </c>
    </row>
    <row r="1121" s="20" customFormat="1" ht="45" customHeight="1">
      <c r="A1121" s="15">
        <v>90124197</v>
      </c>
      <c r="B1121" s="16" t="s">
        <v>1607</v>
      </c>
      <c r="C1121" s="16" t="s">
        <v>1607</v>
      </c>
      <c r="D1121" s="17" t="s">
        <v>50</v>
      </c>
      <c r="E1121" s="17">
        <v>1</v>
      </c>
      <c r="F1121" s="18" t="s">
        <v>60</v>
      </c>
      <c r="G1121" s="18" t="s">
        <v>14</v>
      </c>
      <c r="H1121" s="19">
        <v>0.40708709999999998</v>
      </c>
    </row>
    <row r="1122" s="20" customFormat="1" ht="45" customHeight="1">
      <c r="A1122" s="15">
        <v>90124189</v>
      </c>
      <c r="B1122" s="16" t="s">
        <v>1608</v>
      </c>
      <c r="C1122" s="16" t="s">
        <v>1608</v>
      </c>
      <c r="D1122" s="17" t="s">
        <v>50</v>
      </c>
      <c r="E1122" s="17">
        <v>1</v>
      </c>
      <c r="F1122" s="18" t="s">
        <v>60</v>
      </c>
      <c r="G1122" s="18" t="s">
        <v>14</v>
      </c>
      <c r="H1122" s="19">
        <v>0.40708709999999998</v>
      </c>
    </row>
    <row r="1123" s="20" customFormat="1" ht="45" customHeight="1">
      <c r="A1123" s="15">
        <v>90268105</v>
      </c>
      <c r="B1123" s="16" t="s">
        <v>1609</v>
      </c>
      <c r="C1123" s="16" t="s">
        <v>1610</v>
      </c>
      <c r="D1123" s="17" t="s">
        <v>603</v>
      </c>
      <c r="E1123" s="17">
        <v>1</v>
      </c>
      <c r="F1123" s="18" t="s">
        <v>60</v>
      </c>
      <c r="G1123" s="18" t="s">
        <v>14</v>
      </c>
      <c r="H1123" s="19">
        <v>0.40708709999999998</v>
      </c>
    </row>
    <row r="1124" s="20" customFormat="1" ht="45" customHeight="1">
      <c r="A1124" s="15">
        <v>90262735</v>
      </c>
      <c r="B1124" s="16" t="s">
        <v>1611</v>
      </c>
      <c r="C1124" s="16" t="s">
        <v>1611</v>
      </c>
      <c r="D1124" s="17" t="s">
        <v>244</v>
      </c>
      <c r="E1124" s="17">
        <v>1</v>
      </c>
      <c r="F1124" s="18" t="s">
        <v>60</v>
      </c>
      <c r="G1124" s="18" t="s">
        <v>14</v>
      </c>
      <c r="H1124" s="19">
        <v>0.34649370000000002</v>
      </c>
    </row>
    <row r="1125" s="20" customFormat="1" ht="45" customHeight="1">
      <c r="A1125" s="15">
        <v>90268091</v>
      </c>
      <c r="B1125" s="16" t="s">
        <v>1612</v>
      </c>
      <c r="C1125" s="16" t="s">
        <v>1613</v>
      </c>
      <c r="D1125" s="17" t="s">
        <v>603</v>
      </c>
      <c r="E1125" s="17">
        <v>1</v>
      </c>
      <c r="F1125" s="18" t="s">
        <v>60</v>
      </c>
      <c r="G1125" s="18" t="s">
        <v>14</v>
      </c>
      <c r="H1125" s="19">
        <v>0.82614734999999995</v>
      </c>
    </row>
    <row r="1126" s="20" customFormat="1" ht="45" customHeight="1">
      <c r="A1126" s="15">
        <v>90595041</v>
      </c>
      <c r="B1126" s="16" t="s">
        <v>1614</v>
      </c>
      <c r="C1126" s="16" t="s">
        <v>1615</v>
      </c>
      <c r="D1126" s="17" t="s">
        <v>146</v>
      </c>
      <c r="E1126" s="17">
        <v>1</v>
      </c>
      <c r="F1126" s="18" t="s">
        <v>60</v>
      </c>
      <c r="G1126" s="18" t="s">
        <v>14</v>
      </c>
      <c r="H1126" s="19">
        <v>0.70641584999999996</v>
      </c>
    </row>
    <row r="1127" s="20" customFormat="1" ht="45" customHeight="1">
      <c r="A1127" s="15">
        <v>92429750</v>
      </c>
      <c r="B1127" s="16" t="s">
        <v>1614</v>
      </c>
      <c r="C1127" s="16" t="s">
        <v>1615</v>
      </c>
      <c r="D1127" s="17" t="s">
        <v>146</v>
      </c>
      <c r="E1127" s="17">
        <v>1</v>
      </c>
      <c r="F1127" s="18" t="s">
        <v>60</v>
      </c>
      <c r="G1127" s="18" t="s">
        <v>14</v>
      </c>
      <c r="H1127" s="19">
        <v>0.62260380000000004</v>
      </c>
    </row>
    <row r="1128" s="20" customFormat="1" ht="45" customHeight="1">
      <c r="A1128" s="15">
        <v>91442010</v>
      </c>
      <c r="B1128" s="16" t="s">
        <v>1616</v>
      </c>
      <c r="C1128" s="16" t="s">
        <v>1617</v>
      </c>
      <c r="D1128" s="17" t="s">
        <v>1618</v>
      </c>
      <c r="E1128" s="17">
        <v>500</v>
      </c>
      <c r="F1128" s="18" t="s">
        <v>18</v>
      </c>
      <c r="G1128" s="18" t="s">
        <v>19</v>
      </c>
      <c r="H1128" s="19">
        <v>3.5919449999999999e-002</v>
      </c>
    </row>
    <row r="1129" s="20" customFormat="1" ht="45" customHeight="1">
      <c r="A1129" s="15">
        <v>92392750</v>
      </c>
      <c r="B1129" s="16" t="s">
        <v>1619</v>
      </c>
      <c r="C1129" s="16" t="s">
        <v>1620</v>
      </c>
      <c r="D1129" s="17" t="s">
        <v>244</v>
      </c>
      <c r="E1129" s="17">
        <v>1</v>
      </c>
      <c r="F1129" s="18" t="s">
        <v>60</v>
      </c>
      <c r="G1129" s="18" t="s">
        <v>14</v>
      </c>
      <c r="H1129" s="19">
        <v>1.2931002</v>
      </c>
    </row>
    <row r="1130" s="20" customFormat="1" ht="45" customHeight="1">
      <c r="A1130" s="15">
        <v>92392768</v>
      </c>
      <c r="B1130" s="16" t="s">
        <v>1621</v>
      </c>
      <c r="C1130" s="16" t="s">
        <v>1621</v>
      </c>
      <c r="D1130" s="17" t="s">
        <v>21</v>
      </c>
      <c r="E1130" s="17">
        <v>1</v>
      </c>
      <c r="F1130" s="18" t="s">
        <v>60</v>
      </c>
      <c r="G1130" s="18" t="s">
        <v>14</v>
      </c>
      <c r="H1130" s="19">
        <v>0.83812050000000005</v>
      </c>
    </row>
    <row r="1131" s="20" customFormat="1" ht="45" customHeight="1">
      <c r="A1131" s="15">
        <v>90232534</v>
      </c>
      <c r="B1131" s="16" t="s">
        <v>1622</v>
      </c>
      <c r="C1131" s="16" t="s">
        <v>1623</v>
      </c>
      <c r="D1131" s="17" t="s">
        <v>440</v>
      </c>
      <c r="E1131" s="17">
        <v>1</v>
      </c>
      <c r="F1131" s="18" t="s">
        <v>60</v>
      </c>
      <c r="G1131" s="18" t="s">
        <v>14</v>
      </c>
      <c r="H1131" s="19">
        <v>1.0775835</v>
      </c>
    </row>
    <row r="1132" s="20" customFormat="1" ht="45" customHeight="1">
      <c r="A1132" s="15">
        <v>91536022</v>
      </c>
      <c r="B1132" s="16" t="s">
        <v>1624</v>
      </c>
      <c r="C1132" s="16" t="s">
        <v>1625</v>
      </c>
      <c r="D1132" s="17" t="s">
        <v>78</v>
      </c>
      <c r="E1132" s="17">
        <v>100</v>
      </c>
      <c r="F1132" s="18" t="s">
        <v>18</v>
      </c>
      <c r="G1132" s="18" t="s">
        <v>19</v>
      </c>
      <c r="H1132" s="19">
        <v>0.1676241</v>
      </c>
    </row>
    <row r="1133" s="20" customFormat="1" ht="45" customHeight="1">
      <c r="A1133" s="15">
        <v>90642023</v>
      </c>
      <c r="B1133" s="16" t="s">
        <v>1626</v>
      </c>
      <c r="C1133" s="16" t="s">
        <v>1627</v>
      </c>
      <c r="D1133" s="17" t="s">
        <v>1356</v>
      </c>
      <c r="E1133" s="17">
        <v>100</v>
      </c>
      <c r="F1133" s="18" t="s">
        <v>18</v>
      </c>
      <c r="G1133" s="18" t="s">
        <v>19</v>
      </c>
      <c r="H1133" s="19">
        <v>0.31130190000000002</v>
      </c>
    </row>
    <row r="1134" s="20" customFormat="1" ht="45" customHeight="1">
      <c r="A1134" s="15">
        <v>92469175</v>
      </c>
      <c r="B1134" s="16" t="s">
        <v>1628</v>
      </c>
      <c r="C1134" s="16" t="s">
        <v>1628</v>
      </c>
      <c r="D1134" s="17" t="s">
        <v>229</v>
      </c>
      <c r="E1134" s="17">
        <v>100</v>
      </c>
      <c r="F1134" s="18" t="s">
        <v>18</v>
      </c>
      <c r="G1134" s="18" t="s">
        <v>19</v>
      </c>
      <c r="H1134" s="19">
        <v>9.5785200000000001e-002</v>
      </c>
    </row>
    <row r="1135" s="20" customFormat="1" ht="45" customHeight="1">
      <c r="A1135" s="15">
        <v>92466370</v>
      </c>
      <c r="B1135" s="16" t="s">
        <v>1629</v>
      </c>
      <c r="C1135" s="16" t="s">
        <v>1629</v>
      </c>
      <c r="D1135" s="17" t="s">
        <v>17</v>
      </c>
      <c r="E1135" s="17">
        <v>100</v>
      </c>
      <c r="F1135" s="18" t="s">
        <v>18</v>
      </c>
      <c r="G1135" s="18" t="s">
        <v>19</v>
      </c>
      <c r="H1135" s="19">
        <v>0.10775835</v>
      </c>
    </row>
    <row r="1136" s="20" customFormat="1" ht="45" customHeight="1">
      <c r="A1136" s="15">
        <v>92413056</v>
      </c>
      <c r="B1136" s="16" t="s">
        <v>1629</v>
      </c>
      <c r="C1136" s="16" t="s">
        <v>1630</v>
      </c>
      <c r="D1136" s="17" t="s">
        <v>229</v>
      </c>
      <c r="E1136" s="17">
        <v>100</v>
      </c>
      <c r="F1136" s="18" t="s">
        <v>18</v>
      </c>
      <c r="G1136" s="18" t="s">
        <v>19</v>
      </c>
      <c r="H1136" s="19">
        <v>0.15565095000000001</v>
      </c>
    </row>
    <row r="1137" s="20" customFormat="1" ht="45" customHeight="1">
      <c r="A1137" s="15">
        <v>92466389</v>
      </c>
      <c r="B1137" s="16" t="s">
        <v>1631</v>
      </c>
      <c r="C1137" s="16" t="s">
        <v>1631</v>
      </c>
      <c r="D1137" s="17" t="s">
        <v>17</v>
      </c>
      <c r="E1137" s="17">
        <v>100</v>
      </c>
      <c r="F1137" s="18" t="s">
        <v>18</v>
      </c>
      <c r="G1137" s="18" t="s">
        <v>19</v>
      </c>
      <c r="H1137" s="19">
        <v>0.14367779999999999</v>
      </c>
    </row>
    <row r="1138" s="20" customFormat="1" ht="45" customHeight="1">
      <c r="A1138" s="15">
        <v>90295781</v>
      </c>
      <c r="B1138" s="16" t="s">
        <v>1632</v>
      </c>
      <c r="C1138" s="16" t="s">
        <v>1633</v>
      </c>
      <c r="D1138" s="17" t="s">
        <v>1002</v>
      </c>
      <c r="E1138" s="17">
        <v>100</v>
      </c>
      <c r="F1138" s="18" t="s">
        <v>18</v>
      </c>
      <c r="G1138" s="18" t="s">
        <v>19</v>
      </c>
      <c r="H1138" s="19">
        <v>0.1197315</v>
      </c>
    </row>
    <row r="1139" s="20" customFormat="1" ht="45" customHeight="1">
      <c r="A1139" s="15">
        <v>90122879</v>
      </c>
      <c r="B1139" s="16" t="s">
        <v>1634</v>
      </c>
      <c r="C1139" s="16" t="s">
        <v>1635</v>
      </c>
      <c r="D1139" s="17" t="s">
        <v>50</v>
      </c>
      <c r="E1139" s="17">
        <v>100</v>
      </c>
      <c r="F1139" s="18" t="s">
        <v>18</v>
      </c>
      <c r="G1139" s="18" t="s">
        <v>19</v>
      </c>
      <c r="H1139" s="19">
        <v>0.13170465000000001</v>
      </c>
    </row>
    <row r="1140" s="20" customFormat="1" ht="45" customHeight="1">
      <c r="A1140" s="15">
        <v>92458467</v>
      </c>
      <c r="B1140" s="16" t="s">
        <v>1636</v>
      </c>
      <c r="C1140" s="16" t="s">
        <v>1636</v>
      </c>
      <c r="D1140" s="17" t="s">
        <v>24</v>
      </c>
      <c r="E1140" s="17">
        <v>100</v>
      </c>
      <c r="F1140" s="18" t="s">
        <v>18</v>
      </c>
      <c r="G1140" s="18" t="s">
        <v>19</v>
      </c>
      <c r="H1140" s="19">
        <v>8.3812049999999999e-002</v>
      </c>
    </row>
    <row r="1141" s="20" customFormat="1" ht="45" customHeight="1">
      <c r="A1141" s="15">
        <v>90295773</v>
      </c>
      <c r="B1141" s="16" t="s">
        <v>1637</v>
      </c>
      <c r="C1141" s="16" t="s">
        <v>1638</v>
      </c>
      <c r="D1141" s="17" t="s">
        <v>1002</v>
      </c>
      <c r="E1141" s="17">
        <v>100</v>
      </c>
      <c r="F1141" s="18" t="s">
        <v>18</v>
      </c>
      <c r="G1141" s="18" t="s">
        <v>19</v>
      </c>
      <c r="H1141" s="19">
        <v>0.1915704</v>
      </c>
    </row>
    <row r="1142" s="20" customFormat="1" ht="45" customHeight="1">
      <c r="A1142" s="15">
        <v>90122860</v>
      </c>
      <c r="B1142" s="16" t="s">
        <v>1639</v>
      </c>
      <c r="C1142" s="16" t="s">
        <v>1640</v>
      </c>
      <c r="D1142" s="17" t="s">
        <v>50</v>
      </c>
      <c r="E1142" s="17">
        <v>100</v>
      </c>
      <c r="F1142" s="18" t="s">
        <v>18</v>
      </c>
      <c r="G1142" s="18" t="s">
        <v>19</v>
      </c>
      <c r="H1142" s="19">
        <v>0.20354354999999999</v>
      </c>
    </row>
    <row r="1143" s="20" customFormat="1" ht="45" customHeight="1">
      <c r="A1143" s="15">
        <v>90124600</v>
      </c>
      <c r="B1143" s="16" t="s">
        <v>1641</v>
      </c>
      <c r="C1143" s="16" t="s">
        <v>1641</v>
      </c>
      <c r="D1143" s="17" t="s">
        <v>50</v>
      </c>
      <c r="E1143" s="17">
        <v>100</v>
      </c>
      <c r="F1143" s="18" t="s">
        <v>18</v>
      </c>
      <c r="G1143" s="18" t="s">
        <v>19</v>
      </c>
      <c r="H1143" s="19">
        <v>0.1915704</v>
      </c>
    </row>
    <row r="1144" s="20" customFormat="1" ht="45" customHeight="1">
      <c r="A1144" s="15">
        <v>90209397</v>
      </c>
      <c r="B1144" s="16" t="s">
        <v>1642</v>
      </c>
      <c r="C1144" s="16" t="s">
        <v>1642</v>
      </c>
      <c r="D1144" s="17" t="s">
        <v>31</v>
      </c>
      <c r="E1144" s="17">
        <v>100</v>
      </c>
      <c r="F1144" s="18" t="s">
        <v>18</v>
      </c>
      <c r="G1144" s="18" t="s">
        <v>19</v>
      </c>
      <c r="H1144" s="19">
        <v>0.14367779999999999</v>
      </c>
    </row>
    <row r="1145" s="20" customFormat="1" ht="45" customHeight="1">
      <c r="A1145" s="15">
        <v>92393160</v>
      </c>
      <c r="B1145" s="16" t="s">
        <v>1643</v>
      </c>
      <c r="C1145" s="16" t="s">
        <v>1644</v>
      </c>
      <c r="D1145" s="17" t="s">
        <v>146</v>
      </c>
      <c r="E1145" s="17">
        <v>1</v>
      </c>
      <c r="F1145" s="18" t="s">
        <v>60</v>
      </c>
      <c r="G1145" s="18" t="s">
        <v>14</v>
      </c>
      <c r="H1145" s="19">
        <v>1.1254761</v>
      </c>
    </row>
    <row r="1146" s="20" customFormat="1" ht="45" customHeight="1">
      <c r="A1146" s="15">
        <v>92242014</v>
      </c>
      <c r="B1146" s="16" t="s">
        <v>1643</v>
      </c>
      <c r="C1146" s="16" t="s">
        <v>1645</v>
      </c>
      <c r="D1146" s="17" t="s">
        <v>69</v>
      </c>
      <c r="E1146" s="17">
        <v>1</v>
      </c>
      <c r="F1146" s="18" t="s">
        <v>60</v>
      </c>
      <c r="G1146" s="18" t="s">
        <v>14</v>
      </c>
      <c r="H1146" s="19">
        <v>0.79022789999999998</v>
      </c>
    </row>
    <row r="1147" s="20" customFormat="1" ht="45" customHeight="1">
      <c r="A1147" s="15">
        <v>90130480</v>
      </c>
      <c r="B1147" s="16" t="s">
        <v>1646</v>
      </c>
      <c r="C1147" s="16" t="s">
        <v>1647</v>
      </c>
      <c r="D1147" s="17" t="s">
        <v>1648</v>
      </c>
      <c r="E1147" s="17">
        <v>1</v>
      </c>
      <c r="F1147" s="18" t="s">
        <v>60</v>
      </c>
      <c r="G1147" s="18" t="s">
        <v>14</v>
      </c>
      <c r="H1147" s="19">
        <v>0.92193254999999996</v>
      </c>
    </row>
    <row r="1148" s="20" customFormat="1" ht="45" customHeight="1">
      <c r="A1148" s="15">
        <v>92413994</v>
      </c>
      <c r="B1148" s="16" t="s">
        <v>1649</v>
      </c>
      <c r="C1148" s="16" t="s">
        <v>1650</v>
      </c>
      <c r="D1148" s="17" t="s">
        <v>69</v>
      </c>
      <c r="E1148" s="17">
        <v>1</v>
      </c>
      <c r="F1148" s="18" t="s">
        <v>60</v>
      </c>
      <c r="G1148" s="18" t="s">
        <v>14</v>
      </c>
      <c r="H1148" s="19">
        <v>0.85009365000000003</v>
      </c>
    </row>
    <row r="1149" s="20" customFormat="1" ht="45" customHeight="1">
      <c r="A1149" s="15">
        <v>92459722</v>
      </c>
      <c r="B1149" s="16" t="s">
        <v>1651</v>
      </c>
      <c r="C1149" s="16" t="s">
        <v>1652</v>
      </c>
      <c r="D1149" s="17" t="s">
        <v>146</v>
      </c>
      <c r="E1149" s="17">
        <v>1</v>
      </c>
      <c r="F1149" s="18" t="s">
        <v>60</v>
      </c>
      <c r="G1149" s="18" t="s">
        <v>14</v>
      </c>
      <c r="H1149" s="19">
        <v>0.76781250000000001</v>
      </c>
    </row>
    <row r="1150" s="20" customFormat="1" ht="45" customHeight="1">
      <c r="A1150" s="15">
        <v>90907027</v>
      </c>
      <c r="B1150" s="16" t="s">
        <v>1653</v>
      </c>
      <c r="C1150" s="16" t="s">
        <v>1654</v>
      </c>
      <c r="D1150" s="17" t="s">
        <v>146</v>
      </c>
      <c r="E1150" s="17">
        <v>1</v>
      </c>
      <c r="F1150" s="18" t="s">
        <v>60</v>
      </c>
      <c r="G1150" s="18" t="s">
        <v>14</v>
      </c>
      <c r="H1150" s="19">
        <v>0.99377145</v>
      </c>
    </row>
    <row r="1151" s="20" customFormat="1" ht="45" customHeight="1">
      <c r="A1151" s="15">
        <v>92413978</v>
      </c>
      <c r="B1151" s="16" t="s">
        <v>1655</v>
      </c>
      <c r="C1151" s="16" t="s">
        <v>1656</v>
      </c>
      <c r="D1151" s="17" t="s">
        <v>69</v>
      </c>
      <c r="E1151" s="17">
        <v>1</v>
      </c>
      <c r="F1151" s="18" t="s">
        <v>60</v>
      </c>
      <c r="G1151" s="18" t="s">
        <v>14</v>
      </c>
      <c r="H1151" s="19">
        <v>0.77825475</v>
      </c>
    </row>
    <row r="1152" s="20" customFormat="1" ht="45" customHeight="1">
      <c r="A1152" s="15">
        <v>90176979</v>
      </c>
      <c r="B1152" s="16" t="s">
        <v>1657</v>
      </c>
      <c r="C1152" s="16" t="s">
        <v>1658</v>
      </c>
      <c r="D1152" s="17" t="s">
        <v>327</v>
      </c>
      <c r="E1152" s="17">
        <v>1</v>
      </c>
      <c r="F1152" s="18" t="s">
        <v>60</v>
      </c>
      <c r="G1152" s="18" t="s">
        <v>14</v>
      </c>
      <c r="H1152" s="19">
        <v>0.74233530000000003</v>
      </c>
    </row>
    <row r="1153" s="20" customFormat="1" ht="45" customHeight="1">
      <c r="A1153" s="15">
        <v>90189256</v>
      </c>
      <c r="B1153" s="16" t="s">
        <v>1659</v>
      </c>
      <c r="C1153" s="16" t="s">
        <v>1660</v>
      </c>
      <c r="D1153" s="17" t="s">
        <v>146</v>
      </c>
      <c r="E1153" s="17">
        <v>1</v>
      </c>
      <c r="F1153" s="18" t="s">
        <v>60</v>
      </c>
      <c r="G1153" s="18" t="s">
        <v>14</v>
      </c>
      <c r="H1153" s="19">
        <v>0.82614734999999995</v>
      </c>
    </row>
    <row r="1154" s="20" customFormat="1" ht="45" customHeight="1">
      <c r="A1154" s="15">
        <v>90931017</v>
      </c>
      <c r="B1154" s="16" t="s">
        <v>1661</v>
      </c>
      <c r="C1154" s="16" t="s">
        <v>1662</v>
      </c>
      <c r="D1154" s="17" t="s">
        <v>39</v>
      </c>
      <c r="E1154" s="17">
        <v>1</v>
      </c>
      <c r="F1154" s="18" t="s">
        <v>60</v>
      </c>
      <c r="G1154" s="18" t="s">
        <v>14</v>
      </c>
      <c r="H1154" s="19">
        <v>0.57471119999999998</v>
      </c>
    </row>
    <row r="1155" s="20" customFormat="1" ht="45" customHeight="1">
      <c r="A1155" s="15">
        <v>92392873</v>
      </c>
      <c r="B1155" s="16" t="s">
        <v>1663</v>
      </c>
      <c r="C1155" s="16" t="s">
        <v>1664</v>
      </c>
      <c r="D1155" s="17" t="s">
        <v>39</v>
      </c>
      <c r="E1155" s="17">
        <v>1</v>
      </c>
      <c r="F1155" s="18" t="s">
        <v>60</v>
      </c>
      <c r="G1155" s="18" t="s">
        <v>14</v>
      </c>
      <c r="H1155" s="19">
        <v>1.11350295</v>
      </c>
    </row>
    <row r="1156" s="20" customFormat="1" ht="45" customHeight="1">
      <c r="A1156" s="15">
        <v>90232089</v>
      </c>
      <c r="B1156" s="16" t="s">
        <v>1665</v>
      </c>
      <c r="C1156" s="16" t="s">
        <v>1666</v>
      </c>
      <c r="D1156" s="17" t="s">
        <v>1175</v>
      </c>
      <c r="E1156" s="17">
        <v>1</v>
      </c>
      <c r="F1156" s="18" t="s">
        <v>60</v>
      </c>
      <c r="G1156" s="18" t="s">
        <v>14</v>
      </c>
      <c r="H1156" s="19">
        <v>0.29932874999999998</v>
      </c>
    </row>
    <row r="1157" s="20" customFormat="1" ht="45" customHeight="1">
      <c r="A1157" s="15">
        <v>90232143</v>
      </c>
      <c r="B1157" s="16" t="s">
        <v>1665</v>
      </c>
      <c r="C1157" s="16" t="s">
        <v>1667</v>
      </c>
      <c r="D1157" s="17" t="s">
        <v>1175</v>
      </c>
      <c r="E1157" s="17">
        <v>1</v>
      </c>
      <c r="F1157" s="18" t="s">
        <v>60</v>
      </c>
      <c r="G1157" s="18" t="s">
        <v>14</v>
      </c>
      <c r="H1157" s="19">
        <v>0.26340930000000001</v>
      </c>
    </row>
    <row r="1158" s="20" customFormat="1" ht="45" customHeight="1">
      <c r="A1158" s="15">
        <v>90232151</v>
      </c>
      <c r="B1158" s="16" t="s">
        <v>1668</v>
      </c>
      <c r="C1158" s="16" t="s">
        <v>1669</v>
      </c>
      <c r="D1158" s="17" t="s">
        <v>1175</v>
      </c>
      <c r="E1158" s="17">
        <v>1</v>
      </c>
      <c r="F1158" s="18" t="s">
        <v>60</v>
      </c>
      <c r="G1158" s="18" t="s">
        <v>14</v>
      </c>
      <c r="H1158" s="19">
        <v>0.28735559999999999</v>
      </c>
    </row>
    <row r="1159" s="20" customFormat="1" ht="45" customHeight="1">
      <c r="A1159" s="15">
        <v>94936773</v>
      </c>
      <c r="B1159" s="16" t="s">
        <v>1670</v>
      </c>
      <c r="C1159" s="16" t="s">
        <v>1671</v>
      </c>
      <c r="D1159" s="17" t="s">
        <v>1672</v>
      </c>
      <c r="E1159" s="17">
        <v>450</v>
      </c>
      <c r="F1159" s="18" t="s">
        <v>743</v>
      </c>
      <c r="G1159" s="18" t="s">
        <v>261</v>
      </c>
      <c r="H1159" s="19">
        <v>2.6307331199999999</v>
      </c>
    </row>
    <row r="1160" s="20" customFormat="1" ht="45" customHeight="1">
      <c r="A1160" s="15">
        <v>94936781</v>
      </c>
      <c r="B1160" s="16" t="s">
        <v>1670</v>
      </c>
      <c r="C1160" s="16" t="s">
        <v>1673</v>
      </c>
      <c r="D1160" s="17" t="s">
        <v>1672</v>
      </c>
      <c r="E1160" s="17">
        <v>150</v>
      </c>
      <c r="F1160" s="18" t="s">
        <v>743</v>
      </c>
      <c r="G1160" s="18" t="s">
        <v>261</v>
      </c>
      <c r="H1160" s="19">
        <v>2.80985124</v>
      </c>
    </row>
    <row r="1161" s="20" customFormat="1" ht="45" customHeight="1">
      <c r="A1161" s="15">
        <v>94936790</v>
      </c>
      <c r="B1161" s="16" t="s">
        <v>1670</v>
      </c>
      <c r="C1161" s="16" t="s">
        <v>1674</v>
      </c>
      <c r="D1161" s="17" t="s">
        <v>1672</v>
      </c>
      <c r="E1161" s="17">
        <v>50</v>
      </c>
      <c r="F1161" s="18" t="s">
        <v>743</v>
      </c>
      <c r="G1161" s="18" t="s">
        <v>261</v>
      </c>
      <c r="H1161" s="19">
        <v>3.010392</v>
      </c>
    </row>
    <row r="1162" s="20" customFormat="1" ht="45" customHeight="1">
      <c r="A1162" s="15">
        <v>94936803</v>
      </c>
      <c r="B1162" s="16" t="s">
        <v>1670</v>
      </c>
      <c r="C1162" s="16" t="s">
        <v>1675</v>
      </c>
      <c r="D1162" s="17" t="s">
        <v>946</v>
      </c>
      <c r="E1162" s="17">
        <v>150</v>
      </c>
      <c r="F1162" s="18" t="s">
        <v>743</v>
      </c>
      <c r="G1162" s="18" t="s">
        <v>261</v>
      </c>
      <c r="H1162" s="19">
        <v>0.50383015200000003</v>
      </c>
    </row>
    <row r="1163" s="20" customFormat="1" ht="45" customHeight="1">
      <c r="A1163" s="15">
        <v>94936811</v>
      </c>
      <c r="B1163" s="16" t="s">
        <v>1670</v>
      </c>
      <c r="C1163" s="16" t="s">
        <v>1676</v>
      </c>
      <c r="D1163" s="17" t="s">
        <v>85</v>
      </c>
      <c r="E1163" s="17">
        <v>150</v>
      </c>
      <c r="F1163" s="18" t="s">
        <v>743</v>
      </c>
      <c r="G1163" s="18" t="s">
        <v>261</v>
      </c>
      <c r="H1163" s="19">
        <v>2.5826882759999998</v>
      </c>
    </row>
    <row r="1164" s="20" customFormat="1" ht="45" customHeight="1">
      <c r="A1164" s="15">
        <v>94936820</v>
      </c>
      <c r="B1164" s="16" t="s">
        <v>1670</v>
      </c>
      <c r="C1164" s="16" t="s">
        <v>1677</v>
      </c>
      <c r="D1164" s="17" t="s">
        <v>613</v>
      </c>
      <c r="E1164" s="17">
        <v>450</v>
      </c>
      <c r="F1164" s="18" t="s">
        <v>743</v>
      </c>
      <c r="G1164" s="18" t="s">
        <v>261</v>
      </c>
      <c r="H1164" s="19">
        <v>3.2194736069999998</v>
      </c>
    </row>
    <row r="1165" s="20" customFormat="1" ht="45" customHeight="1">
      <c r="A1165" s="15">
        <v>94936838</v>
      </c>
      <c r="B1165" s="16" t="s">
        <v>1670</v>
      </c>
      <c r="C1165" s="16" t="s">
        <v>1678</v>
      </c>
      <c r="D1165" s="17" t="s">
        <v>613</v>
      </c>
      <c r="E1165" s="17">
        <v>50</v>
      </c>
      <c r="F1165" s="18" t="s">
        <v>743</v>
      </c>
      <c r="G1165" s="18" t="s">
        <v>261</v>
      </c>
      <c r="H1165" s="19">
        <v>4.3294910399999997</v>
      </c>
    </row>
    <row r="1166" s="20" customFormat="1" ht="45" customHeight="1">
      <c r="A1166" s="15">
        <v>94936846</v>
      </c>
      <c r="B1166" s="16" t="s">
        <v>1670</v>
      </c>
      <c r="C1166" s="16" t="s">
        <v>1679</v>
      </c>
      <c r="D1166" s="17" t="s">
        <v>613</v>
      </c>
      <c r="E1166" s="17">
        <v>150</v>
      </c>
      <c r="F1166" s="18" t="s">
        <v>743</v>
      </c>
      <c r="G1166" s="18" t="s">
        <v>261</v>
      </c>
      <c r="H1166" s="19">
        <v>3.249912015</v>
      </c>
    </row>
    <row r="1167" s="20" customFormat="1" ht="45" customHeight="1">
      <c r="A1167" s="15">
        <v>94936854</v>
      </c>
      <c r="B1167" s="16" t="s">
        <v>1670</v>
      </c>
      <c r="C1167" s="16" t="s">
        <v>1680</v>
      </c>
      <c r="D1167" s="17" t="s">
        <v>21</v>
      </c>
      <c r="E1167" s="17">
        <v>450</v>
      </c>
      <c r="F1167" s="18" t="s">
        <v>743</v>
      </c>
      <c r="G1167" s="18" t="s">
        <v>261</v>
      </c>
      <c r="H1167" s="19">
        <v>3.2194736069999998</v>
      </c>
    </row>
    <row r="1168" s="20" customFormat="1" ht="45" customHeight="1">
      <c r="A1168" s="15">
        <v>94936862</v>
      </c>
      <c r="B1168" s="16" t="s">
        <v>1681</v>
      </c>
      <c r="C1168" s="16" t="s">
        <v>1682</v>
      </c>
      <c r="D1168" s="17" t="s">
        <v>139</v>
      </c>
      <c r="E1168" s="17">
        <v>150</v>
      </c>
      <c r="F1168" s="18" t="s">
        <v>743</v>
      </c>
      <c r="G1168" s="18" t="s">
        <v>261</v>
      </c>
      <c r="H1168" s="19">
        <v>4.0596200400000004</v>
      </c>
    </row>
    <row r="1169" s="20" customFormat="1" ht="45" customHeight="1">
      <c r="A1169" s="15">
        <v>94936870</v>
      </c>
      <c r="B1169" s="16" t="s">
        <v>1681</v>
      </c>
      <c r="C1169" s="16" t="s">
        <v>1683</v>
      </c>
      <c r="D1169" s="17" t="s">
        <v>21</v>
      </c>
      <c r="E1169" s="17">
        <v>150</v>
      </c>
      <c r="F1169" s="18" t="s">
        <v>743</v>
      </c>
      <c r="G1169" s="18" t="s">
        <v>261</v>
      </c>
      <c r="H1169" s="19">
        <v>2.5251373350000001</v>
      </c>
    </row>
    <row r="1170" s="20" customFormat="1" ht="45" customHeight="1">
      <c r="A1170" s="15">
        <v>94936889</v>
      </c>
      <c r="B1170" s="16" t="s">
        <v>1684</v>
      </c>
      <c r="C1170" s="16" t="s">
        <v>1685</v>
      </c>
      <c r="D1170" s="17" t="s">
        <v>1686</v>
      </c>
      <c r="E1170" s="17">
        <v>150</v>
      </c>
      <c r="F1170" s="18" t="s">
        <v>743</v>
      </c>
      <c r="G1170" s="18" t="s">
        <v>261</v>
      </c>
      <c r="H1170" s="19">
        <v>4.084360749</v>
      </c>
    </row>
    <row r="1171" s="20" customFormat="1" ht="45" customHeight="1">
      <c r="A1171" s="15">
        <v>94936897</v>
      </c>
      <c r="B1171" s="16" t="s">
        <v>1687</v>
      </c>
      <c r="C1171" s="16" t="s">
        <v>1688</v>
      </c>
      <c r="D1171" s="17" t="s">
        <v>124</v>
      </c>
      <c r="E1171" s="17">
        <v>150</v>
      </c>
      <c r="F1171" s="18" t="s">
        <v>743</v>
      </c>
      <c r="G1171" s="18" t="s">
        <v>261</v>
      </c>
      <c r="H1171" s="19">
        <v>1.59360726</v>
      </c>
    </row>
    <row r="1172" s="20" customFormat="1" ht="45" customHeight="1">
      <c r="A1172" s="15">
        <v>94936900</v>
      </c>
      <c r="B1172" s="16" t="s">
        <v>1689</v>
      </c>
      <c r="C1172" s="16" t="s">
        <v>1689</v>
      </c>
      <c r="D1172" s="17" t="s">
        <v>1690</v>
      </c>
      <c r="E1172" s="17">
        <v>150</v>
      </c>
      <c r="F1172" s="18" t="s">
        <v>743</v>
      </c>
      <c r="G1172" s="18" t="s">
        <v>261</v>
      </c>
      <c r="H1172" s="19">
        <v>1.27189062</v>
      </c>
    </row>
    <row r="1173" s="20" customFormat="1" ht="45" customHeight="1">
      <c r="A1173" s="15">
        <v>94936919</v>
      </c>
      <c r="B1173" s="16" t="s">
        <v>1691</v>
      </c>
      <c r="C1173" s="16" t="s">
        <v>1692</v>
      </c>
      <c r="D1173" s="17" t="s">
        <v>139</v>
      </c>
      <c r="E1173" s="17">
        <v>450</v>
      </c>
      <c r="F1173" s="18" t="s">
        <v>743</v>
      </c>
      <c r="G1173" s="18" t="s">
        <v>261</v>
      </c>
      <c r="H1173" s="19">
        <v>3.50611842</v>
      </c>
    </row>
    <row r="1174" s="20" customFormat="1" ht="45" customHeight="1">
      <c r="A1174" s="15">
        <v>94936927</v>
      </c>
      <c r="B1174" s="16" t="s">
        <v>1691</v>
      </c>
      <c r="C1174" s="16" t="s">
        <v>1693</v>
      </c>
      <c r="D1174" s="17" t="s">
        <v>1686</v>
      </c>
      <c r="E1174" s="17">
        <v>450</v>
      </c>
      <c r="F1174" s="18" t="s">
        <v>743</v>
      </c>
      <c r="G1174" s="18" t="s">
        <v>261</v>
      </c>
      <c r="H1174" s="19">
        <v>3.5275826669999999</v>
      </c>
    </row>
    <row r="1175" s="20" customFormat="1" ht="45" customHeight="1">
      <c r="A1175" s="15">
        <v>94936935</v>
      </c>
      <c r="B1175" s="16" t="s">
        <v>1694</v>
      </c>
      <c r="C1175" s="16" t="s">
        <v>1695</v>
      </c>
      <c r="D1175" s="17" t="s">
        <v>124</v>
      </c>
      <c r="E1175" s="17">
        <v>450</v>
      </c>
      <c r="F1175" s="18" t="s">
        <v>743</v>
      </c>
      <c r="G1175" s="18" t="s">
        <v>261</v>
      </c>
      <c r="H1175" s="19">
        <v>1.5649477199999999</v>
      </c>
    </row>
    <row r="1176" s="20" customFormat="1" ht="45" customHeight="1">
      <c r="A1176" s="15">
        <v>94936943</v>
      </c>
      <c r="B1176" s="16" t="s">
        <v>1696</v>
      </c>
      <c r="C1176" s="16" t="s">
        <v>1696</v>
      </c>
      <c r="D1176" s="17" t="s">
        <v>1690</v>
      </c>
      <c r="E1176" s="17">
        <v>450</v>
      </c>
      <c r="F1176" s="18" t="s">
        <v>743</v>
      </c>
      <c r="G1176" s="18" t="s">
        <v>261</v>
      </c>
      <c r="H1176" s="19">
        <v>0.85583315999999998</v>
      </c>
    </row>
    <row r="1177" s="20" customFormat="1" ht="45" customHeight="1">
      <c r="A1177" s="15">
        <v>90202147</v>
      </c>
      <c r="B1177" s="16" t="s">
        <v>1697</v>
      </c>
      <c r="C1177" s="16" t="s">
        <v>1698</v>
      </c>
      <c r="D1177" s="17" t="s">
        <v>85</v>
      </c>
      <c r="E1177" s="17">
        <v>1</v>
      </c>
      <c r="F1177" s="18" t="s">
        <v>13</v>
      </c>
      <c r="G1177" s="18" t="s">
        <v>14</v>
      </c>
      <c r="H1177" s="19">
        <v>174.28117140000001</v>
      </c>
    </row>
    <row r="1178" s="20" customFormat="1" ht="45" customHeight="1">
      <c r="A1178" s="15">
        <v>94936951</v>
      </c>
      <c r="B1178" s="16" t="s">
        <v>1699</v>
      </c>
      <c r="C1178" s="16" t="s">
        <v>1700</v>
      </c>
      <c r="D1178" s="17" t="s">
        <v>21</v>
      </c>
      <c r="E1178" s="17">
        <v>50</v>
      </c>
      <c r="F1178" s="18" t="s">
        <v>743</v>
      </c>
      <c r="G1178" s="18" t="s">
        <v>261</v>
      </c>
      <c r="H1178" s="19">
        <v>3.0488429159999999</v>
      </c>
    </row>
    <row r="1179" s="20" customFormat="1" ht="45" customHeight="1">
      <c r="A1179" s="15">
        <v>94936960</v>
      </c>
      <c r="B1179" s="16" t="s">
        <v>1701</v>
      </c>
      <c r="C1179" s="16" t="s">
        <v>1702</v>
      </c>
      <c r="D1179" s="17" t="s">
        <v>139</v>
      </c>
      <c r="E1179" s="17">
        <v>50</v>
      </c>
      <c r="F1179" s="18" t="s">
        <v>743</v>
      </c>
      <c r="G1179" s="18" t="s">
        <v>261</v>
      </c>
      <c r="H1179" s="19">
        <v>6.1048697220000001</v>
      </c>
    </row>
    <row r="1180" s="20" customFormat="1" ht="45" customHeight="1">
      <c r="A1180" s="15">
        <v>94936978</v>
      </c>
      <c r="B1180" s="16" t="s">
        <v>1703</v>
      </c>
      <c r="C1180" s="16" t="s">
        <v>1704</v>
      </c>
      <c r="D1180" s="17" t="s">
        <v>231</v>
      </c>
      <c r="E1180" s="17">
        <v>150</v>
      </c>
      <c r="F1180" s="18" t="s">
        <v>743</v>
      </c>
      <c r="G1180" s="18" t="s">
        <v>261</v>
      </c>
      <c r="H1180" s="19">
        <v>1.5850169999999999</v>
      </c>
    </row>
    <row r="1181" s="20" customFormat="1" ht="45" customHeight="1">
      <c r="A1181" s="15">
        <v>94936986</v>
      </c>
      <c r="B1181" s="16" t="s">
        <v>1705</v>
      </c>
      <c r="C1181" s="16" t="s">
        <v>1705</v>
      </c>
      <c r="D1181" s="17" t="s">
        <v>39</v>
      </c>
      <c r="E1181" s="17">
        <v>150</v>
      </c>
      <c r="F1181" s="18" t="s">
        <v>743</v>
      </c>
      <c r="G1181" s="18" t="s">
        <v>261</v>
      </c>
      <c r="H1181" s="19">
        <v>2.5893134189999998</v>
      </c>
    </row>
    <row r="1182" s="20" customFormat="1" ht="45" customHeight="1">
      <c r="A1182" s="15">
        <v>94936994</v>
      </c>
      <c r="B1182" s="16" t="s">
        <v>1706</v>
      </c>
      <c r="C1182" s="16" t="s">
        <v>1707</v>
      </c>
      <c r="D1182" s="17" t="s">
        <v>92</v>
      </c>
      <c r="E1182" s="17">
        <v>150</v>
      </c>
      <c r="F1182" s="18" t="s">
        <v>743</v>
      </c>
      <c r="G1182" s="18" t="s">
        <v>261</v>
      </c>
      <c r="H1182" s="19">
        <v>1.07963604</v>
      </c>
    </row>
    <row r="1183" s="20" customFormat="1" ht="45" customHeight="1">
      <c r="A1183" s="15">
        <v>94937001</v>
      </c>
      <c r="B1183" s="16" t="s">
        <v>1708</v>
      </c>
      <c r="C1183" s="16" t="s">
        <v>1709</v>
      </c>
      <c r="D1183" s="17" t="s">
        <v>915</v>
      </c>
      <c r="E1183" s="17">
        <v>150</v>
      </c>
      <c r="F1183" s="18" t="s">
        <v>743</v>
      </c>
      <c r="G1183" s="18" t="s">
        <v>261</v>
      </c>
      <c r="H1183" s="19">
        <v>3.728838015</v>
      </c>
    </row>
    <row r="1184" s="20" customFormat="1" ht="45" customHeight="1">
      <c r="A1184" s="15">
        <v>94937010</v>
      </c>
      <c r="B1184" s="16" t="s">
        <v>1710</v>
      </c>
      <c r="C1184" s="16" t="s">
        <v>1711</v>
      </c>
      <c r="D1184" s="17" t="s">
        <v>455</v>
      </c>
      <c r="E1184" s="17">
        <v>150</v>
      </c>
      <c r="F1184" s="18" t="s">
        <v>743</v>
      </c>
      <c r="G1184" s="18" t="s">
        <v>261</v>
      </c>
      <c r="H1184" s="19">
        <v>3.51493674</v>
      </c>
    </row>
    <row r="1185" s="20" customFormat="1" ht="45" customHeight="1">
      <c r="A1185" s="15">
        <v>94937028</v>
      </c>
      <c r="B1185" s="16" t="s">
        <v>1710</v>
      </c>
      <c r="C1185" s="16" t="s">
        <v>1712</v>
      </c>
      <c r="D1185" s="17" t="s">
        <v>534</v>
      </c>
      <c r="E1185" s="17">
        <v>150</v>
      </c>
      <c r="F1185" s="18" t="s">
        <v>743</v>
      </c>
      <c r="G1185" s="18" t="s">
        <v>261</v>
      </c>
      <c r="H1185" s="19">
        <v>3.23196496</v>
      </c>
    </row>
    <row r="1186" s="20" customFormat="1" ht="45" customHeight="1">
      <c r="A1186" s="15">
        <v>94937036</v>
      </c>
      <c r="B1186" s="16" t="s">
        <v>1713</v>
      </c>
      <c r="C1186" s="16" t="s">
        <v>1713</v>
      </c>
      <c r="D1186" s="17" t="s">
        <v>1714</v>
      </c>
      <c r="E1186" s="17">
        <v>150</v>
      </c>
      <c r="F1186" s="18" t="s">
        <v>743</v>
      </c>
      <c r="G1186" s="18" t="s">
        <v>261</v>
      </c>
      <c r="H1186" s="19">
        <v>2.4163717199999999</v>
      </c>
    </row>
    <row r="1187" s="20" customFormat="1" ht="45" customHeight="1">
      <c r="A1187" s="15">
        <v>94937044</v>
      </c>
      <c r="B1187" s="16" t="s">
        <v>1715</v>
      </c>
      <c r="C1187" s="16" t="s">
        <v>1716</v>
      </c>
      <c r="D1187" s="17" t="s">
        <v>1717</v>
      </c>
      <c r="E1187" s="17">
        <v>150</v>
      </c>
      <c r="F1187" s="18" t="s">
        <v>743</v>
      </c>
      <c r="G1187" s="18" t="s">
        <v>261</v>
      </c>
      <c r="H1187" s="19">
        <v>2.60143818666667</v>
      </c>
    </row>
    <row r="1188" s="20" customFormat="1" ht="45" customHeight="1">
      <c r="A1188" s="15">
        <v>94937052</v>
      </c>
      <c r="B1188" s="16" t="s">
        <v>1718</v>
      </c>
      <c r="C1188" s="16" t="s">
        <v>1718</v>
      </c>
      <c r="D1188" s="17" t="s">
        <v>39</v>
      </c>
      <c r="E1188" s="17">
        <v>450</v>
      </c>
      <c r="F1188" s="18" t="s">
        <v>743</v>
      </c>
      <c r="G1188" s="18" t="s">
        <v>261</v>
      </c>
      <c r="H1188" s="19">
        <v>2.5894996680000002</v>
      </c>
    </row>
    <row r="1189" s="20" customFormat="1" ht="45" customHeight="1">
      <c r="A1189" s="15">
        <v>94937060</v>
      </c>
      <c r="B1189" s="16" t="s">
        <v>1719</v>
      </c>
      <c r="C1189" s="16" t="s">
        <v>1720</v>
      </c>
      <c r="D1189" s="17" t="s">
        <v>92</v>
      </c>
      <c r="E1189" s="17">
        <v>450</v>
      </c>
      <c r="F1189" s="18" t="s">
        <v>743</v>
      </c>
      <c r="G1189" s="18" t="s">
        <v>261</v>
      </c>
      <c r="H1189" s="19">
        <v>1.0842985999999999</v>
      </c>
    </row>
    <row r="1190" s="20" customFormat="1" ht="45" customHeight="1">
      <c r="A1190" s="15">
        <v>94937079</v>
      </c>
      <c r="B1190" s="16" t="s">
        <v>1721</v>
      </c>
      <c r="C1190" s="16" t="s">
        <v>1722</v>
      </c>
      <c r="D1190" s="17" t="s">
        <v>915</v>
      </c>
      <c r="E1190" s="17">
        <v>450</v>
      </c>
      <c r="F1190" s="18" t="s">
        <v>743</v>
      </c>
      <c r="G1190" s="18" t="s">
        <v>261</v>
      </c>
      <c r="H1190" s="19">
        <v>3.4008801329999998</v>
      </c>
    </row>
    <row r="1191" s="20" customFormat="1" ht="45" customHeight="1">
      <c r="A1191" s="15">
        <v>94937087</v>
      </c>
      <c r="B1191" s="16" t="s">
        <v>1723</v>
      </c>
      <c r="C1191" s="16" t="s">
        <v>1724</v>
      </c>
      <c r="D1191" s="17" t="s">
        <v>455</v>
      </c>
      <c r="E1191" s="17">
        <v>450</v>
      </c>
      <c r="F1191" s="18" t="s">
        <v>743</v>
      </c>
      <c r="G1191" s="18" t="s">
        <v>261</v>
      </c>
      <c r="H1191" s="19">
        <v>3.0357319999999999</v>
      </c>
    </row>
    <row r="1192" s="20" customFormat="1" ht="45" customHeight="1">
      <c r="A1192" s="15">
        <v>94937095</v>
      </c>
      <c r="B1192" s="16" t="s">
        <v>1723</v>
      </c>
      <c r="C1192" s="16" t="s">
        <v>1725</v>
      </c>
      <c r="D1192" s="17" t="s">
        <v>534</v>
      </c>
      <c r="E1192" s="17">
        <v>450</v>
      </c>
      <c r="F1192" s="18" t="s">
        <v>743</v>
      </c>
      <c r="G1192" s="18" t="s">
        <v>261</v>
      </c>
      <c r="H1192" s="19">
        <v>3.00397253333333</v>
      </c>
    </row>
    <row r="1193" s="20" customFormat="1" ht="45" customHeight="1">
      <c r="A1193" s="15">
        <v>94937109</v>
      </c>
      <c r="B1193" s="16" t="s">
        <v>1726</v>
      </c>
      <c r="C1193" s="16" t="s">
        <v>1726</v>
      </c>
      <c r="D1193" s="17" t="s">
        <v>1714</v>
      </c>
      <c r="E1193" s="17">
        <v>450</v>
      </c>
      <c r="F1193" s="18" t="s">
        <v>743</v>
      </c>
      <c r="G1193" s="18" t="s">
        <v>261</v>
      </c>
      <c r="H1193" s="19">
        <v>0.85583315999999998</v>
      </c>
    </row>
    <row r="1194" s="20" customFormat="1" ht="45" customHeight="1">
      <c r="A1194" s="15">
        <v>94937117</v>
      </c>
      <c r="B1194" s="16" t="s">
        <v>1727</v>
      </c>
      <c r="C1194" s="16" t="s">
        <v>1728</v>
      </c>
      <c r="D1194" s="17" t="s">
        <v>92</v>
      </c>
      <c r="E1194" s="17">
        <v>50</v>
      </c>
      <c r="F1194" s="18" t="s">
        <v>743</v>
      </c>
      <c r="G1194" s="18" t="s">
        <v>261</v>
      </c>
      <c r="H1194" s="19">
        <v>1.6028056799999999</v>
      </c>
    </row>
    <row r="1195" s="20" customFormat="1" ht="45" customHeight="1">
      <c r="A1195" s="15">
        <v>94937125</v>
      </c>
      <c r="B1195" s="16" t="s">
        <v>1729</v>
      </c>
      <c r="C1195" s="16" t="s">
        <v>1730</v>
      </c>
      <c r="D1195" s="17" t="s">
        <v>455</v>
      </c>
      <c r="E1195" s="17">
        <v>50</v>
      </c>
      <c r="F1195" s="18" t="s">
        <v>743</v>
      </c>
      <c r="G1195" s="18" t="s">
        <v>261</v>
      </c>
      <c r="H1195" s="19">
        <v>5.2198372800000001</v>
      </c>
    </row>
    <row r="1196" s="20" customFormat="1" ht="45" customHeight="1">
      <c r="A1196" s="15">
        <v>94937133</v>
      </c>
      <c r="B1196" s="16" t="s">
        <v>1731</v>
      </c>
      <c r="C1196" s="16" t="s">
        <v>1731</v>
      </c>
      <c r="D1196" s="17" t="s">
        <v>1714</v>
      </c>
      <c r="E1196" s="17">
        <v>50</v>
      </c>
      <c r="F1196" s="18" t="s">
        <v>743</v>
      </c>
      <c r="G1196" s="18" t="s">
        <v>261</v>
      </c>
      <c r="H1196" s="19">
        <v>3.5746124400000001</v>
      </c>
    </row>
    <row r="1197" s="20" customFormat="1" ht="45" customHeight="1">
      <c r="A1197" s="15">
        <v>94937141</v>
      </c>
      <c r="B1197" s="16" t="s">
        <v>1732</v>
      </c>
      <c r="C1197" s="16" t="s">
        <v>1733</v>
      </c>
      <c r="D1197" s="17" t="s">
        <v>1717</v>
      </c>
      <c r="E1197" s="17">
        <v>50</v>
      </c>
      <c r="F1197" s="18" t="s">
        <v>743</v>
      </c>
      <c r="G1197" s="18" t="s">
        <v>261</v>
      </c>
      <c r="H1197" s="19">
        <v>2.6013030399999999</v>
      </c>
    </row>
    <row r="1198" s="20" customFormat="1" ht="45" customHeight="1">
      <c r="A1198" s="15">
        <v>92435637</v>
      </c>
      <c r="B1198" s="16" t="s">
        <v>1734</v>
      </c>
      <c r="C1198" s="16" t="s">
        <v>1735</v>
      </c>
      <c r="D1198" s="17" t="s">
        <v>146</v>
      </c>
      <c r="E1198" s="17">
        <v>10</v>
      </c>
      <c r="F1198" s="18" t="s">
        <v>95</v>
      </c>
      <c r="G1198" s="18" t="s">
        <v>19</v>
      </c>
      <c r="H1198" s="19">
        <v>2.86158285</v>
      </c>
    </row>
    <row r="1199" s="20" customFormat="1" ht="45" customHeight="1">
      <c r="A1199" s="15">
        <v>92396054</v>
      </c>
      <c r="B1199" s="16" t="s">
        <v>1736</v>
      </c>
      <c r="C1199" s="16" t="s">
        <v>1737</v>
      </c>
      <c r="D1199" s="17" t="s">
        <v>154</v>
      </c>
      <c r="E1199" s="17">
        <v>1</v>
      </c>
      <c r="F1199" s="18" t="s">
        <v>88</v>
      </c>
      <c r="G1199" s="18" t="s">
        <v>14</v>
      </c>
      <c r="H1199" s="19">
        <v>1.0296909000000001</v>
      </c>
    </row>
    <row r="1200" s="20" customFormat="1" ht="45" customHeight="1">
      <c r="A1200" s="15">
        <v>92371302</v>
      </c>
      <c r="B1200" s="16" t="s">
        <v>1738</v>
      </c>
      <c r="C1200" s="16" t="s">
        <v>1739</v>
      </c>
      <c r="D1200" s="17" t="s">
        <v>154</v>
      </c>
      <c r="E1200" s="17">
        <v>300</v>
      </c>
      <c r="F1200" s="18" t="s">
        <v>151</v>
      </c>
      <c r="G1200" s="18" t="s">
        <v>19</v>
      </c>
      <c r="H1200" s="19">
        <v>0.1197315</v>
      </c>
    </row>
    <row r="1201" s="20" customFormat="1" ht="45" customHeight="1">
      <c r="A1201" s="15">
        <v>92464238</v>
      </c>
      <c r="B1201" s="16" t="s">
        <v>1740</v>
      </c>
      <c r="C1201" s="16" t="s">
        <v>1741</v>
      </c>
      <c r="D1201" s="17" t="s">
        <v>1742</v>
      </c>
      <c r="E1201" s="17">
        <v>300</v>
      </c>
      <c r="F1201" s="18" t="s">
        <v>151</v>
      </c>
      <c r="G1201" s="18" t="s">
        <v>19</v>
      </c>
      <c r="H1201" s="19">
        <v>0.10775835</v>
      </c>
    </row>
    <row r="1202" s="20" customFormat="1" ht="45" customHeight="1">
      <c r="A1202" s="15">
        <v>90938666</v>
      </c>
      <c r="B1202" s="16" t="s">
        <v>1743</v>
      </c>
      <c r="C1202" s="16" t="s">
        <v>1743</v>
      </c>
      <c r="D1202" s="17" t="s">
        <v>1744</v>
      </c>
      <c r="E1202" s="17">
        <v>1</v>
      </c>
      <c r="F1202" s="18" t="s">
        <v>88</v>
      </c>
      <c r="G1202" s="18" t="s">
        <v>14</v>
      </c>
      <c r="H1202" s="19">
        <v>208.55000000000001</v>
      </c>
    </row>
    <row r="1203" s="20" customFormat="1" ht="45" customHeight="1">
      <c r="A1203" s="15">
        <v>90938682</v>
      </c>
      <c r="B1203" s="16" t="s">
        <v>1745</v>
      </c>
      <c r="C1203" s="16" t="s">
        <v>1745</v>
      </c>
      <c r="D1203" s="17" t="s">
        <v>1744</v>
      </c>
      <c r="E1203" s="17">
        <v>1</v>
      </c>
      <c r="F1203" s="18" t="s">
        <v>88</v>
      </c>
      <c r="G1203" s="18" t="s">
        <v>14</v>
      </c>
      <c r="H1203" s="19">
        <v>1124.5899999999999</v>
      </c>
    </row>
    <row r="1204" s="20" customFormat="1" ht="45" customHeight="1">
      <c r="A1204" s="15">
        <v>90938739</v>
      </c>
      <c r="B1204" s="16" t="s">
        <v>1746</v>
      </c>
      <c r="C1204" s="16" t="s">
        <v>1746</v>
      </c>
      <c r="D1204" s="17" t="s">
        <v>1744</v>
      </c>
      <c r="E1204" s="17">
        <v>1</v>
      </c>
      <c r="F1204" s="18" t="s">
        <v>88</v>
      </c>
      <c r="G1204" s="18" t="s">
        <v>14</v>
      </c>
      <c r="H1204" s="19">
        <v>368.16000000000003</v>
      </c>
    </row>
    <row r="1205" s="20" customFormat="1" ht="45" customHeight="1">
      <c r="A1205" s="15">
        <v>90938720</v>
      </c>
      <c r="B1205" s="16" t="s">
        <v>1747</v>
      </c>
      <c r="C1205" s="16" t="s">
        <v>1747</v>
      </c>
      <c r="D1205" s="17" t="s">
        <v>1744</v>
      </c>
      <c r="E1205" s="17">
        <v>1</v>
      </c>
      <c r="F1205" s="18" t="s">
        <v>88</v>
      </c>
      <c r="G1205" s="18" t="s">
        <v>14</v>
      </c>
      <c r="H1205" s="19">
        <v>368.16000000000003</v>
      </c>
    </row>
    <row r="1206" s="20" customFormat="1" ht="45" customHeight="1">
      <c r="A1206" s="15">
        <v>90938712</v>
      </c>
      <c r="B1206" s="16" t="s">
        <v>1748</v>
      </c>
      <c r="C1206" s="16" t="s">
        <v>1748</v>
      </c>
      <c r="D1206" s="17" t="s">
        <v>1744</v>
      </c>
      <c r="E1206" s="17">
        <v>1</v>
      </c>
      <c r="F1206" s="18" t="s">
        <v>88</v>
      </c>
      <c r="G1206" s="18" t="s">
        <v>14</v>
      </c>
      <c r="H1206" s="19">
        <v>368.16000000000003</v>
      </c>
    </row>
    <row r="1207" s="20" customFormat="1" ht="45" customHeight="1">
      <c r="A1207" s="15">
        <v>90938755</v>
      </c>
      <c r="B1207" s="16" t="s">
        <v>1749</v>
      </c>
      <c r="C1207" s="16" t="s">
        <v>1749</v>
      </c>
      <c r="D1207" s="17" t="s">
        <v>1744</v>
      </c>
      <c r="E1207" s="17">
        <v>1</v>
      </c>
      <c r="F1207" s="18" t="s">
        <v>88</v>
      </c>
      <c r="G1207" s="18" t="s">
        <v>14</v>
      </c>
      <c r="H1207" s="19">
        <v>208.55000000000001</v>
      </c>
    </row>
    <row r="1208" s="20" customFormat="1" ht="45" customHeight="1">
      <c r="A1208" s="15">
        <v>92461557</v>
      </c>
      <c r="B1208" s="16" t="s">
        <v>1750</v>
      </c>
      <c r="C1208" s="16" t="s">
        <v>1751</v>
      </c>
      <c r="D1208" s="17" t="s">
        <v>31</v>
      </c>
      <c r="E1208" s="17">
        <v>1</v>
      </c>
      <c r="F1208" s="18" t="s">
        <v>60</v>
      </c>
      <c r="G1208" s="18" t="s">
        <v>14</v>
      </c>
      <c r="H1208" s="19">
        <v>0.73036215000000004</v>
      </c>
    </row>
    <row r="1209" s="20" customFormat="1" ht="45" customHeight="1">
      <c r="A1209" s="15">
        <v>90848012</v>
      </c>
      <c r="B1209" s="16" t="s">
        <v>1752</v>
      </c>
      <c r="C1209" s="16" t="s">
        <v>1753</v>
      </c>
      <c r="D1209" s="17" t="s">
        <v>36</v>
      </c>
      <c r="E1209" s="17">
        <v>1</v>
      </c>
      <c r="F1209" s="18" t="s">
        <v>60</v>
      </c>
      <c r="G1209" s="18" t="s">
        <v>14</v>
      </c>
      <c r="H1209" s="19">
        <v>0.44300655</v>
      </c>
    </row>
    <row r="1210" s="20" customFormat="1" ht="45" customHeight="1">
      <c r="A1210" s="15">
        <v>90139976</v>
      </c>
      <c r="B1210" s="16" t="s">
        <v>1754</v>
      </c>
      <c r="C1210" s="16" t="s">
        <v>1519</v>
      </c>
      <c r="D1210" s="17" t="s">
        <v>43</v>
      </c>
      <c r="E1210" s="17">
        <v>1</v>
      </c>
      <c r="F1210" s="18" t="s">
        <v>60</v>
      </c>
      <c r="G1210" s="18" t="s">
        <v>14</v>
      </c>
      <c r="H1210" s="19">
        <v>0.59865749999999995</v>
      </c>
    </row>
    <row r="1211" s="20" customFormat="1" ht="45" customHeight="1">
      <c r="A1211" s="15">
        <v>94937150</v>
      </c>
      <c r="B1211" s="16" t="s">
        <v>1755</v>
      </c>
      <c r="C1211" s="16" t="s">
        <v>1756</v>
      </c>
      <c r="D1211" s="17" t="s">
        <v>139</v>
      </c>
      <c r="E1211" s="17">
        <v>100</v>
      </c>
      <c r="F1211" s="18" t="s">
        <v>743</v>
      </c>
      <c r="G1211" s="18" t="s">
        <v>261</v>
      </c>
      <c r="H1211" s="19">
        <v>2.3203432560000001</v>
      </c>
    </row>
    <row r="1212" s="20" customFormat="1" ht="45" customHeight="1">
      <c r="A1212" s="15">
        <v>90819020</v>
      </c>
      <c r="B1212" s="16" t="s">
        <v>1757</v>
      </c>
      <c r="C1212" s="16" t="s">
        <v>1758</v>
      </c>
      <c r="D1212" s="17" t="s">
        <v>43</v>
      </c>
      <c r="E1212" s="17">
        <v>1</v>
      </c>
      <c r="F1212" s="18" t="s">
        <v>60</v>
      </c>
      <c r="G1212" s="18" t="s">
        <v>14</v>
      </c>
      <c r="H1212" s="19">
        <v>0.49089915000000001</v>
      </c>
    </row>
    <row r="1213" s="20" customFormat="1" ht="45" customHeight="1">
      <c r="A1213" s="15">
        <v>90819012</v>
      </c>
      <c r="B1213" s="16" t="s">
        <v>1759</v>
      </c>
      <c r="C1213" s="16" t="s">
        <v>1759</v>
      </c>
      <c r="D1213" s="17" t="s">
        <v>43</v>
      </c>
      <c r="E1213" s="17">
        <v>120</v>
      </c>
      <c r="F1213" s="18" t="s">
        <v>18</v>
      </c>
      <c r="G1213" s="18" t="s">
        <v>19</v>
      </c>
      <c r="H1213" s="19">
        <v>5.9865750000000002e-002</v>
      </c>
    </row>
    <row r="1214" s="20" customFormat="1" ht="45" customHeight="1">
      <c r="A1214" s="15">
        <v>90021053</v>
      </c>
      <c r="B1214" s="16" t="s">
        <v>1760</v>
      </c>
      <c r="C1214" s="16" t="s">
        <v>1760</v>
      </c>
      <c r="D1214" s="17" t="s">
        <v>378</v>
      </c>
      <c r="E1214" s="17">
        <v>1</v>
      </c>
      <c r="F1214" s="18" t="s">
        <v>95</v>
      </c>
      <c r="G1214" s="18" t="s">
        <v>14</v>
      </c>
      <c r="H1214" s="19">
        <v>1.1853418499999999</v>
      </c>
    </row>
    <row r="1215" s="20" customFormat="1" ht="45" customHeight="1">
      <c r="A1215" s="15">
        <v>90216652</v>
      </c>
      <c r="B1215" s="16" t="s">
        <v>1761</v>
      </c>
      <c r="C1215" s="16" t="s">
        <v>1762</v>
      </c>
      <c r="D1215" s="17" t="s">
        <v>78</v>
      </c>
      <c r="E1215" s="17">
        <v>1</v>
      </c>
      <c r="F1215" s="18" t="s">
        <v>60</v>
      </c>
      <c r="G1215" s="18" t="s">
        <v>14</v>
      </c>
      <c r="H1215" s="19">
        <v>0.93390569999999995</v>
      </c>
    </row>
    <row r="1216" s="20" customFormat="1" ht="45" customHeight="1">
      <c r="A1216" s="15">
        <v>92375197</v>
      </c>
      <c r="B1216" s="16" t="s">
        <v>1761</v>
      </c>
      <c r="C1216" s="16" t="s">
        <v>1763</v>
      </c>
      <c r="D1216" s="17" t="s">
        <v>220</v>
      </c>
      <c r="E1216" s="17">
        <v>1</v>
      </c>
      <c r="F1216" s="18" t="s">
        <v>60</v>
      </c>
      <c r="G1216" s="18" t="s">
        <v>14</v>
      </c>
      <c r="H1216" s="19">
        <v>2.88552915</v>
      </c>
    </row>
    <row r="1217" s="20" customFormat="1" ht="45" customHeight="1">
      <c r="A1217" s="15">
        <v>91501040</v>
      </c>
      <c r="B1217" s="16" t="s">
        <v>1761</v>
      </c>
      <c r="C1217" s="16" t="s">
        <v>1764</v>
      </c>
      <c r="D1217" s="17" t="s">
        <v>991</v>
      </c>
      <c r="E1217" s="17">
        <v>1</v>
      </c>
      <c r="F1217" s="18" t="s">
        <v>60</v>
      </c>
      <c r="G1217" s="18" t="s">
        <v>14</v>
      </c>
      <c r="H1217" s="19">
        <v>1.2092881499999999</v>
      </c>
    </row>
    <row r="1218" s="20" customFormat="1" ht="45" customHeight="1">
      <c r="A1218" s="15">
        <v>90291697</v>
      </c>
      <c r="B1218" s="16" t="s">
        <v>1761</v>
      </c>
      <c r="C1218" s="16" t="s">
        <v>1764</v>
      </c>
      <c r="D1218" s="17" t="s">
        <v>991</v>
      </c>
      <c r="E1218" s="17">
        <v>1</v>
      </c>
      <c r="F1218" s="18" t="s">
        <v>60</v>
      </c>
      <c r="G1218" s="18" t="s">
        <v>14</v>
      </c>
      <c r="H1218" s="19">
        <v>0.8860131</v>
      </c>
    </row>
    <row r="1219" s="20" customFormat="1" ht="45" customHeight="1">
      <c r="A1219" s="15">
        <v>92392903</v>
      </c>
      <c r="B1219" s="16" t="s">
        <v>1765</v>
      </c>
      <c r="C1219" s="16" t="s">
        <v>1766</v>
      </c>
      <c r="D1219" s="17" t="s">
        <v>455</v>
      </c>
      <c r="E1219" s="17">
        <v>1</v>
      </c>
      <c r="F1219" s="18" t="s">
        <v>60</v>
      </c>
      <c r="G1219" s="18" t="s">
        <v>14</v>
      </c>
      <c r="H1219" s="19">
        <v>0.81417419999999996</v>
      </c>
    </row>
    <row r="1220" s="20" customFormat="1" ht="45" customHeight="1">
      <c r="A1220" s="15">
        <v>90128516</v>
      </c>
      <c r="B1220" s="16" t="s">
        <v>1765</v>
      </c>
      <c r="C1220" s="16" t="s">
        <v>1765</v>
      </c>
      <c r="D1220" s="17" t="s">
        <v>21</v>
      </c>
      <c r="E1220" s="17">
        <v>1</v>
      </c>
      <c r="F1220" s="18" t="s">
        <v>60</v>
      </c>
      <c r="G1220" s="18" t="s">
        <v>14</v>
      </c>
      <c r="H1220" s="19">
        <v>1.2571807500000001</v>
      </c>
    </row>
    <row r="1221" s="20" customFormat="1" ht="45" customHeight="1">
      <c r="A1221" s="15">
        <v>92267955</v>
      </c>
      <c r="B1221" s="16" t="s">
        <v>1767</v>
      </c>
      <c r="C1221" s="16" t="s">
        <v>1768</v>
      </c>
      <c r="D1221" s="17" t="s">
        <v>455</v>
      </c>
      <c r="E1221" s="17">
        <v>1</v>
      </c>
      <c r="F1221" s="18" t="s">
        <v>60</v>
      </c>
      <c r="G1221" s="18" t="s">
        <v>14</v>
      </c>
      <c r="H1221" s="19">
        <v>1.0775835</v>
      </c>
    </row>
    <row r="1222" s="20" customFormat="1" ht="45" customHeight="1">
      <c r="A1222" s="15">
        <v>90216660</v>
      </c>
      <c r="B1222" s="16" t="s">
        <v>1767</v>
      </c>
      <c r="C1222" s="16" t="s">
        <v>1769</v>
      </c>
      <c r="D1222" s="17" t="s">
        <v>78</v>
      </c>
      <c r="E1222" s="17">
        <v>1</v>
      </c>
      <c r="F1222" s="18" t="s">
        <v>60</v>
      </c>
      <c r="G1222" s="18" t="s">
        <v>14</v>
      </c>
      <c r="H1222" s="19">
        <v>1.11350295</v>
      </c>
    </row>
    <row r="1223" s="20" customFormat="1" ht="45" customHeight="1">
      <c r="A1223" s="15">
        <v>92375200</v>
      </c>
      <c r="B1223" s="16" t="s">
        <v>1767</v>
      </c>
      <c r="C1223" s="16" t="s">
        <v>1770</v>
      </c>
      <c r="D1223" s="17" t="s">
        <v>220</v>
      </c>
      <c r="E1223" s="17">
        <v>1</v>
      </c>
      <c r="F1223" s="18" t="s">
        <v>60</v>
      </c>
      <c r="G1223" s="18" t="s">
        <v>14</v>
      </c>
      <c r="H1223" s="19">
        <v>3.2327504999999999</v>
      </c>
    </row>
    <row r="1224" s="20" customFormat="1" ht="45" customHeight="1">
      <c r="A1224" s="15">
        <v>90289960</v>
      </c>
      <c r="B1224" s="16" t="s">
        <v>1767</v>
      </c>
      <c r="C1224" s="16" t="s">
        <v>1771</v>
      </c>
      <c r="D1224" s="17" t="s">
        <v>1175</v>
      </c>
      <c r="E1224" s="17">
        <v>1</v>
      </c>
      <c r="F1224" s="18" t="s">
        <v>60</v>
      </c>
      <c r="G1224" s="18" t="s">
        <v>14</v>
      </c>
      <c r="H1224" s="19">
        <v>1.2571807500000001</v>
      </c>
    </row>
    <row r="1225" s="20" customFormat="1" ht="45" customHeight="1">
      <c r="A1225" s="15">
        <v>91501024</v>
      </c>
      <c r="B1225" s="16" t="s">
        <v>1767</v>
      </c>
      <c r="C1225" s="16" t="s">
        <v>1772</v>
      </c>
      <c r="D1225" s="17" t="s">
        <v>991</v>
      </c>
      <c r="E1225" s="17">
        <v>1</v>
      </c>
      <c r="F1225" s="18" t="s">
        <v>60</v>
      </c>
      <c r="G1225" s="18" t="s">
        <v>14</v>
      </c>
      <c r="H1225" s="19">
        <v>1.5086169</v>
      </c>
    </row>
    <row r="1226" s="20" customFormat="1" ht="45" customHeight="1">
      <c r="A1226" s="15">
        <v>90128508</v>
      </c>
      <c r="B1226" s="16" t="s">
        <v>1773</v>
      </c>
      <c r="C1226" s="16" t="s">
        <v>1773</v>
      </c>
      <c r="D1226" s="17" t="s">
        <v>21</v>
      </c>
      <c r="E1226" s="17">
        <v>1</v>
      </c>
      <c r="F1226" s="18" t="s">
        <v>60</v>
      </c>
      <c r="G1226" s="18" t="s">
        <v>14</v>
      </c>
      <c r="H1226" s="19">
        <v>1.4726974500000001</v>
      </c>
    </row>
    <row r="1227" s="20" customFormat="1" ht="45" customHeight="1">
      <c r="A1227" s="15">
        <v>90128524</v>
      </c>
      <c r="B1227" s="16" t="s">
        <v>1773</v>
      </c>
      <c r="C1227" s="16" t="s">
        <v>1773</v>
      </c>
      <c r="D1227" s="17" t="s">
        <v>21</v>
      </c>
      <c r="E1227" s="17">
        <v>1</v>
      </c>
      <c r="F1227" s="18" t="s">
        <v>60</v>
      </c>
      <c r="G1227" s="18" t="s">
        <v>14</v>
      </c>
      <c r="H1227" s="19">
        <v>1.5565095</v>
      </c>
    </row>
    <row r="1228" s="20" customFormat="1" ht="45" customHeight="1">
      <c r="A1228" s="15">
        <v>92392911</v>
      </c>
      <c r="B1228" s="16" t="s">
        <v>1774</v>
      </c>
      <c r="C1228" s="16" t="s">
        <v>1775</v>
      </c>
      <c r="D1228" s="17" t="s">
        <v>455</v>
      </c>
      <c r="E1228" s="17">
        <v>1</v>
      </c>
      <c r="F1228" s="18" t="s">
        <v>60</v>
      </c>
      <c r="G1228" s="18" t="s">
        <v>14</v>
      </c>
      <c r="H1228" s="19">
        <v>0.63457695000000003</v>
      </c>
    </row>
    <row r="1229" s="20" customFormat="1" ht="45" customHeight="1">
      <c r="A1229" s="15">
        <v>90216636</v>
      </c>
      <c r="B1229" s="16" t="s">
        <v>1774</v>
      </c>
      <c r="C1229" s="16" t="s">
        <v>1776</v>
      </c>
      <c r="D1229" s="17" t="s">
        <v>78</v>
      </c>
      <c r="E1229" s="17">
        <v>1</v>
      </c>
      <c r="F1229" s="18" t="s">
        <v>60</v>
      </c>
      <c r="G1229" s="18" t="s">
        <v>14</v>
      </c>
      <c r="H1229" s="19">
        <v>0.69444269999999997</v>
      </c>
    </row>
    <row r="1230" s="20" customFormat="1" ht="45" customHeight="1">
      <c r="A1230" s="15">
        <v>92471854</v>
      </c>
      <c r="B1230" s="16" t="s">
        <v>1774</v>
      </c>
      <c r="C1230" s="16" t="s">
        <v>1774</v>
      </c>
      <c r="D1230" s="17" t="s">
        <v>21</v>
      </c>
      <c r="E1230" s="17">
        <v>1</v>
      </c>
      <c r="F1230" s="18" t="s">
        <v>60</v>
      </c>
      <c r="G1230" s="18" t="s">
        <v>14</v>
      </c>
      <c r="H1230" s="19">
        <v>1.002356775</v>
      </c>
    </row>
    <row r="1231" s="20" customFormat="1" ht="45" customHeight="1">
      <c r="A1231" s="15">
        <v>92188028</v>
      </c>
      <c r="B1231" s="16" t="s">
        <v>1774</v>
      </c>
      <c r="C1231" s="16" t="s">
        <v>1777</v>
      </c>
      <c r="D1231" s="17" t="s">
        <v>220</v>
      </c>
      <c r="E1231" s="17">
        <v>1</v>
      </c>
      <c r="F1231" s="18" t="s">
        <v>60</v>
      </c>
      <c r="G1231" s="18" t="s">
        <v>14</v>
      </c>
      <c r="H1231" s="19">
        <v>2.3108179500000001</v>
      </c>
    </row>
    <row r="1232" s="20" customFormat="1" ht="45" customHeight="1">
      <c r="A1232" s="15">
        <v>91501032</v>
      </c>
      <c r="B1232" s="16" t="s">
        <v>1774</v>
      </c>
      <c r="C1232" s="16" t="s">
        <v>1778</v>
      </c>
      <c r="D1232" s="17" t="s">
        <v>991</v>
      </c>
      <c r="E1232" s="17">
        <v>1</v>
      </c>
      <c r="F1232" s="18" t="s">
        <v>60</v>
      </c>
      <c r="G1232" s="18" t="s">
        <v>14</v>
      </c>
      <c r="H1232" s="19">
        <v>0.95785200000000004</v>
      </c>
    </row>
    <row r="1233" s="20" customFormat="1" ht="45" customHeight="1">
      <c r="A1233" s="15">
        <v>92460747</v>
      </c>
      <c r="B1233" s="16" t="s">
        <v>1774</v>
      </c>
      <c r="C1233" s="16" t="s">
        <v>1779</v>
      </c>
      <c r="D1233" s="17" t="s">
        <v>414</v>
      </c>
      <c r="E1233" s="17">
        <v>1</v>
      </c>
      <c r="F1233" s="18" t="s">
        <v>60</v>
      </c>
      <c r="G1233" s="18" t="s">
        <v>14</v>
      </c>
      <c r="H1233" s="19">
        <v>0.75430845000000002</v>
      </c>
    </row>
    <row r="1234" s="20" customFormat="1" ht="45" customHeight="1">
      <c r="A1234" s="15">
        <v>90232330</v>
      </c>
      <c r="B1234" s="16" t="s">
        <v>1774</v>
      </c>
      <c r="C1234" s="16" t="s">
        <v>1780</v>
      </c>
      <c r="D1234" s="17" t="s">
        <v>440</v>
      </c>
      <c r="E1234" s="17">
        <v>1</v>
      </c>
      <c r="F1234" s="18" t="s">
        <v>60</v>
      </c>
      <c r="G1234" s="18" t="s">
        <v>14</v>
      </c>
      <c r="H1234" s="19">
        <v>0.81417419999999996</v>
      </c>
    </row>
    <row r="1235" s="20" customFormat="1" ht="45" customHeight="1">
      <c r="A1235" s="15">
        <v>92396356</v>
      </c>
      <c r="B1235" s="16" t="s">
        <v>1781</v>
      </c>
      <c r="C1235" s="16" t="s">
        <v>1778</v>
      </c>
      <c r="D1235" s="17" t="s">
        <v>991</v>
      </c>
      <c r="E1235" s="17">
        <v>1</v>
      </c>
      <c r="F1235" s="18" t="s">
        <v>60</v>
      </c>
      <c r="G1235" s="18" t="s">
        <v>14</v>
      </c>
      <c r="H1235" s="19">
        <v>1.0416640500000001</v>
      </c>
    </row>
    <row r="1236" s="20" customFormat="1" ht="45" customHeight="1">
      <c r="A1236" s="15">
        <v>92392920</v>
      </c>
      <c r="B1236" s="16" t="s">
        <v>1782</v>
      </c>
      <c r="C1236" s="16" t="s">
        <v>1783</v>
      </c>
      <c r="D1236" s="17" t="s">
        <v>455</v>
      </c>
      <c r="E1236" s="17">
        <v>1</v>
      </c>
      <c r="F1236" s="18" t="s">
        <v>60</v>
      </c>
      <c r="G1236" s="18" t="s">
        <v>14</v>
      </c>
      <c r="H1236" s="19">
        <v>0.70641584999999996</v>
      </c>
    </row>
    <row r="1237" s="20" customFormat="1" ht="45" customHeight="1">
      <c r="A1237" s="15">
        <v>90216644</v>
      </c>
      <c r="B1237" s="16" t="s">
        <v>1782</v>
      </c>
      <c r="C1237" s="16" t="s">
        <v>1784</v>
      </c>
      <c r="D1237" s="17" t="s">
        <v>78</v>
      </c>
      <c r="E1237" s="17">
        <v>1</v>
      </c>
      <c r="F1237" s="18" t="s">
        <v>60</v>
      </c>
      <c r="G1237" s="18" t="s">
        <v>14</v>
      </c>
      <c r="H1237" s="19">
        <v>0.80220104999999997</v>
      </c>
    </row>
    <row r="1238" s="20" customFormat="1" ht="45" customHeight="1">
      <c r="A1238" s="15">
        <v>91501016</v>
      </c>
      <c r="B1238" s="16" t="s">
        <v>1782</v>
      </c>
      <c r="C1238" s="16" t="s">
        <v>1785</v>
      </c>
      <c r="D1238" s="17" t="s">
        <v>991</v>
      </c>
      <c r="E1238" s="17">
        <v>1</v>
      </c>
      <c r="F1238" s="18" t="s">
        <v>60</v>
      </c>
      <c r="G1238" s="18" t="s">
        <v>14</v>
      </c>
      <c r="H1238" s="19">
        <v>1.1733686999999999</v>
      </c>
    </row>
    <row r="1239" s="20" customFormat="1" ht="45" customHeight="1">
      <c r="A1239" s="15">
        <v>92460755</v>
      </c>
      <c r="B1239" s="16" t="s">
        <v>1782</v>
      </c>
      <c r="C1239" s="16" t="s">
        <v>1786</v>
      </c>
      <c r="D1239" s="17" t="s">
        <v>414</v>
      </c>
      <c r="E1239" s="17">
        <v>1</v>
      </c>
      <c r="F1239" s="18" t="s">
        <v>60</v>
      </c>
      <c r="G1239" s="18" t="s">
        <v>14</v>
      </c>
      <c r="H1239" s="19">
        <v>0.83812050000000005</v>
      </c>
    </row>
    <row r="1240" s="20" customFormat="1" ht="45" customHeight="1">
      <c r="A1240" s="15">
        <v>90232348</v>
      </c>
      <c r="B1240" s="16" t="s">
        <v>1782</v>
      </c>
      <c r="C1240" s="16" t="s">
        <v>1787</v>
      </c>
      <c r="D1240" s="17" t="s">
        <v>440</v>
      </c>
      <c r="E1240" s="17">
        <v>1</v>
      </c>
      <c r="F1240" s="18" t="s">
        <v>60</v>
      </c>
      <c r="G1240" s="18" t="s">
        <v>14</v>
      </c>
      <c r="H1240" s="19">
        <v>0.93390569999999995</v>
      </c>
    </row>
    <row r="1241" s="20" customFormat="1" ht="45" customHeight="1">
      <c r="A1241" s="15">
        <v>90128540</v>
      </c>
      <c r="B1241" s="16" t="s">
        <v>1788</v>
      </c>
      <c r="C1241" s="16" t="s">
        <v>1788</v>
      </c>
      <c r="D1241" s="17" t="s">
        <v>21</v>
      </c>
      <c r="E1241" s="17">
        <v>1</v>
      </c>
      <c r="F1241" s="18" t="s">
        <v>60</v>
      </c>
      <c r="G1241" s="18" t="s">
        <v>14</v>
      </c>
      <c r="H1241" s="19">
        <v>1.08955665</v>
      </c>
    </row>
    <row r="1242" s="20" customFormat="1" ht="45" customHeight="1">
      <c r="A1242" s="15">
        <v>92188010</v>
      </c>
      <c r="B1242" s="16" t="s">
        <v>1788</v>
      </c>
      <c r="C1242" s="16" t="s">
        <v>1789</v>
      </c>
      <c r="D1242" s="17" t="s">
        <v>220</v>
      </c>
      <c r="E1242" s="17">
        <v>1</v>
      </c>
      <c r="F1242" s="18" t="s">
        <v>60</v>
      </c>
      <c r="G1242" s="18" t="s">
        <v>14</v>
      </c>
      <c r="H1242" s="19">
        <v>2.5862004000000001</v>
      </c>
    </row>
    <row r="1243" s="20" customFormat="1" ht="45" customHeight="1">
      <c r="A1243" s="15">
        <v>90307941</v>
      </c>
      <c r="B1243" s="16" t="s">
        <v>1790</v>
      </c>
      <c r="C1243" s="16" t="s">
        <v>1790</v>
      </c>
      <c r="D1243" s="17" t="s">
        <v>24</v>
      </c>
      <c r="E1243" s="17">
        <v>1</v>
      </c>
      <c r="F1243" s="18" t="s">
        <v>60</v>
      </c>
      <c r="G1243" s="18" t="s">
        <v>14</v>
      </c>
      <c r="H1243" s="19">
        <v>1.695344175</v>
      </c>
    </row>
    <row r="1244" s="20" customFormat="1" ht="45" customHeight="1">
      <c r="A1244" s="15">
        <v>90312554</v>
      </c>
      <c r="B1244" s="16" t="s">
        <v>1791</v>
      </c>
      <c r="C1244" s="16" t="s">
        <v>1791</v>
      </c>
      <c r="D1244" s="17" t="s">
        <v>31</v>
      </c>
      <c r="E1244" s="17">
        <v>1</v>
      </c>
      <c r="F1244" s="18" t="s">
        <v>60</v>
      </c>
      <c r="G1244" s="18" t="s">
        <v>14</v>
      </c>
      <c r="H1244" s="19">
        <v>1.2571807500000001</v>
      </c>
    </row>
    <row r="1245" s="20" customFormat="1" ht="45" customHeight="1">
      <c r="A1245" s="15">
        <v>92384110</v>
      </c>
      <c r="B1245" s="16" t="s">
        <v>1792</v>
      </c>
      <c r="C1245" s="16" t="s">
        <v>1793</v>
      </c>
      <c r="D1245" s="17" t="s">
        <v>1356</v>
      </c>
      <c r="E1245" s="17">
        <v>200</v>
      </c>
      <c r="F1245" s="18" t="s">
        <v>18</v>
      </c>
      <c r="G1245" s="18" t="s">
        <v>19</v>
      </c>
      <c r="H1245" s="19">
        <v>0.14367779999999999</v>
      </c>
    </row>
    <row r="1246" s="20" customFormat="1" ht="45" customHeight="1">
      <c r="A1246" s="15">
        <v>90852400</v>
      </c>
      <c r="B1246" s="16" t="s">
        <v>1794</v>
      </c>
      <c r="C1246" s="16" t="s">
        <v>1794</v>
      </c>
      <c r="D1246" s="17" t="s">
        <v>725</v>
      </c>
      <c r="E1246" s="17">
        <v>250</v>
      </c>
      <c r="F1246" s="18" t="s">
        <v>95</v>
      </c>
      <c r="G1246" s="18" t="s">
        <v>19</v>
      </c>
      <c r="H1246" s="19">
        <v>0.55679999999999996</v>
      </c>
    </row>
    <row r="1247" s="20" customFormat="1" ht="45" customHeight="1">
      <c r="A1247" s="15">
        <v>90282000</v>
      </c>
      <c r="B1247" s="16" t="s">
        <v>1795</v>
      </c>
      <c r="C1247" s="16" t="s">
        <v>1796</v>
      </c>
      <c r="D1247" s="17" t="s">
        <v>1797</v>
      </c>
      <c r="E1247" s="17">
        <v>1</v>
      </c>
      <c r="F1247" s="18" t="s">
        <v>60</v>
      </c>
      <c r="G1247" s="18" t="s">
        <v>14</v>
      </c>
      <c r="H1247" s="19">
        <v>0.32327505000000001</v>
      </c>
    </row>
    <row r="1248" s="20" customFormat="1" ht="45" customHeight="1">
      <c r="A1248" s="15">
        <v>90144767</v>
      </c>
      <c r="B1248" s="16" t="s">
        <v>1798</v>
      </c>
      <c r="C1248" s="16" t="s">
        <v>1798</v>
      </c>
      <c r="D1248" s="17" t="s">
        <v>17</v>
      </c>
      <c r="E1248" s="17">
        <v>80</v>
      </c>
      <c r="F1248" s="18" t="s">
        <v>18</v>
      </c>
      <c r="G1248" s="18" t="s">
        <v>19</v>
      </c>
      <c r="H1248" s="19">
        <v>0.55784616300000001</v>
      </c>
    </row>
    <row r="1249" s="20" customFormat="1" ht="45" customHeight="1">
      <c r="A1249" s="15">
        <v>90214420</v>
      </c>
      <c r="B1249" s="16" t="s">
        <v>1799</v>
      </c>
      <c r="C1249" s="16" t="s">
        <v>1800</v>
      </c>
      <c r="D1249" s="17" t="s">
        <v>78</v>
      </c>
      <c r="E1249" s="17">
        <v>100</v>
      </c>
      <c r="F1249" s="18" t="s">
        <v>18</v>
      </c>
      <c r="G1249" s="18" t="s">
        <v>19</v>
      </c>
      <c r="H1249" s="19">
        <v>0.49721071049999999</v>
      </c>
    </row>
    <row r="1250" s="20" customFormat="1" ht="45" customHeight="1">
      <c r="A1250" s="15">
        <v>91313015</v>
      </c>
      <c r="B1250" s="16" t="s">
        <v>1801</v>
      </c>
      <c r="C1250" s="16" t="s">
        <v>1802</v>
      </c>
      <c r="D1250" s="17" t="s">
        <v>139</v>
      </c>
      <c r="E1250" s="17">
        <v>1</v>
      </c>
      <c r="F1250" s="18" t="s">
        <v>436</v>
      </c>
      <c r="G1250" s="18" t="s">
        <v>14</v>
      </c>
      <c r="H1250" s="19">
        <v>8.0887693635000009</v>
      </c>
    </row>
    <row r="1251" s="20" customFormat="1" ht="45" customHeight="1">
      <c r="A1251" s="15">
        <v>91313040</v>
      </c>
      <c r="B1251" s="16" t="s">
        <v>1803</v>
      </c>
      <c r="C1251" s="16" t="s">
        <v>1804</v>
      </c>
      <c r="D1251" s="17" t="s">
        <v>139</v>
      </c>
      <c r="E1251" s="17">
        <v>1</v>
      </c>
      <c r="F1251" s="18" t="s">
        <v>60</v>
      </c>
      <c r="G1251" s="18" t="s">
        <v>14</v>
      </c>
      <c r="H1251" s="19">
        <v>10.599077097</v>
      </c>
    </row>
    <row r="1252" s="20" customFormat="1" ht="45" customHeight="1">
      <c r="A1252" s="15">
        <v>92394620</v>
      </c>
      <c r="B1252" s="16" t="s">
        <v>1805</v>
      </c>
      <c r="C1252" s="16" t="s">
        <v>1805</v>
      </c>
      <c r="D1252" s="17" t="s">
        <v>39</v>
      </c>
      <c r="E1252" s="17">
        <v>1</v>
      </c>
      <c r="F1252" s="18" t="s">
        <v>436</v>
      </c>
      <c r="G1252" s="18" t="s">
        <v>14</v>
      </c>
      <c r="H1252" s="19">
        <v>3.4593506729999999</v>
      </c>
    </row>
    <row r="1253" s="20" customFormat="1" ht="45" customHeight="1">
      <c r="A1253" s="15">
        <v>92266444</v>
      </c>
      <c r="B1253" s="16" t="s">
        <v>1806</v>
      </c>
      <c r="C1253" s="16" t="s">
        <v>1807</v>
      </c>
      <c r="D1253" s="17" t="s">
        <v>139</v>
      </c>
      <c r="E1253" s="17">
        <v>100</v>
      </c>
      <c r="F1253" s="18" t="s">
        <v>18</v>
      </c>
      <c r="G1253" s="18" t="s">
        <v>19</v>
      </c>
      <c r="H1253" s="19">
        <v>1.164200688</v>
      </c>
    </row>
    <row r="1254" s="20" customFormat="1" ht="45" customHeight="1">
      <c r="A1254" s="15">
        <v>92394655</v>
      </c>
      <c r="B1254" s="16" t="s">
        <v>1808</v>
      </c>
      <c r="C1254" s="16" t="s">
        <v>1805</v>
      </c>
      <c r="D1254" s="17" t="s">
        <v>17</v>
      </c>
      <c r="E1254" s="17">
        <v>1</v>
      </c>
      <c r="F1254" s="18" t="s">
        <v>436</v>
      </c>
      <c r="G1254" s="18" t="s">
        <v>14</v>
      </c>
      <c r="H1254" s="19">
        <v>3.6473588617499999</v>
      </c>
    </row>
    <row r="1255" s="20" customFormat="1" ht="45" customHeight="1">
      <c r="A1255" s="15">
        <v>92458904</v>
      </c>
      <c r="B1255" s="16" t="s">
        <v>1808</v>
      </c>
      <c r="C1255" s="16" t="s">
        <v>1808</v>
      </c>
      <c r="D1255" s="17" t="s">
        <v>24</v>
      </c>
      <c r="E1255" s="17">
        <v>1</v>
      </c>
      <c r="F1255" s="18" t="s">
        <v>436</v>
      </c>
      <c r="G1255" s="18" t="s">
        <v>14</v>
      </c>
      <c r="H1255" s="19">
        <v>4.5121965299999998</v>
      </c>
    </row>
    <row r="1256" s="20" customFormat="1" ht="45" customHeight="1">
      <c r="A1256" s="15">
        <v>90147618</v>
      </c>
      <c r="B1256" s="16" t="s">
        <v>1808</v>
      </c>
      <c r="C1256" s="16" t="s">
        <v>1808</v>
      </c>
      <c r="D1256" s="17" t="s">
        <v>17</v>
      </c>
      <c r="E1256" s="17">
        <v>1</v>
      </c>
      <c r="F1256" s="18" t="s">
        <v>436</v>
      </c>
      <c r="G1256" s="18" t="s">
        <v>14</v>
      </c>
      <c r="H1256" s="19">
        <v>3.0582665370000002</v>
      </c>
    </row>
    <row r="1257" s="20" customFormat="1" ht="45" customHeight="1">
      <c r="A1257" s="15">
        <v>92456677</v>
      </c>
      <c r="B1257" s="16" t="s">
        <v>1809</v>
      </c>
      <c r="C1257" s="16" t="s">
        <v>1810</v>
      </c>
      <c r="D1257" s="17" t="s">
        <v>39</v>
      </c>
      <c r="E1257" s="17">
        <v>100</v>
      </c>
      <c r="F1257" s="18" t="s">
        <v>18</v>
      </c>
      <c r="G1257" s="18" t="s">
        <v>19</v>
      </c>
      <c r="H1257" s="19">
        <v>0.36381271500000001</v>
      </c>
    </row>
    <row r="1258" s="20" customFormat="1" ht="45" customHeight="1">
      <c r="A1258" s="15">
        <v>90268555</v>
      </c>
      <c r="B1258" s="16" t="s">
        <v>1811</v>
      </c>
      <c r="C1258" s="16" t="s">
        <v>1812</v>
      </c>
      <c r="D1258" s="17" t="s">
        <v>39</v>
      </c>
      <c r="E1258" s="17">
        <v>1</v>
      </c>
      <c r="F1258" s="18" t="s">
        <v>60</v>
      </c>
      <c r="G1258" s="18" t="s">
        <v>14</v>
      </c>
      <c r="H1258" s="19">
        <v>1.7798108534999999</v>
      </c>
    </row>
    <row r="1259" s="20" customFormat="1" ht="45" customHeight="1">
      <c r="A1259" s="15">
        <v>90268563</v>
      </c>
      <c r="B1259" s="16" t="s">
        <v>1811</v>
      </c>
      <c r="C1259" s="16" t="s">
        <v>1812</v>
      </c>
      <c r="D1259" s="17" t="s">
        <v>131</v>
      </c>
      <c r="E1259" s="17">
        <v>1</v>
      </c>
      <c r="F1259" s="18" t="s">
        <v>60</v>
      </c>
      <c r="G1259" s="18" t="s">
        <v>14</v>
      </c>
      <c r="H1259" s="19">
        <v>2.1683611102499998</v>
      </c>
    </row>
    <row r="1260" s="20" customFormat="1" ht="45" customHeight="1">
      <c r="A1260" s="15">
        <v>90241320</v>
      </c>
      <c r="B1260" s="16" t="s">
        <v>1811</v>
      </c>
      <c r="C1260" s="16" t="s">
        <v>1813</v>
      </c>
      <c r="D1260" s="17" t="s">
        <v>528</v>
      </c>
      <c r="E1260" s="17">
        <v>1</v>
      </c>
      <c r="F1260" s="18" t="s">
        <v>158</v>
      </c>
      <c r="G1260" s="18" t="s">
        <v>14</v>
      </c>
      <c r="H1260" s="19">
        <v>2.7950550727499999</v>
      </c>
    </row>
    <row r="1261" s="20" customFormat="1" ht="45" customHeight="1">
      <c r="A1261" s="15">
        <v>90284062</v>
      </c>
      <c r="B1261" s="16" t="s">
        <v>1811</v>
      </c>
      <c r="C1261" s="16" t="s">
        <v>1814</v>
      </c>
      <c r="D1261" s="17" t="s">
        <v>50</v>
      </c>
      <c r="E1261" s="17">
        <v>1</v>
      </c>
      <c r="F1261" s="18" t="s">
        <v>436</v>
      </c>
      <c r="G1261" s="18" t="s">
        <v>14</v>
      </c>
      <c r="H1261" s="19">
        <v>1.7296753364999999</v>
      </c>
    </row>
    <row r="1262" s="20" customFormat="1" ht="45" customHeight="1">
      <c r="A1262" s="15">
        <v>90284070</v>
      </c>
      <c r="B1262" s="16" t="s">
        <v>1811</v>
      </c>
      <c r="C1262" s="16" t="s">
        <v>1815</v>
      </c>
      <c r="D1262" s="17" t="s">
        <v>244</v>
      </c>
      <c r="E1262" s="17">
        <v>1</v>
      </c>
      <c r="F1262" s="18" t="s">
        <v>60</v>
      </c>
      <c r="G1262" s="18" t="s">
        <v>14</v>
      </c>
      <c r="H1262" s="19">
        <v>1.4915316307499999</v>
      </c>
    </row>
    <row r="1263" s="20" customFormat="1" ht="45" customHeight="1">
      <c r="A1263" s="15">
        <v>90284089</v>
      </c>
      <c r="B1263" s="16" t="s">
        <v>1811</v>
      </c>
      <c r="C1263" s="16" t="s">
        <v>1816</v>
      </c>
      <c r="D1263" s="17" t="s">
        <v>528</v>
      </c>
      <c r="E1263" s="17">
        <v>1</v>
      </c>
      <c r="F1263" s="18" t="s">
        <v>158</v>
      </c>
      <c r="G1263" s="18" t="s">
        <v>14</v>
      </c>
      <c r="H1263" s="19">
        <v>2.7825211935</v>
      </c>
    </row>
    <row r="1264" s="20" customFormat="1" ht="45" customHeight="1">
      <c r="A1264" s="15">
        <v>90213432</v>
      </c>
      <c r="B1264" s="16" t="s">
        <v>1811</v>
      </c>
      <c r="C1264" s="16" t="s">
        <v>1817</v>
      </c>
      <c r="D1264" s="17" t="s">
        <v>31</v>
      </c>
      <c r="E1264" s="17">
        <v>1</v>
      </c>
      <c r="F1264" s="18" t="s">
        <v>60</v>
      </c>
      <c r="G1264" s="18" t="s">
        <v>14</v>
      </c>
      <c r="H1264" s="19">
        <v>2.38265685</v>
      </c>
    </row>
    <row r="1265" s="20" customFormat="1" ht="45" customHeight="1">
      <c r="A1265" s="15">
        <v>90142845</v>
      </c>
      <c r="B1265" s="16" t="s">
        <v>1818</v>
      </c>
      <c r="C1265" s="16" t="s">
        <v>1818</v>
      </c>
      <c r="D1265" s="17" t="s">
        <v>17</v>
      </c>
      <c r="E1265" s="17">
        <v>1</v>
      </c>
      <c r="F1265" s="18" t="s">
        <v>60</v>
      </c>
      <c r="G1265" s="18" t="s">
        <v>14</v>
      </c>
      <c r="H1265" s="19">
        <v>5.4021019567500002</v>
      </c>
    </row>
    <row r="1266" s="20" customFormat="1" ht="45" customHeight="1">
      <c r="A1266" s="15">
        <v>92253504</v>
      </c>
      <c r="B1266" s="16" t="s">
        <v>1818</v>
      </c>
      <c r="C1266" s="16" t="s">
        <v>1819</v>
      </c>
      <c r="D1266" s="17" t="s">
        <v>888</v>
      </c>
      <c r="E1266" s="17">
        <v>1</v>
      </c>
      <c r="F1266" s="18" t="s">
        <v>158</v>
      </c>
      <c r="G1266" s="18" t="s">
        <v>14</v>
      </c>
      <c r="H1266" s="19">
        <v>7.157678304</v>
      </c>
    </row>
    <row r="1267" s="20" customFormat="1" ht="45" customHeight="1">
      <c r="A1267" s="15">
        <v>92405452</v>
      </c>
      <c r="B1267" s="16" t="s">
        <v>1820</v>
      </c>
      <c r="C1267" s="16" t="s">
        <v>1821</v>
      </c>
      <c r="D1267" s="17" t="s">
        <v>806</v>
      </c>
      <c r="E1267" s="17">
        <v>100</v>
      </c>
      <c r="F1267" s="18" t="s">
        <v>18</v>
      </c>
      <c r="G1267" s="18" t="s">
        <v>19</v>
      </c>
      <c r="H1267" s="19">
        <v>0.23946300000000001</v>
      </c>
    </row>
    <row r="1268" s="20" customFormat="1" ht="45" customHeight="1">
      <c r="A1268" s="15">
        <v>92405550</v>
      </c>
      <c r="B1268" s="16" t="s">
        <v>1822</v>
      </c>
      <c r="C1268" s="16" t="s">
        <v>1823</v>
      </c>
      <c r="D1268" s="17" t="s">
        <v>888</v>
      </c>
      <c r="E1268" s="17">
        <v>100</v>
      </c>
      <c r="F1268" s="18" t="s">
        <v>18</v>
      </c>
      <c r="G1268" s="18" t="s">
        <v>19</v>
      </c>
      <c r="H1268" s="19">
        <v>0.59422743450000004</v>
      </c>
    </row>
    <row r="1269" s="20" customFormat="1" ht="45" customHeight="1">
      <c r="A1269" s="15">
        <v>92259618</v>
      </c>
      <c r="B1269" s="16" t="s">
        <v>1824</v>
      </c>
      <c r="C1269" s="16" t="s">
        <v>1825</v>
      </c>
      <c r="D1269" s="17" t="s">
        <v>39</v>
      </c>
      <c r="E1269" s="17">
        <v>100</v>
      </c>
      <c r="F1269" s="18" t="s">
        <v>18</v>
      </c>
      <c r="G1269" s="18" t="s">
        <v>19</v>
      </c>
      <c r="H1269" s="19">
        <v>0.26679599100000001</v>
      </c>
    </row>
    <row r="1270" s="20" customFormat="1" ht="45" customHeight="1">
      <c r="A1270" s="15">
        <v>92455476</v>
      </c>
      <c r="B1270" s="16" t="s">
        <v>1826</v>
      </c>
      <c r="C1270" s="16" t="s">
        <v>1826</v>
      </c>
      <c r="D1270" s="17" t="s">
        <v>17</v>
      </c>
      <c r="E1270" s="17">
        <v>1</v>
      </c>
      <c r="F1270" s="18" t="s">
        <v>60</v>
      </c>
      <c r="G1270" s="18" t="s">
        <v>14</v>
      </c>
      <c r="H1270" s="19">
        <v>1.81741249125</v>
      </c>
    </row>
    <row r="1271" s="20" customFormat="1" ht="45" customHeight="1">
      <c r="A1271" s="15">
        <v>90623037</v>
      </c>
      <c r="B1271" s="16" t="s">
        <v>1826</v>
      </c>
      <c r="C1271" s="16" t="s">
        <v>1826</v>
      </c>
      <c r="D1271" s="17" t="s">
        <v>17</v>
      </c>
      <c r="E1271" s="17">
        <v>1</v>
      </c>
      <c r="F1271" s="18" t="s">
        <v>60</v>
      </c>
      <c r="G1271" s="18" t="s">
        <v>14</v>
      </c>
      <c r="H1271" s="19">
        <v>1.9302174045</v>
      </c>
    </row>
    <row r="1272" s="20" customFormat="1" ht="45" customHeight="1">
      <c r="A1272" s="15">
        <v>92259634</v>
      </c>
      <c r="B1272" s="16" t="s">
        <v>1826</v>
      </c>
      <c r="C1272" s="16" t="s">
        <v>1826</v>
      </c>
      <c r="D1272" s="17" t="s">
        <v>39</v>
      </c>
      <c r="E1272" s="17">
        <v>1</v>
      </c>
      <c r="F1272" s="18" t="s">
        <v>436</v>
      </c>
      <c r="G1272" s="18" t="s">
        <v>14</v>
      </c>
      <c r="H1272" s="19">
        <v>1.804878612</v>
      </c>
    </row>
    <row r="1273" s="20" customFormat="1" ht="45" customHeight="1">
      <c r="A1273" s="15">
        <v>90249291</v>
      </c>
      <c r="B1273" s="16" t="s">
        <v>1826</v>
      </c>
      <c r="C1273" s="16" t="s">
        <v>1826</v>
      </c>
      <c r="D1273" s="17" t="s">
        <v>131</v>
      </c>
      <c r="E1273" s="17">
        <v>1</v>
      </c>
      <c r="F1273" s="18" t="s">
        <v>436</v>
      </c>
      <c r="G1273" s="18" t="s">
        <v>14</v>
      </c>
      <c r="H1273" s="19">
        <v>1.8299463705000001</v>
      </c>
    </row>
    <row r="1274" s="20" customFormat="1" ht="45" customHeight="1">
      <c r="A1274" s="15">
        <v>92471331</v>
      </c>
      <c r="B1274" s="16" t="s">
        <v>1826</v>
      </c>
      <c r="C1274" s="16" t="s">
        <v>1826</v>
      </c>
      <c r="D1274" s="17" t="s">
        <v>24</v>
      </c>
      <c r="E1274" s="17">
        <v>1</v>
      </c>
      <c r="F1274" s="18" t="s">
        <v>60</v>
      </c>
      <c r="G1274" s="18" t="s">
        <v>14</v>
      </c>
      <c r="H1274" s="19">
        <v>1.74679875</v>
      </c>
    </row>
    <row r="1275" s="20" customFormat="1" ht="45" customHeight="1">
      <c r="A1275" s="15">
        <v>90142853</v>
      </c>
      <c r="B1275" s="16" t="s">
        <v>1826</v>
      </c>
      <c r="C1275" s="16" t="s">
        <v>1826</v>
      </c>
      <c r="D1275" s="17" t="s">
        <v>17</v>
      </c>
      <c r="E1275" s="17">
        <v>1</v>
      </c>
      <c r="F1275" s="18" t="s">
        <v>60</v>
      </c>
      <c r="G1275" s="18" t="s">
        <v>14</v>
      </c>
      <c r="H1275" s="19">
        <v>1.5886488555</v>
      </c>
    </row>
    <row r="1276" s="20" customFormat="1" ht="45" customHeight="1">
      <c r="A1276" s="15">
        <v>90179439</v>
      </c>
      <c r="B1276" s="16" t="s">
        <v>1826</v>
      </c>
      <c r="C1276" s="16" t="s">
        <v>1826</v>
      </c>
      <c r="D1276" s="17" t="s">
        <v>24</v>
      </c>
      <c r="E1276" s="17">
        <v>1</v>
      </c>
      <c r="F1276" s="18" t="s">
        <v>436</v>
      </c>
      <c r="G1276" s="18" t="s">
        <v>14</v>
      </c>
      <c r="H1276" s="19">
        <v>1.7341739414999999</v>
      </c>
    </row>
    <row r="1277" s="20" customFormat="1" ht="45" customHeight="1">
      <c r="A1277" s="15">
        <v>90170733</v>
      </c>
      <c r="B1277" s="16" t="s">
        <v>1826</v>
      </c>
      <c r="C1277" s="16" t="s">
        <v>1826</v>
      </c>
      <c r="D1277" s="17" t="s">
        <v>244</v>
      </c>
      <c r="E1277" s="17">
        <v>1</v>
      </c>
      <c r="F1277" s="18" t="s">
        <v>60</v>
      </c>
      <c r="G1277" s="18" t="s">
        <v>14</v>
      </c>
      <c r="H1277" s="19">
        <v>1.253387925</v>
      </c>
    </row>
    <row r="1278" s="20" customFormat="1" ht="45" customHeight="1">
      <c r="A1278" s="15">
        <v>92466478</v>
      </c>
      <c r="B1278" s="16" t="s">
        <v>1826</v>
      </c>
      <c r="C1278" s="16" t="s">
        <v>1826</v>
      </c>
      <c r="D1278" s="17" t="s">
        <v>244</v>
      </c>
      <c r="E1278" s="17">
        <v>1</v>
      </c>
      <c r="F1278" s="18" t="s">
        <v>60</v>
      </c>
      <c r="G1278" s="18" t="s">
        <v>14</v>
      </c>
      <c r="H1278" s="19">
        <v>1.453929993</v>
      </c>
    </row>
    <row r="1279" s="20" customFormat="1" ht="45" customHeight="1">
      <c r="A1279" s="15">
        <v>90623045</v>
      </c>
      <c r="B1279" s="16" t="s">
        <v>1826</v>
      </c>
      <c r="C1279" s="16" t="s">
        <v>1826</v>
      </c>
      <c r="D1279" s="17" t="s">
        <v>59</v>
      </c>
      <c r="E1279" s="17">
        <v>1</v>
      </c>
      <c r="F1279" s="18" t="s">
        <v>60</v>
      </c>
      <c r="G1279" s="18" t="s">
        <v>14</v>
      </c>
      <c r="H1279" s="19">
        <v>1.6670059402499999</v>
      </c>
    </row>
    <row r="1280" s="20" customFormat="1" ht="45" customHeight="1">
      <c r="A1280" s="15">
        <v>90234863</v>
      </c>
      <c r="B1280" s="16" t="s">
        <v>1826</v>
      </c>
      <c r="C1280" s="16" t="s">
        <v>1826</v>
      </c>
      <c r="D1280" s="17" t="s">
        <v>590</v>
      </c>
      <c r="E1280" s="17">
        <v>1</v>
      </c>
      <c r="F1280" s="18" t="s">
        <v>60</v>
      </c>
      <c r="G1280" s="18" t="s">
        <v>14</v>
      </c>
      <c r="H1280" s="19">
        <v>1.8926157667500001</v>
      </c>
    </row>
    <row r="1281" s="20" customFormat="1" ht="45" customHeight="1">
      <c r="A1281" s="15">
        <v>92253482</v>
      </c>
      <c r="B1281" s="16" t="s">
        <v>1826</v>
      </c>
      <c r="C1281" s="16" t="s">
        <v>1827</v>
      </c>
      <c r="D1281" s="17" t="s">
        <v>888</v>
      </c>
      <c r="E1281" s="17">
        <v>1</v>
      </c>
      <c r="F1281" s="18" t="s">
        <v>158</v>
      </c>
      <c r="G1281" s="18" t="s">
        <v>14</v>
      </c>
      <c r="H1281" s="19">
        <v>4.1595920414999998</v>
      </c>
    </row>
    <row r="1282" s="20" customFormat="1" ht="45" customHeight="1">
      <c r="A1282" s="15">
        <v>92405568</v>
      </c>
      <c r="B1282" s="16" t="s">
        <v>1826</v>
      </c>
      <c r="C1282" s="16" t="s">
        <v>1827</v>
      </c>
      <c r="D1282" s="17" t="s">
        <v>888</v>
      </c>
      <c r="E1282" s="17">
        <v>1</v>
      </c>
      <c r="F1282" s="18" t="s">
        <v>158</v>
      </c>
      <c r="G1282" s="18" t="s">
        <v>14</v>
      </c>
      <c r="H1282" s="19">
        <v>3.9291773220000001</v>
      </c>
    </row>
    <row r="1283" s="20" customFormat="1" ht="45" customHeight="1">
      <c r="A1283" s="15">
        <v>90241398</v>
      </c>
      <c r="B1283" s="16" t="s">
        <v>1826</v>
      </c>
      <c r="C1283" s="16" t="s">
        <v>1828</v>
      </c>
      <c r="D1283" s="17" t="s">
        <v>528</v>
      </c>
      <c r="E1283" s="17">
        <v>1</v>
      </c>
      <c r="F1283" s="18" t="s">
        <v>436</v>
      </c>
      <c r="G1283" s="18" t="s">
        <v>14</v>
      </c>
      <c r="H1283" s="19">
        <v>2.7164682720000002</v>
      </c>
    </row>
    <row r="1284" s="20" customFormat="1" ht="45" customHeight="1">
      <c r="A1284" s="15">
        <v>92259413</v>
      </c>
      <c r="B1284" s="16" t="s">
        <v>1826</v>
      </c>
      <c r="C1284" s="16" t="s">
        <v>1829</v>
      </c>
      <c r="D1284" s="17" t="s">
        <v>85</v>
      </c>
      <c r="E1284" s="17">
        <v>1</v>
      </c>
      <c r="F1284" s="18" t="s">
        <v>60</v>
      </c>
      <c r="G1284" s="18" t="s">
        <v>14</v>
      </c>
      <c r="H1284" s="19">
        <v>3.2258060730000002</v>
      </c>
    </row>
    <row r="1285" s="20" customFormat="1" ht="45" customHeight="1">
      <c r="A1285" s="15">
        <v>90252365</v>
      </c>
      <c r="B1285" s="16" t="s">
        <v>1830</v>
      </c>
      <c r="C1285" s="16" t="s">
        <v>1830</v>
      </c>
      <c r="D1285" s="17" t="s">
        <v>871</v>
      </c>
      <c r="E1285" s="17">
        <v>1</v>
      </c>
      <c r="F1285" s="18" t="s">
        <v>436</v>
      </c>
      <c r="G1285" s="18" t="s">
        <v>14</v>
      </c>
      <c r="H1285" s="19">
        <v>0.94587885000000005</v>
      </c>
    </row>
    <row r="1286" s="20" customFormat="1" ht="45" customHeight="1">
      <c r="A1286" s="15">
        <v>90263243</v>
      </c>
      <c r="B1286" s="16" t="s">
        <v>1831</v>
      </c>
      <c r="C1286" s="16" t="s">
        <v>1831</v>
      </c>
      <c r="D1286" s="17" t="s">
        <v>528</v>
      </c>
      <c r="E1286" s="17">
        <v>100</v>
      </c>
      <c r="F1286" s="18" t="s">
        <v>18</v>
      </c>
      <c r="G1286" s="18" t="s">
        <v>19</v>
      </c>
      <c r="H1286" s="19">
        <v>0.3831408</v>
      </c>
    </row>
    <row r="1287" s="20" customFormat="1" ht="45" customHeight="1">
      <c r="A1287" s="15">
        <v>92466494</v>
      </c>
      <c r="B1287" s="16" t="s">
        <v>1832</v>
      </c>
      <c r="C1287" s="16" t="s">
        <v>1832</v>
      </c>
      <c r="D1287" s="17" t="s">
        <v>24</v>
      </c>
      <c r="E1287" s="17">
        <v>100</v>
      </c>
      <c r="F1287" s="18" t="s">
        <v>18</v>
      </c>
      <c r="G1287" s="18" t="s">
        <v>19</v>
      </c>
      <c r="H1287" s="19">
        <v>0.26679599100000001</v>
      </c>
    </row>
    <row r="1288" s="20" customFormat="1" ht="45" customHeight="1">
      <c r="A1288" s="15">
        <v>92259383</v>
      </c>
      <c r="B1288" s="16" t="s">
        <v>1833</v>
      </c>
      <c r="C1288" s="16" t="s">
        <v>1834</v>
      </c>
      <c r="D1288" s="17" t="s">
        <v>157</v>
      </c>
      <c r="E1288" s="17">
        <v>1</v>
      </c>
      <c r="F1288" s="18" t="s">
        <v>60</v>
      </c>
      <c r="G1288" s="18" t="s">
        <v>14</v>
      </c>
      <c r="H1288" s="19">
        <v>3.5653646069999998</v>
      </c>
    </row>
    <row r="1289" s="20" customFormat="1" ht="45" customHeight="1">
      <c r="A1289" s="15">
        <v>90162676</v>
      </c>
      <c r="B1289" s="16" t="s">
        <v>1835</v>
      </c>
      <c r="C1289" s="16" t="s">
        <v>1836</v>
      </c>
      <c r="D1289" s="17" t="s">
        <v>888</v>
      </c>
      <c r="E1289" s="17">
        <v>100</v>
      </c>
      <c r="F1289" s="18" t="s">
        <v>18</v>
      </c>
      <c r="G1289" s="18" t="s">
        <v>19</v>
      </c>
      <c r="H1289" s="19">
        <v>1.0793110545</v>
      </c>
    </row>
    <row r="1290" s="20" customFormat="1" ht="45" customHeight="1">
      <c r="A1290" s="15">
        <v>92463991</v>
      </c>
      <c r="B1290" s="16" t="s">
        <v>1837</v>
      </c>
      <c r="C1290" s="16" t="s">
        <v>1828</v>
      </c>
      <c r="D1290" s="17" t="s">
        <v>528</v>
      </c>
      <c r="E1290" s="17">
        <v>1</v>
      </c>
      <c r="F1290" s="18" t="s">
        <v>436</v>
      </c>
      <c r="G1290" s="18" t="s">
        <v>14</v>
      </c>
      <c r="H1290" s="19">
        <v>2.5830702765</v>
      </c>
    </row>
    <row r="1291" s="20" customFormat="1" ht="45" customHeight="1">
      <c r="A1291" s="15">
        <v>90123956</v>
      </c>
      <c r="B1291" s="16" t="s">
        <v>1838</v>
      </c>
      <c r="C1291" s="16" t="s">
        <v>1839</v>
      </c>
      <c r="D1291" s="17" t="s">
        <v>50</v>
      </c>
      <c r="E1291" s="17">
        <v>1</v>
      </c>
      <c r="F1291" s="18" t="s">
        <v>13</v>
      </c>
      <c r="G1291" s="18" t="s">
        <v>14</v>
      </c>
      <c r="H1291" s="19">
        <v>5.6752731000000001</v>
      </c>
    </row>
    <row r="1292" s="20" customFormat="1" ht="45" customHeight="1">
      <c r="A1292" s="15">
        <v>90268792</v>
      </c>
      <c r="B1292" s="16" t="s">
        <v>1838</v>
      </c>
      <c r="C1292" s="16" t="s">
        <v>1840</v>
      </c>
      <c r="D1292" s="17" t="s">
        <v>39</v>
      </c>
      <c r="E1292" s="17">
        <v>1</v>
      </c>
      <c r="F1292" s="18" t="s">
        <v>13</v>
      </c>
      <c r="G1292" s="18" t="s">
        <v>14</v>
      </c>
      <c r="H1292" s="19">
        <v>5.5555415999999997</v>
      </c>
    </row>
    <row r="1293" s="20" customFormat="1" ht="45" customHeight="1">
      <c r="A1293" s="15">
        <v>90279662</v>
      </c>
      <c r="B1293" s="16" t="s">
        <v>1838</v>
      </c>
      <c r="C1293" s="16" t="s">
        <v>1841</v>
      </c>
      <c r="D1293" s="17" t="s">
        <v>528</v>
      </c>
      <c r="E1293" s="17">
        <v>1</v>
      </c>
      <c r="F1293" s="18" t="s">
        <v>13</v>
      </c>
      <c r="G1293" s="18" t="s">
        <v>14</v>
      </c>
      <c r="H1293" s="19">
        <v>4.1702991750000002</v>
      </c>
    </row>
    <row r="1294" s="20" customFormat="1" ht="45" customHeight="1">
      <c r="A1294" s="15">
        <v>90235975</v>
      </c>
      <c r="B1294" s="16" t="s">
        <v>1838</v>
      </c>
      <c r="C1294" s="16" t="s">
        <v>1842</v>
      </c>
      <c r="D1294" s="17" t="s">
        <v>836</v>
      </c>
      <c r="E1294" s="17">
        <v>1</v>
      </c>
      <c r="F1294" s="18" t="s">
        <v>13</v>
      </c>
      <c r="G1294" s="18" t="s">
        <v>14</v>
      </c>
      <c r="H1294" s="19">
        <v>5.6393536500000003</v>
      </c>
    </row>
    <row r="1295" s="20" customFormat="1" ht="45" customHeight="1">
      <c r="A1295" s="15">
        <v>90249160</v>
      </c>
      <c r="B1295" s="16" t="s">
        <v>1838</v>
      </c>
      <c r="C1295" s="16" t="s">
        <v>1843</v>
      </c>
      <c r="D1295" s="17" t="s">
        <v>247</v>
      </c>
      <c r="E1295" s="17">
        <v>1</v>
      </c>
      <c r="F1295" s="18" t="s">
        <v>13</v>
      </c>
      <c r="G1295" s="18" t="s">
        <v>14</v>
      </c>
      <c r="H1295" s="19">
        <v>3.8793006000000001</v>
      </c>
    </row>
    <row r="1296" s="20" customFormat="1" ht="45" customHeight="1">
      <c r="A1296" s="15">
        <v>90257987</v>
      </c>
      <c r="B1296" s="16" t="s">
        <v>1844</v>
      </c>
      <c r="C1296" s="16" t="s">
        <v>1845</v>
      </c>
      <c r="D1296" s="17" t="s">
        <v>244</v>
      </c>
      <c r="E1296" s="17">
        <v>1</v>
      </c>
      <c r="F1296" s="18" t="s">
        <v>13</v>
      </c>
      <c r="G1296" s="18" t="s">
        <v>14</v>
      </c>
      <c r="H1296" s="19">
        <v>6.2121370499999999</v>
      </c>
    </row>
    <row r="1297" s="20" customFormat="1" ht="45" customHeight="1">
      <c r="A1297" s="15">
        <v>90302079</v>
      </c>
      <c r="B1297" s="16" t="s">
        <v>1846</v>
      </c>
      <c r="C1297" s="16" t="s">
        <v>1847</v>
      </c>
      <c r="D1297" s="17" t="s">
        <v>915</v>
      </c>
      <c r="E1297" s="17">
        <v>1</v>
      </c>
      <c r="F1297" s="18" t="s">
        <v>13</v>
      </c>
      <c r="G1297" s="18" t="s">
        <v>14</v>
      </c>
      <c r="H1297" s="19">
        <v>4.2364511865000001</v>
      </c>
    </row>
    <row r="1298" s="20" customFormat="1" ht="45" customHeight="1">
      <c r="A1298" s="15">
        <v>92394841</v>
      </c>
      <c r="B1298" s="16" t="s">
        <v>1848</v>
      </c>
      <c r="C1298" s="16" t="s">
        <v>1849</v>
      </c>
      <c r="D1298" s="17" t="s">
        <v>871</v>
      </c>
      <c r="E1298" s="17">
        <v>1</v>
      </c>
      <c r="F1298" s="18" t="s">
        <v>13</v>
      </c>
      <c r="G1298" s="18" t="s">
        <v>14</v>
      </c>
      <c r="H1298" s="19">
        <v>6.0999265214999996</v>
      </c>
    </row>
    <row r="1299" s="20" customFormat="1" ht="45" customHeight="1">
      <c r="A1299" s="15">
        <v>90236009</v>
      </c>
      <c r="B1299" s="16" t="s">
        <v>1850</v>
      </c>
      <c r="C1299" s="16" t="s">
        <v>1850</v>
      </c>
      <c r="D1299" s="17" t="s">
        <v>836</v>
      </c>
      <c r="E1299" s="17">
        <v>1</v>
      </c>
      <c r="F1299" s="18" t="s">
        <v>13</v>
      </c>
      <c r="G1299" s="18" t="s">
        <v>14</v>
      </c>
      <c r="H1299" s="19">
        <v>4.2863876999999997</v>
      </c>
    </row>
    <row r="1300" s="20" customFormat="1" ht="45" customHeight="1">
      <c r="A1300" s="15">
        <v>92443125</v>
      </c>
      <c r="B1300" s="16" t="s">
        <v>1851</v>
      </c>
      <c r="C1300" s="16" t="s">
        <v>1851</v>
      </c>
      <c r="D1300" s="17" t="s">
        <v>836</v>
      </c>
      <c r="E1300" s="17">
        <v>1</v>
      </c>
      <c r="F1300" s="18" t="s">
        <v>13</v>
      </c>
      <c r="G1300" s="18" t="s">
        <v>14</v>
      </c>
      <c r="H1300" s="19">
        <v>4.3414983989999998</v>
      </c>
    </row>
    <row r="1301" s="20" customFormat="1" ht="45" customHeight="1">
      <c r="A1301" s="15">
        <v>90235983</v>
      </c>
      <c r="B1301" s="16" t="s">
        <v>1852</v>
      </c>
      <c r="C1301" s="16" t="s">
        <v>1852</v>
      </c>
      <c r="D1301" s="17" t="s">
        <v>836</v>
      </c>
      <c r="E1301" s="17">
        <v>1</v>
      </c>
      <c r="F1301" s="18" t="s">
        <v>13</v>
      </c>
      <c r="G1301" s="18" t="s">
        <v>14</v>
      </c>
      <c r="H1301" s="19">
        <v>4.1826739499999999</v>
      </c>
    </row>
    <row r="1302" s="20" customFormat="1" ht="45" customHeight="1">
      <c r="A1302" s="15">
        <v>90265017</v>
      </c>
      <c r="B1302" s="16" t="s">
        <v>1853</v>
      </c>
      <c r="C1302" s="16" t="s">
        <v>1854</v>
      </c>
      <c r="D1302" s="17" t="s">
        <v>528</v>
      </c>
      <c r="E1302" s="17">
        <v>1</v>
      </c>
      <c r="F1302" s="18" t="s">
        <v>13</v>
      </c>
      <c r="G1302" s="18" t="s">
        <v>14</v>
      </c>
      <c r="H1302" s="19">
        <v>6.2944560000000003</v>
      </c>
    </row>
    <row r="1303" s="20" customFormat="1" ht="45" customHeight="1">
      <c r="A1303" s="15">
        <v>90257979</v>
      </c>
      <c r="B1303" s="16" t="s">
        <v>1855</v>
      </c>
      <c r="C1303" s="16" t="s">
        <v>1856</v>
      </c>
      <c r="D1303" s="17" t="s">
        <v>244</v>
      </c>
      <c r="E1303" s="17">
        <v>1</v>
      </c>
      <c r="F1303" s="18" t="s">
        <v>13</v>
      </c>
      <c r="G1303" s="18" t="s">
        <v>14</v>
      </c>
      <c r="H1303" s="19">
        <v>6.4535278500000004</v>
      </c>
    </row>
    <row r="1304" s="20" customFormat="1" ht="45" customHeight="1">
      <c r="A1304" s="15">
        <v>90235991</v>
      </c>
      <c r="B1304" s="16" t="s">
        <v>1857</v>
      </c>
      <c r="C1304" s="16" t="s">
        <v>1857</v>
      </c>
      <c r="D1304" s="17" t="s">
        <v>836</v>
      </c>
      <c r="E1304" s="17">
        <v>1</v>
      </c>
      <c r="F1304" s="18" t="s">
        <v>13</v>
      </c>
      <c r="G1304" s="18" t="s">
        <v>14</v>
      </c>
      <c r="H1304" s="19">
        <v>4.2863876999999997</v>
      </c>
    </row>
    <row r="1305" s="20" customFormat="1" ht="45" customHeight="1">
      <c r="A1305" s="15">
        <v>90135229</v>
      </c>
      <c r="B1305" s="16" t="s">
        <v>1858</v>
      </c>
      <c r="C1305" s="16" t="s">
        <v>1859</v>
      </c>
      <c r="D1305" s="17" t="s">
        <v>207</v>
      </c>
      <c r="E1305" s="17">
        <v>1</v>
      </c>
      <c r="F1305" s="18" t="s">
        <v>13</v>
      </c>
      <c r="G1305" s="18" t="s">
        <v>14</v>
      </c>
      <c r="H1305" s="19">
        <v>5.8788166500000001</v>
      </c>
    </row>
    <row r="1306" s="20" customFormat="1" ht="45" customHeight="1">
      <c r="A1306" s="15">
        <v>90135237</v>
      </c>
      <c r="B1306" s="16" t="s">
        <v>1860</v>
      </c>
      <c r="C1306" s="16" t="s">
        <v>1861</v>
      </c>
      <c r="D1306" s="17" t="s">
        <v>207</v>
      </c>
      <c r="E1306" s="17">
        <v>1</v>
      </c>
      <c r="F1306" s="18" t="s">
        <v>13</v>
      </c>
      <c r="G1306" s="18" t="s">
        <v>14</v>
      </c>
      <c r="H1306" s="19">
        <v>5.8788166500000001</v>
      </c>
    </row>
    <row r="1307" s="20" customFormat="1" ht="45" customHeight="1">
      <c r="A1307" s="15">
        <v>92253520</v>
      </c>
      <c r="B1307" s="16" t="s">
        <v>1862</v>
      </c>
      <c r="C1307" s="16" t="s">
        <v>1863</v>
      </c>
      <c r="D1307" s="17" t="s">
        <v>528</v>
      </c>
      <c r="E1307" s="17">
        <v>1</v>
      </c>
      <c r="F1307" s="18" t="s">
        <v>13</v>
      </c>
      <c r="G1307" s="18" t="s">
        <v>14</v>
      </c>
      <c r="H1307" s="19">
        <v>6.2939599695000004</v>
      </c>
    </row>
    <row r="1308" s="20" customFormat="1" ht="45" customHeight="1">
      <c r="A1308" s="15">
        <v>90257863</v>
      </c>
      <c r="B1308" s="16" t="s">
        <v>1864</v>
      </c>
      <c r="C1308" s="16" t="s">
        <v>1865</v>
      </c>
      <c r="D1308" s="17" t="s">
        <v>50</v>
      </c>
      <c r="E1308" s="17">
        <v>1</v>
      </c>
      <c r="F1308" s="18" t="s">
        <v>13</v>
      </c>
      <c r="G1308" s="18" t="s">
        <v>14</v>
      </c>
      <c r="H1308" s="19">
        <v>8.6747172750000008</v>
      </c>
    </row>
    <row r="1309" s="20" customFormat="1" ht="45" customHeight="1">
      <c r="A1309" s="15">
        <v>90123212</v>
      </c>
      <c r="B1309" s="16" t="s">
        <v>1864</v>
      </c>
      <c r="C1309" s="16" t="s">
        <v>1866</v>
      </c>
      <c r="D1309" s="17" t="s">
        <v>50</v>
      </c>
      <c r="E1309" s="17">
        <v>1</v>
      </c>
      <c r="F1309" s="18" t="s">
        <v>13</v>
      </c>
      <c r="G1309" s="18" t="s">
        <v>14</v>
      </c>
      <c r="H1309" s="19">
        <v>9.2911643999999995</v>
      </c>
    </row>
    <row r="1310" s="20" customFormat="1" ht="45" customHeight="1">
      <c r="A1310" s="15">
        <v>90249283</v>
      </c>
      <c r="B1310" s="16" t="s">
        <v>1864</v>
      </c>
      <c r="C1310" s="16" t="s">
        <v>1867</v>
      </c>
      <c r="D1310" s="17" t="s">
        <v>247</v>
      </c>
      <c r="E1310" s="17">
        <v>1</v>
      </c>
      <c r="F1310" s="18" t="s">
        <v>13</v>
      </c>
      <c r="G1310" s="18" t="s">
        <v>14</v>
      </c>
      <c r="H1310" s="19">
        <v>7.5550576500000002</v>
      </c>
    </row>
    <row r="1311" s="20" customFormat="1" ht="45" customHeight="1">
      <c r="A1311" s="15">
        <v>90241240</v>
      </c>
      <c r="B1311" s="16" t="s">
        <v>1864</v>
      </c>
      <c r="C1311" s="16" t="s">
        <v>1868</v>
      </c>
      <c r="D1311" s="17" t="s">
        <v>528</v>
      </c>
      <c r="E1311" s="17">
        <v>1</v>
      </c>
      <c r="F1311" s="18" t="s">
        <v>13</v>
      </c>
      <c r="G1311" s="18" t="s">
        <v>14</v>
      </c>
      <c r="H1311" s="19">
        <v>8.4125062350000004</v>
      </c>
    </row>
    <row r="1312" s="20" customFormat="1" ht="45" customHeight="1">
      <c r="A1312" s="15">
        <v>92394809</v>
      </c>
      <c r="B1312" s="16" t="s">
        <v>1869</v>
      </c>
      <c r="C1312" s="16" t="s">
        <v>1869</v>
      </c>
      <c r="D1312" s="17" t="s">
        <v>39</v>
      </c>
      <c r="E1312" s="17">
        <v>1</v>
      </c>
      <c r="F1312" s="18" t="s">
        <v>13</v>
      </c>
      <c r="G1312" s="18" t="s">
        <v>14</v>
      </c>
      <c r="H1312" s="19">
        <v>6.5567250000000001</v>
      </c>
    </row>
    <row r="1313" s="20" customFormat="1" ht="45" customHeight="1">
      <c r="A1313" s="15">
        <v>92395970</v>
      </c>
      <c r="B1313" s="16" t="s">
        <v>1869</v>
      </c>
      <c r="C1313" s="16" t="s">
        <v>1870</v>
      </c>
      <c r="D1313" s="17" t="s">
        <v>871</v>
      </c>
      <c r="E1313" s="17">
        <v>1</v>
      </c>
      <c r="F1313" s="18" t="s">
        <v>13</v>
      </c>
      <c r="G1313" s="18" t="s">
        <v>14</v>
      </c>
      <c r="H1313" s="19">
        <v>11.767896</v>
      </c>
    </row>
    <row r="1314" s="20" customFormat="1" ht="45" customHeight="1">
      <c r="A1314" s="15">
        <v>90263030</v>
      </c>
      <c r="B1314" s="16" t="s">
        <v>1869</v>
      </c>
      <c r="C1314" s="16" t="s">
        <v>1871</v>
      </c>
      <c r="D1314" s="17" t="s">
        <v>528</v>
      </c>
      <c r="E1314" s="17">
        <v>1</v>
      </c>
      <c r="F1314" s="18" t="s">
        <v>13</v>
      </c>
      <c r="G1314" s="18" t="s">
        <v>14</v>
      </c>
      <c r="H1314" s="19">
        <v>13.478346</v>
      </c>
    </row>
    <row r="1315" s="20" customFormat="1" ht="45" customHeight="1">
      <c r="A1315" s="15">
        <v>90279670</v>
      </c>
      <c r="B1315" s="16" t="s">
        <v>1872</v>
      </c>
      <c r="C1315" s="16" t="s">
        <v>1872</v>
      </c>
      <c r="D1315" s="17" t="s">
        <v>528</v>
      </c>
      <c r="E1315" s="17">
        <v>1</v>
      </c>
      <c r="F1315" s="18" t="s">
        <v>13</v>
      </c>
      <c r="G1315" s="18" t="s">
        <v>14</v>
      </c>
      <c r="H1315" s="19">
        <v>9.0512639999999998</v>
      </c>
    </row>
    <row r="1316" s="20" customFormat="1" ht="45" customHeight="1">
      <c r="A1316" s="15">
        <v>90135784</v>
      </c>
      <c r="B1316" s="16" t="s">
        <v>1873</v>
      </c>
      <c r="C1316" s="16" t="s">
        <v>1874</v>
      </c>
      <c r="D1316" s="17" t="s">
        <v>207</v>
      </c>
      <c r="E1316" s="17">
        <v>1</v>
      </c>
      <c r="F1316" s="18" t="s">
        <v>13</v>
      </c>
      <c r="G1316" s="18" t="s">
        <v>14</v>
      </c>
      <c r="H1316" s="19">
        <v>8.7232950000000002</v>
      </c>
    </row>
    <row r="1317" s="20" customFormat="1" ht="45" customHeight="1">
      <c r="A1317" s="15">
        <v>90301943</v>
      </c>
      <c r="B1317" s="16" t="s">
        <v>1875</v>
      </c>
      <c r="C1317" s="16" t="s">
        <v>1876</v>
      </c>
      <c r="D1317" s="17" t="s">
        <v>915</v>
      </c>
      <c r="E1317" s="17">
        <v>1</v>
      </c>
      <c r="F1317" s="18" t="s">
        <v>13</v>
      </c>
      <c r="G1317" s="18" t="s">
        <v>14</v>
      </c>
      <c r="H1317" s="19">
        <v>5.0047766999999999</v>
      </c>
    </row>
    <row r="1318" s="20" customFormat="1" ht="45" customHeight="1">
      <c r="A1318" s="15">
        <v>92469353</v>
      </c>
      <c r="B1318" s="16" t="s">
        <v>1877</v>
      </c>
      <c r="C1318" s="16" t="s">
        <v>1877</v>
      </c>
      <c r="D1318" s="17" t="s">
        <v>836</v>
      </c>
      <c r="E1318" s="17">
        <v>1</v>
      </c>
      <c r="F1318" s="18" t="s">
        <v>13</v>
      </c>
      <c r="G1318" s="18" t="s">
        <v>14</v>
      </c>
      <c r="H1318" s="19">
        <v>6.5122475985000001</v>
      </c>
    </row>
    <row r="1319" s="20" customFormat="1" ht="45" customHeight="1">
      <c r="A1319" s="15">
        <v>90236149</v>
      </c>
      <c r="B1319" s="16" t="s">
        <v>1878</v>
      </c>
      <c r="C1319" s="16" t="s">
        <v>1878</v>
      </c>
      <c r="D1319" s="17" t="s">
        <v>836</v>
      </c>
      <c r="E1319" s="17">
        <v>1</v>
      </c>
      <c r="F1319" s="18" t="s">
        <v>13</v>
      </c>
      <c r="G1319" s="18" t="s">
        <v>14</v>
      </c>
      <c r="H1319" s="19">
        <v>6.5225160000000004</v>
      </c>
    </row>
    <row r="1320" s="20" customFormat="1" ht="45" customHeight="1">
      <c r="A1320" s="15">
        <v>90248872</v>
      </c>
      <c r="B1320" s="16" t="s">
        <v>1879</v>
      </c>
      <c r="C1320" s="16" t="s">
        <v>1879</v>
      </c>
      <c r="D1320" s="17" t="s">
        <v>247</v>
      </c>
      <c r="E1320" s="17">
        <v>1</v>
      </c>
      <c r="F1320" s="18" t="s">
        <v>13</v>
      </c>
      <c r="G1320" s="18" t="s">
        <v>14</v>
      </c>
      <c r="H1320" s="19">
        <v>7.4274839999999998</v>
      </c>
    </row>
    <row r="1321" s="20" customFormat="1" ht="45" customHeight="1">
      <c r="A1321" s="15">
        <v>90236157</v>
      </c>
      <c r="B1321" s="16" t="s">
        <v>1879</v>
      </c>
      <c r="C1321" s="16" t="s">
        <v>1879</v>
      </c>
      <c r="D1321" s="17" t="s">
        <v>836</v>
      </c>
      <c r="E1321" s="17">
        <v>1</v>
      </c>
      <c r="F1321" s="18" t="s">
        <v>13</v>
      </c>
      <c r="G1321" s="18" t="s">
        <v>14</v>
      </c>
      <c r="H1321" s="19">
        <v>8.2539749249999996</v>
      </c>
    </row>
    <row r="1322" s="20" customFormat="1" ht="45" customHeight="1">
      <c r="A1322" s="15">
        <v>90284100</v>
      </c>
      <c r="B1322" s="16" t="s">
        <v>1879</v>
      </c>
      <c r="C1322" s="16" t="s">
        <v>1880</v>
      </c>
      <c r="D1322" s="17" t="s">
        <v>915</v>
      </c>
      <c r="E1322" s="17">
        <v>1</v>
      </c>
      <c r="F1322" s="18" t="s">
        <v>13</v>
      </c>
      <c r="G1322" s="18" t="s">
        <v>14</v>
      </c>
      <c r="H1322" s="19">
        <v>5.0047766999999999</v>
      </c>
    </row>
    <row r="1323" s="20" customFormat="1" ht="45" customHeight="1">
      <c r="A1323" s="15">
        <v>92253474</v>
      </c>
      <c r="B1323" s="16" t="s">
        <v>1881</v>
      </c>
      <c r="C1323" s="16" t="s">
        <v>1882</v>
      </c>
      <c r="D1323" s="17" t="s">
        <v>528</v>
      </c>
      <c r="E1323" s="17">
        <v>1</v>
      </c>
      <c r="F1323" s="18" t="s">
        <v>13</v>
      </c>
      <c r="G1323" s="18" t="s">
        <v>14</v>
      </c>
      <c r="H1323" s="19">
        <v>13.4731975455</v>
      </c>
    </row>
    <row r="1324" s="20" customFormat="1" ht="45" customHeight="1">
      <c r="A1324" s="15">
        <v>92366040</v>
      </c>
      <c r="B1324" s="16" t="s">
        <v>1883</v>
      </c>
      <c r="C1324" s="16" t="s">
        <v>1884</v>
      </c>
      <c r="D1324" s="17" t="s">
        <v>50</v>
      </c>
      <c r="E1324" s="17">
        <v>1</v>
      </c>
      <c r="F1324" s="18" t="s">
        <v>13</v>
      </c>
      <c r="G1324" s="18" t="s">
        <v>14</v>
      </c>
      <c r="H1324" s="19">
        <v>9.2820420000000006</v>
      </c>
    </row>
    <row r="1325" s="20" customFormat="1" ht="45" customHeight="1">
      <c r="A1325" s="15">
        <v>92394833</v>
      </c>
      <c r="B1325" s="16" t="s">
        <v>1885</v>
      </c>
      <c r="C1325" s="16" t="s">
        <v>1886</v>
      </c>
      <c r="D1325" s="17" t="s">
        <v>50</v>
      </c>
      <c r="E1325" s="17">
        <v>1</v>
      </c>
      <c r="F1325" s="18" t="s">
        <v>13</v>
      </c>
      <c r="G1325" s="18" t="s">
        <v>14</v>
      </c>
      <c r="H1325" s="19">
        <v>34.428809929499998</v>
      </c>
    </row>
    <row r="1326" s="20" customFormat="1" ht="45" customHeight="1">
      <c r="A1326" s="15">
        <v>90236335</v>
      </c>
      <c r="B1326" s="16" t="s">
        <v>1887</v>
      </c>
      <c r="C1326" s="16" t="s">
        <v>1888</v>
      </c>
      <c r="D1326" s="17" t="s">
        <v>836</v>
      </c>
      <c r="E1326" s="17">
        <v>1</v>
      </c>
      <c r="F1326" s="18" t="s">
        <v>13</v>
      </c>
      <c r="G1326" s="18" t="s">
        <v>14</v>
      </c>
      <c r="H1326" s="19">
        <v>24.2097093</v>
      </c>
    </row>
    <row r="1327" s="20" customFormat="1" ht="45" customHeight="1">
      <c r="A1327" s="15">
        <v>90236327</v>
      </c>
      <c r="B1327" s="16" t="s">
        <v>1887</v>
      </c>
      <c r="C1327" s="16" t="s">
        <v>1889</v>
      </c>
      <c r="D1327" s="17" t="s">
        <v>836</v>
      </c>
      <c r="E1327" s="17">
        <v>1</v>
      </c>
      <c r="F1327" s="18" t="s">
        <v>13</v>
      </c>
      <c r="G1327" s="18" t="s">
        <v>14</v>
      </c>
      <c r="H1327" s="19">
        <v>13.469793749999999</v>
      </c>
    </row>
    <row r="1328" s="20" customFormat="1" ht="45" customHeight="1">
      <c r="A1328" s="15">
        <v>91564018</v>
      </c>
      <c r="B1328" s="16" t="s">
        <v>1890</v>
      </c>
      <c r="C1328" s="16" t="s">
        <v>1890</v>
      </c>
      <c r="D1328" s="17" t="s">
        <v>836</v>
      </c>
      <c r="E1328" s="17">
        <v>1</v>
      </c>
      <c r="F1328" s="18" t="s">
        <v>13</v>
      </c>
      <c r="G1328" s="18" t="s">
        <v>14</v>
      </c>
      <c r="H1328" s="19">
        <v>25.030314791999999</v>
      </c>
    </row>
    <row r="1329" s="20" customFormat="1" ht="45" customHeight="1">
      <c r="A1329" s="15">
        <v>90236289</v>
      </c>
      <c r="B1329" s="16" t="s">
        <v>1891</v>
      </c>
      <c r="C1329" s="16" t="s">
        <v>1891</v>
      </c>
      <c r="D1329" s="17" t="s">
        <v>836</v>
      </c>
      <c r="E1329" s="17">
        <v>1</v>
      </c>
      <c r="F1329" s="18" t="s">
        <v>13</v>
      </c>
      <c r="G1329" s="18" t="s">
        <v>14</v>
      </c>
      <c r="H1329" s="19">
        <v>29.53776105</v>
      </c>
    </row>
    <row r="1330" s="20" customFormat="1" ht="45" customHeight="1">
      <c r="A1330" s="15">
        <v>90219481</v>
      </c>
      <c r="B1330" s="16" t="s">
        <v>1892</v>
      </c>
      <c r="C1330" s="16" t="s">
        <v>1893</v>
      </c>
      <c r="D1330" s="17" t="s">
        <v>69</v>
      </c>
      <c r="E1330" s="17">
        <v>1</v>
      </c>
      <c r="F1330" s="18" t="s">
        <v>13</v>
      </c>
      <c r="G1330" s="18" t="s">
        <v>14</v>
      </c>
      <c r="H1330" s="19">
        <v>63.433748700000002</v>
      </c>
    </row>
    <row r="1331" s="20" customFormat="1" ht="45" customHeight="1">
      <c r="A1331" s="15">
        <v>92440878</v>
      </c>
      <c r="B1331" s="16" t="s">
        <v>1894</v>
      </c>
      <c r="C1331" s="16" t="s">
        <v>1895</v>
      </c>
      <c r="D1331" s="17" t="s">
        <v>85</v>
      </c>
      <c r="E1331" s="17">
        <v>1</v>
      </c>
      <c r="F1331" s="18" t="s">
        <v>13</v>
      </c>
      <c r="G1331" s="18" t="s">
        <v>14</v>
      </c>
      <c r="H1331" s="19">
        <v>25.143615</v>
      </c>
    </row>
    <row r="1332" s="20" customFormat="1" ht="45" customHeight="1">
      <c r="A1332" s="15">
        <v>90241479</v>
      </c>
      <c r="B1332" s="16" t="s">
        <v>1896</v>
      </c>
      <c r="C1332" s="16" t="s">
        <v>1897</v>
      </c>
      <c r="D1332" s="17" t="s">
        <v>528</v>
      </c>
      <c r="E1332" s="17">
        <v>1</v>
      </c>
      <c r="F1332" s="18" t="s">
        <v>13</v>
      </c>
      <c r="G1332" s="18" t="s">
        <v>14</v>
      </c>
      <c r="H1332" s="19">
        <v>33.955853400000002</v>
      </c>
    </row>
    <row r="1333" s="20" customFormat="1" ht="45" customHeight="1">
      <c r="A1333" s="15">
        <v>92395414</v>
      </c>
      <c r="B1333" s="16" t="s">
        <v>1898</v>
      </c>
      <c r="C1333" s="16" t="s">
        <v>1898</v>
      </c>
      <c r="D1333" s="17" t="s">
        <v>39</v>
      </c>
      <c r="E1333" s="17">
        <v>1</v>
      </c>
      <c r="F1333" s="18" t="s">
        <v>13</v>
      </c>
      <c r="G1333" s="18" t="s">
        <v>14</v>
      </c>
      <c r="H1333" s="19">
        <v>27.1525556295</v>
      </c>
    </row>
    <row r="1334" s="20" customFormat="1" ht="45" customHeight="1">
      <c r="A1334" s="15">
        <v>90248805</v>
      </c>
      <c r="B1334" s="16" t="s">
        <v>1899</v>
      </c>
      <c r="C1334" s="16" t="s">
        <v>1899</v>
      </c>
      <c r="D1334" s="17" t="s">
        <v>247</v>
      </c>
      <c r="E1334" s="17">
        <v>1</v>
      </c>
      <c r="F1334" s="18" t="s">
        <v>13</v>
      </c>
      <c r="G1334" s="18" t="s">
        <v>14</v>
      </c>
      <c r="H1334" s="19">
        <v>19.540180800000002</v>
      </c>
    </row>
    <row r="1335" s="20" customFormat="1" ht="45" customHeight="1">
      <c r="A1335" s="15">
        <v>92469558</v>
      </c>
      <c r="B1335" s="16" t="s">
        <v>1900</v>
      </c>
      <c r="C1335" s="16" t="s">
        <v>1901</v>
      </c>
      <c r="D1335" s="17" t="s">
        <v>528</v>
      </c>
      <c r="E1335" s="17">
        <v>1</v>
      </c>
      <c r="F1335" s="18" t="s">
        <v>13</v>
      </c>
      <c r="G1335" s="18" t="s">
        <v>14</v>
      </c>
      <c r="H1335" s="19">
        <v>28.910983752</v>
      </c>
    </row>
    <row r="1336" s="20" customFormat="1" ht="45" customHeight="1">
      <c r="A1336" s="15">
        <v>90135547</v>
      </c>
      <c r="B1336" s="16" t="s">
        <v>1902</v>
      </c>
      <c r="C1336" s="16" t="s">
        <v>1903</v>
      </c>
      <c r="D1336" s="17" t="s">
        <v>207</v>
      </c>
      <c r="E1336" s="17">
        <v>1</v>
      </c>
      <c r="F1336" s="18" t="s">
        <v>13</v>
      </c>
      <c r="G1336" s="18" t="s">
        <v>14</v>
      </c>
      <c r="H1336" s="19">
        <v>28.508070150000002</v>
      </c>
    </row>
    <row r="1337" s="20" customFormat="1" ht="45" customHeight="1">
      <c r="A1337" s="15">
        <v>90222903</v>
      </c>
      <c r="B1337" s="16" t="s">
        <v>1904</v>
      </c>
      <c r="C1337" s="16" t="s">
        <v>1905</v>
      </c>
      <c r="D1337" s="17" t="s">
        <v>871</v>
      </c>
      <c r="E1337" s="17">
        <v>1</v>
      </c>
      <c r="F1337" s="18" t="s">
        <v>13</v>
      </c>
      <c r="G1337" s="18" t="s">
        <v>14</v>
      </c>
      <c r="H1337" s="19">
        <v>24.185763000000001</v>
      </c>
    </row>
    <row r="1338" s="20" customFormat="1" ht="45" customHeight="1">
      <c r="A1338" s="15">
        <v>90249054</v>
      </c>
      <c r="B1338" s="16" t="s">
        <v>1904</v>
      </c>
      <c r="C1338" s="16" t="s">
        <v>1906</v>
      </c>
      <c r="D1338" s="17" t="s">
        <v>247</v>
      </c>
      <c r="E1338" s="17">
        <v>1</v>
      </c>
      <c r="F1338" s="18" t="s">
        <v>13</v>
      </c>
      <c r="G1338" s="18" t="s">
        <v>14</v>
      </c>
      <c r="H1338" s="19">
        <v>29.238432299999999</v>
      </c>
    </row>
    <row r="1339" s="20" customFormat="1" ht="45" customHeight="1">
      <c r="A1339" s="15">
        <v>92396658</v>
      </c>
      <c r="B1339" s="16" t="s">
        <v>1907</v>
      </c>
      <c r="C1339" s="16" t="s">
        <v>1908</v>
      </c>
      <c r="D1339" s="17" t="s">
        <v>50</v>
      </c>
      <c r="E1339" s="17">
        <v>1</v>
      </c>
      <c r="F1339" s="18" t="s">
        <v>13</v>
      </c>
      <c r="G1339" s="18" t="s">
        <v>14</v>
      </c>
      <c r="H1339" s="19">
        <v>32.258060729999997</v>
      </c>
    </row>
    <row r="1340" s="20" customFormat="1" ht="45" customHeight="1">
      <c r="A1340" s="15">
        <v>90204018</v>
      </c>
      <c r="B1340" s="16" t="s">
        <v>1907</v>
      </c>
      <c r="C1340" s="16" t="s">
        <v>1909</v>
      </c>
      <c r="D1340" s="17" t="s">
        <v>235</v>
      </c>
      <c r="E1340" s="17">
        <v>1</v>
      </c>
      <c r="F1340" s="18" t="s">
        <v>13</v>
      </c>
      <c r="G1340" s="18" t="s">
        <v>14</v>
      </c>
      <c r="H1340" s="19">
        <v>39.898127744999996</v>
      </c>
    </row>
    <row r="1341" s="20" customFormat="1" ht="45" customHeight="1">
      <c r="A1341" s="15">
        <v>90262018</v>
      </c>
      <c r="B1341" s="16" t="s">
        <v>1910</v>
      </c>
      <c r="C1341" s="16" t="s">
        <v>1911</v>
      </c>
      <c r="D1341" s="17" t="s">
        <v>528</v>
      </c>
      <c r="E1341" s="17">
        <v>1</v>
      </c>
      <c r="F1341" s="18" t="s">
        <v>13</v>
      </c>
      <c r="G1341" s="18" t="s">
        <v>14</v>
      </c>
      <c r="H1341" s="19">
        <v>29.008000475999999</v>
      </c>
    </row>
    <row r="1342" s="20" customFormat="1" ht="45" customHeight="1">
      <c r="A1342" s="15">
        <v>90204034</v>
      </c>
      <c r="B1342" s="16" t="s">
        <v>1912</v>
      </c>
      <c r="C1342" s="16" t="s">
        <v>1912</v>
      </c>
      <c r="D1342" s="17" t="s">
        <v>39</v>
      </c>
      <c r="E1342" s="17">
        <v>1</v>
      </c>
      <c r="F1342" s="18" t="s">
        <v>13</v>
      </c>
      <c r="G1342" s="18" t="s">
        <v>14</v>
      </c>
      <c r="H1342" s="19">
        <v>22.612148999999999</v>
      </c>
    </row>
    <row r="1343" s="20" customFormat="1" ht="45" customHeight="1">
      <c r="A1343" s="15">
        <v>90236165</v>
      </c>
      <c r="B1343" s="16" t="s">
        <v>1913</v>
      </c>
      <c r="C1343" s="16" t="s">
        <v>1913</v>
      </c>
      <c r="D1343" s="17" t="s">
        <v>836</v>
      </c>
      <c r="E1343" s="17">
        <v>1</v>
      </c>
      <c r="F1343" s="18" t="s">
        <v>13</v>
      </c>
      <c r="G1343" s="18" t="s">
        <v>14</v>
      </c>
      <c r="H1343" s="19">
        <v>23.323696200000001</v>
      </c>
    </row>
    <row r="1344" s="20" customFormat="1" ht="45" customHeight="1">
      <c r="A1344" s="15">
        <v>90135520</v>
      </c>
      <c r="B1344" s="16" t="s">
        <v>1914</v>
      </c>
      <c r="C1344" s="16" t="s">
        <v>1915</v>
      </c>
      <c r="D1344" s="17" t="s">
        <v>207</v>
      </c>
      <c r="E1344" s="17">
        <v>1</v>
      </c>
      <c r="F1344" s="18" t="s">
        <v>13</v>
      </c>
      <c r="G1344" s="18" t="s">
        <v>14</v>
      </c>
      <c r="H1344" s="19">
        <v>37.152684450000002</v>
      </c>
    </row>
    <row r="1345" s="20" customFormat="1" ht="45" customHeight="1">
      <c r="A1345" s="15">
        <v>92268080</v>
      </c>
      <c r="B1345" s="16" t="s">
        <v>1916</v>
      </c>
      <c r="C1345" s="16" t="s">
        <v>1916</v>
      </c>
      <c r="D1345" s="17" t="s">
        <v>39</v>
      </c>
      <c r="E1345" s="17">
        <v>1</v>
      </c>
      <c r="F1345" s="18" t="s">
        <v>13</v>
      </c>
      <c r="G1345" s="18" t="s">
        <v>14</v>
      </c>
      <c r="H1345" s="19">
        <v>32.200000000000003</v>
      </c>
    </row>
    <row r="1346" s="20" customFormat="1" ht="45" customHeight="1">
      <c r="A1346" s="15">
        <v>92432590</v>
      </c>
      <c r="B1346" s="16" t="s">
        <v>1917</v>
      </c>
      <c r="C1346" s="16" t="s">
        <v>1918</v>
      </c>
      <c r="D1346" s="17" t="s">
        <v>50</v>
      </c>
      <c r="E1346" s="17">
        <v>1</v>
      </c>
      <c r="F1346" s="18" t="s">
        <v>13</v>
      </c>
      <c r="G1346" s="18" t="s">
        <v>14</v>
      </c>
      <c r="H1346" s="19">
        <v>35.045410050000001</v>
      </c>
    </row>
    <row r="1347" s="20" customFormat="1" ht="45" customHeight="1">
      <c r="A1347" s="15">
        <v>92395546</v>
      </c>
      <c r="B1347" s="16" t="s">
        <v>1919</v>
      </c>
      <c r="C1347" s="16" t="s">
        <v>1920</v>
      </c>
      <c r="D1347" s="17" t="s">
        <v>871</v>
      </c>
      <c r="E1347" s="17">
        <v>1</v>
      </c>
      <c r="F1347" s="18" t="s">
        <v>13</v>
      </c>
      <c r="G1347" s="18" t="s">
        <v>14</v>
      </c>
      <c r="H1347" s="19">
        <v>20.819344000000001</v>
      </c>
    </row>
    <row r="1348" s="20" customFormat="1" ht="45" customHeight="1">
      <c r="A1348" s="15">
        <v>92432603</v>
      </c>
      <c r="B1348" s="16" t="s">
        <v>1921</v>
      </c>
      <c r="C1348" s="16" t="s">
        <v>1922</v>
      </c>
      <c r="D1348" s="17" t="s">
        <v>50</v>
      </c>
      <c r="E1348" s="17">
        <v>1</v>
      </c>
      <c r="F1348" s="18" t="s">
        <v>13</v>
      </c>
      <c r="G1348" s="18" t="s">
        <v>14</v>
      </c>
      <c r="H1348" s="19">
        <v>26.1493596</v>
      </c>
    </row>
    <row r="1349" s="20" customFormat="1" ht="45" customHeight="1">
      <c r="A1349" s="15">
        <v>90236351</v>
      </c>
      <c r="B1349" s="16" t="s">
        <v>1923</v>
      </c>
      <c r="C1349" s="16" t="s">
        <v>1924</v>
      </c>
      <c r="D1349" s="17" t="s">
        <v>836</v>
      </c>
      <c r="E1349" s="17">
        <v>1</v>
      </c>
      <c r="F1349" s="18" t="s">
        <v>13</v>
      </c>
      <c r="G1349" s="18" t="s">
        <v>14</v>
      </c>
      <c r="H1349" s="19">
        <v>28.791976500000001</v>
      </c>
    </row>
    <row r="1350" s="20" customFormat="1" ht="45" customHeight="1">
      <c r="A1350" s="15">
        <v>90236408</v>
      </c>
      <c r="B1350" s="16" t="s">
        <v>1923</v>
      </c>
      <c r="C1350" s="16" t="s">
        <v>1925</v>
      </c>
      <c r="D1350" s="17" t="s">
        <v>836</v>
      </c>
      <c r="E1350" s="17">
        <v>1</v>
      </c>
      <c r="F1350" s="18" t="s">
        <v>13</v>
      </c>
      <c r="G1350" s="18" t="s">
        <v>14</v>
      </c>
      <c r="H1350" s="19">
        <v>16.05599415</v>
      </c>
    </row>
    <row r="1351" s="20" customFormat="1" ht="45" customHeight="1">
      <c r="A1351" s="15">
        <v>90236416</v>
      </c>
      <c r="B1351" s="16" t="s">
        <v>1923</v>
      </c>
      <c r="C1351" s="16" t="s">
        <v>1926</v>
      </c>
      <c r="D1351" s="17" t="s">
        <v>836</v>
      </c>
      <c r="E1351" s="17">
        <v>1</v>
      </c>
      <c r="F1351" s="18" t="s">
        <v>13</v>
      </c>
      <c r="G1351" s="18" t="s">
        <v>14</v>
      </c>
      <c r="H1351" s="19">
        <v>15.601014449999999</v>
      </c>
    </row>
    <row r="1352" s="20" customFormat="1" ht="45" customHeight="1">
      <c r="A1352" s="15">
        <v>90249020</v>
      </c>
      <c r="B1352" s="16" t="s">
        <v>1923</v>
      </c>
      <c r="C1352" s="16" t="s">
        <v>1927</v>
      </c>
      <c r="D1352" s="17" t="s">
        <v>247</v>
      </c>
      <c r="E1352" s="17">
        <v>1</v>
      </c>
      <c r="F1352" s="18" t="s">
        <v>13</v>
      </c>
      <c r="G1352" s="18" t="s">
        <v>14</v>
      </c>
      <c r="H1352" s="19">
        <v>9.6503589000000005</v>
      </c>
    </row>
    <row r="1353" s="20" customFormat="1" ht="45" customHeight="1">
      <c r="A1353" s="15">
        <v>90173457</v>
      </c>
      <c r="B1353" s="16" t="s">
        <v>1923</v>
      </c>
      <c r="C1353" s="16" t="s">
        <v>1928</v>
      </c>
      <c r="D1353" s="17" t="s">
        <v>244</v>
      </c>
      <c r="E1353" s="17">
        <v>1</v>
      </c>
      <c r="F1353" s="18" t="s">
        <v>13</v>
      </c>
      <c r="G1353" s="18" t="s">
        <v>14</v>
      </c>
      <c r="H1353" s="19">
        <v>19.911348449999998</v>
      </c>
    </row>
    <row r="1354" s="20" customFormat="1" ht="45" customHeight="1">
      <c r="A1354" s="15">
        <v>90123190</v>
      </c>
      <c r="B1354" s="16" t="s">
        <v>1923</v>
      </c>
      <c r="C1354" s="16" t="s">
        <v>1929</v>
      </c>
      <c r="D1354" s="17" t="s">
        <v>50</v>
      </c>
      <c r="E1354" s="17">
        <v>1</v>
      </c>
      <c r="F1354" s="18" t="s">
        <v>13</v>
      </c>
      <c r="G1354" s="18" t="s">
        <v>14</v>
      </c>
      <c r="H1354" s="19">
        <v>23.469050241000001</v>
      </c>
    </row>
    <row r="1355" s="20" customFormat="1" ht="45" customHeight="1">
      <c r="A1355" s="15">
        <v>90300327</v>
      </c>
      <c r="B1355" s="16" t="s">
        <v>1930</v>
      </c>
      <c r="C1355" s="16" t="s">
        <v>1931</v>
      </c>
      <c r="D1355" s="17" t="s">
        <v>244</v>
      </c>
      <c r="E1355" s="17">
        <v>1</v>
      </c>
      <c r="F1355" s="18" t="s">
        <v>13</v>
      </c>
      <c r="G1355" s="18" t="s">
        <v>14</v>
      </c>
      <c r="H1355" s="19">
        <v>19.051659175499999</v>
      </c>
    </row>
    <row r="1356" s="20" customFormat="1" ht="45" customHeight="1">
      <c r="A1356" s="15">
        <v>92395600</v>
      </c>
      <c r="B1356" s="16" t="s">
        <v>1932</v>
      </c>
      <c r="C1356" s="16" t="s">
        <v>1933</v>
      </c>
      <c r="D1356" s="17" t="s">
        <v>39</v>
      </c>
      <c r="E1356" s="17">
        <v>1</v>
      </c>
      <c r="F1356" s="18" t="s">
        <v>13</v>
      </c>
      <c r="G1356" s="18" t="s">
        <v>14</v>
      </c>
      <c r="H1356" s="19">
        <v>20.106062999999999</v>
      </c>
    </row>
    <row r="1357" s="20" customFormat="1" ht="45" customHeight="1">
      <c r="A1357" s="15">
        <v>90173449</v>
      </c>
      <c r="B1357" s="16" t="s">
        <v>1934</v>
      </c>
      <c r="C1357" s="16" t="s">
        <v>1935</v>
      </c>
      <c r="D1357" s="17" t="s">
        <v>244</v>
      </c>
      <c r="E1357" s="17">
        <v>1</v>
      </c>
      <c r="F1357" s="18" t="s">
        <v>13</v>
      </c>
      <c r="G1357" s="18" t="s">
        <v>14</v>
      </c>
      <c r="H1357" s="19">
        <v>28.587320999999999</v>
      </c>
    </row>
    <row r="1358" s="20" customFormat="1" ht="45" customHeight="1">
      <c r="A1358" s="15">
        <v>90260236</v>
      </c>
      <c r="B1358" s="16" t="s">
        <v>1936</v>
      </c>
      <c r="C1358" s="16" t="s">
        <v>1937</v>
      </c>
      <c r="D1358" s="17" t="s">
        <v>244</v>
      </c>
      <c r="E1358" s="17">
        <v>1</v>
      </c>
      <c r="F1358" s="18" t="s">
        <v>13</v>
      </c>
      <c r="G1358" s="18" t="s">
        <v>14</v>
      </c>
      <c r="H1358" s="19">
        <v>28.747533149999999</v>
      </c>
    </row>
    <row r="1359" s="20" customFormat="1" ht="45" customHeight="1">
      <c r="A1359" s="15">
        <v>90301978</v>
      </c>
      <c r="B1359" s="16" t="s">
        <v>1938</v>
      </c>
      <c r="C1359" s="16" t="s">
        <v>1939</v>
      </c>
      <c r="D1359" s="17" t="s">
        <v>915</v>
      </c>
      <c r="E1359" s="17">
        <v>1</v>
      </c>
      <c r="F1359" s="18" t="s">
        <v>13</v>
      </c>
      <c r="G1359" s="18" t="s">
        <v>14</v>
      </c>
      <c r="H1359" s="19">
        <v>7.0521853500000002</v>
      </c>
    </row>
    <row r="1360" s="20" customFormat="1" ht="45" customHeight="1">
      <c r="A1360" s="15">
        <v>90135822</v>
      </c>
      <c r="B1360" s="16" t="s">
        <v>1940</v>
      </c>
      <c r="C1360" s="16" t="s">
        <v>1941</v>
      </c>
      <c r="D1360" s="17" t="s">
        <v>207</v>
      </c>
      <c r="E1360" s="17">
        <v>1</v>
      </c>
      <c r="F1360" s="18" t="s">
        <v>13</v>
      </c>
      <c r="G1360" s="18" t="s">
        <v>14</v>
      </c>
      <c r="H1360" s="19">
        <v>33.651519999999998</v>
      </c>
    </row>
    <row r="1361" s="20" customFormat="1" ht="45" customHeight="1">
      <c r="A1361" s="15">
        <v>90249003</v>
      </c>
      <c r="B1361" s="16" t="s">
        <v>1942</v>
      </c>
      <c r="C1361" s="16" t="s">
        <v>1943</v>
      </c>
      <c r="D1361" s="17" t="s">
        <v>247</v>
      </c>
      <c r="E1361" s="17">
        <v>1</v>
      </c>
      <c r="F1361" s="18" t="s">
        <v>13</v>
      </c>
      <c r="G1361" s="18" t="s">
        <v>14</v>
      </c>
      <c r="H1361" s="19">
        <v>46.399999999999999</v>
      </c>
    </row>
    <row r="1362" s="20" customFormat="1" ht="45" customHeight="1">
      <c r="A1362" s="15">
        <v>90301960</v>
      </c>
      <c r="B1362" s="16" t="s">
        <v>1944</v>
      </c>
      <c r="C1362" s="16" t="s">
        <v>1945</v>
      </c>
      <c r="D1362" s="17" t="s">
        <v>915</v>
      </c>
      <c r="E1362" s="17">
        <v>1</v>
      </c>
      <c r="F1362" s="18" t="s">
        <v>13</v>
      </c>
      <c r="G1362" s="18" t="s">
        <v>14</v>
      </c>
      <c r="H1362" s="19">
        <v>6.3457695000000003</v>
      </c>
    </row>
    <row r="1363" s="20" customFormat="1" ht="45" customHeight="1">
      <c r="A1363" s="15">
        <v>92470793</v>
      </c>
      <c r="B1363" s="16" t="s">
        <v>1946</v>
      </c>
      <c r="C1363" s="16" t="s">
        <v>1947</v>
      </c>
      <c r="D1363" s="17" t="s">
        <v>528</v>
      </c>
      <c r="E1363" s="17">
        <v>1</v>
      </c>
      <c r="F1363" s="18" t="s">
        <v>13</v>
      </c>
      <c r="G1363" s="18" t="s">
        <v>14</v>
      </c>
      <c r="H1363" s="19">
        <v>34.57</v>
      </c>
    </row>
    <row r="1364" s="20" customFormat="1" ht="45" customHeight="1">
      <c r="A1364" s="15">
        <v>90241509</v>
      </c>
      <c r="B1364" s="16" t="s">
        <v>1948</v>
      </c>
      <c r="C1364" s="16" t="s">
        <v>1949</v>
      </c>
      <c r="D1364" s="17" t="s">
        <v>528</v>
      </c>
      <c r="E1364" s="17">
        <v>1</v>
      </c>
      <c r="F1364" s="18" t="s">
        <v>13</v>
      </c>
      <c r="G1364" s="18" t="s">
        <v>14</v>
      </c>
      <c r="H1364" s="19">
        <v>33.446515599000001</v>
      </c>
    </row>
    <row r="1365" s="20" customFormat="1" ht="45" customHeight="1">
      <c r="A1365" s="15">
        <v>90236394</v>
      </c>
      <c r="B1365" s="16" t="s">
        <v>1950</v>
      </c>
      <c r="C1365" s="16" t="s">
        <v>1950</v>
      </c>
      <c r="D1365" s="17" t="s">
        <v>836</v>
      </c>
      <c r="E1365" s="17">
        <v>1</v>
      </c>
      <c r="F1365" s="18" t="s">
        <v>13</v>
      </c>
      <c r="G1365" s="18" t="s">
        <v>14</v>
      </c>
      <c r="H1365" s="19">
        <v>27.490352399999999</v>
      </c>
    </row>
    <row r="1366" s="20" customFormat="1" ht="45" customHeight="1">
      <c r="A1366" s="15">
        <v>90236360</v>
      </c>
      <c r="B1366" s="16" t="s">
        <v>1951</v>
      </c>
      <c r="C1366" s="16" t="s">
        <v>1951</v>
      </c>
      <c r="D1366" s="17" t="s">
        <v>836</v>
      </c>
      <c r="E1366" s="17">
        <v>1</v>
      </c>
      <c r="F1366" s="18" t="s">
        <v>13</v>
      </c>
      <c r="G1366" s="18" t="s">
        <v>14</v>
      </c>
      <c r="H1366" s="19">
        <v>29.271501000000001</v>
      </c>
    </row>
    <row r="1367" s="20" customFormat="1" ht="45" customHeight="1">
      <c r="A1367" s="15">
        <v>90284127</v>
      </c>
      <c r="B1367" s="16" t="s">
        <v>1952</v>
      </c>
      <c r="C1367" s="16" t="s">
        <v>1953</v>
      </c>
      <c r="D1367" s="17" t="s">
        <v>528</v>
      </c>
      <c r="E1367" s="17">
        <v>1</v>
      </c>
      <c r="F1367" s="18" t="s">
        <v>13</v>
      </c>
      <c r="G1367" s="18" t="s">
        <v>14</v>
      </c>
      <c r="H1367" s="19">
        <v>31.381626149999999</v>
      </c>
    </row>
    <row r="1368" s="20" customFormat="1" ht="45" customHeight="1">
      <c r="A1368" s="15">
        <v>90300335</v>
      </c>
      <c r="B1368" s="16" t="s">
        <v>1954</v>
      </c>
      <c r="C1368" s="16" t="s">
        <v>1955</v>
      </c>
      <c r="D1368" s="17" t="s">
        <v>207</v>
      </c>
      <c r="E1368" s="17">
        <v>1</v>
      </c>
      <c r="F1368" s="18" t="s">
        <v>13</v>
      </c>
      <c r="G1368" s="18" t="s">
        <v>14</v>
      </c>
      <c r="H1368" s="19">
        <v>33.651519999999998</v>
      </c>
    </row>
    <row r="1369" s="20" customFormat="1" ht="45" customHeight="1">
      <c r="A1369" s="15">
        <v>92395619</v>
      </c>
      <c r="B1369" s="16" t="s">
        <v>1956</v>
      </c>
      <c r="C1369" s="16" t="s">
        <v>1957</v>
      </c>
      <c r="D1369" s="17" t="s">
        <v>39</v>
      </c>
      <c r="E1369" s="17">
        <v>1</v>
      </c>
      <c r="F1369" s="18" t="s">
        <v>13</v>
      </c>
      <c r="G1369" s="18" t="s">
        <v>14</v>
      </c>
      <c r="H1369" s="19">
        <v>13.54912346925</v>
      </c>
    </row>
    <row r="1370" s="20" customFormat="1" ht="45" customHeight="1">
      <c r="A1370" s="15">
        <v>90260228</v>
      </c>
      <c r="B1370" s="16" t="s">
        <v>1958</v>
      </c>
      <c r="C1370" s="16" t="s">
        <v>1959</v>
      </c>
      <c r="D1370" s="17" t="s">
        <v>244</v>
      </c>
      <c r="E1370" s="17">
        <v>1</v>
      </c>
      <c r="F1370" s="18" t="s">
        <v>13</v>
      </c>
      <c r="G1370" s="18" t="s">
        <v>14</v>
      </c>
      <c r="H1370" s="19">
        <v>18.474570450000002</v>
      </c>
    </row>
    <row r="1371" s="20" customFormat="1" ht="45" customHeight="1">
      <c r="A1371" s="15">
        <v>90260210</v>
      </c>
      <c r="B1371" s="16" t="s">
        <v>1960</v>
      </c>
      <c r="C1371" s="16" t="s">
        <v>1961</v>
      </c>
      <c r="D1371" s="17" t="s">
        <v>244</v>
      </c>
      <c r="E1371" s="17">
        <v>1</v>
      </c>
      <c r="F1371" s="18" t="s">
        <v>13</v>
      </c>
      <c r="G1371" s="18" t="s">
        <v>14</v>
      </c>
      <c r="H1371" s="19">
        <v>18.462597299999999</v>
      </c>
    </row>
    <row r="1372" s="20" customFormat="1" ht="45" customHeight="1">
      <c r="A1372" s="15">
        <v>90236378</v>
      </c>
      <c r="B1372" s="16" t="s">
        <v>1962</v>
      </c>
      <c r="C1372" s="16" t="s">
        <v>1962</v>
      </c>
      <c r="D1372" s="17" t="s">
        <v>836</v>
      </c>
      <c r="E1372" s="17">
        <v>1</v>
      </c>
      <c r="F1372" s="18" t="s">
        <v>13</v>
      </c>
      <c r="G1372" s="18" t="s">
        <v>14</v>
      </c>
      <c r="H1372" s="19">
        <v>18.9415233</v>
      </c>
    </row>
    <row r="1373" s="20" customFormat="1" ht="45" customHeight="1">
      <c r="A1373" s="15">
        <v>92395643</v>
      </c>
      <c r="B1373" s="16" t="s">
        <v>1963</v>
      </c>
      <c r="C1373" s="16" t="s">
        <v>1964</v>
      </c>
      <c r="D1373" s="17" t="s">
        <v>17</v>
      </c>
      <c r="E1373" s="17">
        <v>1</v>
      </c>
      <c r="F1373" s="18" t="s">
        <v>13</v>
      </c>
      <c r="G1373" s="18" t="s">
        <v>14</v>
      </c>
      <c r="H1373" s="19">
        <v>20.2401140445</v>
      </c>
    </row>
    <row r="1374" s="20" customFormat="1" ht="45" customHeight="1">
      <c r="A1374" s="15">
        <v>92255388</v>
      </c>
      <c r="B1374" s="16" t="s">
        <v>1965</v>
      </c>
      <c r="C1374" s="16" t="s">
        <v>1966</v>
      </c>
      <c r="D1374" s="17" t="s">
        <v>220</v>
      </c>
      <c r="E1374" s="17">
        <v>1</v>
      </c>
      <c r="F1374" s="18" t="s">
        <v>13</v>
      </c>
      <c r="G1374" s="18" t="s">
        <v>14</v>
      </c>
      <c r="H1374" s="19">
        <v>106.1726773275</v>
      </c>
    </row>
    <row r="1375" s="20" customFormat="1" ht="45" customHeight="1">
      <c r="A1375" s="15">
        <v>92395511</v>
      </c>
      <c r="B1375" s="16" t="s">
        <v>1967</v>
      </c>
      <c r="C1375" s="16" t="s">
        <v>1968</v>
      </c>
      <c r="D1375" s="17" t="s">
        <v>78</v>
      </c>
      <c r="E1375" s="17">
        <v>1</v>
      </c>
      <c r="F1375" s="18" t="s">
        <v>13</v>
      </c>
      <c r="G1375" s="18" t="s">
        <v>14</v>
      </c>
      <c r="H1375" s="19">
        <v>19.456368749999999</v>
      </c>
    </row>
    <row r="1376" s="20" customFormat="1" ht="45" customHeight="1">
      <c r="A1376" s="15">
        <v>92421911</v>
      </c>
      <c r="B1376" s="16" t="s">
        <v>1969</v>
      </c>
      <c r="C1376" s="16" t="s">
        <v>1970</v>
      </c>
      <c r="D1376" s="17" t="s">
        <v>220</v>
      </c>
      <c r="E1376" s="17">
        <v>1</v>
      </c>
      <c r="F1376" s="18" t="s">
        <v>13</v>
      </c>
      <c r="G1376" s="18" t="s">
        <v>14</v>
      </c>
      <c r="H1376" s="19">
        <v>34.707733011000002</v>
      </c>
    </row>
    <row r="1377" s="20" customFormat="1" ht="45" customHeight="1">
      <c r="A1377" s="15">
        <v>90413040</v>
      </c>
      <c r="B1377" s="16" t="s">
        <v>1971</v>
      </c>
      <c r="C1377" s="16" t="s">
        <v>1972</v>
      </c>
      <c r="D1377" s="17" t="s">
        <v>220</v>
      </c>
      <c r="E1377" s="17">
        <v>1</v>
      </c>
      <c r="F1377" s="18" t="s">
        <v>13</v>
      </c>
      <c r="G1377" s="18" t="s">
        <v>14</v>
      </c>
      <c r="H1377" s="19">
        <v>61.218715950000004</v>
      </c>
    </row>
    <row r="1378" s="20" customFormat="1" ht="45" customHeight="1">
      <c r="A1378" s="15">
        <v>90236386</v>
      </c>
      <c r="B1378" s="16" t="s">
        <v>1973</v>
      </c>
      <c r="C1378" s="16" t="s">
        <v>1973</v>
      </c>
      <c r="D1378" s="17" t="s">
        <v>836</v>
      </c>
      <c r="E1378" s="17">
        <v>1</v>
      </c>
      <c r="F1378" s="18" t="s">
        <v>13</v>
      </c>
      <c r="G1378" s="18" t="s">
        <v>14</v>
      </c>
      <c r="H1378" s="19">
        <v>22.577940000000002</v>
      </c>
    </row>
    <row r="1379" s="20" customFormat="1" ht="45" customHeight="1">
      <c r="A1379" s="15">
        <v>90413016</v>
      </c>
      <c r="B1379" s="16" t="s">
        <v>1974</v>
      </c>
      <c r="C1379" s="16" t="s">
        <v>1975</v>
      </c>
      <c r="D1379" s="17" t="s">
        <v>220</v>
      </c>
      <c r="E1379" s="17">
        <v>1</v>
      </c>
      <c r="F1379" s="18" t="s">
        <v>13</v>
      </c>
      <c r="G1379" s="18" t="s">
        <v>14</v>
      </c>
      <c r="H1379" s="19">
        <v>32.439967087500001</v>
      </c>
    </row>
    <row r="1380" s="20" customFormat="1" ht="45" customHeight="1">
      <c r="A1380" s="15">
        <v>92255345</v>
      </c>
      <c r="B1380" s="16" t="s">
        <v>1976</v>
      </c>
      <c r="C1380" s="16" t="s">
        <v>1977</v>
      </c>
      <c r="D1380" s="17" t="s">
        <v>220</v>
      </c>
      <c r="E1380" s="17">
        <v>1</v>
      </c>
      <c r="F1380" s="18" t="s">
        <v>13</v>
      </c>
      <c r="G1380" s="18" t="s">
        <v>14</v>
      </c>
      <c r="H1380" s="19">
        <v>48.896064000000003</v>
      </c>
    </row>
    <row r="1381" s="20" customFormat="1" ht="45" customHeight="1">
      <c r="A1381" s="15">
        <v>92437311</v>
      </c>
      <c r="B1381" s="16" t="s">
        <v>1978</v>
      </c>
      <c r="C1381" s="16" t="s">
        <v>1979</v>
      </c>
      <c r="D1381" s="17" t="s">
        <v>235</v>
      </c>
      <c r="E1381" s="17">
        <v>50</v>
      </c>
      <c r="F1381" s="18" t="s">
        <v>18</v>
      </c>
      <c r="G1381" s="18" t="s">
        <v>19</v>
      </c>
      <c r="H1381" s="19">
        <v>1.6856655795</v>
      </c>
    </row>
    <row r="1382" s="20" customFormat="1" ht="45" customHeight="1">
      <c r="A1382" s="15">
        <v>92466575</v>
      </c>
      <c r="B1382" s="16" t="s">
        <v>1980</v>
      </c>
      <c r="C1382" s="16" t="s">
        <v>1980</v>
      </c>
      <c r="D1382" s="17" t="s">
        <v>836</v>
      </c>
      <c r="E1382" s="17">
        <v>1</v>
      </c>
      <c r="F1382" s="18" t="s">
        <v>13</v>
      </c>
      <c r="G1382" s="18" t="s">
        <v>14</v>
      </c>
      <c r="H1382" s="19">
        <v>21.756000357000001</v>
      </c>
    </row>
    <row r="1383" s="20" customFormat="1" ht="45" customHeight="1">
      <c r="A1383" s="15">
        <v>90892011</v>
      </c>
      <c r="B1383" s="16" t="s">
        <v>1981</v>
      </c>
      <c r="C1383" s="16" t="s">
        <v>1982</v>
      </c>
      <c r="D1383" s="17" t="s">
        <v>235</v>
      </c>
      <c r="E1383" s="17">
        <v>1</v>
      </c>
      <c r="F1383" s="18" t="s">
        <v>60</v>
      </c>
      <c r="G1383" s="18" t="s">
        <v>14</v>
      </c>
      <c r="H1383" s="19">
        <v>7.5551773815000001</v>
      </c>
    </row>
    <row r="1384" s="20" customFormat="1" ht="45" customHeight="1">
      <c r="A1384" s="15">
        <v>90229401</v>
      </c>
      <c r="B1384" s="16" t="s">
        <v>1983</v>
      </c>
      <c r="C1384" s="16" t="s">
        <v>1984</v>
      </c>
      <c r="D1384" s="17" t="s">
        <v>235</v>
      </c>
      <c r="E1384" s="17">
        <v>1</v>
      </c>
      <c r="F1384" s="18" t="s">
        <v>60</v>
      </c>
      <c r="G1384" s="18" t="s">
        <v>14</v>
      </c>
      <c r="H1384" s="19">
        <v>8.9619198794999999</v>
      </c>
    </row>
    <row r="1385" s="20" customFormat="1" ht="45" customHeight="1">
      <c r="A1385" s="15">
        <v>90773012</v>
      </c>
      <c r="B1385" s="16" t="s">
        <v>1985</v>
      </c>
      <c r="C1385" s="16" t="s">
        <v>1986</v>
      </c>
      <c r="D1385" s="17" t="s">
        <v>235</v>
      </c>
      <c r="E1385" s="17">
        <v>1</v>
      </c>
      <c r="F1385" s="18" t="s">
        <v>13</v>
      </c>
      <c r="G1385" s="18" t="s">
        <v>14</v>
      </c>
      <c r="H1385" s="19">
        <v>36.786078000000003</v>
      </c>
    </row>
    <row r="1386" s="20" customFormat="1" ht="45" customHeight="1">
      <c r="A1386" s="15">
        <v>90236572</v>
      </c>
      <c r="B1386" s="16" t="s">
        <v>1987</v>
      </c>
      <c r="C1386" s="16" t="s">
        <v>1988</v>
      </c>
      <c r="D1386" s="17" t="s">
        <v>836</v>
      </c>
      <c r="E1386" s="17">
        <v>1</v>
      </c>
      <c r="F1386" s="18" t="s">
        <v>13</v>
      </c>
      <c r="G1386" s="18" t="s">
        <v>14</v>
      </c>
      <c r="H1386" s="19">
        <v>23.2758036</v>
      </c>
    </row>
    <row r="1387" s="20" customFormat="1" ht="45" customHeight="1">
      <c r="A1387" s="15">
        <v>90236564</v>
      </c>
      <c r="B1387" s="16" t="s">
        <v>1987</v>
      </c>
      <c r="C1387" s="16" t="s">
        <v>1989</v>
      </c>
      <c r="D1387" s="17" t="s">
        <v>836</v>
      </c>
      <c r="E1387" s="17">
        <v>1</v>
      </c>
      <c r="F1387" s="18" t="s">
        <v>13</v>
      </c>
      <c r="G1387" s="18" t="s">
        <v>14</v>
      </c>
      <c r="H1387" s="19">
        <v>22.808850750000001</v>
      </c>
    </row>
    <row r="1388" s="20" customFormat="1" ht="45" customHeight="1">
      <c r="A1388" s="15">
        <v>92457363</v>
      </c>
      <c r="B1388" s="16" t="s">
        <v>1990</v>
      </c>
      <c r="C1388" s="16" t="s">
        <v>1990</v>
      </c>
      <c r="D1388" s="17" t="s">
        <v>39</v>
      </c>
      <c r="E1388" s="17">
        <v>1</v>
      </c>
      <c r="F1388" s="18" t="s">
        <v>13</v>
      </c>
      <c r="G1388" s="18" t="s">
        <v>14</v>
      </c>
      <c r="H1388" s="19">
        <v>18.590829736500002</v>
      </c>
    </row>
    <row r="1389" s="20" customFormat="1" ht="45" customHeight="1">
      <c r="A1389" s="15">
        <v>92268013</v>
      </c>
      <c r="B1389" s="16" t="s">
        <v>1991</v>
      </c>
      <c r="C1389" s="16" t="s">
        <v>1992</v>
      </c>
      <c r="D1389" s="17" t="s">
        <v>92</v>
      </c>
      <c r="E1389" s="17">
        <v>1</v>
      </c>
      <c r="F1389" s="18" t="s">
        <v>436</v>
      </c>
      <c r="G1389" s="18" t="s">
        <v>14</v>
      </c>
      <c r="H1389" s="19">
        <v>2.1192475499999999</v>
      </c>
    </row>
    <row r="1390" s="20" customFormat="1" ht="45" customHeight="1">
      <c r="A1390" s="15">
        <v>91527023</v>
      </c>
      <c r="B1390" s="16" t="s">
        <v>1993</v>
      </c>
      <c r="C1390" s="16" t="s">
        <v>1994</v>
      </c>
      <c r="D1390" s="17" t="s">
        <v>92</v>
      </c>
      <c r="E1390" s="17">
        <v>1</v>
      </c>
      <c r="F1390" s="18" t="s">
        <v>60</v>
      </c>
      <c r="G1390" s="18" t="s">
        <v>14</v>
      </c>
      <c r="H1390" s="19">
        <v>3.4841866499999998</v>
      </c>
    </row>
    <row r="1391" s="20" customFormat="1" ht="45" customHeight="1">
      <c r="A1391" s="15">
        <v>90168569</v>
      </c>
      <c r="B1391" s="16" t="s">
        <v>1995</v>
      </c>
      <c r="C1391" s="16" t="s">
        <v>1996</v>
      </c>
      <c r="D1391" s="17" t="s">
        <v>92</v>
      </c>
      <c r="E1391" s="17">
        <v>1</v>
      </c>
      <c r="F1391" s="18" t="s">
        <v>436</v>
      </c>
      <c r="G1391" s="18" t="s">
        <v>14</v>
      </c>
      <c r="H1391" s="19">
        <v>3.3884014499999999</v>
      </c>
    </row>
    <row r="1392" s="20" customFormat="1" ht="45" customHeight="1">
      <c r="A1392" s="15">
        <v>90284135</v>
      </c>
      <c r="B1392" s="16" t="s">
        <v>1997</v>
      </c>
      <c r="C1392" s="16" t="s">
        <v>1998</v>
      </c>
      <c r="D1392" s="17" t="s">
        <v>92</v>
      </c>
      <c r="E1392" s="17">
        <v>1</v>
      </c>
      <c r="F1392" s="18" t="s">
        <v>436</v>
      </c>
      <c r="G1392" s="18" t="s">
        <v>14</v>
      </c>
      <c r="H1392" s="19">
        <v>3.4362940499999999</v>
      </c>
    </row>
    <row r="1393" s="20" customFormat="1" ht="45" customHeight="1">
      <c r="A1393" s="15">
        <v>92396640</v>
      </c>
      <c r="B1393" s="16" t="s">
        <v>1999</v>
      </c>
      <c r="C1393" s="16" t="s">
        <v>1999</v>
      </c>
      <c r="D1393" s="17" t="s">
        <v>233</v>
      </c>
      <c r="E1393" s="17">
        <v>400</v>
      </c>
      <c r="F1393" s="18" t="s">
        <v>151</v>
      </c>
      <c r="G1393" s="18" t="s">
        <v>19</v>
      </c>
      <c r="H1393" s="19">
        <v>3.5919449999999999e-002</v>
      </c>
    </row>
    <row r="1394" s="20" customFormat="1" ht="45" customHeight="1">
      <c r="A1394" s="15">
        <v>90243714</v>
      </c>
      <c r="B1394" s="16" t="s">
        <v>2000</v>
      </c>
      <c r="C1394" s="16" t="s">
        <v>2001</v>
      </c>
      <c r="D1394" s="17" t="s">
        <v>181</v>
      </c>
      <c r="E1394" s="17">
        <v>1</v>
      </c>
      <c r="F1394" s="18" t="s">
        <v>60</v>
      </c>
      <c r="G1394" s="18" t="s">
        <v>14</v>
      </c>
      <c r="H1394" s="19">
        <v>1.6642678500000001</v>
      </c>
    </row>
    <row r="1395" s="20" customFormat="1" ht="45" customHeight="1">
      <c r="A1395" s="15">
        <v>90209338</v>
      </c>
      <c r="B1395" s="16" t="s">
        <v>2000</v>
      </c>
      <c r="C1395" s="16" t="s">
        <v>2001</v>
      </c>
      <c r="D1395" s="17" t="s">
        <v>31</v>
      </c>
      <c r="E1395" s="17">
        <v>1</v>
      </c>
      <c r="F1395" s="18" t="s">
        <v>60</v>
      </c>
      <c r="G1395" s="18" t="s">
        <v>14</v>
      </c>
      <c r="H1395" s="19">
        <v>1.7324685</v>
      </c>
    </row>
    <row r="1396" s="20" customFormat="1" ht="45" customHeight="1">
      <c r="A1396" s="15">
        <v>90144643</v>
      </c>
      <c r="B1396" s="16" t="s">
        <v>2000</v>
      </c>
      <c r="C1396" s="16" t="s">
        <v>2002</v>
      </c>
      <c r="D1396" s="17" t="s">
        <v>17</v>
      </c>
      <c r="E1396" s="17">
        <v>1</v>
      </c>
      <c r="F1396" s="18" t="s">
        <v>60</v>
      </c>
      <c r="G1396" s="18" t="s">
        <v>14</v>
      </c>
      <c r="H1396" s="19">
        <v>1.8917577000000001</v>
      </c>
    </row>
    <row r="1397" s="20" customFormat="1" ht="45" customHeight="1">
      <c r="A1397" s="15">
        <v>92397573</v>
      </c>
      <c r="B1397" s="16" t="s">
        <v>2003</v>
      </c>
      <c r="C1397" s="16" t="s">
        <v>2004</v>
      </c>
      <c r="D1397" s="17" t="s">
        <v>633</v>
      </c>
      <c r="E1397" s="17">
        <v>1</v>
      </c>
      <c r="F1397" s="18" t="s">
        <v>60</v>
      </c>
      <c r="G1397" s="18" t="s">
        <v>14</v>
      </c>
      <c r="H1397" s="19">
        <v>3.3285357000000002</v>
      </c>
    </row>
    <row r="1398" s="20" customFormat="1" ht="45" customHeight="1">
      <c r="A1398" s="15">
        <v>92254420</v>
      </c>
      <c r="B1398" s="16" t="s">
        <v>2003</v>
      </c>
      <c r="C1398" s="16" t="s">
        <v>2005</v>
      </c>
      <c r="D1398" s="17" t="s">
        <v>633</v>
      </c>
      <c r="E1398" s="17">
        <v>1</v>
      </c>
      <c r="F1398" s="18" t="s">
        <v>60</v>
      </c>
      <c r="G1398" s="18" t="s">
        <v>14</v>
      </c>
      <c r="H1398" s="19">
        <v>2.8017170999999998</v>
      </c>
    </row>
    <row r="1399" s="20" customFormat="1" ht="45" customHeight="1">
      <c r="A1399" s="15">
        <v>90874013</v>
      </c>
      <c r="B1399" s="16" t="s">
        <v>2006</v>
      </c>
      <c r="C1399" s="16" t="s">
        <v>2007</v>
      </c>
      <c r="D1399" s="17" t="s">
        <v>43</v>
      </c>
      <c r="E1399" s="17">
        <v>30</v>
      </c>
      <c r="F1399" s="18" t="s">
        <v>95</v>
      </c>
      <c r="G1399" s="18" t="s">
        <v>19</v>
      </c>
      <c r="H1399" s="19">
        <v>0.59865749999999995</v>
      </c>
    </row>
    <row r="1400" s="20" customFormat="1" ht="45" customHeight="1">
      <c r="A1400" s="15">
        <v>92461042</v>
      </c>
      <c r="B1400" s="16" t="s">
        <v>2006</v>
      </c>
      <c r="C1400" s="16" t="s">
        <v>2006</v>
      </c>
      <c r="D1400" s="17" t="s">
        <v>31</v>
      </c>
      <c r="E1400" s="17">
        <v>30</v>
      </c>
      <c r="F1400" s="18" t="s">
        <v>95</v>
      </c>
      <c r="G1400" s="18" t="s">
        <v>19</v>
      </c>
      <c r="H1400" s="19">
        <v>0.37116765000000002</v>
      </c>
    </row>
    <row r="1401" s="20" customFormat="1" ht="45" customHeight="1">
      <c r="A1401" s="15">
        <v>90337026</v>
      </c>
      <c r="B1401" s="16" t="s">
        <v>2006</v>
      </c>
      <c r="C1401" s="16" t="s">
        <v>2008</v>
      </c>
      <c r="D1401" s="17" t="s">
        <v>633</v>
      </c>
      <c r="E1401" s="17">
        <v>30</v>
      </c>
      <c r="F1401" s="18" t="s">
        <v>95</v>
      </c>
      <c r="G1401" s="18" t="s">
        <v>19</v>
      </c>
      <c r="H1401" s="19">
        <v>0.80220104999999997</v>
      </c>
    </row>
    <row r="1402" s="20" customFormat="1" ht="45" customHeight="1">
      <c r="A1402" s="15">
        <v>92397433</v>
      </c>
      <c r="B1402" s="16" t="s">
        <v>2009</v>
      </c>
      <c r="C1402" s="16" t="s">
        <v>2010</v>
      </c>
      <c r="D1402" s="17" t="s">
        <v>17</v>
      </c>
      <c r="E1402" s="17">
        <v>30</v>
      </c>
      <c r="F1402" s="18" t="s">
        <v>95</v>
      </c>
      <c r="G1402" s="18" t="s">
        <v>19</v>
      </c>
      <c r="H1402" s="19">
        <v>0.40708709999999998</v>
      </c>
    </row>
    <row r="1403" s="20" customFormat="1" ht="45" customHeight="1">
      <c r="A1403" s="15">
        <v>92397425</v>
      </c>
      <c r="B1403" s="16" t="s">
        <v>2011</v>
      </c>
      <c r="C1403" s="16" t="s">
        <v>2012</v>
      </c>
      <c r="D1403" s="17" t="s">
        <v>603</v>
      </c>
      <c r="E1403" s="17">
        <v>30</v>
      </c>
      <c r="F1403" s="18" t="s">
        <v>95</v>
      </c>
      <c r="G1403" s="18" t="s">
        <v>19</v>
      </c>
      <c r="H1403" s="19">
        <v>0.52681860000000003</v>
      </c>
    </row>
    <row r="1404" s="20" customFormat="1" ht="45" customHeight="1">
      <c r="A1404" s="15">
        <v>92397565</v>
      </c>
      <c r="B1404" s="16" t="s">
        <v>2013</v>
      </c>
      <c r="C1404" s="16" t="s">
        <v>2014</v>
      </c>
      <c r="D1404" s="17" t="s">
        <v>244</v>
      </c>
      <c r="E1404" s="17">
        <v>30</v>
      </c>
      <c r="F1404" s="18" t="s">
        <v>95</v>
      </c>
      <c r="G1404" s="18" t="s">
        <v>19</v>
      </c>
      <c r="H1404" s="19">
        <v>0.80220104999999997</v>
      </c>
    </row>
    <row r="1405" s="20" customFormat="1" ht="45" customHeight="1">
      <c r="A1405" s="15">
        <v>92416128</v>
      </c>
      <c r="B1405" s="16" t="s">
        <v>2015</v>
      </c>
      <c r="C1405" s="16" t="s">
        <v>2016</v>
      </c>
      <c r="D1405" s="17" t="s">
        <v>43</v>
      </c>
      <c r="E1405" s="17">
        <v>30</v>
      </c>
      <c r="F1405" s="18" t="s">
        <v>95</v>
      </c>
      <c r="G1405" s="18" t="s">
        <v>19</v>
      </c>
      <c r="H1405" s="19">
        <v>0.59865749999999995</v>
      </c>
    </row>
    <row r="1406" s="20" customFormat="1" ht="45" customHeight="1">
      <c r="A1406" s="15">
        <v>92466788</v>
      </c>
      <c r="B1406" s="16" t="s">
        <v>2017</v>
      </c>
      <c r="C1406" s="16" t="s">
        <v>2017</v>
      </c>
      <c r="D1406" s="17" t="s">
        <v>39</v>
      </c>
      <c r="E1406" s="17">
        <v>30</v>
      </c>
      <c r="F1406" s="18" t="s">
        <v>95</v>
      </c>
      <c r="G1406" s="18" t="s">
        <v>19</v>
      </c>
      <c r="H1406" s="19">
        <v>0.41906025000000002</v>
      </c>
    </row>
    <row r="1407" s="20" customFormat="1" ht="45" customHeight="1">
      <c r="A1407" s="15">
        <v>92261930</v>
      </c>
      <c r="B1407" s="16" t="s">
        <v>2017</v>
      </c>
      <c r="C1407" s="16" t="s">
        <v>2018</v>
      </c>
      <c r="D1407" s="17" t="s">
        <v>43</v>
      </c>
      <c r="E1407" s="17">
        <v>30</v>
      </c>
      <c r="F1407" s="18" t="s">
        <v>95</v>
      </c>
      <c r="G1407" s="18" t="s">
        <v>19</v>
      </c>
      <c r="H1407" s="19">
        <v>0.59865749999999995</v>
      </c>
    </row>
    <row r="1408" s="20" customFormat="1" ht="45" customHeight="1">
      <c r="A1408" s="15">
        <v>92457231</v>
      </c>
      <c r="B1408" s="16" t="s">
        <v>2019</v>
      </c>
      <c r="C1408" s="16" t="s">
        <v>2020</v>
      </c>
      <c r="D1408" s="17" t="s">
        <v>39</v>
      </c>
      <c r="E1408" s="17">
        <v>10</v>
      </c>
      <c r="F1408" s="18" t="s">
        <v>95</v>
      </c>
      <c r="G1408" s="18" t="s">
        <v>19</v>
      </c>
      <c r="H1408" s="19">
        <v>0.89798624999999999</v>
      </c>
    </row>
    <row r="1409" s="20" customFormat="1" ht="45" customHeight="1">
      <c r="A1409" s="15">
        <v>92457223</v>
      </c>
      <c r="B1409" s="16" t="s">
        <v>2021</v>
      </c>
      <c r="C1409" s="16" t="s">
        <v>2022</v>
      </c>
      <c r="D1409" s="17" t="s">
        <v>39</v>
      </c>
      <c r="E1409" s="17">
        <v>10</v>
      </c>
      <c r="F1409" s="18" t="s">
        <v>95</v>
      </c>
      <c r="G1409" s="18" t="s">
        <v>19</v>
      </c>
      <c r="H1409" s="19">
        <v>0.87403995000000001</v>
      </c>
    </row>
    <row r="1410" s="20" customFormat="1" ht="45" customHeight="1">
      <c r="A1410" s="15">
        <v>92466648</v>
      </c>
      <c r="B1410" s="16" t="s">
        <v>2023</v>
      </c>
      <c r="C1410" s="16" t="s">
        <v>2024</v>
      </c>
      <c r="D1410" s="17" t="s">
        <v>24</v>
      </c>
      <c r="E1410" s="17">
        <v>30</v>
      </c>
      <c r="F1410" s="18" t="s">
        <v>95</v>
      </c>
      <c r="G1410" s="18" t="s">
        <v>19</v>
      </c>
      <c r="H1410" s="19">
        <v>0.61063065000000005</v>
      </c>
    </row>
    <row r="1411" s="20" customFormat="1" ht="45" customHeight="1">
      <c r="A1411" s="15">
        <v>92466699</v>
      </c>
      <c r="B1411" s="16" t="s">
        <v>2023</v>
      </c>
      <c r="C1411" s="16" t="s">
        <v>2023</v>
      </c>
      <c r="D1411" s="17" t="s">
        <v>17</v>
      </c>
      <c r="E1411" s="17">
        <v>30</v>
      </c>
      <c r="F1411" s="18" t="s">
        <v>95</v>
      </c>
      <c r="G1411" s="18" t="s">
        <v>19</v>
      </c>
      <c r="H1411" s="19">
        <v>0.49089915000000001</v>
      </c>
    </row>
    <row r="1412" s="20" customFormat="1" ht="45" customHeight="1">
      <c r="A1412" s="15">
        <v>92457258</v>
      </c>
      <c r="B1412" s="16" t="s">
        <v>2025</v>
      </c>
      <c r="C1412" s="16" t="s">
        <v>2026</v>
      </c>
      <c r="D1412" s="17" t="s">
        <v>39</v>
      </c>
      <c r="E1412" s="17">
        <v>10</v>
      </c>
      <c r="F1412" s="18" t="s">
        <v>95</v>
      </c>
      <c r="G1412" s="18" t="s">
        <v>19</v>
      </c>
      <c r="H1412" s="19">
        <v>0.93390569999999995</v>
      </c>
    </row>
    <row r="1413" s="20" customFormat="1" ht="45" customHeight="1">
      <c r="A1413" s="15">
        <v>92470769</v>
      </c>
      <c r="B1413" s="16" t="s">
        <v>2027</v>
      </c>
      <c r="C1413" s="16" t="s">
        <v>2027</v>
      </c>
      <c r="D1413" s="17" t="s">
        <v>24</v>
      </c>
      <c r="E1413" s="17">
        <v>30</v>
      </c>
      <c r="F1413" s="18" t="s">
        <v>95</v>
      </c>
      <c r="G1413" s="18" t="s">
        <v>19</v>
      </c>
      <c r="H1413" s="19">
        <v>0.63457695000000003</v>
      </c>
    </row>
    <row r="1414" s="20" customFormat="1" ht="45" customHeight="1">
      <c r="A1414" s="15">
        <v>90126580</v>
      </c>
      <c r="B1414" s="16" t="s">
        <v>2028</v>
      </c>
      <c r="C1414" s="16" t="s">
        <v>2028</v>
      </c>
      <c r="D1414" s="17" t="s">
        <v>21</v>
      </c>
      <c r="E1414" s="17">
        <v>30</v>
      </c>
      <c r="F1414" s="18" t="s">
        <v>95</v>
      </c>
      <c r="G1414" s="18" t="s">
        <v>19</v>
      </c>
      <c r="H1414" s="19">
        <v>0.37116765000000002</v>
      </c>
    </row>
    <row r="1415" s="20" customFormat="1" ht="45" customHeight="1">
      <c r="A1415" s="15">
        <v>90140532</v>
      </c>
      <c r="B1415" s="16" t="s">
        <v>2029</v>
      </c>
      <c r="C1415" s="16" t="s">
        <v>2030</v>
      </c>
      <c r="D1415" s="17" t="s">
        <v>43</v>
      </c>
      <c r="E1415" s="17">
        <v>1</v>
      </c>
      <c r="F1415" s="18" t="s">
        <v>60</v>
      </c>
      <c r="G1415" s="18" t="s">
        <v>14</v>
      </c>
      <c r="H1415" s="19">
        <v>2.6700124500000002</v>
      </c>
    </row>
    <row r="1416" s="20" customFormat="1" ht="45" customHeight="1">
      <c r="A1416" s="15">
        <v>90284143</v>
      </c>
      <c r="B1416" s="16" t="s">
        <v>2031</v>
      </c>
      <c r="C1416" s="16" t="s">
        <v>2031</v>
      </c>
      <c r="D1416" s="17" t="s">
        <v>26</v>
      </c>
      <c r="E1416" s="17">
        <v>1</v>
      </c>
      <c r="F1416" s="18" t="s">
        <v>60</v>
      </c>
      <c r="G1416" s="18" t="s">
        <v>14</v>
      </c>
      <c r="H1416" s="19">
        <v>1.1733686999999999</v>
      </c>
    </row>
    <row r="1417" s="20" customFormat="1" ht="45" customHeight="1">
      <c r="A1417" s="15">
        <v>90182677</v>
      </c>
      <c r="B1417" s="16" t="s">
        <v>2032</v>
      </c>
      <c r="C1417" s="16" t="s">
        <v>2032</v>
      </c>
      <c r="D1417" s="17" t="s">
        <v>24</v>
      </c>
      <c r="E1417" s="17">
        <v>1</v>
      </c>
      <c r="F1417" s="18" t="s">
        <v>60</v>
      </c>
      <c r="G1417" s="18" t="s">
        <v>14</v>
      </c>
      <c r="H1417" s="19">
        <v>1.0766054249999999</v>
      </c>
    </row>
    <row r="1418" s="20" customFormat="1" ht="45" customHeight="1">
      <c r="A1418" s="15">
        <v>90284275</v>
      </c>
      <c r="B1418" s="16" t="s">
        <v>2032</v>
      </c>
      <c r="C1418" s="16" t="s">
        <v>2032</v>
      </c>
      <c r="D1418" s="17" t="s">
        <v>69</v>
      </c>
      <c r="E1418" s="17">
        <v>1</v>
      </c>
      <c r="F1418" s="18" t="s">
        <v>60</v>
      </c>
      <c r="G1418" s="18" t="s">
        <v>14</v>
      </c>
      <c r="H1418" s="19">
        <v>0.83812050000000005</v>
      </c>
    </row>
    <row r="1419" s="20" customFormat="1" ht="45" customHeight="1">
      <c r="A1419" s="15">
        <v>90284259</v>
      </c>
      <c r="B1419" s="16" t="s">
        <v>2032</v>
      </c>
      <c r="C1419" s="16" t="s">
        <v>2032</v>
      </c>
      <c r="D1419" s="17" t="s">
        <v>59</v>
      </c>
      <c r="E1419" s="17">
        <v>1</v>
      </c>
      <c r="F1419" s="18" t="s">
        <v>60</v>
      </c>
      <c r="G1419" s="18" t="s">
        <v>14</v>
      </c>
      <c r="H1419" s="19">
        <v>0.79022789999999998</v>
      </c>
    </row>
    <row r="1420" s="20" customFormat="1" ht="45" customHeight="1">
      <c r="A1420" s="15">
        <v>90217179</v>
      </c>
      <c r="B1420" s="16" t="s">
        <v>2033</v>
      </c>
      <c r="C1420" s="16" t="s">
        <v>2034</v>
      </c>
      <c r="D1420" s="17" t="s">
        <v>78</v>
      </c>
      <c r="E1420" s="17">
        <v>1</v>
      </c>
      <c r="F1420" s="18" t="s">
        <v>64</v>
      </c>
      <c r="G1420" s="18" t="s">
        <v>14</v>
      </c>
      <c r="H1420" s="19">
        <v>1.78399935</v>
      </c>
    </row>
    <row r="1421" s="20" customFormat="1" ht="45" customHeight="1">
      <c r="A1421" s="15">
        <v>90239946</v>
      </c>
      <c r="B1421" s="16" t="s">
        <v>2035</v>
      </c>
      <c r="C1421" s="16" t="s">
        <v>2035</v>
      </c>
      <c r="D1421" s="17" t="s">
        <v>29</v>
      </c>
      <c r="E1421" s="17">
        <v>1</v>
      </c>
      <c r="F1421" s="18" t="s">
        <v>64</v>
      </c>
      <c r="G1421" s="18" t="s">
        <v>14</v>
      </c>
      <c r="H1421" s="19">
        <v>1.4487511500000001</v>
      </c>
    </row>
    <row r="1422" s="20" customFormat="1" ht="45" customHeight="1">
      <c r="A1422" s="15">
        <v>90269101</v>
      </c>
      <c r="B1422" s="16" t="s">
        <v>2036</v>
      </c>
      <c r="C1422" s="16" t="s">
        <v>2036</v>
      </c>
      <c r="D1422" s="17" t="s">
        <v>603</v>
      </c>
      <c r="E1422" s="17">
        <v>1</v>
      </c>
      <c r="F1422" s="18" t="s">
        <v>64</v>
      </c>
      <c r="G1422" s="18" t="s">
        <v>14</v>
      </c>
      <c r="H1422" s="19">
        <v>1.7695928249999999</v>
      </c>
    </row>
    <row r="1423" s="20" customFormat="1" ht="45" customHeight="1">
      <c r="A1423" s="15">
        <v>90184181</v>
      </c>
      <c r="B1423" s="16" t="s">
        <v>2037</v>
      </c>
      <c r="C1423" s="16" t="s">
        <v>2037</v>
      </c>
      <c r="D1423" s="17" t="s">
        <v>603</v>
      </c>
      <c r="E1423" s="17">
        <v>1</v>
      </c>
      <c r="F1423" s="18" t="s">
        <v>64</v>
      </c>
      <c r="G1423" s="18" t="s">
        <v>14</v>
      </c>
      <c r="H1423" s="19">
        <v>1.7324685</v>
      </c>
    </row>
    <row r="1424" s="20" customFormat="1" ht="45" customHeight="1">
      <c r="A1424" s="15">
        <v>90122623</v>
      </c>
      <c r="B1424" s="16" t="s">
        <v>2038</v>
      </c>
      <c r="C1424" s="16" t="s">
        <v>2039</v>
      </c>
      <c r="D1424" s="17" t="s">
        <v>50</v>
      </c>
      <c r="E1424" s="17">
        <v>1</v>
      </c>
      <c r="F1424" s="18" t="s">
        <v>13</v>
      </c>
      <c r="G1424" s="18" t="s">
        <v>14</v>
      </c>
      <c r="H1424" s="19">
        <v>7.594398</v>
      </c>
    </row>
    <row r="1425" s="20" customFormat="1" ht="45" customHeight="1">
      <c r="A1425" s="15">
        <v>92458378</v>
      </c>
      <c r="B1425" s="16" t="s">
        <v>2040</v>
      </c>
      <c r="C1425" s="16" t="s">
        <v>2041</v>
      </c>
      <c r="D1425" s="17" t="s">
        <v>24</v>
      </c>
      <c r="E1425" s="17">
        <v>30</v>
      </c>
      <c r="F1425" s="18" t="s">
        <v>95</v>
      </c>
      <c r="G1425" s="18" t="s">
        <v>19</v>
      </c>
      <c r="H1425" s="19">
        <v>0.41906025000000002</v>
      </c>
    </row>
    <row r="1426" s="20" customFormat="1" ht="45" customHeight="1">
      <c r="A1426" s="15">
        <v>92385044</v>
      </c>
      <c r="B1426" s="16" t="s">
        <v>2042</v>
      </c>
      <c r="C1426" s="16" t="s">
        <v>2043</v>
      </c>
      <c r="D1426" s="17" t="s">
        <v>50</v>
      </c>
      <c r="E1426" s="17">
        <v>1</v>
      </c>
      <c r="F1426" s="18" t="s">
        <v>436</v>
      </c>
      <c r="G1426" s="18" t="s">
        <v>14</v>
      </c>
      <c r="H1426" s="19">
        <v>1.0057446000000001</v>
      </c>
    </row>
    <row r="1427" s="20" customFormat="1" ht="45" customHeight="1">
      <c r="A1427" s="15">
        <v>90209591</v>
      </c>
      <c r="B1427" s="16" t="s">
        <v>2042</v>
      </c>
      <c r="C1427" s="16" t="s">
        <v>2044</v>
      </c>
      <c r="D1427" s="17" t="s">
        <v>31</v>
      </c>
      <c r="E1427" s="17">
        <v>1</v>
      </c>
      <c r="F1427" s="18" t="s">
        <v>436</v>
      </c>
      <c r="G1427" s="18" t="s">
        <v>14</v>
      </c>
      <c r="H1427" s="19">
        <v>0.75430845000000002</v>
      </c>
    </row>
    <row r="1428" s="20" customFormat="1" ht="45" customHeight="1">
      <c r="A1428" s="15">
        <v>90148339</v>
      </c>
      <c r="B1428" s="16" t="s">
        <v>2042</v>
      </c>
      <c r="C1428" s="16" t="s">
        <v>2042</v>
      </c>
      <c r="D1428" s="17" t="s">
        <v>17</v>
      </c>
      <c r="E1428" s="17">
        <v>1</v>
      </c>
      <c r="F1428" s="18" t="s">
        <v>436</v>
      </c>
      <c r="G1428" s="18" t="s">
        <v>14</v>
      </c>
      <c r="H1428" s="19">
        <v>0.64655010000000002</v>
      </c>
    </row>
    <row r="1429" s="20" customFormat="1" ht="45" customHeight="1">
      <c r="A1429" s="15">
        <v>90182685</v>
      </c>
      <c r="B1429" s="16" t="s">
        <v>2042</v>
      </c>
      <c r="C1429" s="16" t="s">
        <v>2042</v>
      </c>
      <c r="D1429" s="17" t="s">
        <v>24</v>
      </c>
      <c r="E1429" s="17">
        <v>1</v>
      </c>
      <c r="F1429" s="18" t="s">
        <v>436</v>
      </c>
      <c r="G1429" s="18" t="s">
        <v>14</v>
      </c>
      <c r="H1429" s="19">
        <v>0.66823785000000002</v>
      </c>
    </row>
    <row r="1430" s="20" customFormat="1" ht="45" customHeight="1">
      <c r="A1430" s="15">
        <v>90148320</v>
      </c>
      <c r="B1430" s="16" t="s">
        <v>2042</v>
      </c>
      <c r="C1430" s="16" t="s">
        <v>2042</v>
      </c>
      <c r="D1430" s="17" t="s">
        <v>17</v>
      </c>
      <c r="E1430" s="17">
        <v>1</v>
      </c>
      <c r="F1430" s="18" t="s">
        <v>436</v>
      </c>
      <c r="G1430" s="18" t="s">
        <v>14</v>
      </c>
      <c r="H1430" s="19">
        <v>0.66823785000000002</v>
      </c>
    </row>
    <row r="1431" s="20" customFormat="1" ht="45" customHeight="1">
      <c r="A1431" s="15">
        <v>90175522</v>
      </c>
      <c r="B1431" s="16" t="s">
        <v>2042</v>
      </c>
      <c r="C1431" s="16" t="s">
        <v>2045</v>
      </c>
      <c r="D1431" s="17" t="s">
        <v>34</v>
      </c>
      <c r="E1431" s="17">
        <v>1</v>
      </c>
      <c r="F1431" s="18" t="s">
        <v>436</v>
      </c>
      <c r="G1431" s="18" t="s">
        <v>14</v>
      </c>
      <c r="H1431" s="19">
        <v>0.77825475</v>
      </c>
    </row>
    <row r="1432" s="20" customFormat="1" ht="45" customHeight="1">
      <c r="A1432" s="15">
        <v>90389018</v>
      </c>
      <c r="B1432" s="16" t="s">
        <v>2042</v>
      </c>
      <c r="C1432" s="16" t="s">
        <v>2046</v>
      </c>
      <c r="D1432" s="17" t="s">
        <v>69</v>
      </c>
      <c r="E1432" s="17">
        <v>1</v>
      </c>
      <c r="F1432" s="18" t="s">
        <v>436</v>
      </c>
      <c r="G1432" s="18" t="s">
        <v>14</v>
      </c>
      <c r="H1432" s="19">
        <v>1.1015298</v>
      </c>
    </row>
    <row r="1433" s="20" customFormat="1" ht="45" customHeight="1">
      <c r="A1433" s="15">
        <v>90279093</v>
      </c>
      <c r="B1433" s="16" t="s">
        <v>2047</v>
      </c>
      <c r="C1433" s="16" t="s">
        <v>2048</v>
      </c>
      <c r="D1433" s="17" t="s">
        <v>69</v>
      </c>
      <c r="E1433" s="17">
        <v>150</v>
      </c>
      <c r="F1433" s="18" t="s">
        <v>18</v>
      </c>
      <c r="G1433" s="18" t="s">
        <v>19</v>
      </c>
      <c r="H1433" s="19">
        <v>8.3812049999999999e-002</v>
      </c>
    </row>
    <row r="1434" s="20" customFormat="1" ht="45" customHeight="1">
      <c r="A1434" s="15">
        <v>90389085</v>
      </c>
      <c r="B1434" s="16" t="s">
        <v>2049</v>
      </c>
      <c r="C1434" s="16" t="s">
        <v>2049</v>
      </c>
      <c r="D1434" s="17" t="s">
        <v>39</v>
      </c>
      <c r="E1434" s="17">
        <v>1</v>
      </c>
      <c r="F1434" s="18" t="s">
        <v>64</v>
      </c>
      <c r="G1434" s="18" t="s">
        <v>14</v>
      </c>
      <c r="H1434" s="19">
        <v>1.2691539000000001</v>
      </c>
    </row>
    <row r="1435" s="20" customFormat="1" ht="45" customHeight="1">
      <c r="A1435" s="15">
        <v>90148347</v>
      </c>
      <c r="B1435" s="16" t="s">
        <v>2050</v>
      </c>
      <c r="C1435" s="16" t="s">
        <v>2050</v>
      </c>
      <c r="D1435" s="17" t="s">
        <v>17</v>
      </c>
      <c r="E1435" s="17">
        <v>1</v>
      </c>
      <c r="F1435" s="18" t="s">
        <v>64</v>
      </c>
      <c r="G1435" s="18" t="s">
        <v>14</v>
      </c>
      <c r="H1435" s="19">
        <v>1.2332344500000001</v>
      </c>
    </row>
    <row r="1436" s="20" customFormat="1" ht="45" customHeight="1">
      <c r="A1436" s="15">
        <v>92397662</v>
      </c>
      <c r="B1436" s="16" t="s">
        <v>2051</v>
      </c>
      <c r="C1436" s="16" t="s">
        <v>2051</v>
      </c>
      <c r="D1436" s="17" t="s">
        <v>39</v>
      </c>
      <c r="E1436" s="17">
        <v>1</v>
      </c>
      <c r="F1436" s="18" t="s">
        <v>13</v>
      </c>
      <c r="G1436" s="18" t="s">
        <v>14</v>
      </c>
      <c r="H1436" s="19">
        <v>6.5527379999999997</v>
      </c>
    </row>
    <row r="1437" s="20" customFormat="1" ht="45" customHeight="1">
      <c r="A1437" s="15">
        <v>92254985</v>
      </c>
      <c r="B1437" s="16" t="s">
        <v>2052</v>
      </c>
      <c r="C1437" s="16" t="s">
        <v>2053</v>
      </c>
      <c r="D1437" s="17" t="s">
        <v>69</v>
      </c>
      <c r="E1437" s="17">
        <v>1</v>
      </c>
      <c r="F1437" s="18" t="s">
        <v>60</v>
      </c>
      <c r="G1437" s="18" t="s">
        <v>14</v>
      </c>
      <c r="H1437" s="19">
        <v>3.2327504999999999</v>
      </c>
    </row>
    <row r="1438" s="20" customFormat="1" ht="45" customHeight="1">
      <c r="A1438" s="15">
        <v>90389069</v>
      </c>
      <c r="B1438" s="16" t="s">
        <v>2054</v>
      </c>
      <c r="C1438" s="16" t="s">
        <v>2055</v>
      </c>
      <c r="D1438" s="17" t="s">
        <v>69</v>
      </c>
      <c r="E1438" s="17">
        <v>400</v>
      </c>
      <c r="F1438" s="18" t="s">
        <v>151</v>
      </c>
      <c r="G1438" s="18" t="s">
        <v>19</v>
      </c>
      <c r="H1438" s="19">
        <v>3.5919449999999999e-002</v>
      </c>
    </row>
    <row r="1439" s="20" customFormat="1" ht="45" customHeight="1">
      <c r="A1439" s="15">
        <v>90182669</v>
      </c>
      <c r="B1439" s="16" t="s">
        <v>2056</v>
      </c>
      <c r="C1439" s="16" t="s">
        <v>2056</v>
      </c>
      <c r="D1439" s="17" t="s">
        <v>24</v>
      </c>
      <c r="E1439" s="17">
        <v>400</v>
      </c>
      <c r="F1439" s="18" t="s">
        <v>151</v>
      </c>
      <c r="G1439" s="18" t="s">
        <v>19</v>
      </c>
      <c r="H1439" s="19">
        <v>2.39463e-002</v>
      </c>
    </row>
    <row r="1440" s="20" customFormat="1" ht="45" customHeight="1">
      <c r="A1440" s="15">
        <v>90389050</v>
      </c>
      <c r="B1440" s="16" t="s">
        <v>2057</v>
      </c>
      <c r="C1440" s="16" t="s">
        <v>2058</v>
      </c>
      <c r="D1440" s="17" t="s">
        <v>69</v>
      </c>
      <c r="E1440" s="17">
        <v>1</v>
      </c>
      <c r="F1440" s="18" t="s">
        <v>60</v>
      </c>
      <c r="G1440" s="18" t="s">
        <v>14</v>
      </c>
      <c r="H1440" s="19">
        <v>1.6044020999999999</v>
      </c>
    </row>
    <row r="1441" s="20" customFormat="1" ht="45" customHeight="1">
      <c r="A1441" s="15">
        <v>92421504</v>
      </c>
      <c r="B1441" s="16" t="s">
        <v>2059</v>
      </c>
      <c r="C1441" s="16" t="s">
        <v>2060</v>
      </c>
      <c r="D1441" s="17" t="s">
        <v>69</v>
      </c>
      <c r="E1441" s="17">
        <v>1</v>
      </c>
      <c r="F1441" s="18" t="s">
        <v>64</v>
      </c>
      <c r="G1441" s="18" t="s">
        <v>14</v>
      </c>
      <c r="H1441" s="19">
        <v>2.6580393</v>
      </c>
    </row>
    <row r="1442" s="20" customFormat="1" ht="45" customHeight="1">
      <c r="A1442" s="15">
        <v>92385036</v>
      </c>
      <c r="B1442" s="16" t="s">
        <v>2061</v>
      </c>
      <c r="C1442" s="16" t="s">
        <v>2062</v>
      </c>
      <c r="D1442" s="17" t="s">
        <v>50</v>
      </c>
      <c r="E1442" s="17">
        <v>1</v>
      </c>
      <c r="F1442" s="18" t="s">
        <v>64</v>
      </c>
      <c r="G1442" s="18" t="s">
        <v>14</v>
      </c>
      <c r="H1442" s="19">
        <v>1.8558382499999999</v>
      </c>
    </row>
    <row r="1443" s="20" customFormat="1" ht="45" customHeight="1">
      <c r="A1443" s="15">
        <v>92459072</v>
      </c>
      <c r="B1443" s="16" t="s">
        <v>2063</v>
      </c>
      <c r="C1443" s="16" t="s">
        <v>2063</v>
      </c>
      <c r="D1443" s="17" t="s">
        <v>603</v>
      </c>
      <c r="E1443" s="17">
        <v>1</v>
      </c>
      <c r="F1443" s="18" t="s">
        <v>13</v>
      </c>
      <c r="G1443" s="18" t="s">
        <v>14</v>
      </c>
      <c r="H1443" s="19">
        <v>6.5880945000000004</v>
      </c>
    </row>
    <row r="1444" s="20" customFormat="1" ht="45" customHeight="1">
      <c r="A1444" s="15">
        <v>90389077</v>
      </c>
      <c r="B1444" s="16" t="s">
        <v>2063</v>
      </c>
      <c r="C1444" s="16" t="s">
        <v>2064</v>
      </c>
      <c r="D1444" s="17" t="s">
        <v>69</v>
      </c>
      <c r="E1444" s="17">
        <v>1</v>
      </c>
      <c r="F1444" s="18" t="s">
        <v>13</v>
      </c>
      <c r="G1444" s="18" t="s">
        <v>14</v>
      </c>
      <c r="H1444" s="19">
        <v>10.390000000000001</v>
      </c>
    </row>
    <row r="1445" s="20" customFormat="1" ht="45" customHeight="1">
      <c r="A1445" s="15">
        <v>92385028</v>
      </c>
      <c r="B1445" s="16" t="s">
        <v>2065</v>
      </c>
      <c r="C1445" s="16" t="s">
        <v>2066</v>
      </c>
      <c r="D1445" s="17" t="s">
        <v>50</v>
      </c>
      <c r="E1445" s="17">
        <v>1</v>
      </c>
      <c r="F1445" s="18" t="s">
        <v>64</v>
      </c>
      <c r="G1445" s="18" t="s">
        <v>14</v>
      </c>
      <c r="H1445" s="19">
        <v>2.0833281000000001</v>
      </c>
    </row>
    <row r="1446" s="20" customFormat="1" ht="45" customHeight="1">
      <c r="A1446" s="15">
        <v>90389042</v>
      </c>
      <c r="B1446" s="16" t="s">
        <v>2067</v>
      </c>
      <c r="C1446" s="16" t="s">
        <v>2068</v>
      </c>
      <c r="D1446" s="17" t="s">
        <v>69</v>
      </c>
      <c r="E1446" s="17">
        <v>1</v>
      </c>
      <c r="F1446" s="18" t="s">
        <v>60</v>
      </c>
      <c r="G1446" s="18" t="s">
        <v>14</v>
      </c>
      <c r="H1446" s="19">
        <v>2.6700124500000002</v>
      </c>
    </row>
    <row r="1447" s="20" customFormat="1" ht="45" customHeight="1">
      <c r="A1447" s="15">
        <v>90239830</v>
      </c>
      <c r="B1447" s="16" t="s">
        <v>2069</v>
      </c>
      <c r="C1447" s="16" t="s">
        <v>2069</v>
      </c>
      <c r="D1447" s="17" t="s">
        <v>29</v>
      </c>
      <c r="E1447" s="17">
        <v>1</v>
      </c>
      <c r="F1447" s="18" t="s">
        <v>64</v>
      </c>
      <c r="G1447" s="18" t="s">
        <v>14</v>
      </c>
      <c r="H1447" s="19">
        <v>4.6695285000000002</v>
      </c>
    </row>
    <row r="1448" s="20" customFormat="1" ht="45" customHeight="1">
      <c r="A1448" s="15">
        <v>92443354</v>
      </c>
      <c r="B1448" s="16" t="s">
        <v>2070</v>
      </c>
      <c r="C1448" s="16" t="s">
        <v>2071</v>
      </c>
      <c r="D1448" s="17" t="s">
        <v>78</v>
      </c>
      <c r="E1448" s="17">
        <v>1</v>
      </c>
      <c r="F1448" s="18" t="s">
        <v>60</v>
      </c>
      <c r="G1448" s="18" t="s">
        <v>14</v>
      </c>
      <c r="H1448" s="19">
        <v>2.1551670000000001</v>
      </c>
    </row>
    <row r="1449" s="20" customFormat="1" ht="45" customHeight="1">
      <c r="A1449" s="15">
        <v>92462600</v>
      </c>
      <c r="B1449" s="16" t="s">
        <v>2072</v>
      </c>
      <c r="C1449" s="16" t="s">
        <v>2073</v>
      </c>
      <c r="D1449" s="17" t="s">
        <v>220</v>
      </c>
      <c r="E1449" s="17">
        <v>1</v>
      </c>
      <c r="F1449" s="18" t="s">
        <v>64</v>
      </c>
      <c r="G1449" s="18" t="s">
        <v>14</v>
      </c>
      <c r="H1449" s="19">
        <v>7.2865169999999999</v>
      </c>
    </row>
    <row r="1450" s="20" customFormat="1" ht="45" customHeight="1">
      <c r="A1450" s="15">
        <v>90252110</v>
      </c>
      <c r="B1450" s="16" t="s">
        <v>2074</v>
      </c>
      <c r="C1450" s="16" t="s">
        <v>2075</v>
      </c>
      <c r="D1450" s="17" t="s">
        <v>154</v>
      </c>
      <c r="E1450" s="17">
        <v>200</v>
      </c>
      <c r="F1450" s="18" t="s">
        <v>151</v>
      </c>
      <c r="G1450" s="18" t="s">
        <v>19</v>
      </c>
      <c r="H1450" s="19">
        <v>0.33000000000000002</v>
      </c>
    </row>
    <row r="1451" s="20" customFormat="1" ht="45" customHeight="1">
      <c r="A1451" s="15">
        <v>92366635</v>
      </c>
      <c r="B1451" s="16" t="s">
        <v>2076</v>
      </c>
      <c r="C1451" s="16" t="s">
        <v>2077</v>
      </c>
      <c r="D1451" s="17" t="s">
        <v>154</v>
      </c>
      <c r="E1451" s="17">
        <v>100</v>
      </c>
      <c r="F1451" s="18" t="s">
        <v>151</v>
      </c>
      <c r="G1451" s="18" t="s">
        <v>19</v>
      </c>
      <c r="H1451" s="19">
        <v>0.40708709999999998</v>
      </c>
    </row>
    <row r="1452" s="20" customFormat="1" ht="45" customHeight="1">
      <c r="A1452" s="15">
        <v>90195493</v>
      </c>
      <c r="B1452" s="16" t="s">
        <v>2078</v>
      </c>
      <c r="C1452" s="16" t="s">
        <v>2079</v>
      </c>
      <c r="D1452" s="17" t="s">
        <v>2080</v>
      </c>
      <c r="E1452" s="17">
        <v>1</v>
      </c>
      <c r="F1452" s="18" t="s">
        <v>60</v>
      </c>
      <c r="G1452" s="18" t="s">
        <v>14</v>
      </c>
      <c r="H1452" s="19">
        <v>1.8438650999999999</v>
      </c>
    </row>
    <row r="1453" s="20" customFormat="1" ht="45" customHeight="1">
      <c r="A1453" s="15">
        <v>90148193</v>
      </c>
      <c r="B1453" s="16" t="s">
        <v>2081</v>
      </c>
      <c r="C1453" s="16" t="s">
        <v>2081</v>
      </c>
      <c r="D1453" s="17" t="s">
        <v>17</v>
      </c>
      <c r="E1453" s="17">
        <v>1</v>
      </c>
      <c r="F1453" s="18" t="s">
        <v>60</v>
      </c>
      <c r="G1453" s="18" t="s">
        <v>14</v>
      </c>
      <c r="H1453" s="19">
        <v>1.1733686999999999</v>
      </c>
    </row>
    <row r="1454" s="20" customFormat="1" ht="45" customHeight="1">
      <c r="A1454" s="15">
        <v>90216504</v>
      </c>
      <c r="B1454" s="16" t="s">
        <v>2082</v>
      </c>
      <c r="C1454" s="16" t="s">
        <v>2083</v>
      </c>
      <c r="D1454" s="17" t="s">
        <v>78</v>
      </c>
      <c r="E1454" s="17">
        <v>1</v>
      </c>
      <c r="F1454" s="18" t="s">
        <v>64</v>
      </c>
      <c r="G1454" s="18" t="s">
        <v>14</v>
      </c>
      <c r="H1454" s="19">
        <v>7.1838899999999999</v>
      </c>
    </row>
    <row r="1455" s="20" customFormat="1" ht="45" customHeight="1">
      <c r="A1455" s="15">
        <v>90216512</v>
      </c>
      <c r="B1455" s="16" t="s">
        <v>2084</v>
      </c>
      <c r="C1455" s="16" t="s">
        <v>2085</v>
      </c>
      <c r="D1455" s="17" t="s">
        <v>78</v>
      </c>
      <c r="E1455" s="17">
        <v>1</v>
      </c>
      <c r="F1455" s="18" t="s">
        <v>64</v>
      </c>
      <c r="G1455" s="18" t="s">
        <v>14</v>
      </c>
      <c r="H1455" s="19">
        <v>14.379753150000001</v>
      </c>
    </row>
    <row r="1456" s="20" customFormat="1" ht="45" customHeight="1">
      <c r="A1456" s="15">
        <v>90308492</v>
      </c>
      <c r="B1456" s="16" t="s">
        <v>2086</v>
      </c>
      <c r="C1456" s="16" t="s">
        <v>2087</v>
      </c>
      <c r="D1456" s="17" t="s">
        <v>229</v>
      </c>
      <c r="E1456" s="17">
        <v>500</v>
      </c>
      <c r="F1456" s="18" t="s">
        <v>743</v>
      </c>
      <c r="G1456" s="18" t="s">
        <v>19</v>
      </c>
      <c r="H1456" s="19">
        <v>7.7999999999999998</v>
      </c>
    </row>
    <row r="1457" s="20" customFormat="1" ht="45" customHeight="1">
      <c r="A1457" s="15">
        <v>90158920</v>
      </c>
      <c r="B1457" s="16" t="s">
        <v>2088</v>
      </c>
      <c r="C1457" s="16" t="s">
        <v>2089</v>
      </c>
      <c r="D1457" s="17" t="s">
        <v>229</v>
      </c>
      <c r="E1457" s="17">
        <v>100</v>
      </c>
      <c r="F1457" s="18" t="s">
        <v>743</v>
      </c>
      <c r="G1457" s="18" t="s">
        <v>19</v>
      </c>
      <c r="H1457" s="19">
        <v>7.7999999999999998</v>
      </c>
    </row>
    <row r="1458" s="20" customFormat="1" ht="45" customHeight="1">
      <c r="A1458" s="15">
        <v>90307402</v>
      </c>
      <c r="B1458" s="16" t="s">
        <v>2088</v>
      </c>
      <c r="C1458" s="16" t="s">
        <v>2090</v>
      </c>
      <c r="D1458" s="17" t="s">
        <v>229</v>
      </c>
      <c r="E1458" s="17">
        <v>100</v>
      </c>
      <c r="F1458" s="18" t="s">
        <v>743</v>
      </c>
      <c r="G1458" s="18" t="s">
        <v>19</v>
      </c>
      <c r="H1458" s="19">
        <v>7.7999999999999998</v>
      </c>
    </row>
    <row r="1459" s="20" customFormat="1" ht="45" customHeight="1">
      <c r="A1459" s="15">
        <v>92460780</v>
      </c>
      <c r="B1459" s="16" t="s">
        <v>2091</v>
      </c>
      <c r="C1459" s="16" t="s">
        <v>2092</v>
      </c>
      <c r="D1459" s="17" t="s">
        <v>414</v>
      </c>
      <c r="E1459" s="17">
        <v>10</v>
      </c>
      <c r="F1459" s="18" t="s">
        <v>95</v>
      </c>
      <c r="G1459" s="18" t="s">
        <v>19</v>
      </c>
      <c r="H1459" s="19">
        <v>1.8438650999999999</v>
      </c>
    </row>
    <row r="1460" s="20" customFormat="1" ht="45" customHeight="1">
      <c r="A1460" s="15">
        <v>90257456</v>
      </c>
      <c r="B1460" s="16" t="s">
        <v>2093</v>
      </c>
      <c r="C1460" s="16" t="s">
        <v>2094</v>
      </c>
      <c r="D1460" s="17" t="s">
        <v>247</v>
      </c>
      <c r="E1460" s="17">
        <v>1</v>
      </c>
      <c r="F1460" s="18" t="s">
        <v>64</v>
      </c>
      <c r="G1460" s="18" t="s">
        <v>14</v>
      </c>
      <c r="H1460" s="19">
        <v>2.2748984999999999</v>
      </c>
    </row>
    <row r="1461" s="20" customFormat="1" ht="45" customHeight="1">
      <c r="A1461" s="15">
        <v>92462944</v>
      </c>
      <c r="B1461" s="16" t="s">
        <v>2095</v>
      </c>
      <c r="C1461" s="16" t="s">
        <v>2096</v>
      </c>
      <c r="D1461" s="17" t="s">
        <v>229</v>
      </c>
      <c r="E1461" s="17">
        <v>1</v>
      </c>
      <c r="F1461" s="18" t="s">
        <v>64</v>
      </c>
      <c r="G1461" s="18" t="s">
        <v>14</v>
      </c>
      <c r="H1461" s="19">
        <v>5.92670925</v>
      </c>
    </row>
    <row r="1462" s="20" customFormat="1" ht="45" customHeight="1">
      <c r="A1462" s="15">
        <v>91404010</v>
      </c>
      <c r="B1462" s="16" t="s">
        <v>2097</v>
      </c>
      <c r="C1462" s="16" t="s">
        <v>2098</v>
      </c>
      <c r="D1462" s="17" t="s">
        <v>50</v>
      </c>
      <c r="E1462" s="17">
        <v>1</v>
      </c>
      <c r="F1462" s="18" t="s">
        <v>64</v>
      </c>
      <c r="G1462" s="18" t="s">
        <v>14</v>
      </c>
      <c r="H1462" s="19">
        <v>8.9439430499999997</v>
      </c>
    </row>
    <row r="1463" s="20" customFormat="1" ht="45" customHeight="1">
      <c r="A1463" s="15">
        <v>90157346</v>
      </c>
      <c r="B1463" s="16" t="s">
        <v>2099</v>
      </c>
      <c r="C1463" s="16" t="s">
        <v>2100</v>
      </c>
      <c r="D1463" s="17" t="s">
        <v>229</v>
      </c>
      <c r="E1463" s="17">
        <v>1</v>
      </c>
      <c r="F1463" s="18" t="s">
        <v>158</v>
      </c>
      <c r="G1463" s="18" t="s">
        <v>14</v>
      </c>
      <c r="H1463" s="19">
        <v>0.64968749999999997</v>
      </c>
    </row>
    <row r="1464" s="20" customFormat="1" ht="45" customHeight="1">
      <c r="A1464" s="15">
        <v>90158849</v>
      </c>
      <c r="B1464" s="16" t="s">
        <v>2101</v>
      </c>
      <c r="C1464" s="16" t="s">
        <v>2102</v>
      </c>
      <c r="D1464" s="17" t="s">
        <v>229</v>
      </c>
      <c r="E1464" s="17">
        <v>1</v>
      </c>
      <c r="F1464" s="18" t="s">
        <v>60</v>
      </c>
      <c r="G1464" s="18" t="s">
        <v>14</v>
      </c>
      <c r="H1464" s="19">
        <v>1.0296909000000001</v>
      </c>
    </row>
    <row r="1465" s="20" customFormat="1" ht="45" customHeight="1">
      <c r="A1465" s="15">
        <v>90158598</v>
      </c>
      <c r="B1465" s="16" t="s">
        <v>2103</v>
      </c>
      <c r="C1465" s="16" t="s">
        <v>2104</v>
      </c>
      <c r="D1465" s="17" t="s">
        <v>229</v>
      </c>
      <c r="E1465" s="17">
        <v>1</v>
      </c>
      <c r="F1465" s="18" t="s">
        <v>64</v>
      </c>
      <c r="G1465" s="18" t="s">
        <v>14</v>
      </c>
      <c r="H1465" s="19">
        <v>2.0354355000000002</v>
      </c>
    </row>
    <row r="1466" s="20" customFormat="1" ht="45" customHeight="1">
      <c r="A1466" s="15">
        <v>90157354</v>
      </c>
      <c r="B1466" s="16" t="s">
        <v>2103</v>
      </c>
      <c r="C1466" s="16" t="s">
        <v>2105</v>
      </c>
      <c r="D1466" s="17" t="s">
        <v>229</v>
      </c>
      <c r="E1466" s="17">
        <v>1</v>
      </c>
      <c r="F1466" s="18" t="s">
        <v>158</v>
      </c>
      <c r="G1466" s="18" t="s">
        <v>14</v>
      </c>
      <c r="H1466" s="19">
        <v>1.9396503</v>
      </c>
    </row>
    <row r="1467" s="20" customFormat="1" ht="45" customHeight="1">
      <c r="A1467" s="15">
        <v>90158580</v>
      </c>
      <c r="B1467" s="16" t="s">
        <v>2103</v>
      </c>
      <c r="C1467" s="16" t="s">
        <v>2106</v>
      </c>
      <c r="D1467" s="17" t="s">
        <v>229</v>
      </c>
      <c r="E1467" s="17">
        <v>1</v>
      </c>
      <c r="F1467" s="18" t="s">
        <v>64</v>
      </c>
      <c r="G1467" s="18" t="s">
        <v>14</v>
      </c>
      <c r="H1467" s="19">
        <v>3.0052606499999999</v>
      </c>
    </row>
    <row r="1468" s="20" customFormat="1" ht="45" customHeight="1">
      <c r="A1468" s="15">
        <v>94939071</v>
      </c>
      <c r="B1468" s="16" t="s">
        <v>2107</v>
      </c>
      <c r="C1468" s="16" t="s">
        <v>2108</v>
      </c>
      <c r="D1468" s="17" t="s">
        <v>613</v>
      </c>
      <c r="E1468" s="17">
        <v>1000</v>
      </c>
      <c r="F1468" s="18" t="s">
        <v>743</v>
      </c>
      <c r="G1468" s="18" t="s">
        <v>261</v>
      </c>
      <c r="H1468" s="19">
        <v>3.1501357649999999e-002</v>
      </c>
    </row>
    <row r="1469" s="20" customFormat="1" ht="45" customHeight="1">
      <c r="A1469" s="15">
        <v>94939080</v>
      </c>
      <c r="B1469" s="16" t="s">
        <v>2109</v>
      </c>
      <c r="C1469" s="16" t="s">
        <v>2110</v>
      </c>
      <c r="D1469" s="17" t="s">
        <v>620</v>
      </c>
      <c r="E1469" s="17">
        <v>1000</v>
      </c>
      <c r="F1469" s="18" t="s">
        <v>743</v>
      </c>
      <c r="G1469" s="18" t="s">
        <v>261</v>
      </c>
      <c r="H1469" s="19">
        <v>4.4999999999999998e-002</v>
      </c>
    </row>
    <row r="1470" s="20" customFormat="1" ht="45" customHeight="1">
      <c r="A1470" s="15">
        <v>94939098</v>
      </c>
      <c r="B1470" s="16" t="s">
        <v>2111</v>
      </c>
      <c r="C1470" s="16" t="s">
        <v>2112</v>
      </c>
      <c r="D1470" s="17" t="s">
        <v>613</v>
      </c>
      <c r="E1470" s="17">
        <v>200</v>
      </c>
      <c r="F1470" s="18" t="s">
        <v>743</v>
      </c>
      <c r="G1470" s="18" t="s">
        <v>261</v>
      </c>
      <c r="H1470" s="19">
        <v>3.9032469e-002</v>
      </c>
    </row>
    <row r="1471" s="20" customFormat="1" ht="45" customHeight="1">
      <c r="A1471" s="15">
        <v>94939101</v>
      </c>
      <c r="B1471" s="16" t="s">
        <v>2111</v>
      </c>
      <c r="C1471" s="16" t="s">
        <v>2113</v>
      </c>
      <c r="D1471" s="17" t="s">
        <v>620</v>
      </c>
      <c r="E1471" s="17">
        <v>200</v>
      </c>
      <c r="F1471" s="18" t="s">
        <v>743</v>
      </c>
      <c r="G1471" s="18" t="s">
        <v>261</v>
      </c>
      <c r="H1471" s="19">
        <v>5.9999999999999998e-002</v>
      </c>
    </row>
    <row r="1472" s="20" customFormat="1" ht="45" customHeight="1">
      <c r="A1472" s="15">
        <v>92372325</v>
      </c>
      <c r="B1472" s="16" t="s">
        <v>2114</v>
      </c>
      <c r="C1472" s="16" t="s">
        <v>2115</v>
      </c>
      <c r="D1472" s="17" t="s">
        <v>620</v>
      </c>
      <c r="E1472" s="17">
        <v>1</v>
      </c>
      <c r="F1472" s="18" t="s">
        <v>158</v>
      </c>
      <c r="G1472" s="18" t="s">
        <v>14</v>
      </c>
      <c r="H1472" s="19">
        <v>1.311345</v>
      </c>
    </row>
    <row r="1473" s="20" customFormat="1" ht="45" customHeight="1">
      <c r="A1473" s="15">
        <v>90181964</v>
      </c>
      <c r="B1473" s="16" t="s">
        <v>2116</v>
      </c>
      <c r="C1473" s="16" t="s">
        <v>2116</v>
      </c>
      <c r="D1473" s="17" t="s">
        <v>24</v>
      </c>
      <c r="E1473" s="17">
        <v>20</v>
      </c>
      <c r="F1473" s="18" t="s">
        <v>95</v>
      </c>
      <c r="G1473" s="18" t="s">
        <v>19</v>
      </c>
      <c r="H1473" s="19">
        <v>0.8860131</v>
      </c>
    </row>
    <row r="1474" s="20" customFormat="1" ht="45" customHeight="1">
      <c r="A1474" s="15">
        <v>92423396</v>
      </c>
      <c r="B1474" s="16" t="s">
        <v>2117</v>
      </c>
      <c r="C1474" s="16" t="s">
        <v>2118</v>
      </c>
      <c r="D1474" s="17" t="s">
        <v>146</v>
      </c>
      <c r="E1474" s="17">
        <v>1</v>
      </c>
      <c r="F1474" s="18" t="s">
        <v>436</v>
      </c>
      <c r="G1474" s="18" t="s">
        <v>14</v>
      </c>
      <c r="H1474" s="19">
        <v>6.6929908500000002</v>
      </c>
    </row>
    <row r="1475" s="20" customFormat="1" ht="45" customHeight="1">
      <c r="A1475" s="15">
        <v>92423426</v>
      </c>
      <c r="B1475" s="16" t="s">
        <v>2119</v>
      </c>
      <c r="C1475" s="16" t="s">
        <v>2120</v>
      </c>
      <c r="D1475" s="17" t="s">
        <v>146</v>
      </c>
      <c r="E1475" s="17">
        <v>1</v>
      </c>
      <c r="F1475" s="18" t="s">
        <v>436</v>
      </c>
      <c r="G1475" s="18" t="s">
        <v>14</v>
      </c>
      <c r="H1475" s="19">
        <v>1.97556975</v>
      </c>
    </row>
    <row r="1476" s="20" customFormat="1" ht="45" customHeight="1">
      <c r="A1476" s="15">
        <v>92423434</v>
      </c>
      <c r="B1476" s="16" t="s">
        <v>2121</v>
      </c>
      <c r="C1476" s="16" t="s">
        <v>2122</v>
      </c>
      <c r="D1476" s="17" t="s">
        <v>146</v>
      </c>
      <c r="E1476" s="17">
        <v>1</v>
      </c>
      <c r="F1476" s="18" t="s">
        <v>436</v>
      </c>
      <c r="G1476" s="18" t="s">
        <v>14</v>
      </c>
      <c r="H1476" s="19">
        <v>3.9391663499999998</v>
      </c>
    </row>
    <row r="1477" s="20" customFormat="1" ht="45" customHeight="1">
      <c r="A1477" s="15">
        <v>90154495</v>
      </c>
      <c r="B1477" s="16" t="s">
        <v>2123</v>
      </c>
      <c r="C1477" s="16" t="s">
        <v>2124</v>
      </c>
      <c r="D1477" s="17" t="s">
        <v>220</v>
      </c>
      <c r="E1477" s="17">
        <v>1</v>
      </c>
      <c r="F1477" s="18" t="s">
        <v>60</v>
      </c>
      <c r="G1477" s="18" t="s">
        <v>14</v>
      </c>
      <c r="H1477" s="19">
        <v>4.0948172999999999</v>
      </c>
    </row>
    <row r="1478" s="20" customFormat="1" ht="45" customHeight="1">
      <c r="A1478" s="15">
        <v>92465650</v>
      </c>
      <c r="B1478" s="16" t="s">
        <v>2125</v>
      </c>
      <c r="C1478" s="16" t="s">
        <v>2126</v>
      </c>
      <c r="D1478" s="17" t="s">
        <v>455</v>
      </c>
      <c r="E1478" s="17">
        <v>1</v>
      </c>
      <c r="F1478" s="18" t="s">
        <v>60</v>
      </c>
      <c r="G1478" s="18" t="s">
        <v>14</v>
      </c>
      <c r="H1478" s="19">
        <v>1.11350295</v>
      </c>
    </row>
    <row r="1479" s="20" customFormat="1" ht="45" customHeight="1">
      <c r="A1479" s="15">
        <v>90277112</v>
      </c>
      <c r="B1479" s="16" t="s">
        <v>2125</v>
      </c>
      <c r="C1479" s="16" t="s">
        <v>2126</v>
      </c>
      <c r="D1479" s="17" t="s">
        <v>455</v>
      </c>
      <c r="E1479" s="17">
        <v>1</v>
      </c>
      <c r="F1479" s="18" t="s">
        <v>60</v>
      </c>
      <c r="G1479" s="18" t="s">
        <v>14</v>
      </c>
      <c r="H1479" s="19">
        <v>0.68246954999999998</v>
      </c>
    </row>
    <row r="1480" s="20" customFormat="1" ht="45" customHeight="1">
      <c r="A1480" s="15">
        <v>90284313</v>
      </c>
      <c r="B1480" s="16" t="s">
        <v>2125</v>
      </c>
      <c r="C1480" s="16" t="s">
        <v>2125</v>
      </c>
      <c r="D1480" s="17" t="s">
        <v>39</v>
      </c>
      <c r="E1480" s="17">
        <v>1</v>
      </c>
      <c r="F1480" s="18" t="s">
        <v>60</v>
      </c>
      <c r="G1480" s="18" t="s">
        <v>14</v>
      </c>
      <c r="H1480" s="19">
        <v>1.3117261499999999</v>
      </c>
    </row>
    <row r="1481" s="20" customFormat="1" ht="45" customHeight="1">
      <c r="A1481" s="15">
        <v>90301358</v>
      </c>
      <c r="B1481" s="16" t="s">
        <v>2125</v>
      </c>
      <c r="C1481" s="16" t="s">
        <v>2125</v>
      </c>
      <c r="D1481" s="17" t="s">
        <v>39</v>
      </c>
      <c r="E1481" s="17">
        <v>1</v>
      </c>
      <c r="F1481" s="18" t="s">
        <v>60</v>
      </c>
      <c r="G1481" s="18" t="s">
        <v>14</v>
      </c>
      <c r="H1481" s="19">
        <v>0.80436037500000002</v>
      </c>
    </row>
    <row r="1482" s="20" customFormat="1" ht="45" customHeight="1">
      <c r="A1482" s="15">
        <v>90260708</v>
      </c>
      <c r="B1482" s="16" t="s">
        <v>2125</v>
      </c>
      <c r="C1482" s="16" t="s">
        <v>2127</v>
      </c>
      <c r="D1482" s="17" t="s">
        <v>414</v>
      </c>
      <c r="E1482" s="17">
        <v>1</v>
      </c>
      <c r="F1482" s="18" t="s">
        <v>60</v>
      </c>
      <c r="G1482" s="18" t="s">
        <v>14</v>
      </c>
      <c r="H1482" s="19">
        <v>1.5804558</v>
      </c>
    </row>
    <row r="1483" s="20" customFormat="1" ht="45" customHeight="1">
      <c r="A1483" s="15">
        <v>92469450</v>
      </c>
      <c r="B1483" s="16" t="s">
        <v>2125</v>
      </c>
      <c r="C1483" s="16" t="s">
        <v>2128</v>
      </c>
      <c r="D1483" s="17" t="s">
        <v>21</v>
      </c>
      <c r="E1483" s="17">
        <v>1</v>
      </c>
      <c r="F1483" s="18" t="s">
        <v>60</v>
      </c>
      <c r="G1483" s="18" t="s">
        <v>14</v>
      </c>
      <c r="H1483" s="19">
        <v>0.52681860000000003</v>
      </c>
    </row>
    <row r="1484" s="20" customFormat="1" ht="45" customHeight="1">
      <c r="A1484" s="15">
        <v>92469469</v>
      </c>
      <c r="B1484" s="16" t="s">
        <v>2125</v>
      </c>
      <c r="C1484" s="16" t="s">
        <v>2128</v>
      </c>
      <c r="D1484" s="17" t="s">
        <v>21</v>
      </c>
      <c r="E1484" s="17">
        <v>1</v>
      </c>
      <c r="F1484" s="18" t="s">
        <v>60</v>
      </c>
      <c r="G1484" s="18" t="s">
        <v>14</v>
      </c>
      <c r="H1484" s="19">
        <v>0.86206680000000002</v>
      </c>
    </row>
    <row r="1485" s="20" customFormat="1" ht="45" customHeight="1">
      <c r="A1485" s="15">
        <v>90284321</v>
      </c>
      <c r="B1485" s="16" t="s">
        <v>2129</v>
      </c>
      <c r="C1485" s="16" t="s">
        <v>2129</v>
      </c>
      <c r="D1485" s="17" t="s">
        <v>39</v>
      </c>
      <c r="E1485" s="17">
        <v>1</v>
      </c>
      <c r="F1485" s="18" t="s">
        <v>60</v>
      </c>
      <c r="G1485" s="18" t="s">
        <v>14</v>
      </c>
      <c r="H1485" s="19">
        <v>0.66823785000000002</v>
      </c>
    </row>
    <row r="1486" s="20" customFormat="1" ht="45" customHeight="1">
      <c r="A1486" s="15">
        <v>90301340</v>
      </c>
      <c r="B1486" s="16" t="s">
        <v>2129</v>
      </c>
      <c r="C1486" s="16" t="s">
        <v>2129</v>
      </c>
      <c r="D1486" s="17" t="s">
        <v>39</v>
      </c>
      <c r="E1486" s="17">
        <v>1</v>
      </c>
      <c r="F1486" s="18" t="s">
        <v>60</v>
      </c>
      <c r="G1486" s="18" t="s">
        <v>14</v>
      </c>
      <c r="H1486" s="19">
        <v>0.39599279999999998</v>
      </c>
    </row>
    <row r="1487" s="20" customFormat="1" ht="45" customHeight="1">
      <c r="A1487" s="15">
        <v>90260716</v>
      </c>
      <c r="B1487" s="16" t="s">
        <v>2129</v>
      </c>
      <c r="C1487" s="16" t="s">
        <v>2130</v>
      </c>
      <c r="D1487" s="17" t="s">
        <v>414</v>
      </c>
      <c r="E1487" s="17">
        <v>1</v>
      </c>
      <c r="F1487" s="18" t="s">
        <v>60</v>
      </c>
      <c r="G1487" s="18" t="s">
        <v>14</v>
      </c>
      <c r="H1487" s="19">
        <v>0.80220104999999997</v>
      </c>
    </row>
    <row r="1488" s="20" customFormat="1" ht="45" customHeight="1">
      <c r="A1488" s="15">
        <v>90300700</v>
      </c>
      <c r="B1488" s="16" t="s">
        <v>2129</v>
      </c>
      <c r="C1488" s="16" t="s">
        <v>2131</v>
      </c>
      <c r="D1488" s="17" t="s">
        <v>39</v>
      </c>
      <c r="E1488" s="17">
        <v>1</v>
      </c>
      <c r="F1488" s="18" t="s">
        <v>60</v>
      </c>
      <c r="G1488" s="18" t="s">
        <v>14</v>
      </c>
      <c r="H1488" s="19">
        <v>0.50287230000000005</v>
      </c>
    </row>
    <row r="1489" s="20" customFormat="1" ht="45" customHeight="1">
      <c r="A1489" s="15">
        <v>92469434</v>
      </c>
      <c r="B1489" s="16" t="s">
        <v>2129</v>
      </c>
      <c r="C1489" s="16" t="s">
        <v>2132</v>
      </c>
      <c r="D1489" s="17" t="s">
        <v>21</v>
      </c>
      <c r="E1489" s="17">
        <v>1</v>
      </c>
      <c r="F1489" s="18" t="s">
        <v>60</v>
      </c>
      <c r="G1489" s="18" t="s">
        <v>14</v>
      </c>
      <c r="H1489" s="19">
        <v>0.44300655</v>
      </c>
    </row>
    <row r="1490" s="20" customFormat="1" ht="45" customHeight="1">
      <c r="A1490" s="15">
        <v>92465641</v>
      </c>
      <c r="B1490" s="16" t="s">
        <v>2133</v>
      </c>
      <c r="C1490" s="16" t="s">
        <v>2134</v>
      </c>
      <c r="D1490" s="17" t="s">
        <v>455</v>
      </c>
      <c r="E1490" s="17">
        <v>1</v>
      </c>
      <c r="F1490" s="18" t="s">
        <v>60</v>
      </c>
      <c r="G1490" s="18" t="s">
        <v>14</v>
      </c>
      <c r="H1490" s="19">
        <v>0.56273804999999999</v>
      </c>
    </row>
    <row r="1491" s="20" customFormat="1" ht="45" customHeight="1">
      <c r="A1491" s="15">
        <v>90277104</v>
      </c>
      <c r="B1491" s="16" t="s">
        <v>2135</v>
      </c>
      <c r="C1491" s="16" t="s">
        <v>2134</v>
      </c>
      <c r="D1491" s="17" t="s">
        <v>455</v>
      </c>
      <c r="E1491" s="17">
        <v>1</v>
      </c>
      <c r="F1491" s="18" t="s">
        <v>60</v>
      </c>
      <c r="G1491" s="18" t="s">
        <v>14</v>
      </c>
      <c r="H1491" s="19">
        <v>0.3352482</v>
      </c>
    </row>
    <row r="1492" s="20" customFormat="1" ht="45" customHeight="1">
      <c r="A1492" s="15">
        <v>90208960</v>
      </c>
      <c r="B1492" s="16" t="s">
        <v>2136</v>
      </c>
      <c r="C1492" s="16" t="s">
        <v>2137</v>
      </c>
      <c r="D1492" s="17" t="s">
        <v>31</v>
      </c>
      <c r="E1492" s="17">
        <v>1</v>
      </c>
      <c r="F1492" s="18" t="s">
        <v>60</v>
      </c>
      <c r="G1492" s="18" t="s">
        <v>14</v>
      </c>
      <c r="H1492" s="19">
        <v>0.5507649</v>
      </c>
    </row>
    <row r="1493" s="20" customFormat="1" ht="45" customHeight="1">
      <c r="A1493" s="15">
        <v>90210972</v>
      </c>
      <c r="B1493" s="16" t="s">
        <v>2136</v>
      </c>
      <c r="C1493" s="16" t="s">
        <v>2138</v>
      </c>
      <c r="D1493" s="17" t="s">
        <v>31</v>
      </c>
      <c r="E1493" s="17">
        <v>1</v>
      </c>
      <c r="F1493" s="18" t="s">
        <v>60</v>
      </c>
      <c r="G1493" s="18" t="s">
        <v>14</v>
      </c>
      <c r="H1493" s="19">
        <v>0.64655010000000002</v>
      </c>
    </row>
    <row r="1494" s="20" customFormat="1" ht="45" customHeight="1">
      <c r="A1494" s="15">
        <v>90210999</v>
      </c>
      <c r="B1494" s="16" t="s">
        <v>2136</v>
      </c>
      <c r="C1494" s="16" t="s">
        <v>2139</v>
      </c>
      <c r="D1494" s="17" t="s">
        <v>31</v>
      </c>
      <c r="E1494" s="17">
        <v>1</v>
      </c>
      <c r="F1494" s="18" t="s">
        <v>64</v>
      </c>
      <c r="G1494" s="18" t="s">
        <v>14</v>
      </c>
      <c r="H1494" s="19">
        <v>1.7121604500000001</v>
      </c>
    </row>
    <row r="1495" s="20" customFormat="1" ht="45" customHeight="1">
      <c r="A1495" s="15">
        <v>90249330</v>
      </c>
      <c r="B1495" s="16" t="s">
        <v>2140</v>
      </c>
      <c r="C1495" s="16" t="s">
        <v>2140</v>
      </c>
      <c r="D1495" s="17" t="s">
        <v>131</v>
      </c>
      <c r="E1495" s="17">
        <v>1</v>
      </c>
      <c r="F1495" s="18" t="s">
        <v>60</v>
      </c>
      <c r="G1495" s="18" t="s">
        <v>14</v>
      </c>
      <c r="H1495" s="19">
        <v>0.53879175000000001</v>
      </c>
    </row>
    <row r="1496" s="20" customFormat="1" ht="45" customHeight="1">
      <c r="A1496" s="15">
        <v>90471032</v>
      </c>
      <c r="B1496" s="16" t="s">
        <v>2140</v>
      </c>
      <c r="C1496" s="16" t="s">
        <v>2141</v>
      </c>
      <c r="D1496" s="17" t="s">
        <v>235</v>
      </c>
      <c r="E1496" s="17">
        <v>1</v>
      </c>
      <c r="F1496" s="18" t="s">
        <v>60</v>
      </c>
      <c r="G1496" s="18" t="s">
        <v>14</v>
      </c>
      <c r="H1496" s="19">
        <v>1.08955665</v>
      </c>
    </row>
    <row r="1497" s="20" customFormat="1" ht="45" customHeight="1">
      <c r="A1497" s="15">
        <v>90499018</v>
      </c>
      <c r="B1497" s="16" t="s">
        <v>2140</v>
      </c>
      <c r="C1497" s="16" t="s">
        <v>2142</v>
      </c>
      <c r="D1497" s="17" t="s">
        <v>36</v>
      </c>
      <c r="E1497" s="17">
        <v>1</v>
      </c>
      <c r="F1497" s="18" t="s">
        <v>60</v>
      </c>
      <c r="G1497" s="18" t="s">
        <v>14</v>
      </c>
      <c r="H1497" s="19">
        <v>0.35919450000000003</v>
      </c>
    </row>
    <row r="1498" s="20" customFormat="1" ht="45" customHeight="1">
      <c r="A1498" s="15">
        <v>92404448</v>
      </c>
      <c r="B1498" s="16" t="s">
        <v>2143</v>
      </c>
      <c r="C1498" s="16" t="s">
        <v>2144</v>
      </c>
      <c r="D1498" s="17" t="s">
        <v>334</v>
      </c>
      <c r="E1498" s="17">
        <v>1</v>
      </c>
      <c r="F1498" s="18" t="s">
        <v>64</v>
      </c>
      <c r="G1498" s="18" t="s">
        <v>14</v>
      </c>
      <c r="H1498" s="19">
        <v>0.68246954999999998</v>
      </c>
    </row>
    <row r="1499" s="20" customFormat="1" ht="45" customHeight="1">
      <c r="A1499" s="15">
        <v>90499026</v>
      </c>
      <c r="B1499" s="16" t="s">
        <v>2143</v>
      </c>
      <c r="C1499" s="16" t="s">
        <v>2145</v>
      </c>
      <c r="D1499" s="17" t="s">
        <v>36</v>
      </c>
      <c r="E1499" s="17">
        <v>1</v>
      </c>
      <c r="F1499" s="18" t="s">
        <v>64</v>
      </c>
      <c r="G1499" s="18" t="s">
        <v>14</v>
      </c>
      <c r="H1499" s="19">
        <v>1.6283483999999999</v>
      </c>
    </row>
    <row r="1500" s="20" customFormat="1" ht="45" customHeight="1">
      <c r="A1500" s="15">
        <v>90264223</v>
      </c>
      <c r="B1500" s="16" t="s">
        <v>2146</v>
      </c>
      <c r="C1500" s="16" t="s">
        <v>2146</v>
      </c>
      <c r="D1500" s="17" t="s">
        <v>244</v>
      </c>
      <c r="E1500" s="17">
        <v>1</v>
      </c>
      <c r="F1500" s="18" t="s">
        <v>64</v>
      </c>
      <c r="G1500" s="18" t="s">
        <v>14</v>
      </c>
      <c r="H1500" s="19">
        <v>1.2571807500000001</v>
      </c>
    </row>
    <row r="1501" s="20" customFormat="1" ht="45" customHeight="1">
      <c r="A1501" s="15">
        <v>90234324</v>
      </c>
      <c r="B1501" s="16" t="s">
        <v>2147</v>
      </c>
      <c r="C1501" s="16" t="s">
        <v>2148</v>
      </c>
      <c r="D1501" s="17" t="s">
        <v>169</v>
      </c>
      <c r="E1501" s="17">
        <v>1</v>
      </c>
      <c r="F1501" s="18" t="s">
        <v>60</v>
      </c>
      <c r="G1501" s="18" t="s">
        <v>14</v>
      </c>
      <c r="H1501" s="19">
        <v>0.43103340000000001</v>
      </c>
    </row>
    <row r="1502" s="20" customFormat="1" ht="45" customHeight="1">
      <c r="A1502" s="15">
        <v>90234332</v>
      </c>
      <c r="B1502" s="16" t="s">
        <v>2147</v>
      </c>
      <c r="C1502" s="16" t="s">
        <v>2149</v>
      </c>
      <c r="D1502" s="17" t="s">
        <v>169</v>
      </c>
      <c r="E1502" s="17">
        <v>1</v>
      </c>
      <c r="F1502" s="18" t="s">
        <v>60</v>
      </c>
      <c r="G1502" s="18" t="s">
        <v>14</v>
      </c>
      <c r="H1502" s="19">
        <v>0.53879175000000001</v>
      </c>
    </row>
    <row r="1503" s="20" customFormat="1" ht="45" customHeight="1">
      <c r="A1503" s="15">
        <v>90227565</v>
      </c>
      <c r="B1503" s="16" t="s">
        <v>2147</v>
      </c>
      <c r="C1503" s="16" t="s">
        <v>2150</v>
      </c>
      <c r="D1503" s="17" t="s">
        <v>59</v>
      </c>
      <c r="E1503" s="17">
        <v>1</v>
      </c>
      <c r="F1503" s="18" t="s">
        <v>60</v>
      </c>
      <c r="G1503" s="18" t="s">
        <v>14</v>
      </c>
      <c r="H1503" s="19">
        <v>0.27224504999999999</v>
      </c>
    </row>
    <row r="1504" s="20" customFormat="1" ht="45" customHeight="1">
      <c r="A1504" s="15">
        <v>90235789</v>
      </c>
      <c r="B1504" s="16" t="s">
        <v>2147</v>
      </c>
      <c r="C1504" s="16" t="s">
        <v>2151</v>
      </c>
      <c r="D1504" s="17" t="s">
        <v>590</v>
      </c>
      <c r="E1504" s="17">
        <v>1</v>
      </c>
      <c r="F1504" s="18" t="s">
        <v>436</v>
      </c>
      <c r="G1504" s="18" t="s">
        <v>14</v>
      </c>
      <c r="H1504" s="19">
        <v>0.38361802499999997</v>
      </c>
    </row>
    <row r="1505" s="20" customFormat="1" ht="45" customHeight="1">
      <c r="A1505" s="15">
        <v>90227573</v>
      </c>
      <c r="B1505" s="16" t="s">
        <v>2147</v>
      </c>
      <c r="C1505" s="16" t="s">
        <v>2152</v>
      </c>
      <c r="D1505" s="17" t="s">
        <v>59</v>
      </c>
      <c r="E1505" s="17">
        <v>1</v>
      </c>
      <c r="F1505" s="18" t="s">
        <v>60</v>
      </c>
      <c r="G1505" s="18" t="s">
        <v>14</v>
      </c>
      <c r="H1505" s="19">
        <v>0.38361802499999997</v>
      </c>
    </row>
    <row r="1506" s="20" customFormat="1" ht="45" customHeight="1">
      <c r="A1506" s="15">
        <v>90213416</v>
      </c>
      <c r="B1506" s="16" t="s">
        <v>2147</v>
      </c>
      <c r="C1506" s="16" t="s">
        <v>2153</v>
      </c>
      <c r="D1506" s="17" t="s">
        <v>279</v>
      </c>
      <c r="E1506" s="17">
        <v>1</v>
      </c>
      <c r="F1506" s="18" t="s">
        <v>60</v>
      </c>
      <c r="G1506" s="18" t="s">
        <v>14</v>
      </c>
      <c r="H1506" s="19">
        <v>0.13170465000000001</v>
      </c>
    </row>
    <row r="1507" s="20" customFormat="1" ht="45" customHeight="1">
      <c r="A1507" s="15">
        <v>90213424</v>
      </c>
      <c r="B1507" s="16" t="s">
        <v>2147</v>
      </c>
      <c r="C1507" s="16" t="s">
        <v>2154</v>
      </c>
      <c r="D1507" s="17" t="s">
        <v>279</v>
      </c>
      <c r="E1507" s="17">
        <v>1</v>
      </c>
      <c r="F1507" s="18" t="s">
        <v>60</v>
      </c>
      <c r="G1507" s="18" t="s">
        <v>14</v>
      </c>
      <c r="H1507" s="19">
        <v>0.29932874999999998</v>
      </c>
    </row>
    <row r="1508" s="20" customFormat="1" ht="45" customHeight="1">
      <c r="A1508" s="15">
        <v>92383882</v>
      </c>
      <c r="B1508" s="16" t="s">
        <v>2155</v>
      </c>
      <c r="C1508" s="16" t="s">
        <v>2156</v>
      </c>
      <c r="D1508" s="17" t="s">
        <v>36</v>
      </c>
      <c r="E1508" s="17">
        <v>1</v>
      </c>
      <c r="F1508" s="18" t="s">
        <v>60</v>
      </c>
      <c r="G1508" s="18" t="s">
        <v>14</v>
      </c>
      <c r="H1508" s="19">
        <v>0.14367779999999999</v>
      </c>
    </row>
    <row r="1509" s="20" customFormat="1" ht="45" customHeight="1">
      <c r="A1509" s="15">
        <v>92375537</v>
      </c>
      <c r="B1509" s="16" t="s">
        <v>2155</v>
      </c>
      <c r="C1509" s="16" t="s">
        <v>2157</v>
      </c>
      <c r="D1509" s="17" t="s">
        <v>2158</v>
      </c>
      <c r="E1509" s="17">
        <v>1</v>
      </c>
      <c r="F1509" s="18" t="s">
        <v>60</v>
      </c>
      <c r="G1509" s="18" t="s">
        <v>14</v>
      </c>
      <c r="H1509" s="19">
        <v>0.26340930000000001</v>
      </c>
    </row>
    <row r="1510" s="20" customFormat="1" ht="45" customHeight="1">
      <c r="A1510" s="15">
        <v>90462017</v>
      </c>
      <c r="B1510" s="16" t="s">
        <v>2155</v>
      </c>
      <c r="C1510" s="16" t="s">
        <v>2159</v>
      </c>
      <c r="D1510" s="17" t="s">
        <v>633</v>
      </c>
      <c r="E1510" s="17">
        <v>1</v>
      </c>
      <c r="F1510" s="18" t="s">
        <v>60</v>
      </c>
      <c r="G1510" s="18" t="s">
        <v>14</v>
      </c>
      <c r="H1510" s="19">
        <v>0.40708709999999998</v>
      </c>
    </row>
    <row r="1511" s="20" customFormat="1" ht="45" customHeight="1">
      <c r="A1511" s="15">
        <v>92461743</v>
      </c>
      <c r="B1511" s="16" t="s">
        <v>2160</v>
      </c>
      <c r="C1511" s="16" t="s">
        <v>2161</v>
      </c>
      <c r="D1511" s="17" t="s">
        <v>31</v>
      </c>
      <c r="E1511" s="17">
        <v>1</v>
      </c>
      <c r="F1511" s="18" t="s">
        <v>60</v>
      </c>
      <c r="G1511" s="18" t="s">
        <v>14</v>
      </c>
      <c r="H1511" s="19">
        <v>0.31130190000000002</v>
      </c>
    </row>
    <row r="1512" s="20" customFormat="1" ht="45" customHeight="1">
      <c r="A1512" s="15">
        <v>92427740</v>
      </c>
      <c r="B1512" s="16" t="s">
        <v>2160</v>
      </c>
      <c r="C1512" s="16" t="s">
        <v>2162</v>
      </c>
      <c r="D1512" s="17" t="s">
        <v>806</v>
      </c>
      <c r="E1512" s="17">
        <v>1</v>
      </c>
      <c r="F1512" s="18" t="s">
        <v>60</v>
      </c>
      <c r="G1512" s="18" t="s">
        <v>14</v>
      </c>
      <c r="H1512" s="19">
        <v>0.3352482</v>
      </c>
    </row>
    <row r="1513" s="20" customFormat="1" ht="45" customHeight="1">
      <c r="A1513" s="15">
        <v>90462025</v>
      </c>
      <c r="B1513" s="16" t="s">
        <v>2160</v>
      </c>
      <c r="C1513" s="16" t="s">
        <v>2163</v>
      </c>
      <c r="D1513" s="17" t="s">
        <v>633</v>
      </c>
      <c r="E1513" s="17">
        <v>1</v>
      </c>
      <c r="F1513" s="18" t="s">
        <v>60</v>
      </c>
      <c r="G1513" s="18" t="s">
        <v>14</v>
      </c>
      <c r="H1513" s="19">
        <v>0.56273804999999999</v>
      </c>
    </row>
    <row r="1514" s="20" customFormat="1" ht="45" customHeight="1">
      <c r="A1514" s="15">
        <v>92435041</v>
      </c>
      <c r="B1514" s="16" t="s">
        <v>2160</v>
      </c>
      <c r="C1514" s="16" t="s">
        <v>2164</v>
      </c>
      <c r="D1514" s="17" t="s">
        <v>2165</v>
      </c>
      <c r="E1514" s="17">
        <v>1</v>
      </c>
      <c r="F1514" s="18" t="s">
        <v>60</v>
      </c>
      <c r="G1514" s="18" t="s">
        <v>14</v>
      </c>
      <c r="H1514" s="19">
        <v>0.27538245</v>
      </c>
    </row>
    <row r="1515" s="20" customFormat="1" ht="45" customHeight="1">
      <c r="A1515" s="15">
        <v>91228034</v>
      </c>
      <c r="B1515" s="16" t="s">
        <v>2166</v>
      </c>
      <c r="C1515" s="16" t="s">
        <v>2167</v>
      </c>
      <c r="D1515" s="17" t="s">
        <v>36</v>
      </c>
      <c r="E1515" s="17">
        <v>1</v>
      </c>
      <c r="F1515" s="18" t="s">
        <v>60</v>
      </c>
      <c r="G1515" s="18" t="s">
        <v>14</v>
      </c>
      <c r="H1515" s="19">
        <v>0.32327505000000001</v>
      </c>
    </row>
    <row r="1516" s="20" customFormat="1" ht="45" customHeight="1">
      <c r="A1516" s="15">
        <v>92438245</v>
      </c>
      <c r="B1516" s="16" t="s">
        <v>2168</v>
      </c>
      <c r="C1516" s="16" t="s">
        <v>2169</v>
      </c>
      <c r="D1516" s="17" t="s">
        <v>36</v>
      </c>
      <c r="E1516" s="17">
        <v>1</v>
      </c>
      <c r="F1516" s="18" t="s">
        <v>60</v>
      </c>
      <c r="G1516" s="18" t="s">
        <v>14</v>
      </c>
      <c r="H1516" s="19">
        <v>0.73036215000000004</v>
      </c>
    </row>
    <row r="1517" s="20" customFormat="1" ht="45" customHeight="1">
      <c r="A1517" s="15">
        <v>92454909</v>
      </c>
      <c r="B1517" s="16" t="s">
        <v>2170</v>
      </c>
      <c r="C1517" s="16" t="s">
        <v>2171</v>
      </c>
      <c r="D1517" s="17" t="s">
        <v>894</v>
      </c>
      <c r="E1517" s="17">
        <v>1</v>
      </c>
      <c r="F1517" s="18" t="s">
        <v>60</v>
      </c>
      <c r="G1517" s="18" t="s">
        <v>14</v>
      </c>
      <c r="H1517" s="19">
        <v>0.31130190000000002</v>
      </c>
    </row>
    <row r="1518" s="20" customFormat="1" ht="45" customHeight="1">
      <c r="A1518" s="15">
        <v>92375545</v>
      </c>
      <c r="B1518" s="16" t="s">
        <v>2172</v>
      </c>
      <c r="C1518" s="16" t="s">
        <v>2173</v>
      </c>
      <c r="D1518" s="17" t="s">
        <v>2158</v>
      </c>
      <c r="E1518" s="17">
        <v>1</v>
      </c>
      <c r="F1518" s="18" t="s">
        <v>60</v>
      </c>
      <c r="G1518" s="18" t="s">
        <v>14</v>
      </c>
      <c r="H1518" s="19">
        <v>0.3831408</v>
      </c>
    </row>
    <row r="1519" s="20" customFormat="1" ht="45" customHeight="1">
      <c r="A1519" s="15">
        <v>90284364</v>
      </c>
      <c r="B1519" s="16" t="s">
        <v>2174</v>
      </c>
      <c r="C1519" s="16" t="s">
        <v>2174</v>
      </c>
      <c r="D1519" s="17" t="s">
        <v>69</v>
      </c>
      <c r="E1519" s="17">
        <v>1</v>
      </c>
      <c r="F1519" s="18" t="s">
        <v>60</v>
      </c>
      <c r="G1519" s="18" t="s">
        <v>14</v>
      </c>
      <c r="H1519" s="19">
        <v>1.7720262</v>
      </c>
    </row>
    <row r="1520" s="20" customFormat="1" ht="45" customHeight="1">
      <c r="A1520" s="15">
        <v>92465390</v>
      </c>
      <c r="B1520" s="16" t="s">
        <v>2174</v>
      </c>
      <c r="C1520" s="16" t="s">
        <v>2175</v>
      </c>
      <c r="D1520" s="17" t="s">
        <v>414</v>
      </c>
      <c r="E1520" s="17">
        <v>1</v>
      </c>
      <c r="F1520" s="18" t="s">
        <v>60</v>
      </c>
      <c r="G1520" s="18" t="s">
        <v>14</v>
      </c>
      <c r="H1520" s="19">
        <v>1.8318919499999999</v>
      </c>
    </row>
    <row r="1521" s="20" customFormat="1" ht="45" customHeight="1">
      <c r="A1521" s="15">
        <v>90221907</v>
      </c>
      <c r="B1521" s="16" t="s">
        <v>2176</v>
      </c>
      <c r="C1521" s="16" t="s">
        <v>2177</v>
      </c>
      <c r="D1521" s="17" t="s">
        <v>69</v>
      </c>
      <c r="E1521" s="17">
        <v>1</v>
      </c>
      <c r="F1521" s="18" t="s">
        <v>60</v>
      </c>
      <c r="G1521" s="18" t="s">
        <v>14</v>
      </c>
      <c r="H1521" s="19">
        <v>2.7298781999999999</v>
      </c>
    </row>
    <row r="1522" s="20" customFormat="1" ht="45" customHeight="1">
      <c r="A1522" s="15">
        <v>92466834</v>
      </c>
      <c r="B1522" s="16" t="s">
        <v>2178</v>
      </c>
      <c r="C1522" s="16" t="s">
        <v>2178</v>
      </c>
      <c r="D1522" s="17" t="s">
        <v>504</v>
      </c>
      <c r="E1522" s="17">
        <v>100</v>
      </c>
      <c r="F1522" s="18" t="s">
        <v>18</v>
      </c>
      <c r="G1522" s="18" t="s">
        <v>14</v>
      </c>
      <c r="H1522" s="19">
        <v>73.909999999999997</v>
      </c>
    </row>
    <row r="1523" s="20" customFormat="1" ht="45" customHeight="1">
      <c r="A1523" s="15">
        <v>92466842</v>
      </c>
      <c r="B1523" s="16" t="s">
        <v>2179</v>
      </c>
      <c r="C1523" s="16" t="s">
        <v>2179</v>
      </c>
      <c r="D1523" s="17" t="s">
        <v>504</v>
      </c>
      <c r="E1523" s="17">
        <v>200</v>
      </c>
      <c r="F1523" s="18" t="s">
        <v>18</v>
      </c>
      <c r="G1523" s="18" t="s">
        <v>14</v>
      </c>
      <c r="H1523" s="19">
        <v>125.957538</v>
      </c>
    </row>
    <row r="1524" s="20" customFormat="1" ht="45" customHeight="1">
      <c r="A1524" s="15">
        <v>90232640</v>
      </c>
      <c r="B1524" s="16" t="s">
        <v>2180</v>
      </c>
      <c r="C1524" s="16" t="s">
        <v>2180</v>
      </c>
      <c r="D1524" s="17" t="s">
        <v>511</v>
      </c>
      <c r="E1524" s="17">
        <v>1</v>
      </c>
      <c r="F1524" s="18" t="s">
        <v>88</v>
      </c>
      <c r="G1524" s="18" t="s">
        <v>14</v>
      </c>
      <c r="H1524" s="19">
        <v>72.953999999999994</v>
      </c>
    </row>
    <row r="1525" s="20" customFormat="1" ht="45" customHeight="1">
      <c r="A1525" s="15">
        <v>90151569</v>
      </c>
      <c r="B1525" s="16" t="s">
        <v>2181</v>
      </c>
      <c r="C1525" s="16" t="s">
        <v>2181</v>
      </c>
      <c r="D1525" s="17" t="s">
        <v>39</v>
      </c>
      <c r="E1525" s="17">
        <v>1</v>
      </c>
      <c r="F1525" s="18" t="s">
        <v>88</v>
      </c>
      <c r="G1525" s="18" t="s">
        <v>14</v>
      </c>
      <c r="H1525" s="19">
        <v>51.598574999999997</v>
      </c>
    </row>
    <row r="1526" s="20" customFormat="1" ht="45" customHeight="1">
      <c r="A1526" s="15">
        <v>94937168</v>
      </c>
      <c r="B1526" s="16" t="s">
        <v>2182</v>
      </c>
      <c r="C1526" s="16" t="s">
        <v>2183</v>
      </c>
      <c r="D1526" s="17" t="s">
        <v>231</v>
      </c>
      <c r="E1526" s="17">
        <v>100</v>
      </c>
      <c r="F1526" s="18" t="s">
        <v>743</v>
      </c>
      <c r="G1526" s="18" t="s">
        <v>261</v>
      </c>
      <c r="H1526" s="19">
        <v>2.0916522899999999</v>
      </c>
    </row>
    <row r="1527" s="20" customFormat="1" ht="45" customHeight="1">
      <c r="A1527" s="15">
        <v>94937176</v>
      </c>
      <c r="B1527" s="16" t="s">
        <v>2184</v>
      </c>
      <c r="C1527" s="16" t="s">
        <v>2185</v>
      </c>
      <c r="D1527" s="17" t="s">
        <v>231</v>
      </c>
      <c r="E1527" s="17">
        <v>20</v>
      </c>
      <c r="F1527" s="18" t="s">
        <v>743</v>
      </c>
      <c r="G1527" s="18" t="s">
        <v>261</v>
      </c>
      <c r="H1527" s="19">
        <v>2.2691970000000001</v>
      </c>
    </row>
    <row r="1528" s="20" customFormat="1" ht="45" customHeight="1">
      <c r="A1528" s="15">
        <v>94937184</v>
      </c>
      <c r="B1528" s="16" t="s">
        <v>2186</v>
      </c>
      <c r="C1528" s="16" t="s">
        <v>2187</v>
      </c>
      <c r="D1528" s="17" t="s">
        <v>124</v>
      </c>
      <c r="E1528" s="17">
        <v>10</v>
      </c>
      <c r="F1528" s="18" t="s">
        <v>743</v>
      </c>
      <c r="G1528" s="18" t="s">
        <v>261</v>
      </c>
      <c r="H1528" s="19">
        <v>2.3524389000000001</v>
      </c>
    </row>
    <row r="1529" s="20" customFormat="1" ht="45" customHeight="1">
      <c r="A1529" s="15">
        <v>94937192</v>
      </c>
      <c r="B1529" s="16" t="s">
        <v>2188</v>
      </c>
      <c r="C1529" s="16" t="s">
        <v>2188</v>
      </c>
      <c r="D1529" s="17" t="s">
        <v>1714</v>
      </c>
      <c r="E1529" s="17">
        <v>10</v>
      </c>
      <c r="F1529" s="18" t="s">
        <v>743</v>
      </c>
      <c r="G1529" s="18" t="s">
        <v>261</v>
      </c>
      <c r="H1529" s="19">
        <v>3.2680997999999999</v>
      </c>
    </row>
    <row r="1530" s="20" customFormat="1" ht="45" customHeight="1">
      <c r="A1530" s="15">
        <v>94937206</v>
      </c>
      <c r="B1530" s="16" t="s">
        <v>2188</v>
      </c>
      <c r="C1530" s="16" t="s">
        <v>2189</v>
      </c>
      <c r="D1530" s="17" t="s">
        <v>85</v>
      </c>
      <c r="E1530" s="17">
        <v>10</v>
      </c>
      <c r="F1530" s="18" t="s">
        <v>743</v>
      </c>
      <c r="G1530" s="18" t="s">
        <v>261</v>
      </c>
      <c r="H1530" s="19">
        <v>3.4323030000000001</v>
      </c>
    </row>
    <row r="1531" s="20" customFormat="1" ht="45" customHeight="1">
      <c r="A1531" s="15">
        <v>94937214</v>
      </c>
      <c r="B1531" s="16" t="s">
        <v>2190</v>
      </c>
      <c r="C1531" s="16" t="s">
        <v>2191</v>
      </c>
      <c r="D1531" s="17" t="s">
        <v>1686</v>
      </c>
      <c r="E1531" s="17">
        <v>10</v>
      </c>
      <c r="F1531" s="18" t="s">
        <v>743</v>
      </c>
      <c r="G1531" s="18" t="s">
        <v>261</v>
      </c>
      <c r="H1531" s="19">
        <v>6.1134903899999999</v>
      </c>
    </row>
    <row r="1532" s="20" customFormat="1" ht="45" customHeight="1">
      <c r="A1532" s="15">
        <v>94937222</v>
      </c>
      <c r="B1532" s="16" t="s">
        <v>2192</v>
      </c>
      <c r="C1532" s="16" t="s">
        <v>2192</v>
      </c>
      <c r="D1532" s="17" t="s">
        <v>1714</v>
      </c>
      <c r="E1532" s="17">
        <v>25</v>
      </c>
      <c r="F1532" s="18" t="s">
        <v>743</v>
      </c>
      <c r="G1532" s="18" t="s">
        <v>261</v>
      </c>
      <c r="H1532" s="19">
        <v>2.9631151619999998</v>
      </c>
    </row>
    <row r="1533" s="20" customFormat="1" ht="45" customHeight="1">
      <c r="A1533" s="15">
        <v>94937230</v>
      </c>
      <c r="B1533" s="16" t="s">
        <v>2193</v>
      </c>
      <c r="C1533" s="16" t="s">
        <v>2194</v>
      </c>
      <c r="D1533" s="17" t="s">
        <v>231</v>
      </c>
      <c r="E1533" s="17">
        <v>50</v>
      </c>
      <c r="F1533" s="18" t="s">
        <v>743</v>
      </c>
      <c r="G1533" s="18" t="s">
        <v>261</v>
      </c>
      <c r="H1533" s="19">
        <v>2.0917663200000001</v>
      </c>
    </row>
    <row r="1534" s="20" customFormat="1" ht="45" customHeight="1">
      <c r="A1534" s="15">
        <v>94937249</v>
      </c>
      <c r="B1534" s="16" t="s">
        <v>2195</v>
      </c>
      <c r="C1534" s="16" t="s">
        <v>2196</v>
      </c>
      <c r="D1534" s="17" t="s">
        <v>124</v>
      </c>
      <c r="E1534" s="17">
        <v>50</v>
      </c>
      <c r="F1534" s="18" t="s">
        <v>743</v>
      </c>
      <c r="G1534" s="18" t="s">
        <v>261</v>
      </c>
      <c r="H1534" s="19">
        <v>2.0903979600000002</v>
      </c>
    </row>
    <row r="1535" s="20" customFormat="1" ht="45" customHeight="1">
      <c r="A1535" s="15">
        <v>94937257</v>
      </c>
      <c r="B1535" s="16" t="s">
        <v>2195</v>
      </c>
      <c r="C1535" s="16" t="s">
        <v>2197</v>
      </c>
      <c r="D1535" s="17" t="s">
        <v>1686</v>
      </c>
      <c r="E1535" s="17">
        <v>50</v>
      </c>
      <c r="F1535" s="18" t="s">
        <v>743</v>
      </c>
      <c r="G1535" s="18" t="s">
        <v>261</v>
      </c>
      <c r="H1535" s="19">
        <v>5.7145450320000002</v>
      </c>
    </row>
    <row r="1536" s="20" customFormat="1" ht="45" customHeight="1">
      <c r="A1536" s="15">
        <v>94937265</v>
      </c>
      <c r="B1536" s="16" t="s">
        <v>2198</v>
      </c>
      <c r="C1536" s="16" t="s">
        <v>2198</v>
      </c>
      <c r="D1536" s="17" t="s">
        <v>1714</v>
      </c>
      <c r="E1536" s="17">
        <v>50</v>
      </c>
      <c r="F1536" s="18" t="s">
        <v>743</v>
      </c>
      <c r="G1536" s="18" t="s">
        <v>261</v>
      </c>
      <c r="H1536" s="19">
        <v>3.1341999999999999</v>
      </c>
    </row>
    <row r="1537" s="20" customFormat="1" ht="45" customHeight="1">
      <c r="A1537" s="15">
        <v>94937273</v>
      </c>
      <c r="B1537" s="16" t="s">
        <v>2198</v>
      </c>
      <c r="C1537" s="16" t="s">
        <v>2199</v>
      </c>
      <c r="D1537" s="17" t="s">
        <v>85</v>
      </c>
      <c r="E1537" s="17">
        <v>50</v>
      </c>
      <c r="F1537" s="18" t="s">
        <v>743</v>
      </c>
      <c r="G1537" s="18" t="s">
        <v>261</v>
      </c>
      <c r="H1537" s="19">
        <v>3.4323030000000001</v>
      </c>
    </row>
    <row r="1538" s="20" customFormat="1" ht="45" customHeight="1">
      <c r="A1538" s="15">
        <v>90381025</v>
      </c>
      <c r="B1538" s="16" t="s">
        <v>2198</v>
      </c>
      <c r="C1538" s="16" t="s">
        <v>2200</v>
      </c>
      <c r="D1538" s="17" t="s">
        <v>139</v>
      </c>
      <c r="E1538" s="17">
        <v>50</v>
      </c>
      <c r="F1538" s="18" t="s">
        <v>743</v>
      </c>
      <c r="G1538" s="18" t="s">
        <v>19</v>
      </c>
      <c r="H1538" s="19">
        <v>5.3936190000000002</v>
      </c>
    </row>
    <row r="1539" s="20" customFormat="1" ht="45" customHeight="1">
      <c r="A1539" s="15">
        <v>94937281</v>
      </c>
      <c r="B1539" s="16" t="s">
        <v>2201</v>
      </c>
      <c r="C1539" s="16" t="s">
        <v>2202</v>
      </c>
      <c r="D1539" s="17" t="s">
        <v>613</v>
      </c>
      <c r="E1539" s="17">
        <v>10</v>
      </c>
      <c r="F1539" s="18" t="s">
        <v>743</v>
      </c>
      <c r="G1539" s="18" t="s">
        <v>261</v>
      </c>
      <c r="H1539" s="19">
        <v>4.7581298099999998</v>
      </c>
    </row>
    <row r="1540" s="20" customFormat="1" ht="45" customHeight="1">
      <c r="A1540" s="15">
        <v>94937290</v>
      </c>
      <c r="B1540" s="16" t="s">
        <v>2203</v>
      </c>
      <c r="C1540" s="16" t="s">
        <v>2204</v>
      </c>
      <c r="D1540" s="17" t="s">
        <v>92</v>
      </c>
      <c r="E1540" s="17">
        <v>10</v>
      </c>
      <c r="F1540" s="18" t="s">
        <v>743</v>
      </c>
      <c r="G1540" s="18" t="s">
        <v>261</v>
      </c>
      <c r="H1540" s="19">
        <v>2.2270059</v>
      </c>
    </row>
    <row r="1541" s="20" customFormat="1" ht="45" customHeight="1">
      <c r="A1541" s="15">
        <v>94937303</v>
      </c>
      <c r="B1541" s="16" t="s">
        <v>2205</v>
      </c>
      <c r="C1541" s="16" t="s">
        <v>2206</v>
      </c>
      <c r="D1541" s="17" t="s">
        <v>455</v>
      </c>
      <c r="E1541" s="17">
        <v>10</v>
      </c>
      <c r="F1541" s="18" t="s">
        <v>743</v>
      </c>
      <c r="G1541" s="18" t="s">
        <v>261</v>
      </c>
      <c r="H1541" s="19">
        <v>5.1530157000000001</v>
      </c>
    </row>
    <row r="1542" s="20" customFormat="1" ht="45" customHeight="1">
      <c r="A1542" s="15">
        <v>94937311</v>
      </c>
      <c r="B1542" s="16" t="s">
        <v>2205</v>
      </c>
      <c r="C1542" s="16" t="s">
        <v>2207</v>
      </c>
      <c r="D1542" s="17" t="s">
        <v>534</v>
      </c>
      <c r="E1542" s="17">
        <v>10</v>
      </c>
      <c r="F1542" s="18" t="s">
        <v>743</v>
      </c>
      <c r="G1542" s="18" t="s">
        <v>261</v>
      </c>
      <c r="H1542" s="19">
        <v>4.2205353749999999</v>
      </c>
    </row>
    <row r="1543" s="20" customFormat="1" ht="45" customHeight="1">
      <c r="A1543" s="15">
        <v>90296869</v>
      </c>
      <c r="B1543" s="16" t="s">
        <v>2208</v>
      </c>
      <c r="C1543" s="16" t="s">
        <v>2208</v>
      </c>
      <c r="D1543" s="17" t="s">
        <v>506</v>
      </c>
      <c r="E1543" s="17">
        <v>10</v>
      </c>
      <c r="F1543" s="18" t="s">
        <v>743</v>
      </c>
      <c r="G1543" s="18" t="s">
        <v>19</v>
      </c>
      <c r="H1543" s="19">
        <v>5.0857380000000001</v>
      </c>
    </row>
    <row r="1544" s="20" customFormat="1" ht="45" customHeight="1">
      <c r="A1544" s="15">
        <v>94937320</v>
      </c>
      <c r="B1544" s="16" t="s">
        <v>2209</v>
      </c>
      <c r="C1544" s="16" t="s">
        <v>2210</v>
      </c>
      <c r="D1544" s="17" t="s">
        <v>455</v>
      </c>
      <c r="E1544" s="17">
        <v>100</v>
      </c>
      <c r="F1544" s="18" t="s">
        <v>743</v>
      </c>
      <c r="G1544" s="18" t="s">
        <v>261</v>
      </c>
      <c r="H1544" s="19">
        <v>4.6673619300000002</v>
      </c>
    </row>
    <row r="1545" s="20" customFormat="1" ht="45" customHeight="1">
      <c r="A1545" s="15">
        <v>94937338</v>
      </c>
      <c r="B1545" s="16" t="s">
        <v>2209</v>
      </c>
      <c r="C1545" s="16" t="s">
        <v>2211</v>
      </c>
      <c r="D1545" s="17" t="s">
        <v>92</v>
      </c>
      <c r="E1545" s="17">
        <v>100</v>
      </c>
      <c r="F1545" s="18" t="s">
        <v>743</v>
      </c>
      <c r="G1545" s="18" t="s">
        <v>261</v>
      </c>
      <c r="H1545" s="19">
        <v>2.0916522899999999</v>
      </c>
    </row>
    <row r="1546" s="20" customFormat="1" ht="45" customHeight="1">
      <c r="A1546" s="15">
        <v>94937346</v>
      </c>
      <c r="B1546" s="16" t="s">
        <v>2212</v>
      </c>
      <c r="C1546" s="16" t="s">
        <v>2213</v>
      </c>
      <c r="D1546" s="17" t="s">
        <v>534</v>
      </c>
      <c r="E1546" s="17">
        <v>50</v>
      </c>
      <c r="F1546" s="18" t="s">
        <v>743</v>
      </c>
      <c r="G1546" s="18" t="s">
        <v>261</v>
      </c>
      <c r="H1546" s="19">
        <v>4.4920978199999997</v>
      </c>
    </row>
    <row r="1547" s="20" customFormat="1" ht="45" customHeight="1">
      <c r="A1547" s="15">
        <v>94937354</v>
      </c>
      <c r="B1547" s="16" t="s">
        <v>2214</v>
      </c>
      <c r="C1547" s="16" t="s">
        <v>2215</v>
      </c>
      <c r="D1547" s="17" t="s">
        <v>455</v>
      </c>
      <c r="E1547" s="17">
        <v>50</v>
      </c>
      <c r="F1547" s="18" t="s">
        <v>743</v>
      </c>
      <c r="G1547" s="18" t="s">
        <v>261</v>
      </c>
      <c r="H1547" s="19">
        <v>4.82187258</v>
      </c>
    </row>
    <row r="1548" s="20" customFormat="1" ht="45" customHeight="1">
      <c r="A1548" s="15">
        <v>94937362</v>
      </c>
      <c r="B1548" s="16" t="s">
        <v>2214</v>
      </c>
      <c r="C1548" s="16" t="s">
        <v>2216</v>
      </c>
      <c r="D1548" s="17" t="s">
        <v>92</v>
      </c>
      <c r="E1548" s="17">
        <v>50</v>
      </c>
      <c r="F1548" s="18" t="s">
        <v>743</v>
      </c>
      <c r="G1548" s="18" t="s">
        <v>261</v>
      </c>
      <c r="H1548" s="19">
        <v>2.2320232199999999</v>
      </c>
    </row>
    <row r="1549" s="20" customFormat="1" ht="45" customHeight="1">
      <c r="A1549" s="15">
        <v>90296877</v>
      </c>
      <c r="B1549" s="16" t="s">
        <v>2217</v>
      </c>
      <c r="C1549" s="16" t="s">
        <v>2217</v>
      </c>
      <c r="D1549" s="17" t="s">
        <v>506</v>
      </c>
      <c r="E1549" s="17">
        <v>50</v>
      </c>
      <c r="F1549" s="18" t="s">
        <v>743</v>
      </c>
      <c r="G1549" s="18" t="s">
        <v>19</v>
      </c>
      <c r="H1549" s="19">
        <v>3.7629899999999998</v>
      </c>
    </row>
    <row r="1550" s="20" customFormat="1" ht="45" customHeight="1">
      <c r="A1550" s="15">
        <v>90156730</v>
      </c>
      <c r="B1550" s="16" t="s">
        <v>2218</v>
      </c>
      <c r="C1550" s="16" t="s">
        <v>2219</v>
      </c>
      <c r="D1550" s="17" t="s">
        <v>36</v>
      </c>
      <c r="E1550" s="17">
        <v>1</v>
      </c>
      <c r="F1550" s="18" t="s">
        <v>60</v>
      </c>
      <c r="G1550" s="18" t="s">
        <v>14</v>
      </c>
      <c r="H1550" s="19">
        <v>2.1791133</v>
      </c>
    </row>
    <row r="1551" s="20" customFormat="1" ht="45" customHeight="1">
      <c r="A1551" s="15">
        <v>90261488</v>
      </c>
      <c r="B1551" s="16" t="s">
        <v>2218</v>
      </c>
      <c r="C1551" s="16" t="s">
        <v>2220</v>
      </c>
      <c r="D1551" s="17" t="s">
        <v>24</v>
      </c>
      <c r="E1551" s="17">
        <v>1</v>
      </c>
      <c r="F1551" s="18" t="s">
        <v>60</v>
      </c>
      <c r="G1551" s="18" t="s">
        <v>14</v>
      </c>
      <c r="H1551" s="19">
        <v>2.0542126500000002</v>
      </c>
    </row>
    <row r="1552" s="20" customFormat="1" ht="45" customHeight="1">
      <c r="A1552" s="15">
        <v>90248651</v>
      </c>
      <c r="B1552" s="16" t="s">
        <v>2218</v>
      </c>
      <c r="C1552" s="16" t="s">
        <v>2221</v>
      </c>
      <c r="D1552" s="17" t="s">
        <v>1182</v>
      </c>
      <c r="E1552" s="17">
        <v>1</v>
      </c>
      <c r="F1552" s="18" t="s">
        <v>60</v>
      </c>
      <c r="G1552" s="18" t="s">
        <v>14</v>
      </c>
      <c r="H1552" s="19">
        <v>1.967589225</v>
      </c>
    </row>
    <row r="1553" s="20" customFormat="1" ht="45" customHeight="1">
      <c r="A1553" s="15">
        <v>90153154</v>
      </c>
      <c r="B1553" s="16" t="s">
        <v>2218</v>
      </c>
      <c r="C1553" s="16" t="s">
        <v>2222</v>
      </c>
      <c r="D1553" s="17" t="s">
        <v>39</v>
      </c>
      <c r="E1553" s="17">
        <v>1</v>
      </c>
      <c r="F1553" s="18" t="s">
        <v>60</v>
      </c>
      <c r="G1553" s="18" t="s">
        <v>14</v>
      </c>
      <c r="H1553" s="19">
        <v>2.4185762999999998</v>
      </c>
    </row>
    <row r="1554" s="20" customFormat="1" ht="45" customHeight="1">
      <c r="A1554" s="15">
        <v>90128672</v>
      </c>
      <c r="B1554" s="16" t="s">
        <v>2218</v>
      </c>
      <c r="C1554" s="16" t="s">
        <v>2223</v>
      </c>
      <c r="D1554" s="17" t="s">
        <v>21</v>
      </c>
      <c r="E1554" s="17">
        <v>1</v>
      </c>
      <c r="F1554" s="18" t="s">
        <v>60</v>
      </c>
      <c r="G1554" s="18" t="s">
        <v>14</v>
      </c>
      <c r="H1554" s="19">
        <v>1.6522946999999999</v>
      </c>
    </row>
    <row r="1555" s="20" customFormat="1" ht="45" customHeight="1">
      <c r="A1555" s="15">
        <v>90128664</v>
      </c>
      <c r="B1555" s="16" t="s">
        <v>2218</v>
      </c>
      <c r="C1555" s="16" t="s">
        <v>2224</v>
      </c>
      <c r="D1555" s="17" t="s">
        <v>21</v>
      </c>
      <c r="E1555" s="17">
        <v>1</v>
      </c>
      <c r="F1555" s="18" t="s">
        <v>60</v>
      </c>
      <c r="G1555" s="18" t="s">
        <v>14</v>
      </c>
      <c r="H1555" s="19">
        <v>1.6762410000000001</v>
      </c>
    </row>
    <row r="1556" s="20" customFormat="1" ht="45" customHeight="1">
      <c r="A1556" s="15">
        <v>90134664</v>
      </c>
      <c r="B1556" s="16" t="s">
        <v>2218</v>
      </c>
      <c r="C1556" s="16" t="s">
        <v>2225</v>
      </c>
      <c r="D1556" s="17" t="s">
        <v>455</v>
      </c>
      <c r="E1556" s="17">
        <v>1</v>
      </c>
      <c r="F1556" s="18" t="s">
        <v>60</v>
      </c>
      <c r="G1556" s="18" t="s">
        <v>14</v>
      </c>
      <c r="H1556" s="19">
        <v>2.6580393</v>
      </c>
    </row>
    <row r="1557" s="20" customFormat="1" ht="45" customHeight="1">
      <c r="A1557" s="15">
        <v>90269381</v>
      </c>
      <c r="B1557" s="16" t="s">
        <v>2226</v>
      </c>
      <c r="C1557" s="16" t="s">
        <v>2226</v>
      </c>
      <c r="D1557" s="17" t="s">
        <v>21</v>
      </c>
      <c r="E1557" s="17">
        <v>1</v>
      </c>
      <c r="F1557" s="18" t="s">
        <v>60</v>
      </c>
      <c r="G1557" s="18" t="s">
        <v>14</v>
      </c>
      <c r="H1557" s="19">
        <v>2.3512072499999999</v>
      </c>
    </row>
    <row r="1558" s="20" customFormat="1" ht="45" customHeight="1">
      <c r="A1558" s="15">
        <v>90261496</v>
      </c>
      <c r="B1558" s="16" t="s">
        <v>2226</v>
      </c>
      <c r="C1558" s="16" t="s">
        <v>2226</v>
      </c>
      <c r="D1558" s="17" t="s">
        <v>24</v>
      </c>
      <c r="E1558" s="17">
        <v>1</v>
      </c>
      <c r="F1558" s="18" t="s">
        <v>60</v>
      </c>
      <c r="G1558" s="18" t="s">
        <v>14</v>
      </c>
      <c r="H1558" s="19">
        <v>4.03417665</v>
      </c>
    </row>
    <row r="1559" s="20" customFormat="1" ht="45" customHeight="1">
      <c r="A1559" s="15">
        <v>92470440</v>
      </c>
      <c r="B1559" s="16" t="s">
        <v>2226</v>
      </c>
      <c r="C1559" s="16" t="s">
        <v>2226</v>
      </c>
      <c r="D1559" s="17" t="s">
        <v>227</v>
      </c>
      <c r="E1559" s="17">
        <v>1</v>
      </c>
      <c r="F1559" s="18" t="s">
        <v>60</v>
      </c>
      <c r="G1559" s="18" t="s">
        <v>14</v>
      </c>
      <c r="H1559" s="19">
        <v>2.4997045500000001</v>
      </c>
    </row>
    <row r="1560" s="20" customFormat="1" ht="45" customHeight="1">
      <c r="A1560" s="15">
        <v>92398677</v>
      </c>
      <c r="B1560" s="16" t="s">
        <v>2226</v>
      </c>
      <c r="C1560" s="16" t="s">
        <v>2227</v>
      </c>
      <c r="D1560" s="17" t="s">
        <v>455</v>
      </c>
      <c r="E1560" s="17">
        <v>1</v>
      </c>
      <c r="F1560" s="18" t="s">
        <v>60</v>
      </c>
      <c r="G1560" s="18" t="s">
        <v>14</v>
      </c>
      <c r="H1560" s="19">
        <v>1.6403215499999999</v>
      </c>
    </row>
    <row r="1561" s="20" customFormat="1" ht="45" customHeight="1">
      <c r="A1561" s="15">
        <v>92470343</v>
      </c>
      <c r="B1561" s="16" t="s">
        <v>2226</v>
      </c>
      <c r="C1561" s="16" t="s">
        <v>2227</v>
      </c>
      <c r="D1561" s="17" t="s">
        <v>455</v>
      </c>
      <c r="E1561" s="17">
        <v>1</v>
      </c>
      <c r="F1561" s="18" t="s">
        <v>60</v>
      </c>
      <c r="G1561" s="18" t="s">
        <v>14</v>
      </c>
      <c r="H1561" s="19">
        <v>1.3888853999999999</v>
      </c>
    </row>
    <row r="1562" s="20" customFormat="1" ht="45" customHeight="1">
      <c r="A1562" s="15">
        <v>90134656</v>
      </c>
      <c r="B1562" s="16" t="s">
        <v>2228</v>
      </c>
      <c r="C1562" s="16" t="s">
        <v>2229</v>
      </c>
      <c r="D1562" s="17" t="s">
        <v>455</v>
      </c>
      <c r="E1562" s="17">
        <v>1</v>
      </c>
      <c r="F1562" s="18" t="s">
        <v>60</v>
      </c>
      <c r="G1562" s="18" t="s">
        <v>14</v>
      </c>
      <c r="H1562" s="19">
        <v>2.43054945</v>
      </c>
    </row>
    <row r="1563" s="20" customFormat="1" ht="45" customHeight="1">
      <c r="A1563" s="15">
        <v>92457045</v>
      </c>
      <c r="B1563" s="16" t="s">
        <v>2219</v>
      </c>
      <c r="C1563" s="16" t="s">
        <v>2219</v>
      </c>
      <c r="D1563" s="17" t="s">
        <v>39</v>
      </c>
      <c r="E1563" s="17">
        <v>1</v>
      </c>
      <c r="F1563" s="18" t="s">
        <v>60</v>
      </c>
      <c r="G1563" s="18" t="s">
        <v>14</v>
      </c>
      <c r="H1563" s="19">
        <v>2.4997045500000001</v>
      </c>
    </row>
    <row r="1564" s="20" customFormat="1" ht="45" customHeight="1">
      <c r="A1564" s="15">
        <v>92398685</v>
      </c>
      <c r="B1564" s="16" t="s">
        <v>2230</v>
      </c>
      <c r="C1564" s="16" t="s">
        <v>2231</v>
      </c>
      <c r="D1564" s="17" t="s">
        <v>2232</v>
      </c>
      <c r="E1564" s="17">
        <v>1</v>
      </c>
      <c r="F1564" s="18" t="s">
        <v>60</v>
      </c>
      <c r="G1564" s="18" t="s">
        <v>14</v>
      </c>
      <c r="H1564" s="19">
        <v>5.4358101000000003</v>
      </c>
    </row>
    <row r="1565" s="20" customFormat="1" ht="45" customHeight="1">
      <c r="A1565" s="15">
        <v>90231562</v>
      </c>
      <c r="B1565" s="16" t="s">
        <v>2233</v>
      </c>
      <c r="C1565" s="16" t="s">
        <v>2234</v>
      </c>
      <c r="D1565" s="17" t="s">
        <v>2232</v>
      </c>
      <c r="E1565" s="17">
        <v>1</v>
      </c>
      <c r="F1565" s="18" t="s">
        <v>60</v>
      </c>
      <c r="G1565" s="18" t="s">
        <v>14</v>
      </c>
      <c r="H1565" s="19">
        <v>5.4358101000000003</v>
      </c>
    </row>
    <row r="1566" s="20" customFormat="1" ht="45" customHeight="1">
      <c r="A1566" s="15">
        <v>92457053</v>
      </c>
      <c r="B1566" s="16" t="s">
        <v>2233</v>
      </c>
      <c r="C1566" s="16" t="s">
        <v>2233</v>
      </c>
      <c r="D1566" s="17" t="s">
        <v>39</v>
      </c>
      <c r="E1566" s="17">
        <v>1</v>
      </c>
      <c r="F1566" s="18" t="s">
        <v>60</v>
      </c>
      <c r="G1566" s="18" t="s">
        <v>14</v>
      </c>
      <c r="H1566" s="19">
        <v>2.4997045500000001</v>
      </c>
    </row>
    <row r="1567" s="20" customFormat="1" ht="45" customHeight="1">
      <c r="A1567" s="15">
        <v>90250036</v>
      </c>
      <c r="B1567" s="16" t="s">
        <v>2221</v>
      </c>
      <c r="C1567" s="16" t="s">
        <v>2221</v>
      </c>
      <c r="D1567" s="17" t="s">
        <v>131</v>
      </c>
      <c r="E1567" s="17">
        <v>1</v>
      </c>
      <c r="F1567" s="18" t="s">
        <v>60</v>
      </c>
      <c r="G1567" s="18" t="s">
        <v>14</v>
      </c>
      <c r="H1567" s="19">
        <v>2.4378306749999998</v>
      </c>
    </row>
    <row r="1568" s="20" customFormat="1" ht="45" customHeight="1">
      <c r="A1568" s="15">
        <v>92470173</v>
      </c>
      <c r="B1568" s="16" t="s">
        <v>2235</v>
      </c>
      <c r="C1568" s="16" t="s">
        <v>2236</v>
      </c>
      <c r="D1568" s="17" t="s">
        <v>603</v>
      </c>
      <c r="E1568" s="17">
        <v>1</v>
      </c>
      <c r="F1568" s="18" t="s">
        <v>60</v>
      </c>
      <c r="G1568" s="18" t="s">
        <v>14</v>
      </c>
      <c r="H1568" s="19">
        <v>3.4003746000000001</v>
      </c>
    </row>
    <row r="1569" s="20" customFormat="1" ht="45" customHeight="1">
      <c r="A1569" s="15">
        <v>94937370</v>
      </c>
      <c r="B1569" s="16" t="s">
        <v>2237</v>
      </c>
      <c r="C1569" s="16" t="s">
        <v>2238</v>
      </c>
      <c r="D1569" s="17" t="s">
        <v>1714</v>
      </c>
      <c r="E1569" s="17">
        <v>1000</v>
      </c>
      <c r="F1569" s="18" t="s">
        <v>743</v>
      </c>
      <c r="G1569" s="18" t="s">
        <v>261</v>
      </c>
      <c r="H1569" s="19">
        <v>7.0721406000000001e-002</v>
      </c>
    </row>
    <row r="1570" s="20" customFormat="1" ht="45" customHeight="1">
      <c r="A1570" s="15">
        <v>94937389</v>
      </c>
      <c r="B1570" s="16" t="s">
        <v>2237</v>
      </c>
      <c r="C1570" s="16" t="s">
        <v>2239</v>
      </c>
      <c r="D1570" s="17" t="s">
        <v>231</v>
      </c>
      <c r="E1570" s="17">
        <v>500</v>
      </c>
      <c r="F1570" s="18" t="s">
        <v>743</v>
      </c>
      <c r="G1570" s="18" t="s">
        <v>261</v>
      </c>
      <c r="H1570" s="19">
        <v>0.11403000000000001</v>
      </c>
    </row>
    <row r="1571" s="20" customFormat="1" ht="45" customHeight="1">
      <c r="A1571" s="15">
        <v>94937397</v>
      </c>
      <c r="B1571" s="16" t="s">
        <v>2237</v>
      </c>
      <c r="C1571" s="16" t="s">
        <v>2240</v>
      </c>
      <c r="D1571" s="17" t="s">
        <v>1714</v>
      </c>
      <c r="E1571" s="17">
        <v>500</v>
      </c>
      <c r="F1571" s="18" t="s">
        <v>743</v>
      </c>
      <c r="G1571" s="18" t="s">
        <v>261</v>
      </c>
      <c r="H1571" s="19">
        <v>7.06986e-002</v>
      </c>
    </row>
    <row r="1572" s="20" customFormat="1" ht="45" customHeight="1">
      <c r="A1572" s="15">
        <v>94937400</v>
      </c>
      <c r="B1572" s="16" t="s">
        <v>2237</v>
      </c>
      <c r="C1572" s="16" t="s">
        <v>2241</v>
      </c>
      <c r="D1572" s="17" t="s">
        <v>1714</v>
      </c>
      <c r="E1572" s="17">
        <v>100</v>
      </c>
      <c r="F1572" s="18" t="s">
        <v>743</v>
      </c>
      <c r="G1572" s="18" t="s">
        <v>261</v>
      </c>
      <c r="H1572" s="19">
        <v>7.0584569999999999e-002</v>
      </c>
    </row>
    <row r="1573" s="20" customFormat="1" ht="45" customHeight="1">
      <c r="A1573" s="15">
        <v>94937419</v>
      </c>
      <c r="B1573" s="16" t="s">
        <v>2242</v>
      </c>
      <c r="C1573" s="16" t="s">
        <v>2243</v>
      </c>
      <c r="D1573" s="17" t="s">
        <v>455</v>
      </c>
      <c r="E1573" s="17">
        <v>1000</v>
      </c>
      <c r="F1573" s="18" t="s">
        <v>743</v>
      </c>
      <c r="G1573" s="18" t="s">
        <v>261</v>
      </c>
      <c r="H1573" s="19">
        <v>0.10531810799999999</v>
      </c>
    </row>
    <row r="1574" s="20" customFormat="1" ht="45" customHeight="1">
      <c r="A1574" s="15">
        <v>94937427</v>
      </c>
      <c r="B1574" s="16" t="s">
        <v>2244</v>
      </c>
      <c r="C1574" s="16" t="s">
        <v>2245</v>
      </c>
      <c r="D1574" s="17" t="s">
        <v>92</v>
      </c>
      <c r="E1574" s="17">
        <v>1000</v>
      </c>
      <c r="F1574" s="18" t="s">
        <v>743</v>
      </c>
      <c r="G1574" s="18" t="s">
        <v>261</v>
      </c>
      <c r="H1574" s="19">
        <v>0.111555549</v>
      </c>
    </row>
    <row r="1575" s="20" customFormat="1" ht="45" customHeight="1">
      <c r="A1575" s="15">
        <v>94937435</v>
      </c>
      <c r="B1575" s="16" t="s">
        <v>2246</v>
      </c>
      <c r="C1575" s="16" t="s">
        <v>2247</v>
      </c>
      <c r="D1575" s="17" t="s">
        <v>231</v>
      </c>
      <c r="E1575" s="17">
        <v>100</v>
      </c>
      <c r="F1575" s="18" t="s">
        <v>743</v>
      </c>
      <c r="G1575" s="18" t="s">
        <v>261</v>
      </c>
      <c r="H1575" s="19">
        <v>9.8829800999999995e-002</v>
      </c>
    </row>
    <row r="1576" s="20" customFormat="1" ht="45" customHeight="1">
      <c r="A1576" s="15">
        <v>94937443</v>
      </c>
      <c r="B1576" s="16" t="s">
        <v>2248</v>
      </c>
      <c r="C1576" s="16" t="s">
        <v>2249</v>
      </c>
      <c r="D1576" s="17" t="s">
        <v>92</v>
      </c>
      <c r="E1576" s="17">
        <v>100</v>
      </c>
      <c r="F1576" s="18" t="s">
        <v>743</v>
      </c>
      <c r="G1576" s="18" t="s">
        <v>261</v>
      </c>
      <c r="H1576" s="19">
        <v>0.111544146</v>
      </c>
    </row>
    <row r="1577" s="20" customFormat="1" ht="45" customHeight="1">
      <c r="A1577" s="15">
        <v>94937451</v>
      </c>
      <c r="B1577" s="16" t="s">
        <v>2250</v>
      </c>
      <c r="C1577" s="16" t="s">
        <v>2251</v>
      </c>
      <c r="D1577" s="17" t="s">
        <v>455</v>
      </c>
      <c r="E1577" s="17">
        <v>500</v>
      </c>
      <c r="F1577" s="18" t="s">
        <v>743</v>
      </c>
      <c r="G1577" s="18" t="s">
        <v>261</v>
      </c>
      <c r="H1577" s="19">
        <v>0.2544556644</v>
      </c>
    </row>
    <row r="1578" s="20" customFormat="1" ht="45" customHeight="1">
      <c r="A1578" s="15">
        <v>94937460</v>
      </c>
      <c r="B1578" s="16" t="s">
        <v>2252</v>
      </c>
      <c r="C1578" s="16" t="s">
        <v>2253</v>
      </c>
      <c r="D1578" s="17" t="s">
        <v>613</v>
      </c>
      <c r="E1578" s="17">
        <v>500</v>
      </c>
      <c r="F1578" s="18" t="s">
        <v>743</v>
      </c>
      <c r="G1578" s="18" t="s">
        <v>261</v>
      </c>
      <c r="H1578" s="19">
        <v>0.1208090835</v>
      </c>
    </row>
    <row r="1579" s="20" customFormat="1" ht="45" customHeight="1">
      <c r="A1579" s="15">
        <v>94937478</v>
      </c>
      <c r="B1579" s="16" t="s">
        <v>2254</v>
      </c>
      <c r="C1579" s="16" t="s">
        <v>2255</v>
      </c>
      <c r="D1579" s="17" t="s">
        <v>92</v>
      </c>
      <c r="E1579" s="17">
        <v>500</v>
      </c>
      <c r="F1579" s="18" t="s">
        <v>743</v>
      </c>
      <c r="G1579" s="18" t="s">
        <v>261</v>
      </c>
      <c r="H1579" s="19">
        <v>0.111544146</v>
      </c>
    </row>
    <row r="1580" s="20" customFormat="1" ht="45" customHeight="1">
      <c r="A1580" s="15">
        <v>94937486</v>
      </c>
      <c r="B1580" s="16" t="s">
        <v>2256</v>
      </c>
      <c r="C1580" s="16" t="s">
        <v>2257</v>
      </c>
      <c r="D1580" s="17" t="s">
        <v>534</v>
      </c>
      <c r="E1580" s="17">
        <v>500</v>
      </c>
      <c r="F1580" s="18" t="s">
        <v>743</v>
      </c>
      <c r="G1580" s="18" t="s">
        <v>261</v>
      </c>
      <c r="H1580" s="19">
        <v>0.12816059760000001</v>
      </c>
    </row>
    <row r="1581" s="20" customFormat="1" ht="45" customHeight="1">
      <c r="A1581" s="15">
        <v>94937494</v>
      </c>
      <c r="B1581" s="16" t="s">
        <v>2258</v>
      </c>
      <c r="C1581" s="16" t="s">
        <v>2258</v>
      </c>
      <c r="D1581" s="17" t="s">
        <v>506</v>
      </c>
      <c r="E1581" s="17">
        <v>500</v>
      </c>
      <c r="F1581" s="18" t="s">
        <v>743</v>
      </c>
      <c r="G1581" s="18" t="s">
        <v>261</v>
      </c>
      <c r="H1581" s="19">
        <v>0.13805041949999999</v>
      </c>
    </row>
    <row r="1582" s="20" customFormat="1" ht="45" customHeight="1">
      <c r="A1582" s="15">
        <v>92436382</v>
      </c>
      <c r="B1582" s="16" t="s">
        <v>2259</v>
      </c>
      <c r="C1582" s="16" t="s">
        <v>2260</v>
      </c>
      <c r="D1582" s="17" t="s">
        <v>2261</v>
      </c>
      <c r="E1582" s="17">
        <v>1</v>
      </c>
      <c r="F1582" s="18" t="s">
        <v>60</v>
      </c>
      <c r="G1582" s="18" t="s">
        <v>14</v>
      </c>
      <c r="H1582" s="19">
        <v>12.691539000000001</v>
      </c>
    </row>
    <row r="1583" s="20" customFormat="1" ht="45" customHeight="1">
      <c r="A1583" s="15">
        <v>90272692</v>
      </c>
      <c r="B1583" s="16" t="s">
        <v>2262</v>
      </c>
      <c r="C1583" s="16" t="s">
        <v>2263</v>
      </c>
      <c r="D1583" s="17" t="s">
        <v>633</v>
      </c>
      <c r="E1583" s="17">
        <v>1</v>
      </c>
      <c r="F1583" s="18" t="s">
        <v>88</v>
      </c>
      <c r="G1583" s="18" t="s">
        <v>14</v>
      </c>
      <c r="H1583" s="19">
        <v>152.62174304999999</v>
      </c>
    </row>
    <row r="1584" s="20" customFormat="1" ht="45" customHeight="1">
      <c r="A1584" s="15">
        <v>90272668</v>
      </c>
      <c r="B1584" s="16" t="s">
        <v>2262</v>
      </c>
      <c r="C1584" s="16" t="s">
        <v>2264</v>
      </c>
      <c r="D1584" s="17" t="s">
        <v>633</v>
      </c>
      <c r="E1584" s="17">
        <v>1</v>
      </c>
      <c r="F1584" s="18" t="s">
        <v>88</v>
      </c>
      <c r="G1584" s="18" t="s">
        <v>14</v>
      </c>
      <c r="H1584" s="19">
        <v>47.174211</v>
      </c>
    </row>
    <row r="1585" s="20" customFormat="1" ht="45" customHeight="1">
      <c r="A1585" s="15">
        <v>92441041</v>
      </c>
      <c r="B1585" s="16" t="s">
        <v>2265</v>
      </c>
      <c r="C1585" s="16" t="s">
        <v>2266</v>
      </c>
      <c r="D1585" s="17" t="s">
        <v>603</v>
      </c>
      <c r="E1585" s="17">
        <v>10</v>
      </c>
      <c r="F1585" s="18" t="s">
        <v>18</v>
      </c>
      <c r="G1585" s="18" t="s">
        <v>19</v>
      </c>
      <c r="H1585" s="19">
        <v>1.1494224</v>
      </c>
    </row>
    <row r="1586" s="20" customFormat="1" ht="45" customHeight="1">
      <c r="A1586" s="15">
        <v>90284429</v>
      </c>
      <c r="B1586" s="16" t="s">
        <v>2267</v>
      </c>
      <c r="C1586" s="16" t="s">
        <v>2267</v>
      </c>
      <c r="D1586" s="17" t="s">
        <v>603</v>
      </c>
      <c r="E1586" s="17">
        <v>1</v>
      </c>
      <c r="F1586" s="18" t="s">
        <v>64</v>
      </c>
      <c r="G1586" s="18" t="s">
        <v>14</v>
      </c>
      <c r="H1586" s="19">
        <v>4.082274</v>
      </c>
    </row>
    <row r="1587" s="20" customFormat="1" ht="45" customHeight="1">
      <c r="A1587" s="15">
        <v>90284410</v>
      </c>
      <c r="B1587" s="16" t="s">
        <v>2268</v>
      </c>
      <c r="C1587" s="16" t="s">
        <v>2268</v>
      </c>
      <c r="D1587" s="17" t="s">
        <v>792</v>
      </c>
      <c r="E1587" s="17">
        <v>1</v>
      </c>
      <c r="F1587" s="18" t="s">
        <v>64</v>
      </c>
      <c r="G1587" s="18" t="s">
        <v>14</v>
      </c>
      <c r="H1587" s="19">
        <v>1.28112705</v>
      </c>
    </row>
    <row r="1588" s="20" customFormat="1" ht="45" customHeight="1">
      <c r="A1588" s="15">
        <v>90270142</v>
      </c>
      <c r="B1588" s="16" t="s">
        <v>2268</v>
      </c>
      <c r="C1588" s="16" t="s">
        <v>2269</v>
      </c>
      <c r="D1588" s="17" t="s">
        <v>50</v>
      </c>
      <c r="E1588" s="17">
        <v>1</v>
      </c>
      <c r="F1588" s="18" t="s">
        <v>64</v>
      </c>
      <c r="G1588" s="18" t="s">
        <v>14</v>
      </c>
      <c r="H1588" s="19">
        <v>0.81417419999999996</v>
      </c>
    </row>
    <row r="1589" s="20" customFormat="1" ht="45" customHeight="1">
      <c r="A1589" s="15">
        <v>90270150</v>
      </c>
      <c r="B1589" s="16" t="s">
        <v>2270</v>
      </c>
      <c r="C1589" s="16" t="s">
        <v>2271</v>
      </c>
      <c r="D1589" s="17" t="s">
        <v>50</v>
      </c>
      <c r="E1589" s="17">
        <v>1</v>
      </c>
      <c r="F1589" s="18" t="s">
        <v>64</v>
      </c>
      <c r="G1589" s="18" t="s">
        <v>14</v>
      </c>
      <c r="H1589" s="19">
        <v>0.99377145</v>
      </c>
    </row>
    <row r="1590" s="20" customFormat="1" ht="45" customHeight="1">
      <c r="A1590" s="15">
        <v>90177991</v>
      </c>
      <c r="B1590" s="16" t="s">
        <v>2272</v>
      </c>
      <c r="C1590" s="16" t="s">
        <v>2273</v>
      </c>
      <c r="D1590" s="17" t="s">
        <v>915</v>
      </c>
      <c r="E1590" s="17">
        <v>1</v>
      </c>
      <c r="F1590" s="18" t="s">
        <v>64</v>
      </c>
      <c r="G1590" s="18" t="s">
        <v>14</v>
      </c>
      <c r="H1590" s="19">
        <v>5.8788166500000001</v>
      </c>
    </row>
    <row r="1591" s="20" customFormat="1" ht="45" customHeight="1">
      <c r="A1591" s="15">
        <v>90177967</v>
      </c>
      <c r="B1591" s="16" t="s">
        <v>2272</v>
      </c>
      <c r="C1591" s="16" t="s">
        <v>2273</v>
      </c>
      <c r="D1591" s="17" t="s">
        <v>915</v>
      </c>
      <c r="E1591" s="17">
        <v>1</v>
      </c>
      <c r="F1591" s="18" t="s">
        <v>64</v>
      </c>
      <c r="G1591" s="18" t="s">
        <v>14</v>
      </c>
      <c r="H1591" s="19">
        <v>1.8731328</v>
      </c>
    </row>
    <row r="1592" s="20" customFormat="1" ht="45" customHeight="1">
      <c r="A1592" s="15">
        <v>90177975</v>
      </c>
      <c r="B1592" s="16" t="s">
        <v>2272</v>
      </c>
      <c r="C1592" s="16" t="s">
        <v>2273</v>
      </c>
      <c r="D1592" s="17" t="s">
        <v>915</v>
      </c>
      <c r="E1592" s="17">
        <v>1</v>
      </c>
      <c r="F1592" s="18" t="s">
        <v>64</v>
      </c>
      <c r="G1592" s="18" t="s">
        <v>14</v>
      </c>
      <c r="H1592" s="19">
        <v>1.8731328</v>
      </c>
    </row>
    <row r="1593" s="20" customFormat="1" ht="45" customHeight="1">
      <c r="A1593" s="15">
        <v>90177983</v>
      </c>
      <c r="B1593" s="16" t="s">
        <v>2274</v>
      </c>
      <c r="C1593" s="16" t="s">
        <v>2275</v>
      </c>
      <c r="D1593" s="17" t="s">
        <v>915</v>
      </c>
      <c r="E1593" s="17">
        <v>1</v>
      </c>
      <c r="F1593" s="18" t="s">
        <v>64</v>
      </c>
      <c r="G1593" s="18" t="s">
        <v>14</v>
      </c>
      <c r="H1593" s="19">
        <v>1.8731328</v>
      </c>
    </row>
    <row r="1594" s="20" customFormat="1" ht="45" customHeight="1">
      <c r="A1594" s="15">
        <v>91338018</v>
      </c>
      <c r="B1594" s="16" t="s">
        <v>2276</v>
      </c>
      <c r="C1594" s="16" t="s">
        <v>2277</v>
      </c>
      <c r="D1594" s="17" t="s">
        <v>603</v>
      </c>
      <c r="E1594" s="17">
        <v>1</v>
      </c>
      <c r="F1594" s="18" t="s">
        <v>64</v>
      </c>
      <c r="G1594" s="18" t="s">
        <v>14</v>
      </c>
      <c r="H1594" s="19">
        <v>13.661364150000001</v>
      </c>
    </row>
    <row r="1595" s="20" customFormat="1" ht="45" customHeight="1">
      <c r="A1595" s="15">
        <v>92441068</v>
      </c>
      <c r="B1595" s="16" t="s">
        <v>2278</v>
      </c>
      <c r="C1595" s="16" t="s">
        <v>2279</v>
      </c>
      <c r="D1595" s="17" t="s">
        <v>603</v>
      </c>
      <c r="E1595" s="17">
        <v>1</v>
      </c>
      <c r="F1595" s="18" t="s">
        <v>64</v>
      </c>
      <c r="G1595" s="18" t="s">
        <v>14</v>
      </c>
      <c r="H1595" s="19">
        <v>4.082274</v>
      </c>
    </row>
    <row r="1596" s="20" customFormat="1" ht="45" customHeight="1">
      <c r="A1596" s="15">
        <v>90153561</v>
      </c>
      <c r="B1596" s="16" t="s">
        <v>2280</v>
      </c>
      <c r="C1596" s="16" t="s">
        <v>2280</v>
      </c>
      <c r="D1596" s="17" t="s">
        <v>39</v>
      </c>
      <c r="E1596" s="17">
        <v>1</v>
      </c>
      <c r="F1596" s="18" t="s">
        <v>64</v>
      </c>
      <c r="G1596" s="18" t="s">
        <v>14</v>
      </c>
      <c r="H1596" s="19">
        <v>1.3888853999999999</v>
      </c>
    </row>
    <row r="1597" s="20" customFormat="1" ht="45" customHeight="1">
      <c r="A1597" s="15">
        <v>92441050</v>
      </c>
      <c r="B1597" s="16" t="s">
        <v>2281</v>
      </c>
      <c r="C1597" s="16" t="s">
        <v>2282</v>
      </c>
      <c r="D1597" s="17" t="s">
        <v>603</v>
      </c>
      <c r="E1597" s="17">
        <v>1</v>
      </c>
      <c r="F1597" s="18" t="s">
        <v>64</v>
      </c>
      <c r="G1597" s="18" t="s">
        <v>14</v>
      </c>
      <c r="H1597" s="19">
        <v>7.3777410000000003</v>
      </c>
    </row>
    <row r="1598" s="20" customFormat="1" ht="45" customHeight="1">
      <c r="A1598" s="15">
        <v>90153588</v>
      </c>
      <c r="B1598" s="16" t="s">
        <v>2283</v>
      </c>
      <c r="C1598" s="16" t="s">
        <v>2283</v>
      </c>
      <c r="D1598" s="17" t="s">
        <v>39</v>
      </c>
      <c r="E1598" s="17">
        <v>1</v>
      </c>
      <c r="F1598" s="18" t="s">
        <v>64</v>
      </c>
      <c r="G1598" s="18" t="s">
        <v>14</v>
      </c>
      <c r="H1598" s="19">
        <v>2.8256633999999998</v>
      </c>
    </row>
    <row r="1599" s="20" customFormat="1" ht="45" customHeight="1">
      <c r="A1599" s="15">
        <v>92447775</v>
      </c>
      <c r="B1599" s="16" t="s">
        <v>2284</v>
      </c>
      <c r="C1599" s="16" t="s">
        <v>2285</v>
      </c>
      <c r="D1599" s="17" t="s">
        <v>633</v>
      </c>
      <c r="E1599" s="17">
        <v>1</v>
      </c>
      <c r="F1599" s="18" t="s">
        <v>64</v>
      </c>
      <c r="G1599" s="18" t="s">
        <v>14</v>
      </c>
      <c r="H1599" s="19">
        <v>4.7054479499999999</v>
      </c>
    </row>
    <row r="1600" s="20" customFormat="1" ht="45" customHeight="1">
      <c r="A1600" s="15">
        <v>90184033</v>
      </c>
      <c r="B1600" s="16" t="s">
        <v>2286</v>
      </c>
      <c r="C1600" s="16" t="s">
        <v>2287</v>
      </c>
      <c r="D1600" s="17" t="s">
        <v>603</v>
      </c>
      <c r="E1600" s="17">
        <v>1</v>
      </c>
      <c r="F1600" s="18" t="s">
        <v>64</v>
      </c>
      <c r="G1600" s="18" t="s">
        <v>14</v>
      </c>
      <c r="H1600" s="19">
        <v>6.4426949999999996</v>
      </c>
    </row>
    <row r="1601" s="20" customFormat="1" ht="45" customHeight="1">
      <c r="A1601" s="15">
        <v>92447759</v>
      </c>
      <c r="B1601" s="16" t="s">
        <v>2288</v>
      </c>
      <c r="C1601" s="16" t="s">
        <v>2289</v>
      </c>
      <c r="D1601" s="17" t="s">
        <v>633</v>
      </c>
      <c r="E1601" s="17">
        <v>1</v>
      </c>
      <c r="F1601" s="18" t="s">
        <v>64</v>
      </c>
      <c r="G1601" s="18" t="s">
        <v>14</v>
      </c>
      <c r="H1601" s="19">
        <v>6.5225160000000004</v>
      </c>
    </row>
    <row r="1602" s="20" customFormat="1" ht="45" customHeight="1">
      <c r="A1602" s="15">
        <v>90153570</v>
      </c>
      <c r="B1602" s="16" t="s">
        <v>2290</v>
      </c>
      <c r="C1602" s="16" t="s">
        <v>2290</v>
      </c>
      <c r="D1602" s="17" t="s">
        <v>39</v>
      </c>
      <c r="E1602" s="17">
        <v>1</v>
      </c>
      <c r="F1602" s="18" t="s">
        <v>64</v>
      </c>
      <c r="G1602" s="18" t="s">
        <v>14</v>
      </c>
      <c r="H1602" s="19">
        <v>3.8553543000000001</v>
      </c>
    </row>
    <row r="1603" s="20" customFormat="1" ht="45" customHeight="1">
      <c r="A1603" s="15">
        <v>90125690</v>
      </c>
      <c r="B1603" s="16" t="s">
        <v>2291</v>
      </c>
      <c r="C1603" s="16" t="s">
        <v>2292</v>
      </c>
      <c r="D1603" s="17" t="s">
        <v>50</v>
      </c>
      <c r="E1603" s="17">
        <v>1</v>
      </c>
      <c r="F1603" s="18" t="s">
        <v>64</v>
      </c>
      <c r="G1603" s="18" t="s">
        <v>14</v>
      </c>
      <c r="H1603" s="19">
        <v>4.9568840999999999</v>
      </c>
    </row>
    <row r="1604" s="20" customFormat="1" ht="45" customHeight="1">
      <c r="A1604" s="15">
        <v>90272676</v>
      </c>
      <c r="B1604" s="16" t="s">
        <v>2293</v>
      </c>
      <c r="C1604" s="16" t="s">
        <v>2294</v>
      </c>
      <c r="D1604" s="17" t="s">
        <v>633</v>
      </c>
      <c r="E1604" s="17">
        <v>1</v>
      </c>
      <c r="F1604" s="18" t="s">
        <v>88</v>
      </c>
      <c r="G1604" s="18" t="s">
        <v>14</v>
      </c>
      <c r="H1604" s="19">
        <v>88.086464550000002</v>
      </c>
    </row>
    <row r="1605" s="20" customFormat="1" ht="45" customHeight="1">
      <c r="A1605" s="15">
        <v>92447597</v>
      </c>
      <c r="B1605" s="16" t="s">
        <v>2295</v>
      </c>
      <c r="C1605" s="16" t="s">
        <v>2296</v>
      </c>
      <c r="D1605" s="17" t="s">
        <v>633</v>
      </c>
      <c r="E1605" s="17">
        <v>1</v>
      </c>
      <c r="F1605" s="18" t="s">
        <v>64</v>
      </c>
      <c r="G1605" s="18" t="s">
        <v>14</v>
      </c>
      <c r="H1605" s="19">
        <v>2.3108179500000001</v>
      </c>
    </row>
    <row r="1606" s="20" customFormat="1" ht="45" customHeight="1">
      <c r="A1606" s="15">
        <v>92252273</v>
      </c>
      <c r="B1606" s="16" t="s">
        <v>2297</v>
      </c>
      <c r="C1606" s="16" t="s">
        <v>2298</v>
      </c>
      <c r="D1606" s="17" t="s">
        <v>69</v>
      </c>
      <c r="E1606" s="17">
        <v>400</v>
      </c>
      <c r="F1606" s="18" t="s">
        <v>151</v>
      </c>
      <c r="G1606" s="18" t="s">
        <v>19</v>
      </c>
      <c r="H1606" s="19">
        <v>2.39463e-002</v>
      </c>
    </row>
    <row r="1607" s="20" customFormat="1" ht="45" customHeight="1">
      <c r="A1607" s="15">
        <v>91426014</v>
      </c>
      <c r="B1607" s="16" t="s">
        <v>2299</v>
      </c>
      <c r="C1607" s="16" t="s">
        <v>2300</v>
      </c>
      <c r="D1607" s="17" t="s">
        <v>17</v>
      </c>
      <c r="E1607" s="17">
        <v>1</v>
      </c>
      <c r="F1607" s="18" t="s">
        <v>60</v>
      </c>
      <c r="G1607" s="18" t="s">
        <v>14</v>
      </c>
      <c r="H1607" s="19">
        <v>0.59865749999999995</v>
      </c>
    </row>
    <row r="1608" s="20" customFormat="1" ht="45" customHeight="1">
      <c r="A1608" s="15">
        <v>92381855</v>
      </c>
      <c r="B1608" s="16" t="s">
        <v>2301</v>
      </c>
      <c r="C1608" s="16" t="s">
        <v>2302</v>
      </c>
      <c r="D1608" s="17" t="s">
        <v>17</v>
      </c>
      <c r="E1608" s="17">
        <v>200</v>
      </c>
      <c r="F1608" s="18" t="s">
        <v>151</v>
      </c>
      <c r="G1608" s="18" t="s">
        <v>19</v>
      </c>
      <c r="H1608" s="19">
        <v>3.5919449999999999e-002</v>
      </c>
    </row>
    <row r="1609" s="20" customFormat="1" ht="45" customHeight="1">
      <c r="A1609" s="15">
        <v>92380999</v>
      </c>
      <c r="B1609" s="16" t="s">
        <v>2303</v>
      </c>
      <c r="C1609" s="16" t="s">
        <v>2304</v>
      </c>
      <c r="D1609" s="17" t="s">
        <v>157</v>
      </c>
      <c r="E1609" s="17">
        <v>1</v>
      </c>
      <c r="F1609" s="18" t="s">
        <v>60</v>
      </c>
      <c r="G1609" s="18" t="s">
        <v>14</v>
      </c>
      <c r="H1609" s="19">
        <v>0.5507649</v>
      </c>
    </row>
    <row r="1610" s="20" customFormat="1" ht="45" customHeight="1">
      <c r="A1610" s="15">
        <v>92381006</v>
      </c>
      <c r="B1610" s="16" t="s">
        <v>2303</v>
      </c>
      <c r="C1610" s="16" t="s">
        <v>2304</v>
      </c>
      <c r="D1610" s="17" t="s">
        <v>157</v>
      </c>
      <c r="E1610" s="17">
        <v>1</v>
      </c>
      <c r="F1610" s="18" t="s">
        <v>60</v>
      </c>
      <c r="G1610" s="18" t="s">
        <v>14</v>
      </c>
      <c r="H1610" s="19">
        <v>0.70641584999999996</v>
      </c>
    </row>
    <row r="1611" s="20" customFormat="1" ht="45" customHeight="1">
      <c r="A1611" s="15">
        <v>92457568</v>
      </c>
      <c r="B1611" s="16" t="s">
        <v>2305</v>
      </c>
      <c r="C1611" s="16" t="s">
        <v>2306</v>
      </c>
      <c r="D1611" s="17" t="s">
        <v>92</v>
      </c>
      <c r="E1611" s="17">
        <v>1</v>
      </c>
      <c r="F1611" s="18" t="s">
        <v>60</v>
      </c>
      <c r="G1611" s="18" t="s">
        <v>14</v>
      </c>
      <c r="H1611" s="19">
        <v>25.694379900000001</v>
      </c>
    </row>
    <row r="1612" s="20" customFormat="1" ht="45" customHeight="1">
      <c r="A1612" s="15">
        <v>90168402</v>
      </c>
      <c r="B1612" s="16" t="s">
        <v>2307</v>
      </c>
      <c r="C1612" s="16" t="s">
        <v>2308</v>
      </c>
      <c r="D1612" s="17" t="s">
        <v>92</v>
      </c>
      <c r="E1612" s="17">
        <v>1</v>
      </c>
      <c r="F1612" s="18" t="s">
        <v>60</v>
      </c>
      <c r="G1612" s="18" t="s">
        <v>14</v>
      </c>
      <c r="H1612" s="19">
        <v>16.4271618</v>
      </c>
    </row>
    <row r="1613" s="20" customFormat="1" ht="45" customHeight="1">
      <c r="A1613" s="15">
        <v>90169409</v>
      </c>
      <c r="B1613" s="16" t="s">
        <v>2309</v>
      </c>
      <c r="C1613" s="16" t="s">
        <v>2310</v>
      </c>
      <c r="D1613" s="17" t="s">
        <v>92</v>
      </c>
      <c r="E1613" s="17">
        <v>1</v>
      </c>
      <c r="F1613" s="18" t="s">
        <v>60</v>
      </c>
      <c r="G1613" s="18" t="s">
        <v>14</v>
      </c>
      <c r="H1613" s="19">
        <v>23.611051799999998</v>
      </c>
    </row>
    <row r="1614" s="20" customFormat="1" ht="45" customHeight="1">
      <c r="A1614" s="15">
        <v>90308832</v>
      </c>
      <c r="B1614" s="16" t="s">
        <v>2311</v>
      </c>
      <c r="C1614" s="16" t="s">
        <v>2311</v>
      </c>
      <c r="D1614" s="17" t="s">
        <v>131</v>
      </c>
      <c r="E1614" s="17">
        <v>1</v>
      </c>
      <c r="F1614" s="18" t="s">
        <v>60</v>
      </c>
      <c r="G1614" s="18" t="s">
        <v>14</v>
      </c>
      <c r="H1614" s="19">
        <v>9.5545737000000006</v>
      </c>
    </row>
    <row r="1615" s="20" customFormat="1" ht="45" customHeight="1">
      <c r="A1615" s="15">
        <v>90308840</v>
      </c>
      <c r="B1615" s="16" t="s">
        <v>2312</v>
      </c>
      <c r="C1615" s="16" t="s">
        <v>2312</v>
      </c>
      <c r="D1615" s="17" t="s">
        <v>131</v>
      </c>
      <c r="E1615" s="17">
        <v>1</v>
      </c>
      <c r="F1615" s="18" t="s">
        <v>60</v>
      </c>
      <c r="G1615" s="18" t="s">
        <v>14</v>
      </c>
      <c r="H1615" s="19">
        <v>9.9377145000000002</v>
      </c>
    </row>
    <row r="1616" s="20" customFormat="1" ht="45" customHeight="1">
      <c r="A1616" s="15">
        <v>90175425</v>
      </c>
      <c r="B1616" s="16" t="s">
        <v>2313</v>
      </c>
      <c r="C1616" s="16" t="s">
        <v>2314</v>
      </c>
      <c r="D1616" s="17" t="s">
        <v>34</v>
      </c>
      <c r="E1616" s="17">
        <v>1</v>
      </c>
      <c r="F1616" s="18" t="s">
        <v>88</v>
      </c>
      <c r="G1616" s="18" t="s">
        <v>14</v>
      </c>
      <c r="H1616" s="19">
        <v>3.1369653</v>
      </c>
    </row>
    <row r="1617" s="20" customFormat="1" ht="45" customHeight="1">
      <c r="A1617" s="15">
        <v>90178041</v>
      </c>
      <c r="B1617" s="16" t="s">
        <v>2315</v>
      </c>
      <c r="C1617" s="16" t="s">
        <v>2316</v>
      </c>
      <c r="D1617" s="17" t="s">
        <v>915</v>
      </c>
      <c r="E1617" s="17">
        <v>1</v>
      </c>
      <c r="F1617" s="18" t="s">
        <v>64</v>
      </c>
      <c r="G1617" s="18" t="s">
        <v>14</v>
      </c>
      <c r="H1617" s="19">
        <v>15.289712550000001</v>
      </c>
    </row>
    <row r="1618" s="20" customFormat="1" ht="45" customHeight="1">
      <c r="A1618" s="15">
        <v>90268431</v>
      </c>
      <c r="B1618" s="16" t="s">
        <v>2317</v>
      </c>
      <c r="C1618" s="16" t="s">
        <v>2318</v>
      </c>
      <c r="D1618" s="17" t="s">
        <v>603</v>
      </c>
      <c r="E1618" s="17">
        <v>1</v>
      </c>
      <c r="F1618" s="18" t="s">
        <v>64</v>
      </c>
      <c r="G1618" s="18" t="s">
        <v>14</v>
      </c>
      <c r="H1618" s="19">
        <v>6.6929908500000002</v>
      </c>
    </row>
    <row r="1619" s="20" customFormat="1" ht="45" customHeight="1">
      <c r="A1619" s="15">
        <v>90178050</v>
      </c>
      <c r="B1619" s="16" t="s">
        <v>2319</v>
      </c>
      <c r="C1619" s="16" t="s">
        <v>2320</v>
      </c>
      <c r="D1619" s="17" t="s">
        <v>915</v>
      </c>
      <c r="E1619" s="17">
        <v>1</v>
      </c>
      <c r="F1619" s="18" t="s">
        <v>64</v>
      </c>
      <c r="G1619" s="18" t="s">
        <v>14</v>
      </c>
      <c r="H1619" s="19">
        <v>69.408350549999994</v>
      </c>
    </row>
    <row r="1620" s="20" customFormat="1" ht="45" customHeight="1">
      <c r="A1620" s="15">
        <v>90185447</v>
      </c>
      <c r="B1620" s="16" t="s">
        <v>2321</v>
      </c>
      <c r="C1620" s="16" t="s">
        <v>2322</v>
      </c>
      <c r="D1620" s="17" t="s">
        <v>603</v>
      </c>
      <c r="E1620" s="17">
        <v>1</v>
      </c>
      <c r="F1620" s="18" t="s">
        <v>64</v>
      </c>
      <c r="G1620" s="18" t="s">
        <v>14</v>
      </c>
      <c r="H1620" s="19">
        <v>77.471981999999997</v>
      </c>
    </row>
    <row r="1621" s="20" customFormat="1" ht="45" customHeight="1">
      <c r="A1621" s="15">
        <v>90178068</v>
      </c>
      <c r="B1621" s="16" t="s">
        <v>2323</v>
      </c>
      <c r="C1621" s="16" t="s">
        <v>2324</v>
      </c>
      <c r="D1621" s="17" t="s">
        <v>915</v>
      </c>
      <c r="E1621" s="17">
        <v>1</v>
      </c>
      <c r="F1621" s="18" t="s">
        <v>64</v>
      </c>
      <c r="G1621" s="18" t="s">
        <v>14</v>
      </c>
      <c r="H1621" s="19">
        <v>69.408350549999994</v>
      </c>
    </row>
    <row r="1622" s="20" customFormat="1" ht="45" customHeight="1">
      <c r="A1622" s="15">
        <v>91433029</v>
      </c>
      <c r="B1622" s="16" t="s">
        <v>2325</v>
      </c>
      <c r="C1622" s="16" t="s">
        <v>2326</v>
      </c>
      <c r="D1622" s="17" t="s">
        <v>633</v>
      </c>
      <c r="E1622" s="17">
        <v>1</v>
      </c>
      <c r="F1622" s="18" t="s">
        <v>64</v>
      </c>
      <c r="G1622" s="18" t="s">
        <v>14</v>
      </c>
      <c r="H1622" s="19">
        <v>17.037792450000001</v>
      </c>
    </row>
    <row r="1623" s="20" customFormat="1" ht="45" customHeight="1">
      <c r="A1623" s="15">
        <v>90185455</v>
      </c>
      <c r="B1623" s="16" t="s">
        <v>2327</v>
      </c>
      <c r="C1623" s="16" t="s">
        <v>2328</v>
      </c>
      <c r="D1623" s="17" t="s">
        <v>603</v>
      </c>
      <c r="E1623" s="17">
        <v>1</v>
      </c>
      <c r="F1623" s="18" t="s">
        <v>64</v>
      </c>
      <c r="G1623" s="18" t="s">
        <v>14</v>
      </c>
      <c r="H1623" s="19">
        <v>16.451108099999999</v>
      </c>
    </row>
    <row r="1624" s="20" customFormat="1" ht="45" customHeight="1">
      <c r="A1624" s="15">
        <v>90178033</v>
      </c>
      <c r="B1624" s="16" t="s">
        <v>2329</v>
      </c>
      <c r="C1624" s="16" t="s">
        <v>2330</v>
      </c>
      <c r="D1624" s="17" t="s">
        <v>915</v>
      </c>
      <c r="E1624" s="17">
        <v>1</v>
      </c>
      <c r="F1624" s="18" t="s">
        <v>64</v>
      </c>
      <c r="G1624" s="18" t="s">
        <v>14</v>
      </c>
      <c r="H1624" s="19">
        <v>15.289712550000001</v>
      </c>
    </row>
    <row r="1625" s="20" customFormat="1" ht="45" customHeight="1">
      <c r="A1625" s="15">
        <v>92168027</v>
      </c>
      <c r="B1625" s="16" t="s">
        <v>2331</v>
      </c>
      <c r="C1625" s="16" t="s">
        <v>2332</v>
      </c>
      <c r="D1625" s="17" t="s">
        <v>603</v>
      </c>
      <c r="E1625" s="17">
        <v>1</v>
      </c>
      <c r="F1625" s="18" t="s">
        <v>64</v>
      </c>
      <c r="G1625" s="18" t="s">
        <v>14</v>
      </c>
      <c r="H1625" s="19">
        <v>7.1724870000000003</v>
      </c>
    </row>
    <row r="1626" s="20" customFormat="1" ht="45" customHeight="1">
      <c r="A1626" s="15">
        <v>92447724</v>
      </c>
      <c r="B1626" s="16" t="s">
        <v>2333</v>
      </c>
      <c r="C1626" s="16" t="s">
        <v>2334</v>
      </c>
      <c r="D1626" s="17" t="s">
        <v>633</v>
      </c>
      <c r="E1626" s="17">
        <v>1</v>
      </c>
      <c r="F1626" s="18" t="s">
        <v>64</v>
      </c>
      <c r="G1626" s="18" t="s">
        <v>14</v>
      </c>
      <c r="H1626" s="19">
        <v>76.089368250000007</v>
      </c>
    </row>
    <row r="1627" s="20" customFormat="1" ht="45" customHeight="1">
      <c r="A1627" s="15">
        <v>92447686</v>
      </c>
      <c r="B1627" s="16" t="s">
        <v>2335</v>
      </c>
      <c r="C1627" s="16" t="s">
        <v>2336</v>
      </c>
      <c r="D1627" s="17" t="s">
        <v>633</v>
      </c>
      <c r="E1627" s="17">
        <v>1</v>
      </c>
      <c r="F1627" s="18" t="s">
        <v>64</v>
      </c>
      <c r="G1627" s="18" t="s">
        <v>14</v>
      </c>
      <c r="H1627" s="19">
        <v>7.29164835</v>
      </c>
    </row>
    <row r="1628" s="20" customFormat="1" ht="45" customHeight="1">
      <c r="A1628" s="15">
        <v>92429181</v>
      </c>
      <c r="B1628" s="16" t="s">
        <v>2337</v>
      </c>
      <c r="C1628" s="16" t="s">
        <v>2338</v>
      </c>
      <c r="D1628" s="17" t="s">
        <v>69</v>
      </c>
      <c r="E1628" s="17">
        <v>1</v>
      </c>
      <c r="F1628" s="18" t="s">
        <v>60</v>
      </c>
      <c r="G1628" s="18" t="s">
        <v>14</v>
      </c>
      <c r="H1628" s="19">
        <v>1.4607243000000001</v>
      </c>
    </row>
    <row r="1629" s="20" customFormat="1" ht="45" customHeight="1">
      <c r="A1629" s="15">
        <v>94937508</v>
      </c>
      <c r="B1629" s="16" t="s">
        <v>2339</v>
      </c>
      <c r="C1629" s="16" t="s">
        <v>2340</v>
      </c>
      <c r="D1629" s="17" t="s">
        <v>633</v>
      </c>
      <c r="E1629" s="17">
        <v>10</v>
      </c>
      <c r="F1629" s="18" t="s">
        <v>743</v>
      </c>
      <c r="G1629" s="18" t="s">
        <v>261</v>
      </c>
      <c r="H1629" s="19">
        <v>180.16739999999999</v>
      </c>
    </row>
    <row r="1630" s="20" customFormat="1" ht="45" customHeight="1">
      <c r="A1630" s="15">
        <v>90218930</v>
      </c>
      <c r="B1630" s="16" t="s">
        <v>2341</v>
      </c>
      <c r="C1630" s="16" t="s">
        <v>2342</v>
      </c>
      <c r="D1630" s="17" t="s">
        <v>633</v>
      </c>
      <c r="E1630" s="17">
        <v>8</v>
      </c>
      <c r="F1630" s="18" t="s">
        <v>743</v>
      </c>
      <c r="G1630" s="18" t="s">
        <v>19</v>
      </c>
      <c r="H1630" s="22">
        <v>166.59999999999999</v>
      </c>
    </row>
    <row r="1631" s="20" customFormat="1" ht="45" customHeight="1">
      <c r="A1631" s="15">
        <v>90278968</v>
      </c>
      <c r="B1631" s="16" t="s">
        <v>2343</v>
      </c>
      <c r="C1631" s="16" t="s">
        <v>2344</v>
      </c>
      <c r="D1631" s="17" t="s">
        <v>946</v>
      </c>
      <c r="E1631" s="17">
        <v>1</v>
      </c>
      <c r="F1631" s="18" t="s">
        <v>88</v>
      </c>
      <c r="G1631" s="18" t="s">
        <v>14</v>
      </c>
      <c r="H1631" s="19">
        <v>223.86198555000001</v>
      </c>
    </row>
    <row r="1632" s="20" customFormat="1" ht="45" customHeight="1">
      <c r="A1632" s="15">
        <v>90223039</v>
      </c>
      <c r="B1632" s="16" t="s">
        <v>2343</v>
      </c>
      <c r="C1632" s="16" t="s">
        <v>2345</v>
      </c>
      <c r="D1632" s="17" t="s">
        <v>871</v>
      </c>
      <c r="E1632" s="17">
        <v>1</v>
      </c>
      <c r="F1632" s="18" t="s">
        <v>88</v>
      </c>
      <c r="G1632" s="18" t="s">
        <v>14</v>
      </c>
      <c r="H1632" s="19">
        <v>126.37944899999999</v>
      </c>
    </row>
    <row r="1633" s="20" customFormat="1" ht="45" customHeight="1">
      <c r="A1633" s="15">
        <v>90178289</v>
      </c>
      <c r="B1633" s="16" t="s">
        <v>2343</v>
      </c>
      <c r="C1633" s="16" t="s">
        <v>2346</v>
      </c>
      <c r="D1633" s="17" t="s">
        <v>915</v>
      </c>
      <c r="E1633" s="17">
        <v>1</v>
      </c>
      <c r="F1633" s="18" t="s">
        <v>88</v>
      </c>
      <c r="G1633" s="18" t="s">
        <v>14</v>
      </c>
      <c r="H1633" s="19">
        <v>121.41971415</v>
      </c>
    </row>
    <row r="1634" s="20" customFormat="1" ht="45" customHeight="1">
      <c r="A1634" s="15">
        <v>91109035</v>
      </c>
      <c r="B1634" s="16" t="s">
        <v>2347</v>
      </c>
      <c r="C1634" s="16" t="s">
        <v>2348</v>
      </c>
      <c r="D1634" s="17" t="s">
        <v>134</v>
      </c>
      <c r="E1634" s="17">
        <v>60</v>
      </c>
      <c r="F1634" s="18" t="s">
        <v>18</v>
      </c>
      <c r="G1634" s="18" t="s">
        <v>19</v>
      </c>
      <c r="H1634" s="19">
        <v>0.82464215399999996</v>
      </c>
    </row>
    <row r="1635" s="20" customFormat="1" ht="45" customHeight="1">
      <c r="A1635" s="15">
        <v>92406122</v>
      </c>
      <c r="B1635" s="16" t="s">
        <v>2349</v>
      </c>
      <c r="C1635" s="16" t="s">
        <v>2350</v>
      </c>
      <c r="D1635" s="17" t="s">
        <v>134</v>
      </c>
      <c r="E1635" s="17">
        <v>60</v>
      </c>
      <c r="F1635" s="18" t="s">
        <v>18</v>
      </c>
      <c r="G1635" s="18" t="s">
        <v>19</v>
      </c>
      <c r="H1635" s="19">
        <v>1.552267584</v>
      </c>
    </row>
    <row r="1636" s="20" customFormat="1" ht="45" customHeight="1">
      <c r="A1636" s="15">
        <v>92455573</v>
      </c>
      <c r="B1636" s="16" t="s">
        <v>2351</v>
      </c>
      <c r="C1636" s="16" t="s">
        <v>2352</v>
      </c>
      <c r="D1636" s="17" t="s">
        <v>17</v>
      </c>
      <c r="E1636" s="17">
        <v>60</v>
      </c>
      <c r="F1636" s="18" t="s">
        <v>18</v>
      </c>
      <c r="G1636" s="18" t="s">
        <v>19</v>
      </c>
      <c r="H1636" s="19">
        <v>1.0550568735000001</v>
      </c>
    </row>
    <row r="1637" s="20" customFormat="1" ht="45" customHeight="1">
      <c r="A1637" s="15">
        <v>92399258</v>
      </c>
      <c r="B1637" s="16" t="s">
        <v>2353</v>
      </c>
      <c r="C1637" s="16" t="s">
        <v>2354</v>
      </c>
      <c r="D1637" s="17" t="s">
        <v>24</v>
      </c>
      <c r="E1637" s="17">
        <v>1</v>
      </c>
      <c r="F1637" s="18" t="s">
        <v>60</v>
      </c>
      <c r="G1637" s="18" t="s">
        <v>14</v>
      </c>
      <c r="H1637" s="19">
        <v>6.0823602000000001</v>
      </c>
    </row>
    <row r="1638" s="20" customFormat="1" ht="45" customHeight="1">
      <c r="A1638" s="15">
        <v>91109051</v>
      </c>
      <c r="B1638" s="16" t="s">
        <v>2353</v>
      </c>
      <c r="C1638" s="16" t="s">
        <v>2353</v>
      </c>
      <c r="D1638" s="17" t="s">
        <v>17</v>
      </c>
      <c r="E1638" s="17">
        <v>1</v>
      </c>
      <c r="F1638" s="18" t="s">
        <v>60</v>
      </c>
      <c r="G1638" s="18" t="s">
        <v>14</v>
      </c>
      <c r="H1638" s="19">
        <v>7.7128295580000001</v>
      </c>
    </row>
    <row r="1639" s="20" customFormat="1" ht="45" customHeight="1">
      <c r="A1639" s="15">
        <v>92399312</v>
      </c>
      <c r="B1639" s="16" t="s">
        <v>2353</v>
      </c>
      <c r="C1639" s="16" t="s">
        <v>2353</v>
      </c>
      <c r="D1639" s="17" t="s">
        <v>229</v>
      </c>
      <c r="E1639" s="17">
        <v>1</v>
      </c>
      <c r="F1639" s="18" t="s">
        <v>60</v>
      </c>
      <c r="G1639" s="18" t="s">
        <v>14</v>
      </c>
      <c r="H1639" s="19">
        <v>5.9826979800000002</v>
      </c>
    </row>
    <row r="1640" s="20" customFormat="1" ht="45" customHeight="1">
      <c r="A1640" s="15">
        <v>92399401</v>
      </c>
      <c r="B1640" s="16" t="s">
        <v>2353</v>
      </c>
      <c r="C1640" s="16" t="s">
        <v>2353</v>
      </c>
      <c r="D1640" s="17" t="s">
        <v>17</v>
      </c>
      <c r="E1640" s="17">
        <v>1</v>
      </c>
      <c r="F1640" s="18" t="s">
        <v>60</v>
      </c>
      <c r="G1640" s="18" t="s">
        <v>14</v>
      </c>
      <c r="H1640" s="19">
        <v>7.3611439335000002</v>
      </c>
    </row>
    <row r="1641" s="20" customFormat="1" ht="45" customHeight="1">
      <c r="A1641" s="15">
        <v>92445330</v>
      </c>
      <c r="B1641" s="16" t="s">
        <v>2355</v>
      </c>
      <c r="C1641" s="16" t="s">
        <v>2356</v>
      </c>
      <c r="D1641" s="17" t="s">
        <v>134</v>
      </c>
      <c r="E1641" s="17">
        <v>1</v>
      </c>
      <c r="F1641" s="18" t="s">
        <v>60</v>
      </c>
      <c r="G1641" s="18" t="s">
        <v>14</v>
      </c>
      <c r="H1641" s="19">
        <v>11.035652355</v>
      </c>
    </row>
    <row r="1642" s="20" customFormat="1" ht="45" customHeight="1">
      <c r="A1642" s="15">
        <v>90241339</v>
      </c>
      <c r="B1642" s="16" t="s">
        <v>2357</v>
      </c>
      <c r="C1642" s="16" t="s">
        <v>2357</v>
      </c>
      <c r="D1642" s="17" t="s">
        <v>528</v>
      </c>
      <c r="E1642" s="17">
        <v>1</v>
      </c>
      <c r="F1642" s="18" t="s">
        <v>13</v>
      </c>
      <c r="G1642" s="18" t="s">
        <v>14</v>
      </c>
      <c r="H1642" s="19">
        <v>100.8610116885</v>
      </c>
    </row>
    <row r="1643" s="20" customFormat="1" ht="45" customHeight="1">
      <c r="A1643" s="15">
        <v>92406149</v>
      </c>
      <c r="B1643" s="16" t="s">
        <v>2358</v>
      </c>
      <c r="C1643" s="16" t="s">
        <v>2359</v>
      </c>
      <c r="D1643" s="17" t="s">
        <v>134</v>
      </c>
      <c r="E1643" s="17">
        <v>1</v>
      </c>
      <c r="F1643" s="18" t="s">
        <v>60</v>
      </c>
      <c r="G1643" s="18" t="s">
        <v>14</v>
      </c>
      <c r="H1643" s="19">
        <v>11.144796169499999</v>
      </c>
    </row>
    <row r="1644" s="20" customFormat="1" ht="45" customHeight="1">
      <c r="A1644" s="15">
        <v>90143302</v>
      </c>
      <c r="B1644" s="16" t="s">
        <v>2360</v>
      </c>
      <c r="C1644" s="16" t="s">
        <v>2360</v>
      </c>
      <c r="D1644" s="17" t="s">
        <v>17</v>
      </c>
      <c r="E1644" s="17">
        <v>1</v>
      </c>
      <c r="F1644" s="18" t="s">
        <v>60</v>
      </c>
      <c r="G1644" s="18" t="s">
        <v>14</v>
      </c>
      <c r="H1644" s="19">
        <v>7.3732710240000001</v>
      </c>
    </row>
    <row r="1645" s="20" customFormat="1" ht="45" customHeight="1">
      <c r="A1645" s="15">
        <v>92466931</v>
      </c>
      <c r="B1645" s="16" t="s">
        <v>2361</v>
      </c>
      <c r="C1645" s="16" t="s">
        <v>2361</v>
      </c>
      <c r="D1645" s="17" t="s">
        <v>39</v>
      </c>
      <c r="E1645" s="17">
        <v>1</v>
      </c>
      <c r="F1645" s="18" t="s">
        <v>13</v>
      </c>
      <c r="G1645" s="18" t="s">
        <v>14</v>
      </c>
      <c r="H1645" s="19">
        <v>90.938924999999998</v>
      </c>
    </row>
    <row r="1646" s="20" customFormat="1" ht="45" customHeight="1">
      <c r="A1646" s="15">
        <v>90164318</v>
      </c>
      <c r="B1646" s="16" t="s">
        <v>2362</v>
      </c>
      <c r="C1646" s="16" t="s">
        <v>2363</v>
      </c>
      <c r="D1646" s="17" t="s">
        <v>134</v>
      </c>
      <c r="E1646" s="17">
        <v>1</v>
      </c>
      <c r="F1646" s="18" t="s">
        <v>13</v>
      </c>
      <c r="G1646" s="18" t="s">
        <v>14</v>
      </c>
      <c r="H1646" s="19">
        <v>157.13334</v>
      </c>
    </row>
    <row r="1647" s="20" customFormat="1" ht="45" customHeight="1">
      <c r="A1647" s="15">
        <v>92399975</v>
      </c>
      <c r="B1647" s="16" t="s">
        <v>2364</v>
      </c>
      <c r="C1647" s="16" t="s">
        <v>2365</v>
      </c>
      <c r="D1647" s="17" t="s">
        <v>50</v>
      </c>
      <c r="E1647" s="17">
        <v>1</v>
      </c>
      <c r="F1647" s="18" t="s">
        <v>64</v>
      </c>
      <c r="G1647" s="18" t="s">
        <v>14</v>
      </c>
      <c r="H1647" s="19">
        <v>9.7700904000000008</v>
      </c>
    </row>
    <row r="1648" s="20" customFormat="1" ht="45" customHeight="1">
      <c r="A1648" s="15">
        <v>92443150</v>
      </c>
      <c r="B1648" s="16" t="s">
        <v>2366</v>
      </c>
      <c r="C1648" s="16" t="s">
        <v>2367</v>
      </c>
      <c r="D1648" s="17" t="s">
        <v>871</v>
      </c>
      <c r="E1648" s="17">
        <v>1</v>
      </c>
      <c r="F1648" s="18" t="s">
        <v>64</v>
      </c>
      <c r="G1648" s="18" t="s">
        <v>14</v>
      </c>
      <c r="H1648" s="19">
        <v>10.844253</v>
      </c>
    </row>
    <row r="1649" s="20" customFormat="1" ht="45" customHeight="1">
      <c r="A1649" s="15">
        <v>92441289</v>
      </c>
      <c r="B1649" s="16" t="s">
        <v>2368</v>
      </c>
      <c r="C1649" s="16" t="s">
        <v>2369</v>
      </c>
      <c r="D1649" s="17" t="s">
        <v>69</v>
      </c>
      <c r="E1649" s="17">
        <v>1</v>
      </c>
      <c r="F1649" s="18" t="s">
        <v>60</v>
      </c>
      <c r="G1649" s="18" t="s">
        <v>14</v>
      </c>
      <c r="H1649" s="19">
        <v>0.46695284999999997</v>
      </c>
    </row>
    <row r="1650" s="20" customFormat="1" ht="45" customHeight="1">
      <c r="A1650" s="15">
        <v>92441297</v>
      </c>
      <c r="B1650" s="16" t="s">
        <v>2370</v>
      </c>
      <c r="C1650" s="16" t="s">
        <v>2371</v>
      </c>
      <c r="D1650" s="17" t="s">
        <v>69</v>
      </c>
      <c r="E1650" s="17">
        <v>1</v>
      </c>
      <c r="F1650" s="18" t="s">
        <v>60</v>
      </c>
      <c r="G1650" s="18" t="s">
        <v>14</v>
      </c>
      <c r="H1650" s="19">
        <v>0.87403995000000001</v>
      </c>
    </row>
    <row r="1651" s="20" customFormat="1" ht="45" customHeight="1">
      <c r="A1651" s="15">
        <v>90915020</v>
      </c>
      <c r="B1651" s="16" t="s">
        <v>2370</v>
      </c>
      <c r="C1651" s="16" t="s">
        <v>2372</v>
      </c>
      <c r="D1651" s="17" t="s">
        <v>69</v>
      </c>
      <c r="E1651" s="17">
        <v>1</v>
      </c>
      <c r="F1651" s="18" t="s">
        <v>60</v>
      </c>
      <c r="G1651" s="18" t="s">
        <v>14</v>
      </c>
      <c r="H1651" s="19">
        <v>0.69444269999999997</v>
      </c>
    </row>
    <row r="1652" s="20" customFormat="1" ht="45" customHeight="1">
      <c r="A1652" s="15">
        <v>90258029</v>
      </c>
      <c r="B1652" s="16" t="s">
        <v>2373</v>
      </c>
      <c r="C1652" s="16" t="s">
        <v>2374</v>
      </c>
      <c r="D1652" s="17" t="s">
        <v>24</v>
      </c>
      <c r="E1652" s="17">
        <v>1</v>
      </c>
      <c r="F1652" s="18" t="s">
        <v>60</v>
      </c>
      <c r="G1652" s="18" t="s">
        <v>14</v>
      </c>
      <c r="H1652" s="19">
        <v>0.17324685000000001</v>
      </c>
    </row>
    <row r="1653" s="20" customFormat="1" ht="45" customHeight="1">
      <c r="A1653" s="15">
        <v>90258010</v>
      </c>
      <c r="B1653" s="16" t="s">
        <v>2373</v>
      </c>
      <c r="C1653" s="16" t="s">
        <v>2375</v>
      </c>
      <c r="D1653" s="17" t="s">
        <v>24</v>
      </c>
      <c r="E1653" s="17">
        <v>1</v>
      </c>
      <c r="F1653" s="18" t="s">
        <v>60</v>
      </c>
      <c r="G1653" s="18" t="s">
        <v>14</v>
      </c>
      <c r="H1653" s="19">
        <v>0.2969946</v>
      </c>
    </row>
    <row r="1654" s="20" customFormat="1" ht="45" customHeight="1">
      <c r="A1654" s="15">
        <v>90264924</v>
      </c>
      <c r="B1654" s="16" t="s">
        <v>2373</v>
      </c>
      <c r="C1654" s="16" t="s">
        <v>2376</v>
      </c>
      <c r="D1654" s="17" t="s">
        <v>39</v>
      </c>
      <c r="E1654" s="17">
        <v>1</v>
      </c>
      <c r="F1654" s="18" t="s">
        <v>60</v>
      </c>
      <c r="G1654" s="18" t="s">
        <v>14</v>
      </c>
      <c r="H1654" s="19">
        <v>0.2969946</v>
      </c>
    </row>
    <row r="1655" s="20" customFormat="1" ht="45" customHeight="1">
      <c r="A1655" s="15">
        <v>90284470</v>
      </c>
      <c r="B1655" s="16" t="s">
        <v>2373</v>
      </c>
      <c r="C1655" s="16" t="s">
        <v>2377</v>
      </c>
      <c r="D1655" s="17" t="s">
        <v>29</v>
      </c>
      <c r="E1655" s="17">
        <v>1</v>
      </c>
      <c r="F1655" s="18" t="s">
        <v>60</v>
      </c>
      <c r="G1655" s="18" t="s">
        <v>14</v>
      </c>
      <c r="H1655" s="19">
        <v>0.2969946</v>
      </c>
    </row>
    <row r="1656" s="20" customFormat="1" ht="45" customHeight="1">
      <c r="A1656" s="15">
        <v>90264916</v>
      </c>
      <c r="B1656" s="16" t="s">
        <v>2373</v>
      </c>
      <c r="C1656" s="16" t="s">
        <v>2378</v>
      </c>
      <c r="D1656" s="17" t="s">
        <v>39</v>
      </c>
      <c r="E1656" s="17">
        <v>1</v>
      </c>
      <c r="F1656" s="18" t="s">
        <v>60</v>
      </c>
      <c r="G1656" s="18" t="s">
        <v>14</v>
      </c>
      <c r="H1656" s="19">
        <v>0.309369375</v>
      </c>
    </row>
    <row r="1657" s="20" customFormat="1" ht="45" customHeight="1">
      <c r="A1657" s="15">
        <v>90258037</v>
      </c>
      <c r="B1657" s="16" t="s">
        <v>2373</v>
      </c>
      <c r="C1657" s="16" t="s">
        <v>2379</v>
      </c>
      <c r="D1657" s="17" t="s">
        <v>24</v>
      </c>
      <c r="E1657" s="17">
        <v>1</v>
      </c>
      <c r="F1657" s="18" t="s">
        <v>60</v>
      </c>
      <c r="G1657" s="18" t="s">
        <v>14</v>
      </c>
      <c r="H1657" s="19">
        <v>0.2969946</v>
      </c>
    </row>
    <row r="1658" s="20" customFormat="1" ht="45" customHeight="1">
      <c r="A1658" s="15">
        <v>90232364</v>
      </c>
      <c r="B1658" s="16" t="s">
        <v>2373</v>
      </c>
      <c r="C1658" s="16" t="s">
        <v>2380</v>
      </c>
      <c r="D1658" s="17" t="s">
        <v>440</v>
      </c>
      <c r="E1658" s="17">
        <v>1</v>
      </c>
      <c r="F1658" s="18" t="s">
        <v>60</v>
      </c>
      <c r="G1658" s="18" t="s">
        <v>14</v>
      </c>
      <c r="H1658" s="19">
        <v>0.14367779999999999</v>
      </c>
    </row>
    <row r="1659" s="20" customFormat="1" ht="45" customHeight="1">
      <c r="A1659" s="15">
        <v>90211839</v>
      </c>
      <c r="B1659" s="16" t="s">
        <v>2373</v>
      </c>
      <c r="C1659" s="16" t="s">
        <v>2381</v>
      </c>
      <c r="D1659" s="17" t="s">
        <v>31</v>
      </c>
      <c r="E1659" s="17">
        <v>1</v>
      </c>
      <c r="F1659" s="18" t="s">
        <v>60</v>
      </c>
      <c r="G1659" s="18" t="s">
        <v>14</v>
      </c>
      <c r="H1659" s="19">
        <v>0.1915704</v>
      </c>
    </row>
    <row r="1660" s="20" customFormat="1" ht="45" customHeight="1">
      <c r="A1660" s="15">
        <v>90258045</v>
      </c>
      <c r="B1660" s="16" t="s">
        <v>2382</v>
      </c>
      <c r="C1660" s="16" t="s">
        <v>2382</v>
      </c>
      <c r="D1660" s="17" t="s">
        <v>24</v>
      </c>
      <c r="E1660" s="17">
        <v>1</v>
      </c>
      <c r="F1660" s="18" t="s">
        <v>60</v>
      </c>
      <c r="G1660" s="18" t="s">
        <v>14</v>
      </c>
      <c r="H1660" s="19">
        <v>0.15565095000000001</v>
      </c>
    </row>
    <row r="1661" s="20" customFormat="1" ht="45" customHeight="1">
      <c r="A1661" s="15">
        <v>90227140</v>
      </c>
      <c r="B1661" s="16" t="s">
        <v>2382</v>
      </c>
      <c r="C1661" s="16" t="s">
        <v>2382</v>
      </c>
      <c r="D1661" s="17" t="s">
        <v>59</v>
      </c>
      <c r="E1661" s="17">
        <v>1</v>
      </c>
      <c r="F1661" s="18" t="s">
        <v>60</v>
      </c>
      <c r="G1661" s="18" t="s">
        <v>14</v>
      </c>
      <c r="H1661" s="19">
        <v>0.1484973</v>
      </c>
    </row>
    <row r="1662" s="20" customFormat="1" ht="45" customHeight="1">
      <c r="A1662" s="15">
        <v>90227158</v>
      </c>
      <c r="B1662" s="16" t="s">
        <v>2382</v>
      </c>
      <c r="C1662" s="16" t="s">
        <v>2382</v>
      </c>
      <c r="D1662" s="17" t="s">
        <v>59</v>
      </c>
      <c r="E1662" s="17">
        <v>1</v>
      </c>
      <c r="F1662" s="18" t="s">
        <v>60</v>
      </c>
      <c r="G1662" s="18" t="s">
        <v>14</v>
      </c>
      <c r="H1662" s="19">
        <v>0.1484973</v>
      </c>
    </row>
    <row r="1663" s="20" customFormat="1" ht="45" customHeight="1">
      <c r="A1663" s="15">
        <v>90412010</v>
      </c>
      <c r="B1663" s="16" t="s">
        <v>2382</v>
      </c>
      <c r="C1663" s="16" t="s">
        <v>2383</v>
      </c>
      <c r="D1663" s="17" t="s">
        <v>220</v>
      </c>
      <c r="E1663" s="17">
        <v>1</v>
      </c>
      <c r="F1663" s="18" t="s">
        <v>60</v>
      </c>
      <c r="G1663" s="18" t="s">
        <v>14</v>
      </c>
      <c r="H1663" s="19">
        <v>0.26340930000000001</v>
      </c>
    </row>
    <row r="1664" s="20" customFormat="1" ht="45" customHeight="1">
      <c r="A1664" s="15">
        <v>92421695</v>
      </c>
      <c r="B1664" s="16" t="s">
        <v>2382</v>
      </c>
      <c r="C1664" s="16" t="s">
        <v>2383</v>
      </c>
      <c r="D1664" s="17" t="s">
        <v>220</v>
      </c>
      <c r="E1664" s="17">
        <v>1</v>
      </c>
      <c r="F1664" s="18" t="s">
        <v>60</v>
      </c>
      <c r="G1664" s="18" t="s">
        <v>14</v>
      </c>
      <c r="H1664" s="19">
        <v>0.26340930000000001</v>
      </c>
    </row>
    <row r="1665" s="20" customFormat="1" ht="45" customHeight="1">
      <c r="A1665" s="15">
        <v>90125029</v>
      </c>
      <c r="B1665" s="16" t="s">
        <v>2382</v>
      </c>
      <c r="C1665" s="16" t="s">
        <v>2384</v>
      </c>
      <c r="D1665" s="17" t="s">
        <v>50</v>
      </c>
      <c r="E1665" s="17">
        <v>1</v>
      </c>
      <c r="F1665" s="18" t="s">
        <v>60</v>
      </c>
      <c r="G1665" s="18" t="s">
        <v>14</v>
      </c>
      <c r="H1665" s="19">
        <v>0.23946300000000001</v>
      </c>
    </row>
    <row r="1666" s="20" customFormat="1" ht="45" customHeight="1">
      <c r="A1666" s="15">
        <v>90284461</v>
      </c>
      <c r="B1666" s="16" t="s">
        <v>2385</v>
      </c>
      <c r="C1666" s="16" t="s">
        <v>2386</v>
      </c>
      <c r="D1666" s="17" t="s">
        <v>603</v>
      </c>
      <c r="E1666" s="17">
        <v>1</v>
      </c>
      <c r="F1666" s="18" t="s">
        <v>60</v>
      </c>
      <c r="G1666" s="18" t="s">
        <v>14</v>
      </c>
      <c r="H1666" s="19">
        <v>0.26340930000000001</v>
      </c>
    </row>
    <row r="1667" s="20" customFormat="1" ht="45" customHeight="1">
      <c r="A1667" s="15">
        <v>90412036</v>
      </c>
      <c r="B1667" s="16" t="s">
        <v>2387</v>
      </c>
      <c r="C1667" s="16" t="s">
        <v>2388</v>
      </c>
      <c r="D1667" s="17" t="s">
        <v>220</v>
      </c>
      <c r="E1667" s="17">
        <v>400</v>
      </c>
      <c r="F1667" s="18" t="s">
        <v>151</v>
      </c>
      <c r="G1667" s="18" t="s">
        <v>19</v>
      </c>
      <c r="H1667" s="19">
        <v>2.39463e-002</v>
      </c>
    </row>
    <row r="1668" s="20" customFormat="1" ht="45" customHeight="1">
      <c r="A1668" s="15">
        <v>92466940</v>
      </c>
      <c r="B1668" s="16" t="s">
        <v>2389</v>
      </c>
      <c r="C1668" s="16" t="s">
        <v>2390</v>
      </c>
      <c r="D1668" s="17" t="s">
        <v>24</v>
      </c>
      <c r="E1668" s="17">
        <v>400</v>
      </c>
      <c r="F1668" s="18" t="s">
        <v>151</v>
      </c>
      <c r="G1668" s="18" t="s">
        <v>19</v>
      </c>
      <c r="H1668" s="19">
        <v>1.197315e-002</v>
      </c>
    </row>
    <row r="1669" s="20" customFormat="1" ht="45" customHeight="1">
      <c r="A1669" s="15">
        <v>90125134</v>
      </c>
      <c r="B1669" s="16" t="s">
        <v>2389</v>
      </c>
      <c r="C1669" s="16" t="s">
        <v>2390</v>
      </c>
      <c r="D1669" s="17" t="s">
        <v>50</v>
      </c>
      <c r="E1669" s="17">
        <v>400</v>
      </c>
      <c r="F1669" s="18" t="s">
        <v>151</v>
      </c>
      <c r="G1669" s="18" t="s">
        <v>19</v>
      </c>
      <c r="H1669" s="19">
        <v>2.39463e-002</v>
      </c>
    </row>
    <row r="1670" s="20" customFormat="1" ht="45" customHeight="1">
      <c r="A1670" s="15">
        <v>90284518</v>
      </c>
      <c r="B1670" s="16" t="s">
        <v>2389</v>
      </c>
      <c r="C1670" s="16" t="s">
        <v>2391</v>
      </c>
      <c r="D1670" s="17" t="s">
        <v>603</v>
      </c>
      <c r="E1670" s="17">
        <v>400</v>
      </c>
      <c r="F1670" s="18" t="s">
        <v>151</v>
      </c>
      <c r="G1670" s="18" t="s">
        <v>19</v>
      </c>
      <c r="H1670" s="19">
        <v>2.39463e-002</v>
      </c>
    </row>
    <row r="1671" s="20" customFormat="1" ht="45" customHeight="1">
      <c r="A1671" s="15">
        <v>90146565</v>
      </c>
      <c r="B1671" s="16" t="s">
        <v>2392</v>
      </c>
      <c r="C1671" s="16" t="s">
        <v>2392</v>
      </c>
      <c r="D1671" s="17" t="s">
        <v>17</v>
      </c>
      <c r="E1671" s="17">
        <v>400</v>
      </c>
      <c r="F1671" s="18" t="s">
        <v>151</v>
      </c>
      <c r="G1671" s="18" t="s">
        <v>19</v>
      </c>
      <c r="H1671" s="19">
        <v>1.197315e-002</v>
      </c>
    </row>
    <row r="1672" s="20" customFormat="1" ht="45" customHeight="1">
      <c r="A1672" s="15">
        <v>90227166</v>
      </c>
      <c r="B1672" s="16" t="s">
        <v>2393</v>
      </c>
      <c r="C1672" s="16" t="s">
        <v>2393</v>
      </c>
      <c r="D1672" s="17" t="s">
        <v>59</v>
      </c>
      <c r="E1672" s="17">
        <v>1</v>
      </c>
      <c r="F1672" s="18" t="s">
        <v>60</v>
      </c>
      <c r="G1672" s="18" t="s">
        <v>14</v>
      </c>
      <c r="H1672" s="19">
        <v>0.2969946</v>
      </c>
    </row>
    <row r="1673" s="20" customFormat="1" ht="45" customHeight="1">
      <c r="A1673" s="15">
        <v>90258002</v>
      </c>
      <c r="B1673" s="16" t="s">
        <v>2393</v>
      </c>
      <c r="C1673" s="16" t="s">
        <v>2393</v>
      </c>
      <c r="D1673" s="17" t="s">
        <v>24</v>
      </c>
      <c r="E1673" s="17">
        <v>1</v>
      </c>
      <c r="F1673" s="18" t="s">
        <v>60</v>
      </c>
      <c r="G1673" s="18" t="s">
        <v>14</v>
      </c>
      <c r="H1673" s="19">
        <v>0.2969946</v>
      </c>
    </row>
    <row r="1674" s="20" customFormat="1" ht="45" customHeight="1">
      <c r="A1674" s="15">
        <v>90227174</v>
      </c>
      <c r="B1674" s="16" t="s">
        <v>2393</v>
      </c>
      <c r="C1674" s="16" t="s">
        <v>2393</v>
      </c>
      <c r="D1674" s="17" t="s">
        <v>59</v>
      </c>
      <c r="E1674" s="17">
        <v>1</v>
      </c>
      <c r="F1674" s="18" t="s">
        <v>60</v>
      </c>
      <c r="G1674" s="18" t="s">
        <v>14</v>
      </c>
      <c r="H1674" s="19">
        <v>0.2969946</v>
      </c>
    </row>
    <row r="1675" s="20" customFormat="1" ht="45" customHeight="1">
      <c r="A1675" s="15">
        <v>90173074</v>
      </c>
      <c r="B1675" s="16" t="s">
        <v>2393</v>
      </c>
      <c r="C1675" s="16" t="s">
        <v>2394</v>
      </c>
      <c r="D1675" s="17" t="s">
        <v>244</v>
      </c>
      <c r="E1675" s="17">
        <v>1</v>
      </c>
      <c r="F1675" s="18" t="s">
        <v>60</v>
      </c>
      <c r="G1675" s="18" t="s">
        <v>14</v>
      </c>
      <c r="H1675" s="19">
        <v>0.29932874999999998</v>
      </c>
    </row>
    <row r="1676" s="20" customFormat="1" ht="45" customHeight="1">
      <c r="A1676" s="15">
        <v>92461867</v>
      </c>
      <c r="B1676" s="16" t="s">
        <v>2393</v>
      </c>
      <c r="C1676" s="16" t="s">
        <v>2395</v>
      </c>
      <c r="D1676" s="17" t="s">
        <v>31</v>
      </c>
      <c r="E1676" s="17">
        <v>1</v>
      </c>
      <c r="F1676" s="18" t="s">
        <v>60</v>
      </c>
      <c r="G1676" s="18" t="s">
        <v>14</v>
      </c>
      <c r="H1676" s="19">
        <v>0.32327505000000001</v>
      </c>
    </row>
    <row r="1677" s="20" customFormat="1" ht="45" customHeight="1">
      <c r="A1677" s="15">
        <v>90412028</v>
      </c>
      <c r="B1677" s="16" t="s">
        <v>2393</v>
      </c>
      <c r="C1677" s="16" t="s">
        <v>2396</v>
      </c>
      <c r="D1677" s="17" t="s">
        <v>220</v>
      </c>
      <c r="E1677" s="17">
        <v>1</v>
      </c>
      <c r="F1677" s="18" t="s">
        <v>60</v>
      </c>
      <c r="G1677" s="18" t="s">
        <v>14</v>
      </c>
      <c r="H1677" s="19">
        <v>0.45497969999999999</v>
      </c>
    </row>
    <row r="1678" s="20" customFormat="1" ht="45" customHeight="1">
      <c r="A1678" s="15">
        <v>90125037</v>
      </c>
      <c r="B1678" s="16" t="s">
        <v>2393</v>
      </c>
      <c r="C1678" s="16" t="s">
        <v>2397</v>
      </c>
      <c r="D1678" s="17" t="s">
        <v>50</v>
      </c>
      <c r="E1678" s="17">
        <v>1</v>
      </c>
      <c r="F1678" s="18" t="s">
        <v>60</v>
      </c>
      <c r="G1678" s="18" t="s">
        <v>14</v>
      </c>
      <c r="H1678" s="19">
        <v>0.44300655</v>
      </c>
    </row>
    <row r="1679" s="20" customFormat="1" ht="45" customHeight="1">
      <c r="A1679" s="15">
        <v>90284453</v>
      </c>
      <c r="B1679" s="16" t="s">
        <v>2398</v>
      </c>
      <c r="C1679" s="16" t="s">
        <v>2399</v>
      </c>
      <c r="D1679" s="17" t="s">
        <v>603</v>
      </c>
      <c r="E1679" s="17">
        <v>1</v>
      </c>
      <c r="F1679" s="18" t="s">
        <v>60</v>
      </c>
      <c r="G1679" s="18" t="s">
        <v>14</v>
      </c>
      <c r="H1679" s="19">
        <v>0.44300655</v>
      </c>
    </row>
    <row r="1680" s="20" customFormat="1" ht="45" customHeight="1">
      <c r="A1680" s="15">
        <v>90154266</v>
      </c>
      <c r="B1680" s="16" t="s">
        <v>2400</v>
      </c>
      <c r="C1680" s="16" t="s">
        <v>2401</v>
      </c>
      <c r="D1680" s="17" t="s">
        <v>220</v>
      </c>
      <c r="E1680" s="17">
        <v>1</v>
      </c>
      <c r="F1680" s="18" t="s">
        <v>60</v>
      </c>
      <c r="G1680" s="18" t="s">
        <v>14</v>
      </c>
      <c r="H1680" s="19">
        <v>0.13170465000000001</v>
      </c>
    </row>
    <row r="1681" s="20" customFormat="1" ht="45" customHeight="1">
      <c r="A1681" s="15">
        <v>90309499</v>
      </c>
      <c r="B1681" s="16" t="s">
        <v>2402</v>
      </c>
      <c r="C1681" s="16" t="s">
        <v>2402</v>
      </c>
      <c r="D1681" s="17" t="s">
        <v>792</v>
      </c>
      <c r="E1681" s="17">
        <v>400</v>
      </c>
      <c r="F1681" s="18" t="s">
        <v>151</v>
      </c>
      <c r="G1681" s="18" t="s">
        <v>19</v>
      </c>
      <c r="H1681" s="19">
        <v>1.197315e-002</v>
      </c>
    </row>
    <row r="1682" s="20" customFormat="1" ht="45" customHeight="1">
      <c r="A1682" s="15">
        <v>92267785</v>
      </c>
      <c r="B1682" s="16" t="s">
        <v>2403</v>
      </c>
      <c r="C1682" s="16" t="s">
        <v>2404</v>
      </c>
      <c r="D1682" s="17" t="s">
        <v>2405</v>
      </c>
      <c r="E1682" s="17">
        <v>1</v>
      </c>
      <c r="F1682" s="18" t="s">
        <v>60</v>
      </c>
      <c r="G1682" s="18" t="s">
        <v>14</v>
      </c>
      <c r="H1682" s="19">
        <v>0.95785200000000004</v>
      </c>
    </row>
    <row r="1683" s="20" customFormat="1" ht="45" customHeight="1">
      <c r="A1683" s="15">
        <v>90252330</v>
      </c>
      <c r="B1683" s="16" t="s">
        <v>1281</v>
      </c>
      <c r="C1683" s="16" t="s">
        <v>1281</v>
      </c>
      <c r="D1683" s="17" t="s">
        <v>69</v>
      </c>
      <c r="E1683" s="17">
        <v>1</v>
      </c>
      <c r="F1683" s="18" t="s">
        <v>60</v>
      </c>
      <c r="G1683" s="18" t="s">
        <v>14</v>
      </c>
      <c r="H1683" s="19">
        <v>4.1427098999999998</v>
      </c>
    </row>
    <row r="1684" s="20" customFormat="1" ht="45" customHeight="1">
      <c r="A1684" s="15">
        <v>92370942</v>
      </c>
      <c r="B1684" s="16" t="s">
        <v>1281</v>
      </c>
      <c r="C1684" s="16" t="s">
        <v>2406</v>
      </c>
      <c r="D1684" s="17" t="s">
        <v>139</v>
      </c>
      <c r="E1684" s="17">
        <v>1</v>
      </c>
      <c r="F1684" s="18" t="s">
        <v>60</v>
      </c>
      <c r="G1684" s="18" t="s">
        <v>14</v>
      </c>
      <c r="H1684" s="19">
        <v>9.06367455</v>
      </c>
    </row>
    <row r="1685" s="20" customFormat="1" ht="45" customHeight="1">
      <c r="A1685" s="15">
        <v>92370934</v>
      </c>
      <c r="B1685" s="16" t="s">
        <v>1281</v>
      </c>
      <c r="C1685" s="16" t="s">
        <v>2406</v>
      </c>
      <c r="D1685" s="17" t="s">
        <v>139</v>
      </c>
      <c r="E1685" s="17">
        <v>1</v>
      </c>
      <c r="F1685" s="18" t="s">
        <v>60</v>
      </c>
      <c r="G1685" s="18" t="s">
        <v>14</v>
      </c>
      <c r="H1685" s="19">
        <v>9.4947079500000005</v>
      </c>
    </row>
    <row r="1686" s="20" customFormat="1" ht="45" customHeight="1">
      <c r="A1686" s="15">
        <v>92419593</v>
      </c>
      <c r="B1686" s="16" t="s">
        <v>1281</v>
      </c>
      <c r="C1686" s="16" t="s">
        <v>2407</v>
      </c>
      <c r="D1686" s="17" t="s">
        <v>69</v>
      </c>
      <c r="E1686" s="17">
        <v>1</v>
      </c>
      <c r="F1686" s="18" t="s">
        <v>60</v>
      </c>
      <c r="G1686" s="18" t="s">
        <v>14</v>
      </c>
      <c r="H1686" s="19">
        <v>6.4084859999999999</v>
      </c>
    </row>
    <row r="1687" s="20" customFormat="1" ht="45" customHeight="1">
      <c r="A1687" s="15">
        <v>92400469</v>
      </c>
      <c r="B1687" s="16" t="s">
        <v>2408</v>
      </c>
      <c r="C1687" s="16" t="s">
        <v>2409</v>
      </c>
      <c r="D1687" s="17" t="s">
        <v>154</v>
      </c>
      <c r="E1687" s="17">
        <v>10</v>
      </c>
      <c r="F1687" s="18" t="s">
        <v>18</v>
      </c>
      <c r="G1687" s="18" t="s">
        <v>19</v>
      </c>
      <c r="H1687" s="19">
        <v>0.67911706800000005</v>
      </c>
    </row>
    <row r="1688" s="20" customFormat="1" ht="45" customHeight="1">
      <c r="A1688" s="15">
        <v>90426010</v>
      </c>
      <c r="B1688" s="16" t="s">
        <v>2410</v>
      </c>
      <c r="C1688" s="16" t="s">
        <v>2411</v>
      </c>
      <c r="D1688" s="17" t="s">
        <v>24</v>
      </c>
      <c r="E1688" s="17">
        <v>1</v>
      </c>
      <c r="F1688" s="18" t="s">
        <v>436</v>
      </c>
      <c r="G1688" s="18" t="s">
        <v>14</v>
      </c>
      <c r="H1688" s="19">
        <v>0.32327505000000001</v>
      </c>
    </row>
    <row r="1689" s="20" customFormat="1" ht="45" customHeight="1">
      <c r="A1689" s="15">
        <v>90167619</v>
      </c>
      <c r="B1689" s="16" t="s">
        <v>2412</v>
      </c>
      <c r="C1689" s="16" t="s">
        <v>2413</v>
      </c>
      <c r="D1689" s="17" t="s">
        <v>92</v>
      </c>
      <c r="E1689" s="17">
        <v>1</v>
      </c>
      <c r="F1689" s="18" t="s">
        <v>158</v>
      </c>
      <c r="G1689" s="18" t="s">
        <v>14</v>
      </c>
      <c r="H1689" s="19">
        <v>1.3461070454999999</v>
      </c>
    </row>
    <row r="1690" s="20" customFormat="1" ht="45" customHeight="1">
      <c r="A1690" s="15">
        <v>90167627</v>
      </c>
      <c r="B1690" s="16" t="s">
        <v>2412</v>
      </c>
      <c r="C1690" s="16" t="s">
        <v>2413</v>
      </c>
      <c r="D1690" s="17" t="s">
        <v>92</v>
      </c>
      <c r="E1690" s="17">
        <v>1</v>
      </c>
      <c r="F1690" s="18" t="s">
        <v>158</v>
      </c>
      <c r="G1690" s="18" t="s">
        <v>14</v>
      </c>
      <c r="H1690" s="19">
        <v>1.1520735975</v>
      </c>
    </row>
    <row r="1691" s="20" customFormat="1" ht="45" customHeight="1">
      <c r="A1691" s="15">
        <v>92417779</v>
      </c>
      <c r="B1691" s="16" t="s">
        <v>2414</v>
      </c>
      <c r="C1691" s="16" t="s">
        <v>2415</v>
      </c>
      <c r="D1691" s="17" t="s">
        <v>24</v>
      </c>
      <c r="E1691" s="17">
        <v>200</v>
      </c>
      <c r="F1691" s="18" t="s">
        <v>151</v>
      </c>
      <c r="G1691" s="18" t="s">
        <v>19</v>
      </c>
      <c r="H1691" s="19">
        <v>4.78926e-002</v>
      </c>
    </row>
    <row r="1692" s="20" customFormat="1" ht="45" customHeight="1">
      <c r="A1692" s="15">
        <v>90135130</v>
      </c>
      <c r="B1692" s="16" t="s">
        <v>2416</v>
      </c>
      <c r="C1692" s="16" t="s">
        <v>2417</v>
      </c>
      <c r="D1692" s="17" t="s">
        <v>207</v>
      </c>
      <c r="E1692" s="17">
        <v>1</v>
      </c>
      <c r="F1692" s="18" t="s">
        <v>88</v>
      </c>
      <c r="G1692" s="18" t="s">
        <v>14</v>
      </c>
      <c r="H1692" s="19">
        <v>3.72364965</v>
      </c>
    </row>
    <row r="1693" s="20" customFormat="1" ht="45" customHeight="1">
      <c r="A1693" s="15">
        <v>92461336</v>
      </c>
      <c r="B1693" s="16" t="s">
        <v>2418</v>
      </c>
      <c r="C1693" s="16" t="s">
        <v>2419</v>
      </c>
      <c r="D1693" s="17" t="s">
        <v>31</v>
      </c>
      <c r="E1693" s="17">
        <v>1</v>
      </c>
      <c r="F1693" s="18" t="s">
        <v>60</v>
      </c>
      <c r="G1693" s="18" t="s">
        <v>14</v>
      </c>
      <c r="H1693" s="19">
        <v>1.0914381449999999</v>
      </c>
    </row>
    <row r="1694" s="20" customFormat="1" ht="45" customHeight="1">
      <c r="A1694" s="15">
        <v>90167600</v>
      </c>
      <c r="B1694" s="16" t="s">
        <v>2420</v>
      </c>
      <c r="C1694" s="16" t="s">
        <v>2421</v>
      </c>
      <c r="D1694" s="17" t="s">
        <v>683</v>
      </c>
      <c r="E1694" s="17">
        <v>100</v>
      </c>
      <c r="F1694" s="18" t="s">
        <v>18</v>
      </c>
      <c r="G1694" s="18" t="s">
        <v>19</v>
      </c>
      <c r="H1694" s="19">
        <v>0.1676241</v>
      </c>
    </row>
    <row r="1695" s="20" customFormat="1" ht="45" customHeight="1">
      <c r="A1695" s="15">
        <v>92249876</v>
      </c>
      <c r="B1695" s="16" t="s">
        <v>2422</v>
      </c>
      <c r="C1695" s="16" t="s">
        <v>2423</v>
      </c>
      <c r="D1695" s="17" t="s">
        <v>31</v>
      </c>
      <c r="E1695" s="17">
        <v>160</v>
      </c>
      <c r="F1695" s="18" t="s">
        <v>151</v>
      </c>
      <c r="G1695" s="18" t="s">
        <v>19</v>
      </c>
      <c r="H1695" s="19">
        <v>2.39463e-002</v>
      </c>
    </row>
    <row r="1696" s="20" customFormat="1" ht="45" customHeight="1">
      <c r="A1696" s="15">
        <v>90796012</v>
      </c>
      <c r="B1696" s="16" t="s">
        <v>2424</v>
      </c>
      <c r="C1696" s="16" t="s">
        <v>2425</v>
      </c>
      <c r="D1696" s="17" t="s">
        <v>36</v>
      </c>
      <c r="E1696" s="17">
        <v>1</v>
      </c>
      <c r="F1696" s="18" t="s">
        <v>60</v>
      </c>
      <c r="G1696" s="18" t="s">
        <v>14</v>
      </c>
      <c r="H1696" s="19">
        <v>0.20354354999999999</v>
      </c>
    </row>
    <row r="1697" s="20" customFormat="1" ht="45" customHeight="1">
      <c r="A1697" s="15">
        <v>92385257</v>
      </c>
      <c r="B1697" s="16" t="s">
        <v>2426</v>
      </c>
      <c r="C1697" s="16" t="s">
        <v>2427</v>
      </c>
      <c r="D1697" s="17" t="s">
        <v>1298</v>
      </c>
      <c r="E1697" s="17">
        <v>100</v>
      </c>
      <c r="F1697" s="18" t="s">
        <v>18</v>
      </c>
      <c r="G1697" s="18" t="s">
        <v>19</v>
      </c>
      <c r="H1697" s="19">
        <v>0.1197315</v>
      </c>
    </row>
    <row r="1698" s="20" customFormat="1" ht="45" customHeight="1">
      <c r="A1698" s="15">
        <v>90433025</v>
      </c>
      <c r="B1698" s="16" t="s">
        <v>2428</v>
      </c>
      <c r="C1698" s="16" t="s">
        <v>2429</v>
      </c>
      <c r="D1698" s="17" t="s">
        <v>43</v>
      </c>
      <c r="E1698" s="17">
        <v>600</v>
      </c>
      <c r="F1698" s="18" t="s">
        <v>151</v>
      </c>
      <c r="G1698" s="18" t="s">
        <v>19</v>
      </c>
      <c r="H1698" s="19">
        <v>2.39463e-002</v>
      </c>
    </row>
    <row r="1699" s="20" customFormat="1" ht="45" customHeight="1">
      <c r="A1699" s="15">
        <v>92471080</v>
      </c>
      <c r="B1699" s="16" t="s">
        <v>2430</v>
      </c>
      <c r="C1699" s="16" t="s">
        <v>2431</v>
      </c>
      <c r="D1699" s="17" t="s">
        <v>43</v>
      </c>
      <c r="E1699" s="17">
        <v>1200</v>
      </c>
      <c r="F1699" s="18" t="s">
        <v>151</v>
      </c>
      <c r="G1699" s="18" t="s">
        <v>19</v>
      </c>
      <c r="H1699" s="19">
        <v>1.197315e-002</v>
      </c>
    </row>
    <row r="1700" s="20" customFormat="1" ht="45" customHeight="1">
      <c r="A1700" s="15">
        <v>90433017</v>
      </c>
      <c r="B1700" s="16" t="s">
        <v>2432</v>
      </c>
      <c r="C1700" s="16" t="s">
        <v>2433</v>
      </c>
      <c r="D1700" s="17" t="s">
        <v>43</v>
      </c>
      <c r="E1700" s="17">
        <v>600</v>
      </c>
      <c r="F1700" s="18" t="s">
        <v>151</v>
      </c>
      <c r="G1700" s="18" t="s">
        <v>19</v>
      </c>
      <c r="H1700" s="19">
        <v>1.197315e-002</v>
      </c>
    </row>
    <row r="1701" s="20" customFormat="1" ht="45" customHeight="1">
      <c r="A1701" s="15">
        <v>90240529</v>
      </c>
      <c r="B1701" s="16" t="s">
        <v>2434</v>
      </c>
      <c r="C1701" s="16" t="s">
        <v>2435</v>
      </c>
      <c r="D1701" s="17" t="s">
        <v>1742</v>
      </c>
      <c r="E1701" s="17">
        <v>200</v>
      </c>
      <c r="F1701" s="18" t="s">
        <v>151</v>
      </c>
      <c r="G1701" s="18" t="s">
        <v>19</v>
      </c>
      <c r="H1701" s="19">
        <v>4.78926e-002</v>
      </c>
    </row>
    <row r="1702" s="20" customFormat="1" ht="45" customHeight="1">
      <c r="A1702" s="15">
        <v>91414016</v>
      </c>
      <c r="B1702" s="16" t="s">
        <v>2436</v>
      </c>
      <c r="C1702" s="16" t="s">
        <v>2437</v>
      </c>
      <c r="D1702" s="17" t="s">
        <v>1221</v>
      </c>
      <c r="E1702" s="17">
        <v>1</v>
      </c>
      <c r="F1702" s="18" t="s">
        <v>60</v>
      </c>
      <c r="G1702" s="18" t="s">
        <v>14</v>
      </c>
      <c r="H1702" s="19">
        <v>1.06561035</v>
      </c>
    </row>
    <row r="1703" s="20" customFormat="1" ht="45" customHeight="1">
      <c r="A1703" s="15">
        <v>92409911</v>
      </c>
      <c r="B1703" s="16" t="s">
        <v>2438</v>
      </c>
      <c r="C1703" s="16" t="s">
        <v>2439</v>
      </c>
      <c r="D1703" s="17" t="s">
        <v>504</v>
      </c>
      <c r="E1703" s="17">
        <v>1</v>
      </c>
      <c r="F1703" s="18" t="s">
        <v>88</v>
      </c>
      <c r="G1703" s="18" t="s">
        <v>14</v>
      </c>
      <c r="H1703" s="19">
        <v>5.3459028000000002</v>
      </c>
    </row>
    <row r="1704" s="20" customFormat="1" ht="45" customHeight="1">
      <c r="A1704" s="15">
        <v>90304667</v>
      </c>
      <c r="B1704" s="16" t="s">
        <v>2438</v>
      </c>
      <c r="C1704" s="16" t="s">
        <v>2440</v>
      </c>
      <c r="D1704" s="17" t="s">
        <v>504</v>
      </c>
      <c r="E1704" s="17">
        <v>1</v>
      </c>
      <c r="F1704" s="18" t="s">
        <v>88</v>
      </c>
      <c r="G1704" s="18" t="s">
        <v>14</v>
      </c>
      <c r="H1704" s="19">
        <v>8.0436037500000008</v>
      </c>
    </row>
    <row r="1705" s="20" customFormat="1" ht="45" customHeight="1">
      <c r="A1705" s="15">
        <v>90304659</v>
      </c>
      <c r="B1705" s="16" t="s">
        <v>2438</v>
      </c>
      <c r="C1705" s="16" t="s">
        <v>2441</v>
      </c>
      <c r="D1705" s="17" t="s">
        <v>504</v>
      </c>
      <c r="E1705" s="17">
        <v>1</v>
      </c>
      <c r="F1705" s="18" t="s">
        <v>88</v>
      </c>
      <c r="G1705" s="18" t="s">
        <v>14</v>
      </c>
      <c r="H1705" s="19">
        <v>5.3459028000000002</v>
      </c>
    </row>
    <row r="1706" s="20" customFormat="1" ht="45" customHeight="1">
      <c r="A1706" s="15">
        <v>90199456</v>
      </c>
      <c r="B1706" s="16" t="s">
        <v>2438</v>
      </c>
      <c r="C1706" s="16" t="s">
        <v>2442</v>
      </c>
      <c r="D1706" s="17" t="s">
        <v>620</v>
      </c>
      <c r="E1706" s="17">
        <v>1</v>
      </c>
      <c r="F1706" s="18" t="s">
        <v>88</v>
      </c>
      <c r="G1706" s="18" t="s">
        <v>14</v>
      </c>
      <c r="H1706" s="19">
        <v>4.3888879999999997</v>
      </c>
    </row>
    <row r="1707" s="20" customFormat="1" ht="45" customHeight="1">
      <c r="A1707" s="15">
        <v>90284534</v>
      </c>
      <c r="B1707" s="16" t="s">
        <v>2443</v>
      </c>
      <c r="C1707" s="16" t="s">
        <v>2444</v>
      </c>
      <c r="D1707" s="17" t="s">
        <v>502</v>
      </c>
      <c r="E1707" s="17">
        <v>1</v>
      </c>
      <c r="F1707" s="18" t="s">
        <v>88</v>
      </c>
      <c r="G1707" s="18" t="s">
        <v>14</v>
      </c>
      <c r="H1707" s="19">
        <v>8.0559785250000004</v>
      </c>
    </row>
    <row r="1708" s="20" customFormat="1" ht="45" customHeight="1">
      <c r="A1708" s="15">
        <v>90284526</v>
      </c>
      <c r="B1708" s="16" t="s">
        <v>2445</v>
      </c>
      <c r="C1708" s="16" t="s">
        <v>2446</v>
      </c>
      <c r="D1708" s="17" t="s">
        <v>502</v>
      </c>
      <c r="E1708" s="17">
        <v>1</v>
      </c>
      <c r="F1708" s="18" t="s">
        <v>88</v>
      </c>
      <c r="G1708" s="18" t="s">
        <v>14</v>
      </c>
      <c r="H1708" s="19">
        <v>5.1799999999999997</v>
      </c>
    </row>
    <row r="1709" s="20" customFormat="1" ht="45" customHeight="1">
      <c r="A1709" s="15">
        <v>90284542</v>
      </c>
      <c r="B1709" s="16" t="s">
        <v>2445</v>
      </c>
      <c r="C1709" s="16" t="s">
        <v>2447</v>
      </c>
      <c r="D1709" s="17" t="s">
        <v>502</v>
      </c>
      <c r="E1709" s="17">
        <v>1</v>
      </c>
      <c r="F1709" s="18" t="s">
        <v>88</v>
      </c>
      <c r="G1709" s="18" t="s">
        <v>14</v>
      </c>
      <c r="H1709" s="19">
        <v>5.1799999999999997</v>
      </c>
    </row>
    <row r="1710" s="20" customFormat="1" ht="45" customHeight="1">
      <c r="A1710" s="15">
        <v>90284593</v>
      </c>
      <c r="B1710" s="16" t="s">
        <v>2445</v>
      </c>
      <c r="C1710" s="16" t="s">
        <v>2448</v>
      </c>
      <c r="D1710" s="17" t="s">
        <v>495</v>
      </c>
      <c r="E1710" s="17">
        <v>1</v>
      </c>
      <c r="F1710" s="18" t="s">
        <v>88</v>
      </c>
      <c r="G1710" s="18" t="s">
        <v>14</v>
      </c>
      <c r="H1710" s="19">
        <v>5.11253505</v>
      </c>
    </row>
    <row r="1711" s="20" customFormat="1" ht="45" customHeight="1">
      <c r="A1711" s="15">
        <v>92425810</v>
      </c>
      <c r="B1711" s="16" t="s">
        <v>2449</v>
      </c>
      <c r="C1711" s="16" t="s">
        <v>2450</v>
      </c>
      <c r="D1711" s="17" t="s">
        <v>520</v>
      </c>
      <c r="E1711" s="17">
        <v>1</v>
      </c>
      <c r="F1711" s="18" t="s">
        <v>88</v>
      </c>
      <c r="G1711" s="18" t="s">
        <v>14</v>
      </c>
      <c r="H1711" s="19">
        <v>5.2463362499999997</v>
      </c>
    </row>
    <row r="1712" s="20" customFormat="1" ht="45" customHeight="1">
      <c r="A1712" s="15">
        <v>90304632</v>
      </c>
      <c r="B1712" s="16" t="s">
        <v>2451</v>
      </c>
      <c r="C1712" s="16" t="s">
        <v>2452</v>
      </c>
      <c r="D1712" s="17" t="s">
        <v>504</v>
      </c>
      <c r="E1712" s="17">
        <v>1</v>
      </c>
      <c r="F1712" s="18" t="s">
        <v>88</v>
      </c>
      <c r="G1712" s="18" t="s">
        <v>14</v>
      </c>
      <c r="H1712" s="19">
        <v>8.4767208749999998</v>
      </c>
    </row>
    <row r="1713" s="20" customFormat="1" ht="45" customHeight="1">
      <c r="A1713" s="15">
        <v>90304624</v>
      </c>
      <c r="B1713" s="16" t="s">
        <v>2451</v>
      </c>
      <c r="C1713" s="16" t="s">
        <v>2453</v>
      </c>
      <c r="D1713" s="17" t="s">
        <v>504</v>
      </c>
      <c r="E1713" s="17">
        <v>1</v>
      </c>
      <c r="F1713" s="18" t="s">
        <v>88</v>
      </c>
      <c r="G1713" s="18" t="s">
        <v>14</v>
      </c>
      <c r="H1713" s="19">
        <v>5.6552721750000003</v>
      </c>
    </row>
    <row r="1714" s="20" customFormat="1" ht="45" customHeight="1">
      <c r="A1714" s="15">
        <v>92439209</v>
      </c>
      <c r="B1714" s="16" t="s">
        <v>2451</v>
      </c>
      <c r="C1714" s="16" t="s">
        <v>2454</v>
      </c>
      <c r="D1714" s="17" t="s">
        <v>504</v>
      </c>
      <c r="E1714" s="17">
        <v>1</v>
      </c>
      <c r="F1714" s="18" t="s">
        <v>88</v>
      </c>
      <c r="G1714" s="18" t="s">
        <v>14</v>
      </c>
      <c r="H1714" s="19">
        <v>5.4717295500000001</v>
      </c>
    </row>
    <row r="1715" s="20" customFormat="1" ht="45" customHeight="1">
      <c r="A1715" s="15">
        <v>90284615</v>
      </c>
      <c r="B1715" s="16" t="s">
        <v>2451</v>
      </c>
      <c r="C1715" s="16" t="s">
        <v>2455</v>
      </c>
      <c r="D1715" s="17" t="s">
        <v>544</v>
      </c>
      <c r="E1715" s="17">
        <v>1</v>
      </c>
      <c r="F1715" s="18" t="s">
        <v>88</v>
      </c>
      <c r="G1715" s="18" t="s">
        <v>14</v>
      </c>
      <c r="H1715" s="19">
        <v>8.2292253750000004</v>
      </c>
    </row>
    <row r="1716" s="20" customFormat="1" ht="45" customHeight="1">
      <c r="A1716" s="15">
        <v>90284631</v>
      </c>
      <c r="B1716" s="16" t="s">
        <v>2451</v>
      </c>
      <c r="C1716" s="16" t="s">
        <v>2456</v>
      </c>
      <c r="D1716" s="17" t="s">
        <v>544</v>
      </c>
      <c r="E1716" s="17">
        <v>1</v>
      </c>
      <c r="F1716" s="18" t="s">
        <v>88</v>
      </c>
      <c r="G1716" s="18" t="s">
        <v>14</v>
      </c>
      <c r="H1716" s="19">
        <v>10.110191175000001</v>
      </c>
    </row>
    <row r="1717" s="20" customFormat="1" ht="45" customHeight="1">
      <c r="A1717" s="15">
        <v>90284640</v>
      </c>
      <c r="B1717" s="16" t="s">
        <v>2451</v>
      </c>
      <c r="C1717" s="16" t="s">
        <v>2457</v>
      </c>
      <c r="D1717" s="17" t="s">
        <v>544</v>
      </c>
      <c r="E1717" s="17">
        <v>1</v>
      </c>
      <c r="F1717" s="18" t="s">
        <v>88</v>
      </c>
      <c r="G1717" s="18" t="s">
        <v>14</v>
      </c>
      <c r="H1717" s="19">
        <v>4.1702991750000002</v>
      </c>
    </row>
    <row r="1718" s="20" customFormat="1" ht="45" customHeight="1">
      <c r="A1718" s="15">
        <v>90273575</v>
      </c>
      <c r="B1718" s="16" t="s">
        <v>2451</v>
      </c>
      <c r="C1718" s="16" t="s">
        <v>2458</v>
      </c>
      <c r="D1718" s="17" t="s">
        <v>620</v>
      </c>
      <c r="E1718" s="17">
        <v>1</v>
      </c>
      <c r="F1718" s="18" t="s">
        <v>88</v>
      </c>
      <c r="G1718" s="18" t="s">
        <v>14</v>
      </c>
      <c r="H1718" s="19">
        <v>7.2074879999999997</v>
      </c>
    </row>
    <row r="1719" s="20" customFormat="1" ht="45" customHeight="1">
      <c r="A1719" s="15">
        <v>90199464</v>
      </c>
      <c r="B1719" s="16" t="s">
        <v>2451</v>
      </c>
      <c r="C1719" s="16" t="s">
        <v>2459</v>
      </c>
      <c r="D1719" s="17" t="s">
        <v>620</v>
      </c>
      <c r="E1719" s="17">
        <v>1</v>
      </c>
      <c r="F1719" s="18" t="s">
        <v>88</v>
      </c>
      <c r="G1719" s="18" t="s">
        <v>14</v>
      </c>
      <c r="H1719" s="19">
        <v>4.7875319999999997</v>
      </c>
    </row>
    <row r="1720" s="20" customFormat="1" ht="45" customHeight="1">
      <c r="A1720" s="15">
        <v>90306457</v>
      </c>
      <c r="B1720" s="16" t="s">
        <v>2451</v>
      </c>
      <c r="C1720" s="16" t="s">
        <v>2460</v>
      </c>
      <c r="D1720" s="17" t="s">
        <v>536</v>
      </c>
      <c r="E1720" s="17">
        <v>1</v>
      </c>
      <c r="F1720" s="18" t="s">
        <v>88</v>
      </c>
      <c r="G1720" s="18" t="s">
        <v>14</v>
      </c>
      <c r="H1720" s="19">
        <v>8.4767208749999998</v>
      </c>
    </row>
    <row r="1721" s="20" customFormat="1" ht="45" customHeight="1">
      <c r="A1721" s="15">
        <v>92435491</v>
      </c>
      <c r="B1721" s="16" t="s">
        <v>2451</v>
      </c>
      <c r="C1721" s="16" t="s">
        <v>2461</v>
      </c>
      <c r="D1721" s="17" t="s">
        <v>536</v>
      </c>
      <c r="E1721" s="17">
        <v>1</v>
      </c>
      <c r="F1721" s="18" t="s">
        <v>88</v>
      </c>
      <c r="G1721" s="18" t="s">
        <v>14</v>
      </c>
      <c r="H1721" s="19">
        <v>7.9262252999999996</v>
      </c>
    </row>
    <row r="1722" s="20" customFormat="1" ht="45" customHeight="1">
      <c r="A1722" s="15">
        <v>90306465</v>
      </c>
      <c r="B1722" s="16" t="s">
        <v>2451</v>
      </c>
      <c r="C1722" s="16" t="s">
        <v>2462</v>
      </c>
      <c r="D1722" s="17" t="s">
        <v>536</v>
      </c>
      <c r="E1722" s="17">
        <v>1</v>
      </c>
      <c r="F1722" s="18" t="s">
        <v>88</v>
      </c>
      <c r="G1722" s="18" t="s">
        <v>14</v>
      </c>
      <c r="H1722" s="19">
        <v>5.6428973999999998</v>
      </c>
    </row>
    <row r="1723" s="20" customFormat="1" ht="45" customHeight="1">
      <c r="A1723" s="15">
        <v>90284623</v>
      </c>
      <c r="B1723" s="16" t="s">
        <v>2463</v>
      </c>
      <c r="C1723" s="16" t="s">
        <v>2464</v>
      </c>
      <c r="D1723" s="17" t="s">
        <v>502</v>
      </c>
      <c r="E1723" s="17">
        <v>1</v>
      </c>
      <c r="F1723" s="18" t="s">
        <v>88</v>
      </c>
      <c r="G1723" s="18" t="s">
        <v>14</v>
      </c>
      <c r="H1723" s="19">
        <v>8.2100000000000009</v>
      </c>
    </row>
    <row r="1724" s="20" customFormat="1" ht="45" customHeight="1">
      <c r="A1724" s="15">
        <v>90284747</v>
      </c>
      <c r="B1724" s="16" t="s">
        <v>2463</v>
      </c>
      <c r="C1724" s="16" t="s">
        <v>2465</v>
      </c>
      <c r="D1724" s="17" t="s">
        <v>573</v>
      </c>
      <c r="E1724" s="17">
        <v>1</v>
      </c>
      <c r="F1724" s="18" t="s">
        <v>88</v>
      </c>
      <c r="G1724" s="18" t="s">
        <v>14</v>
      </c>
      <c r="H1724" s="19">
        <v>7.8903058499999998</v>
      </c>
    </row>
    <row r="1725" s="20" customFormat="1" ht="45" customHeight="1">
      <c r="A1725" s="15">
        <v>90284720</v>
      </c>
      <c r="B1725" s="16" t="s">
        <v>2463</v>
      </c>
      <c r="C1725" s="16" t="s">
        <v>2466</v>
      </c>
      <c r="D1725" s="17" t="s">
        <v>495</v>
      </c>
      <c r="E1725" s="17">
        <v>1</v>
      </c>
      <c r="F1725" s="18" t="s">
        <v>88</v>
      </c>
      <c r="G1725" s="18" t="s">
        <v>14</v>
      </c>
      <c r="H1725" s="19">
        <v>8.4519713250000006</v>
      </c>
    </row>
    <row r="1726" s="20" customFormat="1" ht="45" customHeight="1">
      <c r="A1726" s="15">
        <v>90284704</v>
      </c>
      <c r="B1726" s="16" t="s">
        <v>2467</v>
      </c>
      <c r="C1726" s="16" t="s">
        <v>2468</v>
      </c>
      <c r="D1726" s="17" t="s">
        <v>502</v>
      </c>
      <c r="E1726" s="17">
        <v>1</v>
      </c>
      <c r="F1726" s="18" t="s">
        <v>88</v>
      </c>
      <c r="G1726" s="18" t="s">
        <v>14</v>
      </c>
      <c r="H1726" s="19">
        <v>4.5019043999999999</v>
      </c>
    </row>
    <row r="1727" s="20" customFormat="1" ht="45" customHeight="1">
      <c r="A1727" s="15">
        <v>90284607</v>
      </c>
      <c r="B1727" s="16" t="s">
        <v>2469</v>
      </c>
      <c r="C1727" s="16" t="s">
        <v>2470</v>
      </c>
      <c r="D1727" s="17" t="s">
        <v>502</v>
      </c>
      <c r="E1727" s="17">
        <v>1</v>
      </c>
      <c r="F1727" s="18" t="s">
        <v>88</v>
      </c>
      <c r="G1727" s="18" t="s">
        <v>14</v>
      </c>
      <c r="H1727" s="19">
        <v>5.4764999999999997</v>
      </c>
    </row>
    <row r="1728" s="20" customFormat="1" ht="45" customHeight="1">
      <c r="A1728" s="15">
        <v>90284658</v>
      </c>
      <c r="B1728" s="16" t="s">
        <v>2469</v>
      </c>
      <c r="C1728" s="16" t="s">
        <v>2471</v>
      </c>
      <c r="D1728" s="17" t="s">
        <v>502</v>
      </c>
      <c r="E1728" s="17">
        <v>1</v>
      </c>
      <c r="F1728" s="18" t="s">
        <v>88</v>
      </c>
      <c r="G1728" s="18" t="s">
        <v>14</v>
      </c>
      <c r="H1728" s="19">
        <v>5.4800000000000004</v>
      </c>
    </row>
    <row r="1729" s="20" customFormat="1" ht="45" customHeight="1">
      <c r="A1729" s="15">
        <v>90284712</v>
      </c>
      <c r="B1729" s="16" t="s">
        <v>2469</v>
      </c>
      <c r="C1729" s="16" t="s">
        <v>2472</v>
      </c>
      <c r="D1729" s="17" t="s">
        <v>573</v>
      </c>
      <c r="E1729" s="17">
        <v>1</v>
      </c>
      <c r="F1729" s="18" t="s">
        <v>88</v>
      </c>
      <c r="G1729" s="18" t="s">
        <v>14</v>
      </c>
      <c r="H1729" s="19">
        <v>5.2442396999999996</v>
      </c>
    </row>
    <row r="1730" s="20" customFormat="1" ht="45" customHeight="1">
      <c r="A1730" s="15">
        <v>90284739</v>
      </c>
      <c r="B1730" s="16" t="s">
        <v>2469</v>
      </c>
      <c r="C1730" s="16" t="s">
        <v>2473</v>
      </c>
      <c r="D1730" s="17" t="s">
        <v>495</v>
      </c>
      <c r="E1730" s="17">
        <v>1</v>
      </c>
      <c r="F1730" s="18" t="s">
        <v>88</v>
      </c>
      <c r="G1730" s="18" t="s">
        <v>14</v>
      </c>
      <c r="H1730" s="19">
        <v>5.7041820000000003</v>
      </c>
    </row>
    <row r="1731" s="20" customFormat="1" ht="45" customHeight="1">
      <c r="A1731" s="15">
        <v>90250400</v>
      </c>
      <c r="B1731" s="16" t="s">
        <v>2474</v>
      </c>
      <c r="C1731" s="16" t="s">
        <v>2475</v>
      </c>
      <c r="D1731" s="17" t="s">
        <v>2476</v>
      </c>
      <c r="E1731" s="17">
        <v>1</v>
      </c>
      <c r="F1731" s="18" t="s">
        <v>64</v>
      </c>
      <c r="G1731" s="18" t="s">
        <v>14</v>
      </c>
      <c r="H1731" s="19">
        <v>12.32037135</v>
      </c>
    </row>
    <row r="1732" s="20" customFormat="1" ht="45" customHeight="1">
      <c r="A1732" s="15">
        <v>90284755</v>
      </c>
      <c r="B1732" s="16" t="s">
        <v>2477</v>
      </c>
      <c r="C1732" s="16" t="s">
        <v>2478</v>
      </c>
      <c r="D1732" s="17" t="s">
        <v>69</v>
      </c>
      <c r="E1732" s="17">
        <v>300</v>
      </c>
      <c r="F1732" s="18" t="s">
        <v>18</v>
      </c>
      <c r="G1732" s="18" t="s">
        <v>19</v>
      </c>
      <c r="H1732" s="19">
        <v>2.39463e-002</v>
      </c>
    </row>
    <row r="1733" s="20" customFormat="1" ht="45" customHeight="1">
      <c r="A1733" s="15">
        <v>90960025</v>
      </c>
      <c r="B1733" s="16" t="s">
        <v>2479</v>
      </c>
      <c r="C1733" s="16" t="s">
        <v>2480</v>
      </c>
      <c r="D1733" s="17" t="s">
        <v>69</v>
      </c>
      <c r="E1733" s="17">
        <v>100</v>
      </c>
      <c r="F1733" s="18" t="s">
        <v>18</v>
      </c>
      <c r="G1733" s="18" t="s">
        <v>19</v>
      </c>
      <c r="H1733" s="19">
        <v>9.5785200000000001e-002</v>
      </c>
    </row>
    <row r="1734" s="20" customFormat="1" ht="45" customHeight="1">
      <c r="A1734" s="15">
        <v>90222830</v>
      </c>
      <c r="B1734" s="16" t="s">
        <v>2481</v>
      </c>
      <c r="C1734" s="16" t="s">
        <v>2482</v>
      </c>
      <c r="D1734" s="17" t="s">
        <v>69</v>
      </c>
      <c r="E1734" s="17">
        <v>1</v>
      </c>
      <c r="F1734" s="18" t="s">
        <v>2483</v>
      </c>
      <c r="G1734" s="18" t="s">
        <v>14</v>
      </c>
      <c r="H1734" s="19">
        <v>0.26340930000000001</v>
      </c>
    </row>
    <row r="1735" s="20" customFormat="1" ht="45" customHeight="1">
      <c r="A1735" s="15">
        <v>92420478</v>
      </c>
      <c r="B1735" s="16" t="s">
        <v>2484</v>
      </c>
      <c r="C1735" s="16" t="s">
        <v>2485</v>
      </c>
      <c r="D1735" s="17" t="s">
        <v>1356</v>
      </c>
      <c r="E1735" s="17">
        <v>1</v>
      </c>
      <c r="F1735" s="18" t="s">
        <v>2483</v>
      </c>
      <c r="G1735" s="18" t="s">
        <v>14</v>
      </c>
      <c r="H1735" s="19">
        <v>0.46695284999999997</v>
      </c>
    </row>
    <row r="1736" s="20" customFormat="1" ht="45" customHeight="1">
      <c r="A1736" s="15">
        <v>90211227</v>
      </c>
      <c r="B1736" s="16" t="s">
        <v>2486</v>
      </c>
      <c r="C1736" s="16" t="s">
        <v>2487</v>
      </c>
      <c r="D1736" s="17" t="s">
        <v>31</v>
      </c>
      <c r="E1736" s="17">
        <v>50</v>
      </c>
      <c r="F1736" s="18" t="s">
        <v>18</v>
      </c>
      <c r="G1736" s="18" t="s">
        <v>19</v>
      </c>
      <c r="H1736" s="19">
        <v>0.34722134999999998</v>
      </c>
    </row>
    <row r="1737" s="20" customFormat="1" ht="45" customHeight="1">
      <c r="A1737" s="15">
        <v>90911016</v>
      </c>
      <c r="B1737" s="16" t="s">
        <v>2488</v>
      </c>
      <c r="C1737" s="16" t="s">
        <v>2489</v>
      </c>
      <c r="D1737" s="17" t="s">
        <v>1298</v>
      </c>
      <c r="E1737" s="17">
        <v>1</v>
      </c>
      <c r="F1737" s="18" t="s">
        <v>158</v>
      </c>
      <c r="G1737" s="18" t="s">
        <v>14</v>
      </c>
      <c r="H1737" s="19">
        <v>0.68246954999999998</v>
      </c>
    </row>
    <row r="1738" s="20" customFormat="1" ht="45" customHeight="1">
      <c r="A1738" s="15">
        <v>90121902</v>
      </c>
      <c r="B1738" s="16" t="s">
        <v>2490</v>
      </c>
      <c r="C1738" s="16" t="s">
        <v>2491</v>
      </c>
      <c r="D1738" s="17" t="s">
        <v>511</v>
      </c>
      <c r="E1738" s="17">
        <v>1</v>
      </c>
      <c r="F1738" s="18" t="s">
        <v>64</v>
      </c>
      <c r="G1738" s="18" t="s">
        <v>14</v>
      </c>
      <c r="H1738" s="19">
        <v>0.28735559999999999</v>
      </c>
    </row>
    <row r="1739" s="20" customFormat="1" ht="45" customHeight="1">
      <c r="A1739" s="15">
        <v>90193415</v>
      </c>
      <c r="B1739" s="16" t="s">
        <v>2492</v>
      </c>
      <c r="C1739" s="16" t="s">
        <v>2492</v>
      </c>
      <c r="D1739" s="17" t="s">
        <v>504</v>
      </c>
      <c r="E1739" s="17">
        <v>1</v>
      </c>
      <c r="F1739" s="18" t="s">
        <v>64</v>
      </c>
      <c r="G1739" s="18" t="s">
        <v>14</v>
      </c>
      <c r="H1739" s="19">
        <v>0.51974054999999997</v>
      </c>
    </row>
    <row r="1740" s="20" customFormat="1" ht="45" customHeight="1">
      <c r="A1740" s="15">
        <v>92400345</v>
      </c>
      <c r="B1740" s="16" t="s">
        <v>2492</v>
      </c>
      <c r="C1740" s="16" t="s">
        <v>2492</v>
      </c>
      <c r="D1740" s="17" t="s">
        <v>534</v>
      </c>
      <c r="E1740" s="17">
        <v>1</v>
      </c>
      <c r="F1740" s="18" t="s">
        <v>64</v>
      </c>
      <c r="G1740" s="18" t="s">
        <v>14</v>
      </c>
      <c r="H1740" s="19">
        <v>0.37116765000000002</v>
      </c>
    </row>
    <row r="1741" s="20" customFormat="1" ht="45" customHeight="1">
      <c r="A1741" s="15">
        <v>92400922</v>
      </c>
      <c r="B1741" s="16" t="s">
        <v>2493</v>
      </c>
      <c r="C1741" s="16" t="s">
        <v>2493</v>
      </c>
      <c r="D1741" s="17" t="s">
        <v>334</v>
      </c>
      <c r="E1741" s="17">
        <v>1</v>
      </c>
      <c r="F1741" s="18" t="s">
        <v>64</v>
      </c>
      <c r="G1741" s="18" t="s">
        <v>14</v>
      </c>
      <c r="H1741" s="19">
        <v>0.67049639999999999</v>
      </c>
    </row>
    <row r="1742" s="20" customFormat="1" ht="45" customHeight="1">
      <c r="A1742" s="15">
        <v>90121872</v>
      </c>
      <c r="B1742" s="16" t="s">
        <v>2494</v>
      </c>
      <c r="C1742" s="16" t="s">
        <v>2494</v>
      </c>
      <c r="D1742" s="17" t="s">
        <v>511</v>
      </c>
      <c r="E1742" s="17">
        <v>1</v>
      </c>
      <c r="F1742" s="18" t="s">
        <v>64</v>
      </c>
      <c r="G1742" s="18" t="s">
        <v>14</v>
      </c>
      <c r="H1742" s="19">
        <v>0.2969946</v>
      </c>
    </row>
    <row r="1743" s="20" customFormat="1" ht="45" customHeight="1">
      <c r="A1743" s="15">
        <v>90202260</v>
      </c>
      <c r="B1743" s="16" t="s">
        <v>2495</v>
      </c>
      <c r="C1743" s="16" t="s">
        <v>2496</v>
      </c>
      <c r="D1743" s="17" t="s">
        <v>334</v>
      </c>
      <c r="E1743" s="17">
        <v>1</v>
      </c>
      <c r="F1743" s="18" t="s">
        <v>64</v>
      </c>
      <c r="G1743" s="18" t="s">
        <v>14</v>
      </c>
      <c r="H1743" s="19">
        <v>0.74888602650000002</v>
      </c>
    </row>
    <row r="1744" s="20" customFormat="1" ht="45" customHeight="1">
      <c r="A1744" s="15">
        <v>92447341</v>
      </c>
      <c r="B1744" s="16" t="s">
        <v>2497</v>
      </c>
      <c r="C1744" s="16" t="s">
        <v>2497</v>
      </c>
      <c r="D1744" s="17" t="s">
        <v>504</v>
      </c>
      <c r="E1744" s="17">
        <v>1</v>
      </c>
      <c r="F1744" s="18" t="s">
        <v>64</v>
      </c>
      <c r="G1744" s="18" t="s">
        <v>14</v>
      </c>
      <c r="H1744" s="19">
        <v>0.74233530000000003</v>
      </c>
    </row>
    <row r="1745" s="20" customFormat="1" ht="45" customHeight="1">
      <c r="A1745" s="15">
        <v>92405100</v>
      </c>
      <c r="B1745" s="16" t="s">
        <v>2498</v>
      </c>
      <c r="C1745" s="16" t="s">
        <v>2499</v>
      </c>
      <c r="D1745" s="17" t="s">
        <v>334</v>
      </c>
      <c r="E1745" s="17">
        <v>150</v>
      </c>
      <c r="F1745" s="18" t="s">
        <v>18</v>
      </c>
      <c r="G1745" s="18" t="s">
        <v>19</v>
      </c>
      <c r="H1745" s="19">
        <v>3.5919449999999999e-002</v>
      </c>
    </row>
    <row r="1746" s="20" customFormat="1" ht="45" customHeight="1">
      <c r="A1746" s="15">
        <v>92447350</v>
      </c>
      <c r="B1746" s="16" t="s">
        <v>2500</v>
      </c>
      <c r="C1746" s="16" t="s">
        <v>2500</v>
      </c>
      <c r="D1746" s="17" t="s">
        <v>504</v>
      </c>
      <c r="E1746" s="17">
        <v>1</v>
      </c>
      <c r="F1746" s="18" t="s">
        <v>64</v>
      </c>
      <c r="G1746" s="18" t="s">
        <v>14</v>
      </c>
      <c r="H1746" s="19">
        <v>0.80961300000000003</v>
      </c>
    </row>
    <row r="1747" s="20" customFormat="1" ht="45" customHeight="1">
      <c r="A1747" s="15">
        <v>90121899</v>
      </c>
      <c r="B1747" s="16" t="s">
        <v>2500</v>
      </c>
      <c r="C1747" s="16" t="s">
        <v>2500</v>
      </c>
      <c r="D1747" s="17" t="s">
        <v>511</v>
      </c>
      <c r="E1747" s="17">
        <v>1</v>
      </c>
      <c r="F1747" s="18" t="s">
        <v>64</v>
      </c>
      <c r="G1747" s="18" t="s">
        <v>14</v>
      </c>
      <c r="H1747" s="19">
        <v>0.54213299999999998</v>
      </c>
    </row>
    <row r="1748" s="20" customFormat="1" ht="45" customHeight="1">
      <c r="A1748" s="15">
        <v>90121880</v>
      </c>
      <c r="B1748" s="16" t="s">
        <v>2501</v>
      </c>
      <c r="C1748" s="16" t="s">
        <v>2501</v>
      </c>
      <c r="D1748" s="17" t="s">
        <v>511</v>
      </c>
      <c r="E1748" s="17">
        <v>1</v>
      </c>
      <c r="F1748" s="18" t="s">
        <v>64</v>
      </c>
      <c r="G1748" s="18" t="s">
        <v>14</v>
      </c>
      <c r="H1748" s="19">
        <v>0.50173199999999996</v>
      </c>
    </row>
    <row r="1749" s="20" customFormat="1" ht="45" customHeight="1">
      <c r="A1749" s="15">
        <v>92402836</v>
      </c>
      <c r="B1749" s="16" t="s">
        <v>2502</v>
      </c>
      <c r="C1749" s="16" t="s">
        <v>2503</v>
      </c>
      <c r="D1749" s="17" t="s">
        <v>1356</v>
      </c>
      <c r="E1749" s="17">
        <v>1</v>
      </c>
      <c r="F1749" s="18" t="s">
        <v>88</v>
      </c>
      <c r="G1749" s="18" t="s">
        <v>14</v>
      </c>
      <c r="H1749" s="19">
        <v>3.1010458500000002</v>
      </c>
    </row>
    <row r="1750" s="20" customFormat="1" ht="45" customHeight="1">
      <c r="A1750" s="15">
        <v>92255230</v>
      </c>
      <c r="B1750" s="16" t="s">
        <v>2504</v>
      </c>
      <c r="C1750" s="16" t="s">
        <v>2505</v>
      </c>
      <c r="D1750" s="17" t="s">
        <v>39</v>
      </c>
      <c r="E1750" s="17">
        <v>1</v>
      </c>
      <c r="F1750" s="18" t="s">
        <v>193</v>
      </c>
      <c r="G1750" s="18" t="s">
        <v>14</v>
      </c>
      <c r="H1750" s="19">
        <v>3.8238054749999999</v>
      </c>
    </row>
    <row r="1751" s="20" customFormat="1" ht="45" customHeight="1">
      <c r="A1751" s="15">
        <v>90403010</v>
      </c>
      <c r="B1751" s="16" t="s">
        <v>2506</v>
      </c>
      <c r="C1751" s="16" t="s">
        <v>2507</v>
      </c>
      <c r="D1751" s="17" t="s">
        <v>39</v>
      </c>
      <c r="E1751" s="17">
        <v>1</v>
      </c>
      <c r="F1751" s="18" t="s">
        <v>193</v>
      </c>
      <c r="G1751" s="18" t="s">
        <v>14</v>
      </c>
      <c r="H1751" s="19">
        <v>3.6518107500000001</v>
      </c>
    </row>
    <row r="1752" s="20" customFormat="1" ht="45" customHeight="1">
      <c r="A1752" s="15">
        <v>92439330</v>
      </c>
      <c r="B1752" s="16" t="s">
        <v>2508</v>
      </c>
      <c r="C1752" s="16" t="s">
        <v>2508</v>
      </c>
      <c r="D1752" s="17" t="s">
        <v>502</v>
      </c>
      <c r="E1752" s="17">
        <v>1</v>
      </c>
      <c r="F1752" s="18" t="s">
        <v>64</v>
      </c>
      <c r="G1752" s="18" t="s">
        <v>14</v>
      </c>
      <c r="H1752" s="19">
        <v>0.39511394999999999</v>
      </c>
    </row>
    <row r="1753" s="20" customFormat="1" ht="45" customHeight="1">
      <c r="A1753" s="15">
        <v>90227816</v>
      </c>
      <c r="B1753" s="16" t="s">
        <v>2509</v>
      </c>
      <c r="C1753" s="16" t="s">
        <v>2509</v>
      </c>
      <c r="D1753" s="17" t="s">
        <v>561</v>
      </c>
      <c r="E1753" s="17">
        <v>1</v>
      </c>
      <c r="F1753" s="18" t="s">
        <v>64</v>
      </c>
      <c r="G1753" s="18" t="s">
        <v>14</v>
      </c>
      <c r="H1753" s="19">
        <v>0.36843092999999999</v>
      </c>
    </row>
    <row r="1754" s="20" customFormat="1" ht="45" customHeight="1">
      <c r="A1754" s="15">
        <v>92471676</v>
      </c>
      <c r="B1754" s="16" t="s">
        <v>2510</v>
      </c>
      <c r="C1754" s="16" t="s">
        <v>2510</v>
      </c>
      <c r="D1754" s="17" t="s">
        <v>339</v>
      </c>
      <c r="E1754" s="17">
        <v>1</v>
      </c>
      <c r="F1754" s="18" t="s">
        <v>64</v>
      </c>
      <c r="G1754" s="18" t="s">
        <v>14</v>
      </c>
      <c r="H1754" s="19">
        <v>0.59657022449999997</v>
      </c>
    </row>
    <row r="1755" s="20" customFormat="1" ht="45" customHeight="1">
      <c r="A1755" s="15">
        <v>90227980</v>
      </c>
      <c r="B1755" s="16" t="s">
        <v>2511</v>
      </c>
      <c r="C1755" s="16" t="s">
        <v>2511</v>
      </c>
      <c r="D1755" s="17" t="s">
        <v>502</v>
      </c>
      <c r="E1755" s="17">
        <v>1</v>
      </c>
      <c r="F1755" s="18" t="s">
        <v>64</v>
      </c>
      <c r="G1755" s="18" t="s">
        <v>14</v>
      </c>
      <c r="H1755" s="19">
        <v>0.41755505399999998</v>
      </c>
    </row>
    <row r="1756" s="20" customFormat="1" ht="45" customHeight="1">
      <c r="A1756" s="15">
        <v>90227824</v>
      </c>
      <c r="B1756" s="16" t="s">
        <v>2512</v>
      </c>
      <c r="C1756" s="16" t="s">
        <v>2512</v>
      </c>
      <c r="D1756" s="17" t="s">
        <v>561</v>
      </c>
      <c r="E1756" s="17">
        <v>1</v>
      </c>
      <c r="F1756" s="18" t="s">
        <v>64</v>
      </c>
      <c r="G1756" s="18" t="s">
        <v>14</v>
      </c>
      <c r="H1756" s="19">
        <v>0.41906025000000002</v>
      </c>
    </row>
    <row r="1757" s="20" customFormat="1" ht="45" customHeight="1">
      <c r="A1757" s="15">
        <v>92250025</v>
      </c>
      <c r="B1757" s="16" t="s">
        <v>2513</v>
      </c>
      <c r="C1757" s="16" t="s">
        <v>2513</v>
      </c>
      <c r="D1757" s="17" t="s">
        <v>207</v>
      </c>
      <c r="E1757" s="17">
        <v>1</v>
      </c>
      <c r="F1757" s="18" t="s">
        <v>64</v>
      </c>
      <c r="G1757" s="18" t="s">
        <v>14</v>
      </c>
      <c r="H1757" s="19">
        <v>0.58948948800000001</v>
      </c>
    </row>
    <row r="1758" s="20" customFormat="1" ht="45" customHeight="1">
      <c r="A1758" s="15">
        <v>90202279</v>
      </c>
      <c r="B1758" s="16" t="s">
        <v>2514</v>
      </c>
      <c r="C1758" s="16" t="s">
        <v>2514</v>
      </c>
      <c r="D1758" s="17" t="s">
        <v>334</v>
      </c>
      <c r="E1758" s="17">
        <v>1</v>
      </c>
      <c r="F1758" s="18" t="s">
        <v>64</v>
      </c>
      <c r="G1758" s="18" t="s">
        <v>14</v>
      </c>
      <c r="H1758" s="19">
        <v>0.76157900999999995</v>
      </c>
    </row>
    <row r="1759" s="20" customFormat="1" ht="45" customHeight="1">
      <c r="A1759" s="15">
        <v>90267664</v>
      </c>
      <c r="B1759" s="16" t="s">
        <v>2515</v>
      </c>
      <c r="C1759" s="16" t="s">
        <v>2515</v>
      </c>
      <c r="D1759" s="17" t="s">
        <v>334</v>
      </c>
      <c r="E1759" s="17">
        <v>1</v>
      </c>
      <c r="F1759" s="18" t="s">
        <v>64</v>
      </c>
      <c r="G1759" s="18" t="s">
        <v>14</v>
      </c>
      <c r="H1759" s="19">
        <v>0.78696497700000001</v>
      </c>
    </row>
    <row r="1760" s="20" customFormat="1" ht="45" customHeight="1">
      <c r="A1760" s="15">
        <v>90299302</v>
      </c>
      <c r="B1760" s="16" t="s">
        <v>2516</v>
      </c>
      <c r="C1760" s="16" t="s">
        <v>2517</v>
      </c>
      <c r="D1760" s="17" t="s">
        <v>511</v>
      </c>
      <c r="E1760" s="17">
        <v>1</v>
      </c>
      <c r="F1760" s="18" t="s">
        <v>64</v>
      </c>
      <c r="G1760" s="18" t="s">
        <v>14</v>
      </c>
      <c r="H1760" s="19">
        <v>0.53211532500000003</v>
      </c>
    </row>
    <row r="1761" s="20" customFormat="1" ht="45" customHeight="1">
      <c r="A1761" s="15">
        <v>90293932</v>
      </c>
      <c r="B1761" s="16" t="s">
        <v>2518</v>
      </c>
      <c r="C1761" s="16" t="s">
        <v>2519</v>
      </c>
      <c r="D1761" s="17" t="s">
        <v>26</v>
      </c>
      <c r="E1761" s="17">
        <v>150</v>
      </c>
      <c r="F1761" s="18" t="s">
        <v>18</v>
      </c>
      <c r="G1761" s="18" t="s">
        <v>19</v>
      </c>
      <c r="H1761" s="19">
        <v>4.9124123999999998e-002</v>
      </c>
    </row>
    <row r="1762" s="20" customFormat="1" ht="45" customHeight="1">
      <c r="A1762" s="15">
        <v>90254899</v>
      </c>
      <c r="B1762" s="16" t="s">
        <v>2520</v>
      </c>
      <c r="C1762" s="16" t="s">
        <v>2521</v>
      </c>
      <c r="D1762" s="17" t="s">
        <v>26</v>
      </c>
      <c r="E1762" s="17">
        <v>100</v>
      </c>
      <c r="F1762" s="18" t="s">
        <v>18</v>
      </c>
      <c r="G1762" s="18" t="s">
        <v>19</v>
      </c>
      <c r="H1762" s="19">
        <v>1.2281031e-002</v>
      </c>
    </row>
    <row r="1763" s="20" customFormat="1" ht="45" customHeight="1">
      <c r="A1763" s="15">
        <v>90254910</v>
      </c>
      <c r="B1763" s="16" t="s">
        <v>2522</v>
      </c>
      <c r="C1763" s="16" t="s">
        <v>2522</v>
      </c>
      <c r="D1763" s="17" t="s">
        <v>26</v>
      </c>
      <c r="E1763" s="17">
        <v>100</v>
      </c>
      <c r="F1763" s="18" t="s">
        <v>18</v>
      </c>
      <c r="G1763" s="18" t="s">
        <v>19</v>
      </c>
      <c r="H1763" s="19">
        <v>3.6843093e-002</v>
      </c>
    </row>
    <row r="1764" s="20" customFormat="1" ht="45" customHeight="1">
      <c r="A1764" s="15">
        <v>92463460</v>
      </c>
      <c r="B1764" s="16" t="s">
        <v>2523</v>
      </c>
      <c r="C1764" s="16" t="s">
        <v>2524</v>
      </c>
      <c r="D1764" s="17" t="s">
        <v>26</v>
      </c>
      <c r="E1764" s="17">
        <v>150</v>
      </c>
      <c r="F1764" s="18" t="s">
        <v>18</v>
      </c>
      <c r="G1764" s="18" t="s">
        <v>19</v>
      </c>
      <c r="H1764" s="19">
        <v>4.725e-002</v>
      </c>
    </row>
    <row r="1765" s="20" customFormat="1" ht="45" customHeight="1">
      <c r="A1765" s="15">
        <v>90272161</v>
      </c>
      <c r="B1765" s="16" t="s">
        <v>2525</v>
      </c>
      <c r="C1765" s="16" t="s">
        <v>2526</v>
      </c>
      <c r="D1765" s="17" t="s">
        <v>146</v>
      </c>
      <c r="E1765" s="17">
        <v>1</v>
      </c>
      <c r="F1765" s="18" t="s">
        <v>158</v>
      </c>
      <c r="G1765" s="18" t="s">
        <v>14</v>
      </c>
      <c r="H1765" s="19">
        <v>0.457866675</v>
      </c>
    </row>
    <row r="1766" s="20" customFormat="1" ht="45" customHeight="1">
      <c r="A1766" s="15">
        <v>90224469</v>
      </c>
      <c r="B1766" s="16" t="s">
        <v>2527</v>
      </c>
      <c r="C1766" s="16" t="s">
        <v>2527</v>
      </c>
      <c r="D1766" s="17" t="s">
        <v>26</v>
      </c>
      <c r="E1766" s="17">
        <v>150</v>
      </c>
      <c r="F1766" s="18" t="s">
        <v>18</v>
      </c>
      <c r="G1766" s="18" t="s">
        <v>19</v>
      </c>
      <c r="H1766" s="19">
        <v>1.197315e-002</v>
      </c>
    </row>
    <row r="1767" s="20" customFormat="1" ht="45" customHeight="1">
      <c r="A1767" s="15">
        <v>90262867</v>
      </c>
      <c r="B1767" s="16" t="s">
        <v>2528</v>
      </c>
      <c r="C1767" s="16" t="s">
        <v>2529</v>
      </c>
      <c r="D1767" s="17" t="s">
        <v>50</v>
      </c>
      <c r="E1767" s="17">
        <v>1</v>
      </c>
      <c r="F1767" s="18" t="s">
        <v>88</v>
      </c>
      <c r="G1767" s="18" t="s">
        <v>14</v>
      </c>
      <c r="H1767" s="19">
        <v>11.98512315</v>
      </c>
    </row>
    <row r="1768" s="20" customFormat="1" ht="45" customHeight="1">
      <c r="A1768" s="15">
        <v>90281322</v>
      </c>
      <c r="B1768" s="16" t="s">
        <v>2530</v>
      </c>
      <c r="C1768" s="16" t="s">
        <v>2531</v>
      </c>
      <c r="D1768" s="17" t="s">
        <v>554</v>
      </c>
      <c r="E1768" s="17">
        <v>1</v>
      </c>
      <c r="F1768" s="18" t="s">
        <v>88</v>
      </c>
      <c r="G1768" s="18" t="s">
        <v>14</v>
      </c>
      <c r="H1768" s="19">
        <v>6.431292</v>
      </c>
    </row>
    <row r="1769" s="20" customFormat="1" ht="45" customHeight="1">
      <c r="A1769" s="15">
        <v>92453945</v>
      </c>
      <c r="B1769" s="16" t="s">
        <v>2532</v>
      </c>
      <c r="C1769" s="16" t="s">
        <v>2533</v>
      </c>
      <c r="D1769" s="17" t="s">
        <v>504</v>
      </c>
      <c r="E1769" s="17">
        <v>1</v>
      </c>
      <c r="F1769" s="18" t="s">
        <v>88</v>
      </c>
      <c r="G1769" s="18" t="s">
        <v>14</v>
      </c>
      <c r="H1769" s="19">
        <v>6.8238044999999996</v>
      </c>
    </row>
    <row r="1770" s="20" customFormat="1" ht="45" customHeight="1">
      <c r="A1770" s="15">
        <v>90199340</v>
      </c>
      <c r="B1770" s="16" t="s">
        <v>2534</v>
      </c>
      <c r="C1770" s="16" t="s">
        <v>2535</v>
      </c>
      <c r="D1770" s="17" t="s">
        <v>620</v>
      </c>
      <c r="E1770" s="17">
        <v>1</v>
      </c>
      <c r="F1770" s="18" t="s">
        <v>88</v>
      </c>
      <c r="G1770" s="18" t="s">
        <v>14</v>
      </c>
      <c r="H1770" s="19">
        <v>6.5069999999999997</v>
      </c>
    </row>
    <row r="1771" s="20" customFormat="1" ht="45" customHeight="1">
      <c r="A1771" s="15">
        <v>90281306</v>
      </c>
      <c r="B1771" s="16" t="s">
        <v>2536</v>
      </c>
      <c r="C1771" s="16" t="s">
        <v>2537</v>
      </c>
      <c r="D1771" s="17" t="s">
        <v>554</v>
      </c>
      <c r="E1771" s="17">
        <v>1</v>
      </c>
      <c r="F1771" s="18" t="s">
        <v>88</v>
      </c>
      <c r="G1771" s="18" t="s">
        <v>14</v>
      </c>
      <c r="H1771" s="19">
        <v>4.8399999999999999</v>
      </c>
    </row>
    <row r="1772" s="20" customFormat="1" ht="45" customHeight="1">
      <c r="A1772" s="15">
        <v>92453953</v>
      </c>
      <c r="B1772" s="16" t="s">
        <v>2538</v>
      </c>
      <c r="C1772" s="16" t="s">
        <v>2538</v>
      </c>
      <c r="D1772" s="17" t="s">
        <v>504</v>
      </c>
      <c r="E1772" s="17">
        <v>1</v>
      </c>
      <c r="F1772" s="18" t="s">
        <v>88</v>
      </c>
      <c r="G1772" s="18" t="s">
        <v>14</v>
      </c>
      <c r="H1772" s="19">
        <v>4.7725617959999997</v>
      </c>
    </row>
    <row r="1773" s="20" customFormat="1" ht="45" customHeight="1">
      <c r="A1773" s="15">
        <v>92401074</v>
      </c>
      <c r="B1773" s="16" t="s">
        <v>2539</v>
      </c>
      <c r="C1773" s="16" t="s">
        <v>2539</v>
      </c>
      <c r="D1773" s="17" t="s">
        <v>334</v>
      </c>
      <c r="E1773" s="17">
        <v>1</v>
      </c>
      <c r="F1773" s="18" t="s">
        <v>88</v>
      </c>
      <c r="G1773" s="18" t="s">
        <v>14</v>
      </c>
      <c r="H1773" s="19">
        <v>0.46000000000000002</v>
      </c>
    </row>
    <row r="1774" s="20" customFormat="1" ht="45" customHeight="1">
      <c r="A1774" s="15">
        <v>90121783</v>
      </c>
      <c r="B1774" s="16" t="s">
        <v>2539</v>
      </c>
      <c r="C1774" s="16" t="s">
        <v>2539</v>
      </c>
      <c r="D1774" s="17" t="s">
        <v>511</v>
      </c>
      <c r="E1774" s="17">
        <v>1</v>
      </c>
      <c r="F1774" s="18" t="s">
        <v>88</v>
      </c>
      <c r="G1774" s="18" t="s">
        <v>14</v>
      </c>
      <c r="H1774" s="19">
        <v>0.47249999999999998</v>
      </c>
    </row>
    <row r="1775" s="20" customFormat="1" ht="45" customHeight="1">
      <c r="A1775" s="15">
        <v>92447295</v>
      </c>
      <c r="B1775" s="16" t="s">
        <v>2539</v>
      </c>
      <c r="C1775" s="16" t="s">
        <v>2539</v>
      </c>
      <c r="D1775" s="17" t="s">
        <v>504</v>
      </c>
      <c r="E1775" s="17">
        <v>1</v>
      </c>
      <c r="F1775" s="18" t="s">
        <v>88</v>
      </c>
      <c r="G1775" s="18" t="s">
        <v>14</v>
      </c>
      <c r="H1775" s="19">
        <v>0.58387724100000005</v>
      </c>
    </row>
    <row r="1776" s="20" customFormat="1" ht="45" customHeight="1">
      <c r="A1776" s="15">
        <v>92447309</v>
      </c>
      <c r="B1776" s="16" t="s">
        <v>2540</v>
      </c>
      <c r="C1776" s="16" t="s">
        <v>2540</v>
      </c>
      <c r="D1776" s="17" t="s">
        <v>504</v>
      </c>
      <c r="E1776" s="17">
        <v>1</v>
      </c>
      <c r="F1776" s="18" t="s">
        <v>88</v>
      </c>
      <c r="G1776" s="18" t="s">
        <v>14</v>
      </c>
      <c r="H1776" s="19">
        <v>0.90120182849999997</v>
      </c>
    </row>
    <row r="1777" s="20" customFormat="1" ht="45" customHeight="1">
      <c r="A1777" s="15">
        <v>90281314</v>
      </c>
      <c r="B1777" s="16" t="s">
        <v>2541</v>
      </c>
      <c r="C1777" s="16" t="s">
        <v>2542</v>
      </c>
      <c r="D1777" s="17" t="s">
        <v>554</v>
      </c>
      <c r="E1777" s="17">
        <v>1</v>
      </c>
      <c r="F1777" s="18" t="s">
        <v>88</v>
      </c>
      <c r="G1777" s="18" t="s">
        <v>14</v>
      </c>
      <c r="H1777" s="19">
        <v>4.0252590000000001</v>
      </c>
    </row>
    <row r="1778" s="20" customFormat="1" ht="45" customHeight="1">
      <c r="A1778" s="15">
        <v>90199324</v>
      </c>
      <c r="B1778" s="16" t="s">
        <v>2543</v>
      </c>
      <c r="C1778" s="16" t="s">
        <v>2544</v>
      </c>
      <c r="D1778" s="17" t="s">
        <v>620</v>
      </c>
      <c r="E1778" s="17">
        <v>1</v>
      </c>
      <c r="F1778" s="18" t="s">
        <v>88</v>
      </c>
      <c r="G1778" s="18" t="s">
        <v>14</v>
      </c>
      <c r="H1778" s="19">
        <v>4</v>
      </c>
    </row>
    <row r="1779" s="20" customFormat="1" ht="45" customHeight="1">
      <c r="A1779" s="15">
        <v>90120485</v>
      </c>
      <c r="B1779" s="16" t="s">
        <v>2545</v>
      </c>
      <c r="C1779" s="16" t="s">
        <v>2545</v>
      </c>
      <c r="D1779" s="17" t="s">
        <v>504</v>
      </c>
      <c r="E1779" s="17">
        <v>1</v>
      </c>
      <c r="F1779" s="18" t="s">
        <v>88</v>
      </c>
      <c r="G1779" s="18" t="s">
        <v>14</v>
      </c>
      <c r="H1779" s="19">
        <v>4.1759915715</v>
      </c>
    </row>
    <row r="1780" s="20" customFormat="1" ht="45" customHeight="1">
      <c r="A1780" s="15">
        <v>90281292</v>
      </c>
      <c r="B1780" s="16" t="s">
        <v>2546</v>
      </c>
      <c r="C1780" s="16" t="s">
        <v>2547</v>
      </c>
      <c r="D1780" s="17" t="s">
        <v>554</v>
      </c>
      <c r="E1780" s="17">
        <v>1</v>
      </c>
      <c r="F1780" s="18" t="s">
        <v>88</v>
      </c>
      <c r="G1780" s="18" t="s">
        <v>14</v>
      </c>
      <c r="H1780" s="19">
        <v>4.9900000000000002</v>
      </c>
    </row>
    <row r="1781" s="20" customFormat="1" ht="45" customHeight="1">
      <c r="A1781" s="15">
        <v>90199332</v>
      </c>
      <c r="B1781" s="16" t="s">
        <v>2548</v>
      </c>
      <c r="C1781" s="16" t="s">
        <v>2549</v>
      </c>
      <c r="D1781" s="17" t="s">
        <v>620</v>
      </c>
      <c r="E1781" s="17">
        <v>1</v>
      </c>
      <c r="F1781" s="18" t="s">
        <v>88</v>
      </c>
      <c r="G1781" s="18" t="s">
        <v>14</v>
      </c>
      <c r="H1781" s="19">
        <v>4.7880000000000003</v>
      </c>
    </row>
    <row r="1782" s="20" customFormat="1" ht="45" customHeight="1">
      <c r="A1782" s="15">
        <v>90281497</v>
      </c>
      <c r="B1782" s="16" t="s">
        <v>2550</v>
      </c>
      <c r="C1782" s="16" t="s">
        <v>2551</v>
      </c>
      <c r="D1782" s="17" t="s">
        <v>554</v>
      </c>
      <c r="E1782" s="17">
        <v>1</v>
      </c>
      <c r="F1782" s="18" t="s">
        <v>485</v>
      </c>
      <c r="G1782" s="18" t="s">
        <v>14</v>
      </c>
      <c r="H1782" s="19">
        <v>4.8300000000000001</v>
      </c>
    </row>
    <row r="1783" s="20" customFormat="1" ht="45" customHeight="1">
      <c r="A1783" s="15">
        <v>90281519</v>
      </c>
      <c r="B1783" s="16" t="s">
        <v>2552</v>
      </c>
      <c r="C1783" s="16" t="s">
        <v>2553</v>
      </c>
      <c r="D1783" s="17" t="s">
        <v>554</v>
      </c>
      <c r="E1783" s="17">
        <v>1</v>
      </c>
      <c r="F1783" s="18" t="s">
        <v>485</v>
      </c>
      <c r="G1783" s="18" t="s">
        <v>14</v>
      </c>
      <c r="H1783" s="19">
        <v>6.8200000000000003</v>
      </c>
    </row>
    <row r="1784" s="20" customFormat="1" ht="45" customHeight="1">
      <c r="A1784" s="15">
        <v>90281500</v>
      </c>
      <c r="B1784" s="16" t="s">
        <v>2554</v>
      </c>
      <c r="C1784" s="16" t="s">
        <v>2555</v>
      </c>
      <c r="D1784" s="17" t="s">
        <v>554</v>
      </c>
      <c r="E1784" s="17">
        <v>1</v>
      </c>
      <c r="F1784" s="18" t="s">
        <v>485</v>
      </c>
      <c r="G1784" s="18" t="s">
        <v>14</v>
      </c>
      <c r="H1784" s="19">
        <v>3.9112290000000001</v>
      </c>
    </row>
    <row r="1785" s="20" customFormat="1" ht="45" customHeight="1">
      <c r="A1785" s="15">
        <v>90281489</v>
      </c>
      <c r="B1785" s="16" t="s">
        <v>2556</v>
      </c>
      <c r="C1785" s="16" t="s">
        <v>2557</v>
      </c>
      <c r="D1785" s="17" t="s">
        <v>554</v>
      </c>
      <c r="E1785" s="17">
        <v>1</v>
      </c>
      <c r="F1785" s="18" t="s">
        <v>485</v>
      </c>
      <c r="G1785" s="18" t="s">
        <v>14</v>
      </c>
      <c r="H1785" s="19">
        <v>5.0099999999999998</v>
      </c>
    </row>
    <row r="1786" s="20" customFormat="1" ht="45" customHeight="1">
      <c r="A1786" s="15">
        <v>90304730</v>
      </c>
      <c r="B1786" s="16" t="s">
        <v>2558</v>
      </c>
      <c r="C1786" s="16" t="s">
        <v>2559</v>
      </c>
      <c r="D1786" s="17" t="s">
        <v>504</v>
      </c>
      <c r="E1786" s="17">
        <v>1</v>
      </c>
      <c r="F1786" s="18" t="s">
        <v>88</v>
      </c>
      <c r="G1786" s="18" t="s">
        <v>14</v>
      </c>
      <c r="H1786" s="19">
        <v>8.7200796645</v>
      </c>
    </row>
    <row r="1787" s="20" customFormat="1" ht="45" customHeight="1">
      <c r="A1787" s="15">
        <v>90281420</v>
      </c>
      <c r="B1787" s="16" t="s">
        <v>2560</v>
      </c>
      <c r="C1787" s="16" t="s">
        <v>2561</v>
      </c>
      <c r="D1787" s="17" t="s">
        <v>554</v>
      </c>
      <c r="E1787" s="17">
        <v>1</v>
      </c>
      <c r="F1787" s="18" t="s">
        <v>88</v>
      </c>
      <c r="G1787" s="18" t="s">
        <v>14</v>
      </c>
      <c r="H1787" s="19">
        <v>8.4610260000000004</v>
      </c>
    </row>
    <row r="1788" s="20" customFormat="1" ht="45" customHeight="1">
      <c r="A1788" s="15">
        <v>90281411</v>
      </c>
      <c r="B1788" s="16" t="s">
        <v>2562</v>
      </c>
      <c r="C1788" s="16" t="s">
        <v>2563</v>
      </c>
      <c r="D1788" s="17" t="s">
        <v>554</v>
      </c>
      <c r="E1788" s="17">
        <v>1</v>
      </c>
      <c r="F1788" s="18" t="s">
        <v>88</v>
      </c>
      <c r="G1788" s="18" t="s">
        <v>14</v>
      </c>
      <c r="H1788" s="19">
        <v>3.74759595</v>
      </c>
    </row>
    <row r="1789" s="20" customFormat="1" ht="45" customHeight="1">
      <c r="A1789" s="15">
        <v>90281403</v>
      </c>
      <c r="B1789" s="16" t="s">
        <v>2564</v>
      </c>
      <c r="C1789" s="16" t="s">
        <v>2565</v>
      </c>
      <c r="D1789" s="17" t="s">
        <v>554</v>
      </c>
      <c r="E1789" s="17">
        <v>1</v>
      </c>
      <c r="F1789" s="18" t="s">
        <v>88</v>
      </c>
      <c r="G1789" s="18" t="s">
        <v>14</v>
      </c>
      <c r="H1789" s="19">
        <v>5.5510260120000003</v>
      </c>
    </row>
    <row r="1790" s="20" customFormat="1" ht="45" customHeight="1">
      <c r="A1790" s="15">
        <v>90199430</v>
      </c>
      <c r="B1790" s="16" t="s">
        <v>2566</v>
      </c>
      <c r="C1790" s="16" t="s">
        <v>2567</v>
      </c>
      <c r="D1790" s="17" t="s">
        <v>620</v>
      </c>
      <c r="E1790" s="17">
        <v>1</v>
      </c>
      <c r="F1790" s="18" t="s">
        <v>88</v>
      </c>
      <c r="G1790" s="18" t="s">
        <v>14</v>
      </c>
      <c r="H1790" s="19">
        <v>4.745628</v>
      </c>
    </row>
    <row r="1791" s="20" customFormat="1" ht="45" customHeight="1">
      <c r="A1791" s="15">
        <v>90284941</v>
      </c>
      <c r="B1791" s="16" t="s">
        <v>2568</v>
      </c>
      <c r="C1791" s="16" t="s">
        <v>2569</v>
      </c>
      <c r="D1791" s="17" t="s">
        <v>561</v>
      </c>
      <c r="E1791" s="17">
        <v>1</v>
      </c>
      <c r="F1791" s="18" t="s">
        <v>88</v>
      </c>
      <c r="G1791" s="18" t="s">
        <v>14</v>
      </c>
      <c r="H1791" s="19">
        <v>5.5438992000000002</v>
      </c>
    </row>
    <row r="1792" s="20" customFormat="1" ht="45" customHeight="1">
      <c r="A1792" s="15">
        <v>90279689</v>
      </c>
      <c r="B1792" s="16" t="s">
        <v>2570</v>
      </c>
      <c r="C1792" s="16" t="s">
        <v>2571</v>
      </c>
      <c r="D1792" s="17" t="s">
        <v>528</v>
      </c>
      <c r="E1792" s="17">
        <v>1</v>
      </c>
      <c r="F1792" s="18" t="s">
        <v>88</v>
      </c>
      <c r="G1792" s="18" t="s">
        <v>14</v>
      </c>
      <c r="H1792" s="19">
        <v>3.7619316</v>
      </c>
    </row>
    <row r="1793" s="20" customFormat="1" ht="45" customHeight="1">
      <c r="A1793" s="15">
        <v>90284895</v>
      </c>
      <c r="B1793" s="16" t="s">
        <v>2572</v>
      </c>
      <c r="C1793" s="16" t="s">
        <v>2573</v>
      </c>
      <c r="D1793" s="17" t="s">
        <v>544</v>
      </c>
      <c r="E1793" s="17">
        <v>1</v>
      </c>
      <c r="F1793" s="18" t="s">
        <v>88</v>
      </c>
      <c r="G1793" s="18" t="s">
        <v>14</v>
      </c>
      <c r="H1793" s="19">
        <v>3.6134343000000002</v>
      </c>
    </row>
    <row r="1794" s="20" customFormat="1" ht="45" customHeight="1">
      <c r="A1794" s="15">
        <v>92400582</v>
      </c>
      <c r="B1794" s="16" t="s">
        <v>2574</v>
      </c>
      <c r="C1794" s="16" t="s">
        <v>2574</v>
      </c>
      <c r="D1794" s="17" t="s">
        <v>334</v>
      </c>
      <c r="E1794" s="17">
        <v>1</v>
      </c>
      <c r="F1794" s="18" t="s">
        <v>64</v>
      </c>
      <c r="G1794" s="18" t="s">
        <v>14</v>
      </c>
      <c r="H1794" s="19">
        <v>0.74248650000000005</v>
      </c>
    </row>
    <row r="1795" s="20" customFormat="1" ht="45" customHeight="1">
      <c r="A1795" s="15">
        <v>92401155</v>
      </c>
      <c r="B1795" s="16" t="s">
        <v>2574</v>
      </c>
      <c r="C1795" s="16" t="s">
        <v>2574</v>
      </c>
      <c r="D1795" s="17" t="s">
        <v>334</v>
      </c>
      <c r="E1795" s="17">
        <v>1</v>
      </c>
      <c r="F1795" s="18" t="s">
        <v>64</v>
      </c>
      <c r="G1795" s="18" t="s">
        <v>14</v>
      </c>
      <c r="H1795" s="19">
        <v>0.72350005949999996</v>
      </c>
    </row>
    <row r="1796" s="20" customFormat="1" ht="45" customHeight="1">
      <c r="A1796" s="15">
        <v>90193512</v>
      </c>
      <c r="B1796" s="16" t="s">
        <v>2574</v>
      </c>
      <c r="C1796" s="16" t="s">
        <v>2574</v>
      </c>
      <c r="D1796" s="17" t="s">
        <v>504</v>
      </c>
      <c r="E1796" s="17">
        <v>1</v>
      </c>
      <c r="F1796" s="18" t="s">
        <v>64</v>
      </c>
      <c r="G1796" s="18" t="s">
        <v>14</v>
      </c>
      <c r="H1796" s="19">
        <v>0.24749550000000001</v>
      </c>
    </row>
    <row r="1797" s="20" customFormat="1" ht="45" customHeight="1">
      <c r="A1797" s="15">
        <v>90121767</v>
      </c>
      <c r="B1797" s="16" t="s">
        <v>2575</v>
      </c>
      <c r="C1797" s="16" t="s">
        <v>2575</v>
      </c>
      <c r="D1797" s="17" t="s">
        <v>511</v>
      </c>
      <c r="E1797" s="17">
        <v>1</v>
      </c>
      <c r="F1797" s="18" t="s">
        <v>64</v>
      </c>
      <c r="G1797" s="18" t="s">
        <v>14</v>
      </c>
      <c r="H1797" s="19">
        <v>0.54579829049999995</v>
      </c>
    </row>
    <row r="1798" s="20" customFormat="1" ht="45" customHeight="1">
      <c r="A1798" s="15">
        <v>92250130</v>
      </c>
      <c r="B1798" s="16" t="s">
        <v>2575</v>
      </c>
      <c r="C1798" s="16" t="s">
        <v>2575</v>
      </c>
      <c r="D1798" s="17" t="s">
        <v>504</v>
      </c>
      <c r="E1798" s="17">
        <v>1</v>
      </c>
      <c r="F1798" s="18" t="s">
        <v>64</v>
      </c>
      <c r="G1798" s="18" t="s">
        <v>14</v>
      </c>
      <c r="H1798" s="19">
        <v>0.66137400000000002</v>
      </c>
    </row>
    <row r="1799" s="20" customFormat="1" ht="45" customHeight="1">
      <c r="A1799" s="15">
        <v>92250157</v>
      </c>
      <c r="B1799" s="16" t="s">
        <v>2575</v>
      </c>
      <c r="C1799" s="16" t="s">
        <v>2575</v>
      </c>
      <c r="D1799" s="17" t="s">
        <v>511</v>
      </c>
      <c r="E1799" s="17">
        <v>1</v>
      </c>
      <c r="F1799" s="18" t="s">
        <v>64</v>
      </c>
      <c r="G1799" s="18" t="s">
        <v>14</v>
      </c>
      <c r="H1799" s="19">
        <v>0.52808433300000002</v>
      </c>
    </row>
    <row r="1800" s="20" customFormat="1" ht="45" customHeight="1">
      <c r="A1800" s="15">
        <v>90202490</v>
      </c>
      <c r="B1800" s="16" t="s">
        <v>2576</v>
      </c>
      <c r="C1800" s="16" t="s">
        <v>2576</v>
      </c>
      <c r="D1800" s="17" t="s">
        <v>334</v>
      </c>
      <c r="E1800" s="17">
        <v>1</v>
      </c>
      <c r="F1800" s="18" t="s">
        <v>64</v>
      </c>
      <c r="G1800" s="18" t="s">
        <v>14</v>
      </c>
      <c r="H1800" s="19">
        <v>1.3612252499999999</v>
      </c>
    </row>
    <row r="1801" s="20" customFormat="1" ht="45" customHeight="1">
      <c r="A1801" s="15">
        <v>92447333</v>
      </c>
      <c r="B1801" s="16" t="s">
        <v>2576</v>
      </c>
      <c r="C1801" s="16" t="s">
        <v>2576</v>
      </c>
      <c r="D1801" s="17" t="s">
        <v>504</v>
      </c>
      <c r="E1801" s="17">
        <v>1</v>
      </c>
      <c r="F1801" s="18" t="s">
        <v>64</v>
      </c>
      <c r="G1801" s="18" t="s">
        <v>14</v>
      </c>
      <c r="H1801" s="19">
        <v>0.85385947500000003</v>
      </c>
    </row>
    <row r="1802" s="20" customFormat="1" ht="45" customHeight="1">
      <c r="A1802" s="15">
        <v>90156161</v>
      </c>
      <c r="B1802" s="16" t="s">
        <v>2577</v>
      </c>
      <c r="C1802" s="16" t="s">
        <v>2578</v>
      </c>
      <c r="D1802" s="17" t="s">
        <v>36</v>
      </c>
      <c r="E1802" s="17">
        <v>1</v>
      </c>
      <c r="F1802" s="18" t="s">
        <v>485</v>
      </c>
      <c r="G1802" s="18" t="s">
        <v>14</v>
      </c>
      <c r="H1802" s="19">
        <v>14.6790819</v>
      </c>
    </row>
    <row r="1803" s="20" customFormat="1" ht="45" customHeight="1">
      <c r="A1803" s="15">
        <v>90136608</v>
      </c>
      <c r="B1803" s="16" t="s">
        <v>2579</v>
      </c>
      <c r="C1803" s="16" t="s">
        <v>2580</v>
      </c>
      <c r="D1803" s="17" t="s">
        <v>1356</v>
      </c>
      <c r="E1803" s="17">
        <v>1</v>
      </c>
      <c r="F1803" s="18" t="s">
        <v>88</v>
      </c>
      <c r="G1803" s="18" t="s">
        <v>14</v>
      </c>
      <c r="H1803" s="19">
        <v>3.0770995499999998</v>
      </c>
    </row>
    <row r="1804" s="20" customFormat="1" ht="45" customHeight="1">
      <c r="A1804" s="15">
        <v>90229010</v>
      </c>
      <c r="B1804" s="16" t="s">
        <v>2581</v>
      </c>
      <c r="C1804" s="16" t="s">
        <v>2582</v>
      </c>
      <c r="D1804" s="17" t="s">
        <v>1356</v>
      </c>
      <c r="E1804" s="17">
        <v>250</v>
      </c>
      <c r="F1804" s="18" t="s">
        <v>18</v>
      </c>
      <c r="G1804" s="18" t="s">
        <v>19</v>
      </c>
      <c r="H1804" s="19">
        <v>3.5919449999999999e-002</v>
      </c>
    </row>
    <row r="1805" s="20" customFormat="1" ht="45" customHeight="1">
      <c r="A1805" s="15">
        <v>92253369</v>
      </c>
      <c r="B1805" s="16" t="s">
        <v>2583</v>
      </c>
      <c r="C1805" s="16" t="s">
        <v>2584</v>
      </c>
      <c r="D1805" s="17" t="s">
        <v>1356</v>
      </c>
      <c r="E1805" s="17">
        <v>1</v>
      </c>
      <c r="F1805" s="18" t="s">
        <v>88</v>
      </c>
      <c r="G1805" s="18" t="s">
        <v>14</v>
      </c>
      <c r="H1805" s="19">
        <v>2.953125</v>
      </c>
    </row>
    <row r="1806" s="20" customFormat="1" ht="45" customHeight="1">
      <c r="A1806" s="15">
        <v>92416411</v>
      </c>
      <c r="B1806" s="16" t="s">
        <v>2585</v>
      </c>
      <c r="C1806" s="16" t="s">
        <v>2586</v>
      </c>
      <c r="D1806" s="17" t="s">
        <v>157</v>
      </c>
      <c r="E1806" s="17">
        <v>300</v>
      </c>
      <c r="F1806" s="18" t="s">
        <v>151</v>
      </c>
      <c r="G1806" s="18" t="s">
        <v>19</v>
      </c>
      <c r="H1806" s="19">
        <v>2.39463e-002</v>
      </c>
    </row>
    <row r="1807" s="20" customFormat="1" ht="45" customHeight="1">
      <c r="A1807" s="15">
        <v>92426530</v>
      </c>
      <c r="B1807" s="16" t="s">
        <v>2587</v>
      </c>
      <c r="C1807" s="16" t="s">
        <v>2588</v>
      </c>
      <c r="D1807" s="17" t="s">
        <v>36</v>
      </c>
      <c r="E1807" s="17">
        <v>600</v>
      </c>
      <c r="F1807" s="18" t="s">
        <v>151</v>
      </c>
      <c r="G1807" s="18" t="s">
        <v>19</v>
      </c>
      <c r="H1807" s="19">
        <v>1.197315e-002</v>
      </c>
    </row>
    <row r="1808" s="20" customFormat="1" ht="45" customHeight="1">
      <c r="A1808" s="15">
        <v>92255256</v>
      </c>
      <c r="B1808" s="16" t="s">
        <v>2589</v>
      </c>
      <c r="C1808" s="16" t="s">
        <v>2590</v>
      </c>
      <c r="D1808" s="17" t="s">
        <v>39</v>
      </c>
      <c r="E1808" s="17">
        <v>1</v>
      </c>
      <c r="F1808" s="18" t="s">
        <v>193</v>
      </c>
      <c r="G1808" s="18" t="s">
        <v>14</v>
      </c>
      <c r="H1808" s="19">
        <v>4.9622847749999996</v>
      </c>
    </row>
    <row r="1809" s="20" customFormat="1" ht="45" customHeight="1">
      <c r="A1809" s="15">
        <v>90306546</v>
      </c>
      <c r="B1809" s="16" t="s">
        <v>2591</v>
      </c>
      <c r="C1809" s="16" t="s">
        <v>2591</v>
      </c>
      <c r="D1809" s="17" t="s">
        <v>495</v>
      </c>
      <c r="E1809" s="17">
        <v>1</v>
      </c>
      <c r="F1809" s="18" t="s">
        <v>88</v>
      </c>
      <c r="G1809" s="18" t="s">
        <v>14</v>
      </c>
      <c r="H1809" s="19">
        <v>4.8320550000000004</v>
      </c>
    </row>
    <row r="1810" s="20" customFormat="1" ht="45" customHeight="1">
      <c r="A1810" s="15">
        <v>90252810</v>
      </c>
      <c r="B1810" s="16" t="s">
        <v>2592</v>
      </c>
      <c r="C1810" s="16" t="s">
        <v>2593</v>
      </c>
      <c r="D1810" s="17" t="s">
        <v>520</v>
      </c>
      <c r="E1810" s="17">
        <v>1</v>
      </c>
      <c r="F1810" s="18" t="s">
        <v>88</v>
      </c>
      <c r="G1810" s="18" t="s">
        <v>14</v>
      </c>
      <c r="H1810" s="19">
        <v>4.6284074999999998</v>
      </c>
    </row>
    <row r="1811" s="20" customFormat="1" ht="45" customHeight="1">
      <c r="A1811" s="15">
        <v>90308689</v>
      </c>
      <c r="B1811" s="16" t="s">
        <v>2594</v>
      </c>
      <c r="C1811" s="16" t="s">
        <v>2594</v>
      </c>
      <c r="D1811" s="17" t="s">
        <v>339</v>
      </c>
      <c r="E1811" s="17">
        <v>1</v>
      </c>
      <c r="F1811" s="18" t="s">
        <v>485</v>
      </c>
      <c r="G1811" s="18" t="s">
        <v>14</v>
      </c>
      <c r="H1811" s="19">
        <v>6.5909339999999998</v>
      </c>
    </row>
    <row r="1812" s="20" customFormat="1" ht="45" customHeight="1">
      <c r="A1812" s="15">
        <v>90308700</v>
      </c>
      <c r="B1812" s="16" t="s">
        <v>2595</v>
      </c>
      <c r="C1812" s="16" t="s">
        <v>2595</v>
      </c>
      <c r="D1812" s="17" t="s">
        <v>339</v>
      </c>
      <c r="E1812" s="17">
        <v>1</v>
      </c>
      <c r="F1812" s="18" t="s">
        <v>485</v>
      </c>
      <c r="G1812" s="18" t="s">
        <v>14</v>
      </c>
      <c r="H1812" s="19">
        <v>4.902768</v>
      </c>
    </row>
    <row r="1813" s="20" customFormat="1" ht="45" customHeight="1">
      <c r="A1813" s="15">
        <v>90308697</v>
      </c>
      <c r="B1813" s="16" t="s">
        <v>2596</v>
      </c>
      <c r="C1813" s="16" t="s">
        <v>2596</v>
      </c>
      <c r="D1813" s="17" t="s">
        <v>339</v>
      </c>
      <c r="E1813" s="17">
        <v>1</v>
      </c>
      <c r="F1813" s="18" t="s">
        <v>485</v>
      </c>
      <c r="G1813" s="18" t="s">
        <v>14</v>
      </c>
      <c r="H1813" s="19">
        <v>4.188684555</v>
      </c>
    </row>
    <row r="1814" s="20" customFormat="1" ht="45" customHeight="1">
      <c r="A1814" s="15">
        <v>90227832</v>
      </c>
      <c r="B1814" s="16" t="s">
        <v>2597</v>
      </c>
      <c r="C1814" s="16" t="s">
        <v>2597</v>
      </c>
      <c r="D1814" s="17" t="s">
        <v>561</v>
      </c>
      <c r="E1814" s="17">
        <v>1</v>
      </c>
      <c r="F1814" s="18" t="s">
        <v>64</v>
      </c>
      <c r="G1814" s="18" t="s">
        <v>14</v>
      </c>
      <c r="H1814" s="19">
        <v>0.40527402299999998</v>
      </c>
    </row>
    <row r="1815" s="20" customFormat="1" ht="45" customHeight="1">
      <c r="A1815" s="15">
        <v>90227840</v>
      </c>
      <c r="B1815" s="16" t="s">
        <v>2598</v>
      </c>
      <c r="C1815" s="16" t="s">
        <v>2598</v>
      </c>
      <c r="D1815" s="17" t="s">
        <v>561</v>
      </c>
      <c r="E1815" s="17">
        <v>1</v>
      </c>
      <c r="F1815" s="18" t="s">
        <v>64</v>
      </c>
      <c r="G1815" s="18" t="s">
        <v>14</v>
      </c>
      <c r="H1815" s="19">
        <v>0.67049639999999999</v>
      </c>
    </row>
    <row r="1816" s="20" customFormat="1" ht="45" customHeight="1">
      <c r="A1816" s="15">
        <v>90199316</v>
      </c>
      <c r="B1816" s="16" t="s">
        <v>2599</v>
      </c>
      <c r="C1816" s="16" t="s">
        <v>2600</v>
      </c>
      <c r="D1816" s="17" t="s">
        <v>620</v>
      </c>
      <c r="E1816" s="17">
        <v>1</v>
      </c>
      <c r="F1816" s="18" t="s">
        <v>88</v>
      </c>
      <c r="G1816" s="18" t="s">
        <v>14</v>
      </c>
      <c r="H1816" s="19">
        <v>4.6100000000000003</v>
      </c>
    </row>
    <row r="1817" s="20" customFormat="1" ht="45" customHeight="1">
      <c r="A1817" s="15">
        <v>90199308</v>
      </c>
      <c r="B1817" s="16" t="s">
        <v>2601</v>
      </c>
      <c r="C1817" s="16" t="s">
        <v>2602</v>
      </c>
      <c r="D1817" s="17" t="s">
        <v>620</v>
      </c>
      <c r="E1817" s="17">
        <v>1</v>
      </c>
      <c r="F1817" s="18" t="s">
        <v>88</v>
      </c>
      <c r="G1817" s="18" t="s">
        <v>14</v>
      </c>
      <c r="H1817" s="19">
        <v>4.3580160000000001</v>
      </c>
    </row>
    <row r="1818" s="20" customFormat="1" ht="45" customHeight="1">
      <c r="A1818" s="15">
        <v>90199227</v>
      </c>
      <c r="B1818" s="16" t="s">
        <v>2603</v>
      </c>
      <c r="C1818" s="16" t="s">
        <v>2603</v>
      </c>
      <c r="D1818" s="17" t="s">
        <v>620</v>
      </c>
      <c r="E1818" s="17">
        <v>1</v>
      </c>
      <c r="F1818" s="18" t="s">
        <v>88</v>
      </c>
      <c r="G1818" s="18" t="s">
        <v>14</v>
      </c>
      <c r="H1818" s="19">
        <v>8.0378480000000003</v>
      </c>
    </row>
    <row r="1819" s="20" customFormat="1" ht="45" customHeight="1">
      <c r="A1819" s="15">
        <v>90311078</v>
      </c>
      <c r="B1819" s="16" t="s">
        <v>2604</v>
      </c>
      <c r="C1819" s="16" t="s">
        <v>2604</v>
      </c>
      <c r="D1819" s="17" t="s">
        <v>563</v>
      </c>
      <c r="E1819" s="17">
        <v>1</v>
      </c>
      <c r="F1819" s="18" t="s">
        <v>64</v>
      </c>
      <c r="G1819" s="18" t="s">
        <v>14</v>
      </c>
      <c r="H1819" s="19">
        <v>0.44425442250000002</v>
      </c>
    </row>
    <row r="1820" s="20" customFormat="1" ht="45" customHeight="1">
      <c r="A1820" s="15">
        <v>90306597</v>
      </c>
      <c r="B1820" s="16" t="s">
        <v>2605</v>
      </c>
      <c r="C1820" s="16" t="s">
        <v>2605</v>
      </c>
      <c r="D1820" s="17" t="s">
        <v>504</v>
      </c>
      <c r="E1820" s="17">
        <v>1</v>
      </c>
      <c r="F1820" s="18" t="s">
        <v>88</v>
      </c>
      <c r="G1820" s="18" t="s">
        <v>14</v>
      </c>
      <c r="H1820" s="19">
        <v>6.6328794000000002</v>
      </c>
    </row>
    <row r="1821" s="20" customFormat="1" ht="45" customHeight="1">
      <c r="A1821" s="15">
        <v>90252802</v>
      </c>
      <c r="B1821" s="16" t="s">
        <v>2606</v>
      </c>
      <c r="C1821" s="16" t="s">
        <v>2606</v>
      </c>
      <c r="D1821" s="17" t="s">
        <v>520</v>
      </c>
      <c r="E1821" s="17">
        <v>1</v>
      </c>
      <c r="F1821" s="18" t="s">
        <v>485</v>
      </c>
      <c r="G1821" s="18" t="s">
        <v>14</v>
      </c>
      <c r="H1821" s="19">
        <v>4.7859187500000004</v>
      </c>
    </row>
    <row r="1822" s="20" customFormat="1" ht="45" customHeight="1">
      <c r="A1822" s="15">
        <v>90439031</v>
      </c>
      <c r="B1822" s="16" t="s">
        <v>2607</v>
      </c>
      <c r="C1822" s="16" t="s">
        <v>2607</v>
      </c>
      <c r="D1822" s="17" t="s">
        <v>520</v>
      </c>
      <c r="E1822" s="17">
        <v>1</v>
      </c>
      <c r="F1822" s="18" t="s">
        <v>485</v>
      </c>
      <c r="G1822" s="18" t="s">
        <v>14</v>
      </c>
      <c r="H1822" s="19">
        <v>6.5064262499999996</v>
      </c>
    </row>
    <row r="1823" s="20" customFormat="1" ht="45" customHeight="1">
      <c r="A1823" s="15">
        <v>92250173</v>
      </c>
      <c r="B1823" s="16" t="s">
        <v>2608</v>
      </c>
      <c r="C1823" s="16" t="s">
        <v>2608</v>
      </c>
      <c r="D1823" s="17" t="s">
        <v>334</v>
      </c>
      <c r="E1823" s="17">
        <v>1</v>
      </c>
      <c r="F1823" s="18" t="s">
        <v>64</v>
      </c>
      <c r="G1823" s="18" t="s">
        <v>14</v>
      </c>
      <c r="H1823" s="19">
        <v>0.4454919</v>
      </c>
    </row>
    <row r="1824" s="20" customFormat="1" ht="45" customHeight="1">
      <c r="A1824" s="15">
        <v>90306341</v>
      </c>
      <c r="B1824" s="16" t="s">
        <v>2609</v>
      </c>
      <c r="C1824" s="16" t="s">
        <v>2609</v>
      </c>
      <c r="D1824" s="17" t="s">
        <v>536</v>
      </c>
      <c r="E1824" s="17">
        <v>1</v>
      </c>
      <c r="F1824" s="18" t="s">
        <v>88</v>
      </c>
      <c r="G1824" s="18" t="s">
        <v>14</v>
      </c>
      <c r="H1824" s="19">
        <v>6.6205046249999997</v>
      </c>
    </row>
    <row r="1825" s="20" customFormat="1" ht="45" customHeight="1">
      <c r="A1825" s="15">
        <v>90306600</v>
      </c>
      <c r="B1825" s="16" t="s">
        <v>2610</v>
      </c>
      <c r="C1825" s="16" t="s">
        <v>2610</v>
      </c>
      <c r="D1825" s="17" t="s">
        <v>504</v>
      </c>
      <c r="E1825" s="17">
        <v>1</v>
      </c>
      <c r="F1825" s="18" t="s">
        <v>88</v>
      </c>
      <c r="G1825" s="18" t="s">
        <v>14</v>
      </c>
      <c r="H1825" s="19">
        <v>5.0088375000000003</v>
      </c>
    </row>
    <row r="1826" s="20" customFormat="1" ht="45" customHeight="1">
      <c r="A1826" s="15">
        <v>90306368</v>
      </c>
      <c r="B1826" s="16" t="s">
        <v>2611</v>
      </c>
      <c r="C1826" s="16" t="s">
        <v>2611</v>
      </c>
      <c r="D1826" s="17" t="s">
        <v>536</v>
      </c>
      <c r="E1826" s="17">
        <v>1</v>
      </c>
      <c r="F1826" s="18" t="s">
        <v>88</v>
      </c>
      <c r="G1826" s="18" t="s">
        <v>14</v>
      </c>
      <c r="H1826" s="19">
        <v>4.8632865750000001</v>
      </c>
    </row>
    <row r="1827" s="20" customFormat="1" ht="45" customHeight="1">
      <c r="A1827" s="15">
        <v>92400400</v>
      </c>
      <c r="B1827" s="16" t="s">
        <v>2612</v>
      </c>
      <c r="C1827" s="16" t="s">
        <v>2612</v>
      </c>
      <c r="D1827" s="17" t="s">
        <v>520</v>
      </c>
      <c r="E1827" s="17">
        <v>1</v>
      </c>
      <c r="F1827" s="18" t="s">
        <v>485</v>
      </c>
      <c r="G1827" s="18" t="s">
        <v>14</v>
      </c>
      <c r="H1827" s="19">
        <v>3.9900000000000002</v>
      </c>
    </row>
    <row r="1828" s="20" customFormat="1" ht="45" customHeight="1">
      <c r="A1828" s="15">
        <v>90306619</v>
      </c>
      <c r="B1828" s="16" t="s">
        <v>2613</v>
      </c>
      <c r="C1828" s="16" t="s">
        <v>2613</v>
      </c>
      <c r="D1828" s="17" t="s">
        <v>504</v>
      </c>
      <c r="E1828" s="17">
        <v>1</v>
      </c>
      <c r="F1828" s="18" t="s">
        <v>88</v>
      </c>
      <c r="G1828" s="18" t="s">
        <v>14</v>
      </c>
      <c r="H1828" s="19">
        <v>4.0713009749999998</v>
      </c>
    </row>
    <row r="1829" s="20" customFormat="1" ht="45" customHeight="1">
      <c r="A1829" s="15">
        <v>90306350</v>
      </c>
      <c r="B1829" s="16" t="s">
        <v>2614</v>
      </c>
      <c r="C1829" s="16" t="s">
        <v>2614</v>
      </c>
      <c r="D1829" s="17" t="s">
        <v>536</v>
      </c>
      <c r="E1829" s="17">
        <v>1</v>
      </c>
      <c r="F1829" s="18" t="s">
        <v>88</v>
      </c>
      <c r="G1829" s="18" t="s">
        <v>14</v>
      </c>
      <c r="H1829" s="19">
        <v>4.0465514249999996</v>
      </c>
    </row>
    <row r="1830" s="20" customFormat="1" ht="45" customHeight="1">
      <c r="A1830" s="15">
        <v>92255922</v>
      </c>
      <c r="B1830" s="16" t="s">
        <v>2615</v>
      </c>
      <c r="C1830" s="16" t="s">
        <v>2615</v>
      </c>
      <c r="D1830" s="17" t="s">
        <v>520</v>
      </c>
      <c r="E1830" s="17">
        <v>1</v>
      </c>
      <c r="F1830" s="18" t="s">
        <v>485</v>
      </c>
      <c r="G1830" s="18" t="s">
        <v>14</v>
      </c>
      <c r="H1830" s="19">
        <v>4.6299599999999996</v>
      </c>
    </row>
    <row r="1831" s="20" customFormat="1" ht="45" customHeight="1">
      <c r="A1831" s="15">
        <v>92400434</v>
      </c>
      <c r="B1831" s="16" t="s">
        <v>2616</v>
      </c>
      <c r="C1831" s="16" t="s">
        <v>2616</v>
      </c>
      <c r="D1831" s="17" t="s">
        <v>520</v>
      </c>
      <c r="E1831" s="17">
        <v>1</v>
      </c>
      <c r="F1831" s="18" t="s">
        <v>485</v>
      </c>
      <c r="G1831" s="18" t="s">
        <v>14</v>
      </c>
      <c r="H1831" s="19">
        <v>4.9139999999999997</v>
      </c>
    </row>
    <row r="1832" s="20" customFormat="1" ht="45" customHeight="1">
      <c r="A1832" s="15">
        <v>90306627</v>
      </c>
      <c r="B1832" s="16" t="s">
        <v>2617</v>
      </c>
      <c r="C1832" s="16" t="s">
        <v>2617</v>
      </c>
      <c r="D1832" s="17" t="s">
        <v>504</v>
      </c>
      <c r="E1832" s="17">
        <v>1</v>
      </c>
      <c r="F1832" s="18" t="s">
        <v>88</v>
      </c>
      <c r="G1832" s="18" t="s">
        <v>14</v>
      </c>
      <c r="H1832" s="19">
        <v>4.8438404999999998</v>
      </c>
    </row>
    <row r="1833" s="20" customFormat="1" ht="45" customHeight="1">
      <c r="A1833" s="15">
        <v>90306333</v>
      </c>
      <c r="B1833" s="16" t="s">
        <v>2618</v>
      </c>
      <c r="C1833" s="16" t="s">
        <v>2618</v>
      </c>
      <c r="D1833" s="17" t="s">
        <v>536</v>
      </c>
      <c r="E1833" s="17">
        <v>1</v>
      </c>
      <c r="F1833" s="18" t="s">
        <v>88</v>
      </c>
      <c r="G1833" s="18" t="s">
        <v>14</v>
      </c>
      <c r="H1833" s="19">
        <v>4.7024144999999997</v>
      </c>
    </row>
    <row r="1834" s="20" customFormat="1" ht="45" customHeight="1">
      <c r="A1834" s="15">
        <v>90309979</v>
      </c>
      <c r="B1834" s="16" t="s">
        <v>2619</v>
      </c>
      <c r="C1834" s="16" t="s">
        <v>2619</v>
      </c>
      <c r="D1834" s="17" t="s">
        <v>536</v>
      </c>
      <c r="E1834" s="17">
        <v>1</v>
      </c>
      <c r="F1834" s="18" t="s">
        <v>485</v>
      </c>
      <c r="G1834" s="18" t="s">
        <v>14</v>
      </c>
      <c r="H1834" s="19">
        <v>4.2074235</v>
      </c>
    </row>
    <row r="1835" s="20" customFormat="1" ht="45" customHeight="1">
      <c r="A1835" s="15">
        <v>92256015</v>
      </c>
      <c r="B1835" s="16" t="s">
        <v>2620</v>
      </c>
      <c r="C1835" s="16" t="s">
        <v>2621</v>
      </c>
      <c r="D1835" s="17" t="s">
        <v>534</v>
      </c>
      <c r="E1835" s="17">
        <v>1</v>
      </c>
      <c r="F1835" s="18" t="s">
        <v>485</v>
      </c>
      <c r="G1835" s="18" t="s">
        <v>14</v>
      </c>
      <c r="H1835" s="19">
        <v>2.1431938499999998</v>
      </c>
    </row>
    <row r="1836" s="20" customFormat="1" ht="45" customHeight="1">
      <c r="A1836" s="15">
        <v>92255639</v>
      </c>
      <c r="B1836" s="16" t="s">
        <v>2622</v>
      </c>
      <c r="C1836" s="16" t="s">
        <v>2623</v>
      </c>
      <c r="D1836" s="17" t="s">
        <v>534</v>
      </c>
      <c r="E1836" s="17">
        <v>1</v>
      </c>
      <c r="F1836" s="18" t="s">
        <v>485</v>
      </c>
      <c r="G1836" s="18" t="s">
        <v>14</v>
      </c>
      <c r="H1836" s="19">
        <v>2.6460661499999998</v>
      </c>
    </row>
    <row r="1837" s="20" customFormat="1" ht="45" customHeight="1">
      <c r="A1837" s="15">
        <v>90120450</v>
      </c>
      <c r="B1837" s="16" t="s">
        <v>2624</v>
      </c>
      <c r="C1837" s="16" t="s">
        <v>2624</v>
      </c>
      <c r="D1837" s="17" t="s">
        <v>504</v>
      </c>
      <c r="E1837" s="17">
        <v>1</v>
      </c>
      <c r="F1837" s="18" t="s">
        <v>88</v>
      </c>
      <c r="G1837" s="18" t="s">
        <v>14</v>
      </c>
      <c r="H1837" s="19">
        <v>4.8462750000000003</v>
      </c>
    </row>
    <row r="1838" s="20" customFormat="1" ht="45" customHeight="1">
      <c r="A1838" s="15">
        <v>90305159</v>
      </c>
      <c r="B1838" s="16" t="s">
        <v>2625</v>
      </c>
      <c r="C1838" s="16" t="s">
        <v>2625</v>
      </c>
      <c r="D1838" s="17" t="s">
        <v>566</v>
      </c>
      <c r="E1838" s="17">
        <v>1</v>
      </c>
      <c r="F1838" s="18" t="s">
        <v>88</v>
      </c>
      <c r="G1838" s="18" t="s">
        <v>14</v>
      </c>
      <c r="H1838" s="19">
        <v>4.050011112</v>
      </c>
    </row>
    <row r="1839" s="20" customFormat="1" ht="45" customHeight="1">
      <c r="A1839" s="15">
        <v>90305140</v>
      </c>
      <c r="B1839" s="16" t="s">
        <v>2626</v>
      </c>
      <c r="C1839" s="16" t="s">
        <v>2626</v>
      </c>
      <c r="D1839" s="17" t="s">
        <v>566</v>
      </c>
      <c r="E1839" s="17">
        <v>1</v>
      </c>
      <c r="F1839" s="18" t="s">
        <v>88</v>
      </c>
      <c r="G1839" s="18" t="s">
        <v>14</v>
      </c>
      <c r="H1839" s="19">
        <v>5.687481912</v>
      </c>
    </row>
    <row r="1840" s="20" customFormat="1" ht="45" customHeight="1">
      <c r="A1840" s="15">
        <v>90284933</v>
      </c>
      <c r="B1840" s="16" t="s">
        <v>2627</v>
      </c>
      <c r="C1840" s="16" t="s">
        <v>2628</v>
      </c>
      <c r="D1840" s="17" t="s">
        <v>561</v>
      </c>
      <c r="E1840" s="17">
        <v>1</v>
      </c>
      <c r="F1840" s="18" t="s">
        <v>88</v>
      </c>
      <c r="G1840" s="18" t="s">
        <v>14</v>
      </c>
      <c r="H1840" s="19">
        <v>8.6252181750000005</v>
      </c>
    </row>
    <row r="1841" s="20" customFormat="1" ht="45" customHeight="1">
      <c r="A1841" s="15">
        <v>90285050</v>
      </c>
      <c r="B1841" s="16" t="s">
        <v>2629</v>
      </c>
      <c r="C1841" s="16" t="s">
        <v>2630</v>
      </c>
      <c r="D1841" s="17" t="s">
        <v>561</v>
      </c>
      <c r="E1841" s="17">
        <v>1</v>
      </c>
      <c r="F1841" s="18" t="s">
        <v>88</v>
      </c>
      <c r="G1841" s="18" t="s">
        <v>14</v>
      </c>
      <c r="H1841" s="19">
        <v>4.6422297180000003</v>
      </c>
    </row>
    <row r="1842" s="20" customFormat="1" ht="45" customHeight="1">
      <c r="A1842" s="15">
        <v>90305124</v>
      </c>
      <c r="B1842" s="16" t="s">
        <v>2631</v>
      </c>
      <c r="C1842" s="16" t="s">
        <v>2631</v>
      </c>
      <c r="D1842" s="17" t="s">
        <v>566</v>
      </c>
      <c r="E1842" s="17">
        <v>1</v>
      </c>
      <c r="F1842" s="18" t="s">
        <v>88</v>
      </c>
      <c r="G1842" s="18" t="s">
        <v>14</v>
      </c>
      <c r="H1842" s="19">
        <v>3.4056959999999998</v>
      </c>
    </row>
    <row r="1843" s="20" customFormat="1" ht="45" customHeight="1">
      <c r="A1843" s="15">
        <v>90120469</v>
      </c>
      <c r="B1843" s="16" t="s">
        <v>2632</v>
      </c>
      <c r="C1843" s="16" t="s">
        <v>2632</v>
      </c>
      <c r="D1843" s="17" t="s">
        <v>504</v>
      </c>
      <c r="E1843" s="17">
        <v>1</v>
      </c>
      <c r="F1843" s="18" t="s">
        <v>88</v>
      </c>
      <c r="G1843" s="18" t="s">
        <v>14</v>
      </c>
      <c r="H1843" s="19">
        <v>5.2802811360000002</v>
      </c>
    </row>
    <row r="1844" s="20" customFormat="1" ht="45" customHeight="1">
      <c r="A1844" s="15">
        <v>90305132</v>
      </c>
      <c r="B1844" s="16" t="s">
        <v>2633</v>
      </c>
      <c r="C1844" s="16" t="s">
        <v>2633</v>
      </c>
      <c r="D1844" s="17" t="s">
        <v>566</v>
      </c>
      <c r="E1844" s="17">
        <v>1</v>
      </c>
      <c r="F1844" s="18" t="s">
        <v>88</v>
      </c>
      <c r="G1844" s="18" t="s">
        <v>14</v>
      </c>
      <c r="H1844" s="19">
        <v>4.0761924</v>
      </c>
    </row>
    <row r="1845" s="20" customFormat="1" ht="45" customHeight="1">
      <c r="A1845" s="15">
        <v>90284950</v>
      </c>
      <c r="B1845" s="16" t="s">
        <v>2634</v>
      </c>
      <c r="C1845" s="16" t="s">
        <v>2635</v>
      </c>
      <c r="D1845" s="17" t="s">
        <v>561</v>
      </c>
      <c r="E1845" s="17">
        <v>1</v>
      </c>
      <c r="F1845" s="18" t="s">
        <v>88</v>
      </c>
      <c r="G1845" s="18" t="s">
        <v>14</v>
      </c>
      <c r="H1845" s="19">
        <v>4.9900000000000002</v>
      </c>
    </row>
    <row r="1846" s="20" customFormat="1" ht="45" customHeight="1">
      <c r="A1846" s="15">
        <v>90284984</v>
      </c>
      <c r="B1846" s="16" t="s">
        <v>2636</v>
      </c>
      <c r="C1846" s="16" t="s">
        <v>2637</v>
      </c>
      <c r="D1846" s="17" t="s">
        <v>544</v>
      </c>
      <c r="E1846" s="17">
        <v>1</v>
      </c>
      <c r="F1846" s="18" t="s">
        <v>88</v>
      </c>
      <c r="G1846" s="18" t="s">
        <v>14</v>
      </c>
      <c r="H1846" s="19">
        <v>8.5014704250000008</v>
      </c>
    </row>
    <row r="1847" s="20" customFormat="1" ht="45" customHeight="1">
      <c r="A1847" s="15">
        <v>90284763</v>
      </c>
      <c r="B1847" s="16" t="s">
        <v>2638</v>
      </c>
      <c r="C1847" s="16" t="s">
        <v>2638</v>
      </c>
      <c r="D1847" s="17" t="s">
        <v>502</v>
      </c>
      <c r="E1847" s="17">
        <v>1</v>
      </c>
      <c r="F1847" s="18" t="s">
        <v>485</v>
      </c>
      <c r="G1847" s="18" t="s">
        <v>14</v>
      </c>
      <c r="H1847" s="19">
        <v>6.5064262499999996</v>
      </c>
    </row>
    <row r="1848" s="20" customFormat="1" ht="45" customHeight="1">
      <c r="A1848" s="15">
        <v>90304837</v>
      </c>
      <c r="B1848" s="16" t="s">
        <v>2639</v>
      </c>
      <c r="C1848" s="16" t="s">
        <v>2640</v>
      </c>
      <c r="D1848" s="17" t="s">
        <v>504</v>
      </c>
      <c r="E1848" s="17">
        <v>1</v>
      </c>
      <c r="F1848" s="18" t="s">
        <v>88</v>
      </c>
      <c r="G1848" s="18" t="s">
        <v>14</v>
      </c>
      <c r="H1848" s="19">
        <v>4.5167928750000002</v>
      </c>
    </row>
    <row r="1849" s="20" customFormat="1" ht="45" customHeight="1">
      <c r="A1849" s="15">
        <v>90284909</v>
      </c>
      <c r="B1849" s="16" t="s">
        <v>2641</v>
      </c>
      <c r="C1849" s="16" t="s">
        <v>2642</v>
      </c>
      <c r="D1849" s="17" t="s">
        <v>544</v>
      </c>
      <c r="E1849" s="17">
        <v>1</v>
      </c>
      <c r="F1849" s="18" t="s">
        <v>88</v>
      </c>
      <c r="G1849" s="18" t="s">
        <v>14</v>
      </c>
      <c r="H1849" s="19">
        <v>4.7271640499999998</v>
      </c>
    </row>
    <row r="1850" s="20" customFormat="1" ht="45" customHeight="1">
      <c r="A1850" s="15">
        <v>90284780</v>
      </c>
      <c r="B1850" s="16" t="s">
        <v>2643</v>
      </c>
      <c r="C1850" s="16" t="s">
        <v>2643</v>
      </c>
      <c r="D1850" s="17" t="s">
        <v>502</v>
      </c>
      <c r="E1850" s="17">
        <v>1</v>
      </c>
      <c r="F1850" s="18" t="s">
        <v>485</v>
      </c>
      <c r="G1850" s="18" t="s">
        <v>14</v>
      </c>
      <c r="H1850" s="19">
        <v>4.7322449999999998</v>
      </c>
    </row>
    <row r="1851" s="20" customFormat="1" ht="45" customHeight="1">
      <c r="A1851" s="15">
        <v>90284992</v>
      </c>
      <c r="B1851" s="16" t="s">
        <v>2644</v>
      </c>
      <c r="C1851" s="16" t="s">
        <v>2645</v>
      </c>
      <c r="D1851" s="17" t="s">
        <v>544</v>
      </c>
      <c r="E1851" s="17">
        <v>1</v>
      </c>
      <c r="F1851" s="18" t="s">
        <v>485</v>
      </c>
      <c r="G1851" s="18" t="s">
        <v>14</v>
      </c>
      <c r="H1851" s="19">
        <v>5.8532685750000004</v>
      </c>
    </row>
    <row r="1852" s="20" customFormat="1" ht="45" customHeight="1">
      <c r="A1852" s="15">
        <v>90304829</v>
      </c>
      <c r="B1852" s="16" t="s">
        <v>2646</v>
      </c>
      <c r="C1852" s="16" t="s">
        <v>2647</v>
      </c>
      <c r="D1852" s="17" t="s">
        <v>504</v>
      </c>
      <c r="E1852" s="17">
        <v>1</v>
      </c>
      <c r="F1852" s="18" t="s">
        <v>88</v>
      </c>
      <c r="G1852" s="18" t="s">
        <v>14</v>
      </c>
      <c r="H1852" s="19">
        <v>3.7619316</v>
      </c>
    </row>
    <row r="1853" s="20" customFormat="1" ht="45" customHeight="1">
      <c r="A1853" s="15">
        <v>90285042</v>
      </c>
      <c r="B1853" s="16" t="s">
        <v>2648</v>
      </c>
      <c r="C1853" s="16" t="s">
        <v>2648</v>
      </c>
      <c r="D1853" s="17" t="s">
        <v>502</v>
      </c>
      <c r="E1853" s="17">
        <v>1</v>
      </c>
      <c r="F1853" s="18" t="s">
        <v>88</v>
      </c>
      <c r="G1853" s="18" t="s">
        <v>14</v>
      </c>
      <c r="H1853" s="19">
        <v>3.9900000000000002</v>
      </c>
    </row>
    <row r="1854" s="20" customFormat="1" ht="45" customHeight="1">
      <c r="A1854" s="15">
        <v>90285026</v>
      </c>
      <c r="B1854" s="16" t="s">
        <v>2649</v>
      </c>
      <c r="C1854" s="16" t="s">
        <v>2650</v>
      </c>
      <c r="D1854" s="17" t="s">
        <v>544</v>
      </c>
      <c r="E1854" s="17">
        <v>1</v>
      </c>
      <c r="F1854" s="18" t="s">
        <v>88</v>
      </c>
      <c r="G1854" s="18" t="s">
        <v>14</v>
      </c>
      <c r="H1854" s="19">
        <v>3.9990321</v>
      </c>
    </row>
    <row r="1855" s="20" customFormat="1" ht="45" customHeight="1">
      <c r="A1855" s="15">
        <v>90284798</v>
      </c>
      <c r="B1855" s="16" t="s">
        <v>2651</v>
      </c>
      <c r="C1855" s="16" t="s">
        <v>2651</v>
      </c>
      <c r="D1855" s="17" t="s">
        <v>502</v>
      </c>
      <c r="E1855" s="17">
        <v>1</v>
      </c>
      <c r="F1855" s="18" t="s">
        <v>485</v>
      </c>
      <c r="G1855" s="18" t="s">
        <v>14</v>
      </c>
      <c r="H1855" s="19">
        <v>3.9900000000000002</v>
      </c>
    </row>
    <row r="1856" s="20" customFormat="1" ht="45" customHeight="1">
      <c r="A1856" s="15">
        <v>90284917</v>
      </c>
      <c r="B1856" s="16" t="s">
        <v>2652</v>
      </c>
      <c r="C1856" s="16" t="s">
        <v>2653</v>
      </c>
      <c r="D1856" s="17" t="s">
        <v>544</v>
      </c>
      <c r="E1856" s="17">
        <v>1</v>
      </c>
      <c r="F1856" s="18" t="s">
        <v>88</v>
      </c>
      <c r="G1856" s="18" t="s">
        <v>14</v>
      </c>
      <c r="H1856" s="19">
        <v>4.6776649499999996</v>
      </c>
    </row>
    <row r="1857" s="20" customFormat="1" ht="45" customHeight="1">
      <c r="A1857" s="15">
        <v>90304810</v>
      </c>
      <c r="B1857" s="16" t="s">
        <v>2654</v>
      </c>
      <c r="C1857" s="16" t="s">
        <v>2655</v>
      </c>
      <c r="D1857" s="17" t="s">
        <v>504</v>
      </c>
      <c r="E1857" s="17">
        <v>1</v>
      </c>
      <c r="F1857" s="18" t="s">
        <v>88</v>
      </c>
      <c r="G1857" s="18" t="s">
        <v>14</v>
      </c>
      <c r="H1857" s="19">
        <v>4.2074235</v>
      </c>
    </row>
    <row r="1858" s="20" customFormat="1" ht="45" customHeight="1">
      <c r="A1858" s="15">
        <v>90285000</v>
      </c>
      <c r="B1858" s="16" t="s">
        <v>2656</v>
      </c>
      <c r="C1858" s="16" t="s">
        <v>2656</v>
      </c>
      <c r="D1858" s="17" t="s">
        <v>502</v>
      </c>
      <c r="E1858" s="17">
        <v>1</v>
      </c>
      <c r="F1858" s="18" t="s">
        <v>485</v>
      </c>
      <c r="G1858" s="18" t="s">
        <v>14</v>
      </c>
      <c r="H1858" s="19">
        <v>4.6284074999999998</v>
      </c>
    </row>
    <row r="1859" s="20" customFormat="1" ht="45" customHeight="1">
      <c r="A1859" s="15">
        <v>90284925</v>
      </c>
      <c r="B1859" s="16" t="s">
        <v>2657</v>
      </c>
      <c r="C1859" s="16" t="s">
        <v>2658</v>
      </c>
      <c r="D1859" s="17" t="s">
        <v>544</v>
      </c>
      <c r="E1859" s="17">
        <v>1</v>
      </c>
      <c r="F1859" s="18" t="s">
        <v>88</v>
      </c>
      <c r="G1859" s="18" t="s">
        <v>14</v>
      </c>
      <c r="H1859" s="19">
        <v>4.5599999999999996</v>
      </c>
    </row>
    <row r="1860" s="20" customFormat="1" ht="45" customHeight="1">
      <c r="A1860" s="15">
        <v>92400663</v>
      </c>
      <c r="B1860" s="16" t="s">
        <v>2659</v>
      </c>
      <c r="C1860" s="16" t="s">
        <v>2659</v>
      </c>
      <c r="D1860" s="17" t="s">
        <v>339</v>
      </c>
      <c r="E1860" s="17">
        <v>1</v>
      </c>
      <c r="F1860" s="18" t="s">
        <v>485</v>
      </c>
      <c r="G1860" s="18" t="s">
        <v>14</v>
      </c>
      <c r="H1860" s="19">
        <v>4.6866329999999996</v>
      </c>
    </row>
    <row r="1861" s="20" customFormat="1" ht="45" customHeight="1">
      <c r="A1861" s="15">
        <v>90284828</v>
      </c>
      <c r="B1861" s="16" t="s">
        <v>2660</v>
      </c>
      <c r="C1861" s="16" t="s">
        <v>2660</v>
      </c>
      <c r="D1861" s="17" t="s">
        <v>573</v>
      </c>
      <c r="E1861" s="17">
        <v>1</v>
      </c>
      <c r="F1861" s="18" t="s">
        <v>88</v>
      </c>
      <c r="G1861" s="18" t="s">
        <v>14</v>
      </c>
      <c r="H1861" s="19">
        <v>6.6116655</v>
      </c>
    </row>
    <row r="1862" s="20" customFormat="1" ht="45" customHeight="1">
      <c r="A1862" s="15">
        <v>90284810</v>
      </c>
      <c r="B1862" s="16" t="s">
        <v>2661</v>
      </c>
      <c r="C1862" s="16" t="s">
        <v>2661</v>
      </c>
      <c r="D1862" s="17" t="s">
        <v>495</v>
      </c>
      <c r="E1862" s="17">
        <v>1</v>
      </c>
      <c r="F1862" s="18" t="s">
        <v>88</v>
      </c>
      <c r="G1862" s="18" t="s">
        <v>14</v>
      </c>
      <c r="H1862" s="19">
        <v>4.8099999999999996</v>
      </c>
    </row>
    <row r="1863" s="20" customFormat="1" ht="45" customHeight="1">
      <c r="A1863" s="15">
        <v>90122380</v>
      </c>
      <c r="B1863" s="16" t="s">
        <v>2662</v>
      </c>
      <c r="C1863" s="16" t="s">
        <v>2663</v>
      </c>
      <c r="D1863" s="17" t="s">
        <v>554</v>
      </c>
      <c r="E1863" s="17">
        <v>1</v>
      </c>
      <c r="F1863" s="18" t="s">
        <v>485</v>
      </c>
      <c r="G1863" s="18" t="s">
        <v>14</v>
      </c>
      <c r="H1863" s="19">
        <v>4.359766005</v>
      </c>
    </row>
    <row r="1864" s="20" customFormat="1" ht="45" customHeight="1">
      <c r="A1864" s="15">
        <v>90284844</v>
      </c>
      <c r="B1864" s="16" t="s">
        <v>2664</v>
      </c>
      <c r="C1864" s="16" t="s">
        <v>2664</v>
      </c>
      <c r="D1864" s="17" t="s">
        <v>573</v>
      </c>
      <c r="E1864" s="17">
        <v>1</v>
      </c>
      <c r="F1864" s="18" t="s">
        <v>88</v>
      </c>
      <c r="G1864" s="18" t="s">
        <v>14</v>
      </c>
      <c r="H1864" s="19">
        <v>4.8106407464999998</v>
      </c>
    </row>
    <row r="1865" s="20" customFormat="1" ht="45" customHeight="1">
      <c r="A1865" s="15">
        <v>90284968</v>
      </c>
      <c r="B1865" s="16" t="s">
        <v>2665</v>
      </c>
      <c r="C1865" s="16" t="s">
        <v>2665</v>
      </c>
      <c r="D1865" s="17" t="s">
        <v>573</v>
      </c>
      <c r="E1865" s="17">
        <v>1</v>
      </c>
      <c r="F1865" s="18" t="s">
        <v>88</v>
      </c>
      <c r="G1865" s="18" t="s">
        <v>14</v>
      </c>
      <c r="H1865" s="19">
        <v>4.0424265000000004</v>
      </c>
    </row>
    <row r="1866" s="20" customFormat="1" ht="45" customHeight="1">
      <c r="A1866" s="15">
        <v>90284852</v>
      </c>
      <c r="B1866" s="16" t="s">
        <v>2665</v>
      </c>
      <c r="C1866" s="16" t="s">
        <v>2665</v>
      </c>
      <c r="D1866" s="17" t="s">
        <v>495</v>
      </c>
      <c r="E1866" s="17">
        <v>1</v>
      </c>
      <c r="F1866" s="18" t="s">
        <v>88</v>
      </c>
      <c r="G1866" s="18" t="s">
        <v>14</v>
      </c>
      <c r="H1866" s="19">
        <v>4.0094270999999999</v>
      </c>
    </row>
    <row r="1867" s="20" customFormat="1" ht="45" customHeight="1">
      <c r="A1867" s="15">
        <v>90284976</v>
      </c>
      <c r="B1867" s="16" t="s">
        <v>2666</v>
      </c>
      <c r="C1867" s="16" t="s">
        <v>2666</v>
      </c>
      <c r="D1867" s="17" t="s">
        <v>573</v>
      </c>
      <c r="E1867" s="17">
        <v>1</v>
      </c>
      <c r="F1867" s="18" t="s">
        <v>485</v>
      </c>
      <c r="G1867" s="18" t="s">
        <v>14</v>
      </c>
      <c r="H1867" s="19">
        <v>4.855626</v>
      </c>
    </row>
    <row r="1868" s="20" customFormat="1" ht="45" customHeight="1">
      <c r="A1868" s="15">
        <v>90284879</v>
      </c>
      <c r="B1868" s="16" t="s">
        <v>2667</v>
      </c>
      <c r="C1868" s="16" t="s">
        <v>2666</v>
      </c>
      <c r="D1868" s="17" t="s">
        <v>495</v>
      </c>
      <c r="E1868" s="17">
        <v>1</v>
      </c>
      <c r="F1868" s="18" t="s">
        <v>485</v>
      </c>
      <c r="G1868" s="18" t="s">
        <v>14</v>
      </c>
      <c r="H1868" s="19">
        <v>5.0010354990000003</v>
      </c>
    </row>
    <row r="1869" s="20" customFormat="1" ht="45" customHeight="1">
      <c r="A1869" s="15">
        <v>90284860</v>
      </c>
      <c r="B1869" s="16" t="s">
        <v>2668</v>
      </c>
      <c r="C1869" s="16" t="s">
        <v>2668</v>
      </c>
      <c r="D1869" s="17" t="s">
        <v>495</v>
      </c>
      <c r="E1869" s="17">
        <v>1</v>
      </c>
      <c r="F1869" s="18" t="s">
        <v>485</v>
      </c>
      <c r="G1869" s="18" t="s">
        <v>14</v>
      </c>
      <c r="H1869" s="19">
        <v>5.0736577499999997</v>
      </c>
    </row>
    <row r="1870" s="20" customFormat="1" ht="45" customHeight="1">
      <c r="A1870" s="15">
        <v>90312260</v>
      </c>
      <c r="B1870" s="16" t="s">
        <v>2669</v>
      </c>
      <c r="C1870" s="16" t="s">
        <v>2669</v>
      </c>
      <c r="D1870" s="17" t="s">
        <v>506</v>
      </c>
      <c r="E1870" s="17">
        <v>1</v>
      </c>
      <c r="F1870" s="18" t="s">
        <v>485</v>
      </c>
      <c r="G1870" s="18" t="s">
        <v>14</v>
      </c>
      <c r="H1870" s="19">
        <v>12.869766</v>
      </c>
    </row>
    <row r="1871" s="20" customFormat="1" ht="45" customHeight="1">
      <c r="A1871" s="15">
        <v>90156145</v>
      </c>
      <c r="B1871" s="16" t="s">
        <v>2670</v>
      </c>
      <c r="C1871" s="16" t="s">
        <v>2671</v>
      </c>
      <c r="D1871" s="17" t="s">
        <v>36</v>
      </c>
      <c r="E1871" s="17">
        <v>1</v>
      </c>
      <c r="F1871" s="18" t="s">
        <v>485</v>
      </c>
      <c r="G1871" s="18" t="s">
        <v>14</v>
      </c>
      <c r="H1871" s="19">
        <v>6.8486418000000002</v>
      </c>
    </row>
    <row r="1872" s="20" customFormat="1" ht="45" customHeight="1">
      <c r="A1872" s="15">
        <v>90439112</v>
      </c>
      <c r="B1872" s="16" t="s">
        <v>2672</v>
      </c>
      <c r="C1872" s="16" t="s">
        <v>2672</v>
      </c>
      <c r="D1872" s="17" t="s">
        <v>520</v>
      </c>
      <c r="E1872" s="17">
        <v>1</v>
      </c>
      <c r="F1872" s="18" t="s">
        <v>485</v>
      </c>
      <c r="G1872" s="18" t="s">
        <v>14</v>
      </c>
      <c r="H1872" s="19">
        <v>4.7859187500000004</v>
      </c>
    </row>
    <row r="1873" s="20" customFormat="1" ht="45" customHeight="1">
      <c r="A1873" s="15">
        <v>90121740</v>
      </c>
      <c r="B1873" s="16" t="s">
        <v>2673</v>
      </c>
      <c r="C1873" s="16" t="s">
        <v>2674</v>
      </c>
      <c r="D1873" s="17" t="s">
        <v>511</v>
      </c>
      <c r="E1873" s="17">
        <v>1</v>
      </c>
      <c r="F1873" s="18" t="s">
        <v>64</v>
      </c>
      <c r="G1873" s="18" t="s">
        <v>14</v>
      </c>
      <c r="H1873" s="19">
        <v>0.50173199999999996</v>
      </c>
    </row>
    <row r="1874" s="20" customFormat="1" ht="45" customHeight="1">
      <c r="A1874" s="15">
        <v>90121759</v>
      </c>
      <c r="B1874" s="16" t="s">
        <v>2675</v>
      </c>
      <c r="C1874" s="16" t="s">
        <v>2676</v>
      </c>
      <c r="D1874" s="17" t="s">
        <v>511</v>
      </c>
      <c r="E1874" s="17">
        <v>1</v>
      </c>
      <c r="F1874" s="18" t="s">
        <v>64</v>
      </c>
      <c r="G1874" s="18" t="s">
        <v>14</v>
      </c>
      <c r="H1874" s="19">
        <v>0.47892600000000002</v>
      </c>
    </row>
    <row r="1875" s="20" customFormat="1" ht="45" customHeight="1">
      <c r="A1875" s="15">
        <v>90227972</v>
      </c>
      <c r="B1875" s="16" t="s">
        <v>2677</v>
      </c>
      <c r="C1875" s="16" t="s">
        <v>2677</v>
      </c>
      <c r="D1875" s="17" t="s">
        <v>502</v>
      </c>
      <c r="E1875" s="17">
        <v>1</v>
      </c>
      <c r="F1875" s="18" t="s">
        <v>64</v>
      </c>
      <c r="G1875" s="18" t="s">
        <v>14</v>
      </c>
      <c r="H1875" s="19">
        <v>0.37116765000000002</v>
      </c>
    </row>
    <row r="1876" s="20" customFormat="1" ht="45" customHeight="1">
      <c r="A1876" s="15">
        <v>90227875</v>
      </c>
      <c r="B1876" s="16" t="s">
        <v>2678</v>
      </c>
      <c r="C1876" s="16" t="s">
        <v>2678</v>
      </c>
      <c r="D1876" s="17" t="s">
        <v>561</v>
      </c>
      <c r="E1876" s="17">
        <v>1</v>
      </c>
      <c r="F1876" s="18" t="s">
        <v>64</v>
      </c>
      <c r="G1876" s="18" t="s">
        <v>14</v>
      </c>
      <c r="H1876" s="19">
        <v>0.41755505399999998</v>
      </c>
    </row>
    <row r="1877" s="20" customFormat="1" ht="45" customHeight="1">
      <c r="A1877" s="15">
        <v>92401198</v>
      </c>
      <c r="B1877" s="16" t="s">
        <v>2679</v>
      </c>
      <c r="C1877" s="16" t="s">
        <v>2679</v>
      </c>
      <c r="D1877" s="17" t="s">
        <v>334</v>
      </c>
      <c r="E1877" s="17">
        <v>1</v>
      </c>
      <c r="F1877" s="18" t="s">
        <v>64</v>
      </c>
      <c r="G1877" s="18" t="s">
        <v>14</v>
      </c>
      <c r="H1877" s="19">
        <v>0.68773773599999999</v>
      </c>
    </row>
    <row r="1878" s="20" customFormat="1" ht="45" customHeight="1">
      <c r="A1878" s="15">
        <v>92250165</v>
      </c>
      <c r="B1878" s="16" t="s">
        <v>2680</v>
      </c>
      <c r="C1878" s="16" t="s">
        <v>2680</v>
      </c>
      <c r="D1878" s="17" t="s">
        <v>334</v>
      </c>
      <c r="E1878" s="17">
        <v>1</v>
      </c>
      <c r="F1878" s="18" t="s">
        <v>64</v>
      </c>
      <c r="G1878" s="18" t="s">
        <v>14</v>
      </c>
      <c r="H1878" s="19">
        <v>0.70001876699999999</v>
      </c>
    </row>
    <row r="1879" s="20" customFormat="1" ht="45" customHeight="1">
      <c r="A1879" s="15">
        <v>90292715</v>
      </c>
      <c r="B1879" s="16" t="s">
        <v>2681</v>
      </c>
      <c r="C1879" s="16" t="s">
        <v>2682</v>
      </c>
      <c r="D1879" s="17" t="s">
        <v>190</v>
      </c>
      <c r="E1879" s="17">
        <v>1</v>
      </c>
      <c r="F1879" s="18" t="s">
        <v>485</v>
      </c>
      <c r="G1879" s="18" t="s">
        <v>14</v>
      </c>
      <c r="H1879" s="19">
        <v>11.8534185</v>
      </c>
    </row>
    <row r="1880" s="20" customFormat="1" ht="45" customHeight="1">
      <c r="A1880" s="15">
        <v>90298489</v>
      </c>
      <c r="B1880" s="16" t="s">
        <v>2683</v>
      </c>
      <c r="C1880" s="16" t="s">
        <v>2684</v>
      </c>
      <c r="D1880" s="17" t="s">
        <v>36</v>
      </c>
      <c r="E1880" s="17">
        <v>1000</v>
      </c>
      <c r="F1880" s="18" t="s">
        <v>151</v>
      </c>
      <c r="G1880" s="18" t="s">
        <v>19</v>
      </c>
      <c r="H1880" s="19">
        <v>1.197315e-002</v>
      </c>
    </row>
    <row r="1881" s="20" customFormat="1" ht="45" customHeight="1">
      <c r="A1881" s="15">
        <v>90304845</v>
      </c>
      <c r="B1881" s="16" t="s">
        <v>2685</v>
      </c>
      <c r="C1881" s="16" t="s">
        <v>2685</v>
      </c>
      <c r="D1881" s="17" t="s">
        <v>504</v>
      </c>
      <c r="E1881" s="17">
        <v>1</v>
      </c>
      <c r="F1881" s="18" t="s">
        <v>88</v>
      </c>
      <c r="G1881" s="18" t="s">
        <v>14</v>
      </c>
      <c r="H1881" s="19">
        <v>6.0760145249999997</v>
      </c>
    </row>
    <row r="1882" s="20" customFormat="1" ht="45" customHeight="1">
      <c r="A1882" s="15">
        <v>90871570</v>
      </c>
      <c r="B1882" s="16" t="s">
        <v>2686</v>
      </c>
      <c r="C1882" s="16" t="s">
        <v>2687</v>
      </c>
      <c r="D1882" s="17" t="s">
        <v>2688</v>
      </c>
      <c r="E1882" s="17">
        <v>1</v>
      </c>
      <c r="F1882" s="18" t="s">
        <v>88</v>
      </c>
      <c r="G1882" s="18" t="s">
        <v>14</v>
      </c>
      <c r="H1882" s="19">
        <v>10.706656799999999</v>
      </c>
    </row>
    <row r="1883" s="20" customFormat="1" ht="45" customHeight="1">
      <c r="A1883" s="15">
        <v>90259505</v>
      </c>
      <c r="B1883" s="16" t="s">
        <v>2689</v>
      </c>
      <c r="C1883" s="16" t="s">
        <v>2690</v>
      </c>
      <c r="D1883" s="17" t="s">
        <v>229</v>
      </c>
      <c r="E1883" s="17">
        <v>500</v>
      </c>
      <c r="F1883" s="18" t="s">
        <v>18</v>
      </c>
      <c r="G1883" s="18" t="s">
        <v>19</v>
      </c>
      <c r="H1883" s="19">
        <v>2.39463e-002</v>
      </c>
    </row>
    <row r="1884" s="20" customFormat="1" ht="45" customHeight="1">
      <c r="A1884" s="15">
        <v>90165284</v>
      </c>
      <c r="B1884" s="16" t="s">
        <v>2689</v>
      </c>
      <c r="C1884" s="16" t="s">
        <v>2691</v>
      </c>
      <c r="D1884" s="17" t="s">
        <v>134</v>
      </c>
      <c r="E1884" s="17">
        <v>500</v>
      </c>
      <c r="F1884" s="18" t="s">
        <v>18</v>
      </c>
      <c r="G1884" s="18" t="s">
        <v>19</v>
      </c>
      <c r="H1884" s="19">
        <v>2.4562061999999999e-002</v>
      </c>
    </row>
    <row r="1885" s="20" customFormat="1" ht="45" customHeight="1">
      <c r="A1885" s="15">
        <v>90165314</v>
      </c>
      <c r="B1885" s="16" t="s">
        <v>2689</v>
      </c>
      <c r="C1885" s="16" t="s">
        <v>2692</v>
      </c>
      <c r="D1885" s="17" t="s">
        <v>134</v>
      </c>
      <c r="E1885" s="17">
        <v>500</v>
      </c>
      <c r="F1885" s="18" t="s">
        <v>18</v>
      </c>
      <c r="G1885" s="18" t="s">
        <v>19</v>
      </c>
      <c r="H1885" s="19">
        <v>2.39463e-002</v>
      </c>
    </row>
    <row r="1886" s="20" customFormat="1" ht="45" customHeight="1">
      <c r="A1886" s="15">
        <v>90133609</v>
      </c>
      <c r="B1886" s="16" t="s">
        <v>2693</v>
      </c>
      <c r="C1886" s="16" t="s">
        <v>2694</v>
      </c>
      <c r="D1886" s="17" t="s">
        <v>455</v>
      </c>
      <c r="E1886" s="17">
        <v>1</v>
      </c>
      <c r="F1886" s="18" t="s">
        <v>88</v>
      </c>
      <c r="G1886" s="18" t="s">
        <v>14</v>
      </c>
      <c r="H1886" s="19">
        <v>0.20354354999999999</v>
      </c>
    </row>
    <row r="1887" s="20" customFormat="1" ht="45" customHeight="1">
      <c r="A1887" s="15">
        <v>90136616</v>
      </c>
      <c r="B1887" s="16" t="s">
        <v>2695</v>
      </c>
      <c r="C1887" s="16" t="s">
        <v>2696</v>
      </c>
      <c r="D1887" s="17" t="s">
        <v>1356</v>
      </c>
      <c r="E1887" s="17">
        <v>1</v>
      </c>
      <c r="F1887" s="18" t="s">
        <v>88</v>
      </c>
      <c r="G1887" s="18" t="s">
        <v>14</v>
      </c>
      <c r="H1887" s="19">
        <v>3.1803171749999999</v>
      </c>
    </row>
    <row r="1888" s="20" customFormat="1" ht="45" customHeight="1">
      <c r="A1888" s="15">
        <v>90136632</v>
      </c>
      <c r="B1888" s="16" t="s">
        <v>2695</v>
      </c>
      <c r="C1888" s="16" t="s">
        <v>2697</v>
      </c>
      <c r="D1888" s="17" t="s">
        <v>1356</v>
      </c>
      <c r="E1888" s="17">
        <v>1</v>
      </c>
      <c r="F1888" s="18" t="s">
        <v>88</v>
      </c>
      <c r="G1888" s="18" t="s">
        <v>14</v>
      </c>
      <c r="H1888" s="19">
        <v>3.0770995499999998</v>
      </c>
    </row>
    <row r="1889" s="20" customFormat="1" ht="45" customHeight="1">
      <c r="A1889" s="15">
        <v>90136624</v>
      </c>
      <c r="B1889" s="16" t="s">
        <v>2695</v>
      </c>
      <c r="C1889" s="16" t="s">
        <v>2698</v>
      </c>
      <c r="D1889" s="17" t="s">
        <v>1356</v>
      </c>
      <c r="E1889" s="17">
        <v>1</v>
      </c>
      <c r="F1889" s="18" t="s">
        <v>88</v>
      </c>
      <c r="G1889" s="18" t="s">
        <v>14</v>
      </c>
      <c r="H1889" s="19">
        <v>2.9932875000000001</v>
      </c>
    </row>
    <row r="1890" s="20" customFormat="1" ht="45" customHeight="1">
      <c r="A1890" s="15">
        <v>92402755</v>
      </c>
      <c r="B1890" s="16" t="s">
        <v>2695</v>
      </c>
      <c r="C1890" s="16" t="s">
        <v>2699</v>
      </c>
      <c r="D1890" s="17" t="s">
        <v>1356</v>
      </c>
      <c r="E1890" s="17">
        <v>250</v>
      </c>
      <c r="F1890" s="18" t="s">
        <v>18</v>
      </c>
      <c r="G1890" s="18" t="s">
        <v>19</v>
      </c>
      <c r="H1890" s="19">
        <v>3.5919449999999999e-002</v>
      </c>
    </row>
    <row r="1891" s="20" customFormat="1" ht="45" customHeight="1">
      <c r="A1891" s="15">
        <v>90252489</v>
      </c>
      <c r="B1891" s="16" t="s">
        <v>2695</v>
      </c>
      <c r="C1891" s="16" t="s">
        <v>2700</v>
      </c>
      <c r="D1891" s="17" t="s">
        <v>26</v>
      </c>
      <c r="E1891" s="17">
        <v>1</v>
      </c>
      <c r="F1891" s="18" t="s">
        <v>88</v>
      </c>
      <c r="G1891" s="18" t="s">
        <v>14</v>
      </c>
      <c r="H1891" s="19">
        <v>0.15565095000000001</v>
      </c>
    </row>
    <row r="1892" s="20" customFormat="1" ht="45" customHeight="1">
      <c r="A1892" s="15">
        <v>90193717</v>
      </c>
      <c r="B1892" s="16" t="s">
        <v>2701</v>
      </c>
      <c r="C1892" s="16" t="s">
        <v>2702</v>
      </c>
      <c r="D1892" s="17" t="s">
        <v>504</v>
      </c>
      <c r="E1892" s="17">
        <v>1</v>
      </c>
      <c r="F1892" s="18" t="s">
        <v>88</v>
      </c>
      <c r="G1892" s="18" t="s">
        <v>14</v>
      </c>
      <c r="H1892" s="19">
        <v>57.975820874999997</v>
      </c>
    </row>
    <row r="1893" s="20" customFormat="1" ht="45" customHeight="1">
      <c r="A1893" s="15">
        <v>90193725</v>
      </c>
      <c r="B1893" s="16" t="s">
        <v>2703</v>
      </c>
      <c r="C1893" s="16" t="s">
        <v>2704</v>
      </c>
      <c r="D1893" s="17" t="s">
        <v>504</v>
      </c>
      <c r="E1893" s="17">
        <v>1</v>
      </c>
      <c r="F1893" s="18" t="s">
        <v>88</v>
      </c>
      <c r="G1893" s="18" t="s">
        <v>14</v>
      </c>
      <c r="H1893" s="19">
        <v>79.198560000000001</v>
      </c>
    </row>
    <row r="1894" s="20" customFormat="1" ht="45" customHeight="1">
      <c r="A1894" s="15">
        <v>90199162</v>
      </c>
      <c r="B1894" s="16" t="s">
        <v>2705</v>
      </c>
      <c r="C1894" s="16" t="s">
        <v>2706</v>
      </c>
      <c r="D1894" s="17" t="s">
        <v>620</v>
      </c>
      <c r="E1894" s="17">
        <v>500</v>
      </c>
      <c r="F1894" s="18" t="s">
        <v>18</v>
      </c>
      <c r="G1894" s="18" t="s">
        <v>14</v>
      </c>
      <c r="H1894" s="19">
        <v>92.764672000000004</v>
      </c>
    </row>
    <row r="1895" s="20" customFormat="1" ht="45" customHeight="1">
      <c r="A1895" s="15">
        <v>90398033</v>
      </c>
      <c r="B1895" s="16" t="s">
        <v>2707</v>
      </c>
      <c r="C1895" s="16" t="s">
        <v>2708</v>
      </c>
      <c r="D1895" s="17" t="s">
        <v>134</v>
      </c>
      <c r="E1895" s="17">
        <v>1</v>
      </c>
      <c r="F1895" s="18" t="s">
        <v>13</v>
      </c>
      <c r="G1895" s="18" t="s">
        <v>14</v>
      </c>
      <c r="H1895" s="19">
        <v>16.343349750000002</v>
      </c>
    </row>
    <row r="1896" s="20" customFormat="1" ht="45" customHeight="1">
      <c r="A1896" s="15">
        <v>92427774</v>
      </c>
      <c r="B1896" s="16" t="s">
        <v>2709</v>
      </c>
      <c r="C1896" s="16" t="s">
        <v>2710</v>
      </c>
      <c r="D1896" s="17" t="s">
        <v>50</v>
      </c>
      <c r="E1896" s="17">
        <v>1</v>
      </c>
      <c r="F1896" s="18" t="s">
        <v>13</v>
      </c>
      <c r="G1896" s="18" t="s">
        <v>14</v>
      </c>
      <c r="H1896" s="19">
        <v>16.283484000000001</v>
      </c>
    </row>
    <row r="1897" s="20" customFormat="1" ht="45" customHeight="1">
      <c r="A1897" s="15">
        <v>92427782</v>
      </c>
      <c r="B1897" s="16" t="s">
        <v>2711</v>
      </c>
      <c r="C1897" s="16" t="s">
        <v>2712</v>
      </c>
      <c r="D1897" s="17" t="s">
        <v>50</v>
      </c>
      <c r="E1897" s="17">
        <v>1</v>
      </c>
      <c r="F1897" s="18" t="s">
        <v>13</v>
      </c>
      <c r="G1897" s="18" t="s">
        <v>14</v>
      </c>
      <c r="H1897" s="19">
        <v>24.0899778</v>
      </c>
    </row>
    <row r="1898" s="20" customFormat="1" ht="45" customHeight="1">
      <c r="A1898" s="15">
        <v>90135865</v>
      </c>
      <c r="B1898" s="16" t="s">
        <v>2713</v>
      </c>
      <c r="C1898" s="16" t="s">
        <v>2714</v>
      </c>
      <c r="D1898" s="17" t="s">
        <v>207</v>
      </c>
      <c r="E1898" s="17">
        <v>1</v>
      </c>
      <c r="F1898" s="18" t="s">
        <v>13</v>
      </c>
      <c r="G1898" s="18" t="s">
        <v>14</v>
      </c>
      <c r="H1898" s="19">
        <v>15.3974709</v>
      </c>
    </row>
    <row r="1899" s="20" customFormat="1" ht="45" customHeight="1">
      <c r="A1899" s="15">
        <v>90135857</v>
      </c>
      <c r="B1899" s="16" t="s">
        <v>2715</v>
      </c>
      <c r="C1899" s="16" t="s">
        <v>2716</v>
      </c>
      <c r="D1899" s="17" t="s">
        <v>207</v>
      </c>
      <c r="E1899" s="17">
        <v>1</v>
      </c>
      <c r="F1899" s="18" t="s">
        <v>13</v>
      </c>
      <c r="G1899" s="18" t="s">
        <v>14</v>
      </c>
      <c r="H1899" s="19">
        <v>23.0123943</v>
      </c>
    </row>
    <row r="1900" s="20" customFormat="1" ht="45" customHeight="1">
      <c r="A1900" s="15">
        <v>92456987</v>
      </c>
      <c r="B1900" s="16" t="s">
        <v>2717</v>
      </c>
      <c r="C1900" s="16" t="s">
        <v>2717</v>
      </c>
      <c r="D1900" s="17" t="s">
        <v>39</v>
      </c>
      <c r="E1900" s="17">
        <v>1</v>
      </c>
      <c r="F1900" s="18" t="s">
        <v>13</v>
      </c>
      <c r="G1900" s="18" t="s">
        <v>14</v>
      </c>
      <c r="H1900" s="19">
        <v>47.539999999999999</v>
      </c>
    </row>
    <row r="1901" s="20" customFormat="1" ht="45" customHeight="1">
      <c r="A1901" s="15">
        <v>92456995</v>
      </c>
      <c r="B1901" s="16" t="s">
        <v>2718</v>
      </c>
      <c r="C1901" s="16" t="s">
        <v>2718</v>
      </c>
      <c r="D1901" s="17" t="s">
        <v>39</v>
      </c>
      <c r="E1901" s="17">
        <v>1</v>
      </c>
      <c r="F1901" s="18" t="s">
        <v>13</v>
      </c>
      <c r="G1901" s="18" t="s">
        <v>14</v>
      </c>
      <c r="H1901" s="19">
        <v>79.490313</v>
      </c>
    </row>
    <row r="1902" s="20" customFormat="1" ht="45" customHeight="1">
      <c r="A1902" s="15">
        <v>90200373</v>
      </c>
      <c r="B1902" s="16" t="s">
        <v>2719</v>
      </c>
      <c r="C1902" s="16" t="s">
        <v>2719</v>
      </c>
      <c r="D1902" s="17" t="s">
        <v>231</v>
      </c>
      <c r="E1902" s="17">
        <v>20</v>
      </c>
      <c r="F1902" s="18" t="s">
        <v>18</v>
      </c>
      <c r="G1902" s="18" t="s">
        <v>19</v>
      </c>
      <c r="H1902" s="19">
        <v>0.27538245</v>
      </c>
    </row>
    <row r="1903" s="20" customFormat="1" ht="45" customHeight="1">
      <c r="A1903" s="15">
        <v>92442757</v>
      </c>
      <c r="B1903" s="16" t="s">
        <v>2720</v>
      </c>
      <c r="C1903" s="16" t="s">
        <v>2721</v>
      </c>
      <c r="D1903" s="17" t="s">
        <v>603</v>
      </c>
      <c r="E1903" s="17">
        <v>1</v>
      </c>
      <c r="F1903" s="18" t="s">
        <v>64</v>
      </c>
      <c r="G1903" s="18" t="s">
        <v>14</v>
      </c>
      <c r="H1903" s="19">
        <v>29.239999999999998</v>
      </c>
    </row>
    <row r="1904" s="20" customFormat="1" ht="45" customHeight="1">
      <c r="A1904" s="15">
        <v>92234011</v>
      </c>
      <c r="B1904" s="16" t="s">
        <v>2722</v>
      </c>
      <c r="C1904" s="16" t="s">
        <v>2723</v>
      </c>
      <c r="D1904" s="17" t="s">
        <v>603</v>
      </c>
      <c r="E1904" s="17">
        <v>1</v>
      </c>
      <c r="F1904" s="18" t="s">
        <v>64</v>
      </c>
      <c r="G1904" s="18" t="s">
        <v>14</v>
      </c>
      <c r="H1904" s="19">
        <v>33.872041350000003</v>
      </c>
    </row>
    <row r="1905" s="20" customFormat="1" ht="45" customHeight="1">
      <c r="A1905" s="15">
        <v>92447651</v>
      </c>
      <c r="B1905" s="16" t="s">
        <v>2724</v>
      </c>
      <c r="C1905" s="16" t="s">
        <v>2725</v>
      </c>
      <c r="D1905" s="17" t="s">
        <v>633</v>
      </c>
      <c r="E1905" s="17">
        <v>1</v>
      </c>
      <c r="F1905" s="18" t="s">
        <v>64</v>
      </c>
      <c r="G1905" s="18" t="s">
        <v>14</v>
      </c>
      <c r="H1905" s="19">
        <v>28.541709000000001</v>
      </c>
    </row>
    <row r="1906" s="20" customFormat="1" ht="45" customHeight="1">
      <c r="A1906" s="15">
        <v>92436650</v>
      </c>
      <c r="B1906" s="16" t="s">
        <v>2726</v>
      </c>
      <c r="C1906" s="16" t="s">
        <v>2727</v>
      </c>
      <c r="D1906" s="17" t="s">
        <v>69</v>
      </c>
      <c r="E1906" s="17">
        <v>1</v>
      </c>
      <c r="F1906" s="18" t="s">
        <v>60</v>
      </c>
      <c r="G1906" s="18" t="s">
        <v>14</v>
      </c>
      <c r="H1906" s="19">
        <v>5.7471120000000004</v>
      </c>
    </row>
    <row r="1907" s="20" customFormat="1" ht="45" customHeight="1">
      <c r="A1907" s="15">
        <v>90292014</v>
      </c>
      <c r="B1907" s="16" t="s">
        <v>2728</v>
      </c>
      <c r="C1907" s="16" t="s">
        <v>2729</v>
      </c>
      <c r="D1907" s="17" t="s">
        <v>39</v>
      </c>
      <c r="E1907" s="17">
        <v>1</v>
      </c>
      <c r="F1907" s="18" t="s">
        <v>60</v>
      </c>
      <c r="G1907" s="18" t="s">
        <v>14</v>
      </c>
      <c r="H1907" s="19">
        <v>0.56273804999999999</v>
      </c>
    </row>
    <row r="1908" s="20" customFormat="1" ht="45" customHeight="1">
      <c r="A1908" s="15">
        <v>90288262</v>
      </c>
      <c r="B1908" s="16" t="s">
        <v>2730</v>
      </c>
      <c r="C1908" s="16" t="s">
        <v>2731</v>
      </c>
      <c r="D1908" s="17" t="s">
        <v>2732</v>
      </c>
      <c r="E1908" s="17">
        <v>100</v>
      </c>
      <c r="F1908" s="18" t="s">
        <v>18</v>
      </c>
      <c r="G1908" s="18" t="s">
        <v>19</v>
      </c>
      <c r="H1908" s="19">
        <v>9.5785200000000001e-002</v>
      </c>
    </row>
    <row r="1909" s="20" customFormat="1" ht="45" customHeight="1">
      <c r="A1909" s="15">
        <v>90288270</v>
      </c>
      <c r="B1909" s="16" t="s">
        <v>2730</v>
      </c>
      <c r="C1909" s="16" t="s">
        <v>2733</v>
      </c>
      <c r="D1909" s="17" t="s">
        <v>2732</v>
      </c>
      <c r="E1909" s="17">
        <v>100</v>
      </c>
      <c r="F1909" s="18" t="s">
        <v>18</v>
      </c>
      <c r="G1909" s="18" t="s">
        <v>19</v>
      </c>
      <c r="H1909" s="19">
        <v>0.1676241</v>
      </c>
    </row>
    <row r="1910" s="20" customFormat="1" ht="45" customHeight="1">
      <c r="A1910" s="15">
        <v>92368247</v>
      </c>
      <c r="B1910" s="16" t="s">
        <v>2734</v>
      </c>
      <c r="C1910" s="16" t="s">
        <v>2735</v>
      </c>
      <c r="D1910" s="17" t="s">
        <v>271</v>
      </c>
      <c r="E1910" s="17">
        <v>100</v>
      </c>
      <c r="F1910" s="18" t="s">
        <v>18</v>
      </c>
      <c r="G1910" s="18" t="s">
        <v>19</v>
      </c>
      <c r="H1910" s="19">
        <v>0.1676241</v>
      </c>
    </row>
    <row r="1911" s="20" customFormat="1" ht="45" customHeight="1">
      <c r="A1911" s="15">
        <v>92378021</v>
      </c>
      <c r="B1911" s="16" t="s">
        <v>2736</v>
      </c>
      <c r="C1911" s="16" t="s">
        <v>2737</v>
      </c>
      <c r="D1911" s="17" t="s">
        <v>17</v>
      </c>
      <c r="E1911" s="17">
        <v>100</v>
      </c>
      <c r="F1911" s="18" t="s">
        <v>18</v>
      </c>
      <c r="G1911" s="18" t="s">
        <v>19</v>
      </c>
      <c r="H1911" s="19">
        <v>0.21551670000000001</v>
      </c>
    </row>
    <row r="1912" s="20" customFormat="1" ht="45" customHeight="1">
      <c r="A1912" s="15">
        <v>92368271</v>
      </c>
      <c r="B1912" s="16" t="s">
        <v>2738</v>
      </c>
      <c r="C1912" s="16" t="s">
        <v>2739</v>
      </c>
      <c r="D1912" s="17" t="s">
        <v>26</v>
      </c>
      <c r="E1912" s="17">
        <v>120</v>
      </c>
      <c r="F1912" s="18" t="s">
        <v>18</v>
      </c>
      <c r="G1912" s="18" t="s">
        <v>19</v>
      </c>
      <c r="H1912" s="19">
        <v>0.13170465000000001</v>
      </c>
    </row>
    <row r="1913" s="20" customFormat="1" ht="45" customHeight="1">
      <c r="A1913" s="15">
        <v>90164385</v>
      </c>
      <c r="B1913" s="16" t="s">
        <v>2740</v>
      </c>
      <c r="C1913" s="16" t="s">
        <v>2741</v>
      </c>
      <c r="D1913" s="17" t="s">
        <v>134</v>
      </c>
      <c r="E1913" s="17">
        <v>1</v>
      </c>
      <c r="F1913" s="18" t="s">
        <v>60</v>
      </c>
      <c r="G1913" s="18" t="s">
        <v>14</v>
      </c>
      <c r="H1913" s="19">
        <v>0.67049639999999999</v>
      </c>
    </row>
    <row r="1914" s="20" customFormat="1" ht="45" customHeight="1">
      <c r="A1914" s="15">
        <v>90321049</v>
      </c>
      <c r="B1914" s="16" t="s">
        <v>2742</v>
      </c>
      <c r="C1914" s="16" t="s">
        <v>2743</v>
      </c>
      <c r="D1914" s="17" t="s">
        <v>720</v>
      </c>
      <c r="E1914" s="17">
        <v>120</v>
      </c>
      <c r="F1914" s="18" t="s">
        <v>18</v>
      </c>
      <c r="G1914" s="18" t="s">
        <v>19</v>
      </c>
      <c r="H1914" s="19">
        <v>0.13170465000000001</v>
      </c>
    </row>
    <row r="1915" s="20" customFormat="1" ht="45" customHeight="1">
      <c r="A1915" s="15">
        <v>90320034</v>
      </c>
      <c r="B1915" s="16" t="s">
        <v>2744</v>
      </c>
      <c r="C1915" s="16" t="s">
        <v>2745</v>
      </c>
      <c r="D1915" s="17" t="s">
        <v>134</v>
      </c>
      <c r="E1915" s="17">
        <v>120</v>
      </c>
      <c r="F1915" s="18" t="s">
        <v>18</v>
      </c>
      <c r="G1915" s="18" t="s">
        <v>19</v>
      </c>
      <c r="H1915" s="19">
        <v>0.13170465000000001</v>
      </c>
    </row>
    <row r="1916" s="20" customFormat="1" ht="45" customHeight="1">
      <c r="A1916" s="15">
        <v>90320026</v>
      </c>
      <c r="B1916" s="16" t="s">
        <v>2746</v>
      </c>
      <c r="C1916" s="16" t="s">
        <v>2747</v>
      </c>
      <c r="D1916" s="17" t="s">
        <v>134</v>
      </c>
      <c r="E1916" s="17">
        <v>60</v>
      </c>
      <c r="F1916" s="18" t="s">
        <v>18</v>
      </c>
      <c r="G1916" s="18" t="s">
        <v>19</v>
      </c>
      <c r="H1916" s="19">
        <v>0.15565095000000001</v>
      </c>
    </row>
    <row r="1917" s="20" customFormat="1" ht="45" customHeight="1">
      <c r="A1917" s="15">
        <v>90295790</v>
      </c>
      <c r="B1917" s="16" t="s">
        <v>2748</v>
      </c>
      <c r="C1917" s="16" t="s">
        <v>2749</v>
      </c>
      <c r="D1917" s="17" t="s">
        <v>720</v>
      </c>
      <c r="E1917" s="17">
        <v>1</v>
      </c>
      <c r="F1917" s="18" t="s">
        <v>436</v>
      </c>
      <c r="G1917" s="18" t="s">
        <v>14</v>
      </c>
      <c r="H1917" s="19">
        <v>2.1072744000000001</v>
      </c>
    </row>
    <row r="1918" s="20" customFormat="1" ht="45" customHeight="1">
      <c r="A1918" s="15">
        <v>90321014</v>
      </c>
      <c r="B1918" s="16" t="s">
        <v>2750</v>
      </c>
      <c r="C1918" s="16" t="s">
        <v>2751</v>
      </c>
      <c r="D1918" s="17" t="s">
        <v>720</v>
      </c>
      <c r="E1918" s="17">
        <v>120</v>
      </c>
      <c r="F1918" s="18" t="s">
        <v>18</v>
      </c>
      <c r="G1918" s="18" t="s">
        <v>19</v>
      </c>
      <c r="H1918" s="19">
        <v>0.17959725000000001</v>
      </c>
    </row>
    <row r="1919" s="20" customFormat="1" ht="45" customHeight="1">
      <c r="A1919" s="15">
        <v>90277341</v>
      </c>
      <c r="B1919" s="16" t="s">
        <v>2752</v>
      </c>
      <c r="C1919" s="16" t="s">
        <v>2753</v>
      </c>
      <c r="D1919" s="17" t="s">
        <v>233</v>
      </c>
      <c r="E1919" s="17">
        <v>120</v>
      </c>
      <c r="F1919" s="18" t="s">
        <v>18</v>
      </c>
      <c r="G1919" s="18" t="s">
        <v>19</v>
      </c>
      <c r="H1919" s="19">
        <v>15.1101153</v>
      </c>
    </row>
    <row r="1920" s="20" customFormat="1" ht="45" customHeight="1">
      <c r="A1920" s="15">
        <v>92401414</v>
      </c>
      <c r="B1920" s="16" t="s">
        <v>2754</v>
      </c>
      <c r="C1920" s="16" t="s">
        <v>2754</v>
      </c>
      <c r="D1920" s="17" t="s">
        <v>17</v>
      </c>
      <c r="E1920" s="17">
        <v>120</v>
      </c>
      <c r="F1920" s="18" t="s">
        <v>18</v>
      </c>
      <c r="G1920" s="18" t="s">
        <v>19</v>
      </c>
      <c r="H1920" s="19">
        <v>7.1838899999999997e-002</v>
      </c>
    </row>
    <row r="1921" s="20" customFormat="1" ht="45" customHeight="1">
      <c r="A1921" s="15">
        <v>90285131</v>
      </c>
      <c r="B1921" s="16" t="s">
        <v>2755</v>
      </c>
      <c r="C1921" s="16" t="s">
        <v>2755</v>
      </c>
      <c r="D1921" s="17" t="s">
        <v>792</v>
      </c>
      <c r="E1921" s="17">
        <v>100</v>
      </c>
      <c r="F1921" s="18" t="s">
        <v>18</v>
      </c>
      <c r="G1921" s="18" t="s">
        <v>19</v>
      </c>
      <c r="H1921" s="19">
        <v>3.5919449999999999e-002</v>
      </c>
    </row>
    <row r="1922" s="20" customFormat="1" ht="45" customHeight="1">
      <c r="A1922" s="15">
        <v>90285204</v>
      </c>
      <c r="B1922" s="16" t="s">
        <v>2756</v>
      </c>
      <c r="C1922" s="16" t="s">
        <v>2756</v>
      </c>
      <c r="D1922" s="17" t="s">
        <v>792</v>
      </c>
      <c r="E1922" s="17">
        <v>120</v>
      </c>
      <c r="F1922" s="18" t="s">
        <v>18</v>
      </c>
      <c r="G1922" s="18" t="s">
        <v>19</v>
      </c>
      <c r="H1922" s="19">
        <v>4.78926e-002</v>
      </c>
    </row>
    <row r="1923" s="20" customFormat="1" ht="45" customHeight="1">
      <c r="A1923" s="15">
        <v>90162439</v>
      </c>
      <c r="B1923" s="16" t="s">
        <v>2757</v>
      </c>
      <c r="C1923" s="16" t="s">
        <v>2758</v>
      </c>
      <c r="D1923" s="17" t="s">
        <v>2759</v>
      </c>
      <c r="E1923" s="17">
        <v>120</v>
      </c>
      <c r="F1923" s="18" t="s">
        <v>18</v>
      </c>
      <c r="G1923" s="18" t="s">
        <v>19</v>
      </c>
      <c r="H1923" s="19">
        <v>8.3812049999999999e-002</v>
      </c>
    </row>
    <row r="1924" s="20" customFormat="1" ht="45" customHeight="1">
      <c r="A1924" s="15">
        <v>90126696</v>
      </c>
      <c r="B1924" s="16" t="s">
        <v>2760</v>
      </c>
      <c r="C1924" s="16" t="s">
        <v>2760</v>
      </c>
      <c r="D1924" s="17" t="s">
        <v>21</v>
      </c>
      <c r="E1924" s="17">
        <v>120</v>
      </c>
      <c r="F1924" s="18" t="s">
        <v>18</v>
      </c>
      <c r="G1924" s="18" t="s">
        <v>19</v>
      </c>
      <c r="H1924" s="19">
        <v>7.1838899999999997e-002</v>
      </c>
    </row>
    <row r="1925" s="20" customFormat="1" ht="45" customHeight="1">
      <c r="A1925" s="15">
        <v>92401325</v>
      </c>
      <c r="B1925" s="16" t="s">
        <v>2761</v>
      </c>
      <c r="C1925" s="16" t="s">
        <v>2761</v>
      </c>
      <c r="D1925" s="17" t="s">
        <v>24</v>
      </c>
      <c r="E1925" s="17">
        <v>120</v>
      </c>
      <c r="F1925" s="18" t="s">
        <v>18</v>
      </c>
      <c r="G1925" s="18" t="s">
        <v>19</v>
      </c>
      <c r="H1925" s="19">
        <v>0.10775835</v>
      </c>
    </row>
    <row r="1926" s="20" customFormat="1" ht="45" customHeight="1">
      <c r="A1926" s="15">
        <v>90212401</v>
      </c>
      <c r="B1926" s="16" t="s">
        <v>2762</v>
      </c>
      <c r="C1926" s="16" t="s">
        <v>2762</v>
      </c>
      <c r="D1926" s="17" t="s">
        <v>279</v>
      </c>
      <c r="E1926" s="17">
        <v>120</v>
      </c>
      <c r="F1926" s="18" t="s">
        <v>18</v>
      </c>
      <c r="G1926" s="18" t="s">
        <v>19</v>
      </c>
      <c r="H1926" s="19">
        <v>0.10775835</v>
      </c>
    </row>
    <row r="1927" s="20" customFormat="1" ht="45" customHeight="1">
      <c r="A1927" s="15">
        <v>92458980</v>
      </c>
      <c r="B1927" s="16" t="s">
        <v>2763</v>
      </c>
      <c r="C1927" s="16" t="s">
        <v>2763</v>
      </c>
      <c r="D1927" s="17" t="s">
        <v>603</v>
      </c>
      <c r="E1927" s="17">
        <v>120</v>
      </c>
      <c r="F1927" s="18" t="s">
        <v>18</v>
      </c>
      <c r="G1927" s="18" t="s">
        <v>19</v>
      </c>
      <c r="H1927" s="19">
        <v>0.1197315</v>
      </c>
    </row>
    <row r="1928" s="20" customFormat="1" ht="45" customHeight="1">
      <c r="A1928" s="15">
        <v>92461093</v>
      </c>
      <c r="B1928" s="16" t="s">
        <v>2764</v>
      </c>
      <c r="C1928" s="16" t="s">
        <v>2764</v>
      </c>
      <c r="D1928" s="17" t="s">
        <v>31</v>
      </c>
      <c r="E1928" s="17">
        <v>120</v>
      </c>
      <c r="F1928" s="18" t="s">
        <v>18</v>
      </c>
      <c r="G1928" s="18" t="s">
        <v>19</v>
      </c>
      <c r="H1928" s="19">
        <v>0.13170465000000001</v>
      </c>
    </row>
    <row r="1929" s="20" customFormat="1" ht="45" customHeight="1">
      <c r="A1929" s="15">
        <v>90162447</v>
      </c>
      <c r="B1929" s="16" t="s">
        <v>2765</v>
      </c>
      <c r="C1929" s="16" t="s">
        <v>2766</v>
      </c>
      <c r="D1929" s="17" t="s">
        <v>2759</v>
      </c>
      <c r="E1929" s="17">
        <v>120</v>
      </c>
      <c r="F1929" s="18" t="s">
        <v>18</v>
      </c>
      <c r="G1929" s="18" t="s">
        <v>19</v>
      </c>
      <c r="H1929" s="19">
        <v>0.13170465000000001</v>
      </c>
    </row>
    <row r="1930" s="20" customFormat="1" ht="45" customHeight="1">
      <c r="A1930" s="15">
        <v>90170415</v>
      </c>
      <c r="B1930" s="16" t="s">
        <v>2767</v>
      </c>
      <c r="C1930" s="16" t="s">
        <v>2768</v>
      </c>
      <c r="D1930" s="17" t="s">
        <v>244</v>
      </c>
      <c r="E1930" s="17">
        <v>120</v>
      </c>
      <c r="F1930" s="18" t="s">
        <v>18</v>
      </c>
      <c r="G1930" s="18" t="s">
        <v>19</v>
      </c>
      <c r="H1930" s="19">
        <v>0.17959725000000001</v>
      </c>
    </row>
    <row r="1931" s="20" customFormat="1" ht="45" customHeight="1">
      <c r="A1931" s="15">
        <v>90277350</v>
      </c>
      <c r="B1931" s="16" t="s">
        <v>2769</v>
      </c>
      <c r="C1931" s="16" t="s">
        <v>2770</v>
      </c>
      <c r="D1931" s="17" t="s">
        <v>233</v>
      </c>
      <c r="E1931" s="17">
        <v>120</v>
      </c>
      <c r="F1931" s="18" t="s">
        <v>18</v>
      </c>
      <c r="G1931" s="18" t="s">
        <v>19</v>
      </c>
      <c r="H1931" s="19">
        <v>0.17959725000000001</v>
      </c>
    </row>
    <row r="1932" s="20" customFormat="1" ht="45" customHeight="1">
      <c r="A1932" s="15">
        <v>92401406</v>
      </c>
      <c r="B1932" s="16" t="s">
        <v>2771</v>
      </c>
      <c r="C1932" s="16" t="s">
        <v>2771</v>
      </c>
      <c r="D1932" s="17" t="s">
        <v>17</v>
      </c>
      <c r="E1932" s="17">
        <v>120</v>
      </c>
      <c r="F1932" s="18" t="s">
        <v>18</v>
      </c>
      <c r="G1932" s="18" t="s">
        <v>19</v>
      </c>
      <c r="H1932" s="19">
        <v>0.1197315</v>
      </c>
    </row>
    <row r="1933" s="20" customFormat="1" ht="45" customHeight="1">
      <c r="A1933" s="15">
        <v>90126700</v>
      </c>
      <c r="B1933" s="16" t="s">
        <v>2772</v>
      </c>
      <c r="C1933" s="16" t="s">
        <v>2772</v>
      </c>
      <c r="D1933" s="17" t="s">
        <v>21</v>
      </c>
      <c r="E1933" s="17">
        <v>120</v>
      </c>
      <c r="F1933" s="18" t="s">
        <v>18</v>
      </c>
      <c r="G1933" s="18" t="s">
        <v>19</v>
      </c>
      <c r="H1933" s="19">
        <v>0.10775835</v>
      </c>
    </row>
    <row r="1934" s="20" customFormat="1" ht="45" customHeight="1">
      <c r="A1934" s="15">
        <v>92439217</v>
      </c>
      <c r="B1934" s="16" t="s">
        <v>2773</v>
      </c>
      <c r="C1934" s="16" t="s">
        <v>2774</v>
      </c>
      <c r="D1934" s="17" t="s">
        <v>748</v>
      </c>
      <c r="E1934" s="17">
        <v>1</v>
      </c>
      <c r="F1934" s="18" t="s">
        <v>88</v>
      </c>
      <c r="G1934" s="18" t="s">
        <v>14</v>
      </c>
      <c r="H1934" s="19">
        <v>2.7059318999999999</v>
      </c>
    </row>
    <row r="1935" s="20" customFormat="1" ht="45" customHeight="1">
      <c r="A1935" s="15">
        <v>92378706</v>
      </c>
      <c r="B1935" s="16" t="s">
        <v>2775</v>
      </c>
      <c r="C1935" s="16" t="s">
        <v>2776</v>
      </c>
      <c r="D1935" s="17" t="s">
        <v>748</v>
      </c>
      <c r="E1935" s="17">
        <v>100</v>
      </c>
      <c r="F1935" s="18" t="s">
        <v>18</v>
      </c>
      <c r="G1935" s="18" t="s">
        <v>19</v>
      </c>
      <c r="H1935" s="19">
        <v>0.22748984999999999</v>
      </c>
    </row>
    <row r="1936" s="20" customFormat="1" ht="45" customHeight="1">
      <c r="A1936" s="15">
        <v>90227514</v>
      </c>
      <c r="B1936" s="16" t="s">
        <v>2777</v>
      </c>
      <c r="C1936" s="16" t="s">
        <v>2777</v>
      </c>
      <c r="D1936" s="17" t="s">
        <v>59</v>
      </c>
      <c r="E1936" s="17">
        <v>1</v>
      </c>
      <c r="F1936" s="18" t="s">
        <v>60</v>
      </c>
      <c r="G1936" s="18" t="s">
        <v>14</v>
      </c>
      <c r="H1936" s="19">
        <v>0.1676241</v>
      </c>
    </row>
    <row r="1937" s="20" customFormat="1" ht="45" customHeight="1">
      <c r="A1937" s="15">
        <v>92467482</v>
      </c>
      <c r="B1937" s="16" t="s">
        <v>2777</v>
      </c>
      <c r="C1937" s="16" t="s">
        <v>2777</v>
      </c>
      <c r="D1937" s="17" t="s">
        <v>17</v>
      </c>
      <c r="E1937" s="17">
        <v>1</v>
      </c>
      <c r="F1937" s="18" t="s">
        <v>60</v>
      </c>
      <c r="G1937" s="18" t="s">
        <v>14</v>
      </c>
      <c r="H1937" s="19">
        <v>0.22274595</v>
      </c>
    </row>
    <row r="1938" s="20" customFormat="1" ht="45" customHeight="1">
      <c r="A1938" s="15">
        <v>92401449</v>
      </c>
      <c r="B1938" s="16" t="s">
        <v>2778</v>
      </c>
      <c r="C1938" s="16" t="s">
        <v>2778</v>
      </c>
      <c r="D1938" s="17" t="s">
        <v>21</v>
      </c>
      <c r="E1938" s="17">
        <v>1</v>
      </c>
      <c r="F1938" s="18" t="s">
        <v>60</v>
      </c>
      <c r="G1938" s="18" t="s">
        <v>14</v>
      </c>
      <c r="H1938" s="19">
        <v>0.29932874999999998</v>
      </c>
    </row>
    <row r="1939" s="20" customFormat="1" ht="45" customHeight="1">
      <c r="A1939" s="15">
        <v>90227522</v>
      </c>
      <c r="B1939" s="16" t="s">
        <v>2778</v>
      </c>
      <c r="C1939" s="16" t="s">
        <v>2778</v>
      </c>
      <c r="D1939" s="17" t="s">
        <v>59</v>
      </c>
      <c r="E1939" s="17">
        <v>1</v>
      </c>
      <c r="F1939" s="18" t="s">
        <v>60</v>
      </c>
      <c r="G1939" s="18" t="s">
        <v>14</v>
      </c>
      <c r="H1939" s="19">
        <v>0.27538245</v>
      </c>
    </row>
    <row r="1940" s="20" customFormat="1" ht="45" customHeight="1">
      <c r="A1940" s="15">
        <v>90239512</v>
      </c>
      <c r="B1940" s="16" t="s">
        <v>2779</v>
      </c>
      <c r="C1940" s="16" t="s">
        <v>2779</v>
      </c>
      <c r="D1940" s="17" t="s">
        <v>29</v>
      </c>
      <c r="E1940" s="17">
        <v>1</v>
      </c>
      <c r="F1940" s="18" t="s">
        <v>60</v>
      </c>
      <c r="G1940" s="18" t="s">
        <v>14</v>
      </c>
      <c r="H1940" s="19">
        <v>0.17959725000000001</v>
      </c>
    </row>
    <row r="1941" s="20" customFormat="1" ht="45" customHeight="1">
      <c r="A1941" s="15">
        <v>90146085</v>
      </c>
      <c r="B1941" s="16" t="s">
        <v>2780</v>
      </c>
      <c r="C1941" s="16" t="s">
        <v>2780</v>
      </c>
      <c r="D1941" s="17" t="s">
        <v>17</v>
      </c>
      <c r="E1941" s="17">
        <v>1</v>
      </c>
      <c r="F1941" s="18" t="s">
        <v>60</v>
      </c>
      <c r="G1941" s="18" t="s">
        <v>14</v>
      </c>
      <c r="H1941" s="19">
        <v>0.1915704</v>
      </c>
    </row>
    <row r="1942" s="20" customFormat="1" ht="45" customHeight="1">
      <c r="A1942" s="15">
        <v>92467504</v>
      </c>
      <c r="B1942" s="16" t="s">
        <v>2781</v>
      </c>
      <c r="C1942" s="16" t="s">
        <v>2781</v>
      </c>
      <c r="D1942" s="17" t="s">
        <v>17</v>
      </c>
      <c r="E1942" s="17">
        <v>1</v>
      </c>
      <c r="F1942" s="18" t="s">
        <v>60</v>
      </c>
      <c r="G1942" s="18" t="s">
        <v>14</v>
      </c>
      <c r="H1942" s="19">
        <v>0.35886847500000002</v>
      </c>
    </row>
    <row r="1943" s="20" customFormat="1" ht="45" customHeight="1">
      <c r="A1943" s="15">
        <v>90146077</v>
      </c>
      <c r="B1943" s="16" t="s">
        <v>2782</v>
      </c>
      <c r="C1943" s="16" t="s">
        <v>2782</v>
      </c>
      <c r="D1943" s="17" t="s">
        <v>17</v>
      </c>
      <c r="E1943" s="17">
        <v>1</v>
      </c>
      <c r="F1943" s="18" t="s">
        <v>60</v>
      </c>
      <c r="G1943" s="18" t="s">
        <v>14</v>
      </c>
      <c r="H1943" s="19">
        <v>0.31130190000000002</v>
      </c>
    </row>
    <row r="1944" s="20" customFormat="1" ht="45" customHeight="1">
      <c r="A1944" s="15">
        <v>90172930</v>
      </c>
      <c r="B1944" s="16" t="s">
        <v>2783</v>
      </c>
      <c r="C1944" s="16" t="s">
        <v>2784</v>
      </c>
      <c r="D1944" s="17" t="s">
        <v>244</v>
      </c>
      <c r="E1944" s="17">
        <v>1</v>
      </c>
      <c r="F1944" s="18" t="s">
        <v>60</v>
      </c>
      <c r="G1944" s="18" t="s">
        <v>14</v>
      </c>
      <c r="H1944" s="19">
        <v>0.52681860000000003</v>
      </c>
    </row>
    <row r="1945" s="20" customFormat="1" ht="45" customHeight="1">
      <c r="A1945" s="15">
        <v>90285271</v>
      </c>
      <c r="B1945" s="16" t="s">
        <v>2783</v>
      </c>
      <c r="C1945" s="16" t="s">
        <v>2785</v>
      </c>
      <c r="D1945" s="17" t="s">
        <v>69</v>
      </c>
      <c r="E1945" s="17">
        <v>1</v>
      </c>
      <c r="F1945" s="18" t="s">
        <v>60</v>
      </c>
      <c r="G1945" s="18" t="s">
        <v>14</v>
      </c>
      <c r="H1945" s="19">
        <v>0.37124325000000002</v>
      </c>
    </row>
    <row r="1946" s="20" customFormat="1" ht="45" customHeight="1">
      <c r="A1946" s="15">
        <v>90285255</v>
      </c>
      <c r="B1946" s="16" t="s">
        <v>2783</v>
      </c>
      <c r="C1946" s="16" t="s">
        <v>2786</v>
      </c>
      <c r="D1946" s="17" t="s">
        <v>69</v>
      </c>
      <c r="E1946" s="17">
        <v>1</v>
      </c>
      <c r="F1946" s="18" t="s">
        <v>60</v>
      </c>
      <c r="G1946" s="18" t="s">
        <v>14</v>
      </c>
      <c r="H1946" s="19">
        <v>0.70536217499999998</v>
      </c>
    </row>
    <row r="1947" s="20" customFormat="1" ht="45" customHeight="1">
      <c r="A1947" s="15">
        <v>90226739</v>
      </c>
      <c r="B1947" s="16" t="s">
        <v>2783</v>
      </c>
      <c r="C1947" s="16" t="s">
        <v>2787</v>
      </c>
      <c r="D1947" s="17" t="s">
        <v>59</v>
      </c>
      <c r="E1947" s="17">
        <v>1</v>
      </c>
      <c r="F1947" s="18" t="s">
        <v>60</v>
      </c>
      <c r="G1947" s="18" t="s">
        <v>14</v>
      </c>
      <c r="H1947" s="19">
        <v>0.70536217499999998</v>
      </c>
    </row>
    <row r="1948" s="20" customFormat="1" ht="45" customHeight="1">
      <c r="A1948" s="15">
        <v>90204000</v>
      </c>
      <c r="B1948" s="16" t="s">
        <v>2783</v>
      </c>
      <c r="C1948" s="16" t="s">
        <v>2788</v>
      </c>
      <c r="D1948" s="17" t="s">
        <v>414</v>
      </c>
      <c r="E1948" s="17">
        <v>1</v>
      </c>
      <c r="F1948" s="18" t="s">
        <v>64</v>
      </c>
      <c r="G1948" s="18" t="s">
        <v>14</v>
      </c>
      <c r="H1948" s="19">
        <v>2.0593818000000002</v>
      </c>
    </row>
    <row r="1949" s="20" customFormat="1" ht="45" customHeight="1">
      <c r="A1949" s="15">
        <v>92382703</v>
      </c>
      <c r="B1949" s="16" t="s">
        <v>2789</v>
      </c>
      <c r="C1949" s="16" t="s">
        <v>2790</v>
      </c>
      <c r="D1949" s="17" t="s">
        <v>455</v>
      </c>
      <c r="E1949" s="17">
        <v>1</v>
      </c>
      <c r="F1949" s="18" t="s">
        <v>60</v>
      </c>
      <c r="G1949" s="18" t="s">
        <v>14</v>
      </c>
      <c r="H1949" s="19">
        <v>0.59680767999999995</v>
      </c>
    </row>
    <row r="1950" s="20" customFormat="1" ht="45" customHeight="1">
      <c r="A1950" s="15">
        <v>92385877</v>
      </c>
      <c r="B1950" s="16" t="s">
        <v>2789</v>
      </c>
      <c r="C1950" s="16" t="s">
        <v>2791</v>
      </c>
      <c r="D1950" s="17" t="s">
        <v>69</v>
      </c>
      <c r="E1950" s="17">
        <v>1</v>
      </c>
      <c r="F1950" s="18" t="s">
        <v>60</v>
      </c>
      <c r="G1950" s="18" t="s">
        <v>14</v>
      </c>
      <c r="H1950" s="19">
        <v>0.5507649</v>
      </c>
    </row>
    <row r="1951" s="20" customFormat="1" ht="45" customHeight="1">
      <c r="A1951" s="15">
        <v>90226720</v>
      </c>
      <c r="B1951" s="16" t="s">
        <v>2789</v>
      </c>
      <c r="C1951" s="16" t="s">
        <v>2789</v>
      </c>
      <c r="D1951" s="17" t="s">
        <v>59</v>
      </c>
      <c r="E1951" s="17">
        <v>1</v>
      </c>
      <c r="F1951" s="18" t="s">
        <v>60</v>
      </c>
      <c r="G1951" s="18" t="s">
        <v>14</v>
      </c>
      <c r="H1951" s="19">
        <v>0.37124325000000002</v>
      </c>
    </row>
    <row r="1952" s="20" customFormat="1" ht="45" customHeight="1">
      <c r="A1952" s="15">
        <v>90219260</v>
      </c>
      <c r="B1952" s="16" t="s">
        <v>2792</v>
      </c>
      <c r="C1952" s="16" t="s">
        <v>2793</v>
      </c>
      <c r="D1952" s="17" t="s">
        <v>69</v>
      </c>
      <c r="E1952" s="17">
        <v>1</v>
      </c>
      <c r="F1952" s="18" t="s">
        <v>64</v>
      </c>
      <c r="G1952" s="18" t="s">
        <v>14</v>
      </c>
      <c r="H1952" s="19">
        <v>2.1312207000000001</v>
      </c>
    </row>
    <row r="1953" s="20" customFormat="1" ht="45" customHeight="1">
      <c r="A1953" s="15">
        <v>92383483</v>
      </c>
      <c r="B1953" s="16" t="s">
        <v>2794</v>
      </c>
      <c r="C1953" s="16" t="s">
        <v>2795</v>
      </c>
      <c r="D1953" s="17" t="s">
        <v>894</v>
      </c>
      <c r="E1953" s="17">
        <v>1</v>
      </c>
      <c r="F1953" s="18" t="s">
        <v>60</v>
      </c>
      <c r="G1953" s="18" t="s">
        <v>14</v>
      </c>
      <c r="H1953" s="19">
        <v>1.0296909000000001</v>
      </c>
    </row>
    <row r="1954" s="20" customFormat="1" ht="45" customHeight="1">
      <c r="A1954" s="15">
        <v>90039017</v>
      </c>
      <c r="B1954" s="16" t="s">
        <v>2794</v>
      </c>
      <c r="C1954" s="16" t="s">
        <v>2796</v>
      </c>
      <c r="D1954" s="17" t="s">
        <v>69</v>
      </c>
      <c r="E1954" s="17">
        <v>1</v>
      </c>
      <c r="F1954" s="18" t="s">
        <v>60</v>
      </c>
      <c r="G1954" s="18" t="s">
        <v>14</v>
      </c>
      <c r="H1954" s="19">
        <v>1.0536372000000001</v>
      </c>
    </row>
    <row r="1955" s="20" customFormat="1" ht="45" customHeight="1">
      <c r="A1955" s="15">
        <v>92401210</v>
      </c>
      <c r="B1955" s="16" t="s">
        <v>2794</v>
      </c>
      <c r="C1955" s="16" t="s">
        <v>2794</v>
      </c>
      <c r="D1955" s="17" t="s">
        <v>21</v>
      </c>
      <c r="E1955" s="17">
        <v>1</v>
      </c>
      <c r="F1955" s="18" t="s">
        <v>60</v>
      </c>
      <c r="G1955" s="18" t="s">
        <v>14</v>
      </c>
      <c r="H1955" s="19">
        <v>0.70536217499999998</v>
      </c>
    </row>
    <row r="1956" s="20" customFormat="1" ht="45" customHeight="1">
      <c r="A1956" s="15">
        <v>90226712</v>
      </c>
      <c r="B1956" s="16" t="s">
        <v>2794</v>
      </c>
      <c r="C1956" s="16" t="s">
        <v>2794</v>
      </c>
      <c r="D1956" s="17" t="s">
        <v>59</v>
      </c>
      <c r="E1956" s="17">
        <v>1</v>
      </c>
      <c r="F1956" s="18" t="s">
        <v>60</v>
      </c>
      <c r="G1956" s="18" t="s">
        <v>14</v>
      </c>
      <c r="H1956" s="19">
        <v>0.70536217499999998</v>
      </c>
    </row>
    <row r="1957" s="20" customFormat="1" ht="45" customHeight="1">
      <c r="A1957" s="15">
        <v>90161980</v>
      </c>
      <c r="B1957" s="16" t="s">
        <v>2794</v>
      </c>
      <c r="C1957" s="16" t="s">
        <v>2797</v>
      </c>
      <c r="D1957" s="17" t="s">
        <v>90</v>
      </c>
      <c r="E1957" s="17">
        <v>1</v>
      </c>
      <c r="F1957" s="18" t="s">
        <v>60</v>
      </c>
      <c r="G1957" s="18" t="s">
        <v>14</v>
      </c>
      <c r="H1957" s="19">
        <v>0.81417419999999996</v>
      </c>
    </row>
    <row r="1958" s="20" customFormat="1" ht="45" customHeight="1">
      <c r="A1958" s="15">
        <v>92249159</v>
      </c>
      <c r="B1958" s="16" t="s">
        <v>2798</v>
      </c>
      <c r="C1958" s="16" t="s">
        <v>2799</v>
      </c>
      <c r="D1958" s="17" t="s">
        <v>455</v>
      </c>
      <c r="E1958" s="17">
        <v>1</v>
      </c>
      <c r="F1958" s="18" t="s">
        <v>64</v>
      </c>
      <c r="G1958" s="18" t="s">
        <v>14</v>
      </c>
      <c r="H1958" s="19">
        <v>2.43054945</v>
      </c>
    </row>
    <row r="1959" s="20" customFormat="1" ht="45" customHeight="1">
      <c r="A1959" s="15">
        <v>90285263</v>
      </c>
      <c r="B1959" s="16" t="s">
        <v>2800</v>
      </c>
      <c r="C1959" s="16" t="s">
        <v>2800</v>
      </c>
      <c r="D1959" s="17" t="s">
        <v>792</v>
      </c>
      <c r="E1959" s="17">
        <v>1</v>
      </c>
      <c r="F1959" s="18" t="s">
        <v>64</v>
      </c>
      <c r="G1959" s="18" t="s">
        <v>14</v>
      </c>
      <c r="H1959" s="19">
        <v>1.2452076000000001</v>
      </c>
    </row>
    <row r="1960" s="20" customFormat="1" ht="45" customHeight="1">
      <c r="A1960" s="15">
        <v>90219279</v>
      </c>
      <c r="B1960" s="16" t="s">
        <v>2801</v>
      </c>
      <c r="C1960" s="16" t="s">
        <v>2802</v>
      </c>
      <c r="D1960" s="17" t="s">
        <v>69</v>
      </c>
      <c r="E1960" s="17">
        <v>1</v>
      </c>
      <c r="F1960" s="18" t="s">
        <v>64</v>
      </c>
      <c r="G1960" s="18" t="s">
        <v>14</v>
      </c>
      <c r="H1960" s="19">
        <v>2.1431938499999998</v>
      </c>
    </row>
    <row r="1961" s="20" customFormat="1" ht="45" customHeight="1">
      <c r="A1961" s="15">
        <v>90133498</v>
      </c>
      <c r="B1961" s="16" t="s">
        <v>2803</v>
      </c>
      <c r="C1961" s="16" t="s">
        <v>2804</v>
      </c>
      <c r="D1961" s="17" t="s">
        <v>455</v>
      </c>
      <c r="E1961" s="17">
        <v>1</v>
      </c>
      <c r="F1961" s="18" t="s">
        <v>60</v>
      </c>
      <c r="G1961" s="18" t="s">
        <v>14</v>
      </c>
      <c r="H1961" s="19">
        <v>1.0057446000000001</v>
      </c>
    </row>
    <row r="1962" s="20" customFormat="1" ht="45" customHeight="1">
      <c r="A1962" s="15">
        <v>90133510</v>
      </c>
      <c r="B1962" s="16" t="s">
        <v>2805</v>
      </c>
      <c r="C1962" s="16" t="s">
        <v>2806</v>
      </c>
      <c r="D1962" s="17" t="s">
        <v>455</v>
      </c>
      <c r="E1962" s="17">
        <v>600</v>
      </c>
      <c r="F1962" s="18" t="s">
        <v>151</v>
      </c>
      <c r="G1962" s="18" t="s">
        <v>19</v>
      </c>
      <c r="H1962" s="19">
        <v>5.9865750000000002e-002</v>
      </c>
    </row>
    <row r="1963" s="20" customFormat="1" ht="45" customHeight="1">
      <c r="A1963" s="15">
        <v>90133471</v>
      </c>
      <c r="B1963" s="16" t="s">
        <v>2807</v>
      </c>
      <c r="C1963" s="16" t="s">
        <v>2808</v>
      </c>
      <c r="D1963" s="17" t="s">
        <v>455</v>
      </c>
      <c r="E1963" s="17">
        <v>1</v>
      </c>
      <c r="F1963" s="18" t="s">
        <v>64</v>
      </c>
      <c r="G1963" s="18" t="s">
        <v>14</v>
      </c>
      <c r="H1963" s="19">
        <v>2.6939587500000002</v>
      </c>
    </row>
    <row r="1964" s="20" customFormat="1" ht="45" customHeight="1">
      <c r="A1964" s="15">
        <v>90233824</v>
      </c>
      <c r="B1964" s="16" t="s">
        <v>2809</v>
      </c>
      <c r="C1964" s="16" t="s">
        <v>2810</v>
      </c>
      <c r="D1964" s="17" t="s">
        <v>169</v>
      </c>
      <c r="E1964" s="17">
        <v>1</v>
      </c>
      <c r="F1964" s="18" t="s">
        <v>60</v>
      </c>
      <c r="G1964" s="18" t="s">
        <v>14</v>
      </c>
      <c r="H1964" s="19">
        <v>0.5507649</v>
      </c>
    </row>
    <row r="1965" s="20" customFormat="1" ht="45" customHeight="1">
      <c r="A1965" s="15">
        <v>90162072</v>
      </c>
      <c r="B1965" s="16" t="s">
        <v>2809</v>
      </c>
      <c r="C1965" s="16" t="s">
        <v>2811</v>
      </c>
      <c r="D1965" s="17" t="s">
        <v>90</v>
      </c>
      <c r="E1965" s="17">
        <v>1</v>
      </c>
      <c r="F1965" s="18" t="s">
        <v>60</v>
      </c>
      <c r="G1965" s="18" t="s">
        <v>14</v>
      </c>
      <c r="H1965" s="19">
        <v>1.32901965</v>
      </c>
    </row>
    <row r="1966" s="20" customFormat="1" ht="45" customHeight="1">
      <c r="A1966" s="15">
        <v>92380972</v>
      </c>
      <c r="B1966" s="16" t="s">
        <v>2812</v>
      </c>
      <c r="C1966" s="16" t="s">
        <v>2813</v>
      </c>
      <c r="D1966" s="17" t="s">
        <v>603</v>
      </c>
      <c r="E1966" s="17">
        <v>1</v>
      </c>
      <c r="F1966" s="18" t="s">
        <v>60</v>
      </c>
      <c r="G1966" s="18" t="s">
        <v>14</v>
      </c>
      <c r="H1966" s="19">
        <v>0.59865749999999995</v>
      </c>
    </row>
    <row r="1967" s="20" customFormat="1" ht="45" customHeight="1">
      <c r="A1967" s="15">
        <v>92380964</v>
      </c>
      <c r="B1967" s="16" t="s">
        <v>2812</v>
      </c>
      <c r="C1967" s="16" t="s">
        <v>2813</v>
      </c>
      <c r="D1967" s="17" t="s">
        <v>603</v>
      </c>
      <c r="E1967" s="17">
        <v>1</v>
      </c>
      <c r="F1967" s="18" t="s">
        <v>60</v>
      </c>
      <c r="G1967" s="18" t="s">
        <v>14</v>
      </c>
      <c r="H1967" s="19">
        <v>0.64655010000000002</v>
      </c>
    </row>
    <row r="1968" s="20" customFormat="1" ht="45" customHeight="1">
      <c r="A1968" s="15">
        <v>90182022</v>
      </c>
      <c r="B1968" s="16" t="s">
        <v>2812</v>
      </c>
      <c r="C1968" s="16" t="s">
        <v>2812</v>
      </c>
      <c r="D1968" s="17" t="s">
        <v>24</v>
      </c>
      <c r="E1968" s="17">
        <v>1</v>
      </c>
      <c r="F1968" s="18" t="s">
        <v>60</v>
      </c>
      <c r="G1968" s="18" t="s">
        <v>14</v>
      </c>
      <c r="H1968" s="19">
        <v>0.45497969999999999</v>
      </c>
    </row>
    <row r="1969" s="20" customFormat="1" ht="45" customHeight="1">
      <c r="A1969" s="15">
        <v>90285310</v>
      </c>
      <c r="B1969" s="16" t="s">
        <v>2812</v>
      </c>
      <c r="C1969" s="16" t="s">
        <v>2812</v>
      </c>
      <c r="D1969" s="17" t="s">
        <v>29</v>
      </c>
      <c r="E1969" s="17">
        <v>1</v>
      </c>
      <c r="F1969" s="18" t="s">
        <v>60</v>
      </c>
      <c r="G1969" s="18" t="s">
        <v>14</v>
      </c>
      <c r="H1969" s="19">
        <v>0.309369375</v>
      </c>
    </row>
    <row r="1970" s="20" customFormat="1" ht="45" customHeight="1">
      <c r="A1970" s="15">
        <v>90211634</v>
      </c>
      <c r="B1970" s="16" t="s">
        <v>2812</v>
      </c>
      <c r="C1970" s="16" t="s">
        <v>2812</v>
      </c>
      <c r="D1970" s="17" t="s">
        <v>31</v>
      </c>
      <c r="E1970" s="17">
        <v>1</v>
      </c>
      <c r="F1970" s="18" t="s">
        <v>60</v>
      </c>
      <c r="G1970" s="18" t="s">
        <v>14</v>
      </c>
      <c r="H1970" s="19">
        <v>0.43103340000000001</v>
      </c>
    </row>
    <row r="1971" s="20" customFormat="1" ht="45" customHeight="1">
      <c r="A1971" s="15">
        <v>90496019</v>
      </c>
      <c r="B1971" s="16" t="s">
        <v>2812</v>
      </c>
      <c r="C1971" s="16" t="s">
        <v>2814</v>
      </c>
      <c r="D1971" s="17" t="s">
        <v>73</v>
      </c>
      <c r="E1971" s="17">
        <v>1</v>
      </c>
      <c r="F1971" s="18" t="s">
        <v>60</v>
      </c>
      <c r="G1971" s="18" t="s">
        <v>14</v>
      </c>
      <c r="H1971" s="19">
        <v>0.76628160000000001</v>
      </c>
    </row>
    <row r="1972" s="20" customFormat="1" ht="45" customHeight="1">
      <c r="A1972" s="15">
        <v>90496027</v>
      </c>
      <c r="B1972" s="16" t="s">
        <v>2815</v>
      </c>
      <c r="C1972" s="16" t="s">
        <v>2816</v>
      </c>
      <c r="D1972" s="17" t="s">
        <v>73</v>
      </c>
      <c r="E1972" s="17">
        <v>1</v>
      </c>
      <c r="F1972" s="18" t="s">
        <v>60</v>
      </c>
      <c r="G1972" s="18" t="s">
        <v>14</v>
      </c>
      <c r="H1972" s="19">
        <v>2.2270059</v>
      </c>
    </row>
    <row r="1973" s="20" customFormat="1" ht="45" customHeight="1">
      <c r="A1973" s="15">
        <v>90278674</v>
      </c>
      <c r="B1973" s="16" t="s">
        <v>2817</v>
      </c>
      <c r="C1973" s="16" t="s">
        <v>2818</v>
      </c>
      <c r="D1973" s="17" t="s">
        <v>31</v>
      </c>
      <c r="E1973" s="17">
        <v>1</v>
      </c>
      <c r="F1973" s="18" t="s">
        <v>60</v>
      </c>
      <c r="G1973" s="18" t="s">
        <v>14</v>
      </c>
      <c r="H1973" s="19">
        <v>0.31130190000000002</v>
      </c>
    </row>
    <row r="1974" s="20" customFormat="1" ht="45" customHeight="1">
      <c r="A1974" s="15">
        <v>92467539</v>
      </c>
      <c r="B1974" s="16" t="s">
        <v>2819</v>
      </c>
      <c r="C1974" s="16" t="s">
        <v>2819</v>
      </c>
      <c r="D1974" s="17" t="s">
        <v>590</v>
      </c>
      <c r="E1974" s="17">
        <v>1</v>
      </c>
      <c r="F1974" s="18" t="s">
        <v>60</v>
      </c>
      <c r="G1974" s="18" t="s">
        <v>14</v>
      </c>
      <c r="H1974" s="19">
        <v>0.45497969999999999</v>
      </c>
    </row>
    <row r="1975" s="20" customFormat="1" ht="45" customHeight="1">
      <c r="A1975" s="15">
        <v>90227247</v>
      </c>
      <c r="B1975" s="16" t="s">
        <v>2819</v>
      </c>
      <c r="C1975" s="16" t="s">
        <v>2819</v>
      </c>
      <c r="D1975" s="17" t="s">
        <v>59</v>
      </c>
      <c r="E1975" s="17">
        <v>1</v>
      </c>
      <c r="F1975" s="18" t="s">
        <v>60</v>
      </c>
      <c r="G1975" s="18" t="s">
        <v>14</v>
      </c>
      <c r="H1975" s="19">
        <v>0.34722134999999998</v>
      </c>
    </row>
    <row r="1976" s="20" customFormat="1" ht="45" customHeight="1">
      <c r="A1976" s="15">
        <v>90285301</v>
      </c>
      <c r="B1976" s="16" t="s">
        <v>2820</v>
      </c>
      <c r="C1976" s="16" t="s">
        <v>2820</v>
      </c>
      <c r="D1976" s="17" t="s">
        <v>17</v>
      </c>
      <c r="E1976" s="17">
        <v>1</v>
      </c>
      <c r="F1976" s="18" t="s">
        <v>60</v>
      </c>
      <c r="G1976" s="18" t="s">
        <v>14</v>
      </c>
      <c r="H1976" s="19">
        <v>0.29932874999999998</v>
      </c>
    </row>
    <row r="1977" s="20" customFormat="1" ht="45" customHeight="1">
      <c r="A1977" s="15">
        <v>90182030</v>
      </c>
      <c r="B1977" s="16" t="s">
        <v>2821</v>
      </c>
      <c r="C1977" s="16" t="s">
        <v>2821</v>
      </c>
      <c r="D1977" s="17" t="s">
        <v>24</v>
      </c>
      <c r="E1977" s="17">
        <v>1</v>
      </c>
      <c r="F1977" s="18" t="s">
        <v>60</v>
      </c>
      <c r="G1977" s="18" t="s">
        <v>14</v>
      </c>
      <c r="H1977" s="19">
        <v>1.30507335</v>
      </c>
    </row>
    <row r="1978" s="20" customFormat="1" ht="45" customHeight="1">
      <c r="A1978" s="15">
        <v>90285344</v>
      </c>
      <c r="B1978" s="16" t="s">
        <v>2822</v>
      </c>
      <c r="C1978" s="16" t="s">
        <v>2823</v>
      </c>
      <c r="D1978" s="17" t="s">
        <v>2824</v>
      </c>
      <c r="E1978" s="17">
        <v>1</v>
      </c>
      <c r="F1978" s="18" t="s">
        <v>436</v>
      </c>
      <c r="G1978" s="18" t="s">
        <v>14</v>
      </c>
      <c r="H1978" s="19">
        <v>19.923321600000001</v>
      </c>
    </row>
    <row r="1979" s="20" customFormat="1" ht="45" customHeight="1">
      <c r="A1979" s="15">
        <v>92369979</v>
      </c>
      <c r="B1979" s="16" t="s">
        <v>2825</v>
      </c>
      <c r="C1979" s="16" t="s">
        <v>2826</v>
      </c>
      <c r="D1979" s="17" t="s">
        <v>24</v>
      </c>
      <c r="E1979" s="17">
        <v>1</v>
      </c>
      <c r="F1979" s="18" t="s">
        <v>60</v>
      </c>
      <c r="G1979" s="18" t="s">
        <v>14</v>
      </c>
      <c r="H1979" s="19">
        <v>1.59242895</v>
      </c>
    </row>
    <row r="1980" s="20" customFormat="1" ht="45" customHeight="1">
      <c r="A1980" s="15">
        <v>92452167</v>
      </c>
      <c r="B1980" s="16" t="s">
        <v>2827</v>
      </c>
      <c r="C1980" s="16" t="s">
        <v>2828</v>
      </c>
      <c r="D1980" s="17" t="s">
        <v>956</v>
      </c>
      <c r="E1980" s="17">
        <v>100</v>
      </c>
      <c r="F1980" s="18" t="s">
        <v>18</v>
      </c>
      <c r="G1980" s="18" t="s">
        <v>19</v>
      </c>
      <c r="H1980" s="19">
        <v>0.23946300000000001</v>
      </c>
    </row>
    <row r="1981" s="20" customFormat="1" ht="45" customHeight="1">
      <c r="A1981" s="15">
        <v>91083010</v>
      </c>
      <c r="B1981" s="16" t="s">
        <v>2829</v>
      </c>
      <c r="C1981" s="16" t="s">
        <v>2830</v>
      </c>
      <c r="D1981" s="17" t="s">
        <v>748</v>
      </c>
      <c r="E1981" s="17">
        <v>1</v>
      </c>
      <c r="F1981" s="18" t="s">
        <v>158</v>
      </c>
      <c r="G1981" s="18" t="s">
        <v>14</v>
      </c>
      <c r="H1981" s="19">
        <v>0.99377145</v>
      </c>
    </row>
    <row r="1982" s="20" customFormat="1" ht="45" customHeight="1">
      <c r="A1982" s="15">
        <v>91083028</v>
      </c>
      <c r="B1982" s="16" t="s">
        <v>2831</v>
      </c>
      <c r="C1982" s="16" t="s">
        <v>2832</v>
      </c>
      <c r="D1982" s="17" t="s">
        <v>748</v>
      </c>
      <c r="E1982" s="17">
        <v>1</v>
      </c>
      <c r="F1982" s="18" t="s">
        <v>158</v>
      </c>
      <c r="G1982" s="18" t="s">
        <v>14</v>
      </c>
      <c r="H1982" s="19">
        <v>1.59242895</v>
      </c>
    </row>
    <row r="1983" s="20" customFormat="1" ht="45" customHeight="1">
      <c r="A1983" s="15">
        <v>90122631</v>
      </c>
      <c r="B1983" s="16" t="s">
        <v>2833</v>
      </c>
      <c r="C1983" s="16" t="s">
        <v>2834</v>
      </c>
      <c r="D1983" s="17" t="s">
        <v>50</v>
      </c>
      <c r="E1983" s="17">
        <v>150</v>
      </c>
      <c r="F1983" s="18" t="s">
        <v>18</v>
      </c>
      <c r="G1983" s="18" t="s">
        <v>19</v>
      </c>
      <c r="H1983" s="19">
        <v>5.9865750000000002e-002</v>
      </c>
    </row>
    <row r="1984" s="20" customFormat="1" ht="45" customHeight="1">
      <c r="A1984" s="15">
        <v>90140877</v>
      </c>
      <c r="B1984" s="16" t="s">
        <v>2835</v>
      </c>
      <c r="C1984" s="16" t="s">
        <v>2836</v>
      </c>
      <c r="D1984" s="17" t="s">
        <v>43</v>
      </c>
      <c r="E1984" s="17">
        <v>1</v>
      </c>
      <c r="F1984" s="18" t="s">
        <v>158</v>
      </c>
      <c r="G1984" s="18" t="s">
        <v>14</v>
      </c>
      <c r="H1984" s="19">
        <v>0.35919450000000003</v>
      </c>
    </row>
    <row r="1985" s="20" customFormat="1" ht="45" customHeight="1">
      <c r="A1985" s="15">
        <v>90559010</v>
      </c>
      <c r="B1985" s="16" t="s">
        <v>2837</v>
      </c>
      <c r="C1985" s="16" t="s">
        <v>2838</v>
      </c>
      <c r="D1985" s="17" t="s">
        <v>43</v>
      </c>
      <c r="E1985" s="17">
        <v>150</v>
      </c>
      <c r="F1985" s="18" t="s">
        <v>18</v>
      </c>
      <c r="G1985" s="18" t="s">
        <v>19</v>
      </c>
      <c r="H1985" s="19">
        <v>7.4499599999999999e-002</v>
      </c>
    </row>
    <row r="1986" s="20" customFormat="1" ht="45" customHeight="1">
      <c r="A1986" s="15">
        <v>90292553</v>
      </c>
      <c r="B1986" s="16" t="s">
        <v>2839</v>
      </c>
      <c r="C1986" s="16" t="s">
        <v>2840</v>
      </c>
      <c r="D1986" s="17" t="s">
        <v>1592</v>
      </c>
      <c r="E1986" s="17">
        <v>150</v>
      </c>
      <c r="F1986" s="18" t="s">
        <v>18</v>
      </c>
      <c r="G1986" s="18" t="s">
        <v>19</v>
      </c>
      <c r="H1986" s="19">
        <v>7.1838899999999997e-002</v>
      </c>
    </row>
    <row r="1987" s="20" customFormat="1" ht="45" customHeight="1">
      <c r="A1987" s="15">
        <v>90311027</v>
      </c>
      <c r="B1987" s="16" t="s">
        <v>2841</v>
      </c>
      <c r="C1987" s="16" t="s">
        <v>2842</v>
      </c>
      <c r="D1987" s="17" t="s">
        <v>43</v>
      </c>
      <c r="E1987" s="17">
        <v>250</v>
      </c>
      <c r="F1987" s="18" t="s">
        <v>18</v>
      </c>
      <c r="G1987" s="18" t="s">
        <v>19</v>
      </c>
      <c r="H1987" s="19">
        <v>6.3856800000000005e-002</v>
      </c>
    </row>
    <row r="1988" s="20" customFormat="1" ht="45" customHeight="1">
      <c r="A1988" s="15">
        <v>92258336</v>
      </c>
      <c r="B1988" s="16" t="s">
        <v>2843</v>
      </c>
      <c r="C1988" s="16" t="s">
        <v>2844</v>
      </c>
      <c r="D1988" s="17" t="s">
        <v>43</v>
      </c>
      <c r="E1988" s="17">
        <v>1</v>
      </c>
      <c r="F1988" s="18" t="s">
        <v>2483</v>
      </c>
      <c r="G1988" s="18" t="s">
        <v>14</v>
      </c>
      <c r="H1988" s="19">
        <v>0.75563880000000005</v>
      </c>
    </row>
    <row r="1989" s="20" customFormat="1" ht="45" customHeight="1">
      <c r="A1989" s="15">
        <v>90140885</v>
      </c>
      <c r="B1989" s="16" t="s">
        <v>2845</v>
      </c>
      <c r="C1989" s="16" t="s">
        <v>2846</v>
      </c>
      <c r="D1989" s="17" t="s">
        <v>43</v>
      </c>
      <c r="E1989" s="17">
        <v>400</v>
      </c>
      <c r="F1989" s="18" t="s">
        <v>151</v>
      </c>
      <c r="G1989" s="18" t="s">
        <v>19</v>
      </c>
      <c r="H1989" s="19">
        <v>1.197315e-002</v>
      </c>
    </row>
    <row r="1990" s="20" customFormat="1" ht="45" customHeight="1">
      <c r="A1990" s="15">
        <v>90267540</v>
      </c>
      <c r="B1990" s="16" t="s">
        <v>2847</v>
      </c>
      <c r="C1990" s="16" t="s">
        <v>2848</v>
      </c>
      <c r="D1990" s="17" t="s">
        <v>134</v>
      </c>
      <c r="E1990" s="17">
        <v>1</v>
      </c>
      <c r="F1990" s="18" t="s">
        <v>60</v>
      </c>
      <c r="G1990" s="18" t="s">
        <v>14</v>
      </c>
      <c r="H1990" s="19">
        <v>0.27538245</v>
      </c>
    </row>
    <row r="1991" s="20" customFormat="1" ht="45" customHeight="1">
      <c r="A1991" s="15">
        <v>90269896</v>
      </c>
      <c r="B1991" s="16" t="s">
        <v>2847</v>
      </c>
      <c r="C1991" s="16" t="s">
        <v>2849</v>
      </c>
      <c r="D1991" s="17" t="s">
        <v>603</v>
      </c>
      <c r="E1991" s="17">
        <v>1</v>
      </c>
      <c r="F1991" s="18" t="s">
        <v>60</v>
      </c>
      <c r="G1991" s="18" t="s">
        <v>14</v>
      </c>
      <c r="H1991" s="19">
        <v>0.1915704</v>
      </c>
    </row>
    <row r="1992" s="20" customFormat="1" ht="45" customHeight="1">
      <c r="A1992" s="15">
        <v>92401465</v>
      </c>
      <c r="B1992" s="16" t="s">
        <v>2847</v>
      </c>
      <c r="C1992" s="16" t="s">
        <v>2847</v>
      </c>
      <c r="D1992" s="17" t="s">
        <v>134</v>
      </c>
      <c r="E1992" s="17">
        <v>1</v>
      </c>
      <c r="F1992" s="18" t="s">
        <v>60</v>
      </c>
      <c r="G1992" s="18" t="s">
        <v>14</v>
      </c>
      <c r="H1992" s="19">
        <v>0.13170465000000001</v>
      </c>
    </row>
    <row r="1993" s="20" customFormat="1" ht="45" customHeight="1">
      <c r="A1993" s="15">
        <v>90256948</v>
      </c>
      <c r="B1993" s="16" t="s">
        <v>2847</v>
      </c>
      <c r="C1993" s="16" t="s">
        <v>2850</v>
      </c>
      <c r="D1993" s="17" t="s">
        <v>50</v>
      </c>
      <c r="E1993" s="17">
        <v>1</v>
      </c>
      <c r="F1993" s="18" t="s">
        <v>60</v>
      </c>
      <c r="G1993" s="18" t="s">
        <v>14</v>
      </c>
      <c r="H1993" s="19">
        <v>0.21551670000000001</v>
      </c>
    </row>
    <row r="1994" s="20" customFormat="1" ht="45" customHeight="1">
      <c r="A1994" s="15">
        <v>90269900</v>
      </c>
      <c r="B1994" s="16" t="s">
        <v>2851</v>
      </c>
      <c r="C1994" s="16" t="s">
        <v>2852</v>
      </c>
      <c r="D1994" s="17" t="s">
        <v>603</v>
      </c>
      <c r="E1994" s="17">
        <v>1</v>
      </c>
      <c r="F1994" s="18" t="s">
        <v>64</v>
      </c>
      <c r="G1994" s="18" t="s">
        <v>14</v>
      </c>
      <c r="H1994" s="19">
        <v>1.383564</v>
      </c>
    </row>
    <row r="1995" s="20" customFormat="1" ht="45" customHeight="1">
      <c r="A1995" s="15">
        <v>90257065</v>
      </c>
      <c r="B1995" s="16" t="s">
        <v>2853</v>
      </c>
      <c r="C1995" s="16" t="s">
        <v>2854</v>
      </c>
      <c r="D1995" s="17" t="s">
        <v>244</v>
      </c>
      <c r="E1995" s="17">
        <v>1</v>
      </c>
      <c r="F1995" s="18" t="s">
        <v>60</v>
      </c>
      <c r="G1995" s="18" t="s">
        <v>14</v>
      </c>
      <c r="H1995" s="19">
        <v>0.17959725000000001</v>
      </c>
    </row>
    <row r="1996" s="20" customFormat="1" ht="45" customHeight="1">
      <c r="A1996" s="15">
        <v>92390285</v>
      </c>
      <c r="B1996" s="16" t="s">
        <v>2855</v>
      </c>
      <c r="C1996" s="16" t="s">
        <v>2856</v>
      </c>
      <c r="D1996" s="17" t="s">
        <v>720</v>
      </c>
      <c r="E1996" s="17">
        <v>120</v>
      </c>
      <c r="F1996" s="18" t="s">
        <v>18</v>
      </c>
      <c r="G1996" s="18" t="s">
        <v>19</v>
      </c>
      <c r="H1996" s="19">
        <v>8.5142399999999993e-002</v>
      </c>
    </row>
    <row r="1997" s="20" customFormat="1" ht="45" customHeight="1">
      <c r="A1997" s="15">
        <v>92464467</v>
      </c>
      <c r="B1997" s="16" t="s">
        <v>2857</v>
      </c>
      <c r="C1997" s="16" t="s">
        <v>2858</v>
      </c>
      <c r="D1997" s="17" t="s">
        <v>2859</v>
      </c>
      <c r="E1997" s="17">
        <v>120</v>
      </c>
      <c r="F1997" s="18" t="s">
        <v>18</v>
      </c>
      <c r="G1997" s="18" t="s">
        <v>19</v>
      </c>
      <c r="H1997" s="19">
        <v>9.5785200000000001e-002</v>
      </c>
    </row>
    <row r="1998" s="20" customFormat="1" ht="45" customHeight="1">
      <c r="A1998" s="15">
        <v>90224400</v>
      </c>
      <c r="B1998" s="16" t="s">
        <v>2860</v>
      </c>
      <c r="C1998" s="16" t="s">
        <v>2860</v>
      </c>
      <c r="D1998" s="17" t="s">
        <v>26</v>
      </c>
      <c r="E1998" s="17">
        <v>120</v>
      </c>
      <c r="F1998" s="18" t="s">
        <v>18</v>
      </c>
      <c r="G1998" s="18" t="s">
        <v>19</v>
      </c>
      <c r="H1998" s="19">
        <v>7.1838899999999997e-002</v>
      </c>
    </row>
    <row r="1999" s="20" customFormat="1" ht="45" customHeight="1">
      <c r="A1999" s="15">
        <v>90196465</v>
      </c>
      <c r="B1999" s="16" t="s">
        <v>2861</v>
      </c>
      <c r="C1999" s="16" t="s">
        <v>2862</v>
      </c>
      <c r="D1999" s="17" t="s">
        <v>720</v>
      </c>
      <c r="E1999" s="17">
        <v>120</v>
      </c>
      <c r="F1999" s="18" t="s">
        <v>18</v>
      </c>
      <c r="G1999" s="18" t="s">
        <v>19</v>
      </c>
      <c r="H1999" s="19">
        <v>0.10642799999999999</v>
      </c>
    </row>
    <row r="2000" s="20" customFormat="1" ht="45" customHeight="1">
      <c r="A2000" s="15">
        <v>90161742</v>
      </c>
      <c r="B2000" s="16" t="s">
        <v>2863</v>
      </c>
      <c r="C2000" s="16" t="s">
        <v>2864</v>
      </c>
      <c r="D2000" s="17" t="s">
        <v>90</v>
      </c>
      <c r="E2000" s="17">
        <v>50</v>
      </c>
      <c r="F2000" s="18" t="s">
        <v>18</v>
      </c>
      <c r="G2000" s="18" t="s">
        <v>19</v>
      </c>
      <c r="H2000" s="19">
        <v>0.13170465000000001</v>
      </c>
    </row>
    <row r="2001" s="20" customFormat="1" ht="45" customHeight="1">
      <c r="A2001" s="15">
        <v>90196457</v>
      </c>
      <c r="B2001" s="16" t="s">
        <v>2865</v>
      </c>
      <c r="C2001" s="16" t="s">
        <v>2866</v>
      </c>
      <c r="D2001" s="17" t="s">
        <v>720</v>
      </c>
      <c r="E2001" s="17">
        <v>50</v>
      </c>
      <c r="F2001" s="18" t="s">
        <v>18</v>
      </c>
      <c r="G2001" s="18" t="s">
        <v>19</v>
      </c>
      <c r="H2001" s="19">
        <v>0.15964200000000001</v>
      </c>
    </row>
    <row r="2002" s="20" customFormat="1" ht="45" customHeight="1">
      <c r="A2002" s="15">
        <v>92401252</v>
      </c>
      <c r="B2002" s="16" t="s">
        <v>2867</v>
      </c>
      <c r="C2002" s="16" t="s">
        <v>2867</v>
      </c>
      <c r="D2002" s="17" t="s">
        <v>24</v>
      </c>
      <c r="E2002" s="17">
        <v>120</v>
      </c>
      <c r="F2002" s="18" t="s">
        <v>18</v>
      </c>
      <c r="G2002" s="18" t="s">
        <v>19</v>
      </c>
      <c r="H2002" s="19">
        <v>9.5785200000000001e-002</v>
      </c>
    </row>
    <row r="2003" s="20" customFormat="1" ht="45" customHeight="1">
      <c r="A2003" s="15">
        <v>92384269</v>
      </c>
      <c r="B2003" s="16" t="s">
        <v>2868</v>
      </c>
      <c r="C2003" s="16" t="s">
        <v>2869</v>
      </c>
      <c r="D2003" s="17" t="s">
        <v>157</v>
      </c>
      <c r="E2003" s="17">
        <v>1</v>
      </c>
      <c r="F2003" s="18" t="s">
        <v>60</v>
      </c>
      <c r="G2003" s="18" t="s">
        <v>14</v>
      </c>
      <c r="H2003" s="19">
        <v>0.43103340000000001</v>
      </c>
    </row>
    <row r="2004" s="20" customFormat="1" ht="45" customHeight="1">
      <c r="A2004" s="15">
        <v>91220017</v>
      </c>
      <c r="B2004" s="16" t="s">
        <v>2870</v>
      </c>
      <c r="C2004" s="16" t="s">
        <v>2871</v>
      </c>
      <c r="D2004" s="17" t="s">
        <v>24</v>
      </c>
      <c r="E2004" s="17">
        <v>1</v>
      </c>
      <c r="F2004" s="18" t="s">
        <v>60</v>
      </c>
      <c r="G2004" s="18" t="s">
        <v>14</v>
      </c>
      <c r="H2004" s="19">
        <v>0.70641584999999996</v>
      </c>
    </row>
    <row r="2005" s="20" customFormat="1" ht="45" customHeight="1">
      <c r="A2005" s="15">
        <v>90161602</v>
      </c>
      <c r="B2005" s="16" t="s">
        <v>2872</v>
      </c>
      <c r="C2005" s="16" t="s">
        <v>2873</v>
      </c>
      <c r="D2005" s="17" t="s">
        <v>90</v>
      </c>
      <c r="E2005" s="17">
        <v>100</v>
      </c>
      <c r="F2005" s="18" t="s">
        <v>18</v>
      </c>
      <c r="G2005" s="18" t="s">
        <v>19</v>
      </c>
      <c r="H2005" s="19">
        <v>0.13170465000000001</v>
      </c>
    </row>
    <row r="2006" s="20" customFormat="1" ht="45" customHeight="1">
      <c r="A2006" s="15">
        <v>90268237</v>
      </c>
      <c r="B2006" s="16" t="s">
        <v>2874</v>
      </c>
      <c r="C2006" s="16" t="s">
        <v>2875</v>
      </c>
      <c r="D2006" s="17" t="s">
        <v>603</v>
      </c>
      <c r="E2006" s="17">
        <v>20</v>
      </c>
      <c r="F2006" s="18" t="s">
        <v>18</v>
      </c>
      <c r="G2006" s="18" t="s">
        <v>19</v>
      </c>
      <c r="H2006" s="19">
        <v>1.277136</v>
      </c>
    </row>
    <row r="2007" s="20" customFormat="1" ht="45" customHeight="1">
      <c r="A2007" s="15">
        <v>90268229</v>
      </c>
      <c r="B2007" s="16" t="s">
        <v>2874</v>
      </c>
      <c r="C2007" s="16" t="s">
        <v>2876</v>
      </c>
      <c r="D2007" s="17" t="s">
        <v>603</v>
      </c>
      <c r="E2007" s="17">
        <v>20</v>
      </c>
      <c r="F2007" s="18" t="s">
        <v>18</v>
      </c>
      <c r="G2007" s="18" t="s">
        <v>19</v>
      </c>
      <c r="H2007" s="19">
        <v>1.0296909000000001</v>
      </c>
    </row>
    <row r="2008" s="20" customFormat="1" ht="45" customHeight="1">
      <c r="A2008" s="15">
        <v>92414257</v>
      </c>
      <c r="B2008" s="16" t="s">
        <v>2877</v>
      </c>
      <c r="C2008" s="16" t="s">
        <v>2878</v>
      </c>
      <c r="D2008" s="17" t="s">
        <v>603</v>
      </c>
      <c r="E2008" s="17">
        <v>20</v>
      </c>
      <c r="F2008" s="18" t="s">
        <v>18</v>
      </c>
      <c r="G2008" s="18" t="s">
        <v>19</v>
      </c>
      <c r="H2008" s="19">
        <v>1.1517029999999999</v>
      </c>
    </row>
    <row r="2009" s="20" customFormat="1" ht="45" customHeight="1">
      <c r="A2009" s="15">
        <v>92254250</v>
      </c>
      <c r="B2009" s="16" t="s">
        <v>2879</v>
      </c>
      <c r="C2009" s="16" t="s">
        <v>2880</v>
      </c>
      <c r="D2009" s="17" t="s">
        <v>603</v>
      </c>
      <c r="E2009" s="17">
        <v>20</v>
      </c>
      <c r="F2009" s="18" t="s">
        <v>18</v>
      </c>
      <c r="G2009" s="18" t="s">
        <v>19</v>
      </c>
      <c r="H2009" s="19">
        <v>1.06561035</v>
      </c>
    </row>
    <row r="2010" s="20" customFormat="1" ht="45" customHeight="1">
      <c r="A2010" s="15">
        <v>90202732</v>
      </c>
      <c r="B2010" s="16" t="s">
        <v>2881</v>
      </c>
      <c r="C2010" s="16" t="s">
        <v>2881</v>
      </c>
      <c r="D2010" s="17" t="s">
        <v>334</v>
      </c>
      <c r="E2010" s="17">
        <v>20</v>
      </c>
      <c r="F2010" s="18" t="s">
        <v>18</v>
      </c>
      <c r="G2010" s="18" t="s">
        <v>19</v>
      </c>
      <c r="H2010" s="19">
        <v>0.53879175000000001</v>
      </c>
    </row>
    <row r="2011" s="20" customFormat="1" ht="45" customHeight="1">
      <c r="A2011" s="15">
        <v>90329023</v>
      </c>
      <c r="B2011" s="16" t="s">
        <v>2882</v>
      </c>
      <c r="C2011" s="16" t="s">
        <v>2883</v>
      </c>
      <c r="D2011" s="17" t="s">
        <v>603</v>
      </c>
      <c r="E2011" s="17">
        <v>20</v>
      </c>
      <c r="F2011" s="18" t="s">
        <v>18</v>
      </c>
      <c r="G2011" s="18" t="s">
        <v>19</v>
      </c>
      <c r="H2011" s="19">
        <v>0.96925499999999998</v>
      </c>
    </row>
    <row r="2012" s="20" customFormat="1" ht="45" customHeight="1">
      <c r="A2012" s="15">
        <v>90329066</v>
      </c>
      <c r="B2012" s="16" t="s">
        <v>2884</v>
      </c>
      <c r="C2012" s="16" t="s">
        <v>2885</v>
      </c>
      <c r="D2012" s="17" t="s">
        <v>603</v>
      </c>
      <c r="E2012" s="17">
        <v>20</v>
      </c>
      <c r="F2012" s="18" t="s">
        <v>18</v>
      </c>
      <c r="G2012" s="18" t="s">
        <v>19</v>
      </c>
      <c r="H2012" s="19">
        <v>1.3409928</v>
      </c>
    </row>
    <row r="2013" s="20" customFormat="1" ht="45" customHeight="1">
      <c r="A2013" s="15">
        <v>90268245</v>
      </c>
      <c r="B2013" s="16" t="s">
        <v>2886</v>
      </c>
      <c r="C2013" s="16" t="s">
        <v>2887</v>
      </c>
      <c r="D2013" s="17" t="s">
        <v>603</v>
      </c>
      <c r="E2013" s="17">
        <v>20</v>
      </c>
      <c r="F2013" s="18" t="s">
        <v>18</v>
      </c>
      <c r="G2013" s="18" t="s">
        <v>19</v>
      </c>
      <c r="H2013" s="19">
        <v>0.8860131</v>
      </c>
    </row>
    <row r="2014" s="20" customFormat="1" ht="45" customHeight="1">
      <c r="A2014" s="15">
        <v>90268210</v>
      </c>
      <c r="B2014" s="16" t="s">
        <v>2888</v>
      </c>
      <c r="C2014" s="16" t="s">
        <v>2889</v>
      </c>
      <c r="D2014" s="17" t="s">
        <v>603</v>
      </c>
      <c r="E2014" s="17">
        <v>20</v>
      </c>
      <c r="F2014" s="18" t="s">
        <v>18</v>
      </c>
      <c r="G2014" s="18" t="s">
        <v>19</v>
      </c>
      <c r="H2014" s="19">
        <v>1.28112705</v>
      </c>
    </row>
    <row r="2015" s="20" customFormat="1" ht="45" customHeight="1">
      <c r="A2015" s="15">
        <v>90278658</v>
      </c>
      <c r="B2015" s="16" t="s">
        <v>2890</v>
      </c>
      <c r="C2015" s="16" t="s">
        <v>2891</v>
      </c>
      <c r="D2015" s="17" t="s">
        <v>31</v>
      </c>
      <c r="E2015" s="17">
        <v>20</v>
      </c>
      <c r="F2015" s="18" t="s">
        <v>18</v>
      </c>
      <c r="G2015" s="18" t="s">
        <v>19</v>
      </c>
      <c r="H2015" s="19">
        <v>0.76628160000000001</v>
      </c>
    </row>
    <row r="2016" s="20" customFormat="1" ht="45" customHeight="1">
      <c r="A2016" s="15">
        <v>92414265</v>
      </c>
      <c r="B2016" s="16" t="s">
        <v>2892</v>
      </c>
      <c r="C2016" s="16" t="s">
        <v>2893</v>
      </c>
      <c r="D2016" s="17" t="s">
        <v>603</v>
      </c>
      <c r="E2016" s="17">
        <v>1</v>
      </c>
      <c r="F2016" s="18" t="s">
        <v>64</v>
      </c>
      <c r="G2016" s="18" t="s">
        <v>14</v>
      </c>
      <c r="H2016" s="19">
        <v>7.0521853500000002</v>
      </c>
    </row>
    <row r="2017" s="20" customFormat="1" ht="45" customHeight="1">
      <c r="A2017" s="15">
        <v>92414273</v>
      </c>
      <c r="B2017" s="16" t="s">
        <v>2894</v>
      </c>
      <c r="C2017" s="16" t="s">
        <v>2895</v>
      </c>
      <c r="D2017" s="17" t="s">
        <v>603</v>
      </c>
      <c r="E2017" s="17">
        <v>1</v>
      </c>
      <c r="F2017" s="18" t="s">
        <v>64</v>
      </c>
      <c r="G2017" s="18" t="s">
        <v>14</v>
      </c>
      <c r="H2017" s="19">
        <v>8.5724999999999998</v>
      </c>
    </row>
    <row r="2018" s="20" customFormat="1" ht="45" customHeight="1">
      <c r="A2018" s="15">
        <v>90296125</v>
      </c>
      <c r="B2018" s="16" t="s">
        <v>2896</v>
      </c>
      <c r="C2018" s="16" t="s">
        <v>2897</v>
      </c>
      <c r="D2018" s="17" t="s">
        <v>603</v>
      </c>
      <c r="E2018" s="17">
        <v>1</v>
      </c>
      <c r="F2018" s="18" t="s">
        <v>64</v>
      </c>
      <c r="G2018" s="18" t="s">
        <v>14</v>
      </c>
      <c r="H2018" s="19">
        <v>1.7720262</v>
      </c>
    </row>
    <row r="2019" s="20" customFormat="1" ht="45" customHeight="1">
      <c r="A2019" s="15">
        <v>90329082</v>
      </c>
      <c r="B2019" s="16" t="s">
        <v>2898</v>
      </c>
      <c r="C2019" s="16" t="s">
        <v>2899</v>
      </c>
      <c r="D2019" s="17" t="s">
        <v>603</v>
      </c>
      <c r="E2019" s="17">
        <v>30</v>
      </c>
      <c r="F2019" s="18" t="s">
        <v>18</v>
      </c>
      <c r="G2019" s="18" t="s">
        <v>19</v>
      </c>
      <c r="H2019" s="19">
        <v>0.99377145</v>
      </c>
    </row>
    <row r="2020" s="20" customFormat="1" ht="45" customHeight="1">
      <c r="A2020" s="15">
        <v>90202740</v>
      </c>
      <c r="B2020" s="16" t="s">
        <v>2900</v>
      </c>
      <c r="C2020" s="16" t="s">
        <v>2901</v>
      </c>
      <c r="D2020" s="17" t="s">
        <v>334</v>
      </c>
      <c r="E2020" s="17">
        <v>1</v>
      </c>
      <c r="F2020" s="18" t="s">
        <v>64</v>
      </c>
      <c r="G2020" s="18" t="s">
        <v>14</v>
      </c>
      <c r="H2020" s="19">
        <v>4.9375352250000004</v>
      </c>
    </row>
    <row r="2021" s="20" customFormat="1" ht="45" customHeight="1">
      <c r="A2021" s="15">
        <v>90285360</v>
      </c>
      <c r="B2021" s="16" t="s">
        <v>2900</v>
      </c>
      <c r="C2021" s="16" t="s">
        <v>2902</v>
      </c>
      <c r="D2021" s="17" t="s">
        <v>603</v>
      </c>
      <c r="E2021" s="17">
        <v>1</v>
      </c>
      <c r="F2021" s="18" t="s">
        <v>64</v>
      </c>
      <c r="G2021" s="18" t="s">
        <v>14</v>
      </c>
      <c r="H2021" s="19">
        <v>8.6805337500000004</v>
      </c>
    </row>
    <row r="2022" s="20" customFormat="1" ht="45" customHeight="1">
      <c r="A2022" s="15">
        <v>90153200</v>
      </c>
      <c r="B2022" s="16" t="s">
        <v>2903</v>
      </c>
      <c r="C2022" s="16" t="s">
        <v>2903</v>
      </c>
      <c r="D2022" s="17" t="s">
        <v>39</v>
      </c>
      <c r="E2022" s="17">
        <v>1</v>
      </c>
      <c r="F2022" s="18" t="s">
        <v>60</v>
      </c>
      <c r="G2022" s="18" t="s">
        <v>14</v>
      </c>
      <c r="H2022" s="19">
        <v>1.9875429</v>
      </c>
    </row>
    <row r="2023" s="20" customFormat="1" ht="45" customHeight="1">
      <c r="A2023" s="15">
        <v>92436480</v>
      </c>
      <c r="B2023" s="16" t="s">
        <v>2903</v>
      </c>
      <c r="C2023" s="16" t="s">
        <v>2904</v>
      </c>
      <c r="D2023" s="17" t="s">
        <v>235</v>
      </c>
      <c r="E2023" s="17">
        <v>1</v>
      </c>
      <c r="F2023" s="18" t="s">
        <v>60</v>
      </c>
      <c r="G2023" s="18" t="s">
        <v>14</v>
      </c>
      <c r="H2023" s="19">
        <v>3.31656255</v>
      </c>
    </row>
    <row r="2024" s="20" customFormat="1" ht="45" customHeight="1">
      <c r="A2024" s="15">
        <v>92455280</v>
      </c>
      <c r="B2024" s="16" t="s">
        <v>2903</v>
      </c>
      <c r="C2024" s="16" t="s">
        <v>2905</v>
      </c>
      <c r="D2024" s="17" t="s">
        <v>455</v>
      </c>
      <c r="E2024" s="17">
        <v>1</v>
      </c>
      <c r="F2024" s="18" t="s">
        <v>60</v>
      </c>
      <c r="G2024" s="18" t="s">
        <v>14</v>
      </c>
      <c r="H2024" s="19">
        <v>2.3946299999999998</v>
      </c>
    </row>
    <row r="2025" s="20" customFormat="1" ht="45" customHeight="1">
      <c r="A2025" s="15">
        <v>92437850</v>
      </c>
      <c r="B2025" s="16" t="s">
        <v>2903</v>
      </c>
      <c r="C2025" s="16" t="s">
        <v>2906</v>
      </c>
      <c r="D2025" s="17" t="s">
        <v>235</v>
      </c>
      <c r="E2025" s="17">
        <v>1</v>
      </c>
      <c r="F2025" s="18" t="s">
        <v>60</v>
      </c>
      <c r="G2025" s="18" t="s">
        <v>14</v>
      </c>
      <c r="H2025" s="19">
        <v>3.0651264</v>
      </c>
    </row>
    <row r="2026" s="20" customFormat="1" ht="45" customHeight="1">
      <c r="A2026" s="15">
        <v>92437869</v>
      </c>
      <c r="B2026" s="16" t="s">
        <v>2907</v>
      </c>
      <c r="C2026" s="16" t="s">
        <v>2906</v>
      </c>
      <c r="D2026" s="17" t="s">
        <v>235</v>
      </c>
      <c r="E2026" s="17">
        <v>1</v>
      </c>
      <c r="F2026" s="18" t="s">
        <v>60</v>
      </c>
      <c r="G2026" s="18" t="s">
        <v>14</v>
      </c>
      <c r="H2026" s="19">
        <v>3.0651264</v>
      </c>
    </row>
    <row r="2027" s="20" customFormat="1" ht="45" customHeight="1">
      <c r="A2027" s="15">
        <v>90153529</v>
      </c>
      <c r="B2027" s="16" t="s">
        <v>2908</v>
      </c>
      <c r="C2027" s="16" t="s">
        <v>2909</v>
      </c>
      <c r="D2027" s="17" t="s">
        <v>39</v>
      </c>
      <c r="E2027" s="17">
        <v>1</v>
      </c>
      <c r="F2027" s="18" t="s">
        <v>60</v>
      </c>
      <c r="G2027" s="18" t="s">
        <v>14</v>
      </c>
      <c r="H2027" s="19">
        <v>2.0593818000000002</v>
      </c>
    </row>
    <row r="2028" s="20" customFormat="1" ht="45" customHeight="1">
      <c r="A2028" s="15">
        <v>90153219</v>
      </c>
      <c r="B2028" s="16" t="s">
        <v>2910</v>
      </c>
      <c r="C2028" s="16" t="s">
        <v>2910</v>
      </c>
      <c r="D2028" s="17" t="s">
        <v>39</v>
      </c>
      <c r="E2028" s="17">
        <v>1</v>
      </c>
      <c r="F2028" s="18" t="s">
        <v>60</v>
      </c>
      <c r="G2028" s="18" t="s">
        <v>14</v>
      </c>
      <c r="H2028" s="19">
        <v>2.1671401499999998</v>
      </c>
    </row>
    <row r="2029" s="20" customFormat="1" ht="45" customHeight="1">
      <c r="A2029" s="15">
        <v>92391486</v>
      </c>
      <c r="B2029" s="16" t="s">
        <v>2911</v>
      </c>
      <c r="C2029" s="16" t="s">
        <v>2912</v>
      </c>
      <c r="D2029" s="17" t="s">
        <v>139</v>
      </c>
      <c r="E2029" s="17">
        <v>1</v>
      </c>
      <c r="F2029" s="18" t="s">
        <v>60</v>
      </c>
      <c r="G2029" s="18" t="s">
        <v>14</v>
      </c>
      <c r="H2029" s="19">
        <v>1.0416640500000001</v>
      </c>
    </row>
    <row r="2030" s="20" customFormat="1" ht="45" customHeight="1">
      <c r="A2030" s="15">
        <v>92383670</v>
      </c>
      <c r="B2030" s="16" t="s">
        <v>2913</v>
      </c>
      <c r="C2030" s="16" t="s">
        <v>2914</v>
      </c>
      <c r="D2030" s="17" t="s">
        <v>455</v>
      </c>
      <c r="E2030" s="17">
        <v>1</v>
      </c>
      <c r="F2030" s="18" t="s">
        <v>60</v>
      </c>
      <c r="G2030" s="18" t="s">
        <v>14</v>
      </c>
      <c r="H2030" s="19">
        <v>0.79022789999999998</v>
      </c>
    </row>
    <row r="2031" s="20" customFormat="1" ht="45" customHeight="1">
      <c r="A2031" s="15">
        <v>90984013</v>
      </c>
      <c r="B2031" s="16" t="s">
        <v>2915</v>
      </c>
      <c r="C2031" s="16" t="s">
        <v>2916</v>
      </c>
      <c r="D2031" s="17" t="s">
        <v>139</v>
      </c>
      <c r="E2031" s="17">
        <v>1</v>
      </c>
      <c r="F2031" s="18" t="s">
        <v>60</v>
      </c>
      <c r="G2031" s="18" t="s">
        <v>14</v>
      </c>
      <c r="H2031" s="19">
        <v>0.68246954999999998</v>
      </c>
    </row>
    <row r="2032" s="20" customFormat="1" ht="45" customHeight="1">
      <c r="A2032" s="15">
        <v>90223187</v>
      </c>
      <c r="B2032" s="16" t="s">
        <v>2917</v>
      </c>
      <c r="C2032" s="16" t="s">
        <v>2918</v>
      </c>
      <c r="D2032" s="17" t="s">
        <v>953</v>
      </c>
      <c r="E2032" s="17">
        <v>1</v>
      </c>
      <c r="F2032" s="18" t="s">
        <v>88</v>
      </c>
      <c r="G2032" s="18" t="s">
        <v>14</v>
      </c>
      <c r="H2032" s="19">
        <v>57.471119999999999</v>
      </c>
    </row>
    <row r="2033" s="20" customFormat="1" ht="45" customHeight="1">
      <c r="A2033" s="15">
        <v>90236505</v>
      </c>
      <c r="B2033" s="16" t="s">
        <v>2917</v>
      </c>
      <c r="C2033" s="16" t="s">
        <v>2919</v>
      </c>
      <c r="D2033" s="17" t="s">
        <v>836</v>
      </c>
      <c r="E2033" s="17">
        <v>1</v>
      </c>
      <c r="F2033" s="18" t="s">
        <v>88</v>
      </c>
      <c r="G2033" s="18" t="s">
        <v>14</v>
      </c>
      <c r="H2033" s="19">
        <v>45.318937198500002</v>
      </c>
    </row>
    <row r="2034" s="20" customFormat="1" ht="45" customHeight="1">
      <c r="A2034" s="15">
        <v>90177673</v>
      </c>
      <c r="B2034" s="16" t="s">
        <v>2920</v>
      </c>
      <c r="C2034" s="16" t="s">
        <v>2921</v>
      </c>
      <c r="D2034" s="17" t="s">
        <v>915</v>
      </c>
      <c r="E2034" s="17">
        <v>1</v>
      </c>
      <c r="F2034" s="18" t="s">
        <v>13</v>
      </c>
      <c r="G2034" s="18" t="s">
        <v>14</v>
      </c>
      <c r="H2034" s="19">
        <v>64.940569627499997</v>
      </c>
    </row>
    <row r="2035" s="20" customFormat="1" ht="45" customHeight="1">
      <c r="A2035" s="15">
        <v>92410120</v>
      </c>
      <c r="B2035" s="16" t="s">
        <v>2920</v>
      </c>
      <c r="C2035" s="16" t="s">
        <v>2922</v>
      </c>
      <c r="D2035" s="17" t="s">
        <v>139</v>
      </c>
      <c r="E2035" s="17">
        <v>1</v>
      </c>
      <c r="F2035" s="18" t="s">
        <v>13</v>
      </c>
      <c r="G2035" s="18" t="s">
        <v>14</v>
      </c>
      <c r="H2035" s="19">
        <v>72.719999999999999</v>
      </c>
    </row>
    <row r="2036" s="20" customFormat="1" ht="45" customHeight="1">
      <c r="A2036" s="15">
        <v>90241347</v>
      </c>
      <c r="B2036" s="16" t="s">
        <v>2923</v>
      </c>
      <c r="C2036" s="16" t="s">
        <v>2923</v>
      </c>
      <c r="D2036" s="17" t="s">
        <v>528</v>
      </c>
      <c r="E2036" s="17">
        <v>1</v>
      </c>
      <c r="F2036" s="18" t="s">
        <v>13</v>
      </c>
      <c r="G2036" s="18" t="s">
        <v>14</v>
      </c>
      <c r="H2036" s="19">
        <v>47.271640499999997</v>
      </c>
    </row>
    <row r="2037" s="20" customFormat="1" ht="45" customHeight="1">
      <c r="A2037" s="15">
        <v>90241355</v>
      </c>
      <c r="B2037" s="16" t="s">
        <v>2924</v>
      </c>
      <c r="C2037" s="16" t="s">
        <v>2924</v>
      </c>
      <c r="D2037" s="17" t="s">
        <v>528</v>
      </c>
      <c r="E2037" s="17">
        <v>1</v>
      </c>
      <c r="F2037" s="18" t="s">
        <v>13</v>
      </c>
      <c r="G2037" s="18" t="s">
        <v>14</v>
      </c>
      <c r="H2037" s="19">
        <v>51.727319664749999</v>
      </c>
    </row>
    <row r="2038" s="20" customFormat="1" ht="45" customHeight="1">
      <c r="A2038" s="15">
        <v>90241363</v>
      </c>
      <c r="B2038" s="16" t="s">
        <v>2925</v>
      </c>
      <c r="C2038" s="16" t="s">
        <v>2925</v>
      </c>
      <c r="D2038" s="17" t="s">
        <v>528</v>
      </c>
      <c r="E2038" s="17">
        <v>1</v>
      </c>
      <c r="F2038" s="18" t="s">
        <v>88</v>
      </c>
      <c r="G2038" s="18" t="s">
        <v>14</v>
      </c>
      <c r="H2038" s="19">
        <v>84.866206950000006</v>
      </c>
    </row>
    <row r="2039" s="20" customFormat="1" ht="45" customHeight="1">
      <c r="A2039" s="15">
        <v>92410138</v>
      </c>
      <c r="B2039" s="16" t="s">
        <v>2926</v>
      </c>
      <c r="C2039" s="16" t="s">
        <v>2927</v>
      </c>
      <c r="D2039" s="17" t="s">
        <v>139</v>
      </c>
      <c r="E2039" s="17">
        <v>2</v>
      </c>
      <c r="F2039" s="18" t="s">
        <v>13</v>
      </c>
      <c r="G2039" s="18" t="s">
        <v>14</v>
      </c>
      <c r="H2039" s="19">
        <v>132.23699999999999</v>
      </c>
    </row>
    <row r="2040" s="20" customFormat="1" ht="45" customHeight="1">
      <c r="A2040" s="15">
        <v>90241371</v>
      </c>
      <c r="B2040" s="16" t="s">
        <v>2928</v>
      </c>
      <c r="C2040" s="16" t="s">
        <v>2928</v>
      </c>
      <c r="D2040" s="17" t="s">
        <v>528</v>
      </c>
      <c r="E2040" s="17">
        <v>1</v>
      </c>
      <c r="F2040" s="18" t="s">
        <v>13</v>
      </c>
      <c r="G2040" s="18" t="s">
        <v>14</v>
      </c>
      <c r="H2040" s="19">
        <v>90.406871030250002</v>
      </c>
    </row>
    <row r="2041" s="20" customFormat="1" ht="45" customHeight="1">
      <c r="A2041" s="15">
        <v>90173228</v>
      </c>
      <c r="B2041" s="16" t="s">
        <v>2929</v>
      </c>
      <c r="C2041" s="16" t="s">
        <v>2930</v>
      </c>
      <c r="D2041" s="17" t="s">
        <v>244</v>
      </c>
      <c r="E2041" s="17">
        <v>1</v>
      </c>
      <c r="F2041" s="18" t="s">
        <v>88</v>
      </c>
      <c r="G2041" s="18" t="s">
        <v>14</v>
      </c>
      <c r="H2041" s="19">
        <v>62.906930099999997</v>
      </c>
    </row>
    <row r="2042" s="20" customFormat="1" ht="45" customHeight="1">
      <c r="A2042" s="15">
        <v>90285433</v>
      </c>
      <c r="B2042" s="16" t="s">
        <v>2931</v>
      </c>
      <c r="C2042" s="16" t="s">
        <v>2932</v>
      </c>
      <c r="D2042" s="17" t="s">
        <v>244</v>
      </c>
      <c r="E2042" s="17">
        <v>1</v>
      </c>
      <c r="F2042" s="18" t="s">
        <v>88</v>
      </c>
      <c r="G2042" s="18" t="s">
        <v>14</v>
      </c>
      <c r="H2042" s="19">
        <v>62.894956950000001</v>
      </c>
    </row>
    <row r="2043" s="20" customFormat="1" ht="45" customHeight="1">
      <c r="A2043" s="15">
        <v>92471919</v>
      </c>
      <c r="B2043" s="16" t="s">
        <v>2933</v>
      </c>
      <c r="C2043" s="16" t="s">
        <v>2934</v>
      </c>
      <c r="D2043" s="17" t="s">
        <v>50</v>
      </c>
      <c r="E2043" s="17">
        <v>1</v>
      </c>
      <c r="F2043" s="18" t="s">
        <v>13</v>
      </c>
      <c r="G2043" s="18" t="s">
        <v>14</v>
      </c>
      <c r="H2043" s="19">
        <v>64.564629822000001</v>
      </c>
    </row>
    <row r="2044" s="20" customFormat="1" ht="45" customHeight="1">
      <c r="A2044" s="15">
        <v>92467555</v>
      </c>
      <c r="B2044" s="16" t="s">
        <v>2935</v>
      </c>
      <c r="C2044" s="16" t="s">
        <v>2935</v>
      </c>
      <c r="D2044" s="17" t="s">
        <v>836</v>
      </c>
      <c r="E2044" s="17">
        <v>1</v>
      </c>
      <c r="F2044" s="18" t="s">
        <v>13</v>
      </c>
      <c r="G2044" s="18" t="s">
        <v>14</v>
      </c>
      <c r="H2044" s="19">
        <v>46.010181357</v>
      </c>
    </row>
    <row r="2045" s="20" customFormat="1" ht="45" customHeight="1">
      <c r="A2045" s="15">
        <v>92471960</v>
      </c>
      <c r="B2045" s="16" t="s">
        <v>2936</v>
      </c>
      <c r="C2045" s="16" t="s">
        <v>2937</v>
      </c>
      <c r="D2045" s="17" t="s">
        <v>139</v>
      </c>
      <c r="E2045" s="17">
        <v>1</v>
      </c>
      <c r="F2045" s="18" t="s">
        <v>95</v>
      </c>
      <c r="G2045" s="18" t="s">
        <v>14</v>
      </c>
      <c r="H2045" s="19">
        <v>72.719999999999999</v>
      </c>
    </row>
    <row r="2046" s="20" customFormat="1" ht="45" customHeight="1">
      <c r="A2046" s="15">
        <v>90248880</v>
      </c>
      <c r="B2046" s="16" t="s">
        <v>2938</v>
      </c>
      <c r="C2046" s="16" t="s">
        <v>2938</v>
      </c>
      <c r="D2046" s="17" t="s">
        <v>247</v>
      </c>
      <c r="E2046" s="17">
        <v>1</v>
      </c>
      <c r="F2046" s="18" t="s">
        <v>13</v>
      </c>
      <c r="G2046" s="18" t="s">
        <v>14</v>
      </c>
      <c r="H2046" s="19">
        <v>44.783550560249999</v>
      </c>
    </row>
    <row r="2047" s="20" customFormat="1" ht="45" customHeight="1">
      <c r="A2047" s="15">
        <v>90252411</v>
      </c>
      <c r="B2047" s="16" t="s">
        <v>2939</v>
      </c>
      <c r="C2047" s="16" t="s">
        <v>2940</v>
      </c>
      <c r="D2047" s="17" t="s">
        <v>871</v>
      </c>
      <c r="E2047" s="17">
        <v>1</v>
      </c>
      <c r="F2047" s="18" t="s">
        <v>88</v>
      </c>
      <c r="G2047" s="18" t="s">
        <v>14</v>
      </c>
      <c r="H2047" s="19">
        <v>104.9326866</v>
      </c>
    </row>
    <row r="2048" s="20" customFormat="1" ht="45" customHeight="1">
      <c r="A2048" s="15">
        <v>90285417</v>
      </c>
      <c r="B2048" s="16" t="s">
        <v>2941</v>
      </c>
      <c r="C2048" s="16" t="s">
        <v>2942</v>
      </c>
      <c r="D2048" s="17" t="s">
        <v>244</v>
      </c>
      <c r="E2048" s="17">
        <v>1</v>
      </c>
      <c r="F2048" s="18" t="s">
        <v>88</v>
      </c>
      <c r="G2048" s="18" t="s">
        <v>14</v>
      </c>
      <c r="H2048" s="19">
        <v>116.7861051</v>
      </c>
    </row>
    <row r="2049" s="20" customFormat="1" ht="45" customHeight="1">
      <c r="A2049" s="15">
        <v>90248899</v>
      </c>
      <c r="B2049" s="16" t="s">
        <v>2943</v>
      </c>
      <c r="C2049" s="16" t="s">
        <v>2943</v>
      </c>
      <c r="D2049" s="17" t="s">
        <v>247</v>
      </c>
      <c r="E2049" s="17">
        <v>1</v>
      </c>
      <c r="F2049" s="18" t="s">
        <v>13</v>
      </c>
      <c r="G2049" s="18" t="s">
        <v>14</v>
      </c>
      <c r="H2049" s="19">
        <v>81.437804999999997</v>
      </c>
    </row>
    <row r="2050" s="20" customFormat="1" ht="45" customHeight="1">
      <c r="A2050" s="15">
        <v>90268377</v>
      </c>
      <c r="B2050" s="16" t="s">
        <v>2944</v>
      </c>
      <c r="C2050" s="16" t="s">
        <v>2945</v>
      </c>
      <c r="D2050" s="17" t="s">
        <v>603</v>
      </c>
      <c r="E2050" s="17">
        <v>1</v>
      </c>
      <c r="F2050" s="18" t="s">
        <v>64</v>
      </c>
      <c r="G2050" s="18" t="s">
        <v>14</v>
      </c>
      <c r="H2050" s="19">
        <v>12.822039999999999</v>
      </c>
    </row>
    <row r="2051" s="20" customFormat="1" ht="45" customHeight="1">
      <c r="A2051" s="15">
        <v>92214010</v>
      </c>
      <c r="B2051" s="16" t="s">
        <v>2946</v>
      </c>
      <c r="C2051" s="16" t="s">
        <v>2947</v>
      </c>
      <c r="D2051" s="17" t="s">
        <v>603</v>
      </c>
      <c r="E2051" s="17">
        <v>10</v>
      </c>
      <c r="F2051" s="18" t="s">
        <v>18</v>
      </c>
      <c r="G2051" s="18" t="s">
        <v>19</v>
      </c>
      <c r="H2051" s="19">
        <v>6.4655009999999997</v>
      </c>
    </row>
    <row r="2052" s="20" customFormat="1" ht="45" customHeight="1">
      <c r="A2052" s="15">
        <v>90177797</v>
      </c>
      <c r="B2052" s="16" t="s">
        <v>2948</v>
      </c>
      <c r="C2052" s="16" t="s">
        <v>2949</v>
      </c>
      <c r="D2052" s="17" t="s">
        <v>915</v>
      </c>
      <c r="E2052" s="17">
        <v>10</v>
      </c>
      <c r="F2052" s="18" t="s">
        <v>18</v>
      </c>
      <c r="G2052" s="18" t="s">
        <v>19</v>
      </c>
      <c r="H2052" s="19">
        <v>5.5914610500000004</v>
      </c>
    </row>
    <row r="2053" s="20" customFormat="1" ht="45" customHeight="1">
      <c r="A2053" s="15">
        <v>92437982</v>
      </c>
      <c r="B2053" s="16" t="s">
        <v>2950</v>
      </c>
      <c r="C2053" s="16" t="s">
        <v>2951</v>
      </c>
      <c r="D2053" s="17" t="s">
        <v>235</v>
      </c>
      <c r="E2053" s="17">
        <v>1</v>
      </c>
      <c r="F2053" s="18" t="s">
        <v>60</v>
      </c>
      <c r="G2053" s="18" t="s">
        <v>14</v>
      </c>
      <c r="H2053" s="19">
        <v>3.0052606499999999</v>
      </c>
    </row>
    <row r="2054" s="20" customFormat="1" ht="45" customHeight="1">
      <c r="A2054" s="15">
        <v>92437990</v>
      </c>
      <c r="B2054" s="16" t="s">
        <v>2952</v>
      </c>
      <c r="C2054" s="16" t="s">
        <v>2953</v>
      </c>
      <c r="D2054" s="17" t="s">
        <v>235</v>
      </c>
      <c r="E2054" s="17">
        <v>120</v>
      </c>
      <c r="F2054" s="18" t="s">
        <v>18</v>
      </c>
      <c r="G2054" s="18" t="s">
        <v>19</v>
      </c>
      <c r="H2054" s="19">
        <v>0.26340930000000001</v>
      </c>
    </row>
    <row r="2055" s="20" customFormat="1" ht="45" customHeight="1">
      <c r="A2055" s="15">
        <v>90139259</v>
      </c>
      <c r="B2055" s="16" t="s">
        <v>2954</v>
      </c>
      <c r="C2055" s="16" t="s">
        <v>2955</v>
      </c>
      <c r="D2055" s="17" t="s">
        <v>703</v>
      </c>
      <c r="E2055" s="17">
        <v>1</v>
      </c>
      <c r="F2055" s="18" t="s">
        <v>60</v>
      </c>
      <c r="G2055" s="18" t="s">
        <v>14</v>
      </c>
      <c r="H2055" s="19">
        <v>0.71838900000000006</v>
      </c>
    </row>
    <row r="2056" s="20" customFormat="1" ht="45" customHeight="1">
      <c r="A2056" s="15">
        <v>90251482</v>
      </c>
      <c r="B2056" s="16" t="s">
        <v>2954</v>
      </c>
      <c r="C2056" s="16" t="s">
        <v>2956</v>
      </c>
      <c r="D2056" s="17" t="s">
        <v>43</v>
      </c>
      <c r="E2056" s="17">
        <v>1</v>
      </c>
      <c r="F2056" s="18" t="s">
        <v>60</v>
      </c>
      <c r="G2056" s="18" t="s">
        <v>14</v>
      </c>
      <c r="H2056" s="19">
        <v>0.51484545000000004</v>
      </c>
    </row>
    <row r="2057" s="20" customFormat="1" ht="45" customHeight="1">
      <c r="A2057" s="15">
        <v>90141377</v>
      </c>
      <c r="B2057" s="16" t="s">
        <v>2954</v>
      </c>
      <c r="C2057" s="16" t="s">
        <v>2957</v>
      </c>
      <c r="D2057" s="17" t="s">
        <v>43</v>
      </c>
      <c r="E2057" s="17">
        <v>1</v>
      </c>
      <c r="F2057" s="18" t="s">
        <v>60</v>
      </c>
      <c r="G2057" s="18" t="s">
        <v>14</v>
      </c>
      <c r="H2057" s="19">
        <v>0.58668434999999997</v>
      </c>
    </row>
    <row r="2058" s="20" customFormat="1" ht="45" customHeight="1">
      <c r="A2058" s="15">
        <v>92412378</v>
      </c>
      <c r="B2058" s="16" t="s">
        <v>2958</v>
      </c>
      <c r="C2058" s="16" t="s">
        <v>2959</v>
      </c>
      <c r="D2058" s="17" t="s">
        <v>1221</v>
      </c>
      <c r="E2058" s="17">
        <v>1</v>
      </c>
      <c r="F2058" s="18" t="s">
        <v>60</v>
      </c>
      <c r="G2058" s="18" t="s">
        <v>14</v>
      </c>
      <c r="H2058" s="19">
        <v>1.06561035</v>
      </c>
    </row>
    <row r="2059" s="20" customFormat="1" ht="45" customHeight="1">
      <c r="A2059" s="15">
        <v>90153740</v>
      </c>
      <c r="B2059" s="16" t="s">
        <v>2958</v>
      </c>
      <c r="C2059" s="16" t="s">
        <v>2960</v>
      </c>
      <c r="D2059" s="17" t="s">
        <v>39</v>
      </c>
      <c r="E2059" s="17">
        <v>1</v>
      </c>
      <c r="F2059" s="18" t="s">
        <v>60</v>
      </c>
      <c r="G2059" s="18" t="s">
        <v>14</v>
      </c>
      <c r="H2059" s="19">
        <v>0.69444269999999997</v>
      </c>
    </row>
    <row r="2060" s="20" customFormat="1" ht="45" customHeight="1">
      <c r="A2060" s="15">
        <v>90153758</v>
      </c>
      <c r="B2060" s="16" t="s">
        <v>2958</v>
      </c>
      <c r="C2060" s="16" t="s">
        <v>2960</v>
      </c>
      <c r="D2060" s="17" t="s">
        <v>39</v>
      </c>
      <c r="E2060" s="17">
        <v>1</v>
      </c>
      <c r="F2060" s="18" t="s">
        <v>60</v>
      </c>
      <c r="G2060" s="18" t="s">
        <v>14</v>
      </c>
      <c r="H2060" s="19">
        <v>0.69444269999999997</v>
      </c>
    </row>
    <row r="2061" s="20" customFormat="1" ht="45" customHeight="1">
      <c r="A2061" s="15">
        <v>92224016</v>
      </c>
      <c r="B2061" s="16" t="s">
        <v>2961</v>
      </c>
      <c r="C2061" s="16" t="s">
        <v>2962</v>
      </c>
      <c r="D2061" s="17" t="s">
        <v>1221</v>
      </c>
      <c r="E2061" s="17">
        <v>1</v>
      </c>
      <c r="F2061" s="18" t="s">
        <v>60</v>
      </c>
      <c r="G2061" s="18" t="s">
        <v>14</v>
      </c>
      <c r="H2061" s="19">
        <v>0.95785200000000004</v>
      </c>
    </row>
    <row r="2062" s="20" customFormat="1" ht="45" customHeight="1">
      <c r="A2062" s="15">
        <v>90141369</v>
      </c>
      <c r="B2062" s="16" t="s">
        <v>2961</v>
      </c>
      <c r="C2062" s="16" t="s">
        <v>2963</v>
      </c>
      <c r="D2062" s="17" t="s">
        <v>43</v>
      </c>
      <c r="E2062" s="17">
        <v>1</v>
      </c>
      <c r="F2062" s="18" t="s">
        <v>60</v>
      </c>
      <c r="G2062" s="18" t="s">
        <v>14</v>
      </c>
      <c r="H2062" s="19">
        <v>0.58668434999999997</v>
      </c>
    </row>
    <row r="2063" s="20" customFormat="1" ht="45" customHeight="1">
      <c r="A2063" s="15">
        <v>92470386</v>
      </c>
      <c r="B2063" s="16" t="s">
        <v>2964</v>
      </c>
      <c r="C2063" s="16" t="s">
        <v>2965</v>
      </c>
      <c r="D2063" s="17" t="s">
        <v>43</v>
      </c>
      <c r="E2063" s="17">
        <v>1</v>
      </c>
      <c r="F2063" s="18" t="s">
        <v>60</v>
      </c>
      <c r="G2063" s="18" t="s">
        <v>14</v>
      </c>
      <c r="H2063" s="19">
        <v>0.65852325</v>
      </c>
    </row>
    <row r="2064" s="20" customFormat="1" ht="45" customHeight="1">
      <c r="A2064" s="15">
        <v>90153618</v>
      </c>
      <c r="B2064" s="16" t="s">
        <v>2966</v>
      </c>
      <c r="C2064" s="16" t="s">
        <v>2966</v>
      </c>
      <c r="D2064" s="17" t="s">
        <v>39</v>
      </c>
      <c r="E2064" s="17">
        <v>1</v>
      </c>
      <c r="F2064" s="18" t="s">
        <v>60</v>
      </c>
      <c r="G2064" s="18" t="s">
        <v>14</v>
      </c>
      <c r="H2064" s="19">
        <v>0.71773695000000004</v>
      </c>
    </row>
    <row r="2065" s="20" customFormat="1" ht="45" customHeight="1">
      <c r="A2065" s="15">
        <v>90153626</v>
      </c>
      <c r="B2065" s="16" t="s">
        <v>2967</v>
      </c>
      <c r="C2065" s="16" t="s">
        <v>2967</v>
      </c>
      <c r="D2065" s="17" t="s">
        <v>39</v>
      </c>
      <c r="E2065" s="17">
        <v>1</v>
      </c>
      <c r="F2065" s="18" t="s">
        <v>60</v>
      </c>
      <c r="G2065" s="18" t="s">
        <v>14</v>
      </c>
      <c r="H2065" s="19">
        <v>0.64348830000000001</v>
      </c>
    </row>
    <row r="2066" s="20" customFormat="1" ht="45" customHeight="1">
      <c r="A2066" s="15">
        <v>90159365</v>
      </c>
      <c r="B2066" s="16" t="s">
        <v>2968</v>
      </c>
      <c r="C2066" s="16" t="s">
        <v>2969</v>
      </c>
      <c r="D2066" s="17" t="s">
        <v>1221</v>
      </c>
      <c r="E2066" s="17">
        <v>1</v>
      </c>
      <c r="F2066" s="18" t="s">
        <v>60</v>
      </c>
      <c r="G2066" s="18" t="s">
        <v>14</v>
      </c>
      <c r="H2066" s="19">
        <v>0.95785200000000004</v>
      </c>
    </row>
    <row r="2067" s="20" customFormat="1" ht="45" customHeight="1">
      <c r="A2067" s="15">
        <v>90552016</v>
      </c>
      <c r="B2067" s="16" t="s">
        <v>2970</v>
      </c>
      <c r="C2067" s="16" t="s">
        <v>2971</v>
      </c>
      <c r="D2067" s="17" t="s">
        <v>154</v>
      </c>
      <c r="E2067" s="17">
        <v>100</v>
      </c>
      <c r="F2067" s="18" t="s">
        <v>151</v>
      </c>
      <c r="G2067" s="18" t="s">
        <v>19</v>
      </c>
      <c r="H2067" s="19">
        <v>7.0000000000000007e-002</v>
      </c>
    </row>
    <row r="2068" s="20" customFormat="1" ht="45" customHeight="1">
      <c r="A2068" s="15">
        <v>90170849</v>
      </c>
      <c r="B2068" s="16" t="s">
        <v>2972</v>
      </c>
      <c r="C2068" s="16" t="s">
        <v>2972</v>
      </c>
      <c r="D2068" s="17" t="s">
        <v>244</v>
      </c>
      <c r="E2068" s="17">
        <v>1</v>
      </c>
      <c r="F2068" s="18" t="s">
        <v>64</v>
      </c>
      <c r="G2068" s="18" t="s">
        <v>14</v>
      </c>
      <c r="H2068" s="19">
        <v>1.2571807500000001</v>
      </c>
    </row>
    <row r="2069" s="20" customFormat="1" ht="45" customHeight="1">
      <c r="A2069" s="15">
        <v>90500016</v>
      </c>
      <c r="B2069" s="16" t="s">
        <v>2973</v>
      </c>
      <c r="C2069" s="16" t="s">
        <v>2974</v>
      </c>
      <c r="D2069" s="17" t="s">
        <v>112</v>
      </c>
      <c r="E2069" s="17">
        <v>10</v>
      </c>
      <c r="F2069" s="18" t="s">
        <v>95</v>
      </c>
      <c r="G2069" s="18" t="s">
        <v>19</v>
      </c>
      <c r="H2069" s="19">
        <v>0.73036215000000004</v>
      </c>
    </row>
    <row r="2070" s="20" customFormat="1" ht="45" customHeight="1">
      <c r="A2070" s="15">
        <v>92401830</v>
      </c>
      <c r="B2070" s="16" t="s">
        <v>2975</v>
      </c>
      <c r="C2070" s="16" t="s">
        <v>2976</v>
      </c>
      <c r="D2070" s="17" t="s">
        <v>190</v>
      </c>
      <c r="E2070" s="17">
        <v>1</v>
      </c>
      <c r="F2070" s="18" t="s">
        <v>60</v>
      </c>
      <c r="G2070" s="18" t="s">
        <v>14</v>
      </c>
      <c r="H2070" s="19">
        <v>0.63457695000000003</v>
      </c>
    </row>
    <row r="2071" s="20" customFormat="1" ht="45" customHeight="1">
      <c r="A2071" s="15">
        <v>90252667</v>
      </c>
      <c r="B2071" s="16" t="s">
        <v>2977</v>
      </c>
      <c r="C2071" s="16" t="s">
        <v>2978</v>
      </c>
      <c r="D2071" s="17" t="s">
        <v>511</v>
      </c>
      <c r="E2071" s="17">
        <v>1</v>
      </c>
      <c r="F2071" s="18" t="s">
        <v>88</v>
      </c>
      <c r="G2071" s="18" t="s">
        <v>14</v>
      </c>
      <c r="H2071" s="19">
        <v>72.939999999999998</v>
      </c>
    </row>
    <row r="2072" s="20" customFormat="1" ht="45" customHeight="1">
      <c r="A2072" s="15">
        <v>90175220</v>
      </c>
      <c r="B2072" s="16" t="s">
        <v>2977</v>
      </c>
      <c r="C2072" s="16" t="s">
        <v>2979</v>
      </c>
      <c r="D2072" s="17" t="s">
        <v>34</v>
      </c>
      <c r="E2072" s="17">
        <v>1</v>
      </c>
      <c r="F2072" s="18" t="s">
        <v>60</v>
      </c>
      <c r="G2072" s="18" t="s">
        <v>14</v>
      </c>
      <c r="H2072" s="19">
        <v>3.0411801000000001</v>
      </c>
    </row>
    <row r="2073" s="20" customFormat="1" ht="45" customHeight="1">
      <c r="A2073" s="15">
        <v>90224159</v>
      </c>
      <c r="B2073" s="16" t="s">
        <v>2977</v>
      </c>
      <c r="C2073" s="16" t="s">
        <v>2980</v>
      </c>
      <c r="D2073" s="17" t="s">
        <v>26</v>
      </c>
      <c r="E2073" s="17">
        <v>1</v>
      </c>
      <c r="F2073" s="18" t="s">
        <v>60</v>
      </c>
      <c r="G2073" s="18" t="s">
        <v>14</v>
      </c>
      <c r="H2073" s="19">
        <v>2.6700124500000002</v>
      </c>
    </row>
    <row r="2074" s="20" customFormat="1" ht="45" customHeight="1">
      <c r="A2074" s="15">
        <v>90144317</v>
      </c>
      <c r="B2074" s="16" t="s">
        <v>2977</v>
      </c>
      <c r="C2074" s="16" t="s">
        <v>2981</v>
      </c>
      <c r="D2074" s="17" t="s">
        <v>17</v>
      </c>
      <c r="E2074" s="17">
        <v>1</v>
      </c>
      <c r="F2074" s="18" t="s">
        <v>60</v>
      </c>
      <c r="G2074" s="18" t="s">
        <v>14</v>
      </c>
      <c r="H2074" s="19">
        <v>5.7950046000000004</v>
      </c>
    </row>
    <row r="2075" s="20" customFormat="1" ht="45" customHeight="1">
      <c r="A2075" s="15">
        <v>90254767</v>
      </c>
      <c r="B2075" s="16" t="s">
        <v>2977</v>
      </c>
      <c r="C2075" s="16" t="s">
        <v>2982</v>
      </c>
      <c r="D2075" s="17" t="s">
        <v>26</v>
      </c>
      <c r="E2075" s="17">
        <v>1</v>
      </c>
      <c r="F2075" s="18" t="s">
        <v>60</v>
      </c>
      <c r="G2075" s="18" t="s">
        <v>14</v>
      </c>
      <c r="H2075" s="19">
        <v>1.7572180500000001</v>
      </c>
    </row>
    <row r="2076" s="20" customFormat="1" ht="45" customHeight="1">
      <c r="A2076" s="15">
        <v>90224191</v>
      </c>
      <c r="B2076" s="16" t="s">
        <v>2977</v>
      </c>
      <c r="C2076" s="16" t="s">
        <v>2983</v>
      </c>
      <c r="D2076" s="17" t="s">
        <v>26</v>
      </c>
      <c r="E2076" s="17">
        <v>1</v>
      </c>
      <c r="F2076" s="18" t="s">
        <v>60</v>
      </c>
      <c r="G2076" s="18" t="s">
        <v>14</v>
      </c>
      <c r="H2076" s="19">
        <v>1.2869766</v>
      </c>
    </row>
    <row r="2077" s="20" customFormat="1" ht="45" customHeight="1">
      <c r="A2077" s="15">
        <v>90249631</v>
      </c>
      <c r="B2077" s="16" t="s">
        <v>2977</v>
      </c>
      <c r="C2077" s="16" t="s">
        <v>2984</v>
      </c>
      <c r="D2077" s="17" t="s">
        <v>131</v>
      </c>
      <c r="E2077" s="17">
        <v>1</v>
      </c>
      <c r="F2077" s="18" t="s">
        <v>60</v>
      </c>
      <c r="G2077" s="18" t="s">
        <v>14</v>
      </c>
      <c r="H2077" s="19">
        <v>6.1378883999999996</v>
      </c>
    </row>
    <row r="2078" s="20" customFormat="1" ht="45" customHeight="1">
      <c r="A2078" s="15">
        <v>90224183</v>
      </c>
      <c r="B2078" s="16" t="s">
        <v>2977</v>
      </c>
      <c r="C2078" s="16" t="s">
        <v>2984</v>
      </c>
      <c r="D2078" s="17" t="s">
        <v>26</v>
      </c>
      <c r="E2078" s="17">
        <v>1</v>
      </c>
      <c r="F2078" s="18" t="s">
        <v>60</v>
      </c>
      <c r="G2078" s="18" t="s">
        <v>14</v>
      </c>
      <c r="H2078" s="19">
        <v>4.3223071500000003</v>
      </c>
    </row>
    <row r="2079" s="20" customFormat="1" ht="45" customHeight="1">
      <c r="A2079" s="15">
        <v>90158121</v>
      </c>
      <c r="B2079" s="16" t="s">
        <v>2977</v>
      </c>
      <c r="C2079" s="16" t="s">
        <v>2984</v>
      </c>
      <c r="D2079" s="17" t="s">
        <v>229</v>
      </c>
      <c r="E2079" s="17">
        <v>1</v>
      </c>
      <c r="F2079" s="18" t="s">
        <v>60</v>
      </c>
      <c r="G2079" s="18" t="s">
        <v>14</v>
      </c>
      <c r="H2079" s="19">
        <v>6.323510025</v>
      </c>
    </row>
    <row r="2080" s="20" customFormat="1" ht="45" customHeight="1">
      <c r="A2080" s="15">
        <v>90180542</v>
      </c>
      <c r="B2080" s="16" t="s">
        <v>2977</v>
      </c>
      <c r="C2080" s="16" t="s">
        <v>2985</v>
      </c>
      <c r="D2080" s="17" t="s">
        <v>24</v>
      </c>
      <c r="E2080" s="17">
        <v>1</v>
      </c>
      <c r="F2080" s="18" t="s">
        <v>60</v>
      </c>
      <c r="G2080" s="18" t="s">
        <v>14</v>
      </c>
      <c r="H2080" s="19">
        <v>4.3806703499999999</v>
      </c>
    </row>
    <row r="2081" s="20" customFormat="1" ht="45" customHeight="1">
      <c r="A2081" s="15">
        <v>90298187</v>
      </c>
      <c r="B2081" s="16" t="s">
        <v>2977</v>
      </c>
      <c r="C2081" s="16" t="s">
        <v>2986</v>
      </c>
      <c r="D2081" s="17" t="s">
        <v>31</v>
      </c>
      <c r="E2081" s="17">
        <v>1</v>
      </c>
      <c r="F2081" s="18" t="s">
        <v>60</v>
      </c>
      <c r="G2081" s="18" t="s">
        <v>14</v>
      </c>
      <c r="H2081" s="19">
        <v>3.9152200499999998</v>
      </c>
    </row>
    <row r="2082" s="20" customFormat="1" ht="45" customHeight="1">
      <c r="A2082" s="15">
        <v>90131800</v>
      </c>
      <c r="B2082" s="16" t="s">
        <v>2987</v>
      </c>
      <c r="C2082" s="16" t="s">
        <v>2988</v>
      </c>
      <c r="D2082" s="17" t="s">
        <v>81</v>
      </c>
      <c r="E2082" s="17">
        <v>1</v>
      </c>
      <c r="F2082" s="18" t="s">
        <v>88</v>
      </c>
      <c r="G2082" s="18" t="s">
        <v>14</v>
      </c>
      <c r="H2082" s="19">
        <v>103.02230400000001</v>
      </c>
    </row>
    <row r="2083" s="20" customFormat="1" ht="45" customHeight="1">
      <c r="A2083" s="15">
        <v>90151577</v>
      </c>
      <c r="B2083" s="16" t="s">
        <v>2989</v>
      </c>
      <c r="C2083" s="16" t="s">
        <v>2990</v>
      </c>
      <c r="D2083" s="17" t="s">
        <v>39</v>
      </c>
      <c r="E2083" s="17">
        <v>1</v>
      </c>
      <c r="F2083" s="18" t="s">
        <v>88</v>
      </c>
      <c r="G2083" s="18" t="s">
        <v>14</v>
      </c>
      <c r="H2083" s="19">
        <v>31.723146</v>
      </c>
    </row>
    <row r="2084" s="20" customFormat="1" ht="45" customHeight="1">
      <c r="A2084" s="15">
        <v>92398847</v>
      </c>
      <c r="B2084" s="16" t="s">
        <v>2991</v>
      </c>
      <c r="C2084" s="16" t="s">
        <v>2992</v>
      </c>
      <c r="D2084" s="17" t="s">
        <v>504</v>
      </c>
      <c r="E2084" s="17">
        <v>1</v>
      </c>
      <c r="F2084" s="18" t="s">
        <v>88</v>
      </c>
      <c r="G2084" s="18" t="s">
        <v>14</v>
      </c>
      <c r="H2084" s="19">
        <v>88.726742999999999</v>
      </c>
    </row>
    <row r="2085" s="20" customFormat="1" ht="45" customHeight="1">
      <c r="A2085" s="15">
        <v>90274105</v>
      </c>
      <c r="B2085" s="16" t="s">
        <v>2993</v>
      </c>
      <c r="C2085" s="16" t="s">
        <v>2994</v>
      </c>
      <c r="D2085" s="17" t="s">
        <v>2995</v>
      </c>
      <c r="E2085" s="17">
        <v>1</v>
      </c>
      <c r="F2085" s="18" t="s">
        <v>88</v>
      </c>
      <c r="G2085" s="18" t="s">
        <v>14</v>
      </c>
      <c r="H2085" s="19">
        <v>67.720136400000001</v>
      </c>
    </row>
    <row r="2086" s="20" customFormat="1" ht="45" customHeight="1">
      <c r="A2086" s="15">
        <v>90131851</v>
      </c>
      <c r="B2086" s="16" t="s">
        <v>2996</v>
      </c>
      <c r="C2086" s="16" t="s">
        <v>2997</v>
      </c>
      <c r="D2086" s="17" t="s">
        <v>81</v>
      </c>
      <c r="E2086" s="17">
        <v>1</v>
      </c>
      <c r="F2086" s="18" t="s">
        <v>60</v>
      </c>
      <c r="G2086" s="18" t="s">
        <v>14</v>
      </c>
      <c r="H2086" s="19">
        <v>7.0761316499999998</v>
      </c>
    </row>
    <row r="2087" s="20" customFormat="1" ht="45" customHeight="1">
      <c r="A2087" s="15">
        <v>90249623</v>
      </c>
      <c r="B2087" s="16" t="s">
        <v>2996</v>
      </c>
      <c r="C2087" s="16" t="s">
        <v>2996</v>
      </c>
      <c r="D2087" s="17" t="s">
        <v>131</v>
      </c>
      <c r="E2087" s="17">
        <v>1</v>
      </c>
      <c r="F2087" s="18" t="s">
        <v>60</v>
      </c>
      <c r="G2087" s="18" t="s">
        <v>14</v>
      </c>
      <c r="H2087" s="19">
        <v>2.3512072499999999</v>
      </c>
    </row>
    <row r="2088" s="20" customFormat="1" ht="45" customHeight="1">
      <c r="A2088" s="15">
        <v>90180526</v>
      </c>
      <c r="B2088" s="16" t="s">
        <v>2996</v>
      </c>
      <c r="C2088" s="16" t="s">
        <v>2996</v>
      </c>
      <c r="D2088" s="17" t="s">
        <v>24</v>
      </c>
      <c r="E2088" s="17">
        <v>1</v>
      </c>
      <c r="F2088" s="18" t="s">
        <v>60</v>
      </c>
      <c r="G2088" s="18" t="s">
        <v>14</v>
      </c>
      <c r="H2088" s="19">
        <v>1.7200937249999999</v>
      </c>
    </row>
    <row r="2089" s="20" customFormat="1" ht="45" customHeight="1">
      <c r="A2089" s="15">
        <v>92464491</v>
      </c>
      <c r="B2089" s="16" t="s">
        <v>2996</v>
      </c>
      <c r="C2089" s="16" t="s">
        <v>2996</v>
      </c>
      <c r="D2089" s="17" t="s">
        <v>836</v>
      </c>
      <c r="E2089" s="17">
        <v>1</v>
      </c>
      <c r="F2089" s="18" t="s">
        <v>60</v>
      </c>
      <c r="G2089" s="18" t="s">
        <v>14</v>
      </c>
      <c r="H2089" s="19">
        <v>3.6877301999999998</v>
      </c>
    </row>
    <row r="2090" s="20" customFormat="1" ht="45" customHeight="1">
      <c r="A2090" s="15">
        <v>92401473</v>
      </c>
      <c r="B2090" s="16" t="s">
        <v>2996</v>
      </c>
      <c r="C2090" s="16" t="s">
        <v>2996</v>
      </c>
      <c r="D2090" s="17" t="s">
        <v>59</v>
      </c>
      <c r="E2090" s="17">
        <v>1</v>
      </c>
      <c r="F2090" s="18" t="s">
        <v>60</v>
      </c>
      <c r="G2090" s="18" t="s">
        <v>14</v>
      </c>
      <c r="H2090" s="19">
        <v>2.3587105500000001</v>
      </c>
    </row>
    <row r="2091" s="20" customFormat="1" ht="45" customHeight="1">
      <c r="A2091" s="15">
        <v>92268714</v>
      </c>
      <c r="B2091" s="16" t="s">
        <v>2996</v>
      </c>
      <c r="C2091" s="16" t="s">
        <v>2998</v>
      </c>
      <c r="D2091" s="17" t="s">
        <v>414</v>
      </c>
      <c r="E2091" s="17">
        <v>1</v>
      </c>
      <c r="F2091" s="18" t="s">
        <v>60</v>
      </c>
      <c r="G2091" s="18" t="s">
        <v>14</v>
      </c>
      <c r="H2091" s="19">
        <v>3.0172338000000001</v>
      </c>
    </row>
    <row r="2092" s="20" customFormat="1" ht="45" customHeight="1">
      <c r="A2092" s="15">
        <v>90131835</v>
      </c>
      <c r="B2092" s="16" t="s">
        <v>2999</v>
      </c>
      <c r="C2092" s="16" t="s">
        <v>3000</v>
      </c>
      <c r="D2092" s="17" t="s">
        <v>81</v>
      </c>
      <c r="E2092" s="17">
        <v>1</v>
      </c>
      <c r="F2092" s="18" t="s">
        <v>60</v>
      </c>
      <c r="G2092" s="18" t="s">
        <v>14</v>
      </c>
      <c r="H2092" s="19">
        <v>6.8486418000000002</v>
      </c>
    </row>
    <row r="2093" s="20" customFormat="1" ht="45" customHeight="1">
      <c r="A2093" s="15">
        <v>90144376</v>
      </c>
      <c r="B2093" s="16" t="s">
        <v>3001</v>
      </c>
      <c r="C2093" s="16" t="s">
        <v>3001</v>
      </c>
      <c r="D2093" s="17" t="s">
        <v>17</v>
      </c>
      <c r="E2093" s="17">
        <v>5</v>
      </c>
      <c r="F2093" s="18" t="s">
        <v>18</v>
      </c>
      <c r="G2093" s="18" t="s">
        <v>19</v>
      </c>
      <c r="H2093" s="19">
        <v>1.8438650999999999</v>
      </c>
    </row>
    <row r="2094" s="20" customFormat="1" ht="45" customHeight="1">
      <c r="A2094" s="15">
        <v>92398405</v>
      </c>
      <c r="B2094" s="16" t="s">
        <v>3002</v>
      </c>
      <c r="C2094" s="16" t="s">
        <v>3003</v>
      </c>
      <c r="D2094" s="17" t="s">
        <v>150</v>
      </c>
      <c r="E2094" s="17">
        <v>3.5</v>
      </c>
      <c r="F2094" s="18" t="s">
        <v>95</v>
      </c>
      <c r="G2094" s="18" t="s">
        <v>19</v>
      </c>
      <c r="H2094" s="19">
        <v>5.2111710000000002</v>
      </c>
    </row>
    <row r="2095" s="20" customFormat="1" ht="45" customHeight="1">
      <c r="A2095" s="15">
        <v>90144368</v>
      </c>
      <c r="B2095" s="16" t="s">
        <v>3002</v>
      </c>
      <c r="C2095" s="16" t="s">
        <v>3002</v>
      </c>
      <c r="D2095" s="17" t="s">
        <v>17</v>
      </c>
      <c r="E2095" s="17">
        <v>3.5</v>
      </c>
      <c r="F2095" s="18" t="s">
        <v>95</v>
      </c>
      <c r="G2095" s="18" t="s">
        <v>19</v>
      </c>
      <c r="H2095" s="19">
        <v>2.6580393</v>
      </c>
    </row>
    <row r="2096" s="20" customFormat="1" ht="45" customHeight="1">
      <c r="A2096" s="15">
        <v>91513057</v>
      </c>
      <c r="B2096" s="16" t="s">
        <v>3004</v>
      </c>
      <c r="C2096" s="16" t="s">
        <v>3005</v>
      </c>
      <c r="D2096" s="17" t="s">
        <v>154</v>
      </c>
      <c r="E2096" s="17">
        <v>3.5</v>
      </c>
      <c r="F2096" s="18" t="s">
        <v>95</v>
      </c>
      <c r="G2096" s="18" t="s">
        <v>19</v>
      </c>
      <c r="H2096" s="19">
        <v>4.1187636000000003</v>
      </c>
    </row>
    <row r="2097" s="20" customFormat="1" ht="45" customHeight="1">
      <c r="A2097" s="15">
        <v>90131797</v>
      </c>
      <c r="B2097" s="16" t="s">
        <v>3006</v>
      </c>
      <c r="C2097" s="16" t="s">
        <v>3007</v>
      </c>
      <c r="D2097" s="17" t="s">
        <v>81</v>
      </c>
      <c r="E2097" s="17">
        <v>1</v>
      </c>
      <c r="F2097" s="18" t="s">
        <v>88</v>
      </c>
      <c r="G2097" s="18" t="s">
        <v>14</v>
      </c>
      <c r="H2097" s="19">
        <v>199.41281325</v>
      </c>
    </row>
    <row r="2098" s="20" customFormat="1" ht="45" customHeight="1">
      <c r="A2098" s="15">
        <v>92398855</v>
      </c>
      <c r="B2098" s="16" t="s">
        <v>3008</v>
      </c>
      <c r="C2098" s="16" t="s">
        <v>3009</v>
      </c>
      <c r="D2098" s="17" t="s">
        <v>504</v>
      </c>
      <c r="E2098" s="17">
        <v>1</v>
      </c>
      <c r="F2098" s="18" t="s">
        <v>88</v>
      </c>
      <c r="G2098" s="18" t="s">
        <v>14</v>
      </c>
      <c r="H2098" s="19">
        <v>158.64993899999999</v>
      </c>
    </row>
    <row r="2099" s="20" customFormat="1" ht="45" customHeight="1">
      <c r="A2099" s="15">
        <v>90132467</v>
      </c>
      <c r="B2099" s="16" t="s">
        <v>3010</v>
      </c>
      <c r="C2099" s="16" t="s">
        <v>3011</v>
      </c>
      <c r="D2099" s="17" t="s">
        <v>81</v>
      </c>
      <c r="E2099" s="17">
        <v>1</v>
      </c>
      <c r="F2099" s="18" t="s">
        <v>60</v>
      </c>
      <c r="G2099" s="18" t="s">
        <v>14</v>
      </c>
      <c r="H2099" s="19">
        <v>15.825843600000001</v>
      </c>
    </row>
    <row r="2100" s="20" customFormat="1" ht="45" customHeight="1">
      <c r="A2100" s="15">
        <v>90132483</v>
      </c>
      <c r="B2100" s="16" t="s">
        <v>3010</v>
      </c>
      <c r="C2100" s="16" t="s">
        <v>3012</v>
      </c>
      <c r="D2100" s="17" t="s">
        <v>81</v>
      </c>
      <c r="E2100" s="17">
        <v>1</v>
      </c>
      <c r="F2100" s="18" t="s">
        <v>60</v>
      </c>
      <c r="G2100" s="18" t="s">
        <v>14</v>
      </c>
      <c r="H2100" s="19">
        <v>15.825843600000001</v>
      </c>
    </row>
    <row r="2101" s="20" customFormat="1" ht="45" customHeight="1">
      <c r="A2101" s="15">
        <v>92398766</v>
      </c>
      <c r="B2101" s="16" t="s">
        <v>3010</v>
      </c>
      <c r="C2101" s="16" t="s">
        <v>3013</v>
      </c>
      <c r="D2101" s="17" t="s">
        <v>628</v>
      </c>
      <c r="E2101" s="17">
        <v>1</v>
      </c>
      <c r="F2101" s="18" t="s">
        <v>60</v>
      </c>
      <c r="G2101" s="18" t="s">
        <v>14</v>
      </c>
      <c r="H2101" s="19">
        <v>2.0833281000000001</v>
      </c>
    </row>
    <row r="2102" s="20" customFormat="1" ht="45" customHeight="1">
      <c r="A2102" s="15">
        <v>92388930</v>
      </c>
      <c r="B2102" s="16" t="s">
        <v>3010</v>
      </c>
      <c r="C2102" s="16" t="s">
        <v>3013</v>
      </c>
      <c r="D2102" s="17" t="s">
        <v>628</v>
      </c>
      <c r="E2102" s="17">
        <v>1</v>
      </c>
      <c r="F2102" s="18" t="s">
        <v>60</v>
      </c>
      <c r="G2102" s="18" t="s">
        <v>14</v>
      </c>
      <c r="H2102" s="19">
        <v>3.9990321</v>
      </c>
    </row>
    <row r="2103" s="20" customFormat="1" ht="45" customHeight="1">
      <c r="A2103" s="15">
        <v>92398804</v>
      </c>
      <c r="B2103" s="16" t="s">
        <v>3010</v>
      </c>
      <c r="C2103" s="16" t="s">
        <v>3014</v>
      </c>
      <c r="D2103" s="17" t="s">
        <v>461</v>
      </c>
      <c r="E2103" s="17">
        <v>1</v>
      </c>
      <c r="F2103" s="18" t="s">
        <v>60</v>
      </c>
      <c r="G2103" s="18" t="s">
        <v>14</v>
      </c>
      <c r="H2103" s="19">
        <v>2.8136902500000001</v>
      </c>
    </row>
    <row r="2104" s="20" customFormat="1" ht="45" customHeight="1">
      <c r="A2104" s="15">
        <v>90127137</v>
      </c>
      <c r="B2104" s="16" t="s">
        <v>3010</v>
      </c>
      <c r="C2104" s="16" t="s">
        <v>3010</v>
      </c>
      <c r="D2104" s="17" t="s">
        <v>21</v>
      </c>
      <c r="E2104" s="17">
        <v>1</v>
      </c>
      <c r="F2104" s="18" t="s">
        <v>60</v>
      </c>
      <c r="G2104" s="18" t="s">
        <v>14</v>
      </c>
      <c r="H2104" s="19">
        <v>5.2964036999999999</v>
      </c>
    </row>
    <row r="2105" s="20" customFormat="1" ht="45" customHeight="1">
      <c r="A2105" s="15">
        <v>90127129</v>
      </c>
      <c r="B2105" s="16" t="s">
        <v>3010</v>
      </c>
      <c r="C2105" s="16" t="s">
        <v>3010</v>
      </c>
      <c r="D2105" s="17" t="s">
        <v>21</v>
      </c>
      <c r="E2105" s="17">
        <v>1</v>
      </c>
      <c r="F2105" s="18" t="s">
        <v>60</v>
      </c>
      <c r="G2105" s="18" t="s">
        <v>14</v>
      </c>
      <c r="H2105" s="19">
        <v>4.7413673999999997</v>
      </c>
    </row>
    <row r="2106" s="20" customFormat="1" ht="45" customHeight="1">
      <c r="A2106" s="15">
        <v>90151402</v>
      </c>
      <c r="B2106" s="16" t="s">
        <v>3010</v>
      </c>
      <c r="C2106" s="16" t="s">
        <v>3010</v>
      </c>
      <c r="D2106" s="17" t="s">
        <v>39</v>
      </c>
      <c r="E2106" s="17">
        <v>1</v>
      </c>
      <c r="F2106" s="18" t="s">
        <v>60</v>
      </c>
      <c r="G2106" s="18" t="s">
        <v>14</v>
      </c>
      <c r="H2106" s="19">
        <v>4.5291676499999998</v>
      </c>
    </row>
    <row r="2107" s="20" customFormat="1" ht="45" customHeight="1">
      <c r="A2107" s="15">
        <v>92401279</v>
      </c>
      <c r="B2107" s="16" t="s">
        <v>3010</v>
      </c>
      <c r="C2107" s="16" t="s">
        <v>3010</v>
      </c>
      <c r="D2107" s="17" t="s">
        <v>17</v>
      </c>
      <c r="E2107" s="17">
        <v>1</v>
      </c>
      <c r="F2107" s="18" t="s">
        <v>60</v>
      </c>
      <c r="G2107" s="18" t="s">
        <v>14</v>
      </c>
      <c r="H2107" s="19">
        <v>2.5863279750000001</v>
      </c>
    </row>
    <row r="2108" s="20" customFormat="1" ht="45" customHeight="1">
      <c r="A2108" s="15">
        <v>90254520</v>
      </c>
      <c r="B2108" s="16" t="s">
        <v>3010</v>
      </c>
      <c r="C2108" s="16" t="s">
        <v>3010</v>
      </c>
      <c r="D2108" s="17" t="s">
        <v>31</v>
      </c>
      <c r="E2108" s="17">
        <v>1</v>
      </c>
      <c r="F2108" s="18" t="s">
        <v>60</v>
      </c>
      <c r="G2108" s="18" t="s">
        <v>14</v>
      </c>
      <c r="H2108" s="19">
        <v>2.4378306749999998</v>
      </c>
    </row>
    <row r="2109" s="20" customFormat="1" ht="45" customHeight="1">
      <c r="A2109" s="15">
        <v>92401287</v>
      </c>
      <c r="B2109" s="16" t="s">
        <v>3010</v>
      </c>
      <c r="C2109" s="16" t="s">
        <v>3010</v>
      </c>
      <c r="D2109" s="17" t="s">
        <v>17</v>
      </c>
      <c r="E2109" s="17">
        <v>1</v>
      </c>
      <c r="F2109" s="18" t="s">
        <v>60</v>
      </c>
      <c r="G2109" s="18" t="s">
        <v>14</v>
      </c>
      <c r="H2109" s="19">
        <v>5.407776675</v>
      </c>
    </row>
    <row r="2110" s="20" customFormat="1" ht="45" customHeight="1">
      <c r="A2110" s="15">
        <v>90180534</v>
      </c>
      <c r="B2110" s="16" t="s">
        <v>3010</v>
      </c>
      <c r="C2110" s="16" t="s">
        <v>3010</v>
      </c>
      <c r="D2110" s="17" t="s">
        <v>24</v>
      </c>
      <c r="E2110" s="17">
        <v>1</v>
      </c>
      <c r="F2110" s="18" t="s">
        <v>60</v>
      </c>
      <c r="G2110" s="18" t="s">
        <v>14</v>
      </c>
      <c r="H2110" s="19">
        <v>2.4378306749999998</v>
      </c>
    </row>
    <row r="2111" s="20" customFormat="1" ht="45" customHeight="1">
      <c r="A2111" s="15">
        <v>92464505</v>
      </c>
      <c r="B2111" s="16" t="s">
        <v>3010</v>
      </c>
      <c r="C2111" s="16" t="s">
        <v>3010</v>
      </c>
      <c r="D2111" s="17" t="s">
        <v>836</v>
      </c>
      <c r="E2111" s="17">
        <v>1</v>
      </c>
      <c r="F2111" s="18" t="s">
        <v>60</v>
      </c>
      <c r="G2111" s="18" t="s">
        <v>14</v>
      </c>
      <c r="H2111" s="19">
        <v>6.2140648499999998</v>
      </c>
    </row>
    <row r="2112" s="20" customFormat="1" ht="45" customHeight="1">
      <c r="A2112" s="15">
        <v>90158130</v>
      </c>
      <c r="B2112" s="16" t="s">
        <v>3010</v>
      </c>
      <c r="C2112" s="16" t="s">
        <v>3010</v>
      </c>
      <c r="D2112" s="17" t="s">
        <v>229</v>
      </c>
      <c r="E2112" s="17">
        <v>1</v>
      </c>
      <c r="F2112" s="18" t="s">
        <v>60</v>
      </c>
      <c r="G2112" s="18" t="s">
        <v>14</v>
      </c>
      <c r="H2112" s="19">
        <v>6.3358847999999997</v>
      </c>
    </row>
    <row r="2113" s="20" customFormat="1" ht="45" customHeight="1">
      <c r="A2113" s="15">
        <v>92398871</v>
      </c>
      <c r="B2113" s="16" t="s">
        <v>3010</v>
      </c>
      <c r="C2113" s="16" t="s">
        <v>3010</v>
      </c>
      <c r="D2113" s="17" t="s">
        <v>59</v>
      </c>
      <c r="E2113" s="17">
        <v>1</v>
      </c>
      <c r="F2113" s="18" t="s">
        <v>60</v>
      </c>
      <c r="G2113" s="18" t="s">
        <v>14</v>
      </c>
      <c r="H2113" s="19">
        <v>3.8912737499999999</v>
      </c>
    </row>
    <row r="2114" s="20" customFormat="1" ht="45" customHeight="1">
      <c r="A2114" s="15">
        <v>90151410</v>
      </c>
      <c r="B2114" s="16" t="s">
        <v>3010</v>
      </c>
      <c r="C2114" s="16" t="s">
        <v>3010</v>
      </c>
      <c r="D2114" s="17" t="s">
        <v>39</v>
      </c>
      <c r="E2114" s="17">
        <v>1</v>
      </c>
      <c r="F2114" s="18" t="s">
        <v>60</v>
      </c>
      <c r="G2114" s="18" t="s">
        <v>14</v>
      </c>
      <c r="H2114" s="19">
        <v>3.4649369999999999</v>
      </c>
    </row>
    <row r="2115" s="20" customFormat="1" ht="45" customHeight="1">
      <c r="A2115" s="15">
        <v>92424171</v>
      </c>
      <c r="B2115" s="16" t="s">
        <v>3010</v>
      </c>
      <c r="C2115" s="16" t="s">
        <v>3015</v>
      </c>
      <c r="D2115" s="17" t="s">
        <v>414</v>
      </c>
      <c r="E2115" s="17">
        <v>1</v>
      </c>
      <c r="F2115" s="18" t="s">
        <v>60</v>
      </c>
      <c r="G2115" s="18" t="s">
        <v>14</v>
      </c>
      <c r="H2115" s="19">
        <v>3.3644551499999999</v>
      </c>
    </row>
    <row r="2116" s="20" customFormat="1" ht="45" customHeight="1">
      <c r="A2116" s="15">
        <v>90131827</v>
      </c>
      <c r="B2116" s="16" t="s">
        <v>3016</v>
      </c>
      <c r="C2116" s="16" t="s">
        <v>3017</v>
      </c>
      <c r="D2116" s="17" t="s">
        <v>81</v>
      </c>
      <c r="E2116" s="17">
        <v>1</v>
      </c>
      <c r="F2116" s="18" t="s">
        <v>60</v>
      </c>
      <c r="G2116" s="18" t="s">
        <v>14</v>
      </c>
      <c r="H2116" s="19">
        <v>7.3222464</v>
      </c>
    </row>
    <row r="2117" s="20" customFormat="1" ht="45" customHeight="1">
      <c r="A2117" s="15">
        <v>90131843</v>
      </c>
      <c r="B2117" s="16" t="s">
        <v>3018</v>
      </c>
      <c r="C2117" s="16" t="s">
        <v>3019</v>
      </c>
      <c r="D2117" s="17" t="s">
        <v>81</v>
      </c>
      <c r="E2117" s="17">
        <v>1</v>
      </c>
      <c r="F2117" s="18" t="s">
        <v>60</v>
      </c>
      <c r="G2117" s="18" t="s">
        <v>14</v>
      </c>
      <c r="H2117" s="19">
        <v>14.210672000000001</v>
      </c>
    </row>
    <row r="2118" s="20" customFormat="1" ht="45" customHeight="1">
      <c r="A2118" s="15">
        <v>92398391</v>
      </c>
      <c r="B2118" s="16" t="s">
        <v>3020</v>
      </c>
      <c r="C2118" s="16" t="s">
        <v>3021</v>
      </c>
      <c r="D2118" s="17" t="s">
        <v>150</v>
      </c>
      <c r="E2118" s="17">
        <v>100</v>
      </c>
      <c r="F2118" s="18" t="s">
        <v>151</v>
      </c>
      <c r="G2118" s="18" t="s">
        <v>19</v>
      </c>
      <c r="H2118" s="19">
        <v>0.17999999999999999</v>
      </c>
    </row>
    <row r="2119" s="20" customFormat="1" ht="45" customHeight="1">
      <c r="A2119" s="15">
        <v>91513022</v>
      </c>
      <c r="B2119" s="16" t="s">
        <v>3022</v>
      </c>
      <c r="C2119" s="16" t="s">
        <v>3023</v>
      </c>
      <c r="D2119" s="17" t="s">
        <v>154</v>
      </c>
      <c r="E2119" s="17">
        <v>100</v>
      </c>
      <c r="F2119" s="18" t="s">
        <v>151</v>
      </c>
      <c r="G2119" s="18" t="s">
        <v>19</v>
      </c>
      <c r="H2119" s="19">
        <v>0.14999999999999999</v>
      </c>
    </row>
    <row r="2120" s="20" customFormat="1" ht="45" customHeight="1">
      <c r="A2120" s="15">
        <v>92398413</v>
      </c>
      <c r="B2120" s="16" t="s">
        <v>3022</v>
      </c>
      <c r="C2120" s="16" t="s">
        <v>3024</v>
      </c>
      <c r="D2120" s="17" t="s">
        <v>150</v>
      </c>
      <c r="E2120" s="17">
        <v>100</v>
      </c>
      <c r="F2120" s="18" t="s">
        <v>151</v>
      </c>
      <c r="G2120" s="18" t="s">
        <v>19</v>
      </c>
      <c r="H2120" s="19">
        <v>0.17999999999999999</v>
      </c>
    </row>
    <row r="2121" s="20" customFormat="1" ht="45" customHeight="1">
      <c r="A2121" s="15">
        <v>90666011</v>
      </c>
      <c r="B2121" s="16" t="s">
        <v>3025</v>
      </c>
      <c r="C2121" s="16" t="s">
        <v>3026</v>
      </c>
      <c r="D2121" s="17" t="s">
        <v>78</v>
      </c>
      <c r="E2121" s="17">
        <v>1</v>
      </c>
      <c r="F2121" s="18" t="s">
        <v>60</v>
      </c>
      <c r="G2121" s="18" t="s">
        <v>14</v>
      </c>
      <c r="H2121" s="19">
        <v>4.3941460499999998</v>
      </c>
    </row>
    <row r="2122" s="20" customFormat="1" ht="45" customHeight="1">
      <c r="A2122" s="15">
        <v>92398383</v>
      </c>
      <c r="B2122" s="16" t="s">
        <v>3027</v>
      </c>
      <c r="C2122" s="16" t="s">
        <v>3028</v>
      </c>
      <c r="D2122" s="17" t="s">
        <v>150</v>
      </c>
      <c r="E2122" s="17">
        <v>3.5</v>
      </c>
      <c r="F2122" s="18" t="s">
        <v>95</v>
      </c>
      <c r="G2122" s="18" t="s">
        <v>19</v>
      </c>
      <c r="H2122" s="19">
        <v>6.3856799999999998</v>
      </c>
    </row>
    <row r="2123" s="20" customFormat="1" ht="45" customHeight="1">
      <c r="A2123" s="15">
        <v>92454232</v>
      </c>
      <c r="B2123" s="16" t="s">
        <v>3029</v>
      </c>
      <c r="C2123" s="16" t="s">
        <v>3030</v>
      </c>
      <c r="D2123" s="17" t="s">
        <v>50</v>
      </c>
      <c r="E2123" s="17">
        <v>1</v>
      </c>
      <c r="F2123" s="18" t="s">
        <v>88</v>
      </c>
      <c r="G2123" s="18" t="s">
        <v>14</v>
      </c>
      <c r="H2123" s="19">
        <v>18.139322249999999</v>
      </c>
    </row>
    <row r="2124" s="20" customFormat="1" ht="45" customHeight="1">
      <c r="A2124" s="15">
        <v>90298179</v>
      </c>
      <c r="B2124" s="16" t="s">
        <v>3031</v>
      </c>
      <c r="C2124" s="16" t="s">
        <v>3032</v>
      </c>
      <c r="D2124" s="17" t="s">
        <v>31</v>
      </c>
      <c r="E2124" s="17">
        <v>1</v>
      </c>
      <c r="F2124" s="18" t="s">
        <v>88</v>
      </c>
      <c r="G2124" s="18" t="s">
        <v>14</v>
      </c>
      <c r="H2124" s="19">
        <v>83.608506449999993</v>
      </c>
    </row>
    <row r="2125" s="20" customFormat="1" ht="45" customHeight="1">
      <c r="A2125" s="15">
        <v>90151585</v>
      </c>
      <c r="B2125" s="16" t="s">
        <v>3033</v>
      </c>
      <c r="C2125" s="16" t="s">
        <v>3034</v>
      </c>
      <c r="D2125" s="17" t="s">
        <v>39</v>
      </c>
      <c r="E2125" s="17">
        <v>1</v>
      </c>
      <c r="F2125" s="18" t="s">
        <v>88</v>
      </c>
      <c r="G2125" s="18" t="s">
        <v>14</v>
      </c>
      <c r="H2125" s="19">
        <v>32.787261000000001</v>
      </c>
    </row>
    <row r="2126" s="20" customFormat="1" ht="45" customHeight="1">
      <c r="A2126" s="15">
        <v>90285506</v>
      </c>
      <c r="B2126" s="16" t="s">
        <v>3035</v>
      </c>
      <c r="C2126" s="16" t="s">
        <v>3036</v>
      </c>
      <c r="D2126" s="17" t="s">
        <v>81</v>
      </c>
      <c r="E2126" s="17">
        <v>1</v>
      </c>
      <c r="F2126" s="18" t="s">
        <v>88</v>
      </c>
      <c r="G2126" s="18" t="s">
        <v>14</v>
      </c>
      <c r="H2126" s="19">
        <v>115.900092</v>
      </c>
    </row>
    <row r="2127" s="20" customFormat="1" ht="45" customHeight="1">
      <c r="A2127" s="15">
        <v>90213823</v>
      </c>
      <c r="B2127" s="16" t="s">
        <v>3037</v>
      </c>
      <c r="C2127" s="16" t="s">
        <v>3038</v>
      </c>
      <c r="D2127" s="17" t="s">
        <v>506</v>
      </c>
      <c r="E2127" s="17">
        <v>1</v>
      </c>
      <c r="F2127" s="18" t="s">
        <v>88</v>
      </c>
      <c r="G2127" s="18" t="s">
        <v>14</v>
      </c>
      <c r="H2127" s="19">
        <v>95.078784150000004</v>
      </c>
    </row>
    <row r="2128" s="20" customFormat="1" ht="45" customHeight="1">
      <c r="A2128" s="15">
        <v>90232658</v>
      </c>
      <c r="B2128" s="16" t="s">
        <v>3039</v>
      </c>
      <c r="C2128" s="16" t="s">
        <v>2181</v>
      </c>
      <c r="D2128" s="17" t="s">
        <v>511</v>
      </c>
      <c r="E2128" s="17">
        <v>1</v>
      </c>
      <c r="F2128" s="18" t="s">
        <v>88</v>
      </c>
      <c r="G2128" s="18" t="s">
        <v>14</v>
      </c>
      <c r="H2128" s="19">
        <v>125.54325</v>
      </c>
    </row>
    <row r="2129" s="20" customFormat="1" ht="45" customHeight="1">
      <c r="A2129" s="15">
        <v>90285492</v>
      </c>
      <c r="B2129" s="16" t="s">
        <v>3040</v>
      </c>
      <c r="C2129" s="16" t="s">
        <v>3041</v>
      </c>
      <c r="D2129" s="17" t="s">
        <v>81</v>
      </c>
      <c r="E2129" s="17">
        <v>1</v>
      </c>
      <c r="F2129" s="18" t="s">
        <v>88</v>
      </c>
      <c r="G2129" s="18" t="s">
        <v>14</v>
      </c>
      <c r="H2129" s="19">
        <v>199.41281325</v>
      </c>
    </row>
    <row r="2130" s="20" customFormat="1" ht="45" customHeight="1">
      <c r="A2130" s="15">
        <v>90151593</v>
      </c>
      <c r="B2130" s="16" t="s">
        <v>3042</v>
      </c>
      <c r="C2130" s="16" t="s">
        <v>3043</v>
      </c>
      <c r="D2130" s="17" t="s">
        <v>39</v>
      </c>
      <c r="E2130" s="17">
        <v>1</v>
      </c>
      <c r="F2130" s="18" t="s">
        <v>88</v>
      </c>
      <c r="G2130" s="18" t="s">
        <v>14</v>
      </c>
      <c r="H2130" s="19">
        <v>62.034747074999999</v>
      </c>
    </row>
    <row r="2131" s="20" customFormat="1" ht="45" customHeight="1">
      <c r="A2131" s="15">
        <v>90249640</v>
      </c>
      <c r="B2131" s="16" t="s">
        <v>3044</v>
      </c>
      <c r="C2131" s="16" t="s">
        <v>3044</v>
      </c>
      <c r="D2131" s="17" t="s">
        <v>131</v>
      </c>
      <c r="E2131" s="17">
        <v>1</v>
      </c>
      <c r="F2131" s="18" t="s">
        <v>60</v>
      </c>
      <c r="G2131" s="18" t="s">
        <v>14</v>
      </c>
      <c r="H2131" s="19">
        <v>4.0094270999999999</v>
      </c>
    </row>
    <row r="2132" s="20" customFormat="1" ht="45" customHeight="1">
      <c r="A2132" s="15">
        <v>90047060</v>
      </c>
      <c r="B2132" s="16" t="s">
        <v>3045</v>
      </c>
      <c r="C2132" s="16" t="s">
        <v>3046</v>
      </c>
      <c r="D2132" s="17" t="s">
        <v>3047</v>
      </c>
      <c r="E2132" s="17">
        <v>1</v>
      </c>
      <c r="F2132" s="18" t="s">
        <v>60</v>
      </c>
      <c r="G2132" s="18" t="s">
        <v>14</v>
      </c>
      <c r="H2132" s="19">
        <v>2.1072744000000001</v>
      </c>
    </row>
    <row r="2133" s="20" customFormat="1" ht="45" customHeight="1">
      <c r="A2133" s="15">
        <v>90310489</v>
      </c>
      <c r="B2133" s="16" t="s">
        <v>3048</v>
      </c>
      <c r="C2133" s="16" t="s">
        <v>3049</v>
      </c>
      <c r="D2133" s="17" t="s">
        <v>3047</v>
      </c>
      <c r="E2133" s="17">
        <v>1</v>
      </c>
      <c r="F2133" s="18" t="s">
        <v>60</v>
      </c>
      <c r="G2133" s="18" t="s">
        <v>14</v>
      </c>
      <c r="H2133" s="19">
        <v>2.1072744000000001</v>
      </c>
    </row>
    <row r="2134" s="20" customFormat="1" ht="45" customHeight="1">
      <c r="A2134" s="15">
        <v>91513049</v>
      </c>
      <c r="B2134" s="16" t="s">
        <v>3050</v>
      </c>
      <c r="C2134" s="16" t="s">
        <v>3051</v>
      </c>
      <c r="D2134" s="17" t="s">
        <v>154</v>
      </c>
      <c r="E2134" s="17">
        <v>100</v>
      </c>
      <c r="F2134" s="18" t="s">
        <v>151</v>
      </c>
      <c r="G2134" s="18" t="s">
        <v>19</v>
      </c>
      <c r="H2134" s="19">
        <v>0.22748984999999999</v>
      </c>
    </row>
    <row r="2135" s="20" customFormat="1" ht="45" customHeight="1">
      <c r="A2135" s="15">
        <v>90240448</v>
      </c>
      <c r="B2135" s="16" t="s">
        <v>3050</v>
      </c>
      <c r="C2135" s="16" t="s">
        <v>3052</v>
      </c>
      <c r="D2135" s="17" t="s">
        <v>1742</v>
      </c>
      <c r="E2135" s="17">
        <v>3.5</v>
      </c>
      <c r="F2135" s="18" t="s">
        <v>95</v>
      </c>
      <c r="G2135" s="18" t="s">
        <v>19</v>
      </c>
      <c r="H2135" s="19">
        <v>6.4894473000000001</v>
      </c>
    </row>
    <row r="2136" s="20" customFormat="1" ht="45" customHeight="1">
      <c r="A2136" s="15">
        <v>92398375</v>
      </c>
      <c r="B2136" s="16" t="s">
        <v>3053</v>
      </c>
      <c r="C2136" s="16" t="s">
        <v>3054</v>
      </c>
      <c r="D2136" s="17" t="s">
        <v>150</v>
      </c>
      <c r="E2136" s="17">
        <v>100</v>
      </c>
      <c r="F2136" s="18" t="s">
        <v>151</v>
      </c>
      <c r="G2136" s="18" t="s">
        <v>19</v>
      </c>
      <c r="H2136" s="19">
        <v>0.20525399999999999</v>
      </c>
    </row>
    <row r="2137" s="20" customFormat="1" ht="45" customHeight="1">
      <c r="A2137" s="15">
        <v>91513014</v>
      </c>
      <c r="B2137" s="16" t="s">
        <v>3055</v>
      </c>
      <c r="C2137" s="16" t="s">
        <v>3056</v>
      </c>
      <c r="D2137" s="17" t="s">
        <v>154</v>
      </c>
      <c r="E2137" s="17">
        <v>3.5</v>
      </c>
      <c r="F2137" s="18" t="s">
        <v>95</v>
      </c>
      <c r="G2137" s="18" t="s">
        <v>19</v>
      </c>
      <c r="H2137" s="19">
        <v>7.2557289000000003</v>
      </c>
    </row>
    <row r="2138" s="20" customFormat="1" ht="45" customHeight="1">
      <c r="A2138" s="15">
        <v>92400078</v>
      </c>
      <c r="B2138" s="16" t="s">
        <v>3057</v>
      </c>
      <c r="C2138" s="16" t="s">
        <v>3058</v>
      </c>
      <c r="D2138" s="17" t="s">
        <v>244</v>
      </c>
      <c r="E2138" s="17">
        <v>1</v>
      </c>
      <c r="F2138" s="18" t="s">
        <v>60</v>
      </c>
      <c r="G2138" s="18" t="s">
        <v>14</v>
      </c>
      <c r="H2138" s="19">
        <v>3.1166622584999999</v>
      </c>
    </row>
    <row r="2139" s="20" customFormat="1" ht="45" customHeight="1">
      <c r="A2139" s="15">
        <v>90173333</v>
      </c>
      <c r="B2139" s="16" t="s">
        <v>3057</v>
      </c>
      <c r="C2139" s="16" t="s">
        <v>3059</v>
      </c>
      <c r="D2139" s="17" t="s">
        <v>244</v>
      </c>
      <c r="E2139" s="17">
        <v>1</v>
      </c>
      <c r="F2139" s="18" t="s">
        <v>436</v>
      </c>
      <c r="G2139" s="18" t="s">
        <v>14</v>
      </c>
      <c r="H2139" s="19">
        <v>2.657182401</v>
      </c>
    </row>
    <row r="2140" s="20" customFormat="1" ht="45" customHeight="1">
      <c r="A2140" s="15">
        <v>90125932</v>
      </c>
      <c r="B2140" s="16" t="s">
        <v>3060</v>
      </c>
      <c r="C2140" s="16" t="s">
        <v>3060</v>
      </c>
      <c r="D2140" s="17" t="s">
        <v>50</v>
      </c>
      <c r="E2140" s="17">
        <v>1</v>
      </c>
      <c r="F2140" s="18" t="s">
        <v>436</v>
      </c>
      <c r="G2140" s="18" t="s">
        <v>14</v>
      </c>
      <c r="H2140" s="19">
        <v>3.1651706205000001</v>
      </c>
    </row>
    <row r="2141" s="20" customFormat="1" ht="45" customHeight="1">
      <c r="A2141" s="15">
        <v>92400051</v>
      </c>
      <c r="B2141" s="16" t="s">
        <v>3060</v>
      </c>
      <c r="C2141" s="16" t="s">
        <v>3060</v>
      </c>
      <c r="D2141" s="17" t="s">
        <v>59</v>
      </c>
      <c r="E2141" s="17">
        <v>1</v>
      </c>
      <c r="F2141" s="18" t="s">
        <v>60</v>
      </c>
      <c r="G2141" s="18" t="s">
        <v>14</v>
      </c>
      <c r="H2141" s="19">
        <v>2.7825211935</v>
      </c>
    </row>
    <row r="2142" s="20" customFormat="1" ht="45" customHeight="1">
      <c r="A2142" s="15">
        <v>92400060</v>
      </c>
      <c r="B2142" s="16" t="s">
        <v>3060</v>
      </c>
      <c r="C2142" s="16" t="s">
        <v>3060</v>
      </c>
      <c r="D2142" s="17" t="s">
        <v>59</v>
      </c>
      <c r="E2142" s="17">
        <v>1</v>
      </c>
      <c r="F2142" s="18" t="s">
        <v>436</v>
      </c>
      <c r="G2142" s="18" t="s">
        <v>14</v>
      </c>
      <c r="H2142" s="19">
        <v>2.5819791255000002</v>
      </c>
    </row>
    <row r="2143" s="20" customFormat="1" ht="45" customHeight="1">
      <c r="A2143" s="15">
        <v>92458610</v>
      </c>
      <c r="B2143" s="16" t="s">
        <v>3061</v>
      </c>
      <c r="C2143" s="16" t="s">
        <v>3062</v>
      </c>
      <c r="D2143" s="17" t="s">
        <v>24</v>
      </c>
      <c r="E2143" s="17">
        <v>120</v>
      </c>
      <c r="F2143" s="18" t="s">
        <v>18</v>
      </c>
      <c r="G2143" s="18" t="s">
        <v>19</v>
      </c>
      <c r="H2143" s="19">
        <v>5.9865750000000002e-002</v>
      </c>
    </row>
    <row r="2144" s="20" customFormat="1" ht="45" customHeight="1">
      <c r="A2144" s="15">
        <v>92404073</v>
      </c>
      <c r="B2144" s="16" t="s">
        <v>3063</v>
      </c>
      <c r="C2144" s="16" t="s">
        <v>3064</v>
      </c>
      <c r="D2144" s="17" t="s">
        <v>50</v>
      </c>
      <c r="E2144" s="17">
        <v>300</v>
      </c>
      <c r="F2144" s="18" t="s">
        <v>151</v>
      </c>
      <c r="G2144" s="18" t="s">
        <v>19</v>
      </c>
      <c r="H2144" s="19">
        <v>5.9865750000000002e-002</v>
      </c>
    </row>
    <row r="2145" s="20" customFormat="1" ht="45" customHeight="1">
      <c r="A2145" s="15">
        <v>90146379</v>
      </c>
      <c r="B2145" s="16" t="s">
        <v>3065</v>
      </c>
      <c r="C2145" s="16" t="s">
        <v>3065</v>
      </c>
      <c r="D2145" s="17" t="s">
        <v>17</v>
      </c>
      <c r="E2145" s="17">
        <v>120</v>
      </c>
      <c r="F2145" s="18" t="s">
        <v>18</v>
      </c>
      <c r="G2145" s="18" t="s">
        <v>19</v>
      </c>
      <c r="H2145" s="19">
        <v>4.78926e-002</v>
      </c>
    </row>
    <row r="2146" s="20" customFormat="1" ht="45" customHeight="1">
      <c r="A2146" s="15">
        <v>92454275</v>
      </c>
      <c r="B2146" s="16" t="s">
        <v>3066</v>
      </c>
      <c r="C2146" s="16" t="s">
        <v>3066</v>
      </c>
      <c r="D2146" s="17" t="s">
        <v>50</v>
      </c>
      <c r="E2146" s="17">
        <v>120</v>
      </c>
      <c r="F2146" s="18" t="s">
        <v>18</v>
      </c>
      <c r="G2146" s="18" t="s">
        <v>19</v>
      </c>
      <c r="H2146" s="19">
        <v>7.1838899999999997e-002</v>
      </c>
    </row>
    <row r="2147" s="20" customFormat="1" ht="45" customHeight="1">
      <c r="A2147" s="15">
        <v>90125223</v>
      </c>
      <c r="B2147" s="16" t="s">
        <v>3067</v>
      </c>
      <c r="C2147" s="16" t="s">
        <v>3068</v>
      </c>
      <c r="D2147" s="17" t="s">
        <v>50</v>
      </c>
      <c r="E2147" s="17">
        <v>1</v>
      </c>
      <c r="F2147" s="18" t="s">
        <v>158</v>
      </c>
      <c r="G2147" s="18" t="s">
        <v>14</v>
      </c>
      <c r="H2147" s="19">
        <v>0.39511394999999999</v>
      </c>
    </row>
    <row r="2148" s="20" customFormat="1" ht="45" customHeight="1">
      <c r="A2148" s="15">
        <v>90185781</v>
      </c>
      <c r="B2148" s="16" t="s">
        <v>3069</v>
      </c>
      <c r="C2148" s="16" t="s">
        <v>3070</v>
      </c>
      <c r="D2148" s="17" t="s">
        <v>146</v>
      </c>
      <c r="E2148" s="17">
        <v>1</v>
      </c>
      <c r="F2148" s="18" t="s">
        <v>158</v>
      </c>
      <c r="G2148" s="18" t="s">
        <v>14</v>
      </c>
      <c r="H2148" s="19">
        <v>1.1973149999999999</v>
      </c>
    </row>
    <row r="2149" s="20" customFormat="1" ht="45" customHeight="1">
      <c r="A2149" s="15">
        <v>90216369</v>
      </c>
      <c r="B2149" s="16" t="s">
        <v>3069</v>
      </c>
      <c r="C2149" s="16" t="s">
        <v>3071</v>
      </c>
      <c r="D2149" s="17" t="s">
        <v>78</v>
      </c>
      <c r="E2149" s="17">
        <v>1</v>
      </c>
      <c r="F2149" s="18" t="s">
        <v>60</v>
      </c>
      <c r="G2149" s="18" t="s">
        <v>14</v>
      </c>
      <c r="H2149" s="19">
        <v>0.83812050000000005</v>
      </c>
    </row>
    <row r="2150" s="20" customFormat="1" ht="45" customHeight="1">
      <c r="A2150" s="15">
        <v>90125231</v>
      </c>
      <c r="B2150" s="16" t="s">
        <v>3069</v>
      </c>
      <c r="C2150" s="16" t="s">
        <v>3072</v>
      </c>
      <c r="D2150" s="17" t="s">
        <v>50</v>
      </c>
      <c r="E2150" s="17">
        <v>1</v>
      </c>
      <c r="F2150" s="18" t="s">
        <v>158</v>
      </c>
      <c r="G2150" s="18" t="s">
        <v>14</v>
      </c>
      <c r="H2150" s="19">
        <v>0.86206680000000002</v>
      </c>
    </row>
    <row r="2151" s="20" customFormat="1" ht="45" customHeight="1">
      <c r="A2151" s="15">
        <v>90185790</v>
      </c>
      <c r="B2151" s="16" t="s">
        <v>3073</v>
      </c>
      <c r="C2151" s="16" t="s">
        <v>3074</v>
      </c>
      <c r="D2151" s="17" t="s">
        <v>146</v>
      </c>
      <c r="E2151" s="17">
        <v>1</v>
      </c>
      <c r="F2151" s="18" t="s">
        <v>60</v>
      </c>
      <c r="G2151" s="18" t="s">
        <v>14</v>
      </c>
      <c r="H2151" s="19">
        <v>2.8735560000000002</v>
      </c>
    </row>
    <row r="2152" s="20" customFormat="1" ht="45" customHeight="1">
      <c r="A2152" s="15">
        <v>92385800</v>
      </c>
      <c r="B2152" s="16" t="s">
        <v>3075</v>
      </c>
      <c r="C2152" s="16" t="s">
        <v>3076</v>
      </c>
      <c r="D2152" s="17" t="s">
        <v>720</v>
      </c>
      <c r="E2152" s="17">
        <v>1</v>
      </c>
      <c r="F2152" s="18" t="s">
        <v>60</v>
      </c>
      <c r="G2152" s="18" t="s">
        <v>14</v>
      </c>
      <c r="H2152" s="19">
        <v>0.24400730666666701</v>
      </c>
    </row>
    <row r="2153" s="20" customFormat="1" ht="45" customHeight="1">
      <c r="A2153" s="15">
        <v>90684036</v>
      </c>
      <c r="B2153" s="16" t="s">
        <v>3077</v>
      </c>
      <c r="C2153" s="16" t="s">
        <v>3078</v>
      </c>
      <c r="D2153" s="17" t="s">
        <v>720</v>
      </c>
      <c r="E2153" s="17">
        <v>1</v>
      </c>
      <c r="F2153" s="18" t="s">
        <v>60</v>
      </c>
      <c r="G2153" s="18" t="s">
        <v>14</v>
      </c>
      <c r="H2153" s="19">
        <v>0.23946300000000001</v>
      </c>
    </row>
    <row r="2154" s="20" customFormat="1" ht="45" customHeight="1">
      <c r="A2154" s="15">
        <v>90684010</v>
      </c>
      <c r="B2154" s="16" t="s">
        <v>3079</v>
      </c>
      <c r="C2154" s="16" t="s">
        <v>3080</v>
      </c>
      <c r="D2154" s="17" t="s">
        <v>720</v>
      </c>
      <c r="E2154" s="17">
        <v>1</v>
      </c>
      <c r="F2154" s="18" t="s">
        <v>60</v>
      </c>
      <c r="G2154" s="18" t="s">
        <v>14</v>
      </c>
      <c r="H2154" s="19">
        <v>0.15565095000000001</v>
      </c>
    </row>
    <row r="2155" s="20" customFormat="1" ht="45" customHeight="1">
      <c r="A2155" s="15">
        <v>92230016</v>
      </c>
      <c r="B2155" s="16" t="s">
        <v>3081</v>
      </c>
      <c r="C2155" s="16" t="s">
        <v>3082</v>
      </c>
      <c r="D2155" s="17" t="s">
        <v>603</v>
      </c>
      <c r="E2155" s="17">
        <v>1</v>
      </c>
      <c r="F2155" s="18" t="s">
        <v>64</v>
      </c>
      <c r="G2155" s="18" t="s">
        <v>14</v>
      </c>
      <c r="H2155" s="19">
        <v>7.5259799999999997</v>
      </c>
    </row>
    <row r="2156" s="20" customFormat="1" ht="45" customHeight="1">
      <c r="A2156" s="15">
        <v>90262670</v>
      </c>
      <c r="B2156" s="16" t="s">
        <v>3083</v>
      </c>
      <c r="C2156" s="16" t="s">
        <v>3084</v>
      </c>
      <c r="D2156" s="17" t="s">
        <v>36</v>
      </c>
      <c r="E2156" s="17">
        <v>1</v>
      </c>
      <c r="F2156" s="18" t="s">
        <v>60</v>
      </c>
      <c r="G2156" s="18" t="s">
        <v>14</v>
      </c>
      <c r="H2156" s="19">
        <v>0.43103340000000001</v>
      </c>
    </row>
    <row r="2157" s="20" customFormat="1" ht="45" customHeight="1">
      <c r="A2157" s="15">
        <v>90219228</v>
      </c>
      <c r="B2157" s="16" t="s">
        <v>3085</v>
      </c>
      <c r="C2157" s="16" t="s">
        <v>3086</v>
      </c>
      <c r="D2157" s="17" t="s">
        <v>69</v>
      </c>
      <c r="E2157" s="17">
        <v>1</v>
      </c>
      <c r="F2157" s="18" t="s">
        <v>60</v>
      </c>
      <c r="G2157" s="18" t="s">
        <v>14</v>
      </c>
      <c r="H2157" s="19">
        <v>0.36018275999999999</v>
      </c>
    </row>
    <row r="2158" s="20" customFormat="1" ht="45" customHeight="1">
      <c r="A2158" s="15">
        <v>90161947</v>
      </c>
      <c r="B2158" s="16" t="s">
        <v>3085</v>
      </c>
      <c r="C2158" s="16" t="s">
        <v>3087</v>
      </c>
      <c r="D2158" s="17" t="s">
        <v>90</v>
      </c>
      <c r="E2158" s="17">
        <v>1</v>
      </c>
      <c r="F2158" s="18" t="s">
        <v>60</v>
      </c>
      <c r="G2158" s="18" t="s">
        <v>14</v>
      </c>
      <c r="H2158" s="19">
        <v>0.22748984999999999</v>
      </c>
    </row>
    <row r="2159" s="20" customFormat="1" ht="45" customHeight="1">
      <c r="A2159" s="15">
        <v>90268067</v>
      </c>
      <c r="B2159" s="16" t="s">
        <v>3085</v>
      </c>
      <c r="C2159" s="16" t="s">
        <v>3088</v>
      </c>
      <c r="D2159" s="17" t="s">
        <v>603</v>
      </c>
      <c r="E2159" s="17">
        <v>1</v>
      </c>
      <c r="F2159" s="18" t="s">
        <v>60</v>
      </c>
      <c r="G2159" s="18" t="s">
        <v>14</v>
      </c>
      <c r="H2159" s="19">
        <v>0.29932874999999998</v>
      </c>
    </row>
    <row r="2160" s="20" customFormat="1" ht="45" customHeight="1">
      <c r="A2160" s="15">
        <v>90219236</v>
      </c>
      <c r="B2160" s="16" t="s">
        <v>3089</v>
      </c>
      <c r="C2160" s="16" t="s">
        <v>3090</v>
      </c>
      <c r="D2160" s="17" t="s">
        <v>69</v>
      </c>
      <c r="E2160" s="17">
        <v>1</v>
      </c>
      <c r="F2160" s="18" t="s">
        <v>60</v>
      </c>
      <c r="G2160" s="18" t="s">
        <v>14</v>
      </c>
      <c r="H2160" s="19">
        <v>0.21551670000000001</v>
      </c>
    </row>
    <row r="2161" s="20" customFormat="1" ht="45" customHeight="1">
      <c r="A2161" s="15">
        <v>90161939</v>
      </c>
      <c r="B2161" s="16" t="s">
        <v>3089</v>
      </c>
      <c r="C2161" s="16" t="s">
        <v>3091</v>
      </c>
      <c r="D2161" s="17" t="s">
        <v>90</v>
      </c>
      <c r="E2161" s="17">
        <v>1</v>
      </c>
      <c r="F2161" s="18" t="s">
        <v>60</v>
      </c>
      <c r="G2161" s="18" t="s">
        <v>14</v>
      </c>
      <c r="H2161" s="19">
        <v>0.14367779999999999</v>
      </c>
    </row>
    <row r="2162" s="20" customFormat="1" ht="45" customHeight="1">
      <c r="A2162" s="15">
        <v>90268083</v>
      </c>
      <c r="B2162" s="16" t="s">
        <v>3089</v>
      </c>
      <c r="C2162" s="16" t="s">
        <v>3092</v>
      </c>
      <c r="D2162" s="17" t="s">
        <v>603</v>
      </c>
      <c r="E2162" s="17">
        <v>1</v>
      </c>
      <c r="F2162" s="18" t="s">
        <v>60</v>
      </c>
      <c r="G2162" s="18" t="s">
        <v>14</v>
      </c>
      <c r="H2162" s="19">
        <v>0.1915704</v>
      </c>
    </row>
    <row r="2163" s="20" customFormat="1" ht="45" customHeight="1">
      <c r="A2163" s="15">
        <v>90219201</v>
      </c>
      <c r="B2163" s="16" t="s">
        <v>3093</v>
      </c>
      <c r="C2163" s="16" t="s">
        <v>3094</v>
      </c>
      <c r="D2163" s="17" t="s">
        <v>69</v>
      </c>
      <c r="E2163" s="17">
        <v>1</v>
      </c>
      <c r="F2163" s="18" t="s">
        <v>64</v>
      </c>
      <c r="G2163" s="18" t="s">
        <v>14</v>
      </c>
      <c r="H2163" s="19">
        <v>1.7959725</v>
      </c>
    </row>
    <row r="2164" s="20" customFormat="1" ht="45" customHeight="1">
      <c r="A2164" s="15">
        <v>90268075</v>
      </c>
      <c r="B2164" s="16" t="s">
        <v>3093</v>
      </c>
      <c r="C2164" s="16" t="s">
        <v>3095</v>
      </c>
      <c r="D2164" s="17" t="s">
        <v>603</v>
      </c>
      <c r="E2164" s="17">
        <v>1</v>
      </c>
      <c r="F2164" s="18" t="s">
        <v>64</v>
      </c>
      <c r="G2164" s="18" t="s">
        <v>14</v>
      </c>
      <c r="H2164" s="19">
        <v>1.9276771500000001</v>
      </c>
    </row>
    <row r="2165" s="20" customFormat="1" ht="45" customHeight="1">
      <c r="A2165" s="15">
        <v>92410413</v>
      </c>
      <c r="B2165" s="16" t="s">
        <v>3096</v>
      </c>
      <c r="C2165" s="16" t="s">
        <v>3097</v>
      </c>
      <c r="D2165" s="17" t="s">
        <v>603</v>
      </c>
      <c r="E2165" s="17">
        <v>20</v>
      </c>
      <c r="F2165" s="18" t="s">
        <v>18</v>
      </c>
      <c r="G2165" s="18" t="s">
        <v>19</v>
      </c>
      <c r="H2165" s="19">
        <v>0.22748984999999999</v>
      </c>
    </row>
    <row r="2166" s="20" customFormat="1" ht="45" customHeight="1">
      <c r="A2166" s="15">
        <v>90219210</v>
      </c>
      <c r="B2166" s="16" t="s">
        <v>3098</v>
      </c>
      <c r="C2166" s="16" t="s">
        <v>3099</v>
      </c>
      <c r="D2166" s="17" t="s">
        <v>69</v>
      </c>
      <c r="E2166" s="17">
        <v>400</v>
      </c>
      <c r="F2166" s="18" t="s">
        <v>151</v>
      </c>
      <c r="G2166" s="18" t="s">
        <v>19</v>
      </c>
      <c r="H2166" s="19">
        <v>1.197315e-002</v>
      </c>
    </row>
    <row r="2167" s="20" customFormat="1" ht="45" customHeight="1">
      <c r="A2167" s="15">
        <v>94937516</v>
      </c>
      <c r="B2167" s="16" t="s">
        <v>3100</v>
      </c>
      <c r="C2167" s="16" t="s">
        <v>3101</v>
      </c>
      <c r="D2167" s="17" t="s">
        <v>613</v>
      </c>
      <c r="E2167" s="17">
        <v>20</v>
      </c>
      <c r="F2167" s="18" t="s">
        <v>743</v>
      </c>
      <c r="G2167" s="18" t="s">
        <v>261</v>
      </c>
      <c r="H2167" s="19">
        <v>4.5342319050000004</v>
      </c>
    </row>
    <row r="2168" s="20" customFormat="1" ht="45" customHeight="1">
      <c r="A2168" s="15">
        <v>92394949</v>
      </c>
      <c r="B2168" s="16" t="s">
        <v>3102</v>
      </c>
      <c r="C2168" s="16" t="s">
        <v>3103</v>
      </c>
      <c r="D2168" s="17" t="s">
        <v>968</v>
      </c>
      <c r="E2168" s="17">
        <v>1</v>
      </c>
      <c r="F2168" s="18" t="s">
        <v>13</v>
      </c>
      <c r="G2168" s="18" t="s">
        <v>14</v>
      </c>
      <c r="H2168" s="19">
        <v>1602.4744228500001</v>
      </c>
    </row>
    <row r="2169" s="20" customFormat="1" ht="45" customHeight="1">
      <c r="A2169" s="15">
        <v>94937524</v>
      </c>
      <c r="B2169" s="16" t="s">
        <v>3104</v>
      </c>
      <c r="C2169" s="16" t="s">
        <v>3105</v>
      </c>
      <c r="D2169" s="17" t="s">
        <v>92</v>
      </c>
      <c r="E2169" s="17">
        <v>20</v>
      </c>
      <c r="F2169" s="18" t="s">
        <v>743</v>
      </c>
      <c r="G2169" s="18" t="s">
        <v>261</v>
      </c>
      <c r="H2169" s="19">
        <v>3.8114527499999999</v>
      </c>
    </row>
    <row r="2170" s="20" customFormat="1" ht="45" customHeight="1">
      <c r="A2170" s="15">
        <v>92377475</v>
      </c>
      <c r="B2170" s="16" t="s">
        <v>3106</v>
      </c>
      <c r="C2170" s="16" t="s">
        <v>3107</v>
      </c>
      <c r="D2170" s="17" t="s">
        <v>244</v>
      </c>
      <c r="E2170" s="17">
        <v>100</v>
      </c>
      <c r="F2170" s="18" t="s">
        <v>18</v>
      </c>
      <c r="G2170" s="18" t="s">
        <v>19</v>
      </c>
      <c r="H2170" s="19">
        <v>7.1838899999999997e-002</v>
      </c>
    </row>
    <row r="2171" s="20" customFormat="1" ht="45" customHeight="1">
      <c r="A2171" s="15">
        <v>92377718</v>
      </c>
      <c r="B2171" s="16" t="s">
        <v>3108</v>
      </c>
      <c r="C2171" s="16" t="s">
        <v>3109</v>
      </c>
      <c r="D2171" s="17" t="s">
        <v>17</v>
      </c>
      <c r="E2171" s="17">
        <v>120</v>
      </c>
      <c r="F2171" s="18" t="s">
        <v>18</v>
      </c>
      <c r="G2171" s="18" t="s">
        <v>19</v>
      </c>
      <c r="H2171" s="19">
        <v>7.1838899999999997e-002</v>
      </c>
    </row>
    <row r="2172" s="20" customFormat="1" ht="45" customHeight="1">
      <c r="A2172" s="15">
        <v>92261892</v>
      </c>
      <c r="B2172" s="16" t="s">
        <v>3110</v>
      </c>
      <c r="C2172" s="16" t="s">
        <v>3111</v>
      </c>
      <c r="D2172" s="17" t="s">
        <v>806</v>
      </c>
      <c r="E2172" s="17">
        <v>10</v>
      </c>
      <c r="F2172" s="18" t="s">
        <v>95</v>
      </c>
      <c r="G2172" s="18" t="s">
        <v>19</v>
      </c>
      <c r="H2172" s="19">
        <v>0.79022789999999998</v>
      </c>
    </row>
    <row r="2173" s="20" customFormat="1" ht="45" customHeight="1">
      <c r="A2173" s="15">
        <v>92377432</v>
      </c>
      <c r="B2173" s="16" t="s">
        <v>3112</v>
      </c>
      <c r="C2173" s="16" t="s">
        <v>3113</v>
      </c>
      <c r="D2173" s="17" t="s">
        <v>358</v>
      </c>
      <c r="E2173" s="17">
        <v>1</v>
      </c>
      <c r="F2173" s="18" t="s">
        <v>64</v>
      </c>
      <c r="G2173" s="18" t="s">
        <v>14</v>
      </c>
      <c r="H2173" s="19">
        <v>6.0224944499999999</v>
      </c>
    </row>
    <row r="2174" s="20" customFormat="1" ht="45" customHeight="1">
      <c r="A2174" s="15">
        <v>92392997</v>
      </c>
      <c r="B2174" s="16" t="s">
        <v>3114</v>
      </c>
      <c r="C2174" s="16" t="s">
        <v>3115</v>
      </c>
      <c r="D2174" s="17" t="s">
        <v>124</v>
      </c>
      <c r="E2174" s="17">
        <v>1</v>
      </c>
      <c r="F2174" s="18" t="s">
        <v>13</v>
      </c>
      <c r="G2174" s="18" t="s">
        <v>14</v>
      </c>
      <c r="H2174" s="19">
        <v>954.93055140000001</v>
      </c>
    </row>
    <row r="2175" s="20" customFormat="1" ht="45" customHeight="1">
      <c r="A2175" s="15">
        <v>92379427</v>
      </c>
      <c r="B2175" s="16" t="s">
        <v>3116</v>
      </c>
      <c r="C2175" s="16" t="s">
        <v>3117</v>
      </c>
      <c r="D2175" s="17" t="s">
        <v>603</v>
      </c>
      <c r="E2175" s="17">
        <v>1</v>
      </c>
      <c r="F2175" s="18" t="s">
        <v>64</v>
      </c>
      <c r="G2175" s="18" t="s">
        <v>14</v>
      </c>
      <c r="H2175" s="19">
        <v>14.93793</v>
      </c>
    </row>
    <row r="2176" s="20" customFormat="1" ht="45" customHeight="1">
      <c r="A2176" s="15">
        <v>92377947</v>
      </c>
      <c r="B2176" s="16" t="s">
        <v>3118</v>
      </c>
      <c r="C2176" s="16" t="s">
        <v>3119</v>
      </c>
      <c r="D2176" s="17" t="s">
        <v>157</v>
      </c>
      <c r="E2176" s="17">
        <v>100</v>
      </c>
      <c r="F2176" s="18" t="s">
        <v>18</v>
      </c>
      <c r="G2176" s="18" t="s">
        <v>19</v>
      </c>
      <c r="H2176" s="19">
        <v>8.3812049999999999e-002</v>
      </c>
    </row>
    <row r="2177" s="20" customFormat="1" ht="45" customHeight="1">
      <c r="A2177" s="15">
        <v>90196848</v>
      </c>
      <c r="B2177" s="16" t="s">
        <v>3120</v>
      </c>
      <c r="C2177" s="16" t="s">
        <v>3121</v>
      </c>
      <c r="D2177" s="17" t="s">
        <v>720</v>
      </c>
      <c r="E2177" s="17">
        <v>1</v>
      </c>
      <c r="F2177" s="18" t="s">
        <v>436</v>
      </c>
      <c r="G2177" s="18" t="s">
        <v>14</v>
      </c>
      <c r="H2177" s="19">
        <v>1.59242895</v>
      </c>
    </row>
    <row r="2178" s="20" customFormat="1" ht="45" customHeight="1">
      <c r="A2178" s="15">
        <v>90133390</v>
      </c>
      <c r="B2178" s="16" t="s">
        <v>3122</v>
      </c>
      <c r="C2178" s="16" t="s">
        <v>3123</v>
      </c>
      <c r="D2178" s="17" t="s">
        <v>1298</v>
      </c>
      <c r="E2178" s="17">
        <v>1</v>
      </c>
      <c r="F2178" s="18" t="s">
        <v>436</v>
      </c>
      <c r="G2178" s="18" t="s">
        <v>14</v>
      </c>
      <c r="H2178" s="19">
        <v>1.6882141500000001</v>
      </c>
    </row>
    <row r="2179" s="20" customFormat="1" ht="45" customHeight="1">
      <c r="A2179" s="15">
        <v>92369600</v>
      </c>
      <c r="B2179" s="16" t="s">
        <v>3122</v>
      </c>
      <c r="C2179" s="16" t="s">
        <v>3124</v>
      </c>
      <c r="D2179" s="17" t="s">
        <v>888</v>
      </c>
      <c r="E2179" s="17">
        <v>1</v>
      </c>
      <c r="F2179" s="18" t="s">
        <v>60</v>
      </c>
      <c r="G2179" s="18" t="s">
        <v>14</v>
      </c>
      <c r="H2179" s="19">
        <v>1.8318919499999999</v>
      </c>
    </row>
    <row r="2180" s="20" customFormat="1" ht="45" customHeight="1">
      <c r="A2180" s="15">
        <v>90163338</v>
      </c>
      <c r="B2180" s="16" t="s">
        <v>3125</v>
      </c>
      <c r="C2180" s="16" t="s">
        <v>3126</v>
      </c>
      <c r="D2180" s="17" t="s">
        <v>991</v>
      </c>
      <c r="E2180" s="17">
        <v>1</v>
      </c>
      <c r="F2180" s="18" t="s">
        <v>60</v>
      </c>
      <c r="G2180" s="18" t="s">
        <v>14</v>
      </c>
      <c r="H2180" s="19">
        <v>0.27538245</v>
      </c>
    </row>
    <row r="2181" s="20" customFormat="1" ht="45" customHeight="1">
      <c r="A2181" s="15">
        <v>90196821</v>
      </c>
      <c r="B2181" s="16" t="s">
        <v>3125</v>
      </c>
      <c r="C2181" s="16" t="s">
        <v>3127</v>
      </c>
      <c r="D2181" s="17" t="s">
        <v>720</v>
      </c>
      <c r="E2181" s="17">
        <v>1</v>
      </c>
      <c r="F2181" s="18" t="s">
        <v>60</v>
      </c>
      <c r="G2181" s="18" t="s">
        <v>14</v>
      </c>
      <c r="H2181" s="19">
        <v>0.2979984</v>
      </c>
    </row>
    <row r="2182" s="20" customFormat="1" ht="45" customHeight="1">
      <c r="A2182" s="15">
        <v>90144449</v>
      </c>
      <c r="B2182" s="16" t="s">
        <v>3125</v>
      </c>
      <c r="C2182" s="16" t="s">
        <v>3125</v>
      </c>
      <c r="D2182" s="17" t="s">
        <v>17</v>
      </c>
      <c r="E2182" s="17">
        <v>1</v>
      </c>
      <c r="F2182" s="18" t="s">
        <v>60</v>
      </c>
      <c r="G2182" s="18" t="s">
        <v>14</v>
      </c>
      <c r="H2182" s="19">
        <v>0.22274595</v>
      </c>
    </row>
    <row r="2183" s="20" customFormat="1" ht="45" customHeight="1">
      <c r="A2183" s="15">
        <v>90237684</v>
      </c>
      <c r="B2183" s="16" t="s">
        <v>3125</v>
      </c>
      <c r="C2183" s="16" t="s">
        <v>3125</v>
      </c>
      <c r="D2183" s="17" t="s">
        <v>29</v>
      </c>
      <c r="E2183" s="17">
        <v>1</v>
      </c>
      <c r="F2183" s="18" t="s">
        <v>60</v>
      </c>
      <c r="G2183" s="18" t="s">
        <v>14</v>
      </c>
      <c r="H2183" s="19">
        <v>0.22274595</v>
      </c>
    </row>
    <row r="2184" s="20" customFormat="1" ht="45" customHeight="1">
      <c r="A2184" s="15">
        <v>90269357</v>
      </c>
      <c r="B2184" s="16" t="s">
        <v>3125</v>
      </c>
      <c r="C2184" s="16" t="s">
        <v>3128</v>
      </c>
      <c r="D2184" s="17" t="s">
        <v>78</v>
      </c>
      <c r="E2184" s="17">
        <v>1</v>
      </c>
      <c r="F2184" s="18" t="s">
        <v>60</v>
      </c>
      <c r="G2184" s="18" t="s">
        <v>14</v>
      </c>
      <c r="H2184" s="19">
        <v>0.1915704</v>
      </c>
    </row>
    <row r="2185" s="20" customFormat="1" ht="45" customHeight="1">
      <c r="A2185" s="15">
        <v>90163362</v>
      </c>
      <c r="B2185" s="16" t="s">
        <v>3129</v>
      </c>
      <c r="C2185" s="16" t="s">
        <v>3130</v>
      </c>
      <c r="D2185" s="17" t="s">
        <v>991</v>
      </c>
      <c r="E2185" s="17">
        <v>1</v>
      </c>
      <c r="F2185" s="18" t="s">
        <v>60</v>
      </c>
      <c r="G2185" s="18" t="s">
        <v>14</v>
      </c>
      <c r="H2185" s="19">
        <v>0.47892600000000002</v>
      </c>
    </row>
    <row r="2186" s="20" customFormat="1" ht="45" customHeight="1">
      <c r="A2186" s="15">
        <v>90196813</v>
      </c>
      <c r="B2186" s="16" t="s">
        <v>3129</v>
      </c>
      <c r="C2186" s="16" t="s">
        <v>3131</v>
      </c>
      <c r="D2186" s="17" t="s">
        <v>720</v>
      </c>
      <c r="E2186" s="17">
        <v>1</v>
      </c>
      <c r="F2186" s="18" t="s">
        <v>60</v>
      </c>
      <c r="G2186" s="18" t="s">
        <v>14</v>
      </c>
      <c r="H2186" s="19">
        <v>0.56406840000000003</v>
      </c>
    </row>
    <row r="2187" s="20" customFormat="1" ht="45" customHeight="1">
      <c r="A2187" s="15">
        <v>92393039</v>
      </c>
      <c r="B2187" s="16" t="s">
        <v>3129</v>
      </c>
      <c r="C2187" s="16" t="s">
        <v>3132</v>
      </c>
      <c r="D2187" s="17" t="s">
        <v>720</v>
      </c>
      <c r="E2187" s="17">
        <v>1</v>
      </c>
      <c r="F2187" s="18" t="s">
        <v>60</v>
      </c>
      <c r="G2187" s="18" t="s">
        <v>14</v>
      </c>
      <c r="H2187" s="19">
        <v>0.59865749999999995</v>
      </c>
    </row>
    <row r="2188" s="20" customFormat="1" ht="45" customHeight="1">
      <c r="A2188" s="15">
        <v>92402119</v>
      </c>
      <c r="B2188" s="16" t="s">
        <v>3129</v>
      </c>
      <c r="C2188" s="16" t="s">
        <v>3129</v>
      </c>
      <c r="D2188" s="17" t="s">
        <v>17</v>
      </c>
      <c r="E2188" s="17">
        <v>1</v>
      </c>
      <c r="F2188" s="18" t="s">
        <v>60</v>
      </c>
      <c r="G2188" s="18" t="s">
        <v>14</v>
      </c>
      <c r="H2188" s="19">
        <v>0.42074234999999999</v>
      </c>
    </row>
    <row r="2189" s="20" customFormat="1" ht="45" customHeight="1">
      <c r="A2189" s="15">
        <v>92402143</v>
      </c>
      <c r="B2189" s="16" t="s">
        <v>3129</v>
      </c>
      <c r="C2189" s="16" t="s">
        <v>3129</v>
      </c>
      <c r="D2189" s="17" t="s">
        <v>21</v>
      </c>
      <c r="E2189" s="17">
        <v>1</v>
      </c>
      <c r="F2189" s="18" t="s">
        <v>60</v>
      </c>
      <c r="G2189" s="18" t="s">
        <v>14</v>
      </c>
      <c r="H2189" s="19">
        <v>0.3831408</v>
      </c>
    </row>
    <row r="2190" s="20" customFormat="1" ht="45" customHeight="1">
      <c r="A2190" s="15">
        <v>92249663</v>
      </c>
      <c r="B2190" s="16" t="s">
        <v>3129</v>
      </c>
      <c r="C2190" s="16" t="s">
        <v>3129</v>
      </c>
      <c r="D2190" s="17" t="s">
        <v>17</v>
      </c>
      <c r="E2190" s="17">
        <v>1</v>
      </c>
      <c r="F2190" s="18" t="s">
        <v>60</v>
      </c>
      <c r="G2190" s="18" t="s">
        <v>14</v>
      </c>
      <c r="H2190" s="19">
        <v>0.43311712499999999</v>
      </c>
    </row>
    <row r="2191" s="20" customFormat="1" ht="45" customHeight="1">
      <c r="A2191" s="15">
        <v>90173163</v>
      </c>
      <c r="B2191" s="16" t="s">
        <v>3129</v>
      </c>
      <c r="C2191" s="16" t="s">
        <v>3133</v>
      </c>
      <c r="D2191" s="17" t="s">
        <v>244</v>
      </c>
      <c r="E2191" s="17">
        <v>1</v>
      </c>
      <c r="F2191" s="18" t="s">
        <v>60</v>
      </c>
      <c r="G2191" s="18" t="s">
        <v>14</v>
      </c>
      <c r="H2191" s="19">
        <v>0.46695284999999997</v>
      </c>
    </row>
    <row r="2192" s="20" customFormat="1" ht="45" customHeight="1">
      <c r="A2192" s="15">
        <v>90163435</v>
      </c>
      <c r="B2192" s="16" t="s">
        <v>3134</v>
      </c>
      <c r="C2192" s="16" t="s">
        <v>3135</v>
      </c>
      <c r="D2192" s="17" t="s">
        <v>991</v>
      </c>
      <c r="E2192" s="17">
        <v>1</v>
      </c>
      <c r="F2192" s="18" t="s">
        <v>436</v>
      </c>
      <c r="G2192" s="18" t="s">
        <v>14</v>
      </c>
      <c r="H2192" s="19">
        <v>0.98179830000000001</v>
      </c>
    </row>
    <row r="2193" s="20" customFormat="1" ht="45" customHeight="1">
      <c r="A2193" s="15">
        <v>90196830</v>
      </c>
      <c r="B2193" s="16" t="s">
        <v>3134</v>
      </c>
      <c r="C2193" s="16" t="s">
        <v>3136</v>
      </c>
      <c r="D2193" s="17" t="s">
        <v>720</v>
      </c>
      <c r="E2193" s="17">
        <v>1</v>
      </c>
      <c r="F2193" s="18" t="s">
        <v>436</v>
      </c>
      <c r="G2193" s="18" t="s">
        <v>14</v>
      </c>
      <c r="H2193" s="19">
        <v>1.2212613000000001</v>
      </c>
    </row>
    <row r="2194" s="20" customFormat="1" ht="45" customHeight="1">
      <c r="A2194" s="15">
        <v>92369634</v>
      </c>
      <c r="B2194" s="16" t="s">
        <v>3134</v>
      </c>
      <c r="C2194" s="16" t="s">
        <v>3137</v>
      </c>
      <c r="D2194" s="17" t="s">
        <v>888</v>
      </c>
      <c r="E2194" s="17">
        <v>1</v>
      </c>
      <c r="F2194" s="18" t="s">
        <v>60</v>
      </c>
      <c r="G2194" s="18" t="s">
        <v>14</v>
      </c>
      <c r="H2194" s="19">
        <v>1.1733686999999999</v>
      </c>
    </row>
    <row r="2195" s="20" customFormat="1" ht="45" customHeight="1">
      <c r="A2195" s="15">
        <v>90163370</v>
      </c>
      <c r="B2195" s="16" t="s">
        <v>3138</v>
      </c>
      <c r="C2195" s="16" t="s">
        <v>3139</v>
      </c>
      <c r="D2195" s="17" t="s">
        <v>991</v>
      </c>
      <c r="E2195" s="17">
        <v>1</v>
      </c>
      <c r="F2195" s="18" t="s">
        <v>60</v>
      </c>
      <c r="G2195" s="18" t="s">
        <v>14</v>
      </c>
      <c r="H2195" s="19">
        <v>0.34722134999999998</v>
      </c>
    </row>
    <row r="2196" s="20" customFormat="1" ht="45" customHeight="1">
      <c r="A2196" s="15">
        <v>90166965</v>
      </c>
      <c r="B2196" s="16" t="s">
        <v>3140</v>
      </c>
      <c r="C2196" s="16" t="s">
        <v>3141</v>
      </c>
      <c r="D2196" s="17" t="s">
        <v>683</v>
      </c>
      <c r="E2196" s="17">
        <v>1</v>
      </c>
      <c r="F2196" s="18" t="s">
        <v>60</v>
      </c>
      <c r="G2196" s="18" t="s">
        <v>14</v>
      </c>
      <c r="H2196" s="19">
        <v>2.634093</v>
      </c>
    </row>
    <row r="2197" s="20" customFormat="1" ht="45" customHeight="1">
      <c r="A2197" s="15">
        <v>90163702</v>
      </c>
      <c r="B2197" s="16" t="s">
        <v>3142</v>
      </c>
      <c r="C2197" s="16" t="s">
        <v>3143</v>
      </c>
      <c r="D2197" s="17" t="s">
        <v>991</v>
      </c>
      <c r="E2197" s="17">
        <v>1</v>
      </c>
      <c r="F2197" s="18" t="s">
        <v>88</v>
      </c>
      <c r="G2197" s="18" t="s">
        <v>14</v>
      </c>
      <c r="H2197" s="19">
        <v>17.56461105</v>
      </c>
    </row>
    <row r="2198" s="20" customFormat="1" ht="45" customHeight="1">
      <c r="A2198" s="15">
        <v>92389180</v>
      </c>
      <c r="B2198" s="16" t="s">
        <v>3144</v>
      </c>
      <c r="C2198" s="16" t="s">
        <v>3145</v>
      </c>
      <c r="D2198" s="17" t="s">
        <v>991</v>
      </c>
      <c r="E2198" s="17">
        <v>1</v>
      </c>
      <c r="F2198" s="18" t="s">
        <v>64</v>
      </c>
      <c r="G2198" s="18" t="s">
        <v>14</v>
      </c>
      <c r="H2198" s="19">
        <v>27.250889399999998</v>
      </c>
    </row>
    <row r="2199" s="20" customFormat="1" ht="45" customHeight="1">
      <c r="A2199" s="15">
        <v>90238320</v>
      </c>
      <c r="B2199" s="16" t="s">
        <v>3146</v>
      </c>
      <c r="C2199" s="16" t="s">
        <v>3147</v>
      </c>
      <c r="D2199" s="17" t="s">
        <v>29</v>
      </c>
      <c r="E2199" s="17">
        <v>1</v>
      </c>
      <c r="F2199" s="18" t="s">
        <v>64</v>
      </c>
      <c r="G2199" s="18" t="s">
        <v>14</v>
      </c>
      <c r="H2199" s="19">
        <v>7.3515141000000002</v>
      </c>
    </row>
    <row r="2200" s="20" customFormat="1" ht="45" customHeight="1">
      <c r="A2200" s="15">
        <v>90291743</v>
      </c>
      <c r="B2200" s="16" t="s">
        <v>3148</v>
      </c>
      <c r="C2200" s="16" t="s">
        <v>3149</v>
      </c>
      <c r="D2200" s="17" t="s">
        <v>247</v>
      </c>
      <c r="E2200" s="17">
        <v>1</v>
      </c>
      <c r="F2200" s="18" t="s">
        <v>64</v>
      </c>
      <c r="G2200" s="18" t="s">
        <v>14</v>
      </c>
      <c r="H2200" s="19">
        <v>23.048313749999998</v>
      </c>
    </row>
    <row r="2201" s="20" customFormat="1" ht="45" customHeight="1">
      <c r="A2201" s="15">
        <v>90145658</v>
      </c>
      <c r="B2201" s="16" t="s">
        <v>3150</v>
      </c>
      <c r="C2201" s="16" t="s">
        <v>3150</v>
      </c>
      <c r="D2201" s="17" t="s">
        <v>17</v>
      </c>
      <c r="E2201" s="17">
        <v>20</v>
      </c>
      <c r="F2201" s="18" t="s">
        <v>18</v>
      </c>
      <c r="G2201" s="18" t="s">
        <v>14</v>
      </c>
      <c r="H2201" s="19">
        <v>7.3515141000000002</v>
      </c>
    </row>
    <row r="2202" s="20" customFormat="1" ht="45" customHeight="1">
      <c r="A2202" s="15">
        <v>90285557</v>
      </c>
      <c r="B2202" s="16" t="s">
        <v>3150</v>
      </c>
      <c r="C2202" s="16" t="s">
        <v>3151</v>
      </c>
      <c r="D2202" s="17" t="s">
        <v>792</v>
      </c>
      <c r="E2202" s="17">
        <v>1</v>
      </c>
      <c r="F2202" s="18" t="s">
        <v>64</v>
      </c>
      <c r="G2202" s="18" t="s">
        <v>14</v>
      </c>
      <c r="H2202" s="19">
        <v>17.559805725</v>
      </c>
    </row>
    <row r="2203" s="20" customFormat="1" ht="45" customHeight="1">
      <c r="A2203" s="15">
        <v>90249127</v>
      </c>
      <c r="B2203" s="16" t="s">
        <v>3150</v>
      </c>
      <c r="C2203" s="16" t="s">
        <v>3152</v>
      </c>
      <c r="D2203" s="17" t="s">
        <v>247</v>
      </c>
      <c r="E2203" s="17">
        <v>1</v>
      </c>
      <c r="F2203" s="18" t="s">
        <v>64</v>
      </c>
      <c r="G2203" s="18" t="s">
        <v>14</v>
      </c>
      <c r="H2203" s="19">
        <v>23.0123943</v>
      </c>
    </row>
    <row r="2204" s="20" customFormat="1" ht="45" customHeight="1">
      <c r="A2204" s="15">
        <v>90291751</v>
      </c>
      <c r="B2204" s="16" t="s">
        <v>3150</v>
      </c>
      <c r="C2204" s="16" t="s">
        <v>3153</v>
      </c>
      <c r="D2204" s="17" t="s">
        <v>207</v>
      </c>
      <c r="E2204" s="17">
        <v>1</v>
      </c>
      <c r="F2204" s="18" t="s">
        <v>64</v>
      </c>
      <c r="G2204" s="18" t="s">
        <v>14</v>
      </c>
      <c r="H2204" s="19">
        <v>35.416577699999998</v>
      </c>
    </row>
    <row r="2205" s="20" customFormat="1" ht="45" customHeight="1">
      <c r="A2205" s="15">
        <v>92396380</v>
      </c>
      <c r="B2205" s="16" t="s">
        <v>3154</v>
      </c>
      <c r="C2205" s="16" t="s">
        <v>3155</v>
      </c>
      <c r="D2205" s="17" t="s">
        <v>50</v>
      </c>
      <c r="E2205" s="17">
        <v>1</v>
      </c>
      <c r="F2205" s="18" t="s">
        <v>64</v>
      </c>
      <c r="G2205" s="18" t="s">
        <v>14</v>
      </c>
      <c r="H2205" s="19">
        <v>28.975023</v>
      </c>
    </row>
    <row r="2206" s="20" customFormat="1" ht="45" customHeight="1">
      <c r="A2206" s="15">
        <v>90252730</v>
      </c>
      <c r="B2206" s="16" t="s">
        <v>3156</v>
      </c>
      <c r="C2206" s="16" t="s">
        <v>3156</v>
      </c>
      <c r="D2206" s="17" t="s">
        <v>247</v>
      </c>
      <c r="E2206" s="17">
        <v>1</v>
      </c>
      <c r="F2206" s="18" t="s">
        <v>64</v>
      </c>
      <c r="G2206" s="18" t="s">
        <v>14</v>
      </c>
      <c r="H2206" s="19">
        <v>18.773899199999999</v>
      </c>
    </row>
    <row r="2207" s="20" customFormat="1" ht="45" customHeight="1">
      <c r="A2207" s="15">
        <v>90202635</v>
      </c>
      <c r="B2207" s="16" t="s">
        <v>3157</v>
      </c>
      <c r="C2207" s="16" t="s">
        <v>3157</v>
      </c>
      <c r="D2207" s="17" t="s">
        <v>334</v>
      </c>
      <c r="E2207" s="17">
        <v>1</v>
      </c>
      <c r="F2207" s="18" t="s">
        <v>64</v>
      </c>
      <c r="G2207" s="18" t="s">
        <v>14</v>
      </c>
      <c r="H2207" s="19">
        <v>19.4531463</v>
      </c>
    </row>
    <row r="2208" s="20" customFormat="1" ht="45" customHeight="1">
      <c r="A2208" s="15">
        <v>90241223</v>
      </c>
      <c r="B2208" s="16" t="s">
        <v>3158</v>
      </c>
      <c r="C2208" s="16" t="s">
        <v>3159</v>
      </c>
      <c r="D2208" s="17" t="s">
        <v>528</v>
      </c>
      <c r="E2208" s="17">
        <v>1</v>
      </c>
      <c r="F2208" s="18" t="s">
        <v>64</v>
      </c>
      <c r="G2208" s="18" t="s">
        <v>14</v>
      </c>
      <c r="H2208" s="19">
        <v>29.262378600000002</v>
      </c>
    </row>
    <row r="2209" s="20" customFormat="1" ht="45" customHeight="1">
      <c r="A2209" s="15">
        <v>92384498</v>
      </c>
      <c r="B2209" s="16" t="s">
        <v>3160</v>
      </c>
      <c r="C2209" s="16" t="s">
        <v>3161</v>
      </c>
      <c r="D2209" s="17" t="s">
        <v>3162</v>
      </c>
      <c r="E2209" s="17">
        <v>1</v>
      </c>
      <c r="F2209" s="18" t="s">
        <v>60</v>
      </c>
      <c r="G2209" s="18" t="s">
        <v>14</v>
      </c>
      <c r="H2209" s="19">
        <v>14.36778</v>
      </c>
    </row>
    <row r="2210" s="20" customFormat="1" ht="45" customHeight="1">
      <c r="A2210" s="15">
        <v>92396836</v>
      </c>
      <c r="B2210" s="16" t="s">
        <v>3163</v>
      </c>
      <c r="C2210" s="16" t="s">
        <v>3164</v>
      </c>
      <c r="D2210" s="17" t="s">
        <v>3162</v>
      </c>
      <c r="E2210" s="17">
        <v>1</v>
      </c>
      <c r="F2210" s="18" t="s">
        <v>60</v>
      </c>
      <c r="G2210" s="18" t="s">
        <v>14</v>
      </c>
      <c r="H2210" s="19">
        <v>12.931001999999999</v>
      </c>
    </row>
    <row r="2211" s="20" customFormat="1" ht="45" customHeight="1">
      <c r="A2211" s="15">
        <v>90309820</v>
      </c>
      <c r="B2211" s="16" t="s">
        <v>3165</v>
      </c>
      <c r="C2211" s="16" t="s">
        <v>3166</v>
      </c>
      <c r="D2211" s="17" t="s">
        <v>440</v>
      </c>
      <c r="E2211" s="17">
        <v>1</v>
      </c>
      <c r="F2211" s="18" t="s">
        <v>60</v>
      </c>
      <c r="G2211" s="18" t="s">
        <v>14</v>
      </c>
      <c r="H2211" s="19">
        <v>2.45449575</v>
      </c>
    </row>
    <row r="2212" s="20" customFormat="1" ht="45" customHeight="1">
      <c r="A2212" s="15">
        <v>90309839</v>
      </c>
      <c r="B2212" s="16" t="s">
        <v>3167</v>
      </c>
      <c r="C2212" s="16" t="s">
        <v>3168</v>
      </c>
      <c r="D2212" s="17" t="s">
        <v>440</v>
      </c>
      <c r="E2212" s="17">
        <v>1</v>
      </c>
      <c r="F2212" s="18" t="s">
        <v>60</v>
      </c>
      <c r="G2212" s="18" t="s">
        <v>14</v>
      </c>
      <c r="H2212" s="19">
        <v>2.45449575</v>
      </c>
    </row>
    <row r="2213" s="20" customFormat="1" ht="45" customHeight="1">
      <c r="A2213" s="15">
        <v>90278615</v>
      </c>
      <c r="B2213" s="16" t="s">
        <v>3169</v>
      </c>
      <c r="C2213" s="16" t="s">
        <v>3170</v>
      </c>
      <c r="D2213" s="17" t="s">
        <v>31</v>
      </c>
      <c r="E2213" s="17">
        <v>1</v>
      </c>
      <c r="F2213" s="18" t="s">
        <v>64</v>
      </c>
      <c r="G2213" s="18" t="s">
        <v>14</v>
      </c>
      <c r="H2213" s="19">
        <v>1.54453635</v>
      </c>
    </row>
    <row r="2214" s="20" customFormat="1" ht="45" customHeight="1">
      <c r="A2214" s="15">
        <v>90285565</v>
      </c>
      <c r="B2214" s="16" t="s">
        <v>3171</v>
      </c>
      <c r="C2214" s="16" t="s">
        <v>3171</v>
      </c>
      <c r="D2214" s="17" t="s">
        <v>792</v>
      </c>
      <c r="E2214" s="17">
        <v>1</v>
      </c>
      <c r="F2214" s="18" t="s">
        <v>64</v>
      </c>
      <c r="G2214" s="18" t="s">
        <v>14</v>
      </c>
      <c r="H2214" s="19">
        <v>0.98179830000000001</v>
      </c>
    </row>
    <row r="2215" s="20" customFormat="1" ht="45" customHeight="1">
      <c r="A2215" s="15">
        <v>90249267</v>
      </c>
      <c r="B2215" s="16" t="s">
        <v>3171</v>
      </c>
      <c r="C2215" s="16" t="s">
        <v>3172</v>
      </c>
      <c r="D2215" s="17" t="s">
        <v>247</v>
      </c>
      <c r="E2215" s="17">
        <v>1</v>
      </c>
      <c r="F2215" s="18" t="s">
        <v>64</v>
      </c>
      <c r="G2215" s="18" t="s">
        <v>14</v>
      </c>
      <c r="H2215" s="19">
        <v>1.4966437500000001</v>
      </c>
    </row>
    <row r="2216" s="20" customFormat="1" ht="45" customHeight="1">
      <c r="A2216" s="15">
        <v>92401619</v>
      </c>
      <c r="B2216" s="16" t="s">
        <v>3173</v>
      </c>
      <c r="C2216" s="16" t="s">
        <v>3173</v>
      </c>
      <c r="D2216" s="17" t="s">
        <v>50</v>
      </c>
      <c r="E2216" s="17">
        <v>1</v>
      </c>
      <c r="F2216" s="18" t="s">
        <v>64</v>
      </c>
      <c r="G2216" s="18" t="s">
        <v>14</v>
      </c>
      <c r="H2216" s="19">
        <v>1.41072435</v>
      </c>
    </row>
    <row r="2217" s="20" customFormat="1" ht="45" customHeight="1">
      <c r="A2217" s="15">
        <v>92381731</v>
      </c>
      <c r="B2217" s="16" t="s">
        <v>3173</v>
      </c>
      <c r="C2217" s="16" t="s">
        <v>3174</v>
      </c>
      <c r="D2217" s="17" t="s">
        <v>603</v>
      </c>
      <c r="E2217" s="17">
        <v>1</v>
      </c>
      <c r="F2217" s="18" t="s">
        <v>64</v>
      </c>
      <c r="G2217" s="18" t="s">
        <v>14</v>
      </c>
      <c r="H2217" s="19">
        <v>1.9157040000000001</v>
      </c>
    </row>
    <row r="2218" s="20" customFormat="1" ht="45" customHeight="1">
      <c r="A2218" s="15">
        <v>92401600</v>
      </c>
      <c r="B2218" s="16" t="s">
        <v>3175</v>
      </c>
      <c r="C2218" s="16" t="s">
        <v>3175</v>
      </c>
      <c r="D2218" s="17" t="s">
        <v>50</v>
      </c>
      <c r="E2218" s="17">
        <v>1</v>
      </c>
      <c r="F2218" s="18" t="s">
        <v>64</v>
      </c>
      <c r="G2218" s="18" t="s">
        <v>14</v>
      </c>
      <c r="H2218" s="19">
        <v>1.150854075</v>
      </c>
    </row>
    <row r="2219" s="20" customFormat="1" ht="45" customHeight="1">
      <c r="A2219" s="15">
        <v>90277767</v>
      </c>
      <c r="B2219" s="16" t="s">
        <v>3176</v>
      </c>
      <c r="C2219" s="16" t="s">
        <v>3176</v>
      </c>
      <c r="D2219" s="17" t="s">
        <v>244</v>
      </c>
      <c r="E2219" s="17">
        <v>1</v>
      </c>
      <c r="F2219" s="18" t="s">
        <v>64</v>
      </c>
      <c r="G2219" s="18" t="s">
        <v>14</v>
      </c>
      <c r="H2219" s="19">
        <v>1.0889802</v>
      </c>
    </row>
    <row r="2220" s="20" customFormat="1" ht="45" customHeight="1">
      <c r="A2220" s="15">
        <v>90272617</v>
      </c>
      <c r="B2220" s="16" t="s">
        <v>3176</v>
      </c>
      <c r="C2220" s="16" t="s">
        <v>3177</v>
      </c>
      <c r="D2220" s="17" t="s">
        <v>207</v>
      </c>
      <c r="E2220" s="17">
        <v>1</v>
      </c>
      <c r="F2220" s="18" t="s">
        <v>64</v>
      </c>
      <c r="G2220" s="18" t="s">
        <v>14</v>
      </c>
      <c r="H2220" s="19">
        <v>1.5565095</v>
      </c>
    </row>
    <row r="2221" s="20" customFormat="1" ht="45" customHeight="1">
      <c r="A2221" s="15">
        <v>90170970</v>
      </c>
      <c r="B2221" s="16" t="s">
        <v>3178</v>
      </c>
      <c r="C2221" s="16" t="s">
        <v>3178</v>
      </c>
      <c r="D2221" s="17" t="s">
        <v>244</v>
      </c>
      <c r="E2221" s="17">
        <v>1</v>
      </c>
      <c r="F2221" s="18" t="s">
        <v>64</v>
      </c>
      <c r="G2221" s="18" t="s">
        <v>14</v>
      </c>
      <c r="H2221" s="19">
        <v>1.1494224</v>
      </c>
    </row>
    <row r="2222" s="20" customFormat="1" ht="45" customHeight="1">
      <c r="A2222" s="15">
        <v>90512014</v>
      </c>
      <c r="B2222" s="16" t="s">
        <v>3179</v>
      </c>
      <c r="C2222" s="16" t="s">
        <v>3180</v>
      </c>
      <c r="D2222" s="17" t="s">
        <v>683</v>
      </c>
      <c r="E2222" s="17">
        <v>1</v>
      </c>
      <c r="F2222" s="18" t="s">
        <v>60</v>
      </c>
      <c r="G2222" s="18" t="s">
        <v>14</v>
      </c>
      <c r="H2222" s="19">
        <v>3.2258060730000002</v>
      </c>
    </row>
    <row r="2223" s="20" customFormat="1" ht="45" customHeight="1">
      <c r="A2223" s="15">
        <v>92258115</v>
      </c>
      <c r="B2223" s="16" t="s">
        <v>3179</v>
      </c>
      <c r="C2223" s="16" t="s">
        <v>3180</v>
      </c>
      <c r="D2223" s="17" t="s">
        <v>92</v>
      </c>
      <c r="E2223" s="17">
        <v>1</v>
      </c>
      <c r="F2223" s="18" t="s">
        <v>158</v>
      </c>
      <c r="G2223" s="18" t="s">
        <v>14</v>
      </c>
      <c r="H2223" s="19">
        <v>3.1166622584999999</v>
      </c>
    </row>
    <row r="2224" s="20" customFormat="1" ht="45" customHeight="1">
      <c r="A2224" s="15">
        <v>94937532</v>
      </c>
      <c r="B2224" s="16" t="s">
        <v>3181</v>
      </c>
      <c r="C2224" s="16" t="s">
        <v>3182</v>
      </c>
      <c r="D2224" s="17" t="s">
        <v>21</v>
      </c>
      <c r="E2224" s="17">
        <v>10</v>
      </c>
      <c r="F2224" s="18" t="s">
        <v>743</v>
      </c>
      <c r="G2224" s="18" t="s">
        <v>261</v>
      </c>
      <c r="H2224" s="19">
        <v>7.88072733</v>
      </c>
    </row>
    <row r="2225" s="20" customFormat="1" ht="45" customHeight="1">
      <c r="A2225" s="15">
        <v>94937540</v>
      </c>
      <c r="B2225" s="16" t="s">
        <v>3183</v>
      </c>
      <c r="C2225" s="16" t="s">
        <v>3184</v>
      </c>
      <c r="D2225" s="17" t="s">
        <v>613</v>
      </c>
      <c r="E2225" s="17">
        <v>10</v>
      </c>
      <c r="F2225" s="18" t="s">
        <v>743</v>
      </c>
      <c r="G2225" s="18" t="s">
        <v>261</v>
      </c>
      <c r="H2225" s="19">
        <v>7.6496455350000003</v>
      </c>
    </row>
    <row r="2226" s="20" customFormat="1" ht="45" customHeight="1">
      <c r="A2226" s="15">
        <v>94937559</v>
      </c>
      <c r="B2226" s="16" t="s">
        <v>3185</v>
      </c>
      <c r="C2226" s="16" t="s">
        <v>3186</v>
      </c>
      <c r="D2226" s="17" t="s">
        <v>85</v>
      </c>
      <c r="E2226" s="17">
        <v>50</v>
      </c>
      <c r="F2226" s="18" t="s">
        <v>743</v>
      </c>
      <c r="G2226" s="18" t="s">
        <v>261</v>
      </c>
      <c r="H2226" s="19">
        <v>3.3406228800000002</v>
      </c>
    </row>
    <row r="2227" s="20" customFormat="1" ht="45" customHeight="1">
      <c r="A2227" s="15">
        <v>94937567</v>
      </c>
      <c r="B2227" s="16" t="s">
        <v>3187</v>
      </c>
      <c r="C2227" s="16" t="s">
        <v>3188</v>
      </c>
      <c r="D2227" s="17" t="s">
        <v>124</v>
      </c>
      <c r="E2227" s="17">
        <v>10</v>
      </c>
      <c r="F2227" s="18" t="s">
        <v>743</v>
      </c>
      <c r="G2227" s="18" t="s">
        <v>261</v>
      </c>
      <c r="H2227" s="19">
        <v>4.2305130000000002</v>
      </c>
    </row>
    <row r="2228" s="20" customFormat="1" ht="45" customHeight="1">
      <c r="A2228" s="15">
        <v>94937575</v>
      </c>
      <c r="B2228" s="16" t="s">
        <v>3189</v>
      </c>
      <c r="C2228" s="16" t="s">
        <v>3189</v>
      </c>
      <c r="D2228" s="17" t="s">
        <v>1690</v>
      </c>
      <c r="E2228" s="17">
        <v>10</v>
      </c>
      <c r="F2228" s="18" t="s">
        <v>743</v>
      </c>
      <c r="G2228" s="18" t="s">
        <v>261</v>
      </c>
      <c r="H2228" s="19">
        <v>3.0169125000000001</v>
      </c>
    </row>
    <row r="2229" s="20" customFormat="1" ht="45" customHeight="1">
      <c r="A2229" s="15">
        <v>90191854</v>
      </c>
      <c r="B2229" s="16" t="s">
        <v>3190</v>
      </c>
      <c r="C2229" s="16" t="s">
        <v>3191</v>
      </c>
      <c r="D2229" s="17" t="s">
        <v>124</v>
      </c>
      <c r="E2229" s="17">
        <v>20</v>
      </c>
      <c r="F2229" s="18" t="s">
        <v>743</v>
      </c>
      <c r="G2229" s="18" t="s">
        <v>19</v>
      </c>
      <c r="H2229" s="19">
        <v>114.64875000000001</v>
      </c>
    </row>
    <row r="2230" s="20" customFormat="1" ht="45" customHeight="1">
      <c r="A2230" s="15">
        <v>94937583</v>
      </c>
      <c r="B2230" s="16" t="s">
        <v>3192</v>
      </c>
      <c r="C2230" s="16" t="s">
        <v>3193</v>
      </c>
      <c r="D2230" s="17" t="s">
        <v>85</v>
      </c>
      <c r="E2230" s="17">
        <v>50</v>
      </c>
      <c r="F2230" s="18" t="s">
        <v>743</v>
      </c>
      <c r="G2230" s="18" t="s">
        <v>261</v>
      </c>
      <c r="H2230" s="19">
        <v>3.3406228800000002</v>
      </c>
    </row>
    <row r="2231" s="20" customFormat="1" ht="45" customHeight="1">
      <c r="A2231" s="15">
        <v>94937591</v>
      </c>
      <c r="B2231" s="16" t="s">
        <v>3192</v>
      </c>
      <c r="C2231" s="16" t="s">
        <v>3194</v>
      </c>
      <c r="D2231" s="17" t="s">
        <v>613</v>
      </c>
      <c r="E2231" s="17">
        <v>50</v>
      </c>
      <c r="F2231" s="18" t="s">
        <v>743</v>
      </c>
      <c r="G2231" s="18" t="s">
        <v>261</v>
      </c>
      <c r="H2231" s="19">
        <v>6.4444282560000001</v>
      </c>
    </row>
    <row r="2232" s="20" customFormat="1" ht="45" customHeight="1">
      <c r="A2232" s="15">
        <v>94937605</v>
      </c>
      <c r="B2232" s="16" t="s">
        <v>3192</v>
      </c>
      <c r="C2232" s="16" t="s">
        <v>3195</v>
      </c>
      <c r="D2232" s="17" t="s">
        <v>21</v>
      </c>
      <c r="E2232" s="17">
        <v>50</v>
      </c>
      <c r="F2232" s="18" t="s">
        <v>743</v>
      </c>
      <c r="G2232" s="18" t="s">
        <v>261</v>
      </c>
      <c r="H2232" s="19">
        <v>6.9901644330000003</v>
      </c>
    </row>
    <row r="2233" s="20" customFormat="1" ht="45" customHeight="1">
      <c r="A2233" s="15">
        <v>94937613</v>
      </c>
      <c r="B2233" s="16" t="s">
        <v>3192</v>
      </c>
      <c r="C2233" s="16" t="s">
        <v>3192</v>
      </c>
      <c r="D2233" s="17" t="s">
        <v>39</v>
      </c>
      <c r="E2233" s="17">
        <v>50</v>
      </c>
      <c r="F2233" s="18" t="s">
        <v>743</v>
      </c>
      <c r="G2233" s="18" t="s">
        <v>261</v>
      </c>
      <c r="H2233" s="19">
        <v>2.29753125</v>
      </c>
    </row>
    <row r="2234" s="20" customFormat="1" ht="45" customHeight="1">
      <c r="A2234" s="15">
        <v>94937621</v>
      </c>
      <c r="B2234" s="16" t="s">
        <v>3196</v>
      </c>
      <c r="C2234" s="16" t="s">
        <v>3197</v>
      </c>
      <c r="D2234" s="17" t="s">
        <v>124</v>
      </c>
      <c r="E2234" s="17">
        <v>50</v>
      </c>
      <c r="F2234" s="18" t="s">
        <v>743</v>
      </c>
      <c r="G2234" s="18" t="s">
        <v>261</v>
      </c>
      <c r="H2234" s="19">
        <v>3.5449646399999999</v>
      </c>
    </row>
    <row r="2235" s="20" customFormat="1" ht="45" customHeight="1">
      <c r="A2235" s="15">
        <v>94937630</v>
      </c>
      <c r="B2235" s="16" t="s">
        <v>3198</v>
      </c>
      <c r="C2235" s="16" t="s">
        <v>3198</v>
      </c>
      <c r="D2235" s="17" t="s">
        <v>1690</v>
      </c>
      <c r="E2235" s="17">
        <v>50</v>
      </c>
      <c r="F2235" s="18" t="s">
        <v>743</v>
      </c>
      <c r="G2235" s="18" t="s">
        <v>261</v>
      </c>
      <c r="H2235" s="19">
        <v>2.1299999999999999</v>
      </c>
    </row>
    <row r="2236" s="20" customFormat="1" ht="45" customHeight="1">
      <c r="A2236" s="15">
        <v>94937648</v>
      </c>
      <c r="B2236" s="16" t="s">
        <v>3199</v>
      </c>
      <c r="C2236" s="16" t="s">
        <v>3200</v>
      </c>
      <c r="D2236" s="17" t="s">
        <v>455</v>
      </c>
      <c r="E2236" s="17">
        <v>10</v>
      </c>
      <c r="F2236" s="18" t="s">
        <v>743</v>
      </c>
      <c r="G2236" s="18" t="s">
        <v>261</v>
      </c>
      <c r="H2236" s="19">
        <v>7.6069412999999999</v>
      </c>
    </row>
    <row r="2237" s="20" customFormat="1" ht="45" customHeight="1">
      <c r="A2237" s="15">
        <v>94937656</v>
      </c>
      <c r="B2237" s="16" t="s">
        <v>3201</v>
      </c>
      <c r="C2237" s="16" t="s">
        <v>3202</v>
      </c>
      <c r="D2237" s="17" t="s">
        <v>506</v>
      </c>
      <c r="E2237" s="17">
        <v>10</v>
      </c>
      <c r="F2237" s="18" t="s">
        <v>743</v>
      </c>
      <c r="G2237" s="18" t="s">
        <v>261</v>
      </c>
      <c r="H2237" s="19">
        <v>6.7697437499999999</v>
      </c>
    </row>
    <row r="2238" s="20" customFormat="1" ht="45" customHeight="1">
      <c r="A2238" s="15">
        <v>94937664</v>
      </c>
      <c r="B2238" s="16" t="s">
        <v>3203</v>
      </c>
      <c r="C2238" s="16" t="s">
        <v>3204</v>
      </c>
      <c r="D2238" s="17" t="s">
        <v>92</v>
      </c>
      <c r="E2238" s="17">
        <v>10</v>
      </c>
      <c r="F2238" s="18" t="s">
        <v>743</v>
      </c>
      <c r="G2238" s="18" t="s">
        <v>261</v>
      </c>
      <c r="H2238" s="19">
        <v>4.1221845000000004</v>
      </c>
    </row>
    <row r="2239" s="20" customFormat="1" ht="45" customHeight="1">
      <c r="A2239" s="15">
        <v>94937672</v>
      </c>
      <c r="B2239" s="16" t="s">
        <v>3203</v>
      </c>
      <c r="C2239" s="16" t="s">
        <v>3205</v>
      </c>
      <c r="D2239" s="17" t="s">
        <v>1717</v>
      </c>
      <c r="E2239" s="17">
        <v>10</v>
      </c>
      <c r="F2239" s="18" t="s">
        <v>743</v>
      </c>
      <c r="G2239" s="18" t="s">
        <v>261</v>
      </c>
      <c r="H2239" s="19">
        <v>4.7887874999999998</v>
      </c>
    </row>
    <row r="2240" s="20" customFormat="1" ht="45" customHeight="1">
      <c r="A2240" s="15">
        <v>94937680</v>
      </c>
      <c r="B2240" s="16" t="s">
        <v>3206</v>
      </c>
      <c r="C2240" s="16" t="s">
        <v>3206</v>
      </c>
      <c r="D2240" s="17" t="s">
        <v>39</v>
      </c>
      <c r="E2240" s="17">
        <v>10</v>
      </c>
      <c r="F2240" s="18" t="s">
        <v>743</v>
      </c>
      <c r="G2240" s="18" t="s">
        <v>261</v>
      </c>
      <c r="H2240" s="19">
        <v>3.11023125</v>
      </c>
    </row>
    <row r="2241" s="20" customFormat="1" ht="45" customHeight="1">
      <c r="A2241" s="15">
        <v>94937699</v>
      </c>
      <c r="B2241" s="16" t="s">
        <v>3207</v>
      </c>
      <c r="C2241" s="16" t="s">
        <v>3208</v>
      </c>
      <c r="D2241" s="17" t="s">
        <v>455</v>
      </c>
      <c r="E2241" s="17">
        <v>50</v>
      </c>
      <c r="F2241" s="18" t="s">
        <v>743</v>
      </c>
      <c r="G2241" s="18" t="s">
        <v>261</v>
      </c>
      <c r="H2241" s="19">
        <v>6.3399999999999999</v>
      </c>
    </row>
    <row r="2242" s="20" customFormat="1" ht="45" customHeight="1">
      <c r="A2242" s="15">
        <v>94937702</v>
      </c>
      <c r="B2242" s="16" t="s">
        <v>3209</v>
      </c>
      <c r="C2242" s="16" t="s">
        <v>3210</v>
      </c>
      <c r="D2242" s="17" t="s">
        <v>506</v>
      </c>
      <c r="E2242" s="17">
        <v>50</v>
      </c>
      <c r="F2242" s="18" t="s">
        <v>743</v>
      </c>
      <c r="G2242" s="18" t="s">
        <v>261</v>
      </c>
      <c r="H2242" s="19">
        <v>3.6878625</v>
      </c>
    </row>
    <row r="2243" s="20" customFormat="1" ht="45" customHeight="1">
      <c r="A2243" s="15">
        <v>94937710</v>
      </c>
      <c r="B2243" s="16" t="s">
        <v>3211</v>
      </c>
      <c r="C2243" s="16" t="s">
        <v>3212</v>
      </c>
      <c r="D2243" s="17" t="s">
        <v>92</v>
      </c>
      <c r="E2243" s="17">
        <v>50</v>
      </c>
      <c r="F2243" s="18" t="s">
        <v>743</v>
      </c>
      <c r="G2243" s="18" t="s">
        <v>261</v>
      </c>
      <c r="H2243" s="19">
        <v>3.42500508</v>
      </c>
    </row>
    <row r="2244" s="20" customFormat="1" ht="45" customHeight="1">
      <c r="A2244" s="15">
        <v>94937729</v>
      </c>
      <c r="B2244" s="16" t="s">
        <v>3211</v>
      </c>
      <c r="C2244" s="16" t="s">
        <v>3213</v>
      </c>
      <c r="D2244" s="17" t="s">
        <v>1717</v>
      </c>
      <c r="E2244" s="17">
        <v>50</v>
      </c>
      <c r="F2244" s="18" t="s">
        <v>743</v>
      </c>
      <c r="G2244" s="18" t="s">
        <v>261</v>
      </c>
      <c r="H2244" s="19">
        <v>3.42500508</v>
      </c>
    </row>
    <row r="2245" s="20" customFormat="1" ht="45" customHeight="1">
      <c r="A2245" s="15">
        <v>94937737</v>
      </c>
      <c r="B2245" s="16" t="s">
        <v>3214</v>
      </c>
      <c r="C2245" s="16" t="s">
        <v>3214</v>
      </c>
      <c r="D2245" s="17" t="s">
        <v>39</v>
      </c>
      <c r="E2245" s="17">
        <v>50</v>
      </c>
      <c r="F2245" s="18" t="s">
        <v>743</v>
      </c>
      <c r="G2245" s="18" t="s">
        <v>261</v>
      </c>
      <c r="H2245" s="19">
        <v>2.29753125</v>
      </c>
    </row>
    <row r="2246" s="20" customFormat="1" ht="45" customHeight="1">
      <c r="A2246" s="15">
        <v>94937745</v>
      </c>
      <c r="B2246" s="16" t="s">
        <v>3215</v>
      </c>
      <c r="C2246" s="16" t="s">
        <v>3216</v>
      </c>
      <c r="D2246" s="17" t="s">
        <v>124</v>
      </c>
      <c r="E2246" s="17">
        <v>50</v>
      </c>
      <c r="F2246" s="18" t="s">
        <v>743</v>
      </c>
      <c r="G2246" s="18" t="s">
        <v>261</v>
      </c>
      <c r="H2246" s="19">
        <v>6.1252240770000004</v>
      </c>
    </row>
    <row r="2247" s="20" customFormat="1" ht="45" customHeight="1">
      <c r="A2247" s="15">
        <v>94937753</v>
      </c>
      <c r="B2247" s="16" t="s">
        <v>3215</v>
      </c>
      <c r="C2247" s="16" t="s">
        <v>3217</v>
      </c>
      <c r="D2247" s="17" t="s">
        <v>124</v>
      </c>
      <c r="E2247" s="17">
        <v>10</v>
      </c>
      <c r="F2247" s="18" t="s">
        <v>743</v>
      </c>
      <c r="G2247" s="18" t="s">
        <v>261</v>
      </c>
      <c r="H2247" s="19">
        <v>7.1982577799999996</v>
      </c>
    </row>
    <row r="2248" s="20" customFormat="1" ht="45" customHeight="1">
      <c r="A2248" s="15">
        <v>94937761</v>
      </c>
      <c r="B2248" s="16" t="s">
        <v>3218</v>
      </c>
      <c r="C2248" s="16" t="s">
        <v>3219</v>
      </c>
      <c r="D2248" s="17" t="s">
        <v>92</v>
      </c>
      <c r="E2248" s="17">
        <v>10</v>
      </c>
      <c r="F2248" s="18" t="s">
        <v>743</v>
      </c>
      <c r="G2248" s="18" t="s">
        <v>261</v>
      </c>
      <c r="H2248" s="19">
        <v>9.02057121</v>
      </c>
    </row>
    <row r="2249" s="20" customFormat="1" ht="45" customHeight="1">
      <c r="A2249" s="15">
        <v>94937770</v>
      </c>
      <c r="B2249" s="16" t="s">
        <v>3220</v>
      </c>
      <c r="C2249" s="16" t="s">
        <v>3221</v>
      </c>
      <c r="D2249" s="17" t="s">
        <v>92</v>
      </c>
      <c r="E2249" s="17">
        <v>50</v>
      </c>
      <c r="F2249" s="18" t="s">
        <v>743</v>
      </c>
      <c r="G2249" s="18" t="s">
        <v>261</v>
      </c>
      <c r="H2249" s="19">
        <v>7.5236993999999999</v>
      </c>
    </row>
    <row r="2250" s="20" customFormat="1" ht="45" customHeight="1">
      <c r="A2250" s="15">
        <v>94937788</v>
      </c>
      <c r="B2250" s="16" t="s">
        <v>3222</v>
      </c>
      <c r="C2250" s="16" t="s">
        <v>3223</v>
      </c>
      <c r="D2250" s="17" t="s">
        <v>85</v>
      </c>
      <c r="E2250" s="17">
        <v>10</v>
      </c>
      <c r="F2250" s="18" t="s">
        <v>743</v>
      </c>
      <c r="G2250" s="18" t="s">
        <v>261</v>
      </c>
      <c r="H2250" s="19">
        <v>7.3778550300000001</v>
      </c>
    </row>
    <row r="2251" s="20" customFormat="1" ht="45" customHeight="1">
      <c r="A2251" s="15">
        <v>94937796</v>
      </c>
      <c r="B2251" s="16" t="s">
        <v>3224</v>
      </c>
      <c r="C2251" s="16" t="s">
        <v>3224</v>
      </c>
      <c r="D2251" s="17" t="s">
        <v>1714</v>
      </c>
      <c r="E2251" s="17">
        <v>10</v>
      </c>
      <c r="F2251" s="18" t="s">
        <v>743</v>
      </c>
      <c r="G2251" s="18" t="s">
        <v>261</v>
      </c>
      <c r="H2251" s="19">
        <v>4.9299999999999997</v>
      </c>
    </row>
    <row r="2252" s="20" customFormat="1" ht="45" customHeight="1">
      <c r="A2252" s="15">
        <v>94937800</v>
      </c>
      <c r="B2252" s="16" t="s">
        <v>3225</v>
      </c>
      <c r="C2252" s="16" t="s">
        <v>3226</v>
      </c>
      <c r="D2252" s="17" t="s">
        <v>683</v>
      </c>
      <c r="E2252" s="17">
        <v>20</v>
      </c>
      <c r="F2252" s="18" t="s">
        <v>743</v>
      </c>
      <c r="G2252" s="18" t="s">
        <v>261</v>
      </c>
      <c r="H2252" s="19">
        <v>7.4640617100000002</v>
      </c>
    </row>
    <row r="2253" s="20" customFormat="1" ht="45" customHeight="1">
      <c r="A2253" s="15">
        <v>94937818</v>
      </c>
      <c r="B2253" s="16" t="s">
        <v>3227</v>
      </c>
      <c r="C2253" s="16" t="s">
        <v>3227</v>
      </c>
      <c r="D2253" s="17" t="s">
        <v>1714</v>
      </c>
      <c r="E2253" s="17">
        <v>20</v>
      </c>
      <c r="F2253" s="18" t="s">
        <v>743</v>
      </c>
      <c r="G2253" s="18" t="s">
        <v>261</v>
      </c>
      <c r="H2253" s="19">
        <v>5.7459375000000001</v>
      </c>
    </row>
    <row r="2254" s="20" customFormat="1" ht="45" customHeight="1">
      <c r="A2254" s="15">
        <v>94937826</v>
      </c>
      <c r="B2254" s="16" t="s">
        <v>3227</v>
      </c>
      <c r="C2254" s="16" t="s">
        <v>3227</v>
      </c>
      <c r="D2254" s="17" t="s">
        <v>1714</v>
      </c>
      <c r="E2254" s="17">
        <v>20</v>
      </c>
      <c r="F2254" s="18" t="s">
        <v>743</v>
      </c>
      <c r="G2254" s="18" t="s">
        <v>261</v>
      </c>
      <c r="H2254" s="19">
        <v>5.7459375000000001</v>
      </c>
    </row>
    <row r="2255" s="20" customFormat="1" ht="45" customHeight="1">
      <c r="A2255" s="15">
        <v>94937834</v>
      </c>
      <c r="B2255" s="16" t="s">
        <v>3228</v>
      </c>
      <c r="C2255" s="16" t="s">
        <v>3229</v>
      </c>
      <c r="D2255" s="17" t="s">
        <v>85</v>
      </c>
      <c r="E2255" s="17">
        <v>50</v>
      </c>
      <c r="F2255" s="18" t="s">
        <v>743</v>
      </c>
      <c r="G2255" s="18" t="s">
        <v>261</v>
      </c>
      <c r="H2255" s="19">
        <v>6.8155730999999999</v>
      </c>
    </row>
    <row r="2256" s="20" customFormat="1" ht="45" customHeight="1">
      <c r="A2256" s="15">
        <v>94937842</v>
      </c>
      <c r="B2256" s="16" t="s">
        <v>3230</v>
      </c>
      <c r="C2256" s="16" t="s">
        <v>3231</v>
      </c>
      <c r="D2256" s="17" t="s">
        <v>92</v>
      </c>
      <c r="E2256" s="17">
        <v>50</v>
      </c>
      <c r="F2256" s="18" t="s">
        <v>743</v>
      </c>
      <c r="G2256" s="18" t="s">
        <v>261</v>
      </c>
      <c r="H2256" s="19">
        <v>6.9549177599999998</v>
      </c>
    </row>
    <row r="2257" s="20" customFormat="1" ht="45" customHeight="1">
      <c r="A2257" s="15">
        <v>94937850</v>
      </c>
      <c r="B2257" s="16" t="s">
        <v>3232</v>
      </c>
      <c r="C2257" s="16" t="s">
        <v>3233</v>
      </c>
      <c r="D2257" s="17" t="s">
        <v>92</v>
      </c>
      <c r="E2257" s="17">
        <v>200</v>
      </c>
      <c r="F2257" s="18" t="s">
        <v>743</v>
      </c>
      <c r="G2257" s="18" t="s">
        <v>261</v>
      </c>
      <c r="H2257" s="19">
        <v>6.8589045000000004</v>
      </c>
    </row>
    <row r="2258" s="20" customFormat="1" ht="45" customHeight="1">
      <c r="A2258" s="15">
        <v>94937869</v>
      </c>
      <c r="B2258" s="16" t="s">
        <v>3234</v>
      </c>
      <c r="C2258" s="16" t="s">
        <v>3235</v>
      </c>
      <c r="D2258" s="17" t="s">
        <v>92</v>
      </c>
      <c r="E2258" s="17">
        <v>10</v>
      </c>
      <c r="F2258" s="18" t="s">
        <v>743</v>
      </c>
      <c r="G2258" s="18" t="s">
        <v>261</v>
      </c>
      <c r="H2258" s="19">
        <v>8.1736704000000007</v>
      </c>
    </row>
    <row r="2259" s="20" customFormat="1" ht="45" customHeight="1">
      <c r="A2259" s="15">
        <v>92233023</v>
      </c>
      <c r="B2259" s="16" t="s">
        <v>3236</v>
      </c>
      <c r="C2259" s="16" t="s">
        <v>3237</v>
      </c>
      <c r="D2259" s="17" t="s">
        <v>603</v>
      </c>
      <c r="E2259" s="17">
        <v>1</v>
      </c>
      <c r="F2259" s="18" t="s">
        <v>64</v>
      </c>
      <c r="G2259" s="18" t="s">
        <v>14</v>
      </c>
      <c r="H2259" s="19">
        <v>42.456789899999997</v>
      </c>
    </row>
    <row r="2260" s="20" customFormat="1" ht="45" customHeight="1">
      <c r="A2260" s="15">
        <v>92390641</v>
      </c>
      <c r="B2260" s="16" t="s">
        <v>3238</v>
      </c>
      <c r="C2260" s="16" t="s">
        <v>3239</v>
      </c>
      <c r="D2260" s="17" t="s">
        <v>603</v>
      </c>
      <c r="E2260" s="17">
        <v>1</v>
      </c>
      <c r="F2260" s="18" t="s">
        <v>64</v>
      </c>
      <c r="G2260" s="18" t="s">
        <v>14</v>
      </c>
      <c r="H2260" s="19">
        <v>255.25558484999999</v>
      </c>
    </row>
    <row r="2261" s="20" customFormat="1" ht="45" customHeight="1">
      <c r="A2261" s="15">
        <v>90196600</v>
      </c>
      <c r="B2261" s="16" t="s">
        <v>3240</v>
      </c>
      <c r="C2261" s="16" t="s">
        <v>3241</v>
      </c>
      <c r="D2261" s="17" t="s">
        <v>720</v>
      </c>
      <c r="E2261" s="17">
        <v>1</v>
      </c>
      <c r="F2261" s="18" t="s">
        <v>64</v>
      </c>
      <c r="G2261" s="18" t="s">
        <v>14</v>
      </c>
      <c r="H2261" s="19">
        <v>0.96982515000000002</v>
      </c>
    </row>
    <row r="2262" s="20" customFormat="1" ht="45" customHeight="1">
      <c r="A2262" s="15">
        <v>90125479</v>
      </c>
      <c r="B2262" s="16" t="s">
        <v>3242</v>
      </c>
      <c r="C2262" s="16" t="s">
        <v>3243</v>
      </c>
      <c r="D2262" s="17" t="s">
        <v>50</v>
      </c>
      <c r="E2262" s="17">
        <v>1</v>
      </c>
      <c r="F2262" s="18" t="s">
        <v>64</v>
      </c>
      <c r="G2262" s="18" t="s">
        <v>14</v>
      </c>
      <c r="H2262" s="19">
        <v>0.95785200000000004</v>
      </c>
    </row>
    <row r="2263" s="20" customFormat="1" ht="45" customHeight="1">
      <c r="A2263" s="15">
        <v>90196589</v>
      </c>
      <c r="B2263" s="16" t="s">
        <v>3244</v>
      </c>
      <c r="C2263" s="16" t="s">
        <v>3245</v>
      </c>
      <c r="D2263" s="17" t="s">
        <v>720</v>
      </c>
      <c r="E2263" s="17">
        <v>400</v>
      </c>
      <c r="F2263" s="18" t="s">
        <v>151</v>
      </c>
      <c r="G2263" s="18" t="s">
        <v>19</v>
      </c>
      <c r="H2263" s="19">
        <v>1.197315e-002</v>
      </c>
    </row>
    <row r="2264" s="20" customFormat="1" ht="45" customHeight="1">
      <c r="A2264" s="15">
        <v>90191307</v>
      </c>
      <c r="B2264" s="16" t="s">
        <v>3246</v>
      </c>
      <c r="C2264" s="16" t="s">
        <v>3247</v>
      </c>
      <c r="D2264" s="17" t="s">
        <v>124</v>
      </c>
      <c r="E2264" s="17">
        <v>1</v>
      </c>
      <c r="F2264" s="18" t="s">
        <v>158</v>
      </c>
      <c r="G2264" s="18" t="s">
        <v>14</v>
      </c>
      <c r="H2264" s="19">
        <v>0.34722134999999998</v>
      </c>
    </row>
    <row r="2265" s="20" customFormat="1" ht="45" customHeight="1">
      <c r="A2265" s="15">
        <v>90260694</v>
      </c>
      <c r="B2265" s="16" t="s">
        <v>3246</v>
      </c>
      <c r="C2265" s="16" t="s">
        <v>3248</v>
      </c>
      <c r="D2265" s="17" t="s">
        <v>3249</v>
      </c>
      <c r="E2265" s="17">
        <v>1</v>
      </c>
      <c r="F2265" s="18" t="s">
        <v>158</v>
      </c>
      <c r="G2265" s="18" t="s">
        <v>14</v>
      </c>
      <c r="H2265" s="19">
        <v>0.34722134999999998</v>
      </c>
    </row>
    <row r="2266" s="20" customFormat="1" ht="45" customHeight="1">
      <c r="A2266" s="15">
        <v>92441033</v>
      </c>
      <c r="B2266" s="16" t="s">
        <v>3250</v>
      </c>
      <c r="C2266" s="16" t="s">
        <v>3251</v>
      </c>
      <c r="D2266" s="17" t="s">
        <v>603</v>
      </c>
      <c r="E2266" s="17">
        <v>1</v>
      </c>
      <c r="F2266" s="18" t="s">
        <v>64</v>
      </c>
      <c r="G2266" s="18" t="s">
        <v>14</v>
      </c>
      <c r="H2266" s="19">
        <v>7.5191382000000004</v>
      </c>
    </row>
    <row r="2267" s="20" customFormat="1" ht="45" customHeight="1">
      <c r="A2267" s="15">
        <v>92375235</v>
      </c>
      <c r="B2267" s="16" t="s">
        <v>3252</v>
      </c>
      <c r="C2267" s="16" t="s">
        <v>3253</v>
      </c>
      <c r="D2267" s="17" t="s">
        <v>703</v>
      </c>
      <c r="E2267" s="17">
        <v>1</v>
      </c>
      <c r="F2267" s="18" t="s">
        <v>60</v>
      </c>
      <c r="G2267" s="18" t="s">
        <v>14</v>
      </c>
      <c r="H2267" s="19">
        <v>1.1973149999999999</v>
      </c>
    </row>
    <row r="2268" s="20" customFormat="1" ht="45" customHeight="1">
      <c r="A2268" s="15">
        <v>90182014</v>
      </c>
      <c r="B2268" s="16" t="s">
        <v>3254</v>
      </c>
      <c r="C2268" s="16" t="s">
        <v>3255</v>
      </c>
      <c r="D2268" s="17" t="s">
        <v>154</v>
      </c>
      <c r="E2268" s="17">
        <v>100</v>
      </c>
      <c r="F2268" s="18" t="s">
        <v>151</v>
      </c>
      <c r="G2268" s="18" t="s">
        <v>19</v>
      </c>
      <c r="H2268" s="19">
        <v>7.1838899999999997e-002</v>
      </c>
    </row>
    <row r="2269" s="20" customFormat="1" ht="45" customHeight="1">
      <c r="A2269" s="15">
        <v>90156781</v>
      </c>
      <c r="B2269" s="16" t="s">
        <v>3256</v>
      </c>
      <c r="C2269" s="16" t="s">
        <v>3257</v>
      </c>
      <c r="D2269" s="17" t="s">
        <v>36</v>
      </c>
      <c r="E2269" s="17">
        <v>1</v>
      </c>
      <c r="F2269" s="18" t="s">
        <v>436</v>
      </c>
      <c r="G2269" s="18" t="s">
        <v>14</v>
      </c>
      <c r="H2269" s="19">
        <v>1.0177177500000001</v>
      </c>
    </row>
    <row r="2270" s="20" customFormat="1" ht="45" customHeight="1">
      <c r="A2270" s="15">
        <v>92462731</v>
      </c>
      <c r="B2270" s="16" t="s">
        <v>3258</v>
      </c>
      <c r="C2270" s="16" t="s">
        <v>3259</v>
      </c>
      <c r="D2270" s="17" t="s">
        <v>36</v>
      </c>
      <c r="E2270" s="17">
        <v>10</v>
      </c>
      <c r="F2270" s="18" t="s">
        <v>18</v>
      </c>
      <c r="G2270" s="18" t="s">
        <v>19</v>
      </c>
      <c r="H2270" s="19">
        <v>1.0416640500000001</v>
      </c>
    </row>
    <row r="2271" s="20" customFormat="1" ht="45" customHeight="1">
      <c r="A2271" s="15">
        <v>92462723</v>
      </c>
      <c r="B2271" s="16" t="s">
        <v>3258</v>
      </c>
      <c r="C2271" s="16" t="s">
        <v>3260</v>
      </c>
      <c r="D2271" s="17" t="s">
        <v>36</v>
      </c>
      <c r="E2271" s="17">
        <v>10</v>
      </c>
      <c r="F2271" s="18" t="s">
        <v>18</v>
      </c>
      <c r="G2271" s="18" t="s">
        <v>19</v>
      </c>
      <c r="H2271" s="19">
        <v>0.87403995000000001</v>
      </c>
    </row>
    <row r="2272" s="20" customFormat="1" ht="45" customHeight="1">
      <c r="A2272" s="15">
        <v>90285581</v>
      </c>
      <c r="B2272" s="16" t="s">
        <v>3261</v>
      </c>
      <c r="C2272" s="16" t="s">
        <v>3262</v>
      </c>
      <c r="D2272" s="17" t="s">
        <v>69</v>
      </c>
      <c r="E2272" s="17">
        <v>60</v>
      </c>
      <c r="F2272" s="18" t="s">
        <v>18</v>
      </c>
      <c r="G2272" s="18" t="s">
        <v>19</v>
      </c>
      <c r="H2272" s="19">
        <v>0.27538245</v>
      </c>
    </row>
    <row r="2273" s="20" customFormat="1" ht="45" customHeight="1">
      <c r="A2273" s="15">
        <v>90222105</v>
      </c>
      <c r="B2273" s="16" t="s">
        <v>3263</v>
      </c>
      <c r="C2273" s="16" t="s">
        <v>3264</v>
      </c>
      <c r="D2273" s="17" t="s">
        <v>69</v>
      </c>
      <c r="E2273" s="17">
        <v>1</v>
      </c>
      <c r="F2273" s="18" t="s">
        <v>60</v>
      </c>
      <c r="G2273" s="18" t="s">
        <v>14</v>
      </c>
      <c r="H2273" s="19">
        <v>3.6158912999999999</v>
      </c>
    </row>
    <row r="2274" s="20" customFormat="1" ht="45" customHeight="1">
      <c r="A2274" s="15">
        <v>92467911</v>
      </c>
      <c r="B2274" s="16" t="s">
        <v>3263</v>
      </c>
      <c r="C2274" s="16" t="s">
        <v>3263</v>
      </c>
      <c r="D2274" s="17" t="s">
        <v>590</v>
      </c>
      <c r="E2274" s="17">
        <v>1</v>
      </c>
      <c r="F2274" s="18" t="s">
        <v>60</v>
      </c>
      <c r="G2274" s="18" t="s">
        <v>14</v>
      </c>
      <c r="H2274" s="19">
        <v>2.4254559000000002</v>
      </c>
    </row>
    <row r="2275" s="20" customFormat="1" ht="45" customHeight="1">
      <c r="A2275" s="15">
        <v>90227433</v>
      </c>
      <c r="B2275" s="16" t="s">
        <v>3263</v>
      </c>
      <c r="C2275" s="16" t="s">
        <v>3263</v>
      </c>
      <c r="D2275" s="17" t="s">
        <v>59</v>
      </c>
      <c r="E2275" s="17">
        <v>1</v>
      </c>
      <c r="F2275" s="18" t="s">
        <v>60</v>
      </c>
      <c r="G2275" s="18" t="s">
        <v>14</v>
      </c>
      <c r="H2275" s="19">
        <v>2.3467373999999999</v>
      </c>
    </row>
    <row r="2276" s="20" customFormat="1" ht="45" customHeight="1">
      <c r="A2276" s="15">
        <v>90222113</v>
      </c>
      <c r="B2276" s="16" t="s">
        <v>3265</v>
      </c>
      <c r="C2276" s="16" t="s">
        <v>3266</v>
      </c>
      <c r="D2276" s="17" t="s">
        <v>69</v>
      </c>
      <c r="E2276" s="17">
        <v>1</v>
      </c>
      <c r="F2276" s="18" t="s">
        <v>60</v>
      </c>
      <c r="G2276" s="18" t="s">
        <v>14</v>
      </c>
      <c r="H2276" s="19">
        <v>5.51962215</v>
      </c>
    </row>
    <row r="2277" s="20" customFormat="1" ht="45" customHeight="1">
      <c r="A2277" s="15">
        <v>90147871</v>
      </c>
      <c r="B2277" s="16" t="s">
        <v>3265</v>
      </c>
      <c r="C2277" s="16" t="s">
        <v>3267</v>
      </c>
      <c r="D2277" s="17" t="s">
        <v>17</v>
      </c>
      <c r="E2277" s="17">
        <v>1</v>
      </c>
      <c r="F2277" s="18" t="s">
        <v>60</v>
      </c>
      <c r="G2277" s="18" t="s">
        <v>14</v>
      </c>
      <c r="H2277" s="19">
        <v>3.6398375999999999</v>
      </c>
    </row>
    <row r="2278" s="20" customFormat="1" ht="45" customHeight="1">
      <c r="A2278" s="15">
        <v>90227506</v>
      </c>
      <c r="B2278" s="16" t="s">
        <v>3265</v>
      </c>
      <c r="C2278" s="16" t="s">
        <v>3268</v>
      </c>
      <c r="D2278" s="17" t="s">
        <v>39</v>
      </c>
      <c r="E2278" s="17">
        <v>1</v>
      </c>
      <c r="F2278" s="18" t="s">
        <v>60</v>
      </c>
      <c r="G2278" s="18" t="s">
        <v>14</v>
      </c>
      <c r="H2278" s="19">
        <v>3.5799718500000002</v>
      </c>
    </row>
    <row r="2279" s="20" customFormat="1" ht="45" customHeight="1">
      <c r="A2279" s="15">
        <v>90227441</v>
      </c>
      <c r="B2279" s="16" t="s">
        <v>3265</v>
      </c>
      <c r="C2279" s="16" t="s">
        <v>3265</v>
      </c>
      <c r="D2279" s="17" t="s">
        <v>59</v>
      </c>
      <c r="E2279" s="17">
        <v>1</v>
      </c>
      <c r="F2279" s="18" t="s">
        <v>60</v>
      </c>
      <c r="G2279" s="18" t="s">
        <v>14</v>
      </c>
      <c r="H2279" s="19">
        <v>3.7000577250000002</v>
      </c>
    </row>
    <row r="2280" s="20" customFormat="1" ht="45" customHeight="1">
      <c r="A2280" s="15">
        <v>90222075</v>
      </c>
      <c r="B2280" s="16" t="s">
        <v>3269</v>
      </c>
      <c r="C2280" s="16" t="s">
        <v>3270</v>
      </c>
      <c r="D2280" s="17" t="s">
        <v>69</v>
      </c>
      <c r="E2280" s="17">
        <v>1</v>
      </c>
      <c r="F2280" s="18" t="s">
        <v>60</v>
      </c>
      <c r="G2280" s="18" t="s">
        <v>14</v>
      </c>
      <c r="H2280" s="19">
        <v>1.8318919499999999</v>
      </c>
    </row>
    <row r="2281" s="20" customFormat="1" ht="45" customHeight="1">
      <c r="A2281" s="15">
        <v>92368131</v>
      </c>
      <c r="B2281" s="16" t="s">
        <v>3271</v>
      </c>
      <c r="C2281" s="16" t="s">
        <v>3272</v>
      </c>
      <c r="D2281" s="17" t="s">
        <v>69</v>
      </c>
      <c r="E2281" s="17">
        <v>1</v>
      </c>
      <c r="F2281" s="18" t="s">
        <v>60</v>
      </c>
      <c r="G2281" s="18" t="s">
        <v>14</v>
      </c>
      <c r="H2281" s="19">
        <v>3.3285357000000002</v>
      </c>
    </row>
    <row r="2282" s="20" customFormat="1" ht="45" customHeight="1">
      <c r="A2282" s="15">
        <v>90243447</v>
      </c>
      <c r="B2282" s="16" t="s">
        <v>3273</v>
      </c>
      <c r="C2282" s="16" t="s">
        <v>3274</v>
      </c>
      <c r="D2282" s="17" t="s">
        <v>181</v>
      </c>
      <c r="E2282" s="17">
        <v>1</v>
      </c>
      <c r="F2282" s="18" t="s">
        <v>436</v>
      </c>
      <c r="G2282" s="18" t="s">
        <v>14</v>
      </c>
      <c r="H2282" s="19">
        <v>1.5839711999999999</v>
      </c>
    </row>
    <row r="2283" s="20" customFormat="1" ht="45" customHeight="1">
      <c r="A2283" s="15">
        <v>90271220</v>
      </c>
      <c r="B2283" s="16" t="s">
        <v>3273</v>
      </c>
      <c r="C2283" s="16" t="s">
        <v>3275</v>
      </c>
      <c r="D2283" s="17" t="s">
        <v>590</v>
      </c>
      <c r="E2283" s="17">
        <v>1</v>
      </c>
      <c r="F2283" s="18" t="s">
        <v>60</v>
      </c>
      <c r="G2283" s="18" t="s">
        <v>14</v>
      </c>
      <c r="H2283" s="19">
        <v>1.2452076000000001</v>
      </c>
    </row>
    <row r="2284" s="20" customFormat="1" ht="45" customHeight="1">
      <c r="A2284" s="15">
        <v>90243471</v>
      </c>
      <c r="B2284" s="16" t="s">
        <v>3273</v>
      </c>
      <c r="C2284" s="16" t="s">
        <v>3276</v>
      </c>
      <c r="D2284" s="17" t="s">
        <v>181</v>
      </c>
      <c r="E2284" s="17">
        <v>1</v>
      </c>
      <c r="F2284" s="18" t="s">
        <v>436</v>
      </c>
      <c r="G2284" s="18" t="s">
        <v>14</v>
      </c>
      <c r="H2284" s="19">
        <v>0.59865749999999995</v>
      </c>
    </row>
    <row r="2285" s="20" customFormat="1" ht="45" customHeight="1">
      <c r="A2285" s="15">
        <v>90147600</v>
      </c>
      <c r="B2285" s="16" t="s">
        <v>3277</v>
      </c>
      <c r="C2285" s="16" t="s">
        <v>3277</v>
      </c>
      <c r="D2285" s="17" t="s">
        <v>17</v>
      </c>
      <c r="E2285" s="17">
        <v>1</v>
      </c>
      <c r="F2285" s="18" t="s">
        <v>436</v>
      </c>
      <c r="G2285" s="18" t="s">
        <v>14</v>
      </c>
      <c r="H2285" s="19">
        <v>0.65586307499999996</v>
      </c>
    </row>
    <row r="2286" s="20" customFormat="1" ht="45" customHeight="1">
      <c r="A2286" s="15">
        <v>90147596</v>
      </c>
      <c r="B2286" s="16" t="s">
        <v>3277</v>
      </c>
      <c r="C2286" s="16" t="s">
        <v>3277</v>
      </c>
      <c r="D2286" s="17" t="s">
        <v>17</v>
      </c>
      <c r="E2286" s="17">
        <v>1</v>
      </c>
      <c r="F2286" s="18" t="s">
        <v>436</v>
      </c>
      <c r="G2286" s="18" t="s">
        <v>14</v>
      </c>
      <c r="H2286" s="19">
        <v>0.61873875</v>
      </c>
    </row>
    <row r="2287" s="20" customFormat="1" ht="45" customHeight="1">
      <c r="A2287" s="15">
        <v>90150457</v>
      </c>
      <c r="B2287" s="16" t="s">
        <v>3277</v>
      </c>
      <c r="C2287" s="16" t="s">
        <v>3278</v>
      </c>
      <c r="D2287" s="17" t="s">
        <v>39</v>
      </c>
      <c r="E2287" s="17">
        <v>1</v>
      </c>
      <c r="F2287" s="18" t="s">
        <v>436</v>
      </c>
      <c r="G2287" s="18" t="s">
        <v>14</v>
      </c>
      <c r="H2287" s="19">
        <v>0.86206680000000002</v>
      </c>
    </row>
    <row r="2288" s="20" customFormat="1" ht="45" customHeight="1">
      <c r="A2288" s="15">
        <v>90259483</v>
      </c>
      <c r="B2288" s="16" t="s">
        <v>3279</v>
      </c>
      <c r="C2288" s="16" t="s">
        <v>3280</v>
      </c>
      <c r="D2288" s="17" t="s">
        <v>78</v>
      </c>
      <c r="E2288" s="17">
        <v>1</v>
      </c>
      <c r="F2288" s="18" t="s">
        <v>60</v>
      </c>
      <c r="G2288" s="18" t="s">
        <v>14</v>
      </c>
      <c r="H2288" s="19">
        <v>1.1613955499999999</v>
      </c>
    </row>
    <row r="2289" s="20" customFormat="1" ht="45" customHeight="1">
      <c r="A2289" s="15">
        <v>90171349</v>
      </c>
      <c r="B2289" s="16" t="s">
        <v>3281</v>
      </c>
      <c r="C2289" s="16" t="s">
        <v>3281</v>
      </c>
      <c r="D2289" s="17" t="s">
        <v>244</v>
      </c>
      <c r="E2289" s="17">
        <v>1</v>
      </c>
      <c r="F2289" s="18" t="s">
        <v>436</v>
      </c>
      <c r="G2289" s="18" t="s">
        <v>14</v>
      </c>
      <c r="H2289" s="19">
        <v>1.8067171500000001</v>
      </c>
    </row>
    <row r="2290" s="20" customFormat="1" ht="45" customHeight="1">
      <c r="A2290" s="15">
        <v>92456430</v>
      </c>
      <c r="B2290" s="16" t="s">
        <v>3281</v>
      </c>
      <c r="C2290" s="16" t="s">
        <v>3281</v>
      </c>
      <c r="D2290" s="17" t="s">
        <v>17</v>
      </c>
      <c r="E2290" s="17">
        <v>1</v>
      </c>
      <c r="F2290" s="18" t="s">
        <v>436</v>
      </c>
      <c r="G2290" s="18" t="s">
        <v>14</v>
      </c>
      <c r="H2290" s="19">
        <v>1.9923387749999999</v>
      </c>
    </row>
    <row r="2291" s="20" customFormat="1" ht="45" customHeight="1">
      <c r="A2291" s="15">
        <v>90249607</v>
      </c>
      <c r="B2291" s="16" t="s">
        <v>3281</v>
      </c>
      <c r="C2291" s="16" t="s">
        <v>3281</v>
      </c>
      <c r="D2291" s="17" t="s">
        <v>131</v>
      </c>
      <c r="E2291" s="17">
        <v>1</v>
      </c>
      <c r="F2291" s="18" t="s">
        <v>436</v>
      </c>
      <c r="G2291" s="18" t="s">
        <v>14</v>
      </c>
      <c r="H2291" s="19">
        <v>1.8809658</v>
      </c>
    </row>
    <row r="2292" s="20" customFormat="1" ht="45" customHeight="1">
      <c r="A2292" s="15">
        <v>92456421</v>
      </c>
      <c r="B2292" s="16" t="s">
        <v>3281</v>
      </c>
      <c r="C2292" s="16" t="s">
        <v>3281</v>
      </c>
      <c r="D2292" s="17" t="s">
        <v>17</v>
      </c>
      <c r="E2292" s="17">
        <v>1</v>
      </c>
      <c r="F2292" s="18" t="s">
        <v>60</v>
      </c>
      <c r="G2292" s="18" t="s">
        <v>14</v>
      </c>
      <c r="H2292" s="19">
        <v>1.7695928249999999</v>
      </c>
    </row>
    <row r="2293" s="20" customFormat="1" ht="45" customHeight="1">
      <c r="A2293" s="15">
        <v>92402194</v>
      </c>
      <c r="B2293" s="16" t="s">
        <v>3281</v>
      </c>
      <c r="C2293" s="16" t="s">
        <v>3281</v>
      </c>
      <c r="D2293" s="17" t="s">
        <v>21</v>
      </c>
      <c r="E2293" s="17">
        <v>1</v>
      </c>
      <c r="F2293" s="18" t="s">
        <v>60</v>
      </c>
      <c r="G2293" s="18" t="s">
        <v>14</v>
      </c>
      <c r="H2293" s="19">
        <v>2.0418378750000001</v>
      </c>
    </row>
    <row r="2294" s="20" customFormat="1" ht="45" customHeight="1">
      <c r="A2294" s="15">
        <v>92401740</v>
      </c>
      <c r="B2294" s="16" t="s">
        <v>3281</v>
      </c>
      <c r="C2294" s="16" t="s">
        <v>3281</v>
      </c>
      <c r="D2294" s="17" t="s">
        <v>59</v>
      </c>
      <c r="E2294" s="17">
        <v>1</v>
      </c>
      <c r="F2294" s="18" t="s">
        <v>60</v>
      </c>
      <c r="G2294" s="18" t="s">
        <v>14</v>
      </c>
      <c r="H2294" s="19">
        <v>1.1613955499999999</v>
      </c>
    </row>
    <row r="2295" s="20" customFormat="1" ht="45" customHeight="1">
      <c r="A2295" s="15">
        <v>90237498</v>
      </c>
      <c r="B2295" s="16" t="s">
        <v>3281</v>
      </c>
      <c r="C2295" s="16" t="s">
        <v>3281</v>
      </c>
      <c r="D2295" s="17" t="s">
        <v>29</v>
      </c>
      <c r="E2295" s="17">
        <v>1</v>
      </c>
      <c r="F2295" s="18" t="s">
        <v>436</v>
      </c>
      <c r="G2295" s="18" t="s">
        <v>14</v>
      </c>
      <c r="H2295" s="19">
        <v>1.5839711999999999</v>
      </c>
    </row>
    <row r="2296" s="20" customFormat="1" ht="45" customHeight="1">
      <c r="A2296" s="15">
        <v>90158091</v>
      </c>
      <c r="B2296" s="16" t="s">
        <v>3281</v>
      </c>
      <c r="C2296" s="16" t="s">
        <v>3281</v>
      </c>
      <c r="D2296" s="17" t="s">
        <v>229</v>
      </c>
      <c r="E2296" s="17">
        <v>1</v>
      </c>
      <c r="F2296" s="18" t="s">
        <v>436</v>
      </c>
      <c r="G2296" s="18" t="s">
        <v>14</v>
      </c>
      <c r="H2296" s="19">
        <v>1.4128316999999999</v>
      </c>
    </row>
    <row r="2297" s="20" customFormat="1" ht="45" customHeight="1">
      <c r="A2297" s="15">
        <v>92266231</v>
      </c>
      <c r="B2297" s="16" t="s">
        <v>3281</v>
      </c>
      <c r="C2297" s="16" t="s">
        <v>3282</v>
      </c>
      <c r="D2297" s="17" t="s">
        <v>78</v>
      </c>
      <c r="E2297" s="17">
        <v>1</v>
      </c>
      <c r="F2297" s="18" t="s">
        <v>436</v>
      </c>
      <c r="G2297" s="18" t="s">
        <v>14</v>
      </c>
      <c r="H2297" s="19">
        <v>1.2931002</v>
      </c>
    </row>
    <row r="2298" s="20" customFormat="1" ht="45" customHeight="1">
      <c r="A2298" s="15">
        <v>90123301</v>
      </c>
      <c r="B2298" s="16" t="s">
        <v>3281</v>
      </c>
      <c r="C2298" s="16" t="s">
        <v>3283</v>
      </c>
      <c r="D2298" s="17" t="s">
        <v>50</v>
      </c>
      <c r="E2298" s="17">
        <v>1</v>
      </c>
      <c r="F2298" s="18" t="s">
        <v>60</v>
      </c>
      <c r="G2298" s="18" t="s">
        <v>14</v>
      </c>
      <c r="H2298" s="19">
        <v>1.1015298</v>
      </c>
    </row>
    <row r="2299" s="20" customFormat="1" ht="45" customHeight="1">
      <c r="A2299" s="15">
        <v>90156862</v>
      </c>
      <c r="B2299" s="16" t="s">
        <v>3281</v>
      </c>
      <c r="C2299" s="16" t="s">
        <v>3284</v>
      </c>
      <c r="D2299" s="17" t="s">
        <v>36</v>
      </c>
      <c r="E2299" s="17">
        <v>1</v>
      </c>
      <c r="F2299" s="18" t="s">
        <v>60</v>
      </c>
      <c r="G2299" s="18" t="s">
        <v>14</v>
      </c>
      <c r="H2299" s="19">
        <v>3.5201061</v>
      </c>
    </row>
    <row r="2300" s="20" customFormat="1" ht="45" customHeight="1">
      <c r="A2300" s="15">
        <v>92380719</v>
      </c>
      <c r="B2300" s="16" t="s">
        <v>3281</v>
      </c>
      <c r="C2300" s="16" t="s">
        <v>3285</v>
      </c>
      <c r="D2300" s="17" t="s">
        <v>39</v>
      </c>
      <c r="E2300" s="17">
        <v>1</v>
      </c>
      <c r="F2300" s="18" t="s">
        <v>436</v>
      </c>
      <c r="G2300" s="18" t="s">
        <v>14</v>
      </c>
      <c r="H2300" s="19">
        <v>1.6522946999999999</v>
      </c>
    </row>
    <row r="2301" s="20" customFormat="1" ht="45" customHeight="1">
      <c r="A2301" s="15">
        <v>90210085</v>
      </c>
      <c r="B2301" s="16" t="s">
        <v>3281</v>
      </c>
      <c r="C2301" s="16" t="s">
        <v>3286</v>
      </c>
      <c r="D2301" s="17" t="s">
        <v>31</v>
      </c>
      <c r="E2301" s="17">
        <v>1</v>
      </c>
      <c r="F2301" s="18" t="s">
        <v>436</v>
      </c>
      <c r="G2301" s="18" t="s">
        <v>14</v>
      </c>
      <c r="H2301" s="19">
        <v>1.9037308500000001</v>
      </c>
    </row>
    <row r="2302" s="20" customFormat="1" ht="45" customHeight="1">
      <c r="A2302" s="15">
        <v>92264530</v>
      </c>
      <c r="B2302" s="16" t="s">
        <v>3281</v>
      </c>
      <c r="C2302" s="16" t="s">
        <v>3287</v>
      </c>
      <c r="D2302" s="17" t="s">
        <v>12</v>
      </c>
      <c r="E2302" s="17">
        <v>1</v>
      </c>
      <c r="F2302" s="18" t="s">
        <v>436</v>
      </c>
      <c r="G2302" s="18" t="s">
        <v>14</v>
      </c>
      <c r="H2302" s="19">
        <v>2.1312207000000001</v>
      </c>
    </row>
    <row r="2303" s="20" customFormat="1" ht="45" customHeight="1">
      <c r="A2303" s="15">
        <v>90162684</v>
      </c>
      <c r="B2303" s="16" t="s">
        <v>3281</v>
      </c>
      <c r="C2303" s="16" t="s">
        <v>3288</v>
      </c>
      <c r="D2303" s="17" t="s">
        <v>12</v>
      </c>
      <c r="E2303" s="17">
        <v>1</v>
      </c>
      <c r="F2303" s="18" t="s">
        <v>436</v>
      </c>
      <c r="G2303" s="18" t="s">
        <v>14</v>
      </c>
      <c r="H2303" s="19">
        <v>2.1910864499999998</v>
      </c>
    </row>
    <row r="2304" s="20" customFormat="1" ht="45" customHeight="1">
      <c r="A2304" s="15">
        <v>90157575</v>
      </c>
      <c r="B2304" s="16" t="s">
        <v>3281</v>
      </c>
      <c r="C2304" s="16" t="s">
        <v>3289</v>
      </c>
      <c r="D2304" s="17" t="s">
        <v>229</v>
      </c>
      <c r="E2304" s="17">
        <v>1</v>
      </c>
      <c r="F2304" s="18" t="s">
        <v>60</v>
      </c>
      <c r="G2304" s="18" t="s">
        <v>14</v>
      </c>
      <c r="H2304" s="19">
        <v>1.1613955499999999</v>
      </c>
    </row>
    <row r="2305" s="20" customFormat="1" ht="45" customHeight="1">
      <c r="A2305" s="15">
        <v>92434975</v>
      </c>
      <c r="B2305" s="16" t="s">
        <v>3281</v>
      </c>
      <c r="C2305" s="16" t="s">
        <v>3290</v>
      </c>
      <c r="D2305" s="17" t="s">
        <v>455</v>
      </c>
      <c r="E2305" s="17">
        <v>1</v>
      </c>
      <c r="F2305" s="18" t="s">
        <v>60</v>
      </c>
      <c r="G2305" s="18" t="s">
        <v>14</v>
      </c>
      <c r="H2305" s="19">
        <v>1.9635966</v>
      </c>
    </row>
    <row r="2306" s="20" customFormat="1" ht="45" customHeight="1">
      <c r="A2306" s="15">
        <v>92434967</v>
      </c>
      <c r="B2306" s="16" t="s">
        <v>3281</v>
      </c>
      <c r="C2306" s="16" t="s">
        <v>3290</v>
      </c>
      <c r="D2306" s="17" t="s">
        <v>455</v>
      </c>
      <c r="E2306" s="17">
        <v>1</v>
      </c>
      <c r="F2306" s="18" t="s">
        <v>60</v>
      </c>
      <c r="G2306" s="18" t="s">
        <v>14</v>
      </c>
      <c r="H2306" s="19">
        <v>2.0474086499999999</v>
      </c>
    </row>
    <row r="2307" s="20" customFormat="1" ht="45" customHeight="1">
      <c r="A2307" s="15">
        <v>90171357</v>
      </c>
      <c r="B2307" s="16" t="s">
        <v>3291</v>
      </c>
      <c r="C2307" s="16" t="s">
        <v>3291</v>
      </c>
      <c r="D2307" s="17" t="s">
        <v>244</v>
      </c>
      <c r="E2307" s="17">
        <v>1</v>
      </c>
      <c r="F2307" s="18" t="s">
        <v>436</v>
      </c>
      <c r="G2307" s="18" t="s">
        <v>14</v>
      </c>
      <c r="H2307" s="19">
        <v>1.9057153499999999</v>
      </c>
    </row>
    <row r="2308" s="20" customFormat="1" ht="45" customHeight="1">
      <c r="A2308" s="15">
        <v>90243463</v>
      </c>
      <c r="B2308" s="16" t="s">
        <v>3291</v>
      </c>
      <c r="C2308" s="16" t="s">
        <v>3291</v>
      </c>
      <c r="D2308" s="17" t="s">
        <v>181</v>
      </c>
      <c r="E2308" s="17">
        <v>1</v>
      </c>
      <c r="F2308" s="18" t="s">
        <v>60</v>
      </c>
      <c r="G2308" s="18" t="s">
        <v>14</v>
      </c>
      <c r="H2308" s="19">
        <v>0.81417419999999996</v>
      </c>
    </row>
    <row r="2309" s="20" customFormat="1" ht="45" customHeight="1">
      <c r="A2309" s="15">
        <v>90237480</v>
      </c>
      <c r="B2309" s="16" t="s">
        <v>3291</v>
      </c>
      <c r="C2309" s="16" t="s">
        <v>3291</v>
      </c>
      <c r="D2309" s="17" t="s">
        <v>29</v>
      </c>
      <c r="E2309" s="17">
        <v>1</v>
      </c>
      <c r="F2309" s="18" t="s">
        <v>436</v>
      </c>
      <c r="G2309" s="18" t="s">
        <v>14</v>
      </c>
      <c r="H2309" s="19">
        <v>1.8199187999999999</v>
      </c>
    </row>
    <row r="2310" s="20" customFormat="1" ht="45" customHeight="1">
      <c r="A2310" s="15">
        <v>92380700</v>
      </c>
      <c r="B2310" s="16" t="s">
        <v>3291</v>
      </c>
      <c r="C2310" s="16" t="s">
        <v>3292</v>
      </c>
      <c r="D2310" s="17" t="s">
        <v>39</v>
      </c>
      <c r="E2310" s="17">
        <v>1</v>
      </c>
      <c r="F2310" s="18" t="s">
        <v>436</v>
      </c>
      <c r="G2310" s="18" t="s">
        <v>14</v>
      </c>
      <c r="H2310" s="19">
        <v>1.6642678500000001</v>
      </c>
    </row>
    <row r="2311" s="20" customFormat="1" ht="45" customHeight="1">
      <c r="A2311" s="15">
        <v>90237471</v>
      </c>
      <c r="B2311" s="16" t="s">
        <v>3293</v>
      </c>
      <c r="C2311" s="16" t="s">
        <v>3293</v>
      </c>
      <c r="D2311" s="17" t="s">
        <v>29</v>
      </c>
      <c r="E2311" s="17">
        <v>400</v>
      </c>
      <c r="F2311" s="18" t="s">
        <v>151</v>
      </c>
      <c r="G2311" s="18" t="s">
        <v>19</v>
      </c>
      <c r="H2311" s="19">
        <v>4.78926e-002</v>
      </c>
    </row>
    <row r="2312" s="20" customFormat="1" ht="45" customHeight="1">
      <c r="A2312" s="15">
        <v>90242831</v>
      </c>
      <c r="B2312" s="16" t="s">
        <v>3294</v>
      </c>
      <c r="C2312" s="16" t="s">
        <v>3295</v>
      </c>
      <c r="D2312" s="17" t="s">
        <v>223</v>
      </c>
      <c r="E2312" s="17">
        <v>1</v>
      </c>
      <c r="F2312" s="18" t="s">
        <v>60</v>
      </c>
      <c r="G2312" s="18" t="s">
        <v>14</v>
      </c>
      <c r="H2312" s="19">
        <v>0.68246954999999998</v>
      </c>
    </row>
    <row r="2313" s="20" customFormat="1" ht="45" customHeight="1">
      <c r="A2313" s="15">
        <v>92422799</v>
      </c>
      <c r="B2313" s="16" t="s">
        <v>3296</v>
      </c>
      <c r="C2313" s="16" t="s">
        <v>3297</v>
      </c>
      <c r="D2313" s="17" t="s">
        <v>244</v>
      </c>
      <c r="E2313" s="17">
        <v>1</v>
      </c>
      <c r="F2313" s="18" t="s">
        <v>436</v>
      </c>
      <c r="G2313" s="18" t="s">
        <v>14</v>
      </c>
      <c r="H2313" s="19">
        <v>1.8678113999999999</v>
      </c>
    </row>
    <row r="2314" s="20" customFormat="1" ht="45" customHeight="1">
      <c r="A2314" s="15">
        <v>90163028</v>
      </c>
      <c r="B2314" s="16" t="s">
        <v>3298</v>
      </c>
      <c r="C2314" s="16" t="s">
        <v>3299</v>
      </c>
      <c r="D2314" s="17" t="s">
        <v>12</v>
      </c>
      <c r="E2314" s="17">
        <v>1</v>
      </c>
      <c r="F2314" s="18" t="s">
        <v>436</v>
      </c>
      <c r="G2314" s="18" t="s">
        <v>14</v>
      </c>
      <c r="H2314" s="19">
        <v>24.125897250000001</v>
      </c>
    </row>
    <row r="2315" s="20" customFormat="1" ht="45" customHeight="1">
      <c r="A2315" s="15">
        <v>91479029</v>
      </c>
      <c r="B2315" s="16" t="s">
        <v>3300</v>
      </c>
      <c r="C2315" s="16" t="s">
        <v>3301</v>
      </c>
      <c r="D2315" s="17" t="s">
        <v>12</v>
      </c>
      <c r="E2315" s="17">
        <v>1000</v>
      </c>
      <c r="F2315" s="18" t="s">
        <v>743</v>
      </c>
      <c r="G2315" s="18" t="s">
        <v>19</v>
      </c>
      <c r="H2315" s="19">
        <v>0.74131000000000002</v>
      </c>
    </row>
    <row r="2316" s="20" customFormat="1" ht="45" customHeight="1">
      <c r="A2316" s="15">
        <v>91479010</v>
      </c>
      <c r="B2316" s="16" t="s">
        <v>3302</v>
      </c>
      <c r="C2316" s="16" t="s">
        <v>3303</v>
      </c>
      <c r="D2316" s="17" t="s">
        <v>12</v>
      </c>
      <c r="E2316" s="17">
        <v>200</v>
      </c>
      <c r="F2316" s="18" t="s">
        <v>743</v>
      </c>
      <c r="G2316" s="18" t="s">
        <v>19</v>
      </c>
      <c r="H2316" s="19">
        <v>0.74475000000000002</v>
      </c>
    </row>
    <row r="2317" s="20" customFormat="1" ht="45" customHeight="1">
      <c r="A2317" s="15">
        <v>90302982</v>
      </c>
      <c r="B2317" s="16" t="s">
        <v>3304</v>
      </c>
      <c r="C2317" s="16" t="s">
        <v>3305</v>
      </c>
      <c r="D2317" s="17" t="s">
        <v>455</v>
      </c>
      <c r="E2317" s="17">
        <v>1000</v>
      </c>
      <c r="F2317" s="18" t="s">
        <v>743</v>
      </c>
      <c r="G2317" s="18" t="s">
        <v>19</v>
      </c>
      <c r="H2317" s="19">
        <v>0.729792</v>
      </c>
    </row>
    <row r="2318" s="20" customFormat="1" ht="45" customHeight="1">
      <c r="A2318" s="15">
        <v>90285620</v>
      </c>
      <c r="B2318" s="16" t="s">
        <v>3306</v>
      </c>
      <c r="C2318" s="16" t="s">
        <v>3306</v>
      </c>
      <c r="D2318" s="17" t="s">
        <v>39</v>
      </c>
      <c r="E2318" s="17">
        <v>1000</v>
      </c>
      <c r="F2318" s="18" t="s">
        <v>743</v>
      </c>
      <c r="G2318" s="18" t="s">
        <v>19</v>
      </c>
      <c r="H2318" s="19">
        <v>0.47892600000000002</v>
      </c>
    </row>
    <row r="2319" s="20" customFormat="1" ht="45" customHeight="1">
      <c r="A2319" s="15">
        <v>90293231</v>
      </c>
      <c r="B2319" s="16" t="s">
        <v>3307</v>
      </c>
      <c r="C2319" s="16" t="s">
        <v>3308</v>
      </c>
      <c r="D2319" s="17" t="s">
        <v>455</v>
      </c>
      <c r="E2319" s="17">
        <v>200</v>
      </c>
      <c r="F2319" s="18" t="s">
        <v>743</v>
      </c>
      <c r="G2319" s="18" t="s">
        <v>19</v>
      </c>
      <c r="H2319" s="19">
        <v>0.729792</v>
      </c>
    </row>
    <row r="2320" s="20" customFormat="1" ht="45" customHeight="1">
      <c r="A2320" s="15">
        <v>90285611</v>
      </c>
      <c r="B2320" s="16" t="s">
        <v>3309</v>
      </c>
      <c r="C2320" s="16" t="s">
        <v>3309</v>
      </c>
      <c r="D2320" s="17" t="s">
        <v>39</v>
      </c>
      <c r="E2320" s="17">
        <v>200</v>
      </c>
      <c r="F2320" s="18" t="s">
        <v>743</v>
      </c>
      <c r="G2320" s="18" t="s">
        <v>19</v>
      </c>
      <c r="H2320" s="19">
        <v>0.46695284999999997</v>
      </c>
    </row>
    <row r="2321" s="20" customFormat="1" ht="45" customHeight="1">
      <c r="A2321" s="15">
        <v>90912012</v>
      </c>
      <c r="B2321" s="16" t="s">
        <v>3310</v>
      </c>
      <c r="C2321" s="16" t="s">
        <v>3311</v>
      </c>
      <c r="D2321" s="17" t="s">
        <v>603</v>
      </c>
      <c r="E2321" s="17">
        <v>1</v>
      </c>
      <c r="F2321" s="18" t="s">
        <v>64</v>
      </c>
      <c r="G2321" s="18" t="s">
        <v>14</v>
      </c>
      <c r="H2321" s="19">
        <v>4.3701997500000003</v>
      </c>
    </row>
    <row r="2322" s="20" customFormat="1" ht="45" customHeight="1">
      <c r="A2322" s="15">
        <v>90185803</v>
      </c>
      <c r="B2322" s="16" t="s">
        <v>3312</v>
      </c>
      <c r="C2322" s="16" t="s">
        <v>3313</v>
      </c>
      <c r="D2322" s="17" t="s">
        <v>146</v>
      </c>
      <c r="E2322" s="17">
        <v>1</v>
      </c>
      <c r="F2322" s="18" t="s">
        <v>158</v>
      </c>
      <c r="G2322" s="18" t="s">
        <v>14</v>
      </c>
      <c r="H2322" s="19">
        <v>0.28793286000000001</v>
      </c>
    </row>
    <row r="2323" s="20" customFormat="1" ht="45" customHeight="1">
      <c r="A2323" s="15">
        <v>90185811</v>
      </c>
      <c r="B2323" s="16" t="s">
        <v>3314</v>
      </c>
      <c r="C2323" s="16" t="s">
        <v>3315</v>
      </c>
      <c r="D2323" s="17" t="s">
        <v>146</v>
      </c>
      <c r="E2323" s="17">
        <v>1</v>
      </c>
      <c r="F2323" s="18" t="s">
        <v>158</v>
      </c>
      <c r="G2323" s="18" t="s">
        <v>14</v>
      </c>
      <c r="H2323" s="19">
        <v>0.2969946</v>
      </c>
    </row>
    <row r="2324" s="20" customFormat="1" ht="45" customHeight="1">
      <c r="A2324" s="15">
        <v>92410057</v>
      </c>
      <c r="B2324" s="16" t="s">
        <v>3316</v>
      </c>
      <c r="C2324" s="16" t="s">
        <v>3317</v>
      </c>
      <c r="D2324" s="17" t="s">
        <v>683</v>
      </c>
      <c r="E2324" s="17">
        <v>120</v>
      </c>
      <c r="F2324" s="18" t="s">
        <v>18</v>
      </c>
      <c r="G2324" s="18" t="s">
        <v>19</v>
      </c>
      <c r="H2324" s="19">
        <v>4.78926e-002</v>
      </c>
    </row>
    <row r="2325" s="20" customFormat="1" ht="45" customHeight="1">
      <c r="A2325" s="15">
        <v>92404243</v>
      </c>
      <c r="B2325" s="16" t="s">
        <v>3318</v>
      </c>
      <c r="C2325" s="16" t="s">
        <v>3319</v>
      </c>
      <c r="D2325" s="17" t="s">
        <v>223</v>
      </c>
      <c r="E2325" s="17">
        <v>120</v>
      </c>
      <c r="F2325" s="18" t="s">
        <v>18</v>
      </c>
      <c r="G2325" s="18" t="s">
        <v>19</v>
      </c>
      <c r="H2325" s="19">
        <v>0.21551670000000001</v>
      </c>
    </row>
    <row r="2326" s="20" customFormat="1" ht="45" customHeight="1">
      <c r="A2326" s="15">
        <v>90214269</v>
      </c>
      <c r="B2326" s="16" t="s">
        <v>3320</v>
      </c>
      <c r="C2326" s="16" t="s">
        <v>3321</v>
      </c>
      <c r="D2326" s="17" t="s">
        <v>223</v>
      </c>
      <c r="E2326" s="17">
        <v>1</v>
      </c>
      <c r="F2326" s="18" t="s">
        <v>60</v>
      </c>
      <c r="G2326" s="18" t="s">
        <v>14</v>
      </c>
      <c r="H2326" s="19">
        <v>0.85009365000000003</v>
      </c>
    </row>
    <row r="2327" s="20" customFormat="1" ht="45" customHeight="1">
      <c r="A2327" s="15">
        <v>94937877</v>
      </c>
      <c r="B2327" s="16" t="s">
        <v>3322</v>
      </c>
      <c r="C2327" s="16" t="s">
        <v>3323</v>
      </c>
      <c r="D2327" s="17" t="s">
        <v>92</v>
      </c>
      <c r="E2327" s="17">
        <v>10</v>
      </c>
      <c r="F2327" s="18" t="s">
        <v>743</v>
      </c>
      <c r="G2327" s="18" t="s">
        <v>261</v>
      </c>
      <c r="H2327" s="19">
        <v>101.5836255</v>
      </c>
    </row>
    <row r="2328" s="20" customFormat="1" ht="45" customHeight="1">
      <c r="A2328" s="15">
        <v>94937885</v>
      </c>
      <c r="B2328" s="16" t="s">
        <v>3322</v>
      </c>
      <c r="C2328" s="16" t="s">
        <v>3324</v>
      </c>
      <c r="D2328" s="17" t="s">
        <v>1717</v>
      </c>
      <c r="E2328" s="17">
        <v>10</v>
      </c>
      <c r="F2328" s="18" t="s">
        <v>743</v>
      </c>
      <c r="G2328" s="18" t="s">
        <v>261</v>
      </c>
      <c r="H2328" s="19">
        <v>100.2517551</v>
      </c>
    </row>
    <row r="2329" s="20" customFormat="1" ht="45" customHeight="1">
      <c r="A2329" s="15">
        <v>94937893</v>
      </c>
      <c r="B2329" s="16" t="s">
        <v>3325</v>
      </c>
      <c r="C2329" s="16" t="s">
        <v>3326</v>
      </c>
      <c r="D2329" s="17" t="s">
        <v>1717</v>
      </c>
      <c r="E2329" s="17">
        <v>5</v>
      </c>
      <c r="F2329" s="18" t="s">
        <v>743</v>
      </c>
      <c r="G2329" s="18" t="s">
        <v>261</v>
      </c>
      <c r="H2329" s="19">
        <v>105.8403654</v>
      </c>
    </row>
    <row r="2330" s="20" customFormat="1" ht="45" customHeight="1">
      <c r="A2330" s="15">
        <v>94937907</v>
      </c>
      <c r="B2330" s="16" t="s">
        <v>3325</v>
      </c>
      <c r="C2330" s="16" t="s">
        <v>3327</v>
      </c>
      <c r="D2330" s="17" t="s">
        <v>92</v>
      </c>
      <c r="E2330" s="17">
        <v>5</v>
      </c>
      <c r="F2330" s="18" t="s">
        <v>743</v>
      </c>
      <c r="G2330" s="18" t="s">
        <v>261</v>
      </c>
      <c r="H2330" s="19">
        <v>108.3011328</v>
      </c>
    </row>
    <row r="2331" s="20" customFormat="1" ht="45" customHeight="1">
      <c r="A2331" s="15">
        <v>90491025</v>
      </c>
      <c r="B2331" s="16" t="s">
        <v>3328</v>
      </c>
      <c r="C2331" s="16" t="s">
        <v>3329</v>
      </c>
      <c r="D2331" s="17" t="s">
        <v>146</v>
      </c>
      <c r="E2331" s="17">
        <v>1</v>
      </c>
      <c r="F2331" s="18" t="s">
        <v>158</v>
      </c>
      <c r="G2331" s="18" t="s">
        <v>14</v>
      </c>
      <c r="H2331" s="19">
        <v>0.3086412</v>
      </c>
    </row>
    <row r="2332" s="20" customFormat="1" ht="45" customHeight="1">
      <c r="A2332" s="15">
        <v>90270320</v>
      </c>
      <c r="B2332" s="16" t="s">
        <v>3330</v>
      </c>
      <c r="C2332" s="16" t="s">
        <v>3331</v>
      </c>
      <c r="D2332" s="17" t="s">
        <v>603</v>
      </c>
      <c r="E2332" s="17">
        <v>1</v>
      </c>
      <c r="F2332" s="18" t="s">
        <v>60</v>
      </c>
      <c r="G2332" s="18" t="s">
        <v>14</v>
      </c>
      <c r="H2332" s="19">
        <v>0.27538245</v>
      </c>
    </row>
    <row r="2333" s="20" customFormat="1" ht="45" customHeight="1">
      <c r="A2333" s="15">
        <v>90162048</v>
      </c>
      <c r="B2333" s="16" t="s">
        <v>3330</v>
      </c>
      <c r="C2333" s="16" t="s">
        <v>3332</v>
      </c>
      <c r="D2333" s="17" t="s">
        <v>90</v>
      </c>
      <c r="E2333" s="17">
        <v>1</v>
      </c>
      <c r="F2333" s="18" t="s">
        <v>158</v>
      </c>
      <c r="G2333" s="18" t="s">
        <v>14</v>
      </c>
      <c r="H2333" s="19">
        <v>0.40708709999999998</v>
      </c>
    </row>
    <row r="2334" s="20" customFormat="1" ht="45" customHeight="1">
      <c r="A2334" s="15">
        <v>90491017</v>
      </c>
      <c r="B2334" s="16" t="s">
        <v>3330</v>
      </c>
      <c r="C2334" s="16" t="s">
        <v>3333</v>
      </c>
      <c r="D2334" s="17" t="s">
        <v>146</v>
      </c>
      <c r="E2334" s="17">
        <v>1</v>
      </c>
      <c r="F2334" s="18" t="s">
        <v>158</v>
      </c>
      <c r="G2334" s="18" t="s">
        <v>14</v>
      </c>
      <c r="H2334" s="19">
        <v>0.372498</v>
      </c>
    </row>
    <row r="2335" s="20" customFormat="1" ht="45" customHeight="1">
      <c r="A2335" s="15">
        <v>90124871</v>
      </c>
      <c r="B2335" s="16" t="s">
        <v>3330</v>
      </c>
      <c r="C2335" s="16" t="s">
        <v>3334</v>
      </c>
      <c r="D2335" s="17" t="s">
        <v>50</v>
      </c>
      <c r="E2335" s="17">
        <v>1</v>
      </c>
      <c r="F2335" s="18" t="s">
        <v>60</v>
      </c>
      <c r="G2335" s="18" t="s">
        <v>14</v>
      </c>
      <c r="H2335" s="19">
        <v>0.27538245</v>
      </c>
    </row>
    <row r="2336" s="20" customFormat="1" ht="45" customHeight="1">
      <c r="A2336" s="15">
        <v>90171829</v>
      </c>
      <c r="B2336" s="16" t="s">
        <v>3335</v>
      </c>
      <c r="C2336" s="16" t="s">
        <v>3336</v>
      </c>
      <c r="D2336" s="17" t="s">
        <v>244</v>
      </c>
      <c r="E2336" s="17">
        <v>1</v>
      </c>
      <c r="F2336" s="18" t="s">
        <v>60</v>
      </c>
      <c r="G2336" s="18" t="s">
        <v>14</v>
      </c>
      <c r="H2336" s="19">
        <v>0.17959725000000001</v>
      </c>
    </row>
    <row r="2337" s="20" customFormat="1" ht="45" customHeight="1">
      <c r="A2337" s="15">
        <v>92436781</v>
      </c>
      <c r="B2337" s="16" t="s">
        <v>3337</v>
      </c>
      <c r="C2337" s="16" t="s">
        <v>3338</v>
      </c>
      <c r="D2337" s="17" t="s">
        <v>1221</v>
      </c>
      <c r="E2337" s="17">
        <v>1</v>
      </c>
      <c r="F2337" s="18" t="s">
        <v>60</v>
      </c>
      <c r="G2337" s="18" t="s">
        <v>14</v>
      </c>
      <c r="H2337" s="19">
        <v>0.85009365000000003</v>
      </c>
    </row>
    <row r="2338" s="20" customFormat="1" ht="45" customHeight="1">
      <c r="A2338" s="15">
        <v>90177959</v>
      </c>
      <c r="B2338" s="16" t="s">
        <v>3339</v>
      </c>
      <c r="C2338" s="16" t="s">
        <v>3340</v>
      </c>
      <c r="D2338" s="17" t="s">
        <v>915</v>
      </c>
      <c r="E2338" s="17">
        <v>100</v>
      </c>
      <c r="F2338" s="18" t="s">
        <v>743</v>
      </c>
      <c r="G2338" s="18" t="s">
        <v>19</v>
      </c>
      <c r="H2338" s="19">
        <v>11.34</v>
      </c>
    </row>
    <row r="2339" s="20" customFormat="1" ht="45" customHeight="1">
      <c r="A2339" s="15">
        <v>94937915</v>
      </c>
      <c r="B2339" s="16" t="s">
        <v>3339</v>
      </c>
      <c r="C2339" s="16" t="s">
        <v>3341</v>
      </c>
      <c r="D2339" s="17" t="s">
        <v>946</v>
      </c>
      <c r="E2339" s="17">
        <v>20</v>
      </c>
      <c r="F2339" s="18" t="s">
        <v>743</v>
      </c>
      <c r="G2339" s="18" t="s">
        <v>261</v>
      </c>
      <c r="H2339" s="19">
        <v>84.506492699999995</v>
      </c>
    </row>
    <row r="2340" s="20" customFormat="1" ht="45" customHeight="1">
      <c r="A2340" s="15">
        <v>94937923</v>
      </c>
      <c r="B2340" s="16" t="s">
        <v>3339</v>
      </c>
      <c r="C2340" s="16" t="s">
        <v>3342</v>
      </c>
      <c r="D2340" s="17" t="s">
        <v>21</v>
      </c>
      <c r="E2340" s="17">
        <v>100</v>
      </c>
      <c r="F2340" s="18" t="s">
        <v>743</v>
      </c>
      <c r="G2340" s="18" t="s">
        <v>261</v>
      </c>
      <c r="H2340" s="19">
        <v>14.813061448499999</v>
      </c>
    </row>
    <row r="2341" s="20" customFormat="1" ht="45" customHeight="1">
      <c r="A2341" s="15">
        <v>94937931</v>
      </c>
      <c r="B2341" s="16" t="s">
        <v>3339</v>
      </c>
      <c r="C2341" s="16" t="s">
        <v>3343</v>
      </c>
      <c r="D2341" s="17" t="s">
        <v>21</v>
      </c>
      <c r="E2341" s="17">
        <v>40</v>
      </c>
      <c r="F2341" s="18" t="s">
        <v>743</v>
      </c>
      <c r="G2341" s="18" t="s">
        <v>261</v>
      </c>
      <c r="H2341" s="19">
        <v>15.54354333</v>
      </c>
    </row>
    <row r="2342" s="20" customFormat="1" ht="45" customHeight="1">
      <c r="A2342" s="15">
        <v>94937940</v>
      </c>
      <c r="B2342" s="16" t="s">
        <v>3344</v>
      </c>
      <c r="C2342" s="16" t="s">
        <v>3345</v>
      </c>
      <c r="D2342" s="17" t="s">
        <v>124</v>
      </c>
      <c r="E2342" s="17">
        <v>100</v>
      </c>
      <c r="F2342" s="18" t="s">
        <v>743</v>
      </c>
      <c r="G2342" s="18" t="s">
        <v>261</v>
      </c>
      <c r="H2342" s="19">
        <v>15.62188194</v>
      </c>
    </row>
    <row r="2343" s="20" customFormat="1" ht="45" customHeight="1">
      <c r="A2343" s="15">
        <v>94937958</v>
      </c>
      <c r="B2343" s="16" t="s">
        <v>3346</v>
      </c>
      <c r="C2343" s="16" t="s">
        <v>3347</v>
      </c>
      <c r="D2343" s="17" t="s">
        <v>450</v>
      </c>
      <c r="E2343" s="17">
        <v>100</v>
      </c>
      <c r="F2343" s="18" t="s">
        <v>743</v>
      </c>
      <c r="G2343" s="18" t="s">
        <v>261</v>
      </c>
      <c r="H2343" s="19">
        <v>15.20920737</v>
      </c>
    </row>
    <row r="2344" s="20" customFormat="1" ht="45" customHeight="1">
      <c r="A2344" s="15">
        <v>94937966</v>
      </c>
      <c r="B2344" s="16" t="s">
        <v>3348</v>
      </c>
      <c r="C2344" s="16" t="s">
        <v>3349</v>
      </c>
      <c r="D2344" s="17" t="s">
        <v>3350</v>
      </c>
      <c r="E2344" s="17">
        <v>40</v>
      </c>
      <c r="F2344" s="18" t="s">
        <v>743</v>
      </c>
      <c r="G2344" s="18" t="s">
        <v>261</v>
      </c>
      <c r="H2344" s="19">
        <v>14.581586250000001</v>
      </c>
    </row>
    <row r="2345" s="20" customFormat="1" ht="45" customHeight="1">
      <c r="A2345" s="15">
        <v>94937974</v>
      </c>
      <c r="B2345" s="16" t="s">
        <v>3351</v>
      </c>
      <c r="C2345" s="16" t="s">
        <v>3352</v>
      </c>
      <c r="D2345" s="17" t="s">
        <v>3350</v>
      </c>
      <c r="E2345" s="17">
        <v>100</v>
      </c>
      <c r="F2345" s="18" t="s">
        <v>743</v>
      </c>
      <c r="G2345" s="18" t="s">
        <v>261</v>
      </c>
      <c r="H2345" s="19">
        <v>15.21764559</v>
      </c>
    </row>
    <row r="2346" s="20" customFormat="1" ht="45" customHeight="1">
      <c r="A2346" s="15">
        <v>94937982</v>
      </c>
      <c r="B2346" s="16" t="s">
        <v>3351</v>
      </c>
      <c r="C2346" s="16" t="s">
        <v>3351</v>
      </c>
      <c r="D2346" s="17" t="s">
        <v>1690</v>
      </c>
      <c r="E2346" s="17">
        <v>100</v>
      </c>
      <c r="F2346" s="18" t="s">
        <v>743</v>
      </c>
      <c r="G2346" s="18" t="s">
        <v>261</v>
      </c>
      <c r="H2346" s="19">
        <v>7.3339534799999999</v>
      </c>
    </row>
    <row r="2347" s="20" customFormat="1" ht="45" customHeight="1">
      <c r="A2347" s="15">
        <v>94937990</v>
      </c>
      <c r="B2347" s="16" t="s">
        <v>3353</v>
      </c>
      <c r="C2347" s="16" t="s">
        <v>3354</v>
      </c>
      <c r="D2347" s="17" t="s">
        <v>450</v>
      </c>
      <c r="E2347" s="17">
        <v>40</v>
      </c>
      <c r="F2347" s="18" t="s">
        <v>743</v>
      </c>
      <c r="G2347" s="18" t="s">
        <v>261</v>
      </c>
      <c r="H2347" s="19">
        <v>18.440000000000001</v>
      </c>
    </row>
    <row r="2348" s="20" customFormat="1" ht="45" customHeight="1">
      <c r="A2348" s="15">
        <v>94938008</v>
      </c>
      <c r="B2348" s="16" t="s">
        <v>3355</v>
      </c>
      <c r="C2348" s="16" t="s">
        <v>3356</v>
      </c>
      <c r="D2348" s="17" t="s">
        <v>124</v>
      </c>
      <c r="E2348" s="17">
        <v>80</v>
      </c>
      <c r="F2348" s="18" t="s">
        <v>743</v>
      </c>
      <c r="G2348" s="18" t="s">
        <v>261</v>
      </c>
      <c r="H2348" s="19">
        <v>7.8113400750000004</v>
      </c>
    </row>
    <row r="2349" s="20" customFormat="1" ht="45" customHeight="1">
      <c r="A2349" s="15">
        <v>94938024</v>
      </c>
      <c r="B2349" s="16" t="s">
        <v>3357</v>
      </c>
      <c r="C2349" s="16" t="s">
        <v>3357</v>
      </c>
      <c r="D2349" s="17" t="s">
        <v>1714</v>
      </c>
      <c r="E2349" s="17">
        <v>100</v>
      </c>
      <c r="F2349" s="18" t="s">
        <v>743</v>
      </c>
      <c r="G2349" s="18" t="s">
        <v>261</v>
      </c>
      <c r="H2349" s="19">
        <v>10.07318214</v>
      </c>
    </row>
    <row r="2350" s="20" customFormat="1" ht="45" customHeight="1">
      <c r="A2350" s="15">
        <v>94938032</v>
      </c>
      <c r="B2350" s="16" t="s">
        <v>3358</v>
      </c>
      <c r="C2350" s="16" t="s">
        <v>3358</v>
      </c>
      <c r="D2350" s="17" t="s">
        <v>39</v>
      </c>
      <c r="E2350" s="17">
        <v>100</v>
      </c>
      <c r="F2350" s="18" t="s">
        <v>743</v>
      </c>
      <c r="G2350" s="18" t="s">
        <v>261</v>
      </c>
      <c r="H2350" s="19">
        <v>9.9212941800000003</v>
      </c>
    </row>
    <row r="2351" s="20" customFormat="1" ht="45" customHeight="1">
      <c r="A2351" s="15">
        <v>94938040</v>
      </c>
      <c r="B2351" s="16" t="s">
        <v>3358</v>
      </c>
      <c r="C2351" s="16" t="s">
        <v>3359</v>
      </c>
      <c r="D2351" s="17" t="s">
        <v>915</v>
      </c>
      <c r="E2351" s="17">
        <v>100</v>
      </c>
      <c r="F2351" s="18" t="s">
        <v>743</v>
      </c>
      <c r="G2351" s="18" t="s">
        <v>261</v>
      </c>
      <c r="H2351" s="19">
        <v>16.668301040999999</v>
      </c>
    </row>
    <row r="2352" s="20" customFormat="1" ht="45" customHeight="1">
      <c r="A2352" s="15">
        <v>94938059</v>
      </c>
      <c r="B2352" s="16" t="s">
        <v>3360</v>
      </c>
      <c r="C2352" s="16" t="s">
        <v>3361</v>
      </c>
      <c r="D2352" s="17" t="s">
        <v>1717</v>
      </c>
      <c r="E2352" s="17">
        <v>100</v>
      </c>
      <c r="F2352" s="18" t="s">
        <v>743</v>
      </c>
      <c r="G2352" s="18" t="s">
        <v>261</v>
      </c>
      <c r="H2352" s="19">
        <v>15.190506450000001</v>
      </c>
    </row>
    <row r="2353" s="20" customFormat="1" ht="45" customHeight="1">
      <c r="A2353" s="15">
        <v>94938067</v>
      </c>
      <c r="B2353" s="16" t="s">
        <v>3362</v>
      </c>
      <c r="C2353" s="16" t="s">
        <v>3363</v>
      </c>
      <c r="D2353" s="17" t="s">
        <v>92</v>
      </c>
      <c r="E2353" s="17">
        <v>100</v>
      </c>
      <c r="F2353" s="18" t="s">
        <v>743</v>
      </c>
      <c r="G2353" s="18" t="s">
        <v>261</v>
      </c>
      <c r="H2353" s="19">
        <v>15.497400000000001</v>
      </c>
    </row>
    <row r="2354" s="20" customFormat="1" ht="45" customHeight="1">
      <c r="A2354" s="15">
        <v>94938075</v>
      </c>
      <c r="B2354" s="16" t="s">
        <v>3364</v>
      </c>
      <c r="C2354" s="16" t="s">
        <v>3365</v>
      </c>
      <c r="D2354" s="17" t="s">
        <v>506</v>
      </c>
      <c r="E2354" s="17">
        <v>100</v>
      </c>
      <c r="F2354" s="18" t="s">
        <v>743</v>
      </c>
      <c r="G2354" s="18" t="s">
        <v>261</v>
      </c>
      <c r="H2354" s="19">
        <v>13.782706875000001</v>
      </c>
    </row>
    <row r="2355" s="20" customFormat="1" ht="45" customHeight="1">
      <c r="A2355" s="15">
        <v>94938083</v>
      </c>
      <c r="B2355" s="16" t="s">
        <v>3366</v>
      </c>
      <c r="C2355" s="16" t="s">
        <v>3367</v>
      </c>
      <c r="D2355" s="17" t="s">
        <v>131</v>
      </c>
      <c r="E2355" s="17">
        <v>100</v>
      </c>
      <c r="F2355" s="18" t="s">
        <v>743</v>
      </c>
      <c r="G2355" s="18" t="s">
        <v>261</v>
      </c>
      <c r="H2355" s="19">
        <v>15.84388568</v>
      </c>
    </row>
    <row r="2356" s="20" customFormat="1" ht="45" customHeight="1">
      <c r="A2356" s="15">
        <v>94938091</v>
      </c>
      <c r="B2356" s="16" t="s">
        <v>3368</v>
      </c>
      <c r="C2356" s="16" t="s">
        <v>3369</v>
      </c>
      <c r="D2356" s="17" t="s">
        <v>455</v>
      </c>
      <c r="E2356" s="17">
        <v>40</v>
      </c>
      <c r="F2356" s="18" t="s">
        <v>743</v>
      </c>
      <c r="G2356" s="18" t="s">
        <v>261</v>
      </c>
      <c r="H2356" s="19">
        <v>15.59861982</v>
      </c>
    </row>
    <row r="2357" s="20" customFormat="1" ht="45" customHeight="1">
      <c r="A2357" s="15">
        <v>94938105</v>
      </c>
      <c r="B2357" s="16" t="s">
        <v>3370</v>
      </c>
      <c r="C2357" s="16" t="s">
        <v>3370</v>
      </c>
      <c r="D2357" s="17" t="s">
        <v>1714</v>
      </c>
      <c r="E2357" s="17">
        <v>40</v>
      </c>
      <c r="F2357" s="18" t="s">
        <v>743</v>
      </c>
      <c r="G2357" s="18" t="s">
        <v>261</v>
      </c>
      <c r="H2357" s="19">
        <v>10.192856624999999</v>
      </c>
    </row>
    <row r="2358" s="20" customFormat="1" ht="45" customHeight="1">
      <c r="A2358" s="15">
        <v>94938113</v>
      </c>
      <c r="B2358" s="16" t="s">
        <v>3371</v>
      </c>
      <c r="C2358" s="16" t="s">
        <v>3371</v>
      </c>
      <c r="D2358" s="17" t="s">
        <v>39</v>
      </c>
      <c r="E2358" s="17">
        <v>40</v>
      </c>
      <c r="F2358" s="18" t="s">
        <v>743</v>
      </c>
      <c r="G2358" s="18" t="s">
        <v>261</v>
      </c>
      <c r="H2358" s="19">
        <v>10.0403415</v>
      </c>
    </row>
    <row r="2359" s="20" customFormat="1" ht="45" customHeight="1">
      <c r="A2359" s="15">
        <v>94938121</v>
      </c>
      <c r="B2359" s="16" t="s">
        <v>3371</v>
      </c>
      <c r="C2359" s="16" t="s">
        <v>3371</v>
      </c>
      <c r="D2359" s="17" t="s">
        <v>1690</v>
      </c>
      <c r="E2359" s="17">
        <v>40</v>
      </c>
      <c r="F2359" s="18" t="s">
        <v>743</v>
      </c>
      <c r="G2359" s="18" t="s">
        <v>261</v>
      </c>
      <c r="H2359" s="19">
        <v>7.6519831500000004</v>
      </c>
    </row>
    <row r="2360" s="20" customFormat="1" ht="45" customHeight="1">
      <c r="A2360" s="15">
        <v>94938130</v>
      </c>
      <c r="B2360" s="16" t="s">
        <v>3372</v>
      </c>
      <c r="C2360" s="16" t="s">
        <v>3373</v>
      </c>
      <c r="D2360" s="17" t="s">
        <v>1717</v>
      </c>
      <c r="E2360" s="17">
        <v>40</v>
      </c>
      <c r="F2360" s="18" t="s">
        <v>743</v>
      </c>
      <c r="G2360" s="18" t="s">
        <v>261</v>
      </c>
      <c r="H2360" s="19">
        <v>13.7005778</v>
      </c>
    </row>
    <row r="2361" s="20" customFormat="1" ht="45" customHeight="1">
      <c r="A2361" s="15">
        <v>94938148</v>
      </c>
      <c r="B2361" s="16" t="s">
        <v>3374</v>
      </c>
      <c r="C2361" s="16" t="s">
        <v>3375</v>
      </c>
      <c r="D2361" s="17" t="s">
        <v>915</v>
      </c>
      <c r="E2361" s="17">
        <v>40</v>
      </c>
      <c r="F2361" s="18" t="s">
        <v>743</v>
      </c>
      <c r="G2361" s="18" t="s">
        <v>261</v>
      </c>
      <c r="H2361" s="19">
        <v>16.668420772499999</v>
      </c>
    </row>
    <row r="2362" s="20" customFormat="1" ht="45" customHeight="1">
      <c r="A2362" s="15">
        <v>94938156</v>
      </c>
      <c r="B2362" s="16" t="s">
        <v>3376</v>
      </c>
      <c r="C2362" s="16" t="s">
        <v>3377</v>
      </c>
      <c r="D2362" s="17" t="s">
        <v>92</v>
      </c>
      <c r="E2362" s="17">
        <v>40</v>
      </c>
      <c r="F2362" s="18" t="s">
        <v>743</v>
      </c>
      <c r="G2362" s="18" t="s">
        <v>261</v>
      </c>
      <c r="H2362" s="19">
        <v>15.680999999999999</v>
      </c>
    </row>
    <row r="2363" s="20" customFormat="1" ht="45" customHeight="1">
      <c r="A2363" s="15">
        <v>90251024</v>
      </c>
      <c r="B2363" s="16" t="s">
        <v>3378</v>
      </c>
      <c r="C2363" s="16" t="s">
        <v>3379</v>
      </c>
      <c r="D2363" s="17" t="s">
        <v>1221</v>
      </c>
      <c r="E2363" s="17">
        <v>1</v>
      </c>
      <c r="F2363" s="18" t="s">
        <v>64</v>
      </c>
      <c r="G2363" s="18" t="s">
        <v>14</v>
      </c>
      <c r="H2363" s="19">
        <v>10.488479399999999</v>
      </c>
    </row>
    <row r="2364" s="20" customFormat="1" ht="45" customHeight="1">
      <c r="A2364" s="15">
        <v>90251016</v>
      </c>
      <c r="B2364" s="16" t="s">
        <v>3380</v>
      </c>
      <c r="C2364" s="16" t="s">
        <v>3381</v>
      </c>
      <c r="D2364" s="17" t="s">
        <v>1221</v>
      </c>
      <c r="E2364" s="17">
        <v>1</v>
      </c>
      <c r="F2364" s="18" t="s">
        <v>60</v>
      </c>
      <c r="G2364" s="18" t="s">
        <v>14</v>
      </c>
      <c r="H2364" s="19">
        <v>2.7538244999999999</v>
      </c>
    </row>
    <row r="2365" s="20" customFormat="1" ht="45" customHeight="1">
      <c r="A2365" s="15">
        <v>90158962</v>
      </c>
      <c r="B2365" s="16" t="s">
        <v>3382</v>
      </c>
      <c r="C2365" s="16" t="s">
        <v>3383</v>
      </c>
      <c r="D2365" s="17" t="s">
        <v>1221</v>
      </c>
      <c r="E2365" s="17">
        <v>1</v>
      </c>
      <c r="F2365" s="18" t="s">
        <v>60</v>
      </c>
      <c r="G2365" s="18" t="s">
        <v>14</v>
      </c>
      <c r="H2365" s="19">
        <v>2.6101467</v>
      </c>
    </row>
    <row r="2366" s="20" customFormat="1" ht="45" customHeight="1">
      <c r="A2366" s="15">
        <v>90310446</v>
      </c>
      <c r="B2366" s="16" t="s">
        <v>3384</v>
      </c>
      <c r="C2366" s="16" t="s">
        <v>3385</v>
      </c>
      <c r="D2366" s="17" t="s">
        <v>492</v>
      </c>
      <c r="E2366" s="17">
        <v>1</v>
      </c>
      <c r="F2366" s="18" t="s">
        <v>60</v>
      </c>
      <c r="G2366" s="18" t="s">
        <v>14</v>
      </c>
      <c r="H2366" s="19">
        <v>2.4425226000000002</v>
      </c>
    </row>
    <row r="2367" s="20" customFormat="1" ht="45" customHeight="1">
      <c r="A2367" s="15">
        <v>90357019</v>
      </c>
      <c r="B2367" s="16" t="s">
        <v>3386</v>
      </c>
      <c r="C2367" s="16" t="s">
        <v>3387</v>
      </c>
      <c r="D2367" s="17" t="s">
        <v>991</v>
      </c>
      <c r="E2367" s="17">
        <v>1</v>
      </c>
      <c r="F2367" s="18" t="s">
        <v>158</v>
      </c>
      <c r="G2367" s="18" t="s">
        <v>14</v>
      </c>
      <c r="H2367" s="19">
        <v>0.37116765000000002</v>
      </c>
    </row>
    <row r="2368" s="20" customFormat="1" ht="45" customHeight="1">
      <c r="A2368" s="15">
        <v>90357027</v>
      </c>
      <c r="B2368" s="16" t="s">
        <v>3388</v>
      </c>
      <c r="C2368" s="16" t="s">
        <v>990</v>
      </c>
      <c r="D2368" s="17" t="s">
        <v>991</v>
      </c>
      <c r="E2368" s="17">
        <v>1</v>
      </c>
      <c r="F2368" s="18" t="s">
        <v>64</v>
      </c>
      <c r="G2368" s="18" t="s">
        <v>14</v>
      </c>
      <c r="H2368" s="19">
        <v>2.40660315</v>
      </c>
    </row>
    <row r="2369" s="20" customFormat="1" ht="45" customHeight="1">
      <c r="A2369" s="15">
        <v>92459048</v>
      </c>
      <c r="B2369" s="16" t="s">
        <v>3389</v>
      </c>
      <c r="C2369" s="16" t="s">
        <v>3390</v>
      </c>
      <c r="D2369" s="17" t="s">
        <v>603</v>
      </c>
      <c r="E2369" s="17">
        <v>20</v>
      </c>
      <c r="F2369" s="18" t="s">
        <v>18</v>
      </c>
      <c r="G2369" s="18" t="s">
        <v>19</v>
      </c>
      <c r="H2369" s="19">
        <v>0.98179830000000001</v>
      </c>
    </row>
    <row r="2370" s="20" customFormat="1" ht="45" customHeight="1">
      <c r="A2370" s="15">
        <v>92416101</v>
      </c>
      <c r="B2370" s="16" t="s">
        <v>3391</v>
      </c>
      <c r="C2370" s="16" t="s">
        <v>3392</v>
      </c>
      <c r="D2370" s="17" t="s">
        <v>603</v>
      </c>
      <c r="E2370" s="17">
        <v>20</v>
      </c>
      <c r="F2370" s="18" t="s">
        <v>18</v>
      </c>
      <c r="G2370" s="18" t="s">
        <v>19</v>
      </c>
      <c r="H2370" s="19">
        <v>1.0416640500000001</v>
      </c>
    </row>
    <row r="2371" s="20" customFormat="1" ht="45" customHeight="1">
      <c r="A2371" s="15">
        <v>92459064</v>
      </c>
      <c r="B2371" s="16" t="s">
        <v>3393</v>
      </c>
      <c r="C2371" s="16" t="s">
        <v>3394</v>
      </c>
      <c r="D2371" s="17" t="s">
        <v>603</v>
      </c>
      <c r="E2371" s="17">
        <v>20</v>
      </c>
      <c r="F2371" s="18" t="s">
        <v>18</v>
      </c>
      <c r="G2371" s="18" t="s">
        <v>19</v>
      </c>
      <c r="H2371" s="19">
        <v>1.2931002</v>
      </c>
    </row>
    <row r="2372" s="20" customFormat="1" ht="45" customHeight="1">
      <c r="A2372" s="15">
        <v>92416098</v>
      </c>
      <c r="B2372" s="16" t="s">
        <v>3395</v>
      </c>
      <c r="C2372" s="16" t="s">
        <v>3396</v>
      </c>
      <c r="D2372" s="17" t="s">
        <v>603</v>
      </c>
      <c r="E2372" s="17">
        <v>1</v>
      </c>
      <c r="F2372" s="18" t="s">
        <v>13</v>
      </c>
      <c r="G2372" s="18" t="s">
        <v>14</v>
      </c>
      <c r="H2372" s="19">
        <v>7.0641584999999996</v>
      </c>
    </row>
    <row r="2373" s="20" customFormat="1" ht="45" customHeight="1">
      <c r="A2373" s="15">
        <v>90285662</v>
      </c>
      <c r="B2373" s="16" t="s">
        <v>3397</v>
      </c>
      <c r="C2373" s="16" t="s">
        <v>3397</v>
      </c>
      <c r="D2373" s="17" t="s">
        <v>792</v>
      </c>
      <c r="E2373" s="17">
        <v>1</v>
      </c>
      <c r="F2373" s="18" t="s">
        <v>13</v>
      </c>
      <c r="G2373" s="18" t="s">
        <v>14</v>
      </c>
      <c r="H2373" s="19">
        <v>1.3409928</v>
      </c>
    </row>
    <row r="2374" s="20" customFormat="1" ht="45" customHeight="1">
      <c r="A2374" s="15">
        <v>92436722</v>
      </c>
      <c r="B2374" s="16" t="s">
        <v>3398</v>
      </c>
      <c r="C2374" s="16" t="s">
        <v>3399</v>
      </c>
      <c r="D2374" s="17" t="s">
        <v>603</v>
      </c>
      <c r="E2374" s="17">
        <v>20</v>
      </c>
      <c r="F2374" s="18" t="s">
        <v>18</v>
      </c>
      <c r="G2374" s="18" t="s">
        <v>19</v>
      </c>
      <c r="H2374" s="19">
        <v>0.54734400000000005</v>
      </c>
    </row>
    <row r="2375" s="20" customFormat="1" ht="45" customHeight="1">
      <c r="A2375" s="15">
        <v>90202694</v>
      </c>
      <c r="B2375" s="16" t="s">
        <v>3400</v>
      </c>
      <c r="C2375" s="16" t="s">
        <v>3401</v>
      </c>
      <c r="D2375" s="17" t="s">
        <v>334</v>
      </c>
      <c r="E2375" s="17">
        <v>1</v>
      </c>
      <c r="F2375" s="18" t="s">
        <v>64</v>
      </c>
      <c r="G2375" s="18" t="s">
        <v>14</v>
      </c>
      <c r="H2375" s="19">
        <v>1.0296909000000001</v>
      </c>
    </row>
    <row r="2376" s="20" customFormat="1" ht="45" customHeight="1">
      <c r="A2376" s="15">
        <v>90268288</v>
      </c>
      <c r="B2376" s="16" t="s">
        <v>3400</v>
      </c>
      <c r="C2376" s="16" t="s">
        <v>3402</v>
      </c>
      <c r="D2376" s="17" t="s">
        <v>603</v>
      </c>
      <c r="E2376" s="17">
        <v>1</v>
      </c>
      <c r="F2376" s="18" t="s">
        <v>64</v>
      </c>
      <c r="G2376" s="18" t="s">
        <v>14</v>
      </c>
      <c r="H2376" s="19">
        <v>2.5742272499999999</v>
      </c>
    </row>
    <row r="2377" s="20" customFormat="1" ht="45" customHeight="1">
      <c r="A2377" s="15">
        <v>92414079</v>
      </c>
      <c r="B2377" s="16" t="s">
        <v>3403</v>
      </c>
      <c r="C2377" s="16" t="s">
        <v>3404</v>
      </c>
      <c r="D2377" s="17" t="s">
        <v>1356</v>
      </c>
      <c r="E2377" s="17">
        <v>1</v>
      </c>
      <c r="F2377" s="18" t="s">
        <v>485</v>
      </c>
      <c r="G2377" s="18" t="s">
        <v>14</v>
      </c>
      <c r="H2377" s="19">
        <v>6.1182796499999998</v>
      </c>
    </row>
    <row r="2378" s="20" customFormat="1" ht="45" customHeight="1">
      <c r="A2378" s="15">
        <v>90268318</v>
      </c>
      <c r="B2378" s="16" t="s">
        <v>3405</v>
      </c>
      <c r="C2378" s="16" t="s">
        <v>3406</v>
      </c>
      <c r="D2378" s="17" t="s">
        <v>603</v>
      </c>
      <c r="E2378" s="17">
        <v>20</v>
      </c>
      <c r="F2378" s="18" t="s">
        <v>18</v>
      </c>
      <c r="G2378" s="18" t="s">
        <v>19</v>
      </c>
      <c r="H2378" s="19">
        <v>0.46695284999999997</v>
      </c>
    </row>
    <row r="2379" s="20" customFormat="1" ht="45" customHeight="1">
      <c r="A2379" s="15">
        <v>90268270</v>
      </c>
      <c r="B2379" s="16" t="s">
        <v>3407</v>
      </c>
      <c r="C2379" s="16" t="s">
        <v>3408</v>
      </c>
      <c r="D2379" s="17" t="s">
        <v>603</v>
      </c>
      <c r="E2379" s="17">
        <v>20</v>
      </c>
      <c r="F2379" s="18" t="s">
        <v>18</v>
      </c>
      <c r="G2379" s="18" t="s">
        <v>19</v>
      </c>
      <c r="H2379" s="19">
        <v>0.43103340000000001</v>
      </c>
    </row>
    <row r="2380" s="20" customFormat="1" ht="45" customHeight="1">
      <c r="A2380" s="15">
        <v>90202678</v>
      </c>
      <c r="B2380" s="16" t="s">
        <v>3409</v>
      </c>
      <c r="C2380" s="16" t="s">
        <v>3410</v>
      </c>
      <c r="D2380" s="17" t="s">
        <v>334</v>
      </c>
      <c r="E2380" s="17">
        <v>20</v>
      </c>
      <c r="F2380" s="18" t="s">
        <v>18</v>
      </c>
      <c r="G2380" s="18" t="s">
        <v>19</v>
      </c>
      <c r="H2380" s="19">
        <v>0.13170465000000001</v>
      </c>
    </row>
    <row r="2381" s="20" customFormat="1" ht="45" customHeight="1">
      <c r="A2381" s="15">
        <v>90273842</v>
      </c>
      <c r="B2381" s="16" t="s">
        <v>3411</v>
      </c>
      <c r="C2381" s="16" t="s">
        <v>3412</v>
      </c>
      <c r="D2381" s="17" t="s">
        <v>956</v>
      </c>
      <c r="E2381" s="17">
        <v>500</v>
      </c>
      <c r="F2381" s="18" t="s">
        <v>99</v>
      </c>
      <c r="G2381" s="18" t="s">
        <v>19</v>
      </c>
      <c r="H2381" s="19">
        <v>0.1676241</v>
      </c>
    </row>
    <row r="2382" s="20" customFormat="1" ht="45" customHeight="1">
      <c r="A2382" s="15">
        <v>92436692</v>
      </c>
      <c r="B2382" s="16" t="s">
        <v>3413</v>
      </c>
      <c r="C2382" s="16" t="s">
        <v>3414</v>
      </c>
      <c r="D2382" s="17" t="s">
        <v>603</v>
      </c>
      <c r="E2382" s="17">
        <v>500</v>
      </c>
      <c r="F2382" s="18" t="s">
        <v>99</v>
      </c>
      <c r="G2382" s="18" t="s">
        <v>19</v>
      </c>
      <c r="H2382" s="19">
        <v>0.20354354999999999</v>
      </c>
    </row>
    <row r="2383" s="20" customFormat="1" ht="45" customHeight="1">
      <c r="A2383" s="15">
        <v>92402208</v>
      </c>
      <c r="B2383" s="16" t="s">
        <v>3415</v>
      </c>
      <c r="C2383" s="16" t="s">
        <v>3415</v>
      </c>
      <c r="D2383" s="17" t="s">
        <v>603</v>
      </c>
      <c r="E2383" s="17">
        <v>30</v>
      </c>
      <c r="F2383" s="18" t="s">
        <v>95</v>
      </c>
      <c r="G2383" s="18" t="s">
        <v>19</v>
      </c>
      <c r="H2383" s="19">
        <v>0.39374999999999999</v>
      </c>
    </row>
    <row r="2384" s="20" customFormat="1" ht="45" customHeight="1">
      <c r="A2384" s="15">
        <v>90285670</v>
      </c>
      <c r="B2384" s="16" t="s">
        <v>3416</v>
      </c>
      <c r="C2384" s="16" t="s">
        <v>3416</v>
      </c>
      <c r="D2384" s="17" t="s">
        <v>792</v>
      </c>
      <c r="E2384" s="17">
        <v>20</v>
      </c>
      <c r="F2384" s="18" t="s">
        <v>18</v>
      </c>
      <c r="G2384" s="18" t="s">
        <v>19</v>
      </c>
      <c r="H2384" s="19">
        <v>0.15565095000000001</v>
      </c>
    </row>
    <row r="2385" s="20" customFormat="1" ht="45" customHeight="1">
      <c r="A2385" s="15">
        <v>90273818</v>
      </c>
      <c r="B2385" s="16" t="s">
        <v>3417</v>
      </c>
      <c r="C2385" s="16" t="s">
        <v>3418</v>
      </c>
      <c r="D2385" s="17" t="s">
        <v>956</v>
      </c>
      <c r="E2385" s="17">
        <v>30</v>
      </c>
      <c r="F2385" s="18" t="s">
        <v>95</v>
      </c>
      <c r="G2385" s="18" t="s">
        <v>19</v>
      </c>
      <c r="H2385" s="19">
        <v>0.74233530000000003</v>
      </c>
    </row>
    <row r="2386" s="20" customFormat="1" ht="45" customHeight="1">
      <c r="A2386" s="15">
        <v>90520050</v>
      </c>
      <c r="B2386" s="16" t="s">
        <v>3419</v>
      </c>
      <c r="C2386" s="16" t="s">
        <v>3420</v>
      </c>
      <c r="D2386" s="17" t="s">
        <v>603</v>
      </c>
      <c r="E2386" s="17">
        <v>30</v>
      </c>
      <c r="F2386" s="18" t="s">
        <v>95</v>
      </c>
      <c r="G2386" s="18" t="s">
        <v>19</v>
      </c>
      <c r="H2386" s="19">
        <v>0.39511394999999999</v>
      </c>
    </row>
    <row r="2387" s="20" customFormat="1" ht="45" customHeight="1">
      <c r="A2387" s="15">
        <v>90268261</v>
      </c>
      <c r="B2387" s="16" t="s">
        <v>3421</v>
      </c>
      <c r="C2387" s="16" t="s">
        <v>3422</v>
      </c>
      <c r="D2387" s="17" t="s">
        <v>603</v>
      </c>
      <c r="E2387" s="17">
        <v>20</v>
      </c>
      <c r="F2387" s="18" t="s">
        <v>18</v>
      </c>
      <c r="G2387" s="18" t="s">
        <v>19</v>
      </c>
      <c r="H2387" s="19">
        <v>0.41906025000000002</v>
      </c>
    </row>
    <row r="2388" s="20" customFormat="1" ht="45" customHeight="1">
      <c r="A2388" s="15">
        <v>90268253</v>
      </c>
      <c r="B2388" s="16" t="s">
        <v>3423</v>
      </c>
      <c r="C2388" s="16" t="s">
        <v>3424</v>
      </c>
      <c r="D2388" s="17" t="s">
        <v>603</v>
      </c>
      <c r="E2388" s="17">
        <v>20</v>
      </c>
      <c r="F2388" s="18" t="s">
        <v>18</v>
      </c>
      <c r="G2388" s="18" t="s">
        <v>19</v>
      </c>
      <c r="H2388" s="19">
        <v>0.41906025000000002</v>
      </c>
    </row>
    <row r="2389" s="20" customFormat="1" ht="45" customHeight="1">
      <c r="A2389" s="15">
        <v>92407382</v>
      </c>
      <c r="B2389" s="16" t="s">
        <v>3425</v>
      </c>
      <c r="C2389" s="16" t="s">
        <v>3426</v>
      </c>
      <c r="D2389" s="17" t="s">
        <v>334</v>
      </c>
      <c r="E2389" s="17">
        <v>20</v>
      </c>
      <c r="F2389" s="18" t="s">
        <v>18</v>
      </c>
      <c r="G2389" s="18" t="s">
        <v>19</v>
      </c>
      <c r="H2389" s="19">
        <v>0.17959725000000001</v>
      </c>
    </row>
    <row r="2390" s="20" customFormat="1" ht="45" customHeight="1">
      <c r="A2390" s="15">
        <v>90268300</v>
      </c>
      <c r="B2390" s="16" t="s">
        <v>3427</v>
      </c>
      <c r="C2390" s="16" t="s">
        <v>3428</v>
      </c>
      <c r="D2390" s="17" t="s">
        <v>603</v>
      </c>
      <c r="E2390" s="17">
        <v>1.8</v>
      </c>
      <c r="F2390" s="18" t="s">
        <v>18</v>
      </c>
      <c r="G2390" s="18" t="s">
        <v>14</v>
      </c>
      <c r="H2390" s="19">
        <v>0.58668434999999997</v>
      </c>
    </row>
    <row r="2391" s="20" customFormat="1" ht="45" customHeight="1">
      <c r="A2391" s="15">
        <v>90285654</v>
      </c>
      <c r="B2391" s="16" t="s">
        <v>3429</v>
      </c>
      <c r="C2391" s="16" t="s">
        <v>3429</v>
      </c>
      <c r="D2391" s="17" t="s">
        <v>792</v>
      </c>
      <c r="E2391" s="17">
        <v>30</v>
      </c>
      <c r="F2391" s="18" t="s">
        <v>95</v>
      </c>
      <c r="G2391" s="18" t="s">
        <v>19</v>
      </c>
      <c r="H2391" s="19">
        <v>0.1197315</v>
      </c>
    </row>
    <row r="2392" s="20" customFormat="1" ht="45" customHeight="1">
      <c r="A2392" s="15">
        <v>90522109</v>
      </c>
      <c r="B2392" s="16" t="s">
        <v>3430</v>
      </c>
      <c r="C2392" s="16" t="s">
        <v>3431</v>
      </c>
      <c r="D2392" s="17" t="s">
        <v>956</v>
      </c>
      <c r="E2392" s="17">
        <v>25</v>
      </c>
      <c r="F2392" s="18" t="s">
        <v>95</v>
      </c>
      <c r="G2392" s="18" t="s">
        <v>19</v>
      </c>
      <c r="H2392" s="19">
        <v>0.51484545000000004</v>
      </c>
    </row>
    <row r="2393" s="20" customFormat="1" ht="45" customHeight="1">
      <c r="A2393" s="15">
        <v>90273826</v>
      </c>
      <c r="B2393" s="16" t="s">
        <v>3432</v>
      </c>
      <c r="C2393" s="16" t="s">
        <v>3433</v>
      </c>
      <c r="D2393" s="17" t="s">
        <v>956</v>
      </c>
      <c r="E2393" s="17">
        <v>25</v>
      </c>
      <c r="F2393" s="18" t="s">
        <v>95</v>
      </c>
      <c r="G2393" s="18" t="s">
        <v>19</v>
      </c>
      <c r="H2393" s="19">
        <v>0.50287230000000005</v>
      </c>
    </row>
    <row r="2394" s="20" customFormat="1" ht="45" customHeight="1">
      <c r="A2394" s="15">
        <v>92407498</v>
      </c>
      <c r="B2394" s="16" t="s">
        <v>3434</v>
      </c>
      <c r="C2394" s="16" t="s">
        <v>3435</v>
      </c>
      <c r="D2394" s="17" t="s">
        <v>50</v>
      </c>
      <c r="E2394" s="17">
        <v>20</v>
      </c>
      <c r="F2394" s="18" t="s">
        <v>18</v>
      </c>
      <c r="G2394" s="18" t="s">
        <v>19</v>
      </c>
      <c r="H2394" s="19">
        <v>0.21551670000000001</v>
      </c>
    </row>
    <row r="2395" s="20" customFormat="1" ht="45" customHeight="1">
      <c r="A2395" s="15">
        <v>90169670</v>
      </c>
      <c r="B2395" s="16" t="s">
        <v>3436</v>
      </c>
      <c r="C2395" s="16" t="s">
        <v>3437</v>
      </c>
      <c r="D2395" s="17" t="s">
        <v>3438</v>
      </c>
      <c r="E2395" s="17">
        <v>50</v>
      </c>
      <c r="F2395" s="18" t="s">
        <v>18</v>
      </c>
      <c r="G2395" s="18" t="s">
        <v>19</v>
      </c>
      <c r="H2395" s="19">
        <v>0.23946300000000001</v>
      </c>
    </row>
    <row r="2396" s="20" customFormat="1" ht="45" customHeight="1">
      <c r="A2396" s="15">
        <v>90242874</v>
      </c>
      <c r="B2396" s="16" t="s">
        <v>3439</v>
      </c>
      <c r="C2396" s="16" t="s">
        <v>3440</v>
      </c>
      <c r="D2396" s="17" t="s">
        <v>17</v>
      </c>
      <c r="E2396" s="17">
        <v>50</v>
      </c>
      <c r="F2396" s="18" t="s">
        <v>18</v>
      </c>
      <c r="G2396" s="18" t="s">
        <v>19</v>
      </c>
      <c r="H2396" s="19">
        <v>0.20354354999999999</v>
      </c>
    </row>
    <row r="2397" s="20" customFormat="1" ht="45" customHeight="1">
      <c r="A2397" s="15">
        <v>92258247</v>
      </c>
      <c r="B2397" s="16" t="s">
        <v>3441</v>
      </c>
      <c r="C2397" s="16" t="s">
        <v>3442</v>
      </c>
      <c r="D2397" s="17" t="s">
        <v>603</v>
      </c>
      <c r="E2397" s="17">
        <v>1</v>
      </c>
      <c r="F2397" s="18" t="s">
        <v>64</v>
      </c>
      <c r="G2397" s="18" t="s">
        <v>14</v>
      </c>
      <c r="H2397" s="19">
        <v>3.7835154000000002</v>
      </c>
    </row>
    <row r="2398" s="20" customFormat="1" ht="45" customHeight="1">
      <c r="A2398" s="15">
        <v>90520017</v>
      </c>
      <c r="B2398" s="16" t="s">
        <v>3443</v>
      </c>
      <c r="C2398" s="16" t="s">
        <v>3444</v>
      </c>
      <c r="D2398" s="17" t="s">
        <v>603</v>
      </c>
      <c r="E2398" s="17">
        <v>20</v>
      </c>
      <c r="F2398" s="18" t="s">
        <v>18</v>
      </c>
      <c r="G2398" s="18" t="s">
        <v>19</v>
      </c>
      <c r="H2398" s="19">
        <v>0.56273804999999999</v>
      </c>
    </row>
    <row r="2399" s="20" customFormat="1" ht="45" customHeight="1">
      <c r="A2399" s="15">
        <v>92436706</v>
      </c>
      <c r="B2399" s="16" t="s">
        <v>3445</v>
      </c>
      <c r="C2399" s="16" t="s">
        <v>3446</v>
      </c>
      <c r="D2399" s="17" t="s">
        <v>603</v>
      </c>
      <c r="E2399" s="17">
        <v>20</v>
      </c>
      <c r="F2399" s="18" t="s">
        <v>18</v>
      </c>
      <c r="G2399" s="18" t="s">
        <v>19</v>
      </c>
      <c r="H2399" s="19">
        <v>0.5507649</v>
      </c>
    </row>
    <row r="2400" s="20" customFormat="1" ht="45" customHeight="1">
      <c r="A2400" s="15">
        <v>90202686</v>
      </c>
      <c r="B2400" s="16" t="s">
        <v>3447</v>
      </c>
      <c r="C2400" s="16" t="s">
        <v>3448</v>
      </c>
      <c r="D2400" s="17" t="s">
        <v>334</v>
      </c>
      <c r="E2400" s="17">
        <v>20</v>
      </c>
      <c r="F2400" s="18" t="s">
        <v>18</v>
      </c>
      <c r="G2400" s="18" t="s">
        <v>19</v>
      </c>
      <c r="H2400" s="19">
        <v>0.1915704</v>
      </c>
    </row>
    <row r="2401" s="20" customFormat="1" ht="45" customHeight="1">
      <c r="A2401" s="15">
        <v>90285697</v>
      </c>
      <c r="B2401" s="16" t="s">
        <v>3449</v>
      </c>
      <c r="C2401" s="16" t="s">
        <v>3450</v>
      </c>
      <c r="D2401" s="17" t="s">
        <v>603</v>
      </c>
      <c r="E2401" s="17">
        <v>1</v>
      </c>
      <c r="F2401" s="18" t="s">
        <v>88</v>
      </c>
      <c r="G2401" s="18" t="s">
        <v>14</v>
      </c>
      <c r="H2401" s="19">
        <v>0.5507649</v>
      </c>
    </row>
    <row r="2402" s="20" customFormat="1" ht="45" customHeight="1">
      <c r="A2402" s="15">
        <v>90167147</v>
      </c>
      <c r="B2402" s="16" t="s">
        <v>3451</v>
      </c>
      <c r="C2402" s="16" t="s">
        <v>3452</v>
      </c>
      <c r="D2402" s="17" t="s">
        <v>92</v>
      </c>
      <c r="E2402" s="17">
        <v>1</v>
      </c>
      <c r="F2402" s="18" t="s">
        <v>64</v>
      </c>
      <c r="G2402" s="18" t="s">
        <v>14</v>
      </c>
      <c r="H2402" s="19">
        <v>7.6521941054999996</v>
      </c>
    </row>
    <row r="2403" s="20" customFormat="1" ht="45" customHeight="1">
      <c r="A2403" s="15">
        <v>90167120</v>
      </c>
      <c r="B2403" s="16" t="s">
        <v>3453</v>
      </c>
      <c r="C2403" s="16" t="s">
        <v>3454</v>
      </c>
      <c r="D2403" s="17" t="s">
        <v>92</v>
      </c>
      <c r="E2403" s="17">
        <v>1</v>
      </c>
      <c r="F2403" s="18" t="s">
        <v>64</v>
      </c>
      <c r="G2403" s="18" t="s">
        <v>14</v>
      </c>
      <c r="H2403" s="19">
        <v>12.624301210500001</v>
      </c>
    </row>
    <row r="2404" s="20" customFormat="1" ht="45" customHeight="1">
      <c r="A2404" s="15">
        <v>90208927</v>
      </c>
      <c r="B2404" s="16" t="s">
        <v>3455</v>
      </c>
      <c r="C2404" s="16" t="s">
        <v>3455</v>
      </c>
      <c r="D2404" s="17" t="s">
        <v>31</v>
      </c>
      <c r="E2404" s="17">
        <v>1</v>
      </c>
      <c r="F2404" s="18" t="s">
        <v>64</v>
      </c>
      <c r="G2404" s="18" t="s">
        <v>14</v>
      </c>
      <c r="H2404" s="19">
        <v>6.0789314362500004</v>
      </c>
    </row>
    <row r="2405" s="20" customFormat="1" ht="45" customHeight="1">
      <c r="A2405" s="15">
        <v>90202724</v>
      </c>
      <c r="B2405" s="16" t="s">
        <v>3456</v>
      </c>
      <c r="C2405" s="16" t="s">
        <v>3457</v>
      </c>
      <c r="D2405" s="17" t="s">
        <v>334</v>
      </c>
      <c r="E2405" s="17">
        <v>1</v>
      </c>
      <c r="F2405" s="18" t="s">
        <v>64</v>
      </c>
      <c r="G2405" s="18" t="s">
        <v>14</v>
      </c>
      <c r="H2405" s="19">
        <v>1.7463010320000001</v>
      </c>
    </row>
    <row r="2406" s="20" customFormat="1" ht="45" customHeight="1">
      <c r="A2406" s="15">
        <v>90135792</v>
      </c>
      <c r="B2406" s="16" t="s">
        <v>3456</v>
      </c>
      <c r="C2406" s="16" t="s">
        <v>3458</v>
      </c>
      <c r="D2406" s="17" t="s">
        <v>207</v>
      </c>
      <c r="E2406" s="17">
        <v>1</v>
      </c>
      <c r="F2406" s="18" t="s">
        <v>64</v>
      </c>
      <c r="G2406" s="18" t="s">
        <v>14</v>
      </c>
      <c r="H2406" s="19">
        <v>7.6279399244999997</v>
      </c>
    </row>
    <row r="2407" s="20" customFormat="1" ht="45" customHeight="1">
      <c r="A2407" s="15">
        <v>92253407</v>
      </c>
      <c r="B2407" s="16" t="s">
        <v>3459</v>
      </c>
      <c r="C2407" s="16" t="s">
        <v>3460</v>
      </c>
      <c r="D2407" s="17" t="s">
        <v>633</v>
      </c>
      <c r="E2407" s="17">
        <v>1</v>
      </c>
      <c r="F2407" s="18" t="s">
        <v>60</v>
      </c>
      <c r="G2407" s="18" t="s">
        <v>14</v>
      </c>
      <c r="H2407" s="19">
        <v>0.39511394999999999</v>
      </c>
    </row>
    <row r="2408" s="20" customFormat="1" ht="45" customHeight="1">
      <c r="A2408" s="15">
        <v>90244010</v>
      </c>
      <c r="B2408" s="16" t="s">
        <v>3459</v>
      </c>
      <c r="C2408" s="16" t="s">
        <v>3461</v>
      </c>
      <c r="D2408" s="17" t="s">
        <v>633</v>
      </c>
      <c r="E2408" s="17">
        <v>1</v>
      </c>
      <c r="F2408" s="18" t="s">
        <v>60</v>
      </c>
      <c r="G2408" s="18" t="s">
        <v>14</v>
      </c>
      <c r="H2408" s="19">
        <v>0.46695284999999997</v>
      </c>
    </row>
    <row r="2409" s="20" customFormat="1" ht="45" customHeight="1">
      <c r="A2409" s="15">
        <v>90234103</v>
      </c>
      <c r="B2409" s="16" t="s">
        <v>3462</v>
      </c>
      <c r="C2409" s="16" t="s">
        <v>3463</v>
      </c>
      <c r="D2409" s="17" t="s">
        <v>169</v>
      </c>
      <c r="E2409" s="17">
        <v>1</v>
      </c>
      <c r="F2409" s="18" t="s">
        <v>60</v>
      </c>
      <c r="G2409" s="18" t="s">
        <v>14</v>
      </c>
      <c r="H2409" s="19">
        <v>0.58668434999999997</v>
      </c>
    </row>
    <row r="2410" s="20" customFormat="1" ht="45" customHeight="1">
      <c r="A2410" s="15">
        <v>90265025</v>
      </c>
      <c r="B2410" s="16" t="s">
        <v>3464</v>
      </c>
      <c r="C2410" s="16" t="s">
        <v>3465</v>
      </c>
      <c r="D2410" s="17" t="s">
        <v>31</v>
      </c>
      <c r="E2410" s="17">
        <v>1</v>
      </c>
      <c r="F2410" s="18" t="s">
        <v>60</v>
      </c>
      <c r="G2410" s="18" t="s">
        <v>14</v>
      </c>
      <c r="H2410" s="19">
        <v>0.39511394999999999</v>
      </c>
    </row>
    <row r="2411" s="20" customFormat="1" ht="45" customHeight="1">
      <c r="A2411" s="15">
        <v>90312570</v>
      </c>
      <c r="B2411" s="16" t="s">
        <v>3466</v>
      </c>
      <c r="C2411" s="16" t="s">
        <v>3467</v>
      </c>
      <c r="D2411" s="17" t="s">
        <v>3468</v>
      </c>
      <c r="E2411" s="17">
        <v>1</v>
      </c>
      <c r="F2411" s="18" t="s">
        <v>60</v>
      </c>
      <c r="G2411" s="18" t="s">
        <v>14</v>
      </c>
      <c r="H2411" s="19">
        <v>0.32327505000000001</v>
      </c>
    </row>
    <row r="2412" s="20" customFormat="1" ht="45" customHeight="1">
      <c r="A2412" s="15">
        <v>92396518</v>
      </c>
      <c r="B2412" s="16" t="s">
        <v>3469</v>
      </c>
      <c r="C2412" s="16" t="s">
        <v>3470</v>
      </c>
      <c r="D2412" s="17" t="s">
        <v>2261</v>
      </c>
      <c r="E2412" s="17">
        <v>1</v>
      </c>
      <c r="F2412" s="18" t="s">
        <v>436</v>
      </c>
      <c r="G2412" s="18" t="s">
        <v>14</v>
      </c>
      <c r="H2412" s="19">
        <v>3.1609115999999999</v>
      </c>
    </row>
    <row r="2413" s="20" customFormat="1" ht="45" customHeight="1">
      <c r="A2413" s="15">
        <v>92463070</v>
      </c>
      <c r="B2413" s="16" t="s">
        <v>3471</v>
      </c>
      <c r="C2413" s="16" t="s">
        <v>3472</v>
      </c>
      <c r="D2413" s="17" t="s">
        <v>1221</v>
      </c>
      <c r="E2413" s="17">
        <v>1</v>
      </c>
      <c r="F2413" s="18" t="s">
        <v>60</v>
      </c>
      <c r="G2413" s="18" t="s">
        <v>14</v>
      </c>
      <c r="H2413" s="19">
        <v>0.98179830000000001</v>
      </c>
    </row>
    <row r="2414" s="20" customFormat="1" ht="45" customHeight="1">
      <c r="A2414" s="15">
        <v>90159730</v>
      </c>
      <c r="B2414" s="16" t="s">
        <v>3473</v>
      </c>
      <c r="C2414" s="16" t="s">
        <v>3474</v>
      </c>
      <c r="D2414" s="17" t="s">
        <v>1221</v>
      </c>
      <c r="E2414" s="17">
        <v>1</v>
      </c>
      <c r="F2414" s="18" t="s">
        <v>60</v>
      </c>
      <c r="G2414" s="18" t="s">
        <v>14</v>
      </c>
      <c r="H2414" s="19">
        <v>1.8917577000000001</v>
      </c>
    </row>
    <row r="2415" s="20" customFormat="1" ht="45" customHeight="1">
      <c r="A2415" s="15">
        <v>90258517</v>
      </c>
      <c r="B2415" s="16" t="s">
        <v>3473</v>
      </c>
      <c r="C2415" s="16" t="s">
        <v>3473</v>
      </c>
      <c r="D2415" s="17" t="s">
        <v>1221</v>
      </c>
      <c r="E2415" s="17">
        <v>1</v>
      </c>
      <c r="F2415" s="18" t="s">
        <v>60</v>
      </c>
      <c r="G2415" s="18" t="s">
        <v>14</v>
      </c>
      <c r="H2415" s="19">
        <v>1.8678113999999999</v>
      </c>
    </row>
    <row r="2416" s="20" customFormat="1" ht="45" customHeight="1">
      <c r="A2416" s="15">
        <v>92465285</v>
      </c>
      <c r="B2416" s="16" t="s">
        <v>3473</v>
      </c>
      <c r="C2416" s="16" t="s">
        <v>3475</v>
      </c>
      <c r="D2416" s="17" t="s">
        <v>2232</v>
      </c>
      <c r="E2416" s="17">
        <v>1</v>
      </c>
      <c r="F2416" s="18" t="s">
        <v>60</v>
      </c>
      <c r="G2416" s="18" t="s">
        <v>14</v>
      </c>
      <c r="H2416" s="19">
        <v>1.8797845500000001</v>
      </c>
    </row>
    <row r="2417" s="20" customFormat="1" ht="45" customHeight="1">
      <c r="A2417" s="15">
        <v>90219759</v>
      </c>
      <c r="B2417" s="16" t="s">
        <v>3476</v>
      </c>
      <c r="C2417" s="16" t="s">
        <v>3477</v>
      </c>
      <c r="D2417" s="17" t="s">
        <v>69</v>
      </c>
      <c r="E2417" s="17">
        <v>1</v>
      </c>
      <c r="F2417" s="18" t="s">
        <v>64</v>
      </c>
      <c r="G2417" s="18" t="s">
        <v>14</v>
      </c>
      <c r="H2417" s="19">
        <v>2.6221198499999998</v>
      </c>
    </row>
    <row r="2418" s="20" customFormat="1" ht="45" customHeight="1">
      <c r="A2418" s="15">
        <v>92381685</v>
      </c>
      <c r="B2418" s="16" t="s">
        <v>3478</v>
      </c>
      <c r="C2418" s="16" t="s">
        <v>3479</v>
      </c>
      <c r="D2418" s="17" t="s">
        <v>603</v>
      </c>
      <c r="E2418" s="17">
        <v>1</v>
      </c>
      <c r="F2418" s="18" t="s">
        <v>64</v>
      </c>
      <c r="G2418" s="18" t="s">
        <v>14</v>
      </c>
      <c r="H2418" s="19">
        <v>2.6580393</v>
      </c>
    </row>
    <row r="2419" s="20" customFormat="1" ht="45" customHeight="1">
      <c r="A2419" s="15">
        <v>90185412</v>
      </c>
      <c r="B2419" s="16" t="s">
        <v>3480</v>
      </c>
      <c r="C2419" s="16" t="s">
        <v>3481</v>
      </c>
      <c r="D2419" s="17" t="s">
        <v>603</v>
      </c>
      <c r="E2419" s="17">
        <v>1</v>
      </c>
      <c r="F2419" s="18" t="s">
        <v>60</v>
      </c>
      <c r="G2419" s="18" t="s">
        <v>14</v>
      </c>
      <c r="H2419" s="19">
        <v>1.3649391</v>
      </c>
    </row>
    <row r="2420" s="20" customFormat="1" ht="45" customHeight="1">
      <c r="A2420" s="15">
        <v>90185404</v>
      </c>
      <c r="B2420" s="16" t="s">
        <v>3482</v>
      </c>
      <c r="C2420" s="16" t="s">
        <v>3483</v>
      </c>
      <c r="D2420" s="17" t="s">
        <v>603</v>
      </c>
      <c r="E2420" s="17">
        <v>1</v>
      </c>
      <c r="F2420" s="18" t="s">
        <v>60</v>
      </c>
      <c r="G2420" s="18" t="s">
        <v>14</v>
      </c>
      <c r="H2420" s="19">
        <v>0.52681860000000003</v>
      </c>
    </row>
    <row r="2421" s="20" customFormat="1" ht="45" customHeight="1">
      <c r="A2421" s="15">
        <v>90185420</v>
      </c>
      <c r="B2421" s="16" t="s">
        <v>3484</v>
      </c>
      <c r="C2421" s="16" t="s">
        <v>3485</v>
      </c>
      <c r="D2421" s="17" t="s">
        <v>603</v>
      </c>
      <c r="E2421" s="17">
        <v>1</v>
      </c>
      <c r="F2421" s="18" t="s">
        <v>64</v>
      </c>
      <c r="G2421" s="18" t="s">
        <v>14</v>
      </c>
      <c r="H2421" s="19">
        <v>4.5984498</v>
      </c>
    </row>
    <row r="2422" s="20" customFormat="1" ht="45" customHeight="1">
      <c r="A2422" s="15">
        <v>90127439</v>
      </c>
      <c r="B2422" s="16" t="s">
        <v>3486</v>
      </c>
      <c r="C2422" s="16" t="s">
        <v>3486</v>
      </c>
      <c r="D2422" s="17" t="s">
        <v>21</v>
      </c>
      <c r="E2422" s="17">
        <v>1</v>
      </c>
      <c r="F2422" s="18" t="s">
        <v>60</v>
      </c>
      <c r="G2422" s="18" t="s">
        <v>14</v>
      </c>
      <c r="H2422" s="19">
        <v>0.50736577500000002</v>
      </c>
    </row>
    <row r="2423" s="20" customFormat="1" ht="45" customHeight="1">
      <c r="A2423" s="15">
        <v>92458459</v>
      </c>
      <c r="B2423" s="16" t="s">
        <v>3486</v>
      </c>
      <c r="C2423" s="16" t="s">
        <v>3486</v>
      </c>
      <c r="D2423" s="17" t="s">
        <v>24</v>
      </c>
      <c r="E2423" s="17">
        <v>1</v>
      </c>
      <c r="F2423" s="18" t="s">
        <v>60</v>
      </c>
      <c r="G2423" s="18" t="s">
        <v>14</v>
      </c>
      <c r="H2423" s="19">
        <v>0.56923964999999999</v>
      </c>
    </row>
    <row r="2424" s="20" customFormat="1" ht="45" customHeight="1">
      <c r="A2424" s="15">
        <v>90258738</v>
      </c>
      <c r="B2424" s="16" t="s">
        <v>3487</v>
      </c>
      <c r="C2424" s="16" t="s">
        <v>3487</v>
      </c>
      <c r="D2424" s="17" t="s">
        <v>131</v>
      </c>
      <c r="E2424" s="17">
        <v>1</v>
      </c>
      <c r="F2424" s="18" t="s">
        <v>60</v>
      </c>
      <c r="G2424" s="18" t="s">
        <v>14</v>
      </c>
      <c r="H2424" s="19">
        <v>0.27224504999999999</v>
      </c>
    </row>
    <row r="2425" s="20" customFormat="1" ht="45" customHeight="1">
      <c r="A2425" s="15">
        <v>92402240</v>
      </c>
      <c r="B2425" s="16" t="s">
        <v>3487</v>
      </c>
      <c r="C2425" s="16" t="s">
        <v>3487</v>
      </c>
      <c r="D2425" s="17" t="s">
        <v>229</v>
      </c>
      <c r="E2425" s="17">
        <v>1</v>
      </c>
      <c r="F2425" s="18" t="s">
        <v>60</v>
      </c>
      <c r="G2425" s="18" t="s">
        <v>14</v>
      </c>
      <c r="H2425" s="19">
        <v>0.27224504999999999</v>
      </c>
    </row>
    <row r="2426" s="20" customFormat="1" ht="45" customHeight="1">
      <c r="A2426" s="15">
        <v>92402224</v>
      </c>
      <c r="B2426" s="16" t="s">
        <v>3487</v>
      </c>
      <c r="C2426" s="16" t="s">
        <v>3487</v>
      </c>
      <c r="D2426" s="17" t="s">
        <v>21</v>
      </c>
      <c r="E2426" s="17">
        <v>1</v>
      </c>
      <c r="F2426" s="18" t="s">
        <v>60</v>
      </c>
      <c r="G2426" s="18" t="s">
        <v>14</v>
      </c>
      <c r="H2426" s="19">
        <v>0.24749550000000001</v>
      </c>
    </row>
    <row r="2427" s="20" customFormat="1" ht="45" customHeight="1">
      <c r="A2427" s="15">
        <v>90235401</v>
      </c>
      <c r="B2427" s="16" t="s">
        <v>3487</v>
      </c>
      <c r="C2427" s="16" t="s">
        <v>3487</v>
      </c>
      <c r="D2427" s="17" t="s">
        <v>590</v>
      </c>
      <c r="E2427" s="17">
        <v>1</v>
      </c>
      <c r="F2427" s="18" t="s">
        <v>60</v>
      </c>
      <c r="G2427" s="18" t="s">
        <v>14</v>
      </c>
      <c r="H2427" s="19">
        <v>0.28461982499999999</v>
      </c>
    </row>
    <row r="2428" s="20" customFormat="1" ht="45" customHeight="1">
      <c r="A2428" s="15">
        <v>92468179</v>
      </c>
      <c r="B2428" s="16" t="s">
        <v>3487</v>
      </c>
      <c r="C2428" s="16" t="s">
        <v>3487</v>
      </c>
      <c r="D2428" s="17" t="s">
        <v>17</v>
      </c>
      <c r="E2428" s="17">
        <v>1</v>
      </c>
      <c r="F2428" s="18" t="s">
        <v>60</v>
      </c>
      <c r="G2428" s="18" t="s">
        <v>14</v>
      </c>
      <c r="H2428" s="19">
        <v>0.25143615000000002</v>
      </c>
    </row>
    <row r="2429" s="20" customFormat="1" ht="45" customHeight="1">
      <c r="A2429" s="15">
        <v>90243811</v>
      </c>
      <c r="B2429" s="16" t="s">
        <v>3487</v>
      </c>
      <c r="C2429" s="16" t="s">
        <v>3487</v>
      </c>
      <c r="D2429" s="17" t="s">
        <v>181</v>
      </c>
      <c r="E2429" s="17">
        <v>1</v>
      </c>
      <c r="F2429" s="18" t="s">
        <v>60</v>
      </c>
      <c r="G2429" s="18" t="s">
        <v>14</v>
      </c>
      <c r="H2429" s="19">
        <v>0.23946300000000001</v>
      </c>
    </row>
    <row r="2430" s="20" customFormat="1" ht="45" customHeight="1">
      <c r="A2430" s="15">
        <v>92458424</v>
      </c>
      <c r="B2430" s="16" t="s">
        <v>3487</v>
      </c>
      <c r="C2430" s="16" t="s">
        <v>3487</v>
      </c>
      <c r="D2430" s="17" t="s">
        <v>24</v>
      </c>
      <c r="E2430" s="17">
        <v>1</v>
      </c>
      <c r="F2430" s="18" t="s">
        <v>60</v>
      </c>
      <c r="G2430" s="18" t="s">
        <v>14</v>
      </c>
      <c r="H2430" s="19">
        <v>0.25987027499999998</v>
      </c>
    </row>
    <row r="2431" s="20" customFormat="1" ht="45" customHeight="1">
      <c r="A2431" s="15">
        <v>90144961</v>
      </c>
      <c r="B2431" s="16" t="s">
        <v>3487</v>
      </c>
      <c r="C2431" s="16" t="s">
        <v>3487</v>
      </c>
      <c r="D2431" s="17" t="s">
        <v>17</v>
      </c>
      <c r="E2431" s="17">
        <v>1</v>
      </c>
      <c r="F2431" s="18" t="s">
        <v>60</v>
      </c>
      <c r="G2431" s="18" t="s">
        <v>14</v>
      </c>
      <c r="H2431" s="19">
        <v>0.235120725</v>
      </c>
    </row>
    <row r="2432" s="20" customFormat="1" ht="45" customHeight="1">
      <c r="A2432" s="15">
        <v>90144937</v>
      </c>
      <c r="B2432" s="16" t="s">
        <v>3487</v>
      </c>
      <c r="C2432" s="16" t="s">
        <v>3487</v>
      </c>
      <c r="D2432" s="17" t="s">
        <v>17</v>
      </c>
      <c r="E2432" s="17">
        <v>1</v>
      </c>
      <c r="F2432" s="18" t="s">
        <v>60</v>
      </c>
      <c r="G2432" s="18" t="s">
        <v>14</v>
      </c>
      <c r="H2432" s="19">
        <v>0.21551670000000001</v>
      </c>
    </row>
    <row r="2433" s="20" customFormat="1" ht="45" customHeight="1">
      <c r="A2433" s="15">
        <v>92463789</v>
      </c>
      <c r="B2433" s="16" t="s">
        <v>3487</v>
      </c>
      <c r="C2433" s="16" t="s">
        <v>3487</v>
      </c>
      <c r="D2433" s="17" t="s">
        <v>59</v>
      </c>
      <c r="E2433" s="17">
        <v>1</v>
      </c>
      <c r="F2433" s="18" t="s">
        <v>60</v>
      </c>
      <c r="G2433" s="18" t="s">
        <v>14</v>
      </c>
      <c r="H2433" s="19">
        <v>0.25987027499999998</v>
      </c>
    </row>
    <row r="2434" s="20" customFormat="1" ht="45" customHeight="1">
      <c r="A2434" s="15">
        <v>92462847</v>
      </c>
      <c r="B2434" s="16" t="s">
        <v>3487</v>
      </c>
      <c r="C2434" s="16" t="s">
        <v>3487</v>
      </c>
      <c r="D2434" s="17" t="s">
        <v>229</v>
      </c>
      <c r="E2434" s="17">
        <v>1</v>
      </c>
      <c r="F2434" s="18" t="s">
        <v>60</v>
      </c>
      <c r="G2434" s="18" t="s">
        <v>14</v>
      </c>
      <c r="H2434" s="19">
        <v>0.24749550000000001</v>
      </c>
    </row>
    <row r="2435" s="20" customFormat="1" ht="45" customHeight="1">
      <c r="A2435" s="15">
        <v>90236440</v>
      </c>
      <c r="B2435" s="16" t="s">
        <v>3487</v>
      </c>
      <c r="C2435" s="16" t="s">
        <v>3487</v>
      </c>
      <c r="D2435" s="17" t="s">
        <v>836</v>
      </c>
      <c r="E2435" s="17">
        <v>1</v>
      </c>
      <c r="F2435" s="18" t="s">
        <v>60</v>
      </c>
      <c r="G2435" s="18" t="s">
        <v>14</v>
      </c>
      <c r="H2435" s="19">
        <v>0.21037117499999999</v>
      </c>
    </row>
    <row r="2436" s="20" customFormat="1" ht="45" customHeight="1">
      <c r="A2436" s="15">
        <v>92372643</v>
      </c>
      <c r="B2436" s="16" t="s">
        <v>3487</v>
      </c>
      <c r="C2436" s="16" t="s">
        <v>3488</v>
      </c>
      <c r="D2436" s="17" t="s">
        <v>229</v>
      </c>
      <c r="E2436" s="17">
        <v>1</v>
      </c>
      <c r="F2436" s="18" t="s">
        <v>60</v>
      </c>
      <c r="G2436" s="18" t="s">
        <v>14</v>
      </c>
      <c r="H2436" s="19">
        <v>0.41906025000000002</v>
      </c>
    </row>
    <row r="2437" s="20" customFormat="1" ht="45" customHeight="1">
      <c r="A2437" s="15">
        <v>90158881</v>
      </c>
      <c r="B2437" s="16" t="s">
        <v>3487</v>
      </c>
      <c r="C2437" s="16" t="s">
        <v>3489</v>
      </c>
      <c r="D2437" s="17" t="s">
        <v>229</v>
      </c>
      <c r="E2437" s="17">
        <v>1</v>
      </c>
      <c r="F2437" s="18" t="s">
        <v>60</v>
      </c>
      <c r="G2437" s="18" t="s">
        <v>14</v>
      </c>
      <c r="H2437" s="19">
        <v>0.35121239999999998</v>
      </c>
    </row>
    <row r="2438" s="20" customFormat="1" ht="45" customHeight="1">
      <c r="A2438" s="15">
        <v>92440142</v>
      </c>
      <c r="B2438" s="16" t="s">
        <v>3487</v>
      </c>
      <c r="C2438" s="16" t="s">
        <v>3490</v>
      </c>
      <c r="D2438" s="17" t="s">
        <v>3491</v>
      </c>
      <c r="E2438" s="17">
        <v>1</v>
      </c>
      <c r="F2438" s="18" t="s">
        <v>60</v>
      </c>
      <c r="G2438" s="18" t="s">
        <v>14</v>
      </c>
      <c r="H2438" s="19">
        <v>0.41906025000000002</v>
      </c>
    </row>
    <row r="2439" s="20" customFormat="1" ht="45" customHeight="1">
      <c r="A2439" s="15">
        <v>90189892</v>
      </c>
      <c r="B2439" s="16" t="s">
        <v>3487</v>
      </c>
      <c r="C2439" s="16" t="s">
        <v>3492</v>
      </c>
      <c r="D2439" s="17" t="s">
        <v>146</v>
      </c>
      <c r="E2439" s="17">
        <v>1</v>
      </c>
      <c r="F2439" s="18" t="s">
        <v>60</v>
      </c>
      <c r="G2439" s="18" t="s">
        <v>14</v>
      </c>
      <c r="H2439" s="19">
        <v>0.26340930000000001</v>
      </c>
    </row>
    <row r="2440" s="20" customFormat="1" ht="45" customHeight="1">
      <c r="A2440" s="15">
        <v>90295170</v>
      </c>
      <c r="B2440" s="16" t="s">
        <v>3487</v>
      </c>
      <c r="C2440" s="16" t="s">
        <v>3493</v>
      </c>
      <c r="D2440" s="17" t="s">
        <v>146</v>
      </c>
      <c r="E2440" s="17">
        <v>1</v>
      </c>
      <c r="F2440" s="18" t="s">
        <v>60</v>
      </c>
      <c r="G2440" s="18" t="s">
        <v>14</v>
      </c>
      <c r="H2440" s="19">
        <v>0.26340930000000001</v>
      </c>
    </row>
    <row r="2441" s="20" customFormat="1" ht="45" customHeight="1">
      <c r="A2441" s="15">
        <v>90295218</v>
      </c>
      <c r="B2441" s="16" t="s">
        <v>3487</v>
      </c>
      <c r="C2441" s="16" t="s">
        <v>3494</v>
      </c>
      <c r="D2441" s="17" t="s">
        <v>440</v>
      </c>
      <c r="E2441" s="17">
        <v>1</v>
      </c>
      <c r="F2441" s="18" t="s">
        <v>60</v>
      </c>
      <c r="G2441" s="18" t="s">
        <v>14</v>
      </c>
      <c r="H2441" s="19">
        <v>0.40708709999999998</v>
      </c>
    </row>
    <row r="2442" s="20" customFormat="1" ht="45" customHeight="1">
      <c r="A2442" s="15">
        <v>92470866</v>
      </c>
      <c r="B2442" s="16" t="s">
        <v>3495</v>
      </c>
      <c r="C2442" s="16" t="s">
        <v>3496</v>
      </c>
      <c r="D2442" s="17" t="s">
        <v>229</v>
      </c>
      <c r="E2442" s="17">
        <v>1</v>
      </c>
      <c r="F2442" s="18" t="s">
        <v>60</v>
      </c>
      <c r="G2442" s="18" t="s">
        <v>14</v>
      </c>
      <c r="H2442" s="19">
        <v>0.83812050000000005</v>
      </c>
    </row>
    <row r="2443" s="20" customFormat="1" ht="45" customHeight="1">
      <c r="A2443" s="15">
        <v>92468187</v>
      </c>
      <c r="B2443" s="16" t="s">
        <v>3497</v>
      </c>
      <c r="C2443" s="16" t="s">
        <v>3497</v>
      </c>
      <c r="D2443" s="17" t="s">
        <v>17</v>
      </c>
      <c r="E2443" s="17">
        <v>1</v>
      </c>
      <c r="F2443" s="18" t="s">
        <v>60</v>
      </c>
      <c r="G2443" s="18" t="s">
        <v>14</v>
      </c>
      <c r="H2443" s="19">
        <v>0.35886847500000002</v>
      </c>
    </row>
    <row r="2444" s="20" customFormat="1" ht="45" customHeight="1">
      <c r="A2444" s="15">
        <v>90127455</v>
      </c>
      <c r="B2444" s="16" t="s">
        <v>3497</v>
      </c>
      <c r="C2444" s="16" t="s">
        <v>3497</v>
      </c>
      <c r="D2444" s="17" t="s">
        <v>21</v>
      </c>
      <c r="E2444" s="17">
        <v>1</v>
      </c>
      <c r="F2444" s="18" t="s">
        <v>60</v>
      </c>
      <c r="G2444" s="18" t="s">
        <v>14</v>
      </c>
      <c r="H2444" s="19">
        <v>0.27538245</v>
      </c>
    </row>
    <row r="2445" s="20" customFormat="1" ht="45" customHeight="1">
      <c r="A2445" s="15">
        <v>92402232</v>
      </c>
      <c r="B2445" s="16" t="s">
        <v>3497</v>
      </c>
      <c r="C2445" s="16" t="s">
        <v>3497</v>
      </c>
      <c r="D2445" s="17" t="s">
        <v>21</v>
      </c>
      <c r="E2445" s="17">
        <v>1</v>
      </c>
      <c r="F2445" s="18" t="s">
        <v>60</v>
      </c>
      <c r="G2445" s="18" t="s">
        <v>14</v>
      </c>
      <c r="H2445" s="19">
        <v>0.33411892500000001</v>
      </c>
    </row>
    <row r="2446" s="20" customFormat="1" ht="45" customHeight="1">
      <c r="A2446" s="15">
        <v>90144953</v>
      </c>
      <c r="B2446" s="16" t="s">
        <v>3497</v>
      </c>
      <c r="C2446" s="16" t="s">
        <v>3497</v>
      </c>
      <c r="D2446" s="17" t="s">
        <v>17</v>
      </c>
      <c r="E2446" s="17">
        <v>1</v>
      </c>
      <c r="F2446" s="18" t="s">
        <v>60</v>
      </c>
      <c r="G2446" s="18" t="s">
        <v>14</v>
      </c>
      <c r="H2446" s="19">
        <v>0.309369375</v>
      </c>
    </row>
    <row r="2447" s="20" customFormat="1" ht="45" customHeight="1">
      <c r="A2447" s="15">
        <v>90235410</v>
      </c>
      <c r="B2447" s="16" t="s">
        <v>3497</v>
      </c>
      <c r="C2447" s="16" t="s">
        <v>3497</v>
      </c>
      <c r="D2447" s="17" t="s">
        <v>590</v>
      </c>
      <c r="E2447" s="17">
        <v>1</v>
      </c>
      <c r="F2447" s="18" t="s">
        <v>60</v>
      </c>
      <c r="G2447" s="18" t="s">
        <v>14</v>
      </c>
      <c r="H2447" s="19">
        <v>0.37124325000000002</v>
      </c>
    </row>
    <row r="2448" s="20" customFormat="1" ht="45" customHeight="1">
      <c r="A2448" s="15">
        <v>92458440</v>
      </c>
      <c r="B2448" s="16" t="s">
        <v>3497</v>
      </c>
      <c r="C2448" s="16" t="s">
        <v>3497</v>
      </c>
      <c r="D2448" s="17" t="s">
        <v>24</v>
      </c>
      <c r="E2448" s="17">
        <v>1</v>
      </c>
      <c r="F2448" s="18" t="s">
        <v>60</v>
      </c>
      <c r="G2448" s="18" t="s">
        <v>14</v>
      </c>
      <c r="H2448" s="19">
        <v>0.29932874999999998</v>
      </c>
    </row>
    <row r="2449" s="20" customFormat="1" ht="45" customHeight="1">
      <c r="A2449" s="15">
        <v>90258746</v>
      </c>
      <c r="B2449" s="16" t="s">
        <v>3497</v>
      </c>
      <c r="C2449" s="16" t="s">
        <v>3497</v>
      </c>
      <c r="D2449" s="17" t="s">
        <v>131</v>
      </c>
      <c r="E2449" s="17">
        <v>1</v>
      </c>
      <c r="F2449" s="18" t="s">
        <v>60</v>
      </c>
      <c r="G2449" s="18" t="s">
        <v>14</v>
      </c>
      <c r="H2449" s="19">
        <v>0.37116765000000002</v>
      </c>
    </row>
    <row r="2450" s="20" customFormat="1" ht="45" customHeight="1">
      <c r="A2450" s="15">
        <v>90279271</v>
      </c>
      <c r="B2450" s="16" t="s">
        <v>3497</v>
      </c>
      <c r="C2450" s="16" t="s">
        <v>3497</v>
      </c>
      <c r="D2450" s="17" t="s">
        <v>26</v>
      </c>
      <c r="E2450" s="17">
        <v>1</v>
      </c>
      <c r="F2450" s="18" t="s">
        <v>60</v>
      </c>
      <c r="G2450" s="18" t="s">
        <v>14</v>
      </c>
      <c r="H2450" s="19">
        <v>0.13612252499999999</v>
      </c>
    </row>
    <row r="2451" s="20" customFormat="1" ht="45" customHeight="1">
      <c r="A2451" s="15">
        <v>92462855</v>
      </c>
      <c r="B2451" s="16" t="s">
        <v>3497</v>
      </c>
      <c r="C2451" s="16" t="s">
        <v>3497</v>
      </c>
      <c r="D2451" s="17" t="s">
        <v>229</v>
      </c>
      <c r="E2451" s="17">
        <v>1</v>
      </c>
      <c r="F2451" s="18" t="s">
        <v>60</v>
      </c>
      <c r="G2451" s="18" t="s">
        <v>14</v>
      </c>
      <c r="H2451" s="19">
        <v>0.33411892500000001</v>
      </c>
    </row>
    <row r="2452" s="20" customFormat="1" ht="45" customHeight="1">
      <c r="A2452" s="15">
        <v>92401694</v>
      </c>
      <c r="B2452" s="16" t="s">
        <v>3497</v>
      </c>
      <c r="C2452" s="16" t="s">
        <v>3497</v>
      </c>
      <c r="D2452" s="17" t="s">
        <v>229</v>
      </c>
      <c r="E2452" s="17">
        <v>1</v>
      </c>
      <c r="F2452" s="18" t="s">
        <v>60</v>
      </c>
      <c r="G2452" s="18" t="s">
        <v>14</v>
      </c>
      <c r="H2452" s="19">
        <v>0.37124325000000002</v>
      </c>
    </row>
    <row r="2453" s="20" customFormat="1" ht="45" customHeight="1">
      <c r="A2453" s="15">
        <v>90144970</v>
      </c>
      <c r="B2453" s="16" t="s">
        <v>3497</v>
      </c>
      <c r="C2453" s="16" t="s">
        <v>3497</v>
      </c>
      <c r="D2453" s="17" t="s">
        <v>17</v>
      </c>
      <c r="E2453" s="17">
        <v>1</v>
      </c>
      <c r="F2453" s="18" t="s">
        <v>60</v>
      </c>
      <c r="G2453" s="18" t="s">
        <v>14</v>
      </c>
      <c r="H2453" s="19">
        <v>0.31130190000000002</v>
      </c>
    </row>
    <row r="2454" s="20" customFormat="1" ht="45" customHeight="1">
      <c r="A2454" s="15">
        <v>92411258</v>
      </c>
      <c r="B2454" s="16" t="s">
        <v>3497</v>
      </c>
      <c r="C2454" s="16" t="s">
        <v>3497</v>
      </c>
      <c r="D2454" s="17" t="s">
        <v>24</v>
      </c>
      <c r="E2454" s="17">
        <v>1</v>
      </c>
      <c r="F2454" s="18" t="s">
        <v>60</v>
      </c>
      <c r="G2454" s="18" t="s">
        <v>14</v>
      </c>
      <c r="H2454" s="19">
        <v>0.35886847500000002</v>
      </c>
    </row>
    <row r="2455" s="20" customFormat="1" ht="45" customHeight="1">
      <c r="A2455" s="15">
        <v>90285735</v>
      </c>
      <c r="B2455" s="16" t="s">
        <v>3497</v>
      </c>
      <c r="C2455" s="16" t="s">
        <v>3497</v>
      </c>
      <c r="D2455" s="17" t="s">
        <v>1714</v>
      </c>
      <c r="E2455" s="17">
        <v>1</v>
      </c>
      <c r="F2455" s="18" t="s">
        <v>60</v>
      </c>
      <c r="G2455" s="18" t="s">
        <v>14</v>
      </c>
      <c r="H2455" s="19">
        <v>0.35886847500000002</v>
      </c>
    </row>
    <row r="2456" s="20" customFormat="1" ht="45" customHeight="1">
      <c r="A2456" s="15">
        <v>90285778</v>
      </c>
      <c r="B2456" s="16" t="s">
        <v>3497</v>
      </c>
      <c r="C2456" s="16" t="s">
        <v>3497</v>
      </c>
      <c r="D2456" s="17" t="s">
        <v>1714</v>
      </c>
      <c r="E2456" s="17">
        <v>1</v>
      </c>
      <c r="F2456" s="18" t="s">
        <v>60</v>
      </c>
      <c r="G2456" s="18" t="s">
        <v>14</v>
      </c>
      <c r="H2456" s="19">
        <v>0.34722134999999998</v>
      </c>
    </row>
    <row r="2457" s="20" customFormat="1" ht="45" customHeight="1">
      <c r="A2457" s="15">
        <v>90237943</v>
      </c>
      <c r="B2457" s="16" t="s">
        <v>3497</v>
      </c>
      <c r="C2457" s="16" t="s">
        <v>3497</v>
      </c>
      <c r="D2457" s="17" t="s">
        <v>29</v>
      </c>
      <c r="E2457" s="17">
        <v>1</v>
      </c>
      <c r="F2457" s="18" t="s">
        <v>60</v>
      </c>
      <c r="G2457" s="18" t="s">
        <v>14</v>
      </c>
      <c r="H2457" s="19">
        <v>0.29932874999999998</v>
      </c>
    </row>
    <row r="2458" s="20" customFormat="1" ht="45" customHeight="1">
      <c r="A2458" s="15">
        <v>92463797</v>
      </c>
      <c r="B2458" s="16" t="s">
        <v>3497</v>
      </c>
      <c r="C2458" s="16" t="s">
        <v>3497</v>
      </c>
      <c r="D2458" s="17" t="s">
        <v>59</v>
      </c>
      <c r="E2458" s="17">
        <v>1</v>
      </c>
      <c r="F2458" s="18" t="s">
        <v>60</v>
      </c>
      <c r="G2458" s="18" t="s">
        <v>14</v>
      </c>
      <c r="H2458" s="19">
        <v>0.33411892500000001</v>
      </c>
    </row>
    <row r="2459" s="20" customFormat="1" ht="45" customHeight="1">
      <c r="A2459" s="15">
        <v>90125053</v>
      </c>
      <c r="B2459" s="16" t="s">
        <v>3497</v>
      </c>
      <c r="C2459" s="16" t="s">
        <v>3498</v>
      </c>
      <c r="D2459" s="17" t="s">
        <v>50</v>
      </c>
      <c r="E2459" s="17">
        <v>1</v>
      </c>
      <c r="F2459" s="18" t="s">
        <v>60</v>
      </c>
      <c r="G2459" s="18" t="s">
        <v>14</v>
      </c>
      <c r="H2459" s="19">
        <v>0.53879175000000001</v>
      </c>
    </row>
    <row r="2460" s="20" customFormat="1" ht="45" customHeight="1">
      <c r="A2460" s="15">
        <v>92374379</v>
      </c>
      <c r="B2460" s="16" t="s">
        <v>3497</v>
      </c>
      <c r="C2460" s="16" t="s">
        <v>3499</v>
      </c>
      <c r="D2460" s="17" t="s">
        <v>229</v>
      </c>
      <c r="E2460" s="17">
        <v>1</v>
      </c>
      <c r="F2460" s="18" t="s">
        <v>60</v>
      </c>
      <c r="G2460" s="18" t="s">
        <v>14</v>
      </c>
      <c r="H2460" s="19">
        <v>0.56273804999999999</v>
      </c>
    </row>
    <row r="2461" s="20" customFormat="1" ht="45" customHeight="1">
      <c r="A2461" s="15">
        <v>91508010</v>
      </c>
      <c r="B2461" s="16" t="s">
        <v>3497</v>
      </c>
      <c r="C2461" s="16" t="s">
        <v>3500</v>
      </c>
      <c r="D2461" s="17" t="s">
        <v>3491</v>
      </c>
      <c r="E2461" s="17">
        <v>1</v>
      </c>
      <c r="F2461" s="18" t="s">
        <v>60</v>
      </c>
      <c r="G2461" s="18" t="s">
        <v>14</v>
      </c>
      <c r="H2461" s="19">
        <v>0.57471119999999998</v>
      </c>
    </row>
    <row r="2462" s="20" customFormat="1" ht="45" customHeight="1">
      <c r="A2462" s="15">
        <v>90129148</v>
      </c>
      <c r="B2462" s="16" t="s">
        <v>3497</v>
      </c>
      <c r="C2462" s="16" t="s">
        <v>3501</v>
      </c>
      <c r="D2462" s="17" t="s">
        <v>271</v>
      </c>
      <c r="E2462" s="17">
        <v>1</v>
      </c>
      <c r="F2462" s="18" t="s">
        <v>60</v>
      </c>
      <c r="G2462" s="18" t="s">
        <v>14</v>
      </c>
      <c r="H2462" s="19">
        <v>0.40708709999999998</v>
      </c>
    </row>
    <row r="2463" s="20" customFormat="1" ht="45" customHeight="1">
      <c r="A2463" s="15">
        <v>90189906</v>
      </c>
      <c r="B2463" s="16" t="s">
        <v>3497</v>
      </c>
      <c r="C2463" s="16" t="s">
        <v>3502</v>
      </c>
      <c r="D2463" s="17" t="s">
        <v>146</v>
      </c>
      <c r="E2463" s="17">
        <v>1</v>
      </c>
      <c r="F2463" s="18" t="s">
        <v>60</v>
      </c>
      <c r="G2463" s="18" t="s">
        <v>14</v>
      </c>
      <c r="H2463" s="19">
        <v>0.43103340000000001</v>
      </c>
    </row>
    <row r="2464" s="20" customFormat="1" ht="45" customHeight="1">
      <c r="A2464" s="15">
        <v>90295188</v>
      </c>
      <c r="B2464" s="16" t="s">
        <v>3497</v>
      </c>
      <c r="C2464" s="16" t="s">
        <v>3502</v>
      </c>
      <c r="D2464" s="17" t="s">
        <v>146</v>
      </c>
      <c r="E2464" s="17">
        <v>1</v>
      </c>
      <c r="F2464" s="18" t="s">
        <v>60</v>
      </c>
      <c r="G2464" s="18" t="s">
        <v>14</v>
      </c>
      <c r="H2464" s="19">
        <v>0.43103340000000001</v>
      </c>
    </row>
    <row r="2465" s="20" customFormat="1" ht="45" customHeight="1">
      <c r="A2465" s="15">
        <v>90210182</v>
      </c>
      <c r="B2465" s="16" t="s">
        <v>3497</v>
      </c>
      <c r="C2465" s="16" t="s">
        <v>3503</v>
      </c>
      <c r="D2465" s="17" t="s">
        <v>31</v>
      </c>
      <c r="E2465" s="17">
        <v>1</v>
      </c>
      <c r="F2465" s="18" t="s">
        <v>60</v>
      </c>
      <c r="G2465" s="18" t="s">
        <v>14</v>
      </c>
      <c r="H2465" s="19">
        <v>0.57471119999999998</v>
      </c>
    </row>
    <row r="2466" s="20" customFormat="1" ht="45" customHeight="1">
      <c r="A2466" s="15">
        <v>90260180</v>
      </c>
      <c r="B2466" s="16" t="s">
        <v>3497</v>
      </c>
      <c r="C2466" s="16" t="s">
        <v>3504</v>
      </c>
      <c r="D2466" s="17" t="s">
        <v>244</v>
      </c>
      <c r="E2466" s="17">
        <v>1</v>
      </c>
      <c r="F2466" s="18" t="s">
        <v>60</v>
      </c>
      <c r="G2466" s="18" t="s">
        <v>14</v>
      </c>
      <c r="H2466" s="19">
        <v>0.57471119999999998</v>
      </c>
    </row>
    <row r="2467" s="20" customFormat="1" ht="45" customHeight="1">
      <c r="A2467" s="15">
        <v>90264703</v>
      </c>
      <c r="B2467" s="16" t="s">
        <v>3505</v>
      </c>
      <c r="C2467" s="16" t="s">
        <v>3497</v>
      </c>
      <c r="D2467" s="17" t="s">
        <v>244</v>
      </c>
      <c r="E2467" s="17">
        <v>1</v>
      </c>
      <c r="F2467" s="18" t="s">
        <v>60</v>
      </c>
      <c r="G2467" s="18" t="s">
        <v>14</v>
      </c>
      <c r="H2467" s="19">
        <v>0.35886847500000002</v>
      </c>
    </row>
    <row r="2468" s="20" customFormat="1" ht="45" customHeight="1">
      <c r="A2468" s="15">
        <v>92470475</v>
      </c>
      <c r="B2468" s="16" t="s">
        <v>3506</v>
      </c>
      <c r="C2468" s="16" t="s">
        <v>3506</v>
      </c>
      <c r="D2468" s="17" t="s">
        <v>227</v>
      </c>
      <c r="E2468" s="17">
        <v>1</v>
      </c>
      <c r="F2468" s="18" t="s">
        <v>60</v>
      </c>
      <c r="G2468" s="18" t="s">
        <v>14</v>
      </c>
      <c r="H2468" s="19">
        <v>0.27224504999999999</v>
      </c>
    </row>
    <row r="2469" s="20" customFormat="1" ht="45" customHeight="1">
      <c r="A2469" s="15">
        <v>90127447</v>
      </c>
      <c r="B2469" s="16" t="s">
        <v>3507</v>
      </c>
      <c r="C2469" s="16" t="s">
        <v>3507</v>
      </c>
      <c r="D2469" s="17" t="s">
        <v>21</v>
      </c>
      <c r="E2469" s="17">
        <v>1</v>
      </c>
      <c r="F2469" s="18" t="s">
        <v>60</v>
      </c>
      <c r="G2469" s="18" t="s">
        <v>14</v>
      </c>
      <c r="H2469" s="19">
        <v>0.17959725000000001</v>
      </c>
    </row>
    <row r="2470" s="20" customFormat="1" ht="45" customHeight="1">
      <c r="A2470" s="15">
        <v>92430511</v>
      </c>
      <c r="B2470" s="16" t="s">
        <v>3508</v>
      </c>
      <c r="C2470" s="16" t="s">
        <v>3509</v>
      </c>
      <c r="D2470" s="17" t="s">
        <v>244</v>
      </c>
      <c r="E2470" s="17">
        <v>1</v>
      </c>
      <c r="F2470" s="18" t="s">
        <v>60</v>
      </c>
      <c r="G2470" s="18" t="s">
        <v>14</v>
      </c>
      <c r="H2470" s="19">
        <v>0.34722134999999998</v>
      </c>
    </row>
    <row r="2471" s="20" customFormat="1" ht="45" customHeight="1">
      <c r="A2471" s="15">
        <v>92470483</v>
      </c>
      <c r="B2471" s="16" t="s">
        <v>3510</v>
      </c>
      <c r="C2471" s="16" t="s">
        <v>3510</v>
      </c>
      <c r="D2471" s="17" t="s">
        <v>227</v>
      </c>
      <c r="E2471" s="17">
        <v>1</v>
      </c>
      <c r="F2471" s="18" t="s">
        <v>60</v>
      </c>
      <c r="G2471" s="18" t="s">
        <v>14</v>
      </c>
      <c r="H2471" s="19">
        <v>0.38361802499999997</v>
      </c>
    </row>
    <row r="2472" s="20" customFormat="1" ht="45" customHeight="1">
      <c r="A2472" s="15">
        <v>92472346</v>
      </c>
      <c r="B2472" s="16" t="s">
        <v>3511</v>
      </c>
      <c r="C2472" s="16" t="s">
        <v>3512</v>
      </c>
      <c r="D2472" s="17" t="s">
        <v>633</v>
      </c>
      <c r="E2472" s="17">
        <v>1</v>
      </c>
      <c r="F2472" s="18" t="s">
        <v>60</v>
      </c>
      <c r="G2472" s="18" t="s">
        <v>14</v>
      </c>
      <c r="H2472" s="19">
        <v>8.0579299500000001</v>
      </c>
    </row>
    <row r="2473" s="20" customFormat="1" ht="45" customHeight="1">
      <c r="A2473" s="15">
        <v>92472354</v>
      </c>
      <c r="B2473" s="16" t="s">
        <v>3513</v>
      </c>
      <c r="C2473" s="16" t="s">
        <v>3514</v>
      </c>
      <c r="D2473" s="17" t="s">
        <v>633</v>
      </c>
      <c r="E2473" s="17">
        <v>1</v>
      </c>
      <c r="F2473" s="18" t="s">
        <v>60</v>
      </c>
      <c r="G2473" s="18" t="s">
        <v>14</v>
      </c>
      <c r="H2473" s="19">
        <v>10.955432249999999</v>
      </c>
    </row>
    <row r="2474" s="20" customFormat="1" ht="45" customHeight="1">
      <c r="A2474" s="15">
        <v>92472362</v>
      </c>
      <c r="B2474" s="16" t="s">
        <v>3515</v>
      </c>
      <c r="C2474" s="16" t="s">
        <v>3516</v>
      </c>
      <c r="D2474" s="17" t="s">
        <v>633</v>
      </c>
      <c r="E2474" s="17">
        <v>1</v>
      </c>
      <c r="F2474" s="18" t="s">
        <v>60</v>
      </c>
      <c r="G2474" s="18" t="s">
        <v>14</v>
      </c>
      <c r="H2474" s="19">
        <v>10.955432249999999</v>
      </c>
    </row>
    <row r="2475" s="20" customFormat="1" ht="45" customHeight="1">
      <c r="A2475" s="15">
        <v>92426719</v>
      </c>
      <c r="B2475" s="16" t="s">
        <v>3517</v>
      </c>
      <c r="C2475" s="16" t="s">
        <v>3518</v>
      </c>
      <c r="D2475" s="17" t="s">
        <v>146</v>
      </c>
      <c r="E2475" s="17">
        <v>1</v>
      </c>
      <c r="F2475" s="18" t="s">
        <v>60</v>
      </c>
      <c r="G2475" s="18" t="s">
        <v>14</v>
      </c>
      <c r="H2475" s="19">
        <v>0.82614734999999995</v>
      </c>
    </row>
    <row r="2476" s="20" customFormat="1" ht="45" customHeight="1">
      <c r="A2476" s="15">
        <v>90186702</v>
      </c>
      <c r="B2476" s="16" t="s">
        <v>3519</v>
      </c>
      <c r="C2476" s="16" t="s">
        <v>3520</v>
      </c>
      <c r="D2476" s="17" t="s">
        <v>146</v>
      </c>
      <c r="E2476" s="17">
        <v>1</v>
      </c>
      <c r="F2476" s="18" t="s">
        <v>60</v>
      </c>
      <c r="G2476" s="18" t="s">
        <v>14</v>
      </c>
      <c r="H2476" s="19">
        <v>0.82614734999999995</v>
      </c>
    </row>
    <row r="2477" s="20" customFormat="1" ht="45" customHeight="1">
      <c r="A2477" s="15">
        <v>90189612</v>
      </c>
      <c r="B2477" s="16" t="s">
        <v>3521</v>
      </c>
      <c r="C2477" s="16" t="s">
        <v>3522</v>
      </c>
      <c r="D2477" s="17" t="s">
        <v>146</v>
      </c>
      <c r="E2477" s="17">
        <v>1</v>
      </c>
      <c r="F2477" s="18" t="s">
        <v>436</v>
      </c>
      <c r="G2477" s="18" t="s">
        <v>14</v>
      </c>
      <c r="H2477" s="19">
        <v>5.6393536500000003</v>
      </c>
    </row>
    <row r="2478" s="20" customFormat="1" ht="45" customHeight="1">
      <c r="A2478" s="15">
        <v>90189620</v>
      </c>
      <c r="B2478" s="16" t="s">
        <v>3523</v>
      </c>
      <c r="C2478" s="16" t="s">
        <v>3524</v>
      </c>
      <c r="D2478" s="17" t="s">
        <v>146</v>
      </c>
      <c r="E2478" s="17">
        <v>1</v>
      </c>
      <c r="F2478" s="18" t="s">
        <v>436</v>
      </c>
      <c r="G2478" s="18" t="s">
        <v>14</v>
      </c>
      <c r="H2478" s="19">
        <v>5.92670925</v>
      </c>
    </row>
    <row r="2479" s="20" customFormat="1" ht="45" customHeight="1">
      <c r="A2479" s="15">
        <v>90189639</v>
      </c>
      <c r="B2479" s="16" t="s">
        <v>3525</v>
      </c>
      <c r="C2479" s="16" t="s">
        <v>3526</v>
      </c>
      <c r="D2479" s="17" t="s">
        <v>146</v>
      </c>
      <c r="E2479" s="17">
        <v>1</v>
      </c>
      <c r="F2479" s="18" t="s">
        <v>436</v>
      </c>
      <c r="G2479" s="18" t="s">
        <v>14</v>
      </c>
      <c r="H2479" s="19">
        <v>6.226038</v>
      </c>
    </row>
    <row r="2480" s="20" customFormat="1" ht="45" customHeight="1">
      <c r="A2480" s="15">
        <v>90285824</v>
      </c>
      <c r="B2480" s="16" t="s">
        <v>3527</v>
      </c>
      <c r="C2480" s="16" t="s">
        <v>3527</v>
      </c>
      <c r="D2480" s="17" t="s">
        <v>69</v>
      </c>
      <c r="E2480" s="17">
        <v>1</v>
      </c>
      <c r="F2480" s="18" t="s">
        <v>60</v>
      </c>
      <c r="G2480" s="18" t="s">
        <v>14</v>
      </c>
      <c r="H2480" s="19">
        <v>0.21037117499999999</v>
      </c>
    </row>
    <row r="2481" s="20" customFormat="1" ht="45" customHeight="1">
      <c r="A2481" s="15">
        <v>90162455</v>
      </c>
      <c r="B2481" s="16" t="s">
        <v>3527</v>
      </c>
      <c r="C2481" s="16" t="s">
        <v>3528</v>
      </c>
      <c r="D2481" s="17" t="s">
        <v>2759</v>
      </c>
      <c r="E2481" s="17">
        <v>1</v>
      </c>
      <c r="F2481" s="18" t="s">
        <v>60</v>
      </c>
      <c r="G2481" s="18" t="s">
        <v>14</v>
      </c>
      <c r="H2481" s="19">
        <v>0.22748984999999999</v>
      </c>
    </row>
    <row r="2482" s="20" customFormat="1" ht="45" customHeight="1">
      <c r="A2482" s="15">
        <v>90155785</v>
      </c>
      <c r="B2482" s="16" t="s">
        <v>3527</v>
      </c>
      <c r="C2482" s="16" t="s">
        <v>3529</v>
      </c>
      <c r="D2482" s="17" t="s">
        <v>36</v>
      </c>
      <c r="E2482" s="17">
        <v>1</v>
      </c>
      <c r="F2482" s="18" t="s">
        <v>60</v>
      </c>
      <c r="G2482" s="18" t="s">
        <v>14</v>
      </c>
      <c r="H2482" s="19">
        <v>0.22748984999999999</v>
      </c>
    </row>
    <row r="2483" s="20" customFormat="1" ht="45" customHeight="1">
      <c r="A2483" s="15">
        <v>92419895</v>
      </c>
      <c r="B2483" s="16" t="s">
        <v>3527</v>
      </c>
      <c r="C2483" s="16" t="s">
        <v>3530</v>
      </c>
      <c r="D2483" s="17" t="s">
        <v>244</v>
      </c>
      <c r="E2483" s="17">
        <v>1</v>
      </c>
      <c r="F2483" s="18" t="s">
        <v>60</v>
      </c>
      <c r="G2483" s="18" t="s">
        <v>14</v>
      </c>
      <c r="H2483" s="19">
        <v>0.31130190000000002</v>
      </c>
    </row>
    <row r="2484" s="20" customFormat="1" ht="45" customHeight="1">
      <c r="A2484" s="15">
        <v>90265297</v>
      </c>
      <c r="B2484" s="16" t="s">
        <v>3531</v>
      </c>
      <c r="C2484" s="16" t="s">
        <v>3532</v>
      </c>
      <c r="D2484" s="17" t="s">
        <v>244</v>
      </c>
      <c r="E2484" s="17">
        <v>1</v>
      </c>
      <c r="F2484" s="18" t="s">
        <v>64</v>
      </c>
      <c r="G2484" s="18" t="s">
        <v>14</v>
      </c>
      <c r="H2484" s="19">
        <v>0.44300655</v>
      </c>
    </row>
    <row r="2485" s="20" customFormat="1" ht="45" customHeight="1">
      <c r="A2485" s="15">
        <v>90232690</v>
      </c>
      <c r="B2485" s="16" t="s">
        <v>3533</v>
      </c>
      <c r="C2485" s="16" t="s">
        <v>3534</v>
      </c>
      <c r="D2485" s="17" t="s">
        <v>511</v>
      </c>
      <c r="E2485" s="17">
        <v>1</v>
      </c>
      <c r="F2485" s="18" t="s">
        <v>64</v>
      </c>
      <c r="G2485" s="18" t="s">
        <v>14</v>
      </c>
      <c r="H2485" s="19">
        <v>0.65852325</v>
      </c>
    </row>
    <row r="2486" s="20" customFormat="1" ht="45" customHeight="1">
      <c r="A2486" s="15">
        <v>90170440</v>
      </c>
      <c r="B2486" s="16" t="s">
        <v>3535</v>
      </c>
      <c r="C2486" s="16" t="s">
        <v>3536</v>
      </c>
      <c r="D2486" s="17" t="s">
        <v>244</v>
      </c>
      <c r="E2486" s="17">
        <v>1</v>
      </c>
      <c r="F2486" s="18" t="s">
        <v>64</v>
      </c>
      <c r="G2486" s="18" t="s">
        <v>14</v>
      </c>
      <c r="H2486" s="19">
        <v>0.39511394999999999</v>
      </c>
    </row>
    <row r="2487" s="20" customFormat="1" ht="45" customHeight="1">
      <c r="A2487" s="15">
        <v>90232704</v>
      </c>
      <c r="B2487" s="16" t="s">
        <v>3537</v>
      </c>
      <c r="C2487" s="16" t="s">
        <v>3538</v>
      </c>
      <c r="D2487" s="17" t="s">
        <v>511</v>
      </c>
      <c r="E2487" s="17">
        <v>1</v>
      </c>
      <c r="F2487" s="18" t="s">
        <v>64</v>
      </c>
      <c r="G2487" s="18" t="s">
        <v>14</v>
      </c>
      <c r="H2487" s="19">
        <v>0.62260380000000004</v>
      </c>
    </row>
    <row r="2488" s="20" customFormat="1" ht="45" customHeight="1">
      <c r="A2488" s="15">
        <v>90267397</v>
      </c>
      <c r="B2488" s="16" t="s">
        <v>3539</v>
      </c>
      <c r="C2488" s="16" t="s">
        <v>3540</v>
      </c>
      <c r="D2488" s="17" t="s">
        <v>247</v>
      </c>
      <c r="E2488" s="17">
        <v>1</v>
      </c>
      <c r="F2488" s="18" t="s">
        <v>64</v>
      </c>
      <c r="G2488" s="18" t="s">
        <v>14</v>
      </c>
      <c r="H2488" s="19">
        <v>0.8860131</v>
      </c>
    </row>
    <row r="2489" s="20" customFormat="1" ht="45" customHeight="1">
      <c r="A2489" s="15">
        <v>92401775</v>
      </c>
      <c r="B2489" s="16" t="s">
        <v>3541</v>
      </c>
      <c r="C2489" s="16" t="s">
        <v>3541</v>
      </c>
      <c r="D2489" s="17" t="s">
        <v>24</v>
      </c>
      <c r="E2489" s="17">
        <v>200</v>
      </c>
      <c r="F2489" s="18" t="s">
        <v>151</v>
      </c>
      <c r="G2489" s="18" t="s">
        <v>19</v>
      </c>
      <c r="H2489" s="19">
        <v>2.39463e-002</v>
      </c>
    </row>
    <row r="2490" s="20" customFormat="1" ht="45" customHeight="1">
      <c r="A2490" s="15">
        <v>92261574</v>
      </c>
      <c r="B2490" s="16" t="s">
        <v>3542</v>
      </c>
      <c r="C2490" s="16" t="s">
        <v>3542</v>
      </c>
      <c r="D2490" s="17" t="s">
        <v>244</v>
      </c>
      <c r="E2490" s="17">
        <v>200</v>
      </c>
      <c r="F2490" s="18" t="s">
        <v>151</v>
      </c>
      <c r="G2490" s="18" t="s">
        <v>19</v>
      </c>
      <c r="H2490" s="19">
        <v>1.197315e-002</v>
      </c>
    </row>
    <row r="2491" s="20" customFormat="1" ht="45" customHeight="1">
      <c r="A2491" s="15">
        <v>92419917</v>
      </c>
      <c r="B2491" s="16" t="s">
        <v>3543</v>
      </c>
      <c r="C2491" s="16" t="s">
        <v>3544</v>
      </c>
      <c r="D2491" s="17" t="s">
        <v>244</v>
      </c>
      <c r="E2491" s="17">
        <v>200</v>
      </c>
      <c r="F2491" s="18" t="s">
        <v>151</v>
      </c>
      <c r="G2491" s="18" t="s">
        <v>19</v>
      </c>
      <c r="H2491" s="19">
        <v>2.39463e-002</v>
      </c>
    </row>
    <row r="2492" s="20" customFormat="1" ht="45" customHeight="1">
      <c r="A2492" s="15">
        <v>92468209</v>
      </c>
      <c r="B2492" s="16" t="s">
        <v>3545</v>
      </c>
      <c r="C2492" s="16" t="s">
        <v>3545</v>
      </c>
      <c r="D2492" s="17" t="s">
        <v>17</v>
      </c>
      <c r="E2492" s="17">
        <v>200</v>
      </c>
      <c r="F2492" s="18" t="s">
        <v>151</v>
      </c>
      <c r="G2492" s="18" t="s">
        <v>19</v>
      </c>
      <c r="H2492" s="19">
        <v>2.39463e-002</v>
      </c>
    </row>
    <row r="2493" s="20" customFormat="1" ht="45" customHeight="1">
      <c r="A2493" s="15">
        <v>90202309</v>
      </c>
      <c r="B2493" s="16" t="s">
        <v>3546</v>
      </c>
      <c r="C2493" s="16" t="s">
        <v>3547</v>
      </c>
      <c r="D2493" s="17" t="s">
        <v>334</v>
      </c>
      <c r="E2493" s="17">
        <v>1</v>
      </c>
      <c r="F2493" s="18" t="s">
        <v>64</v>
      </c>
      <c r="G2493" s="18" t="s">
        <v>14</v>
      </c>
      <c r="H2493" s="19">
        <v>0.59865749999999995</v>
      </c>
    </row>
    <row r="2494" s="20" customFormat="1" ht="45" customHeight="1">
      <c r="A2494" s="15">
        <v>90285808</v>
      </c>
      <c r="B2494" s="16" t="s">
        <v>3548</v>
      </c>
      <c r="C2494" s="16" t="s">
        <v>3548</v>
      </c>
      <c r="D2494" s="17" t="s">
        <v>792</v>
      </c>
      <c r="E2494" s="17">
        <v>1</v>
      </c>
      <c r="F2494" s="18" t="s">
        <v>64</v>
      </c>
      <c r="G2494" s="18" t="s">
        <v>14</v>
      </c>
      <c r="H2494" s="19">
        <v>0.74233530000000003</v>
      </c>
    </row>
    <row r="2495" s="20" customFormat="1" ht="45" customHeight="1">
      <c r="A2495" s="15">
        <v>90210425</v>
      </c>
      <c r="B2495" s="16" t="s">
        <v>3549</v>
      </c>
      <c r="C2495" s="16" t="s">
        <v>3550</v>
      </c>
      <c r="D2495" s="17" t="s">
        <v>31</v>
      </c>
      <c r="E2495" s="17">
        <v>1</v>
      </c>
      <c r="F2495" s="18" t="s">
        <v>64</v>
      </c>
      <c r="G2495" s="18" t="s">
        <v>14</v>
      </c>
      <c r="H2495" s="19">
        <v>1.32901965</v>
      </c>
    </row>
    <row r="2496" s="20" customFormat="1" ht="45" customHeight="1">
      <c r="A2496" s="15">
        <v>90135458</v>
      </c>
      <c r="B2496" s="16" t="s">
        <v>3551</v>
      </c>
      <c r="C2496" s="16" t="s">
        <v>3552</v>
      </c>
      <c r="D2496" s="17" t="s">
        <v>207</v>
      </c>
      <c r="E2496" s="17">
        <v>1</v>
      </c>
      <c r="F2496" s="18" t="s">
        <v>64</v>
      </c>
      <c r="G2496" s="18" t="s">
        <v>14</v>
      </c>
      <c r="H2496" s="19">
        <v>0.65852325</v>
      </c>
    </row>
    <row r="2497" s="20" customFormat="1" ht="45" customHeight="1">
      <c r="A2497" s="15">
        <v>92447570</v>
      </c>
      <c r="B2497" s="16" t="s">
        <v>3553</v>
      </c>
      <c r="C2497" s="16" t="s">
        <v>3553</v>
      </c>
      <c r="D2497" s="17" t="s">
        <v>504</v>
      </c>
      <c r="E2497" s="17">
        <v>1</v>
      </c>
      <c r="F2497" s="18" t="s">
        <v>64</v>
      </c>
      <c r="G2497" s="18" t="s">
        <v>14</v>
      </c>
      <c r="H2497" s="19">
        <v>0.63457695000000003</v>
      </c>
    </row>
    <row r="2498" s="20" customFormat="1" ht="45" customHeight="1">
      <c r="A2498" s="15">
        <v>92461875</v>
      </c>
      <c r="B2498" s="16" t="s">
        <v>3554</v>
      </c>
      <c r="C2498" s="16" t="s">
        <v>3555</v>
      </c>
      <c r="D2498" s="17" t="s">
        <v>279</v>
      </c>
      <c r="E2498" s="17">
        <v>1</v>
      </c>
      <c r="F2498" s="18" t="s">
        <v>64</v>
      </c>
      <c r="G2498" s="18" t="s">
        <v>14</v>
      </c>
      <c r="H2498" s="19">
        <v>0.90995939999999997</v>
      </c>
    </row>
    <row r="2499" s="20" customFormat="1" ht="45" customHeight="1">
      <c r="A2499" s="15">
        <v>90155793</v>
      </c>
      <c r="B2499" s="16" t="s">
        <v>3556</v>
      </c>
      <c r="C2499" s="16" t="s">
        <v>3557</v>
      </c>
      <c r="D2499" s="17" t="s">
        <v>36</v>
      </c>
      <c r="E2499" s="17">
        <v>200</v>
      </c>
      <c r="F2499" s="18" t="s">
        <v>151</v>
      </c>
      <c r="G2499" s="18" t="s">
        <v>19</v>
      </c>
      <c r="H2499" s="19">
        <v>2.39463e-002</v>
      </c>
    </row>
    <row r="2500" s="20" customFormat="1" ht="45" customHeight="1">
      <c r="A2500" s="15">
        <v>90135466</v>
      </c>
      <c r="B2500" s="16" t="s">
        <v>3558</v>
      </c>
      <c r="C2500" s="16" t="s">
        <v>3559</v>
      </c>
      <c r="D2500" s="17" t="s">
        <v>207</v>
      </c>
      <c r="E2500" s="17">
        <v>1</v>
      </c>
      <c r="F2500" s="18" t="s">
        <v>64</v>
      </c>
      <c r="G2500" s="18" t="s">
        <v>14</v>
      </c>
      <c r="H2500" s="19">
        <v>0.40708709999999998</v>
      </c>
    </row>
    <row r="2501" s="20" customFormat="1" ht="45" customHeight="1">
      <c r="A2501" s="15">
        <v>90141016</v>
      </c>
      <c r="B2501" s="16" t="s">
        <v>3560</v>
      </c>
      <c r="C2501" s="16" t="s">
        <v>3561</v>
      </c>
      <c r="D2501" s="17" t="s">
        <v>43</v>
      </c>
      <c r="E2501" s="17">
        <v>1</v>
      </c>
      <c r="F2501" s="18" t="s">
        <v>436</v>
      </c>
      <c r="G2501" s="18" t="s">
        <v>14</v>
      </c>
      <c r="H2501" s="19">
        <v>0.94587885000000005</v>
      </c>
    </row>
    <row r="2502" s="20" customFormat="1" ht="45" customHeight="1">
      <c r="A2502" s="15">
        <v>92412220</v>
      </c>
      <c r="B2502" s="16" t="s">
        <v>3562</v>
      </c>
      <c r="C2502" s="16" t="s">
        <v>3563</v>
      </c>
      <c r="D2502" s="17" t="s">
        <v>3564</v>
      </c>
      <c r="E2502" s="17">
        <v>1</v>
      </c>
      <c r="F2502" s="18" t="s">
        <v>60</v>
      </c>
      <c r="G2502" s="18" t="s">
        <v>14</v>
      </c>
      <c r="H2502" s="19">
        <v>3.9170502315000002</v>
      </c>
    </row>
    <row r="2503" s="20" customFormat="1" ht="45" customHeight="1">
      <c r="A2503" s="15">
        <v>94938164</v>
      </c>
      <c r="B2503" s="16" t="s">
        <v>3565</v>
      </c>
      <c r="C2503" s="16" t="s">
        <v>3566</v>
      </c>
      <c r="D2503" s="17" t="s">
        <v>1717</v>
      </c>
      <c r="E2503" s="17">
        <v>20</v>
      </c>
      <c r="F2503" s="18" t="s">
        <v>743</v>
      </c>
      <c r="G2503" s="18" t="s">
        <v>261</v>
      </c>
      <c r="H2503" s="19">
        <v>44.921231599999999</v>
      </c>
    </row>
    <row r="2504" s="20" customFormat="1" ht="45" customHeight="1">
      <c r="A2504" s="15">
        <v>92385486</v>
      </c>
      <c r="B2504" s="16" t="s">
        <v>3567</v>
      </c>
      <c r="C2504" s="16" t="s">
        <v>3568</v>
      </c>
      <c r="D2504" s="17" t="s">
        <v>81</v>
      </c>
      <c r="E2504" s="17">
        <v>1</v>
      </c>
      <c r="F2504" s="18" t="s">
        <v>60</v>
      </c>
      <c r="G2504" s="18" t="s">
        <v>14</v>
      </c>
      <c r="H2504" s="19">
        <v>22.568515420499999</v>
      </c>
    </row>
    <row r="2505" s="20" customFormat="1" ht="45" customHeight="1">
      <c r="A2505" s="15">
        <v>92385494</v>
      </c>
      <c r="B2505" s="16" t="s">
        <v>3569</v>
      </c>
      <c r="C2505" s="16" t="s">
        <v>3568</v>
      </c>
      <c r="D2505" s="17" t="s">
        <v>81</v>
      </c>
      <c r="E2505" s="17">
        <v>1</v>
      </c>
      <c r="F2505" s="18" t="s">
        <v>60</v>
      </c>
      <c r="G2505" s="18" t="s">
        <v>14</v>
      </c>
      <c r="H2505" s="19">
        <v>20.397766221000001</v>
      </c>
    </row>
    <row r="2506" s="20" customFormat="1" ht="45" customHeight="1">
      <c r="A2506" s="15">
        <v>92374646</v>
      </c>
      <c r="B2506" s="16" t="s">
        <v>3570</v>
      </c>
      <c r="C2506" s="16" t="s">
        <v>3571</v>
      </c>
      <c r="D2506" s="17" t="s">
        <v>69</v>
      </c>
      <c r="E2506" s="17">
        <v>400</v>
      </c>
      <c r="F2506" s="18" t="s">
        <v>151</v>
      </c>
      <c r="G2506" s="18" t="s">
        <v>19</v>
      </c>
      <c r="H2506" s="19">
        <v>2.39463e-002</v>
      </c>
    </row>
    <row r="2507" s="20" customFormat="1" ht="45" customHeight="1">
      <c r="A2507" s="15">
        <v>92416772</v>
      </c>
      <c r="B2507" s="16" t="s">
        <v>3572</v>
      </c>
      <c r="C2507" s="16" t="s">
        <v>3573</v>
      </c>
      <c r="D2507" s="17" t="s">
        <v>603</v>
      </c>
      <c r="E2507" s="17">
        <v>1</v>
      </c>
      <c r="F2507" s="18" t="s">
        <v>64</v>
      </c>
      <c r="G2507" s="18" t="s">
        <v>14</v>
      </c>
      <c r="H2507" s="19">
        <v>14.664258</v>
      </c>
    </row>
    <row r="2508" s="20" customFormat="1" ht="45" customHeight="1">
      <c r="A2508" s="15">
        <v>90326016</v>
      </c>
      <c r="B2508" s="16" t="s">
        <v>3574</v>
      </c>
      <c r="C2508" s="16" t="s">
        <v>3575</v>
      </c>
      <c r="D2508" s="17" t="s">
        <v>603</v>
      </c>
      <c r="E2508" s="17">
        <v>1</v>
      </c>
      <c r="F2508" s="18" t="s">
        <v>64</v>
      </c>
      <c r="G2508" s="18" t="s">
        <v>14</v>
      </c>
      <c r="H2508" s="19">
        <v>9.1355134499999995</v>
      </c>
    </row>
    <row r="2509" s="20" customFormat="1" ht="45" customHeight="1">
      <c r="A2509" s="15">
        <v>92202012</v>
      </c>
      <c r="B2509" s="16" t="s">
        <v>3576</v>
      </c>
      <c r="C2509" s="16" t="s">
        <v>3577</v>
      </c>
      <c r="D2509" s="17" t="s">
        <v>603</v>
      </c>
      <c r="E2509" s="17">
        <v>1</v>
      </c>
      <c r="F2509" s="18" t="s">
        <v>60</v>
      </c>
      <c r="G2509" s="18" t="s">
        <v>14</v>
      </c>
      <c r="H2509" s="19">
        <v>7.3634872500000004</v>
      </c>
    </row>
    <row r="2510" s="20" customFormat="1" ht="45" customHeight="1">
      <c r="A2510" s="15">
        <v>92191010</v>
      </c>
      <c r="B2510" s="16" t="s">
        <v>3578</v>
      </c>
      <c r="C2510" s="16" t="s">
        <v>3579</v>
      </c>
      <c r="D2510" s="17" t="s">
        <v>235</v>
      </c>
      <c r="E2510" s="17">
        <v>1</v>
      </c>
      <c r="F2510" s="18" t="s">
        <v>60</v>
      </c>
      <c r="G2510" s="18" t="s">
        <v>14</v>
      </c>
      <c r="H2510" s="19">
        <v>2.9693412000000001</v>
      </c>
    </row>
    <row r="2511" s="20" customFormat="1" ht="45" customHeight="1">
      <c r="A2511" s="15">
        <v>90296079</v>
      </c>
      <c r="B2511" s="16" t="s">
        <v>3580</v>
      </c>
      <c r="C2511" s="16" t="s">
        <v>3581</v>
      </c>
      <c r="D2511" s="17" t="s">
        <v>414</v>
      </c>
      <c r="E2511" s="17">
        <v>1</v>
      </c>
      <c r="F2511" s="18" t="s">
        <v>60</v>
      </c>
      <c r="G2511" s="18" t="s">
        <v>14</v>
      </c>
      <c r="H2511" s="19">
        <v>2.3347642500000001</v>
      </c>
    </row>
    <row r="2512" s="20" customFormat="1" ht="45" customHeight="1">
      <c r="A2512" s="15">
        <v>90153162</v>
      </c>
      <c r="B2512" s="16" t="s">
        <v>3582</v>
      </c>
      <c r="C2512" s="16" t="s">
        <v>3582</v>
      </c>
      <c r="D2512" s="17" t="s">
        <v>39</v>
      </c>
      <c r="E2512" s="17">
        <v>1</v>
      </c>
      <c r="F2512" s="18" t="s">
        <v>436</v>
      </c>
      <c r="G2512" s="18" t="s">
        <v>14</v>
      </c>
      <c r="H2512" s="19">
        <v>0.5507649</v>
      </c>
    </row>
    <row r="2513" s="20" customFormat="1" ht="45" customHeight="1">
      <c r="A2513" s="15">
        <v>90173201</v>
      </c>
      <c r="B2513" s="16" t="s">
        <v>3582</v>
      </c>
      <c r="C2513" s="16" t="s">
        <v>3583</v>
      </c>
      <c r="D2513" s="17" t="s">
        <v>244</v>
      </c>
      <c r="E2513" s="17">
        <v>1</v>
      </c>
      <c r="F2513" s="18" t="s">
        <v>436</v>
      </c>
      <c r="G2513" s="18" t="s">
        <v>14</v>
      </c>
      <c r="H2513" s="19">
        <v>0.50287230000000005</v>
      </c>
    </row>
    <row r="2514" s="20" customFormat="1" ht="45" customHeight="1">
      <c r="A2514" s="15">
        <v>90883020</v>
      </c>
      <c r="B2514" s="16" t="s">
        <v>3582</v>
      </c>
      <c r="C2514" s="16" t="s">
        <v>3584</v>
      </c>
      <c r="D2514" s="17" t="s">
        <v>146</v>
      </c>
      <c r="E2514" s="17">
        <v>1</v>
      </c>
      <c r="F2514" s="18" t="s">
        <v>436</v>
      </c>
      <c r="G2514" s="18" t="s">
        <v>14</v>
      </c>
      <c r="H2514" s="19">
        <v>0.85009365000000003</v>
      </c>
    </row>
    <row r="2515" s="20" customFormat="1" ht="45" customHeight="1">
      <c r="A2515" s="15">
        <v>90153170</v>
      </c>
      <c r="B2515" s="16" t="s">
        <v>3585</v>
      </c>
      <c r="C2515" s="16" t="s">
        <v>3585</v>
      </c>
      <c r="D2515" s="17" t="s">
        <v>39</v>
      </c>
      <c r="E2515" s="17">
        <v>1</v>
      </c>
      <c r="F2515" s="18" t="s">
        <v>436</v>
      </c>
      <c r="G2515" s="18" t="s">
        <v>14</v>
      </c>
      <c r="H2515" s="19">
        <v>0.82910992500000003</v>
      </c>
    </row>
    <row r="2516" s="20" customFormat="1" ht="45" customHeight="1">
      <c r="A2516" s="15">
        <v>90883039</v>
      </c>
      <c r="B2516" s="16" t="s">
        <v>3585</v>
      </c>
      <c r="C2516" s="16" t="s">
        <v>3586</v>
      </c>
      <c r="D2516" s="17" t="s">
        <v>146</v>
      </c>
      <c r="E2516" s="17">
        <v>1</v>
      </c>
      <c r="F2516" s="18" t="s">
        <v>436</v>
      </c>
      <c r="G2516" s="18" t="s">
        <v>14</v>
      </c>
      <c r="H2516" s="19">
        <v>1.2332344500000001</v>
      </c>
    </row>
    <row r="2517" s="20" customFormat="1" ht="45" customHeight="1">
      <c r="A2517" s="15">
        <v>90173210</v>
      </c>
      <c r="B2517" s="16" t="s">
        <v>3587</v>
      </c>
      <c r="C2517" s="16" t="s">
        <v>3588</v>
      </c>
      <c r="D2517" s="17" t="s">
        <v>244</v>
      </c>
      <c r="E2517" s="17">
        <v>1</v>
      </c>
      <c r="F2517" s="18" t="s">
        <v>436</v>
      </c>
      <c r="G2517" s="18" t="s">
        <v>14</v>
      </c>
      <c r="H2517" s="19">
        <v>1.0057446000000001</v>
      </c>
    </row>
    <row r="2518" s="20" customFormat="1" ht="45" customHeight="1">
      <c r="A2518" s="15">
        <v>90132858</v>
      </c>
      <c r="B2518" s="16" t="s">
        <v>3589</v>
      </c>
      <c r="C2518" s="16" t="s">
        <v>3590</v>
      </c>
      <c r="D2518" s="17" t="s">
        <v>150</v>
      </c>
      <c r="E2518" s="17">
        <v>100</v>
      </c>
      <c r="F2518" s="18" t="s">
        <v>151</v>
      </c>
      <c r="G2518" s="18" t="s">
        <v>19</v>
      </c>
      <c r="H2518" s="19">
        <v>0.34209000000000001</v>
      </c>
    </row>
    <row r="2519" s="20" customFormat="1" ht="45" customHeight="1">
      <c r="A2519" s="15">
        <v>90307348</v>
      </c>
      <c r="B2519" s="16" t="s">
        <v>3591</v>
      </c>
      <c r="C2519" s="16" t="s">
        <v>3591</v>
      </c>
      <c r="D2519" s="17" t="s">
        <v>504</v>
      </c>
      <c r="E2519" s="17">
        <v>1</v>
      </c>
      <c r="F2519" s="18" t="s">
        <v>64</v>
      </c>
      <c r="G2519" s="18" t="s">
        <v>14</v>
      </c>
      <c r="H2519" s="19">
        <v>32.421910500000003</v>
      </c>
    </row>
    <row r="2520" s="20" customFormat="1" ht="45" customHeight="1">
      <c r="A2520" s="15">
        <v>90307356</v>
      </c>
      <c r="B2520" s="16" t="s">
        <v>3592</v>
      </c>
      <c r="C2520" s="16" t="s">
        <v>3592</v>
      </c>
      <c r="D2520" s="17" t="s">
        <v>504</v>
      </c>
      <c r="E2520" s="17">
        <v>1</v>
      </c>
      <c r="F2520" s="18" t="s">
        <v>64</v>
      </c>
      <c r="G2520" s="18" t="s">
        <v>14</v>
      </c>
      <c r="H2520" s="19">
        <v>64.832035500000003</v>
      </c>
    </row>
    <row r="2521" s="20" customFormat="1" ht="45" customHeight="1">
      <c r="A2521" s="15">
        <v>90240367</v>
      </c>
      <c r="B2521" s="16" t="s">
        <v>3593</v>
      </c>
      <c r="C2521" s="16" t="s">
        <v>3594</v>
      </c>
      <c r="D2521" s="17" t="s">
        <v>1742</v>
      </c>
      <c r="E2521" s="17">
        <v>200</v>
      </c>
      <c r="F2521" s="18" t="s">
        <v>151</v>
      </c>
      <c r="G2521" s="18" t="s">
        <v>19</v>
      </c>
      <c r="H2521" s="19">
        <v>7.1838899999999997e-002</v>
      </c>
    </row>
    <row r="2522" s="20" customFormat="1" ht="45" customHeight="1">
      <c r="A2522" s="15">
        <v>90159756</v>
      </c>
      <c r="B2522" s="16" t="s">
        <v>3595</v>
      </c>
      <c r="C2522" s="16" t="s">
        <v>3596</v>
      </c>
      <c r="D2522" s="17" t="s">
        <v>1221</v>
      </c>
      <c r="E2522" s="17">
        <v>1</v>
      </c>
      <c r="F2522" s="18" t="s">
        <v>60</v>
      </c>
      <c r="G2522" s="18" t="s">
        <v>14</v>
      </c>
      <c r="H2522" s="19">
        <v>2.0953012499999999</v>
      </c>
    </row>
    <row r="2523" s="20" customFormat="1" ht="45" customHeight="1">
      <c r="A2523" s="15">
        <v>92424937</v>
      </c>
      <c r="B2523" s="16" t="s">
        <v>3597</v>
      </c>
      <c r="C2523" s="16" t="s">
        <v>3598</v>
      </c>
      <c r="D2523" s="17" t="s">
        <v>1221</v>
      </c>
      <c r="E2523" s="17">
        <v>1</v>
      </c>
      <c r="F2523" s="18" t="s">
        <v>60</v>
      </c>
      <c r="G2523" s="18" t="s">
        <v>14</v>
      </c>
      <c r="H2523" s="19">
        <v>0.69444269999999997</v>
      </c>
    </row>
    <row r="2524" s="20" customFormat="1" ht="45" customHeight="1">
      <c r="A2524" s="15">
        <v>92424945</v>
      </c>
      <c r="B2524" s="16" t="s">
        <v>3597</v>
      </c>
      <c r="C2524" s="16" t="s">
        <v>3598</v>
      </c>
      <c r="D2524" s="17" t="s">
        <v>1221</v>
      </c>
      <c r="E2524" s="17">
        <v>1</v>
      </c>
      <c r="F2524" s="18" t="s">
        <v>60</v>
      </c>
      <c r="G2524" s="18" t="s">
        <v>14</v>
      </c>
      <c r="H2524" s="19">
        <v>0.57471119999999998</v>
      </c>
    </row>
    <row r="2525" s="20" customFormat="1" ht="45" customHeight="1">
      <c r="A2525" s="15">
        <v>90191544</v>
      </c>
      <c r="B2525" s="16" t="s">
        <v>3599</v>
      </c>
      <c r="C2525" s="16" t="s">
        <v>3600</v>
      </c>
      <c r="D2525" s="17" t="s">
        <v>124</v>
      </c>
      <c r="E2525" s="17">
        <v>1</v>
      </c>
      <c r="F2525" s="18" t="s">
        <v>60</v>
      </c>
      <c r="G2525" s="18" t="s">
        <v>14</v>
      </c>
      <c r="H2525" s="19">
        <v>7.7233363666666701</v>
      </c>
    </row>
    <row r="2526" s="20" customFormat="1" ht="45" customHeight="1">
      <c r="A2526" s="15">
        <v>92418082</v>
      </c>
      <c r="B2526" s="16" t="s">
        <v>3601</v>
      </c>
      <c r="C2526" s="16" t="s">
        <v>3602</v>
      </c>
      <c r="D2526" s="17" t="s">
        <v>124</v>
      </c>
      <c r="E2526" s="17">
        <v>1</v>
      </c>
      <c r="F2526" s="18" t="s">
        <v>60</v>
      </c>
      <c r="G2526" s="18" t="s">
        <v>14</v>
      </c>
      <c r="H2526" s="19">
        <v>5.97460185</v>
      </c>
    </row>
    <row r="2527" s="20" customFormat="1" ht="45" customHeight="1">
      <c r="A2527" s="15">
        <v>90148053</v>
      </c>
      <c r="B2527" s="16" t="s">
        <v>3603</v>
      </c>
      <c r="C2527" s="16" t="s">
        <v>3603</v>
      </c>
      <c r="D2527" s="17" t="s">
        <v>17</v>
      </c>
      <c r="E2527" s="17">
        <v>30</v>
      </c>
      <c r="F2527" s="18" t="s">
        <v>18</v>
      </c>
      <c r="G2527" s="18" t="s">
        <v>19</v>
      </c>
      <c r="H2527" s="19">
        <v>0.21028145600000001</v>
      </c>
    </row>
    <row r="2528" s="20" customFormat="1" ht="45" customHeight="1">
      <c r="A2528" s="15">
        <v>92377190</v>
      </c>
      <c r="B2528" s="16" t="s">
        <v>3604</v>
      </c>
      <c r="C2528" s="16" t="s">
        <v>3605</v>
      </c>
      <c r="D2528" s="17" t="s">
        <v>50</v>
      </c>
      <c r="E2528" s="17">
        <v>100</v>
      </c>
      <c r="F2528" s="18" t="s">
        <v>99</v>
      </c>
      <c r="G2528" s="18" t="s">
        <v>19</v>
      </c>
      <c r="H2528" s="19">
        <v>8.3812049999999999e-002</v>
      </c>
    </row>
    <row r="2529" s="20" customFormat="1" ht="45" customHeight="1">
      <c r="A2529" s="15">
        <v>90530039</v>
      </c>
      <c r="B2529" s="16" t="s">
        <v>3606</v>
      </c>
      <c r="C2529" s="16" t="s">
        <v>3607</v>
      </c>
      <c r="D2529" s="17" t="s">
        <v>703</v>
      </c>
      <c r="E2529" s="17">
        <v>400</v>
      </c>
      <c r="F2529" s="18" t="s">
        <v>151</v>
      </c>
      <c r="G2529" s="18" t="s">
        <v>19</v>
      </c>
      <c r="H2529" s="19">
        <v>1.197315e-002</v>
      </c>
    </row>
    <row r="2530" s="20" customFormat="1" ht="45" customHeight="1">
      <c r="A2530" s="15">
        <v>91487013</v>
      </c>
      <c r="B2530" s="16" t="s">
        <v>3608</v>
      </c>
      <c r="C2530" s="16" t="s">
        <v>3609</v>
      </c>
      <c r="D2530" s="17" t="s">
        <v>43</v>
      </c>
      <c r="E2530" s="17">
        <v>200</v>
      </c>
      <c r="F2530" s="18" t="s">
        <v>151</v>
      </c>
      <c r="G2530" s="18" t="s">
        <v>19</v>
      </c>
      <c r="H2530" s="19">
        <v>3.5919449999999999e-002</v>
      </c>
    </row>
    <row r="2531" s="20" customFormat="1" ht="45" customHeight="1">
      <c r="A2531" s="15">
        <v>90173325</v>
      </c>
      <c r="B2531" s="16" t="s">
        <v>3610</v>
      </c>
      <c r="C2531" s="16" t="s">
        <v>3611</v>
      </c>
      <c r="D2531" s="17" t="s">
        <v>244</v>
      </c>
      <c r="E2531" s="17">
        <v>30</v>
      </c>
      <c r="F2531" s="18" t="s">
        <v>18</v>
      </c>
      <c r="G2531" s="18" t="s">
        <v>19</v>
      </c>
      <c r="H2531" s="19">
        <v>0.39511394999999999</v>
      </c>
    </row>
    <row r="2532" s="20" customFormat="1" ht="45" customHeight="1">
      <c r="A2532" s="15">
        <v>90530012</v>
      </c>
      <c r="B2532" s="16" t="s">
        <v>3612</v>
      </c>
      <c r="C2532" s="16" t="s">
        <v>3613</v>
      </c>
      <c r="D2532" s="17" t="s">
        <v>703</v>
      </c>
      <c r="E2532" s="17">
        <v>10</v>
      </c>
      <c r="F2532" s="18" t="s">
        <v>18</v>
      </c>
      <c r="G2532" s="18" t="s">
        <v>19</v>
      </c>
      <c r="H2532" s="19">
        <v>0.71838900000000006</v>
      </c>
    </row>
    <row r="2533" s="20" customFormat="1" ht="45" customHeight="1">
      <c r="A2533" s="15">
        <v>92258271</v>
      </c>
      <c r="B2533" s="16" t="s">
        <v>3614</v>
      </c>
      <c r="C2533" s="16" t="s">
        <v>3615</v>
      </c>
      <c r="D2533" s="17" t="s">
        <v>703</v>
      </c>
      <c r="E2533" s="17">
        <v>600</v>
      </c>
      <c r="F2533" s="18" t="s">
        <v>151</v>
      </c>
      <c r="G2533" s="18" t="s">
        <v>19</v>
      </c>
      <c r="H2533" s="19">
        <v>2.39463e-002</v>
      </c>
    </row>
    <row r="2534" s="20" customFormat="1" ht="45" customHeight="1">
      <c r="A2534" s="15">
        <v>90530020</v>
      </c>
      <c r="B2534" s="16" t="s">
        <v>3616</v>
      </c>
      <c r="C2534" s="16" t="s">
        <v>3617</v>
      </c>
      <c r="D2534" s="17" t="s">
        <v>703</v>
      </c>
      <c r="E2534" s="17">
        <v>400</v>
      </c>
      <c r="F2534" s="18" t="s">
        <v>151</v>
      </c>
      <c r="G2534" s="18" t="s">
        <v>19</v>
      </c>
      <c r="H2534" s="19">
        <v>2.39463e-002</v>
      </c>
    </row>
    <row r="2535" s="20" customFormat="1" ht="45" customHeight="1">
      <c r="A2535" s="15">
        <v>92367100</v>
      </c>
      <c r="B2535" s="16" t="s">
        <v>3618</v>
      </c>
      <c r="C2535" s="16" t="s">
        <v>3619</v>
      </c>
      <c r="D2535" s="17" t="s">
        <v>703</v>
      </c>
      <c r="E2535" s="17">
        <v>600</v>
      </c>
      <c r="F2535" s="18" t="s">
        <v>151</v>
      </c>
      <c r="G2535" s="18" t="s">
        <v>19</v>
      </c>
      <c r="H2535" s="19">
        <v>1.197315e-002</v>
      </c>
    </row>
    <row r="2536" s="20" customFormat="1" ht="45" customHeight="1">
      <c r="A2536" s="15">
        <v>90916018</v>
      </c>
      <c r="B2536" s="16" t="s">
        <v>3620</v>
      </c>
      <c r="C2536" s="16" t="s">
        <v>3621</v>
      </c>
      <c r="D2536" s="17" t="s">
        <v>3622</v>
      </c>
      <c r="E2536" s="17">
        <v>15</v>
      </c>
      <c r="F2536" s="18" t="s">
        <v>95</v>
      </c>
      <c r="G2536" s="18" t="s">
        <v>19</v>
      </c>
      <c r="H2536" s="19">
        <v>0.87803100000000001</v>
      </c>
    </row>
    <row r="2537" s="20" customFormat="1" ht="45" customHeight="1">
      <c r="A2537" s="15">
        <v>92430228</v>
      </c>
      <c r="B2537" s="16" t="s">
        <v>3623</v>
      </c>
      <c r="C2537" s="16" t="s">
        <v>3624</v>
      </c>
      <c r="D2537" s="17" t="s">
        <v>92</v>
      </c>
      <c r="E2537" s="17">
        <v>15</v>
      </c>
      <c r="F2537" s="18" t="s">
        <v>95</v>
      </c>
      <c r="G2537" s="18" t="s">
        <v>19</v>
      </c>
      <c r="H2537" s="19">
        <v>0.63457695000000003</v>
      </c>
    </row>
    <row r="2538" s="20" customFormat="1" ht="45" customHeight="1">
      <c r="A2538" s="15">
        <v>90265246</v>
      </c>
      <c r="B2538" s="16" t="s">
        <v>3625</v>
      </c>
      <c r="C2538" s="16" t="s">
        <v>3626</v>
      </c>
      <c r="D2538" s="17" t="s">
        <v>742</v>
      </c>
      <c r="E2538" s="17">
        <v>1</v>
      </c>
      <c r="F2538" s="18" t="s">
        <v>64</v>
      </c>
      <c r="G2538" s="18" t="s">
        <v>14</v>
      </c>
      <c r="H2538" s="19">
        <v>266.51091600000001</v>
      </c>
    </row>
    <row r="2539" s="20" customFormat="1" ht="45" customHeight="1">
      <c r="A2539" s="15">
        <v>92379907</v>
      </c>
      <c r="B2539" s="16" t="s">
        <v>3627</v>
      </c>
      <c r="C2539" s="16" t="s">
        <v>3628</v>
      </c>
      <c r="D2539" s="17" t="s">
        <v>366</v>
      </c>
      <c r="E2539" s="17">
        <v>1</v>
      </c>
      <c r="F2539" s="18" t="s">
        <v>64</v>
      </c>
      <c r="G2539" s="18" t="s">
        <v>14</v>
      </c>
      <c r="H2539" s="19">
        <v>3.9990321</v>
      </c>
    </row>
    <row r="2540" s="20" customFormat="1" ht="45" customHeight="1">
      <c r="A2540" s="15">
        <v>92404057</v>
      </c>
      <c r="B2540" s="16" t="s">
        <v>3629</v>
      </c>
      <c r="C2540" s="16" t="s">
        <v>3630</v>
      </c>
      <c r="D2540" s="17" t="s">
        <v>334</v>
      </c>
      <c r="E2540" s="17">
        <v>1</v>
      </c>
      <c r="F2540" s="18" t="s">
        <v>64</v>
      </c>
      <c r="G2540" s="18" t="s">
        <v>14</v>
      </c>
      <c r="H2540" s="19">
        <v>11.41041195</v>
      </c>
    </row>
    <row r="2541" s="20" customFormat="1" ht="45" customHeight="1">
      <c r="A2541" s="15">
        <v>90278070</v>
      </c>
      <c r="B2541" s="16" t="s">
        <v>3631</v>
      </c>
      <c r="C2541" s="16" t="s">
        <v>3632</v>
      </c>
      <c r="D2541" s="17" t="s">
        <v>24</v>
      </c>
      <c r="E2541" s="17">
        <v>1</v>
      </c>
      <c r="F2541" s="18" t="s">
        <v>60</v>
      </c>
      <c r="G2541" s="18" t="s">
        <v>14</v>
      </c>
      <c r="H2541" s="19">
        <v>2.833823475</v>
      </c>
    </row>
    <row r="2542" s="20" customFormat="1" ht="45" customHeight="1">
      <c r="A2542" s="15">
        <v>90227190</v>
      </c>
      <c r="B2542" s="16" t="s">
        <v>3631</v>
      </c>
      <c r="C2542" s="16" t="s">
        <v>3632</v>
      </c>
      <c r="D2542" s="17" t="s">
        <v>59</v>
      </c>
      <c r="E2542" s="17">
        <v>1</v>
      </c>
      <c r="F2542" s="18" t="s">
        <v>60</v>
      </c>
      <c r="G2542" s="18" t="s">
        <v>14</v>
      </c>
      <c r="H2542" s="19">
        <v>2.4254559000000002</v>
      </c>
    </row>
    <row r="2543" s="20" customFormat="1" ht="45" customHeight="1">
      <c r="A2543" s="15">
        <v>90231996</v>
      </c>
      <c r="B2543" s="16" t="s">
        <v>3631</v>
      </c>
      <c r="C2543" s="16" t="s">
        <v>3632</v>
      </c>
      <c r="D2543" s="17" t="s">
        <v>1175</v>
      </c>
      <c r="E2543" s="17">
        <v>1</v>
      </c>
      <c r="F2543" s="18" t="s">
        <v>60</v>
      </c>
      <c r="G2543" s="18" t="s">
        <v>14</v>
      </c>
      <c r="H2543" s="19">
        <v>1.9037308500000001</v>
      </c>
    </row>
    <row r="2544" s="20" customFormat="1" ht="45" customHeight="1">
      <c r="A2544" s="15">
        <v>90278089</v>
      </c>
      <c r="B2544" s="16" t="s">
        <v>3631</v>
      </c>
      <c r="C2544" s="16" t="s">
        <v>3633</v>
      </c>
      <c r="D2544" s="17" t="s">
        <v>24</v>
      </c>
      <c r="E2544" s="17">
        <v>1</v>
      </c>
      <c r="F2544" s="18" t="s">
        <v>60</v>
      </c>
      <c r="G2544" s="18" t="s">
        <v>14</v>
      </c>
      <c r="H2544" s="19">
        <v>2.932821675</v>
      </c>
    </row>
    <row r="2545" s="20" customFormat="1" ht="45" customHeight="1">
      <c r="A2545" s="15">
        <v>90232003</v>
      </c>
      <c r="B2545" s="16" t="s">
        <v>3631</v>
      </c>
      <c r="C2545" s="16" t="s">
        <v>3633</v>
      </c>
      <c r="D2545" s="17" t="s">
        <v>1175</v>
      </c>
      <c r="E2545" s="17">
        <v>1</v>
      </c>
      <c r="F2545" s="18" t="s">
        <v>60</v>
      </c>
      <c r="G2545" s="18" t="s">
        <v>14</v>
      </c>
      <c r="H2545" s="19">
        <v>2.20270995</v>
      </c>
    </row>
    <row r="2546" s="20" customFormat="1" ht="45" customHeight="1">
      <c r="A2546" s="15">
        <v>90156765</v>
      </c>
      <c r="B2546" s="16" t="s">
        <v>3631</v>
      </c>
      <c r="C2546" s="16" t="s">
        <v>3633</v>
      </c>
      <c r="D2546" s="17" t="s">
        <v>36</v>
      </c>
      <c r="E2546" s="17">
        <v>1</v>
      </c>
      <c r="F2546" s="18" t="s">
        <v>60</v>
      </c>
      <c r="G2546" s="18" t="s">
        <v>14</v>
      </c>
      <c r="H2546" s="19">
        <v>2.38265685</v>
      </c>
    </row>
    <row r="2547" s="20" customFormat="1" ht="45" customHeight="1">
      <c r="A2547" s="15">
        <v>90301919</v>
      </c>
      <c r="B2547" s="16" t="s">
        <v>3631</v>
      </c>
      <c r="C2547" s="16" t="s">
        <v>3634</v>
      </c>
      <c r="D2547" s="17" t="s">
        <v>836</v>
      </c>
      <c r="E2547" s="17">
        <v>1</v>
      </c>
      <c r="F2547" s="18" t="s">
        <v>60</v>
      </c>
      <c r="G2547" s="18" t="s">
        <v>14</v>
      </c>
      <c r="H2547" s="19">
        <v>3.4340768000000002</v>
      </c>
    </row>
    <row r="2548" s="20" customFormat="1" ht="45" customHeight="1">
      <c r="A2548" s="15">
        <v>90128648</v>
      </c>
      <c r="B2548" s="16" t="s">
        <v>3631</v>
      </c>
      <c r="C2548" s="16" t="s">
        <v>3635</v>
      </c>
      <c r="D2548" s="17" t="s">
        <v>21</v>
      </c>
      <c r="E2548" s="17">
        <v>1</v>
      </c>
      <c r="F2548" s="18" t="s">
        <v>60</v>
      </c>
      <c r="G2548" s="18" t="s">
        <v>14</v>
      </c>
      <c r="H2548" s="19">
        <v>1.8797845500000001</v>
      </c>
    </row>
    <row r="2549" s="20" customFormat="1" ht="45" customHeight="1">
      <c r="A2549" s="15">
        <v>90262425</v>
      </c>
      <c r="B2549" s="16" t="s">
        <v>3631</v>
      </c>
      <c r="C2549" s="16" t="s">
        <v>3636</v>
      </c>
      <c r="D2549" s="17" t="s">
        <v>50</v>
      </c>
      <c r="E2549" s="17">
        <v>1</v>
      </c>
      <c r="F2549" s="18" t="s">
        <v>60</v>
      </c>
      <c r="G2549" s="18" t="s">
        <v>14</v>
      </c>
      <c r="H2549" s="19">
        <v>1.4008585499999999</v>
      </c>
    </row>
    <row r="2550" s="20" customFormat="1" ht="45" customHeight="1">
      <c r="A2550" s="15">
        <v>90125649</v>
      </c>
      <c r="B2550" s="16" t="s">
        <v>3637</v>
      </c>
      <c r="C2550" s="16" t="s">
        <v>3638</v>
      </c>
      <c r="D2550" s="17" t="s">
        <v>50</v>
      </c>
      <c r="E2550" s="17">
        <v>1</v>
      </c>
      <c r="F2550" s="18" t="s">
        <v>60</v>
      </c>
      <c r="G2550" s="18" t="s">
        <v>14</v>
      </c>
      <c r="H2550" s="19">
        <v>1.4008585499999999</v>
      </c>
    </row>
    <row r="2551" s="20" customFormat="1" ht="45" customHeight="1">
      <c r="A2551" s="15">
        <v>90134397</v>
      </c>
      <c r="B2551" s="16" t="s">
        <v>3639</v>
      </c>
      <c r="C2551" s="16" t="s">
        <v>3640</v>
      </c>
      <c r="D2551" s="17" t="s">
        <v>455</v>
      </c>
      <c r="E2551" s="17">
        <v>1</v>
      </c>
      <c r="F2551" s="18" t="s">
        <v>60</v>
      </c>
      <c r="G2551" s="18" t="s">
        <v>14</v>
      </c>
      <c r="H2551" s="19">
        <v>1.4367780000000001</v>
      </c>
    </row>
    <row r="2552" s="20" customFormat="1" ht="45" customHeight="1">
      <c r="A2552" s="15">
        <v>90150716</v>
      </c>
      <c r="B2552" s="16" t="s">
        <v>3641</v>
      </c>
      <c r="C2552" s="16" t="s">
        <v>3642</v>
      </c>
      <c r="D2552" s="17" t="s">
        <v>39</v>
      </c>
      <c r="E2552" s="17">
        <v>1</v>
      </c>
      <c r="F2552" s="18" t="s">
        <v>60</v>
      </c>
      <c r="G2552" s="18" t="s">
        <v>14</v>
      </c>
      <c r="H2552" s="19">
        <v>1.4128316999999999</v>
      </c>
    </row>
    <row r="2553" s="20" customFormat="1" ht="45" customHeight="1">
      <c r="A2553" s="15">
        <v>90152271</v>
      </c>
      <c r="B2553" s="16" t="s">
        <v>3633</v>
      </c>
      <c r="C2553" s="16" t="s">
        <v>3633</v>
      </c>
      <c r="D2553" s="17" t="s">
        <v>39</v>
      </c>
      <c r="E2553" s="17">
        <v>1</v>
      </c>
      <c r="F2553" s="18" t="s">
        <v>60</v>
      </c>
      <c r="G2553" s="18" t="s">
        <v>14</v>
      </c>
      <c r="H2553" s="19">
        <v>2.7719496000000001</v>
      </c>
    </row>
    <row r="2554" s="20" customFormat="1" ht="45" customHeight="1">
      <c r="A2554" s="15">
        <v>90248660</v>
      </c>
      <c r="B2554" s="16" t="s">
        <v>3633</v>
      </c>
      <c r="C2554" s="16" t="s">
        <v>3633</v>
      </c>
      <c r="D2554" s="17" t="s">
        <v>1182</v>
      </c>
      <c r="E2554" s="17">
        <v>1</v>
      </c>
      <c r="F2554" s="18" t="s">
        <v>60</v>
      </c>
      <c r="G2554" s="18" t="s">
        <v>14</v>
      </c>
      <c r="H2554" s="19">
        <v>1.8917577000000001</v>
      </c>
    </row>
    <row r="2555" s="20" customFormat="1" ht="45" customHeight="1">
      <c r="A2555" s="15">
        <v>90152280</v>
      </c>
      <c r="B2555" s="16" t="s">
        <v>3643</v>
      </c>
      <c r="C2555" s="16" t="s">
        <v>3643</v>
      </c>
      <c r="D2555" s="17" t="s">
        <v>39</v>
      </c>
      <c r="E2555" s="17">
        <v>1</v>
      </c>
      <c r="F2555" s="18" t="s">
        <v>60</v>
      </c>
      <c r="G2555" s="18" t="s">
        <v>14</v>
      </c>
      <c r="H2555" s="19">
        <v>2.84619825</v>
      </c>
    </row>
    <row r="2556" s="20" customFormat="1" ht="45" customHeight="1">
      <c r="A2556" s="15">
        <v>92394353</v>
      </c>
      <c r="B2556" s="16" t="s">
        <v>3644</v>
      </c>
      <c r="C2556" s="16" t="s">
        <v>3645</v>
      </c>
      <c r="D2556" s="17" t="s">
        <v>455</v>
      </c>
      <c r="E2556" s="17">
        <v>1</v>
      </c>
      <c r="F2556" s="18" t="s">
        <v>60</v>
      </c>
      <c r="G2556" s="18" t="s">
        <v>14</v>
      </c>
      <c r="H2556" s="19">
        <v>2.40660315</v>
      </c>
    </row>
    <row r="2557" s="20" customFormat="1" ht="45" customHeight="1">
      <c r="A2557" s="15">
        <v>92394361</v>
      </c>
      <c r="B2557" s="16" t="s">
        <v>3644</v>
      </c>
      <c r="C2557" s="16" t="s">
        <v>3645</v>
      </c>
      <c r="D2557" s="17" t="s">
        <v>455</v>
      </c>
      <c r="E2557" s="17">
        <v>1</v>
      </c>
      <c r="F2557" s="18" t="s">
        <v>60</v>
      </c>
      <c r="G2557" s="18" t="s">
        <v>14</v>
      </c>
      <c r="H2557" s="19">
        <v>2.88552915</v>
      </c>
    </row>
    <row r="2558" s="20" customFormat="1" ht="45" customHeight="1">
      <c r="A2558" s="15">
        <v>92468403</v>
      </c>
      <c r="B2558" s="16" t="s">
        <v>3644</v>
      </c>
      <c r="C2558" s="16" t="s">
        <v>3644</v>
      </c>
      <c r="D2558" s="17" t="s">
        <v>21</v>
      </c>
      <c r="E2558" s="17">
        <v>1</v>
      </c>
      <c r="F2558" s="18" t="s">
        <v>60</v>
      </c>
      <c r="G2558" s="18" t="s">
        <v>14</v>
      </c>
      <c r="H2558" s="19">
        <v>2.7224504999999999</v>
      </c>
    </row>
    <row r="2559" s="20" customFormat="1" ht="45" customHeight="1">
      <c r="A2559" s="15">
        <v>92468381</v>
      </c>
      <c r="B2559" s="16" t="s">
        <v>3644</v>
      </c>
      <c r="C2559" s="16" t="s">
        <v>3644</v>
      </c>
      <c r="D2559" s="17" t="s">
        <v>590</v>
      </c>
      <c r="E2559" s="17">
        <v>1</v>
      </c>
      <c r="F2559" s="18" t="s">
        <v>60</v>
      </c>
      <c r="G2559" s="18" t="s">
        <v>14</v>
      </c>
      <c r="H2559" s="19">
        <v>2.8090739249999999</v>
      </c>
    </row>
    <row r="2560" s="20" customFormat="1" ht="45" customHeight="1">
      <c r="A2560" s="15">
        <v>92420427</v>
      </c>
      <c r="B2560" s="16" t="s">
        <v>3644</v>
      </c>
      <c r="C2560" s="16" t="s">
        <v>3646</v>
      </c>
      <c r="D2560" s="17" t="s">
        <v>39</v>
      </c>
      <c r="E2560" s="17">
        <v>1</v>
      </c>
      <c r="F2560" s="18" t="s">
        <v>60</v>
      </c>
      <c r="G2560" s="18" t="s">
        <v>14</v>
      </c>
      <c r="H2560" s="19">
        <v>2.8975023000000002</v>
      </c>
    </row>
    <row r="2561" s="20" customFormat="1" ht="45" customHeight="1">
      <c r="A2561" s="15">
        <v>92420435</v>
      </c>
      <c r="B2561" s="16" t="s">
        <v>3644</v>
      </c>
      <c r="C2561" s="16" t="s">
        <v>3646</v>
      </c>
      <c r="D2561" s="17" t="s">
        <v>39</v>
      </c>
      <c r="E2561" s="17">
        <v>1</v>
      </c>
      <c r="F2561" s="18" t="s">
        <v>60</v>
      </c>
      <c r="G2561" s="18" t="s">
        <v>14</v>
      </c>
      <c r="H2561" s="19">
        <v>2.83763655</v>
      </c>
    </row>
    <row r="2562" s="20" customFormat="1" ht="45" customHeight="1">
      <c r="A2562" s="15">
        <v>90298950</v>
      </c>
      <c r="B2562" s="16" t="s">
        <v>3644</v>
      </c>
      <c r="C2562" s="16" t="s">
        <v>3647</v>
      </c>
      <c r="D2562" s="17" t="s">
        <v>1175</v>
      </c>
      <c r="E2562" s="17">
        <v>1</v>
      </c>
      <c r="F2562" s="18" t="s">
        <v>60</v>
      </c>
      <c r="G2562" s="18" t="s">
        <v>14</v>
      </c>
      <c r="H2562" s="19">
        <v>1.73610675</v>
      </c>
    </row>
    <row r="2563" s="20" customFormat="1" ht="45" customHeight="1">
      <c r="A2563" s="15">
        <v>92265227</v>
      </c>
      <c r="B2563" s="16" t="s">
        <v>3648</v>
      </c>
      <c r="C2563" s="16" t="s">
        <v>3649</v>
      </c>
      <c r="D2563" s="17" t="s">
        <v>235</v>
      </c>
      <c r="E2563" s="17">
        <v>1</v>
      </c>
      <c r="F2563" s="18" t="s">
        <v>60</v>
      </c>
      <c r="G2563" s="18" t="s">
        <v>14</v>
      </c>
      <c r="H2563" s="19">
        <v>4.8491257499999998</v>
      </c>
    </row>
    <row r="2564" s="20" customFormat="1" ht="45" customHeight="1">
      <c r="A2564" s="15">
        <v>92265219</v>
      </c>
      <c r="B2564" s="16" t="s">
        <v>3650</v>
      </c>
      <c r="C2564" s="16" t="s">
        <v>3649</v>
      </c>
      <c r="D2564" s="17" t="s">
        <v>235</v>
      </c>
      <c r="E2564" s="17">
        <v>1</v>
      </c>
      <c r="F2564" s="18" t="s">
        <v>60</v>
      </c>
      <c r="G2564" s="18" t="s">
        <v>14</v>
      </c>
      <c r="H2564" s="19">
        <v>4.60966275</v>
      </c>
    </row>
    <row r="2565" s="20" customFormat="1" ht="45" customHeight="1">
      <c r="A2565" s="15">
        <v>92420443</v>
      </c>
      <c r="B2565" s="16" t="s">
        <v>3651</v>
      </c>
      <c r="C2565" s="16" t="s">
        <v>3652</v>
      </c>
      <c r="D2565" s="17" t="s">
        <v>39</v>
      </c>
      <c r="E2565" s="17">
        <v>1</v>
      </c>
      <c r="F2565" s="18" t="s">
        <v>60</v>
      </c>
      <c r="G2565" s="18" t="s">
        <v>14</v>
      </c>
      <c r="H2565" s="19">
        <v>4.3462534499999999</v>
      </c>
    </row>
    <row r="2566" s="20" customFormat="1" ht="45" customHeight="1">
      <c r="A2566" s="15">
        <v>90250109</v>
      </c>
      <c r="B2566" s="16" t="s">
        <v>3653</v>
      </c>
      <c r="C2566" s="16" t="s">
        <v>3654</v>
      </c>
      <c r="D2566" s="17" t="s">
        <v>131</v>
      </c>
      <c r="E2566" s="17">
        <v>1</v>
      </c>
      <c r="F2566" s="18" t="s">
        <v>60</v>
      </c>
      <c r="G2566" s="18" t="s">
        <v>14</v>
      </c>
      <c r="H2566" s="19">
        <v>1.2691539000000001</v>
      </c>
    </row>
    <row r="2567" s="20" customFormat="1" ht="45" customHeight="1">
      <c r="A2567" s="15">
        <v>90125940</v>
      </c>
      <c r="B2567" s="16" t="s">
        <v>3655</v>
      </c>
      <c r="C2567" s="16" t="s">
        <v>3655</v>
      </c>
      <c r="D2567" s="17" t="s">
        <v>50</v>
      </c>
      <c r="E2567" s="17">
        <v>1</v>
      </c>
      <c r="F2567" s="18" t="s">
        <v>64</v>
      </c>
      <c r="G2567" s="18" t="s">
        <v>14</v>
      </c>
      <c r="H2567" s="19">
        <v>1.7001873000000001</v>
      </c>
    </row>
    <row r="2568" s="20" customFormat="1" ht="45" customHeight="1">
      <c r="A2568" s="15">
        <v>90177860</v>
      </c>
      <c r="B2568" s="16" t="s">
        <v>3656</v>
      </c>
      <c r="C2568" s="16" t="s">
        <v>3657</v>
      </c>
      <c r="D2568" s="17" t="s">
        <v>915</v>
      </c>
      <c r="E2568" s="17">
        <v>1</v>
      </c>
      <c r="F2568" s="18" t="s">
        <v>64</v>
      </c>
      <c r="G2568" s="18" t="s">
        <v>14</v>
      </c>
      <c r="H2568" s="19">
        <v>2.5502809499999999</v>
      </c>
    </row>
    <row r="2569" s="20" customFormat="1" ht="45" customHeight="1">
      <c r="A2569" s="15">
        <v>90177851</v>
      </c>
      <c r="B2569" s="16" t="s">
        <v>3658</v>
      </c>
      <c r="C2569" s="16" t="s">
        <v>3659</v>
      </c>
      <c r="D2569" s="17" t="s">
        <v>915</v>
      </c>
      <c r="E2569" s="17">
        <v>1</v>
      </c>
      <c r="F2569" s="18" t="s">
        <v>64</v>
      </c>
      <c r="G2569" s="18" t="s">
        <v>14</v>
      </c>
      <c r="H2569" s="19">
        <v>2.5502809499999999</v>
      </c>
    </row>
    <row r="2570" s="20" customFormat="1" ht="45" customHeight="1">
      <c r="A2570" s="15">
        <v>90177878</v>
      </c>
      <c r="B2570" s="16" t="s">
        <v>3660</v>
      </c>
      <c r="C2570" s="16" t="s">
        <v>3661</v>
      </c>
      <c r="D2570" s="17" t="s">
        <v>915</v>
      </c>
      <c r="E2570" s="17">
        <v>1</v>
      </c>
      <c r="F2570" s="18" t="s">
        <v>64</v>
      </c>
      <c r="G2570" s="18" t="s">
        <v>14</v>
      </c>
      <c r="H2570" s="19">
        <v>2.5502809499999999</v>
      </c>
    </row>
    <row r="2571" s="20" customFormat="1" ht="45" customHeight="1">
      <c r="A2571" s="15">
        <v>90132688</v>
      </c>
      <c r="B2571" s="16" t="s">
        <v>3662</v>
      </c>
      <c r="C2571" s="16" t="s">
        <v>3663</v>
      </c>
      <c r="D2571" s="17" t="s">
        <v>150</v>
      </c>
      <c r="E2571" s="17">
        <v>300</v>
      </c>
      <c r="F2571" s="18" t="s">
        <v>151</v>
      </c>
      <c r="G2571" s="18" t="s">
        <v>19</v>
      </c>
      <c r="H2571" s="19">
        <v>3.5919449999999999e-002</v>
      </c>
    </row>
    <row r="2572" s="20" customFormat="1" ht="45" customHeight="1">
      <c r="A2572" s="15">
        <v>90581024</v>
      </c>
      <c r="B2572" s="16" t="s">
        <v>3664</v>
      </c>
      <c r="C2572" s="16" t="s">
        <v>3665</v>
      </c>
      <c r="D2572" s="17" t="s">
        <v>154</v>
      </c>
      <c r="E2572" s="17">
        <v>200</v>
      </c>
      <c r="F2572" s="18" t="s">
        <v>151</v>
      </c>
      <c r="G2572" s="18" t="s">
        <v>19</v>
      </c>
      <c r="H2572" s="19">
        <v>8.3812049999999999e-002</v>
      </c>
    </row>
    <row r="2573" s="20" customFormat="1" ht="45" customHeight="1">
      <c r="A2573" s="15">
        <v>92419453</v>
      </c>
      <c r="B2573" s="16" t="s">
        <v>3666</v>
      </c>
      <c r="C2573" s="16" t="s">
        <v>3667</v>
      </c>
      <c r="D2573" s="17" t="s">
        <v>154</v>
      </c>
      <c r="E2573" s="17">
        <v>200</v>
      </c>
      <c r="F2573" s="18" t="s">
        <v>151</v>
      </c>
      <c r="G2573" s="18" t="s">
        <v>19</v>
      </c>
      <c r="H2573" s="19">
        <v>5.9865750000000002e-002</v>
      </c>
    </row>
    <row r="2574" s="20" customFormat="1" ht="45" customHeight="1">
      <c r="A2574" s="15">
        <v>92464254</v>
      </c>
      <c r="B2574" s="16" t="s">
        <v>3668</v>
      </c>
      <c r="C2574" s="16" t="s">
        <v>3669</v>
      </c>
      <c r="D2574" s="17" t="s">
        <v>1742</v>
      </c>
      <c r="E2574" s="17">
        <v>200</v>
      </c>
      <c r="F2574" s="18" t="s">
        <v>151</v>
      </c>
      <c r="G2574" s="18" t="s">
        <v>19</v>
      </c>
      <c r="H2574" s="19">
        <v>8.3812049999999999e-002</v>
      </c>
    </row>
    <row r="2575" s="20" customFormat="1" ht="45" customHeight="1">
      <c r="A2575" s="15">
        <v>90240359</v>
      </c>
      <c r="B2575" s="16" t="s">
        <v>3670</v>
      </c>
      <c r="C2575" s="16" t="s">
        <v>3671</v>
      </c>
      <c r="D2575" s="17" t="s">
        <v>1742</v>
      </c>
      <c r="E2575" s="17">
        <v>200</v>
      </c>
      <c r="F2575" s="18" t="s">
        <v>151</v>
      </c>
      <c r="G2575" s="18" t="s">
        <v>19</v>
      </c>
      <c r="H2575" s="19">
        <v>9.5785200000000001e-002</v>
      </c>
    </row>
    <row r="2576" s="20" customFormat="1" ht="45" customHeight="1">
      <c r="A2576" s="15">
        <v>92366619</v>
      </c>
      <c r="B2576" s="16" t="s">
        <v>3672</v>
      </c>
      <c r="C2576" s="16" t="s">
        <v>3673</v>
      </c>
      <c r="D2576" s="17" t="s">
        <v>134</v>
      </c>
      <c r="E2576" s="17">
        <v>1</v>
      </c>
      <c r="F2576" s="18" t="s">
        <v>60</v>
      </c>
      <c r="G2576" s="18" t="s">
        <v>14</v>
      </c>
      <c r="H2576" s="19">
        <v>3.8314080000000001</v>
      </c>
    </row>
    <row r="2577" s="20" customFormat="1" ht="45" customHeight="1">
      <c r="A2577" s="15">
        <v>92375804</v>
      </c>
      <c r="B2577" s="16" t="s">
        <v>3674</v>
      </c>
      <c r="C2577" s="16" t="s">
        <v>3675</v>
      </c>
      <c r="D2577" s="17" t="s">
        <v>69</v>
      </c>
      <c r="E2577" s="17">
        <v>1</v>
      </c>
      <c r="F2577" s="18" t="s">
        <v>158</v>
      </c>
      <c r="G2577" s="18" t="s">
        <v>14</v>
      </c>
      <c r="H2577" s="19">
        <v>0.40708709999999998</v>
      </c>
    </row>
    <row r="2578" s="20" customFormat="1" ht="45" customHeight="1">
      <c r="A2578" s="15">
        <v>92425828</v>
      </c>
      <c r="B2578" s="16" t="s">
        <v>3676</v>
      </c>
      <c r="C2578" s="16" t="s">
        <v>3677</v>
      </c>
      <c r="D2578" s="17" t="s">
        <v>1221</v>
      </c>
      <c r="E2578" s="17">
        <v>1</v>
      </c>
      <c r="F2578" s="18" t="s">
        <v>60</v>
      </c>
      <c r="G2578" s="18" t="s">
        <v>14</v>
      </c>
      <c r="H2578" s="19">
        <v>0.57471119999999998</v>
      </c>
    </row>
    <row r="2579" s="20" customFormat="1" ht="45" customHeight="1">
      <c r="A2579" s="15">
        <v>92425844</v>
      </c>
      <c r="B2579" s="16" t="s">
        <v>3678</v>
      </c>
      <c r="C2579" s="16" t="s">
        <v>3679</v>
      </c>
      <c r="D2579" s="17" t="s">
        <v>1221</v>
      </c>
      <c r="E2579" s="17">
        <v>1</v>
      </c>
      <c r="F2579" s="18" t="s">
        <v>60</v>
      </c>
      <c r="G2579" s="18" t="s">
        <v>14</v>
      </c>
      <c r="H2579" s="19">
        <v>0.87403995000000001</v>
      </c>
    </row>
    <row r="2580" s="20" customFormat="1" ht="45" customHeight="1">
      <c r="A2580" s="15">
        <v>92382347</v>
      </c>
      <c r="B2580" s="16" t="s">
        <v>3680</v>
      </c>
      <c r="C2580" s="16" t="s">
        <v>3681</v>
      </c>
      <c r="D2580" s="17" t="s">
        <v>78</v>
      </c>
      <c r="E2580" s="17">
        <v>1</v>
      </c>
      <c r="F2580" s="18" t="s">
        <v>158</v>
      </c>
      <c r="G2580" s="18" t="s">
        <v>14</v>
      </c>
      <c r="H2580" s="19">
        <v>1.0536372000000001</v>
      </c>
    </row>
    <row r="2581" s="20" customFormat="1" ht="45" customHeight="1">
      <c r="A2581" s="15">
        <v>90310586</v>
      </c>
      <c r="B2581" s="16" t="s">
        <v>3682</v>
      </c>
      <c r="C2581" s="16" t="s">
        <v>3683</v>
      </c>
      <c r="D2581" s="17" t="s">
        <v>12</v>
      </c>
      <c r="E2581" s="17">
        <v>1</v>
      </c>
      <c r="F2581" s="18" t="s">
        <v>60</v>
      </c>
      <c r="G2581" s="18" t="s">
        <v>14</v>
      </c>
      <c r="H2581" s="19">
        <v>6.6331251</v>
      </c>
    </row>
    <row r="2582" s="20" customFormat="1" ht="45" customHeight="1">
      <c r="A2582" s="15">
        <v>90310594</v>
      </c>
      <c r="B2582" s="16" t="s">
        <v>3684</v>
      </c>
      <c r="C2582" s="16" t="s">
        <v>3685</v>
      </c>
      <c r="D2582" s="17" t="s">
        <v>12</v>
      </c>
      <c r="E2582" s="17">
        <v>1</v>
      </c>
      <c r="F2582" s="18" t="s">
        <v>60</v>
      </c>
      <c r="G2582" s="18" t="s">
        <v>14</v>
      </c>
      <c r="H2582" s="19">
        <v>6.6331251</v>
      </c>
    </row>
    <row r="2583" s="20" customFormat="1" ht="45" customHeight="1">
      <c r="A2583" s="15">
        <v>90311019</v>
      </c>
      <c r="B2583" s="16" t="s">
        <v>3686</v>
      </c>
      <c r="C2583" s="16" t="s">
        <v>3687</v>
      </c>
      <c r="D2583" s="17" t="s">
        <v>92</v>
      </c>
      <c r="E2583" s="17">
        <v>1</v>
      </c>
      <c r="F2583" s="18" t="s">
        <v>436</v>
      </c>
      <c r="G2583" s="18" t="s">
        <v>14</v>
      </c>
      <c r="H2583" s="19">
        <v>0.93390569999999995</v>
      </c>
    </row>
    <row r="2584" s="20" customFormat="1" ht="45" customHeight="1">
      <c r="A2584" s="15">
        <v>92412211</v>
      </c>
      <c r="B2584" s="16" t="s">
        <v>3688</v>
      </c>
      <c r="C2584" s="16" t="s">
        <v>3689</v>
      </c>
      <c r="D2584" s="17" t="s">
        <v>92</v>
      </c>
      <c r="E2584" s="17">
        <v>1</v>
      </c>
      <c r="F2584" s="18" t="s">
        <v>436</v>
      </c>
      <c r="G2584" s="18" t="s">
        <v>14</v>
      </c>
      <c r="H2584" s="19">
        <v>1.6403215499999999</v>
      </c>
    </row>
    <row r="2585" s="20" customFormat="1" ht="45" customHeight="1">
      <c r="A2585" s="15">
        <v>90285832</v>
      </c>
      <c r="B2585" s="16" t="s">
        <v>3690</v>
      </c>
      <c r="C2585" s="16" t="s">
        <v>3691</v>
      </c>
      <c r="D2585" s="17" t="s">
        <v>603</v>
      </c>
      <c r="E2585" s="17">
        <v>1</v>
      </c>
      <c r="F2585" s="18" t="s">
        <v>88</v>
      </c>
      <c r="G2585" s="18" t="s">
        <v>14</v>
      </c>
      <c r="H2585" s="19">
        <v>0.59865749999999995</v>
      </c>
    </row>
    <row r="2586" s="20" customFormat="1" ht="45" customHeight="1">
      <c r="A2586" s="15">
        <v>90285840</v>
      </c>
      <c r="B2586" s="16" t="s">
        <v>3692</v>
      </c>
      <c r="C2586" s="16" t="s">
        <v>3692</v>
      </c>
      <c r="D2586" s="17" t="s">
        <v>69</v>
      </c>
      <c r="E2586" s="17">
        <v>1</v>
      </c>
      <c r="F2586" s="18" t="s">
        <v>60</v>
      </c>
      <c r="G2586" s="18" t="s">
        <v>14</v>
      </c>
      <c r="H2586" s="19">
        <v>0.25143615000000002</v>
      </c>
    </row>
    <row r="2587" s="20" customFormat="1" ht="45" customHeight="1">
      <c r="A2587" s="15">
        <v>90181026</v>
      </c>
      <c r="B2587" s="16" t="s">
        <v>3692</v>
      </c>
      <c r="C2587" s="16" t="s">
        <v>3693</v>
      </c>
      <c r="D2587" s="17" t="s">
        <v>69</v>
      </c>
      <c r="E2587" s="17">
        <v>1</v>
      </c>
      <c r="F2587" s="18" t="s">
        <v>60</v>
      </c>
      <c r="G2587" s="18" t="s">
        <v>14</v>
      </c>
      <c r="H2587" s="19">
        <v>0.39511394999999999</v>
      </c>
    </row>
    <row r="2588" s="20" customFormat="1" ht="45" customHeight="1">
      <c r="A2588" s="15">
        <v>90181018</v>
      </c>
      <c r="B2588" s="16" t="s">
        <v>3694</v>
      </c>
      <c r="C2588" s="16" t="s">
        <v>3695</v>
      </c>
      <c r="D2588" s="17" t="s">
        <v>69</v>
      </c>
      <c r="E2588" s="17">
        <v>30</v>
      </c>
      <c r="F2588" s="18" t="s">
        <v>95</v>
      </c>
      <c r="G2588" s="18" t="s">
        <v>19</v>
      </c>
      <c r="H2588" s="19">
        <v>0.35919450000000003</v>
      </c>
    </row>
    <row r="2589" s="20" customFormat="1" ht="45" customHeight="1">
      <c r="A2589" s="15">
        <v>92421512</v>
      </c>
      <c r="B2589" s="16" t="s">
        <v>3696</v>
      </c>
      <c r="C2589" s="16" t="s">
        <v>3697</v>
      </c>
      <c r="D2589" s="17" t="s">
        <v>244</v>
      </c>
      <c r="E2589" s="17">
        <v>1</v>
      </c>
      <c r="F2589" s="18" t="s">
        <v>60</v>
      </c>
      <c r="G2589" s="18" t="s">
        <v>14</v>
      </c>
      <c r="H2589" s="19">
        <v>0.26340930000000001</v>
      </c>
    </row>
    <row r="2590" s="20" customFormat="1" ht="45" customHeight="1">
      <c r="A2590" s="15">
        <v>90181034</v>
      </c>
      <c r="B2590" s="16" t="s">
        <v>3698</v>
      </c>
      <c r="C2590" s="16" t="s">
        <v>3699</v>
      </c>
      <c r="D2590" s="17" t="s">
        <v>69</v>
      </c>
      <c r="E2590" s="17">
        <v>1</v>
      </c>
      <c r="F2590" s="18" t="s">
        <v>64</v>
      </c>
      <c r="G2590" s="18" t="s">
        <v>14</v>
      </c>
      <c r="H2590" s="19">
        <v>1.99951605</v>
      </c>
    </row>
    <row r="2591" s="20" customFormat="1" ht="45" customHeight="1">
      <c r="A2591" s="15">
        <v>90270363</v>
      </c>
      <c r="B2591" s="16" t="s">
        <v>3700</v>
      </c>
      <c r="C2591" s="16" t="s">
        <v>3701</v>
      </c>
      <c r="D2591" s="17" t="s">
        <v>603</v>
      </c>
      <c r="E2591" s="17">
        <v>1</v>
      </c>
      <c r="F2591" s="18" t="s">
        <v>64</v>
      </c>
      <c r="G2591" s="18" t="s">
        <v>14</v>
      </c>
      <c r="H2591" s="19">
        <v>2.1910864499999998</v>
      </c>
    </row>
    <row r="2592" s="20" customFormat="1" ht="45" customHeight="1">
      <c r="A2592" s="15">
        <v>90181042</v>
      </c>
      <c r="B2592" s="16" t="s">
        <v>3702</v>
      </c>
      <c r="C2592" s="16" t="s">
        <v>3703</v>
      </c>
      <c r="D2592" s="17" t="s">
        <v>69</v>
      </c>
      <c r="E2592" s="17">
        <v>120</v>
      </c>
      <c r="F2592" s="18" t="s">
        <v>18</v>
      </c>
      <c r="G2592" s="18" t="s">
        <v>19</v>
      </c>
      <c r="H2592" s="19">
        <v>7.1838899999999997e-002</v>
      </c>
    </row>
    <row r="2593" s="20" customFormat="1" ht="45" customHeight="1">
      <c r="A2593" s="15">
        <v>90270355</v>
      </c>
      <c r="B2593" s="16" t="s">
        <v>3704</v>
      </c>
      <c r="C2593" s="16" t="s">
        <v>3705</v>
      </c>
      <c r="D2593" s="17" t="s">
        <v>603</v>
      </c>
      <c r="E2593" s="17">
        <v>1</v>
      </c>
      <c r="F2593" s="18" t="s">
        <v>60</v>
      </c>
      <c r="G2593" s="18" t="s">
        <v>14</v>
      </c>
      <c r="H2593" s="19">
        <v>0.3352482</v>
      </c>
    </row>
    <row r="2594" s="20" customFormat="1" ht="45" customHeight="1">
      <c r="A2594" s="15">
        <v>90148398</v>
      </c>
      <c r="B2594" s="16" t="s">
        <v>3706</v>
      </c>
      <c r="C2594" s="16" t="s">
        <v>3707</v>
      </c>
      <c r="D2594" s="17" t="s">
        <v>17</v>
      </c>
      <c r="E2594" s="17">
        <v>2</v>
      </c>
      <c r="F2594" s="18" t="s">
        <v>18</v>
      </c>
      <c r="G2594" s="18" t="s">
        <v>14</v>
      </c>
      <c r="H2594" s="19">
        <v>0.73036215000000004</v>
      </c>
    </row>
    <row r="2595" s="20" customFormat="1" ht="45" customHeight="1">
      <c r="A2595" s="15">
        <v>92462553</v>
      </c>
      <c r="B2595" s="16" t="s">
        <v>3708</v>
      </c>
      <c r="C2595" s="16" t="s">
        <v>3709</v>
      </c>
      <c r="D2595" s="17" t="s">
        <v>69</v>
      </c>
      <c r="E2595" s="17">
        <v>100</v>
      </c>
      <c r="F2595" s="18" t="s">
        <v>18</v>
      </c>
      <c r="G2595" s="18" t="s">
        <v>19</v>
      </c>
      <c r="H2595" s="19">
        <v>0.10775835</v>
      </c>
    </row>
    <row r="2596" s="20" customFormat="1" ht="45" customHeight="1">
      <c r="A2596" s="15">
        <v>90301676</v>
      </c>
      <c r="B2596" s="16" t="s">
        <v>3710</v>
      </c>
      <c r="C2596" s="16" t="s">
        <v>3711</v>
      </c>
      <c r="D2596" s="17" t="s">
        <v>134</v>
      </c>
      <c r="E2596" s="17">
        <v>1</v>
      </c>
      <c r="F2596" s="18" t="s">
        <v>60</v>
      </c>
      <c r="G2596" s="18" t="s">
        <v>14</v>
      </c>
      <c r="H2596" s="19">
        <v>2.4657171466666701</v>
      </c>
    </row>
    <row r="2597" s="20" customFormat="1" ht="45" customHeight="1">
      <c r="A2597" s="15">
        <v>90164458</v>
      </c>
      <c r="B2597" s="16" t="s">
        <v>3712</v>
      </c>
      <c r="C2597" s="16" t="s">
        <v>3713</v>
      </c>
      <c r="D2597" s="17" t="s">
        <v>134</v>
      </c>
      <c r="E2597" s="17">
        <v>1</v>
      </c>
      <c r="F2597" s="18" t="s">
        <v>60</v>
      </c>
      <c r="G2597" s="18" t="s">
        <v>14</v>
      </c>
      <c r="H2597" s="19">
        <v>2.1671401499999998</v>
      </c>
    </row>
    <row r="2598" s="20" customFormat="1" ht="45" customHeight="1">
      <c r="A2598" s="15">
        <v>92421962</v>
      </c>
      <c r="B2598" s="16" t="s">
        <v>3714</v>
      </c>
      <c r="C2598" s="16" t="s">
        <v>3715</v>
      </c>
      <c r="D2598" s="17" t="s">
        <v>271</v>
      </c>
      <c r="E2598" s="17">
        <v>1</v>
      </c>
      <c r="F2598" s="18" t="s">
        <v>60</v>
      </c>
      <c r="G2598" s="18" t="s">
        <v>14</v>
      </c>
      <c r="H2598" s="19">
        <v>0.1197315</v>
      </c>
    </row>
    <row r="2599" s="20" customFormat="1" ht="45" customHeight="1">
      <c r="A2599" s="15">
        <v>90278119</v>
      </c>
      <c r="B2599" s="16" t="s">
        <v>3716</v>
      </c>
      <c r="C2599" s="16" t="s">
        <v>3716</v>
      </c>
      <c r="D2599" s="17" t="s">
        <v>24</v>
      </c>
      <c r="E2599" s="17">
        <v>1</v>
      </c>
      <c r="F2599" s="18" t="s">
        <v>60</v>
      </c>
      <c r="G2599" s="18" t="s">
        <v>14</v>
      </c>
      <c r="H2599" s="19">
        <v>9.5785200000000001e-002</v>
      </c>
    </row>
    <row r="2600" s="20" customFormat="1" ht="45" customHeight="1">
      <c r="A2600" s="15">
        <v>92255060</v>
      </c>
      <c r="B2600" s="16" t="s">
        <v>3716</v>
      </c>
      <c r="C2600" s="16" t="s">
        <v>3716</v>
      </c>
      <c r="D2600" s="17" t="s">
        <v>78</v>
      </c>
      <c r="E2600" s="17">
        <v>1</v>
      </c>
      <c r="F2600" s="18" t="s">
        <v>60</v>
      </c>
      <c r="G2600" s="18" t="s">
        <v>14</v>
      </c>
      <c r="H2600" s="19">
        <v>0.14367779999999999</v>
      </c>
    </row>
    <row r="2601" s="20" customFormat="1" ht="45" customHeight="1">
      <c r="A2601" s="15">
        <v>90258622</v>
      </c>
      <c r="B2601" s="16" t="s">
        <v>3716</v>
      </c>
      <c r="C2601" s="16" t="s">
        <v>3716</v>
      </c>
      <c r="D2601" s="17" t="s">
        <v>26</v>
      </c>
      <c r="E2601" s="17">
        <v>1</v>
      </c>
      <c r="F2601" s="18" t="s">
        <v>60</v>
      </c>
      <c r="G2601" s="18" t="s">
        <v>14</v>
      </c>
      <c r="H2601" s="19">
        <v>7.4248649999999999e-002</v>
      </c>
    </row>
    <row r="2602" s="20" customFormat="1" ht="45" customHeight="1">
      <c r="A2602" s="15">
        <v>92369642</v>
      </c>
      <c r="B2602" s="16" t="s">
        <v>3716</v>
      </c>
      <c r="C2602" s="16" t="s">
        <v>3717</v>
      </c>
      <c r="D2602" s="17" t="s">
        <v>956</v>
      </c>
      <c r="E2602" s="17">
        <v>1</v>
      </c>
      <c r="F2602" s="18" t="s">
        <v>60</v>
      </c>
      <c r="G2602" s="18" t="s">
        <v>14</v>
      </c>
      <c r="H2602" s="19">
        <v>0.1915704</v>
      </c>
    </row>
    <row r="2603" s="20" customFormat="1" ht="45" customHeight="1">
      <c r="A2603" s="15">
        <v>92255051</v>
      </c>
      <c r="B2603" s="16" t="s">
        <v>3718</v>
      </c>
      <c r="C2603" s="16" t="s">
        <v>3718</v>
      </c>
      <c r="D2603" s="17" t="s">
        <v>78</v>
      </c>
      <c r="E2603" s="17">
        <v>1</v>
      </c>
      <c r="F2603" s="18" t="s">
        <v>60</v>
      </c>
      <c r="G2603" s="18" t="s">
        <v>14</v>
      </c>
      <c r="H2603" s="19">
        <v>0.22748984999999999</v>
      </c>
    </row>
    <row r="2604" s="20" customFormat="1" ht="45" customHeight="1">
      <c r="A2604" s="15">
        <v>92461700</v>
      </c>
      <c r="B2604" s="16" t="s">
        <v>3718</v>
      </c>
      <c r="C2604" s="16" t="s">
        <v>3718</v>
      </c>
      <c r="D2604" s="17" t="s">
        <v>31</v>
      </c>
      <c r="E2604" s="17">
        <v>1</v>
      </c>
      <c r="F2604" s="18" t="s">
        <v>60</v>
      </c>
      <c r="G2604" s="18" t="s">
        <v>14</v>
      </c>
      <c r="H2604" s="19">
        <v>0.13612252499999999</v>
      </c>
    </row>
    <row r="2605" s="20" customFormat="1" ht="45" customHeight="1">
      <c r="A2605" s="15">
        <v>92465315</v>
      </c>
      <c r="B2605" s="16" t="s">
        <v>3718</v>
      </c>
      <c r="C2605" s="16" t="s">
        <v>3718</v>
      </c>
      <c r="D2605" s="17" t="s">
        <v>244</v>
      </c>
      <c r="E2605" s="17">
        <v>1</v>
      </c>
      <c r="F2605" s="18" t="s">
        <v>60</v>
      </c>
      <c r="G2605" s="18" t="s">
        <v>14</v>
      </c>
      <c r="H2605" s="19">
        <v>0.13612252499999999</v>
      </c>
    </row>
    <row r="2606" s="20" customFormat="1" ht="45" customHeight="1">
      <c r="A2606" s="15">
        <v>90258606</v>
      </c>
      <c r="B2606" s="16" t="s">
        <v>3718</v>
      </c>
      <c r="C2606" s="16" t="s">
        <v>3718</v>
      </c>
      <c r="D2606" s="17" t="s">
        <v>26</v>
      </c>
      <c r="E2606" s="17">
        <v>1</v>
      </c>
      <c r="F2606" s="18" t="s">
        <v>60</v>
      </c>
      <c r="G2606" s="18" t="s">
        <v>14</v>
      </c>
      <c r="H2606" s="19">
        <v>5.9865750000000002e-002</v>
      </c>
    </row>
    <row r="2607" s="20" customFormat="1" ht="45" customHeight="1">
      <c r="A2607" s="15">
        <v>90258592</v>
      </c>
      <c r="B2607" s="16" t="s">
        <v>3718</v>
      </c>
      <c r="C2607" s="16" t="s">
        <v>3718</v>
      </c>
      <c r="D2607" s="17" t="s">
        <v>26</v>
      </c>
      <c r="E2607" s="17">
        <v>1</v>
      </c>
      <c r="F2607" s="18" t="s">
        <v>60</v>
      </c>
      <c r="G2607" s="18" t="s">
        <v>14</v>
      </c>
      <c r="H2607" s="19">
        <v>0.13612252499999999</v>
      </c>
    </row>
    <row r="2608" s="20" customFormat="1" ht="45" customHeight="1">
      <c r="A2608" s="15">
        <v>90238842</v>
      </c>
      <c r="B2608" s="16" t="s">
        <v>3718</v>
      </c>
      <c r="C2608" s="16" t="s">
        <v>3718</v>
      </c>
      <c r="D2608" s="17" t="s">
        <v>29</v>
      </c>
      <c r="E2608" s="17">
        <v>1</v>
      </c>
      <c r="F2608" s="18" t="s">
        <v>60</v>
      </c>
      <c r="G2608" s="18" t="s">
        <v>14</v>
      </c>
      <c r="H2608" s="19">
        <v>0.17959725000000001</v>
      </c>
    </row>
    <row r="2609" s="20" customFormat="1" ht="45" customHeight="1">
      <c r="A2609" s="15">
        <v>90247027</v>
      </c>
      <c r="B2609" s="16" t="s">
        <v>3718</v>
      </c>
      <c r="C2609" s="16" t="s">
        <v>3719</v>
      </c>
      <c r="D2609" s="17" t="s">
        <v>956</v>
      </c>
      <c r="E2609" s="17">
        <v>1</v>
      </c>
      <c r="F2609" s="18" t="s">
        <v>60</v>
      </c>
      <c r="G2609" s="18" t="s">
        <v>14</v>
      </c>
      <c r="H2609" s="19">
        <v>0.27538245</v>
      </c>
    </row>
    <row r="2610" s="20" customFormat="1" ht="45" customHeight="1">
      <c r="A2610" s="15">
        <v>92421920</v>
      </c>
      <c r="B2610" s="16" t="s">
        <v>3718</v>
      </c>
      <c r="C2610" s="16" t="s">
        <v>3720</v>
      </c>
      <c r="D2610" s="17" t="s">
        <v>157</v>
      </c>
      <c r="E2610" s="17">
        <v>1</v>
      </c>
      <c r="F2610" s="18" t="s">
        <v>60</v>
      </c>
      <c r="G2610" s="18" t="s">
        <v>14</v>
      </c>
      <c r="H2610" s="19">
        <v>0.26340930000000001</v>
      </c>
    </row>
    <row r="2611" s="20" customFormat="1" ht="45" customHeight="1">
      <c r="A2611" s="15">
        <v>90162358</v>
      </c>
      <c r="B2611" s="16" t="s">
        <v>3718</v>
      </c>
      <c r="C2611" s="16" t="s">
        <v>3721</v>
      </c>
      <c r="D2611" s="17" t="s">
        <v>2759</v>
      </c>
      <c r="E2611" s="17">
        <v>1</v>
      </c>
      <c r="F2611" s="18" t="s">
        <v>60</v>
      </c>
      <c r="G2611" s="18" t="s">
        <v>14</v>
      </c>
      <c r="H2611" s="19">
        <v>0.15565095000000001</v>
      </c>
    </row>
    <row r="2612" s="20" customFormat="1" ht="45" customHeight="1">
      <c r="A2612" s="15">
        <v>90125142</v>
      </c>
      <c r="B2612" s="16" t="s">
        <v>3722</v>
      </c>
      <c r="C2612" s="16" t="s">
        <v>3718</v>
      </c>
      <c r="D2612" s="17" t="s">
        <v>50</v>
      </c>
      <c r="E2612" s="17">
        <v>1</v>
      </c>
      <c r="F2612" s="18" t="s">
        <v>60</v>
      </c>
      <c r="G2612" s="18" t="s">
        <v>14</v>
      </c>
      <c r="H2612" s="19">
        <v>0.1197315</v>
      </c>
    </row>
    <row r="2613" s="20" customFormat="1" ht="45" customHeight="1">
      <c r="A2613" s="15">
        <v>90125150</v>
      </c>
      <c r="B2613" s="16" t="s">
        <v>3722</v>
      </c>
      <c r="C2613" s="16" t="s">
        <v>3718</v>
      </c>
      <c r="D2613" s="17" t="s">
        <v>50</v>
      </c>
      <c r="E2613" s="17">
        <v>1</v>
      </c>
      <c r="F2613" s="18" t="s">
        <v>60</v>
      </c>
      <c r="G2613" s="18" t="s">
        <v>14</v>
      </c>
      <c r="H2613" s="19">
        <v>0.14367779999999999</v>
      </c>
    </row>
    <row r="2614" s="20" customFormat="1" ht="45" customHeight="1">
      <c r="A2614" s="15">
        <v>90238869</v>
      </c>
      <c r="B2614" s="16" t="s">
        <v>3723</v>
      </c>
      <c r="C2614" s="16" t="s">
        <v>3723</v>
      </c>
      <c r="D2614" s="17" t="s">
        <v>29</v>
      </c>
      <c r="E2614" s="17">
        <v>1</v>
      </c>
      <c r="F2614" s="18" t="s">
        <v>60</v>
      </c>
      <c r="G2614" s="18" t="s">
        <v>14</v>
      </c>
      <c r="H2614" s="19">
        <v>0.29932874999999998</v>
      </c>
    </row>
    <row r="2615" s="20" customFormat="1" ht="45" customHeight="1">
      <c r="A2615" s="15">
        <v>90111540</v>
      </c>
      <c r="B2615" s="16" t="s">
        <v>3724</v>
      </c>
      <c r="C2615" s="16" t="s">
        <v>3725</v>
      </c>
      <c r="D2615" s="17" t="s">
        <v>3726</v>
      </c>
      <c r="E2615" s="17">
        <v>1</v>
      </c>
      <c r="F2615" s="18" t="s">
        <v>60</v>
      </c>
      <c r="G2615" s="18" t="s">
        <v>14</v>
      </c>
      <c r="H2615" s="19">
        <v>0.1197315</v>
      </c>
    </row>
    <row r="2616" s="20" customFormat="1" ht="45" customHeight="1">
      <c r="A2616" s="15">
        <v>90288904</v>
      </c>
      <c r="B2616" s="16" t="s">
        <v>3727</v>
      </c>
      <c r="C2616" s="16" t="s">
        <v>3728</v>
      </c>
      <c r="D2616" s="17" t="s">
        <v>1592</v>
      </c>
      <c r="E2616" s="17">
        <v>1</v>
      </c>
      <c r="F2616" s="18" t="s">
        <v>60</v>
      </c>
      <c r="G2616" s="18" t="s">
        <v>14</v>
      </c>
      <c r="H2616" s="19">
        <v>0.21551670000000001</v>
      </c>
    </row>
    <row r="2617" s="20" customFormat="1" ht="45" customHeight="1">
      <c r="A2617" s="15">
        <v>92422470</v>
      </c>
      <c r="B2617" s="16" t="s">
        <v>3729</v>
      </c>
      <c r="C2617" s="16" t="s">
        <v>3730</v>
      </c>
      <c r="D2617" s="17" t="s">
        <v>1361</v>
      </c>
      <c r="E2617" s="17">
        <v>1</v>
      </c>
      <c r="F2617" s="18" t="s">
        <v>64</v>
      </c>
      <c r="G2617" s="18" t="s">
        <v>14</v>
      </c>
      <c r="H2617" s="19">
        <v>2.8256633999999998</v>
      </c>
    </row>
    <row r="2618" s="20" customFormat="1" ht="45" customHeight="1">
      <c r="A2618" s="15">
        <v>92435726</v>
      </c>
      <c r="B2618" s="16" t="s">
        <v>3731</v>
      </c>
      <c r="C2618" s="16" t="s">
        <v>3732</v>
      </c>
      <c r="D2618" s="17" t="s">
        <v>154</v>
      </c>
      <c r="E2618" s="17">
        <v>1</v>
      </c>
      <c r="F2618" s="18" t="s">
        <v>151</v>
      </c>
      <c r="G2618" s="18" t="s">
        <v>19</v>
      </c>
      <c r="H2618" s="19">
        <v>5.9865750000000002e-002</v>
      </c>
    </row>
    <row r="2619" s="20" customFormat="1" ht="45" customHeight="1">
      <c r="A2619" s="15">
        <v>90132580</v>
      </c>
      <c r="B2619" s="16" t="s">
        <v>3733</v>
      </c>
      <c r="C2619" s="16" t="s">
        <v>3734</v>
      </c>
      <c r="D2619" s="17" t="s">
        <v>150</v>
      </c>
      <c r="E2619" s="17">
        <v>100</v>
      </c>
      <c r="F2619" s="18" t="s">
        <v>151</v>
      </c>
      <c r="G2619" s="18" t="s">
        <v>19</v>
      </c>
      <c r="H2619" s="19">
        <v>5.9865750000000002e-002</v>
      </c>
    </row>
    <row r="2620" s="20" customFormat="1" ht="45" customHeight="1">
      <c r="A2620" s="15">
        <v>90171128</v>
      </c>
      <c r="B2620" s="16" t="s">
        <v>3735</v>
      </c>
      <c r="C2620" s="16" t="s">
        <v>3735</v>
      </c>
      <c r="D2620" s="17" t="s">
        <v>244</v>
      </c>
      <c r="E2620" s="17">
        <v>1</v>
      </c>
      <c r="F2620" s="18" t="s">
        <v>60</v>
      </c>
      <c r="G2620" s="18" t="s">
        <v>14</v>
      </c>
      <c r="H2620" s="19">
        <v>0.85385947500000003</v>
      </c>
    </row>
    <row r="2621" s="20" customFormat="1" ht="45" customHeight="1">
      <c r="A2621" s="15">
        <v>92268285</v>
      </c>
      <c r="B2621" s="16" t="s">
        <v>3735</v>
      </c>
      <c r="C2621" s="16" t="s">
        <v>3735</v>
      </c>
      <c r="D2621" s="17" t="s">
        <v>17</v>
      </c>
      <c r="E2621" s="17">
        <v>1</v>
      </c>
      <c r="F2621" s="18" t="s">
        <v>60</v>
      </c>
      <c r="G2621" s="18" t="s">
        <v>14</v>
      </c>
      <c r="H2621" s="19">
        <v>0.8860131</v>
      </c>
    </row>
    <row r="2622" s="20" customFormat="1" ht="45" customHeight="1">
      <c r="A2622" s="15">
        <v>90143523</v>
      </c>
      <c r="B2622" s="16" t="s">
        <v>3735</v>
      </c>
      <c r="C2622" s="16" t="s">
        <v>3735</v>
      </c>
      <c r="D2622" s="17" t="s">
        <v>17</v>
      </c>
      <c r="E2622" s="17">
        <v>1</v>
      </c>
      <c r="F2622" s="18" t="s">
        <v>60</v>
      </c>
      <c r="G2622" s="18" t="s">
        <v>14</v>
      </c>
      <c r="H2622" s="19">
        <v>0.91573335</v>
      </c>
    </row>
    <row r="2623" s="20" customFormat="1" ht="45" customHeight="1">
      <c r="A2623" s="15">
        <v>90289439</v>
      </c>
      <c r="B2623" s="16" t="s">
        <v>3735</v>
      </c>
      <c r="C2623" s="16" t="s">
        <v>3735</v>
      </c>
      <c r="D2623" s="17" t="s">
        <v>298</v>
      </c>
      <c r="E2623" s="17">
        <v>1</v>
      </c>
      <c r="F2623" s="18" t="s">
        <v>60</v>
      </c>
      <c r="G2623" s="18" t="s">
        <v>14</v>
      </c>
      <c r="H2623" s="19">
        <v>0.8860131</v>
      </c>
    </row>
    <row r="2624" s="20" customFormat="1" ht="45" customHeight="1">
      <c r="A2624" s="15">
        <v>90179943</v>
      </c>
      <c r="B2624" s="16" t="s">
        <v>3735</v>
      </c>
      <c r="C2624" s="16" t="s">
        <v>3735</v>
      </c>
      <c r="D2624" s="17" t="s">
        <v>24</v>
      </c>
      <c r="E2624" s="17">
        <v>1</v>
      </c>
      <c r="F2624" s="18" t="s">
        <v>60</v>
      </c>
      <c r="G2624" s="18" t="s">
        <v>14</v>
      </c>
      <c r="H2624" s="19">
        <v>0.90335857500000005</v>
      </c>
    </row>
    <row r="2625" s="20" customFormat="1" ht="45" customHeight="1">
      <c r="A2625" s="15">
        <v>92402283</v>
      </c>
      <c r="B2625" s="16" t="s">
        <v>3735</v>
      </c>
      <c r="C2625" s="16" t="s">
        <v>3735</v>
      </c>
      <c r="D2625" s="17" t="s">
        <v>24</v>
      </c>
      <c r="E2625" s="17">
        <v>1</v>
      </c>
      <c r="F2625" s="18" t="s">
        <v>60</v>
      </c>
      <c r="G2625" s="18" t="s">
        <v>14</v>
      </c>
      <c r="H2625" s="19">
        <v>0.91573335</v>
      </c>
    </row>
    <row r="2626" s="20" customFormat="1" ht="45" customHeight="1">
      <c r="A2626" s="15">
        <v>90219040</v>
      </c>
      <c r="B2626" s="16" t="s">
        <v>3735</v>
      </c>
      <c r="C2626" s="16" t="s">
        <v>3736</v>
      </c>
      <c r="D2626" s="17" t="s">
        <v>806</v>
      </c>
      <c r="E2626" s="17">
        <v>1</v>
      </c>
      <c r="F2626" s="18" t="s">
        <v>60</v>
      </c>
      <c r="G2626" s="18" t="s">
        <v>14</v>
      </c>
      <c r="H2626" s="19">
        <v>0.96982515000000002</v>
      </c>
    </row>
    <row r="2627" s="20" customFormat="1" ht="45" customHeight="1">
      <c r="A2627" s="15">
        <v>92423930</v>
      </c>
      <c r="B2627" s="16" t="s">
        <v>3735</v>
      </c>
      <c r="C2627" s="16" t="s">
        <v>3737</v>
      </c>
      <c r="D2627" s="17" t="s">
        <v>50</v>
      </c>
      <c r="E2627" s="17">
        <v>1</v>
      </c>
      <c r="F2627" s="18" t="s">
        <v>60</v>
      </c>
      <c r="G2627" s="18" t="s">
        <v>14</v>
      </c>
      <c r="H2627" s="19">
        <v>1.1733686999999999</v>
      </c>
    </row>
    <row r="2628" s="20" customFormat="1" ht="45" customHeight="1">
      <c r="A2628" s="15">
        <v>92423990</v>
      </c>
      <c r="B2628" s="16" t="s">
        <v>3735</v>
      </c>
      <c r="C2628" s="16" t="s">
        <v>3738</v>
      </c>
      <c r="D2628" s="17" t="s">
        <v>157</v>
      </c>
      <c r="E2628" s="17">
        <v>1</v>
      </c>
      <c r="F2628" s="18" t="s">
        <v>60</v>
      </c>
      <c r="G2628" s="18" t="s">
        <v>14</v>
      </c>
      <c r="H2628" s="19">
        <v>1.2931002</v>
      </c>
    </row>
    <row r="2629" s="20" customFormat="1" ht="45" customHeight="1">
      <c r="A2629" s="15">
        <v>92424082</v>
      </c>
      <c r="B2629" s="16" t="s">
        <v>3735</v>
      </c>
      <c r="C2629" s="16" t="s">
        <v>3739</v>
      </c>
      <c r="D2629" s="17" t="s">
        <v>17</v>
      </c>
      <c r="E2629" s="17">
        <v>1</v>
      </c>
      <c r="F2629" s="18" t="s">
        <v>60</v>
      </c>
      <c r="G2629" s="18" t="s">
        <v>14</v>
      </c>
      <c r="H2629" s="19">
        <v>0.87403995000000001</v>
      </c>
    </row>
    <row r="2630" s="20" customFormat="1" ht="45" customHeight="1">
      <c r="A2630" s="15">
        <v>90233662</v>
      </c>
      <c r="B2630" s="16" t="s">
        <v>3735</v>
      </c>
      <c r="C2630" s="16" t="s">
        <v>3740</v>
      </c>
      <c r="D2630" s="17" t="s">
        <v>169</v>
      </c>
      <c r="E2630" s="17">
        <v>1</v>
      </c>
      <c r="F2630" s="18" t="s">
        <v>60</v>
      </c>
      <c r="G2630" s="18" t="s">
        <v>14</v>
      </c>
      <c r="H2630" s="19">
        <v>1.4248048499999999</v>
      </c>
    </row>
    <row r="2631" s="20" customFormat="1" ht="45" customHeight="1">
      <c r="A2631" s="15">
        <v>90258541</v>
      </c>
      <c r="B2631" s="16" t="s">
        <v>3741</v>
      </c>
      <c r="C2631" s="16" t="s">
        <v>3741</v>
      </c>
      <c r="D2631" s="17" t="s">
        <v>244</v>
      </c>
      <c r="E2631" s="17">
        <v>1</v>
      </c>
      <c r="F2631" s="18" t="s">
        <v>60</v>
      </c>
      <c r="G2631" s="18" t="s">
        <v>14</v>
      </c>
      <c r="H2631" s="19">
        <v>0.74248650000000005</v>
      </c>
    </row>
    <row r="2632" s="20" customFormat="1" ht="45" customHeight="1">
      <c r="A2632" s="15">
        <v>90249542</v>
      </c>
      <c r="B2632" s="16" t="s">
        <v>3741</v>
      </c>
      <c r="C2632" s="16" t="s">
        <v>3741</v>
      </c>
      <c r="D2632" s="17" t="s">
        <v>131</v>
      </c>
      <c r="E2632" s="17">
        <v>1</v>
      </c>
      <c r="F2632" s="18" t="s">
        <v>60</v>
      </c>
      <c r="G2632" s="18" t="s">
        <v>14</v>
      </c>
      <c r="H2632" s="19">
        <v>0.87860902500000004</v>
      </c>
    </row>
    <row r="2633" s="20" customFormat="1" ht="45" customHeight="1">
      <c r="A2633" s="15">
        <v>90289358</v>
      </c>
      <c r="B2633" s="16" t="s">
        <v>3741</v>
      </c>
      <c r="C2633" s="16" t="s">
        <v>3741</v>
      </c>
      <c r="D2633" s="17" t="s">
        <v>29</v>
      </c>
      <c r="E2633" s="17">
        <v>1</v>
      </c>
      <c r="F2633" s="18" t="s">
        <v>60</v>
      </c>
      <c r="G2633" s="18" t="s">
        <v>14</v>
      </c>
      <c r="H2633" s="19">
        <v>1.101354975</v>
      </c>
    </row>
    <row r="2634" s="20" customFormat="1" ht="45" customHeight="1">
      <c r="A2634" s="15">
        <v>92249191</v>
      </c>
      <c r="B2634" s="16" t="s">
        <v>3742</v>
      </c>
      <c r="C2634" s="16" t="s">
        <v>3743</v>
      </c>
      <c r="D2634" s="17" t="s">
        <v>235</v>
      </c>
      <c r="E2634" s="17">
        <v>1</v>
      </c>
      <c r="F2634" s="18" t="s">
        <v>60</v>
      </c>
      <c r="G2634" s="18" t="s">
        <v>14</v>
      </c>
      <c r="H2634" s="19">
        <v>2.2748984999999999</v>
      </c>
    </row>
    <row r="2635" s="20" customFormat="1" ht="45" customHeight="1">
      <c r="A2635" s="15">
        <v>92249183</v>
      </c>
      <c r="B2635" s="16" t="s">
        <v>3744</v>
      </c>
      <c r="C2635" s="16" t="s">
        <v>3745</v>
      </c>
      <c r="D2635" s="17" t="s">
        <v>235</v>
      </c>
      <c r="E2635" s="17">
        <v>1</v>
      </c>
      <c r="F2635" s="18" t="s">
        <v>60</v>
      </c>
      <c r="G2635" s="18" t="s">
        <v>14</v>
      </c>
      <c r="H2635" s="19">
        <v>2.1431938499999998</v>
      </c>
    </row>
    <row r="2636" s="20" customFormat="1" ht="45" customHeight="1">
      <c r="A2636" s="15">
        <v>90143558</v>
      </c>
      <c r="B2636" s="16" t="s">
        <v>3746</v>
      </c>
      <c r="C2636" s="16" t="s">
        <v>3746</v>
      </c>
      <c r="D2636" s="17" t="s">
        <v>17</v>
      </c>
      <c r="E2636" s="17">
        <v>120</v>
      </c>
      <c r="F2636" s="18" t="s">
        <v>18</v>
      </c>
      <c r="G2636" s="18" t="s">
        <v>19</v>
      </c>
      <c r="H2636" s="19">
        <v>0.17959725000000001</v>
      </c>
    </row>
    <row r="2637" s="20" customFormat="1" ht="45" customHeight="1">
      <c r="A2637" s="15">
        <v>90702034</v>
      </c>
      <c r="B2637" s="16" t="s">
        <v>3746</v>
      </c>
      <c r="C2637" s="16" t="s">
        <v>3747</v>
      </c>
      <c r="D2637" s="17" t="s">
        <v>43</v>
      </c>
      <c r="E2637" s="17">
        <v>120</v>
      </c>
      <c r="F2637" s="18" t="s">
        <v>18</v>
      </c>
      <c r="G2637" s="18" t="s">
        <v>19</v>
      </c>
      <c r="H2637" s="19">
        <v>0.1915704</v>
      </c>
    </row>
    <row r="2638" s="20" customFormat="1" ht="45" customHeight="1">
      <c r="A2638" s="15">
        <v>92383742</v>
      </c>
      <c r="B2638" s="16" t="s">
        <v>3748</v>
      </c>
      <c r="C2638" s="16" t="s">
        <v>3749</v>
      </c>
      <c r="D2638" s="17" t="s">
        <v>235</v>
      </c>
      <c r="E2638" s="17">
        <v>120</v>
      </c>
      <c r="F2638" s="18" t="s">
        <v>18</v>
      </c>
      <c r="G2638" s="18" t="s">
        <v>19</v>
      </c>
      <c r="H2638" s="19">
        <v>0.28735559999999999</v>
      </c>
    </row>
    <row r="2639" s="20" customFormat="1" ht="45" customHeight="1">
      <c r="A2639" s="15">
        <v>90285859</v>
      </c>
      <c r="B2639" s="16" t="s">
        <v>3750</v>
      </c>
      <c r="C2639" s="16" t="s">
        <v>3750</v>
      </c>
      <c r="D2639" s="17" t="s">
        <v>792</v>
      </c>
      <c r="E2639" s="17">
        <v>1</v>
      </c>
      <c r="F2639" s="18" t="s">
        <v>64</v>
      </c>
      <c r="G2639" s="18" t="s">
        <v>14</v>
      </c>
      <c r="H2639" s="19">
        <v>0.98179830000000001</v>
      </c>
    </row>
    <row r="2640" s="20" customFormat="1" ht="45" customHeight="1">
      <c r="A2640" s="15">
        <v>90248945</v>
      </c>
      <c r="B2640" s="16" t="s">
        <v>3751</v>
      </c>
      <c r="C2640" s="16" t="s">
        <v>3752</v>
      </c>
      <c r="D2640" s="17" t="s">
        <v>247</v>
      </c>
      <c r="E2640" s="17">
        <v>1</v>
      </c>
      <c r="F2640" s="18" t="s">
        <v>64</v>
      </c>
      <c r="G2640" s="18" t="s">
        <v>14</v>
      </c>
      <c r="H2640" s="19">
        <v>1.0057446000000001</v>
      </c>
    </row>
    <row r="2641" s="20" customFormat="1" ht="45" customHeight="1">
      <c r="A2641" s="15">
        <v>90248856</v>
      </c>
      <c r="B2641" s="16" t="s">
        <v>3751</v>
      </c>
      <c r="C2641" s="16" t="s">
        <v>3751</v>
      </c>
      <c r="D2641" s="17" t="s">
        <v>247</v>
      </c>
      <c r="E2641" s="17">
        <v>1</v>
      </c>
      <c r="F2641" s="18" t="s">
        <v>64</v>
      </c>
      <c r="G2641" s="18" t="s">
        <v>14</v>
      </c>
      <c r="H2641" s="19">
        <v>1.3983495749999999</v>
      </c>
    </row>
    <row r="2642" s="20" customFormat="1" ht="45" customHeight="1">
      <c r="A2642" s="15">
        <v>92423973</v>
      </c>
      <c r="B2642" s="16" t="s">
        <v>3753</v>
      </c>
      <c r="C2642" s="16" t="s">
        <v>3751</v>
      </c>
      <c r="D2642" s="17" t="s">
        <v>50</v>
      </c>
      <c r="E2642" s="17">
        <v>1</v>
      </c>
      <c r="F2642" s="18" t="s">
        <v>64</v>
      </c>
      <c r="G2642" s="18" t="s">
        <v>14</v>
      </c>
      <c r="H2642" s="19">
        <v>1.1254761</v>
      </c>
    </row>
    <row r="2643" s="20" customFormat="1" ht="45" customHeight="1">
      <c r="A2643" s="15">
        <v>90289412</v>
      </c>
      <c r="B2643" s="16" t="s">
        <v>3754</v>
      </c>
      <c r="C2643" s="16" t="s">
        <v>3754</v>
      </c>
      <c r="D2643" s="17" t="s">
        <v>244</v>
      </c>
      <c r="E2643" s="17">
        <v>1</v>
      </c>
      <c r="F2643" s="18" t="s">
        <v>60</v>
      </c>
      <c r="G2643" s="18" t="s">
        <v>14</v>
      </c>
      <c r="H2643" s="19">
        <v>1.4354739000000001</v>
      </c>
    </row>
    <row r="2644" s="20" customFormat="1" ht="45" customHeight="1">
      <c r="A2644" s="15">
        <v>92452361</v>
      </c>
      <c r="B2644" s="16" t="s">
        <v>3754</v>
      </c>
      <c r="C2644" s="16" t="s">
        <v>3754</v>
      </c>
      <c r="D2644" s="17" t="s">
        <v>17</v>
      </c>
      <c r="E2644" s="17">
        <v>1</v>
      </c>
      <c r="F2644" s="18" t="s">
        <v>60</v>
      </c>
      <c r="G2644" s="18" t="s">
        <v>14</v>
      </c>
      <c r="H2644" s="19">
        <v>1.7695928249999999</v>
      </c>
    </row>
    <row r="2645" s="20" customFormat="1" ht="45" customHeight="1">
      <c r="A2645" s="15">
        <v>92459854</v>
      </c>
      <c r="B2645" s="16" t="s">
        <v>3754</v>
      </c>
      <c r="C2645" s="16" t="s">
        <v>3754</v>
      </c>
      <c r="D2645" s="17" t="s">
        <v>360</v>
      </c>
      <c r="E2645" s="17">
        <v>1</v>
      </c>
      <c r="F2645" s="18" t="s">
        <v>60</v>
      </c>
      <c r="G2645" s="18" t="s">
        <v>14</v>
      </c>
      <c r="H2645" s="19">
        <v>1.56848265</v>
      </c>
    </row>
    <row r="2646" s="20" customFormat="1" ht="45" customHeight="1">
      <c r="A2646" s="15">
        <v>92249213</v>
      </c>
      <c r="B2646" s="16" t="s">
        <v>3755</v>
      </c>
      <c r="C2646" s="16" t="s">
        <v>3756</v>
      </c>
      <c r="D2646" s="17" t="s">
        <v>235</v>
      </c>
      <c r="E2646" s="17">
        <v>1</v>
      </c>
      <c r="F2646" s="18" t="s">
        <v>60</v>
      </c>
      <c r="G2646" s="18" t="s">
        <v>14</v>
      </c>
      <c r="H2646" s="19">
        <v>4.65755535</v>
      </c>
    </row>
    <row r="2647" s="20" customFormat="1" ht="45" customHeight="1">
      <c r="A2647" s="15">
        <v>92249205</v>
      </c>
      <c r="B2647" s="16" t="s">
        <v>3757</v>
      </c>
      <c r="C2647" s="16" t="s">
        <v>3756</v>
      </c>
      <c r="D2647" s="17" t="s">
        <v>235</v>
      </c>
      <c r="E2647" s="17">
        <v>1</v>
      </c>
      <c r="F2647" s="18" t="s">
        <v>60</v>
      </c>
      <c r="G2647" s="18" t="s">
        <v>14</v>
      </c>
      <c r="H2647" s="19">
        <v>4.4779581000000004</v>
      </c>
    </row>
    <row r="2648" s="20" customFormat="1" ht="45" customHeight="1">
      <c r="A2648" s="15">
        <v>90285034</v>
      </c>
      <c r="B2648" s="16" t="s">
        <v>3758</v>
      </c>
      <c r="C2648" s="16" t="s">
        <v>3759</v>
      </c>
      <c r="D2648" s="17" t="s">
        <v>455</v>
      </c>
      <c r="E2648" s="17">
        <v>1</v>
      </c>
      <c r="F2648" s="18" t="s">
        <v>64</v>
      </c>
      <c r="G2648" s="18" t="s">
        <v>14</v>
      </c>
      <c r="H2648" s="19">
        <v>2.3108179500000001</v>
      </c>
    </row>
    <row r="2649" s="20" customFormat="1" ht="45" customHeight="1">
      <c r="A2649" s="15">
        <v>90143540</v>
      </c>
      <c r="B2649" s="16" t="s">
        <v>3760</v>
      </c>
      <c r="C2649" s="16" t="s">
        <v>3760</v>
      </c>
      <c r="D2649" s="17" t="s">
        <v>17</v>
      </c>
      <c r="E2649" s="17">
        <v>1</v>
      </c>
      <c r="F2649" s="18" t="s">
        <v>64</v>
      </c>
      <c r="G2649" s="18" t="s">
        <v>14</v>
      </c>
      <c r="H2649" s="19">
        <v>0.83812050000000005</v>
      </c>
    </row>
    <row r="2650" s="20" customFormat="1" ht="45" customHeight="1">
      <c r="A2650" s="15">
        <v>90258533</v>
      </c>
      <c r="B2650" s="16" t="s">
        <v>3761</v>
      </c>
      <c r="C2650" s="16" t="s">
        <v>3761</v>
      </c>
      <c r="D2650" s="17" t="s">
        <v>244</v>
      </c>
      <c r="E2650" s="17">
        <v>1</v>
      </c>
      <c r="F2650" s="18" t="s">
        <v>64</v>
      </c>
      <c r="G2650" s="18" t="s">
        <v>14</v>
      </c>
      <c r="H2650" s="19">
        <v>1.1733686999999999</v>
      </c>
    </row>
    <row r="2651" s="20" customFormat="1" ht="45" customHeight="1">
      <c r="A2651" s="15">
        <v>90171136</v>
      </c>
      <c r="B2651" s="16" t="s">
        <v>3762</v>
      </c>
      <c r="C2651" s="16" t="s">
        <v>3762</v>
      </c>
      <c r="D2651" s="17" t="s">
        <v>244</v>
      </c>
      <c r="E2651" s="17">
        <v>1</v>
      </c>
      <c r="F2651" s="18" t="s">
        <v>64</v>
      </c>
      <c r="G2651" s="18" t="s">
        <v>14</v>
      </c>
      <c r="H2651" s="19">
        <v>1.2127279500000001</v>
      </c>
    </row>
    <row r="2652" s="20" customFormat="1" ht="45" customHeight="1">
      <c r="A2652" s="15">
        <v>92392105</v>
      </c>
      <c r="B2652" s="16" t="s">
        <v>3763</v>
      </c>
      <c r="C2652" s="16" t="s">
        <v>3764</v>
      </c>
      <c r="D2652" s="17" t="s">
        <v>244</v>
      </c>
      <c r="E2652" s="17">
        <v>1</v>
      </c>
      <c r="F2652" s="18" t="s">
        <v>60</v>
      </c>
      <c r="G2652" s="18" t="s">
        <v>14</v>
      </c>
      <c r="H2652" s="19">
        <v>0.94587885000000005</v>
      </c>
    </row>
    <row r="2653" s="20" customFormat="1" ht="45" customHeight="1">
      <c r="A2653" s="15">
        <v>92424023</v>
      </c>
      <c r="B2653" s="16" t="s">
        <v>3765</v>
      </c>
      <c r="C2653" s="16" t="s">
        <v>3766</v>
      </c>
      <c r="D2653" s="17" t="s">
        <v>3767</v>
      </c>
      <c r="E2653" s="17">
        <v>1</v>
      </c>
      <c r="F2653" s="18" t="s">
        <v>60</v>
      </c>
      <c r="G2653" s="18" t="s">
        <v>14</v>
      </c>
      <c r="H2653" s="19">
        <v>0.79022789999999998</v>
      </c>
    </row>
    <row r="2654" s="20" customFormat="1" ht="45" customHeight="1">
      <c r="A2654" s="15">
        <v>90526015</v>
      </c>
      <c r="B2654" s="16" t="s">
        <v>3765</v>
      </c>
      <c r="C2654" s="16" t="s">
        <v>3768</v>
      </c>
      <c r="D2654" s="17" t="s">
        <v>36</v>
      </c>
      <c r="E2654" s="17">
        <v>1</v>
      </c>
      <c r="F2654" s="18" t="s">
        <v>60</v>
      </c>
      <c r="G2654" s="18" t="s">
        <v>14</v>
      </c>
      <c r="H2654" s="19">
        <v>0.8860131</v>
      </c>
    </row>
    <row r="2655" s="20" customFormat="1" ht="45" customHeight="1">
      <c r="A2655" s="15">
        <v>90228731</v>
      </c>
      <c r="B2655" s="16" t="s">
        <v>3769</v>
      </c>
      <c r="C2655" s="16" t="s">
        <v>3770</v>
      </c>
      <c r="D2655" s="17" t="s">
        <v>235</v>
      </c>
      <c r="E2655" s="17">
        <v>1</v>
      </c>
      <c r="F2655" s="18" t="s">
        <v>64</v>
      </c>
      <c r="G2655" s="18" t="s">
        <v>14</v>
      </c>
      <c r="H2655" s="19">
        <v>2.1665700000000001</v>
      </c>
    </row>
    <row r="2656" s="20" customFormat="1" ht="45" customHeight="1">
      <c r="A2656" s="15">
        <v>90202538</v>
      </c>
      <c r="B2656" s="16" t="s">
        <v>3771</v>
      </c>
      <c r="C2656" s="16" t="s">
        <v>3771</v>
      </c>
      <c r="D2656" s="17" t="s">
        <v>334</v>
      </c>
      <c r="E2656" s="17">
        <v>1</v>
      </c>
      <c r="F2656" s="18" t="s">
        <v>64</v>
      </c>
      <c r="G2656" s="18" t="s">
        <v>14</v>
      </c>
      <c r="H2656" s="19">
        <v>0.74248650000000005</v>
      </c>
    </row>
    <row r="2657" s="20" customFormat="1" ht="45" customHeight="1">
      <c r="A2657" s="15">
        <v>90277775</v>
      </c>
      <c r="B2657" s="16" t="s">
        <v>3772</v>
      </c>
      <c r="C2657" s="16" t="s">
        <v>3772</v>
      </c>
      <c r="D2657" s="17" t="s">
        <v>244</v>
      </c>
      <c r="E2657" s="17">
        <v>1</v>
      </c>
      <c r="F2657" s="18" t="s">
        <v>64</v>
      </c>
      <c r="G2657" s="18" t="s">
        <v>14</v>
      </c>
      <c r="H2657" s="19">
        <v>1.423099125</v>
      </c>
    </row>
    <row r="2658" s="20" customFormat="1" ht="45" customHeight="1">
      <c r="A2658" s="15">
        <v>92452345</v>
      </c>
      <c r="B2658" s="16" t="s">
        <v>3773</v>
      </c>
      <c r="C2658" s="16" t="s">
        <v>3773</v>
      </c>
      <c r="D2658" s="17" t="s">
        <v>50</v>
      </c>
      <c r="E2658" s="17">
        <v>1</v>
      </c>
      <c r="F2658" s="18" t="s">
        <v>64</v>
      </c>
      <c r="G2658" s="18" t="s">
        <v>14</v>
      </c>
      <c r="H2658" s="19">
        <v>1.17855</v>
      </c>
    </row>
    <row r="2659" s="20" customFormat="1" ht="45" customHeight="1">
      <c r="A2659" s="15">
        <v>90222890</v>
      </c>
      <c r="B2659" s="16" t="s">
        <v>3773</v>
      </c>
      <c r="C2659" s="16" t="s">
        <v>3773</v>
      </c>
      <c r="D2659" s="17" t="s">
        <v>871</v>
      </c>
      <c r="E2659" s="17">
        <v>1</v>
      </c>
      <c r="F2659" s="18" t="s">
        <v>64</v>
      </c>
      <c r="G2659" s="18" t="s">
        <v>14</v>
      </c>
      <c r="H2659" s="19">
        <v>0.92810812499999995</v>
      </c>
    </row>
    <row r="2660" s="20" customFormat="1" ht="45" customHeight="1">
      <c r="A2660" s="15">
        <v>92220010</v>
      </c>
      <c r="B2660" s="16" t="s">
        <v>3774</v>
      </c>
      <c r="C2660" s="16" t="s">
        <v>3775</v>
      </c>
      <c r="D2660" s="17" t="s">
        <v>235</v>
      </c>
      <c r="E2660" s="17">
        <v>1</v>
      </c>
      <c r="F2660" s="18" t="s">
        <v>13</v>
      </c>
      <c r="G2660" s="18" t="s">
        <v>14</v>
      </c>
      <c r="H2660" s="19">
        <v>33.764282999999999</v>
      </c>
    </row>
    <row r="2661" s="20" customFormat="1" ht="45" customHeight="1">
      <c r="A2661" s="15">
        <v>92220029</v>
      </c>
      <c r="B2661" s="16" t="s">
        <v>3776</v>
      </c>
      <c r="C2661" s="16" t="s">
        <v>3777</v>
      </c>
      <c r="D2661" s="17" t="s">
        <v>235</v>
      </c>
      <c r="E2661" s="17">
        <v>1</v>
      </c>
      <c r="F2661" s="18" t="s">
        <v>13</v>
      </c>
      <c r="G2661" s="18" t="s">
        <v>14</v>
      </c>
      <c r="H2661" s="19">
        <v>52.350000000000001</v>
      </c>
    </row>
    <row r="2662" s="20" customFormat="1" ht="45" customHeight="1">
      <c r="A2662" s="15">
        <v>92220037</v>
      </c>
      <c r="B2662" s="16" t="s">
        <v>3778</v>
      </c>
      <c r="C2662" s="16" t="s">
        <v>3779</v>
      </c>
      <c r="D2662" s="17" t="s">
        <v>235</v>
      </c>
      <c r="E2662" s="17">
        <v>1</v>
      </c>
      <c r="F2662" s="18" t="s">
        <v>13</v>
      </c>
      <c r="G2662" s="18" t="s">
        <v>14</v>
      </c>
      <c r="H2662" s="19">
        <v>115.98390405000001</v>
      </c>
    </row>
    <row r="2663" s="20" customFormat="1" ht="45" customHeight="1">
      <c r="A2663" s="15">
        <v>90273761</v>
      </c>
      <c r="B2663" s="16" t="s">
        <v>3780</v>
      </c>
      <c r="C2663" s="16" t="s">
        <v>3781</v>
      </c>
      <c r="D2663" s="17" t="s">
        <v>956</v>
      </c>
      <c r="E2663" s="17">
        <v>1</v>
      </c>
      <c r="F2663" s="18" t="s">
        <v>88</v>
      </c>
      <c r="G2663" s="18" t="s">
        <v>14</v>
      </c>
      <c r="H2663" s="19">
        <v>48.012331500000002</v>
      </c>
    </row>
    <row r="2664" s="20" customFormat="1" ht="45" customHeight="1">
      <c r="A2664" s="15">
        <v>90185374</v>
      </c>
      <c r="B2664" s="16" t="s">
        <v>3782</v>
      </c>
      <c r="C2664" s="16" t="s">
        <v>3783</v>
      </c>
      <c r="D2664" s="17" t="s">
        <v>603</v>
      </c>
      <c r="E2664" s="17">
        <v>1</v>
      </c>
      <c r="F2664" s="18" t="s">
        <v>88</v>
      </c>
      <c r="G2664" s="18" t="s">
        <v>14</v>
      </c>
      <c r="H2664" s="19">
        <v>45.844312500000001</v>
      </c>
    </row>
    <row r="2665" s="20" customFormat="1" ht="45" customHeight="1">
      <c r="A2665" s="15">
        <v>90273796</v>
      </c>
      <c r="B2665" s="16" t="s">
        <v>3784</v>
      </c>
      <c r="C2665" s="16" t="s">
        <v>3785</v>
      </c>
      <c r="D2665" s="17" t="s">
        <v>956</v>
      </c>
      <c r="E2665" s="17">
        <v>1</v>
      </c>
      <c r="F2665" s="18" t="s">
        <v>88</v>
      </c>
      <c r="G2665" s="18" t="s">
        <v>14</v>
      </c>
      <c r="H2665" s="19">
        <v>23.994192600000002</v>
      </c>
    </row>
    <row r="2666" s="20" customFormat="1" ht="45" customHeight="1">
      <c r="A2666" s="15">
        <v>90153677</v>
      </c>
      <c r="B2666" s="16" t="s">
        <v>3786</v>
      </c>
      <c r="C2666" s="16" t="s">
        <v>3786</v>
      </c>
      <c r="D2666" s="17" t="s">
        <v>39</v>
      </c>
      <c r="E2666" s="17">
        <v>1</v>
      </c>
      <c r="F2666" s="18" t="s">
        <v>88</v>
      </c>
      <c r="G2666" s="18" t="s">
        <v>14</v>
      </c>
      <c r="H2666" s="19">
        <v>32.245128000000001</v>
      </c>
    </row>
    <row r="2667" s="20" customFormat="1" ht="45" customHeight="1">
      <c r="A2667" s="15">
        <v>90185358</v>
      </c>
      <c r="B2667" s="16" t="s">
        <v>3787</v>
      </c>
      <c r="C2667" s="16" t="s">
        <v>3788</v>
      </c>
      <c r="D2667" s="17" t="s">
        <v>603</v>
      </c>
      <c r="E2667" s="17">
        <v>1</v>
      </c>
      <c r="F2667" s="18" t="s">
        <v>88</v>
      </c>
      <c r="G2667" s="18" t="s">
        <v>14</v>
      </c>
      <c r="H2667" s="19">
        <v>28.627801649999999</v>
      </c>
    </row>
    <row r="2668" s="20" customFormat="1" ht="45" customHeight="1">
      <c r="A2668" s="15">
        <v>90273770</v>
      </c>
      <c r="B2668" s="16" t="s">
        <v>3789</v>
      </c>
      <c r="C2668" s="16" t="s">
        <v>3790</v>
      </c>
      <c r="D2668" s="17" t="s">
        <v>956</v>
      </c>
      <c r="E2668" s="17">
        <v>1</v>
      </c>
      <c r="F2668" s="18" t="s">
        <v>88</v>
      </c>
      <c r="G2668" s="18" t="s">
        <v>14</v>
      </c>
      <c r="H2668" s="19">
        <v>30.998485349999999</v>
      </c>
    </row>
    <row r="2669" s="20" customFormat="1" ht="45" customHeight="1">
      <c r="A2669" s="15">
        <v>90273788</v>
      </c>
      <c r="B2669" s="16" t="s">
        <v>3791</v>
      </c>
      <c r="C2669" s="16" t="s">
        <v>3792</v>
      </c>
      <c r="D2669" s="17" t="s">
        <v>956</v>
      </c>
      <c r="E2669" s="17">
        <v>1</v>
      </c>
      <c r="F2669" s="18" t="s">
        <v>88</v>
      </c>
      <c r="G2669" s="18" t="s">
        <v>14</v>
      </c>
      <c r="H2669" s="19">
        <v>35.488416600000001</v>
      </c>
    </row>
    <row r="2670" s="20" customFormat="1" ht="45" customHeight="1">
      <c r="A2670" s="15">
        <v>90185366</v>
      </c>
      <c r="B2670" s="16" t="s">
        <v>3793</v>
      </c>
      <c r="C2670" s="16" t="s">
        <v>3794</v>
      </c>
      <c r="D2670" s="17" t="s">
        <v>603</v>
      </c>
      <c r="E2670" s="17">
        <v>1</v>
      </c>
      <c r="F2670" s="18" t="s">
        <v>88</v>
      </c>
      <c r="G2670" s="18" t="s">
        <v>14</v>
      </c>
      <c r="H2670" s="19">
        <v>29.370136949999999</v>
      </c>
    </row>
    <row r="2671" s="20" customFormat="1" ht="45" customHeight="1">
      <c r="A2671" s="15">
        <v>90153669</v>
      </c>
      <c r="B2671" s="16" t="s">
        <v>3795</v>
      </c>
      <c r="C2671" s="16" t="s">
        <v>3795</v>
      </c>
      <c r="D2671" s="17" t="s">
        <v>39</v>
      </c>
      <c r="E2671" s="17">
        <v>1</v>
      </c>
      <c r="F2671" s="18" t="s">
        <v>88</v>
      </c>
      <c r="G2671" s="18" t="s">
        <v>14</v>
      </c>
      <c r="H2671" s="19">
        <v>23.833816649999999</v>
      </c>
    </row>
    <row r="2672" s="20" customFormat="1" ht="45" customHeight="1">
      <c r="A2672" s="15">
        <v>90127218</v>
      </c>
      <c r="B2672" s="16" t="s">
        <v>3796</v>
      </c>
      <c r="C2672" s="16" t="s">
        <v>3797</v>
      </c>
      <c r="D2672" s="17" t="s">
        <v>21</v>
      </c>
      <c r="E2672" s="17">
        <v>1</v>
      </c>
      <c r="F2672" s="18" t="s">
        <v>60</v>
      </c>
      <c r="G2672" s="18" t="s">
        <v>14</v>
      </c>
      <c r="H2672" s="19">
        <v>2.1671401499999998</v>
      </c>
    </row>
    <row r="2673" s="20" customFormat="1" ht="45" customHeight="1">
      <c r="A2673" s="15">
        <v>90158156</v>
      </c>
      <c r="B2673" s="16" t="s">
        <v>3796</v>
      </c>
      <c r="C2673" s="16" t="s">
        <v>3798</v>
      </c>
      <c r="D2673" s="17" t="s">
        <v>229</v>
      </c>
      <c r="E2673" s="17">
        <v>1</v>
      </c>
      <c r="F2673" s="18" t="s">
        <v>60</v>
      </c>
      <c r="G2673" s="18" t="s">
        <v>14</v>
      </c>
      <c r="H2673" s="19">
        <v>1.2571807500000001</v>
      </c>
    </row>
    <row r="2674" s="20" customFormat="1" ht="45" customHeight="1">
      <c r="A2674" s="15">
        <v>90248597</v>
      </c>
      <c r="B2674" s="16" t="s">
        <v>3796</v>
      </c>
      <c r="C2674" s="16" t="s">
        <v>3799</v>
      </c>
      <c r="D2674" s="17" t="s">
        <v>1182</v>
      </c>
      <c r="E2674" s="17">
        <v>1</v>
      </c>
      <c r="F2674" s="18" t="s">
        <v>60</v>
      </c>
      <c r="G2674" s="18" t="s">
        <v>14</v>
      </c>
      <c r="H2674" s="19">
        <v>1.472598225</v>
      </c>
    </row>
    <row r="2675" s="20" customFormat="1" ht="45" customHeight="1">
      <c r="A2675" s="15">
        <v>90126475</v>
      </c>
      <c r="B2675" s="16" t="s">
        <v>3800</v>
      </c>
      <c r="C2675" s="16" t="s">
        <v>3801</v>
      </c>
      <c r="D2675" s="17" t="s">
        <v>21</v>
      </c>
      <c r="E2675" s="17">
        <v>1</v>
      </c>
      <c r="F2675" s="18" t="s">
        <v>60</v>
      </c>
      <c r="G2675" s="18" t="s">
        <v>14</v>
      </c>
      <c r="H2675" s="19">
        <v>3.2566967999999998</v>
      </c>
    </row>
    <row r="2676" s="20" customFormat="1" ht="45" customHeight="1">
      <c r="A2676" s="15">
        <v>90152751</v>
      </c>
      <c r="B2676" s="16" t="s">
        <v>3802</v>
      </c>
      <c r="C2676" s="16" t="s">
        <v>3803</v>
      </c>
      <c r="D2676" s="17" t="s">
        <v>39</v>
      </c>
      <c r="E2676" s="17">
        <v>1</v>
      </c>
      <c r="F2676" s="18" t="s">
        <v>60</v>
      </c>
      <c r="G2676" s="18" t="s">
        <v>14</v>
      </c>
      <c r="H2676" s="19">
        <v>2.7897439500000001</v>
      </c>
    </row>
    <row r="2677" s="20" customFormat="1" ht="45" customHeight="1">
      <c r="A2677" s="15">
        <v>92437710</v>
      </c>
      <c r="B2677" s="16" t="s">
        <v>3802</v>
      </c>
      <c r="C2677" s="16" t="s">
        <v>3804</v>
      </c>
      <c r="D2677" s="17" t="s">
        <v>92</v>
      </c>
      <c r="E2677" s="17">
        <v>1</v>
      </c>
      <c r="F2677" s="18" t="s">
        <v>60</v>
      </c>
      <c r="G2677" s="18" t="s">
        <v>14</v>
      </c>
      <c r="H2677" s="19">
        <v>4.2863876999999997</v>
      </c>
    </row>
    <row r="2678" s="20" customFormat="1" ht="45" customHeight="1">
      <c r="A2678" s="15">
        <v>92401929</v>
      </c>
      <c r="B2678" s="16" t="s">
        <v>3805</v>
      </c>
      <c r="C2678" s="16" t="s">
        <v>3805</v>
      </c>
      <c r="D2678" s="17" t="s">
        <v>39</v>
      </c>
      <c r="E2678" s="17">
        <v>1</v>
      </c>
      <c r="F2678" s="18" t="s">
        <v>60</v>
      </c>
      <c r="G2678" s="18" t="s">
        <v>14</v>
      </c>
      <c r="H2678" s="19">
        <v>2.0294631000000001</v>
      </c>
    </row>
    <row r="2679" s="20" customFormat="1" ht="45" customHeight="1">
      <c r="A2679" s="15">
        <v>90127234</v>
      </c>
      <c r="B2679" s="16" t="s">
        <v>3806</v>
      </c>
      <c r="C2679" s="16" t="s">
        <v>3806</v>
      </c>
      <c r="D2679" s="17" t="s">
        <v>21</v>
      </c>
      <c r="E2679" s="17">
        <v>1</v>
      </c>
      <c r="F2679" s="18" t="s">
        <v>60</v>
      </c>
      <c r="G2679" s="18" t="s">
        <v>14</v>
      </c>
      <c r="H2679" s="19">
        <v>1.8917577000000001</v>
      </c>
    </row>
    <row r="2680" s="20" customFormat="1" ht="45" customHeight="1">
      <c r="A2680" s="15">
        <v>92402372</v>
      </c>
      <c r="B2680" s="16" t="s">
        <v>3806</v>
      </c>
      <c r="C2680" s="16" t="s">
        <v>3806</v>
      </c>
      <c r="D2680" s="17" t="s">
        <v>21</v>
      </c>
      <c r="E2680" s="17">
        <v>1</v>
      </c>
      <c r="F2680" s="18" t="s">
        <v>60</v>
      </c>
      <c r="G2680" s="18" t="s">
        <v>14</v>
      </c>
      <c r="H2680" s="19">
        <v>2.5023883499999999</v>
      </c>
    </row>
    <row r="2681" s="20" customFormat="1" ht="45" customHeight="1">
      <c r="A2681" s="15">
        <v>92401937</v>
      </c>
      <c r="B2681" s="16" t="s">
        <v>3806</v>
      </c>
      <c r="C2681" s="16" t="s">
        <v>3806</v>
      </c>
      <c r="D2681" s="17" t="s">
        <v>24</v>
      </c>
      <c r="E2681" s="17">
        <v>1</v>
      </c>
      <c r="F2681" s="18" t="s">
        <v>60</v>
      </c>
      <c r="G2681" s="18" t="s">
        <v>14</v>
      </c>
      <c r="H2681" s="19">
        <v>2.5368288749999999</v>
      </c>
    </row>
    <row r="2682" s="20" customFormat="1" ht="45" customHeight="1">
      <c r="A2682" s="15">
        <v>90226380</v>
      </c>
      <c r="B2682" s="16" t="s">
        <v>3806</v>
      </c>
      <c r="C2682" s="16" t="s">
        <v>3806</v>
      </c>
      <c r="D2682" s="17" t="s">
        <v>59</v>
      </c>
      <c r="E2682" s="17">
        <v>1</v>
      </c>
      <c r="F2682" s="18" t="s">
        <v>60</v>
      </c>
      <c r="G2682" s="18" t="s">
        <v>14</v>
      </c>
      <c r="H2682" s="19">
        <v>1.52059005</v>
      </c>
    </row>
    <row r="2683" s="20" customFormat="1" ht="45" customHeight="1">
      <c r="A2683" s="15">
        <v>90211995</v>
      </c>
      <c r="B2683" s="16" t="s">
        <v>3806</v>
      </c>
      <c r="C2683" s="16" t="s">
        <v>3807</v>
      </c>
      <c r="D2683" s="17" t="s">
        <v>31</v>
      </c>
      <c r="E2683" s="17">
        <v>1</v>
      </c>
      <c r="F2683" s="18" t="s">
        <v>60</v>
      </c>
      <c r="G2683" s="18" t="s">
        <v>14</v>
      </c>
      <c r="H2683" s="19">
        <v>2.2509522</v>
      </c>
    </row>
    <row r="2684" s="20" customFormat="1" ht="45" customHeight="1">
      <c r="A2684" s="15">
        <v>90278607</v>
      </c>
      <c r="B2684" s="16" t="s">
        <v>3806</v>
      </c>
      <c r="C2684" s="16" t="s">
        <v>3807</v>
      </c>
      <c r="D2684" s="17" t="s">
        <v>31</v>
      </c>
      <c r="E2684" s="17">
        <v>1</v>
      </c>
      <c r="F2684" s="18" t="s">
        <v>60</v>
      </c>
      <c r="G2684" s="18" t="s">
        <v>14</v>
      </c>
      <c r="H2684" s="19">
        <v>1.6283483999999999</v>
      </c>
    </row>
    <row r="2685" s="20" customFormat="1" ht="45" customHeight="1">
      <c r="A2685" s="15">
        <v>92437729</v>
      </c>
      <c r="B2685" s="16" t="s">
        <v>3806</v>
      </c>
      <c r="C2685" s="16" t="s">
        <v>3808</v>
      </c>
      <c r="D2685" s="17" t="s">
        <v>92</v>
      </c>
      <c r="E2685" s="17">
        <v>1</v>
      </c>
      <c r="F2685" s="18" t="s">
        <v>60</v>
      </c>
      <c r="G2685" s="18" t="s">
        <v>14</v>
      </c>
      <c r="H2685" s="19">
        <v>3.8194348499999999</v>
      </c>
    </row>
    <row r="2686" s="20" customFormat="1" ht="45" customHeight="1">
      <c r="A2686" s="15">
        <v>91478014</v>
      </c>
      <c r="B2686" s="16" t="s">
        <v>3806</v>
      </c>
      <c r="C2686" s="16" t="s">
        <v>3808</v>
      </c>
      <c r="D2686" s="17" t="s">
        <v>92</v>
      </c>
      <c r="E2686" s="17">
        <v>1</v>
      </c>
      <c r="F2686" s="18" t="s">
        <v>60</v>
      </c>
      <c r="G2686" s="18" t="s">
        <v>14</v>
      </c>
      <c r="H2686" s="19">
        <v>1.99951605</v>
      </c>
    </row>
    <row r="2687" s="20" customFormat="1" ht="45" customHeight="1">
      <c r="A2687" s="15">
        <v>92267831</v>
      </c>
      <c r="B2687" s="16" t="s">
        <v>3809</v>
      </c>
      <c r="C2687" s="16" t="s">
        <v>3808</v>
      </c>
      <c r="D2687" s="17" t="s">
        <v>92</v>
      </c>
      <c r="E2687" s="17">
        <v>1</v>
      </c>
      <c r="F2687" s="18" t="s">
        <v>60</v>
      </c>
      <c r="G2687" s="18" t="s">
        <v>14</v>
      </c>
      <c r="H2687" s="19">
        <v>2.3347642500000001</v>
      </c>
    </row>
    <row r="2688" s="20" customFormat="1" ht="45" customHeight="1">
      <c r="A2688" s="15">
        <v>92431410</v>
      </c>
      <c r="B2688" s="16" t="s">
        <v>3810</v>
      </c>
      <c r="C2688" s="16" t="s">
        <v>3811</v>
      </c>
      <c r="D2688" s="17" t="s">
        <v>21</v>
      </c>
      <c r="E2688" s="17">
        <v>1</v>
      </c>
      <c r="F2688" s="18" t="s">
        <v>60</v>
      </c>
      <c r="G2688" s="18" t="s">
        <v>14</v>
      </c>
      <c r="H2688" s="19">
        <v>0.96982515000000002</v>
      </c>
    </row>
    <row r="2689" s="20" customFormat="1" ht="45" customHeight="1">
      <c r="A2689" s="15">
        <v>90126483</v>
      </c>
      <c r="B2689" s="16" t="s">
        <v>3812</v>
      </c>
      <c r="C2689" s="16" t="s">
        <v>3813</v>
      </c>
      <c r="D2689" s="17" t="s">
        <v>21</v>
      </c>
      <c r="E2689" s="17">
        <v>1</v>
      </c>
      <c r="F2689" s="18" t="s">
        <v>60</v>
      </c>
      <c r="G2689" s="18" t="s">
        <v>14</v>
      </c>
      <c r="H2689" s="19">
        <v>1.80794565</v>
      </c>
    </row>
    <row r="2690" s="20" customFormat="1" ht="45" customHeight="1">
      <c r="A2690" s="15">
        <v>90144457</v>
      </c>
      <c r="B2690" s="16" t="s">
        <v>3814</v>
      </c>
      <c r="C2690" s="16" t="s">
        <v>3814</v>
      </c>
      <c r="D2690" s="17" t="s">
        <v>17</v>
      </c>
      <c r="E2690" s="17">
        <v>1</v>
      </c>
      <c r="F2690" s="18" t="s">
        <v>60</v>
      </c>
      <c r="G2690" s="18" t="s">
        <v>14</v>
      </c>
      <c r="H2690" s="19">
        <v>2.1779603999999999</v>
      </c>
    </row>
    <row r="2691" s="20" customFormat="1" ht="45" customHeight="1">
      <c r="A2691" s="15">
        <v>92438261</v>
      </c>
      <c r="B2691" s="16" t="s">
        <v>3815</v>
      </c>
      <c r="C2691" s="16" t="s">
        <v>3816</v>
      </c>
      <c r="D2691" s="17" t="s">
        <v>139</v>
      </c>
      <c r="E2691" s="17">
        <v>1</v>
      </c>
      <c r="F2691" s="18" t="s">
        <v>60</v>
      </c>
      <c r="G2691" s="18" t="s">
        <v>14</v>
      </c>
      <c r="H2691" s="19">
        <v>1.8678113999999999</v>
      </c>
    </row>
    <row r="2692" s="20" customFormat="1" ht="45" customHeight="1">
      <c r="A2692" s="15">
        <v>92401970</v>
      </c>
      <c r="B2692" s="16" t="s">
        <v>3817</v>
      </c>
      <c r="C2692" s="16" t="s">
        <v>3817</v>
      </c>
      <c r="D2692" s="17" t="s">
        <v>229</v>
      </c>
      <c r="E2692" s="17">
        <v>1</v>
      </c>
      <c r="F2692" s="18" t="s">
        <v>60</v>
      </c>
      <c r="G2692" s="18" t="s">
        <v>14</v>
      </c>
      <c r="H2692" s="19">
        <v>1.55922165</v>
      </c>
    </row>
    <row r="2693" s="20" customFormat="1" ht="45" customHeight="1">
      <c r="A2693" s="15">
        <v>90934016</v>
      </c>
      <c r="B2693" s="16" t="s">
        <v>3818</v>
      </c>
      <c r="C2693" s="16" t="s">
        <v>3819</v>
      </c>
      <c r="D2693" s="17" t="s">
        <v>139</v>
      </c>
      <c r="E2693" s="17">
        <v>1</v>
      </c>
      <c r="F2693" s="18" t="s">
        <v>60</v>
      </c>
      <c r="G2693" s="18" t="s">
        <v>14</v>
      </c>
      <c r="H2693" s="19">
        <v>2.6939587500000002</v>
      </c>
    </row>
    <row r="2694" s="20" customFormat="1" ht="45" customHeight="1">
      <c r="A2694" s="15">
        <v>92417191</v>
      </c>
      <c r="B2694" s="16" t="s">
        <v>3820</v>
      </c>
      <c r="C2694" s="16" t="s">
        <v>3821</v>
      </c>
      <c r="D2694" s="17" t="s">
        <v>39</v>
      </c>
      <c r="E2694" s="17">
        <v>1</v>
      </c>
      <c r="F2694" s="18" t="s">
        <v>436</v>
      </c>
      <c r="G2694" s="18" t="s">
        <v>14</v>
      </c>
      <c r="H2694" s="19">
        <v>5.6034341999999997</v>
      </c>
    </row>
    <row r="2695" s="20" customFormat="1" ht="45" customHeight="1">
      <c r="A2695" s="15">
        <v>92417183</v>
      </c>
      <c r="B2695" s="16" t="s">
        <v>3820</v>
      </c>
      <c r="C2695" s="16" t="s">
        <v>3821</v>
      </c>
      <c r="D2695" s="17" t="s">
        <v>39</v>
      </c>
      <c r="E2695" s="17">
        <v>1</v>
      </c>
      <c r="F2695" s="18" t="s">
        <v>436</v>
      </c>
      <c r="G2695" s="18" t="s">
        <v>14</v>
      </c>
      <c r="H2695" s="19">
        <v>5.6034341999999997</v>
      </c>
    </row>
    <row r="2696" s="20" customFormat="1" ht="45" customHeight="1">
      <c r="A2696" s="15">
        <v>92425437</v>
      </c>
      <c r="B2696" s="16" t="s">
        <v>3820</v>
      </c>
      <c r="C2696" s="16" t="s">
        <v>3822</v>
      </c>
      <c r="D2696" s="17" t="s">
        <v>720</v>
      </c>
      <c r="E2696" s="17">
        <v>1</v>
      </c>
      <c r="F2696" s="18" t="s">
        <v>436</v>
      </c>
      <c r="G2696" s="18" t="s">
        <v>14</v>
      </c>
      <c r="H2696" s="19">
        <v>4.3342802999999996</v>
      </c>
    </row>
    <row r="2697" s="20" customFormat="1" ht="45" customHeight="1">
      <c r="A2697" s="15">
        <v>92425461</v>
      </c>
      <c r="B2697" s="16" t="s">
        <v>3820</v>
      </c>
      <c r="C2697" s="16" t="s">
        <v>3822</v>
      </c>
      <c r="D2697" s="17" t="s">
        <v>720</v>
      </c>
      <c r="E2697" s="17">
        <v>1</v>
      </c>
      <c r="F2697" s="18" t="s">
        <v>436</v>
      </c>
      <c r="G2697" s="18" t="s">
        <v>14</v>
      </c>
      <c r="H2697" s="19">
        <v>4.3342802999999996</v>
      </c>
    </row>
    <row r="2698" s="20" customFormat="1" ht="45" customHeight="1">
      <c r="A2698" s="15">
        <v>90298870</v>
      </c>
      <c r="B2698" s="16" t="s">
        <v>3820</v>
      </c>
      <c r="C2698" s="16" t="s">
        <v>3823</v>
      </c>
      <c r="D2698" s="17" t="s">
        <v>720</v>
      </c>
      <c r="E2698" s="17">
        <v>1</v>
      </c>
      <c r="F2698" s="18" t="s">
        <v>60</v>
      </c>
      <c r="G2698" s="18" t="s">
        <v>14</v>
      </c>
      <c r="H2698" s="19">
        <v>4.3342802999999996</v>
      </c>
    </row>
    <row r="2699" s="20" customFormat="1" ht="45" customHeight="1">
      <c r="A2699" s="15">
        <v>90298888</v>
      </c>
      <c r="B2699" s="16" t="s">
        <v>3820</v>
      </c>
      <c r="C2699" s="16" t="s">
        <v>3823</v>
      </c>
      <c r="D2699" s="17" t="s">
        <v>720</v>
      </c>
      <c r="E2699" s="17">
        <v>1</v>
      </c>
      <c r="F2699" s="18" t="s">
        <v>60</v>
      </c>
      <c r="G2699" s="18" t="s">
        <v>14</v>
      </c>
      <c r="H2699" s="19">
        <v>4.3342802999999996</v>
      </c>
    </row>
    <row r="2700" s="20" customFormat="1" ht="45" customHeight="1">
      <c r="A2700" s="15">
        <v>90191765</v>
      </c>
      <c r="B2700" s="16" t="s">
        <v>3820</v>
      </c>
      <c r="C2700" s="16" t="s">
        <v>3824</v>
      </c>
      <c r="D2700" s="17" t="s">
        <v>124</v>
      </c>
      <c r="E2700" s="17">
        <v>1</v>
      </c>
      <c r="F2700" s="18" t="s">
        <v>436</v>
      </c>
      <c r="G2700" s="18" t="s">
        <v>14</v>
      </c>
      <c r="H2700" s="19">
        <v>5.2801591500000002</v>
      </c>
    </row>
    <row r="2701" s="20" customFormat="1" ht="45" customHeight="1">
      <c r="A2701" s="15">
        <v>92418503</v>
      </c>
      <c r="B2701" s="16" t="s">
        <v>3825</v>
      </c>
      <c r="C2701" s="16" t="s">
        <v>3826</v>
      </c>
      <c r="D2701" s="17" t="s">
        <v>24</v>
      </c>
      <c r="E2701" s="17">
        <v>1</v>
      </c>
      <c r="F2701" s="18" t="s">
        <v>436</v>
      </c>
      <c r="G2701" s="18" t="s">
        <v>14</v>
      </c>
      <c r="H2701" s="19">
        <v>1.625030127</v>
      </c>
    </row>
    <row r="2702" s="20" customFormat="1" ht="45" customHeight="1">
      <c r="A2702" s="15">
        <v>90200624</v>
      </c>
      <c r="B2702" s="16" t="s">
        <v>3827</v>
      </c>
      <c r="C2702" s="16" t="s">
        <v>3828</v>
      </c>
      <c r="D2702" s="17" t="s">
        <v>231</v>
      </c>
      <c r="E2702" s="17">
        <v>1</v>
      </c>
      <c r="F2702" s="18" t="s">
        <v>88</v>
      </c>
      <c r="G2702" s="18" t="s">
        <v>14</v>
      </c>
      <c r="H2702" s="19">
        <v>36.338510249999999</v>
      </c>
    </row>
    <row r="2703" s="20" customFormat="1" ht="45" customHeight="1">
      <c r="A2703" s="15">
        <v>92429068</v>
      </c>
      <c r="B2703" s="16" t="s">
        <v>3827</v>
      </c>
      <c r="C2703" s="16" t="s">
        <v>3829</v>
      </c>
      <c r="D2703" s="17" t="s">
        <v>139</v>
      </c>
      <c r="E2703" s="17">
        <v>45</v>
      </c>
      <c r="F2703" s="18" t="s">
        <v>95</v>
      </c>
      <c r="G2703" s="18" t="s">
        <v>19</v>
      </c>
      <c r="H2703" s="19">
        <v>0.73036215000000004</v>
      </c>
    </row>
    <row r="2704" s="20" customFormat="1" ht="45" customHeight="1">
      <c r="A2704" s="15">
        <v>92465587</v>
      </c>
      <c r="B2704" s="16" t="s">
        <v>3830</v>
      </c>
      <c r="C2704" s="16" t="s">
        <v>3831</v>
      </c>
      <c r="D2704" s="17" t="s">
        <v>244</v>
      </c>
      <c r="E2704" s="17">
        <v>1</v>
      </c>
      <c r="F2704" s="18" t="s">
        <v>60</v>
      </c>
      <c r="G2704" s="18" t="s">
        <v>14</v>
      </c>
      <c r="H2704" s="19">
        <v>0.53879175000000001</v>
      </c>
    </row>
    <row r="2705" s="20" customFormat="1" ht="45" customHeight="1">
      <c r="A2705" s="15">
        <v>92402569</v>
      </c>
      <c r="B2705" s="16" t="s">
        <v>3832</v>
      </c>
      <c r="C2705" s="16" t="s">
        <v>3832</v>
      </c>
      <c r="D2705" s="17" t="s">
        <v>21</v>
      </c>
      <c r="E2705" s="17">
        <v>1</v>
      </c>
      <c r="F2705" s="18" t="s">
        <v>60</v>
      </c>
      <c r="G2705" s="18" t="s">
        <v>14</v>
      </c>
      <c r="H2705" s="19">
        <v>1.373600025</v>
      </c>
    </row>
    <row r="2706" s="20" customFormat="1" ht="45" customHeight="1">
      <c r="A2706" s="15">
        <v>92402577</v>
      </c>
      <c r="B2706" s="16" t="s">
        <v>3832</v>
      </c>
      <c r="C2706" s="16" t="s">
        <v>3832</v>
      </c>
      <c r="D2706" s="17" t="s">
        <v>229</v>
      </c>
      <c r="E2706" s="17">
        <v>1</v>
      </c>
      <c r="F2706" s="18" t="s">
        <v>60</v>
      </c>
      <c r="G2706" s="18" t="s">
        <v>14</v>
      </c>
      <c r="H2706" s="19">
        <v>1.3488504750000001</v>
      </c>
    </row>
    <row r="2707" s="20" customFormat="1" ht="45" customHeight="1">
      <c r="A2707" s="15">
        <v>90221281</v>
      </c>
      <c r="B2707" s="16" t="s">
        <v>3832</v>
      </c>
      <c r="C2707" s="16" t="s">
        <v>3833</v>
      </c>
      <c r="D2707" s="17" t="s">
        <v>69</v>
      </c>
      <c r="E2707" s="17">
        <v>1</v>
      </c>
      <c r="F2707" s="18" t="s">
        <v>60</v>
      </c>
      <c r="G2707" s="18" t="s">
        <v>14</v>
      </c>
      <c r="H2707" s="19">
        <v>2.1791133</v>
      </c>
    </row>
    <row r="2708" s="20" customFormat="1" ht="45" customHeight="1">
      <c r="A2708" s="15">
        <v>92470289</v>
      </c>
      <c r="B2708" s="16" t="s">
        <v>3832</v>
      </c>
      <c r="C2708" s="16" t="s">
        <v>3834</v>
      </c>
      <c r="D2708" s="17" t="s">
        <v>991</v>
      </c>
      <c r="E2708" s="17">
        <v>1</v>
      </c>
      <c r="F2708" s="18" t="s">
        <v>60</v>
      </c>
      <c r="G2708" s="18" t="s">
        <v>14</v>
      </c>
      <c r="H2708" s="19">
        <v>1.32901965</v>
      </c>
    </row>
    <row r="2709" s="20" customFormat="1" ht="45" customHeight="1">
      <c r="A2709" s="15">
        <v>90272277</v>
      </c>
      <c r="B2709" s="16" t="s">
        <v>3835</v>
      </c>
      <c r="C2709" s="16" t="s">
        <v>3835</v>
      </c>
      <c r="D2709" s="17" t="s">
        <v>24</v>
      </c>
      <c r="E2709" s="17">
        <v>1</v>
      </c>
      <c r="F2709" s="18" t="s">
        <v>60</v>
      </c>
      <c r="G2709" s="18" t="s">
        <v>14</v>
      </c>
      <c r="H2709" s="19">
        <v>1.373600025</v>
      </c>
    </row>
    <row r="2710" s="20" customFormat="1" ht="45" customHeight="1">
      <c r="A2710" s="15">
        <v>90267737</v>
      </c>
      <c r="B2710" s="16" t="s">
        <v>3836</v>
      </c>
      <c r="C2710" s="16" t="s">
        <v>3837</v>
      </c>
      <c r="D2710" s="17" t="s">
        <v>1361</v>
      </c>
      <c r="E2710" s="17">
        <v>1</v>
      </c>
      <c r="F2710" s="18" t="s">
        <v>158</v>
      </c>
      <c r="G2710" s="18" t="s">
        <v>14</v>
      </c>
      <c r="H2710" s="19">
        <v>0.29932874999999998</v>
      </c>
    </row>
    <row r="2711" s="20" customFormat="1" ht="45" customHeight="1">
      <c r="A2711" s="15">
        <v>90125711</v>
      </c>
      <c r="B2711" s="16" t="s">
        <v>3836</v>
      </c>
      <c r="C2711" s="16" t="s">
        <v>3838</v>
      </c>
      <c r="D2711" s="17" t="s">
        <v>50</v>
      </c>
      <c r="E2711" s="17">
        <v>1</v>
      </c>
      <c r="F2711" s="18" t="s">
        <v>158</v>
      </c>
      <c r="G2711" s="18" t="s">
        <v>14</v>
      </c>
      <c r="H2711" s="19">
        <v>0.99377145</v>
      </c>
    </row>
    <row r="2712" s="20" customFormat="1" ht="45" customHeight="1">
      <c r="A2712" s="15">
        <v>90125703</v>
      </c>
      <c r="B2712" s="16" t="s">
        <v>3839</v>
      </c>
      <c r="C2712" s="16" t="s">
        <v>3840</v>
      </c>
      <c r="D2712" s="17" t="s">
        <v>50</v>
      </c>
      <c r="E2712" s="17">
        <v>1</v>
      </c>
      <c r="F2712" s="18" t="s">
        <v>158</v>
      </c>
      <c r="G2712" s="18" t="s">
        <v>14</v>
      </c>
      <c r="H2712" s="19">
        <v>0.25143615000000002</v>
      </c>
    </row>
    <row r="2713" s="20" customFormat="1" ht="45" customHeight="1">
      <c r="A2713" s="15">
        <v>90267745</v>
      </c>
      <c r="B2713" s="16" t="s">
        <v>3841</v>
      </c>
      <c r="C2713" s="16" t="s">
        <v>3842</v>
      </c>
      <c r="D2713" s="17" t="s">
        <v>1361</v>
      </c>
      <c r="E2713" s="17">
        <v>1</v>
      </c>
      <c r="F2713" s="18" t="s">
        <v>60</v>
      </c>
      <c r="G2713" s="18" t="s">
        <v>14</v>
      </c>
      <c r="H2713" s="19">
        <v>2.2868716500000001</v>
      </c>
    </row>
    <row r="2714" s="20" customFormat="1" ht="45" customHeight="1">
      <c r="A2714" s="15">
        <v>90267753</v>
      </c>
      <c r="B2714" s="16" t="s">
        <v>3843</v>
      </c>
      <c r="C2714" s="16" t="s">
        <v>3844</v>
      </c>
      <c r="D2714" s="17" t="s">
        <v>1361</v>
      </c>
      <c r="E2714" s="17">
        <v>1</v>
      </c>
      <c r="F2714" s="18" t="s">
        <v>158</v>
      </c>
      <c r="G2714" s="18" t="s">
        <v>14</v>
      </c>
      <c r="H2714" s="19">
        <v>0.56273804999999999</v>
      </c>
    </row>
    <row r="2715" s="20" customFormat="1" ht="45" customHeight="1">
      <c r="A2715" s="15">
        <v>90125720</v>
      </c>
      <c r="B2715" s="16" t="s">
        <v>3843</v>
      </c>
      <c r="C2715" s="16" t="s">
        <v>3845</v>
      </c>
      <c r="D2715" s="17" t="s">
        <v>50</v>
      </c>
      <c r="E2715" s="17">
        <v>1</v>
      </c>
      <c r="F2715" s="18" t="s">
        <v>158</v>
      </c>
      <c r="G2715" s="18" t="s">
        <v>14</v>
      </c>
      <c r="H2715" s="19">
        <v>0.45497969999999999</v>
      </c>
    </row>
    <row r="2716" s="20" customFormat="1" ht="45" customHeight="1">
      <c r="A2716" s="15">
        <v>90267729</v>
      </c>
      <c r="B2716" s="16" t="s">
        <v>3846</v>
      </c>
      <c r="C2716" s="16" t="s">
        <v>3847</v>
      </c>
      <c r="D2716" s="17" t="s">
        <v>1361</v>
      </c>
      <c r="E2716" s="17">
        <v>1</v>
      </c>
      <c r="F2716" s="18" t="s">
        <v>158</v>
      </c>
      <c r="G2716" s="18" t="s">
        <v>14</v>
      </c>
      <c r="H2716" s="19">
        <v>0.68246954999999998</v>
      </c>
    </row>
    <row r="2717" s="20" customFormat="1" ht="45" customHeight="1">
      <c r="A2717" s="15">
        <v>90125738</v>
      </c>
      <c r="B2717" s="16" t="s">
        <v>3846</v>
      </c>
      <c r="C2717" s="16" t="s">
        <v>3848</v>
      </c>
      <c r="D2717" s="17" t="s">
        <v>50</v>
      </c>
      <c r="E2717" s="17">
        <v>1</v>
      </c>
      <c r="F2717" s="18" t="s">
        <v>158</v>
      </c>
      <c r="G2717" s="18" t="s">
        <v>14</v>
      </c>
      <c r="H2717" s="19">
        <v>0.5507649</v>
      </c>
    </row>
    <row r="2718" s="20" customFormat="1" ht="45" customHeight="1">
      <c r="A2718" s="15">
        <v>92367208</v>
      </c>
      <c r="B2718" s="16" t="s">
        <v>3849</v>
      </c>
      <c r="C2718" s="16" t="s">
        <v>3850</v>
      </c>
      <c r="D2718" s="17" t="s">
        <v>3851</v>
      </c>
      <c r="E2718" s="17">
        <v>1</v>
      </c>
      <c r="F2718" s="18" t="s">
        <v>13</v>
      </c>
      <c r="G2718" s="18" t="s">
        <v>14</v>
      </c>
      <c r="H2718" s="19">
        <v>857.57000000000005</v>
      </c>
    </row>
    <row r="2719" s="20" customFormat="1" ht="45" customHeight="1">
      <c r="A2719" s="15">
        <v>90428013</v>
      </c>
      <c r="B2719" s="16" t="s">
        <v>3852</v>
      </c>
      <c r="C2719" s="16" t="s">
        <v>3853</v>
      </c>
      <c r="D2719" s="17" t="s">
        <v>146</v>
      </c>
      <c r="E2719" s="17">
        <v>1</v>
      </c>
      <c r="F2719" s="18" t="s">
        <v>60</v>
      </c>
      <c r="G2719" s="18" t="s">
        <v>14</v>
      </c>
      <c r="H2719" s="19">
        <v>1.0296909000000001</v>
      </c>
    </row>
    <row r="2720" s="20" customFormat="1" ht="45" customHeight="1">
      <c r="A2720" s="15">
        <v>92427464</v>
      </c>
      <c r="B2720" s="16" t="s">
        <v>3854</v>
      </c>
      <c r="C2720" s="16" t="s">
        <v>3853</v>
      </c>
      <c r="D2720" s="17" t="s">
        <v>146</v>
      </c>
      <c r="E2720" s="17">
        <v>1</v>
      </c>
      <c r="F2720" s="18" t="s">
        <v>60</v>
      </c>
      <c r="G2720" s="18" t="s">
        <v>14</v>
      </c>
      <c r="H2720" s="19">
        <v>0.94587885000000005</v>
      </c>
    </row>
    <row r="2721" s="20" customFormat="1" ht="45" customHeight="1">
      <c r="A2721" s="15">
        <v>94938172</v>
      </c>
      <c r="B2721" s="16" t="s">
        <v>3855</v>
      </c>
      <c r="C2721" s="16" t="s">
        <v>3856</v>
      </c>
      <c r="D2721" s="17" t="s">
        <v>613</v>
      </c>
      <c r="E2721" s="17">
        <v>4</v>
      </c>
      <c r="F2721" s="18" t="s">
        <v>743</v>
      </c>
      <c r="G2721" s="18" t="s">
        <v>261</v>
      </c>
      <c r="H2721" s="19">
        <v>259.32944913749998</v>
      </c>
    </row>
    <row r="2722" s="20" customFormat="1" ht="45" customHeight="1">
      <c r="A2722" s="15">
        <v>94938180</v>
      </c>
      <c r="B2722" s="16" t="s">
        <v>3855</v>
      </c>
      <c r="C2722" s="16" t="s">
        <v>3857</v>
      </c>
      <c r="D2722" s="17" t="s">
        <v>124</v>
      </c>
      <c r="E2722" s="17">
        <v>4</v>
      </c>
      <c r="F2722" s="18" t="s">
        <v>743</v>
      </c>
      <c r="G2722" s="18" t="s">
        <v>261</v>
      </c>
      <c r="H2722" s="19">
        <v>206.80195724999999</v>
      </c>
    </row>
    <row r="2723" s="20" customFormat="1" ht="45" customHeight="1">
      <c r="A2723" s="15">
        <v>94938199</v>
      </c>
      <c r="B2723" s="16" t="s">
        <v>3858</v>
      </c>
      <c r="C2723" s="16" t="s">
        <v>3859</v>
      </c>
      <c r="D2723" s="17" t="s">
        <v>1717</v>
      </c>
      <c r="E2723" s="17">
        <v>4</v>
      </c>
      <c r="F2723" s="18" t="s">
        <v>743</v>
      </c>
      <c r="G2723" s="18" t="s">
        <v>261</v>
      </c>
      <c r="H2723" s="19">
        <v>232.585724</v>
      </c>
    </row>
    <row r="2724" s="20" customFormat="1" ht="45" customHeight="1">
      <c r="A2724" s="15">
        <v>94938202</v>
      </c>
      <c r="B2724" s="16" t="s">
        <v>3860</v>
      </c>
      <c r="C2724" s="16" t="s">
        <v>3861</v>
      </c>
      <c r="D2724" s="17" t="s">
        <v>235</v>
      </c>
      <c r="E2724" s="17">
        <v>4</v>
      </c>
      <c r="F2724" s="18" t="s">
        <v>743</v>
      </c>
      <c r="G2724" s="18" t="s">
        <v>261</v>
      </c>
      <c r="H2724" s="19">
        <v>275.4337635</v>
      </c>
    </row>
    <row r="2725" s="20" customFormat="1" ht="45" customHeight="1">
      <c r="A2725" s="15">
        <v>92431747</v>
      </c>
      <c r="B2725" s="16" t="s">
        <v>3862</v>
      </c>
      <c r="C2725" s="16" t="s">
        <v>3863</v>
      </c>
      <c r="D2725" s="17" t="s">
        <v>603</v>
      </c>
      <c r="E2725" s="17">
        <v>200</v>
      </c>
      <c r="F2725" s="18" t="s">
        <v>151</v>
      </c>
      <c r="G2725" s="18" t="s">
        <v>19</v>
      </c>
      <c r="H2725" s="19">
        <v>0.1915704</v>
      </c>
    </row>
    <row r="2726" s="20" customFormat="1" ht="45" customHeight="1">
      <c r="A2726" s="15">
        <v>92443362</v>
      </c>
      <c r="B2726" s="16" t="s">
        <v>3864</v>
      </c>
      <c r="C2726" s="16" t="s">
        <v>3865</v>
      </c>
      <c r="D2726" s="17" t="s">
        <v>21</v>
      </c>
      <c r="E2726" s="17">
        <v>1</v>
      </c>
      <c r="F2726" s="18" t="s">
        <v>64</v>
      </c>
      <c r="G2726" s="18" t="s">
        <v>14</v>
      </c>
      <c r="H2726" s="19">
        <v>8.0220105000000004</v>
      </c>
    </row>
    <row r="2727" s="20" customFormat="1" ht="45" customHeight="1">
      <c r="A2727" s="15">
        <v>92382045</v>
      </c>
      <c r="B2727" s="16" t="s">
        <v>3864</v>
      </c>
      <c r="C2727" s="16" t="s">
        <v>3866</v>
      </c>
      <c r="D2727" s="17" t="s">
        <v>50</v>
      </c>
      <c r="E2727" s="17">
        <v>1</v>
      </c>
      <c r="F2727" s="18" t="s">
        <v>64</v>
      </c>
      <c r="G2727" s="18" t="s">
        <v>14</v>
      </c>
      <c r="H2727" s="19">
        <v>8.3812049999999996</v>
      </c>
    </row>
    <row r="2728" s="20" customFormat="1" ht="45" customHeight="1">
      <c r="A2728" s="15">
        <v>90298250</v>
      </c>
      <c r="B2728" s="16" t="s">
        <v>3867</v>
      </c>
      <c r="C2728" s="16" t="s">
        <v>3868</v>
      </c>
      <c r="D2728" s="17" t="s">
        <v>3869</v>
      </c>
      <c r="E2728" s="17">
        <v>1</v>
      </c>
      <c r="F2728" s="18" t="s">
        <v>64</v>
      </c>
      <c r="G2728" s="18" t="s">
        <v>14</v>
      </c>
      <c r="H2728" s="19">
        <v>7.6149234000000003</v>
      </c>
    </row>
    <row r="2729" s="20" customFormat="1" ht="45" customHeight="1">
      <c r="A2729" s="15">
        <v>90202104</v>
      </c>
      <c r="B2729" s="16" t="s">
        <v>3867</v>
      </c>
      <c r="C2729" s="16" t="s">
        <v>3870</v>
      </c>
      <c r="D2729" s="17" t="s">
        <v>85</v>
      </c>
      <c r="E2729" s="17">
        <v>1</v>
      </c>
      <c r="F2729" s="18" t="s">
        <v>64</v>
      </c>
      <c r="G2729" s="18" t="s">
        <v>14</v>
      </c>
      <c r="H2729" s="19">
        <v>6.3970830000000003</v>
      </c>
    </row>
    <row r="2730" s="20" customFormat="1" ht="45" customHeight="1">
      <c r="A2730" s="15">
        <v>90235436</v>
      </c>
      <c r="B2730" s="16" t="s">
        <v>3871</v>
      </c>
      <c r="C2730" s="16" t="s">
        <v>3871</v>
      </c>
      <c r="D2730" s="17" t="s">
        <v>590</v>
      </c>
      <c r="E2730" s="17">
        <v>1</v>
      </c>
      <c r="F2730" s="18" t="s">
        <v>64</v>
      </c>
      <c r="G2730" s="18" t="s">
        <v>14</v>
      </c>
      <c r="H2730" s="19">
        <v>3.8912737499999999</v>
      </c>
    </row>
    <row r="2731" s="20" customFormat="1" ht="45" customHeight="1">
      <c r="A2731" s="15">
        <v>90167821</v>
      </c>
      <c r="B2731" s="16" t="s">
        <v>3872</v>
      </c>
      <c r="C2731" s="16" t="s">
        <v>3873</v>
      </c>
      <c r="D2731" s="17" t="s">
        <v>92</v>
      </c>
      <c r="E2731" s="17">
        <v>1</v>
      </c>
      <c r="F2731" s="18" t="s">
        <v>436</v>
      </c>
      <c r="G2731" s="18" t="s">
        <v>14</v>
      </c>
      <c r="H2731" s="19">
        <v>3.2840639999999999</v>
      </c>
    </row>
    <row r="2732" s="20" customFormat="1" ht="45" customHeight="1">
      <c r="A2732" s="15">
        <v>90127854</v>
      </c>
      <c r="B2732" s="16" t="s">
        <v>3874</v>
      </c>
      <c r="C2732" s="16" t="s">
        <v>3875</v>
      </c>
      <c r="D2732" s="17" t="s">
        <v>21</v>
      </c>
      <c r="E2732" s="17">
        <v>1</v>
      </c>
      <c r="F2732" s="18" t="s">
        <v>436</v>
      </c>
      <c r="G2732" s="18" t="s">
        <v>14</v>
      </c>
      <c r="H2732" s="19">
        <v>3.0890727</v>
      </c>
    </row>
    <row r="2733" s="20" customFormat="1" ht="45" customHeight="1">
      <c r="A2733" s="15">
        <v>90262794</v>
      </c>
      <c r="B2733" s="16" t="s">
        <v>3874</v>
      </c>
      <c r="C2733" s="16" t="s">
        <v>3874</v>
      </c>
      <c r="D2733" s="17" t="s">
        <v>244</v>
      </c>
      <c r="E2733" s="17">
        <v>1</v>
      </c>
      <c r="F2733" s="18" t="s">
        <v>436</v>
      </c>
      <c r="G2733" s="18" t="s">
        <v>14</v>
      </c>
      <c r="H2733" s="19">
        <v>1.8562162499999999</v>
      </c>
    </row>
    <row r="2734" s="20" customFormat="1" ht="45" customHeight="1">
      <c r="A2734" s="15">
        <v>92382053</v>
      </c>
      <c r="B2734" s="16" t="s">
        <v>3874</v>
      </c>
      <c r="C2734" s="16" t="s">
        <v>3876</v>
      </c>
      <c r="D2734" s="17" t="s">
        <v>50</v>
      </c>
      <c r="E2734" s="17">
        <v>1</v>
      </c>
      <c r="F2734" s="18" t="s">
        <v>436</v>
      </c>
      <c r="G2734" s="18" t="s">
        <v>14</v>
      </c>
      <c r="H2734" s="19">
        <v>1.6762410000000001</v>
      </c>
    </row>
    <row r="2735" s="20" customFormat="1" ht="45" customHeight="1">
      <c r="A2735" s="15">
        <v>90854039</v>
      </c>
      <c r="B2735" s="16" t="s">
        <v>3877</v>
      </c>
      <c r="C2735" s="16" t="s">
        <v>3878</v>
      </c>
      <c r="D2735" s="17" t="s">
        <v>69</v>
      </c>
      <c r="E2735" s="17">
        <v>1</v>
      </c>
      <c r="F2735" s="18" t="s">
        <v>60</v>
      </c>
      <c r="G2735" s="18" t="s">
        <v>14</v>
      </c>
      <c r="H2735" s="19">
        <v>2.45449575</v>
      </c>
    </row>
    <row r="2736" s="20" customFormat="1" ht="45" customHeight="1">
      <c r="A2736" s="15">
        <v>92454178</v>
      </c>
      <c r="B2736" s="16" t="s">
        <v>3879</v>
      </c>
      <c r="C2736" s="16" t="s">
        <v>3879</v>
      </c>
      <c r="D2736" s="17" t="s">
        <v>50</v>
      </c>
      <c r="E2736" s="17">
        <v>1</v>
      </c>
      <c r="F2736" s="18" t="s">
        <v>64</v>
      </c>
      <c r="G2736" s="18" t="s">
        <v>14</v>
      </c>
      <c r="H2736" s="19">
        <v>3.9599280000000001</v>
      </c>
    </row>
    <row r="2737" s="20" customFormat="1" ht="45" customHeight="1">
      <c r="A2737" s="15">
        <v>92382061</v>
      </c>
      <c r="B2737" s="16" t="s">
        <v>3879</v>
      </c>
      <c r="C2737" s="16" t="s">
        <v>3880</v>
      </c>
      <c r="D2737" s="17" t="s">
        <v>50</v>
      </c>
      <c r="E2737" s="17">
        <v>1</v>
      </c>
      <c r="F2737" s="18" t="s">
        <v>64</v>
      </c>
      <c r="G2737" s="18" t="s">
        <v>14</v>
      </c>
      <c r="H2737" s="19">
        <v>5.6154073499999999</v>
      </c>
    </row>
    <row r="2738" s="20" customFormat="1" ht="45" customHeight="1">
      <c r="A2738" s="15">
        <v>92431755</v>
      </c>
      <c r="B2738" s="16" t="s">
        <v>3879</v>
      </c>
      <c r="C2738" s="16" t="s">
        <v>3881</v>
      </c>
      <c r="D2738" s="17" t="s">
        <v>603</v>
      </c>
      <c r="E2738" s="17">
        <v>1</v>
      </c>
      <c r="F2738" s="18" t="s">
        <v>64</v>
      </c>
      <c r="G2738" s="18" t="s">
        <v>14</v>
      </c>
      <c r="H2738" s="19">
        <v>5.9751719999999997</v>
      </c>
    </row>
    <row r="2739" s="20" customFormat="1" ht="45" customHeight="1">
      <c r="A2739" s="15">
        <v>92431798</v>
      </c>
      <c r="B2739" s="16" t="s">
        <v>3879</v>
      </c>
      <c r="C2739" s="16" t="s">
        <v>3881</v>
      </c>
      <c r="D2739" s="17" t="s">
        <v>603</v>
      </c>
      <c r="E2739" s="17">
        <v>1</v>
      </c>
      <c r="F2739" s="18" t="s">
        <v>64</v>
      </c>
      <c r="G2739" s="18" t="s">
        <v>14</v>
      </c>
      <c r="H2739" s="19">
        <v>6.1781454</v>
      </c>
    </row>
    <row r="2740" s="20" customFormat="1" ht="45" customHeight="1">
      <c r="A2740" s="15">
        <v>90262816</v>
      </c>
      <c r="B2740" s="16" t="s">
        <v>3882</v>
      </c>
      <c r="C2740" s="16" t="s">
        <v>3882</v>
      </c>
      <c r="D2740" s="17" t="s">
        <v>244</v>
      </c>
      <c r="E2740" s="17">
        <v>1</v>
      </c>
      <c r="F2740" s="18" t="s">
        <v>64</v>
      </c>
      <c r="G2740" s="18" t="s">
        <v>14</v>
      </c>
      <c r="H2740" s="19">
        <v>5.3335280249999997</v>
      </c>
    </row>
    <row r="2741" s="20" customFormat="1" ht="45" customHeight="1">
      <c r="A2741" s="15">
        <v>92431763</v>
      </c>
      <c r="B2741" s="16" t="s">
        <v>3882</v>
      </c>
      <c r="C2741" s="16" t="s">
        <v>3883</v>
      </c>
      <c r="D2741" s="17" t="s">
        <v>603</v>
      </c>
      <c r="E2741" s="17">
        <v>1</v>
      </c>
      <c r="F2741" s="18" t="s">
        <v>64</v>
      </c>
      <c r="G2741" s="18" t="s">
        <v>14</v>
      </c>
      <c r="H2741" s="19">
        <v>8.5099999999999998</v>
      </c>
    </row>
    <row r="2742" s="20" customFormat="1" ht="45" customHeight="1">
      <c r="A2742" s="15">
        <v>92431801</v>
      </c>
      <c r="B2742" s="16" t="s">
        <v>3882</v>
      </c>
      <c r="C2742" s="16" t="s">
        <v>3883</v>
      </c>
      <c r="D2742" s="17" t="s">
        <v>603</v>
      </c>
      <c r="E2742" s="17">
        <v>1</v>
      </c>
      <c r="F2742" s="18" t="s">
        <v>64</v>
      </c>
      <c r="G2742" s="18" t="s">
        <v>14</v>
      </c>
      <c r="H2742" s="19">
        <v>8.9080235999999999</v>
      </c>
    </row>
    <row r="2743" s="20" customFormat="1" ht="45" customHeight="1">
      <c r="A2743" s="15">
        <v>90262786</v>
      </c>
      <c r="B2743" s="16" t="s">
        <v>3884</v>
      </c>
      <c r="C2743" s="16" t="s">
        <v>3884</v>
      </c>
      <c r="D2743" s="17" t="s">
        <v>244</v>
      </c>
      <c r="E2743" s="17">
        <v>1</v>
      </c>
      <c r="F2743" s="18" t="s">
        <v>64</v>
      </c>
      <c r="G2743" s="18" t="s">
        <v>14</v>
      </c>
      <c r="H2743" s="19">
        <v>3.7371820499999999</v>
      </c>
    </row>
    <row r="2744" s="20" customFormat="1" ht="45" customHeight="1">
      <c r="A2744" s="15">
        <v>90127862</v>
      </c>
      <c r="B2744" s="16" t="s">
        <v>3885</v>
      </c>
      <c r="C2744" s="16" t="s">
        <v>3886</v>
      </c>
      <c r="D2744" s="17" t="s">
        <v>21</v>
      </c>
      <c r="E2744" s="17">
        <v>1</v>
      </c>
      <c r="F2744" s="18" t="s">
        <v>64</v>
      </c>
      <c r="G2744" s="18" t="s">
        <v>14</v>
      </c>
      <c r="H2744" s="19">
        <v>5.6273805000000001</v>
      </c>
    </row>
    <row r="2745" s="20" customFormat="1" ht="45" customHeight="1">
      <c r="A2745" s="15">
        <v>92454194</v>
      </c>
      <c r="B2745" s="16" t="s">
        <v>3887</v>
      </c>
      <c r="C2745" s="16" t="s">
        <v>3887</v>
      </c>
      <c r="D2745" s="17" t="s">
        <v>50</v>
      </c>
      <c r="E2745" s="17">
        <v>1</v>
      </c>
      <c r="F2745" s="18" t="s">
        <v>64</v>
      </c>
      <c r="G2745" s="18" t="s">
        <v>14</v>
      </c>
      <c r="H2745" s="19">
        <v>5.8102514999999997</v>
      </c>
    </row>
    <row r="2746" s="20" customFormat="1" ht="45" customHeight="1">
      <c r="A2746" s="15">
        <v>90309200</v>
      </c>
      <c r="B2746" s="16" t="s">
        <v>3888</v>
      </c>
      <c r="C2746" s="16" t="s">
        <v>3889</v>
      </c>
      <c r="D2746" s="17" t="s">
        <v>92</v>
      </c>
      <c r="E2746" s="17">
        <v>1</v>
      </c>
      <c r="F2746" s="18" t="s">
        <v>64</v>
      </c>
      <c r="G2746" s="18" t="s">
        <v>14</v>
      </c>
      <c r="H2746" s="19">
        <v>8.5999999999999996</v>
      </c>
    </row>
    <row r="2747" s="20" customFormat="1" ht="45" customHeight="1">
      <c r="A2747" s="15">
        <v>90304128</v>
      </c>
      <c r="B2747" s="16" t="s">
        <v>3890</v>
      </c>
      <c r="C2747" s="16" t="s">
        <v>3890</v>
      </c>
      <c r="D2747" s="17" t="s">
        <v>792</v>
      </c>
      <c r="E2747" s="17">
        <v>1</v>
      </c>
      <c r="F2747" s="18" t="s">
        <v>64</v>
      </c>
      <c r="G2747" s="18" t="s">
        <v>14</v>
      </c>
      <c r="H2747" s="19">
        <v>4.7395388250000003</v>
      </c>
    </row>
    <row r="2748" s="20" customFormat="1" ht="45" customHeight="1">
      <c r="A2748" s="15">
        <v>90167830</v>
      </c>
      <c r="B2748" s="16" t="s">
        <v>3891</v>
      </c>
      <c r="C2748" s="16" t="s">
        <v>3892</v>
      </c>
      <c r="D2748" s="17" t="s">
        <v>683</v>
      </c>
      <c r="E2748" s="17">
        <v>1</v>
      </c>
      <c r="F2748" s="18" t="s">
        <v>64</v>
      </c>
      <c r="G2748" s="18" t="s">
        <v>14</v>
      </c>
      <c r="H2748" s="19">
        <v>7.520912</v>
      </c>
    </row>
    <row r="2749" s="20" customFormat="1" ht="45" customHeight="1">
      <c r="A2749" s="15">
        <v>90221214</v>
      </c>
      <c r="B2749" s="16" t="s">
        <v>3893</v>
      </c>
      <c r="C2749" s="16" t="s">
        <v>3894</v>
      </c>
      <c r="D2749" s="17" t="s">
        <v>69</v>
      </c>
      <c r="E2749" s="17">
        <v>1</v>
      </c>
      <c r="F2749" s="18" t="s">
        <v>64</v>
      </c>
      <c r="G2749" s="18" t="s">
        <v>14</v>
      </c>
      <c r="H2749" s="19">
        <v>8.5368559499999996</v>
      </c>
    </row>
    <row r="2750" s="20" customFormat="1" ht="45" customHeight="1">
      <c r="A2750" s="15">
        <v>90202090</v>
      </c>
      <c r="B2750" s="16" t="s">
        <v>3895</v>
      </c>
      <c r="C2750" s="16" t="s">
        <v>3896</v>
      </c>
      <c r="D2750" s="17" t="s">
        <v>85</v>
      </c>
      <c r="E2750" s="17">
        <v>1</v>
      </c>
      <c r="F2750" s="18" t="s">
        <v>88</v>
      </c>
      <c r="G2750" s="18" t="s">
        <v>14</v>
      </c>
      <c r="H2750" s="19">
        <v>6.7887760500000001</v>
      </c>
    </row>
    <row r="2751" s="20" customFormat="1" ht="45" customHeight="1">
      <c r="A2751" s="15">
        <v>90260198</v>
      </c>
      <c r="B2751" s="16" t="s">
        <v>3897</v>
      </c>
      <c r="C2751" s="16" t="s">
        <v>3898</v>
      </c>
      <c r="D2751" s="17" t="s">
        <v>244</v>
      </c>
      <c r="E2751" s="17">
        <v>1</v>
      </c>
      <c r="F2751" s="18" t="s">
        <v>64</v>
      </c>
      <c r="G2751" s="18" t="s">
        <v>14</v>
      </c>
      <c r="H2751" s="19">
        <v>7.6058009999999996</v>
      </c>
    </row>
    <row r="2752" s="20" customFormat="1" ht="45" customHeight="1">
      <c r="A2752" s="15">
        <v>92454186</v>
      </c>
      <c r="B2752" s="16" t="s">
        <v>3899</v>
      </c>
      <c r="C2752" s="16" t="s">
        <v>3899</v>
      </c>
      <c r="D2752" s="17" t="s">
        <v>50</v>
      </c>
      <c r="E2752" s="17">
        <v>1</v>
      </c>
      <c r="F2752" s="18" t="s">
        <v>64</v>
      </c>
      <c r="G2752" s="18" t="s">
        <v>14</v>
      </c>
      <c r="H2752" s="19">
        <v>4.9463679999999997</v>
      </c>
    </row>
    <row r="2753" s="20" customFormat="1" ht="45" customHeight="1">
      <c r="A2753" s="15">
        <v>90184319</v>
      </c>
      <c r="B2753" s="16" t="s">
        <v>3900</v>
      </c>
      <c r="C2753" s="16" t="s">
        <v>3901</v>
      </c>
      <c r="D2753" s="17" t="s">
        <v>603</v>
      </c>
      <c r="E2753" s="17">
        <v>1</v>
      </c>
      <c r="F2753" s="18" t="s">
        <v>60</v>
      </c>
      <c r="G2753" s="18" t="s">
        <v>14</v>
      </c>
      <c r="H2753" s="19">
        <v>3.9631126499999998</v>
      </c>
    </row>
    <row r="2754" s="20" customFormat="1" ht="45" customHeight="1">
      <c r="A2754" s="15">
        <v>90167791</v>
      </c>
      <c r="B2754" s="16" t="s">
        <v>3902</v>
      </c>
      <c r="C2754" s="16" t="s">
        <v>3903</v>
      </c>
      <c r="D2754" s="17" t="s">
        <v>92</v>
      </c>
      <c r="E2754" s="17">
        <v>1</v>
      </c>
      <c r="F2754" s="18" t="s">
        <v>60</v>
      </c>
      <c r="G2754" s="18" t="s">
        <v>14</v>
      </c>
      <c r="H2754" s="19">
        <v>5.8003260000000001</v>
      </c>
    </row>
    <row r="2755" s="20" customFormat="1" ht="45" customHeight="1">
      <c r="A2755" s="15">
        <v>90289617</v>
      </c>
      <c r="B2755" s="16" t="s">
        <v>3904</v>
      </c>
      <c r="C2755" s="16" t="s">
        <v>3904</v>
      </c>
      <c r="D2755" s="17" t="s">
        <v>31</v>
      </c>
      <c r="E2755" s="17">
        <v>200</v>
      </c>
      <c r="F2755" s="18" t="s">
        <v>151</v>
      </c>
      <c r="G2755" s="18" t="s">
        <v>19</v>
      </c>
      <c r="H2755" s="19">
        <v>0.17959725000000001</v>
      </c>
    </row>
    <row r="2756" s="20" customFormat="1" ht="45" customHeight="1">
      <c r="A2756" s="15">
        <v>90167805</v>
      </c>
      <c r="B2756" s="16" t="s">
        <v>3905</v>
      </c>
      <c r="C2756" s="16" t="s">
        <v>3906</v>
      </c>
      <c r="D2756" s="17" t="s">
        <v>92</v>
      </c>
      <c r="E2756" s="17">
        <v>200</v>
      </c>
      <c r="F2756" s="18" t="s">
        <v>151</v>
      </c>
      <c r="G2756" s="18" t="s">
        <v>19</v>
      </c>
      <c r="H2756" s="19">
        <v>0.28735559999999999</v>
      </c>
    </row>
    <row r="2757" s="20" customFormat="1" ht="45" customHeight="1">
      <c r="A2757" s="15">
        <v>92402020</v>
      </c>
      <c r="B2757" s="16" t="s">
        <v>3907</v>
      </c>
      <c r="C2757" s="16" t="s">
        <v>3907</v>
      </c>
      <c r="D2757" s="17" t="s">
        <v>39</v>
      </c>
      <c r="E2757" s="17">
        <v>1</v>
      </c>
      <c r="F2757" s="18" t="s">
        <v>64</v>
      </c>
      <c r="G2757" s="18" t="s">
        <v>14</v>
      </c>
      <c r="H2757" s="19">
        <v>3.29261625</v>
      </c>
    </row>
    <row r="2758" s="20" customFormat="1" ht="45" customHeight="1">
      <c r="A2758" s="15">
        <v>90167783</v>
      </c>
      <c r="B2758" s="16" t="s">
        <v>3908</v>
      </c>
      <c r="C2758" s="16" t="s">
        <v>3909</v>
      </c>
      <c r="D2758" s="17" t="s">
        <v>683</v>
      </c>
      <c r="E2758" s="17">
        <v>1</v>
      </c>
      <c r="F2758" s="18" t="s">
        <v>64</v>
      </c>
      <c r="G2758" s="18" t="s">
        <v>14</v>
      </c>
      <c r="H2758" s="19">
        <v>5.1936863999999998</v>
      </c>
    </row>
    <row r="2759" s="20" customFormat="1" ht="45" customHeight="1">
      <c r="A2759" s="15">
        <v>90221206</v>
      </c>
      <c r="B2759" s="16" t="s">
        <v>3910</v>
      </c>
      <c r="C2759" s="16" t="s">
        <v>3911</v>
      </c>
      <c r="D2759" s="17" t="s">
        <v>69</v>
      </c>
      <c r="E2759" s="17">
        <v>1</v>
      </c>
      <c r="F2759" s="18" t="s">
        <v>64</v>
      </c>
      <c r="G2759" s="18" t="s">
        <v>14</v>
      </c>
      <c r="H2759" s="19">
        <v>5.7231657</v>
      </c>
    </row>
    <row r="2760" s="20" customFormat="1" ht="45" customHeight="1">
      <c r="A2760" s="15">
        <v>90260201</v>
      </c>
      <c r="B2760" s="16" t="s">
        <v>3912</v>
      </c>
      <c r="C2760" s="16" t="s">
        <v>3913</v>
      </c>
      <c r="D2760" s="17" t="s">
        <v>244</v>
      </c>
      <c r="E2760" s="17">
        <v>1</v>
      </c>
      <c r="F2760" s="18" t="s">
        <v>64</v>
      </c>
      <c r="G2760" s="18" t="s">
        <v>14</v>
      </c>
      <c r="H2760" s="19">
        <v>4.8610989</v>
      </c>
    </row>
    <row r="2761" s="20" customFormat="1" ht="45" customHeight="1">
      <c r="A2761" s="15">
        <v>92454160</v>
      </c>
      <c r="B2761" s="16" t="s">
        <v>3914</v>
      </c>
      <c r="C2761" s="16" t="s">
        <v>3914</v>
      </c>
      <c r="D2761" s="17" t="s">
        <v>50</v>
      </c>
      <c r="E2761" s="17">
        <v>1</v>
      </c>
      <c r="F2761" s="18" t="s">
        <v>64</v>
      </c>
      <c r="G2761" s="18" t="s">
        <v>14</v>
      </c>
      <c r="H2761" s="19">
        <v>3.8314080000000001</v>
      </c>
    </row>
    <row r="2762" s="20" customFormat="1" ht="45" customHeight="1">
      <c r="A2762" s="15">
        <v>92431771</v>
      </c>
      <c r="B2762" s="16" t="s">
        <v>3915</v>
      </c>
      <c r="C2762" s="16" t="s">
        <v>3916</v>
      </c>
      <c r="D2762" s="17" t="s">
        <v>603</v>
      </c>
      <c r="E2762" s="17">
        <v>1</v>
      </c>
      <c r="F2762" s="18" t="s">
        <v>436</v>
      </c>
      <c r="G2762" s="18" t="s">
        <v>14</v>
      </c>
      <c r="H2762" s="19">
        <v>2.1791133</v>
      </c>
    </row>
    <row r="2763" s="20" customFormat="1" ht="45" customHeight="1">
      <c r="A2763" s="15">
        <v>92471722</v>
      </c>
      <c r="B2763" s="16" t="s">
        <v>3917</v>
      </c>
      <c r="C2763" s="16" t="s">
        <v>3917</v>
      </c>
      <c r="D2763" s="17" t="s">
        <v>24</v>
      </c>
      <c r="E2763" s="17">
        <v>1</v>
      </c>
      <c r="F2763" s="18" t="s">
        <v>436</v>
      </c>
      <c r="G2763" s="18" t="s">
        <v>14</v>
      </c>
      <c r="H2763" s="19">
        <v>1.9552144499999999</v>
      </c>
    </row>
    <row r="2764" s="20" customFormat="1" ht="45" customHeight="1">
      <c r="A2764" s="15">
        <v>90145666</v>
      </c>
      <c r="B2764" s="16" t="s">
        <v>3917</v>
      </c>
      <c r="C2764" s="16" t="s">
        <v>3917</v>
      </c>
      <c r="D2764" s="17" t="s">
        <v>17</v>
      </c>
      <c r="E2764" s="17">
        <v>1</v>
      </c>
      <c r="F2764" s="18" t="s">
        <v>436</v>
      </c>
      <c r="G2764" s="18" t="s">
        <v>14</v>
      </c>
      <c r="H2764" s="19">
        <v>2.0418378750000001</v>
      </c>
    </row>
    <row r="2765" s="20" customFormat="1" ht="45" customHeight="1">
      <c r="A2765" s="15">
        <v>92471595</v>
      </c>
      <c r="B2765" s="16" t="s">
        <v>3917</v>
      </c>
      <c r="C2765" s="16" t="s">
        <v>3918</v>
      </c>
      <c r="D2765" s="17" t="s">
        <v>244</v>
      </c>
      <c r="E2765" s="17">
        <v>1</v>
      </c>
      <c r="F2765" s="18" t="s">
        <v>436</v>
      </c>
      <c r="G2765" s="18" t="s">
        <v>14</v>
      </c>
      <c r="H2765" s="19">
        <v>2.0593818000000002</v>
      </c>
    </row>
    <row r="2766" s="20" customFormat="1" ht="45" customHeight="1">
      <c r="A2766" s="15">
        <v>92431780</v>
      </c>
      <c r="B2766" s="16" t="s">
        <v>3919</v>
      </c>
      <c r="C2766" s="16" t="s">
        <v>3920</v>
      </c>
      <c r="D2766" s="17" t="s">
        <v>603</v>
      </c>
      <c r="E2766" s="17">
        <v>1</v>
      </c>
      <c r="F2766" s="18" t="s">
        <v>436</v>
      </c>
      <c r="G2766" s="18" t="s">
        <v>14</v>
      </c>
      <c r="H2766" s="19">
        <v>2.7897439500000001</v>
      </c>
    </row>
    <row r="2767" s="20" customFormat="1" ht="45" customHeight="1">
      <c r="A2767" s="15">
        <v>90310748</v>
      </c>
      <c r="B2767" s="16" t="s">
        <v>3921</v>
      </c>
      <c r="C2767" s="16" t="s">
        <v>3922</v>
      </c>
      <c r="D2767" s="17" t="s">
        <v>92</v>
      </c>
      <c r="E2767" s="17">
        <v>1</v>
      </c>
      <c r="F2767" s="18" t="s">
        <v>64</v>
      </c>
      <c r="G2767" s="18" t="s">
        <v>14</v>
      </c>
      <c r="H2767" s="19">
        <v>5.1936863999999998</v>
      </c>
    </row>
    <row r="2768" s="20" customFormat="1" ht="45" customHeight="1">
      <c r="A2768" s="15">
        <v>90191870</v>
      </c>
      <c r="B2768" s="16" t="s">
        <v>3923</v>
      </c>
      <c r="C2768" s="16" t="s">
        <v>3924</v>
      </c>
      <c r="D2768" s="17" t="s">
        <v>124</v>
      </c>
      <c r="E2768" s="17">
        <v>1</v>
      </c>
      <c r="F2768" s="18" t="s">
        <v>60</v>
      </c>
      <c r="G2768" s="18" t="s">
        <v>14</v>
      </c>
      <c r="H2768" s="19">
        <v>2.6221198499999998</v>
      </c>
    </row>
    <row r="2769" s="20" customFormat="1" ht="45" customHeight="1">
      <c r="A2769" s="15">
        <v>90159292</v>
      </c>
      <c r="B2769" s="16" t="s">
        <v>3925</v>
      </c>
      <c r="C2769" s="16" t="s">
        <v>3926</v>
      </c>
      <c r="D2769" s="17" t="s">
        <v>1221</v>
      </c>
      <c r="E2769" s="17">
        <v>1</v>
      </c>
      <c r="F2769" s="18" t="s">
        <v>60</v>
      </c>
      <c r="G2769" s="18" t="s">
        <v>14</v>
      </c>
      <c r="H2769" s="19">
        <v>0.99377145</v>
      </c>
    </row>
    <row r="2770" s="20" customFormat="1" ht="45" customHeight="1">
      <c r="A2770" s="15">
        <v>92381707</v>
      </c>
      <c r="B2770" s="16" t="s">
        <v>3927</v>
      </c>
      <c r="C2770" s="16" t="s">
        <v>3928</v>
      </c>
      <c r="D2770" s="17" t="s">
        <v>1221</v>
      </c>
      <c r="E2770" s="17">
        <v>1</v>
      </c>
      <c r="F2770" s="18" t="s">
        <v>60</v>
      </c>
      <c r="G2770" s="18" t="s">
        <v>14</v>
      </c>
      <c r="H2770" s="19">
        <v>0.89798624999999999</v>
      </c>
    </row>
    <row r="2771" s="20" customFormat="1" ht="45" customHeight="1">
      <c r="A2771" s="15">
        <v>90291808</v>
      </c>
      <c r="B2771" s="16" t="s">
        <v>3929</v>
      </c>
      <c r="C2771" s="16" t="s">
        <v>3930</v>
      </c>
      <c r="D2771" s="17" t="s">
        <v>1221</v>
      </c>
      <c r="E2771" s="17">
        <v>1</v>
      </c>
      <c r="F2771" s="18" t="s">
        <v>60</v>
      </c>
      <c r="G2771" s="18" t="s">
        <v>14</v>
      </c>
      <c r="H2771" s="19">
        <v>1.7001873000000001</v>
      </c>
    </row>
    <row r="2772" s="20" customFormat="1" ht="45" customHeight="1">
      <c r="A2772" s="15">
        <v>90291816</v>
      </c>
      <c r="B2772" s="16" t="s">
        <v>3931</v>
      </c>
      <c r="C2772" s="16" t="s">
        <v>3932</v>
      </c>
      <c r="D2772" s="17" t="s">
        <v>1221</v>
      </c>
      <c r="E2772" s="17">
        <v>1</v>
      </c>
      <c r="F2772" s="18" t="s">
        <v>60</v>
      </c>
      <c r="G2772" s="18" t="s">
        <v>14</v>
      </c>
      <c r="H2772" s="19">
        <v>2.5502809499999999</v>
      </c>
    </row>
    <row r="2773" s="20" customFormat="1" ht="45" customHeight="1">
      <c r="A2773" s="15">
        <v>90267583</v>
      </c>
      <c r="B2773" s="16" t="s">
        <v>3933</v>
      </c>
      <c r="C2773" s="16" t="s">
        <v>3934</v>
      </c>
      <c r="D2773" s="17" t="s">
        <v>1221</v>
      </c>
      <c r="E2773" s="17">
        <v>1</v>
      </c>
      <c r="F2773" s="18" t="s">
        <v>60</v>
      </c>
      <c r="G2773" s="18" t="s">
        <v>14</v>
      </c>
      <c r="H2773" s="19">
        <v>0.22748984999999999</v>
      </c>
    </row>
    <row r="2774" s="20" customFormat="1" ht="45" customHeight="1">
      <c r="A2774" s="15">
        <v>90303504</v>
      </c>
      <c r="B2774" s="16" t="s">
        <v>3935</v>
      </c>
      <c r="C2774" s="16" t="s">
        <v>3936</v>
      </c>
      <c r="D2774" s="17" t="s">
        <v>247</v>
      </c>
      <c r="E2774" s="17">
        <v>1</v>
      </c>
      <c r="F2774" s="18" t="s">
        <v>88</v>
      </c>
      <c r="G2774" s="18" t="s">
        <v>14</v>
      </c>
      <c r="H2774" s="19">
        <v>49.700545650000002</v>
      </c>
    </row>
    <row r="2775" s="20" customFormat="1" ht="45" customHeight="1">
      <c r="A2775" s="15">
        <v>90296494</v>
      </c>
      <c r="B2775" s="16" t="s">
        <v>3935</v>
      </c>
      <c r="C2775" s="16" t="s">
        <v>3937</v>
      </c>
      <c r="D2775" s="17" t="s">
        <v>247</v>
      </c>
      <c r="E2775" s="17">
        <v>1</v>
      </c>
      <c r="F2775" s="18" t="s">
        <v>88</v>
      </c>
      <c r="G2775" s="18" t="s">
        <v>14</v>
      </c>
      <c r="H2775" s="19">
        <v>24.094539000000001</v>
      </c>
    </row>
    <row r="2776" s="20" customFormat="1" ht="45" customHeight="1">
      <c r="A2776" s="15">
        <v>90178238</v>
      </c>
      <c r="B2776" s="16" t="s">
        <v>3935</v>
      </c>
      <c r="C2776" s="16" t="s">
        <v>3938</v>
      </c>
      <c r="D2776" s="17" t="s">
        <v>915</v>
      </c>
      <c r="E2776" s="17">
        <v>1</v>
      </c>
      <c r="F2776" s="18" t="s">
        <v>88</v>
      </c>
      <c r="G2776" s="18" t="s">
        <v>14</v>
      </c>
      <c r="H2776" s="19">
        <v>10.97937855</v>
      </c>
    </row>
    <row r="2777" s="20" customFormat="1" ht="45" customHeight="1">
      <c r="A2777" s="15">
        <v>90259149</v>
      </c>
      <c r="B2777" s="16" t="s">
        <v>3935</v>
      </c>
      <c r="C2777" s="16" t="s">
        <v>3939</v>
      </c>
      <c r="D2777" s="17" t="s">
        <v>528</v>
      </c>
      <c r="E2777" s="17">
        <v>1</v>
      </c>
      <c r="F2777" s="18" t="s">
        <v>88</v>
      </c>
      <c r="G2777" s="18" t="s">
        <v>14</v>
      </c>
      <c r="H2777" s="19">
        <v>26.536048000000001</v>
      </c>
    </row>
    <row r="2778" s="20" customFormat="1" ht="45" customHeight="1">
      <c r="A2778" s="15">
        <v>90277139</v>
      </c>
      <c r="B2778" s="16" t="s">
        <v>3940</v>
      </c>
      <c r="C2778" s="16" t="s">
        <v>3941</v>
      </c>
      <c r="D2778" s="17" t="s">
        <v>207</v>
      </c>
      <c r="E2778" s="17">
        <v>1</v>
      </c>
      <c r="F2778" s="18" t="s">
        <v>88</v>
      </c>
      <c r="G2778" s="18" t="s">
        <v>14</v>
      </c>
      <c r="H2778" s="19">
        <v>28.8552915</v>
      </c>
    </row>
    <row r="2779" s="20" customFormat="1" ht="45" customHeight="1">
      <c r="A2779" s="15">
        <v>90153480</v>
      </c>
      <c r="B2779" s="16" t="s">
        <v>3942</v>
      </c>
      <c r="C2779" s="16" t="s">
        <v>3942</v>
      </c>
      <c r="D2779" s="17" t="s">
        <v>39</v>
      </c>
      <c r="E2779" s="17">
        <v>1</v>
      </c>
      <c r="F2779" s="18" t="s">
        <v>88</v>
      </c>
      <c r="G2779" s="18" t="s">
        <v>14</v>
      </c>
      <c r="H2779" s="19">
        <v>15.91396065</v>
      </c>
    </row>
    <row r="2780" s="20" customFormat="1" ht="45" customHeight="1">
      <c r="A2780" s="15">
        <v>90249194</v>
      </c>
      <c r="B2780" s="16" t="s">
        <v>3943</v>
      </c>
      <c r="C2780" s="16" t="s">
        <v>3944</v>
      </c>
      <c r="D2780" s="17" t="s">
        <v>247</v>
      </c>
      <c r="E2780" s="17">
        <v>1</v>
      </c>
      <c r="F2780" s="18" t="s">
        <v>13</v>
      </c>
      <c r="G2780" s="18" t="s">
        <v>14</v>
      </c>
      <c r="H2780" s="19">
        <v>24.881346000000001</v>
      </c>
    </row>
    <row r="2781" s="20" customFormat="1" ht="45" customHeight="1">
      <c r="A2781" s="15">
        <v>92434444</v>
      </c>
      <c r="B2781" s="16" t="s">
        <v>3943</v>
      </c>
      <c r="C2781" s="16" t="s">
        <v>3945</v>
      </c>
      <c r="D2781" s="17" t="s">
        <v>50</v>
      </c>
      <c r="E2781" s="17">
        <v>1</v>
      </c>
      <c r="F2781" s="18" t="s">
        <v>13</v>
      </c>
      <c r="G2781" s="18" t="s">
        <v>14</v>
      </c>
      <c r="H2781" s="19">
        <v>30.058308</v>
      </c>
    </row>
    <row r="2782" s="20" customFormat="1" ht="45" customHeight="1">
      <c r="A2782" s="15">
        <v>90313020</v>
      </c>
      <c r="B2782" s="16" t="s">
        <v>3946</v>
      </c>
      <c r="C2782" s="16" t="s">
        <v>3946</v>
      </c>
      <c r="D2782" s="17" t="s">
        <v>528</v>
      </c>
      <c r="E2782" s="17">
        <v>1</v>
      </c>
      <c r="F2782" s="18" t="s">
        <v>13</v>
      </c>
      <c r="G2782" s="18" t="s">
        <v>14</v>
      </c>
      <c r="H2782" s="19">
        <v>29.853054</v>
      </c>
    </row>
    <row r="2783" s="20" customFormat="1" ht="45" customHeight="1">
      <c r="A2783" s="15">
        <v>90277147</v>
      </c>
      <c r="B2783" s="16" t="s">
        <v>3947</v>
      </c>
      <c r="C2783" s="16" t="s">
        <v>3948</v>
      </c>
      <c r="D2783" s="17" t="s">
        <v>207</v>
      </c>
      <c r="E2783" s="17">
        <v>1</v>
      </c>
      <c r="F2783" s="18" t="s">
        <v>13</v>
      </c>
      <c r="G2783" s="18" t="s">
        <v>14</v>
      </c>
      <c r="H2783" s="19">
        <v>28.439081999999999</v>
      </c>
    </row>
    <row r="2784" s="20" customFormat="1" ht="45" customHeight="1">
      <c r="A2784" s="15">
        <v>90135873</v>
      </c>
      <c r="B2784" s="16" t="s">
        <v>3949</v>
      </c>
      <c r="C2784" s="16" t="s">
        <v>3950</v>
      </c>
      <c r="D2784" s="17" t="s">
        <v>207</v>
      </c>
      <c r="E2784" s="17">
        <v>1</v>
      </c>
      <c r="F2784" s="18" t="s">
        <v>88</v>
      </c>
      <c r="G2784" s="18" t="s">
        <v>14</v>
      </c>
      <c r="H2784" s="19">
        <v>29.84906295</v>
      </c>
    </row>
    <row r="2785" s="20" customFormat="1" ht="45" customHeight="1">
      <c r="A2785" s="15">
        <v>90170954</v>
      </c>
      <c r="B2785" s="16" t="s">
        <v>3951</v>
      </c>
      <c r="C2785" s="16" t="s">
        <v>3952</v>
      </c>
      <c r="D2785" s="17" t="s">
        <v>244</v>
      </c>
      <c r="E2785" s="17">
        <v>1</v>
      </c>
      <c r="F2785" s="18" t="s">
        <v>13</v>
      </c>
      <c r="G2785" s="18" t="s">
        <v>14</v>
      </c>
      <c r="H2785" s="19">
        <v>18.687846460500001</v>
      </c>
    </row>
    <row r="2786" s="20" customFormat="1" ht="45" customHeight="1">
      <c r="A2786" s="15">
        <v>92463967</v>
      </c>
      <c r="B2786" s="16" t="s">
        <v>3953</v>
      </c>
      <c r="C2786" s="16" t="s">
        <v>3954</v>
      </c>
      <c r="D2786" s="17" t="s">
        <v>528</v>
      </c>
      <c r="E2786" s="17">
        <v>1</v>
      </c>
      <c r="F2786" s="18" t="s">
        <v>13</v>
      </c>
      <c r="G2786" s="18" t="s">
        <v>14</v>
      </c>
      <c r="H2786" s="19">
        <v>47.801375999999998</v>
      </c>
    </row>
    <row r="2787" s="20" customFormat="1" ht="45" customHeight="1">
      <c r="A2787" s="15">
        <v>92463975</v>
      </c>
      <c r="B2787" s="16" t="s">
        <v>3955</v>
      </c>
      <c r="C2787" s="16" t="s">
        <v>3956</v>
      </c>
      <c r="D2787" s="17" t="s">
        <v>528</v>
      </c>
      <c r="E2787" s="17">
        <v>1</v>
      </c>
      <c r="F2787" s="18" t="s">
        <v>13</v>
      </c>
      <c r="G2787" s="18" t="s">
        <v>14</v>
      </c>
      <c r="H2787" s="19">
        <v>27.426168000000001</v>
      </c>
    </row>
    <row r="2788" s="20" customFormat="1" ht="45" customHeight="1">
      <c r="A2788" s="15">
        <v>90182723</v>
      </c>
      <c r="B2788" s="16" t="s">
        <v>3957</v>
      </c>
      <c r="C2788" s="16" t="s">
        <v>3957</v>
      </c>
      <c r="D2788" s="17" t="s">
        <v>24</v>
      </c>
      <c r="E2788" s="17">
        <v>1</v>
      </c>
      <c r="F2788" s="18" t="s">
        <v>436</v>
      </c>
      <c r="G2788" s="18" t="s">
        <v>14</v>
      </c>
      <c r="H2788" s="19">
        <v>6.1997622750000003</v>
      </c>
    </row>
    <row r="2789" s="20" customFormat="1" ht="45" customHeight="1">
      <c r="A2789" s="15">
        <v>90153278</v>
      </c>
      <c r="B2789" s="16" t="s">
        <v>3957</v>
      </c>
      <c r="C2789" s="16" t="s">
        <v>3957</v>
      </c>
      <c r="D2789" s="17" t="s">
        <v>39</v>
      </c>
      <c r="E2789" s="17">
        <v>1</v>
      </c>
      <c r="F2789" s="18" t="s">
        <v>60</v>
      </c>
      <c r="G2789" s="18" t="s">
        <v>14</v>
      </c>
      <c r="H2789" s="19">
        <v>5.9626286999999998</v>
      </c>
    </row>
    <row r="2790" s="20" customFormat="1" ht="45" customHeight="1">
      <c r="A2790" s="15">
        <v>92472001</v>
      </c>
      <c r="B2790" s="16" t="s">
        <v>3957</v>
      </c>
      <c r="C2790" s="16" t="s">
        <v>3958</v>
      </c>
      <c r="D2790" s="17" t="s">
        <v>440</v>
      </c>
      <c r="E2790" s="17">
        <v>1</v>
      </c>
      <c r="F2790" s="18" t="s">
        <v>436</v>
      </c>
      <c r="G2790" s="18" t="s">
        <v>14</v>
      </c>
      <c r="H2790" s="19">
        <v>4.4899312499999997</v>
      </c>
    </row>
    <row r="2791" s="20" customFormat="1" ht="45" customHeight="1">
      <c r="A2791" s="15">
        <v>90265343</v>
      </c>
      <c r="B2791" s="16" t="s">
        <v>3959</v>
      </c>
      <c r="C2791" s="16" t="s">
        <v>3959</v>
      </c>
      <c r="D2791" s="17" t="s">
        <v>21</v>
      </c>
      <c r="E2791" s="17">
        <v>1</v>
      </c>
      <c r="F2791" s="18" t="s">
        <v>60</v>
      </c>
      <c r="G2791" s="18" t="s">
        <v>14</v>
      </c>
      <c r="H2791" s="19">
        <v>1.9428396750000001</v>
      </c>
    </row>
    <row r="2792" s="20" customFormat="1" ht="45" customHeight="1">
      <c r="A2792" s="15">
        <v>90265335</v>
      </c>
      <c r="B2792" s="16" t="s">
        <v>3960</v>
      </c>
      <c r="C2792" s="16" t="s">
        <v>3960</v>
      </c>
      <c r="D2792" s="17" t="s">
        <v>21</v>
      </c>
      <c r="E2792" s="17">
        <v>1</v>
      </c>
      <c r="F2792" s="18" t="s">
        <v>60</v>
      </c>
      <c r="G2792" s="18" t="s">
        <v>14</v>
      </c>
      <c r="H2792" s="19">
        <v>2.8709478000000002</v>
      </c>
    </row>
    <row r="2793" s="20" customFormat="1" ht="45" customHeight="1">
      <c r="A2793" s="15">
        <v>90285891</v>
      </c>
      <c r="B2793" s="16" t="s">
        <v>3961</v>
      </c>
      <c r="C2793" s="16" t="s">
        <v>3962</v>
      </c>
      <c r="D2793" s="17" t="s">
        <v>24</v>
      </c>
      <c r="E2793" s="17">
        <v>1</v>
      </c>
      <c r="F2793" s="18" t="s">
        <v>436</v>
      </c>
      <c r="G2793" s="18" t="s">
        <v>14</v>
      </c>
      <c r="H2793" s="19">
        <v>1.7480799</v>
      </c>
    </row>
    <row r="2794" s="20" customFormat="1" ht="45" customHeight="1">
      <c r="A2794" s="15">
        <v>90182707</v>
      </c>
      <c r="B2794" s="16" t="s">
        <v>3961</v>
      </c>
      <c r="C2794" s="16" t="s">
        <v>3961</v>
      </c>
      <c r="D2794" s="17" t="s">
        <v>24</v>
      </c>
      <c r="E2794" s="17">
        <v>1</v>
      </c>
      <c r="F2794" s="18" t="s">
        <v>436</v>
      </c>
      <c r="G2794" s="18" t="s">
        <v>14</v>
      </c>
      <c r="H2794" s="19">
        <v>4.3682955750000003</v>
      </c>
    </row>
    <row r="2795" s="20" customFormat="1" ht="45" customHeight="1">
      <c r="A2795" s="15">
        <v>92471994</v>
      </c>
      <c r="B2795" s="16" t="s">
        <v>3961</v>
      </c>
      <c r="C2795" s="16" t="s">
        <v>3963</v>
      </c>
      <c r="D2795" s="17" t="s">
        <v>440</v>
      </c>
      <c r="E2795" s="17">
        <v>1</v>
      </c>
      <c r="F2795" s="18" t="s">
        <v>436</v>
      </c>
      <c r="G2795" s="18" t="s">
        <v>14</v>
      </c>
      <c r="H2795" s="19">
        <v>3.1609115999999999</v>
      </c>
    </row>
    <row r="2796" s="20" customFormat="1" ht="45" customHeight="1">
      <c r="A2796" s="15">
        <v>90153510</v>
      </c>
      <c r="B2796" s="16" t="s">
        <v>3964</v>
      </c>
      <c r="C2796" s="16" t="s">
        <v>3965</v>
      </c>
      <c r="D2796" s="17" t="s">
        <v>39</v>
      </c>
      <c r="E2796" s="17">
        <v>1</v>
      </c>
      <c r="F2796" s="18" t="s">
        <v>436</v>
      </c>
      <c r="G2796" s="18" t="s">
        <v>14</v>
      </c>
      <c r="H2796" s="19">
        <v>4.4061192</v>
      </c>
    </row>
    <row r="2797" s="20" customFormat="1" ht="45" customHeight="1">
      <c r="A2797" s="15">
        <v>90153260</v>
      </c>
      <c r="B2797" s="16" t="s">
        <v>3966</v>
      </c>
      <c r="C2797" s="16" t="s">
        <v>3966</v>
      </c>
      <c r="D2797" s="17" t="s">
        <v>39</v>
      </c>
      <c r="E2797" s="17">
        <v>1</v>
      </c>
      <c r="F2797" s="18" t="s">
        <v>60</v>
      </c>
      <c r="G2797" s="18" t="s">
        <v>14</v>
      </c>
      <c r="H2797" s="19">
        <v>4.15468305</v>
      </c>
    </row>
    <row r="2798" s="20" customFormat="1" ht="45" customHeight="1">
      <c r="A2798" s="15">
        <v>92190014</v>
      </c>
      <c r="B2798" s="16" t="s">
        <v>3967</v>
      </c>
      <c r="C2798" s="16" t="s">
        <v>3968</v>
      </c>
      <c r="D2798" s="17" t="s">
        <v>3162</v>
      </c>
      <c r="E2798" s="17">
        <v>1</v>
      </c>
      <c r="F2798" s="18" t="s">
        <v>60</v>
      </c>
      <c r="G2798" s="18" t="s">
        <v>14</v>
      </c>
      <c r="H2798" s="19">
        <v>9.8898218999999994</v>
      </c>
    </row>
    <row r="2799" s="20" customFormat="1" ht="45" customHeight="1">
      <c r="A2799" s="15">
        <v>92382975</v>
      </c>
      <c r="B2799" s="16" t="s">
        <v>3969</v>
      </c>
      <c r="C2799" s="16" t="s">
        <v>3970</v>
      </c>
      <c r="D2799" s="17" t="s">
        <v>3162</v>
      </c>
      <c r="E2799" s="17">
        <v>1</v>
      </c>
      <c r="F2799" s="18" t="s">
        <v>60</v>
      </c>
      <c r="G2799" s="18" t="s">
        <v>14</v>
      </c>
      <c r="H2799" s="19">
        <v>8.0207688400000006</v>
      </c>
    </row>
    <row r="2800" s="20" customFormat="1" ht="45" customHeight="1">
      <c r="A2800" s="15">
        <v>90249402</v>
      </c>
      <c r="B2800" s="16" t="s">
        <v>3971</v>
      </c>
      <c r="C2800" s="16" t="s">
        <v>3971</v>
      </c>
      <c r="D2800" s="17" t="s">
        <v>131</v>
      </c>
      <c r="E2800" s="17">
        <v>1</v>
      </c>
      <c r="F2800" s="18" t="s">
        <v>60</v>
      </c>
      <c r="G2800" s="18" t="s">
        <v>14</v>
      </c>
      <c r="H2800" s="19">
        <v>1.01473155</v>
      </c>
    </row>
    <row r="2801" s="20" customFormat="1" ht="45" customHeight="1">
      <c r="A2801" s="15">
        <v>90285905</v>
      </c>
      <c r="B2801" s="16" t="s">
        <v>3972</v>
      </c>
      <c r="C2801" s="16" t="s">
        <v>3973</v>
      </c>
      <c r="D2801" s="17" t="s">
        <v>207</v>
      </c>
      <c r="E2801" s="17">
        <v>1</v>
      </c>
      <c r="F2801" s="18" t="s">
        <v>64</v>
      </c>
      <c r="G2801" s="18" t="s">
        <v>14</v>
      </c>
      <c r="H2801" s="19">
        <v>0.89798624999999999</v>
      </c>
    </row>
    <row r="2802" s="20" customFormat="1" ht="45" customHeight="1">
      <c r="A2802" s="15">
        <v>90164164</v>
      </c>
      <c r="B2802" s="16" t="s">
        <v>3974</v>
      </c>
      <c r="C2802" s="16" t="s">
        <v>3975</v>
      </c>
      <c r="D2802" s="17" t="s">
        <v>134</v>
      </c>
      <c r="E2802" s="17">
        <v>1</v>
      </c>
      <c r="F2802" s="18" t="s">
        <v>60</v>
      </c>
      <c r="G2802" s="18" t="s">
        <v>14</v>
      </c>
      <c r="H2802" s="19">
        <v>2.6221198499999998</v>
      </c>
    </row>
    <row r="2803" s="20" customFormat="1" ht="45" customHeight="1">
      <c r="A2803" s="15">
        <v>90249380</v>
      </c>
      <c r="B2803" s="16" t="s">
        <v>3976</v>
      </c>
      <c r="C2803" s="16" t="s">
        <v>3976</v>
      </c>
      <c r="D2803" s="17" t="s">
        <v>131</v>
      </c>
      <c r="E2803" s="17">
        <v>1</v>
      </c>
      <c r="F2803" s="18" t="s">
        <v>60</v>
      </c>
      <c r="G2803" s="18" t="s">
        <v>14</v>
      </c>
      <c r="H2803" s="19">
        <v>0.53211532500000003</v>
      </c>
    </row>
    <row r="2804" s="20" customFormat="1" ht="45" customHeight="1">
      <c r="A2804" s="15">
        <v>90268717</v>
      </c>
      <c r="B2804" s="16" t="s">
        <v>3976</v>
      </c>
      <c r="C2804" s="16" t="s">
        <v>3976</v>
      </c>
      <c r="D2804" s="17" t="s">
        <v>21</v>
      </c>
      <c r="E2804" s="17">
        <v>1</v>
      </c>
      <c r="F2804" s="18" t="s">
        <v>60</v>
      </c>
      <c r="G2804" s="18" t="s">
        <v>14</v>
      </c>
      <c r="H2804" s="19">
        <v>0.457866675</v>
      </c>
    </row>
    <row r="2805" s="20" customFormat="1" ht="45" customHeight="1">
      <c r="A2805" s="15">
        <v>90289641</v>
      </c>
      <c r="B2805" s="16" t="s">
        <v>3976</v>
      </c>
      <c r="C2805" s="16" t="s">
        <v>3976</v>
      </c>
      <c r="D2805" s="17" t="s">
        <v>26</v>
      </c>
      <c r="E2805" s="17">
        <v>1</v>
      </c>
      <c r="F2805" s="18" t="s">
        <v>60</v>
      </c>
      <c r="G2805" s="18" t="s">
        <v>14</v>
      </c>
      <c r="H2805" s="19">
        <v>0.28461982499999999</v>
      </c>
    </row>
    <row r="2806" s="20" customFormat="1" ht="45" customHeight="1">
      <c r="A2806" s="15">
        <v>92402070</v>
      </c>
      <c r="B2806" s="16" t="s">
        <v>3976</v>
      </c>
      <c r="C2806" s="16" t="s">
        <v>3976</v>
      </c>
      <c r="D2806" s="17" t="s">
        <v>134</v>
      </c>
      <c r="E2806" s="17">
        <v>1</v>
      </c>
      <c r="F2806" s="18" t="s">
        <v>60</v>
      </c>
      <c r="G2806" s="18" t="s">
        <v>14</v>
      </c>
      <c r="H2806" s="19">
        <v>0.34722134999999998</v>
      </c>
    </row>
    <row r="2807" s="20" customFormat="1" ht="45" customHeight="1">
      <c r="A2807" s="15">
        <v>92466656</v>
      </c>
      <c r="B2807" s="16" t="s">
        <v>3976</v>
      </c>
      <c r="C2807" s="16" t="s">
        <v>3976</v>
      </c>
      <c r="D2807" s="17" t="s">
        <v>17</v>
      </c>
      <c r="E2807" s="17">
        <v>1</v>
      </c>
      <c r="F2807" s="18" t="s">
        <v>60</v>
      </c>
      <c r="G2807" s="18" t="s">
        <v>14</v>
      </c>
      <c r="H2807" s="19">
        <v>0.47892600000000002</v>
      </c>
    </row>
    <row r="2808" s="20" customFormat="1" ht="45" customHeight="1">
      <c r="A2808" s="15">
        <v>90143167</v>
      </c>
      <c r="B2808" s="16" t="s">
        <v>3976</v>
      </c>
      <c r="C2808" s="16" t="s">
        <v>3977</v>
      </c>
      <c r="D2808" s="17" t="s">
        <v>17</v>
      </c>
      <c r="E2808" s="17">
        <v>1</v>
      </c>
      <c r="F2808" s="18" t="s">
        <v>60</v>
      </c>
      <c r="G2808" s="18" t="s">
        <v>14</v>
      </c>
      <c r="H2808" s="19">
        <v>0.3831408</v>
      </c>
    </row>
    <row r="2809" s="20" customFormat="1" ht="45" customHeight="1">
      <c r="A2809" s="15">
        <v>90164172</v>
      </c>
      <c r="B2809" s="16" t="s">
        <v>3976</v>
      </c>
      <c r="C2809" s="16" t="s">
        <v>3978</v>
      </c>
      <c r="D2809" s="17" t="s">
        <v>134</v>
      </c>
      <c r="E2809" s="17">
        <v>1</v>
      </c>
      <c r="F2809" s="18" t="s">
        <v>60</v>
      </c>
      <c r="G2809" s="18" t="s">
        <v>14</v>
      </c>
      <c r="H2809" s="19">
        <v>0.87403995000000001</v>
      </c>
    </row>
    <row r="2810" s="20" customFormat="1" ht="45" customHeight="1">
      <c r="A2810" s="15">
        <v>90212002</v>
      </c>
      <c r="B2810" s="16" t="s">
        <v>3976</v>
      </c>
      <c r="C2810" s="16" t="s">
        <v>3979</v>
      </c>
      <c r="D2810" s="17" t="s">
        <v>31</v>
      </c>
      <c r="E2810" s="17">
        <v>1</v>
      </c>
      <c r="F2810" s="18" t="s">
        <v>60</v>
      </c>
      <c r="G2810" s="18" t="s">
        <v>14</v>
      </c>
      <c r="H2810" s="19">
        <v>0.57471119999999998</v>
      </c>
    </row>
    <row r="2811" s="20" customFormat="1" ht="45" customHeight="1">
      <c r="A2811" s="15">
        <v>92434916</v>
      </c>
      <c r="B2811" s="16" t="s">
        <v>3976</v>
      </c>
      <c r="C2811" s="16" t="s">
        <v>3980</v>
      </c>
      <c r="D2811" s="17" t="s">
        <v>279</v>
      </c>
      <c r="E2811" s="17">
        <v>1</v>
      </c>
      <c r="F2811" s="18" t="s">
        <v>60</v>
      </c>
      <c r="G2811" s="18" t="s">
        <v>14</v>
      </c>
      <c r="H2811" s="19">
        <v>0.45497969999999999</v>
      </c>
    </row>
    <row r="2812" s="20" customFormat="1" ht="45" customHeight="1">
      <c r="A2812" s="15">
        <v>92379486</v>
      </c>
      <c r="B2812" s="16" t="s">
        <v>3981</v>
      </c>
      <c r="C2812" s="16" t="s">
        <v>3982</v>
      </c>
      <c r="D2812" s="17" t="s">
        <v>244</v>
      </c>
      <c r="E2812" s="17">
        <v>1</v>
      </c>
      <c r="F2812" s="18" t="s">
        <v>60</v>
      </c>
      <c r="G2812" s="18" t="s">
        <v>14</v>
      </c>
      <c r="H2812" s="19">
        <v>0.50287230000000005</v>
      </c>
    </row>
    <row r="2813" s="20" customFormat="1" ht="45" customHeight="1">
      <c r="A2813" s="15">
        <v>92379508</v>
      </c>
      <c r="B2813" s="16" t="s">
        <v>3983</v>
      </c>
      <c r="C2813" s="16" t="s">
        <v>3984</v>
      </c>
      <c r="D2813" s="17" t="s">
        <v>134</v>
      </c>
      <c r="E2813" s="17">
        <v>1</v>
      </c>
      <c r="F2813" s="18" t="s">
        <v>60</v>
      </c>
      <c r="G2813" s="18" t="s">
        <v>14</v>
      </c>
      <c r="H2813" s="19">
        <v>1.6762410000000001</v>
      </c>
    </row>
    <row r="2814" s="20" customFormat="1" ht="45" customHeight="1">
      <c r="A2814" s="15">
        <v>90968026</v>
      </c>
      <c r="B2814" s="16" t="s">
        <v>3985</v>
      </c>
      <c r="C2814" s="16" t="s">
        <v>3986</v>
      </c>
      <c r="D2814" s="17" t="s">
        <v>146</v>
      </c>
      <c r="E2814" s="17">
        <v>1</v>
      </c>
      <c r="F2814" s="18" t="s">
        <v>88</v>
      </c>
      <c r="G2814" s="18" t="s">
        <v>14</v>
      </c>
      <c r="H2814" s="19">
        <v>6.8007492000000003</v>
      </c>
    </row>
    <row r="2815" s="20" customFormat="1" ht="45" customHeight="1">
      <c r="A2815" s="15">
        <v>90186486</v>
      </c>
      <c r="B2815" s="16" t="s">
        <v>3987</v>
      </c>
      <c r="C2815" s="16" t="s">
        <v>3988</v>
      </c>
      <c r="D2815" s="17" t="s">
        <v>146</v>
      </c>
      <c r="E2815" s="17">
        <v>300</v>
      </c>
      <c r="F2815" s="18" t="s">
        <v>151</v>
      </c>
      <c r="G2815" s="18" t="s">
        <v>19</v>
      </c>
      <c r="H2815" s="19">
        <v>1.197315e-002</v>
      </c>
    </row>
    <row r="2816" s="20" customFormat="1" ht="45" customHeight="1">
      <c r="A2816" s="15">
        <v>92372333</v>
      </c>
      <c r="B2816" s="16" t="s">
        <v>3989</v>
      </c>
      <c r="C2816" s="16" t="s">
        <v>3990</v>
      </c>
      <c r="D2816" s="17" t="s">
        <v>92</v>
      </c>
      <c r="E2816" s="17">
        <v>1</v>
      </c>
      <c r="F2816" s="18" t="s">
        <v>60</v>
      </c>
      <c r="G2816" s="18" t="s">
        <v>14</v>
      </c>
      <c r="H2816" s="19">
        <v>9.9137681999999998</v>
      </c>
    </row>
    <row r="2817" s="20" customFormat="1" ht="45" customHeight="1">
      <c r="A2817" s="15">
        <v>92372368</v>
      </c>
      <c r="B2817" s="16" t="s">
        <v>3991</v>
      </c>
      <c r="C2817" s="16" t="s">
        <v>3992</v>
      </c>
      <c r="D2817" s="17" t="s">
        <v>92</v>
      </c>
      <c r="E2817" s="17">
        <v>1</v>
      </c>
      <c r="F2817" s="18" t="s">
        <v>60</v>
      </c>
      <c r="G2817" s="18" t="s">
        <v>14</v>
      </c>
      <c r="H2817" s="19">
        <v>14.316750000000001</v>
      </c>
    </row>
    <row r="2818" s="20" customFormat="1" ht="45" customHeight="1">
      <c r="A2818" s="15">
        <v>92401570</v>
      </c>
      <c r="B2818" s="16" t="s">
        <v>3993</v>
      </c>
      <c r="C2818" s="16" t="s">
        <v>3993</v>
      </c>
      <c r="D2818" s="17" t="s">
        <v>39</v>
      </c>
      <c r="E2818" s="17">
        <v>1</v>
      </c>
      <c r="F2818" s="18" t="s">
        <v>64</v>
      </c>
      <c r="G2818" s="18" t="s">
        <v>14</v>
      </c>
      <c r="H2818" s="19">
        <v>18.69008715</v>
      </c>
    </row>
    <row r="2819" s="20" customFormat="1" ht="45" customHeight="1">
      <c r="A2819" s="15">
        <v>90553012</v>
      </c>
      <c r="B2819" s="16" t="s">
        <v>3994</v>
      </c>
      <c r="C2819" s="16" t="s">
        <v>3995</v>
      </c>
      <c r="D2819" s="17" t="s">
        <v>50</v>
      </c>
      <c r="E2819" s="17">
        <v>1</v>
      </c>
      <c r="F2819" s="18" t="s">
        <v>60</v>
      </c>
      <c r="G2819" s="18" t="s">
        <v>14</v>
      </c>
      <c r="H2819" s="19">
        <v>0.21551670000000001</v>
      </c>
    </row>
    <row r="2820" s="20" customFormat="1" ht="45" customHeight="1">
      <c r="A2820" s="15">
        <v>90553039</v>
      </c>
      <c r="B2820" s="16" t="s">
        <v>3996</v>
      </c>
      <c r="C2820" s="16" t="s">
        <v>3997</v>
      </c>
      <c r="D2820" s="17" t="s">
        <v>50</v>
      </c>
      <c r="E2820" s="17">
        <v>1</v>
      </c>
      <c r="F2820" s="18" t="s">
        <v>64</v>
      </c>
      <c r="G2820" s="18" t="s">
        <v>14</v>
      </c>
      <c r="H2820" s="19">
        <v>1.4008585499999999</v>
      </c>
    </row>
    <row r="2821" s="20" customFormat="1" ht="45" customHeight="1">
      <c r="A2821" s="15">
        <v>90234499</v>
      </c>
      <c r="B2821" s="16" t="s">
        <v>3998</v>
      </c>
      <c r="C2821" s="16" t="s">
        <v>3999</v>
      </c>
      <c r="D2821" s="17" t="s">
        <v>169</v>
      </c>
      <c r="E2821" s="17">
        <v>1</v>
      </c>
      <c r="F2821" s="18" t="s">
        <v>60</v>
      </c>
      <c r="G2821" s="18" t="s">
        <v>14</v>
      </c>
      <c r="H2821" s="19">
        <v>0.27538245</v>
      </c>
    </row>
    <row r="2822" s="20" customFormat="1" ht="45" customHeight="1">
      <c r="A2822" s="15">
        <v>90209818</v>
      </c>
      <c r="B2822" s="16" t="s">
        <v>4000</v>
      </c>
      <c r="C2822" s="16" t="s">
        <v>4001</v>
      </c>
      <c r="D2822" s="17" t="s">
        <v>31</v>
      </c>
      <c r="E2822" s="17">
        <v>1</v>
      </c>
      <c r="F2822" s="18" t="s">
        <v>60</v>
      </c>
      <c r="G2822" s="18" t="s">
        <v>14</v>
      </c>
      <c r="H2822" s="19">
        <v>0.27538245</v>
      </c>
    </row>
    <row r="2823" s="20" customFormat="1" ht="45" customHeight="1">
      <c r="A2823" s="15">
        <v>90267680</v>
      </c>
      <c r="B2823" s="16" t="s">
        <v>4002</v>
      </c>
      <c r="C2823" s="16" t="s">
        <v>4003</v>
      </c>
      <c r="D2823" s="17" t="s">
        <v>92</v>
      </c>
      <c r="E2823" s="17">
        <v>1</v>
      </c>
      <c r="F2823" s="18" t="s">
        <v>60</v>
      </c>
      <c r="G2823" s="18" t="s">
        <v>14</v>
      </c>
      <c r="H2823" s="19">
        <v>0.32327505000000001</v>
      </c>
    </row>
    <row r="2824" s="20" customFormat="1" ht="45" customHeight="1">
      <c r="A2824" s="15">
        <v>90147200</v>
      </c>
      <c r="B2824" s="16" t="s">
        <v>4004</v>
      </c>
      <c r="C2824" s="16" t="s">
        <v>4004</v>
      </c>
      <c r="D2824" s="17" t="s">
        <v>17</v>
      </c>
      <c r="E2824" s="17">
        <v>1</v>
      </c>
      <c r="F2824" s="18" t="s">
        <v>60</v>
      </c>
      <c r="G2824" s="18" t="s">
        <v>14</v>
      </c>
      <c r="H2824" s="19">
        <v>0.1197315</v>
      </c>
    </row>
    <row r="2825" s="20" customFormat="1" ht="45" customHeight="1">
      <c r="A2825" s="15">
        <v>92456340</v>
      </c>
      <c r="B2825" s="16" t="s">
        <v>4004</v>
      </c>
      <c r="C2825" s="16" t="s">
        <v>4004</v>
      </c>
      <c r="D2825" s="17" t="s">
        <v>17</v>
      </c>
      <c r="E2825" s="17">
        <v>1</v>
      </c>
      <c r="F2825" s="18" t="s">
        <v>60</v>
      </c>
      <c r="G2825" s="18" t="s">
        <v>14</v>
      </c>
      <c r="H2825" s="19">
        <v>0.13612252499999999</v>
      </c>
    </row>
    <row r="2826" s="20" customFormat="1" ht="45" customHeight="1">
      <c r="A2826" s="15">
        <v>90230051</v>
      </c>
      <c r="B2826" s="16" t="s">
        <v>4004</v>
      </c>
      <c r="C2826" s="16" t="s">
        <v>4005</v>
      </c>
      <c r="D2826" s="17" t="s">
        <v>146</v>
      </c>
      <c r="E2826" s="17">
        <v>1</v>
      </c>
      <c r="F2826" s="18" t="s">
        <v>60</v>
      </c>
      <c r="G2826" s="18" t="s">
        <v>14</v>
      </c>
      <c r="H2826" s="19">
        <v>0.22748984999999999</v>
      </c>
    </row>
    <row r="2827" s="20" customFormat="1" ht="45" customHeight="1">
      <c r="A2827" s="15">
        <v>92456359</v>
      </c>
      <c r="B2827" s="16" t="s">
        <v>4006</v>
      </c>
      <c r="C2827" s="16" t="s">
        <v>4006</v>
      </c>
      <c r="D2827" s="17" t="s">
        <v>17</v>
      </c>
      <c r="E2827" s="17">
        <v>1</v>
      </c>
      <c r="F2827" s="18" t="s">
        <v>60</v>
      </c>
      <c r="G2827" s="18" t="s">
        <v>14</v>
      </c>
      <c r="H2827" s="19">
        <v>0.24749550000000001</v>
      </c>
    </row>
    <row r="2828" s="20" customFormat="1" ht="45" customHeight="1">
      <c r="A2828" s="15">
        <v>90216814</v>
      </c>
      <c r="B2828" s="16" t="s">
        <v>4006</v>
      </c>
      <c r="C2828" s="16" t="s">
        <v>4007</v>
      </c>
      <c r="D2828" s="17" t="s">
        <v>78</v>
      </c>
      <c r="E2828" s="17">
        <v>1</v>
      </c>
      <c r="F2828" s="18" t="s">
        <v>60</v>
      </c>
      <c r="G2828" s="18" t="s">
        <v>14</v>
      </c>
      <c r="H2828" s="19">
        <v>0.15565095000000001</v>
      </c>
    </row>
    <row r="2829" s="20" customFormat="1" ht="45" customHeight="1">
      <c r="A2829" s="15">
        <v>92379974</v>
      </c>
      <c r="B2829" s="16" t="s">
        <v>4006</v>
      </c>
      <c r="C2829" s="16" t="s">
        <v>4008</v>
      </c>
      <c r="D2829" s="17" t="s">
        <v>39</v>
      </c>
      <c r="E2829" s="17">
        <v>1</v>
      </c>
      <c r="F2829" s="18" t="s">
        <v>60</v>
      </c>
      <c r="G2829" s="18" t="s">
        <v>14</v>
      </c>
      <c r="H2829" s="19">
        <v>0.67049639999999999</v>
      </c>
    </row>
    <row r="2830" s="20" customFormat="1" ht="45" customHeight="1">
      <c r="A2830" s="15">
        <v>90230035</v>
      </c>
      <c r="B2830" s="16" t="s">
        <v>4006</v>
      </c>
      <c r="C2830" s="16" t="s">
        <v>4009</v>
      </c>
      <c r="D2830" s="17" t="s">
        <v>146</v>
      </c>
      <c r="E2830" s="17">
        <v>1</v>
      </c>
      <c r="F2830" s="18" t="s">
        <v>60</v>
      </c>
      <c r="G2830" s="18" t="s">
        <v>14</v>
      </c>
      <c r="H2830" s="19">
        <v>0.39511394999999999</v>
      </c>
    </row>
    <row r="2831" s="20" customFormat="1" ht="45" customHeight="1">
      <c r="A2831" s="15">
        <v>90239172</v>
      </c>
      <c r="B2831" s="16" t="s">
        <v>4010</v>
      </c>
      <c r="C2831" s="16" t="s">
        <v>4010</v>
      </c>
      <c r="D2831" s="17" t="s">
        <v>29</v>
      </c>
      <c r="E2831" s="17">
        <v>1</v>
      </c>
      <c r="F2831" s="18" t="s">
        <v>60</v>
      </c>
      <c r="G2831" s="18" t="s">
        <v>14</v>
      </c>
      <c r="H2831" s="19">
        <v>0.38361802499999997</v>
      </c>
    </row>
    <row r="2832" s="20" customFormat="1" ht="45" customHeight="1">
      <c r="A2832" s="15">
        <v>92456367</v>
      </c>
      <c r="B2832" s="16" t="s">
        <v>4010</v>
      </c>
      <c r="C2832" s="16" t="s">
        <v>4010</v>
      </c>
      <c r="D2832" s="17" t="s">
        <v>17</v>
      </c>
      <c r="E2832" s="17">
        <v>1</v>
      </c>
      <c r="F2832" s="18" t="s">
        <v>60</v>
      </c>
      <c r="G2832" s="18" t="s">
        <v>14</v>
      </c>
      <c r="H2832" s="19">
        <v>0.37124325000000002</v>
      </c>
    </row>
    <row r="2833" s="20" customFormat="1" ht="45" customHeight="1">
      <c r="A2833" s="15">
        <v>90230027</v>
      </c>
      <c r="B2833" s="16" t="s">
        <v>4010</v>
      </c>
      <c r="C2833" s="16" t="s">
        <v>4011</v>
      </c>
      <c r="D2833" s="17" t="s">
        <v>146</v>
      </c>
      <c r="E2833" s="17">
        <v>1</v>
      </c>
      <c r="F2833" s="18" t="s">
        <v>60</v>
      </c>
      <c r="G2833" s="18" t="s">
        <v>14</v>
      </c>
      <c r="H2833" s="19">
        <v>0.59865749999999995</v>
      </c>
    </row>
    <row r="2834" s="20" customFormat="1" ht="45" customHeight="1">
      <c r="A2834" s="15">
        <v>92418457</v>
      </c>
      <c r="B2834" s="16" t="s">
        <v>4012</v>
      </c>
      <c r="C2834" s="16" t="s">
        <v>4013</v>
      </c>
      <c r="D2834" s="17" t="s">
        <v>633</v>
      </c>
      <c r="E2834" s="17">
        <v>1</v>
      </c>
      <c r="F2834" s="18" t="s">
        <v>60</v>
      </c>
      <c r="G2834" s="18" t="s">
        <v>14</v>
      </c>
      <c r="H2834" s="19">
        <v>0.76628160000000001</v>
      </c>
    </row>
    <row r="2835" s="20" customFormat="1" ht="45" customHeight="1">
      <c r="A2835" s="15">
        <v>92402682</v>
      </c>
      <c r="B2835" s="16" t="s">
        <v>4014</v>
      </c>
      <c r="C2835" s="16" t="s">
        <v>4015</v>
      </c>
      <c r="D2835" s="17" t="s">
        <v>24</v>
      </c>
      <c r="E2835" s="17">
        <v>20</v>
      </c>
      <c r="F2835" s="18" t="s">
        <v>95</v>
      </c>
      <c r="G2835" s="18" t="s">
        <v>19</v>
      </c>
      <c r="H2835" s="19">
        <v>0.35919450000000003</v>
      </c>
    </row>
    <row r="2836" s="20" customFormat="1" ht="45" customHeight="1">
      <c r="A2836" s="15">
        <v>90131770</v>
      </c>
      <c r="B2836" s="16" t="s">
        <v>4016</v>
      </c>
      <c r="C2836" s="16" t="s">
        <v>4017</v>
      </c>
      <c r="D2836" s="17" t="s">
        <v>81</v>
      </c>
      <c r="E2836" s="17">
        <v>20</v>
      </c>
      <c r="F2836" s="18" t="s">
        <v>95</v>
      </c>
      <c r="G2836" s="18" t="s">
        <v>19</v>
      </c>
      <c r="H2836" s="19">
        <v>0.5507649</v>
      </c>
    </row>
    <row r="2837" s="20" customFormat="1" ht="45" customHeight="1">
      <c r="A2837" s="15">
        <v>90674014</v>
      </c>
      <c r="B2837" s="16" t="s">
        <v>4018</v>
      </c>
      <c r="C2837" s="16" t="s">
        <v>4019</v>
      </c>
      <c r="D2837" s="17" t="s">
        <v>146</v>
      </c>
      <c r="E2837" s="17">
        <v>1</v>
      </c>
      <c r="F2837" s="18" t="s">
        <v>60</v>
      </c>
      <c r="G2837" s="18" t="s">
        <v>14</v>
      </c>
      <c r="H2837" s="19">
        <v>0.75430845000000002</v>
      </c>
    </row>
    <row r="2838" s="20" customFormat="1" ht="45" customHeight="1">
      <c r="A2838" s="15">
        <v>90186397</v>
      </c>
      <c r="B2838" s="16" t="s">
        <v>4018</v>
      </c>
      <c r="C2838" s="16" t="s">
        <v>4019</v>
      </c>
      <c r="D2838" s="17" t="s">
        <v>146</v>
      </c>
      <c r="E2838" s="17">
        <v>1</v>
      </c>
      <c r="F2838" s="18" t="s">
        <v>60</v>
      </c>
      <c r="G2838" s="18" t="s">
        <v>14</v>
      </c>
      <c r="H2838" s="19">
        <v>0.75430845000000002</v>
      </c>
    </row>
    <row r="2839" s="20" customFormat="1" ht="45" customHeight="1">
      <c r="A2839" s="15">
        <v>92383130</v>
      </c>
      <c r="B2839" s="16" t="s">
        <v>4020</v>
      </c>
      <c r="C2839" s="16" t="s">
        <v>4021</v>
      </c>
      <c r="D2839" s="17" t="s">
        <v>36</v>
      </c>
      <c r="E2839" s="17">
        <v>1</v>
      </c>
      <c r="F2839" s="18" t="s">
        <v>60</v>
      </c>
      <c r="G2839" s="18" t="s">
        <v>14</v>
      </c>
      <c r="H2839" s="19">
        <v>0.86206680000000002</v>
      </c>
    </row>
    <row r="2840" s="20" customFormat="1" ht="45" customHeight="1">
      <c r="A2840" s="15">
        <v>90674022</v>
      </c>
      <c r="B2840" s="16" t="s">
        <v>4020</v>
      </c>
      <c r="C2840" s="16" t="s">
        <v>4022</v>
      </c>
      <c r="D2840" s="17" t="s">
        <v>146</v>
      </c>
      <c r="E2840" s="17">
        <v>1</v>
      </c>
      <c r="F2840" s="18" t="s">
        <v>60</v>
      </c>
      <c r="G2840" s="18" t="s">
        <v>14</v>
      </c>
      <c r="H2840" s="19">
        <v>1.1853418499999999</v>
      </c>
    </row>
    <row r="2841" s="20" customFormat="1" ht="45" customHeight="1">
      <c r="A2841" s="15">
        <v>90186389</v>
      </c>
      <c r="B2841" s="16" t="s">
        <v>4020</v>
      </c>
      <c r="C2841" s="16" t="s">
        <v>4022</v>
      </c>
      <c r="D2841" s="17" t="s">
        <v>146</v>
      </c>
      <c r="E2841" s="17">
        <v>1</v>
      </c>
      <c r="F2841" s="18" t="s">
        <v>60</v>
      </c>
      <c r="G2841" s="18" t="s">
        <v>14</v>
      </c>
      <c r="H2841" s="19">
        <v>1.1853418499999999</v>
      </c>
    </row>
    <row r="2842" s="20" customFormat="1" ht="45" customHeight="1">
      <c r="A2842" s="15">
        <v>90186419</v>
      </c>
      <c r="B2842" s="16" t="s">
        <v>4020</v>
      </c>
      <c r="C2842" s="16" t="s">
        <v>4023</v>
      </c>
      <c r="D2842" s="17" t="s">
        <v>146</v>
      </c>
      <c r="E2842" s="17">
        <v>1</v>
      </c>
      <c r="F2842" s="18" t="s">
        <v>60</v>
      </c>
      <c r="G2842" s="18" t="s">
        <v>14</v>
      </c>
      <c r="H2842" s="19">
        <v>1.1853418499999999</v>
      </c>
    </row>
    <row r="2843" s="20" customFormat="1" ht="45" customHeight="1">
      <c r="A2843" s="15">
        <v>90189779</v>
      </c>
      <c r="B2843" s="16" t="s">
        <v>4024</v>
      </c>
      <c r="C2843" s="16" t="s">
        <v>4024</v>
      </c>
      <c r="D2843" s="17" t="s">
        <v>146</v>
      </c>
      <c r="E2843" s="17">
        <v>1</v>
      </c>
      <c r="F2843" s="18" t="s">
        <v>60</v>
      </c>
      <c r="G2843" s="18" t="s">
        <v>14</v>
      </c>
      <c r="H2843" s="19">
        <v>0.49089915000000001</v>
      </c>
    </row>
    <row r="2844" s="20" customFormat="1" ht="45" customHeight="1">
      <c r="A2844" s="15">
        <v>90189787</v>
      </c>
      <c r="B2844" s="16" t="s">
        <v>4025</v>
      </c>
      <c r="C2844" s="16" t="s">
        <v>4025</v>
      </c>
      <c r="D2844" s="17" t="s">
        <v>146</v>
      </c>
      <c r="E2844" s="17">
        <v>1</v>
      </c>
      <c r="F2844" s="18" t="s">
        <v>60</v>
      </c>
      <c r="G2844" s="18" t="s">
        <v>14</v>
      </c>
      <c r="H2844" s="19">
        <v>0.77825475</v>
      </c>
    </row>
    <row r="2845" s="20" customFormat="1" ht="45" customHeight="1">
      <c r="A2845" s="15">
        <v>92469787</v>
      </c>
      <c r="B2845" s="16" t="s">
        <v>4026</v>
      </c>
      <c r="C2845" s="16" t="s">
        <v>4026</v>
      </c>
      <c r="D2845" s="17" t="s">
        <v>146</v>
      </c>
      <c r="E2845" s="17">
        <v>1</v>
      </c>
      <c r="F2845" s="18" t="s">
        <v>60</v>
      </c>
      <c r="G2845" s="18" t="s">
        <v>14</v>
      </c>
      <c r="H2845" s="19">
        <v>0.77825475</v>
      </c>
    </row>
    <row r="2846" s="20" customFormat="1" ht="45" customHeight="1">
      <c r="A2846" s="15">
        <v>92406238</v>
      </c>
      <c r="B2846" s="16" t="s">
        <v>4027</v>
      </c>
      <c r="C2846" s="16" t="s">
        <v>4028</v>
      </c>
      <c r="D2846" s="17" t="s">
        <v>146</v>
      </c>
      <c r="E2846" s="17">
        <v>1</v>
      </c>
      <c r="F2846" s="18" t="s">
        <v>60</v>
      </c>
      <c r="G2846" s="18" t="s">
        <v>14</v>
      </c>
      <c r="H2846" s="19">
        <v>5.9295600000000004</v>
      </c>
    </row>
    <row r="2847" s="20" customFormat="1" ht="45" customHeight="1">
      <c r="A2847" s="15">
        <v>92406319</v>
      </c>
      <c r="B2847" s="16" t="s">
        <v>4029</v>
      </c>
      <c r="C2847" s="16" t="s">
        <v>4030</v>
      </c>
      <c r="D2847" s="17" t="s">
        <v>146</v>
      </c>
      <c r="E2847" s="17">
        <v>1</v>
      </c>
      <c r="F2847" s="18" t="s">
        <v>60</v>
      </c>
      <c r="G2847" s="18" t="s">
        <v>14</v>
      </c>
      <c r="H2847" s="19">
        <v>1.4367780000000001</v>
      </c>
    </row>
    <row r="2848" s="20" customFormat="1" ht="45" customHeight="1">
      <c r="A2848" s="15">
        <v>91055016</v>
      </c>
      <c r="B2848" s="16" t="s">
        <v>4031</v>
      </c>
      <c r="C2848" s="16" t="s">
        <v>4032</v>
      </c>
      <c r="D2848" s="17" t="s">
        <v>414</v>
      </c>
      <c r="E2848" s="17">
        <v>2.5</v>
      </c>
      <c r="F2848" s="18" t="s">
        <v>18</v>
      </c>
      <c r="G2848" s="18" t="s">
        <v>14</v>
      </c>
      <c r="H2848" s="19">
        <v>10.26098955</v>
      </c>
    </row>
    <row r="2849" s="20" customFormat="1" ht="45" customHeight="1">
      <c r="A2849" s="15">
        <v>90894014</v>
      </c>
      <c r="B2849" s="16" t="s">
        <v>4033</v>
      </c>
      <c r="C2849" s="16" t="s">
        <v>4034</v>
      </c>
      <c r="D2849" s="17" t="s">
        <v>69</v>
      </c>
      <c r="E2849" s="17">
        <v>100</v>
      </c>
      <c r="F2849" s="18" t="s">
        <v>18</v>
      </c>
      <c r="G2849" s="18" t="s">
        <v>19</v>
      </c>
      <c r="H2849" s="19">
        <v>5.9865750000000002e-002</v>
      </c>
    </row>
    <row r="2850" s="20" customFormat="1" ht="45" customHeight="1">
      <c r="A2850" s="15">
        <v>92405959</v>
      </c>
      <c r="B2850" s="16" t="s">
        <v>4035</v>
      </c>
      <c r="C2850" s="16" t="s">
        <v>4036</v>
      </c>
      <c r="D2850" s="17" t="s">
        <v>603</v>
      </c>
      <c r="E2850" s="17">
        <v>15</v>
      </c>
      <c r="F2850" s="18" t="s">
        <v>95</v>
      </c>
      <c r="G2850" s="18" t="s">
        <v>19</v>
      </c>
      <c r="H2850" s="19">
        <v>1.3409928</v>
      </c>
    </row>
    <row r="2851" s="20" customFormat="1" ht="45" customHeight="1">
      <c r="A2851" s="15">
        <v>92402941</v>
      </c>
      <c r="B2851" s="16" t="s">
        <v>4037</v>
      </c>
      <c r="C2851" s="16" t="s">
        <v>4038</v>
      </c>
      <c r="D2851" s="17" t="s">
        <v>134</v>
      </c>
      <c r="E2851" s="17">
        <v>30</v>
      </c>
      <c r="F2851" s="18" t="s">
        <v>95</v>
      </c>
      <c r="G2851" s="18" t="s">
        <v>19</v>
      </c>
      <c r="H2851" s="19">
        <v>1.1254761</v>
      </c>
    </row>
    <row r="2852" s="20" customFormat="1" ht="45" customHeight="1">
      <c r="A2852" s="15">
        <v>92457428</v>
      </c>
      <c r="B2852" s="16" t="s">
        <v>4039</v>
      </c>
      <c r="C2852" s="16" t="s">
        <v>4040</v>
      </c>
      <c r="D2852" s="17" t="s">
        <v>134</v>
      </c>
      <c r="E2852" s="17">
        <v>30</v>
      </c>
      <c r="F2852" s="18" t="s">
        <v>95</v>
      </c>
      <c r="G2852" s="18" t="s">
        <v>19</v>
      </c>
      <c r="H2852" s="19">
        <v>1.27870708</v>
      </c>
    </row>
    <row r="2853" s="20" customFormat="1" ht="45" customHeight="1">
      <c r="A2853" s="15">
        <v>90259025</v>
      </c>
      <c r="B2853" s="16" t="s">
        <v>4041</v>
      </c>
      <c r="C2853" s="16" t="s">
        <v>4042</v>
      </c>
      <c r="D2853" s="17" t="s">
        <v>134</v>
      </c>
      <c r="E2853" s="17">
        <v>50</v>
      </c>
      <c r="F2853" s="18" t="s">
        <v>95</v>
      </c>
      <c r="G2853" s="18" t="s">
        <v>19</v>
      </c>
      <c r="H2853" s="19">
        <v>1.2375660695999999</v>
      </c>
    </row>
    <row r="2854" s="20" customFormat="1" ht="45" customHeight="1">
      <c r="A2854" s="15">
        <v>90268202</v>
      </c>
      <c r="B2854" s="16" t="s">
        <v>4043</v>
      </c>
      <c r="C2854" s="16" t="s">
        <v>4044</v>
      </c>
      <c r="D2854" s="17" t="s">
        <v>603</v>
      </c>
      <c r="E2854" s="17">
        <v>30</v>
      </c>
      <c r="F2854" s="18" t="s">
        <v>95</v>
      </c>
      <c r="G2854" s="18" t="s">
        <v>19</v>
      </c>
      <c r="H2854" s="19">
        <v>1.1403000000000001</v>
      </c>
    </row>
    <row r="2855" s="20" customFormat="1" ht="45" customHeight="1">
      <c r="A2855" s="15">
        <v>90164792</v>
      </c>
      <c r="B2855" s="16" t="s">
        <v>4045</v>
      </c>
      <c r="C2855" s="16" t="s">
        <v>4046</v>
      </c>
      <c r="D2855" s="17" t="s">
        <v>134</v>
      </c>
      <c r="E2855" s="17">
        <v>15</v>
      </c>
      <c r="F2855" s="18" t="s">
        <v>95</v>
      </c>
      <c r="G2855" s="18" t="s">
        <v>19</v>
      </c>
      <c r="H2855" s="19">
        <v>2.1791133</v>
      </c>
    </row>
    <row r="2856" s="20" customFormat="1" ht="45" customHeight="1">
      <c r="A2856" s="15">
        <v>90164784</v>
      </c>
      <c r="B2856" s="16" t="s">
        <v>4047</v>
      </c>
      <c r="C2856" s="16" t="s">
        <v>4048</v>
      </c>
      <c r="D2856" s="17" t="s">
        <v>134</v>
      </c>
      <c r="E2856" s="17">
        <v>30</v>
      </c>
      <c r="F2856" s="18" t="s">
        <v>95</v>
      </c>
      <c r="G2856" s="18" t="s">
        <v>19</v>
      </c>
      <c r="H2856" s="19">
        <v>1.6876439999999999</v>
      </c>
    </row>
    <row r="2857" s="20" customFormat="1" ht="45" customHeight="1">
      <c r="A2857" s="15">
        <v>90259033</v>
      </c>
      <c r="B2857" s="16" t="s">
        <v>4049</v>
      </c>
      <c r="C2857" s="16" t="s">
        <v>4050</v>
      </c>
      <c r="D2857" s="17" t="s">
        <v>134</v>
      </c>
      <c r="E2857" s="17">
        <v>15</v>
      </c>
      <c r="F2857" s="18" t="s">
        <v>95</v>
      </c>
      <c r="G2857" s="18" t="s">
        <v>19</v>
      </c>
      <c r="H2857" s="19">
        <v>1.5527951628000001</v>
      </c>
    </row>
    <row r="2858" s="20" customFormat="1" ht="45" customHeight="1">
      <c r="A2858" s="15">
        <v>92405991</v>
      </c>
      <c r="B2858" s="16" t="s">
        <v>4051</v>
      </c>
      <c r="C2858" s="16" t="s">
        <v>4052</v>
      </c>
      <c r="D2858" s="17" t="s">
        <v>603</v>
      </c>
      <c r="E2858" s="17">
        <v>30</v>
      </c>
      <c r="F2858" s="18" t="s">
        <v>95</v>
      </c>
      <c r="G2858" s="18" t="s">
        <v>19</v>
      </c>
      <c r="H2858" s="19">
        <v>1.13744925</v>
      </c>
    </row>
    <row r="2859" s="20" customFormat="1" ht="45" customHeight="1">
      <c r="A2859" s="15">
        <v>92405967</v>
      </c>
      <c r="B2859" s="16" t="s">
        <v>4053</v>
      </c>
      <c r="C2859" s="16" t="s">
        <v>4054</v>
      </c>
      <c r="D2859" s="17" t="s">
        <v>603</v>
      </c>
      <c r="E2859" s="17">
        <v>30</v>
      </c>
      <c r="F2859" s="18" t="s">
        <v>95</v>
      </c>
      <c r="G2859" s="18" t="s">
        <v>19</v>
      </c>
      <c r="H2859" s="19">
        <v>1.13744925</v>
      </c>
    </row>
    <row r="2860" s="20" customFormat="1" ht="45" customHeight="1">
      <c r="A2860" s="15">
        <v>92405975</v>
      </c>
      <c r="B2860" s="16" t="s">
        <v>4055</v>
      </c>
      <c r="C2860" s="16" t="s">
        <v>4056</v>
      </c>
      <c r="D2860" s="17" t="s">
        <v>603</v>
      </c>
      <c r="E2860" s="17">
        <v>50</v>
      </c>
      <c r="F2860" s="18" t="s">
        <v>95</v>
      </c>
      <c r="G2860" s="18" t="s">
        <v>19</v>
      </c>
      <c r="H2860" s="19">
        <v>1.0775835</v>
      </c>
    </row>
    <row r="2861" s="20" customFormat="1" ht="45" customHeight="1">
      <c r="A2861" s="15">
        <v>90251962</v>
      </c>
      <c r="B2861" s="16" t="s">
        <v>4057</v>
      </c>
      <c r="C2861" s="16" t="s">
        <v>4058</v>
      </c>
      <c r="D2861" s="17" t="s">
        <v>603</v>
      </c>
      <c r="E2861" s="17">
        <v>1</v>
      </c>
      <c r="F2861" s="18" t="s">
        <v>88</v>
      </c>
      <c r="G2861" s="18" t="s">
        <v>14</v>
      </c>
      <c r="H2861" s="19">
        <v>35.404604550000002</v>
      </c>
    </row>
    <row r="2862" s="20" customFormat="1" ht="45" customHeight="1">
      <c r="A2862" s="15">
        <v>92457436</v>
      </c>
      <c r="B2862" s="16" t="s">
        <v>4059</v>
      </c>
      <c r="C2862" s="16" t="s">
        <v>4060</v>
      </c>
      <c r="D2862" s="17" t="s">
        <v>134</v>
      </c>
      <c r="E2862" s="17">
        <v>30</v>
      </c>
      <c r="F2862" s="18" t="s">
        <v>95</v>
      </c>
      <c r="G2862" s="18" t="s">
        <v>19</v>
      </c>
      <c r="H2862" s="19">
        <v>1.2725915243999999</v>
      </c>
    </row>
    <row r="2863" s="20" customFormat="1" ht="45" customHeight="1">
      <c r="A2863" s="15">
        <v>92374590</v>
      </c>
      <c r="B2863" s="16" t="s">
        <v>4061</v>
      </c>
      <c r="C2863" s="16" t="s">
        <v>4062</v>
      </c>
      <c r="D2863" s="17" t="s">
        <v>1221</v>
      </c>
      <c r="E2863" s="17">
        <v>1</v>
      </c>
      <c r="F2863" s="18" t="s">
        <v>60</v>
      </c>
      <c r="G2863" s="18" t="s">
        <v>14</v>
      </c>
      <c r="H2863" s="19">
        <v>1.9699316</v>
      </c>
    </row>
    <row r="2864" s="20" customFormat="1" ht="45" customHeight="1">
      <c r="A2864" s="15">
        <v>90263634</v>
      </c>
      <c r="B2864" s="16" t="s">
        <v>4063</v>
      </c>
      <c r="C2864" s="16" t="s">
        <v>4064</v>
      </c>
      <c r="D2864" s="17" t="s">
        <v>1797</v>
      </c>
      <c r="E2864" s="17">
        <v>1</v>
      </c>
      <c r="F2864" s="18" t="s">
        <v>60</v>
      </c>
      <c r="G2864" s="18" t="s">
        <v>14</v>
      </c>
      <c r="H2864" s="19">
        <v>0.51484545000000004</v>
      </c>
    </row>
    <row r="2865" s="20" customFormat="1" ht="45" customHeight="1">
      <c r="A2865" s="15">
        <v>90161955</v>
      </c>
      <c r="B2865" s="16" t="s">
        <v>4063</v>
      </c>
      <c r="C2865" s="16" t="s">
        <v>4065</v>
      </c>
      <c r="D2865" s="17" t="s">
        <v>90</v>
      </c>
      <c r="E2865" s="17">
        <v>1</v>
      </c>
      <c r="F2865" s="18" t="s">
        <v>60</v>
      </c>
      <c r="G2865" s="18" t="s">
        <v>14</v>
      </c>
      <c r="H2865" s="19">
        <v>0.95785200000000004</v>
      </c>
    </row>
    <row r="2866" s="20" customFormat="1" ht="45" customHeight="1">
      <c r="A2866" s="15">
        <v>90289706</v>
      </c>
      <c r="B2866" s="16" t="s">
        <v>4066</v>
      </c>
      <c r="C2866" s="16" t="s">
        <v>4067</v>
      </c>
      <c r="D2866" s="17" t="s">
        <v>1221</v>
      </c>
      <c r="E2866" s="17">
        <v>1</v>
      </c>
      <c r="F2866" s="18" t="s">
        <v>60</v>
      </c>
      <c r="G2866" s="18" t="s">
        <v>14</v>
      </c>
      <c r="H2866" s="19">
        <v>1.1733686999999999</v>
      </c>
    </row>
    <row r="2867" s="20" customFormat="1" ht="45" customHeight="1">
      <c r="A2867" s="15">
        <v>90199170</v>
      </c>
      <c r="B2867" s="16" t="s">
        <v>4068</v>
      </c>
      <c r="C2867" s="16" t="s">
        <v>4069</v>
      </c>
      <c r="D2867" s="17" t="s">
        <v>620</v>
      </c>
      <c r="E2867" s="17">
        <v>1</v>
      </c>
      <c r="F2867" s="18" t="s">
        <v>64</v>
      </c>
      <c r="G2867" s="18" t="s">
        <v>14</v>
      </c>
      <c r="H2867" s="19">
        <v>27.903141000000002</v>
      </c>
    </row>
    <row r="2868" s="20" customFormat="1" ht="45" customHeight="1">
      <c r="A2868" s="15">
        <v>90309049</v>
      </c>
      <c r="B2868" s="16" t="s">
        <v>4070</v>
      </c>
      <c r="C2868" s="16" t="s">
        <v>4071</v>
      </c>
      <c r="D2868" s="17" t="s">
        <v>36</v>
      </c>
      <c r="E2868" s="17">
        <v>200</v>
      </c>
      <c r="F2868" s="18" t="s">
        <v>151</v>
      </c>
      <c r="G2868" s="18" t="s">
        <v>19</v>
      </c>
      <c r="H2868" s="19">
        <v>0.13835639999999999</v>
      </c>
    </row>
    <row r="2869" s="20" customFormat="1" ht="45" customHeight="1">
      <c r="A2869" s="15">
        <v>90241746</v>
      </c>
      <c r="B2869" s="16" t="s">
        <v>4072</v>
      </c>
      <c r="C2869" s="16" t="s">
        <v>4073</v>
      </c>
      <c r="D2869" s="17" t="s">
        <v>4074</v>
      </c>
      <c r="E2869" s="17">
        <v>1</v>
      </c>
      <c r="F2869" s="18" t="s">
        <v>88</v>
      </c>
      <c r="G2869" s="18" t="s">
        <v>14</v>
      </c>
      <c r="H2869" s="19">
        <v>44.899312500000001</v>
      </c>
    </row>
    <row r="2870" s="20" customFormat="1" ht="45" customHeight="1">
      <c r="A2870" s="15">
        <v>92250351</v>
      </c>
      <c r="B2870" s="16" t="s">
        <v>4075</v>
      </c>
      <c r="C2870" s="16" t="s">
        <v>4075</v>
      </c>
      <c r="D2870" s="17" t="s">
        <v>17</v>
      </c>
      <c r="E2870" s="17">
        <v>1</v>
      </c>
      <c r="F2870" s="18" t="s">
        <v>158</v>
      </c>
      <c r="G2870" s="18" t="s">
        <v>14</v>
      </c>
      <c r="H2870" s="19">
        <v>0.63457695000000003</v>
      </c>
    </row>
    <row r="2871" s="20" customFormat="1" ht="45" customHeight="1">
      <c r="A2871" s="15">
        <v>92374859</v>
      </c>
      <c r="B2871" s="16" t="s">
        <v>4076</v>
      </c>
      <c r="C2871" s="16" t="s">
        <v>4076</v>
      </c>
      <c r="D2871" s="17" t="s">
        <v>17</v>
      </c>
      <c r="E2871" s="17">
        <v>120</v>
      </c>
      <c r="F2871" s="18" t="s">
        <v>18</v>
      </c>
      <c r="G2871" s="18" t="s">
        <v>19</v>
      </c>
      <c r="H2871" s="19">
        <v>0.10775835</v>
      </c>
    </row>
    <row r="2872" s="20" customFormat="1" ht="45" customHeight="1">
      <c r="A2872" s="15">
        <v>92250246</v>
      </c>
      <c r="B2872" s="16" t="s">
        <v>4077</v>
      </c>
      <c r="C2872" s="16" t="s">
        <v>4078</v>
      </c>
      <c r="D2872" s="17" t="s">
        <v>233</v>
      </c>
      <c r="E2872" s="17">
        <v>2</v>
      </c>
      <c r="F2872" s="18" t="s">
        <v>18</v>
      </c>
      <c r="G2872" s="18" t="s">
        <v>14</v>
      </c>
      <c r="H2872" s="19">
        <v>0.75430845000000002</v>
      </c>
    </row>
    <row r="2873" s="20" customFormat="1" ht="45" customHeight="1">
      <c r="A2873" s="15">
        <v>90134974</v>
      </c>
      <c r="B2873" s="16" t="s">
        <v>4077</v>
      </c>
      <c r="C2873" s="16" t="s">
        <v>4079</v>
      </c>
      <c r="D2873" s="17" t="s">
        <v>207</v>
      </c>
      <c r="E2873" s="17">
        <v>2</v>
      </c>
      <c r="F2873" s="18" t="s">
        <v>18</v>
      </c>
      <c r="G2873" s="18" t="s">
        <v>14</v>
      </c>
      <c r="H2873" s="19">
        <v>0.46695284999999997</v>
      </c>
    </row>
    <row r="2874" s="20" customFormat="1" ht="45" customHeight="1">
      <c r="A2874" s="15">
        <v>92404995</v>
      </c>
      <c r="B2874" s="16" t="s">
        <v>4077</v>
      </c>
      <c r="C2874" s="16" t="s">
        <v>4080</v>
      </c>
      <c r="D2874" s="17" t="s">
        <v>334</v>
      </c>
      <c r="E2874" s="17">
        <v>2</v>
      </c>
      <c r="F2874" s="18" t="s">
        <v>18</v>
      </c>
      <c r="G2874" s="18" t="s">
        <v>14</v>
      </c>
      <c r="H2874" s="19">
        <v>0.64655010000000002</v>
      </c>
    </row>
    <row r="2875" s="20" customFormat="1" ht="45" customHeight="1">
      <c r="A2875" s="15">
        <v>91232015</v>
      </c>
      <c r="B2875" s="16" t="s">
        <v>4081</v>
      </c>
      <c r="C2875" s="16" t="s">
        <v>4082</v>
      </c>
      <c r="D2875" s="17" t="s">
        <v>36</v>
      </c>
      <c r="E2875" s="17">
        <v>1</v>
      </c>
      <c r="F2875" s="18" t="s">
        <v>64</v>
      </c>
      <c r="G2875" s="18" t="s">
        <v>14</v>
      </c>
      <c r="H2875" s="19">
        <v>1.4846706000000001</v>
      </c>
    </row>
    <row r="2876" s="20" customFormat="1" ht="45" customHeight="1">
      <c r="A2876" s="15">
        <v>92428363</v>
      </c>
      <c r="B2876" s="16" t="s">
        <v>4083</v>
      </c>
      <c r="C2876" s="16" t="s">
        <v>4084</v>
      </c>
      <c r="D2876" s="17" t="s">
        <v>461</v>
      </c>
      <c r="E2876" s="17">
        <v>1</v>
      </c>
      <c r="F2876" s="18" t="s">
        <v>60</v>
      </c>
      <c r="G2876" s="18" t="s">
        <v>14</v>
      </c>
      <c r="H2876" s="19">
        <v>1.0536372000000001</v>
      </c>
    </row>
    <row r="2877" s="20" customFormat="1" ht="45" customHeight="1">
      <c r="A2877" s="15">
        <v>90204360</v>
      </c>
      <c r="B2877" s="16" t="s">
        <v>4085</v>
      </c>
      <c r="C2877" s="16" t="s">
        <v>4086</v>
      </c>
      <c r="D2877" s="17" t="s">
        <v>888</v>
      </c>
      <c r="E2877" s="17">
        <v>20</v>
      </c>
      <c r="F2877" s="18" t="s">
        <v>18</v>
      </c>
      <c r="G2877" s="18" t="s">
        <v>19</v>
      </c>
      <c r="H2877" s="19">
        <v>115.3493271</v>
      </c>
    </row>
    <row r="2878" s="20" customFormat="1" ht="45" customHeight="1">
      <c r="A2878" s="15">
        <v>92430082</v>
      </c>
      <c r="B2878" s="16" t="s">
        <v>4087</v>
      </c>
      <c r="C2878" s="16" t="s">
        <v>4088</v>
      </c>
      <c r="D2878" s="17" t="s">
        <v>139</v>
      </c>
      <c r="E2878" s="17">
        <v>1</v>
      </c>
      <c r="F2878" s="18" t="s">
        <v>60</v>
      </c>
      <c r="G2878" s="18" t="s">
        <v>14</v>
      </c>
      <c r="H2878" s="19">
        <v>1.2931002</v>
      </c>
    </row>
    <row r="2879" s="20" customFormat="1" ht="45" customHeight="1">
      <c r="A2879" s="15">
        <v>92388027</v>
      </c>
      <c r="B2879" s="16" t="s">
        <v>4089</v>
      </c>
      <c r="C2879" s="16" t="s">
        <v>4090</v>
      </c>
      <c r="D2879" s="17" t="s">
        <v>598</v>
      </c>
      <c r="E2879" s="17">
        <v>1</v>
      </c>
      <c r="F2879" s="18" t="s">
        <v>485</v>
      </c>
      <c r="G2879" s="18" t="s">
        <v>14</v>
      </c>
      <c r="H2879" s="19">
        <v>1127.7869179500001</v>
      </c>
    </row>
    <row r="2880" s="20" customFormat="1" ht="45" customHeight="1">
      <c r="A2880" s="15">
        <v>90876482</v>
      </c>
      <c r="B2880" s="16" t="s">
        <v>4091</v>
      </c>
      <c r="C2880" s="16" t="s">
        <v>4091</v>
      </c>
      <c r="D2880" s="17" t="s">
        <v>4092</v>
      </c>
      <c r="E2880" s="17">
        <v>1</v>
      </c>
      <c r="F2880" s="18" t="s">
        <v>485</v>
      </c>
      <c r="G2880" s="18" t="s">
        <v>14</v>
      </c>
      <c r="H2880" s="19">
        <v>16.091913600000002</v>
      </c>
    </row>
    <row r="2881" s="20" customFormat="1" ht="45" customHeight="1">
      <c r="A2881" s="15">
        <v>90876466</v>
      </c>
      <c r="B2881" s="16" t="s">
        <v>4093</v>
      </c>
      <c r="C2881" s="16" t="s">
        <v>4093</v>
      </c>
      <c r="D2881" s="17" t="s">
        <v>4092</v>
      </c>
      <c r="E2881" s="17">
        <v>1</v>
      </c>
      <c r="F2881" s="18" t="s">
        <v>485</v>
      </c>
      <c r="G2881" s="18" t="s">
        <v>14</v>
      </c>
      <c r="H2881" s="19">
        <v>21.4558848</v>
      </c>
    </row>
    <row r="2882" s="20" customFormat="1" ht="45" customHeight="1">
      <c r="A2882" s="15">
        <v>90876512</v>
      </c>
      <c r="B2882" s="16" t="s">
        <v>4094</v>
      </c>
      <c r="C2882" s="16" t="s">
        <v>4094</v>
      </c>
      <c r="D2882" s="17" t="s">
        <v>4092</v>
      </c>
      <c r="E2882" s="17">
        <v>1</v>
      </c>
      <c r="F2882" s="18" t="s">
        <v>485</v>
      </c>
      <c r="G2882" s="18" t="s">
        <v>14</v>
      </c>
      <c r="H2882" s="19">
        <v>24.137870400000001</v>
      </c>
    </row>
    <row r="2883" s="20" customFormat="1" ht="45" customHeight="1">
      <c r="A2883" s="15">
        <v>90852796</v>
      </c>
      <c r="B2883" s="16" t="s">
        <v>4095</v>
      </c>
      <c r="C2883" s="16" t="s">
        <v>4095</v>
      </c>
      <c r="D2883" s="17" t="s">
        <v>725</v>
      </c>
      <c r="E2883" s="17">
        <v>1</v>
      </c>
      <c r="F2883" s="18" t="s">
        <v>88</v>
      </c>
      <c r="G2883" s="18" t="s">
        <v>14</v>
      </c>
      <c r="H2883" s="19">
        <v>264.80000000000001</v>
      </c>
    </row>
    <row r="2884" s="20" customFormat="1" ht="45" customHeight="1">
      <c r="A2884" s="15">
        <v>92467105</v>
      </c>
      <c r="B2884" s="16" t="s">
        <v>4096</v>
      </c>
      <c r="C2884" s="16" t="s">
        <v>4096</v>
      </c>
      <c r="D2884" s="17" t="s">
        <v>725</v>
      </c>
      <c r="E2884" s="17">
        <v>1</v>
      </c>
      <c r="F2884" s="18" t="s">
        <v>88</v>
      </c>
      <c r="G2884" s="18" t="s">
        <v>14</v>
      </c>
      <c r="H2884" s="19">
        <v>629.20000000000005</v>
      </c>
    </row>
    <row r="2885" s="20" customFormat="1" ht="45" customHeight="1">
      <c r="A2885" s="15">
        <v>92442960</v>
      </c>
      <c r="B2885" s="16" t="s">
        <v>4097</v>
      </c>
      <c r="C2885" s="16" t="s">
        <v>4097</v>
      </c>
      <c r="D2885" s="17" t="s">
        <v>725</v>
      </c>
      <c r="E2885" s="17">
        <v>1</v>
      </c>
      <c r="F2885" s="18" t="s">
        <v>88</v>
      </c>
      <c r="G2885" s="18" t="s">
        <v>14</v>
      </c>
      <c r="H2885" s="19">
        <v>59.604599999999998</v>
      </c>
    </row>
    <row r="2886" s="20" customFormat="1" ht="45" customHeight="1">
      <c r="A2886" s="15">
        <v>90228251</v>
      </c>
      <c r="B2886" s="16" t="s">
        <v>4098</v>
      </c>
      <c r="C2886" s="16" t="s">
        <v>4099</v>
      </c>
      <c r="D2886" s="17" t="s">
        <v>366</v>
      </c>
      <c r="E2886" s="17">
        <v>1</v>
      </c>
      <c r="F2886" s="18" t="s">
        <v>88</v>
      </c>
      <c r="G2886" s="18" t="s">
        <v>14</v>
      </c>
      <c r="H2886" s="19">
        <v>3.3764283000000002</v>
      </c>
    </row>
    <row r="2887" s="20" customFormat="1" ht="45" customHeight="1">
      <c r="A2887" s="15">
        <v>92390234</v>
      </c>
      <c r="B2887" s="16" t="s">
        <v>4100</v>
      </c>
      <c r="C2887" s="16" t="s">
        <v>4101</v>
      </c>
      <c r="D2887" s="17" t="s">
        <v>366</v>
      </c>
      <c r="E2887" s="17">
        <v>1</v>
      </c>
      <c r="F2887" s="18" t="s">
        <v>88</v>
      </c>
      <c r="G2887" s="18" t="s">
        <v>14</v>
      </c>
      <c r="H2887" s="19">
        <v>2.4664689000000002</v>
      </c>
    </row>
    <row r="2888" s="20" customFormat="1" ht="45" customHeight="1">
      <c r="A2888" s="15">
        <v>90137108</v>
      </c>
      <c r="B2888" s="16" t="s">
        <v>4102</v>
      </c>
      <c r="C2888" s="16" t="s">
        <v>4103</v>
      </c>
      <c r="D2888" s="17" t="s">
        <v>1356</v>
      </c>
      <c r="E2888" s="17">
        <v>80</v>
      </c>
      <c r="F2888" s="18" t="s">
        <v>18</v>
      </c>
      <c r="G2888" s="18" t="s">
        <v>19</v>
      </c>
      <c r="H2888" s="19">
        <v>0.15565095000000001</v>
      </c>
    </row>
    <row r="2889" s="20" customFormat="1" ht="45" customHeight="1">
      <c r="A2889" s="15">
        <v>92434720</v>
      </c>
      <c r="B2889" s="16" t="s">
        <v>4104</v>
      </c>
      <c r="C2889" s="16" t="s">
        <v>4105</v>
      </c>
      <c r="D2889" s="17" t="s">
        <v>1356</v>
      </c>
      <c r="E2889" s="17">
        <v>1</v>
      </c>
      <c r="F2889" s="18" t="s">
        <v>158</v>
      </c>
      <c r="G2889" s="18" t="s">
        <v>14</v>
      </c>
      <c r="H2889" s="19">
        <v>1.06561035</v>
      </c>
    </row>
    <row r="2890" s="20" customFormat="1" ht="45" customHeight="1">
      <c r="A2890" s="15">
        <v>90508017</v>
      </c>
      <c r="B2890" s="16" t="s">
        <v>4106</v>
      </c>
      <c r="C2890" s="16" t="s">
        <v>4107</v>
      </c>
      <c r="D2890" s="17" t="s">
        <v>1356</v>
      </c>
      <c r="E2890" s="17">
        <v>1</v>
      </c>
      <c r="F2890" s="18" t="s">
        <v>158</v>
      </c>
      <c r="G2890" s="18" t="s">
        <v>14</v>
      </c>
      <c r="H2890" s="19">
        <v>1.06561035</v>
      </c>
    </row>
    <row r="2891" s="20" customFormat="1" ht="45" customHeight="1">
      <c r="A2891" s="15">
        <v>90300726</v>
      </c>
      <c r="B2891" s="16" t="s">
        <v>4108</v>
      </c>
      <c r="C2891" s="16" t="s">
        <v>4109</v>
      </c>
      <c r="D2891" s="17" t="s">
        <v>1356</v>
      </c>
      <c r="E2891" s="17">
        <v>1</v>
      </c>
      <c r="F2891" s="18" t="s">
        <v>158</v>
      </c>
      <c r="G2891" s="18" t="s">
        <v>14</v>
      </c>
      <c r="H2891" s="19">
        <v>1.06561035</v>
      </c>
    </row>
    <row r="2892" s="20" customFormat="1" ht="45" customHeight="1">
      <c r="A2892" s="15">
        <v>90247957</v>
      </c>
      <c r="B2892" s="16" t="s">
        <v>4110</v>
      </c>
      <c r="C2892" s="16" t="s">
        <v>4111</v>
      </c>
      <c r="D2892" s="17" t="s">
        <v>1002</v>
      </c>
      <c r="E2892" s="17">
        <v>1</v>
      </c>
      <c r="F2892" s="18" t="s">
        <v>158</v>
      </c>
      <c r="G2892" s="18" t="s">
        <v>14</v>
      </c>
      <c r="H2892" s="19">
        <v>1.0416640500000001</v>
      </c>
    </row>
    <row r="2893" s="20" customFormat="1" ht="45" customHeight="1">
      <c r="A2893" s="15">
        <v>90247949</v>
      </c>
      <c r="B2893" s="16" t="s">
        <v>4112</v>
      </c>
      <c r="C2893" s="16" t="s">
        <v>4113</v>
      </c>
      <c r="D2893" s="17" t="s">
        <v>1002</v>
      </c>
      <c r="E2893" s="17">
        <v>1</v>
      </c>
      <c r="F2893" s="18" t="s">
        <v>158</v>
      </c>
      <c r="G2893" s="18" t="s">
        <v>14</v>
      </c>
      <c r="H2893" s="19">
        <v>0.86206680000000002</v>
      </c>
    </row>
    <row r="2894" s="20" customFormat="1" ht="45" customHeight="1">
      <c r="A2894" s="15">
        <v>94938210</v>
      </c>
      <c r="B2894" s="16" t="s">
        <v>4114</v>
      </c>
      <c r="C2894" s="16" t="s">
        <v>4115</v>
      </c>
      <c r="D2894" s="17" t="s">
        <v>946</v>
      </c>
      <c r="E2894" s="17">
        <v>200</v>
      </c>
      <c r="F2894" s="18" t="s">
        <v>743</v>
      </c>
      <c r="G2894" s="18" t="s">
        <v>261</v>
      </c>
      <c r="H2894" s="19">
        <v>0.25086599999999998</v>
      </c>
    </row>
    <row r="2895" s="20" customFormat="1" ht="45" customHeight="1">
      <c r="A2895" s="15">
        <v>94938229</v>
      </c>
      <c r="B2895" s="16" t="s">
        <v>4114</v>
      </c>
      <c r="C2895" s="16" t="s">
        <v>4116</v>
      </c>
      <c r="D2895" s="17" t="s">
        <v>946</v>
      </c>
      <c r="E2895" s="17">
        <v>100</v>
      </c>
      <c r="F2895" s="18" t="s">
        <v>743</v>
      </c>
      <c r="G2895" s="18" t="s">
        <v>261</v>
      </c>
      <c r="H2895" s="19">
        <v>0.36101897999999999</v>
      </c>
    </row>
    <row r="2896" s="20" customFormat="1" ht="45" customHeight="1">
      <c r="A2896" s="15">
        <v>94938237</v>
      </c>
      <c r="B2896" s="16" t="s">
        <v>4117</v>
      </c>
      <c r="C2896" s="16" t="s">
        <v>4118</v>
      </c>
      <c r="D2896" s="17" t="s">
        <v>39</v>
      </c>
      <c r="E2896" s="17">
        <v>100</v>
      </c>
      <c r="F2896" s="18" t="s">
        <v>743</v>
      </c>
      <c r="G2896" s="18" t="s">
        <v>261</v>
      </c>
      <c r="H2896" s="19">
        <v>0.58440375</v>
      </c>
    </row>
    <row r="2897" s="20" customFormat="1" ht="45" customHeight="1">
      <c r="A2897" s="15">
        <v>94938245</v>
      </c>
      <c r="B2897" s="16" t="s">
        <v>4117</v>
      </c>
      <c r="C2897" s="16" t="s">
        <v>4119</v>
      </c>
      <c r="D2897" s="17" t="s">
        <v>613</v>
      </c>
      <c r="E2897" s="17">
        <v>100</v>
      </c>
      <c r="F2897" s="18" t="s">
        <v>743</v>
      </c>
      <c r="G2897" s="18" t="s">
        <v>261</v>
      </c>
      <c r="H2897" s="19">
        <v>0.61685668800000004</v>
      </c>
    </row>
    <row r="2898" s="20" customFormat="1" ht="45" customHeight="1">
      <c r="A2898" s="15">
        <v>94938253</v>
      </c>
      <c r="B2898" s="16" t="s">
        <v>4120</v>
      </c>
      <c r="C2898" s="16" t="s">
        <v>4121</v>
      </c>
      <c r="D2898" s="17" t="s">
        <v>39</v>
      </c>
      <c r="E2898" s="17">
        <v>200</v>
      </c>
      <c r="F2898" s="18" t="s">
        <v>743</v>
      </c>
      <c r="G2898" s="18" t="s">
        <v>261</v>
      </c>
      <c r="H2898" s="19">
        <v>0.54255474000000004</v>
      </c>
    </row>
    <row r="2899" s="20" customFormat="1" ht="45" customHeight="1">
      <c r="A2899" s="15">
        <v>94938261</v>
      </c>
      <c r="B2899" s="16" t="s">
        <v>4120</v>
      </c>
      <c r="C2899" s="16" t="s">
        <v>4122</v>
      </c>
      <c r="D2899" s="17" t="s">
        <v>613</v>
      </c>
      <c r="E2899" s="17">
        <v>200</v>
      </c>
      <c r="F2899" s="18" t="s">
        <v>743</v>
      </c>
      <c r="G2899" s="18" t="s">
        <v>261</v>
      </c>
      <c r="H2899" s="19">
        <v>0.57333428774999995</v>
      </c>
    </row>
    <row r="2900" s="20" customFormat="1" ht="45" customHeight="1">
      <c r="A2900" s="15">
        <v>94938270</v>
      </c>
      <c r="B2900" s="16" t="s">
        <v>4123</v>
      </c>
      <c r="C2900" s="16" t="s">
        <v>4123</v>
      </c>
      <c r="D2900" s="17" t="s">
        <v>506</v>
      </c>
      <c r="E2900" s="17">
        <v>100</v>
      </c>
      <c r="F2900" s="18" t="s">
        <v>743</v>
      </c>
      <c r="G2900" s="18" t="s">
        <v>261</v>
      </c>
      <c r="H2900" s="19">
        <v>0.47561913</v>
      </c>
    </row>
    <row r="2901" s="20" customFormat="1" ht="45" customHeight="1">
      <c r="A2901" s="15">
        <v>94938288</v>
      </c>
      <c r="B2901" s="16" t="s">
        <v>4123</v>
      </c>
      <c r="C2901" s="16" t="s">
        <v>4124</v>
      </c>
      <c r="D2901" s="17" t="s">
        <v>1717</v>
      </c>
      <c r="E2901" s="17">
        <v>100</v>
      </c>
      <c r="F2901" s="18" t="s">
        <v>743</v>
      </c>
      <c r="G2901" s="18" t="s">
        <v>261</v>
      </c>
      <c r="H2901" s="19">
        <v>0.49509576</v>
      </c>
    </row>
    <row r="2902" s="20" customFormat="1" ht="45" customHeight="1">
      <c r="A2902" s="15">
        <v>94938296</v>
      </c>
      <c r="B2902" s="16" t="s">
        <v>4125</v>
      </c>
      <c r="C2902" s="16" t="s">
        <v>4126</v>
      </c>
      <c r="D2902" s="17" t="s">
        <v>455</v>
      </c>
      <c r="E2902" s="17">
        <v>200</v>
      </c>
      <c r="F2902" s="18" t="s">
        <v>743</v>
      </c>
      <c r="G2902" s="18" t="s">
        <v>261</v>
      </c>
      <c r="H2902" s="19">
        <v>0.73053319500000002</v>
      </c>
    </row>
    <row r="2903" s="20" customFormat="1" ht="45" customHeight="1">
      <c r="A2903" s="15">
        <v>94938300</v>
      </c>
      <c r="B2903" s="16" t="s">
        <v>4125</v>
      </c>
      <c r="C2903" s="16" t="s">
        <v>4125</v>
      </c>
      <c r="D2903" s="17" t="s">
        <v>506</v>
      </c>
      <c r="E2903" s="17">
        <v>200</v>
      </c>
      <c r="F2903" s="18" t="s">
        <v>743</v>
      </c>
      <c r="G2903" s="18" t="s">
        <v>261</v>
      </c>
      <c r="H2903" s="19">
        <v>0.50173199999999996</v>
      </c>
    </row>
    <row r="2904" s="20" customFormat="1" ht="45" customHeight="1">
      <c r="A2904" s="15">
        <v>94938318</v>
      </c>
      <c r="B2904" s="16" t="s">
        <v>4125</v>
      </c>
      <c r="C2904" s="16" t="s">
        <v>4127</v>
      </c>
      <c r="D2904" s="17" t="s">
        <v>1717</v>
      </c>
      <c r="E2904" s="17">
        <v>200</v>
      </c>
      <c r="F2904" s="18" t="s">
        <v>743</v>
      </c>
      <c r="G2904" s="18" t="s">
        <v>261</v>
      </c>
      <c r="H2904" s="19">
        <v>0.51473826</v>
      </c>
    </row>
    <row r="2905" s="20" customFormat="1" ht="45" customHeight="1">
      <c r="A2905" s="15">
        <v>94938326</v>
      </c>
      <c r="B2905" s="16" t="s">
        <v>4128</v>
      </c>
      <c r="C2905" s="16" t="s">
        <v>4129</v>
      </c>
      <c r="D2905" s="17" t="s">
        <v>455</v>
      </c>
      <c r="E2905" s="17">
        <v>600</v>
      </c>
      <c r="F2905" s="18" t="s">
        <v>743</v>
      </c>
      <c r="G2905" s="18" t="s">
        <v>261</v>
      </c>
      <c r="H2905" s="19">
        <v>0.71928223499999999</v>
      </c>
    </row>
    <row r="2906" s="20" customFormat="1" ht="45" customHeight="1">
      <c r="A2906" s="15">
        <v>90168232</v>
      </c>
      <c r="B2906" s="16" t="s">
        <v>4130</v>
      </c>
      <c r="C2906" s="16" t="s">
        <v>4131</v>
      </c>
      <c r="D2906" s="17" t="s">
        <v>92</v>
      </c>
      <c r="E2906" s="17">
        <v>1</v>
      </c>
      <c r="F2906" s="18" t="s">
        <v>88</v>
      </c>
      <c r="G2906" s="18" t="s">
        <v>14</v>
      </c>
      <c r="H2906" s="19">
        <v>7.8543864000000001</v>
      </c>
    </row>
    <row r="2907" s="20" customFormat="1" ht="45" customHeight="1">
      <c r="A2907" s="15">
        <v>90168240</v>
      </c>
      <c r="B2907" s="16" t="s">
        <v>4132</v>
      </c>
      <c r="C2907" s="16" t="s">
        <v>4133</v>
      </c>
      <c r="D2907" s="17" t="s">
        <v>92</v>
      </c>
      <c r="E2907" s="17">
        <v>1</v>
      </c>
      <c r="F2907" s="18" t="s">
        <v>88</v>
      </c>
      <c r="G2907" s="18" t="s">
        <v>14</v>
      </c>
      <c r="H2907" s="19">
        <v>13.63741785</v>
      </c>
    </row>
    <row r="2908" s="20" customFormat="1" ht="45" customHeight="1">
      <c r="A2908" s="15">
        <v>90289994</v>
      </c>
      <c r="B2908" s="16" t="s">
        <v>4134</v>
      </c>
      <c r="C2908" s="16" t="s">
        <v>4135</v>
      </c>
      <c r="D2908" s="17" t="s">
        <v>146</v>
      </c>
      <c r="E2908" s="17">
        <v>1</v>
      </c>
      <c r="F2908" s="18" t="s">
        <v>64</v>
      </c>
      <c r="G2908" s="18" t="s">
        <v>14</v>
      </c>
      <c r="H2908" s="19">
        <v>283.44999999999999</v>
      </c>
    </row>
    <row r="2909" s="20" customFormat="1" ht="45" customHeight="1">
      <c r="A2909" s="15">
        <v>94938334</v>
      </c>
      <c r="B2909" s="16" t="s">
        <v>4136</v>
      </c>
      <c r="C2909" s="16" t="s">
        <v>4137</v>
      </c>
      <c r="D2909" s="17" t="s">
        <v>968</v>
      </c>
      <c r="E2909" s="17">
        <v>50</v>
      </c>
      <c r="F2909" s="18" t="s">
        <v>743</v>
      </c>
      <c r="G2909" s="18" t="s">
        <v>261</v>
      </c>
      <c r="H2909" s="19">
        <v>31.619463750000001</v>
      </c>
    </row>
    <row r="2910" s="20" customFormat="1" ht="45" customHeight="1">
      <c r="A2910" s="15">
        <v>94939110</v>
      </c>
      <c r="B2910" s="16" t="s">
        <v>4136</v>
      </c>
      <c r="C2910" s="16" t="s">
        <v>4137</v>
      </c>
      <c r="D2910" s="17" t="s">
        <v>968</v>
      </c>
      <c r="E2910" s="17">
        <v>50</v>
      </c>
      <c r="F2910" s="18" t="s">
        <v>743</v>
      </c>
      <c r="G2910" s="18" t="s">
        <v>261</v>
      </c>
      <c r="H2910" s="19">
        <v>32.049488457000002</v>
      </c>
    </row>
    <row r="2911" s="20" customFormat="1" ht="45" customHeight="1">
      <c r="A2911" s="15">
        <v>90270274</v>
      </c>
      <c r="B2911" s="16" t="s">
        <v>4138</v>
      </c>
      <c r="C2911" s="16" t="s">
        <v>4139</v>
      </c>
      <c r="D2911" s="17" t="s">
        <v>603</v>
      </c>
      <c r="E2911" s="17">
        <v>1</v>
      </c>
      <c r="F2911" s="18" t="s">
        <v>64</v>
      </c>
      <c r="G2911" s="18" t="s">
        <v>14</v>
      </c>
      <c r="H2911" s="19">
        <v>3.0970548</v>
      </c>
    </row>
    <row r="2912" s="20" customFormat="1" ht="45" customHeight="1">
      <c r="A2912" s="15">
        <v>90125835</v>
      </c>
      <c r="B2912" s="16" t="s">
        <v>4140</v>
      </c>
      <c r="C2912" s="16" t="s">
        <v>4141</v>
      </c>
      <c r="D2912" s="17" t="s">
        <v>50</v>
      </c>
      <c r="E2912" s="17">
        <v>1</v>
      </c>
      <c r="F2912" s="18" t="s">
        <v>64</v>
      </c>
      <c r="G2912" s="18" t="s">
        <v>14</v>
      </c>
      <c r="H2912" s="19">
        <v>13.51768635</v>
      </c>
    </row>
    <row r="2913" s="20" customFormat="1" ht="45" customHeight="1">
      <c r="A2913" s="15">
        <v>92403492</v>
      </c>
      <c r="B2913" s="16" t="s">
        <v>4140</v>
      </c>
      <c r="C2913" s="16" t="s">
        <v>4142</v>
      </c>
      <c r="D2913" s="17" t="s">
        <v>603</v>
      </c>
      <c r="E2913" s="17">
        <v>1</v>
      </c>
      <c r="F2913" s="18" t="s">
        <v>64</v>
      </c>
      <c r="G2913" s="18" t="s">
        <v>14</v>
      </c>
      <c r="H2913" s="19">
        <v>11.051217449999999</v>
      </c>
    </row>
    <row r="2914" s="20" customFormat="1" ht="45" customHeight="1">
      <c r="A2914" s="15">
        <v>92403433</v>
      </c>
      <c r="B2914" s="16" t="s">
        <v>4143</v>
      </c>
      <c r="C2914" s="16" t="s">
        <v>4144</v>
      </c>
      <c r="D2914" s="17" t="s">
        <v>633</v>
      </c>
      <c r="E2914" s="17">
        <v>1</v>
      </c>
      <c r="F2914" s="18" t="s">
        <v>64</v>
      </c>
      <c r="G2914" s="18" t="s">
        <v>14</v>
      </c>
      <c r="H2914" s="19">
        <v>16.020074699999999</v>
      </c>
    </row>
    <row r="2915" s="20" customFormat="1" ht="45" customHeight="1">
      <c r="A2915" s="15">
        <v>92376495</v>
      </c>
      <c r="B2915" s="16" t="s">
        <v>4145</v>
      </c>
      <c r="C2915" s="16" t="s">
        <v>4146</v>
      </c>
      <c r="D2915" s="17" t="s">
        <v>1371</v>
      </c>
      <c r="E2915" s="17">
        <v>1</v>
      </c>
      <c r="F2915" s="18" t="s">
        <v>64</v>
      </c>
      <c r="G2915" s="18" t="s">
        <v>14</v>
      </c>
      <c r="H2915" s="19">
        <v>7.1838899999999999</v>
      </c>
    </row>
    <row r="2916" s="20" customFormat="1" ht="45" customHeight="1">
      <c r="A2916" s="15">
        <v>92400329</v>
      </c>
      <c r="B2916" s="16" t="s">
        <v>4147</v>
      </c>
      <c r="C2916" s="16" t="s">
        <v>4148</v>
      </c>
      <c r="D2916" s="17" t="s">
        <v>2232</v>
      </c>
      <c r="E2916" s="17">
        <v>1</v>
      </c>
      <c r="F2916" s="18" t="s">
        <v>64</v>
      </c>
      <c r="G2916" s="18" t="s">
        <v>14</v>
      </c>
      <c r="H2916" s="19">
        <v>40.122025649999998</v>
      </c>
    </row>
    <row r="2917" s="20" customFormat="1" ht="45" customHeight="1">
      <c r="A2917" s="15">
        <v>94939128</v>
      </c>
      <c r="B2917" s="16" t="s">
        <v>4149</v>
      </c>
      <c r="C2917" s="16" t="s">
        <v>4150</v>
      </c>
      <c r="D2917" s="17" t="s">
        <v>633</v>
      </c>
      <c r="E2917" s="17">
        <v>50</v>
      </c>
      <c r="F2917" s="18" t="s">
        <v>743</v>
      </c>
      <c r="G2917" s="18" t="s">
        <v>261</v>
      </c>
      <c r="H2917" s="19">
        <v>99.530629379999993</v>
      </c>
    </row>
    <row r="2918" s="20" customFormat="1" ht="45" customHeight="1">
      <c r="A2918" s="15">
        <v>92470203</v>
      </c>
      <c r="B2918" s="16" t="s">
        <v>4151</v>
      </c>
      <c r="C2918" s="16" t="s">
        <v>4151</v>
      </c>
      <c r="D2918" s="17" t="s">
        <v>17</v>
      </c>
      <c r="E2918" s="17">
        <v>1</v>
      </c>
      <c r="F2918" s="18" t="s">
        <v>60</v>
      </c>
      <c r="G2918" s="18" t="s">
        <v>14</v>
      </c>
      <c r="H2918" s="19">
        <v>6.1781454</v>
      </c>
    </row>
    <row r="2919" s="20" customFormat="1" ht="45" customHeight="1">
      <c r="A2919" s="15">
        <v>90137850</v>
      </c>
      <c r="B2919" s="16" t="s">
        <v>4152</v>
      </c>
      <c r="C2919" s="16" t="s">
        <v>4153</v>
      </c>
      <c r="D2919" s="17" t="s">
        <v>748</v>
      </c>
      <c r="E2919" s="17">
        <v>1</v>
      </c>
      <c r="F2919" s="18" t="s">
        <v>60</v>
      </c>
      <c r="G2919" s="18" t="s">
        <v>14</v>
      </c>
      <c r="H2919" s="19">
        <v>2.5622541000000001</v>
      </c>
    </row>
    <row r="2920" s="20" customFormat="1" ht="45" customHeight="1">
      <c r="A2920" s="15">
        <v>90633040</v>
      </c>
      <c r="B2920" s="16" t="s">
        <v>4154</v>
      </c>
      <c r="C2920" s="16" t="s">
        <v>4155</v>
      </c>
      <c r="D2920" s="17" t="s">
        <v>1274</v>
      </c>
      <c r="E2920" s="17">
        <v>100</v>
      </c>
      <c r="F2920" s="18" t="s">
        <v>18</v>
      </c>
      <c r="G2920" s="18" t="s">
        <v>19</v>
      </c>
      <c r="H2920" s="19">
        <v>0.1197315</v>
      </c>
    </row>
    <row r="2921" s="20" customFormat="1" ht="45" customHeight="1">
      <c r="A2921" s="15">
        <v>92389384</v>
      </c>
      <c r="B2921" s="16" t="s">
        <v>4156</v>
      </c>
      <c r="C2921" s="16" t="s">
        <v>4157</v>
      </c>
      <c r="D2921" s="17" t="s">
        <v>806</v>
      </c>
      <c r="E2921" s="17">
        <v>1</v>
      </c>
      <c r="F2921" s="18" t="s">
        <v>2483</v>
      </c>
      <c r="G2921" s="18" t="s">
        <v>14</v>
      </c>
      <c r="H2921" s="19">
        <v>0.50287230000000005</v>
      </c>
    </row>
    <row r="2922" s="20" customFormat="1" ht="45" customHeight="1">
      <c r="A2922" s="15">
        <v>92389490</v>
      </c>
      <c r="B2922" s="16" t="s">
        <v>4158</v>
      </c>
      <c r="C2922" s="16" t="s">
        <v>4159</v>
      </c>
      <c r="D2922" s="17" t="s">
        <v>806</v>
      </c>
      <c r="E2922" s="17">
        <v>250</v>
      </c>
      <c r="F2922" s="18" t="s">
        <v>99</v>
      </c>
      <c r="G2922" s="18" t="s">
        <v>19</v>
      </c>
      <c r="H2922" s="19">
        <v>7.1838899999999997e-002</v>
      </c>
    </row>
    <row r="2923" s="20" customFormat="1" ht="45" customHeight="1">
      <c r="A2923" s="15">
        <v>90185951</v>
      </c>
      <c r="B2923" s="16" t="s">
        <v>4160</v>
      </c>
      <c r="C2923" s="16" t="s">
        <v>4161</v>
      </c>
      <c r="D2923" s="17" t="s">
        <v>146</v>
      </c>
      <c r="E2923" s="17">
        <v>1</v>
      </c>
      <c r="F2923" s="18" t="s">
        <v>64</v>
      </c>
      <c r="G2923" s="18" t="s">
        <v>14</v>
      </c>
      <c r="H2923" s="19">
        <v>0.99377145</v>
      </c>
    </row>
    <row r="2924" s="20" customFormat="1" ht="45" customHeight="1">
      <c r="A2924" s="15">
        <v>90290356</v>
      </c>
      <c r="B2924" s="16" t="s">
        <v>4162</v>
      </c>
      <c r="C2924" s="16" t="s">
        <v>4163</v>
      </c>
      <c r="D2924" s="17" t="s">
        <v>50</v>
      </c>
      <c r="E2924" s="17">
        <v>1</v>
      </c>
      <c r="F2924" s="18" t="s">
        <v>64</v>
      </c>
      <c r="G2924" s="18" t="s">
        <v>14</v>
      </c>
      <c r="H2924" s="19">
        <v>1.5153319999999999</v>
      </c>
    </row>
    <row r="2925" s="20" customFormat="1" ht="45" customHeight="1">
      <c r="A2925" s="15">
        <v>92455360</v>
      </c>
      <c r="B2925" s="16" t="s">
        <v>4164</v>
      </c>
      <c r="C2925" s="16" t="s">
        <v>4165</v>
      </c>
      <c r="D2925" s="17" t="s">
        <v>703</v>
      </c>
      <c r="E2925" s="17">
        <v>60</v>
      </c>
      <c r="F2925" s="18" t="s">
        <v>18</v>
      </c>
      <c r="G2925" s="18" t="s">
        <v>19</v>
      </c>
      <c r="H2925" s="19">
        <v>0.52681860000000003</v>
      </c>
    </row>
    <row r="2926" s="20" customFormat="1" ht="45" customHeight="1">
      <c r="A2926" s="15">
        <v>92452183</v>
      </c>
      <c r="B2926" s="16" t="s">
        <v>4166</v>
      </c>
      <c r="C2926" s="16" t="s">
        <v>4167</v>
      </c>
      <c r="D2926" s="17" t="s">
        <v>703</v>
      </c>
      <c r="E2926" s="17">
        <v>1</v>
      </c>
      <c r="F2926" s="18" t="s">
        <v>60</v>
      </c>
      <c r="G2926" s="18" t="s">
        <v>14</v>
      </c>
      <c r="H2926" s="19">
        <v>3.9870589500000002</v>
      </c>
    </row>
    <row r="2927" s="20" customFormat="1" ht="45" customHeight="1">
      <c r="A2927" s="15">
        <v>90138970</v>
      </c>
      <c r="B2927" s="16" t="s">
        <v>4168</v>
      </c>
      <c r="C2927" s="16" t="s">
        <v>4169</v>
      </c>
      <c r="D2927" s="17" t="s">
        <v>703</v>
      </c>
      <c r="E2927" s="17">
        <v>100</v>
      </c>
      <c r="F2927" s="18" t="s">
        <v>18</v>
      </c>
      <c r="G2927" s="18" t="s">
        <v>19</v>
      </c>
      <c r="H2927" s="19">
        <v>0.52681860000000003</v>
      </c>
    </row>
    <row r="2928" s="20" customFormat="1" ht="45" customHeight="1">
      <c r="A2928" s="15">
        <v>92421172</v>
      </c>
      <c r="B2928" s="16" t="s">
        <v>4170</v>
      </c>
      <c r="C2928" s="16" t="s">
        <v>4171</v>
      </c>
      <c r="D2928" s="17" t="s">
        <v>39</v>
      </c>
      <c r="E2928" s="17">
        <v>1</v>
      </c>
      <c r="F2928" s="18" t="s">
        <v>60</v>
      </c>
      <c r="G2928" s="18" t="s">
        <v>14</v>
      </c>
      <c r="H2928" s="19">
        <v>0.86206680000000002</v>
      </c>
    </row>
    <row r="2929" s="20" customFormat="1" ht="45" customHeight="1">
      <c r="A2929" s="15">
        <v>92386423</v>
      </c>
      <c r="B2929" s="16" t="s">
        <v>4172</v>
      </c>
      <c r="C2929" s="16" t="s">
        <v>4173</v>
      </c>
      <c r="D2929" s="17" t="s">
        <v>69</v>
      </c>
      <c r="E2929" s="17">
        <v>20</v>
      </c>
      <c r="F2929" s="18" t="s">
        <v>95</v>
      </c>
      <c r="G2929" s="18" t="s">
        <v>19</v>
      </c>
      <c r="H2929" s="19">
        <v>1.1254761</v>
      </c>
    </row>
    <row r="2930" s="20" customFormat="1" ht="45" customHeight="1">
      <c r="A2930" s="15">
        <v>92261868</v>
      </c>
      <c r="B2930" s="16" t="s">
        <v>4174</v>
      </c>
      <c r="C2930" s="16" t="s">
        <v>4175</v>
      </c>
      <c r="D2930" s="17" t="s">
        <v>244</v>
      </c>
      <c r="E2930" s="17">
        <v>10</v>
      </c>
      <c r="F2930" s="18" t="s">
        <v>95</v>
      </c>
      <c r="G2930" s="18" t="s">
        <v>19</v>
      </c>
      <c r="H2930" s="19">
        <v>0.83812050000000005</v>
      </c>
    </row>
    <row r="2931" s="20" customFormat="1" ht="45" customHeight="1">
      <c r="A2931" s="15">
        <v>90141083</v>
      </c>
      <c r="B2931" s="16" t="s">
        <v>4176</v>
      </c>
      <c r="C2931" s="16" t="s">
        <v>4177</v>
      </c>
      <c r="D2931" s="17" t="s">
        <v>43</v>
      </c>
      <c r="E2931" s="17">
        <v>1</v>
      </c>
      <c r="F2931" s="18" t="s">
        <v>60</v>
      </c>
      <c r="G2931" s="18" t="s">
        <v>14</v>
      </c>
      <c r="H2931" s="19">
        <v>0.25143615000000002</v>
      </c>
    </row>
    <row r="2932" s="20" customFormat="1" ht="45" customHeight="1">
      <c r="A2932" s="15">
        <v>92466524</v>
      </c>
      <c r="B2932" s="16" t="s">
        <v>4178</v>
      </c>
      <c r="C2932" s="16" t="s">
        <v>4178</v>
      </c>
      <c r="D2932" s="17" t="s">
        <v>17</v>
      </c>
      <c r="E2932" s="17">
        <v>1</v>
      </c>
      <c r="F2932" s="18" t="s">
        <v>60</v>
      </c>
      <c r="G2932" s="18" t="s">
        <v>14</v>
      </c>
      <c r="H2932" s="19">
        <v>0.1676241</v>
      </c>
    </row>
    <row r="2933" s="20" customFormat="1" ht="45" customHeight="1">
      <c r="A2933" s="15">
        <v>92395023</v>
      </c>
      <c r="B2933" s="16" t="s">
        <v>4178</v>
      </c>
      <c r="C2933" s="16" t="s">
        <v>4179</v>
      </c>
      <c r="D2933" s="17" t="s">
        <v>244</v>
      </c>
      <c r="E2933" s="17">
        <v>1</v>
      </c>
      <c r="F2933" s="18" t="s">
        <v>60</v>
      </c>
      <c r="G2933" s="18" t="s">
        <v>14</v>
      </c>
      <c r="H2933" s="19">
        <v>0.20354354999999999</v>
      </c>
    </row>
    <row r="2934" s="20" customFormat="1" ht="45" customHeight="1">
      <c r="A2934" s="15">
        <v>92377378</v>
      </c>
      <c r="B2934" s="16" t="s">
        <v>4180</v>
      </c>
      <c r="C2934" s="16" t="s">
        <v>4181</v>
      </c>
      <c r="D2934" s="17" t="s">
        <v>31</v>
      </c>
      <c r="E2934" s="17">
        <v>120</v>
      </c>
      <c r="F2934" s="18" t="s">
        <v>18</v>
      </c>
      <c r="G2934" s="18" t="s">
        <v>19</v>
      </c>
      <c r="H2934" s="19">
        <v>5.9865750000000002e-002</v>
      </c>
    </row>
    <row r="2935" s="20" customFormat="1" ht="45" customHeight="1">
      <c r="A2935" s="15">
        <v>92458238</v>
      </c>
      <c r="B2935" s="16" t="s">
        <v>4180</v>
      </c>
      <c r="C2935" s="16" t="s">
        <v>4182</v>
      </c>
      <c r="D2935" s="17" t="s">
        <v>24</v>
      </c>
      <c r="E2935" s="17">
        <v>120</v>
      </c>
      <c r="F2935" s="18" t="s">
        <v>18</v>
      </c>
      <c r="G2935" s="18" t="s">
        <v>19</v>
      </c>
      <c r="H2935" s="19">
        <v>8.3812049999999999e-002</v>
      </c>
    </row>
    <row r="2936" s="20" customFormat="1" ht="45" customHeight="1">
      <c r="A2936" s="15">
        <v>92377661</v>
      </c>
      <c r="B2936" s="16" t="s">
        <v>4183</v>
      </c>
      <c r="C2936" s="16" t="s">
        <v>4184</v>
      </c>
      <c r="D2936" s="17" t="s">
        <v>157</v>
      </c>
      <c r="E2936" s="17">
        <v>1</v>
      </c>
      <c r="F2936" s="18" t="s">
        <v>64</v>
      </c>
      <c r="G2936" s="18" t="s">
        <v>14</v>
      </c>
      <c r="H2936" s="19">
        <v>4.3342802999999996</v>
      </c>
    </row>
    <row r="2937" s="20" customFormat="1" ht="45" customHeight="1">
      <c r="A2937" s="15">
        <v>92433405</v>
      </c>
      <c r="B2937" s="16" t="s">
        <v>4185</v>
      </c>
      <c r="C2937" s="16" t="s">
        <v>4186</v>
      </c>
      <c r="D2937" s="17" t="s">
        <v>50</v>
      </c>
      <c r="E2937" s="17">
        <v>1</v>
      </c>
      <c r="F2937" s="18" t="s">
        <v>64</v>
      </c>
      <c r="G2937" s="18" t="s">
        <v>14</v>
      </c>
      <c r="H2937" s="19">
        <v>5.2083202499999999</v>
      </c>
    </row>
    <row r="2938" s="20" customFormat="1" ht="45" customHeight="1">
      <c r="A2938" s="15">
        <v>92466516</v>
      </c>
      <c r="B2938" s="16" t="s">
        <v>4187</v>
      </c>
      <c r="C2938" s="16" t="s">
        <v>4187</v>
      </c>
      <c r="D2938" s="17" t="s">
        <v>17</v>
      </c>
      <c r="E2938" s="17">
        <v>1</v>
      </c>
      <c r="F2938" s="18" t="s">
        <v>60</v>
      </c>
      <c r="G2938" s="18" t="s">
        <v>14</v>
      </c>
      <c r="H2938" s="19">
        <v>0.68061262499999997</v>
      </c>
    </row>
    <row r="2939" s="20" customFormat="1" ht="45" customHeight="1">
      <c r="A2939" s="15">
        <v>90242980</v>
      </c>
      <c r="B2939" s="16" t="s">
        <v>4187</v>
      </c>
      <c r="C2939" s="16" t="s">
        <v>4187</v>
      </c>
      <c r="D2939" s="17" t="s">
        <v>181</v>
      </c>
      <c r="E2939" s="17">
        <v>1</v>
      </c>
      <c r="F2939" s="18" t="s">
        <v>88</v>
      </c>
      <c r="G2939" s="18" t="s">
        <v>14</v>
      </c>
      <c r="H2939" s="19">
        <v>0.65852325</v>
      </c>
    </row>
    <row r="2940" s="20" customFormat="1" ht="45" customHeight="1">
      <c r="A2940" s="15">
        <v>92466567</v>
      </c>
      <c r="B2940" s="16" t="s">
        <v>4187</v>
      </c>
      <c r="C2940" s="16" t="s">
        <v>4187</v>
      </c>
      <c r="D2940" s="17" t="s">
        <v>29</v>
      </c>
      <c r="E2940" s="17">
        <v>1</v>
      </c>
      <c r="F2940" s="18" t="s">
        <v>60</v>
      </c>
      <c r="G2940" s="18" t="s">
        <v>14</v>
      </c>
      <c r="H2940" s="19">
        <v>0.69444269999999997</v>
      </c>
    </row>
    <row r="2941" s="20" customFormat="1" ht="45" customHeight="1">
      <c r="A2941" s="15">
        <v>92377548</v>
      </c>
      <c r="B2941" s="16" t="s">
        <v>4187</v>
      </c>
      <c r="C2941" s="16" t="s">
        <v>4188</v>
      </c>
      <c r="D2941" s="17" t="s">
        <v>244</v>
      </c>
      <c r="E2941" s="17">
        <v>1</v>
      </c>
      <c r="F2941" s="18" t="s">
        <v>60</v>
      </c>
      <c r="G2941" s="18" t="s">
        <v>14</v>
      </c>
      <c r="H2941" s="19">
        <v>0.94587885000000005</v>
      </c>
    </row>
    <row r="2942" s="20" customFormat="1" ht="45" customHeight="1">
      <c r="A2942" s="15">
        <v>92433413</v>
      </c>
      <c r="B2942" s="16" t="s">
        <v>4189</v>
      </c>
      <c r="C2942" s="16" t="s">
        <v>4190</v>
      </c>
      <c r="D2942" s="17" t="s">
        <v>50</v>
      </c>
      <c r="E2942" s="17">
        <v>1</v>
      </c>
      <c r="F2942" s="18" t="s">
        <v>13</v>
      </c>
      <c r="G2942" s="18" t="s">
        <v>14</v>
      </c>
      <c r="H2942" s="19">
        <v>5.0857380000000001</v>
      </c>
    </row>
    <row r="2943" s="20" customFormat="1" ht="45" customHeight="1">
      <c r="A2943" s="15">
        <v>92412190</v>
      </c>
      <c r="B2943" s="16" t="s">
        <v>4191</v>
      </c>
      <c r="C2943" s="16" t="s">
        <v>4192</v>
      </c>
      <c r="D2943" s="17" t="s">
        <v>150</v>
      </c>
      <c r="E2943" s="17">
        <v>5</v>
      </c>
      <c r="F2943" s="18" t="s">
        <v>18</v>
      </c>
      <c r="G2943" s="18" t="s">
        <v>19</v>
      </c>
      <c r="H2943" s="19">
        <v>0.62716499999999997</v>
      </c>
    </row>
    <row r="2944" s="20" customFormat="1" ht="45" customHeight="1">
      <c r="A2944" s="15">
        <v>90296036</v>
      </c>
      <c r="B2944" s="16" t="s">
        <v>4193</v>
      </c>
      <c r="C2944" s="16" t="s">
        <v>4194</v>
      </c>
      <c r="D2944" s="17" t="s">
        <v>150</v>
      </c>
      <c r="E2944" s="17">
        <v>3.5</v>
      </c>
      <c r="F2944" s="18" t="s">
        <v>95</v>
      </c>
      <c r="G2944" s="18" t="s">
        <v>19</v>
      </c>
      <c r="H2944" s="19">
        <v>5.2339770000000003</v>
      </c>
    </row>
    <row r="2945" s="20" customFormat="1" ht="45" customHeight="1">
      <c r="A2945" s="15">
        <v>90296010</v>
      </c>
      <c r="B2945" s="16" t="s">
        <v>4195</v>
      </c>
      <c r="C2945" s="16" t="s">
        <v>4196</v>
      </c>
      <c r="D2945" s="17" t="s">
        <v>150</v>
      </c>
      <c r="E2945" s="17">
        <v>100</v>
      </c>
      <c r="F2945" s="18" t="s">
        <v>151</v>
      </c>
      <c r="G2945" s="18" t="s">
        <v>19</v>
      </c>
      <c r="H2945" s="19">
        <v>0.10775835</v>
      </c>
    </row>
    <row r="2946" s="20" customFormat="1" ht="45" customHeight="1">
      <c r="A2946" s="15">
        <v>91071011</v>
      </c>
      <c r="B2946" s="16" t="s">
        <v>4197</v>
      </c>
      <c r="C2946" s="16" t="s">
        <v>4198</v>
      </c>
      <c r="D2946" s="17" t="s">
        <v>154</v>
      </c>
      <c r="E2946" s="17">
        <v>100</v>
      </c>
      <c r="F2946" s="18" t="s">
        <v>151</v>
      </c>
      <c r="G2946" s="18" t="s">
        <v>19</v>
      </c>
      <c r="H2946" s="19">
        <v>5.9865750000000002e-002</v>
      </c>
    </row>
    <row r="2947" s="20" customFormat="1" ht="45" customHeight="1">
      <c r="A2947" s="15">
        <v>90141075</v>
      </c>
      <c r="B2947" s="16" t="s">
        <v>4199</v>
      </c>
      <c r="C2947" s="16" t="s">
        <v>4200</v>
      </c>
      <c r="D2947" s="17" t="s">
        <v>43</v>
      </c>
      <c r="E2947" s="17">
        <v>120</v>
      </c>
      <c r="F2947" s="18" t="s">
        <v>18</v>
      </c>
      <c r="G2947" s="18" t="s">
        <v>19</v>
      </c>
      <c r="H2947" s="19">
        <v>8.3812049999999999e-002</v>
      </c>
    </row>
    <row r="2948" s="20" customFormat="1" ht="45" customHeight="1">
      <c r="A2948" s="15">
        <v>90223675</v>
      </c>
      <c r="B2948" s="16" t="s">
        <v>4201</v>
      </c>
      <c r="C2948" s="16" t="s">
        <v>4201</v>
      </c>
      <c r="D2948" s="17" t="s">
        <v>26</v>
      </c>
      <c r="E2948" s="17">
        <v>100</v>
      </c>
      <c r="F2948" s="18" t="s">
        <v>18</v>
      </c>
      <c r="G2948" s="18" t="s">
        <v>19</v>
      </c>
      <c r="H2948" s="19">
        <v>2.39463e-002</v>
      </c>
    </row>
    <row r="2949" s="20" customFormat="1" ht="45" customHeight="1">
      <c r="A2949" s="15">
        <v>90223683</v>
      </c>
      <c r="B2949" s="16" t="s">
        <v>4202</v>
      </c>
      <c r="C2949" s="16" t="s">
        <v>4202</v>
      </c>
      <c r="D2949" s="17" t="s">
        <v>26</v>
      </c>
      <c r="E2949" s="17">
        <v>120</v>
      </c>
      <c r="F2949" s="18" t="s">
        <v>18</v>
      </c>
      <c r="G2949" s="18" t="s">
        <v>19</v>
      </c>
      <c r="H2949" s="19">
        <v>2.39463e-002</v>
      </c>
    </row>
    <row r="2950" s="20" customFormat="1" ht="45" customHeight="1">
      <c r="A2950" s="15">
        <v>90212363</v>
      </c>
      <c r="B2950" s="16" t="s">
        <v>4203</v>
      </c>
      <c r="C2950" s="16" t="s">
        <v>4203</v>
      </c>
      <c r="D2950" s="17" t="s">
        <v>279</v>
      </c>
      <c r="E2950" s="17">
        <v>120</v>
      </c>
      <c r="F2950" s="18" t="s">
        <v>18</v>
      </c>
      <c r="G2950" s="18" t="s">
        <v>19</v>
      </c>
      <c r="H2950" s="19">
        <v>5.9865750000000002e-002</v>
      </c>
    </row>
    <row r="2951" s="20" customFormat="1" ht="45" customHeight="1">
      <c r="A2951" s="15">
        <v>90141091</v>
      </c>
      <c r="B2951" s="16" t="s">
        <v>4204</v>
      </c>
      <c r="C2951" s="16" t="s">
        <v>4205</v>
      </c>
      <c r="D2951" s="17" t="s">
        <v>43</v>
      </c>
      <c r="E2951" s="17">
        <v>1</v>
      </c>
      <c r="F2951" s="18" t="s">
        <v>60</v>
      </c>
      <c r="G2951" s="18" t="s">
        <v>14</v>
      </c>
      <c r="H2951" s="19">
        <v>0.32327505000000001</v>
      </c>
    </row>
    <row r="2952" s="20" customFormat="1" ht="45" customHeight="1">
      <c r="A2952" s="15">
        <v>92377416</v>
      </c>
      <c r="B2952" s="16" t="s">
        <v>4206</v>
      </c>
      <c r="C2952" s="16" t="s">
        <v>4207</v>
      </c>
      <c r="D2952" s="17" t="s">
        <v>4208</v>
      </c>
      <c r="E2952" s="17">
        <v>10</v>
      </c>
      <c r="F2952" s="18" t="s">
        <v>95</v>
      </c>
      <c r="G2952" s="18" t="s">
        <v>19</v>
      </c>
      <c r="H2952" s="19">
        <v>0.61063065000000005</v>
      </c>
    </row>
    <row r="2953" s="20" customFormat="1" ht="45" customHeight="1">
      <c r="A2953" s="15">
        <v>92410170</v>
      </c>
      <c r="B2953" s="16" t="s">
        <v>4209</v>
      </c>
      <c r="C2953" s="16" t="s">
        <v>4210</v>
      </c>
      <c r="D2953" s="17" t="s">
        <v>150</v>
      </c>
      <c r="E2953" s="17">
        <v>100</v>
      </c>
      <c r="F2953" s="18" t="s">
        <v>151</v>
      </c>
      <c r="G2953" s="18" t="s">
        <v>19</v>
      </c>
      <c r="H2953" s="19">
        <v>4.78926e-002</v>
      </c>
    </row>
    <row r="2954" s="20" customFormat="1" ht="45" customHeight="1">
      <c r="A2954" s="15">
        <v>92377505</v>
      </c>
      <c r="B2954" s="16" t="s">
        <v>4211</v>
      </c>
      <c r="C2954" s="16" t="s">
        <v>4212</v>
      </c>
      <c r="D2954" s="17" t="s">
        <v>31</v>
      </c>
      <c r="E2954" s="17">
        <v>1</v>
      </c>
      <c r="F2954" s="18" t="s">
        <v>64</v>
      </c>
      <c r="G2954" s="18" t="s">
        <v>14</v>
      </c>
      <c r="H2954" s="19">
        <v>3.4961598</v>
      </c>
    </row>
    <row r="2955" s="20" customFormat="1" ht="45" customHeight="1">
      <c r="A2955" s="15">
        <v>90141105</v>
      </c>
      <c r="B2955" s="16" t="s">
        <v>4213</v>
      </c>
      <c r="C2955" s="16" t="s">
        <v>4214</v>
      </c>
      <c r="D2955" s="17" t="s">
        <v>43</v>
      </c>
      <c r="E2955" s="17">
        <v>1</v>
      </c>
      <c r="F2955" s="18" t="s">
        <v>60</v>
      </c>
      <c r="G2955" s="18" t="s">
        <v>14</v>
      </c>
      <c r="H2955" s="19">
        <v>1.0775835</v>
      </c>
    </row>
    <row r="2956" s="20" customFormat="1" ht="45" customHeight="1">
      <c r="A2956" s="15">
        <v>92452809</v>
      </c>
      <c r="B2956" s="16" t="s">
        <v>4215</v>
      </c>
      <c r="C2956" s="16" t="s">
        <v>4215</v>
      </c>
      <c r="D2956" s="17" t="s">
        <v>334</v>
      </c>
      <c r="E2956" s="17">
        <v>1</v>
      </c>
      <c r="F2956" s="18" t="s">
        <v>64</v>
      </c>
      <c r="G2956" s="18" t="s">
        <v>14</v>
      </c>
      <c r="H2956" s="19">
        <v>1.9799640000000001</v>
      </c>
    </row>
    <row r="2957" s="20" customFormat="1" ht="45" customHeight="1">
      <c r="A2957" s="15">
        <v>92377530</v>
      </c>
      <c r="B2957" s="16" t="s">
        <v>4216</v>
      </c>
      <c r="C2957" s="16" t="s">
        <v>4217</v>
      </c>
      <c r="D2957" s="17" t="s">
        <v>279</v>
      </c>
      <c r="E2957" s="17">
        <v>1</v>
      </c>
      <c r="F2957" s="18" t="s">
        <v>64</v>
      </c>
      <c r="G2957" s="18" t="s">
        <v>14</v>
      </c>
      <c r="H2957" s="19">
        <v>7.5909770999999999</v>
      </c>
    </row>
    <row r="2958" s="20" customFormat="1" ht="45" customHeight="1">
      <c r="A2958" s="15">
        <v>90171853</v>
      </c>
      <c r="B2958" s="16" t="s">
        <v>4218</v>
      </c>
      <c r="C2958" s="16" t="s">
        <v>4218</v>
      </c>
      <c r="D2958" s="17" t="s">
        <v>244</v>
      </c>
      <c r="E2958" s="17">
        <v>1</v>
      </c>
      <c r="F2958" s="18" t="s">
        <v>60</v>
      </c>
      <c r="G2958" s="18" t="s">
        <v>14</v>
      </c>
      <c r="H2958" s="19">
        <v>0.71773695000000004</v>
      </c>
    </row>
    <row r="2959" s="20" customFormat="1" ht="45" customHeight="1">
      <c r="A2959" s="15">
        <v>90139445</v>
      </c>
      <c r="B2959" s="16" t="s">
        <v>4219</v>
      </c>
      <c r="C2959" s="16" t="s">
        <v>4220</v>
      </c>
      <c r="D2959" s="17" t="s">
        <v>43</v>
      </c>
      <c r="E2959" s="17">
        <v>1</v>
      </c>
      <c r="F2959" s="18" t="s">
        <v>88</v>
      </c>
      <c r="G2959" s="18" t="s">
        <v>14</v>
      </c>
      <c r="H2959" s="19">
        <v>9.7461441000000004</v>
      </c>
    </row>
    <row r="2960" s="20" customFormat="1" ht="45" customHeight="1">
      <c r="A2960" s="15">
        <v>90150287</v>
      </c>
      <c r="B2960" s="16" t="s">
        <v>4221</v>
      </c>
      <c r="C2960" s="16" t="s">
        <v>4222</v>
      </c>
      <c r="D2960" s="17" t="s">
        <v>39</v>
      </c>
      <c r="E2960" s="17">
        <v>1</v>
      </c>
      <c r="F2960" s="18" t="s">
        <v>64</v>
      </c>
      <c r="G2960" s="18" t="s">
        <v>14</v>
      </c>
      <c r="H2960" s="19">
        <v>9.4827347999999994</v>
      </c>
    </row>
    <row r="2961" s="20" customFormat="1" ht="45" customHeight="1">
      <c r="A2961" s="15">
        <v>90141067</v>
      </c>
      <c r="B2961" s="16" t="s">
        <v>4223</v>
      </c>
      <c r="C2961" s="16" t="s">
        <v>4224</v>
      </c>
      <c r="D2961" s="17" t="s">
        <v>43</v>
      </c>
      <c r="E2961" s="17">
        <v>100</v>
      </c>
      <c r="F2961" s="18" t="s">
        <v>151</v>
      </c>
      <c r="G2961" s="18" t="s">
        <v>19</v>
      </c>
      <c r="H2961" s="19">
        <v>7.1838899999999997e-002</v>
      </c>
    </row>
    <row r="2962" s="20" customFormat="1" ht="45" customHeight="1">
      <c r="A2962" s="15">
        <v>92250882</v>
      </c>
      <c r="B2962" s="16" t="s">
        <v>4225</v>
      </c>
      <c r="C2962" s="16" t="s">
        <v>4226</v>
      </c>
      <c r="D2962" s="17" t="s">
        <v>43</v>
      </c>
      <c r="E2962" s="17">
        <v>20</v>
      </c>
      <c r="F2962" s="18" t="s">
        <v>18</v>
      </c>
      <c r="G2962" s="18" t="s">
        <v>19</v>
      </c>
      <c r="H2962" s="19">
        <v>0.96982515000000002</v>
      </c>
    </row>
    <row r="2963" s="20" customFormat="1" ht="45" customHeight="1">
      <c r="A2963" s="15">
        <v>90139631</v>
      </c>
      <c r="B2963" s="16" t="s">
        <v>4227</v>
      </c>
      <c r="C2963" s="16" t="s">
        <v>4228</v>
      </c>
      <c r="D2963" s="17" t="s">
        <v>43</v>
      </c>
      <c r="E2963" s="17">
        <v>20</v>
      </c>
      <c r="F2963" s="18" t="s">
        <v>18</v>
      </c>
      <c r="G2963" s="18" t="s">
        <v>19</v>
      </c>
      <c r="H2963" s="19">
        <v>0.80220104999999997</v>
      </c>
    </row>
    <row r="2964" s="20" customFormat="1" ht="45" customHeight="1">
      <c r="A2964" s="15">
        <v>90251415</v>
      </c>
      <c r="B2964" s="16" t="s">
        <v>4229</v>
      </c>
      <c r="C2964" s="16" t="s">
        <v>4230</v>
      </c>
      <c r="D2964" s="17" t="s">
        <v>50</v>
      </c>
      <c r="E2964" s="17">
        <v>100</v>
      </c>
      <c r="F2964" s="18" t="s">
        <v>151</v>
      </c>
      <c r="G2964" s="18" t="s">
        <v>19</v>
      </c>
      <c r="H2964" s="19">
        <v>0.10385852399999999</v>
      </c>
    </row>
    <row r="2965" s="20" customFormat="1" ht="45" customHeight="1">
      <c r="A2965" s="15">
        <v>90251407</v>
      </c>
      <c r="B2965" s="16" t="s">
        <v>4231</v>
      </c>
      <c r="C2965" s="16" t="s">
        <v>4232</v>
      </c>
      <c r="D2965" s="17" t="s">
        <v>50</v>
      </c>
      <c r="E2965" s="17">
        <v>3.5</v>
      </c>
      <c r="F2965" s="18" t="s">
        <v>95</v>
      </c>
      <c r="G2965" s="18" t="s">
        <v>19</v>
      </c>
      <c r="H2965" s="19">
        <v>4.4540118</v>
      </c>
    </row>
    <row r="2966" s="20" customFormat="1" ht="45" customHeight="1">
      <c r="A2966" s="15">
        <v>90158202</v>
      </c>
      <c r="B2966" s="16" t="s">
        <v>4233</v>
      </c>
      <c r="C2966" s="16" t="s">
        <v>4234</v>
      </c>
      <c r="D2966" s="17" t="s">
        <v>229</v>
      </c>
      <c r="E2966" s="17">
        <v>1</v>
      </c>
      <c r="F2966" s="18" t="s">
        <v>64</v>
      </c>
      <c r="G2966" s="18" t="s">
        <v>14</v>
      </c>
      <c r="H2966" s="19">
        <v>7.5909770999999999</v>
      </c>
    </row>
    <row r="2967" s="20" customFormat="1" ht="45" customHeight="1">
      <c r="A2967" s="15">
        <v>90157362</v>
      </c>
      <c r="B2967" s="16" t="s">
        <v>4233</v>
      </c>
      <c r="C2967" s="16" t="s">
        <v>4235</v>
      </c>
      <c r="D2967" s="17" t="s">
        <v>229</v>
      </c>
      <c r="E2967" s="17">
        <v>1</v>
      </c>
      <c r="F2967" s="18" t="s">
        <v>60</v>
      </c>
      <c r="G2967" s="18" t="s">
        <v>14</v>
      </c>
      <c r="H2967" s="19">
        <v>1.7001873000000001</v>
      </c>
    </row>
    <row r="2968" s="20" customFormat="1" ht="45" customHeight="1">
      <c r="A2968" s="15">
        <v>90208137</v>
      </c>
      <c r="B2968" s="16" t="s">
        <v>4233</v>
      </c>
      <c r="C2968" s="16" t="s">
        <v>4236</v>
      </c>
      <c r="D2968" s="17" t="s">
        <v>157</v>
      </c>
      <c r="E2968" s="17">
        <v>1</v>
      </c>
      <c r="F2968" s="18" t="s">
        <v>64</v>
      </c>
      <c r="G2968" s="18" t="s">
        <v>14</v>
      </c>
      <c r="H2968" s="19">
        <v>3.2207773500000001</v>
      </c>
    </row>
    <row r="2969" s="20" customFormat="1" ht="45" customHeight="1">
      <c r="A2969" s="15">
        <v>92377343</v>
      </c>
      <c r="B2969" s="16" t="s">
        <v>4237</v>
      </c>
      <c r="C2969" s="16" t="s">
        <v>4238</v>
      </c>
      <c r="D2969" s="17" t="s">
        <v>244</v>
      </c>
      <c r="E2969" s="17">
        <v>1</v>
      </c>
      <c r="F2969" s="18" t="s">
        <v>64</v>
      </c>
      <c r="G2969" s="18" t="s">
        <v>14</v>
      </c>
      <c r="H2969" s="19">
        <v>4.4061192</v>
      </c>
    </row>
    <row r="2970" s="20" customFormat="1" ht="45" customHeight="1">
      <c r="A2970" s="15">
        <v>90281853</v>
      </c>
      <c r="B2970" s="16" t="s">
        <v>4239</v>
      </c>
      <c r="C2970" s="16" t="s">
        <v>4240</v>
      </c>
      <c r="D2970" s="17" t="s">
        <v>4241</v>
      </c>
      <c r="E2970" s="17">
        <v>1</v>
      </c>
      <c r="F2970" s="18" t="s">
        <v>88</v>
      </c>
      <c r="G2970" s="18" t="s">
        <v>14</v>
      </c>
      <c r="H2970" s="19">
        <v>163.31376599999999</v>
      </c>
    </row>
    <row r="2971" s="20" customFormat="1" ht="45" customHeight="1">
      <c r="A2971" s="15">
        <v>91052017</v>
      </c>
      <c r="B2971" s="16" t="s">
        <v>4242</v>
      </c>
      <c r="C2971" s="16" t="s">
        <v>4243</v>
      </c>
      <c r="D2971" s="17" t="s">
        <v>81</v>
      </c>
      <c r="E2971" s="17">
        <v>50</v>
      </c>
      <c r="F2971" s="18" t="s">
        <v>18</v>
      </c>
      <c r="G2971" s="18" t="s">
        <v>19</v>
      </c>
      <c r="H2971" s="19">
        <v>0.21551670000000001</v>
      </c>
    </row>
    <row r="2972" s="20" customFormat="1" ht="45" customHeight="1">
      <c r="A2972" s="15">
        <v>90131703</v>
      </c>
      <c r="B2972" s="16" t="s">
        <v>4244</v>
      </c>
      <c r="C2972" s="16" t="s">
        <v>4245</v>
      </c>
      <c r="D2972" s="17" t="s">
        <v>81</v>
      </c>
      <c r="E2972" s="17">
        <v>30</v>
      </c>
      <c r="F2972" s="18" t="s">
        <v>95</v>
      </c>
      <c r="G2972" s="18" t="s">
        <v>19</v>
      </c>
      <c r="H2972" s="19">
        <v>0.32327505000000001</v>
      </c>
    </row>
    <row r="2973" s="20" customFormat="1" ht="45" customHeight="1">
      <c r="A2973" s="15">
        <v>90304250</v>
      </c>
      <c r="B2973" s="16" t="s">
        <v>4246</v>
      </c>
      <c r="C2973" s="16" t="s">
        <v>4247</v>
      </c>
      <c r="D2973" s="17" t="s">
        <v>4248</v>
      </c>
      <c r="E2973" s="17">
        <v>10</v>
      </c>
      <c r="F2973" s="18" t="s">
        <v>95</v>
      </c>
      <c r="G2973" s="18" t="s">
        <v>19</v>
      </c>
      <c r="H2973" s="19">
        <v>3.1728847500000001</v>
      </c>
    </row>
    <row r="2974" s="20" customFormat="1" ht="45" customHeight="1">
      <c r="A2974" s="15">
        <v>90288211</v>
      </c>
      <c r="B2974" s="16" t="s">
        <v>4249</v>
      </c>
      <c r="C2974" s="16" t="s">
        <v>4249</v>
      </c>
      <c r="D2974" s="17" t="s">
        <v>662</v>
      </c>
      <c r="E2974" s="17">
        <v>1</v>
      </c>
      <c r="F2974" s="18" t="s">
        <v>88</v>
      </c>
      <c r="G2974" s="18" t="s">
        <v>14</v>
      </c>
      <c r="H2974" s="19">
        <v>68.040000000000006</v>
      </c>
    </row>
    <row r="2975" s="20" customFormat="1" ht="45" customHeight="1">
      <c r="A2975" s="15">
        <v>90199545</v>
      </c>
      <c r="B2975" s="16" t="s">
        <v>4250</v>
      </c>
      <c r="C2975" s="16" t="s">
        <v>4250</v>
      </c>
      <c r="D2975" s="17" t="s">
        <v>620</v>
      </c>
      <c r="E2975" s="17">
        <v>1</v>
      </c>
      <c r="F2975" s="18" t="s">
        <v>485</v>
      </c>
      <c r="G2975" s="18" t="s">
        <v>14</v>
      </c>
      <c r="H2975" s="19">
        <v>36.317287999999998</v>
      </c>
    </row>
    <row r="2976" s="20" customFormat="1" ht="45" customHeight="1">
      <c r="A2976" s="15">
        <v>90199626</v>
      </c>
      <c r="B2976" s="16" t="s">
        <v>4251</v>
      </c>
      <c r="C2976" s="16" t="s">
        <v>4251</v>
      </c>
      <c r="D2976" s="17" t="s">
        <v>620</v>
      </c>
      <c r="E2976" s="17">
        <v>1</v>
      </c>
      <c r="F2976" s="18" t="s">
        <v>485</v>
      </c>
      <c r="G2976" s="18" t="s">
        <v>14</v>
      </c>
      <c r="H2976" s="19">
        <v>36.672047999999997</v>
      </c>
    </row>
    <row r="2977" s="20" customFormat="1" ht="45" customHeight="1">
      <c r="A2977" s="15">
        <v>90852753</v>
      </c>
      <c r="B2977" s="16" t="s">
        <v>4252</v>
      </c>
      <c r="C2977" s="16" t="s">
        <v>4252</v>
      </c>
      <c r="D2977" s="17" t="s">
        <v>725</v>
      </c>
      <c r="E2977" s="17">
        <v>1</v>
      </c>
      <c r="F2977" s="18" t="s">
        <v>88</v>
      </c>
      <c r="G2977" s="18" t="s">
        <v>14</v>
      </c>
      <c r="H2977" s="19">
        <v>96</v>
      </c>
    </row>
    <row r="2978" s="20" customFormat="1" ht="45" customHeight="1">
      <c r="A2978" s="15">
        <v>92447902</v>
      </c>
      <c r="B2978" s="16" t="s">
        <v>4253</v>
      </c>
      <c r="C2978" s="16" t="s">
        <v>4254</v>
      </c>
      <c r="D2978" s="17" t="s">
        <v>4255</v>
      </c>
      <c r="E2978" s="17">
        <v>100</v>
      </c>
      <c r="F2978" s="18" t="s">
        <v>18</v>
      </c>
      <c r="G2978" s="18" t="s">
        <v>19</v>
      </c>
      <c r="H2978" s="19">
        <v>0.83812050000000005</v>
      </c>
    </row>
    <row r="2979" s="20" customFormat="1" ht="45" customHeight="1">
      <c r="A2979" s="15">
        <v>92442714</v>
      </c>
      <c r="B2979" s="16" t="s">
        <v>4256</v>
      </c>
      <c r="C2979" s="16" t="s">
        <v>4257</v>
      </c>
      <c r="D2979" s="17" t="s">
        <v>4255</v>
      </c>
      <c r="E2979" s="17">
        <v>50</v>
      </c>
      <c r="F2979" s="18" t="s">
        <v>18</v>
      </c>
      <c r="G2979" s="18" t="s">
        <v>19</v>
      </c>
      <c r="H2979" s="19">
        <v>0.87403995000000001</v>
      </c>
    </row>
    <row r="2980" s="20" customFormat="1" ht="45" customHeight="1">
      <c r="A2980" s="15">
        <v>90273320</v>
      </c>
      <c r="B2980" s="16" t="s">
        <v>4258</v>
      </c>
      <c r="C2980" s="16" t="s">
        <v>4259</v>
      </c>
      <c r="D2980" s="17" t="s">
        <v>4255</v>
      </c>
      <c r="E2980" s="17">
        <v>50</v>
      </c>
      <c r="F2980" s="18" t="s">
        <v>18</v>
      </c>
      <c r="G2980" s="18" t="s">
        <v>19</v>
      </c>
      <c r="H2980" s="19">
        <v>0.86231250000000004</v>
      </c>
    </row>
    <row r="2981" s="20" customFormat="1" ht="45" customHeight="1">
      <c r="A2981" s="15">
        <v>90273273</v>
      </c>
      <c r="B2981" s="16" t="s">
        <v>4260</v>
      </c>
      <c r="C2981" s="16" t="s">
        <v>4261</v>
      </c>
      <c r="D2981" s="17" t="s">
        <v>4255</v>
      </c>
      <c r="E2981" s="17">
        <v>100</v>
      </c>
      <c r="F2981" s="18" t="s">
        <v>18</v>
      </c>
      <c r="G2981" s="18" t="s">
        <v>19</v>
      </c>
      <c r="H2981" s="19">
        <v>0.95785200000000004</v>
      </c>
    </row>
    <row r="2982" s="20" customFormat="1" ht="45" customHeight="1">
      <c r="A2982" s="15">
        <v>90273303</v>
      </c>
      <c r="B2982" s="16" t="s">
        <v>4262</v>
      </c>
      <c r="C2982" s="16" t="s">
        <v>4263</v>
      </c>
      <c r="D2982" s="17" t="s">
        <v>4255</v>
      </c>
      <c r="E2982" s="17">
        <v>100</v>
      </c>
      <c r="F2982" s="18" t="s">
        <v>18</v>
      </c>
      <c r="G2982" s="18" t="s">
        <v>19</v>
      </c>
      <c r="H2982" s="19">
        <v>0.95785200000000004</v>
      </c>
    </row>
    <row r="2983" s="20" customFormat="1" ht="45" customHeight="1">
      <c r="A2983" s="15">
        <v>90273281</v>
      </c>
      <c r="B2983" s="16" t="s">
        <v>4264</v>
      </c>
      <c r="C2983" s="16" t="s">
        <v>4265</v>
      </c>
      <c r="D2983" s="17" t="s">
        <v>4255</v>
      </c>
      <c r="E2983" s="17">
        <v>20</v>
      </c>
      <c r="F2983" s="18" t="s">
        <v>18</v>
      </c>
      <c r="G2983" s="18" t="s">
        <v>19</v>
      </c>
      <c r="H2983" s="19">
        <v>0.93390569999999995</v>
      </c>
    </row>
    <row r="2984" s="20" customFormat="1" ht="45" customHeight="1">
      <c r="A2984" s="15">
        <v>90273290</v>
      </c>
      <c r="B2984" s="16" t="s">
        <v>4266</v>
      </c>
      <c r="C2984" s="16" t="s">
        <v>4267</v>
      </c>
      <c r="D2984" s="17" t="s">
        <v>4255</v>
      </c>
      <c r="E2984" s="17">
        <v>50</v>
      </c>
      <c r="F2984" s="18" t="s">
        <v>18</v>
      </c>
      <c r="G2984" s="18" t="s">
        <v>19</v>
      </c>
      <c r="H2984" s="19">
        <v>0.87803100000000001</v>
      </c>
    </row>
    <row r="2985" s="20" customFormat="1" ht="45" customHeight="1">
      <c r="A2985" s="15">
        <v>92442722</v>
      </c>
      <c r="B2985" s="16" t="s">
        <v>4266</v>
      </c>
      <c r="C2985" s="16" t="s">
        <v>4268</v>
      </c>
      <c r="D2985" s="17" t="s">
        <v>4255</v>
      </c>
      <c r="E2985" s="17">
        <v>50</v>
      </c>
      <c r="F2985" s="18" t="s">
        <v>18</v>
      </c>
      <c r="G2985" s="18" t="s">
        <v>19</v>
      </c>
      <c r="H2985" s="19">
        <v>0.92193254999999996</v>
      </c>
    </row>
    <row r="2986" s="20" customFormat="1" ht="45" customHeight="1">
      <c r="A2986" s="15">
        <v>90279727</v>
      </c>
      <c r="B2986" s="16" t="s">
        <v>4269</v>
      </c>
      <c r="C2986" s="16" t="s">
        <v>4269</v>
      </c>
      <c r="D2986" s="17" t="s">
        <v>181</v>
      </c>
      <c r="E2986" s="17">
        <v>1</v>
      </c>
      <c r="F2986" s="18" t="s">
        <v>60</v>
      </c>
      <c r="G2986" s="18" t="s">
        <v>14</v>
      </c>
      <c r="H2986" s="19">
        <v>0.309369375</v>
      </c>
    </row>
    <row r="2987" s="20" customFormat="1" ht="45" customHeight="1">
      <c r="A2987" s="15">
        <v>90226224</v>
      </c>
      <c r="B2987" s="16" t="s">
        <v>4269</v>
      </c>
      <c r="C2987" s="16" t="s">
        <v>4269</v>
      </c>
      <c r="D2987" s="17" t="s">
        <v>59</v>
      </c>
      <c r="E2987" s="17">
        <v>1</v>
      </c>
      <c r="F2987" s="18" t="s">
        <v>60</v>
      </c>
      <c r="G2987" s="18" t="s">
        <v>14</v>
      </c>
      <c r="H2987" s="19">
        <v>0.27224504999999999</v>
      </c>
    </row>
    <row r="2988" s="20" customFormat="1" ht="45" customHeight="1">
      <c r="A2988" s="15">
        <v>90237323</v>
      </c>
      <c r="B2988" s="16" t="s">
        <v>4269</v>
      </c>
      <c r="C2988" s="16" t="s">
        <v>4269</v>
      </c>
      <c r="D2988" s="17" t="s">
        <v>17</v>
      </c>
      <c r="E2988" s="17">
        <v>1</v>
      </c>
      <c r="F2988" s="18" t="s">
        <v>60</v>
      </c>
      <c r="G2988" s="18" t="s">
        <v>14</v>
      </c>
      <c r="H2988" s="19">
        <v>0.27538245</v>
      </c>
    </row>
    <row r="2989" s="20" customFormat="1" ht="45" customHeight="1">
      <c r="A2989" s="15">
        <v>90237340</v>
      </c>
      <c r="B2989" s="16" t="s">
        <v>4269</v>
      </c>
      <c r="C2989" s="16" t="s">
        <v>4269</v>
      </c>
      <c r="D2989" s="17" t="s">
        <v>17</v>
      </c>
      <c r="E2989" s="17">
        <v>1</v>
      </c>
      <c r="F2989" s="18" t="s">
        <v>60</v>
      </c>
      <c r="G2989" s="18" t="s">
        <v>14</v>
      </c>
      <c r="H2989" s="19">
        <v>0.27538245</v>
      </c>
    </row>
    <row r="2990" s="20" customFormat="1" ht="45" customHeight="1">
      <c r="A2990" s="15">
        <v>90140028</v>
      </c>
      <c r="B2990" s="16" t="s">
        <v>4269</v>
      </c>
      <c r="C2990" s="16" t="s">
        <v>4270</v>
      </c>
      <c r="D2990" s="17" t="s">
        <v>69</v>
      </c>
      <c r="E2990" s="17">
        <v>1</v>
      </c>
      <c r="F2990" s="18" t="s">
        <v>60</v>
      </c>
      <c r="G2990" s="18" t="s">
        <v>14</v>
      </c>
      <c r="H2990" s="19">
        <v>0.3352482</v>
      </c>
    </row>
    <row r="2991" s="20" customFormat="1" ht="45" customHeight="1">
      <c r="A2991" s="15">
        <v>92455158</v>
      </c>
      <c r="B2991" s="16" t="s">
        <v>4269</v>
      </c>
      <c r="C2991" s="16" t="s">
        <v>4271</v>
      </c>
      <c r="D2991" s="17" t="s">
        <v>1298</v>
      </c>
      <c r="E2991" s="17">
        <v>1</v>
      </c>
      <c r="F2991" s="18" t="s">
        <v>60</v>
      </c>
      <c r="G2991" s="18" t="s">
        <v>14</v>
      </c>
      <c r="H2991" s="19">
        <v>0.43103340000000001</v>
      </c>
    </row>
    <row r="2992" s="20" customFormat="1" ht="45" customHeight="1">
      <c r="A2992" s="15">
        <v>90231929</v>
      </c>
      <c r="B2992" s="16" t="s">
        <v>4269</v>
      </c>
      <c r="C2992" s="16" t="s">
        <v>4272</v>
      </c>
      <c r="D2992" s="17" t="s">
        <v>2158</v>
      </c>
      <c r="E2992" s="17">
        <v>1</v>
      </c>
      <c r="F2992" s="18" t="s">
        <v>60</v>
      </c>
      <c r="G2992" s="18" t="s">
        <v>14</v>
      </c>
      <c r="H2992" s="19">
        <v>0.31130190000000002</v>
      </c>
    </row>
    <row r="2993" s="20" customFormat="1" ht="45" customHeight="1">
      <c r="A2993" s="15">
        <v>90233786</v>
      </c>
      <c r="B2993" s="16" t="s">
        <v>4269</v>
      </c>
      <c r="C2993" s="16" t="s">
        <v>4273</v>
      </c>
      <c r="D2993" s="17" t="s">
        <v>169</v>
      </c>
      <c r="E2993" s="17">
        <v>1</v>
      </c>
      <c r="F2993" s="18" t="s">
        <v>60</v>
      </c>
      <c r="G2993" s="18" t="s">
        <v>14</v>
      </c>
      <c r="H2993" s="19">
        <v>0.20354354999999999</v>
      </c>
    </row>
    <row r="2994" s="20" customFormat="1" ht="45" customHeight="1">
      <c r="A2994" s="15">
        <v>90124669</v>
      </c>
      <c r="B2994" s="16" t="s">
        <v>4269</v>
      </c>
      <c r="C2994" s="16" t="s">
        <v>4274</v>
      </c>
      <c r="D2994" s="17" t="s">
        <v>50</v>
      </c>
      <c r="E2994" s="17">
        <v>1</v>
      </c>
      <c r="F2994" s="18" t="s">
        <v>60</v>
      </c>
      <c r="G2994" s="18" t="s">
        <v>14</v>
      </c>
      <c r="H2994" s="19">
        <v>0.35919450000000003</v>
      </c>
    </row>
    <row r="2995" s="20" customFormat="1" ht="45" customHeight="1">
      <c r="A2995" s="15">
        <v>92433421</v>
      </c>
      <c r="B2995" s="16" t="s">
        <v>4269</v>
      </c>
      <c r="C2995" s="16" t="s">
        <v>4274</v>
      </c>
      <c r="D2995" s="17" t="s">
        <v>50</v>
      </c>
      <c r="E2995" s="17">
        <v>1</v>
      </c>
      <c r="F2995" s="18" t="s">
        <v>60</v>
      </c>
      <c r="G2995" s="18" t="s">
        <v>14</v>
      </c>
      <c r="H2995" s="19">
        <v>0.37116765000000002</v>
      </c>
    </row>
    <row r="2996" s="20" customFormat="1" ht="45" customHeight="1">
      <c r="A2996" s="15">
        <v>92434290</v>
      </c>
      <c r="B2996" s="16" t="s">
        <v>4269</v>
      </c>
      <c r="C2996" s="16" t="s">
        <v>4275</v>
      </c>
      <c r="D2996" s="17" t="s">
        <v>220</v>
      </c>
      <c r="E2996" s="17">
        <v>1</v>
      </c>
      <c r="F2996" s="18" t="s">
        <v>60</v>
      </c>
      <c r="G2996" s="18" t="s">
        <v>14</v>
      </c>
      <c r="H2996" s="19">
        <v>0.46695284999999997</v>
      </c>
    </row>
    <row r="2997" s="20" customFormat="1" ht="45" customHeight="1">
      <c r="A2997" s="15">
        <v>92258026</v>
      </c>
      <c r="B2997" s="16" t="s">
        <v>4269</v>
      </c>
      <c r="C2997" s="16" t="s">
        <v>4275</v>
      </c>
      <c r="D2997" s="17" t="s">
        <v>220</v>
      </c>
      <c r="E2997" s="17">
        <v>1</v>
      </c>
      <c r="F2997" s="18" t="s">
        <v>60</v>
      </c>
      <c r="G2997" s="18" t="s">
        <v>14</v>
      </c>
      <c r="H2997" s="19">
        <v>0.46695284999999997</v>
      </c>
    </row>
    <row r="2998" s="20" customFormat="1" ht="45" customHeight="1">
      <c r="A2998" s="15">
        <v>90504038</v>
      </c>
      <c r="B2998" s="16" t="s">
        <v>4276</v>
      </c>
      <c r="C2998" s="16" t="s">
        <v>4277</v>
      </c>
      <c r="D2998" s="17" t="s">
        <v>220</v>
      </c>
      <c r="E2998" s="17">
        <v>1</v>
      </c>
      <c r="F2998" s="18" t="s">
        <v>64</v>
      </c>
      <c r="G2998" s="18" t="s">
        <v>14</v>
      </c>
      <c r="H2998" s="19">
        <v>0.62260380000000004</v>
      </c>
    </row>
    <row r="2999" s="20" customFormat="1" ht="45" customHeight="1">
      <c r="A2999" s="15">
        <v>90237358</v>
      </c>
      <c r="B2999" s="16" t="s">
        <v>4278</v>
      </c>
      <c r="C2999" s="16" t="s">
        <v>4278</v>
      </c>
      <c r="D2999" s="17" t="s">
        <v>29</v>
      </c>
      <c r="E2999" s="17">
        <v>1</v>
      </c>
      <c r="F2999" s="18" t="s">
        <v>64</v>
      </c>
      <c r="G2999" s="18" t="s">
        <v>14</v>
      </c>
      <c r="H2999" s="19">
        <v>0.73036215000000004</v>
      </c>
    </row>
    <row r="3000" s="20" customFormat="1" ht="45" customHeight="1">
      <c r="A3000" s="15">
        <v>90259297</v>
      </c>
      <c r="B3000" s="16" t="s">
        <v>4278</v>
      </c>
      <c r="C3000" s="16" t="s">
        <v>4278</v>
      </c>
      <c r="D3000" s="17" t="s">
        <v>244</v>
      </c>
      <c r="E3000" s="17">
        <v>1</v>
      </c>
      <c r="F3000" s="18" t="s">
        <v>64</v>
      </c>
      <c r="G3000" s="18" t="s">
        <v>14</v>
      </c>
      <c r="H3000" s="19">
        <v>0.60636397500000006</v>
      </c>
    </row>
    <row r="3001" s="20" customFormat="1" ht="45" customHeight="1">
      <c r="A3001" s="15">
        <v>92383580</v>
      </c>
      <c r="B3001" s="16" t="s">
        <v>4279</v>
      </c>
      <c r="C3001" s="16" t="s">
        <v>4280</v>
      </c>
      <c r="D3001" s="17" t="s">
        <v>455</v>
      </c>
      <c r="E3001" s="17">
        <v>1</v>
      </c>
      <c r="F3001" s="18" t="s">
        <v>158</v>
      </c>
      <c r="G3001" s="18" t="s">
        <v>14</v>
      </c>
      <c r="H3001" s="19">
        <v>0.3352482</v>
      </c>
    </row>
    <row r="3002" s="20" customFormat="1" ht="45" customHeight="1">
      <c r="A3002" s="15">
        <v>90178548</v>
      </c>
      <c r="B3002" s="16" t="s">
        <v>4279</v>
      </c>
      <c r="C3002" s="16" t="s">
        <v>4281</v>
      </c>
      <c r="D3002" s="17" t="s">
        <v>24</v>
      </c>
      <c r="E3002" s="17">
        <v>1</v>
      </c>
      <c r="F3002" s="18" t="s">
        <v>60</v>
      </c>
      <c r="G3002" s="18" t="s">
        <v>14</v>
      </c>
      <c r="H3002" s="19">
        <v>0.25143615000000002</v>
      </c>
    </row>
    <row r="3003" s="20" customFormat="1" ht="45" customHeight="1">
      <c r="A3003" s="15">
        <v>90237315</v>
      </c>
      <c r="B3003" s="16" t="s">
        <v>4279</v>
      </c>
      <c r="C3003" s="16" t="s">
        <v>4279</v>
      </c>
      <c r="D3003" s="17" t="s">
        <v>17</v>
      </c>
      <c r="E3003" s="17">
        <v>1</v>
      </c>
      <c r="F3003" s="18" t="s">
        <v>60</v>
      </c>
      <c r="G3003" s="18" t="s">
        <v>14</v>
      </c>
      <c r="H3003" s="19">
        <v>0.20354354999999999</v>
      </c>
    </row>
    <row r="3004" s="20" customFormat="1" ht="45" customHeight="1">
      <c r="A3004" s="15">
        <v>90279719</v>
      </c>
      <c r="B3004" s="16" t="s">
        <v>4279</v>
      </c>
      <c r="C3004" s="16" t="s">
        <v>4279</v>
      </c>
      <c r="D3004" s="17" t="s">
        <v>181</v>
      </c>
      <c r="E3004" s="17">
        <v>1</v>
      </c>
      <c r="F3004" s="18" t="s">
        <v>60</v>
      </c>
      <c r="G3004" s="18" t="s">
        <v>14</v>
      </c>
      <c r="H3004" s="19">
        <v>0.1915704</v>
      </c>
    </row>
    <row r="3005" s="20" customFormat="1" ht="45" customHeight="1">
      <c r="A3005" s="15">
        <v>90226232</v>
      </c>
      <c r="B3005" s="16" t="s">
        <v>4279</v>
      </c>
      <c r="C3005" s="16" t="s">
        <v>4279</v>
      </c>
      <c r="D3005" s="17" t="s">
        <v>59</v>
      </c>
      <c r="E3005" s="17">
        <v>1</v>
      </c>
      <c r="F3005" s="18" t="s">
        <v>60</v>
      </c>
      <c r="G3005" s="18" t="s">
        <v>14</v>
      </c>
      <c r="H3005" s="19">
        <v>0.18562162500000001</v>
      </c>
    </row>
    <row r="3006" s="20" customFormat="1" ht="45" customHeight="1">
      <c r="A3006" s="15">
        <v>90237331</v>
      </c>
      <c r="B3006" s="16" t="s">
        <v>4279</v>
      </c>
      <c r="C3006" s="16" t="s">
        <v>4279</v>
      </c>
      <c r="D3006" s="17" t="s">
        <v>17</v>
      </c>
      <c r="E3006" s="17">
        <v>1</v>
      </c>
      <c r="F3006" s="18" t="s">
        <v>60</v>
      </c>
      <c r="G3006" s="18" t="s">
        <v>14</v>
      </c>
      <c r="H3006" s="19">
        <v>0.1915704</v>
      </c>
    </row>
    <row r="3007" s="20" customFormat="1" ht="45" customHeight="1">
      <c r="A3007" s="15">
        <v>90219600</v>
      </c>
      <c r="B3007" s="16" t="s">
        <v>4279</v>
      </c>
      <c r="C3007" s="16" t="s">
        <v>4282</v>
      </c>
      <c r="D3007" s="17" t="s">
        <v>69</v>
      </c>
      <c r="E3007" s="17">
        <v>1</v>
      </c>
      <c r="F3007" s="18" t="s">
        <v>60</v>
      </c>
      <c r="G3007" s="18" t="s">
        <v>14</v>
      </c>
      <c r="H3007" s="19">
        <v>0.20354354999999999</v>
      </c>
    </row>
    <row r="3008" s="20" customFormat="1" ht="45" customHeight="1">
      <c r="A3008" s="15">
        <v>90124677</v>
      </c>
      <c r="B3008" s="16" t="s">
        <v>4279</v>
      </c>
      <c r="C3008" s="16" t="s">
        <v>4283</v>
      </c>
      <c r="D3008" s="17" t="s">
        <v>50</v>
      </c>
      <c r="E3008" s="17">
        <v>1</v>
      </c>
      <c r="F3008" s="18" t="s">
        <v>60</v>
      </c>
      <c r="G3008" s="18" t="s">
        <v>14</v>
      </c>
      <c r="H3008" s="19">
        <v>0.31130190000000002</v>
      </c>
    </row>
    <row r="3009" s="20" customFormat="1" ht="45" customHeight="1">
      <c r="A3009" s="15">
        <v>92433448</v>
      </c>
      <c r="B3009" s="16" t="s">
        <v>4279</v>
      </c>
      <c r="C3009" s="16" t="s">
        <v>4283</v>
      </c>
      <c r="D3009" s="17" t="s">
        <v>50</v>
      </c>
      <c r="E3009" s="17">
        <v>1</v>
      </c>
      <c r="F3009" s="18" t="s">
        <v>60</v>
      </c>
      <c r="G3009" s="18" t="s">
        <v>14</v>
      </c>
      <c r="H3009" s="19">
        <v>0.32327505000000001</v>
      </c>
    </row>
    <row r="3010" s="20" customFormat="1" ht="45" customHeight="1">
      <c r="A3010" s="15">
        <v>90504020</v>
      </c>
      <c r="B3010" s="16" t="s">
        <v>4279</v>
      </c>
      <c r="C3010" s="16" t="s">
        <v>4284</v>
      </c>
      <c r="D3010" s="17" t="s">
        <v>220</v>
      </c>
      <c r="E3010" s="17">
        <v>1</v>
      </c>
      <c r="F3010" s="18" t="s">
        <v>60</v>
      </c>
      <c r="G3010" s="18" t="s">
        <v>14</v>
      </c>
      <c r="H3010" s="19">
        <v>0.34722134999999998</v>
      </c>
    </row>
    <row r="3011" s="20" customFormat="1" ht="45" customHeight="1">
      <c r="A3011" s="15">
        <v>92434304</v>
      </c>
      <c r="B3011" s="16" t="s">
        <v>4279</v>
      </c>
      <c r="C3011" s="16" t="s">
        <v>4284</v>
      </c>
      <c r="D3011" s="17" t="s">
        <v>220</v>
      </c>
      <c r="E3011" s="17">
        <v>1</v>
      </c>
      <c r="F3011" s="18" t="s">
        <v>60</v>
      </c>
      <c r="G3011" s="18" t="s">
        <v>14</v>
      </c>
      <c r="H3011" s="19">
        <v>0.34722134999999998</v>
      </c>
    </row>
    <row r="3012" s="20" customFormat="1" ht="45" customHeight="1">
      <c r="A3012" s="15">
        <v>92454046</v>
      </c>
      <c r="B3012" s="16" t="s">
        <v>4285</v>
      </c>
      <c r="C3012" s="16" t="s">
        <v>4285</v>
      </c>
      <c r="D3012" s="17" t="s">
        <v>50</v>
      </c>
      <c r="E3012" s="17">
        <v>1</v>
      </c>
      <c r="F3012" s="18" t="s">
        <v>64</v>
      </c>
      <c r="G3012" s="18" t="s">
        <v>14</v>
      </c>
      <c r="H3012" s="19">
        <v>0.59398919999999999</v>
      </c>
    </row>
    <row r="3013" s="20" customFormat="1" ht="45" customHeight="1">
      <c r="A3013" s="15">
        <v>90270193</v>
      </c>
      <c r="B3013" s="16" t="s">
        <v>4286</v>
      </c>
      <c r="C3013" s="16" t="s">
        <v>4287</v>
      </c>
      <c r="D3013" s="17" t="s">
        <v>603</v>
      </c>
      <c r="E3013" s="17">
        <v>1</v>
      </c>
      <c r="F3013" s="18" t="s">
        <v>64</v>
      </c>
      <c r="G3013" s="18" t="s">
        <v>14</v>
      </c>
      <c r="H3013" s="19">
        <v>1.0177177500000001</v>
      </c>
    </row>
    <row r="3014" s="20" customFormat="1" ht="45" customHeight="1">
      <c r="A3014" s="15">
        <v>92454054</v>
      </c>
      <c r="B3014" s="16" t="s">
        <v>4288</v>
      </c>
      <c r="C3014" s="16" t="s">
        <v>4288</v>
      </c>
      <c r="D3014" s="17" t="s">
        <v>50</v>
      </c>
      <c r="E3014" s="17">
        <v>1</v>
      </c>
      <c r="F3014" s="18" t="s">
        <v>64</v>
      </c>
      <c r="G3014" s="18" t="s">
        <v>14</v>
      </c>
      <c r="H3014" s="19">
        <v>0.44300655</v>
      </c>
    </row>
    <row r="3015" s="20" customFormat="1" ht="45" customHeight="1">
      <c r="A3015" s="15">
        <v>90216300</v>
      </c>
      <c r="B3015" s="16" t="s">
        <v>4289</v>
      </c>
      <c r="C3015" s="16" t="s">
        <v>4290</v>
      </c>
      <c r="D3015" s="17" t="s">
        <v>2824</v>
      </c>
      <c r="E3015" s="17">
        <v>1</v>
      </c>
      <c r="F3015" s="18" t="s">
        <v>60</v>
      </c>
      <c r="G3015" s="18" t="s">
        <v>14</v>
      </c>
      <c r="H3015" s="19">
        <v>0.45497969999999999</v>
      </c>
    </row>
    <row r="3016" s="20" customFormat="1" ht="45" customHeight="1">
      <c r="A3016" s="15">
        <v>90310136</v>
      </c>
      <c r="B3016" s="16" t="s">
        <v>4289</v>
      </c>
      <c r="C3016" s="16" t="s">
        <v>4289</v>
      </c>
      <c r="D3016" s="17" t="s">
        <v>31</v>
      </c>
      <c r="E3016" s="17">
        <v>1</v>
      </c>
      <c r="F3016" s="18" t="s">
        <v>60</v>
      </c>
      <c r="G3016" s="18" t="s">
        <v>14</v>
      </c>
      <c r="H3016" s="19">
        <v>0.2969946</v>
      </c>
    </row>
    <row r="3017" s="20" customFormat="1" ht="45" customHeight="1">
      <c r="A3017" s="15">
        <v>90214897</v>
      </c>
      <c r="B3017" s="16" t="s">
        <v>4289</v>
      </c>
      <c r="C3017" s="16" t="s">
        <v>4291</v>
      </c>
      <c r="D3017" s="17" t="s">
        <v>29</v>
      </c>
      <c r="E3017" s="17">
        <v>1</v>
      </c>
      <c r="F3017" s="18" t="s">
        <v>60</v>
      </c>
      <c r="G3017" s="18" t="s">
        <v>14</v>
      </c>
      <c r="H3017" s="19">
        <v>0.28735559999999999</v>
      </c>
    </row>
    <row r="3018" s="20" customFormat="1" ht="45" customHeight="1">
      <c r="A3018" s="15">
        <v>90270177</v>
      </c>
      <c r="B3018" s="16" t="s">
        <v>4292</v>
      </c>
      <c r="C3018" s="16" t="s">
        <v>4293</v>
      </c>
      <c r="D3018" s="17" t="s">
        <v>603</v>
      </c>
      <c r="E3018" s="17">
        <v>1</v>
      </c>
      <c r="F3018" s="18" t="s">
        <v>60</v>
      </c>
      <c r="G3018" s="18" t="s">
        <v>14</v>
      </c>
      <c r="H3018" s="19">
        <v>0.10775835</v>
      </c>
    </row>
    <row r="3019" s="20" customFormat="1" ht="45" customHeight="1">
      <c r="A3019" s="15">
        <v>90311469</v>
      </c>
      <c r="B3019" s="16" t="s">
        <v>4294</v>
      </c>
      <c r="C3019" s="16" t="s">
        <v>4294</v>
      </c>
      <c r="D3019" s="17" t="s">
        <v>31</v>
      </c>
      <c r="E3019" s="17">
        <v>1</v>
      </c>
      <c r="F3019" s="18" t="s">
        <v>60</v>
      </c>
      <c r="G3019" s="18" t="s">
        <v>14</v>
      </c>
      <c r="H3019" s="19">
        <v>0.22274595</v>
      </c>
    </row>
    <row r="3020" s="20" customFormat="1" ht="45" customHeight="1">
      <c r="A3020" s="15">
        <v>90216318</v>
      </c>
      <c r="B3020" s="16" t="s">
        <v>4295</v>
      </c>
      <c r="C3020" s="16" t="s">
        <v>4296</v>
      </c>
      <c r="D3020" s="17" t="s">
        <v>2824</v>
      </c>
      <c r="E3020" s="17">
        <v>1</v>
      </c>
      <c r="F3020" s="18" t="s">
        <v>60</v>
      </c>
      <c r="G3020" s="18" t="s">
        <v>14</v>
      </c>
      <c r="H3020" s="19">
        <v>0.35919450000000003</v>
      </c>
    </row>
    <row r="3021" s="20" customFormat="1" ht="45" customHeight="1">
      <c r="A3021" s="15">
        <v>90214900</v>
      </c>
      <c r="B3021" s="16" t="s">
        <v>4295</v>
      </c>
      <c r="C3021" s="16" t="s">
        <v>4297</v>
      </c>
      <c r="D3021" s="17" t="s">
        <v>29</v>
      </c>
      <c r="E3021" s="17">
        <v>1</v>
      </c>
      <c r="F3021" s="18" t="s">
        <v>60</v>
      </c>
      <c r="G3021" s="18" t="s">
        <v>14</v>
      </c>
      <c r="H3021" s="19">
        <v>0.21037117499999999</v>
      </c>
    </row>
    <row r="3022" s="20" customFormat="1" ht="45" customHeight="1">
      <c r="A3022" s="15">
        <v>90270185</v>
      </c>
      <c r="B3022" s="16" t="s">
        <v>4298</v>
      </c>
      <c r="C3022" s="16" t="s">
        <v>4299</v>
      </c>
      <c r="D3022" s="17" t="s">
        <v>603</v>
      </c>
      <c r="E3022" s="17">
        <v>1</v>
      </c>
      <c r="F3022" s="18" t="s">
        <v>60</v>
      </c>
      <c r="G3022" s="18" t="s">
        <v>14</v>
      </c>
      <c r="H3022" s="19">
        <v>8.3812049999999999e-002</v>
      </c>
    </row>
    <row r="3023" s="20" customFormat="1" ht="45" customHeight="1">
      <c r="A3023" s="15">
        <v>92429980</v>
      </c>
      <c r="B3023" s="16" t="s">
        <v>4300</v>
      </c>
      <c r="C3023" s="16" t="s">
        <v>4301</v>
      </c>
      <c r="D3023" s="17" t="s">
        <v>603</v>
      </c>
      <c r="E3023" s="17">
        <v>1</v>
      </c>
      <c r="F3023" s="18" t="s">
        <v>64</v>
      </c>
      <c r="G3023" s="18" t="s">
        <v>14</v>
      </c>
      <c r="H3023" s="19">
        <v>53.639712000000003</v>
      </c>
    </row>
    <row r="3024" s="20" customFormat="1" ht="45" customHeight="1">
      <c r="A3024" s="15">
        <v>92431674</v>
      </c>
      <c r="B3024" s="16" t="s">
        <v>4302</v>
      </c>
      <c r="C3024" s="16" t="s">
        <v>4303</v>
      </c>
      <c r="D3024" s="17" t="s">
        <v>603</v>
      </c>
      <c r="E3024" s="17">
        <v>1</v>
      </c>
      <c r="F3024" s="18" t="s">
        <v>64</v>
      </c>
      <c r="G3024" s="18" t="s">
        <v>14</v>
      </c>
      <c r="H3024" s="19">
        <v>20.080683000000001</v>
      </c>
    </row>
    <row r="3025" s="20" customFormat="1" ht="45" customHeight="1">
      <c r="A3025" s="15">
        <v>92431682</v>
      </c>
      <c r="B3025" s="16" t="s">
        <v>4304</v>
      </c>
      <c r="C3025" s="16" t="s">
        <v>4305</v>
      </c>
      <c r="D3025" s="17" t="s">
        <v>603</v>
      </c>
      <c r="E3025" s="17">
        <v>1</v>
      </c>
      <c r="F3025" s="18" t="s">
        <v>64</v>
      </c>
      <c r="G3025" s="18" t="s">
        <v>14</v>
      </c>
      <c r="H3025" s="19">
        <v>37.94291235</v>
      </c>
    </row>
    <row r="3026" s="20" customFormat="1" ht="45" customHeight="1">
      <c r="A3026" s="15">
        <v>92436226</v>
      </c>
      <c r="B3026" s="16" t="s">
        <v>4306</v>
      </c>
      <c r="C3026" s="16" t="s">
        <v>4307</v>
      </c>
      <c r="D3026" s="17" t="s">
        <v>17</v>
      </c>
      <c r="E3026" s="17">
        <v>1</v>
      </c>
      <c r="F3026" s="18" t="s">
        <v>60</v>
      </c>
      <c r="G3026" s="18" t="s">
        <v>14</v>
      </c>
      <c r="H3026" s="19">
        <v>1.30507335</v>
      </c>
    </row>
    <row r="3027" s="20" customFormat="1" ht="45" customHeight="1">
      <c r="A3027" s="15">
        <v>90147073</v>
      </c>
      <c r="B3027" s="16" t="s">
        <v>4308</v>
      </c>
      <c r="C3027" s="16" t="s">
        <v>4309</v>
      </c>
      <c r="D3027" s="17" t="s">
        <v>17</v>
      </c>
      <c r="E3027" s="17">
        <v>1</v>
      </c>
      <c r="F3027" s="18" t="s">
        <v>436</v>
      </c>
      <c r="G3027" s="18" t="s">
        <v>14</v>
      </c>
      <c r="H3027" s="19">
        <v>0.98998200000000003</v>
      </c>
    </row>
    <row r="3028" s="20" customFormat="1" ht="45" customHeight="1">
      <c r="A3028" s="15">
        <v>90239130</v>
      </c>
      <c r="B3028" s="16" t="s">
        <v>4308</v>
      </c>
      <c r="C3028" s="16" t="s">
        <v>4310</v>
      </c>
      <c r="D3028" s="17" t="s">
        <v>29</v>
      </c>
      <c r="E3028" s="17">
        <v>1</v>
      </c>
      <c r="F3028" s="18" t="s">
        <v>436</v>
      </c>
      <c r="G3028" s="18" t="s">
        <v>14</v>
      </c>
      <c r="H3028" s="19">
        <v>1.002356775</v>
      </c>
    </row>
    <row r="3029" s="20" customFormat="1" ht="45" customHeight="1">
      <c r="A3029" s="15">
        <v>92381448</v>
      </c>
      <c r="B3029" s="16" t="s">
        <v>4311</v>
      </c>
      <c r="C3029" s="16" t="s">
        <v>4312</v>
      </c>
      <c r="D3029" s="17" t="s">
        <v>146</v>
      </c>
      <c r="E3029" s="17">
        <v>1</v>
      </c>
      <c r="F3029" s="18" t="s">
        <v>60</v>
      </c>
      <c r="G3029" s="18" t="s">
        <v>14</v>
      </c>
      <c r="H3029" s="19">
        <v>1.5565095</v>
      </c>
    </row>
    <row r="3030" s="20" customFormat="1" ht="45" customHeight="1">
      <c r="A3030" s="15">
        <v>92264778</v>
      </c>
      <c r="B3030" s="16" t="s">
        <v>4313</v>
      </c>
      <c r="C3030" s="16" t="s">
        <v>4314</v>
      </c>
      <c r="D3030" s="17" t="s">
        <v>139</v>
      </c>
      <c r="E3030" s="17">
        <v>1</v>
      </c>
      <c r="F3030" s="18" t="s">
        <v>193</v>
      </c>
      <c r="G3030" s="18" t="s">
        <v>14</v>
      </c>
      <c r="H3030" s="19">
        <v>4.6216359000000002</v>
      </c>
    </row>
    <row r="3031" s="20" customFormat="1" ht="45" customHeight="1">
      <c r="A3031" s="15">
        <v>92443460</v>
      </c>
      <c r="B3031" s="16" t="s">
        <v>4315</v>
      </c>
      <c r="C3031" s="16" t="s">
        <v>4316</v>
      </c>
      <c r="D3031" s="17" t="s">
        <v>31</v>
      </c>
      <c r="E3031" s="17">
        <v>1</v>
      </c>
      <c r="F3031" s="18" t="s">
        <v>64</v>
      </c>
      <c r="G3031" s="18" t="s">
        <v>14</v>
      </c>
      <c r="H3031" s="19">
        <v>1.9635966</v>
      </c>
    </row>
    <row r="3032" s="20" customFormat="1" ht="45" customHeight="1">
      <c r="A3032" s="15">
        <v>92379109</v>
      </c>
      <c r="B3032" s="16" t="s">
        <v>4317</v>
      </c>
      <c r="C3032" s="16" t="s">
        <v>4317</v>
      </c>
      <c r="D3032" s="17" t="s">
        <v>603</v>
      </c>
      <c r="E3032" s="17">
        <v>60</v>
      </c>
      <c r="F3032" s="18" t="s">
        <v>95</v>
      </c>
      <c r="G3032" s="18" t="s">
        <v>19</v>
      </c>
      <c r="H3032" s="19">
        <v>0.13170465000000001</v>
      </c>
    </row>
    <row r="3033" s="20" customFormat="1" ht="45" customHeight="1">
      <c r="A3033" s="15">
        <v>92389864</v>
      </c>
      <c r="B3033" s="16" t="s">
        <v>4318</v>
      </c>
      <c r="C3033" s="16" t="s">
        <v>4319</v>
      </c>
      <c r="D3033" s="17" t="s">
        <v>43</v>
      </c>
      <c r="E3033" s="17">
        <v>400</v>
      </c>
      <c r="F3033" s="18" t="s">
        <v>151</v>
      </c>
      <c r="G3033" s="18" t="s">
        <v>19</v>
      </c>
      <c r="H3033" s="19">
        <v>2.39463e-002</v>
      </c>
    </row>
    <row r="3034" s="20" customFormat="1" ht="45" customHeight="1">
      <c r="A3034" s="15">
        <v>92379079</v>
      </c>
      <c r="B3034" s="16" t="s">
        <v>4320</v>
      </c>
      <c r="C3034" s="16" t="s">
        <v>4320</v>
      </c>
      <c r="D3034" s="17" t="s">
        <v>24</v>
      </c>
      <c r="E3034" s="17">
        <v>60</v>
      </c>
      <c r="F3034" s="18" t="s">
        <v>95</v>
      </c>
      <c r="G3034" s="18" t="s">
        <v>19</v>
      </c>
      <c r="H3034" s="19">
        <v>0.1676241</v>
      </c>
    </row>
    <row r="3035" s="20" customFormat="1" ht="45" customHeight="1">
      <c r="A3035" s="15">
        <v>92467431</v>
      </c>
      <c r="B3035" s="16" t="s">
        <v>4321</v>
      </c>
      <c r="C3035" s="16" t="s">
        <v>4320</v>
      </c>
      <c r="D3035" s="17" t="s">
        <v>17</v>
      </c>
      <c r="E3035" s="17">
        <v>60</v>
      </c>
      <c r="F3035" s="18" t="s">
        <v>95</v>
      </c>
      <c r="G3035" s="18" t="s">
        <v>19</v>
      </c>
      <c r="H3035" s="19">
        <v>0.1676241</v>
      </c>
    </row>
    <row r="3036" s="20" customFormat="1" ht="45" customHeight="1">
      <c r="A3036" s="15">
        <v>92395236</v>
      </c>
      <c r="B3036" s="16" t="s">
        <v>4321</v>
      </c>
      <c r="C3036" s="16" t="s">
        <v>4320</v>
      </c>
      <c r="D3036" s="17" t="s">
        <v>39</v>
      </c>
      <c r="E3036" s="17">
        <v>60</v>
      </c>
      <c r="F3036" s="18" t="s">
        <v>95</v>
      </c>
      <c r="G3036" s="18" t="s">
        <v>19</v>
      </c>
      <c r="H3036" s="19">
        <v>0.13170465000000001</v>
      </c>
    </row>
    <row r="3037" s="20" customFormat="1" ht="45" customHeight="1">
      <c r="A3037" s="15">
        <v>90185927</v>
      </c>
      <c r="B3037" s="16" t="s">
        <v>4322</v>
      </c>
      <c r="C3037" s="16" t="s">
        <v>4323</v>
      </c>
      <c r="D3037" s="17" t="s">
        <v>146</v>
      </c>
      <c r="E3037" s="17">
        <v>60</v>
      </c>
      <c r="F3037" s="18" t="s">
        <v>95</v>
      </c>
      <c r="G3037" s="18" t="s">
        <v>19</v>
      </c>
      <c r="H3037" s="19">
        <v>0.26340930000000001</v>
      </c>
    </row>
    <row r="3038" s="20" customFormat="1" ht="45" customHeight="1">
      <c r="A3038" s="15">
        <v>92379010</v>
      </c>
      <c r="B3038" s="16" t="s">
        <v>4324</v>
      </c>
      <c r="C3038" s="16" t="s">
        <v>4325</v>
      </c>
      <c r="D3038" s="17" t="s">
        <v>50</v>
      </c>
      <c r="E3038" s="17">
        <v>1</v>
      </c>
      <c r="F3038" s="18" t="s">
        <v>60</v>
      </c>
      <c r="G3038" s="18" t="s">
        <v>14</v>
      </c>
      <c r="H3038" s="19">
        <v>0.52681860000000003</v>
      </c>
    </row>
    <row r="3039" s="20" customFormat="1" ht="45" customHeight="1">
      <c r="A3039" s="15">
        <v>92398480</v>
      </c>
      <c r="B3039" s="16" t="s">
        <v>4326</v>
      </c>
      <c r="C3039" s="16" t="s">
        <v>4327</v>
      </c>
      <c r="D3039" s="17" t="s">
        <v>271</v>
      </c>
      <c r="E3039" s="17">
        <v>200</v>
      </c>
      <c r="F3039" s="18" t="s">
        <v>151</v>
      </c>
      <c r="G3039" s="18" t="s">
        <v>19</v>
      </c>
      <c r="H3039" s="19">
        <v>2.39463e-002</v>
      </c>
    </row>
    <row r="3040" s="20" customFormat="1" ht="45" customHeight="1">
      <c r="A3040" s="15">
        <v>92470840</v>
      </c>
      <c r="B3040" s="16" t="s">
        <v>4328</v>
      </c>
      <c r="C3040" s="16" t="s">
        <v>4329</v>
      </c>
      <c r="D3040" s="17" t="s">
        <v>244</v>
      </c>
      <c r="E3040" s="17">
        <v>300</v>
      </c>
      <c r="F3040" s="18" t="s">
        <v>151</v>
      </c>
      <c r="G3040" s="18" t="s">
        <v>19</v>
      </c>
      <c r="H3040" s="19">
        <v>3.5919449999999999e-002</v>
      </c>
    </row>
    <row r="3041" s="20" customFormat="1" ht="45" customHeight="1">
      <c r="A3041" s="15">
        <v>90128770</v>
      </c>
      <c r="B3041" s="16" t="s">
        <v>4330</v>
      </c>
      <c r="C3041" s="16" t="s">
        <v>4331</v>
      </c>
      <c r="D3041" s="17" t="s">
        <v>271</v>
      </c>
      <c r="E3041" s="17">
        <v>1</v>
      </c>
      <c r="F3041" s="18" t="s">
        <v>60</v>
      </c>
      <c r="G3041" s="18" t="s">
        <v>14</v>
      </c>
      <c r="H3041" s="19">
        <v>0.31130190000000002</v>
      </c>
    </row>
    <row r="3042" s="20" customFormat="1" ht="45" customHeight="1">
      <c r="A3042" s="15">
        <v>90289072</v>
      </c>
      <c r="B3042" s="16" t="s">
        <v>4330</v>
      </c>
      <c r="C3042" s="16" t="s">
        <v>4331</v>
      </c>
      <c r="D3042" s="17" t="s">
        <v>271</v>
      </c>
      <c r="E3042" s="17">
        <v>1</v>
      </c>
      <c r="F3042" s="18" t="s">
        <v>60</v>
      </c>
      <c r="G3042" s="18" t="s">
        <v>14</v>
      </c>
      <c r="H3042" s="19">
        <v>0.1676241</v>
      </c>
    </row>
    <row r="3043" s="20" customFormat="1" ht="45" customHeight="1">
      <c r="A3043" s="15">
        <v>92467474</v>
      </c>
      <c r="B3043" s="16" t="s">
        <v>4330</v>
      </c>
      <c r="C3043" s="16" t="s">
        <v>4330</v>
      </c>
      <c r="D3043" s="17" t="s">
        <v>146</v>
      </c>
      <c r="E3043" s="17">
        <v>1</v>
      </c>
      <c r="F3043" s="18" t="s">
        <v>158</v>
      </c>
      <c r="G3043" s="18" t="s">
        <v>14</v>
      </c>
      <c r="H3043" s="19">
        <v>0.65852325</v>
      </c>
    </row>
    <row r="3044" s="20" customFormat="1" ht="45" customHeight="1">
      <c r="A3044" s="15">
        <v>92379249</v>
      </c>
      <c r="B3044" s="16" t="s">
        <v>4330</v>
      </c>
      <c r="C3044" s="16" t="s">
        <v>4330</v>
      </c>
      <c r="D3044" s="17" t="s">
        <v>24</v>
      </c>
      <c r="E3044" s="17">
        <v>1</v>
      </c>
      <c r="F3044" s="18" t="s">
        <v>60</v>
      </c>
      <c r="G3044" s="18" t="s">
        <v>14</v>
      </c>
      <c r="H3044" s="19">
        <v>0.56923964999999999</v>
      </c>
    </row>
    <row r="3045" s="20" customFormat="1" ht="45" customHeight="1">
      <c r="A3045" s="15">
        <v>90143973</v>
      </c>
      <c r="B3045" s="16" t="s">
        <v>4330</v>
      </c>
      <c r="C3045" s="16" t="s">
        <v>4330</v>
      </c>
      <c r="D3045" s="17" t="s">
        <v>17</v>
      </c>
      <c r="E3045" s="17">
        <v>1</v>
      </c>
      <c r="F3045" s="18" t="s">
        <v>60</v>
      </c>
      <c r="G3045" s="18" t="s">
        <v>14</v>
      </c>
      <c r="H3045" s="19">
        <v>0.66823785000000002</v>
      </c>
    </row>
    <row r="3046" s="20" customFormat="1" ht="45" customHeight="1">
      <c r="A3046" s="15">
        <v>90290437</v>
      </c>
      <c r="B3046" s="16" t="s">
        <v>4330</v>
      </c>
      <c r="C3046" s="16" t="s">
        <v>4330</v>
      </c>
      <c r="D3046" s="17" t="s">
        <v>1714</v>
      </c>
      <c r="E3046" s="17">
        <v>1</v>
      </c>
      <c r="F3046" s="18" t="s">
        <v>60</v>
      </c>
      <c r="G3046" s="18" t="s">
        <v>14</v>
      </c>
      <c r="H3046" s="19">
        <v>0.71773695000000004</v>
      </c>
    </row>
    <row r="3047" s="20" customFormat="1" ht="45" customHeight="1">
      <c r="A3047" s="15">
        <v>90162501</v>
      </c>
      <c r="B3047" s="16" t="s">
        <v>4330</v>
      </c>
      <c r="C3047" s="16" t="s">
        <v>4332</v>
      </c>
      <c r="D3047" s="17" t="s">
        <v>2759</v>
      </c>
      <c r="E3047" s="17">
        <v>1</v>
      </c>
      <c r="F3047" s="18" t="s">
        <v>158</v>
      </c>
      <c r="G3047" s="18" t="s">
        <v>14</v>
      </c>
      <c r="H3047" s="19">
        <v>0.31130190000000002</v>
      </c>
    </row>
    <row r="3048" s="20" customFormat="1" ht="45" customHeight="1">
      <c r="A3048" s="15">
        <v>90259319</v>
      </c>
      <c r="B3048" s="16" t="s">
        <v>4333</v>
      </c>
      <c r="C3048" s="16" t="s">
        <v>4333</v>
      </c>
      <c r="D3048" s="17" t="s">
        <v>244</v>
      </c>
      <c r="E3048" s="17">
        <v>1</v>
      </c>
      <c r="F3048" s="18" t="s">
        <v>64</v>
      </c>
      <c r="G3048" s="18" t="s">
        <v>14</v>
      </c>
      <c r="H3048" s="19">
        <v>1.2993513750000001</v>
      </c>
    </row>
    <row r="3049" s="20" customFormat="1" ht="45" customHeight="1">
      <c r="A3049" s="15">
        <v>90285964</v>
      </c>
      <c r="B3049" s="16" t="s">
        <v>4334</v>
      </c>
      <c r="C3049" s="16" t="s">
        <v>4334</v>
      </c>
      <c r="D3049" s="17" t="s">
        <v>792</v>
      </c>
      <c r="E3049" s="17">
        <v>1</v>
      </c>
      <c r="F3049" s="18" t="s">
        <v>64</v>
      </c>
      <c r="G3049" s="18" t="s">
        <v>14</v>
      </c>
      <c r="H3049" s="19">
        <v>0.80436037500000002</v>
      </c>
    </row>
    <row r="3050" s="20" customFormat="1" ht="45" customHeight="1">
      <c r="A3050" s="15">
        <v>92393136</v>
      </c>
      <c r="B3050" s="16" t="s">
        <v>4335</v>
      </c>
      <c r="C3050" s="16" t="s">
        <v>4336</v>
      </c>
      <c r="D3050" s="17" t="s">
        <v>146</v>
      </c>
      <c r="E3050" s="17">
        <v>120</v>
      </c>
      <c r="F3050" s="18" t="s">
        <v>18</v>
      </c>
      <c r="G3050" s="18" t="s">
        <v>19</v>
      </c>
      <c r="H3050" s="19">
        <v>0.1676241</v>
      </c>
    </row>
    <row r="3051" s="20" customFormat="1" ht="45" customHeight="1">
      <c r="A3051" s="15">
        <v>90188527</v>
      </c>
      <c r="B3051" s="16" t="s">
        <v>4337</v>
      </c>
      <c r="C3051" s="16" t="s">
        <v>4338</v>
      </c>
      <c r="D3051" s="17" t="s">
        <v>146</v>
      </c>
      <c r="E3051" s="17">
        <v>400</v>
      </c>
      <c r="F3051" s="18" t="s">
        <v>151</v>
      </c>
      <c r="G3051" s="18" t="s">
        <v>19</v>
      </c>
      <c r="H3051" s="19">
        <v>2.39463e-002</v>
      </c>
    </row>
    <row r="3052" s="20" customFormat="1" ht="45" customHeight="1">
      <c r="A3052" s="15">
        <v>90188578</v>
      </c>
      <c r="B3052" s="16" t="s">
        <v>4339</v>
      </c>
      <c r="C3052" s="16" t="s">
        <v>4340</v>
      </c>
      <c r="D3052" s="17" t="s">
        <v>146</v>
      </c>
      <c r="E3052" s="17">
        <v>1</v>
      </c>
      <c r="F3052" s="18" t="s">
        <v>158</v>
      </c>
      <c r="G3052" s="18" t="s">
        <v>14</v>
      </c>
      <c r="H3052" s="19">
        <v>1.06561035</v>
      </c>
    </row>
    <row r="3053" s="20" customFormat="1" ht="45" customHeight="1">
      <c r="A3053" s="15">
        <v>90188519</v>
      </c>
      <c r="B3053" s="16" t="s">
        <v>4341</v>
      </c>
      <c r="C3053" s="16" t="s">
        <v>4342</v>
      </c>
      <c r="D3053" s="17" t="s">
        <v>146</v>
      </c>
      <c r="E3053" s="17">
        <v>1</v>
      </c>
      <c r="F3053" s="18" t="s">
        <v>158</v>
      </c>
      <c r="G3053" s="18" t="s">
        <v>14</v>
      </c>
      <c r="H3053" s="19">
        <v>1.06561035</v>
      </c>
    </row>
    <row r="3054" s="20" customFormat="1" ht="45" customHeight="1">
      <c r="A3054" s="15">
        <v>92249671</v>
      </c>
      <c r="B3054" s="16" t="s">
        <v>4343</v>
      </c>
      <c r="C3054" s="16" t="s">
        <v>4344</v>
      </c>
      <c r="D3054" s="17" t="s">
        <v>146</v>
      </c>
      <c r="E3054" s="17">
        <v>1</v>
      </c>
      <c r="F3054" s="18" t="s">
        <v>64</v>
      </c>
      <c r="G3054" s="18" t="s">
        <v>14</v>
      </c>
      <c r="H3054" s="19">
        <v>2.2988447999999999</v>
      </c>
    </row>
    <row r="3055" s="20" customFormat="1" ht="45" customHeight="1">
      <c r="A3055" s="15">
        <v>90212797</v>
      </c>
      <c r="B3055" s="16" t="s">
        <v>4345</v>
      </c>
      <c r="C3055" s="16" t="s">
        <v>4346</v>
      </c>
      <c r="D3055" s="17" t="s">
        <v>279</v>
      </c>
      <c r="E3055" s="17">
        <v>1</v>
      </c>
      <c r="F3055" s="18" t="s">
        <v>64</v>
      </c>
      <c r="G3055" s="18" t="s">
        <v>14</v>
      </c>
      <c r="H3055" s="19">
        <v>1.8199187999999999</v>
      </c>
    </row>
    <row r="3056" s="20" customFormat="1" ht="45" customHeight="1">
      <c r="A3056" s="15">
        <v>90188535</v>
      </c>
      <c r="B3056" s="16" t="s">
        <v>4347</v>
      </c>
      <c r="C3056" s="16" t="s">
        <v>4348</v>
      </c>
      <c r="D3056" s="17" t="s">
        <v>146</v>
      </c>
      <c r="E3056" s="17">
        <v>1</v>
      </c>
      <c r="F3056" s="18" t="s">
        <v>4349</v>
      </c>
      <c r="G3056" s="18" t="s">
        <v>14</v>
      </c>
      <c r="H3056" s="19">
        <v>1.6163752499999999</v>
      </c>
    </row>
    <row r="3057" s="20" customFormat="1" ht="45" customHeight="1">
      <c r="A3057" s="15">
        <v>92457819</v>
      </c>
      <c r="B3057" s="16" t="s">
        <v>4350</v>
      </c>
      <c r="C3057" s="16" t="s">
        <v>4350</v>
      </c>
      <c r="D3057" s="17" t="s">
        <v>244</v>
      </c>
      <c r="E3057" s="17">
        <v>400</v>
      </c>
      <c r="F3057" s="18" t="s">
        <v>151</v>
      </c>
      <c r="G3057" s="18" t="s">
        <v>19</v>
      </c>
      <c r="H3057" s="19">
        <v>1.197315e-002</v>
      </c>
    </row>
    <row r="3058" s="20" customFormat="1" ht="45" customHeight="1">
      <c r="A3058" s="15">
        <v>92467440</v>
      </c>
      <c r="B3058" s="16" t="s">
        <v>4351</v>
      </c>
      <c r="C3058" s="16" t="s">
        <v>4352</v>
      </c>
      <c r="D3058" s="17" t="s">
        <v>17</v>
      </c>
      <c r="E3058" s="17">
        <v>400</v>
      </c>
      <c r="F3058" s="18" t="s">
        <v>151</v>
      </c>
      <c r="G3058" s="18" t="s">
        <v>19</v>
      </c>
      <c r="H3058" s="19">
        <v>2.39463e-002</v>
      </c>
    </row>
    <row r="3059" s="20" customFormat="1" ht="45" customHeight="1">
      <c r="A3059" s="15">
        <v>92454364</v>
      </c>
      <c r="B3059" s="16" t="s">
        <v>4351</v>
      </c>
      <c r="C3059" s="16" t="s">
        <v>4352</v>
      </c>
      <c r="D3059" s="17" t="s">
        <v>21</v>
      </c>
      <c r="E3059" s="17">
        <v>400</v>
      </c>
      <c r="F3059" s="18" t="s">
        <v>151</v>
      </c>
      <c r="G3059" s="18" t="s">
        <v>19</v>
      </c>
      <c r="H3059" s="19">
        <v>2.39463e-002</v>
      </c>
    </row>
    <row r="3060" s="20" customFormat="1" ht="45" customHeight="1">
      <c r="A3060" s="15">
        <v>92379303</v>
      </c>
      <c r="B3060" s="16" t="s">
        <v>4353</v>
      </c>
      <c r="C3060" s="16" t="s">
        <v>4353</v>
      </c>
      <c r="D3060" s="17" t="s">
        <v>24</v>
      </c>
      <c r="E3060" s="17">
        <v>400</v>
      </c>
      <c r="F3060" s="18" t="s">
        <v>151</v>
      </c>
      <c r="G3060" s="18" t="s">
        <v>19</v>
      </c>
      <c r="H3060" s="19">
        <v>2.39463e-002</v>
      </c>
    </row>
    <row r="3061" s="20" customFormat="1" ht="45" customHeight="1">
      <c r="A3061" s="15">
        <v>90269209</v>
      </c>
      <c r="B3061" s="16" t="s">
        <v>4354</v>
      </c>
      <c r="C3061" s="16" t="s">
        <v>4355</v>
      </c>
      <c r="D3061" s="17" t="s">
        <v>279</v>
      </c>
      <c r="E3061" s="17">
        <v>200</v>
      </c>
      <c r="F3061" s="18" t="s">
        <v>151</v>
      </c>
      <c r="G3061" s="18" t="s">
        <v>19</v>
      </c>
      <c r="H3061" s="19">
        <v>3.5919449999999999e-002</v>
      </c>
    </row>
    <row r="3062" s="20" customFormat="1" ht="45" customHeight="1">
      <c r="A3062" s="15">
        <v>90124367</v>
      </c>
      <c r="B3062" s="16" t="s">
        <v>4356</v>
      </c>
      <c r="C3062" s="16" t="s">
        <v>4357</v>
      </c>
      <c r="D3062" s="17" t="s">
        <v>50</v>
      </c>
      <c r="E3062" s="17">
        <v>200</v>
      </c>
      <c r="F3062" s="18" t="s">
        <v>151</v>
      </c>
      <c r="G3062" s="18" t="s">
        <v>19</v>
      </c>
      <c r="H3062" s="19">
        <v>5.9865750000000002e-002</v>
      </c>
    </row>
    <row r="3063" s="20" customFormat="1" ht="45" customHeight="1">
      <c r="A3063" s="15">
        <v>92384889</v>
      </c>
      <c r="B3063" s="16" t="s">
        <v>4358</v>
      </c>
      <c r="C3063" s="16" t="s">
        <v>4359</v>
      </c>
      <c r="D3063" s="17" t="s">
        <v>229</v>
      </c>
      <c r="E3063" s="17">
        <v>1</v>
      </c>
      <c r="F3063" s="18" t="s">
        <v>436</v>
      </c>
      <c r="G3063" s="18" t="s">
        <v>14</v>
      </c>
      <c r="H3063" s="19">
        <v>1.5086169</v>
      </c>
    </row>
    <row r="3064" s="20" customFormat="1" ht="45" customHeight="1">
      <c r="A3064" s="15">
        <v>90517040</v>
      </c>
      <c r="B3064" s="16" t="s">
        <v>4358</v>
      </c>
      <c r="C3064" s="16" t="s">
        <v>4360</v>
      </c>
      <c r="D3064" s="17" t="s">
        <v>146</v>
      </c>
      <c r="E3064" s="17">
        <v>1</v>
      </c>
      <c r="F3064" s="18" t="s">
        <v>60</v>
      </c>
      <c r="G3064" s="18" t="s">
        <v>14</v>
      </c>
      <c r="H3064" s="19">
        <v>1.8518471999999999</v>
      </c>
    </row>
    <row r="3065" s="20" customFormat="1" ht="45" customHeight="1">
      <c r="A3065" s="15">
        <v>90124383</v>
      </c>
      <c r="B3065" s="16" t="s">
        <v>4361</v>
      </c>
      <c r="C3065" s="16" t="s">
        <v>4362</v>
      </c>
      <c r="D3065" s="17" t="s">
        <v>50</v>
      </c>
      <c r="E3065" s="17">
        <v>1</v>
      </c>
      <c r="F3065" s="18" t="s">
        <v>60</v>
      </c>
      <c r="G3065" s="18" t="s">
        <v>14</v>
      </c>
      <c r="H3065" s="19">
        <v>1.28112705</v>
      </c>
    </row>
    <row r="3066" s="20" customFormat="1" ht="45" customHeight="1">
      <c r="A3066" s="15">
        <v>92436323</v>
      </c>
      <c r="B3066" s="16" t="s">
        <v>4363</v>
      </c>
      <c r="C3066" s="16" t="s">
        <v>4364</v>
      </c>
      <c r="D3066" s="17" t="s">
        <v>157</v>
      </c>
      <c r="E3066" s="17">
        <v>30</v>
      </c>
      <c r="F3066" s="18" t="s">
        <v>95</v>
      </c>
      <c r="G3066" s="18" t="s">
        <v>19</v>
      </c>
      <c r="H3066" s="19">
        <v>0.37116765000000002</v>
      </c>
    </row>
    <row r="3067" s="20" customFormat="1" ht="45" customHeight="1">
      <c r="A3067" s="15">
        <v>92436277</v>
      </c>
      <c r="B3067" s="16" t="s">
        <v>4365</v>
      </c>
      <c r="C3067" s="16" t="s">
        <v>4366</v>
      </c>
      <c r="D3067" s="17" t="s">
        <v>146</v>
      </c>
      <c r="E3067" s="17">
        <v>1</v>
      </c>
      <c r="F3067" s="18" t="s">
        <v>4367</v>
      </c>
      <c r="G3067" s="18" t="s">
        <v>14</v>
      </c>
      <c r="H3067" s="19">
        <v>1.4367780000000001</v>
      </c>
    </row>
    <row r="3068" s="20" customFormat="1" ht="45" customHeight="1">
      <c r="A3068" s="15">
        <v>90123620</v>
      </c>
      <c r="B3068" s="16" t="s">
        <v>4368</v>
      </c>
      <c r="C3068" s="16" t="s">
        <v>4368</v>
      </c>
      <c r="D3068" s="17" t="s">
        <v>50</v>
      </c>
      <c r="E3068" s="17">
        <v>1</v>
      </c>
      <c r="F3068" s="18" t="s">
        <v>64</v>
      </c>
      <c r="G3068" s="18" t="s">
        <v>14</v>
      </c>
      <c r="H3068" s="19">
        <v>0.98998200000000003</v>
      </c>
    </row>
    <row r="3069" s="20" customFormat="1" ht="45" customHeight="1">
      <c r="A3069" s="15">
        <v>92436153</v>
      </c>
      <c r="B3069" s="16" t="s">
        <v>4368</v>
      </c>
      <c r="C3069" s="16" t="s">
        <v>4369</v>
      </c>
      <c r="D3069" s="17" t="s">
        <v>157</v>
      </c>
      <c r="E3069" s="17">
        <v>1</v>
      </c>
      <c r="F3069" s="18" t="s">
        <v>64</v>
      </c>
      <c r="G3069" s="18" t="s">
        <v>14</v>
      </c>
      <c r="H3069" s="19">
        <v>1.4367780000000001</v>
      </c>
    </row>
    <row r="3070" s="20" customFormat="1" ht="45" customHeight="1">
      <c r="A3070" s="15">
        <v>90248864</v>
      </c>
      <c r="B3070" s="16" t="s">
        <v>4370</v>
      </c>
      <c r="C3070" s="16" t="s">
        <v>4370</v>
      </c>
      <c r="D3070" s="17" t="s">
        <v>247</v>
      </c>
      <c r="E3070" s="17">
        <v>1</v>
      </c>
      <c r="F3070" s="18" t="s">
        <v>64</v>
      </c>
      <c r="G3070" s="18" t="s">
        <v>14</v>
      </c>
      <c r="H3070" s="19">
        <v>1.200353175</v>
      </c>
    </row>
    <row r="3071" s="20" customFormat="1" ht="45" customHeight="1">
      <c r="A3071" s="15">
        <v>90249585</v>
      </c>
      <c r="B3071" s="16" t="s">
        <v>4371</v>
      </c>
      <c r="C3071" s="16" t="s">
        <v>4371</v>
      </c>
      <c r="D3071" s="17" t="s">
        <v>131</v>
      </c>
      <c r="E3071" s="17">
        <v>1</v>
      </c>
      <c r="F3071" s="18" t="s">
        <v>60</v>
      </c>
      <c r="G3071" s="18" t="s">
        <v>14</v>
      </c>
      <c r="H3071" s="19">
        <v>0.44300655</v>
      </c>
    </row>
    <row r="3072" s="20" customFormat="1" ht="45" customHeight="1">
      <c r="A3072" s="15">
        <v>90290461</v>
      </c>
      <c r="B3072" s="16" t="s">
        <v>4371</v>
      </c>
      <c r="C3072" s="16" t="s">
        <v>4371</v>
      </c>
      <c r="D3072" s="17" t="s">
        <v>26</v>
      </c>
      <c r="E3072" s="17">
        <v>1</v>
      </c>
      <c r="F3072" s="18" t="s">
        <v>60</v>
      </c>
      <c r="G3072" s="18" t="s">
        <v>14</v>
      </c>
      <c r="H3072" s="19">
        <v>0.24749550000000001</v>
      </c>
    </row>
    <row r="3073" s="20" customFormat="1" ht="45" customHeight="1">
      <c r="A3073" s="15">
        <v>90290453</v>
      </c>
      <c r="B3073" s="16" t="s">
        <v>4371</v>
      </c>
      <c r="C3073" s="16" t="s">
        <v>4371</v>
      </c>
      <c r="D3073" s="17" t="s">
        <v>26</v>
      </c>
      <c r="E3073" s="17">
        <v>1</v>
      </c>
      <c r="F3073" s="18" t="s">
        <v>60</v>
      </c>
      <c r="G3073" s="18" t="s">
        <v>14</v>
      </c>
      <c r="H3073" s="19">
        <v>0.38361802499999997</v>
      </c>
    </row>
    <row r="3074" s="20" customFormat="1" ht="45" customHeight="1">
      <c r="A3074" s="15">
        <v>92459439</v>
      </c>
      <c r="B3074" s="16" t="s">
        <v>4371</v>
      </c>
      <c r="C3074" s="16" t="s">
        <v>4371</v>
      </c>
      <c r="D3074" s="17" t="s">
        <v>146</v>
      </c>
      <c r="E3074" s="17">
        <v>1</v>
      </c>
      <c r="F3074" s="18" t="s">
        <v>60</v>
      </c>
      <c r="G3074" s="18" t="s">
        <v>14</v>
      </c>
      <c r="H3074" s="19">
        <v>0.71773695000000004</v>
      </c>
    </row>
    <row r="3075" s="20" customFormat="1" ht="45" customHeight="1">
      <c r="A3075" s="15">
        <v>92379095</v>
      </c>
      <c r="B3075" s="16" t="s">
        <v>4371</v>
      </c>
      <c r="C3075" s="16" t="s">
        <v>4372</v>
      </c>
      <c r="D3075" s="17" t="s">
        <v>24</v>
      </c>
      <c r="E3075" s="17">
        <v>1</v>
      </c>
      <c r="F3075" s="18" t="s">
        <v>60</v>
      </c>
      <c r="G3075" s="18" t="s">
        <v>14</v>
      </c>
      <c r="H3075" s="19">
        <v>0.59398919999999999</v>
      </c>
    </row>
    <row r="3076" s="20" customFormat="1" ht="45" customHeight="1">
      <c r="A3076" s="15">
        <v>90124359</v>
      </c>
      <c r="B3076" s="16" t="s">
        <v>4371</v>
      </c>
      <c r="C3076" s="16" t="s">
        <v>4373</v>
      </c>
      <c r="D3076" s="17" t="s">
        <v>50</v>
      </c>
      <c r="E3076" s="17">
        <v>1</v>
      </c>
      <c r="F3076" s="18" t="s">
        <v>60</v>
      </c>
      <c r="G3076" s="18" t="s">
        <v>14</v>
      </c>
      <c r="H3076" s="19">
        <v>0.75430845000000002</v>
      </c>
    </row>
    <row r="3077" s="20" customFormat="1" ht="45" customHeight="1">
      <c r="A3077" s="15">
        <v>90210620</v>
      </c>
      <c r="B3077" s="16" t="s">
        <v>4371</v>
      </c>
      <c r="C3077" s="16" t="s">
        <v>4374</v>
      </c>
      <c r="D3077" s="17" t="s">
        <v>31</v>
      </c>
      <c r="E3077" s="17">
        <v>1</v>
      </c>
      <c r="F3077" s="18" t="s">
        <v>60</v>
      </c>
      <c r="G3077" s="18" t="s">
        <v>14</v>
      </c>
      <c r="H3077" s="19">
        <v>0.37116765000000002</v>
      </c>
    </row>
    <row r="3078" s="20" customFormat="1" ht="45" customHeight="1">
      <c r="A3078" s="15">
        <v>90517016</v>
      </c>
      <c r="B3078" s="16" t="s">
        <v>4371</v>
      </c>
      <c r="C3078" s="16" t="s">
        <v>4375</v>
      </c>
      <c r="D3078" s="17" t="s">
        <v>146</v>
      </c>
      <c r="E3078" s="17">
        <v>1</v>
      </c>
      <c r="F3078" s="18" t="s">
        <v>60</v>
      </c>
      <c r="G3078" s="18" t="s">
        <v>14</v>
      </c>
      <c r="H3078" s="19">
        <v>0.95785200000000004</v>
      </c>
    </row>
    <row r="3079" s="20" customFormat="1" ht="45" customHeight="1">
      <c r="A3079" s="15">
        <v>90517024</v>
      </c>
      <c r="B3079" s="16" t="s">
        <v>4372</v>
      </c>
      <c r="C3079" s="16" t="s">
        <v>4376</v>
      </c>
      <c r="D3079" s="17" t="s">
        <v>146</v>
      </c>
      <c r="E3079" s="17">
        <v>1</v>
      </c>
      <c r="F3079" s="18" t="s">
        <v>4349</v>
      </c>
      <c r="G3079" s="18" t="s">
        <v>14</v>
      </c>
      <c r="H3079" s="19">
        <v>1.2026364</v>
      </c>
    </row>
    <row r="3080" s="20" customFormat="1" ht="45" customHeight="1">
      <c r="A3080" s="15">
        <v>92436269</v>
      </c>
      <c r="B3080" s="16" t="s">
        <v>4377</v>
      </c>
      <c r="C3080" s="16" t="s">
        <v>4378</v>
      </c>
      <c r="D3080" s="17" t="s">
        <v>146</v>
      </c>
      <c r="E3080" s="17">
        <v>60</v>
      </c>
      <c r="F3080" s="18" t="s">
        <v>95</v>
      </c>
      <c r="G3080" s="18" t="s">
        <v>19</v>
      </c>
      <c r="H3080" s="19">
        <v>0.15964200000000001</v>
      </c>
    </row>
    <row r="3081" s="20" customFormat="1" ht="45" customHeight="1">
      <c r="A3081" s="15">
        <v>92453996</v>
      </c>
      <c r="B3081" s="16" t="s">
        <v>4379</v>
      </c>
      <c r="C3081" s="16" t="s">
        <v>4379</v>
      </c>
      <c r="D3081" s="17" t="s">
        <v>50</v>
      </c>
      <c r="E3081" s="17">
        <v>1</v>
      </c>
      <c r="F3081" s="18" t="s">
        <v>64</v>
      </c>
      <c r="G3081" s="18" t="s">
        <v>14</v>
      </c>
      <c r="H3081" s="19">
        <v>1.002356775</v>
      </c>
    </row>
    <row r="3082" s="20" customFormat="1" ht="45" customHeight="1">
      <c r="A3082" s="15">
        <v>90204395</v>
      </c>
      <c r="B3082" s="16" t="s">
        <v>4380</v>
      </c>
      <c r="C3082" s="16" t="s">
        <v>4381</v>
      </c>
      <c r="D3082" s="17" t="s">
        <v>888</v>
      </c>
      <c r="E3082" s="17">
        <v>1</v>
      </c>
      <c r="F3082" s="18" t="s">
        <v>60</v>
      </c>
      <c r="G3082" s="18" t="s">
        <v>14</v>
      </c>
      <c r="H3082" s="19">
        <v>0.79022789999999998</v>
      </c>
    </row>
    <row r="3083" s="20" customFormat="1" ht="45" customHeight="1">
      <c r="A3083" s="15">
        <v>92436285</v>
      </c>
      <c r="B3083" s="16" t="s">
        <v>4380</v>
      </c>
      <c r="C3083" s="16" t="s">
        <v>4382</v>
      </c>
      <c r="D3083" s="17" t="s">
        <v>146</v>
      </c>
      <c r="E3083" s="17">
        <v>1</v>
      </c>
      <c r="F3083" s="18" t="s">
        <v>60</v>
      </c>
      <c r="G3083" s="18" t="s">
        <v>14</v>
      </c>
      <c r="H3083" s="19">
        <v>1.0536372000000001</v>
      </c>
    </row>
    <row r="3084" s="20" customFormat="1" ht="45" customHeight="1">
      <c r="A3084" s="15">
        <v>92379214</v>
      </c>
      <c r="B3084" s="16" t="s">
        <v>4383</v>
      </c>
      <c r="C3084" s="16" t="s">
        <v>4383</v>
      </c>
      <c r="D3084" s="17" t="s">
        <v>279</v>
      </c>
      <c r="E3084" s="17">
        <v>1</v>
      </c>
      <c r="F3084" s="18" t="s">
        <v>64</v>
      </c>
      <c r="G3084" s="18" t="s">
        <v>14</v>
      </c>
      <c r="H3084" s="19">
        <v>1.7121604500000001</v>
      </c>
    </row>
    <row r="3085" s="20" customFormat="1" ht="45" customHeight="1">
      <c r="A3085" s="15">
        <v>92381235</v>
      </c>
      <c r="B3085" s="16" t="s">
        <v>4383</v>
      </c>
      <c r="C3085" s="16" t="s">
        <v>4383</v>
      </c>
      <c r="D3085" s="17" t="s">
        <v>24</v>
      </c>
      <c r="E3085" s="17">
        <v>1</v>
      </c>
      <c r="F3085" s="18" t="s">
        <v>64</v>
      </c>
      <c r="G3085" s="18" t="s">
        <v>14</v>
      </c>
      <c r="H3085" s="19">
        <v>0.95785200000000004</v>
      </c>
    </row>
    <row r="3086" s="20" customFormat="1" ht="45" customHeight="1">
      <c r="A3086" s="15">
        <v>90212517</v>
      </c>
      <c r="B3086" s="16" t="s">
        <v>4383</v>
      </c>
      <c r="C3086" s="16" t="s">
        <v>4383</v>
      </c>
      <c r="D3086" s="17" t="s">
        <v>279</v>
      </c>
      <c r="E3086" s="17">
        <v>1</v>
      </c>
      <c r="F3086" s="18" t="s">
        <v>64</v>
      </c>
      <c r="G3086" s="18" t="s">
        <v>14</v>
      </c>
      <c r="H3086" s="19">
        <v>0.92193254999999996</v>
      </c>
    </row>
    <row r="3087" s="20" customFormat="1" ht="45" customHeight="1">
      <c r="A3087" s="15">
        <v>91255015</v>
      </c>
      <c r="B3087" s="16" t="s">
        <v>4383</v>
      </c>
      <c r="C3087" s="16" t="s">
        <v>4384</v>
      </c>
      <c r="D3087" s="17" t="s">
        <v>50</v>
      </c>
      <c r="E3087" s="17">
        <v>1</v>
      </c>
      <c r="F3087" s="18" t="s">
        <v>64</v>
      </c>
      <c r="G3087" s="18" t="s">
        <v>14</v>
      </c>
      <c r="H3087" s="19">
        <v>2.0953012499999999</v>
      </c>
    </row>
    <row r="3088" s="20" customFormat="1" ht="45" customHeight="1">
      <c r="A3088" s="15">
        <v>90210638</v>
      </c>
      <c r="B3088" s="16" t="s">
        <v>4383</v>
      </c>
      <c r="C3088" s="16" t="s">
        <v>4385</v>
      </c>
      <c r="D3088" s="17" t="s">
        <v>31</v>
      </c>
      <c r="E3088" s="17">
        <v>1</v>
      </c>
      <c r="F3088" s="18" t="s">
        <v>64</v>
      </c>
      <c r="G3088" s="18" t="s">
        <v>14</v>
      </c>
      <c r="H3088" s="19">
        <v>2.0833281000000001</v>
      </c>
    </row>
    <row r="3089" s="20" customFormat="1" ht="45" customHeight="1">
      <c r="A3089" s="15">
        <v>92459510</v>
      </c>
      <c r="B3089" s="16" t="s">
        <v>4383</v>
      </c>
      <c r="C3089" s="16" t="s">
        <v>4386</v>
      </c>
      <c r="D3089" s="17" t="s">
        <v>146</v>
      </c>
      <c r="E3089" s="17">
        <v>1</v>
      </c>
      <c r="F3089" s="18" t="s">
        <v>64</v>
      </c>
      <c r="G3089" s="18" t="s">
        <v>14</v>
      </c>
      <c r="H3089" s="19">
        <v>1.9050612</v>
      </c>
    </row>
    <row r="3090" s="20" customFormat="1" ht="45" customHeight="1">
      <c r="A3090" s="15">
        <v>92258182</v>
      </c>
      <c r="B3090" s="16" t="s">
        <v>4383</v>
      </c>
      <c r="C3090" s="16" t="s">
        <v>4386</v>
      </c>
      <c r="D3090" s="17" t="s">
        <v>146</v>
      </c>
      <c r="E3090" s="17">
        <v>1</v>
      </c>
      <c r="F3090" s="18" t="s">
        <v>64</v>
      </c>
      <c r="G3090" s="18" t="s">
        <v>14</v>
      </c>
      <c r="H3090" s="19">
        <v>1.5857772000000001</v>
      </c>
    </row>
    <row r="3091" s="20" customFormat="1" ht="45" customHeight="1">
      <c r="A3091" s="15">
        <v>92469825</v>
      </c>
      <c r="B3091" s="16" t="s">
        <v>4387</v>
      </c>
      <c r="C3091" s="16" t="s">
        <v>4387</v>
      </c>
      <c r="D3091" s="17" t="s">
        <v>31</v>
      </c>
      <c r="E3091" s="17">
        <v>1</v>
      </c>
      <c r="F3091" s="18" t="s">
        <v>64</v>
      </c>
      <c r="G3091" s="18" t="s">
        <v>14</v>
      </c>
      <c r="H3091" s="19">
        <v>0.95785200000000004</v>
      </c>
    </row>
    <row r="3092" s="20" customFormat="1" ht="45" customHeight="1">
      <c r="A3092" s="15">
        <v>92470246</v>
      </c>
      <c r="B3092" s="16" t="s">
        <v>4388</v>
      </c>
      <c r="C3092" s="16" t="s">
        <v>4389</v>
      </c>
      <c r="D3092" s="17" t="s">
        <v>146</v>
      </c>
      <c r="E3092" s="17">
        <v>1</v>
      </c>
      <c r="F3092" s="18" t="s">
        <v>60</v>
      </c>
      <c r="G3092" s="18" t="s">
        <v>14</v>
      </c>
      <c r="H3092" s="19">
        <v>2.5862004000000001</v>
      </c>
    </row>
    <row r="3093" s="20" customFormat="1" ht="45" customHeight="1">
      <c r="A3093" s="15">
        <v>92470238</v>
      </c>
      <c r="B3093" s="16" t="s">
        <v>4388</v>
      </c>
      <c r="C3093" s="16" t="s">
        <v>4389</v>
      </c>
      <c r="D3093" s="17" t="s">
        <v>146</v>
      </c>
      <c r="E3093" s="17">
        <v>1</v>
      </c>
      <c r="F3093" s="18" t="s">
        <v>60</v>
      </c>
      <c r="G3093" s="18" t="s">
        <v>14</v>
      </c>
      <c r="H3093" s="19">
        <v>2.5742272499999999</v>
      </c>
    </row>
    <row r="3094" s="20" customFormat="1" ht="45" customHeight="1">
      <c r="A3094" s="15">
        <v>92379133</v>
      </c>
      <c r="B3094" s="16" t="s">
        <v>4390</v>
      </c>
      <c r="C3094" s="16" t="s">
        <v>4390</v>
      </c>
      <c r="D3094" s="17" t="s">
        <v>21</v>
      </c>
      <c r="E3094" s="17">
        <v>1</v>
      </c>
      <c r="F3094" s="18" t="s">
        <v>60</v>
      </c>
      <c r="G3094" s="18" t="s">
        <v>14</v>
      </c>
      <c r="H3094" s="19">
        <v>0.58161442500000005</v>
      </c>
    </row>
    <row r="3095" s="20" customFormat="1" ht="45" customHeight="1">
      <c r="A3095" s="15">
        <v>90234405</v>
      </c>
      <c r="B3095" s="16" t="s">
        <v>4391</v>
      </c>
      <c r="C3095" s="16" t="s">
        <v>4392</v>
      </c>
      <c r="D3095" s="17" t="s">
        <v>169</v>
      </c>
      <c r="E3095" s="17">
        <v>1</v>
      </c>
      <c r="F3095" s="18" t="s">
        <v>60</v>
      </c>
      <c r="G3095" s="18" t="s">
        <v>14</v>
      </c>
      <c r="H3095" s="19">
        <v>0.62260380000000004</v>
      </c>
    </row>
    <row r="3096" s="20" customFormat="1" ht="45" customHeight="1">
      <c r="A3096" s="15">
        <v>90247094</v>
      </c>
      <c r="B3096" s="16" t="s">
        <v>4393</v>
      </c>
      <c r="C3096" s="16" t="s">
        <v>4394</v>
      </c>
      <c r="D3096" s="17" t="s">
        <v>1002</v>
      </c>
      <c r="E3096" s="17">
        <v>1</v>
      </c>
      <c r="F3096" s="18" t="s">
        <v>60</v>
      </c>
      <c r="G3096" s="18" t="s">
        <v>14</v>
      </c>
      <c r="H3096" s="19">
        <v>0.37116765000000002</v>
      </c>
    </row>
    <row r="3097" s="20" customFormat="1" ht="45" customHeight="1">
      <c r="A3097" s="15">
        <v>90259289</v>
      </c>
      <c r="B3097" s="16" t="s">
        <v>4395</v>
      </c>
      <c r="C3097" s="16" t="s">
        <v>4395</v>
      </c>
      <c r="D3097" s="17" t="s">
        <v>244</v>
      </c>
      <c r="E3097" s="17">
        <v>1</v>
      </c>
      <c r="F3097" s="18" t="s">
        <v>64</v>
      </c>
      <c r="G3097" s="18" t="s">
        <v>14</v>
      </c>
      <c r="H3097" s="19">
        <v>1.1137297500000001</v>
      </c>
    </row>
    <row r="3098" s="20" customFormat="1" ht="45" customHeight="1">
      <c r="A3098" s="15">
        <v>90202546</v>
      </c>
      <c r="B3098" s="16" t="s">
        <v>4396</v>
      </c>
      <c r="C3098" s="16" t="s">
        <v>4396</v>
      </c>
      <c r="D3098" s="17" t="s">
        <v>334</v>
      </c>
      <c r="E3098" s="17">
        <v>1</v>
      </c>
      <c r="F3098" s="18" t="s">
        <v>64</v>
      </c>
      <c r="G3098" s="18" t="s">
        <v>14</v>
      </c>
      <c r="H3098" s="19">
        <v>0.76723604999999995</v>
      </c>
    </row>
    <row r="3099" s="20" customFormat="1" ht="45" customHeight="1">
      <c r="A3099" s="15">
        <v>90232755</v>
      </c>
      <c r="B3099" s="16" t="s">
        <v>4396</v>
      </c>
      <c r="C3099" s="16" t="s">
        <v>4397</v>
      </c>
      <c r="D3099" s="17" t="s">
        <v>511</v>
      </c>
      <c r="E3099" s="17">
        <v>1</v>
      </c>
      <c r="F3099" s="18" t="s">
        <v>64</v>
      </c>
      <c r="G3099" s="18" t="s">
        <v>14</v>
      </c>
      <c r="H3099" s="19">
        <v>0.65852325</v>
      </c>
    </row>
    <row r="3100" s="20" customFormat="1" ht="45" customHeight="1">
      <c r="A3100" s="15">
        <v>90285980</v>
      </c>
      <c r="B3100" s="16" t="s">
        <v>4398</v>
      </c>
      <c r="C3100" s="16" t="s">
        <v>4399</v>
      </c>
      <c r="D3100" s="17" t="s">
        <v>792</v>
      </c>
      <c r="E3100" s="17">
        <v>1</v>
      </c>
      <c r="F3100" s="18" t="s">
        <v>64</v>
      </c>
      <c r="G3100" s="18" t="s">
        <v>14</v>
      </c>
      <c r="H3100" s="19">
        <v>0.87860902500000004</v>
      </c>
    </row>
    <row r="3101" s="20" customFormat="1" ht="45" customHeight="1">
      <c r="A3101" s="15">
        <v>90135660</v>
      </c>
      <c r="B3101" s="16" t="s">
        <v>4400</v>
      </c>
      <c r="C3101" s="16" t="s">
        <v>4401</v>
      </c>
      <c r="D3101" s="17" t="s">
        <v>207</v>
      </c>
      <c r="E3101" s="17">
        <v>1</v>
      </c>
      <c r="F3101" s="18" t="s">
        <v>64</v>
      </c>
      <c r="G3101" s="18" t="s">
        <v>14</v>
      </c>
      <c r="H3101" s="19">
        <v>0.71838900000000006</v>
      </c>
    </row>
    <row r="3102" s="20" customFormat="1" ht="45" customHeight="1">
      <c r="A3102" s="15">
        <v>92389694</v>
      </c>
      <c r="B3102" s="16" t="s">
        <v>4402</v>
      </c>
      <c r="C3102" s="16" t="s">
        <v>4403</v>
      </c>
      <c r="D3102" s="17" t="s">
        <v>2261</v>
      </c>
      <c r="E3102" s="17">
        <v>1</v>
      </c>
      <c r="F3102" s="18" t="s">
        <v>60</v>
      </c>
      <c r="G3102" s="18" t="s">
        <v>14</v>
      </c>
      <c r="H3102" s="19">
        <v>0.74233530000000003</v>
      </c>
    </row>
    <row r="3103" s="20" customFormat="1" ht="45" customHeight="1">
      <c r="A3103" s="15">
        <v>92406289</v>
      </c>
      <c r="B3103" s="16" t="s">
        <v>4402</v>
      </c>
      <c r="C3103" s="16" t="s">
        <v>4404</v>
      </c>
      <c r="D3103" s="17" t="s">
        <v>1221</v>
      </c>
      <c r="E3103" s="17">
        <v>1</v>
      </c>
      <c r="F3103" s="18" t="s">
        <v>60</v>
      </c>
      <c r="G3103" s="18" t="s">
        <v>14</v>
      </c>
      <c r="H3103" s="19">
        <v>0.71838900000000006</v>
      </c>
    </row>
    <row r="3104" s="20" customFormat="1" ht="45" customHeight="1">
      <c r="A3104" s="15">
        <v>90231147</v>
      </c>
      <c r="B3104" s="16" t="s">
        <v>4405</v>
      </c>
      <c r="C3104" s="16" t="s">
        <v>4406</v>
      </c>
      <c r="D3104" s="17" t="s">
        <v>2261</v>
      </c>
      <c r="E3104" s="17">
        <v>1</v>
      </c>
      <c r="F3104" s="18" t="s">
        <v>60</v>
      </c>
      <c r="G3104" s="18" t="s">
        <v>14</v>
      </c>
      <c r="H3104" s="19">
        <v>1.11350295</v>
      </c>
    </row>
    <row r="3105" s="20" customFormat="1" ht="45" customHeight="1">
      <c r="A3105" s="15">
        <v>92406300</v>
      </c>
      <c r="B3105" s="16" t="s">
        <v>4407</v>
      </c>
      <c r="C3105" s="16" t="s">
        <v>4408</v>
      </c>
      <c r="D3105" s="17" t="s">
        <v>1221</v>
      </c>
      <c r="E3105" s="17">
        <v>1</v>
      </c>
      <c r="F3105" s="18" t="s">
        <v>60</v>
      </c>
      <c r="G3105" s="18" t="s">
        <v>14</v>
      </c>
      <c r="H3105" s="19">
        <v>0.59865749999999995</v>
      </c>
    </row>
    <row r="3106" s="20" customFormat="1" ht="45" customHeight="1">
      <c r="A3106" s="15">
        <v>91150019</v>
      </c>
      <c r="B3106" s="16" t="s">
        <v>4409</v>
      </c>
      <c r="C3106" s="16" t="s">
        <v>4410</v>
      </c>
      <c r="D3106" s="17" t="s">
        <v>69</v>
      </c>
      <c r="E3106" s="17">
        <v>1</v>
      </c>
      <c r="F3106" s="18" t="s">
        <v>60</v>
      </c>
      <c r="G3106" s="18" t="s">
        <v>14</v>
      </c>
      <c r="H3106" s="19">
        <v>0.29932874999999998</v>
      </c>
    </row>
    <row r="3107" s="20" customFormat="1" ht="45" customHeight="1">
      <c r="A3107" s="15">
        <v>90701011</v>
      </c>
      <c r="B3107" s="16" t="s">
        <v>4411</v>
      </c>
      <c r="C3107" s="16" t="s">
        <v>4412</v>
      </c>
      <c r="D3107" s="17" t="s">
        <v>43</v>
      </c>
      <c r="E3107" s="17">
        <v>1</v>
      </c>
      <c r="F3107" s="18" t="s">
        <v>436</v>
      </c>
      <c r="G3107" s="18" t="s">
        <v>14</v>
      </c>
      <c r="H3107" s="19">
        <v>0.26340930000000001</v>
      </c>
    </row>
    <row r="3108" s="20" customFormat="1" ht="45" customHeight="1">
      <c r="A3108" s="15">
        <v>92426867</v>
      </c>
      <c r="B3108" s="16" t="s">
        <v>4411</v>
      </c>
      <c r="C3108" s="16" t="s">
        <v>4413</v>
      </c>
      <c r="D3108" s="17" t="s">
        <v>633</v>
      </c>
      <c r="E3108" s="17">
        <v>1</v>
      </c>
      <c r="F3108" s="18" t="s">
        <v>60</v>
      </c>
      <c r="G3108" s="18" t="s">
        <v>14</v>
      </c>
      <c r="H3108" s="19">
        <v>0.45497969999999999</v>
      </c>
    </row>
    <row r="3109" s="20" customFormat="1" ht="45" customHeight="1">
      <c r="A3109" s="15">
        <v>92461786</v>
      </c>
      <c r="B3109" s="16" t="s">
        <v>4411</v>
      </c>
      <c r="C3109" s="16" t="s">
        <v>4414</v>
      </c>
      <c r="D3109" s="17" t="s">
        <v>31</v>
      </c>
      <c r="E3109" s="17">
        <v>1</v>
      </c>
      <c r="F3109" s="18" t="s">
        <v>60</v>
      </c>
      <c r="G3109" s="18" t="s">
        <v>14</v>
      </c>
      <c r="H3109" s="19">
        <v>0.14367779999999999</v>
      </c>
    </row>
    <row r="3110" s="20" customFormat="1" ht="45" customHeight="1">
      <c r="A3110" s="15">
        <v>90832019</v>
      </c>
      <c r="B3110" s="16" t="s">
        <v>4411</v>
      </c>
      <c r="C3110" s="16" t="s">
        <v>4415</v>
      </c>
      <c r="D3110" s="17" t="s">
        <v>43</v>
      </c>
      <c r="E3110" s="17">
        <v>1</v>
      </c>
      <c r="F3110" s="18" t="s">
        <v>60</v>
      </c>
      <c r="G3110" s="18" t="s">
        <v>14</v>
      </c>
      <c r="H3110" s="19">
        <v>0.3831408</v>
      </c>
    </row>
    <row r="3111" s="20" customFormat="1" ht="45" customHeight="1">
      <c r="A3111" s="15">
        <v>91033012</v>
      </c>
      <c r="B3111" s="16" t="s">
        <v>4416</v>
      </c>
      <c r="C3111" s="16" t="s">
        <v>4417</v>
      </c>
      <c r="D3111" s="17" t="s">
        <v>43</v>
      </c>
      <c r="E3111" s="17">
        <v>1</v>
      </c>
      <c r="F3111" s="18" t="s">
        <v>60</v>
      </c>
      <c r="G3111" s="18" t="s">
        <v>14</v>
      </c>
      <c r="H3111" s="19">
        <v>2.1312207000000001</v>
      </c>
    </row>
    <row r="3112" s="20" customFormat="1" ht="45" customHeight="1">
      <c r="A3112" s="15">
        <v>90234480</v>
      </c>
      <c r="B3112" s="16" t="s">
        <v>4418</v>
      </c>
      <c r="C3112" s="16" t="s">
        <v>4419</v>
      </c>
      <c r="D3112" s="17" t="s">
        <v>169</v>
      </c>
      <c r="E3112" s="17">
        <v>1</v>
      </c>
      <c r="F3112" s="18" t="s">
        <v>60</v>
      </c>
      <c r="G3112" s="18" t="s">
        <v>14</v>
      </c>
      <c r="H3112" s="19">
        <v>0.41906025000000002</v>
      </c>
    </row>
    <row r="3113" s="20" customFormat="1" ht="45" customHeight="1">
      <c r="A3113" s="15">
        <v>94938342</v>
      </c>
      <c r="B3113" s="16" t="s">
        <v>4420</v>
      </c>
      <c r="C3113" s="16" t="s">
        <v>4421</v>
      </c>
      <c r="D3113" s="17" t="s">
        <v>1686</v>
      </c>
      <c r="E3113" s="17">
        <v>20</v>
      </c>
      <c r="F3113" s="18" t="s">
        <v>743</v>
      </c>
      <c r="G3113" s="18" t="s">
        <v>261</v>
      </c>
      <c r="H3113" s="19">
        <v>58.358273400000002</v>
      </c>
    </row>
    <row r="3114" s="20" customFormat="1" ht="45" customHeight="1">
      <c r="A3114" s="15">
        <v>92434649</v>
      </c>
      <c r="B3114" s="16" t="s">
        <v>4422</v>
      </c>
      <c r="C3114" s="16" t="s">
        <v>4423</v>
      </c>
      <c r="D3114" s="17" t="s">
        <v>492</v>
      </c>
      <c r="E3114" s="17">
        <v>1</v>
      </c>
      <c r="F3114" s="18" t="s">
        <v>60</v>
      </c>
      <c r="G3114" s="18" t="s">
        <v>14</v>
      </c>
      <c r="H3114" s="19">
        <v>0.83812050000000005</v>
      </c>
    </row>
    <row r="3115" s="20" customFormat="1" ht="45" customHeight="1">
      <c r="A3115" s="15">
        <v>90193318</v>
      </c>
      <c r="B3115" s="16" t="s">
        <v>4422</v>
      </c>
      <c r="C3115" s="16" t="s">
        <v>4423</v>
      </c>
      <c r="D3115" s="17" t="s">
        <v>492</v>
      </c>
      <c r="E3115" s="17">
        <v>1</v>
      </c>
      <c r="F3115" s="18" t="s">
        <v>60</v>
      </c>
      <c r="G3115" s="18" t="s">
        <v>14</v>
      </c>
      <c r="H3115" s="19">
        <v>0.80220104999999997</v>
      </c>
    </row>
    <row r="3116" s="20" customFormat="1" ht="45" customHeight="1">
      <c r="A3116" s="15">
        <v>90278240</v>
      </c>
      <c r="B3116" s="16" t="s">
        <v>4424</v>
      </c>
      <c r="C3116" s="16" t="s">
        <v>4425</v>
      </c>
      <c r="D3116" s="17" t="s">
        <v>492</v>
      </c>
      <c r="E3116" s="17">
        <v>1</v>
      </c>
      <c r="F3116" s="18" t="s">
        <v>60</v>
      </c>
      <c r="G3116" s="18" t="s">
        <v>14</v>
      </c>
      <c r="H3116" s="19">
        <v>1.4846706000000001</v>
      </c>
    </row>
    <row r="3117" s="20" customFormat="1" ht="45" customHeight="1">
      <c r="A3117" s="15">
        <v>90278259</v>
      </c>
      <c r="B3117" s="16" t="s">
        <v>4424</v>
      </c>
      <c r="C3117" s="16" t="s">
        <v>4425</v>
      </c>
      <c r="D3117" s="17" t="s">
        <v>492</v>
      </c>
      <c r="E3117" s="17">
        <v>1</v>
      </c>
      <c r="F3117" s="18" t="s">
        <v>60</v>
      </c>
      <c r="G3117" s="18" t="s">
        <v>14</v>
      </c>
      <c r="H3117" s="19">
        <v>1.4846706000000001</v>
      </c>
    </row>
    <row r="3118" s="20" customFormat="1" ht="45" customHeight="1">
      <c r="A3118" s="15">
        <v>90893824</v>
      </c>
      <c r="B3118" s="16" t="s">
        <v>4426</v>
      </c>
      <c r="C3118" s="16" t="s">
        <v>4426</v>
      </c>
      <c r="D3118" s="17" t="s">
        <v>4427</v>
      </c>
      <c r="E3118" s="17">
        <v>1</v>
      </c>
      <c r="F3118" s="18" t="s">
        <v>88</v>
      </c>
      <c r="G3118" s="18" t="s">
        <v>14</v>
      </c>
      <c r="H3118" s="19">
        <v>187.88723100000001</v>
      </c>
    </row>
    <row r="3119" s="20" customFormat="1" ht="45" customHeight="1">
      <c r="A3119" s="15">
        <v>90290577</v>
      </c>
      <c r="B3119" s="16" t="s">
        <v>4428</v>
      </c>
      <c r="C3119" s="16" t="s">
        <v>4429</v>
      </c>
      <c r="D3119" s="17" t="s">
        <v>4430</v>
      </c>
      <c r="E3119" s="17">
        <v>800</v>
      </c>
      <c r="F3119" s="18" t="s">
        <v>95</v>
      </c>
      <c r="G3119" s="18" t="s">
        <v>19</v>
      </c>
      <c r="H3119" s="19">
        <v>0.32941999999999999</v>
      </c>
    </row>
    <row r="3120" s="20" customFormat="1" ht="45" customHeight="1">
      <c r="A3120" s="15">
        <v>90846907</v>
      </c>
      <c r="B3120" s="16" t="s">
        <v>4431</v>
      </c>
      <c r="C3120" s="16" t="s">
        <v>4432</v>
      </c>
      <c r="D3120" s="17" t="s">
        <v>520</v>
      </c>
      <c r="E3120" s="17">
        <v>1</v>
      </c>
      <c r="F3120" s="18" t="s">
        <v>88</v>
      </c>
      <c r="G3120" s="18" t="s">
        <v>14</v>
      </c>
      <c r="H3120" s="19">
        <v>375.29000000000002</v>
      </c>
    </row>
    <row r="3121" s="20" customFormat="1" ht="45" customHeight="1">
      <c r="A3121" s="15">
        <v>90868226</v>
      </c>
      <c r="B3121" s="16" t="s">
        <v>4433</v>
      </c>
      <c r="C3121" s="16" t="s">
        <v>4434</v>
      </c>
      <c r="D3121" s="17" t="s">
        <v>4430</v>
      </c>
      <c r="E3121" s="17">
        <v>1</v>
      </c>
      <c r="F3121" s="18" t="s">
        <v>88</v>
      </c>
      <c r="G3121" s="18" t="s">
        <v>14</v>
      </c>
      <c r="H3121" s="19">
        <v>68</v>
      </c>
    </row>
    <row r="3122" s="20" customFormat="1" ht="45" customHeight="1">
      <c r="A3122" s="15">
        <v>90267567</v>
      </c>
      <c r="B3122" s="16" t="s">
        <v>4435</v>
      </c>
      <c r="C3122" s="16" t="s">
        <v>4436</v>
      </c>
      <c r="D3122" s="17" t="s">
        <v>39</v>
      </c>
      <c r="E3122" s="17">
        <v>120</v>
      </c>
      <c r="F3122" s="18" t="s">
        <v>18</v>
      </c>
      <c r="G3122" s="18" t="s">
        <v>19</v>
      </c>
      <c r="H3122" s="19">
        <v>0.10775835</v>
      </c>
    </row>
    <row r="3123" s="20" customFormat="1" ht="45" customHeight="1">
      <c r="A3123" s="15">
        <v>90246950</v>
      </c>
      <c r="B3123" s="16" t="s">
        <v>4437</v>
      </c>
      <c r="C3123" s="16" t="s">
        <v>4438</v>
      </c>
      <c r="D3123" s="17" t="s">
        <v>1002</v>
      </c>
      <c r="E3123" s="17">
        <v>120</v>
      </c>
      <c r="F3123" s="18" t="s">
        <v>18</v>
      </c>
      <c r="G3123" s="18" t="s">
        <v>19</v>
      </c>
      <c r="H3123" s="19">
        <v>7.1838899999999997e-002</v>
      </c>
    </row>
    <row r="3124" s="20" customFormat="1" ht="45" customHeight="1">
      <c r="A3124" s="15">
        <v>90207289</v>
      </c>
      <c r="B3124" s="16" t="s">
        <v>4439</v>
      </c>
      <c r="C3124" s="16" t="s">
        <v>4440</v>
      </c>
      <c r="D3124" s="17" t="s">
        <v>157</v>
      </c>
      <c r="E3124" s="17">
        <v>100</v>
      </c>
      <c r="F3124" s="18" t="s">
        <v>18</v>
      </c>
      <c r="G3124" s="18" t="s">
        <v>19</v>
      </c>
      <c r="H3124" s="19">
        <v>0.10775835</v>
      </c>
    </row>
    <row r="3125" s="20" customFormat="1" ht="45" customHeight="1">
      <c r="A3125" s="15">
        <v>91360013</v>
      </c>
      <c r="B3125" s="16" t="s">
        <v>4441</v>
      </c>
      <c r="C3125" s="16" t="s">
        <v>4442</v>
      </c>
      <c r="D3125" s="17" t="s">
        <v>43</v>
      </c>
      <c r="E3125" s="17">
        <v>120</v>
      </c>
      <c r="F3125" s="18" t="s">
        <v>18</v>
      </c>
      <c r="G3125" s="18" t="s">
        <v>19</v>
      </c>
      <c r="H3125" s="19">
        <v>0.13170465000000001</v>
      </c>
    </row>
    <row r="3126" s="20" customFormat="1" ht="45" customHeight="1">
      <c r="A3126" s="15">
        <v>90938828</v>
      </c>
      <c r="B3126" s="16" t="s">
        <v>4443</v>
      </c>
      <c r="C3126" s="16" t="s">
        <v>4443</v>
      </c>
      <c r="D3126" s="17" t="s">
        <v>1744</v>
      </c>
      <c r="E3126" s="17">
        <v>1</v>
      </c>
      <c r="F3126" s="18" t="s">
        <v>88</v>
      </c>
      <c r="G3126" s="18" t="s">
        <v>14</v>
      </c>
      <c r="H3126" s="19">
        <v>61.390000000000001</v>
      </c>
    </row>
    <row r="3127" s="20" customFormat="1" ht="45" customHeight="1">
      <c r="A3127" s="15">
        <v>90938836</v>
      </c>
      <c r="B3127" s="16" t="s">
        <v>4444</v>
      </c>
      <c r="C3127" s="16" t="s">
        <v>4444</v>
      </c>
      <c r="D3127" s="17" t="s">
        <v>1744</v>
      </c>
      <c r="E3127" s="17">
        <v>1</v>
      </c>
      <c r="F3127" s="18" t="s">
        <v>88</v>
      </c>
      <c r="G3127" s="18" t="s">
        <v>14</v>
      </c>
      <c r="H3127" s="19">
        <v>208.55000000000001</v>
      </c>
    </row>
    <row r="3128" s="20" customFormat="1" ht="45" customHeight="1">
      <c r="A3128" s="15">
        <v>90938844</v>
      </c>
      <c r="B3128" s="16" t="s">
        <v>4445</v>
      </c>
      <c r="C3128" s="16" t="s">
        <v>4445</v>
      </c>
      <c r="D3128" s="17" t="s">
        <v>1744</v>
      </c>
      <c r="E3128" s="17">
        <v>1</v>
      </c>
      <c r="F3128" s="18" t="s">
        <v>88</v>
      </c>
      <c r="G3128" s="18" t="s">
        <v>14</v>
      </c>
      <c r="H3128" s="19">
        <v>208.55000000000001</v>
      </c>
    </row>
    <row r="3129" s="20" customFormat="1" ht="45" customHeight="1">
      <c r="A3129" s="15">
        <v>90938879</v>
      </c>
      <c r="B3129" s="16" t="s">
        <v>4446</v>
      </c>
      <c r="C3129" s="16" t="s">
        <v>4446</v>
      </c>
      <c r="D3129" s="17" t="s">
        <v>1744</v>
      </c>
      <c r="E3129" s="17">
        <v>1</v>
      </c>
      <c r="F3129" s="18" t="s">
        <v>88</v>
      </c>
      <c r="G3129" s="18" t="s">
        <v>14</v>
      </c>
      <c r="H3129" s="19">
        <v>208.55000000000001</v>
      </c>
    </row>
    <row r="3130" s="20" customFormat="1" ht="45" customHeight="1">
      <c r="A3130" s="15">
        <v>90938909</v>
      </c>
      <c r="B3130" s="16" t="s">
        <v>4447</v>
      </c>
      <c r="C3130" s="16" t="s">
        <v>4447</v>
      </c>
      <c r="D3130" s="17" t="s">
        <v>1744</v>
      </c>
      <c r="E3130" s="17">
        <v>1</v>
      </c>
      <c r="F3130" s="18" t="s">
        <v>88</v>
      </c>
      <c r="G3130" s="18" t="s">
        <v>14</v>
      </c>
      <c r="H3130" s="19">
        <v>60.469999999999999</v>
      </c>
    </row>
    <row r="3131" s="20" customFormat="1" ht="45" customHeight="1">
      <c r="A3131" s="15">
        <v>90938917</v>
      </c>
      <c r="B3131" s="16" t="s">
        <v>4448</v>
      </c>
      <c r="C3131" s="16" t="s">
        <v>4448</v>
      </c>
      <c r="D3131" s="17" t="s">
        <v>1744</v>
      </c>
      <c r="E3131" s="17">
        <v>1</v>
      </c>
      <c r="F3131" s="18" t="s">
        <v>88</v>
      </c>
      <c r="G3131" s="18" t="s">
        <v>14</v>
      </c>
      <c r="H3131" s="19">
        <v>208.55000000000001</v>
      </c>
    </row>
    <row r="3132" s="20" customFormat="1" ht="45" customHeight="1">
      <c r="A3132" s="15">
        <v>92251064</v>
      </c>
      <c r="B3132" s="16" t="s">
        <v>4449</v>
      </c>
      <c r="C3132" s="16" t="s">
        <v>4449</v>
      </c>
      <c r="D3132" s="17" t="s">
        <v>235</v>
      </c>
      <c r="E3132" s="17">
        <v>1</v>
      </c>
      <c r="F3132" s="18" t="s">
        <v>60</v>
      </c>
      <c r="G3132" s="18" t="s">
        <v>14</v>
      </c>
      <c r="H3132" s="19">
        <v>0.44300655</v>
      </c>
    </row>
    <row r="3133" s="20" customFormat="1" ht="45" customHeight="1">
      <c r="A3133" s="15">
        <v>90259335</v>
      </c>
      <c r="B3133" s="16" t="s">
        <v>4449</v>
      </c>
      <c r="C3133" s="16" t="s">
        <v>4449</v>
      </c>
      <c r="D3133" s="17" t="s">
        <v>244</v>
      </c>
      <c r="E3133" s="17">
        <v>1</v>
      </c>
      <c r="F3133" s="18" t="s">
        <v>60</v>
      </c>
      <c r="G3133" s="18" t="s">
        <v>14</v>
      </c>
      <c r="H3133" s="19">
        <v>0.28735559999999999</v>
      </c>
    </row>
    <row r="3134" s="20" customFormat="1" ht="45" customHeight="1">
      <c r="A3134" s="15">
        <v>90259343</v>
      </c>
      <c r="B3134" s="16" t="s">
        <v>4449</v>
      </c>
      <c r="C3134" s="16" t="s">
        <v>4449</v>
      </c>
      <c r="D3134" s="17" t="s">
        <v>244</v>
      </c>
      <c r="E3134" s="17">
        <v>1</v>
      </c>
      <c r="F3134" s="18" t="s">
        <v>60</v>
      </c>
      <c r="G3134" s="18" t="s">
        <v>14</v>
      </c>
      <c r="H3134" s="19">
        <v>0.20354354999999999</v>
      </c>
    </row>
    <row r="3135" s="20" customFormat="1" ht="45" customHeight="1">
      <c r="A3135" s="15">
        <v>90228910</v>
      </c>
      <c r="B3135" s="16" t="s">
        <v>4450</v>
      </c>
      <c r="C3135" s="16" t="s">
        <v>4450</v>
      </c>
      <c r="D3135" s="17" t="s">
        <v>235</v>
      </c>
      <c r="E3135" s="17">
        <v>60</v>
      </c>
      <c r="F3135" s="18" t="s">
        <v>18</v>
      </c>
      <c r="G3135" s="18" t="s">
        <v>19</v>
      </c>
      <c r="H3135" s="19">
        <v>0.35919450000000003</v>
      </c>
    </row>
    <row r="3136" s="20" customFormat="1" ht="45" customHeight="1">
      <c r="A3136" s="15">
        <v>90255429</v>
      </c>
      <c r="B3136" s="16" t="s">
        <v>4451</v>
      </c>
      <c r="C3136" s="16" t="s">
        <v>4451</v>
      </c>
      <c r="D3136" s="17" t="s">
        <v>26</v>
      </c>
      <c r="E3136" s="17">
        <v>1200</v>
      </c>
      <c r="F3136" s="18" t="s">
        <v>151</v>
      </c>
      <c r="G3136" s="18" t="s">
        <v>19</v>
      </c>
      <c r="H3136" s="19">
        <v>1.197315e-002</v>
      </c>
    </row>
    <row r="3137" s="20" customFormat="1" ht="45" customHeight="1">
      <c r="A3137" s="15">
        <v>90164008</v>
      </c>
      <c r="B3137" s="16" t="s">
        <v>4452</v>
      </c>
      <c r="C3137" s="16" t="s">
        <v>4453</v>
      </c>
      <c r="D3137" s="17" t="s">
        <v>991</v>
      </c>
      <c r="E3137" s="17">
        <v>1</v>
      </c>
      <c r="F3137" s="18" t="s">
        <v>60</v>
      </c>
      <c r="G3137" s="18" t="s">
        <v>14</v>
      </c>
      <c r="H3137" s="19">
        <v>0.1676241</v>
      </c>
    </row>
    <row r="3138" s="20" customFormat="1" ht="45" customHeight="1">
      <c r="A3138" s="15">
        <v>90307224</v>
      </c>
      <c r="B3138" s="16" t="s">
        <v>4454</v>
      </c>
      <c r="C3138" s="16" t="s">
        <v>4454</v>
      </c>
      <c r="D3138" s="17" t="s">
        <v>31</v>
      </c>
      <c r="E3138" s="17">
        <v>1</v>
      </c>
      <c r="F3138" s="18" t="s">
        <v>60</v>
      </c>
      <c r="G3138" s="18" t="s">
        <v>14</v>
      </c>
      <c r="H3138" s="19">
        <v>0.28735559999999999</v>
      </c>
    </row>
    <row r="3139" s="20" customFormat="1" ht="45" customHeight="1">
      <c r="A3139" s="15">
        <v>90164040</v>
      </c>
      <c r="B3139" s="16" t="s">
        <v>4455</v>
      </c>
      <c r="C3139" s="16" t="s">
        <v>4456</v>
      </c>
      <c r="D3139" s="17" t="s">
        <v>991</v>
      </c>
      <c r="E3139" s="17">
        <v>1</v>
      </c>
      <c r="F3139" s="18" t="s">
        <v>60</v>
      </c>
      <c r="G3139" s="18" t="s">
        <v>14</v>
      </c>
      <c r="H3139" s="19">
        <v>0.27538245</v>
      </c>
    </row>
    <row r="3140" s="20" customFormat="1" ht="45" customHeight="1">
      <c r="A3140" s="15">
        <v>91351014</v>
      </c>
      <c r="B3140" s="16" t="s">
        <v>4457</v>
      </c>
      <c r="C3140" s="16" t="s">
        <v>4458</v>
      </c>
      <c r="D3140" s="17" t="s">
        <v>43</v>
      </c>
      <c r="E3140" s="17">
        <v>1</v>
      </c>
      <c r="F3140" s="18" t="s">
        <v>60</v>
      </c>
      <c r="G3140" s="18" t="s">
        <v>14</v>
      </c>
      <c r="H3140" s="19">
        <v>0.86206680000000002</v>
      </c>
    </row>
    <row r="3141" s="20" customFormat="1" ht="45" customHeight="1">
      <c r="A3141" s="15">
        <v>90234162</v>
      </c>
      <c r="B3141" s="16" t="s">
        <v>4457</v>
      </c>
      <c r="C3141" s="16" t="s">
        <v>4459</v>
      </c>
      <c r="D3141" s="17" t="s">
        <v>169</v>
      </c>
      <c r="E3141" s="17">
        <v>1</v>
      </c>
      <c r="F3141" s="18" t="s">
        <v>60</v>
      </c>
      <c r="G3141" s="18" t="s">
        <v>14</v>
      </c>
      <c r="H3141" s="19">
        <v>0.83812050000000005</v>
      </c>
    </row>
    <row r="3142" s="20" customFormat="1" ht="45" customHeight="1">
      <c r="A3142" s="15">
        <v>92413838</v>
      </c>
      <c r="B3142" s="16" t="s">
        <v>4460</v>
      </c>
      <c r="C3142" s="16" t="s">
        <v>4461</v>
      </c>
      <c r="D3142" s="17" t="s">
        <v>50</v>
      </c>
      <c r="E3142" s="17">
        <v>400</v>
      </c>
      <c r="F3142" s="18" t="s">
        <v>151</v>
      </c>
      <c r="G3142" s="18" t="s">
        <v>19</v>
      </c>
      <c r="H3142" s="19">
        <v>2.39463e-002</v>
      </c>
    </row>
    <row r="3143" s="20" customFormat="1" ht="45" customHeight="1">
      <c r="A3143" s="15">
        <v>92413820</v>
      </c>
      <c r="B3143" s="16" t="s">
        <v>4462</v>
      </c>
      <c r="C3143" s="16" t="s">
        <v>4463</v>
      </c>
      <c r="D3143" s="17" t="s">
        <v>50</v>
      </c>
      <c r="E3143" s="17">
        <v>1</v>
      </c>
      <c r="F3143" s="18" t="s">
        <v>64</v>
      </c>
      <c r="G3143" s="18" t="s">
        <v>14</v>
      </c>
      <c r="H3143" s="19">
        <v>1.4487511500000001</v>
      </c>
    </row>
    <row r="3144" s="20" customFormat="1" ht="45" customHeight="1">
      <c r="A3144" s="15">
        <v>92252362</v>
      </c>
      <c r="B3144" s="16" t="s">
        <v>4464</v>
      </c>
      <c r="C3144" s="16" t="s">
        <v>4465</v>
      </c>
      <c r="D3144" s="17" t="s">
        <v>1356</v>
      </c>
      <c r="E3144" s="17">
        <v>1</v>
      </c>
      <c r="F3144" s="18" t="s">
        <v>64</v>
      </c>
      <c r="G3144" s="18" t="s">
        <v>14</v>
      </c>
      <c r="H3144" s="19">
        <v>1.7959725</v>
      </c>
    </row>
    <row r="3145" s="20" customFormat="1" ht="45" customHeight="1">
      <c r="A3145" s="15">
        <v>90148533</v>
      </c>
      <c r="B3145" s="16" t="s">
        <v>4466</v>
      </c>
      <c r="C3145" s="16" t="s">
        <v>4467</v>
      </c>
      <c r="D3145" s="17" t="s">
        <v>233</v>
      </c>
      <c r="E3145" s="17">
        <v>1</v>
      </c>
      <c r="F3145" s="18" t="s">
        <v>60</v>
      </c>
      <c r="G3145" s="18" t="s">
        <v>14</v>
      </c>
      <c r="H3145" s="19">
        <v>0.32327505000000001</v>
      </c>
    </row>
    <row r="3146" s="20" customFormat="1" ht="45" customHeight="1">
      <c r="A3146" s="15">
        <v>90211650</v>
      </c>
      <c r="B3146" s="16" t="s">
        <v>4468</v>
      </c>
      <c r="C3146" s="16" t="s">
        <v>4469</v>
      </c>
      <c r="D3146" s="17" t="s">
        <v>31</v>
      </c>
      <c r="E3146" s="17">
        <v>1</v>
      </c>
      <c r="F3146" s="18" t="s">
        <v>60</v>
      </c>
      <c r="G3146" s="18" t="s">
        <v>14</v>
      </c>
      <c r="H3146" s="19">
        <v>0.27538245</v>
      </c>
    </row>
    <row r="3147" s="20" customFormat="1" ht="45" customHeight="1">
      <c r="A3147" s="15">
        <v>90136080</v>
      </c>
      <c r="B3147" s="16" t="s">
        <v>4470</v>
      </c>
      <c r="C3147" s="16" t="s">
        <v>4471</v>
      </c>
      <c r="D3147" s="17" t="s">
        <v>1356</v>
      </c>
      <c r="E3147" s="17">
        <v>1</v>
      </c>
      <c r="F3147" s="18" t="s">
        <v>60</v>
      </c>
      <c r="G3147" s="18" t="s">
        <v>14</v>
      </c>
      <c r="H3147" s="19">
        <v>0.3352482</v>
      </c>
    </row>
    <row r="3148" s="20" customFormat="1" ht="45" customHeight="1">
      <c r="A3148" s="15">
        <v>92252354</v>
      </c>
      <c r="B3148" s="16" t="s">
        <v>4472</v>
      </c>
      <c r="C3148" s="16" t="s">
        <v>4473</v>
      </c>
      <c r="D3148" s="17" t="s">
        <v>1356</v>
      </c>
      <c r="E3148" s="17">
        <v>120</v>
      </c>
      <c r="F3148" s="18" t="s">
        <v>18</v>
      </c>
      <c r="G3148" s="18" t="s">
        <v>19</v>
      </c>
      <c r="H3148" s="19">
        <v>0.1676241</v>
      </c>
    </row>
    <row r="3149" s="20" customFormat="1" ht="45" customHeight="1">
      <c r="A3149" s="15">
        <v>90247540</v>
      </c>
      <c r="B3149" s="16" t="s">
        <v>4474</v>
      </c>
      <c r="C3149" s="16" t="s">
        <v>4475</v>
      </c>
      <c r="D3149" s="17" t="s">
        <v>1002</v>
      </c>
      <c r="E3149" s="17">
        <v>1</v>
      </c>
      <c r="F3149" s="18" t="s">
        <v>60</v>
      </c>
      <c r="G3149" s="18" t="s">
        <v>14</v>
      </c>
      <c r="H3149" s="19">
        <v>0.47892600000000002</v>
      </c>
    </row>
    <row r="3150" s="20" customFormat="1" ht="45" customHeight="1">
      <c r="A3150" s="15">
        <v>90136063</v>
      </c>
      <c r="B3150" s="16" t="s">
        <v>4476</v>
      </c>
      <c r="C3150" s="16" t="s">
        <v>4477</v>
      </c>
      <c r="D3150" s="17" t="s">
        <v>1356</v>
      </c>
      <c r="E3150" s="17">
        <v>400</v>
      </c>
      <c r="F3150" s="18" t="s">
        <v>151</v>
      </c>
      <c r="G3150" s="18" t="s">
        <v>19</v>
      </c>
      <c r="H3150" s="19">
        <v>2.39463e-002</v>
      </c>
    </row>
    <row r="3151" s="20" customFormat="1" ht="45" customHeight="1">
      <c r="A3151" s="15">
        <v>92382541</v>
      </c>
      <c r="B3151" s="16" t="s">
        <v>4478</v>
      </c>
      <c r="C3151" s="16" t="s">
        <v>4479</v>
      </c>
      <c r="D3151" s="17" t="s">
        <v>1356</v>
      </c>
      <c r="E3151" s="17">
        <v>1</v>
      </c>
      <c r="F3151" s="18" t="s">
        <v>60</v>
      </c>
      <c r="G3151" s="18" t="s">
        <v>14</v>
      </c>
      <c r="H3151" s="19">
        <v>0.3831408</v>
      </c>
    </row>
    <row r="3152" s="20" customFormat="1" ht="45" customHeight="1">
      <c r="A3152" s="15">
        <v>90149386</v>
      </c>
      <c r="B3152" s="16" t="s">
        <v>4480</v>
      </c>
      <c r="C3152" s="16" t="s">
        <v>4481</v>
      </c>
      <c r="D3152" s="17" t="s">
        <v>233</v>
      </c>
      <c r="E3152" s="17">
        <v>1</v>
      </c>
      <c r="F3152" s="18" t="s">
        <v>60</v>
      </c>
      <c r="G3152" s="18" t="s">
        <v>14</v>
      </c>
      <c r="H3152" s="19">
        <v>0.52681860000000003</v>
      </c>
    </row>
    <row r="3153" s="20" customFormat="1" ht="45" customHeight="1">
      <c r="A3153" s="15">
        <v>92382525</v>
      </c>
      <c r="B3153" s="16" t="s">
        <v>4482</v>
      </c>
      <c r="C3153" s="16" t="s">
        <v>4483</v>
      </c>
      <c r="D3153" s="17" t="s">
        <v>1356</v>
      </c>
      <c r="E3153" s="17">
        <v>1</v>
      </c>
      <c r="F3153" s="18" t="s">
        <v>64</v>
      </c>
      <c r="G3153" s="18" t="s">
        <v>14</v>
      </c>
      <c r="H3153" s="19">
        <v>2.5200629999999999</v>
      </c>
    </row>
    <row r="3154" s="20" customFormat="1" ht="45" customHeight="1">
      <c r="A3154" s="15">
        <v>92380689</v>
      </c>
      <c r="B3154" s="16" t="s">
        <v>4484</v>
      </c>
      <c r="C3154" s="16" t="s">
        <v>4485</v>
      </c>
      <c r="D3154" s="17" t="s">
        <v>34</v>
      </c>
      <c r="E3154" s="17">
        <v>1</v>
      </c>
      <c r="F3154" s="18" t="s">
        <v>60</v>
      </c>
      <c r="G3154" s="18" t="s">
        <v>14</v>
      </c>
      <c r="H3154" s="19">
        <v>0.47892600000000002</v>
      </c>
    </row>
    <row r="3155" s="20" customFormat="1" ht="45" customHeight="1">
      <c r="A3155" s="15">
        <v>92372007</v>
      </c>
      <c r="B3155" s="16" t="s">
        <v>4486</v>
      </c>
      <c r="C3155" s="16" t="s">
        <v>4487</v>
      </c>
      <c r="D3155" s="17" t="s">
        <v>157</v>
      </c>
      <c r="E3155" s="17">
        <v>1</v>
      </c>
      <c r="F3155" s="18" t="s">
        <v>60</v>
      </c>
      <c r="G3155" s="18" t="s">
        <v>14</v>
      </c>
      <c r="H3155" s="19">
        <v>0.49089915000000001</v>
      </c>
    </row>
    <row r="3156" s="20" customFormat="1" ht="45" customHeight="1">
      <c r="A3156" s="15">
        <v>92372201</v>
      </c>
      <c r="B3156" s="16" t="s">
        <v>4488</v>
      </c>
      <c r="C3156" s="16" t="s">
        <v>4489</v>
      </c>
      <c r="D3156" s="17" t="s">
        <v>157</v>
      </c>
      <c r="E3156" s="17">
        <v>200</v>
      </c>
      <c r="F3156" s="18" t="s">
        <v>151</v>
      </c>
      <c r="G3156" s="18" t="s">
        <v>19</v>
      </c>
      <c r="H3156" s="19">
        <v>3.5919449999999999e-002</v>
      </c>
    </row>
    <row r="3157" s="20" customFormat="1" ht="45" customHeight="1">
      <c r="A3157" s="15">
        <v>92267432</v>
      </c>
      <c r="B3157" s="16" t="s">
        <v>4490</v>
      </c>
      <c r="C3157" s="16" t="s">
        <v>4491</v>
      </c>
      <c r="D3157" s="17" t="s">
        <v>34</v>
      </c>
      <c r="E3157" s="17">
        <v>200</v>
      </c>
      <c r="F3157" s="18" t="s">
        <v>151</v>
      </c>
      <c r="G3157" s="18" t="s">
        <v>19</v>
      </c>
      <c r="H3157" s="19">
        <v>3.5919449999999999e-002</v>
      </c>
    </row>
    <row r="3158" s="20" customFormat="1" ht="45" customHeight="1">
      <c r="A3158" s="15">
        <v>90267524</v>
      </c>
      <c r="B3158" s="16" t="s">
        <v>4492</v>
      </c>
      <c r="C3158" s="16" t="s">
        <v>4493</v>
      </c>
      <c r="D3158" s="17" t="s">
        <v>139</v>
      </c>
      <c r="E3158" s="17">
        <v>1</v>
      </c>
      <c r="F3158" s="18" t="s">
        <v>60</v>
      </c>
      <c r="G3158" s="18" t="s">
        <v>14</v>
      </c>
      <c r="H3158" s="19">
        <v>1.2875624999999999</v>
      </c>
    </row>
    <row r="3159" s="20" customFormat="1" ht="45" customHeight="1">
      <c r="A3159" s="15">
        <v>92409083</v>
      </c>
      <c r="B3159" s="16" t="s">
        <v>4494</v>
      </c>
      <c r="C3159" s="16" t="s">
        <v>4495</v>
      </c>
      <c r="D3159" s="17" t="s">
        <v>139</v>
      </c>
      <c r="E3159" s="17">
        <v>1</v>
      </c>
      <c r="F3159" s="18" t="s">
        <v>436</v>
      </c>
      <c r="G3159" s="18" t="s">
        <v>14</v>
      </c>
      <c r="H3159" s="19">
        <v>1.5325632</v>
      </c>
    </row>
    <row r="3160" s="20" customFormat="1" ht="45" customHeight="1">
      <c r="A3160" s="15">
        <v>92355153</v>
      </c>
      <c r="B3160" s="16" t="s">
        <v>4496</v>
      </c>
      <c r="C3160" s="16" t="s">
        <v>4497</v>
      </c>
      <c r="D3160" s="17" t="s">
        <v>36</v>
      </c>
      <c r="E3160" s="17">
        <v>200</v>
      </c>
      <c r="F3160" s="18" t="s">
        <v>151</v>
      </c>
      <c r="G3160" s="18" t="s">
        <v>19</v>
      </c>
      <c r="H3160" s="19">
        <v>7.1838899999999997e-002</v>
      </c>
    </row>
    <row r="3161" s="20" customFormat="1" ht="45" customHeight="1">
      <c r="A3161" s="15">
        <v>92396194</v>
      </c>
      <c r="B3161" s="16" t="s">
        <v>4498</v>
      </c>
      <c r="C3161" s="16" t="s">
        <v>4498</v>
      </c>
      <c r="D3161" s="17" t="s">
        <v>24</v>
      </c>
      <c r="E3161" s="17">
        <v>300</v>
      </c>
      <c r="F3161" s="18" t="s">
        <v>151</v>
      </c>
      <c r="G3161" s="18" t="s">
        <v>19</v>
      </c>
      <c r="H3161" s="19">
        <v>2.39463e-002</v>
      </c>
    </row>
    <row r="3162" s="20" customFormat="1" ht="45" customHeight="1">
      <c r="A3162" s="15">
        <v>92409113</v>
      </c>
      <c r="B3162" s="16" t="s">
        <v>4499</v>
      </c>
      <c r="C3162" s="16" t="s">
        <v>4500</v>
      </c>
      <c r="D3162" s="17" t="s">
        <v>139</v>
      </c>
      <c r="E3162" s="17">
        <v>300</v>
      </c>
      <c r="F3162" s="18" t="s">
        <v>151</v>
      </c>
      <c r="G3162" s="18" t="s">
        <v>19</v>
      </c>
      <c r="H3162" s="19">
        <v>4.5612e-002</v>
      </c>
    </row>
    <row r="3163" s="20" customFormat="1" ht="45" customHeight="1">
      <c r="A3163" s="15">
        <v>92455522</v>
      </c>
      <c r="B3163" s="16" t="s">
        <v>4501</v>
      </c>
      <c r="C3163" s="16" t="s">
        <v>4501</v>
      </c>
      <c r="D3163" s="17" t="s">
        <v>17</v>
      </c>
      <c r="E3163" s="17">
        <v>1</v>
      </c>
      <c r="F3163" s="18" t="s">
        <v>60</v>
      </c>
      <c r="G3163" s="18" t="s">
        <v>14</v>
      </c>
      <c r="H3163" s="19">
        <v>0.35886847500000002</v>
      </c>
    </row>
    <row r="3164" s="20" customFormat="1" ht="45" customHeight="1">
      <c r="A3164" s="15">
        <v>90179633</v>
      </c>
      <c r="B3164" s="16" t="s">
        <v>4501</v>
      </c>
      <c r="C3164" s="16" t="s">
        <v>4501</v>
      </c>
      <c r="D3164" s="17" t="s">
        <v>24</v>
      </c>
      <c r="E3164" s="17">
        <v>1</v>
      </c>
      <c r="F3164" s="18" t="s">
        <v>60</v>
      </c>
      <c r="G3164" s="18" t="s">
        <v>14</v>
      </c>
      <c r="H3164" s="19">
        <v>0.38361802499999997</v>
      </c>
    </row>
    <row r="3165" s="20" customFormat="1" ht="45" customHeight="1">
      <c r="A3165" s="15">
        <v>90236866</v>
      </c>
      <c r="B3165" s="16" t="s">
        <v>4501</v>
      </c>
      <c r="C3165" s="16" t="s">
        <v>4501</v>
      </c>
      <c r="D3165" s="17" t="s">
        <v>29</v>
      </c>
      <c r="E3165" s="17">
        <v>1</v>
      </c>
      <c r="F3165" s="18" t="s">
        <v>60</v>
      </c>
      <c r="G3165" s="18" t="s">
        <v>14</v>
      </c>
      <c r="H3165" s="19">
        <v>0.38361802499999997</v>
      </c>
    </row>
    <row r="3166" s="20" customFormat="1" ht="45" customHeight="1">
      <c r="A3166" s="15">
        <v>90268741</v>
      </c>
      <c r="B3166" s="16" t="s">
        <v>4501</v>
      </c>
      <c r="C3166" s="16" t="s">
        <v>4501</v>
      </c>
      <c r="D3166" s="17" t="s">
        <v>21</v>
      </c>
      <c r="E3166" s="17">
        <v>1</v>
      </c>
      <c r="F3166" s="18" t="s">
        <v>60</v>
      </c>
      <c r="G3166" s="18" t="s">
        <v>14</v>
      </c>
      <c r="H3166" s="19">
        <v>0.34649370000000002</v>
      </c>
    </row>
    <row r="3167" s="20" customFormat="1" ht="45" customHeight="1">
      <c r="A3167" s="15">
        <v>90223837</v>
      </c>
      <c r="B3167" s="16" t="s">
        <v>4501</v>
      </c>
      <c r="C3167" s="16" t="s">
        <v>4501</v>
      </c>
      <c r="D3167" s="17" t="s">
        <v>26</v>
      </c>
      <c r="E3167" s="17">
        <v>1</v>
      </c>
      <c r="F3167" s="18" t="s">
        <v>60</v>
      </c>
      <c r="G3167" s="18" t="s">
        <v>14</v>
      </c>
      <c r="H3167" s="19">
        <v>0.32327505000000001</v>
      </c>
    </row>
    <row r="3168" s="20" customFormat="1" ht="45" customHeight="1">
      <c r="A3168" s="15">
        <v>90291450</v>
      </c>
      <c r="B3168" s="16" t="s">
        <v>4501</v>
      </c>
      <c r="C3168" s="16" t="s">
        <v>4501</v>
      </c>
      <c r="D3168" s="17" t="s">
        <v>1002</v>
      </c>
      <c r="E3168" s="17">
        <v>1</v>
      </c>
      <c r="F3168" s="18" t="s">
        <v>60</v>
      </c>
      <c r="G3168" s="18" t="s">
        <v>14</v>
      </c>
      <c r="H3168" s="19">
        <v>0.39511394999999999</v>
      </c>
    </row>
    <row r="3169" s="20" customFormat="1" ht="45" customHeight="1">
      <c r="A3169" s="15">
        <v>90254660</v>
      </c>
      <c r="B3169" s="16" t="s">
        <v>4501</v>
      </c>
      <c r="C3169" s="16" t="s">
        <v>4501</v>
      </c>
      <c r="D3169" s="17" t="s">
        <v>26</v>
      </c>
      <c r="E3169" s="17">
        <v>1</v>
      </c>
      <c r="F3169" s="18" t="s">
        <v>60</v>
      </c>
      <c r="G3169" s="18" t="s">
        <v>14</v>
      </c>
      <c r="H3169" s="19">
        <v>0.47024145000000001</v>
      </c>
    </row>
    <row r="3170" s="20" customFormat="1" ht="45" customHeight="1">
      <c r="A3170" s="15">
        <v>90243099</v>
      </c>
      <c r="B3170" s="16" t="s">
        <v>4501</v>
      </c>
      <c r="C3170" s="16" t="s">
        <v>4501</v>
      </c>
      <c r="D3170" s="17" t="s">
        <v>181</v>
      </c>
      <c r="E3170" s="17">
        <v>1</v>
      </c>
      <c r="F3170" s="18" t="s">
        <v>60</v>
      </c>
      <c r="G3170" s="18" t="s">
        <v>14</v>
      </c>
      <c r="H3170" s="19">
        <v>0.43103340000000001</v>
      </c>
    </row>
    <row r="3171" s="20" customFormat="1" ht="45" customHeight="1">
      <c r="A3171" s="15">
        <v>90289030</v>
      </c>
      <c r="B3171" s="16" t="s">
        <v>4501</v>
      </c>
      <c r="C3171" s="16" t="s">
        <v>4501</v>
      </c>
      <c r="D3171" s="17" t="s">
        <v>134</v>
      </c>
      <c r="E3171" s="17">
        <v>1</v>
      </c>
      <c r="F3171" s="18" t="s">
        <v>60</v>
      </c>
      <c r="G3171" s="18" t="s">
        <v>14</v>
      </c>
      <c r="H3171" s="19">
        <v>0.23946300000000001</v>
      </c>
    </row>
    <row r="3172" s="20" customFormat="1" ht="45" customHeight="1">
      <c r="A3172" s="15">
        <v>90268768</v>
      </c>
      <c r="B3172" s="16" t="s">
        <v>4501</v>
      </c>
      <c r="C3172" s="16" t="s">
        <v>4501</v>
      </c>
      <c r="D3172" s="17" t="s">
        <v>36</v>
      </c>
      <c r="E3172" s="17">
        <v>1</v>
      </c>
      <c r="F3172" s="18" t="s">
        <v>60</v>
      </c>
      <c r="G3172" s="18" t="s">
        <v>14</v>
      </c>
      <c r="H3172" s="19">
        <v>0.37116765000000002</v>
      </c>
    </row>
    <row r="3173" s="20" customFormat="1" ht="45" customHeight="1">
      <c r="A3173" s="15">
        <v>90291468</v>
      </c>
      <c r="B3173" s="16" t="s">
        <v>4501</v>
      </c>
      <c r="C3173" s="16" t="s">
        <v>4501</v>
      </c>
      <c r="D3173" s="17" t="s">
        <v>590</v>
      </c>
      <c r="E3173" s="17">
        <v>1</v>
      </c>
      <c r="F3173" s="18" t="s">
        <v>60</v>
      </c>
      <c r="G3173" s="18" t="s">
        <v>14</v>
      </c>
      <c r="H3173" s="19">
        <v>0.42074234999999999</v>
      </c>
    </row>
    <row r="3174" s="20" customFormat="1" ht="45" customHeight="1">
      <c r="A3174" s="15">
        <v>92456154</v>
      </c>
      <c r="B3174" s="16" t="s">
        <v>4501</v>
      </c>
      <c r="C3174" s="16" t="s">
        <v>4502</v>
      </c>
      <c r="D3174" s="17" t="s">
        <v>17</v>
      </c>
      <c r="E3174" s="17">
        <v>1</v>
      </c>
      <c r="F3174" s="18" t="s">
        <v>60</v>
      </c>
      <c r="G3174" s="18" t="s">
        <v>14</v>
      </c>
      <c r="H3174" s="19">
        <v>0.47892600000000002</v>
      </c>
    </row>
    <row r="3175" s="20" customFormat="1" ht="45" customHeight="1">
      <c r="A3175" s="15">
        <v>90277937</v>
      </c>
      <c r="B3175" s="16" t="s">
        <v>4501</v>
      </c>
      <c r="C3175" s="16" t="s">
        <v>4503</v>
      </c>
      <c r="D3175" s="17" t="s">
        <v>244</v>
      </c>
      <c r="E3175" s="17">
        <v>1</v>
      </c>
      <c r="F3175" s="18" t="s">
        <v>60</v>
      </c>
      <c r="G3175" s="18" t="s">
        <v>14</v>
      </c>
      <c r="H3175" s="19">
        <v>0.50287230000000005</v>
      </c>
    </row>
    <row r="3176" s="20" customFormat="1" ht="45" customHeight="1">
      <c r="A3176" s="15">
        <v>92355129</v>
      </c>
      <c r="B3176" s="16" t="s">
        <v>4501</v>
      </c>
      <c r="C3176" s="16" t="s">
        <v>4504</v>
      </c>
      <c r="D3176" s="17" t="s">
        <v>36</v>
      </c>
      <c r="E3176" s="17">
        <v>1</v>
      </c>
      <c r="F3176" s="18" t="s">
        <v>60</v>
      </c>
      <c r="G3176" s="18" t="s">
        <v>14</v>
      </c>
      <c r="H3176" s="19">
        <v>0.5507649</v>
      </c>
    </row>
    <row r="3177" s="20" customFormat="1" ht="45" customHeight="1">
      <c r="A3177" s="15">
        <v>90247370</v>
      </c>
      <c r="B3177" s="16" t="s">
        <v>4501</v>
      </c>
      <c r="C3177" s="16" t="s">
        <v>4505</v>
      </c>
      <c r="D3177" s="17" t="s">
        <v>1002</v>
      </c>
      <c r="E3177" s="17">
        <v>1</v>
      </c>
      <c r="F3177" s="18" t="s">
        <v>60</v>
      </c>
      <c r="G3177" s="18" t="s">
        <v>14</v>
      </c>
      <c r="H3177" s="19">
        <v>0.34722134999999998</v>
      </c>
    </row>
    <row r="3178" s="20" customFormat="1" ht="45" customHeight="1">
      <c r="A3178" s="15">
        <v>90289013</v>
      </c>
      <c r="B3178" s="16" t="s">
        <v>4501</v>
      </c>
      <c r="C3178" s="16" t="s">
        <v>4506</v>
      </c>
      <c r="D3178" s="17" t="s">
        <v>139</v>
      </c>
      <c r="E3178" s="17">
        <v>1</v>
      </c>
      <c r="F3178" s="18" t="s">
        <v>60</v>
      </c>
      <c r="G3178" s="18" t="s">
        <v>14</v>
      </c>
      <c r="H3178" s="19">
        <v>0.56273804999999999</v>
      </c>
    </row>
    <row r="3179" s="20" customFormat="1" ht="45" customHeight="1">
      <c r="A3179" s="15">
        <v>90211200</v>
      </c>
      <c r="B3179" s="16" t="s">
        <v>4501</v>
      </c>
      <c r="C3179" s="16" t="s">
        <v>4507</v>
      </c>
      <c r="D3179" s="17" t="s">
        <v>31</v>
      </c>
      <c r="E3179" s="17">
        <v>1</v>
      </c>
      <c r="F3179" s="18" t="s">
        <v>60</v>
      </c>
      <c r="G3179" s="18" t="s">
        <v>14</v>
      </c>
      <c r="H3179" s="19">
        <v>0.31130190000000002</v>
      </c>
    </row>
    <row r="3180" s="20" customFormat="1" ht="45" customHeight="1">
      <c r="A3180" s="15">
        <v>90213084</v>
      </c>
      <c r="B3180" s="16" t="s">
        <v>4501</v>
      </c>
      <c r="C3180" s="16" t="s">
        <v>4508</v>
      </c>
      <c r="D3180" s="17" t="s">
        <v>279</v>
      </c>
      <c r="E3180" s="17">
        <v>1</v>
      </c>
      <c r="F3180" s="18" t="s">
        <v>60</v>
      </c>
      <c r="G3180" s="18" t="s">
        <v>14</v>
      </c>
      <c r="H3180" s="19">
        <v>0.22748984999999999</v>
      </c>
    </row>
    <row r="3181" s="20" customFormat="1" ht="45" customHeight="1">
      <c r="A3181" s="15">
        <v>92371280</v>
      </c>
      <c r="B3181" s="16" t="s">
        <v>4509</v>
      </c>
      <c r="C3181" s="16" t="s">
        <v>4510</v>
      </c>
      <c r="D3181" s="17" t="s">
        <v>26</v>
      </c>
      <c r="E3181" s="17">
        <v>200</v>
      </c>
      <c r="F3181" s="18" t="s">
        <v>151</v>
      </c>
      <c r="G3181" s="18" t="s">
        <v>19</v>
      </c>
      <c r="H3181" s="19">
        <v>1.197315e-002</v>
      </c>
    </row>
    <row r="3182" s="20" customFormat="1" ht="45" customHeight="1">
      <c r="A3182" s="15">
        <v>92469590</v>
      </c>
      <c r="B3182" s="16" t="s">
        <v>4511</v>
      </c>
      <c r="C3182" s="16" t="s">
        <v>4512</v>
      </c>
      <c r="D3182" s="17" t="s">
        <v>1221</v>
      </c>
      <c r="E3182" s="17">
        <v>200</v>
      </c>
      <c r="F3182" s="18" t="s">
        <v>151</v>
      </c>
      <c r="G3182" s="18" t="s">
        <v>19</v>
      </c>
      <c r="H3182" s="19">
        <v>5.9865750000000002e-002</v>
      </c>
    </row>
    <row r="3183" s="20" customFormat="1" ht="45" customHeight="1">
      <c r="A3183" s="15">
        <v>92360033</v>
      </c>
      <c r="B3183" s="16" t="s">
        <v>4511</v>
      </c>
      <c r="C3183" s="16" t="s">
        <v>4513</v>
      </c>
      <c r="D3183" s="17" t="s">
        <v>43</v>
      </c>
      <c r="E3183" s="17">
        <v>200</v>
      </c>
      <c r="F3183" s="18" t="s">
        <v>151</v>
      </c>
      <c r="G3183" s="18" t="s">
        <v>19</v>
      </c>
      <c r="H3183" s="19">
        <v>5.9865750000000002e-002</v>
      </c>
    </row>
    <row r="3184" s="20" customFormat="1" ht="45" customHeight="1">
      <c r="A3184" s="15">
        <v>90151003</v>
      </c>
      <c r="B3184" s="16" t="s">
        <v>4514</v>
      </c>
      <c r="C3184" s="16" t="s">
        <v>4514</v>
      </c>
      <c r="D3184" s="17" t="s">
        <v>39</v>
      </c>
      <c r="E3184" s="17">
        <v>300</v>
      </c>
      <c r="F3184" s="18" t="s">
        <v>151</v>
      </c>
      <c r="G3184" s="18" t="s">
        <v>19</v>
      </c>
      <c r="H3184" s="19">
        <v>2.39463e-002</v>
      </c>
    </row>
    <row r="3185" s="20" customFormat="1" ht="45" customHeight="1">
      <c r="A3185" s="15">
        <v>90157893</v>
      </c>
      <c r="B3185" s="16" t="s">
        <v>4514</v>
      </c>
      <c r="C3185" s="16" t="s">
        <v>4514</v>
      </c>
      <c r="D3185" s="17" t="s">
        <v>229</v>
      </c>
      <c r="E3185" s="17">
        <v>300</v>
      </c>
      <c r="F3185" s="18" t="s">
        <v>151</v>
      </c>
      <c r="G3185" s="18" t="s">
        <v>19</v>
      </c>
      <c r="H3185" s="19">
        <v>2.39463e-002</v>
      </c>
    </row>
    <row r="3186" s="20" customFormat="1" ht="45" customHeight="1">
      <c r="A3186" s="15">
        <v>92355145</v>
      </c>
      <c r="B3186" s="16" t="s">
        <v>4514</v>
      </c>
      <c r="C3186" s="16" t="s">
        <v>4515</v>
      </c>
      <c r="D3186" s="17" t="s">
        <v>36</v>
      </c>
      <c r="E3186" s="17">
        <v>300</v>
      </c>
      <c r="F3186" s="18" t="s">
        <v>151</v>
      </c>
      <c r="G3186" s="18" t="s">
        <v>19</v>
      </c>
      <c r="H3186" s="19">
        <v>3.5919449999999999e-002</v>
      </c>
    </row>
    <row r="3187" s="20" customFormat="1" ht="45" customHeight="1">
      <c r="A3187" s="15">
        <v>92467938</v>
      </c>
      <c r="B3187" s="16" t="s">
        <v>4516</v>
      </c>
      <c r="C3187" s="16" t="s">
        <v>4516</v>
      </c>
      <c r="D3187" s="17" t="s">
        <v>17</v>
      </c>
      <c r="E3187" s="17">
        <v>300</v>
      </c>
      <c r="F3187" s="18" t="s">
        <v>151</v>
      </c>
      <c r="G3187" s="18" t="s">
        <v>19</v>
      </c>
      <c r="H3187" s="19">
        <v>3.5919449999999999e-002</v>
      </c>
    </row>
    <row r="3188" s="20" customFormat="1" ht="45" customHeight="1">
      <c r="A3188" s="15">
        <v>92471218</v>
      </c>
      <c r="B3188" s="16" t="s">
        <v>4517</v>
      </c>
      <c r="C3188" s="16" t="s">
        <v>4518</v>
      </c>
      <c r="D3188" s="17" t="s">
        <v>633</v>
      </c>
      <c r="E3188" s="17">
        <v>300</v>
      </c>
      <c r="F3188" s="18" t="s">
        <v>151</v>
      </c>
      <c r="G3188" s="18" t="s">
        <v>19</v>
      </c>
      <c r="H3188" s="19">
        <v>4.78926e-002</v>
      </c>
    </row>
    <row r="3189" s="20" customFormat="1" ht="45" customHeight="1">
      <c r="A3189" s="15">
        <v>90881010</v>
      </c>
      <c r="B3189" s="16" t="s">
        <v>4519</v>
      </c>
      <c r="C3189" s="16" t="s">
        <v>4520</v>
      </c>
      <c r="D3189" s="17" t="s">
        <v>139</v>
      </c>
      <c r="E3189" s="17">
        <v>120</v>
      </c>
      <c r="F3189" s="18" t="s">
        <v>18</v>
      </c>
      <c r="G3189" s="18" t="s">
        <v>19</v>
      </c>
      <c r="H3189" s="19">
        <v>0.1197315</v>
      </c>
    </row>
    <row r="3190" s="20" customFormat="1" ht="45" customHeight="1">
      <c r="A3190" s="15">
        <v>90688015</v>
      </c>
      <c r="B3190" s="16" t="s">
        <v>4521</v>
      </c>
      <c r="C3190" s="16" t="s">
        <v>4522</v>
      </c>
      <c r="D3190" s="17" t="s">
        <v>39</v>
      </c>
      <c r="E3190" s="17">
        <v>240</v>
      </c>
      <c r="F3190" s="18" t="s">
        <v>18</v>
      </c>
      <c r="G3190" s="18" t="s">
        <v>19</v>
      </c>
      <c r="H3190" s="19">
        <v>9.5785200000000001e-002</v>
      </c>
    </row>
    <row r="3191" s="20" customFormat="1" ht="45" customHeight="1">
      <c r="A3191" s="15">
        <v>91049032</v>
      </c>
      <c r="B3191" s="16" t="s">
        <v>4523</v>
      </c>
      <c r="C3191" s="16" t="s">
        <v>4524</v>
      </c>
      <c r="D3191" s="17" t="s">
        <v>1356</v>
      </c>
      <c r="E3191" s="17">
        <v>240</v>
      </c>
      <c r="F3191" s="18" t="s">
        <v>18</v>
      </c>
      <c r="G3191" s="18" t="s">
        <v>19</v>
      </c>
      <c r="H3191" s="19">
        <v>5.9865750000000002e-002</v>
      </c>
    </row>
    <row r="3192" s="20" customFormat="1" ht="45" customHeight="1">
      <c r="A3192" s="15">
        <v>92360025</v>
      </c>
      <c r="B3192" s="16" t="s">
        <v>4525</v>
      </c>
      <c r="C3192" s="16" t="s">
        <v>4526</v>
      </c>
      <c r="D3192" s="17" t="s">
        <v>43</v>
      </c>
      <c r="E3192" s="17">
        <v>300</v>
      </c>
      <c r="F3192" s="18" t="s">
        <v>151</v>
      </c>
      <c r="G3192" s="18" t="s">
        <v>19</v>
      </c>
      <c r="H3192" s="19">
        <v>3.5919449999999999e-002</v>
      </c>
    </row>
    <row r="3193" s="20" customFormat="1" ht="45" customHeight="1">
      <c r="A3193" s="15">
        <v>92456375</v>
      </c>
      <c r="B3193" s="16" t="s">
        <v>4527</v>
      </c>
      <c r="C3193" s="16" t="s">
        <v>4528</v>
      </c>
      <c r="D3193" s="17" t="s">
        <v>17</v>
      </c>
      <c r="E3193" s="17">
        <v>20</v>
      </c>
      <c r="F3193" s="18" t="s">
        <v>18</v>
      </c>
      <c r="G3193" s="18" t="s">
        <v>19</v>
      </c>
      <c r="H3193" s="19">
        <v>0.69444269999999997</v>
      </c>
    </row>
    <row r="3194" s="20" customFormat="1" ht="45" customHeight="1">
      <c r="A3194" s="15">
        <v>92468632</v>
      </c>
      <c r="B3194" s="16" t="s">
        <v>4529</v>
      </c>
      <c r="C3194" s="16" t="s">
        <v>4529</v>
      </c>
      <c r="D3194" s="17" t="s">
        <v>17</v>
      </c>
      <c r="E3194" s="17">
        <v>400</v>
      </c>
      <c r="F3194" s="18" t="s">
        <v>151</v>
      </c>
      <c r="G3194" s="18" t="s">
        <v>19</v>
      </c>
      <c r="H3194" s="19">
        <v>2.39463e-002</v>
      </c>
    </row>
    <row r="3195" s="20" customFormat="1" ht="45" customHeight="1">
      <c r="A3195" s="15">
        <v>92420109</v>
      </c>
      <c r="B3195" s="16" t="s">
        <v>4530</v>
      </c>
      <c r="C3195" s="16" t="s">
        <v>4531</v>
      </c>
      <c r="D3195" s="17" t="s">
        <v>69</v>
      </c>
      <c r="E3195" s="17">
        <v>1</v>
      </c>
      <c r="F3195" s="18" t="s">
        <v>158</v>
      </c>
      <c r="G3195" s="18" t="s">
        <v>14</v>
      </c>
      <c r="H3195" s="19">
        <v>0.90995939999999997</v>
      </c>
    </row>
    <row r="3196" s="20" customFormat="1" ht="45" customHeight="1">
      <c r="A3196" s="15">
        <v>90143191</v>
      </c>
      <c r="B3196" s="16" t="s">
        <v>4532</v>
      </c>
      <c r="C3196" s="16" t="s">
        <v>4533</v>
      </c>
      <c r="D3196" s="17" t="s">
        <v>17</v>
      </c>
      <c r="E3196" s="17">
        <v>1</v>
      </c>
      <c r="F3196" s="18" t="s">
        <v>436</v>
      </c>
      <c r="G3196" s="18" t="s">
        <v>14</v>
      </c>
      <c r="H3196" s="19">
        <v>1.324100925</v>
      </c>
    </row>
    <row r="3197" s="20" customFormat="1" ht="45" customHeight="1">
      <c r="A3197" s="15">
        <v>90175298</v>
      </c>
      <c r="B3197" s="16" t="s">
        <v>4534</v>
      </c>
      <c r="C3197" s="16" t="s">
        <v>4535</v>
      </c>
      <c r="D3197" s="17" t="s">
        <v>34</v>
      </c>
      <c r="E3197" s="17">
        <v>1</v>
      </c>
      <c r="F3197" s="18" t="s">
        <v>436</v>
      </c>
      <c r="G3197" s="18" t="s">
        <v>14</v>
      </c>
      <c r="H3197" s="19">
        <v>1.30507335</v>
      </c>
    </row>
    <row r="3198" s="20" customFormat="1" ht="45" customHeight="1">
      <c r="A3198" s="15">
        <v>90267532</v>
      </c>
      <c r="B3198" s="16" t="s">
        <v>4536</v>
      </c>
      <c r="C3198" s="16" t="s">
        <v>4537</v>
      </c>
      <c r="D3198" s="17" t="s">
        <v>139</v>
      </c>
      <c r="E3198" s="17">
        <v>1</v>
      </c>
      <c r="F3198" s="18" t="s">
        <v>436</v>
      </c>
      <c r="G3198" s="18" t="s">
        <v>14</v>
      </c>
      <c r="H3198" s="19">
        <v>1.30507335</v>
      </c>
    </row>
    <row r="3199" s="20" customFormat="1" ht="45" customHeight="1">
      <c r="A3199" s="15">
        <v>90223845</v>
      </c>
      <c r="B3199" s="16" t="s">
        <v>4538</v>
      </c>
      <c r="C3199" s="16" t="s">
        <v>4538</v>
      </c>
      <c r="D3199" s="17" t="s">
        <v>26</v>
      </c>
      <c r="E3199" s="17">
        <v>1</v>
      </c>
      <c r="F3199" s="18" t="s">
        <v>60</v>
      </c>
      <c r="G3199" s="18" t="s">
        <v>14</v>
      </c>
      <c r="H3199" s="19">
        <v>0.235120725</v>
      </c>
    </row>
    <row r="3200" s="20" customFormat="1" ht="45" customHeight="1">
      <c r="A3200" s="15">
        <v>90179676</v>
      </c>
      <c r="B3200" s="16" t="s">
        <v>4539</v>
      </c>
      <c r="C3200" s="16" t="s">
        <v>4540</v>
      </c>
      <c r="D3200" s="17" t="s">
        <v>24</v>
      </c>
      <c r="E3200" s="17">
        <v>1</v>
      </c>
      <c r="F3200" s="18" t="s">
        <v>60</v>
      </c>
      <c r="G3200" s="18" t="s">
        <v>14</v>
      </c>
      <c r="H3200" s="19">
        <v>0.29932874999999998</v>
      </c>
    </row>
    <row r="3201" s="20" customFormat="1" ht="45" customHeight="1">
      <c r="A3201" s="15">
        <v>90268750</v>
      </c>
      <c r="B3201" s="16" t="s">
        <v>4541</v>
      </c>
      <c r="C3201" s="16" t="s">
        <v>4541</v>
      </c>
      <c r="D3201" s="17" t="s">
        <v>244</v>
      </c>
      <c r="E3201" s="17">
        <v>200</v>
      </c>
      <c r="F3201" s="18" t="s">
        <v>151</v>
      </c>
      <c r="G3201" s="18" t="s">
        <v>19</v>
      </c>
      <c r="H3201" s="19">
        <v>2.39463e-002</v>
      </c>
    </row>
    <row r="3202" s="20" customFormat="1" ht="45" customHeight="1">
      <c r="A3202" s="15">
        <v>90307933</v>
      </c>
      <c r="B3202" s="16" t="s">
        <v>4541</v>
      </c>
      <c r="C3202" s="16" t="s">
        <v>4542</v>
      </c>
      <c r="D3202" s="17" t="s">
        <v>21</v>
      </c>
      <c r="E3202" s="17">
        <v>200</v>
      </c>
      <c r="F3202" s="18" t="s">
        <v>151</v>
      </c>
      <c r="G3202" s="18" t="s">
        <v>19</v>
      </c>
      <c r="H3202" s="19">
        <v>2.39463e-002</v>
      </c>
    </row>
    <row r="3203" s="20" customFormat="1" ht="45" customHeight="1">
      <c r="A3203" s="15">
        <v>90268733</v>
      </c>
      <c r="B3203" s="16" t="s">
        <v>4543</v>
      </c>
      <c r="C3203" s="16" t="s">
        <v>4544</v>
      </c>
      <c r="D3203" s="17" t="s">
        <v>229</v>
      </c>
      <c r="E3203" s="17">
        <v>300</v>
      </c>
      <c r="F3203" s="18" t="s">
        <v>151</v>
      </c>
      <c r="G3203" s="18" t="s">
        <v>19</v>
      </c>
      <c r="H3203" s="19">
        <v>2.39463e-002</v>
      </c>
    </row>
    <row r="3204" s="20" customFormat="1" ht="45" customHeight="1">
      <c r="A3204" s="15">
        <v>90223810</v>
      </c>
      <c r="B3204" s="16" t="s">
        <v>4543</v>
      </c>
      <c r="C3204" s="16" t="s">
        <v>4544</v>
      </c>
      <c r="D3204" s="17" t="s">
        <v>26</v>
      </c>
      <c r="E3204" s="17">
        <v>300</v>
      </c>
      <c r="F3204" s="18" t="s">
        <v>151</v>
      </c>
      <c r="G3204" s="18" t="s">
        <v>19</v>
      </c>
      <c r="H3204" s="19">
        <v>2.39463e-002</v>
      </c>
    </row>
    <row r="3205" s="20" customFormat="1" ht="45" customHeight="1">
      <c r="A3205" s="15">
        <v>90259270</v>
      </c>
      <c r="B3205" s="16" t="s">
        <v>4545</v>
      </c>
      <c r="C3205" s="16" t="s">
        <v>4546</v>
      </c>
      <c r="D3205" s="17" t="s">
        <v>244</v>
      </c>
      <c r="E3205" s="17">
        <v>200</v>
      </c>
      <c r="F3205" s="18" t="s">
        <v>151</v>
      </c>
      <c r="G3205" s="18" t="s">
        <v>19</v>
      </c>
      <c r="H3205" s="19">
        <v>3.5919449999999999e-002</v>
      </c>
    </row>
    <row r="3206" s="20" customFormat="1" ht="45" customHeight="1">
      <c r="A3206" s="15">
        <v>90268725</v>
      </c>
      <c r="B3206" s="16" t="s">
        <v>4547</v>
      </c>
      <c r="C3206" s="16" t="s">
        <v>4547</v>
      </c>
      <c r="D3206" s="17" t="s">
        <v>244</v>
      </c>
      <c r="E3206" s="17">
        <v>300</v>
      </c>
      <c r="F3206" s="18" t="s">
        <v>151</v>
      </c>
      <c r="G3206" s="18" t="s">
        <v>19</v>
      </c>
      <c r="H3206" s="19">
        <v>2.39463e-002</v>
      </c>
    </row>
    <row r="3207" s="20" customFormat="1" ht="45" customHeight="1">
      <c r="A3207" s="15">
        <v>90291484</v>
      </c>
      <c r="B3207" s="16" t="s">
        <v>4547</v>
      </c>
      <c r="C3207" s="16" t="s">
        <v>4547</v>
      </c>
      <c r="D3207" s="17" t="s">
        <v>31</v>
      </c>
      <c r="E3207" s="17">
        <v>300</v>
      </c>
      <c r="F3207" s="18" t="s">
        <v>151</v>
      </c>
      <c r="G3207" s="18" t="s">
        <v>19</v>
      </c>
      <c r="H3207" s="19">
        <v>2.39463e-002</v>
      </c>
    </row>
    <row r="3208" s="20" customFormat="1" ht="45" customHeight="1">
      <c r="A3208" s="15">
        <v>90286073</v>
      </c>
      <c r="B3208" s="16" t="s">
        <v>4548</v>
      </c>
      <c r="C3208" s="16" t="s">
        <v>4548</v>
      </c>
      <c r="D3208" s="17" t="s">
        <v>792</v>
      </c>
      <c r="E3208" s="17">
        <v>200</v>
      </c>
      <c r="F3208" s="18" t="s">
        <v>151</v>
      </c>
      <c r="G3208" s="18" t="s">
        <v>19</v>
      </c>
      <c r="H3208" s="19">
        <v>2.39463e-002</v>
      </c>
    </row>
    <row r="3209" s="20" customFormat="1" ht="45" customHeight="1">
      <c r="A3209" s="15">
        <v>92468675</v>
      </c>
      <c r="B3209" s="16" t="s">
        <v>4549</v>
      </c>
      <c r="C3209" s="16" t="s">
        <v>4549</v>
      </c>
      <c r="D3209" s="17" t="s">
        <v>29</v>
      </c>
      <c r="E3209" s="17">
        <v>1</v>
      </c>
      <c r="F3209" s="18" t="s">
        <v>60</v>
      </c>
      <c r="G3209" s="18" t="s">
        <v>14</v>
      </c>
      <c r="H3209" s="19">
        <v>0.13170465000000001</v>
      </c>
    </row>
    <row r="3210" s="20" customFormat="1" ht="45" customHeight="1">
      <c r="A3210" s="15">
        <v>92370969</v>
      </c>
      <c r="B3210" s="16" t="s">
        <v>4550</v>
      </c>
      <c r="C3210" s="16" t="s">
        <v>4551</v>
      </c>
      <c r="D3210" s="17" t="s">
        <v>675</v>
      </c>
      <c r="E3210" s="17">
        <v>1</v>
      </c>
      <c r="F3210" s="18" t="s">
        <v>436</v>
      </c>
      <c r="G3210" s="18" t="s">
        <v>14</v>
      </c>
      <c r="H3210" s="19">
        <v>0.25143615000000002</v>
      </c>
    </row>
    <row r="3211" s="20" customFormat="1" ht="45" customHeight="1">
      <c r="A3211" s="15">
        <v>92468683</v>
      </c>
      <c r="B3211" s="16" t="s">
        <v>4552</v>
      </c>
      <c r="C3211" s="16" t="s">
        <v>4552</v>
      </c>
      <c r="D3211" s="17" t="s">
        <v>29</v>
      </c>
      <c r="E3211" s="17">
        <v>1</v>
      </c>
      <c r="F3211" s="18" t="s">
        <v>60</v>
      </c>
      <c r="G3211" s="18" t="s">
        <v>14</v>
      </c>
      <c r="H3211" s="19">
        <v>7.1838899999999997e-002</v>
      </c>
    </row>
    <row r="3212" s="20" customFormat="1" ht="45" customHeight="1">
      <c r="A3212" s="15">
        <v>90214595</v>
      </c>
      <c r="B3212" s="16" t="s">
        <v>4553</v>
      </c>
      <c r="C3212" s="16" t="s">
        <v>4554</v>
      </c>
      <c r="D3212" s="17" t="s">
        <v>78</v>
      </c>
      <c r="E3212" s="17">
        <v>1</v>
      </c>
      <c r="F3212" s="18" t="s">
        <v>60</v>
      </c>
      <c r="G3212" s="18" t="s">
        <v>14</v>
      </c>
      <c r="H3212" s="19">
        <v>0.1915704</v>
      </c>
    </row>
    <row r="3213" s="20" customFormat="1" ht="45" customHeight="1">
      <c r="A3213" s="15">
        <v>90239300</v>
      </c>
      <c r="B3213" s="16" t="s">
        <v>4555</v>
      </c>
      <c r="C3213" s="16" t="s">
        <v>4555</v>
      </c>
      <c r="D3213" s="17" t="s">
        <v>17</v>
      </c>
      <c r="E3213" s="17">
        <v>1</v>
      </c>
      <c r="F3213" s="18" t="s">
        <v>60</v>
      </c>
      <c r="G3213" s="18" t="s">
        <v>14</v>
      </c>
      <c r="H3213" s="19">
        <v>0.1197315</v>
      </c>
    </row>
    <row r="3214" s="20" customFormat="1" ht="45" customHeight="1">
      <c r="A3214" s="15">
        <v>90260031</v>
      </c>
      <c r="B3214" s="16" t="s">
        <v>4555</v>
      </c>
      <c r="C3214" s="16" t="s">
        <v>4556</v>
      </c>
      <c r="D3214" s="17" t="s">
        <v>78</v>
      </c>
      <c r="E3214" s="17">
        <v>1</v>
      </c>
      <c r="F3214" s="18" t="s">
        <v>60</v>
      </c>
      <c r="G3214" s="18" t="s">
        <v>14</v>
      </c>
      <c r="H3214" s="19">
        <v>0.20354354999999999</v>
      </c>
    </row>
    <row r="3215" s="20" customFormat="1" ht="45" customHeight="1">
      <c r="A3215" s="15">
        <v>90239296</v>
      </c>
      <c r="B3215" s="16" t="s">
        <v>4557</v>
      </c>
      <c r="C3215" s="16" t="s">
        <v>4557</v>
      </c>
      <c r="D3215" s="17" t="s">
        <v>17</v>
      </c>
      <c r="E3215" s="17">
        <v>1</v>
      </c>
      <c r="F3215" s="18" t="s">
        <v>60</v>
      </c>
      <c r="G3215" s="18" t="s">
        <v>14</v>
      </c>
      <c r="H3215" s="19">
        <v>7.1838899999999997e-002</v>
      </c>
    </row>
    <row r="3216" s="20" customFormat="1" ht="45" customHeight="1">
      <c r="A3216" s="15">
        <v>90260015</v>
      </c>
      <c r="B3216" s="16" t="s">
        <v>4557</v>
      </c>
      <c r="C3216" s="16" t="s">
        <v>4558</v>
      </c>
      <c r="D3216" s="17" t="s">
        <v>78</v>
      </c>
      <c r="E3216" s="17">
        <v>1</v>
      </c>
      <c r="F3216" s="18" t="s">
        <v>60</v>
      </c>
      <c r="G3216" s="18" t="s">
        <v>14</v>
      </c>
      <c r="H3216" s="19">
        <v>0.20354354999999999</v>
      </c>
    </row>
    <row r="3217" s="20" customFormat="1" ht="45" customHeight="1">
      <c r="A3217" s="15">
        <v>90214609</v>
      </c>
      <c r="B3217" s="16" t="s">
        <v>4559</v>
      </c>
      <c r="C3217" s="16" t="s">
        <v>4560</v>
      </c>
      <c r="D3217" s="17" t="s">
        <v>78</v>
      </c>
      <c r="E3217" s="17">
        <v>1</v>
      </c>
      <c r="F3217" s="18" t="s">
        <v>60</v>
      </c>
      <c r="G3217" s="18" t="s">
        <v>14</v>
      </c>
      <c r="H3217" s="19">
        <v>0.1915704</v>
      </c>
    </row>
    <row r="3218" s="20" customFormat="1" ht="45" customHeight="1">
      <c r="A3218" s="15">
        <v>90802012</v>
      </c>
      <c r="B3218" s="16" t="s">
        <v>4561</v>
      </c>
      <c r="C3218" s="16" t="s">
        <v>4562</v>
      </c>
      <c r="D3218" s="17" t="s">
        <v>492</v>
      </c>
      <c r="E3218" s="17">
        <v>1</v>
      </c>
      <c r="F3218" s="18" t="s">
        <v>60</v>
      </c>
      <c r="G3218" s="18" t="s">
        <v>14</v>
      </c>
      <c r="H3218" s="19">
        <v>1.8558382499999999</v>
      </c>
    </row>
    <row r="3219" s="20" customFormat="1" ht="45" customHeight="1">
      <c r="A3219" s="15">
        <v>92375820</v>
      </c>
      <c r="B3219" s="16" t="s">
        <v>4561</v>
      </c>
      <c r="C3219" s="16" t="s">
        <v>4562</v>
      </c>
      <c r="D3219" s="17" t="s">
        <v>492</v>
      </c>
      <c r="E3219" s="17">
        <v>1</v>
      </c>
      <c r="F3219" s="18" t="s">
        <v>60</v>
      </c>
      <c r="G3219" s="18" t="s">
        <v>14</v>
      </c>
      <c r="H3219" s="19">
        <v>1.8917577000000001</v>
      </c>
    </row>
    <row r="3220" s="20" customFormat="1" ht="45" customHeight="1">
      <c r="A3220" s="15">
        <v>92469981</v>
      </c>
      <c r="B3220" s="16" t="s">
        <v>4563</v>
      </c>
      <c r="C3220" s="16" t="s">
        <v>4564</v>
      </c>
      <c r="D3220" s="17" t="s">
        <v>43</v>
      </c>
      <c r="E3220" s="17">
        <v>1</v>
      </c>
      <c r="F3220" s="18" t="s">
        <v>60</v>
      </c>
      <c r="G3220" s="18" t="s">
        <v>14</v>
      </c>
      <c r="H3220" s="19">
        <v>1.4726974500000001</v>
      </c>
    </row>
    <row r="3221" s="20" customFormat="1" ht="45" customHeight="1">
      <c r="A3221" s="15">
        <v>92469990</v>
      </c>
      <c r="B3221" s="16" t="s">
        <v>4563</v>
      </c>
      <c r="C3221" s="16" t="s">
        <v>4564</v>
      </c>
      <c r="D3221" s="17" t="s">
        <v>43</v>
      </c>
      <c r="E3221" s="17">
        <v>1</v>
      </c>
      <c r="F3221" s="18" t="s">
        <v>60</v>
      </c>
      <c r="G3221" s="18" t="s">
        <v>14</v>
      </c>
      <c r="H3221" s="19">
        <v>1.3649391</v>
      </c>
    </row>
    <row r="3222" s="20" customFormat="1" ht="45" customHeight="1">
      <c r="A3222" s="15">
        <v>90247787</v>
      </c>
      <c r="B3222" s="16" t="s">
        <v>4565</v>
      </c>
      <c r="C3222" s="16" t="s">
        <v>4566</v>
      </c>
      <c r="D3222" s="17" t="s">
        <v>1002</v>
      </c>
      <c r="E3222" s="17">
        <v>1</v>
      </c>
      <c r="F3222" s="18" t="s">
        <v>158</v>
      </c>
      <c r="G3222" s="18" t="s">
        <v>14</v>
      </c>
      <c r="H3222" s="19">
        <v>1.4367780000000001</v>
      </c>
    </row>
    <row r="3223" s="20" customFormat="1" ht="45" customHeight="1">
      <c r="A3223" s="15">
        <v>90172981</v>
      </c>
      <c r="B3223" s="16" t="s">
        <v>4567</v>
      </c>
      <c r="C3223" s="16" t="s">
        <v>4568</v>
      </c>
      <c r="D3223" s="17" t="s">
        <v>244</v>
      </c>
      <c r="E3223" s="17">
        <v>1</v>
      </c>
      <c r="F3223" s="18" t="s">
        <v>60</v>
      </c>
      <c r="G3223" s="18" t="s">
        <v>14</v>
      </c>
      <c r="H3223" s="19">
        <v>1.4726974500000001</v>
      </c>
    </row>
    <row r="3224" s="20" customFormat="1" ht="45" customHeight="1">
      <c r="A3224" s="15">
        <v>90193083</v>
      </c>
      <c r="B3224" s="16" t="s">
        <v>4569</v>
      </c>
      <c r="C3224" s="16" t="s">
        <v>4570</v>
      </c>
      <c r="D3224" s="17" t="s">
        <v>492</v>
      </c>
      <c r="E3224" s="17">
        <v>1</v>
      </c>
      <c r="F3224" s="18" t="s">
        <v>60</v>
      </c>
      <c r="G3224" s="18" t="s">
        <v>14</v>
      </c>
      <c r="H3224" s="19">
        <v>1.78399935</v>
      </c>
    </row>
    <row r="3225" s="20" customFormat="1" ht="45" customHeight="1">
      <c r="A3225" s="15">
        <v>90252101</v>
      </c>
      <c r="B3225" s="16" t="s">
        <v>4571</v>
      </c>
      <c r="C3225" s="16" t="s">
        <v>4572</v>
      </c>
      <c r="D3225" s="17" t="s">
        <v>414</v>
      </c>
      <c r="E3225" s="17">
        <v>1</v>
      </c>
      <c r="F3225" s="18" t="s">
        <v>60</v>
      </c>
      <c r="G3225" s="18" t="s">
        <v>14</v>
      </c>
      <c r="H3225" s="19">
        <v>1.28112705</v>
      </c>
    </row>
    <row r="3226" s="20" customFormat="1" ht="45" customHeight="1">
      <c r="A3226" s="15">
        <v>90374010</v>
      </c>
      <c r="B3226" s="16" t="s">
        <v>4573</v>
      </c>
      <c r="C3226" s="16" t="s">
        <v>4574</v>
      </c>
      <c r="D3226" s="17" t="s">
        <v>720</v>
      </c>
      <c r="E3226" s="17">
        <v>1</v>
      </c>
      <c r="F3226" s="18" t="s">
        <v>64</v>
      </c>
      <c r="G3226" s="18" t="s">
        <v>14</v>
      </c>
      <c r="H3226" s="19">
        <v>0.68113919999999994</v>
      </c>
    </row>
    <row r="3227" s="20" customFormat="1" ht="45" customHeight="1">
      <c r="A3227" s="15">
        <v>92254934</v>
      </c>
      <c r="B3227" s="16" t="s">
        <v>4575</v>
      </c>
      <c r="C3227" s="16" t="s">
        <v>4576</v>
      </c>
      <c r="D3227" s="17" t="s">
        <v>720</v>
      </c>
      <c r="E3227" s="17">
        <v>1</v>
      </c>
      <c r="F3227" s="18" t="s">
        <v>158</v>
      </c>
      <c r="G3227" s="18" t="s">
        <v>14</v>
      </c>
      <c r="H3227" s="19">
        <v>0.1170708</v>
      </c>
    </row>
    <row r="3228" s="20" customFormat="1" ht="45" customHeight="1">
      <c r="A3228" s="15">
        <v>90374029</v>
      </c>
      <c r="B3228" s="16" t="s">
        <v>4575</v>
      </c>
      <c r="C3228" s="16" t="s">
        <v>4576</v>
      </c>
      <c r="D3228" s="17" t="s">
        <v>720</v>
      </c>
      <c r="E3228" s="17">
        <v>1</v>
      </c>
      <c r="F3228" s="18" t="s">
        <v>158</v>
      </c>
      <c r="G3228" s="18" t="s">
        <v>14</v>
      </c>
      <c r="H3228" s="19">
        <v>0.12771360000000001</v>
      </c>
    </row>
    <row r="3229" s="20" customFormat="1" ht="45" customHeight="1">
      <c r="A3229" s="15">
        <v>92409539</v>
      </c>
      <c r="B3229" s="16" t="s">
        <v>4577</v>
      </c>
      <c r="C3229" s="16" t="s">
        <v>4578</v>
      </c>
      <c r="D3229" s="17" t="s">
        <v>36</v>
      </c>
      <c r="E3229" s="17">
        <v>100</v>
      </c>
      <c r="F3229" s="18" t="s">
        <v>18</v>
      </c>
      <c r="G3229" s="18" t="s">
        <v>19</v>
      </c>
      <c r="H3229" s="19">
        <v>2.39463e-002</v>
      </c>
    </row>
    <row r="3230" s="20" customFormat="1" ht="45" customHeight="1">
      <c r="A3230" s="15">
        <v>92251757</v>
      </c>
      <c r="B3230" s="16" t="s">
        <v>4579</v>
      </c>
      <c r="C3230" s="16" t="s">
        <v>4579</v>
      </c>
      <c r="D3230" s="17" t="s">
        <v>31</v>
      </c>
      <c r="E3230" s="17">
        <v>200</v>
      </c>
      <c r="F3230" s="18" t="s">
        <v>151</v>
      </c>
      <c r="G3230" s="18" t="s">
        <v>19</v>
      </c>
      <c r="H3230" s="19">
        <v>1.197315e-002</v>
      </c>
    </row>
    <row r="3231" s="20" customFormat="1" ht="45" customHeight="1">
      <c r="A3231" s="15">
        <v>92381995</v>
      </c>
      <c r="B3231" s="16" t="s">
        <v>4580</v>
      </c>
      <c r="C3231" s="16" t="s">
        <v>4581</v>
      </c>
      <c r="D3231" s="17" t="s">
        <v>233</v>
      </c>
      <c r="E3231" s="17">
        <v>400</v>
      </c>
      <c r="F3231" s="18" t="s">
        <v>151</v>
      </c>
      <c r="G3231" s="18" t="s">
        <v>19</v>
      </c>
      <c r="H3231" s="19">
        <v>3.5919449999999999e-002</v>
      </c>
    </row>
    <row r="3232" s="20" customFormat="1" ht="45" customHeight="1">
      <c r="A3232" s="15">
        <v>92409520</v>
      </c>
      <c r="B3232" s="16" t="s">
        <v>4582</v>
      </c>
      <c r="C3232" s="16" t="s">
        <v>4583</v>
      </c>
      <c r="D3232" s="17" t="s">
        <v>36</v>
      </c>
      <c r="E3232" s="17">
        <v>400</v>
      </c>
      <c r="F3232" s="18" t="s">
        <v>151</v>
      </c>
      <c r="G3232" s="18" t="s">
        <v>19</v>
      </c>
      <c r="H3232" s="19">
        <v>3.1928400000000003e-002</v>
      </c>
    </row>
    <row r="3233" s="20" customFormat="1" ht="45" customHeight="1">
      <c r="A3233" s="15">
        <v>90291034</v>
      </c>
      <c r="B3233" s="16" t="s">
        <v>4584</v>
      </c>
      <c r="C3233" s="16" t="s">
        <v>4585</v>
      </c>
      <c r="D3233" s="17" t="s">
        <v>36</v>
      </c>
      <c r="E3233" s="17">
        <v>1</v>
      </c>
      <c r="F3233" s="18" t="s">
        <v>4349</v>
      </c>
      <c r="G3233" s="18" t="s">
        <v>14</v>
      </c>
      <c r="H3233" s="19">
        <v>2.3201304</v>
      </c>
    </row>
    <row r="3234" s="20" customFormat="1" ht="45" customHeight="1">
      <c r="A3234" s="15">
        <v>92251595</v>
      </c>
      <c r="B3234" s="16" t="s">
        <v>4586</v>
      </c>
      <c r="C3234" s="16" t="s">
        <v>4586</v>
      </c>
      <c r="D3234" s="17" t="s">
        <v>31</v>
      </c>
      <c r="E3234" s="17">
        <v>1</v>
      </c>
      <c r="F3234" s="18" t="s">
        <v>60</v>
      </c>
      <c r="G3234" s="18" t="s">
        <v>14</v>
      </c>
      <c r="H3234" s="19">
        <v>0.41906025000000002</v>
      </c>
    </row>
    <row r="3235" s="20" customFormat="1" ht="45" customHeight="1">
      <c r="A3235" s="15">
        <v>92382193</v>
      </c>
      <c r="B3235" s="16" t="s">
        <v>4587</v>
      </c>
      <c r="C3235" s="16" t="s">
        <v>4588</v>
      </c>
      <c r="D3235" s="17" t="s">
        <v>279</v>
      </c>
      <c r="E3235" s="17">
        <v>200</v>
      </c>
      <c r="F3235" s="18" t="s">
        <v>151</v>
      </c>
      <c r="G3235" s="18" t="s">
        <v>19</v>
      </c>
      <c r="H3235" s="19">
        <v>2.39463e-002</v>
      </c>
    </row>
    <row r="3236" s="20" customFormat="1" ht="45" customHeight="1">
      <c r="A3236" s="15">
        <v>92404774</v>
      </c>
      <c r="B3236" s="16" t="s">
        <v>4589</v>
      </c>
      <c r="C3236" s="16" t="s">
        <v>4590</v>
      </c>
      <c r="D3236" s="17" t="s">
        <v>334</v>
      </c>
      <c r="E3236" s="17">
        <v>1</v>
      </c>
      <c r="F3236" s="18" t="s">
        <v>64</v>
      </c>
      <c r="G3236" s="18" t="s">
        <v>14</v>
      </c>
      <c r="H3236" s="19">
        <v>0.99377145</v>
      </c>
    </row>
    <row r="3237" s="20" customFormat="1" ht="45" customHeight="1">
      <c r="A3237" s="15">
        <v>92254411</v>
      </c>
      <c r="B3237" s="16" t="s">
        <v>4591</v>
      </c>
      <c r="C3237" s="16" t="s">
        <v>4592</v>
      </c>
      <c r="D3237" s="17" t="s">
        <v>1356</v>
      </c>
      <c r="E3237" s="17">
        <v>300</v>
      </c>
      <c r="F3237" s="18" t="s">
        <v>151</v>
      </c>
      <c r="G3237" s="18" t="s">
        <v>19</v>
      </c>
      <c r="H3237" s="19">
        <v>3.1928400000000003e-002</v>
      </c>
    </row>
    <row r="3238" s="20" customFormat="1" ht="45" customHeight="1">
      <c r="A3238" s="15">
        <v>90332016</v>
      </c>
      <c r="B3238" s="16" t="s">
        <v>4593</v>
      </c>
      <c r="C3238" s="16" t="s">
        <v>4594</v>
      </c>
      <c r="D3238" s="17" t="s">
        <v>1356</v>
      </c>
      <c r="E3238" s="17">
        <v>1</v>
      </c>
      <c r="F3238" s="18" t="s">
        <v>158</v>
      </c>
      <c r="G3238" s="18" t="s">
        <v>14</v>
      </c>
      <c r="H3238" s="19">
        <v>0.67049639999999999</v>
      </c>
    </row>
    <row r="3239" s="20" customFormat="1" ht="45" customHeight="1">
      <c r="A3239" s="15">
        <v>92432794</v>
      </c>
      <c r="B3239" s="16" t="s">
        <v>4595</v>
      </c>
      <c r="C3239" s="16" t="s">
        <v>4596</v>
      </c>
      <c r="D3239" s="17" t="s">
        <v>78</v>
      </c>
      <c r="E3239" s="17">
        <v>1</v>
      </c>
      <c r="F3239" s="18" t="s">
        <v>60</v>
      </c>
      <c r="G3239" s="18" t="s">
        <v>14</v>
      </c>
      <c r="H3239" s="19">
        <v>0.63457695000000003</v>
      </c>
    </row>
    <row r="3240" s="20" customFormat="1" ht="45" customHeight="1">
      <c r="A3240" s="15">
        <v>92255418</v>
      </c>
      <c r="B3240" s="16" t="s">
        <v>4597</v>
      </c>
      <c r="C3240" s="16" t="s">
        <v>4598</v>
      </c>
      <c r="D3240" s="17" t="s">
        <v>4599</v>
      </c>
      <c r="E3240" s="17">
        <v>1</v>
      </c>
      <c r="F3240" s="18" t="s">
        <v>64</v>
      </c>
      <c r="G3240" s="18" t="s">
        <v>14</v>
      </c>
      <c r="H3240" s="19">
        <v>2.8136902500000001</v>
      </c>
    </row>
    <row r="3241" s="20" customFormat="1" ht="45" customHeight="1">
      <c r="A3241" s="15">
        <v>90283015</v>
      </c>
      <c r="B3241" s="16" t="s">
        <v>4600</v>
      </c>
      <c r="C3241" s="16" t="s">
        <v>4601</v>
      </c>
      <c r="D3241" s="17" t="s">
        <v>36</v>
      </c>
      <c r="E3241" s="17">
        <v>1</v>
      </c>
      <c r="F3241" s="18" t="s">
        <v>64</v>
      </c>
      <c r="G3241" s="18" t="s">
        <v>14</v>
      </c>
      <c r="H3241" s="19">
        <v>2.4425226000000002</v>
      </c>
    </row>
    <row r="3242" s="20" customFormat="1" ht="45" customHeight="1">
      <c r="A3242" s="15">
        <v>90155955</v>
      </c>
      <c r="B3242" s="16" t="s">
        <v>4600</v>
      </c>
      <c r="C3242" s="16" t="s">
        <v>4602</v>
      </c>
      <c r="D3242" s="17" t="s">
        <v>36</v>
      </c>
      <c r="E3242" s="17">
        <v>1</v>
      </c>
      <c r="F3242" s="18" t="s">
        <v>64</v>
      </c>
      <c r="G3242" s="18" t="s">
        <v>14</v>
      </c>
      <c r="H3242" s="19">
        <v>2.2748984999999999</v>
      </c>
    </row>
    <row r="3243" s="20" customFormat="1" ht="45" customHeight="1">
      <c r="A3243" s="15">
        <v>92382002</v>
      </c>
      <c r="B3243" s="16" t="s">
        <v>4603</v>
      </c>
      <c r="C3243" s="16" t="s">
        <v>4604</v>
      </c>
      <c r="D3243" s="17" t="s">
        <v>34</v>
      </c>
      <c r="E3243" s="17">
        <v>1</v>
      </c>
      <c r="F3243" s="18" t="s">
        <v>60</v>
      </c>
      <c r="G3243" s="18" t="s">
        <v>14</v>
      </c>
      <c r="H3243" s="19">
        <v>0.75430845000000002</v>
      </c>
    </row>
    <row r="3244" s="20" customFormat="1" ht="45" customHeight="1">
      <c r="A3244" s="15">
        <v>92379761</v>
      </c>
      <c r="B3244" s="16" t="s">
        <v>4605</v>
      </c>
      <c r="C3244" s="16" t="s">
        <v>4605</v>
      </c>
      <c r="D3244" s="17" t="s">
        <v>134</v>
      </c>
      <c r="E3244" s="17">
        <v>200</v>
      </c>
      <c r="F3244" s="18" t="s">
        <v>151</v>
      </c>
      <c r="G3244" s="18" t="s">
        <v>19</v>
      </c>
      <c r="H3244" s="19">
        <v>1.197315e-002</v>
      </c>
    </row>
    <row r="3245" s="20" customFormat="1" ht="45" customHeight="1">
      <c r="A3245" s="15">
        <v>90180097</v>
      </c>
      <c r="B3245" s="16" t="s">
        <v>4606</v>
      </c>
      <c r="C3245" s="16" t="s">
        <v>4607</v>
      </c>
      <c r="D3245" s="17" t="s">
        <v>24</v>
      </c>
      <c r="E3245" s="17">
        <v>1</v>
      </c>
      <c r="F3245" s="18" t="s">
        <v>60</v>
      </c>
      <c r="G3245" s="18" t="s">
        <v>14</v>
      </c>
      <c r="H3245" s="19">
        <v>0.60636397500000006</v>
      </c>
    </row>
    <row r="3246" s="20" customFormat="1" ht="45" customHeight="1">
      <c r="A3246" s="15">
        <v>90258304</v>
      </c>
      <c r="B3246" s="16" t="s">
        <v>4608</v>
      </c>
      <c r="C3246" s="16" t="s">
        <v>4609</v>
      </c>
      <c r="D3246" s="17" t="s">
        <v>69</v>
      </c>
      <c r="E3246" s="17">
        <v>1</v>
      </c>
      <c r="F3246" s="18" t="s">
        <v>60</v>
      </c>
      <c r="G3246" s="18" t="s">
        <v>14</v>
      </c>
      <c r="H3246" s="19">
        <v>0.97913760000000005</v>
      </c>
    </row>
    <row r="3247" s="20" customFormat="1" ht="45" customHeight="1">
      <c r="A3247" s="15">
        <v>90345053</v>
      </c>
      <c r="B3247" s="16" t="s">
        <v>4610</v>
      </c>
      <c r="C3247" s="16" t="s">
        <v>4611</v>
      </c>
      <c r="D3247" s="17" t="s">
        <v>69</v>
      </c>
      <c r="E3247" s="17">
        <v>100</v>
      </c>
      <c r="F3247" s="18" t="s">
        <v>18</v>
      </c>
      <c r="G3247" s="18" t="s">
        <v>19</v>
      </c>
      <c r="H3247" s="19">
        <v>9.5785200000000001e-002</v>
      </c>
    </row>
    <row r="3248" s="20" customFormat="1" ht="45" customHeight="1">
      <c r="A3248" s="15">
        <v>92389317</v>
      </c>
      <c r="B3248" s="16" t="s">
        <v>4612</v>
      </c>
      <c r="C3248" s="16" t="s">
        <v>4613</v>
      </c>
      <c r="D3248" s="17" t="s">
        <v>235</v>
      </c>
      <c r="E3248" s="17">
        <v>200</v>
      </c>
      <c r="F3248" s="18" t="s">
        <v>151</v>
      </c>
      <c r="G3248" s="18" t="s">
        <v>19</v>
      </c>
      <c r="H3248" s="19">
        <v>1.197315e-002</v>
      </c>
    </row>
    <row r="3249" s="20" customFormat="1" ht="45" customHeight="1">
      <c r="A3249" s="15">
        <v>90291026</v>
      </c>
      <c r="B3249" s="16" t="s">
        <v>4612</v>
      </c>
      <c r="C3249" s="16" t="s">
        <v>4614</v>
      </c>
      <c r="D3249" s="17" t="s">
        <v>36</v>
      </c>
      <c r="E3249" s="17">
        <v>200</v>
      </c>
      <c r="F3249" s="18" t="s">
        <v>151</v>
      </c>
      <c r="G3249" s="18" t="s">
        <v>19</v>
      </c>
      <c r="H3249" s="19">
        <v>3.1928400000000003e-002</v>
      </c>
    </row>
    <row r="3250" s="20" customFormat="1" ht="45" customHeight="1">
      <c r="A3250" s="15">
        <v>92252079</v>
      </c>
      <c r="B3250" s="16" t="s">
        <v>4612</v>
      </c>
      <c r="C3250" s="16" t="s">
        <v>4615</v>
      </c>
      <c r="D3250" s="17" t="s">
        <v>34</v>
      </c>
      <c r="E3250" s="17">
        <v>200</v>
      </c>
      <c r="F3250" s="18" t="s">
        <v>151</v>
      </c>
      <c r="G3250" s="18" t="s">
        <v>19</v>
      </c>
      <c r="H3250" s="19">
        <v>2.39463e-002</v>
      </c>
    </row>
    <row r="3251" s="20" customFormat="1" ht="45" customHeight="1">
      <c r="A3251" s="15">
        <v>92251862</v>
      </c>
      <c r="B3251" s="16" t="s">
        <v>4616</v>
      </c>
      <c r="C3251" s="16" t="s">
        <v>4617</v>
      </c>
      <c r="D3251" s="17" t="s">
        <v>157</v>
      </c>
      <c r="E3251" s="17">
        <v>200</v>
      </c>
      <c r="F3251" s="18" t="s">
        <v>151</v>
      </c>
      <c r="G3251" s="18" t="s">
        <v>19</v>
      </c>
      <c r="H3251" s="19">
        <v>2.39463e-002</v>
      </c>
    </row>
    <row r="3252" s="20" customFormat="1" ht="45" customHeight="1">
      <c r="A3252" s="15">
        <v>92415628</v>
      </c>
      <c r="B3252" s="16" t="s">
        <v>4618</v>
      </c>
      <c r="C3252" s="16" t="s">
        <v>4619</v>
      </c>
      <c r="D3252" s="17" t="s">
        <v>34</v>
      </c>
      <c r="E3252" s="17">
        <v>400</v>
      </c>
      <c r="F3252" s="18" t="s">
        <v>151</v>
      </c>
      <c r="G3252" s="18" t="s">
        <v>19</v>
      </c>
      <c r="H3252" s="19">
        <v>2.39463e-002</v>
      </c>
    </row>
    <row r="3253" s="20" customFormat="1" ht="45" customHeight="1">
      <c r="A3253" s="15">
        <v>90345045</v>
      </c>
      <c r="B3253" s="16" t="s">
        <v>4620</v>
      </c>
      <c r="C3253" s="16" t="s">
        <v>4621</v>
      </c>
      <c r="D3253" s="17" t="s">
        <v>69</v>
      </c>
      <c r="E3253" s="17">
        <v>400</v>
      </c>
      <c r="F3253" s="18" t="s">
        <v>151</v>
      </c>
      <c r="G3253" s="18" t="s">
        <v>19</v>
      </c>
      <c r="H3253" s="19">
        <v>3.1928400000000003e-002</v>
      </c>
    </row>
    <row r="3254" s="20" customFormat="1" ht="45" customHeight="1">
      <c r="A3254" s="15">
        <v>90345029</v>
      </c>
      <c r="B3254" s="16" t="s">
        <v>4622</v>
      </c>
      <c r="C3254" s="16" t="s">
        <v>4623</v>
      </c>
      <c r="D3254" s="17" t="s">
        <v>69</v>
      </c>
      <c r="E3254" s="17">
        <v>1</v>
      </c>
      <c r="F3254" s="18" t="s">
        <v>64</v>
      </c>
      <c r="G3254" s="18" t="s">
        <v>14</v>
      </c>
      <c r="H3254" s="19">
        <v>1.88496</v>
      </c>
    </row>
    <row r="3255" s="20" customFormat="1" ht="45" customHeight="1">
      <c r="A3255" s="15">
        <v>90155696</v>
      </c>
      <c r="B3255" s="16" t="s">
        <v>4624</v>
      </c>
      <c r="C3255" s="16" t="s">
        <v>4625</v>
      </c>
      <c r="D3255" s="17" t="s">
        <v>36</v>
      </c>
      <c r="E3255" s="17">
        <v>1</v>
      </c>
      <c r="F3255" s="18" t="s">
        <v>60</v>
      </c>
      <c r="G3255" s="18" t="s">
        <v>14</v>
      </c>
      <c r="H3255" s="19">
        <v>0.21551670000000001</v>
      </c>
    </row>
    <row r="3256" s="20" customFormat="1" ht="45" customHeight="1">
      <c r="A3256" s="15">
        <v>90243269</v>
      </c>
      <c r="B3256" s="16" t="s">
        <v>4626</v>
      </c>
      <c r="C3256" s="16" t="s">
        <v>4627</v>
      </c>
      <c r="D3256" s="17" t="s">
        <v>181</v>
      </c>
      <c r="E3256" s="17">
        <v>100</v>
      </c>
      <c r="F3256" s="18" t="s">
        <v>18</v>
      </c>
      <c r="G3256" s="18" t="s">
        <v>19</v>
      </c>
      <c r="H3256" s="19">
        <v>8.3812049999999999e-002</v>
      </c>
    </row>
    <row r="3257" s="20" customFormat="1" ht="45" customHeight="1">
      <c r="A3257" s="15">
        <v>90196295</v>
      </c>
      <c r="B3257" s="16" t="s">
        <v>4628</v>
      </c>
      <c r="C3257" s="16" t="s">
        <v>4629</v>
      </c>
      <c r="D3257" s="17" t="s">
        <v>720</v>
      </c>
      <c r="E3257" s="17">
        <v>1</v>
      </c>
      <c r="F3257" s="18" t="s">
        <v>60</v>
      </c>
      <c r="G3257" s="18" t="s">
        <v>14</v>
      </c>
      <c r="H3257" s="19">
        <v>0.53213999999999995</v>
      </c>
    </row>
    <row r="3258" s="20" customFormat="1" ht="45" customHeight="1">
      <c r="A3258" s="15">
        <v>90242092</v>
      </c>
      <c r="B3258" s="16" t="s">
        <v>4630</v>
      </c>
      <c r="C3258" s="16" t="s">
        <v>4631</v>
      </c>
      <c r="D3258" s="17" t="s">
        <v>298</v>
      </c>
      <c r="E3258" s="17">
        <v>1</v>
      </c>
      <c r="F3258" s="18" t="s">
        <v>60</v>
      </c>
      <c r="G3258" s="18" t="s">
        <v>14</v>
      </c>
      <c r="H3258" s="19">
        <v>0.28735559999999999</v>
      </c>
    </row>
    <row r="3259" s="20" customFormat="1" ht="45" customHeight="1">
      <c r="A3259" s="15">
        <v>90258282</v>
      </c>
      <c r="B3259" s="16" t="s">
        <v>4632</v>
      </c>
      <c r="C3259" s="16" t="s">
        <v>4633</v>
      </c>
      <c r="D3259" s="17" t="s">
        <v>1253</v>
      </c>
      <c r="E3259" s="17">
        <v>1</v>
      </c>
      <c r="F3259" s="18" t="s">
        <v>60</v>
      </c>
      <c r="G3259" s="18" t="s">
        <v>14</v>
      </c>
      <c r="H3259" s="19">
        <v>0.37116765000000002</v>
      </c>
    </row>
    <row r="3260" s="20" customFormat="1" ht="45" customHeight="1">
      <c r="A3260" s="15">
        <v>90227964</v>
      </c>
      <c r="B3260" s="16" t="s">
        <v>4634</v>
      </c>
      <c r="C3260" s="16" t="s">
        <v>4634</v>
      </c>
      <c r="D3260" s="17" t="s">
        <v>502</v>
      </c>
      <c r="E3260" s="17">
        <v>1</v>
      </c>
      <c r="F3260" s="18" t="s">
        <v>64</v>
      </c>
      <c r="G3260" s="18" t="s">
        <v>14</v>
      </c>
      <c r="H3260" s="19">
        <v>0.65852325</v>
      </c>
    </row>
    <row r="3261" s="20" customFormat="1" ht="45" customHeight="1">
      <c r="A3261" s="15">
        <v>90279190</v>
      </c>
      <c r="B3261" s="16" t="s">
        <v>4635</v>
      </c>
      <c r="C3261" s="16" t="s">
        <v>4635</v>
      </c>
      <c r="D3261" s="17" t="s">
        <v>26</v>
      </c>
      <c r="E3261" s="17">
        <v>1</v>
      </c>
      <c r="F3261" s="18" t="s">
        <v>60</v>
      </c>
      <c r="G3261" s="18" t="s">
        <v>14</v>
      </c>
      <c r="H3261" s="19">
        <v>0.41906025000000002</v>
      </c>
    </row>
    <row r="3262" s="20" customFormat="1" ht="45" customHeight="1">
      <c r="A3262" s="15">
        <v>90180100</v>
      </c>
      <c r="B3262" s="16" t="s">
        <v>4635</v>
      </c>
      <c r="C3262" s="16" t="s">
        <v>4635</v>
      </c>
      <c r="D3262" s="17" t="s">
        <v>24</v>
      </c>
      <c r="E3262" s="17">
        <v>1</v>
      </c>
      <c r="F3262" s="18" t="s">
        <v>60</v>
      </c>
      <c r="G3262" s="18" t="s">
        <v>14</v>
      </c>
      <c r="H3262" s="19">
        <v>0.59398919999999999</v>
      </c>
    </row>
    <row r="3263" s="20" customFormat="1" ht="45" customHeight="1">
      <c r="A3263" s="15">
        <v>92254500</v>
      </c>
      <c r="B3263" s="16" t="s">
        <v>4635</v>
      </c>
      <c r="C3263" s="16" t="s">
        <v>4636</v>
      </c>
      <c r="D3263" s="17" t="s">
        <v>69</v>
      </c>
      <c r="E3263" s="17">
        <v>1</v>
      </c>
      <c r="F3263" s="18" t="s">
        <v>60</v>
      </c>
      <c r="G3263" s="18" t="s">
        <v>14</v>
      </c>
      <c r="H3263" s="19">
        <v>0.61728240000000001</v>
      </c>
    </row>
    <row r="3264" s="20" customFormat="1" ht="45" customHeight="1">
      <c r="A3264" s="15">
        <v>90345010</v>
      </c>
      <c r="B3264" s="16" t="s">
        <v>4635</v>
      </c>
      <c r="C3264" s="16" t="s">
        <v>4636</v>
      </c>
      <c r="D3264" s="17" t="s">
        <v>69</v>
      </c>
      <c r="E3264" s="17">
        <v>1</v>
      </c>
      <c r="F3264" s="18" t="s">
        <v>60</v>
      </c>
      <c r="G3264" s="18" t="s">
        <v>14</v>
      </c>
      <c r="H3264" s="19">
        <v>0.61728240000000001</v>
      </c>
    </row>
    <row r="3265" s="20" customFormat="1" ht="45" customHeight="1">
      <c r="A3265" s="15">
        <v>90210930</v>
      </c>
      <c r="B3265" s="16" t="s">
        <v>4635</v>
      </c>
      <c r="C3265" s="16" t="s">
        <v>4637</v>
      </c>
      <c r="D3265" s="17" t="s">
        <v>31</v>
      </c>
      <c r="E3265" s="17">
        <v>1</v>
      </c>
      <c r="F3265" s="18" t="s">
        <v>60</v>
      </c>
      <c r="G3265" s="18" t="s">
        <v>14</v>
      </c>
      <c r="H3265" s="19">
        <v>0.51484545000000004</v>
      </c>
    </row>
    <row r="3266" s="20" customFormat="1" ht="45" customHeight="1">
      <c r="A3266" s="15">
        <v>92380018</v>
      </c>
      <c r="B3266" s="16" t="s">
        <v>4638</v>
      </c>
      <c r="C3266" s="16" t="s">
        <v>4635</v>
      </c>
      <c r="D3266" s="17" t="s">
        <v>17</v>
      </c>
      <c r="E3266" s="17">
        <v>1</v>
      </c>
      <c r="F3266" s="18" t="s">
        <v>60</v>
      </c>
      <c r="G3266" s="18" t="s">
        <v>14</v>
      </c>
      <c r="H3266" s="19">
        <v>0.32174415000000001</v>
      </c>
    </row>
    <row r="3267" s="20" customFormat="1" ht="45" customHeight="1">
      <c r="A3267" s="15">
        <v>92416152</v>
      </c>
      <c r="B3267" s="16" t="s">
        <v>4638</v>
      </c>
      <c r="C3267" s="16" t="s">
        <v>4639</v>
      </c>
      <c r="D3267" s="17" t="s">
        <v>69</v>
      </c>
      <c r="E3267" s="17">
        <v>1</v>
      </c>
      <c r="F3267" s="18" t="s">
        <v>60</v>
      </c>
      <c r="G3267" s="18" t="s">
        <v>14</v>
      </c>
      <c r="H3267" s="19">
        <v>0.42571199999999998</v>
      </c>
    </row>
    <row r="3268" s="20" customFormat="1" ht="45" customHeight="1">
      <c r="A3268" s="15">
        <v>92380069</v>
      </c>
      <c r="B3268" s="16" t="s">
        <v>4640</v>
      </c>
      <c r="C3268" s="16" t="s">
        <v>4640</v>
      </c>
      <c r="D3268" s="17" t="s">
        <v>17</v>
      </c>
      <c r="E3268" s="17">
        <v>200</v>
      </c>
      <c r="F3268" s="18" t="s">
        <v>151</v>
      </c>
      <c r="G3268" s="18" t="s">
        <v>19</v>
      </c>
      <c r="H3268" s="19">
        <v>1.197315e-002</v>
      </c>
    </row>
    <row r="3269" s="20" customFormat="1" ht="45" customHeight="1">
      <c r="A3269" s="15">
        <v>92469060</v>
      </c>
      <c r="B3269" s="16" t="s">
        <v>4640</v>
      </c>
      <c r="C3269" s="16" t="s">
        <v>4640</v>
      </c>
      <c r="D3269" s="17" t="s">
        <v>24</v>
      </c>
      <c r="E3269" s="17">
        <v>200</v>
      </c>
      <c r="F3269" s="18" t="s">
        <v>151</v>
      </c>
      <c r="G3269" s="18" t="s">
        <v>19</v>
      </c>
      <c r="H3269" s="19">
        <v>2.39463e-002</v>
      </c>
    </row>
    <row r="3270" s="20" customFormat="1" ht="45" customHeight="1">
      <c r="A3270" s="15">
        <v>92469213</v>
      </c>
      <c r="B3270" s="16" t="s">
        <v>4640</v>
      </c>
      <c r="C3270" s="16" t="s">
        <v>4640</v>
      </c>
      <c r="D3270" s="17" t="s">
        <v>244</v>
      </c>
      <c r="E3270" s="17">
        <v>200</v>
      </c>
      <c r="F3270" s="18" t="s">
        <v>151</v>
      </c>
      <c r="G3270" s="18" t="s">
        <v>19</v>
      </c>
      <c r="H3270" s="19">
        <v>1.197315e-002</v>
      </c>
    </row>
    <row r="3271" s="20" customFormat="1" ht="45" customHeight="1">
      <c r="A3271" s="15">
        <v>92469221</v>
      </c>
      <c r="B3271" s="16" t="s">
        <v>4641</v>
      </c>
      <c r="C3271" s="16" t="s">
        <v>4641</v>
      </c>
      <c r="D3271" s="17" t="s">
        <v>21</v>
      </c>
      <c r="E3271" s="17">
        <v>200</v>
      </c>
      <c r="F3271" s="18" t="s">
        <v>151</v>
      </c>
      <c r="G3271" s="18" t="s">
        <v>19</v>
      </c>
      <c r="H3271" s="19">
        <v>1.197315e-002</v>
      </c>
    </row>
    <row r="3272" s="20" customFormat="1" ht="45" customHeight="1">
      <c r="A3272" s="15">
        <v>90252136</v>
      </c>
      <c r="B3272" s="16" t="s">
        <v>4642</v>
      </c>
      <c r="C3272" s="16" t="s">
        <v>4642</v>
      </c>
      <c r="D3272" s="17" t="s">
        <v>31</v>
      </c>
      <c r="E3272" s="17">
        <v>400</v>
      </c>
      <c r="F3272" s="18" t="s">
        <v>151</v>
      </c>
      <c r="G3272" s="18" t="s">
        <v>19</v>
      </c>
      <c r="H3272" s="19">
        <v>1.197315e-002</v>
      </c>
    </row>
    <row r="3273" s="20" customFormat="1" ht="45" customHeight="1">
      <c r="A3273" s="15">
        <v>92469256</v>
      </c>
      <c r="B3273" s="16" t="s">
        <v>4642</v>
      </c>
      <c r="C3273" s="16" t="s">
        <v>4642</v>
      </c>
      <c r="D3273" s="17" t="s">
        <v>39</v>
      </c>
      <c r="E3273" s="17">
        <v>400</v>
      </c>
      <c r="F3273" s="18" t="s">
        <v>151</v>
      </c>
      <c r="G3273" s="18" t="s">
        <v>19</v>
      </c>
      <c r="H3273" s="19">
        <v>1.197315e-002</v>
      </c>
    </row>
    <row r="3274" s="20" customFormat="1" ht="45" customHeight="1">
      <c r="A3274" s="15">
        <v>92469205</v>
      </c>
      <c r="B3274" s="16" t="s">
        <v>4642</v>
      </c>
      <c r="C3274" s="16" t="s">
        <v>4642</v>
      </c>
      <c r="D3274" s="17" t="s">
        <v>244</v>
      </c>
      <c r="E3274" s="17">
        <v>400</v>
      </c>
      <c r="F3274" s="18" t="s">
        <v>151</v>
      </c>
      <c r="G3274" s="18" t="s">
        <v>19</v>
      </c>
      <c r="H3274" s="19">
        <v>1.197315e-002</v>
      </c>
    </row>
    <row r="3275" s="20" customFormat="1" ht="45" customHeight="1">
      <c r="A3275" s="15">
        <v>92469051</v>
      </c>
      <c r="B3275" s="16" t="s">
        <v>4642</v>
      </c>
      <c r="C3275" s="16" t="s">
        <v>4642</v>
      </c>
      <c r="D3275" s="17" t="s">
        <v>24</v>
      </c>
      <c r="E3275" s="17">
        <v>400</v>
      </c>
      <c r="F3275" s="18" t="s">
        <v>151</v>
      </c>
      <c r="G3275" s="18" t="s">
        <v>19</v>
      </c>
      <c r="H3275" s="19">
        <v>2.39463e-002</v>
      </c>
    </row>
    <row r="3276" s="20" customFormat="1" ht="45" customHeight="1">
      <c r="A3276" s="15">
        <v>92380077</v>
      </c>
      <c r="B3276" s="16" t="s">
        <v>4642</v>
      </c>
      <c r="C3276" s="16" t="s">
        <v>4642</v>
      </c>
      <c r="D3276" s="17" t="s">
        <v>17</v>
      </c>
      <c r="E3276" s="17">
        <v>400</v>
      </c>
      <c r="F3276" s="18" t="s">
        <v>151</v>
      </c>
      <c r="G3276" s="18" t="s">
        <v>19</v>
      </c>
      <c r="H3276" s="19">
        <v>1.197315e-002</v>
      </c>
    </row>
    <row r="3277" s="20" customFormat="1" ht="45" customHeight="1">
      <c r="A3277" s="15">
        <v>92381146</v>
      </c>
      <c r="B3277" s="16" t="s">
        <v>4643</v>
      </c>
      <c r="C3277" s="16" t="s">
        <v>4644</v>
      </c>
      <c r="D3277" s="17" t="s">
        <v>720</v>
      </c>
      <c r="E3277" s="17">
        <v>20</v>
      </c>
      <c r="F3277" s="18" t="s">
        <v>18</v>
      </c>
      <c r="G3277" s="18" t="s">
        <v>19</v>
      </c>
      <c r="H3277" s="19">
        <v>0.54278280000000001</v>
      </c>
    </row>
    <row r="3278" s="20" customFormat="1" ht="45" customHeight="1">
      <c r="A3278" s="15">
        <v>92379770</v>
      </c>
      <c r="B3278" s="16" t="s">
        <v>4643</v>
      </c>
      <c r="C3278" s="16" t="s">
        <v>4643</v>
      </c>
      <c r="D3278" s="17" t="s">
        <v>134</v>
      </c>
      <c r="E3278" s="17">
        <v>400</v>
      </c>
      <c r="F3278" s="18" t="s">
        <v>151</v>
      </c>
      <c r="G3278" s="18" t="s">
        <v>19</v>
      </c>
      <c r="H3278" s="19">
        <v>1.197315e-002</v>
      </c>
    </row>
    <row r="3279" s="20" customFormat="1" ht="45" customHeight="1">
      <c r="A3279" s="15">
        <v>92469230</v>
      </c>
      <c r="B3279" s="16" t="s">
        <v>4643</v>
      </c>
      <c r="C3279" s="16" t="s">
        <v>4643</v>
      </c>
      <c r="D3279" s="17" t="s">
        <v>21</v>
      </c>
      <c r="E3279" s="17">
        <v>400</v>
      </c>
      <c r="F3279" s="18" t="s">
        <v>151</v>
      </c>
      <c r="G3279" s="18" t="s">
        <v>19</v>
      </c>
      <c r="H3279" s="19">
        <v>1.197315e-002</v>
      </c>
    </row>
    <row r="3280" s="20" customFormat="1" ht="45" customHeight="1">
      <c r="A3280" s="15">
        <v>90345037</v>
      </c>
      <c r="B3280" s="16" t="s">
        <v>4645</v>
      </c>
      <c r="C3280" s="16" t="s">
        <v>4646</v>
      </c>
      <c r="D3280" s="17" t="s">
        <v>69</v>
      </c>
      <c r="E3280" s="17">
        <v>5</v>
      </c>
      <c r="F3280" s="18" t="s">
        <v>18</v>
      </c>
      <c r="G3280" s="18" t="s">
        <v>14</v>
      </c>
      <c r="H3280" s="19">
        <v>2.5745439999999999</v>
      </c>
    </row>
    <row r="3281" s="20" customFormat="1" ht="45" customHeight="1">
      <c r="A3281" s="15">
        <v>90210921</v>
      </c>
      <c r="B3281" s="16" t="s">
        <v>4647</v>
      </c>
      <c r="C3281" s="16" t="s">
        <v>4648</v>
      </c>
      <c r="D3281" s="17" t="s">
        <v>31</v>
      </c>
      <c r="E3281" s="17">
        <v>200</v>
      </c>
      <c r="F3281" s="18" t="s">
        <v>151</v>
      </c>
      <c r="G3281" s="18" t="s">
        <v>19</v>
      </c>
      <c r="H3281" s="19">
        <v>2.39463e-002</v>
      </c>
    </row>
    <row r="3282" s="20" customFormat="1" ht="45" customHeight="1">
      <c r="A3282" s="15">
        <v>90210913</v>
      </c>
      <c r="B3282" s="16" t="s">
        <v>4647</v>
      </c>
      <c r="C3282" s="16" t="s">
        <v>4648</v>
      </c>
      <c r="D3282" s="17" t="s">
        <v>31</v>
      </c>
      <c r="E3282" s="17">
        <v>200</v>
      </c>
      <c r="F3282" s="18" t="s">
        <v>151</v>
      </c>
      <c r="G3282" s="18" t="s">
        <v>19</v>
      </c>
      <c r="H3282" s="19">
        <v>2.39463e-002</v>
      </c>
    </row>
    <row r="3283" s="20" customFormat="1" ht="45" customHeight="1">
      <c r="A3283" s="15">
        <v>92380042</v>
      </c>
      <c r="B3283" s="16" t="s">
        <v>4649</v>
      </c>
      <c r="C3283" s="16" t="s">
        <v>4649</v>
      </c>
      <c r="D3283" s="17" t="s">
        <v>31</v>
      </c>
      <c r="E3283" s="17">
        <v>1</v>
      </c>
      <c r="F3283" s="18" t="s">
        <v>64</v>
      </c>
      <c r="G3283" s="18" t="s">
        <v>14</v>
      </c>
      <c r="H3283" s="19">
        <v>1.150854075</v>
      </c>
    </row>
    <row r="3284" s="20" customFormat="1" ht="45" customHeight="1">
      <c r="A3284" s="15">
        <v>92379788</v>
      </c>
      <c r="B3284" s="16" t="s">
        <v>4650</v>
      </c>
      <c r="C3284" s="16" t="s">
        <v>4650</v>
      </c>
      <c r="D3284" s="17" t="s">
        <v>279</v>
      </c>
      <c r="E3284" s="17">
        <v>200</v>
      </c>
      <c r="F3284" s="18" t="s">
        <v>151</v>
      </c>
      <c r="G3284" s="18" t="s">
        <v>19</v>
      </c>
      <c r="H3284" s="19">
        <v>1.197315e-002</v>
      </c>
    </row>
    <row r="3285" s="20" customFormat="1" ht="45" customHeight="1">
      <c r="A3285" s="15">
        <v>90262719</v>
      </c>
      <c r="B3285" s="16" t="s">
        <v>4651</v>
      </c>
      <c r="C3285" s="16" t="s">
        <v>4651</v>
      </c>
      <c r="D3285" s="17" t="s">
        <v>244</v>
      </c>
      <c r="E3285" s="17">
        <v>1</v>
      </c>
      <c r="F3285" s="18" t="s">
        <v>64</v>
      </c>
      <c r="G3285" s="18" t="s">
        <v>14</v>
      </c>
      <c r="H3285" s="19">
        <v>0.57748949999999999</v>
      </c>
    </row>
    <row r="3286" s="20" customFormat="1" ht="45" customHeight="1">
      <c r="A3286" s="15">
        <v>92379915</v>
      </c>
      <c r="B3286" s="16" t="s">
        <v>4651</v>
      </c>
      <c r="C3286" s="16" t="s">
        <v>4651</v>
      </c>
      <c r="D3286" s="17" t="s">
        <v>279</v>
      </c>
      <c r="E3286" s="17">
        <v>1</v>
      </c>
      <c r="F3286" s="18" t="s">
        <v>64</v>
      </c>
      <c r="G3286" s="18" t="s">
        <v>14</v>
      </c>
      <c r="H3286" s="19">
        <v>0.75430845000000002</v>
      </c>
    </row>
    <row r="3287" s="20" customFormat="1" ht="45" customHeight="1">
      <c r="A3287" s="15">
        <v>90210891</v>
      </c>
      <c r="B3287" s="16" t="s">
        <v>4651</v>
      </c>
      <c r="C3287" s="16" t="s">
        <v>4652</v>
      </c>
      <c r="D3287" s="17" t="s">
        <v>31</v>
      </c>
      <c r="E3287" s="17">
        <v>1</v>
      </c>
      <c r="F3287" s="18" t="s">
        <v>64</v>
      </c>
      <c r="G3287" s="18" t="s">
        <v>14</v>
      </c>
      <c r="H3287" s="19">
        <v>2.2389790500000002</v>
      </c>
    </row>
    <row r="3288" s="20" customFormat="1" ht="45" customHeight="1">
      <c r="A3288" s="15">
        <v>90126807</v>
      </c>
      <c r="B3288" s="16" t="s">
        <v>4653</v>
      </c>
      <c r="C3288" s="16" t="s">
        <v>4653</v>
      </c>
      <c r="D3288" s="17" t="s">
        <v>21</v>
      </c>
      <c r="E3288" s="17">
        <v>100</v>
      </c>
      <c r="F3288" s="18" t="s">
        <v>18</v>
      </c>
      <c r="G3288" s="18" t="s">
        <v>19</v>
      </c>
      <c r="H3288" s="19">
        <v>8.3812049999999999e-002</v>
      </c>
    </row>
    <row r="3289" s="20" customFormat="1" ht="45" customHeight="1">
      <c r="A3289" s="15">
        <v>92469264</v>
      </c>
      <c r="B3289" s="16" t="s">
        <v>4653</v>
      </c>
      <c r="C3289" s="16" t="s">
        <v>4653</v>
      </c>
      <c r="D3289" s="17" t="s">
        <v>24</v>
      </c>
      <c r="E3289" s="17">
        <v>100</v>
      </c>
      <c r="F3289" s="18" t="s">
        <v>18</v>
      </c>
      <c r="G3289" s="18" t="s">
        <v>19</v>
      </c>
      <c r="H3289" s="19">
        <v>0.1197315</v>
      </c>
    </row>
    <row r="3290" s="20" customFormat="1" ht="45" customHeight="1">
      <c r="A3290" s="15">
        <v>90143655</v>
      </c>
      <c r="B3290" s="16" t="s">
        <v>4653</v>
      </c>
      <c r="C3290" s="16" t="s">
        <v>4653</v>
      </c>
      <c r="D3290" s="17" t="s">
        <v>17</v>
      </c>
      <c r="E3290" s="17">
        <v>100</v>
      </c>
      <c r="F3290" s="18" t="s">
        <v>18</v>
      </c>
      <c r="G3290" s="18" t="s">
        <v>19</v>
      </c>
      <c r="H3290" s="19">
        <v>7.1838899999999997e-002</v>
      </c>
    </row>
    <row r="3291" s="20" customFormat="1" ht="45" customHeight="1">
      <c r="A3291" s="15">
        <v>92404804</v>
      </c>
      <c r="B3291" s="16" t="s">
        <v>4654</v>
      </c>
      <c r="C3291" s="16" t="s">
        <v>4655</v>
      </c>
      <c r="D3291" s="17" t="s">
        <v>334</v>
      </c>
      <c r="E3291" s="17">
        <v>200</v>
      </c>
      <c r="F3291" s="18" t="s">
        <v>151</v>
      </c>
      <c r="G3291" s="18" t="s">
        <v>19</v>
      </c>
      <c r="H3291" s="19">
        <v>1.197315e-002</v>
      </c>
    </row>
    <row r="3292" s="20" customFormat="1" ht="45" customHeight="1">
      <c r="A3292" s="15">
        <v>92404766</v>
      </c>
      <c r="B3292" s="16" t="s">
        <v>4656</v>
      </c>
      <c r="C3292" s="16" t="s">
        <v>4657</v>
      </c>
      <c r="D3292" s="17" t="s">
        <v>334</v>
      </c>
      <c r="E3292" s="17">
        <v>1</v>
      </c>
      <c r="F3292" s="18" t="s">
        <v>64</v>
      </c>
      <c r="G3292" s="18" t="s">
        <v>14</v>
      </c>
      <c r="H3292" s="19">
        <v>0.67049639999999999</v>
      </c>
    </row>
    <row r="3293" s="20" customFormat="1" ht="45" customHeight="1">
      <c r="A3293" s="15">
        <v>92355099</v>
      </c>
      <c r="B3293" s="16" t="s">
        <v>4658</v>
      </c>
      <c r="C3293" s="16" t="s">
        <v>4659</v>
      </c>
      <c r="D3293" s="17" t="s">
        <v>50</v>
      </c>
      <c r="E3293" s="17">
        <v>1</v>
      </c>
      <c r="F3293" s="18" t="s">
        <v>64</v>
      </c>
      <c r="G3293" s="18" t="s">
        <v>14</v>
      </c>
      <c r="H3293" s="19">
        <v>2.0354355000000002</v>
      </c>
    </row>
    <row r="3294" s="20" customFormat="1" ht="45" customHeight="1">
      <c r="A3294" s="15">
        <v>90220714</v>
      </c>
      <c r="B3294" s="16" t="s">
        <v>4660</v>
      </c>
      <c r="C3294" s="16" t="s">
        <v>4661</v>
      </c>
      <c r="D3294" s="17" t="s">
        <v>69</v>
      </c>
      <c r="E3294" s="17">
        <v>1</v>
      </c>
      <c r="F3294" s="18" t="s">
        <v>60</v>
      </c>
      <c r="G3294" s="18" t="s">
        <v>14</v>
      </c>
      <c r="H3294" s="19">
        <v>1.011066</v>
      </c>
    </row>
    <row r="3295" s="20" customFormat="1" ht="45" customHeight="1">
      <c r="A3295" s="15">
        <v>90193776</v>
      </c>
      <c r="B3295" s="16" t="s">
        <v>4662</v>
      </c>
      <c r="C3295" s="16" t="s">
        <v>4663</v>
      </c>
      <c r="D3295" s="17" t="s">
        <v>504</v>
      </c>
      <c r="E3295" s="17">
        <v>1</v>
      </c>
      <c r="F3295" s="18" t="s">
        <v>64</v>
      </c>
      <c r="G3295" s="18" t="s">
        <v>14</v>
      </c>
      <c r="H3295" s="19">
        <v>0.73036215000000004</v>
      </c>
    </row>
    <row r="3296" s="20" customFormat="1" ht="45" customHeight="1">
      <c r="A3296" s="15">
        <v>90301668</v>
      </c>
      <c r="B3296" s="16" t="s">
        <v>4664</v>
      </c>
      <c r="C3296" s="16" t="s">
        <v>4665</v>
      </c>
      <c r="D3296" s="17" t="s">
        <v>69</v>
      </c>
      <c r="E3296" s="17">
        <v>100</v>
      </c>
      <c r="F3296" s="18" t="s">
        <v>18</v>
      </c>
      <c r="G3296" s="18" t="s">
        <v>19</v>
      </c>
      <c r="H3296" s="19">
        <v>0.13835639999999999</v>
      </c>
    </row>
    <row r="3297" s="20" customFormat="1" ht="45" customHeight="1">
      <c r="A3297" s="15">
        <v>90267168</v>
      </c>
      <c r="B3297" s="16" t="s">
        <v>4627</v>
      </c>
      <c r="C3297" s="16" t="s">
        <v>4627</v>
      </c>
      <c r="D3297" s="17" t="s">
        <v>26</v>
      </c>
      <c r="E3297" s="17">
        <v>100</v>
      </c>
      <c r="F3297" s="18" t="s">
        <v>18</v>
      </c>
      <c r="G3297" s="18" t="s">
        <v>19</v>
      </c>
      <c r="H3297" s="19">
        <v>9.5785200000000001e-002</v>
      </c>
    </row>
    <row r="3298" s="20" customFormat="1" ht="45" customHeight="1">
      <c r="A3298" s="15">
        <v>90193784</v>
      </c>
      <c r="B3298" s="16" t="s">
        <v>4666</v>
      </c>
      <c r="C3298" s="16" t="s">
        <v>4667</v>
      </c>
      <c r="D3298" s="17" t="s">
        <v>504</v>
      </c>
      <c r="E3298" s="17">
        <v>1</v>
      </c>
      <c r="F3298" s="18" t="s">
        <v>64</v>
      </c>
      <c r="G3298" s="18" t="s">
        <v>14</v>
      </c>
      <c r="H3298" s="19">
        <v>1.80794565</v>
      </c>
    </row>
    <row r="3299" s="20" customFormat="1" ht="45" customHeight="1">
      <c r="A3299" s="15">
        <v>90264096</v>
      </c>
      <c r="B3299" s="16" t="s">
        <v>4668</v>
      </c>
      <c r="C3299" s="16" t="s">
        <v>4669</v>
      </c>
      <c r="D3299" s="17" t="s">
        <v>69</v>
      </c>
      <c r="E3299" s="17">
        <v>1</v>
      </c>
      <c r="F3299" s="18" t="s">
        <v>60</v>
      </c>
      <c r="G3299" s="18" t="s">
        <v>14</v>
      </c>
      <c r="H3299" s="19">
        <v>0.69178200000000001</v>
      </c>
    </row>
    <row r="3300" s="20" customFormat="1" ht="45" customHeight="1">
      <c r="A3300" s="15">
        <v>90196287</v>
      </c>
      <c r="B3300" s="16" t="s">
        <v>4670</v>
      </c>
      <c r="C3300" s="16" t="s">
        <v>4671</v>
      </c>
      <c r="D3300" s="17" t="s">
        <v>720</v>
      </c>
      <c r="E3300" s="17">
        <v>1</v>
      </c>
      <c r="F3300" s="18" t="s">
        <v>60</v>
      </c>
      <c r="G3300" s="18" t="s">
        <v>14</v>
      </c>
      <c r="H3300" s="19">
        <v>0.47892600000000002</v>
      </c>
    </row>
    <row r="3301" s="20" customFormat="1" ht="45" customHeight="1">
      <c r="A3301" s="15">
        <v>90263693</v>
      </c>
      <c r="B3301" s="16" t="s">
        <v>4672</v>
      </c>
      <c r="C3301" s="16" t="s">
        <v>4673</v>
      </c>
      <c r="D3301" s="17" t="s">
        <v>1797</v>
      </c>
      <c r="E3301" s="17">
        <v>1</v>
      </c>
      <c r="F3301" s="18" t="s">
        <v>60</v>
      </c>
      <c r="G3301" s="18" t="s">
        <v>14</v>
      </c>
      <c r="H3301" s="19">
        <v>0.50287230000000005</v>
      </c>
    </row>
    <row r="3302" s="20" customFormat="1" ht="45" customHeight="1">
      <c r="A3302" s="15">
        <v>90223934</v>
      </c>
      <c r="B3302" s="16" t="s">
        <v>4674</v>
      </c>
      <c r="C3302" s="16" t="s">
        <v>4674</v>
      </c>
      <c r="D3302" s="17" t="s">
        <v>26</v>
      </c>
      <c r="E3302" s="17">
        <v>1</v>
      </c>
      <c r="F3302" s="18" t="s">
        <v>60</v>
      </c>
      <c r="G3302" s="18" t="s">
        <v>14</v>
      </c>
      <c r="H3302" s="19">
        <v>0.1676241</v>
      </c>
    </row>
    <row r="3303" s="20" customFormat="1" ht="45" customHeight="1">
      <c r="A3303" s="15">
        <v>90156030</v>
      </c>
      <c r="B3303" s="16" t="s">
        <v>4674</v>
      </c>
      <c r="C3303" s="16" t="s">
        <v>4675</v>
      </c>
      <c r="D3303" s="17" t="s">
        <v>36</v>
      </c>
      <c r="E3303" s="17">
        <v>1</v>
      </c>
      <c r="F3303" s="18" t="s">
        <v>60</v>
      </c>
      <c r="G3303" s="18" t="s">
        <v>14</v>
      </c>
      <c r="H3303" s="19">
        <v>0.60663959999999995</v>
      </c>
    </row>
    <row r="3304" s="20" customFormat="1" ht="45" customHeight="1">
      <c r="A3304" s="15">
        <v>92469191</v>
      </c>
      <c r="B3304" s="16" t="s">
        <v>4676</v>
      </c>
      <c r="C3304" s="16" t="s">
        <v>4676</v>
      </c>
      <c r="D3304" s="17" t="s">
        <v>24</v>
      </c>
      <c r="E3304" s="17">
        <v>1</v>
      </c>
      <c r="F3304" s="18" t="s">
        <v>60</v>
      </c>
      <c r="G3304" s="18" t="s">
        <v>14</v>
      </c>
      <c r="H3304" s="19">
        <v>0.56923964999999999</v>
      </c>
    </row>
    <row r="3305" s="20" customFormat="1" ht="45" customHeight="1">
      <c r="A3305" s="15">
        <v>90237099</v>
      </c>
      <c r="B3305" s="16" t="s">
        <v>4676</v>
      </c>
      <c r="C3305" s="16" t="s">
        <v>4676</v>
      </c>
      <c r="D3305" s="17" t="s">
        <v>29</v>
      </c>
      <c r="E3305" s="17">
        <v>1</v>
      </c>
      <c r="F3305" s="18" t="s">
        <v>60</v>
      </c>
      <c r="G3305" s="18" t="s">
        <v>14</v>
      </c>
      <c r="H3305" s="19">
        <v>0.27538245</v>
      </c>
    </row>
    <row r="3306" s="20" customFormat="1" ht="45" customHeight="1">
      <c r="A3306" s="15">
        <v>90291573</v>
      </c>
      <c r="B3306" s="16" t="s">
        <v>4677</v>
      </c>
      <c r="C3306" s="16" t="s">
        <v>4677</v>
      </c>
      <c r="D3306" s="17" t="s">
        <v>227</v>
      </c>
      <c r="E3306" s="17">
        <v>1</v>
      </c>
      <c r="F3306" s="18" t="s">
        <v>60</v>
      </c>
      <c r="G3306" s="18" t="s">
        <v>14</v>
      </c>
      <c r="H3306" s="19">
        <v>0.309369375</v>
      </c>
    </row>
    <row r="3307" s="20" customFormat="1" ht="45" customHeight="1">
      <c r="A3307" s="15">
        <v>90279204</v>
      </c>
      <c r="B3307" s="16" t="s">
        <v>4678</v>
      </c>
      <c r="C3307" s="16" t="s">
        <v>4678</v>
      </c>
      <c r="D3307" s="17" t="s">
        <v>26</v>
      </c>
      <c r="E3307" s="17">
        <v>1</v>
      </c>
      <c r="F3307" s="18" t="s">
        <v>60</v>
      </c>
      <c r="G3307" s="18" t="s">
        <v>14</v>
      </c>
      <c r="H3307" s="19">
        <v>9.8998199999999995e-002</v>
      </c>
    </row>
    <row r="3308" s="20" customFormat="1" ht="45" customHeight="1">
      <c r="A3308" s="15">
        <v>90155700</v>
      </c>
      <c r="B3308" s="16" t="s">
        <v>4679</v>
      </c>
      <c r="C3308" s="16" t="s">
        <v>4680</v>
      </c>
      <c r="D3308" s="17" t="s">
        <v>36</v>
      </c>
      <c r="E3308" s="17">
        <v>1</v>
      </c>
      <c r="F3308" s="18" t="s">
        <v>60</v>
      </c>
      <c r="G3308" s="18" t="s">
        <v>14</v>
      </c>
      <c r="H3308" s="19">
        <v>0.71838900000000006</v>
      </c>
    </row>
    <row r="3309" s="20" customFormat="1" ht="45" customHeight="1">
      <c r="A3309" s="15">
        <v>92251153</v>
      </c>
      <c r="B3309" s="16" t="s">
        <v>4681</v>
      </c>
      <c r="C3309" s="16" t="s">
        <v>4682</v>
      </c>
      <c r="D3309" s="17" t="s">
        <v>4683</v>
      </c>
      <c r="E3309" s="17">
        <v>1</v>
      </c>
      <c r="F3309" s="18" t="s">
        <v>64</v>
      </c>
      <c r="G3309" s="18" t="s">
        <v>14</v>
      </c>
      <c r="H3309" s="19">
        <v>0.45497969999999999</v>
      </c>
    </row>
    <row r="3310" s="20" customFormat="1" ht="45" customHeight="1">
      <c r="A3310" s="15">
        <v>90227956</v>
      </c>
      <c r="B3310" s="16" t="s">
        <v>4684</v>
      </c>
      <c r="C3310" s="16" t="s">
        <v>4684</v>
      </c>
      <c r="D3310" s="17" t="s">
        <v>502</v>
      </c>
      <c r="E3310" s="17">
        <v>1</v>
      </c>
      <c r="F3310" s="18" t="s">
        <v>64</v>
      </c>
      <c r="G3310" s="18" t="s">
        <v>14</v>
      </c>
      <c r="H3310" s="19">
        <v>0.74233530000000003</v>
      </c>
    </row>
    <row r="3311" s="20" customFormat="1" ht="45" customHeight="1">
      <c r="A3311" s="15">
        <v>90171152</v>
      </c>
      <c r="B3311" s="16" t="s">
        <v>4685</v>
      </c>
      <c r="C3311" s="16" t="s">
        <v>4685</v>
      </c>
      <c r="D3311" s="17" t="s">
        <v>244</v>
      </c>
      <c r="E3311" s="17">
        <v>1</v>
      </c>
      <c r="F3311" s="18" t="s">
        <v>64</v>
      </c>
      <c r="G3311" s="18" t="s">
        <v>14</v>
      </c>
      <c r="H3311" s="19">
        <v>0.5507649</v>
      </c>
    </row>
    <row r="3312" s="20" customFormat="1" ht="45" customHeight="1">
      <c r="A3312" s="15">
        <v>90286081</v>
      </c>
      <c r="B3312" s="16" t="s">
        <v>4686</v>
      </c>
      <c r="C3312" s="16" t="s">
        <v>4686</v>
      </c>
      <c r="D3312" s="17" t="s">
        <v>792</v>
      </c>
      <c r="E3312" s="17">
        <v>1</v>
      </c>
      <c r="F3312" s="18" t="s">
        <v>64</v>
      </c>
      <c r="G3312" s="18" t="s">
        <v>14</v>
      </c>
      <c r="H3312" s="19">
        <v>0.92810812499999995</v>
      </c>
    </row>
    <row r="3313" s="20" customFormat="1" ht="45" customHeight="1">
      <c r="A3313" s="15">
        <v>90279212</v>
      </c>
      <c r="B3313" s="16" t="s">
        <v>4687</v>
      </c>
      <c r="C3313" s="16" t="s">
        <v>4687</v>
      </c>
      <c r="D3313" s="17" t="s">
        <v>26</v>
      </c>
      <c r="E3313" s="17">
        <v>200</v>
      </c>
      <c r="F3313" s="18" t="s">
        <v>151</v>
      </c>
      <c r="G3313" s="18" t="s">
        <v>19</v>
      </c>
      <c r="H3313" s="19">
        <v>1.197315e-002</v>
      </c>
    </row>
    <row r="3314" s="20" customFormat="1" ht="45" customHeight="1">
      <c r="A3314" s="15">
        <v>90309456</v>
      </c>
      <c r="B3314" s="16" t="s">
        <v>4688</v>
      </c>
      <c r="C3314" s="16" t="s">
        <v>4688</v>
      </c>
      <c r="D3314" s="17" t="s">
        <v>339</v>
      </c>
      <c r="E3314" s="17">
        <v>200</v>
      </c>
      <c r="F3314" s="18" t="s">
        <v>151</v>
      </c>
      <c r="G3314" s="18" t="s">
        <v>19</v>
      </c>
      <c r="H3314" s="19">
        <v>1.197315e-002</v>
      </c>
    </row>
    <row r="3315" s="20" customFormat="1" ht="45" customHeight="1">
      <c r="A3315" s="15">
        <v>90220692</v>
      </c>
      <c r="B3315" s="16" t="s">
        <v>4689</v>
      </c>
      <c r="C3315" s="16" t="s">
        <v>4690</v>
      </c>
      <c r="D3315" s="17" t="s">
        <v>69</v>
      </c>
      <c r="E3315" s="17">
        <v>200</v>
      </c>
      <c r="F3315" s="18" t="s">
        <v>151</v>
      </c>
      <c r="G3315" s="18" t="s">
        <v>19</v>
      </c>
      <c r="H3315" s="19">
        <v>3.1928400000000003e-002</v>
      </c>
    </row>
    <row r="3316" s="20" customFormat="1" ht="45" customHeight="1">
      <c r="A3316" s="15">
        <v>90155688</v>
      </c>
      <c r="B3316" s="16" t="s">
        <v>4691</v>
      </c>
      <c r="C3316" s="16" t="s">
        <v>4692</v>
      </c>
      <c r="D3316" s="17" t="s">
        <v>36</v>
      </c>
      <c r="E3316" s="17">
        <v>400</v>
      </c>
      <c r="F3316" s="18" t="s">
        <v>151</v>
      </c>
      <c r="G3316" s="18" t="s">
        <v>19</v>
      </c>
      <c r="H3316" s="19">
        <v>3.5919449999999999e-002</v>
      </c>
    </row>
    <row r="3317" s="20" customFormat="1" ht="45" customHeight="1">
      <c r="A3317" s="15">
        <v>90196260</v>
      </c>
      <c r="B3317" s="16" t="s">
        <v>4693</v>
      </c>
      <c r="C3317" s="16" t="s">
        <v>4694</v>
      </c>
      <c r="D3317" s="17" t="s">
        <v>720</v>
      </c>
      <c r="E3317" s="17">
        <v>200</v>
      </c>
      <c r="F3317" s="18" t="s">
        <v>151</v>
      </c>
      <c r="G3317" s="18" t="s">
        <v>19</v>
      </c>
      <c r="H3317" s="19">
        <v>3.1928400000000003e-002</v>
      </c>
    </row>
    <row r="3318" s="20" customFormat="1" ht="45" customHeight="1">
      <c r="A3318" s="15">
        <v>90345088</v>
      </c>
      <c r="B3318" s="16" t="s">
        <v>4695</v>
      </c>
      <c r="C3318" s="16" t="s">
        <v>4696</v>
      </c>
      <c r="D3318" s="17" t="s">
        <v>69</v>
      </c>
      <c r="E3318" s="17">
        <v>200</v>
      </c>
      <c r="F3318" s="18" t="s">
        <v>151</v>
      </c>
      <c r="G3318" s="18" t="s">
        <v>19</v>
      </c>
      <c r="H3318" s="19">
        <v>3.1928400000000003e-002</v>
      </c>
    </row>
    <row r="3319" s="20" customFormat="1" ht="45" customHeight="1">
      <c r="A3319" s="15">
        <v>90345070</v>
      </c>
      <c r="B3319" s="16" t="s">
        <v>4697</v>
      </c>
      <c r="C3319" s="16" t="s">
        <v>4698</v>
      </c>
      <c r="D3319" s="17" t="s">
        <v>69</v>
      </c>
      <c r="E3319" s="17">
        <v>1</v>
      </c>
      <c r="F3319" s="18" t="s">
        <v>4349</v>
      </c>
      <c r="G3319" s="18" t="s">
        <v>14</v>
      </c>
      <c r="H3319" s="19">
        <v>1.0642799999999999</v>
      </c>
    </row>
    <row r="3320" s="20" customFormat="1" ht="45" customHeight="1">
      <c r="A3320" s="15">
        <v>90247280</v>
      </c>
      <c r="B3320" s="16" t="s">
        <v>4699</v>
      </c>
      <c r="C3320" s="16" t="s">
        <v>4700</v>
      </c>
      <c r="D3320" s="17" t="s">
        <v>1002</v>
      </c>
      <c r="E3320" s="17">
        <v>1</v>
      </c>
      <c r="F3320" s="18" t="s">
        <v>60</v>
      </c>
      <c r="G3320" s="18" t="s">
        <v>14</v>
      </c>
      <c r="H3320" s="19">
        <v>0.63457695000000003</v>
      </c>
    </row>
    <row r="3321" s="20" customFormat="1" ht="45" customHeight="1">
      <c r="A3321" s="15">
        <v>90155939</v>
      </c>
      <c r="B3321" s="16" t="s">
        <v>4699</v>
      </c>
      <c r="C3321" s="16" t="s">
        <v>4701</v>
      </c>
      <c r="D3321" s="17" t="s">
        <v>36</v>
      </c>
      <c r="E3321" s="17">
        <v>1</v>
      </c>
      <c r="F3321" s="18" t="s">
        <v>60</v>
      </c>
      <c r="G3321" s="18" t="s">
        <v>14</v>
      </c>
      <c r="H3321" s="19">
        <v>0.85009365000000003</v>
      </c>
    </row>
    <row r="3322" s="20" customFormat="1" ht="45" customHeight="1">
      <c r="A3322" s="15">
        <v>90155890</v>
      </c>
      <c r="B3322" s="16" t="s">
        <v>4699</v>
      </c>
      <c r="C3322" s="16" t="s">
        <v>4702</v>
      </c>
      <c r="D3322" s="17" t="s">
        <v>36</v>
      </c>
      <c r="E3322" s="17">
        <v>1</v>
      </c>
      <c r="F3322" s="18" t="s">
        <v>60</v>
      </c>
      <c r="G3322" s="18" t="s">
        <v>14</v>
      </c>
      <c r="H3322" s="19">
        <v>0.82614734999999995</v>
      </c>
    </row>
    <row r="3323" s="20" customFormat="1" ht="45" customHeight="1">
      <c r="A3323" s="15">
        <v>90155912</v>
      </c>
      <c r="B3323" s="16" t="s">
        <v>4699</v>
      </c>
      <c r="C3323" s="16" t="s">
        <v>4703</v>
      </c>
      <c r="D3323" s="17" t="s">
        <v>36</v>
      </c>
      <c r="E3323" s="17">
        <v>1</v>
      </c>
      <c r="F3323" s="18" t="s">
        <v>60</v>
      </c>
      <c r="G3323" s="18" t="s">
        <v>14</v>
      </c>
      <c r="H3323" s="19">
        <v>0.82614734999999995</v>
      </c>
    </row>
    <row r="3324" s="20" customFormat="1" ht="45" customHeight="1">
      <c r="A3324" s="15">
        <v>92253636</v>
      </c>
      <c r="B3324" s="16" t="s">
        <v>4699</v>
      </c>
      <c r="C3324" s="16" t="s">
        <v>4704</v>
      </c>
      <c r="D3324" s="17" t="s">
        <v>36</v>
      </c>
      <c r="E3324" s="17">
        <v>1</v>
      </c>
      <c r="F3324" s="18" t="s">
        <v>64</v>
      </c>
      <c r="G3324" s="18" t="s">
        <v>14</v>
      </c>
      <c r="H3324" s="19">
        <v>2.1671401499999998</v>
      </c>
    </row>
    <row r="3325" s="20" customFormat="1" ht="45" customHeight="1">
      <c r="A3325" s="15">
        <v>90267516</v>
      </c>
      <c r="B3325" s="16" t="s">
        <v>4699</v>
      </c>
      <c r="C3325" s="16" t="s">
        <v>4705</v>
      </c>
      <c r="D3325" s="17" t="s">
        <v>36</v>
      </c>
      <c r="E3325" s="17">
        <v>300</v>
      </c>
      <c r="F3325" s="18" t="s">
        <v>151</v>
      </c>
      <c r="G3325" s="18" t="s">
        <v>19</v>
      </c>
      <c r="H3325" s="19">
        <v>5.9865750000000002e-002</v>
      </c>
    </row>
    <row r="3326" s="20" customFormat="1" ht="45" customHeight="1">
      <c r="A3326" s="15">
        <v>90155947</v>
      </c>
      <c r="B3326" s="16" t="s">
        <v>4706</v>
      </c>
      <c r="C3326" s="16" t="s">
        <v>4707</v>
      </c>
      <c r="D3326" s="17" t="s">
        <v>36</v>
      </c>
      <c r="E3326" s="17">
        <v>400</v>
      </c>
      <c r="F3326" s="18" t="s">
        <v>151</v>
      </c>
      <c r="G3326" s="18" t="s">
        <v>19</v>
      </c>
      <c r="H3326" s="19">
        <v>5.9865750000000002e-002</v>
      </c>
    </row>
    <row r="3327" s="20" customFormat="1" ht="45" customHeight="1">
      <c r="A3327" s="15">
        <v>90157125</v>
      </c>
      <c r="B3327" s="16" t="s">
        <v>4708</v>
      </c>
      <c r="C3327" s="16" t="s">
        <v>4709</v>
      </c>
      <c r="D3327" s="17" t="s">
        <v>36</v>
      </c>
      <c r="E3327" s="17">
        <v>1</v>
      </c>
      <c r="F3327" s="18" t="s">
        <v>60</v>
      </c>
      <c r="G3327" s="18" t="s">
        <v>14</v>
      </c>
      <c r="H3327" s="19">
        <v>0.83812050000000005</v>
      </c>
    </row>
    <row r="3328" s="20" customFormat="1" ht="45" customHeight="1">
      <c r="A3328" s="15">
        <v>90136241</v>
      </c>
      <c r="B3328" s="16" t="s">
        <v>4710</v>
      </c>
      <c r="C3328" s="16" t="s">
        <v>4711</v>
      </c>
      <c r="D3328" s="17" t="s">
        <v>1356</v>
      </c>
      <c r="E3328" s="17">
        <v>1</v>
      </c>
      <c r="F3328" s="18" t="s">
        <v>158</v>
      </c>
      <c r="G3328" s="18" t="s">
        <v>14</v>
      </c>
      <c r="H3328" s="19">
        <v>0.62792519999999996</v>
      </c>
    </row>
    <row r="3329" s="20" customFormat="1" ht="45" customHeight="1">
      <c r="A3329" s="15">
        <v>90170067</v>
      </c>
      <c r="B3329" s="16" t="s">
        <v>4710</v>
      </c>
      <c r="C3329" s="16" t="s">
        <v>4712</v>
      </c>
      <c r="D3329" s="17" t="s">
        <v>244</v>
      </c>
      <c r="E3329" s="17">
        <v>1</v>
      </c>
      <c r="F3329" s="18" t="s">
        <v>158</v>
      </c>
      <c r="G3329" s="18" t="s">
        <v>14</v>
      </c>
      <c r="H3329" s="19">
        <v>0.44300655</v>
      </c>
    </row>
    <row r="3330" s="20" customFormat="1" ht="45" customHeight="1">
      <c r="A3330" s="15">
        <v>90228456</v>
      </c>
      <c r="B3330" s="16" t="s">
        <v>4713</v>
      </c>
      <c r="C3330" s="16" t="s">
        <v>4714</v>
      </c>
      <c r="D3330" s="17" t="s">
        <v>4599</v>
      </c>
      <c r="E3330" s="17">
        <v>1</v>
      </c>
      <c r="F3330" s="18" t="s">
        <v>64</v>
      </c>
      <c r="G3330" s="18" t="s">
        <v>14</v>
      </c>
      <c r="H3330" s="19">
        <v>1.7001873000000001</v>
      </c>
    </row>
    <row r="3331" s="20" customFormat="1" ht="45" customHeight="1">
      <c r="A3331" s="15">
        <v>92377211</v>
      </c>
      <c r="B3331" s="16" t="s">
        <v>4715</v>
      </c>
      <c r="C3331" s="16" t="s">
        <v>4716</v>
      </c>
      <c r="D3331" s="17" t="s">
        <v>157</v>
      </c>
      <c r="E3331" s="17">
        <v>30</v>
      </c>
      <c r="F3331" s="18" t="s">
        <v>95</v>
      </c>
      <c r="G3331" s="18" t="s">
        <v>19</v>
      </c>
      <c r="H3331" s="19">
        <v>0.64655010000000002</v>
      </c>
    </row>
    <row r="3332" s="20" customFormat="1" ht="45" customHeight="1">
      <c r="A3332" s="15">
        <v>92412009</v>
      </c>
      <c r="B3332" s="16" t="s">
        <v>4717</v>
      </c>
      <c r="C3332" s="16" t="s">
        <v>4718</v>
      </c>
      <c r="D3332" s="17" t="s">
        <v>146</v>
      </c>
      <c r="E3332" s="17">
        <v>1</v>
      </c>
      <c r="F3332" s="18" t="s">
        <v>60</v>
      </c>
      <c r="G3332" s="18" t="s">
        <v>14</v>
      </c>
      <c r="H3332" s="19">
        <v>0.3831408</v>
      </c>
    </row>
    <row r="3333" s="20" customFormat="1" ht="45" customHeight="1">
      <c r="A3333" s="15">
        <v>92399738</v>
      </c>
      <c r="B3333" s="16" t="s">
        <v>4719</v>
      </c>
      <c r="C3333" s="16" t="s">
        <v>4720</v>
      </c>
      <c r="D3333" s="17" t="s">
        <v>748</v>
      </c>
      <c r="E3333" s="17">
        <v>200</v>
      </c>
      <c r="F3333" s="18" t="s">
        <v>99</v>
      </c>
      <c r="G3333" s="18" t="s">
        <v>19</v>
      </c>
      <c r="H3333" s="19">
        <v>0.35919450000000003</v>
      </c>
    </row>
    <row r="3334" s="20" customFormat="1" ht="45" customHeight="1">
      <c r="A3334" s="15">
        <v>92399746</v>
      </c>
      <c r="B3334" s="16" t="s">
        <v>4721</v>
      </c>
      <c r="C3334" s="16" t="s">
        <v>4722</v>
      </c>
      <c r="D3334" s="17" t="s">
        <v>748</v>
      </c>
      <c r="E3334" s="17">
        <v>200</v>
      </c>
      <c r="F3334" s="18" t="s">
        <v>99</v>
      </c>
      <c r="G3334" s="18" t="s">
        <v>19</v>
      </c>
      <c r="H3334" s="19">
        <v>0.21551670000000001</v>
      </c>
    </row>
    <row r="3335" s="20" customFormat="1" ht="45" customHeight="1">
      <c r="A3335" s="15">
        <v>90939050</v>
      </c>
      <c r="B3335" s="16" t="s">
        <v>4723</v>
      </c>
      <c r="C3335" s="16" t="s">
        <v>4724</v>
      </c>
      <c r="D3335" s="17" t="s">
        <v>748</v>
      </c>
      <c r="E3335" s="17">
        <v>1</v>
      </c>
      <c r="F3335" s="18" t="s">
        <v>64</v>
      </c>
      <c r="G3335" s="18" t="s">
        <v>14</v>
      </c>
      <c r="H3335" s="19">
        <v>4.0349515499999997</v>
      </c>
    </row>
    <row r="3336" s="20" customFormat="1" ht="45" customHeight="1">
      <c r="A3336" s="15">
        <v>92399762</v>
      </c>
      <c r="B3336" s="16" t="s">
        <v>4725</v>
      </c>
      <c r="C3336" s="16" t="s">
        <v>4726</v>
      </c>
      <c r="D3336" s="17" t="s">
        <v>748</v>
      </c>
      <c r="E3336" s="17">
        <v>1</v>
      </c>
      <c r="F3336" s="18" t="s">
        <v>64</v>
      </c>
      <c r="G3336" s="18" t="s">
        <v>14</v>
      </c>
      <c r="H3336" s="19">
        <v>4.0349515499999997</v>
      </c>
    </row>
    <row r="3337" s="20" customFormat="1" ht="45" customHeight="1">
      <c r="A3337" s="15">
        <v>92379931</v>
      </c>
      <c r="B3337" s="16" t="s">
        <v>4727</v>
      </c>
      <c r="C3337" s="16" t="s">
        <v>4728</v>
      </c>
      <c r="D3337" s="17" t="s">
        <v>703</v>
      </c>
      <c r="E3337" s="17">
        <v>1</v>
      </c>
      <c r="F3337" s="18" t="s">
        <v>64</v>
      </c>
      <c r="G3337" s="18" t="s">
        <v>14</v>
      </c>
      <c r="H3337" s="19">
        <v>22.162300649999999</v>
      </c>
    </row>
    <row r="3338" s="20" customFormat="1" ht="45" customHeight="1">
      <c r="A3338" s="15">
        <v>90138155</v>
      </c>
      <c r="B3338" s="16" t="s">
        <v>4729</v>
      </c>
      <c r="C3338" s="16" t="s">
        <v>4730</v>
      </c>
      <c r="D3338" s="17" t="s">
        <v>703</v>
      </c>
      <c r="E3338" s="17">
        <v>1</v>
      </c>
      <c r="F3338" s="18" t="s">
        <v>18</v>
      </c>
      <c r="G3338" s="18" t="s">
        <v>14</v>
      </c>
      <c r="H3338" s="19">
        <v>20.358000000000001</v>
      </c>
    </row>
    <row r="3339" s="20" customFormat="1" ht="45" customHeight="1">
      <c r="A3339" s="15">
        <v>92386768</v>
      </c>
      <c r="B3339" s="16" t="s">
        <v>4731</v>
      </c>
      <c r="C3339" s="16" t="s">
        <v>4732</v>
      </c>
      <c r="D3339" s="17" t="s">
        <v>279</v>
      </c>
      <c r="E3339" s="17">
        <v>1</v>
      </c>
      <c r="F3339" s="18" t="s">
        <v>64</v>
      </c>
      <c r="G3339" s="18" t="s">
        <v>14</v>
      </c>
      <c r="H3339" s="19">
        <v>9.2312986499999994</v>
      </c>
    </row>
    <row r="3340" s="20" customFormat="1" ht="45" customHeight="1">
      <c r="A3340" s="15">
        <v>92380115</v>
      </c>
      <c r="B3340" s="16" t="s">
        <v>4733</v>
      </c>
      <c r="C3340" s="16" t="s">
        <v>4734</v>
      </c>
      <c r="D3340" s="17" t="s">
        <v>157</v>
      </c>
      <c r="E3340" s="17">
        <v>1</v>
      </c>
      <c r="F3340" s="18" t="s">
        <v>64</v>
      </c>
      <c r="G3340" s="18" t="s">
        <v>14</v>
      </c>
      <c r="H3340" s="19">
        <v>13.32611595</v>
      </c>
    </row>
    <row r="3341" s="20" customFormat="1" ht="45" customHeight="1">
      <c r="A3341" s="15">
        <v>92380123</v>
      </c>
      <c r="B3341" s="16" t="s">
        <v>4735</v>
      </c>
      <c r="C3341" s="16" t="s">
        <v>4736</v>
      </c>
      <c r="D3341" s="17" t="s">
        <v>703</v>
      </c>
      <c r="E3341" s="17">
        <v>30</v>
      </c>
      <c r="F3341" s="18" t="s">
        <v>95</v>
      </c>
      <c r="G3341" s="18" t="s">
        <v>19</v>
      </c>
      <c r="H3341" s="19">
        <v>0.74233530000000003</v>
      </c>
    </row>
    <row r="3342" s="20" customFormat="1" ht="45" customHeight="1">
      <c r="A3342" s="15">
        <v>90146549</v>
      </c>
      <c r="B3342" s="16" t="s">
        <v>4737</v>
      </c>
      <c r="C3342" s="16" t="s">
        <v>4737</v>
      </c>
      <c r="D3342" s="17" t="s">
        <v>17</v>
      </c>
      <c r="E3342" s="17">
        <v>30</v>
      </c>
      <c r="F3342" s="18" t="s">
        <v>95</v>
      </c>
      <c r="G3342" s="18" t="s">
        <v>19</v>
      </c>
      <c r="H3342" s="19">
        <v>0.45497969999999999</v>
      </c>
    </row>
    <row r="3343" s="20" customFormat="1" ht="45" customHeight="1">
      <c r="A3343" s="15">
        <v>90146557</v>
      </c>
      <c r="B3343" s="16" t="s">
        <v>4738</v>
      </c>
      <c r="C3343" s="16" t="s">
        <v>4738</v>
      </c>
      <c r="D3343" s="17" t="s">
        <v>17</v>
      </c>
      <c r="E3343" s="17">
        <v>30</v>
      </c>
      <c r="F3343" s="18" t="s">
        <v>95</v>
      </c>
      <c r="G3343" s="18" t="s">
        <v>19</v>
      </c>
      <c r="H3343" s="19">
        <v>0.46695284999999997</v>
      </c>
    </row>
    <row r="3344" s="20" customFormat="1" ht="45" customHeight="1">
      <c r="A3344" s="15">
        <v>92380182</v>
      </c>
      <c r="B3344" s="16" t="s">
        <v>4739</v>
      </c>
      <c r="C3344" s="16" t="s">
        <v>4740</v>
      </c>
      <c r="D3344" s="17" t="s">
        <v>703</v>
      </c>
      <c r="E3344" s="17">
        <v>30</v>
      </c>
      <c r="F3344" s="18" t="s">
        <v>95</v>
      </c>
      <c r="G3344" s="18" t="s">
        <v>19</v>
      </c>
      <c r="H3344" s="19">
        <v>0.79022789999999998</v>
      </c>
    </row>
    <row r="3345" s="20" customFormat="1" ht="45" customHeight="1">
      <c r="A3345" s="15">
        <v>90153537</v>
      </c>
      <c r="B3345" s="16" t="s">
        <v>4741</v>
      </c>
      <c r="C3345" s="16" t="s">
        <v>4742</v>
      </c>
      <c r="D3345" s="17" t="s">
        <v>39</v>
      </c>
      <c r="E3345" s="17">
        <v>1</v>
      </c>
      <c r="F3345" s="18" t="s">
        <v>64</v>
      </c>
      <c r="G3345" s="18" t="s">
        <v>14</v>
      </c>
      <c r="H3345" s="19">
        <v>11.4463314</v>
      </c>
    </row>
    <row r="3346" s="20" customFormat="1" ht="45" customHeight="1">
      <c r="A3346" s="15">
        <v>92470599</v>
      </c>
      <c r="B3346" s="16" t="s">
        <v>4741</v>
      </c>
      <c r="C3346" s="16" t="s">
        <v>4743</v>
      </c>
      <c r="D3346" s="17" t="s">
        <v>227</v>
      </c>
      <c r="E3346" s="17">
        <v>1</v>
      </c>
      <c r="F3346" s="18" t="s">
        <v>64</v>
      </c>
      <c r="G3346" s="18" t="s">
        <v>14</v>
      </c>
      <c r="H3346" s="19">
        <v>11.685794400000001</v>
      </c>
    </row>
    <row r="3347" s="20" customFormat="1" ht="45" customHeight="1">
      <c r="A3347" s="15">
        <v>92457134</v>
      </c>
      <c r="B3347" s="16" t="s">
        <v>4741</v>
      </c>
      <c r="C3347" s="16" t="s">
        <v>4741</v>
      </c>
      <c r="D3347" s="17" t="s">
        <v>39</v>
      </c>
      <c r="E3347" s="17">
        <v>1</v>
      </c>
      <c r="F3347" s="18" t="s">
        <v>13</v>
      </c>
      <c r="G3347" s="18" t="s">
        <v>14</v>
      </c>
      <c r="H3347" s="19">
        <v>11.4463314</v>
      </c>
    </row>
    <row r="3348" s="20" customFormat="1" ht="45" customHeight="1">
      <c r="A3348" s="15">
        <v>90265173</v>
      </c>
      <c r="B3348" s="16" t="s">
        <v>4741</v>
      </c>
      <c r="C3348" s="16" t="s">
        <v>4744</v>
      </c>
      <c r="D3348" s="17" t="s">
        <v>244</v>
      </c>
      <c r="E3348" s="17">
        <v>1</v>
      </c>
      <c r="F3348" s="18" t="s">
        <v>64</v>
      </c>
      <c r="G3348" s="18" t="s">
        <v>14</v>
      </c>
      <c r="H3348" s="19">
        <v>12.2365593</v>
      </c>
    </row>
    <row r="3349" s="20" customFormat="1" ht="45" customHeight="1">
      <c r="A3349" s="15">
        <v>90185145</v>
      </c>
      <c r="B3349" s="16" t="s">
        <v>4741</v>
      </c>
      <c r="C3349" s="16" t="s">
        <v>4745</v>
      </c>
      <c r="D3349" s="17" t="s">
        <v>603</v>
      </c>
      <c r="E3349" s="17">
        <v>1</v>
      </c>
      <c r="F3349" s="18" t="s">
        <v>64</v>
      </c>
      <c r="G3349" s="18" t="s">
        <v>14</v>
      </c>
      <c r="H3349" s="19">
        <v>12.679565849999999</v>
      </c>
    </row>
    <row r="3350" s="20" customFormat="1" ht="45" customHeight="1">
      <c r="A3350" s="15">
        <v>92239013</v>
      </c>
      <c r="B3350" s="16" t="s">
        <v>4746</v>
      </c>
      <c r="C3350" s="16" t="s">
        <v>4747</v>
      </c>
      <c r="D3350" s="17" t="s">
        <v>69</v>
      </c>
      <c r="E3350" s="17">
        <v>1</v>
      </c>
      <c r="F3350" s="18" t="s">
        <v>60</v>
      </c>
      <c r="G3350" s="18" t="s">
        <v>14</v>
      </c>
      <c r="H3350" s="19">
        <v>0.27538245</v>
      </c>
    </row>
    <row r="3351" s="20" customFormat="1" ht="45" customHeight="1">
      <c r="A3351" s="15">
        <v>94938350</v>
      </c>
      <c r="B3351" s="16" t="s">
        <v>4748</v>
      </c>
      <c r="C3351" s="16" t="s">
        <v>4749</v>
      </c>
      <c r="D3351" s="17" t="s">
        <v>3350</v>
      </c>
      <c r="E3351" s="17">
        <v>10</v>
      </c>
      <c r="F3351" s="18" t="s">
        <v>743</v>
      </c>
      <c r="G3351" s="18" t="s">
        <v>261</v>
      </c>
      <c r="H3351" s="19">
        <v>16.324534799999999</v>
      </c>
    </row>
    <row r="3352" s="20" customFormat="1" ht="45" customHeight="1">
      <c r="A3352" s="15">
        <v>94938369</v>
      </c>
      <c r="B3352" s="16" t="s">
        <v>4750</v>
      </c>
      <c r="C3352" s="16" t="s">
        <v>4751</v>
      </c>
      <c r="D3352" s="17" t="s">
        <v>3350</v>
      </c>
      <c r="E3352" s="17">
        <v>50</v>
      </c>
      <c r="F3352" s="18" t="s">
        <v>743</v>
      </c>
      <c r="G3352" s="18" t="s">
        <v>261</v>
      </c>
      <c r="H3352" s="19">
        <v>15.341140080000001</v>
      </c>
    </row>
    <row r="3353" s="20" customFormat="1" ht="45" customHeight="1">
      <c r="A3353" s="15">
        <v>92376720</v>
      </c>
      <c r="B3353" s="16" t="s">
        <v>4752</v>
      </c>
      <c r="C3353" s="16" t="s">
        <v>4753</v>
      </c>
      <c r="D3353" s="17" t="s">
        <v>134</v>
      </c>
      <c r="E3353" s="17">
        <v>1</v>
      </c>
      <c r="F3353" s="18" t="s">
        <v>60</v>
      </c>
      <c r="G3353" s="18" t="s">
        <v>14</v>
      </c>
      <c r="H3353" s="19">
        <v>0.63457695000000003</v>
      </c>
    </row>
    <row r="3354" s="20" customFormat="1" ht="45" customHeight="1">
      <c r="A3354" s="15">
        <v>92376681</v>
      </c>
      <c r="B3354" s="16" t="s">
        <v>4754</v>
      </c>
      <c r="C3354" s="16" t="s">
        <v>4755</v>
      </c>
      <c r="D3354" s="17" t="s">
        <v>134</v>
      </c>
      <c r="E3354" s="17">
        <v>1</v>
      </c>
      <c r="F3354" s="18" t="s">
        <v>60</v>
      </c>
      <c r="G3354" s="18" t="s">
        <v>14</v>
      </c>
      <c r="H3354" s="19">
        <v>0.90995939999999997</v>
      </c>
    </row>
    <row r="3355" s="20" customFormat="1" ht="45" customHeight="1">
      <c r="A3355" s="15">
        <v>90251660</v>
      </c>
      <c r="B3355" s="16" t="s">
        <v>4756</v>
      </c>
      <c r="C3355" s="16" t="s">
        <v>4755</v>
      </c>
      <c r="D3355" s="17" t="s">
        <v>134</v>
      </c>
      <c r="E3355" s="17">
        <v>1</v>
      </c>
      <c r="F3355" s="18" t="s">
        <v>60</v>
      </c>
      <c r="G3355" s="18" t="s">
        <v>14</v>
      </c>
      <c r="H3355" s="19">
        <v>1.0775835</v>
      </c>
    </row>
    <row r="3356" s="20" customFormat="1" ht="45" customHeight="1">
      <c r="A3356" s="15">
        <v>90301196</v>
      </c>
      <c r="B3356" s="16" t="s">
        <v>4756</v>
      </c>
      <c r="C3356" s="16" t="s">
        <v>4757</v>
      </c>
      <c r="D3356" s="17" t="s">
        <v>1182</v>
      </c>
      <c r="E3356" s="17">
        <v>1</v>
      </c>
      <c r="F3356" s="18" t="s">
        <v>60</v>
      </c>
      <c r="G3356" s="18" t="s">
        <v>14</v>
      </c>
      <c r="H3356" s="19">
        <v>0.74233530000000003</v>
      </c>
    </row>
    <row r="3357" s="20" customFormat="1" ht="45" customHeight="1">
      <c r="A3357" s="15">
        <v>90164865</v>
      </c>
      <c r="B3357" s="16" t="s">
        <v>4758</v>
      </c>
      <c r="C3357" s="16" t="s">
        <v>4759</v>
      </c>
      <c r="D3357" s="17" t="s">
        <v>134</v>
      </c>
      <c r="E3357" s="17">
        <v>1</v>
      </c>
      <c r="F3357" s="18" t="s">
        <v>60</v>
      </c>
      <c r="G3357" s="18" t="s">
        <v>14</v>
      </c>
      <c r="H3357" s="19">
        <v>2.2150327500000002</v>
      </c>
    </row>
    <row r="3358" s="20" customFormat="1" ht="45" customHeight="1">
      <c r="A3358" s="15">
        <v>90251687</v>
      </c>
      <c r="B3358" s="16" t="s">
        <v>4760</v>
      </c>
      <c r="C3358" s="16" t="s">
        <v>4759</v>
      </c>
      <c r="D3358" s="17" t="s">
        <v>134</v>
      </c>
      <c r="E3358" s="17">
        <v>1</v>
      </c>
      <c r="F3358" s="18" t="s">
        <v>60</v>
      </c>
      <c r="G3358" s="18" t="s">
        <v>14</v>
      </c>
      <c r="H3358" s="19">
        <v>2.0114892000000002</v>
      </c>
    </row>
    <row r="3359" s="20" customFormat="1" ht="45" customHeight="1">
      <c r="A3359" s="15">
        <v>92376703</v>
      </c>
      <c r="B3359" s="16" t="s">
        <v>4761</v>
      </c>
      <c r="C3359" s="16" t="s">
        <v>4762</v>
      </c>
      <c r="D3359" s="17" t="s">
        <v>134</v>
      </c>
      <c r="E3359" s="17">
        <v>1</v>
      </c>
      <c r="F3359" s="18" t="s">
        <v>60</v>
      </c>
      <c r="G3359" s="18" t="s">
        <v>14</v>
      </c>
      <c r="H3359" s="19">
        <v>2.2629253500000002</v>
      </c>
    </row>
    <row r="3360" s="20" customFormat="1" ht="45" customHeight="1">
      <c r="A3360" s="15">
        <v>90251679</v>
      </c>
      <c r="B3360" s="16" t="s">
        <v>4763</v>
      </c>
      <c r="C3360" s="16" t="s">
        <v>4762</v>
      </c>
      <c r="D3360" s="17" t="s">
        <v>134</v>
      </c>
      <c r="E3360" s="17">
        <v>1</v>
      </c>
      <c r="F3360" s="18" t="s">
        <v>60</v>
      </c>
      <c r="G3360" s="18" t="s">
        <v>14</v>
      </c>
      <c r="H3360" s="19">
        <v>2.0114892000000002</v>
      </c>
    </row>
    <row r="3361" s="20" customFormat="1" ht="45" customHeight="1">
      <c r="A3361" s="15">
        <v>92381570</v>
      </c>
      <c r="B3361" s="16" t="s">
        <v>4764</v>
      </c>
      <c r="C3361" s="16" t="s">
        <v>4765</v>
      </c>
      <c r="D3361" s="17" t="s">
        <v>613</v>
      </c>
      <c r="E3361" s="17">
        <v>1</v>
      </c>
      <c r="F3361" s="18" t="s">
        <v>88</v>
      </c>
      <c r="G3361" s="18" t="s">
        <v>14</v>
      </c>
      <c r="H3361" s="19">
        <v>28.639774800000001</v>
      </c>
    </row>
    <row r="3362" s="20" customFormat="1" ht="45" customHeight="1">
      <c r="A3362" s="15">
        <v>92402151</v>
      </c>
      <c r="B3362" s="16" t="s">
        <v>4766</v>
      </c>
      <c r="C3362" s="16" t="s">
        <v>4767</v>
      </c>
      <c r="D3362" s="17" t="s">
        <v>504</v>
      </c>
      <c r="E3362" s="17">
        <v>1</v>
      </c>
      <c r="F3362" s="18" t="s">
        <v>88</v>
      </c>
      <c r="G3362" s="18" t="s">
        <v>14</v>
      </c>
      <c r="H3362" s="19">
        <v>65.181828600000003</v>
      </c>
    </row>
    <row r="3363" s="20" customFormat="1" ht="45" customHeight="1">
      <c r="A3363" s="15">
        <v>90278879</v>
      </c>
      <c r="B3363" s="16" t="s">
        <v>4768</v>
      </c>
      <c r="C3363" s="16" t="s">
        <v>4769</v>
      </c>
      <c r="D3363" s="17" t="s">
        <v>946</v>
      </c>
      <c r="E3363" s="17">
        <v>20</v>
      </c>
      <c r="F3363" s="18" t="s">
        <v>743</v>
      </c>
      <c r="G3363" s="18" t="s">
        <v>19</v>
      </c>
      <c r="H3363" s="19">
        <v>25.802138249999999</v>
      </c>
    </row>
    <row r="3364" s="20" customFormat="1" ht="45" customHeight="1">
      <c r="A3364" s="15">
        <v>90191811</v>
      </c>
      <c r="B3364" s="16" t="s">
        <v>4768</v>
      </c>
      <c r="C3364" s="16" t="s">
        <v>4770</v>
      </c>
      <c r="D3364" s="17" t="s">
        <v>124</v>
      </c>
      <c r="E3364" s="17">
        <v>20</v>
      </c>
      <c r="F3364" s="18" t="s">
        <v>743</v>
      </c>
      <c r="G3364" s="18" t="s">
        <v>19</v>
      </c>
      <c r="H3364" s="19">
        <v>48.18</v>
      </c>
    </row>
    <row r="3365" s="20" customFormat="1" ht="45" customHeight="1">
      <c r="A3365" s="15">
        <v>90191820</v>
      </c>
      <c r="B3365" s="16" t="s">
        <v>4768</v>
      </c>
      <c r="C3365" s="16" t="s">
        <v>4771</v>
      </c>
      <c r="D3365" s="17" t="s">
        <v>124</v>
      </c>
      <c r="E3365" s="17">
        <v>80</v>
      </c>
      <c r="F3365" s="18" t="s">
        <v>743</v>
      </c>
      <c r="G3365" s="18" t="s">
        <v>19</v>
      </c>
      <c r="H3365" s="19">
        <v>43.445500000000003</v>
      </c>
    </row>
    <row r="3366" s="20" customFormat="1" ht="45" customHeight="1">
      <c r="A3366" s="15">
        <v>92462057</v>
      </c>
      <c r="B3366" s="16" t="s">
        <v>4772</v>
      </c>
      <c r="C3366" s="16" t="s">
        <v>4773</v>
      </c>
      <c r="D3366" s="17" t="s">
        <v>1686</v>
      </c>
      <c r="E3366" s="17">
        <v>20</v>
      </c>
      <c r="F3366" s="18" t="s">
        <v>743</v>
      </c>
      <c r="G3366" s="18" t="s">
        <v>19</v>
      </c>
      <c r="H3366" s="19">
        <v>47.952465750000002</v>
      </c>
    </row>
    <row r="3367" s="20" customFormat="1" ht="45" customHeight="1">
      <c r="A3367" s="15">
        <v>92177018</v>
      </c>
      <c r="B3367" s="16" t="s">
        <v>4774</v>
      </c>
      <c r="C3367" s="16" t="s">
        <v>4775</v>
      </c>
      <c r="D3367" s="17" t="s">
        <v>69</v>
      </c>
      <c r="E3367" s="17">
        <v>20</v>
      </c>
      <c r="F3367" s="18" t="s">
        <v>743</v>
      </c>
      <c r="G3367" s="18" t="s">
        <v>19</v>
      </c>
      <c r="H3367" s="19">
        <v>49.952500000000001</v>
      </c>
    </row>
    <row r="3368" s="20" customFormat="1" ht="45" customHeight="1">
      <c r="A3368" s="15">
        <v>90246713</v>
      </c>
      <c r="B3368" s="16" t="s">
        <v>4776</v>
      </c>
      <c r="C3368" s="16" t="s">
        <v>4776</v>
      </c>
      <c r="D3368" s="17" t="s">
        <v>1690</v>
      </c>
      <c r="E3368" s="17">
        <v>20</v>
      </c>
      <c r="F3368" s="18" t="s">
        <v>743</v>
      </c>
      <c r="G3368" s="18" t="s">
        <v>19</v>
      </c>
      <c r="H3368" s="19">
        <v>26.109999999999999</v>
      </c>
    </row>
    <row r="3369" s="20" customFormat="1" ht="45" customHeight="1">
      <c r="A3369" s="15">
        <v>90255585</v>
      </c>
      <c r="B3369" s="16" t="s">
        <v>4777</v>
      </c>
      <c r="C3369" s="16" t="s">
        <v>4778</v>
      </c>
      <c r="D3369" s="17" t="s">
        <v>450</v>
      </c>
      <c r="E3369" s="17">
        <v>20</v>
      </c>
      <c r="F3369" s="18" t="s">
        <v>743</v>
      </c>
      <c r="G3369" s="18" t="s">
        <v>19</v>
      </c>
      <c r="H3369" s="19">
        <v>44.779581</v>
      </c>
    </row>
    <row r="3370" s="20" customFormat="1" ht="45" customHeight="1">
      <c r="A3370" s="15">
        <v>92462065</v>
      </c>
      <c r="B3370" s="16" t="s">
        <v>4779</v>
      </c>
      <c r="C3370" s="16" t="s">
        <v>4780</v>
      </c>
      <c r="D3370" s="17" t="s">
        <v>1686</v>
      </c>
      <c r="E3370" s="17">
        <v>80</v>
      </c>
      <c r="F3370" s="18" t="s">
        <v>743</v>
      </c>
      <c r="G3370" s="18" t="s">
        <v>19</v>
      </c>
      <c r="H3370" s="19">
        <v>39.978918</v>
      </c>
    </row>
    <row r="3371" s="20" customFormat="1" ht="45" customHeight="1">
      <c r="A3371" s="15">
        <v>92177026</v>
      </c>
      <c r="B3371" s="16" t="s">
        <v>4781</v>
      </c>
      <c r="C3371" s="16" t="s">
        <v>4782</v>
      </c>
      <c r="D3371" s="17" t="s">
        <v>69</v>
      </c>
      <c r="E3371" s="17">
        <v>80</v>
      </c>
      <c r="F3371" s="18" t="s">
        <v>743</v>
      </c>
      <c r="G3371" s="18" t="s">
        <v>19</v>
      </c>
      <c r="H3371" s="19">
        <v>45.030000000000001</v>
      </c>
    </row>
    <row r="3372" s="20" customFormat="1" ht="45" customHeight="1">
      <c r="A3372" s="15">
        <v>90255593</v>
      </c>
      <c r="B3372" s="16" t="s">
        <v>4783</v>
      </c>
      <c r="C3372" s="16" t="s">
        <v>4784</v>
      </c>
      <c r="D3372" s="17" t="s">
        <v>450</v>
      </c>
      <c r="E3372" s="17">
        <v>80</v>
      </c>
      <c r="F3372" s="18" t="s">
        <v>743</v>
      </c>
      <c r="G3372" s="18" t="s">
        <v>19</v>
      </c>
      <c r="H3372" s="19">
        <v>40.373461800000001</v>
      </c>
    </row>
    <row r="3373" s="20" customFormat="1" ht="45" customHeight="1">
      <c r="A3373" s="15">
        <v>90246721</v>
      </c>
      <c r="B3373" s="16" t="s">
        <v>4785</v>
      </c>
      <c r="C3373" s="16" t="s">
        <v>4785</v>
      </c>
      <c r="D3373" s="17" t="s">
        <v>1690</v>
      </c>
      <c r="E3373" s="17">
        <v>80</v>
      </c>
      <c r="F3373" s="18" t="s">
        <v>743</v>
      </c>
      <c r="G3373" s="18" t="s">
        <v>19</v>
      </c>
      <c r="H3373" s="19">
        <v>23.539999999999999</v>
      </c>
    </row>
    <row r="3374" s="20" customFormat="1" ht="45" customHeight="1">
      <c r="A3374" s="15">
        <v>90291760</v>
      </c>
      <c r="B3374" s="16" t="s">
        <v>4786</v>
      </c>
      <c r="C3374" s="16" t="s">
        <v>4787</v>
      </c>
      <c r="D3374" s="17" t="s">
        <v>450</v>
      </c>
      <c r="E3374" s="17">
        <v>120</v>
      </c>
      <c r="F3374" s="18" t="s">
        <v>743</v>
      </c>
      <c r="G3374" s="18" t="s">
        <v>19</v>
      </c>
      <c r="H3374" s="19">
        <v>38.062643850000001</v>
      </c>
    </row>
    <row r="3375" s="20" customFormat="1" ht="45" customHeight="1">
      <c r="A3375" s="15">
        <v>92469647</v>
      </c>
      <c r="B3375" s="16" t="s">
        <v>4788</v>
      </c>
      <c r="C3375" s="16" t="s">
        <v>4788</v>
      </c>
      <c r="D3375" s="17" t="s">
        <v>39</v>
      </c>
      <c r="E3375" s="17">
        <v>20</v>
      </c>
      <c r="F3375" s="18" t="s">
        <v>743</v>
      </c>
      <c r="G3375" s="18" t="s">
        <v>19</v>
      </c>
      <c r="H3375" s="19">
        <v>32.469999999999999</v>
      </c>
    </row>
    <row r="3376" s="20" customFormat="1" ht="45" customHeight="1">
      <c r="A3376" s="15">
        <v>90250125</v>
      </c>
      <c r="B3376" s="16" t="s">
        <v>4788</v>
      </c>
      <c r="C3376" s="16" t="s">
        <v>4788</v>
      </c>
      <c r="D3376" s="17" t="s">
        <v>131</v>
      </c>
      <c r="E3376" s="17">
        <v>20</v>
      </c>
      <c r="F3376" s="18" t="s">
        <v>743</v>
      </c>
      <c r="G3376" s="18" t="s">
        <v>19</v>
      </c>
      <c r="H3376" s="19">
        <v>34.997517449999997</v>
      </c>
    </row>
    <row r="3377" s="20" customFormat="1" ht="45" customHeight="1">
      <c r="A3377" s="15">
        <v>90260309</v>
      </c>
      <c r="B3377" s="16" t="s">
        <v>4789</v>
      </c>
      <c r="C3377" s="16" t="s">
        <v>4790</v>
      </c>
      <c r="D3377" s="17" t="s">
        <v>131</v>
      </c>
      <c r="E3377" s="17">
        <v>20</v>
      </c>
      <c r="F3377" s="18" t="s">
        <v>743</v>
      </c>
      <c r="G3377" s="18" t="s">
        <v>19</v>
      </c>
      <c r="H3377" s="19">
        <v>51.153858</v>
      </c>
    </row>
    <row r="3378" s="20" customFormat="1" ht="45" customHeight="1">
      <c r="A3378" s="15">
        <v>90265203</v>
      </c>
      <c r="B3378" s="16" t="s">
        <v>4791</v>
      </c>
      <c r="C3378" s="16" t="s">
        <v>4792</v>
      </c>
      <c r="D3378" s="17" t="s">
        <v>455</v>
      </c>
      <c r="E3378" s="17">
        <v>20</v>
      </c>
      <c r="F3378" s="18" t="s">
        <v>743</v>
      </c>
      <c r="G3378" s="18" t="s">
        <v>19</v>
      </c>
      <c r="H3378" s="19">
        <v>46.9985</v>
      </c>
    </row>
    <row r="3379" s="20" customFormat="1" ht="45" customHeight="1">
      <c r="A3379" s="15">
        <v>92469655</v>
      </c>
      <c r="B3379" s="16" t="s">
        <v>4793</v>
      </c>
      <c r="C3379" s="16" t="s">
        <v>4793</v>
      </c>
      <c r="D3379" s="17" t="s">
        <v>39</v>
      </c>
      <c r="E3379" s="17">
        <v>80</v>
      </c>
      <c r="F3379" s="18" t="s">
        <v>743</v>
      </c>
      <c r="G3379" s="18" t="s">
        <v>19</v>
      </c>
      <c r="H3379" s="19">
        <v>29.27</v>
      </c>
    </row>
    <row r="3380" s="20" customFormat="1" ht="45" customHeight="1">
      <c r="A3380" s="15">
        <v>90250117</v>
      </c>
      <c r="B3380" s="16" t="s">
        <v>4793</v>
      </c>
      <c r="C3380" s="16" t="s">
        <v>4793</v>
      </c>
      <c r="D3380" s="17" t="s">
        <v>131</v>
      </c>
      <c r="E3380" s="17">
        <v>80</v>
      </c>
      <c r="F3380" s="18" t="s">
        <v>743</v>
      </c>
      <c r="G3380" s="18" t="s">
        <v>19</v>
      </c>
      <c r="H3380" s="19">
        <v>31.54925025</v>
      </c>
    </row>
    <row r="3381" s="20" customFormat="1" ht="45" customHeight="1">
      <c r="A3381" s="15">
        <v>90265211</v>
      </c>
      <c r="B3381" s="16" t="s">
        <v>4794</v>
      </c>
      <c r="C3381" s="16" t="s">
        <v>4795</v>
      </c>
      <c r="D3381" s="17" t="s">
        <v>455</v>
      </c>
      <c r="E3381" s="17">
        <v>80</v>
      </c>
      <c r="F3381" s="18" t="s">
        <v>743</v>
      </c>
      <c r="G3381" s="18" t="s">
        <v>19</v>
      </c>
      <c r="H3381" s="19">
        <v>42.25</v>
      </c>
    </row>
    <row r="3382" s="20" customFormat="1" ht="45" customHeight="1">
      <c r="A3382" s="15">
        <v>92464351</v>
      </c>
      <c r="B3382" s="16" t="s">
        <v>4796</v>
      </c>
      <c r="C3382" s="16" t="s">
        <v>4797</v>
      </c>
      <c r="D3382" s="17" t="s">
        <v>3350</v>
      </c>
      <c r="E3382" s="17">
        <v>20</v>
      </c>
      <c r="F3382" s="18" t="s">
        <v>743</v>
      </c>
      <c r="G3382" s="18" t="s">
        <v>19</v>
      </c>
      <c r="H3382" s="19">
        <v>44.049999999999997</v>
      </c>
    </row>
    <row r="3383" s="20" customFormat="1" ht="45" customHeight="1">
      <c r="A3383" s="15">
        <v>92464360</v>
      </c>
      <c r="B3383" s="16" t="s">
        <v>4798</v>
      </c>
      <c r="C3383" s="16" t="s">
        <v>4799</v>
      </c>
      <c r="D3383" s="17" t="s">
        <v>3350</v>
      </c>
      <c r="E3383" s="17">
        <v>80</v>
      </c>
      <c r="F3383" s="18" t="s">
        <v>743</v>
      </c>
      <c r="G3383" s="18" t="s">
        <v>19</v>
      </c>
      <c r="H3383" s="19">
        <v>43.880000000000003</v>
      </c>
    </row>
    <row r="3384" s="20" customFormat="1" ht="45" customHeight="1">
      <c r="A3384" s="15">
        <v>90234014</v>
      </c>
      <c r="B3384" s="16" t="s">
        <v>4800</v>
      </c>
      <c r="C3384" s="16" t="s">
        <v>4801</v>
      </c>
      <c r="D3384" s="17" t="s">
        <v>1274</v>
      </c>
      <c r="E3384" s="17">
        <v>1</v>
      </c>
      <c r="F3384" s="18" t="s">
        <v>158</v>
      </c>
      <c r="G3384" s="18" t="s">
        <v>14</v>
      </c>
      <c r="H3384" s="19">
        <v>0.31130190000000002</v>
      </c>
    </row>
    <row r="3385" s="20" customFormat="1" ht="45" customHeight="1">
      <c r="A3385" s="15">
        <v>92458882</v>
      </c>
      <c r="B3385" s="16" t="s">
        <v>4802</v>
      </c>
      <c r="C3385" s="16" t="s">
        <v>4803</v>
      </c>
      <c r="D3385" s="17" t="s">
        <v>24</v>
      </c>
      <c r="E3385" s="17">
        <v>1</v>
      </c>
      <c r="F3385" s="18" t="s">
        <v>60</v>
      </c>
      <c r="G3385" s="18" t="s">
        <v>14</v>
      </c>
      <c r="H3385" s="19">
        <v>0.40708709999999998</v>
      </c>
    </row>
    <row r="3386" s="20" customFormat="1" ht="45" customHeight="1">
      <c r="A3386" s="15">
        <v>90257839</v>
      </c>
      <c r="B3386" s="16" t="s">
        <v>4804</v>
      </c>
      <c r="C3386" s="16" t="s">
        <v>4804</v>
      </c>
      <c r="D3386" s="17" t="s">
        <v>59</v>
      </c>
      <c r="E3386" s="17">
        <v>1</v>
      </c>
      <c r="F3386" s="18" t="s">
        <v>60</v>
      </c>
      <c r="G3386" s="18" t="s">
        <v>14</v>
      </c>
      <c r="H3386" s="19">
        <v>0.3352482</v>
      </c>
    </row>
    <row r="3387" s="20" customFormat="1" ht="45" customHeight="1">
      <c r="A3387" s="15">
        <v>90194195</v>
      </c>
      <c r="B3387" s="16" t="s">
        <v>4805</v>
      </c>
      <c r="C3387" s="16" t="s">
        <v>4806</v>
      </c>
      <c r="D3387" s="17" t="s">
        <v>633</v>
      </c>
      <c r="E3387" s="17">
        <v>1</v>
      </c>
      <c r="F3387" s="18" t="s">
        <v>60</v>
      </c>
      <c r="G3387" s="18" t="s">
        <v>14</v>
      </c>
      <c r="H3387" s="19">
        <v>0.5507649</v>
      </c>
    </row>
    <row r="3388" s="20" customFormat="1" ht="45" customHeight="1">
      <c r="A3388" s="15">
        <v>90319028</v>
      </c>
      <c r="B3388" s="16" t="s">
        <v>4807</v>
      </c>
      <c r="C3388" s="16" t="s">
        <v>4808</v>
      </c>
      <c r="D3388" s="17" t="s">
        <v>633</v>
      </c>
      <c r="E3388" s="17">
        <v>100</v>
      </c>
      <c r="F3388" s="18" t="s">
        <v>18</v>
      </c>
      <c r="G3388" s="18" t="s">
        <v>19</v>
      </c>
      <c r="H3388" s="19">
        <v>0.37629899999999999</v>
      </c>
    </row>
    <row r="3389" s="20" customFormat="1" ht="45" customHeight="1">
      <c r="A3389" s="15">
        <v>90182197</v>
      </c>
      <c r="B3389" s="16" t="s">
        <v>4809</v>
      </c>
      <c r="C3389" s="16" t="s">
        <v>4810</v>
      </c>
      <c r="D3389" s="17" t="s">
        <v>24</v>
      </c>
      <c r="E3389" s="17">
        <v>100</v>
      </c>
      <c r="F3389" s="18" t="s">
        <v>18</v>
      </c>
      <c r="G3389" s="18" t="s">
        <v>19</v>
      </c>
      <c r="H3389" s="19">
        <v>0.25143615000000002</v>
      </c>
    </row>
    <row r="3390" s="20" customFormat="1" ht="45" customHeight="1">
      <c r="A3390" s="15">
        <v>90295722</v>
      </c>
      <c r="B3390" s="16" t="s">
        <v>4811</v>
      </c>
      <c r="C3390" s="16" t="s">
        <v>4812</v>
      </c>
      <c r="D3390" s="17" t="s">
        <v>633</v>
      </c>
      <c r="E3390" s="17">
        <v>200</v>
      </c>
      <c r="F3390" s="18" t="s">
        <v>18</v>
      </c>
      <c r="G3390" s="18" t="s">
        <v>19</v>
      </c>
      <c r="H3390" s="19">
        <v>43.630158600000001</v>
      </c>
    </row>
    <row r="3391" s="20" customFormat="1" ht="45" customHeight="1">
      <c r="A3391" s="15">
        <v>90161700</v>
      </c>
      <c r="B3391" s="16" t="s">
        <v>4813</v>
      </c>
      <c r="C3391" s="16" t="s">
        <v>4814</v>
      </c>
      <c r="D3391" s="17" t="s">
        <v>90</v>
      </c>
      <c r="E3391" s="17">
        <v>1</v>
      </c>
      <c r="F3391" s="18" t="s">
        <v>60</v>
      </c>
      <c r="G3391" s="18" t="s">
        <v>14</v>
      </c>
      <c r="H3391" s="19">
        <v>0.5507649</v>
      </c>
    </row>
    <row r="3392" s="20" customFormat="1" ht="45" customHeight="1">
      <c r="A3392" s="15">
        <v>90310780</v>
      </c>
      <c r="B3392" s="16" t="s">
        <v>4815</v>
      </c>
      <c r="C3392" s="16" t="s">
        <v>4815</v>
      </c>
      <c r="D3392" s="17" t="s">
        <v>39</v>
      </c>
      <c r="E3392" s="17">
        <v>1</v>
      </c>
      <c r="F3392" s="18" t="s">
        <v>60</v>
      </c>
      <c r="G3392" s="18" t="s">
        <v>14</v>
      </c>
      <c r="H3392" s="19">
        <v>0.35919450000000003</v>
      </c>
    </row>
    <row r="3393" s="20" customFormat="1" ht="45" customHeight="1">
      <c r="A3393" s="15">
        <v>90257847</v>
      </c>
      <c r="B3393" s="16" t="s">
        <v>4816</v>
      </c>
      <c r="C3393" s="16" t="s">
        <v>4816</v>
      </c>
      <c r="D3393" s="17" t="s">
        <v>59</v>
      </c>
      <c r="E3393" s="17">
        <v>1</v>
      </c>
      <c r="F3393" s="18" t="s">
        <v>60</v>
      </c>
      <c r="G3393" s="18" t="s">
        <v>14</v>
      </c>
      <c r="H3393" s="19">
        <v>0.31130190000000002</v>
      </c>
    </row>
    <row r="3394" s="20" customFormat="1" ht="45" customHeight="1">
      <c r="A3394" s="15">
        <v>90194209</v>
      </c>
      <c r="B3394" s="16" t="s">
        <v>4816</v>
      </c>
      <c r="C3394" s="16" t="s">
        <v>4817</v>
      </c>
      <c r="D3394" s="17" t="s">
        <v>633</v>
      </c>
      <c r="E3394" s="17">
        <v>1</v>
      </c>
      <c r="F3394" s="18" t="s">
        <v>60</v>
      </c>
      <c r="G3394" s="18" t="s">
        <v>14</v>
      </c>
      <c r="H3394" s="19">
        <v>0.51484545000000004</v>
      </c>
    </row>
    <row r="3395" s="20" customFormat="1" ht="45" customHeight="1">
      <c r="A3395" s="15">
        <v>90182804</v>
      </c>
      <c r="B3395" s="16" t="s">
        <v>4818</v>
      </c>
      <c r="C3395" s="16" t="s">
        <v>4818</v>
      </c>
      <c r="D3395" s="17" t="s">
        <v>24</v>
      </c>
      <c r="E3395" s="17">
        <v>100</v>
      </c>
      <c r="F3395" s="18" t="s">
        <v>18</v>
      </c>
      <c r="G3395" s="18" t="s">
        <v>19</v>
      </c>
      <c r="H3395" s="19">
        <v>0.23946300000000001</v>
      </c>
    </row>
    <row r="3396" s="20" customFormat="1" ht="45" customHeight="1">
      <c r="A3396" s="15">
        <v>90226259</v>
      </c>
      <c r="B3396" s="16" t="s">
        <v>4819</v>
      </c>
      <c r="C3396" s="16" t="s">
        <v>4820</v>
      </c>
      <c r="D3396" s="17" t="s">
        <v>59</v>
      </c>
      <c r="E3396" s="17">
        <v>1</v>
      </c>
      <c r="F3396" s="18" t="s">
        <v>60</v>
      </c>
      <c r="G3396" s="18" t="s">
        <v>14</v>
      </c>
      <c r="H3396" s="19">
        <v>1.6829693999999999</v>
      </c>
    </row>
    <row r="3397" s="20" customFormat="1" ht="45" customHeight="1">
      <c r="A3397" s="15">
        <v>90249950</v>
      </c>
      <c r="B3397" s="16" t="s">
        <v>4821</v>
      </c>
      <c r="C3397" s="16" t="s">
        <v>4822</v>
      </c>
      <c r="D3397" s="17" t="s">
        <v>131</v>
      </c>
      <c r="E3397" s="17">
        <v>1</v>
      </c>
      <c r="F3397" s="18" t="s">
        <v>60</v>
      </c>
      <c r="G3397" s="18" t="s">
        <v>14</v>
      </c>
      <c r="H3397" s="19">
        <v>1.6283483999999999</v>
      </c>
    </row>
    <row r="3398" s="20" customFormat="1" ht="45" customHeight="1">
      <c r="A3398" s="15">
        <v>90139216</v>
      </c>
      <c r="B3398" s="16" t="s">
        <v>4823</v>
      </c>
      <c r="C3398" s="16" t="s">
        <v>4824</v>
      </c>
      <c r="D3398" s="17" t="s">
        <v>742</v>
      </c>
      <c r="E3398" s="17">
        <v>20</v>
      </c>
      <c r="F3398" s="18" t="s">
        <v>743</v>
      </c>
      <c r="G3398" s="18" t="s">
        <v>19</v>
      </c>
      <c r="H3398" s="19">
        <v>105.728616</v>
      </c>
    </row>
    <row r="3399" s="20" customFormat="1" ht="45" customHeight="1">
      <c r="A3399" s="15">
        <v>92382592</v>
      </c>
      <c r="B3399" s="16" t="s">
        <v>4825</v>
      </c>
      <c r="C3399" s="16" t="s">
        <v>4826</v>
      </c>
      <c r="D3399" s="17" t="s">
        <v>603</v>
      </c>
      <c r="E3399" s="17">
        <v>1</v>
      </c>
      <c r="F3399" s="18" t="s">
        <v>64</v>
      </c>
      <c r="G3399" s="18" t="s">
        <v>14</v>
      </c>
      <c r="H3399" s="19">
        <v>6.7528566000000003</v>
      </c>
    </row>
    <row r="3400" s="20" customFormat="1" ht="45" customHeight="1">
      <c r="A3400" s="15">
        <v>92435084</v>
      </c>
      <c r="B3400" s="16" t="s">
        <v>4827</v>
      </c>
      <c r="C3400" s="16" t="s">
        <v>4828</v>
      </c>
      <c r="D3400" s="17" t="s">
        <v>2261</v>
      </c>
      <c r="E3400" s="17">
        <v>200</v>
      </c>
      <c r="F3400" s="18" t="s">
        <v>151</v>
      </c>
      <c r="G3400" s="18" t="s">
        <v>19</v>
      </c>
      <c r="H3400" s="19">
        <v>3.5919449999999999e-002</v>
      </c>
    </row>
    <row r="3401" s="20" customFormat="1" ht="45" customHeight="1">
      <c r="A3401" s="15">
        <v>91299012</v>
      </c>
      <c r="B3401" s="16" t="s">
        <v>4829</v>
      </c>
      <c r="C3401" s="16" t="s">
        <v>4830</v>
      </c>
      <c r="D3401" s="17" t="s">
        <v>2261</v>
      </c>
      <c r="E3401" s="17">
        <v>120</v>
      </c>
      <c r="F3401" s="18" t="s">
        <v>18</v>
      </c>
      <c r="G3401" s="18" t="s">
        <v>19</v>
      </c>
      <c r="H3401" s="19">
        <v>8.3812049999999999e-002</v>
      </c>
    </row>
    <row r="3402" s="20" customFormat="1" ht="45" customHeight="1">
      <c r="A3402" s="15">
        <v>92385893</v>
      </c>
      <c r="B3402" s="16" t="s">
        <v>4831</v>
      </c>
      <c r="C3402" s="16" t="s">
        <v>4832</v>
      </c>
      <c r="D3402" s="17" t="s">
        <v>628</v>
      </c>
      <c r="E3402" s="17">
        <v>100</v>
      </c>
      <c r="F3402" s="18" t="s">
        <v>18</v>
      </c>
      <c r="G3402" s="18" t="s">
        <v>19</v>
      </c>
      <c r="H3402" s="19">
        <v>8.3812049999999999e-002</v>
      </c>
    </row>
    <row r="3403" s="20" customFormat="1" ht="45" customHeight="1">
      <c r="A3403" s="15">
        <v>92382878</v>
      </c>
      <c r="B3403" s="16" t="s">
        <v>4833</v>
      </c>
      <c r="C3403" s="16" t="s">
        <v>4834</v>
      </c>
      <c r="D3403" s="17" t="s">
        <v>50</v>
      </c>
      <c r="E3403" s="17">
        <v>120</v>
      </c>
      <c r="F3403" s="18" t="s">
        <v>18</v>
      </c>
      <c r="G3403" s="18" t="s">
        <v>19</v>
      </c>
      <c r="H3403" s="19">
        <v>0.1197315</v>
      </c>
    </row>
    <row r="3404" s="20" customFormat="1" ht="45" customHeight="1">
      <c r="A3404" s="15">
        <v>92435092</v>
      </c>
      <c r="B3404" s="16" t="s">
        <v>4835</v>
      </c>
      <c r="C3404" s="16" t="s">
        <v>4836</v>
      </c>
      <c r="D3404" s="17" t="s">
        <v>2261</v>
      </c>
      <c r="E3404" s="17">
        <v>120</v>
      </c>
      <c r="F3404" s="18" t="s">
        <v>18</v>
      </c>
      <c r="G3404" s="18" t="s">
        <v>19</v>
      </c>
      <c r="H3404" s="19">
        <v>9.5785200000000001e-002</v>
      </c>
    </row>
    <row r="3405" s="20" customFormat="1" ht="45" customHeight="1">
      <c r="A3405" s="15">
        <v>90220013</v>
      </c>
      <c r="B3405" s="16" t="s">
        <v>4837</v>
      </c>
      <c r="C3405" s="16" t="s">
        <v>4838</v>
      </c>
      <c r="D3405" s="17" t="s">
        <v>4839</v>
      </c>
      <c r="E3405" s="17">
        <v>200</v>
      </c>
      <c r="F3405" s="18" t="s">
        <v>151</v>
      </c>
      <c r="G3405" s="18" t="s">
        <v>19</v>
      </c>
      <c r="H3405" s="19">
        <v>3.5919449999999999e-002</v>
      </c>
    </row>
    <row r="3406" s="20" customFormat="1" ht="45" customHeight="1">
      <c r="A3406" s="15">
        <v>90163109</v>
      </c>
      <c r="B3406" s="16" t="s">
        <v>4840</v>
      </c>
      <c r="C3406" s="16" t="s">
        <v>4841</v>
      </c>
      <c r="D3406" s="17" t="s">
        <v>12</v>
      </c>
      <c r="E3406" s="17">
        <v>1</v>
      </c>
      <c r="F3406" s="18" t="s">
        <v>436</v>
      </c>
      <c r="G3406" s="18" t="s">
        <v>14</v>
      </c>
      <c r="H3406" s="19">
        <v>4.6336090499999996</v>
      </c>
    </row>
    <row r="3407" s="20" customFormat="1" ht="45" customHeight="1">
      <c r="A3407" s="15">
        <v>92470025</v>
      </c>
      <c r="B3407" s="16" t="s">
        <v>4842</v>
      </c>
      <c r="C3407" s="16" t="s">
        <v>4843</v>
      </c>
      <c r="D3407" s="17" t="s">
        <v>12</v>
      </c>
      <c r="E3407" s="17">
        <v>1</v>
      </c>
      <c r="F3407" s="18" t="s">
        <v>436</v>
      </c>
      <c r="G3407" s="18" t="s">
        <v>14</v>
      </c>
      <c r="H3407" s="19">
        <v>9.2791912500000002</v>
      </c>
    </row>
    <row r="3408" s="20" customFormat="1" ht="45" customHeight="1">
      <c r="A3408" s="15">
        <v>92470033</v>
      </c>
      <c r="B3408" s="16" t="s">
        <v>4844</v>
      </c>
      <c r="C3408" s="16" t="s">
        <v>4845</v>
      </c>
      <c r="D3408" s="17" t="s">
        <v>12</v>
      </c>
      <c r="E3408" s="17">
        <v>1</v>
      </c>
      <c r="F3408" s="18" t="s">
        <v>436</v>
      </c>
      <c r="G3408" s="18" t="s">
        <v>14</v>
      </c>
      <c r="H3408" s="19">
        <v>9.2791912500000002</v>
      </c>
    </row>
    <row r="3409" s="20" customFormat="1" ht="45" customHeight="1">
      <c r="A3409" s="15">
        <v>92382851</v>
      </c>
      <c r="B3409" s="16" t="s">
        <v>4846</v>
      </c>
      <c r="C3409" s="16" t="s">
        <v>4847</v>
      </c>
      <c r="D3409" s="17" t="s">
        <v>39</v>
      </c>
      <c r="E3409" s="17">
        <v>1</v>
      </c>
      <c r="F3409" s="18" t="s">
        <v>60</v>
      </c>
      <c r="G3409" s="18" t="s">
        <v>14</v>
      </c>
      <c r="H3409" s="19">
        <v>3.0411801000000001</v>
      </c>
    </row>
    <row r="3410" s="20" customFormat="1" ht="45" customHeight="1">
      <c r="A3410" s="15">
        <v>90020936</v>
      </c>
      <c r="B3410" s="16" t="s">
        <v>4848</v>
      </c>
      <c r="C3410" s="16" t="s">
        <v>4848</v>
      </c>
      <c r="D3410" s="17" t="s">
        <v>378</v>
      </c>
      <c r="E3410" s="17">
        <v>1</v>
      </c>
      <c r="F3410" s="18" t="s">
        <v>485</v>
      </c>
      <c r="G3410" s="18" t="s">
        <v>14</v>
      </c>
      <c r="H3410" s="19">
        <v>76.209099749999993</v>
      </c>
    </row>
    <row r="3411" s="20" customFormat="1" ht="45" customHeight="1">
      <c r="A3411" s="15">
        <v>91345014</v>
      </c>
      <c r="B3411" s="16" t="s">
        <v>4849</v>
      </c>
      <c r="C3411" s="16" t="s">
        <v>4850</v>
      </c>
      <c r="D3411" s="17" t="s">
        <v>69</v>
      </c>
      <c r="E3411" s="17">
        <v>60</v>
      </c>
      <c r="F3411" s="18" t="s">
        <v>18</v>
      </c>
      <c r="G3411" s="18" t="s">
        <v>19</v>
      </c>
      <c r="H3411" s="19">
        <v>8.3812049999999999e-002</v>
      </c>
    </row>
    <row r="3412" s="20" customFormat="1" ht="45" customHeight="1">
      <c r="A3412" s="15">
        <v>92436773</v>
      </c>
      <c r="B3412" s="16" t="s">
        <v>4851</v>
      </c>
      <c r="C3412" s="16" t="s">
        <v>4852</v>
      </c>
      <c r="D3412" s="17" t="s">
        <v>69</v>
      </c>
      <c r="E3412" s="17">
        <v>100</v>
      </c>
      <c r="F3412" s="18" t="s">
        <v>18</v>
      </c>
      <c r="G3412" s="18" t="s">
        <v>19</v>
      </c>
      <c r="H3412" s="19">
        <v>9.5785200000000001e-002</v>
      </c>
    </row>
    <row r="3413" s="20" customFormat="1" ht="45" customHeight="1">
      <c r="A3413" s="15">
        <v>90313046</v>
      </c>
      <c r="B3413" s="16" t="s">
        <v>4853</v>
      </c>
      <c r="C3413" s="16" t="s">
        <v>4854</v>
      </c>
      <c r="D3413" s="17" t="s">
        <v>235</v>
      </c>
      <c r="E3413" s="17">
        <v>1</v>
      </c>
      <c r="F3413" s="18" t="s">
        <v>60</v>
      </c>
      <c r="G3413" s="18" t="s">
        <v>14</v>
      </c>
      <c r="H3413" s="19">
        <v>115.3493271</v>
      </c>
    </row>
    <row r="3414" s="20" customFormat="1" ht="45" customHeight="1">
      <c r="A3414" s="15">
        <v>90313038</v>
      </c>
      <c r="B3414" s="16" t="s">
        <v>4855</v>
      </c>
      <c r="C3414" s="16" t="s">
        <v>4856</v>
      </c>
      <c r="D3414" s="17" t="s">
        <v>235</v>
      </c>
      <c r="E3414" s="17">
        <v>1</v>
      </c>
      <c r="F3414" s="18" t="s">
        <v>60</v>
      </c>
      <c r="G3414" s="18" t="s">
        <v>14</v>
      </c>
      <c r="H3414" s="19">
        <v>230.72830200000001</v>
      </c>
    </row>
    <row r="3415" s="20" customFormat="1" ht="45" customHeight="1">
      <c r="A3415" s="15">
        <v>90938992</v>
      </c>
      <c r="B3415" s="16" t="s">
        <v>4857</v>
      </c>
      <c r="C3415" s="16" t="s">
        <v>4857</v>
      </c>
      <c r="D3415" s="17" t="s">
        <v>1744</v>
      </c>
      <c r="E3415" s="17">
        <v>1</v>
      </c>
      <c r="F3415" s="18" t="s">
        <v>88</v>
      </c>
      <c r="G3415" s="18" t="s">
        <v>14</v>
      </c>
      <c r="H3415" s="19">
        <v>286.13999999999999</v>
      </c>
    </row>
    <row r="3416" s="20" customFormat="1" ht="45" customHeight="1">
      <c r="A3416" s="15">
        <v>90938950</v>
      </c>
      <c r="B3416" s="16" t="s">
        <v>4858</v>
      </c>
      <c r="C3416" s="16" t="s">
        <v>4858</v>
      </c>
      <c r="D3416" s="17" t="s">
        <v>1744</v>
      </c>
      <c r="E3416" s="17">
        <v>1</v>
      </c>
      <c r="F3416" s="18" t="s">
        <v>88</v>
      </c>
      <c r="G3416" s="18" t="s">
        <v>14</v>
      </c>
      <c r="H3416" s="19">
        <v>125.13</v>
      </c>
    </row>
    <row r="3417" s="20" customFormat="1" ht="45" customHeight="1">
      <c r="A3417" s="15">
        <v>90938968</v>
      </c>
      <c r="B3417" s="16" t="s">
        <v>4859</v>
      </c>
      <c r="C3417" s="16" t="s">
        <v>4859</v>
      </c>
      <c r="D3417" s="17" t="s">
        <v>1744</v>
      </c>
      <c r="E3417" s="17">
        <v>1</v>
      </c>
      <c r="F3417" s="18" t="s">
        <v>88</v>
      </c>
      <c r="G3417" s="18" t="s">
        <v>14</v>
      </c>
      <c r="H3417" s="19">
        <v>41.18</v>
      </c>
    </row>
    <row r="3418" s="20" customFormat="1" ht="45" customHeight="1">
      <c r="A3418" s="15">
        <v>90938976</v>
      </c>
      <c r="B3418" s="16" t="s">
        <v>4860</v>
      </c>
      <c r="C3418" s="16" t="s">
        <v>4860</v>
      </c>
      <c r="D3418" s="17" t="s">
        <v>1744</v>
      </c>
      <c r="E3418" s="17">
        <v>1</v>
      </c>
      <c r="F3418" s="18" t="s">
        <v>88</v>
      </c>
      <c r="G3418" s="18" t="s">
        <v>14</v>
      </c>
      <c r="H3418" s="19">
        <v>58.450000000000003</v>
      </c>
    </row>
    <row r="3419" s="20" customFormat="1" ht="45" customHeight="1">
      <c r="A3419" s="15">
        <v>90938984</v>
      </c>
      <c r="B3419" s="16" t="s">
        <v>4861</v>
      </c>
      <c r="C3419" s="16" t="s">
        <v>4861</v>
      </c>
      <c r="D3419" s="17" t="s">
        <v>1744</v>
      </c>
      <c r="E3419" s="17">
        <v>1</v>
      </c>
      <c r="F3419" s="18" t="s">
        <v>88</v>
      </c>
      <c r="G3419" s="18" t="s">
        <v>14</v>
      </c>
      <c r="H3419" s="19">
        <v>736.34000000000003</v>
      </c>
    </row>
    <row r="3420" s="20" customFormat="1" ht="45" customHeight="1">
      <c r="A3420" s="15">
        <v>92399843</v>
      </c>
      <c r="B3420" s="16" t="s">
        <v>4862</v>
      </c>
      <c r="C3420" s="16" t="s">
        <v>4863</v>
      </c>
      <c r="D3420" s="17" t="s">
        <v>69</v>
      </c>
      <c r="E3420" s="17">
        <v>1</v>
      </c>
      <c r="F3420" s="18" t="s">
        <v>70</v>
      </c>
      <c r="G3420" s="18" t="s">
        <v>14</v>
      </c>
      <c r="H3420" s="19">
        <v>98.347454099999993</v>
      </c>
    </row>
    <row r="3421" s="20" customFormat="1" ht="45" customHeight="1">
      <c r="A3421" s="15">
        <v>91152062</v>
      </c>
      <c r="B3421" s="16" t="s">
        <v>4864</v>
      </c>
      <c r="C3421" s="16" t="s">
        <v>4865</v>
      </c>
      <c r="D3421" s="17" t="s">
        <v>69</v>
      </c>
      <c r="E3421" s="17">
        <v>1</v>
      </c>
      <c r="F3421" s="18" t="s">
        <v>70</v>
      </c>
      <c r="G3421" s="18" t="s">
        <v>14</v>
      </c>
      <c r="H3421" s="19">
        <v>19.839509549999999</v>
      </c>
    </row>
    <row r="3422" s="20" customFormat="1" ht="45" customHeight="1">
      <c r="A3422" s="15">
        <v>90301463</v>
      </c>
      <c r="B3422" s="16" t="s">
        <v>4864</v>
      </c>
      <c r="C3422" s="16" t="s">
        <v>4866</v>
      </c>
      <c r="D3422" s="17" t="s">
        <v>39</v>
      </c>
      <c r="E3422" s="17">
        <v>1</v>
      </c>
      <c r="F3422" s="18" t="s">
        <v>70</v>
      </c>
      <c r="G3422" s="18" t="s">
        <v>14</v>
      </c>
      <c r="H3422" s="19">
        <v>18.81495</v>
      </c>
    </row>
    <row r="3423" s="20" customFormat="1" ht="45" customHeight="1">
      <c r="A3423" s="15">
        <v>90301471</v>
      </c>
      <c r="B3423" s="16" t="s">
        <v>4864</v>
      </c>
      <c r="C3423" s="16" t="s">
        <v>4866</v>
      </c>
      <c r="D3423" s="17" t="s">
        <v>39</v>
      </c>
      <c r="E3423" s="17">
        <v>1</v>
      </c>
      <c r="F3423" s="18" t="s">
        <v>70</v>
      </c>
      <c r="G3423" s="18" t="s">
        <v>14</v>
      </c>
      <c r="H3423" s="19">
        <v>18.6302214</v>
      </c>
    </row>
    <row r="3424" s="20" customFormat="1" ht="45" customHeight="1">
      <c r="A3424" s="15">
        <v>92464572</v>
      </c>
      <c r="B3424" s="16" t="s">
        <v>4867</v>
      </c>
      <c r="C3424" s="16" t="s">
        <v>4868</v>
      </c>
      <c r="D3424" s="17" t="s">
        <v>69</v>
      </c>
      <c r="E3424" s="17">
        <v>1</v>
      </c>
      <c r="F3424" s="18" t="s">
        <v>70</v>
      </c>
      <c r="G3424" s="18" t="s">
        <v>14</v>
      </c>
      <c r="H3424" s="19">
        <v>38.541569850000002</v>
      </c>
    </row>
    <row r="3425" s="20" customFormat="1" ht="45" customHeight="1">
      <c r="A3425" s="15">
        <v>92471560</v>
      </c>
      <c r="B3425" s="16" t="s">
        <v>4867</v>
      </c>
      <c r="C3425" s="16" t="s">
        <v>4869</v>
      </c>
      <c r="D3425" s="17" t="s">
        <v>915</v>
      </c>
      <c r="E3425" s="17">
        <v>1</v>
      </c>
      <c r="F3425" s="18" t="s">
        <v>70</v>
      </c>
      <c r="G3425" s="18" t="s">
        <v>14</v>
      </c>
      <c r="H3425" s="19">
        <v>34.088380200000003</v>
      </c>
    </row>
    <row r="3426" s="20" customFormat="1" ht="45" customHeight="1">
      <c r="A3426" s="15">
        <v>90223403</v>
      </c>
      <c r="B3426" s="16" t="s">
        <v>4867</v>
      </c>
      <c r="C3426" s="16" t="s">
        <v>4870</v>
      </c>
      <c r="D3426" s="17" t="s">
        <v>871</v>
      </c>
      <c r="E3426" s="17">
        <v>1</v>
      </c>
      <c r="F3426" s="18" t="s">
        <v>70</v>
      </c>
      <c r="G3426" s="18" t="s">
        <v>14</v>
      </c>
      <c r="H3426" s="19">
        <v>32.384520000000002</v>
      </c>
    </row>
    <row r="3427" s="20" customFormat="1" ht="45" customHeight="1">
      <c r="A3427" s="15">
        <v>90301447</v>
      </c>
      <c r="B3427" s="16" t="s">
        <v>4867</v>
      </c>
      <c r="C3427" s="16" t="s">
        <v>4871</v>
      </c>
      <c r="D3427" s="17" t="s">
        <v>39</v>
      </c>
      <c r="E3427" s="17">
        <v>1</v>
      </c>
      <c r="F3427" s="18" t="s">
        <v>70</v>
      </c>
      <c r="G3427" s="18" t="s">
        <v>14</v>
      </c>
      <c r="H3427" s="19">
        <v>36.566000099999997</v>
      </c>
    </row>
    <row r="3428" s="20" customFormat="1" ht="45" customHeight="1">
      <c r="A3428" s="15">
        <v>92399851</v>
      </c>
      <c r="B3428" s="16" t="s">
        <v>4872</v>
      </c>
      <c r="C3428" s="16" t="s">
        <v>4873</v>
      </c>
      <c r="D3428" s="17" t="s">
        <v>69</v>
      </c>
      <c r="E3428" s="17">
        <v>1</v>
      </c>
      <c r="F3428" s="18" t="s">
        <v>70</v>
      </c>
      <c r="G3428" s="18" t="s">
        <v>14</v>
      </c>
      <c r="H3428" s="19">
        <v>59.090345999999997</v>
      </c>
    </row>
    <row r="3429" s="20" customFormat="1" ht="45" customHeight="1">
      <c r="A3429" s="15">
        <v>92471579</v>
      </c>
      <c r="B3429" s="16" t="s">
        <v>4872</v>
      </c>
      <c r="C3429" s="16" t="s">
        <v>4874</v>
      </c>
      <c r="D3429" s="17" t="s">
        <v>915</v>
      </c>
      <c r="E3429" s="17">
        <v>1</v>
      </c>
      <c r="F3429" s="18" t="s">
        <v>70</v>
      </c>
      <c r="G3429" s="18" t="s">
        <v>14</v>
      </c>
      <c r="H3429" s="19">
        <v>50.5639428</v>
      </c>
    </row>
    <row r="3430" s="20" customFormat="1" ht="45" customHeight="1">
      <c r="A3430" s="15">
        <v>90223411</v>
      </c>
      <c r="B3430" s="16" t="s">
        <v>4872</v>
      </c>
      <c r="C3430" s="16" t="s">
        <v>4875</v>
      </c>
      <c r="D3430" s="17" t="s">
        <v>871</v>
      </c>
      <c r="E3430" s="17">
        <v>1</v>
      </c>
      <c r="F3430" s="18" t="s">
        <v>70</v>
      </c>
      <c r="G3430" s="18" t="s">
        <v>14</v>
      </c>
      <c r="H3430" s="19">
        <v>48.223286999999999</v>
      </c>
    </row>
    <row r="3431" s="20" customFormat="1" ht="45" customHeight="1">
      <c r="A3431" s="15">
        <v>90301439</v>
      </c>
      <c r="B3431" s="16" t="s">
        <v>4872</v>
      </c>
      <c r="C3431" s="16" t="s">
        <v>4876</v>
      </c>
      <c r="D3431" s="17" t="s">
        <v>39</v>
      </c>
      <c r="E3431" s="17">
        <v>1</v>
      </c>
      <c r="F3431" s="18" t="s">
        <v>70</v>
      </c>
      <c r="G3431" s="18" t="s">
        <v>14</v>
      </c>
      <c r="H3431" s="19">
        <v>55.711066950000003</v>
      </c>
    </row>
    <row r="3432" s="20" customFormat="1" ht="45" customHeight="1">
      <c r="A3432" s="15">
        <v>92471587</v>
      </c>
      <c r="B3432" s="16" t="s">
        <v>4877</v>
      </c>
      <c r="C3432" s="16" t="s">
        <v>4878</v>
      </c>
      <c r="D3432" s="17" t="s">
        <v>915</v>
      </c>
      <c r="E3432" s="17">
        <v>1</v>
      </c>
      <c r="F3432" s="18" t="s">
        <v>70</v>
      </c>
      <c r="G3432" s="18" t="s">
        <v>14</v>
      </c>
      <c r="H3432" s="19">
        <v>67.326352799999995</v>
      </c>
    </row>
    <row r="3433" s="20" customFormat="1" ht="45" customHeight="1">
      <c r="A3433" s="15">
        <v>90223420</v>
      </c>
      <c r="B3433" s="16" t="s">
        <v>4879</v>
      </c>
      <c r="C3433" s="16" t="s">
        <v>4880</v>
      </c>
      <c r="D3433" s="17" t="s">
        <v>871</v>
      </c>
      <c r="E3433" s="17">
        <v>1</v>
      </c>
      <c r="F3433" s="18" t="s">
        <v>70</v>
      </c>
      <c r="G3433" s="18" t="s">
        <v>14</v>
      </c>
      <c r="H3433" s="19">
        <v>64.056352500000003</v>
      </c>
    </row>
    <row r="3434" s="20" customFormat="1" ht="45" customHeight="1">
      <c r="A3434" s="15">
        <v>90301420</v>
      </c>
      <c r="B3434" s="16" t="s">
        <v>4879</v>
      </c>
      <c r="C3434" s="16" t="s">
        <v>4881</v>
      </c>
      <c r="D3434" s="17" t="s">
        <v>39</v>
      </c>
      <c r="E3434" s="17">
        <v>1</v>
      </c>
      <c r="F3434" s="18" t="s">
        <v>70</v>
      </c>
      <c r="G3434" s="18" t="s">
        <v>14</v>
      </c>
      <c r="H3434" s="19">
        <v>74.329315199999996</v>
      </c>
    </row>
    <row r="3435" s="20" customFormat="1" ht="45" customHeight="1">
      <c r="A3435" s="15">
        <v>90292154</v>
      </c>
      <c r="B3435" s="16" t="s">
        <v>4882</v>
      </c>
      <c r="C3435" s="16" t="s">
        <v>4883</v>
      </c>
      <c r="D3435" s="17" t="s">
        <v>231</v>
      </c>
      <c r="E3435" s="17">
        <v>1</v>
      </c>
      <c r="F3435" s="18" t="s">
        <v>70</v>
      </c>
      <c r="G3435" s="18" t="s">
        <v>14</v>
      </c>
      <c r="H3435" s="19">
        <v>18.642194549999999</v>
      </c>
    </row>
    <row r="3436" s="20" customFormat="1" ht="45" customHeight="1">
      <c r="A3436" s="15">
        <v>90223390</v>
      </c>
      <c r="B3436" s="16" t="s">
        <v>4884</v>
      </c>
      <c r="C3436" s="16" t="s">
        <v>4885</v>
      </c>
      <c r="D3436" s="17" t="s">
        <v>871</v>
      </c>
      <c r="E3436" s="17">
        <v>1</v>
      </c>
      <c r="F3436" s="18" t="s">
        <v>70</v>
      </c>
      <c r="G3436" s="18" t="s">
        <v>14</v>
      </c>
      <c r="H3436" s="19">
        <v>16.510973849999999</v>
      </c>
    </row>
    <row r="3437" s="20" customFormat="1" ht="45" customHeight="1">
      <c r="A3437" s="15">
        <v>90292162</v>
      </c>
      <c r="B3437" s="16" t="s">
        <v>4886</v>
      </c>
      <c r="C3437" s="16" t="s">
        <v>4887</v>
      </c>
      <c r="D3437" s="17" t="s">
        <v>231</v>
      </c>
      <c r="E3437" s="17">
        <v>1</v>
      </c>
      <c r="F3437" s="18" t="s">
        <v>70</v>
      </c>
      <c r="G3437" s="18" t="s">
        <v>14</v>
      </c>
      <c r="H3437" s="19">
        <v>36.170886150000001</v>
      </c>
    </row>
    <row r="3438" s="20" customFormat="1" ht="45" customHeight="1">
      <c r="A3438" s="15">
        <v>90292170</v>
      </c>
      <c r="B3438" s="16" t="s">
        <v>4888</v>
      </c>
      <c r="C3438" s="16" t="s">
        <v>4889</v>
      </c>
      <c r="D3438" s="17" t="s">
        <v>231</v>
      </c>
      <c r="E3438" s="17">
        <v>1</v>
      </c>
      <c r="F3438" s="18" t="s">
        <v>70</v>
      </c>
      <c r="G3438" s="18" t="s">
        <v>14</v>
      </c>
      <c r="H3438" s="19">
        <v>51.029565300000002</v>
      </c>
    </row>
    <row r="3439" s="20" customFormat="1" ht="45" customHeight="1">
      <c r="A3439" s="15">
        <v>90312066</v>
      </c>
      <c r="B3439" s="16" t="s">
        <v>4890</v>
      </c>
      <c r="C3439" s="16" t="s">
        <v>4891</v>
      </c>
      <c r="D3439" s="17" t="s">
        <v>69</v>
      </c>
      <c r="E3439" s="17">
        <v>1</v>
      </c>
      <c r="F3439" s="18" t="s">
        <v>70</v>
      </c>
      <c r="G3439" s="18" t="s">
        <v>14</v>
      </c>
      <c r="H3439" s="19">
        <v>59.101748999999998</v>
      </c>
    </row>
    <row r="3440" s="20" customFormat="1" ht="45" customHeight="1">
      <c r="A3440" s="15">
        <v>91152020</v>
      </c>
      <c r="B3440" s="16" t="s">
        <v>4892</v>
      </c>
      <c r="C3440" s="16" t="s">
        <v>4893</v>
      </c>
      <c r="D3440" s="17" t="s">
        <v>69</v>
      </c>
      <c r="E3440" s="17">
        <v>1</v>
      </c>
      <c r="F3440" s="18" t="s">
        <v>70</v>
      </c>
      <c r="G3440" s="18" t="s">
        <v>14</v>
      </c>
      <c r="H3440" s="19">
        <v>78.711488099999997</v>
      </c>
    </row>
    <row r="3441" s="20" customFormat="1" ht="45" customHeight="1">
      <c r="A3441" s="15">
        <v>90292189</v>
      </c>
      <c r="B3441" s="16" t="s">
        <v>4894</v>
      </c>
      <c r="C3441" s="16" t="s">
        <v>4895</v>
      </c>
      <c r="D3441" s="17" t="s">
        <v>231</v>
      </c>
      <c r="E3441" s="17">
        <v>1</v>
      </c>
      <c r="F3441" s="18" t="s">
        <v>70</v>
      </c>
      <c r="G3441" s="18" t="s">
        <v>14</v>
      </c>
      <c r="H3441" s="19">
        <v>68.294847599999997</v>
      </c>
    </row>
    <row r="3442" s="20" customFormat="1" ht="45" customHeight="1">
      <c r="A3442" s="15">
        <v>91532019</v>
      </c>
      <c r="B3442" s="16" t="s">
        <v>4896</v>
      </c>
      <c r="C3442" s="16" t="s">
        <v>4897</v>
      </c>
      <c r="D3442" s="17" t="s">
        <v>43</v>
      </c>
      <c r="E3442" s="17">
        <v>1</v>
      </c>
      <c r="F3442" s="18" t="s">
        <v>60</v>
      </c>
      <c r="G3442" s="18" t="s">
        <v>14</v>
      </c>
      <c r="H3442" s="19">
        <v>1.8558382499999999</v>
      </c>
    </row>
    <row r="3443" s="20" customFormat="1" ht="45" customHeight="1">
      <c r="A3443" s="15">
        <v>90304560</v>
      </c>
      <c r="B3443" s="16" t="s">
        <v>4898</v>
      </c>
      <c r="C3443" s="16" t="s">
        <v>4899</v>
      </c>
      <c r="D3443" s="17" t="s">
        <v>792</v>
      </c>
      <c r="E3443" s="17">
        <v>1</v>
      </c>
      <c r="F3443" s="18" t="s">
        <v>64</v>
      </c>
      <c r="G3443" s="18" t="s">
        <v>14</v>
      </c>
      <c r="H3443" s="19">
        <v>0.865254572</v>
      </c>
    </row>
    <row r="3444" s="20" customFormat="1" ht="45" customHeight="1">
      <c r="A3444" s="15">
        <v>90135687</v>
      </c>
      <c r="B3444" s="16" t="s">
        <v>4900</v>
      </c>
      <c r="C3444" s="16" t="s">
        <v>4901</v>
      </c>
      <c r="D3444" s="17" t="s">
        <v>207</v>
      </c>
      <c r="E3444" s="17">
        <v>1</v>
      </c>
      <c r="F3444" s="18" t="s">
        <v>64</v>
      </c>
      <c r="G3444" s="18" t="s">
        <v>14</v>
      </c>
      <c r="H3444" s="19">
        <v>0.46695284999999997</v>
      </c>
    </row>
    <row r="3445" s="20" customFormat="1" ht="45" customHeight="1">
      <c r="A3445" s="15">
        <v>90202856</v>
      </c>
      <c r="B3445" s="16" t="s">
        <v>4902</v>
      </c>
      <c r="C3445" s="16" t="s">
        <v>4903</v>
      </c>
      <c r="D3445" s="17" t="s">
        <v>414</v>
      </c>
      <c r="E3445" s="17">
        <v>1</v>
      </c>
      <c r="F3445" s="18" t="s">
        <v>64</v>
      </c>
      <c r="G3445" s="18" t="s">
        <v>14</v>
      </c>
      <c r="H3445" s="19">
        <v>1.2691539000000001</v>
      </c>
    </row>
    <row r="3446" s="20" customFormat="1" ht="45" customHeight="1">
      <c r="A3446" s="15">
        <v>90202864</v>
      </c>
      <c r="B3446" s="16" t="s">
        <v>4904</v>
      </c>
      <c r="C3446" s="16" t="s">
        <v>4905</v>
      </c>
      <c r="D3446" s="17" t="s">
        <v>414</v>
      </c>
      <c r="E3446" s="17">
        <v>1</v>
      </c>
      <c r="F3446" s="18" t="s">
        <v>60</v>
      </c>
      <c r="G3446" s="18" t="s">
        <v>14</v>
      </c>
      <c r="H3446" s="19">
        <v>0.45497969999999999</v>
      </c>
    </row>
    <row r="3447" s="20" customFormat="1" ht="45" customHeight="1">
      <c r="A3447" s="15">
        <v>90141148</v>
      </c>
      <c r="B3447" s="16" t="s">
        <v>4906</v>
      </c>
      <c r="C3447" s="16" t="s">
        <v>4907</v>
      </c>
      <c r="D3447" s="17" t="s">
        <v>43</v>
      </c>
      <c r="E3447" s="17">
        <v>105</v>
      </c>
      <c r="F3447" s="18" t="s">
        <v>18</v>
      </c>
      <c r="G3447" s="18" t="s">
        <v>19</v>
      </c>
      <c r="H3447" s="19">
        <v>0.10775835</v>
      </c>
    </row>
    <row r="3448" s="20" customFormat="1" ht="45" customHeight="1">
      <c r="A3448" s="15">
        <v>90141156</v>
      </c>
      <c r="B3448" s="16" t="s">
        <v>4906</v>
      </c>
      <c r="C3448" s="16" t="s">
        <v>4908</v>
      </c>
      <c r="D3448" s="17" t="s">
        <v>43</v>
      </c>
      <c r="E3448" s="17">
        <v>10</v>
      </c>
      <c r="F3448" s="18" t="s">
        <v>18</v>
      </c>
      <c r="G3448" s="18" t="s">
        <v>19</v>
      </c>
      <c r="H3448" s="19">
        <v>1.9037308500000001</v>
      </c>
    </row>
    <row r="3449" s="20" customFormat="1" ht="45" customHeight="1">
      <c r="A3449" s="15">
        <v>92403980</v>
      </c>
      <c r="B3449" s="16" t="s">
        <v>4909</v>
      </c>
      <c r="C3449" s="16" t="s">
        <v>4910</v>
      </c>
      <c r="D3449" s="17" t="s">
        <v>21</v>
      </c>
      <c r="E3449" s="17">
        <v>1</v>
      </c>
      <c r="F3449" s="18" t="s">
        <v>13</v>
      </c>
      <c r="G3449" s="18" t="s">
        <v>14</v>
      </c>
      <c r="H3449" s="19">
        <v>402.36000000000001</v>
      </c>
    </row>
    <row r="3450" s="20" customFormat="1" ht="45" customHeight="1">
      <c r="A3450" s="15">
        <v>91533015</v>
      </c>
      <c r="B3450" s="16" t="s">
        <v>4911</v>
      </c>
      <c r="C3450" s="16" t="s">
        <v>4912</v>
      </c>
      <c r="D3450" s="17" t="s">
        <v>21</v>
      </c>
      <c r="E3450" s="17">
        <v>1</v>
      </c>
      <c r="F3450" s="18" t="s">
        <v>13</v>
      </c>
      <c r="G3450" s="18" t="s">
        <v>14</v>
      </c>
      <c r="H3450" s="19">
        <v>74.784294900000006</v>
      </c>
    </row>
    <row r="3451" s="20" customFormat="1" ht="45" customHeight="1">
      <c r="A3451" s="15">
        <v>92404014</v>
      </c>
      <c r="B3451" s="16" t="s">
        <v>4913</v>
      </c>
      <c r="C3451" s="16" t="s">
        <v>4914</v>
      </c>
      <c r="D3451" s="17" t="s">
        <v>21</v>
      </c>
      <c r="E3451" s="17">
        <v>1</v>
      </c>
      <c r="F3451" s="18" t="s">
        <v>13</v>
      </c>
      <c r="G3451" s="18" t="s">
        <v>14</v>
      </c>
      <c r="H3451" s="19">
        <v>119.26454715</v>
      </c>
    </row>
    <row r="3452" s="20" customFormat="1" ht="45" customHeight="1">
      <c r="A3452" s="15">
        <v>92397140</v>
      </c>
      <c r="B3452" s="16" t="s">
        <v>4915</v>
      </c>
      <c r="C3452" s="16" t="s">
        <v>4916</v>
      </c>
      <c r="D3452" s="17" t="s">
        <v>231</v>
      </c>
      <c r="E3452" s="17">
        <v>1</v>
      </c>
      <c r="F3452" s="18" t="s">
        <v>13</v>
      </c>
      <c r="G3452" s="18" t="s">
        <v>14</v>
      </c>
      <c r="H3452" s="19">
        <v>141.2113311</v>
      </c>
    </row>
    <row r="3453" s="20" customFormat="1" ht="45" customHeight="1">
      <c r="A3453" s="15">
        <v>92404022</v>
      </c>
      <c r="B3453" s="16" t="s">
        <v>4917</v>
      </c>
      <c r="C3453" s="16" t="s">
        <v>4918</v>
      </c>
      <c r="D3453" s="17" t="s">
        <v>21</v>
      </c>
      <c r="E3453" s="17">
        <v>1</v>
      </c>
      <c r="F3453" s="18" t="s">
        <v>13</v>
      </c>
      <c r="G3453" s="18" t="s">
        <v>14</v>
      </c>
      <c r="H3453" s="19">
        <v>126.4125177</v>
      </c>
    </row>
    <row r="3454" s="20" customFormat="1" ht="45" customHeight="1">
      <c r="A3454" s="15">
        <v>90201027</v>
      </c>
      <c r="B3454" s="16" t="s">
        <v>4919</v>
      </c>
      <c r="C3454" s="16" t="s">
        <v>4920</v>
      </c>
      <c r="D3454" s="17" t="s">
        <v>231</v>
      </c>
      <c r="E3454" s="17">
        <v>1</v>
      </c>
      <c r="F3454" s="18" t="s">
        <v>13</v>
      </c>
      <c r="G3454" s="18" t="s">
        <v>14</v>
      </c>
      <c r="H3454" s="19">
        <v>143.8214778</v>
      </c>
    </row>
    <row r="3455" s="20" customFormat="1" ht="45" customHeight="1">
      <c r="A3455" s="15">
        <v>92397239</v>
      </c>
      <c r="B3455" s="16" t="s">
        <v>4919</v>
      </c>
      <c r="C3455" s="16" t="s">
        <v>4921</v>
      </c>
      <c r="D3455" s="17" t="s">
        <v>231</v>
      </c>
      <c r="E3455" s="17">
        <v>1</v>
      </c>
      <c r="F3455" s="18" t="s">
        <v>13</v>
      </c>
      <c r="G3455" s="18" t="s">
        <v>14</v>
      </c>
      <c r="H3455" s="19">
        <v>175.49216999999999</v>
      </c>
    </row>
    <row r="3456" s="20" customFormat="1" ht="45" customHeight="1">
      <c r="A3456" s="15">
        <v>92397182</v>
      </c>
      <c r="B3456" s="16" t="s">
        <v>4919</v>
      </c>
      <c r="C3456" s="16" t="s">
        <v>4921</v>
      </c>
      <c r="D3456" s="17" t="s">
        <v>231</v>
      </c>
      <c r="E3456" s="17">
        <v>1</v>
      </c>
      <c r="F3456" s="18" t="s">
        <v>13</v>
      </c>
      <c r="G3456" s="18" t="s">
        <v>14</v>
      </c>
      <c r="H3456" s="19">
        <v>170.40187080000001</v>
      </c>
    </row>
    <row r="3457" s="20" customFormat="1" ht="45" customHeight="1">
      <c r="A3457" s="15">
        <v>92452833</v>
      </c>
      <c r="B3457" s="16" t="s">
        <v>4922</v>
      </c>
      <c r="C3457" s="16" t="s">
        <v>4923</v>
      </c>
      <c r="D3457" s="17" t="s">
        <v>73</v>
      </c>
      <c r="E3457" s="17">
        <v>1</v>
      </c>
      <c r="F3457" s="18" t="s">
        <v>13</v>
      </c>
      <c r="G3457" s="18" t="s">
        <v>14</v>
      </c>
      <c r="H3457" s="19">
        <v>314.07999999999998</v>
      </c>
    </row>
    <row r="3458" s="20" customFormat="1" ht="45" customHeight="1">
      <c r="A3458" s="15">
        <v>90137116</v>
      </c>
      <c r="B3458" s="16" t="s">
        <v>4924</v>
      </c>
      <c r="C3458" s="16" t="s">
        <v>4925</v>
      </c>
      <c r="D3458" s="17" t="s">
        <v>1356</v>
      </c>
      <c r="E3458" s="17">
        <v>30</v>
      </c>
      <c r="F3458" s="18" t="s">
        <v>95</v>
      </c>
      <c r="G3458" s="18" t="s">
        <v>19</v>
      </c>
      <c r="H3458" s="19">
        <v>0.41906025000000002</v>
      </c>
    </row>
    <row r="3459" s="20" customFormat="1" ht="45" customHeight="1">
      <c r="A3459" s="15">
        <v>90205278</v>
      </c>
      <c r="B3459" s="16" t="s">
        <v>4926</v>
      </c>
      <c r="C3459" s="16" t="s">
        <v>4927</v>
      </c>
      <c r="D3459" s="17" t="s">
        <v>956</v>
      </c>
      <c r="E3459" s="17">
        <v>1</v>
      </c>
      <c r="F3459" s="18" t="s">
        <v>60</v>
      </c>
      <c r="G3459" s="18" t="s">
        <v>14</v>
      </c>
      <c r="H3459" s="19">
        <v>3.3884014499999999</v>
      </c>
    </row>
    <row r="3460" s="20" customFormat="1" ht="45" customHeight="1">
      <c r="A3460" s="15">
        <v>90205286</v>
      </c>
      <c r="B3460" s="16" t="s">
        <v>4928</v>
      </c>
      <c r="C3460" s="16" t="s">
        <v>4929</v>
      </c>
      <c r="D3460" s="17" t="s">
        <v>956</v>
      </c>
      <c r="E3460" s="17">
        <v>1</v>
      </c>
      <c r="F3460" s="18" t="s">
        <v>60</v>
      </c>
      <c r="G3460" s="18" t="s">
        <v>14</v>
      </c>
      <c r="H3460" s="19">
        <v>7.0881048</v>
      </c>
    </row>
    <row r="3461" s="20" customFormat="1" ht="45" customHeight="1">
      <c r="A3461" s="15">
        <v>90273850</v>
      </c>
      <c r="B3461" s="16" t="s">
        <v>4930</v>
      </c>
      <c r="C3461" s="16" t="s">
        <v>4931</v>
      </c>
      <c r="D3461" s="17" t="s">
        <v>956</v>
      </c>
      <c r="E3461" s="17">
        <v>1</v>
      </c>
      <c r="F3461" s="18" t="s">
        <v>13</v>
      </c>
      <c r="G3461" s="18" t="s">
        <v>14</v>
      </c>
      <c r="H3461" s="19">
        <v>40.049999999999997</v>
      </c>
    </row>
    <row r="3462" s="20" customFormat="1" ht="45" customHeight="1">
      <c r="A3462" s="15">
        <v>92366074</v>
      </c>
      <c r="B3462" s="16" t="s">
        <v>4932</v>
      </c>
      <c r="C3462" s="16" t="s">
        <v>4933</v>
      </c>
      <c r="D3462" s="17" t="s">
        <v>956</v>
      </c>
      <c r="E3462" s="17">
        <v>1</v>
      </c>
      <c r="F3462" s="18" t="s">
        <v>436</v>
      </c>
      <c r="G3462" s="18" t="s">
        <v>14</v>
      </c>
      <c r="H3462" s="19">
        <v>3.7116764999999998</v>
      </c>
    </row>
    <row r="3463" s="20" customFormat="1" ht="45" customHeight="1">
      <c r="A3463" s="15">
        <v>92366082</v>
      </c>
      <c r="B3463" s="16" t="s">
        <v>4932</v>
      </c>
      <c r="C3463" s="16" t="s">
        <v>4933</v>
      </c>
      <c r="D3463" s="17" t="s">
        <v>956</v>
      </c>
      <c r="E3463" s="17">
        <v>1</v>
      </c>
      <c r="F3463" s="18" t="s">
        <v>60</v>
      </c>
      <c r="G3463" s="18" t="s">
        <v>14</v>
      </c>
      <c r="H3463" s="19">
        <v>3.3884014499999999</v>
      </c>
    </row>
    <row r="3464" s="20" customFormat="1" ht="45" customHeight="1">
      <c r="A3464" s="15">
        <v>92366104</v>
      </c>
      <c r="B3464" s="16" t="s">
        <v>4934</v>
      </c>
      <c r="C3464" s="16" t="s">
        <v>4935</v>
      </c>
      <c r="D3464" s="17" t="s">
        <v>956</v>
      </c>
      <c r="E3464" s="17">
        <v>1</v>
      </c>
      <c r="F3464" s="18" t="s">
        <v>60</v>
      </c>
      <c r="G3464" s="18" t="s">
        <v>14</v>
      </c>
      <c r="H3464" s="19">
        <v>7.2637109999999998</v>
      </c>
    </row>
    <row r="3465" s="20" customFormat="1" ht="45" customHeight="1">
      <c r="A3465" s="15">
        <v>92366090</v>
      </c>
      <c r="B3465" s="16" t="s">
        <v>4936</v>
      </c>
      <c r="C3465" s="16" t="s">
        <v>4935</v>
      </c>
      <c r="D3465" s="17" t="s">
        <v>956</v>
      </c>
      <c r="E3465" s="17">
        <v>1</v>
      </c>
      <c r="F3465" s="18" t="s">
        <v>60</v>
      </c>
      <c r="G3465" s="18" t="s">
        <v>14</v>
      </c>
      <c r="H3465" s="19">
        <v>8.2671749999999999</v>
      </c>
    </row>
    <row r="3466" s="20" customFormat="1" ht="45" customHeight="1">
      <c r="A3466" s="15">
        <v>92386377</v>
      </c>
      <c r="B3466" s="16" t="s">
        <v>4937</v>
      </c>
      <c r="C3466" s="16" t="s">
        <v>4938</v>
      </c>
      <c r="D3466" s="17" t="s">
        <v>50</v>
      </c>
      <c r="E3466" s="17">
        <v>1</v>
      </c>
      <c r="F3466" s="18" t="s">
        <v>158</v>
      </c>
      <c r="G3466" s="18" t="s">
        <v>14</v>
      </c>
      <c r="H3466" s="19">
        <v>0.47892600000000002</v>
      </c>
    </row>
    <row r="3467" s="20" customFormat="1" ht="45" customHeight="1">
      <c r="A3467" s="15">
        <v>92386393</v>
      </c>
      <c r="B3467" s="16" t="s">
        <v>4939</v>
      </c>
      <c r="C3467" s="16" t="s">
        <v>4940</v>
      </c>
      <c r="D3467" s="17" t="s">
        <v>50</v>
      </c>
      <c r="E3467" s="17">
        <v>200</v>
      </c>
      <c r="F3467" s="18" t="s">
        <v>151</v>
      </c>
      <c r="G3467" s="18" t="s">
        <v>19</v>
      </c>
      <c r="H3467" s="19">
        <v>4.78926e-002</v>
      </c>
    </row>
    <row r="3468" s="20" customFormat="1" ht="45" customHeight="1">
      <c r="A3468" s="15">
        <v>92419283</v>
      </c>
      <c r="B3468" s="16" t="s">
        <v>4941</v>
      </c>
      <c r="C3468" s="16" t="s">
        <v>4942</v>
      </c>
      <c r="D3468" s="17" t="s">
        <v>69</v>
      </c>
      <c r="E3468" s="17">
        <v>1</v>
      </c>
      <c r="F3468" s="18" t="s">
        <v>60</v>
      </c>
      <c r="G3468" s="18" t="s">
        <v>14</v>
      </c>
      <c r="H3468" s="19">
        <v>2.4254180999999999</v>
      </c>
    </row>
    <row r="3469" s="20" customFormat="1" ht="45" customHeight="1">
      <c r="A3469" s="15">
        <v>90166744</v>
      </c>
      <c r="B3469" s="16" t="s">
        <v>4943</v>
      </c>
      <c r="C3469" s="16" t="s">
        <v>4944</v>
      </c>
      <c r="D3469" s="17" t="s">
        <v>92</v>
      </c>
      <c r="E3469" s="17">
        <v>1</v>
      </c>
      <c r="F3469" s="18" t="s">
        <v>60</v>
      </c>
      <c r="G3469" s="18" t="s">
        <v>14</v>
      </c>
      <c r="H3469" s="19">
        <v>1.4487511500000001</v>
      </c>
    </row>
    <row r="3470" s="20" customFormat="1" ht="45" customHeight="1">
      <c r="A3470" s="15">
        <v>90223128</v>
      </c>
      <c r="B3470" s="16" t="s">
        <v>4943</v>
      </c>
      <c r="C3470" s="16" t="s">
        <v>4945</v>
      </c>
      <c r="D3470" s="17" t="s">
        <v>871</v>
      </c>
      <c r="E3470" s="17">
        <v>1</v>
      </c>
      <c r="F3470" s="18" t="s">
        <v>60</v>
      </c>
      <c r="G3470" s="18" t="s">
        <v>14</v>
      </c>
      <c r="H3470" s="19">
        <v>0.85009365000000003</v>
      </c>
    </row>
    <row r="3471" s="20" customFormat="1" ht="45" customHeight="1">
      <c r="A3471" s="15">
        <v>90153782</v>
      </c>
      <c r="B3471" s="16" t="s">
        <v>4943</v>
      </c>
      <c r="C3471" s="16" t="s">
        <v>4946</v>
      </c>
      <c r="D3471" s="17" t="s">
        <v>39</v>
      </c>
      <c r="E3471" s="17">
        <v>1</v>
      </c>
      <c r="F3471" s="18" t="s">
        <v>60</v>
      </c>
      <c r="G3471" s="18" t="s">
        <v>14</v>
      </c>
      <c r="H3471" s="19">
        <v>0.93390569999999995</v>
      </c>
    </row>
    <row r="3472" s="20" customFormat="1" ht="45" customHeight="1">
      <c r="A3472" s="15">
        <v>90147537</v>
      </c>
      <c r="B3472" s="16" t="s">
        <v>4943</v>
      </c>
      <c r="C3472" s="16" t="s">
        <v>4943</v>
      </c>
      <c r="D3472" s="17" t="s">
        <v>17</v>
      </c>
      <c r="E3472" s="17">
        <v>1</v>
      </c>
      <c r="F3472" s="18" t="s">
        <v>60</v>
      </c>
      <c r="G3472" s="18" t="s">
        <v>14</v>
      </c>
      <c r="H3472" s="19">
        <v>0.90995939999999997</v>
      </c>
    </row>
    <row r="3473" s="20" customFormat="1" ht="45" customHeight="1">
      <c r="A3473" s="15">
        <v>90152875</v>
      </c>
      <c r="B3473" s="16" t="s">
        <v>4943</v>
      </c>
      <c r="C3473" s="16" t="s">
        <v>4943</v>
      </c>
      <c r="D3473" s="17" t="s">
        <v>39</v>
      </c>
      <c r="E3473" s="17">
        <v>1</v>
      </c>
      <c r="F3473" s="18" t="s">
        <v>60</v>
      </c>
      <c r="G3473" s="18" t="s">
        <v>14</v>
      </c>
      <c r="H3473" s="19">
        <v>0.97760722499999997</v>
      </c>
    </row>
    <row r="3474" s="20" customFormat="1" ht="45" customHeight="1">
      <c r="A3474" s="15">
        <v>90147529</v>
      </c>
      <c r="B3474" s="16" t="s">
        <v>4943</v>
      </c>
      <c r="C3474" s="16" t="s">
        <v>4943</v>
      </c>
      <c r="D3474" s="17" t="s">
        <v>17</v>
      </c>
      <c r="E3474" s="17">
        <v>1</v>
      </c>
      <c r="F3474" s="18" t="s">
        <v>60</v>
      </c>
      <c r="G3474" s="18" t="s">
        <v>14</v>
      </c>
      <c r="H3474" s="19">
        <v>0.90995939999999997</v>
      </c>
    </row>
    <row r="3475" s="20" customFormat="1" ht="45" customHeight="1">
      <c r="A3475" s="15">
        <v>92460739</v>
      </c>
      <c r="B3475" s="16" t="s">
        <v>4943</v>
      </c>
      <c r="C3475" s="16" t="s">
        <v>4947</v>
      </c>
      <c r="D3475" s="17" t="s">
        <v>414</v>
      </c>
      <c r="E3475" s="17">
        <v>1</v>
      </c>
      <c r="F3475" s="18" t="s">
        <v>60</v>
      </c>
      <c r="G3475" s="18" t="s">
        <v>14</v>
      </c>
      <c r="H3475" s="19">
        <v>1.0775835</v>
      </c>
    </row>
    <row r="3476" s="20" customFormat="1" ht="45" customHeight="1">
      <c r="A3476" s="15">
        <v>90153766</v>
      </c>
      <c r="B3476" s="16" t="s">
        <v>4948</v>
      </c>
      <c r="C3476" s="16" t="s">
        <v>4949</v>
      </c>
      <c r="D3476" s="17" t="s">
        <v>39</v>
      </c>
      <c r="E3476" s="17">
        <v>1</v>
      </c>
      <c r="F3476" s="18" t="s">
        <v>60</v>
      </c>
      <c r="G3476" s="18" t="s">
        <v>14</v>
      </c>
      <c r="H3476" s="19">
        <v>0.43103340000000001</v>
      </c>
    </row>
    <row r="3477" s="20" customFormat="1" ht="45" customHeight="1">
      <c r="A3477" s="15">
        <v>92456391</v>
      </c>
      <c r="B3477" s="16" t="s">
        <v>4948</v>
      </c>
      <c r="C3477" s="16" t="s">
        <v>4948</v>
      </c>
      <c r="D3477" s="17" t="s">
        <v>17</v>
      </c>
      <c r="E3477" s="17">
        <v>1</v>
      </c>
      <c r="F3477" s="18" t="s">
        <v>60</v>
      </c>
      <c r="G3477" s="18" t="s">
        <v>14</v>
      </c>
      <c r="H3477" s="19">
        <v>0.4454919</v>
      </c>
    </row>
    <row r="3478" s="20" customFormat="1" ht="45" customHeight="1">
      <c r="A3478" s="15">
        <v>90152859</v>
      </c>
      <c r="B3478" s="16" t="s">
        <v>4948</v>
      </c>
      <c r="C3478" s="16" t="s">
        <v>4948</v>
      </c>
      <c r="D3478" s="17" t="s">
        <v>39</v>
      </c>
      <c r="E3478" s="17">
        <v>1</v>
      </c>
      <c r="F3478" s="18" t="s">
        <v>60</v>
      </c>
      <c r="G3478" s="18" t="s">
        <v>14</v>
      </c>
      <c r="H3478" s="19">
        <v>0.44300655</v>
      </c>
    </row>
    <row r="3479" s="20" customFormat="1" ht="45" customHeight="1">
      <c r="A3479" s="15">
        <v>90147545</v>
      </c>
      <c r="B3479" s="16" t="s">
        <v>4948</v>
      </c>
      <c r="C3479" s="16" t="s">
        <v>4948</v>
      </c>
      <c r="D3479" s="17" t="s">
        <v>17</v>
      </c>
      <c r="E3479" s="17">
        <v>1</v>
      </c>
      <c r="F3479" s="18" t="s">
        <v>60</v>
      </c>
      <c r="G3479" s="18" t="s">
        <v>14</v>
      </c>
      <c r="H3479" s="19">
        <v>0.37116765000000002</v>
      </c>
    </row>
    <row r="3480" s="20" customFormat="1" ht="45" customHeight="1">
      <c r="A3480" s="15">
        <v>90239326</v>
      </c>
      <c r="B3480" s="16" t="s">
        <v>4948</v>
      </c>
      <c r="C3480" s="16" t="s">
        <v>4948</v>
      </c>
      <c r="D3480" s="17" t="s">
        <v>29</v>
      </c>
      <c r="E3480" s="17">
        <v>1</v>
      </c>
      <c r="F3480" s="18" t="s">
        <v>60</v>
      </c>
      <c r="G3480" s="18" t="s">
        <v>14</v>
      </c>
      <c r="H3480" s="19">
        <v>0.4454919</v>
      </c>
    </row>
    <row r="3481" s="20" customFormat="1" ht="45" customHeight="1">
      <c r="A3481" s="15">
        <v>92460720</v>
      </c>
      <c r="B3481" s="16" t="s">
        <v>4948</v>
      </c>
      <c r="C3481" s="16" t="s">
        <v>4950</v>
      </c>
      <c r="D3481" s="17" t="s">
        <v>414</v>
      </c>
      <c r="E3481" s="17">
        <v>1</v>
      </c>
      <c r="F3481" s="18" t="s">
        <v>60</v>
      </c>
      <c r="G3481" s="18" t="s">
        <v>14</v>
      </c>
      <c r="H3481" s="19">
        <v>0.58668434999999997</v>
      </c>
    </row>
    <row r="3482" s="20" customFormat="1" ht="45" customHeight="1">
      <c r="A3482" s="15">
        <v>90153774</v>
      </c>
      <c r="B3482" s="16" t="s">
        <v>4951</v>
      </c>
      <c r="C3482" s="16" t="s">
        <v>4952</v>
      </c>
      <c r="D3482" s="17" t="s">
        <v>39</v>
      </c>
      <c r="E3482" s="17">
        <v>1</v>
      </c>
      <c r="F3482" s="18" t="s">
        <v>60</v>
      </c>
      <c r="G3482" s="18" t="s">
        <v>14</v>
      </c>
      <c r="H3482" s="19">
        <v>0.68246954999999998</v>
      </c>
    </row>
    <row r="3483" s="20" customFormat="1" ht="45" customHeight="1">
      <c r="A3483" s="15">
        <v>90239318</v>
      </c>
      <c r="B3483" s="16" t="s">
        <v>4951</v>
      </c>
      <c r="C3483" s="16" t="s">
        <v>4951</v>
      </c>
      <c r="D3483" s="17" t="s">
        <v>29</v>
      </c>
      <c r="E3483" s="17">
        <v>1</v>
      </c>
      <c r="F3483" s="18" t="s">
        <v>60</v>
      </c>
      <c r="G3483" s="18" t="s">
        <v>14</v>
      </c>
      <c r="H3483" s="19">
        <v>0.70536217499999998</v>
      </c>
    </row>
    <row r="3484" s="20" customFormat="1" ht="45" customHeight="1">
      <c r="A3484" s="15">
        <v>90152867</v>
      </c>
      <c r="B3484" s="16" t="s">
        <v>4951</v>
      </c>
      <c r="C3484" s="16" t="s">
        <v>4951</v>
      </c>
      <c r="D3484" s="17" t="s">
        <v>39</v>
      </c>
      <c r="E3484" s="17">
        <v>1</v>
      </c>
      <c r="F3484" s="18" t="s">
        <v>60</v>
      </c>
      <c r="G3484" s="18" t="s">
        <v>14</v>
      </c>
      <c r="H3484" s="19">
        <v>0.69444269999999997</v>
      </c>
    </row>
    <row r="3485" s="20" customFormat="1" ht="45" customHeight="1">
      <c r="A3485" s="15">
        <v>90147553</v>
      </c>
      <c r="B3485" s="16" t="s">
        <v>4951</v>
      </c>
      <c r="C3485" s="16" t="s">
        <v>4951</v>
      </c>
      <c r="D3485" s="17" t="s">
        <v>17</v>
      </c>
      <c r="E3485" s="17">
        <v>1</v>
      </c>
      <c r="F3485" s="18" t="s">
        <v>60</v>
      </c>
      <c r="G3485" s="18" t="s">
        <v>14</v>
      </c>
      <c r="H3485" s="19">
        <v>0.52681860000000003</v>
      </c>
    </row>
    <row r="3486" s="20" customFormat="1" ht="45" customHeight="1">
      <c r="A3486" s="15">
        <v>92387489</v>
      </c>
      <c r="B3486" s="16" t="s">
        <v>4953</v>
      </c>
      <c r="C3486" s="16" t="s">
        <v>4954</v>
      </c>
      <c r="D3486" s="17" t="s">
        <v>92</v>
      </c>
      <c r="E3486" s="17">
        <v>1</v>
      </c>
      <c r="F3486" s="18" t="s">
        <v>60</v>
      </c>
      <c r="G3486" s="18" t="s">
        <v>14</v>
      </c>
      <c r="H3486" s="19">
        <v>0.99377145</v>
      </c>
    </row>
    <row r="3487" s="20" customFormat="1" ht="45" customHeight="1">
      <c r="A3487" s="15">
        <v>90016017</v>
      </c>
      <c r="B3487" s="16" t="s">
        <v>4955</v>
      </c>
      <c r="C3487" s="16" t="s">
        <v>4956</v>
      </c>
      <c r="D3487" s="17" t="s">
        <v>92</v>
      </c>
      <c r="E3487" s="17">
        <v>1</v>
      </c>
      <c r="F3487" s="18" t="s">
        <v>60</v>
      </c>
      <c r="G3487" s="18" t="s">
        <v>14</v>
      </c>
      <c r="H3487" s="19">
        <v>0.68246954999999998</v>
      </c>
    </row>
    <row r="3488" s="20" customFormat="1" ht="45" customHeight="1">
      <c r="A3488" s="15">
        <v>92456413</v>
      </c>
      <c r="B3488" s="16" t="s">
        <v>4957</v>
      </c>
      <c r="C3488" s="16" t="s">
        <v>4957</v>
      </c>
      <c r="D3488" s="17" t="s">
        <v>17</v>
      </c>
      <c r="E3488" s="17">
        <v>1</v>
      </c>
      <c r="F3488" s="18" t="s">
        <v>60</v>
      </c>
      <c r="G3488" s="18" t="s">
        <v>14</v>
      </c>
      <c r="H3488" s="19">
        <v>0.68061262499999997</v>
      </c>
    </row>
    <row r="3489" s="20" customFormat="1" ht="45" customHeight="1">
      <c r="A3489" s="15">
        <v>90016033</v>
      </c>
      <c r="B3489" s="16" t="s">
        <v>4958</v>
      </c>
      <c r="C3489" s="16" t="s">
        <v>4959</v>
      </c>
      <c r="D3489" s="17" t="s">
        <v>92</v>
      </c>
      <c r="E3489" s="17">
        <v>1</v>
      </c>
      <c r="F3489" s="18" t="s">
        <v>60</v>
      </c>
      <c r="G3489" s="18" t="s">
        <v>14</v>
      </c>
      <c r="H3489" s="19">
        <v>1.06561035</v>
      </c>
    </row>
    <row r="3490" s="20" customFormat="1" ht="45" customHeight="1">
      <c r="A3490" s="15">
        <v>92415580</v>
      </c>
      <c r="B3490" s="16" t="s">
        <v>4960</v>
      </c>
      <c r="C3490" s="16" t="s">
        <v>4961</v>
      </c>
      <c r="D3490" s="17" t="s">
        <v>134</v>
      </c>
      <c r="E3490" s="17">
        <v>1</v>
      </c>
      <c r="F3490" s="18" t="s">
        <v>60</v>
      </c>
      <c r="G3490" s="18" t="s">
        <v>14</v>
      </c>
      <c r="H3490" s="19">
        <v>0.64655010000000002</v>
      </c>
    </row>
    <row r="3491" s="20" customFormat="1" ht="45" customHeight="1">
      <c r="A3491" s="15">
        <v>92385974</v>
      </c>
      <c r="B3491" s="16" t="s">
        <v>4962</v>
      </c>
      <c r="C3491" s="16" t="s">
        <v>4963</v>
      </c>
      <c r="D3491" s="17" t="s">
        <v>1361</v>
      </c>
      <c r="E3491" s="17">
        <v>100</v>
      </c>
      <c r="F3491" s="18" t="s">
        <v>18</v>
      </c>
      <c r="G3491" s="18" t="s">
        <v>19</v>
      </c>
      <c r="H3491" s="19">
        <v>0.121270905</v>
      </c>
    </row>
    <row r="3492" s="20" customFormat="1" ht="45" customHeight="1">
      <c r="A3492" s="15">
        <v>90243056</v>
      </c>
      <c r="B3492" s="16" t="s">
        <v>4964</v>
      </c>
      <c r="C3492" s="16" t="s">
        <v>4965</v>
      </c>
      <c r="D3492" s="17" t="s">
        <v>1361</v>
      </c>
      <c r="E3492" s="17">
        <v>100</v>
      </c>
      <c r="F3492" s="18" t="s">
        <v>18</v>
      </c>
      <c r="G3492" s="18" t="s">
        <v>19</v>
      </c>
      <c r="H3492" s="19">
        <v>0.26321624999999998</v>
      </c>
    </row>
    <row r="3493" s="20" customFormat="1" ht="45" customHeight="1">
      <c r="A3493" s="15">
        <v>92422748</v>
      </c>
      <c r="B3493" s="16" t="s">
        <v>4966</v>
      </c>
      <c r="C3493" s="16" t="s">
        <v>4967</v>
      </c>
      <c r="D3493" s="17" t="s">
        <v>26</v>
      </c>
      <c r="E3493" s="17">
        <v>60</v>
      </c>
      <c r="F3493" s="18" t="s">
        <v>18</v>
      </c>
      <c r="G3493" s="18" t="s">
        <v>19</v>
      </c>
      <c r="H3493" s="19">
        <v>8.4889633500000006e-002</v>
      </c>
    </row>
    <row r="3494" s="20" customFormat="1" ht="45" customHeight="1">
      <c r="A3494" s="15">
        <v>90303695</v>
      </c>
      <c r="B3494" s="16" t="s">
        <v>4968</v>
      </c>
      <c r="C3494" s="16" t="s">
        <v>4968</v>
      </c>
      <c r="D3494" s="17" t="s">
        <v>26</v>
      </c>
      <c r="E3494" s="17">
        <v>1</v>
      </c>
      <c r="F3494" s="18" t="s">
        <v>60</v>
      </c>
      <c r="G3494" s="18" t="s">
        <v>14</v>
      </c>
      <c r="H3494" s="19">
        <v>0.751879611</v>
      </c>
    </row>
    <row r="3495" s="20" customFormat="1" ht="45" customHeight="1">
      <c r="A3495" s="15">
        <v>90243021</v>
      </c>
      <c r="B3495" s="16" t="s">
        <v>4968</v>
      </c>
      <c r="C3495" s="16" t="s">
        <v>4969</v>
      </c>
      <c r="D3495" s="17" t="s">
        <v>1361</v>
      </c>
      <c r="E3495" s="17">
        <v>1</v>
      </c>
      <c r="F3495" s="18" t="s">
        <v>158</v>
      </c>
      <c r="G3495" s="18" t="s">
        <v>14</v>
      </c>
      <c r="H3495" s="19">
        <v>2.5224348239999999</v>
      </c>
    </row>
    <row r="3496" s="20" customFormat="1" ht="45" customHeight="1">
      <c r="A3496" s="15">
        <v>90303687</v>
      </c>
      <c r="B3496" s="16" t="s">
        <v>4970</v>
      </c>
      <c r="C3496" s="16" t="s">
        <v>4970</v>
      </c>
      <c r="D3496" s="17" t="s">
        <v>26</v>
      </c>
      <c r="E3496" s="17">
        <v>1</v>
      </c>
      <c r="F3496" s="18" t="s">
        <v>60</v>
      </c>
      <c r="G3496" s="18" t="s">
        <v>14</v>
      </c>
      <c r="H3496" s="19">
        <v>1.1278194164999999</v>
      </c>
    </row>
    <row r="3497" s="20" customFormat="1" ht="45" customHeight="1">
      <c r="A3497" s="15">
        <v>92257607</v>
      </c>
      <c r="B3497" s="16" t="s">
        <v>4971</v>
      </c>
      <c r="C3497" s="16" t="s">
        <v>4972</v>
      </c>
      <c r="D3497" s="17" t="s">
        <v>598</v>
      </c>
      <c r="E3497" s="17">
        <v>1</v>
      </c>
      <c r="F3497" s="18" t="s">
        <v>13</v>
      </c>
      <c r="G3497" s="18" t="s">
        <v>14</v>
      </c>
      <c r="H3497" s="19">
        <v>947.74000000000001</v>
      </c>
    </row>
    <row r="3498" s="20" customFormat="1" ht="45" customHeight="1">
      <c r="A3498" s="15">
        <v>92460585</v>
      </c>
      <c r="B3498" s="16" t="s">
        <v>4973</v>
      </c>
      <c r="C3498" s="16" t="s">
        <v>4974</v>
      </c>
      <c r="D3498" s="17" t="s">
        <v>85</v>
      </c>
      <c r="E3498" s="17">
        <v>1</v>
      </c>
      <c r="F3498" s="18" t="s">
        <v>13</v>
      </c>
      <c r="G3498" s="18" t="s">
        <v>14</v>
      </c>
      <c r="H3498" s="19">
        <v>831.05634150000003</v>
      </c>
    </row>
    <row r="3499" s="20" customFormat="1" ht="45" customHeight="1">
      <c r="A3499" s="15">
        <v>92427715</v>
      </c>
      <c r="B3499" s="16" t="s">
        <v>4975</v>
      </c>
      <c r="C3499" s="16" t="s">
        <v>4976</v>
      </c>
      <c r="D3499" s="17" t="s">
        <v>598</v>
      </c>
      <c r="E3499" s="17">
        <v>1</v>
      </c>
      <c r="F3499" s="18" t="s">
        <v>13</v>
      </c>
      <c r="G3499" s="18" t="s">
        <v>14</v>
      </c>
      <c r="H3499" s="19">
        <v>167.69593889999999</v>
      </c>
    </row>
    <row r="3500" s="20" customFormat="1" ht="45" customHeight="1">
      <c r="A3500" s="15">
        <v>92427723</v>
      </c>
      <c r="B3500" s="16" t="s">
        <v>4977</v>
      </c>
      <c r="C3500" s="16" t="s">
        <v>4978</v>
      </c>
      <c r="D3500" s="17" t="s">
        <v>598</v>
      </c>
      <c r="E3500" s="17">
        <v>1</v>
      </c>
      <c r="F3500" s="18" t="s">
        <v>13</v>
      </c>
      <c r="G3500" s="18" t="s">
        <v>14</v>
      </c>
      <c r="H3500" s="19">
        <v>476.27993385000002</v>
      </c>
    </row>
    <row r="3501" s="20" customFormat="1" ht="45" customHeight="1">
      <c r="A3501" s="15">
        <v>90211782</v>
      </c>
      <c r="B3501" s="16" t="s">
        <v>4979</v>
      </c>
      <c r="C3501" s="16" t="s">
        <v>4980</v>
      </c>
      <c r="D3501" s="17" t="s">
        <v>31</v>
      </c>
      <c r="E3501" s="17">
        <v>1</v>
      </c>
      <c r="F3501" s="18" t="s">
        <v>88</v>
      </c>
      <c r="G3501" s="18" t="s">
        <v>14</v>
      </c>
      <c r="H3501" s="19">
        <v>25.337465999999999</v>
      </c>
    </row>
    <row r="3502" s="20" customFormat="1" ht="45" customHeight="1">
      <c r="A3502" s="15">
        <v>90292316</v>
      </c>
      <c r="B3502" s="16" t="s">
        <v>4981</v>
      </c>
      <c r="C3502" s="16" t="s">
        <v>4982</v>
      </c>
      <c r="D3502" s="17" t="s">
        <v>31</v>
      </c>
      <c r="E3502" s="17">
        <v>1</v>
      </c>
      <c r="F3502" s="18" t="s">
        <v>88</v>
      </c>
      <c r="G3502" s="18" t="s">
        <v>14</v>
      </c>
      <c r="H3502" s="19">
        <v>26.604339299999999</v>
      </c>
    </row>
    <row r="3503" s="20" customFormat="1" ht="45" customHeight="1">
      <c r="A3503" s="15">
        <v>90385012</v>
      </c>
      <c r="B3503" s="16" t="s">
        <v>4983</v>
      </c>
      <c r="C3503" s="16" t="s">
        <v>4984</v>
      </c>
      <c r="D3503" s="17" t="s">
        <v>3162</v>
      </c>
      <c r="E3503" s="17">
        <v>1</v>
      </c>
      <c r="F3503" s="18" t="s">
        <v>158</v>
      </c>
      <c r="G3503" s="18" t="s">
        <v>14</v>
      </c>
      <c r="H3503" s="19">
        <v>1.1973149999999999</v>
      </c>
    </row>
    <row r="3504" s="20" customFormat="1" ht="45" customHeight="1">
      <c r="A3504" s="15">
        <v>90149556</v>
      </c>
      <c r="B3504" s="16" t="s">
        <v>4985</v>
      </c>
      <c r="C3504" s="16" t="s">
        <v>4986</v>
      </c>
      <c r="D3504" s="17" t="s">
        <v>3162</v>
      </c>
      <c r="E3504" s="17">
        <v>26</v>
      </c>
      <c r="F3504" s="18" t="s">
        <v>95</v>
      </c>
      <c r="G3504" s="18" t="s">
        <v>14</v>
      </c>
      <c r="H3504" s="19">
        <v>27.705869100000001</v>
      </c>
    </row>
    <row r="3505" s="20" customFormat="1" ht="45" customHeight="1">
      <c r="A3505" s="15">
        <v>92456529</v>
      </c>
      <c r="B3505" s="16" t="s">
        <v>4987</v>
      </c>
      <c r="C3505" s="16" t="s">
        <v>4988</v>
      </c>
      <c r="D3505" s="17" t="s">
        <v>3162</v>
      </c>
      <c r="E3505" s="17">
        <v>1</v>
      </c>
      <c r="F3505" s="18" t="s">
        <v>88</v>
      </c>
      <c r="G3505" s="18" t="s">
        <v>14</v>
      </c>
      <c r="H3505" s="19">
        <v>874.65999999999997</v>
      </c>
    </row>
    <row r="3506" s="20" customFormat="1" ht="45" customHeight="1">
      <c r="A3506" s="15">
        <v>90286120</v>
      </c>
      <c r="B3506" s="16" t="s">
        <v>4989</v>
      </c>
      <c r="C3506" s="16" t="s">
        <v>4990</v>
      </c>
      <c r="D3506" s="17" t="s">
        <v>720</v>
      </c>
      <c r="E3506" s="17">
        <v>1</v>
      </c>
      <c r="F3506" s="18" t="s">
        <v>436</v>
      </c>
      <c r="G3506" s="18" t="s">
        <v>14</v>
      </c>
      <c r="H3506" s="19">
        <v>3.4722135000000001</v>
      </c>
    </row>
    <row r="3507" s="20" customFormat="1" ht="45" customHeight="1">
      <c r="A3507" s="15">
        <v>90286138</v>
      </c>
      <c r="B3507" s="16" t="s">
        <v>4991</v>
      </c>
      <c r="C3507" s="16" t="s">
        <v>4992</v>
      </c>
      <c r="D3507" s="17" t="s">
        <v>720</v>
      </c>
      <c r="E3507" s="17">
        <v>1</v>
      </c>
      <c r="F3507" s="18" t="s">
        <v>436</v>
      </c>
      <c r="G3507" s="18" t="s">
        <v>14</v>
      </c>
      <c r="H3507" s="19">
        <v>4.9568840999999999</v>
      </c>
    </row>
    <row r="3508" s="20" customFormat="1" ht="45" customHeight="1">
      <c r="A3508" s="15">
        <v>90286146</v>
      </c>
      <c r="B3508" s="16" t="s">
        <v>4993</v>
      </c>
      <c r="C3508" s="16" t="s">
        <v>4994</v>
      </c>
      <c r="D3508" s="17" t="s">
        <v>720</v>
      </c>
      <c r="E3508" s="17">
        <v>1</v>
      </c>
      <c r="F3508" s="18" t="s">
        <v>436</v>
      </c>
      <c r="G3508" s="18" t="s">
        <v>14</v>
      </c>
      <c r="H3508" s="19">
        <v>3.4722135000000001</v>
      </c>
    </row>
    <row r="3509" s="20" customFormat="1" ht="45" customHeight="1">
      <c r="A3509" s="15">
        <v>90286154</v>
      </c>
      <c r="B3509" s="16" t="s">
        <v>4995</v>
      </c>
      <c r="C3509" s="16" t="s">
        <v>4996</v>
      </c>
      <c r="D3509" s="17" t="s">
        <v>720</v>
      </c>
      <c r="E3509" s="17">
        <v>1</v>
      </c>
      <c r="F3509" s="18" t="s">
        <v>436</v>
      </c>
      <c r="G3509" s="18" t="s">
        <v>14</v>
      </c>
      <c r="H3509" s="19">
        <v>3.4722135000000001</v>
      </c>
    </row>
    <row r="3510" s="20" customFormat="1" ht="45" customHeight="1">
      <c r="A3510" s="15">
        <v>90531027</v>
      </c>
      <c r="B3510" s="16" t="s">
        <v>4997</v>
      </c>
      <c r="C3510" s="16" t="s">
        <v>4998</v>
      </c>
      <c r="D3510" s="17" t="s">
        <v>633</v>
      </c>
      <c r="E3510" s="17">
        <v>1</v>
      </c>
      <c r="F3510" s="18" t="s">
        <v>64</v>
      </c>
      <c r="G3510" s="18" t="s">
        <v>14</v>
      </c>
      <c r="H3510" s="19">
        <v>16.3074303</v>
      </c>
    </row>
    <row r="3511" s="20" customFormat="1" ht="45" customHeight="1">
      <c r="A3511" s="15">
        <v>91322014</v>
      </c>
      <c r="B3511" s="16" t="s">
        <v>4999</v>
      </c>
      <c r="C3511" s="16" t="s">
        <v>4999</v>
      </c>
      <c r="D3511" s="17" t="s">
        <v>603</v>
      </c>
      <c r="E3511" s="17">
        <v>1</v>
      </c>
      <c r="F3511" s="18" t="s">
        <v>64</v>
      </c>
      <c r="G3511" s="18" t="s">
        <v>14</v>
      </c>
      <c r="H3511" s="19">
        <v>15.7806117</v>
      </c>
    </row>
    <row r="3512" s="20" customFormat="1" ht="45" customHeight="1">
      <c r="A3512" s="15">
        <v>94938377</v>
      </c>
      <c r="B3512" s="16" t="s">
        <v>5000</v>
      </c>
      <c r="C3512" s="16" t="s">
        <v>5001</v>
      </c>
      <c r="D3512" s="17" t="s">
        <v>1672</v>
      </c>
      <c r="E3512" s="17">
        <v>100</v>
      </c>
      <c r="F3512" s="18" t="s">
        <v>743</v>
      </c>
      <c r="G3512" s="18" t="s">
        <v>261</v>
      </c>
      <c r="H3512" s="19">
        <v>0.56479058999999998</v>
      </c>
    </row>
    <row r="3513" s="20" customFormat="1" ht="45" customHeight="1">
      <c r="A3513" s="15">
        <v>94938385</v>
      </c>
      <c r="B3513" s="16" t="s">
        <v>5002</v>
      </c>
      <c r="C3513" s="16" t="s">
        <v>5002</v>
      </c>
      <c r="D3513" s="17" t="s">
        <v>1690</v>
      </c>
      <c r="E3513" s="17">
        <v>100</v>
      </c>
      <c r="F3513" s="18" t="s">
        <v>743</v>
      </c>
      <c r="G3513" s="18" t="s">
        <v>261</v>
      </c>
      <c r="H3513" s="19">
        <v>0.42744145500000003</v>
      </c>
    </row>
    <row r="3514" s="20" customFormat="1" ht="45" customHeight="1">
      <c r="A3514" s="15">
        <v>94938393</v>
      </c>
      <c r="B3514" s="16" t="s">
        <v>5003</v>
      </c>
      <c r="C3514" s="16" t="s">
        <v>5004</v>
      </c>
      <c r="D3514" s="17" t="s">
        <v>1717</v>
      </c>
      <c r="E3514" s="17">
        <v>100</v>
      </c>
      <c r="F3514" s="18" t="s">
        <v>743</v>
      </c>
      <c r="G3514" s="18" t="s">
        <v>261</v>
      </c>
      <c r="H3514" s="19">
        <v>0.54825623999999995</v>
      </c>
    </row>
    <row r="3515" s="20" customFormat="1" ht="45" customHeight="1">
      <c r="A3515" s="15">
        <v>94938407</v>
      </c>
      <c r="B3515" s="16" t="s">
        <v>5005</v>
      </c>
      <c r="C3515" s="16" t="s">
        <v>5006</v>
      </c>
      <c r="D3515" s="17" t="s">
        <v>613</v>
      </c>
      <c r="E3515" s="17">
        <v>100</v>
      </c>
      <c r="F3515" s="18" t="s">
        <v>743</v>
      </c>
      <c r="G3515" s="18" t="s">
        <v>261</v>
      </c>
      <c r="H3515" s="19">
        <v>0.5451375195</v>
      </c>
    </row>
    <row r="3516" s="20" customFormat="1" ht="45" customHeight="1">
      <c r="A3516" s="15">
        <v>94938415</v>
      </c>
      <c r="B3516" s="16" t="s">
        <v>5007</v>
      </c>
      <c r="C3516" s="16" t="s">
        <v>5008</v>
      </c>
      <c r="D3516" s="17" t="s">
        <v>231</v>
      </c>
      <c r="E3516" s="17">
        <v>100</v>
      </c>
      <c r="F3516" s="18" t="s">
        <v>743</v>
      </c>
      <c r="G3516" s="18" t="s">
        <v>261</v>
      </c>
      <c r="H3516" s="19">
        <v>0.63856800000000002</v>
      </c>
    </row>
    <row r="3517" s="20" customFormat="1" ht="45" customHeight="1">
      <c r="A3517" s="15">
        <v>94938423</v>
      </c>
      <c r="B3517" s="16" t="s">
        <v>5009</v>
      </c>
      <c r="C3517" s="16" t="s">
        <v>5010</v>
      </c>
      <c r="D3517" s="17" t="s">
        <v>915</v>
      </c>
      <c r="E3517" s="17">
        <v>100</v>
      </c>
      <c r="F3517" s="18" t="s">
        <v>743</v>
      </c>
      <c r="G3517" s="18" t="s">
        <v>261</v>
      </c>
      <c r="H3517" s="19">
        <v>0.602009982</v>
      </c>
    </row>
    <row r="3518" s="20" customFormat="1" ht="45" customHeight="1">
      <c r="A3518" s="15">
        <v>94938431</v>
      </c>
      <c r="B3518" s="16" t="s">
        <v>5011</v>
      </c>
      <c r="C3518" s="16" t="s">
        <v>5011</v>
      </c>
      <c r="D3518" s="17" t="s">
        <v>1690</v>
      </c>
      <c r="E3518" s="17">
        <v>100</v>
      </c>
      <c r="F3518" s="18" t="s">
        <v>743</v>
      </c>
      <c r="G3518" s="18" t="s">
        <v>261</v>
      </c>
      <c r="H3518" s="19">
        <v>0.42744145500000003</v>
      </c>
    </row>
    <row r="3519" s="20" customFormat="1" ht="45" customHeight="1">
      <c r="A3519" s="15">
        <v>94938440</v>
      </c>
      <c r="B3519" s="16" t="s">
        <v>5012</v>
      </c>
      <c r="C3519" s="16" t="s">
        <v>5013</v>
      </c>
      <c r="D3519" s="17" t="s">
        <v>534</v>
      </c>
      <c r="E3519" s="17">
        <v>100</v>
      </c>
      <c r="F3519" s="18" t="s">
        <v>743</v>
      </c>
      <c r="G3519" s="18" t="s">
        <v>261</v>
      </c>
      <c r="H3519" s="19">
        <v>0.64005038999999997</v>
      </c>
    </row>
    <row r="3520" s="20" customFormat="1" ht="45" customHeight="1">
      <c r="A3520" s="15">
        <v>94938458</v>
      </c>
      <c r="B3520" s="16" t="s">
        <v>5014</v>
      </c>
      <c r="C3520" s="16" t="s">
        <v>5015</v>
      </c>
      <c r="D3520" s="17" t="s">
        <v>92</v>
      </c>
      <c r="E3520" s="17">
        <v>100</v>
      </c>
      <c r="F3520" s="18" t="s">
        <v>743</v>
      </c>
      <c r="G3520" s="18" t="s">
        <v>261</v>
      </c>
      <c r="H3520" s="19">
        <v>0.34856999999999999</v>
      </c>
    </row>
    <row r="3521" s="20" customFormat="1" ht="45" customHeight="1">
      <c r="A3521" s="15">
        <v>94938466</v>
      </c>
      <c r="B3521" s="16" t="s">
        <v>5016</v>
      </c>
      <c r="C3521" s="16" t="s">
        <v>5017</v>
      </c>
      <c r="D3521" s="17" t="s">
        <v>139</v>
      </c>
      <c r="E3521" s="17">
        <v>100</v>
      </c>
      <c r="F3521" s="18" t="s">
        <v>743</v>
      </c>
      <c r="G3521" s="18" t="s">
        <v>261</v>
      </c>
      <c r="H3521" s="19">
        <v>0.67612378049999999</v>
      </c>
    </row>
    <row r="3522" s="20" customFormat="1" ht="45" customHeight="1">
      <c r="A3522" s="15">
        <v>94938474</v>
      </c>
      <c r="B3522" s="16" t="s">
        <v>5016</v>
      </c>
      <c r="C3522" s="16" t="s">
        <v>5018</v>
      </c>
      <c r="D3522" s="17" t="s">
        <v>1686</v>
      </c>
      <c r="E3522" s="17">
        <v>100</v>
      </c>
      <c r="F3522" s="18" t="s">
        <v>743</v>
      </c>
      <c r="G3522" s="18" t="s">
        <v>261</v>
      </c>
      <c r="H3522" s="19">
        <v>0.60895440899999997</v>
      </c>
    </row>
    <row r="3523" s="20" customFormat="1" ht="45" customHeight="1">
      <c r="A3523" s="15">
        <v>92466036</v>
      </c>
      <c r="B3523" s="16" t="s">
        <v>5019</v>
      </c>
      <c r="C3523" s="16" t="s">
        <v>5020</v>
      </c>
      <c r="D3523" s="17" t="s">
        <v>73</v>
      </c>
      <c r="E3523" s="17">
        <v>1</v>
      </c>
      <c r="F3523" s="18" t="s">
        <v>60</v>
      </c>
      <c r="G3523" s="18" t="s">
        <v>14</v>
      </c>
      <c r="H3523" s="19">
        <v>4.6216359000000002</v>
      </c>
    </row>
    <row r="3524" s="20" customFormat="1" ht="45" customHeight="1">
      <c r="A3524" s="15">
        <v>92466044</v>
      </c>
      <c r="B3524" s="16" t="s">
        <v>5021</v>
      </c>
      <c r="C3524" s="16" t="s">
        <v>5022</v>
      </c>
      <c r="D3524" s="17" t="s">
        <v>73</v>
      </c>
      <c r="E3524" s="17">
        <v>1</v>
      </c>
      <c r="F3524" s="18" t="s">
        <v>60</v>
      </c>
      <c r="G3524" s="18" t="s">
        <v>14</v>
      </c>
      <c r="H3524" s="19">
        <v>5.1484544999999997</v>
      </c>
    </row>
    <row r="3525" s="20" customFormat="1" ht="45" customHeight="1">
      <c r="A3525" s="15">
        <v>92466257</v>
      </c>
      <c r="B3525" s="16" t="s">
        <v>5021</v>
      </c>
      <c r="C3525" s="16" t="s">
        <v>5022</v>
      </c>
      <c r="D3525" s="17" t="s">
        <v>73</v>
      </c>
      <c r="E3525" s="17">
        <v>1</v>
      </c>
      <c r="F3525" s="18" t="s">
        <v>60</v>
      </c>
      <c r="G3525" s="18" t="s">
        <v>14</v>
      </c>
      <c r="H3525" s="19">
        <v>5.2322665500000003</v>
      </c>
    </row>
    <row r="3526" s="20" customFormat="1" ht="45" customHeight="1">
      <c r="A3526" s="15">
        <v>90844033</v>
      </c>
      <c r="B3526" s="16" t="s">
        <v>5023</v>
      </c>
      <c r="C3526" s="16" t="s">
        <v>5024</v>
      </c>
      <c r="D3526" s="17" t="s">
        <v>36</v>
      </c>
      <c r="E3526" s="17">
        <v>150</v>
      </c>
      <c r="F3526" s="18" t="s">
        <v>18</v>
      </c>
      <c r="G3526" s="18" t="s">
        <v>19</v>
      </c>
      <c r="H3526" s="19">
        <v>0.10775835</v>
      </c>
    </row>
    <row r="3527" s="20" customFormat="1" ht="45" customHeight="1">
      <c r="A3527" s="15">
        <v>90311949</v>
      </c>
      <c r="B3527" s="16" t="s">
        <v>5025</v>
      </c>
      <c r="C3527" s="16" t="s">
        <v>5026</v>
      </c>
      <c r="D3527" s="17" t="s">
        <v>1221</v>
      </c>
      <c r="E3527" s="17">
        <v>20</v>
      </c>
      <c r="F3527" s="18" t="s">
        <v>95</v>
      </c>
      <c r="G3527" s="18" t="s">
        <v>19</v>
      </c>
      <c r="H3527" s="19">
        <v>2.02346235</v>
      </c>
    </row>
    <row r="3528" s="20" customFormat="1" ht="45" customHeight="1">
      <c r="A3528" s="15">
        <v>92429084</v>
      </c>
      <c r="B3528" s="16" t="s">
        <v>5027</v>
      </c>
      <c r="C3528" s="16" t="s">
        <v>5028</v>
      </c>
      <c r="D3528" s="17" t="s">
        <v>358</v>
      </c>
      <c r="E3528" s="17">
        <v>1</v>
      </c>
      <c r="F3528" s="18" t="s">
        <v>436</v>
      </c>
      <c r="G3528" s="18" t="s">
        <v>14</v>
      </c>
      <c r="H3528" s="19">
        <v>1.2691539000000001</v>
      </c>
    </row>
    <row r="3529" s="20" customFormat="1" ht="45" customHeight="1">
      <c r="A3529" s="15">
        <v>90844866</v>
      </c>
      <c r="B3529" s="16" t="s">
        <v>5027</v>
      </c>
      <c r="C3529" s="16" t="s">
        <v>5029</v>
      </c>
      <c r="D3529" s="17" t="s">
        <v>5030</v>
      </c>
      <c r="E3529" s="17">
        <v>1</v>
      </c>
      <c r="F3529" s="18" t="s">
        <v>436</v>
      </c>
      <c r="G3529" s="18" t="s">
        <v>14</v>
      </c>
      <c r="H3529" s="19">
        <v>1.2452076000000001</v>
      </c>
    </row>
    <row r="3530" s="20" customFormat="1" ht="45" customHeight="1">
      <c r="A3530" s="15">
        <v>90844874</v>
      </c>
      <c r="B3530" s="16" t="s">
        <v>5027</v>
      </c>
      <c r="C3530" s="16" t="s">
        <v>5031</v>
      </c>
      <c r="D3530" s="17" t="s">
        <v>5030</v>
      </c>
      <c r="E3530" s="17">
        <v>150</v>
      </c>
      <c r="F3530" s="18" t="s">
        <v>95</v>
      </c>
      <c r="G3530" s="18" t="s">
        <v>19</v>
      </c>
      <c r="H3530" s="19">
        <v>0.22748984999999999</v>
      </c>
    </row>
    <row r="3531" s="20" customFormat="1" ht="45" customHeight="1">
      <c r="A3531" s="15">
        <v>90844882</v>
      </c>
      <c r="B3531" s="16" t="s">
        <v>5027</v>
      </c>
      <c r="C3531" s="16" t="s">
        <v>5032</v>
      </c>
      <c r="D3531" s="17" t="s">
        <v>5030</v>
      </c>
      <c r="E3531" s="17">
        <v>250</v>
      </c>
      <c r="F3531" s="18" t="s">
        <v>95</v>
      </c>
      <c r="G3531" s="18" t="s">
        <v>19</v>
      </c>
      <c r="H3531" s="19">
        <v>0.1915704</v>
      </c>
    </row>
    <row r="3532" s="20" customFormat="1" ht="45" customHeight="1">
      <c r="A3532" s="15">
        <v>90222784</v>
      </c>
      <c r="B3532" s="16" t="s">
        <v>5033</v>
      </c>
      <c r="C3532" s="16" t="s">
        <v>5034</v>
      </c>
      <c r="D3532" s="17" t="s">
        <v>69</v>
      </c>
      <c r="E3532" s="17">
        <v>1</v>
      </c>
      <c r="F3532" s="18" t="s">
        <v>436</v>
      </c>
      <c r="G3532" s="18" t="s">
        <v>14</v>
      </c>
      <c r="H3532" s="19">
        <v>1.7121604500000001</v>
      </c>
    </row>
    <row r="3533" s="20" customFormat="1" ht="45" customHeight="1">
      <c r="A3533" s="15">
        <v>90222806</v>
      </c>
      <c r="B3533" s="16" t="s">
        <v>5033</v>
      </c>
      <c r="C3533" s="16" t="s">
        <v>5035</v>
      </c>
      <c r="D3533" s="17" t="s">
        <v>69</v>
      </c>
      <c r="E3533" s="17">
        <v>260</v>
      </c>
      <c r="F3533" s="18" t="s">
        <v>95</v>
      </c>
      <c r="G3533" s="18" t="s">
        <v>19</v>
      </c>
      <c r="H3533" s="19">
        <v>0.17959725000000001</v>
      </c>
    </row>
    <row r="3534" s="20" customFormat="1" ht="45" customHeight="1">
      <c r="A3534" s="15">
        <v>90164482</v>
      </c>
      <c r="B3534" s="16" t="s">
        <v>5036</v>
      </c>
      <c r="C3534" s="16" t="s">
        <v>5037</v>
      </c>
      <c r="D3534" s="17" t="s">
        <v>134</v>
      </c>
      <c r="E3534" s="17">
        <v>1</v>
      </c>
      <c r="F3534" s="18" t="s">
        <v>60</v>
      </c>
      <c r="G3534" s="18" t="s">
        <v>14</v>
      </c>
      <c r="H3534" s="19">
        <v>3.9990321</v>
      </c>
    </row>
    <row r="3535" s="20" customFormat="1" ht="45" customHeight="1">
      <c r="A3535" s="15">
        <v>92429548</v>
      </c>
      <c r="B3535" s="16" t="s">
        <v>5038</v>
      </c>
      <c r="C3535" s="16" t="s">
        <v>5039</v>
      </c>
      <c r="D3535" s="17" t="s">
        <v>1356</v>
      </c>
      <c r="E3535" s="17">
        <v>1</v>
      </c>
      <c r="F3535" s="18" t="s">
        <v>60</v>
      </c>
      <c r="G3535" s="18" t="s">
        <v>14</v>
      </c>
      <c r="H3535" s="19">
        <v>1.7121604500000001</v>
      </c>
    </row>
    <row r="3536" s="20" customFormat="1" ht="45" customHeight="1">
      <c r="A3536" s="15">
        <v>90158717</v>
      </c>
      <c r="B3536" s="16" t="s">
        <v>5040</v>
      </c>
      <c r="C3536" s="16" t="s">
        <v>5041</v>
      </c>
      <c r="D3536" s="17" t="s">
        <v>229</v>
      </c>
      <c r="E3536" s="17">
        <v>1</v>
      </c>
      <c r="F3536" s="18" t="s">
        <v>60</v>
      </c>
      <c r="G3536" s="18" t="s">
        <v>14</v>
      </c>
      <c r="H3536" s="19">
        <v>1.2092881499999999</v>
      </c>
    </row>
    <row r="3537" s="20" customFormat="1" ht="45" customHeight="1">
      <c r="A3537" s="15">
        <v>90164474</v>
      </c>
      <c r="B3537" s="16" t="s">
        <v>5040</v>
      </c>
      <c r="C3537" s="16" t="s">
        <v>5042</v>
      </c>
      <c r="D3537" s="17" t="s">
        <v>134</v>
      </c>
      <c r="E3537" s="17">
        <v>1</v>
      </c>
      <c r="F3537" s="18" t="s">
        <v>60</v>
      </c>
      <c r="G3537" s="18" t="s">
        <v>14</v>
      </c>
      <c r="H3537" s="19">
        <v>2.7777707999999999</v>
      </c>
    </row>
    <row r="3538" s="20" customFormat="1" ht="45" customHeight="1">
      <c r="A3538" s="15">
        <v>90475011</v>
      </c>
      <c r="B3538" s="16" t="s">
        <v>5040</v>
      </c>
      <c r="C3538" s="16" t="s">
        <v>5043</v>
      </c>
      <c r="D3538" s="17" t="s">
        <v>1356</v>
      </c>
      <c r="E3538" s="17">
        <v>1</v>
      </c>
      <c r="F3538" s="18" t="s">
        <v>60</v>
      </c>
      <c r="G3538" s="18" t="s">
        <v>14</v>
      </c>
      <c r="H3538" s="19">
        <v>2.90947545</v>
      </c>
    </row>
    <row r="3539" s="20" customFormat="1" ht="45" customHeight="1">
      <c r="A3539" s="15">
        <v>90277295</v>
      </c>
      <c r="B3539" s="16" t="s">
        <v>5044</v>
      </c>
      <c r="C3539" s="16" t="s">
        <v>5045</v>
      </c>
      <c r="D3539" s="17" t="s">
        <v>233</v>
      </c>
      <c r="E3539" s="17">
        <v>1</v>
      </c>
      <c r="F3539" s="18" t="s">
        <v>60</v>
      </c>
      <c r="G3539" s="18" t="s">
        <v>14</v>
      </c>
      <c r="H3539" s="19">
        <v>1.8199187999999999</v>
      </c>
    </row>
    <row r="3540" s="20" customFormat="1" ht="45" customHeight="1">
      <c r="A3540" s="15">
        <v>90139615</v>
      </c>
      <c r="B3540" s="16" t="s">
        <v>5046</v>
      </c>
      <c r="C3540" s="16" t="s">
        <v>5047</v>
      </c>
      <c r="D3540" s="17" t="s">
        <v>43</v>
      </c>
      <c r="E3540" s="17">
        <v>1</v>
      </c>
      <c r="F3540" s="18" t="s">
        <v>60</v>
      </c>
      <c r="G3540" s="18" t="s">
        <v>14</v>
      </c>
      <c r="H3540" s="19">
        <v>1.28112705</v>
      </c>
    </row>
    <row r="3541" s="20" customFormat="1" ht="45" customHeight="1">
      <c r="A3541" s="15">
        <v>90557018</v>
      </c>
      <c r="B3541" s="16" t="s">
        <v>5048</v>
      </c>
      <c r="C3541" s="16" t="s">
        <v>5049</v>
      </c>
      <c r="D3541" s="17" t="s">
        <v>5050</v>
      </c>
      <c r="E3541" s="17">
        <v>600</v>
      </c>
      <c r="F3541" s="18" t="s">
        <v>151</v>
      </c>
      <c r="G3541" s="18" t="s">
        <v>19</v>
      </c>
      <c r="H3541" s="19">
        <v>1.197315e-002</v>
      </c>
    </row>
    <row r="3542" s="20" customFormat="1" ht="45" customHeight="1">
      <c r="A3542" s="15">
        <v>90136934</v>
      </c>
      <c r="B3542" s="16" t="s">
        <v>5051</v>
      </c>
      <c r="C3542" s="16" t="s">
        <v>5052</v>
      </c>
      <c r="D3542" s="17" t="s">
        <v>1356</v>
      </c>
      <c r="E3542" s="17">
        <v>1</v>
      </c>
      <c r="F3542" s="18" t="s">
        <v>88</v>
      </c>
      <c r="G3542" s="18" t="s">
        <v>14</v>
      </c>
      <c r="H3542" s="19">
        <v>1.9635966</v>
      </c>
    </row>
    <row r="3543" s="20" customFormat="1" ht="45" customHeight="1">
      <c r="A3543" s="15">
        <v>90020537</v>
      </c>
      <c r="B3543" s="16" t="s">
        <v>5053</v>
      </c>
      <c r="C3543" s="16" t="s">
        <v>5054</v>
      </c>
      <c r="D3543" s="17" t="s">
        <v>233</v>
      </c>
      <c r="E3543" s="17">
        <v>1</v>
      </c>
      <c r="F3543" s="18" t="s">
        <v>88</v>
      </c>
      <c r="G3543" s="18" t="s">
        <v>14</v>
      </c>
      <c r="H3543" s="19">
        <v>2.3108179500000001</v>
      </c>
    </row>
    <row r="3544" s="20" customFormat="1" ht="45" customHeight="1">
      <c r="A3544" s="15">
        <v>90136772</v>
      </c>
      <c r="B3544" s="16" t="s">
        <v>5055</v>
      </c>
      <c r="C3544" s="16" t="s">
        <v>5056</v>
      </c>
      <c r="D3544" s="17" t="s">
        <v>1356</v>
      </c>
      <c r="E3544" s="17">
        <v>100</v>
      </c>
      <c r="F3544" s="18" t="s">
        <v>95</v>
      </c>
      <c r="G3544" s="18" t="s">
        <v>19</v>
      </c>
      <c r="H3544" s="19">
        <v>0.50287230000000005</v>
      </c>
    </row>
    <row r="3545" s="20" customFormat="1" ht="45" customHeight="1">
      <c r="A3545" s="15">
        <v>90260520</v>
      </c>
      <c r="B3545" s="16" t="s">
        <v>5057</v>
      </c>
      <c r="C3545" s="16" t="s">
        <v>5058</v>
      </c>
      <c r="D3545" s="17" t="s">
        <v>360</v>
      </c>
      <c r="E3545" s="17">
        <v>1</v>
      </c>
      <c r="F3545" s="18" t="s">
        <v>436</v>
      </c>
      <c r="G3545" s="18" t="s">
        <v>14</v>
      </c>
      <c r="H3545" s="19">
        <v>0.92193254999999996</v>
      </c>
    </row>
    <row r="3546" s="20" customFormat="1" ht="45" customHeight="1">
      <c r="A3546" s="15">
        <v>92420052</v>
      </c>
      <c r="B3546" s="16" t="s">
        <v>5059</v>
      </c>
      <c r="C3546" s="16" t="s">
        <v>5060</v>
      </c>
      <c r="D3546" s="17" t="s">
        <v>2165</v>
      </c>
      <c r="E3546" s="17">
        <v>100</v>
      </c>
      <c r="F3546" s="18" t="s">
        <v>95</v>
      </c>
      <c r="G3546" s="18" t="s">
        <v>14</v>
      </c>
      <c r="H3546" s="19">
        <v>26.364876299999999</v>
      </c>
    </row>
    <row r="3547" s="20" customFormat="1" ht="45" customHeight="1">
      <c r="A3547" s="15">
        <v>90192370</v>
      </c>
      <c r="B3547" s="16" t="s">
        <v>5061</v>
      </c>
      <c r="C3547" s="16" t="s">
        <v>5062</v>
      </c>
      <c r="D3547" s="17" t="s">
        <v>358</v>
      </c>
      <c r="E3547" s="17">
        <v>1</v>
      </c>
      <c r="F3547" s="18" t="s">
        <v>60</v>
      </c>
      <c r="G3547" s="18" t="s">
        <v>14</v>
      </c>
      <c r="H3547" s="19">
        <v>1.52059005</v>
      </c>
    </row>
    <row r="3548" s="20" customFormat="1" ht="45" customHeight="1">
      <c r="A3548" s="15">
        <v>92384463</v>
      </c>
      <c r="B3548" s="16" t="s">
        <v>5063</v>
      </c>
      <c r="C3548" s="16" t="s">
        <v>5064</v>
      </c>
      <c r="D3548" s="17" t="s">
        <v>39</v>
      </c>
      <c r="E3548" s="17">
        <v>1</v>
      </c>
      <c r="F3548" s="18" t="s">
        <v>60</v>
      </c>
      <c r="G3548" s="18" t="s">
        <v>14</v>
      </c>
      <c r="H3548" s="19">
        <v>1.7241336</v>
      </c>
    </row>
    <row r="3549" s="20" customFormat="1" ht="45" customHeight="1">
      <c r="A3549" s="15">
        <v>92368565</v>
      </c>
      <c r="B3549" s="16" t="s">
        <v>5065</v>
      </c>
      <c r="C3549" s="16" t="s">
        <v>5066</v>
      </c>
      <c r="D3549" s="17" t="s">
        <v>354</v>
      </c>
      <c r="E3549" s="17">
        <v>1</v>
      </c>
      <c r="F3549" s="18" t="s">
        <v>60</v>
      </c>
      <c r="G3549" s="18" t="s">
        <v>14</v>
      </c>
      <c r="H3549" s="19">
        <v>1.9396503</v>
      </c>
    </row>
    <row r="3550" s="20" customFormat="1" ht="45" customHeight="1">
      <c r="A3550" s="15">
        <v>92426433</v>
      </c>
      <c r="B3550" s="16" t="s">
        <v>5067</v>
      </c>
      <c r="C3550" s="16" t="s">
        <v>5068</v>
      </c>
      <c r="D3550" s="17" t="s">
        <v>414</v>
      </c>
      <c r="E3550" s="17">
        <v>1</v>
      </c>
      <c r="F3550" s="18" t="s">
        <v>60</v>
      </c>
      <c r="G3550" s="18" t="s">
        <v>14</v>
      </c>
      <c r="H3550" s="19">
        <v>1.4248048499999999</v>
      </c>
    </row>
    <row r="3551" s="20" customFormat="1" ht="45" customHeight="1">
      <c r="A3551" s="15">
        <v>92434266</v>
      </c>
      <c r="B3551" s="16" t="s">
        <v>5069</v>
      </c>
      <c r="C3551" s="16" t="s">
        <v>5070</v>
      </c>
      <c r="D3551" s="17" t="s">
        <v>354</v>
      </c>
      <c r="E3551" s="17">
        <v>1</v>
      </c>
      <c r="F3551" s="18" t="s">
        <v>158</v>
      </c>
      <c r="G3551" s="18" t="s">
        <v>14</v>
      </c>
      <c r="H3551" s="19">
        <v>1.9875429</v>
      </c>
    </row>
    <row r="3552" s="20" customFormat="1" ht="45" customHeight="1">
      <c r="A3552" s="15">
        <v>90292782</v>
      </c>
      <c r="B3552" s="16" t="s">
        <v>5071</v>
      </c>
      <c r="C3552" s="16" t="s">
        <v>5072</v>
      </c>
      <c r="D3552" s="17" t="s">
        <v>414</v>
      </c>
      <c r="E3552" s="17">
        <v>1</v>
      </c>
      <c r="F3552" s="18" t="s">
        <v>436</v>
      </c>
      <c r="G3552" s="18" t="s">
        <v>14</v>
      </c>
      <c r="H3552" s="19">
        <v>1.4248048499999999</v>
      </c>
    </row>
    <row r="3553" s="20" customFormat="1" ht="45" customHeight="1">
      <c r="A3553" s="15">
        <v>90265068</v>
      </c>
      <c r="B3553" s="16" t="s">
        <v>5073</v>
      </c>
      <c r="C3553" s="16" t="s">
        <v>5074</v>
      </c>
      <c r="D3553" s="17" t="s">
        <v>742</v>
      </c>
      <c r="E3553" s="17">
        <v>1</v>
      </c>
      <c r="F3553" s="18" t="s">
        <v>60</v>
      </c>
      <c r="G3553" s="18" t="s">
        <v>14</v>
      </c>
      <c r="H3553" s="19">
        <v>3.3524820000000002</v>
      </c>
    </row>
    <row r="3554" s="20" customFormat="1" ht="45" customHeight="1">
      <c r="A3554" s="15">
        <v>90166582</v>
      </c>
      <c r="B3554" s="16" t="s">
        <v>5075</v>
      </c>
      <c r="C3554" s="16" t="s">
        <v>5076</v>
      </c>
      <c r="D3554" s="17" t="s">
        <v>73</v>
      </c>
      <c r="E3554" s="17">
        <v>1</v>
      </c>
      <c r="F3554" s="18" t="s">
        <v>60</v>
      </c>
      <c r="G3554" s="18" t="s">
        <v>14</v>
      </c>
      <c r="H3554" s="19">
        <v>2.8017170999999998</v>
      </c>
    </row>
    <row r="3555" s="20" customFormat="1" ht="45" customHeight="1">
      <c r="A3555" s="15">
        <v>90265106</v>
      </c>
      <c r="B3555" s="16" t="s">
        <v>5077</v>
      </c>
      <c r="C3555" s="16" t="s">
        <v>5078</v>
      </c>
      <c r="D3555" s="17" t="s">
        <v>742</v>
      </c>
      <c r="E3555" s="17">
        <v>1</v>
      </c>
      <c r="F3555" s="18" t="s">
        <v>60</v>
      </c>
      <c r="G3555" s="18" t="s">
        <v>14</v>
      </c>
      <c r="H3555" s="19">
        <v>3.0052606499999999</v>
      </c>
    </row>
    <row r="3556" s="20" customFormat="1" ht="45" customHeight="1">
      <c r="A3556" s="15">
        <v>92465897</v>
      </c>
      <c r="B3556" s="16" t="s">
        <v>5079</v>
      </c>
      <c r="C3556" s="16" t="s">
        <v>5080</v>
      </c>
      <c r="D3556" s="17" t="s">
        <v>73</v>
      </c>
      <c r="E3556" s="17">
        <v>1</v>
      </c>
      <c r="F3556" s="18" t="s">
        <v>60</v>
      </c>
      <c r="G3556" s="18" t="s">
        <v>14</v>
      </c>
      <c r="H3556" s="19">
        <v>3.0052606499999999</v>
      </c>
    </row>
    <row r="3557" s="20" customFormat="1" ht="45" customHeight="1">
      <c r="A3557" s="15">
        <v>92419054</v>
      </c>
      <c r="B3557" s="16" t="s">
        <v>5081</v>
      </c>
      <c r="C3557" s="16" t="s">
        <v>5082</v>
      </c>
      <c r="D3557" s="17" t="s">
        <v>78</v>
      </c>
      <c r="E3557" s="17">
        <v>1</v>
      </c>
      <c r="F3557" s="18" t="s">
        <v>60</v>
      </c>
      <c r="G3557" s="18" t="s">
        <v>14</v>
      </c>
      <c r="H3557" s="19">
        <v>12.847189950000001</v>
      </c>
    </row>
    <row r="3558" s="20" customFormat="1" ht="45" customHeight="1">
      <c r="A3558" s="15">
        <v>90257073</v>
      </c>
      <c r="B3558" s="16" t="s">
        <v>5083</v>
      </c>
      <c r="C3558" s="16" t="s">
        <v>5084</v>
      </c>
      <c r="D3558" s="17" t="s">
        <v>620</v>
      </c>
      <c r="E3558" s="17">
        <v>1</v>
      </c>
      <c r="F3558" s="18" t="s">
        <v>88</v>
      </c>
      <c r="G3558" s="18" t="s">
        <v>14</v>
      </c>
      <c r="H3558" s="19">
        <v>1163.8560640000001</v>
      </c>
    </row>
    <row r="3559" s="20" customFormat="1" ht="45" customHeight="1">
      <c r="A3559" s="15">
        <v>92438377</v>
      </c>
      <c r="B3559" s="16" t="s">
        <v>5085</v>
      </c>
      <c r="C3559" s="16" t="s">
        <v>5086</v>
      </c>
      <c r="D3559" s="17" t="s">
        <v>956</v>
      </c>
      <c r="E3559" s="17">
        <v>1</v>
      </c>
      <c r="F3559" s="18" t="s">
        <v>60</v>
      </c>
      <c r="G3559" s="18" t="s">
        <v>14</v>
      </c>
      <c r="H3559" s="19">
        <v>2.8256633999999998</v>
      </c>
    </row>
    <row r="3560" s="20" customFormat="1" ht="45" customHeight="1">
      <c r="A3560" s="15">
        <v>90294017</v>
      </c>
      <c r="B3560" s="16" t="s">
        <v>5087</v>
      </c>
      <c r="C3560" s="16" t="s">
        <v>5088</v>
      </c>
      <c r="D3560" s="17" t="s">
        <v>220</v>
      </c>
      <c r="E3560" s="17">
        <v>1</v>
      </c>
      <c r="F3560" s="18" t="s">
        <v>60</v>
      </c>
      <c r="G3560" s="18" t="s">
        <v>14</v>
      </c>
      <c r="H3560" s="19">
        <v>0.27538245</v>
      </c>
    </row>
    <row r="3561" s="20" customFormat="1" ht="45" customHeight="1">
      <c r="A3561" s="15">
        <v>90154193</v>
      </c>
      <c r="B3561" s="16" t="s">
        <v>5089</v>
      </c>
      <c r="C3561" s="16" t="s">
        <v>5090</v>
      </c>
      <c r="D3561" s="17" t="s">
        <v>220</v>
      </c>
      <c r="E3561" s="17">
        <v>1</v>
      </c>
      <c r="F3561" s="18" t="s">
        <v>60</v>
      </c>
      <c r="G3561" s="18" t="s">
        <v>14</v>
      </c>
      <c r="H3561" s="19">
        <v>0.25143615000000002</v>
      </c>
    </row>
    <row r="3562" s="20" customFormat="1" ht="45" customHeight="1">
      <c r="A3562" s="15">
        <v>92391494</v>
      </c>
      <c r="B3562" s="16" t="s">
        <v>5091</v>
      </c>
      <c r="C3562" s="16" t="s">
        <v>5092</v>
      </c>
      <c r="D3562" s="17" t="s">
        <v>146</v>
      </c>
      <c r="E3562" s="17">
        <v>1</v>
      </c>
      <c r="F3562" s="18" t="s">
        <v>158</v>
      </c>
      <c r="G3562" s="18" t="s">
        <v>14</v>
      </c>
      <c r="H3562" s="19">
        <v>0.37116765000000002</v>
      </c>
    </row>
    <row r="3563" s="20" customFormat="1" ht="45" customHeight="1">
      <c r="A3563" s="15">
        <v>90173287</v>
      </c>
      <c r="B3563" s="16" t="s">
        <v>5093</v>
      </c>
      <c r="C3563" s="16" t="s">
        <v>5094</v>
      </c>
      <c r="D3563" s="17" t="s">
        <v>244</v>
      </c>
      <c r="E3563" s="17">
        <v>1</v>
      </c>
      <c r="F3563" s="18" t="s">
        <v>60</v>
      </c>
      <c r="G3563" s="18" t="s">
        <v>14</v>
      </c>
      <c r="H3563" s="19">
        <v>0.21028145600000001</v>
      </c>
    </row>
    <row r="3564" s="20" customFormat="1" ht="45" customHeight="1">
      <c r="A3564" s="15">
        <v>90125894</v>
      </c>
      <c r="B3564" s="16" t="s">
        <v>5093</v>
      </c>
      <c r="C3564" s="16" t="s">
        <v>5095</v>
      </c>
      <c r="D3564" s="17" t="s">
        <v>50</v>
      </c>
      <c r="E3564" s="17">
        <v>1</v>
      </c>
      <c r="F3564" s="18" t="s">
        <v>60</v>
      </c>
      <c r="G3564" s="18" t="s">
        <v>14</v>
      </c>
      <c r="H3564" s="19">
        <v>0.22748984999999999</v>
      </c>
    </row>
    <row r="3565" s="20" customFormat="1" ht="45" customHeight="1">
      <c r="A3565" s="15">
        <v>90172795</v>
      </c>
      <c r="B3565" s="16" t="s">
        <v>5096</v>
      </c>
      <c r="C3565" s="16" t="s">
        <v>5097</v>
      </c>
      <c r="D3565" s="17" t="s">
        <v>244</v>
      </c>
      <c r="E3565" s="17">
        <v>1</v>
      </c>
      <c r="F3565" s="18" t="s">
        <v>60</v>
      </c>
      <c r="G3565" s="18" t="s">
        <v>14</v>
      </c>
      <c r="H3565" s="19">
        <v>0.22748984999999999</v>
      </c>
    </row>
    <row r="3566" s="20" customFormat="1" ht="45" customHeight="1">
      <c r="A3566" s="15">
        <v>90173295</v>
      </c>
      <c r="B3566" s="16" t="s">
        <v>5098</v>
      </c>
      <c r="C3566" s="16" t="s">
        <v>5098</v>
      </c>
      <c r="D3566" s="17" t="s">
        <v>244</v>
      </c>
      <c r="E3566" s="17">
        <v>1</v>
      </c>
      <c r="F3566" s="18" t="s">
        <v>60</v>
      </c>
      <c r="G3566" s="18" t="s">
        <v>14</v>
      </c>
      <c r="H3566" s="19">
        <v>0.160872075</v>
      </c>
    </row>
    <row r="3567" s="20" customFormat="1" ht="45" customHeight="1">
      <c r="A3567" s="15">
        <v>90228022</v>
      </c>
      <c r="B3567" s="16" t="s">
        <v>5099</v>
      </c>
      <c r="C3567" s="16" t="s">
        <v>5100</v>
      </c>
      <c r="D3567" s="17" t="s">
        <v>69</v>
      </c>
      <c r="E3567" s="17">
        <v>1</v>
      </c>
      <c r="F3567" s="18" t="s">
        <v>60</v>
      </c>
      <c r="G3567" s="18" t="s">
        <v>14</v>
      </c>
      <c r="H3567" s="19">
        <v>0.2234988</v>
      </c>
    </row>
    <row r="3568" s="20" customFormat="1" ht="45" customHeight="1">
      <c r="A3568" s="15">
        <v>90125886</v>
      </c>
      <c r="B3568" s="16" t="s">
        <v>5101</v>
      </c>
      <c r="C3568" s="16" t="s">
        <v>5102</v>
      </c>
      <c r="D3568" s="17" t="s">
        <v>50</v>
      </c>
      <c r="E3568" s="17">
        <v>1</v>
      </c>
      <c r="F3568" s="18" t="s">
        <v>64</v>
      </c>
      <c r="G3568" s="18" t="s">
        <v>14</v>
      </c>
      <c r="H3568" s="19">
        <v>2.5742272499999999</v>
      </c>
    </row>
    <row r="3569" s="20" customFormat="1" ht="45" customHeight="1">
      <c r="A3569" s="15">
        <v>90270207</v>
      </c>
      <c r="B3569" s="16" t="s">
        <v>5103</v>
      </c>
      <c r="C3569" s="16" t="s">
        <v>5104</v>
      </c>
      <c r="D3569" s="17" t="s">
        <v>603</v>
      </c>
      <c r="E3569" s="17">
        <v>1</v>
      </c>
      <c r="F3569" s="18" t="s">
        <v>64</v>
      </c>
      <c r="G3569" s="18" t="s">
        <v>14</v>
      </c>
      <c r="H3569" s="19">
        <v>3.8862437600000002</v>
      </c>
    </row>
    <row r="3570" s="20" customFormat="1" ht="45" customHeight="1">
      <c r="A3570" s="15">
        <v>90228014</v>
      </c>
      <c r="B3570" s="16" t="s">
        <v>5103</v>
      </c>
      <c r="C3570" s="16" t="s">
        <v>5105</v>
      </c>
      <c r="D3570" s="17" t="s">
        <v>69</v>
      </c>
      <c r="E3570" s="17">
        <v>1</v>
      </c>
      <c r="F3570" s="18" t="s">
        <v>64</v>
      </c>
      <c r="G3570" s="18" t="s">
        <v>14</v>
      </c>
      <c r="H3570" s="19">
        <v>2.8380800000000002</v>
      </c>
    </row>
    <row r="3571" s="20" customFormat="1" ht="45" customHeight="1">
      <c r="A3571" s="15">
        <v>90257561</v>
      </c>
      <c r="B3571" s="16" t="s">
        <v>5106</v>
      </c>
      <c r="C3571" s="16" t="s">
        <v>5106</v>
      </c>
      <c r="D3571" s="17" t="s">
        <v>50</v>
      </c>
      <c r="E3571" s="17">
        <v>1</v>
      </c>
      <c r="F3571" s="18" t="s">
        <v>64</v>
      </c>
      <c r="G3571" s="18" t="s">
        <v>14</v>
      </c>
      <c r="H3571" s="19">
        <v>2.02346235</v>
      </c>
    </row>
    <row r="3572" s="20" customFormat="1" ht="45" customHeight="1">
      <c r="A3572" s="15">
        <v>90257600</v>
      </c>
      <c r="B3572" s="16" t="s">
        <v>5107</v>
      </c>
      <c r="C3572" s="16" t="s">
        <v>5107</v>
      </c>
      <c r="D3572" s="17" t="s">
        <v>244</v>
      </c>
      <c r="E3572" s="17">
        <v>1</v>
      </c>
      <c r="F3572" s="18" t="s">
        <v>64</v>
      </c>
      <c r="G3572" s="18" t="s">
        <v>14</v>
      </c>
      <c r="H3572" s="19">
        <v>2.1029311239999999</v>
      </c>
    </row>
    <row r="3573" s="20" customFormat="1" ht="45" customHeight="1">
      <c r="A3573" s="15">
        <v>90214528</v>
      </c>
      <c r="B3573" s="16" t="s">
        <v>5108</v>
      </c>
      <c r="C3573" s="16" t="s">
        <v>5109</v>
      </c>
      <c r="D3573" s="17" t="s">
        <v>78</v>
      </c>
      <c r="E3573" s="17">
        <v>1</v>
      </c>
      <c r="F3573" s="18" t="s">
        <v>60</v>
      </c>
      <c r="G3573" s="18" t="s">
        <v>14</v>
      </c>
      <c r="H3573" s="19">
        <v>0.59865749999999995</v>
      </c>
    </row>
    <row r="3574" s="20" customFormat="1" ht="45" customHeight="1">
      <c r="A3574" s="15">
        <v>92461840</v>
      </c>
      <c r="B3574" s="16" t="s">
        <v>5110</v>
      </c>
      <c r="C3574" s="16" t="s">
        <v>5111</v>
      </c>
      <c r="D3574" s="17" t="s">
        <v>31</v>
      </c>
      <c r="E3574" s="17">
        <v>1</v>
      </c>
      <c r="F3574" s="18" t="s">
        <v>60</v>
      </c>
      <c r="G3574" s="18" t="s">
        <v>14</v>
      </c>
      <c r="H3574" s="19">
        <v>0.21551670000000001</v>
      </c>
    </row>
    <row r="3575" s="20" customFormat="1" ht="45" customHeight="1">
      <c r="A3575" s="15">
        <v>90213017</v>
      </c>
      <c r="B3575" s="16" t="s">
        <v>5110</v>
      </c>
      <c r="C3575" s="16" t="s">
        <v>5112</v>
      </c>
      <c r="D3575" s="17" t="s">
        <v>69</v>
      </c>
      <c r="E3575" s="17">
        <v>1</v>
      </c>
      <c r="F3575" s="18" t="s">
        <v>60</v>
      </c>
      <c r="G3575" s="18" t="s">
        <v>14</v>
      </c>
      <c r="H3575" s="19">
        <v>0.29374127999999999</v>
      </c>
    </row>
    <row r="3576" s="20" customFormat="1" ht="45" customHeight="1">
      <c r="A3576" s="15">
        <v>90183010</v>
      </c>
      <c r="B3576" s="16" t="s">
        <v>5110</v>
      </c>
      <c r="C3576" s="16" t="s">
        <v>5113</v>
      </c>
      <c r="D3576" s="17" t="s">
        <v>50</v>
      </c>
      <c r="E3576" s="17">
        <v>1</v>
      </c>
      <c r="F3576" s="18" t="s">
        <v>60</v>
      </c>
      <c r="G3576" s="18" t="s">
        <v>14</v>
      </c>
      <c r="H3576" s="19">
        <v>0.14367779999999999</v>
      </c>
    </row>
    <row r="3577" s="20" customFormat="1" ht="45" customHeight="1">
      <c r="A3577" s="15">
        <v>90123883</v>
      </c>
      <c r="B3577" s="16" t="s">
        <v>5114</v>
      </c>
      <c r="C3577" s="16" t="s">
        <v>5115</v>
      </c>
      <c r="D3577" s="17" t="s">
        <v>50</v>
      </c>
      <c r="E3577" s="17">
        <v>1</v>
      </c>
      <c r="F3577" s="18" t="s">
        <v>64</v>
      </c>
      <c r="G3577" s="18" t="s">
        <v>14</v>
      </c>
      <c r="H3577" s="19">
        <v>1.3649391</v>
      </c>
    </row>
    <row r="3578" s="20" customFormat="1" ht="45" customHeight="1">
      <c r="A3578" s="15">
        <v>90213041</v>
      </c>
      <c r="B3578" s="16" t="s">
        <v>5116</v>
      </c>
      <c r="C3578" s="16" t="s">
        <v>5117</v>
      </c>
      <c r="D3578" s="17" t="s">
        <v>69</v>
      </c>
      <c r="E3578" s="17">
        <v>400</v>
      </c>
      <c r="F3578" s="18" t="s">
        <v>151</v>
      </c>
      <c r="G3578" s="18" t="s">
        <v>19</v>
      </c>
      <c r="H3578" s="19">
        <v>1.197315e-002</v>
      </c>
    </row>
    <row r="3579" s="20" customFormat="1" ht="45" customHeight="1">
      <c r="A3579" s="15">
        <v>90269969</v>
      </c>
      <c r="B3579" s="16" t="s">
        <v>5118</v>
      </c>
      <c r="C3579" s="16" t="s">
        <v>5118</v>
      </c>
      <c r="D3579" s="17" t="s">
        <v>50</v>
      </c>
      <c r="E3579" s="17">
        <v>400</v>
      </c>
      <c r="F3579" s="18" t="s">
        <v>151</v>
      </c>
      <c r="G3579" s="18" t="s">
        <v>19</v>
      </c>
      <c r="H3579" s="19">
        <v>1.197315e-002</v>
      </c>
    </row>
    <row r="3580" s="20" customFormat="1" ht="45" customHeight="1">
      <c r="A3580" s="15">
        <v>90213025</v>
      </c>
      <c r="B3580" s="16" t="s">
        <v>5119</v>
      </c>
      <c r="C3580" s="16" t="s">
        <v>5120</v>
      </c>
      <c r="D3580" s="17" t="s">
        <v>69</v>
      </c>
      <c r="E3580" s="17">
        <v>1</v>
      </c>
      <c r="F3580" s="18" t="s">
        <v>60</v>
      </c>
      <c r="G3580" s="18" t="s">
        <v>14</v>
      </c>
      <c r="H3580" s="19">
        <v>0.21551670000000001</v>
      </c>
    </row>
    <row r="3581" s="20" customFormat="1" ht="45" customHeight="1">
      <c r="A3581" s="15">
        <v>90173058</v>
      </c>
      <c r="B3581" s="16" t="s">
        <v>5121</v>
      </c>
      <c r="C3581" s="16" t="s">
        <v>5121</v>
      </c>
      <c r="D3581" s="17" t="s">
        <v>244</v>
      </c>
      <c r="E3581" s="17">
        <v>1</v>
      </c>
      <c r="F3581" s="18" t="s">
        <v>60</v>
      </c>
      <c r="G3581" s="18" t="s">
        <v>14</v>
      </c>
      <c r="H3581" s="19">
        <v>0.1676241</v>
      </c>
    </row>
    <row r="3582" s="20" customFormat="1" ht="45" customHeight="1">
      <c r="A3582" s="15">
        <v>90172582</v>
      </c>
      <c r="B3582" s="16" t="s">
        <v>5122</v>
      </c>
      <c r="C3582" s="16" t="s">
        <v>5123</v>
      </c>
      <c r="D3582" s="17" t="s">
        <v>244</v>
      </c>
      <c r="E3582" s="17">
        <v>1</v>
      </c>
      <c r="F3582" s="18" t="s">
        <v>60</v>
      </c>
      <c r="G3582" s="18" t="s">
        <v>14</v>
      </c>
      <c r="H3582" s="19">
        <v>0.25143615000000002</v>
      </c>
    </row>
    <row r="3583" s="20" customFormat="1" ht="45" customHeight="1">
      <c r="A3583" s="15">
        <v>92469019</v>
      </c>
      <c r="B3583" s="16" t="s">
        <v>5124</v>
      </c>
      <c r="C3583" s="16" t="s">
        <v>5124</v>
      </c>
      <c r="D3583" s="17" t="s">
        <v>50</v>
      </c>
      <c r="E3583" s="17">
        <v>1</v>
      </c>
      <c r="F3583" s="18" t="s">
        <v>60</v>
      </c>
      <c r="G3583" s="18" t="s">
        <v>14</v>
      </c>
      <c r="H3583" s="19">
        <v>0.17324685000000001</v>
      </c>
    </row>
    <row r="3584" s="20" customFormat="1" ht="45" customHeight="1">
      <c r="A3584" s="15">
        <v>90173040</v>
      </c>
      <c r="B3584" s="16" t="s">
        <v>5125</v>
      </c>
      <c r="C3584" s="16" t="s">
        <v>5126</v>
      </c>
      <c r="D3584" s="17" t="s">
        <v>244</v>
      </c>
      <c r="E3584" s="17">
        <v>1</v>
      </c>
      <c r="F3584" s="18" t="s">
        <v>60</v>
      </c>
      <c r="G3584" s="18" t="s">
        <v>14</v>
      </c>
      <c r="H3584" s="19">
        <v>0.17324685000000001</v>
      </c>
    </row>
    <row r="3585" s="20" customFormat="1" ht="45" customHeight="1">
      <c r="A3585" s="15">
        <v>90125584</v>
      </c>
      <c r="B3585" s="16" t="s">
        <v>5125</v>
      </c>
      <c r="C3585" s="16" t="s">
        <v>5126</v>
      </c>
      <c r="D3585" s="17" t="s">
        <v>50</v>
      </c>
      <c r="E3585" s="17">
        <v>1</v>
      </c>
      <c r="F3585" s="18" t="s">
        <v>60</v>
      </c>
      <c r="G3585" s="18" t="s">
        <v>14</v>
      </c>
      <c r="H3585" s="19">
        <v>0.1676241</v>
      </c>
    </row>
    <row r="3586" s="20" customFormat="1" ht="45" customHeight="1">
      <c r="A3586" s="15">
        <v>90270240</v>
      </c>
      <c r="B3586" s="16" t="s">
        <v>5127</v>
      </c>
      <c r="C3586" s="16" t="s">
        <v>5128</v>
      </c>
      <c r="D3586" s="17" t="s">
        <v>603</v>
      </c>
      <c r="E3586" s="17">
        <v>1</v>
      </c>
      <c r="F3586" s="18" t="s">
        <v>64</v>
      </c>
      <c r="G3586" s="18" t="s">
        <v>14</v>
      </c>
      <c r="H3586" s="19">
        <v>1.4008585499999999</v>
      </c>
    </row>
    <row r="3587" s="20" customFormat="1" ht="45" customHeight="1">
      <c r="A3587" s="15">
        <v>90270231</v>
      </c>
      <c r="B3587" s="16" t="s">
        <v>5129</v>
      </c>
      <c r="C3587" s="16" t="s">
        <v>5130</v>
      </c>
      <c r="D3587" s="17" t="s">
        <v>603</v>
      </c>
      <c r="E3587" s="17">
        <v>1</v>
      </c>
      <c r="F3587" s="18" t="s">
        <v>60</v>
      </c>
      <c r="G3587" s="18" t="s">
        <v>14</v>
      </c>
      <c r="H3587" s="19">
        <v>0.17959725000000001</v>
      </c>
    </row>
    <row r="3588" s="20" customFormat="1" ht="45" customHeight="1">
      <c r="A3588" s="15">
        <v>90310314</v>
      </c>
      <c r="B3588" s="16" t="s">
        <v>5131</v>
      </c>
      <c r="C3588" s="16" t="s">
        <v>5132</v>
      </c>
      <c r="D3588" s="17" t="s">
        <v>17</v>
      </c>
      <c r="E3588" s="17">
        <v>1</v>
      </c>
      <c r="F3588" s="18" t="s">
        <v>436</v>
      </c>
      <c r="G3588" s="18" t="s">
        <v>14</v>
      </c>
      <c r="H3588" s="19">
        <v>1.6642678500000001</v>
      </c>
    </row>
    <row r="3589" s="20" customFormat="1" ht="45" customHeight="1">
      <c r="A3589" s="15">
        <v>92216013</v>
      </c>
      <c r="B3589" s="16" t="s">
        <v>5133</v>
      </c>
      <c r="C3589" s="16" t="s">
        <v>5134</v>
      </c>
      <c r="D3589" s="17" t="s">
        <v>748</v>
      </c>
      <c r="E3589" s="17">
        <v>1</v>
      </c>
      <c r="F3589" s="18" t="s">
        <v>436</v>
      </c>
      <c r="G3589" s="18" t="s">
        <v>14</v>
      </c>
      <c r="H3589" s="19">
        <v>2.7059318999999999</v>
      </c>
    </row>
    <row r="3590" s="20" customFormat="1" ht="45" customHeight="1">
      <c r="A3590" s="15">
        <v>92382770</v>
      </c>
      <c r="B3590" s="16" t="s">
        <v>5135</v>
      </c>
      <c r="C3590" s="16" t="s">
        <v>5136</v>
      </c>
      <c r="D3590" s="17" t="s">
        <v>633</v>
      </c>
      <c r="E3590" s="17">
        <v>1</v>
      </c>
      <c r="F3590" s="18" t="s">
        <v>5137</v>
      </c>
      <c r="G3590" s="18" t="s">
        <v>14</v>
      </c>
      <c r="H3590" s="19">
        <v>123.6586932</v>
      </c>
    </row>
    <row r="3591" s="20" customFormat="1" ht="45" customHeight="1">
      <c r="A3591" s="15">
        <v>92382797</v>
      </c>
      <c r="B3591" s="16" t="s">
        <v>5138</v>
      </c>
      <c r="C3591" s="16" t="s">
        <v>5139</v>
      </c>
      <c r="D3591" s="17" t="s">
        <v>633</v>
      </c>
      <c r="E3591" s="17">
        <v>1</v>
      </c>
      <c r="F3591" s="18" t="s">
        <v>5137</v>
      </c>
      <c r="G3591" s="18" t="s">
        <v>14</v>
      </c>
      <c r="H3591" s="19">
        <v>86.705923499999997</v>
      </c>
    </row>
    <row r="3592" s="20" customFormat="1" ht="45" customHeight="1">
      <c r="A3592" s="15">
        <v>92382800</v>
      </c>
      <c r="B3592" s="16" t="s">
        <v>5140</v>
      </c>
      <c r="C3592" s="16" t="s">
        <v>5141</v>
      </c>
      <c r="D3592" s="17" t="s">
        <v>633</v>
      </c>
      <c r="E3592" s="17">
        <v>1</v>
      </c>
      <c r="F3592" s="18" t="s">
        <v>5137</v>
      </c>
      <c r="G3592" s="18" t="s">
        <v>14</v>
      </c>
      <c r="H3592" s="19">
        <v>95.078784150000004</v>
      </c>
    </row>
    <row r="3593" s="20" customFormat="1" ht="45" customHeight="1">
      <c r="A3593" s="15">
        <v>90343034</v>
      </c>
      <c r="B3593" s="16" t="s">
        <v>5142</v>
      </c>
      <c r="C3593" s="16" t="s">
        <v>5143</v>
      </c>
      <c r="D3593" s="17" t="s">
        <v>1356</v>
      </c>
      <c r="E3593" s="17">
        <v>100</v>
      </c>
      <c r="F3593" s="18" t="s">
        <v>18</v>
      </c>
      <c r="G3593" s="18" t="s">
        <v>19</v>
      </c>
      <c r="H3593" s="19">
        <v>0.1676241</v>
      </c>
    </row>
    <row r="3594" s="20" customFormat="1" ht="45" customHeight="1">
      <c r="A3594" s="15">
        <v>90277163</v>
      </c>
      <c r="B3594" s="16" t="s">
        <v>5144</v>
      </c>
      <c r="C3594" s="16" t="s">
        <v>5145</v>
      </c>
      <c r="D3594" s="17" t="s">
        <v>1356</v>
      </c>
      <c r="E3594" s="17">
        <v>120</v>
      </c>
      <c r="F3594" s="18" t="s">
        <v>18</v>
      </c>
      <c r="G3594" s="18" t="s">
        <v>19</v>
      </c>
      <c r="H3594" s="19">
        <v>0.13170465000000001</v>
      </c>
    </row>
    <row r="3595" s="20" customFormat="1" ht="45" customHeight="1">
      <c r="A3595" s="15">
        <v>90300483</v>
      </c>
      <c r="B3595" s="16" t="s">
        <v>5146</v>
      </c>
      <c r="C3595" s="16" t="s">
        <v>5147</v>
      </c>
      <c r="D3595" s="17" t="s">
        <v>2405</v>
      </c>
      <c r="E3595" s="17">
        <v>100</v>
      </c>
      <c r="F3595" s="18" t="s">
        <v>18</v>
      </c>
      <c r="G3595" s="18" t="s">
        <v>19</v>
      </c>
      <c r="H3595" s="19">
        <v>0.13170465000000001</v>
      </c>
    </row>
    <row r="3596" s="20" customFormat="1" ht="45" customHeight="1">
      <c r="A3596" s="15">
        <v>90343042</v>
      </c>
      <c r="B3596" s="16" t="s">
        <v>5148</v>
      </c>
      <c r="C3596" s="16" t="s">
        <v>5149</v>
      </c>
      <c r="D3596" s="17" t="s">
        <v>1356</v>
      </c>
      <c r="E3596" s="17">
        <v>1</v>
      </c>
      <c r="F3596" s="18" t="s">
        <v>60</v>
      </c>
      <c r="G3596" s="18" t="s">
        <v>14</v>
      </c>
      <c r="H3596" s="19">
        <v>1.3170465</v>
      </c>
    </row>
    <row r="3597" s="20" customFormat="1" ht="45" customHeight="1">
      <c r="A3597" s="15">
        <v>90277171</v>
      </c>
      <c r="B3597" s="16" t="s">
        <v>5150</v>
      </c>
      <c r="C3597" s="16" t="s">
        <v>5151</v>
      </c>
      <c r="D3597" s="17" t="s">
        <v>1356</v>
      </c>
      <c r="E3597" s="17">
        <v>1</v>
      </c>
      <c r="F3597" s="18" t="s">
        <v>60</v>
      </c>
      <c r="G3597" s="18" t="s">
        <v>14</v>
      </c>
      <c r="H3597" s="19">
        <v>1.1221874999999999</v>
      </c>
    </row>
    <row r="3598" s="20" customFormat="1" ht="45" customHeight="1">
      <c r="A3598" s="15">
        <v>90343050</v>
      </c>
      <c r="B3598" s="16" t="s">
        <v>5152</v>
      </c>
      <c r="C3598" s="16" t="s">
        <v>5153</v>
      </c>
      <c r="D3598" s="17" t="s">
        <v>1356</v>
      </c>
      <c r="E3598" s="17">
        <v>300</v>
      </c>
      <c r="F3598" s="18" t="s">
        <v>151</v>
      </c>
      <c r="G3598" s="18" t="s">
        <v>19</v>
      </c>
      <c r="H3598" s="19">
        <v>3.5919449999999999e-002</v>
      </c>
    </row>
    <row r="3599" s="20" customFormat="1" ht="45" customHeight="1">
      <c r="A3599" s="15">
        <v>90136314</v>
      </c>
      <c r="B3599" s="16" t="s">
        <v>5154</v>
      </c>
      <c r="C3599" s="16" t="s">
        <v>5155</v>
      </c>
      <c r="D3599" s="17" t="s">
        <v>1356</v>
      </c>
      <c r="E3599" s="17">
        <v>30</v>
      </c>
      <c r="F3599" s="18" t="s">
        <v>18</v>
      </c>
      <c r="G3599" s="18" t="s">
        <v>19</v>
      </c>
      <c r="H3599" s="19">
        <v>0.80220104999999997</v>
      </c>
    </row>
    <row r="3600" s="20" customFormat="1" ht="45" customHeight="1">
      <c r="A3600" s="15">
        <v>90343069</v>
      </c>
      <c r="B3600" s="16" t="s">
        <v>5156</v>
      </c>
      <c r="C3600" s="16" t="s">
        <v>5157</v>
      </c>
      <c r="D3600" s="17" t="s">
        <v>1356</v>
      </c>
      <c r="E3600" s="17">
        <v>1</v>
      </c>
      <c r="F3600" s="18" t="s">
        <v>60</v>
      </c>
      <c r="G3600" s="18" t="s">
        <v>14</v>
      </c>
      <c r="H3600" s="19">
        <v>1.1733686999999999</v>
      </c>
    </row>
    <row r="3601" s="20" customFormat="1" ht="45" customHeight="1">
      <c r="A3601" s="15">
        <v>90277180</v>
      </c>
      <c r="B3601" s="16" t="s">
        <v>5156</v>
      </c>
      <c r="C3601" s="16" t="s">
        <v>5158</v>
      </c>
      <c r="D3601" s="17" t="s">
        <v>1356</v>
      </c>
      <c r="E3601" s="17">
        <v>1</v>
      </c>
      <c r="F3601" s="18" t="s">
        <v>60</v>
      </c>
      <c r="G3601" s="18" t="s">
        <v>14</v>
      </c>
      <c r="H3601" s="19">
        <v>1.1853418499999999</v>
      </c>
    </row>
    <row r="3602" s="20" customFormat="1" ht="45" customHeight="1">
      <c r="A3602" s="15">
        <v>92415911</v>
      </c>
      <c r="B3602" s="16" t="s">
        <v>5159</v>
      </c>
      <c r="C3602" s="16" t="s">
        <v>5160</v>
      </c>
      <c r="D3602" s="17" t="s">
        <v>1356</v>
      </c>
      <c r="E3602" s="17">
        <v>1</v>
      </c>
      <c r="F3602" s="18" t="s">
        <v>60</v>
      </c>
      <c r="G3602" s="18" t="s">
        <v>14</v>
      </c>
      <c r="H3602" s="19">
        <v>1.5086169</v>
      </c>
    </row>
    <row r="3603" s="20" customFormat="1" ht="45" customHeight="1">
      <c r="A3603" s="15">
        <v>92459986</v>
      </c>
      <c r="B3603" s="16" t="s">
        <v>5161</v>
      </c>
      <c r="C3603" s="16" t="s">
        <v>5162</v>
      </c>
      <c r="D3603" s="17" t="s">
        <v>360</v>
      </c>
      <c r="E3603" s="17">
        <v>1</v>
      </c>
      <c r="F3603" s="18" t="s">
        <v>60</v>
      </c>
      <c r="G3603" s="18" t="s">
        <v>14</v>
      </c>
      <c r="H3603" s="19">
        <v>1.2332344500000001</v>
      </c>
    </row>
    <row r="3604" s="20" customFormat="1" ht="45" customHeight="1">
      <c r="A3604" s="15">
        <v>92261914</v>
      </c>
      <c r="B3604" s="16" t="s">
        <v>5163</v>
      </c>
      <c r="C3604" s="16" t="s">
        <v>5164</v>
      </c>
      <c r="D3604" s="17" t="s">
        <v>43</v>
      </c>
      <c r="E3604" s="17">
        <v>1</v>
      </c>
      <c r="F3604" s="18" t="s">
        <v>158</v>
      </c>
      <c r="G3604" s="18" t="s">
        <v>14</v>
      </c>
      <c r="H3604" s="19">
        <v>0.45497969999999999</v>
      </c>
    </row>
    <row r="3605" s="20" customFormat="1" ht="45" customHeight="1">
      <c r="A3605" s="15">
        <v>92414761</v>
      </c>
      <c r="B3605" s="16" t="s">
        <v>5165</v>
      </c>
      <c r="C3605" s="16" t="s">
        <v>5166</v>
      </c>
      <c r="D3605" s="17" t="s">
        <v>78</v>
      </c>
      <c r="E3605" s="17">
        <v>1</v>
      </c>
      <c r="F3605" s="18" t="s">
        <v>60</v>
      </c>
      <c r="G3605" s="18" t="s">
        <v>14</v>
      </c>
      <c r="H3605" s="19">
        <v>0.53879175000000001</v>
      </c>
    </row>
    <row r="3606" s="20" customFormat="1" ht="45" customHeight="1">
      <c r="A3606" s="15">
        <v>92414788</v>
      </c>
      <c r="B3606" s="16" t="s">
        <v>5167</v>
      </c>
      <c r="C3606" s="16" t="s">
        <v>5168</v>
      </c>
      <c r="D3606" s="17" t="s">
        <v>78</v>
      </c>
      <c r="E3606" s="17">
        <v>600</v>
      </c>
      <c r="F3606" s="18" t="s">
        <v>151</v>
      </c>
      <c r="G3606" s="18" t="s">
        <v>19</v>
      </c>
      <c r="H3606" s="19">
        <v>4.78926e-002</v>
      </c>
    </row>
    <row r="3607" s="20" customFormat="1" ht="45" customHeight="1">
      <c r="A3607" s="15">
        <v>92414796</v>
      </c>
      <c r="B3607" s="16" t="s">
        <v>5169</v>
      </c>
      <c r="C3607" s="16" t="s">
        <v>5170</v>
      </c>
      <c r="D3607" s="17" t="s">
        <v>78</v>
      </c>
      <c r="E3607" s="17">
        <v>1</v>
      </c>
      <c r="F3607" s="18" t="s">
        <v>60</v>
      </c>
      <c r="G3607" s="18" t="s">
        <v>14</v>
      </c>
      <c r="H3607" s="19">
        <v>0.94587885000000005</v>
      </c>
    </row>
    <row r="3608" s="20" customFormat="1" ht="45" customHeight="1">
      <c r="A3608" s="15">
        <v>92414818</v>
      </c>
      <c r="B3608" s="16" t="s">
        <v>5171</v>
      </c>
      <c r="C3608" s="16" t="s">
        <v>5172</v>
      </c>
      <c r="D3608" s="17" t="s">
        <v>78</v>
      </c>
      <c r="E3608" s="17">
        <v>1</v>
      </c>
      <c r="F3608" s="18" t="s">
        <v>60</v>
      </c>
      <c r="G3608" s="18" t="s">
        <v>14</v>
      </c>
      <c r="H3608" s="19">
        <v>1.4128316999999999</v>
      </c>
    </row>
    <row r="3609" s="20" customFormat="1" ht="45" customHeight="1">
      <c r="A3609" s="15">
        <v>92414770</v>
      </c>
      <c r="B3609" s="16" t="s">
        <v>5173</v>
      </c>
      <c r="C3609" s="16" t="s">
        <v>5174</v>
      </c>
      <c r="D3609" s="17" t="s">
        <v>78</v>
      </c>
      <c r="E3609" s="17">
        <v>5</v>
      </c>
      <c r="F3609" s="18" t="s">
        <v>18</v>
      </c>
      <c r="G3609" s="18" t="s">
        <v>14</v>
      </c>
      <c r="H3609" s="19">
        <v>2.3458505000000001</v>
      </c>
    </row>
    <row r="3610" s="20" customFormat="1" ht="45" customHeight="1">
      <c r="A3610" s="15">
        <v>92414745</v>
      </c>
      <c r="B3610" s="16" t="s">
        <v>5175</v>
      </c>
      <c r="C3610" s="16" t="s">
        <v>5176</v>
      </c>
      <c r="D3610" s="17" t="s">
        <v>78</v>
      </c>
      <c r="E3610" s="17">
        <v>1</v>
      </c>
      <c r="F3610" s="18" t="s">
        <v>64</v>
      </c>
      <c r="G3610" s="18" t="s">
        <v>14</v>
      </c>
      <c r="H3610" s="19">
        <v>1.1015298</v>
      </c>
    </row>
    <row r="3611" s="20" customFormat="1" ht="45" customHeight="1">
      <c r="A3611" s="15">
        <v>92171036</v>
      </c>
      <c r="B3611" s="16" t="s">
        <v>5177</v>
      </c>
      <c r="C3611" s="16" t="s">
        <v>3264</v>
      </c>
      <c r="D3611" s="17" t="s">
        <v>69</v>
      </c>
      <c r="E3611" s="17">
        <v>1</v>
      </c>
      <c r="F3611" s="18" t="s">
        <v>60</v>
      </c>
      <c r="G3611" s="18" t="s">
        <v>14</v>
      </c>
      <c r="H3611" s="19">
        <v>3.6158912999999999</v>
      </c>
    </row>
    <row r="3612" s="20" customFormat="1" ht="45" customHeight="1">
      <c r="A3612" s="15">
        <v>92171010</v>
      </c>
      <c r="B3612" s="16" t="s">
        <v>5178</v>
      </c>
      <c r="C3612" s="16" t="s">
        <v>3266</v>
      </c>
      <c r="D3612" s="17" t="s">
        <v>69</v>
      </c>
      <c r="E3612" s="17">
        <v>1</v>
      </c>
      <c r="F3612" s="18" t="s">
        <v>436</v>
      </c>
      <c r="G3612" s="18" t="s">
        <v>14</v>
      </c>
      <c r="H3612" s="19">
        <v>5.51962215</v>
      </c>
    </row>
    <row r="3613" s="20" customFormat="1" ht="45" customHeight="1">
      <c r="A3613" s="15">
        <v>90288645</v>
      </c>
      <c r="B3613" s="16" t="s">
        <v>5179</v>
      </c>
      <c r="C3613" s="16" t="s">
        <v>5180</v>
      </c>
      <c r="D3613" s="17" t="s">
        <v>146</v>
      </c>
      <c r="E3613" s="17">
        <v>1</v>
      </c>
      <c r="F3613" s="18" t="s">
        <v>88</v>
      </c>
      <c r="G3613" s="18" t="s">
        <v>14</v>
      </c>
      <c r="H3613" s="19">
        <v>7.4347560000000001</v>
      </c>
    </row>
    <row r="3614" s="20" customFormat="1" ht="45" customHeight="1">
      <c r="A3614" s="15">
        <v>92249957</v>
      </c>
      <c r="B3614" s="16" t="s">
        <v>5181</v>
      </c>
      <c r="C3614" s="16" t="s">
        <v>5182</v>
      </c>
      <c r="D3614" s="17" t="s">
        <v>92</v>
      </c>
      <c r="E3614" s="17">
        <v>10</v>
      </c>
      <c r="F3614" s="18" t="s">
        <v>95</v>
      </c>
      <c r="G3614" s="18" t="s">
        <v>19</v>
      </c>
      <c r="H3614" s="19">
        <v>2.0981519999999998</v>
      </c>
    </row>
    <row r="3615" s="20" customFormat="1" ht="45" customHeight="1">
      <c r="A3615" s="15">
        <v>92249949</v>
      </c>
      <c r="B3615" s="16" t="s">
        <v>5183</v>
      </c>
      <c r="C3615" s="16" t="s">
        <v>5184</v>
      </c>
      <c r="D3615" s="17" t="s">
        <v>92</v>
      </c>
      <c r="E3615" s="17">
        <v>30</v>
      </c>
      <c r="F3615" s="18" t="s">
        <v>95</v>
      </c>
      <c r="G3615" s="18" t="s">
        <v>19</v>
      </c>
      <c r="H3615" s="19">
        <v>1.6762410000000001</v>
      </c>
    </row>
    <row r="3616" s="20" customFormat="1" ht="45" customHeight="1">
      <c r="A3616" s="15">
        <v>92470181</v>
      </c>
      <c r="B3616" s="16" t="s">
        <v>5185</v>
      </c>
      <c r="C3616" s="16" t="s">
        <v>5186</v>
      </c>
      <c r="D3616" s="17" t="s">
        <v>603</v>
      </c>
      <c r="E3616" s="17">
        <v>10</v>
      </c>
      <c r="F3616" s="18" t="s">
        <v>95</v>
      </c>
      <c r="G3616" s="18" t="s">
        <v>19</v>
      </c>
      <c r="H3616" s="19">
        <v>1.76005305</v>
      </c>
    </row>
    <row r="3617" s="20" customFormat="1" ht="45" customHeight="1">
      <c r="A3617" s="15">
        <v>92470190</v>
      </c>
      <c r="B3617" s="16" t="s">
        <v>5187</v>
      </c>
      <c r="C3617" s="16" t="s">
        <v>5188</v>
      </c>
      <c r="D3617" s="17" t="s">
        <v>603</v>
      </c>
      <c r="E3617" s="17">
        <v>30</v>
      </c>
      <c r="F3617" s="18" t="s">
        <v>95</v>
      </c>
      <c r="G3617" s="18" t="s">
        <v>19</v>
      </c>
      <c r="H3617" s="19">
        <v>1.4607243000000001</v>
      </c>
    </row>
    <row r="3618" s="20" customFormat="1" ht="45" customHeight="1">
      <c r="A3618" s="15">
        <v>92368611</v>
      </c>
      <c r="B3618" s="16" t="s">
        <v>5189</v>
      </c>
      <c r="C3618" s="16" t="s">
        <v>5190</v>
      </c>
      <c r="D3618" s="17" t="s">
        <v>92</v>
      </c>
      <c r="E3618" s="17">
        <v>1</v>
      </c>
      <c r="F3618" s="18" t="s">
        <v>88</v>
      </c>
      <c r="G3618" s="18" t="s">
        <v>14</v>
      </c>
      <c r="H3618" s="19">
        <v>44.09711145</v>
      </c>
    </row>
    <row r="3619" s="20" customFormat="1" ht="45" customHeight="1">
      <c r="A3619" s="15">
        <v>90200853</v>
      </c>
      <c r="B3619" s="16" t="s">
        <v>5191</v>
      </c>
      <c r="C3619" s="16" t="s">
        <v>5192</v>
      </c>
      <c r="D3619" s="17" t="s">
        <v>231</v>
      </c>
      <c r="E3619" s="17">
        <v>1</v>
      </c>
      <c r="F3619" s="18" t="s">
        <v>64</v>
      </c>
      <c r="G3619" s="18" t="s">
        <v>14</v>
      </c>
      <c r="H3619" s="19">
        <v>438.92000000000002</v>
      </c>
    </row>
    <row r="3620" s="20" customFormat="1" ht="45" customHeight="1">
      <c r="A3620" s="15">
        <v>90200810</v>
      </c>
      <c r="B3620" s="16" t="s">
        <v>5193</v>
      </c>
      <c r="C3620" s="16" t="s">
        <v>5194</v>
      </c>
      <c r="D3620" s="17" t="s">
        <v>231</v>
      </c>
      <c r="E3620" s="17">
        <v>1</v>
      </c>
      <c r="F3620" s="18" t="s">
        <v>70</v>
      </c>
      <c r="G3620" s="18" t="s">
        <v>14</v>
      </c>
      <c r="H3620" s="19">
        <v>438.92000000000002</v>
      </c>
    </row>
    <row r="3621" s="20" customFormat="1" ht="45" customHeight="1">
      <c r="A3621" s="15">
        <v>90200713</v>
      </c>
      <c r="B3621" s="16" t="s">
        <v>5195</v>
      </c>
      <c r="C3621" s="16" t="s">
        <v>5196</v>
      </c>
      <c r="D3621" s="17" t="s">
        <v>231</v>
      </c>
      <c r="E3621" s="17">
        <v>1</v>
      </c>
      <c r="F3621" s="18" t="s">
        <v>64</v>
      </c>
      <c r="G3621" s="18" t="s">
        <v>14</v>
      </c>
      <c r="H3621" s="19">
        <v>438.92000000000002</v>
      </c>
    </row>
    <row r="3622" s="20" customFormat="1" ht="45" customHeight="1">
      <c r="A3622" s="15">
        <v>90200802</v>
      </c>
      <c r="B3622" s="16" t="s">
        <v>5195</v>
      </c>
      <c r="C3622" s="16" t="s">
        <v>5196</v>
      </c>
      <c r="D3622" s="17" t="s">
        <v>231</v>
      </c>
      <c r="E3622" s="17">
        <v>1</v>
      </c>
      <c r="F3622" s="18" t="s">
        <v>64</v>
      </c>
      <c r="G3622" s="18" t="s">
        <v>14</v>
      </c>
      <c r="H3622" s="19">
        <v>438.92000000000002</v>
      </c>
    </row>
    <row r="3623" s="20" customFormat="1" ht="45" customHeight="1">
      <c r="A3623" s="15">
        <v>90200721</v>
      </c>
      <c r="B3623" s="16" t="s">
        <v>5195</v>
      </c>
      <c r="C3623" s="16" t="s">
        <v>5196</v>
      </c>
      <c r="D3623" s="17" t="s">
        <v>231</v>
      </c>
      <c r="E3623" s="17">
        <v>1</v>
      </c>
      <c r="F3623" s="18" t="s">
        <v>64</v>
      </c>
      <c r="G3623" s="18" t="s">
        <v>14</v>
      </c>
      <c r="H3623" s="19">
        <v>438.92000000000002</v>
      </c>
    </row>
    <row r="3624" s="20" customFormat="1" ht="45" customHeight="1">
      <c r="A3624" s="15">
        <v>90200730</v>
      </c>
      <c r="B3624" s="16" t="s">
        <v>5195</v>
      </c>
      <c r="C3624" s="16" t="s">
        <v>5196</v>
      </c>
      <c r="D3624" s="17" t="s">
        <v>231</v>
      </c>
      <c r="E3624" s="17">
        <v>1</v>
      </c>
      <c r="F3624" s="18" t="s">
        <v>64</v>
      </c>
      <c r="G3624" s="18" t="s">
        <v>14</v>
      </c>
      <c r="H3624" s="19">
        <v>438.92000000000002</v>
      </c>
    </row>
    <row r="3625" s="20" customFormat="1" ht="45" customHeight="1">
      <c r="A3625" s="15">
        <v>90200764</v>
      </c>
      <c r="B3625" s="16" t="s">
        <v>5197</v>
      </c>
      <c r="C3625" s="16" t="s">
        <v>5198</v>
      </c>
      <c r="D3625" s="17" t="s">
        <v>231</v>
      </c>
      <c r="E3625" s="17">
        <v>1</v>
      </c>
      <c r="F3625" s="18" t="s">
        <v>70</v>
      </c>
      <c r="G3625" s="18" t="s">
        <v>14</v>
      </c>
      <c r="H3625" s="19">
        <v>438.92000000000002</v>
      </c>
    </row>
    <row r="3626" s="20" customFormat="1" ht="45" customHeight="1">
      <c r="A3626" s="15">
        <v>90200756</v>
      </c>
      <c r="B3626" s="16" t="s">
        <v>5197</v>
      </c>
      <c r="C3626" s="16" t="s">
        <v>5198</v>
      </c>
      <c r="D3626" s="17" t="s">
        <v>231</v>
      </c>
      <c r="E3626" s="17">
        <v>1</v>
      </c>
      <c r="F3626" s="18" t="s">
        <v>70</v>
      </c>
      <c r="G3626" s="18" t="s">
        <v>14</v>
      </c>
      <c r="H3626" s="19">
        <v>438.93000000000001</v>
      </c>
    </row>
    <row r="3627" s="20" customFormat="1" ht="45" customHeight="1">
      <c r="A3627" s="15">
        <v>92453457</v>
      </c>
      <c r="B3627" s="16" t="s">
        <v>5199</v>
      </c>
      <c r="C3627" s="16" t="s">
        <v>5200</v>
      </c>
      <c r="D3627" s="17" t="s">
        <v>21</v>
      </c>
      <c r="E3627" s="17">
        <v>1</v>
      </c>
      <c r="F3627" s="18" t="s">
        <v>64</v>
      </c>
      <c r="G3627" s="18" t="s">
        <v>14</v>
      </c>
      <c r="H3627" s="19">
        <v>467.88999999999999</v>
      </c>
    </row>
    <row r="3628" s="20" customFormat="1" ht="45" customHeight="1">
      <c r="A3628" s="15">
        <v>91318017</v>
      </c>
      <c r="B3628" s="16" t="s">
        <v>5201</v>
      </c>
      <c r="C3628" s="16" t="s">
        <v>5202</v>
      </c>
      <c r="D3628" s="17" t="s">
        <v>220</v>
      </c>
      <c r="E3628" s="17">
        <v>1</v>
      </c>
      <c r="F3628" s="18" t="s">
        <v>64</v>
      </c>
      <c r="G3628" s="18" t="s">
        <v>14</v>
      </c>
      <c r="H3628" s="19">
        <v>406.19999999999999</v>
      </c>
    </row>
    <row r="3629" s="20" customFormat="1" ht="45" customHeight="1">
      <c r="A3629" s="15">
        <v>92373313</v>
      </c>
      <c r="B3629" s="16" t="s">
        <v>5203</v>
      </c>
      <c r="C3629" s="16" t="s">
        <v>5204</v>
      </c>
      <c r="D3629" s="17" t="s">
        <v>220</v>
      </c>
      <c r="E3629" s="17">
        <v>1</v>
      </c>
      <c r="F3629" s="18" t="s">
        <v>70</v>
      </c>
      <c r="G3629" s="18" t="s">
        <v>14</v>
      </c>
      <c r="H3629" s="19">
        <v>456.95999999999998</v>
      </c>
    </row>
    <row r="3630" s="20" customFormat="1" ht="45" customHeight="1">
      <c r="A3630" s="15">
        <v>90292510</v>
      </c>
      <c r="B3630" s="16" t="s">
        <v>5205</v>
      </c>
      <c r="C3630" s="16" t="s">
        <v>5206</v>
      </c>
      <c r="D3630" s="17" t="s">
        <v>836</v>
      </c>
      <c r="E3630" s="17">
        <v>1</v>
      </c>
      <c r="F3630" s="18" t="s">
        <v>60</v>
      </c>
      <c r="G3630" s="18" t="s">
        <v>14</v>
      </c>
      <c r="H3630" s="19">
        <v>1.6403215499999999</v>
      </c>
    </row>
    <row r="3631" s="20" customFormat="1" ht="45" customHeight="1">
      <c r="A3631" s="15">
        <v>90181832</v>
      </c>
      <c r="B3631" s="16" t="s">
        <v>5205</v>
      </c>
      <c r="C3631" s="16" t="s">
        <v>5207</v>
      </c>
      <c r="D3631" s="17" t="s">
        <v>24</v>
      </c>
      <c r="E3631" s="17">
        <v>1</v>
      </c>
      <c r="F3631" s="18" t="s">
        <v>60</v>
      </c>
      <c r="G3631" s="18" t="s">
        <v>14</v>
      </c>
      <c r="H3631" s="19">
        <v>2.5383078000000001</v>
      </c>
    </row>
    <row r="3632" s="20" customFormat="1" ht="45" customHeight="1">
      <c r="A3632" s="15">
        <v>92421989</v>
      </c>
      <c r="B3632" s="16" t="s">
        <v>5208</v>
      </c>
      <c r="C3632" s="16" t="s">
        <v>5209</v>
      </c>
      <c r="D3632" s="17" t="s">
        <v>73</v>
      </c>
      <c r="E3632" s="17">
        <v>1</v>
      </c>
      <c r="F3632" s="18" t="s">
        <v>60</v>
      </c>
      <c r="G3632" s="18" t="s">
        <v>14</v>
      </c>
      <c r="H3632" s="19">
        <v>3.6398375999999999</v>
      </c>
    </row>
    <row r="3633" s="20" customFormat="1" ht="45" customHeight="1">
      <c r="A3633" s="15">
        <v>92456197</v>
      </c>
      <c r="B3633" s="16" t="s">
        <v>5210</v>
      </c>
      <c r="C3633" s="16" t="s">
        <v>5210</v>
      </c>
      <c r="D3633" s="17" t="s">
        <v>17</v>
      </c>
      <c r="E3633" s="17">
        <v>1</v>
      </c>
      <c r="F3633" s="18" t="s">
        <v>60</v>
      </c>
      <c r="G3633" s="18" t="s">
        <v>14</v>
      </c>
      <c r="H3633" s="19">
        <v>2.3946299999999998</v>
      </c>
    </row>
    <row r="3634" s="20" customFormat="1" ht="45" customHeight="1">
      <c r="A3634" s="15">
        <v>90127994</v>
      </c>
      <c r="B3634" s="16" t="s">
        <v>5210</v>
      </c>
      <c r="C3634" s="16" t="s">
        <v>5210</v>
      </c>
      <c r="D3634" s="17" t="s">
        <v>21</v>
      </c>
      <c r="E3634" s="17">
        <v>1</v>
      </c>
      <c r="F3634" s="18" t="s">
        <v>60</v>
      </c>
      <c r="G3634" s="18" t="s">
        <v>14</v>
      </c>
      <c r="H3634" s="19">
        <v>1.8558382499999999</v>
      </c>
    </row>
    <row r="3635" s="20" customFormat="1" ht="45" customHeight="1">
      <c r="A3635" s="15">
        <v>91250013</v>
      </c>
      <c r="B3635" s="16" t="s">
        <v>5210</v>
      </c>
      <c r="C3635" s="16" t="s">
        <v>5211</v>
      </c>
      <c r="D3635" s="17" t="s">
        <v>73</v>
      </c>
      <c r="E3635" s="17">
        <v>1</v>
      </c>
      <c r="F3635" s="18" t="s">
        <v>60</v>
      </c>
      <c r="G3635" s="18" t="s">
        <v>14</v>
      </c>
      <c r="H3635" s="19">
        <v>5.3998906499999997</v>
      </c>
    </row>
    <row r="3636" s="20" customFormat="1" ht="45" customHeight="1">
      <c r="A3636" s="15">
        <v>92422454</v>
      </c>
      <c r="B3636" s="16" t="s">
        <v>5210</v>
      </c>
      <c r="C3636" s="16" t="s">
        <v>5212</v>
      </c>
      <c r="D3636" s="17" t="s">
        <v>455</v>
      </c>
      <c r="E3636" s="17">
        <v>1</v>
      </c>
      <c r="F3636" s="18" t="s">
        <v>60</v>
      </c>
      <c r="G3636" s="18" t="s">
        <v>14</v>
      </c>
      <c r="H3636" s="19">
        <v>5.2801591500000002</v>
      </c>
    </row>
    <row r="3637" s="20" customFormat="1" ht="45" customHeight="1">
      <c r="A3637" s="15">
        <v>90294963</v>
      </c>
      <c r="B3637" s="16" t="s">
        <v>5213</v>
      </c>
      <c r="C3637" s="16" t="s">
        <v>5214</v>
      </c>
      <c r="D3637" s="17" t="s">
        <v>871</v>
      </c>
      <c r="E3637" s="17">
        <v>1</v>
      </c>
      <c r="F3637" s="18" t="s">
        <v>64</v>
      </c>
      <c r="G3637" s="18" t="s">
        <v>14</v>
      </c>
      <c r="H3637" s="19">
        <v>2.3347642500000001</v>
      </c>
    </row>
    <row r="3638" s="20" customFormat="1" ht="45" customHeight="1">
      <c r="A3638" s="15">
        <v>92465781</v>
      </c>
      <c r="B3638" s="16" t="s">
        <v>5215</v>
      </c>
      <c r="C3638" s="16" t="s">
        <v>5216</v>
      </c>
      <c r="D3638" s="17" t="s">
        <v>50</v>
      </c>
      <c r="E3638" s="17">
        <v>1</v>
      </c>
      <c r="F3638" s="18" t="s">
        <v>64</v>
      </c>
      <c r="G3638" s="18" t="s">
        <v>14</v>
      </c>
      <c r="H3638" s="19">
        <v>2.6700124500000002</v>
      </c>
    </row>
    <row r="3639" s="20" customFormat="1" ht="45" customHeight="1">
      <c r="A3639" s="15">
        <v>90253710</v>
      </c>
      <c r="B3639" s="16" t="s">
        <v>5217</v>
      </c>
      <c r="C3639" s="16" t="s">
        <v>5218</v>
      </c>
      <c r="D3639" s="17" t="s">
        <v>792</v>
      </c>
      <c r="E3639" s="17">
        <v>1</v>
      </c>
      <c r="F3639" s="18" t="s">
        <v>64</v>
      </c>
      <c r="G3639" s="18" t="s">
        <v>14</v>
      </c>
      <c r="H3639" s="19">
        <v>1.78399935</v>
      </c>
    </row>
    <row r="3640" s="20" customFormat="1" ht="45" customHeight="1">
      <c r="A3640" s="15">
        <v>90286235</v>
      </c>
      <c r="B3640" s="16" t="s">
        <v>5219</v>
      </c>
      <c r="C3640" s="16" t="s">
        <v>5220</v>
      </c>
      <c r="D3640" s="17" t="s">
        <v>603</v>
      </c>
      <c r="E3640" s="17">
        <v>1</v>
      </c>
      <c r="F3640" s="18" t="s">
        <v>64</v>
      </c>
      <c r="G3640" s="18" t="s">
        <v>14</v>
      </c>
      <c r="H3640" s="19">
        <v>1.2212613000000001</v>
      </c>
    </row>
    <row r="3641" s="20" customFormat="1" ht="45" customHeight="1">
      <c r="A3641" s="15">
        <v>90135881</v>
      </c>
      <c r="B3641" s="16" t="s">
        <v>5221</v>
      </c>
      <c r="C3641" s="16" t="s">
        <v>5222</v>
      </c>
      <c r="D3641" s="17" t="s">
        <v>207</v>
      </c>
      <c r="E3641" s="17">
        <v>1</v>
      </c>
      <c r="F3641" s="18" t="s">
        <v>64</v>
      </c>
      <c r="G3641" s="18" t="s">
        <v>14</v>
      </c>
      <c r="H3641" s="19">
        <v>2.02346235</v>
      </c>
    </row>
    <row r="3642" s="20" customFormat="1" ht="45" customHeight="1">
      <c r="A3642" s="15">
        <v>92405304</v>
      </c>
      <c r="B3642" s="16" t="s">
        <v>5223</v>
      </c>
      <c r="C3642" s="16" t="s">
        <v>5224</v>
      </c>
      <c r="D3642" s="17" t="s">
        <v>220</v>
      </c>
      <c r="E3642" s="17">
        <v>1</v>
      </c>
      <c r="F3642" s="18" t="s">
        <v>64</v>
      </c>
      <c r="G3642" s="18" t="s">
        <v>14</v>
      </c>
      <c r="H3642" s="19">
        <v>2.1910864499999998</v>
      </c>
    </row>
    <row r="3643" s="20" customFormat="1" ht="45" customHeight="1">
      <c r="A3643" s="15">
        <v>92253466</v>
      </c>
      <c r="B3643" s="16" t="s">
        <v>5225</v>
      </c>
      <c r="C3643" s="16" t="s">
        <v>5226</v>
      </c>
      <c r="D3643" s="17" t="s">
        <v>220</v>
      </c>
      <c r="E3643" s="17">
        <v>1</v>
      </c>
      <c r="F3643" s="18" t="s">
        <v>64</v>
      </c>
      <c r="G3643" s="18" t="s">
        <v>14</v>
      </c>
      <c r="H3643" s="19">
        <v>2.9693412000000001</v>
      </c>
    </row>
    <row r="3644" s="20" customFormat="1" ht="45" customHeight="1">
      <c r="A3644" s="15">
        <v>90286251</v>
      </c>
      <c r="B3644" s="16" t="s">
        <v>5227</v>
      </c>
      <c r="C3644" s="16" t="s">
        <v>5228</v>
      </c>
      <c r="D3644" s="17" t="s">
        <v>603</v>
      </c>
      <c r="E3644" s="17">
        <v>1</v>
      </c>
      <c r="F3644" s="18" t="s">
        <v>436</v>
      </c>
      <c r="G3644" s="18" t="s">
        <v>14</v>
      </c>
      <c r="H3644" s="19">
        <v>17.241336</v>
      </c>
    </row>
    <row r="3645" s="20" customFormat="1" ht="45" customHeight="1">
      <c r="A3645" s="15">
        <v>90248309</v>
      </c>
      <c r="B3645" s="16" t="s">
        <v>5229</v>
      </c>
      <c r="C3645" s="16" t="s">
        <v>5230</v>
      </c>
      <c r="D3645" s="17" t="s">
        <v>5231</v>
      </c>
      <c r="E3645" s="17">
        <v>1</v>
      </c>
      <c r="F3645" s="18" t="s">
        <v>436</v>
      </c>
      <c r="G3645" s="18" t="s">
        <v>14</v>
      </c>
      <c r="H3645" s="19">
        <v>17.87591295</v>
      </c>
    </row>
    <row r="3646" s="20" customFormat="1" ht="45" customHeight="1">
      <c r="A3646" s="15">
        <v>90145500</v>
      </c>
      <c r="B3646" s="16" t="s">
        <v>5232</v>
      </c>
      <c r="C3646" s="16" t="s">
        <v>5233</v>
      </c>
      <c r="D3646" s="17" t="s">
        <v>17</v>
      </c>
      <c r="E3646" s="17">
        <v>1</v>
      </c>
      <c r="F3646" s="18" t="s">
        <v>436</v>
      </c>
      <c r="G3646" s="18" t="s">
        <v>14</v>
      </c>
      <c r="H3646" s="19">
        <v>15.325632000000001</v>
      </c>
    </row>
    <row r="3647" s="20" customFormat="1" ht="45" customHeight="1">
      <c r="A3647" s="15">
        <v>92266401</v>
      </c>
      <c r="B3647" s="16" t="s">
        <v>5234</v>
      </c>
      <c r="C3647" s="16" t="s">
        <v>5235</v>
      </c>
      <c r="D3647" s="17" t="s">
        <v>455</v>
      </c>
      <c r="E3647" s="17">
        <v>1</v>
      </c>
      <c r="F3647" s="18" t="s">
        <v>436</v>
      </c>
      <c r="G3647" s="18" t="s">
        <v>14</v>
      </c>
      <c r="H3647" s="19">
        <v>21.372072750000001</v>
      </c>
    </row>
    <row r="3648" s="20" customFormat="1" ht="45" customHeight="1">
      <c r="A3648" s="15">
        <v>90259580</v>
      </c>
      <c r="B3648" s="16" t="s">
        <v>5234</v>
      </c>
      <c r="C3648" s="16" t="s">
        <v>5234</v>
      </c>
      <c r="D3648" s="17" t="s">
        <v>244</v>
      </c>
      <c r="E3648" s="17">
        <v>1</v>
      </c>
      <c r="F3648" s="18" t="s">
        <v>436</v>
      </c>
      <c r="G3648" s="18" t="s">
        <v>14</v>
      </c>
      <c r="H3648" s="19">
        <v>20.557898550000001</v>
      </c>
    </row>
    <row r="3649" s="20" customFormat="1" ht="45" customHeight="1">
      <c r="A3649" s="15">
        <v>92378544</v>
      </c>
      <c r="B3649" s="16" t="s">
        <v>5234</v>
      </c>
      <c r="C3649" s="16" t="s">
        <v>5234</v>
      </c>
      <c r="D3649" s="17" t="s">
        <v>24</v>
      </c>
      <c r="E3649" s="17">
        <v>1</v>
      </c>
      <c r="F3649" s="18" t="s">
        <v>60</v>
      </c>
      <c r="G3649" s="18" t="s">
        <v>14</v>
      </c>
      <c r="H3649" s="19">
        <v>24.03181305</v>
      </c>
    </row>
    <row r="3650" s="20" customFormat="1" ht="45" customHeight="1">
      <c r="A3650" s="15">
        <v>92455930</v>
      </c>
      <c r="B3650" s="16" t="s">
        <v>5234</v>
      </c>
      <c r="C3650" s="16" t="s">
        <v>5234</v>
      </c>
      <c r="D3650" s="17" t="s">
        <v>17</v>
      </c>
      <c r="E3650" s="17">
        <v>1</v>
      </c>
      <c r="F3650" s="18" t="s">
        <v>436</v>
      </c>
      <c r="G3650" s="18" t="s">
        <v>14</v>
      </c>
      <c r="H3650" s="19">
        <v>22.373593199999998</v>
      </c>
    </row>
    <row r="3651" s="20" customFormat="1" ht="45" customHeight="1">
      <c r="A3651" s="15">
        <v>92378560</v>
      </c>
      <c r="B3651" s="16" t="s">
        <v>5234</v>
      </c>
      <c r="C3651" s="16" t="s">
        <v>5234</v>
      </c>
      <c r="D3651" s="17" t="s">
        <v>24</v>
      </c>
      <c r="E3651" s="17">
        <v>1</v>
      </c>
      <c r="F3651" s="18" t="s">
        <v>60</v>
      </c>
      <c r="G3651" s="18" t="s">
        <v>14</v>
      </c>
      <c r="H3651" s="19">
        <v>23.301701325</v>
      </c>
    </row>
    <row r="3652" s="20" customFormat="1" ht="45" customHeight="1">
      <c r="A3652" s="15">
        <v>92380468</v>
      </c>
      <c r="B3652" s="16" t="s">
        <v>5234</v>
      </c>
      <c r="C3652" s="16" t="s">
        <v>5236</v>
      </c>
      <c r="D3652" s="17" t="s">
        <v>169</v>
      </c>
      <c r="E3652" s="17">
        <v>1</v>
      </c>
      <c r="F3652" s="18" t="s">
        <v>436</v>
      </c>
      <c r="G3652" s="18" t="s">
        <v>14</v>
      </c>
      <c r="H3652" s="19">
        <v>25.933842899999998</v>
      </c>
    </row>
    <row r="3653" s="20" customFormat="1" ht="45" customHeight="1">
      <c r="A3653" s="15">
        <v>92432190</v>
      </c>
      <c r="B3653" s="16" t="s">
        <v>5234</v>
      </c>
      <c r="C3653" s="16" t="s">
        <v>5237</v>
      </c>
      <c r="D3653" s="17" t="s">
        <v>414</v>
      </c>
      <c r="E3653" s="17">
        <v>1</v>
      </c>
      <c r="F3653" s="18" t="s">
        <v>436</v>
      </c>
      <c r="G3653" s="18" t="s">
        <v>14</v>
      </c>
      <c r="H3653" s="19">
        <v>10.332828449999999</v>
      </c>
    </row>
    <row r="3654" s="20" customFormat="1" ht="45" customHeight="1">
      <c r="A3654" s="15">
        <v>92393438</v>
      </c>
      <c r="B3654" s="16" t="s">
        <v>5238</v>
      </c>
      <c r="C3654" s="16" t="s">
        <v>5239</v>
      </c>
      <c r="D3654" s="17" t="s">
        <v>43</v>
      </c>
      <c r="E3654" s="17">
        <v>1</v>
      </c>
      <c r="F3654" s="18" t="s">
        <v>436</v>
      </c>
      <c r="G3654" s="18" t="s">
        <v>14</v>
      </c>
      <c r="H3654" s="19">
        <v>27.059318999999999</v>
      </c>
    </row>
    <row r="3655" s="20" customFormat="1" ht="45" customHeight="1">
      <c r="A3655" s="15">
        <v>90172221</v>
      </c>
      <c r="B3655" s="16" t="s">
        <v>5238</v>
      </c>
      <c r="C3655" s="16" t="s">
        <v>5240</v>
      </c>
      <c r="D3655" s="17" t="s">
        <v>244</v>
      </c>
      <c r="E3655" s="17">
        <v>1</v>
      </c>
      <c r="F3655" s="18" t="s">
        <v>436</v>
      </c>
      <c r="G3655" s="18" t="s">
        <v>14</v>
      </c>
      <c r="H3655" s="19">
        <v>16.738463700000001</v>
      </c>
    </row>
    <row r="3656" s="20" customFormat="1" ht="45" customHeight="1">
      <c r="A3656" s="15">
        <v>92439152</v>
      </c>
      <c r="B3656" s="16" t="s">
        <v>5241</v>
      </c>
      <c r="C3656" s="16" t="s">
        <v>5242</v>
      </c>
      <c r="D3656" s="17" t="s">
        <v>504</v>
      </c>
      <c r="E3656" s="17">
        <v>100</v>
      </c>
      <c r="F3656" s="18" t="s">
        <v>18</v>
      </c>
      <c r="G3656" s="18" t="s">
        <v>14</v>
      </c>
      <c r="H3656" s="19">
        <v>108.9317187</v>
      </c>
    </row>
    <row r="3657" s="20" customFormat="1" ht="45" customHeight="1">
      <c r="A3657" s="15">
        <v>90590023</v>
      </c>
      <c r="B3657" s="16" t="s">
        <v>5243</v>
      </c>
      <c r="C3657" s="16" t="s">
        <v>5244</v>
      </c>
      <c r="D3657" s="17" t="s">
        <v>92</v>
      </c>
      <c r="E3657" s="17">
        <v>1</v>
      </c>
      <c r="F3657" s="18" t="s">
        <v>436</v>
      </c>
      <c r="G3657" s="18" t="s">
        <v>14</v>
      </c>
      <c r="H3657" s="19">
        <v>28.831345200000001</v>
      </c>
    </row>
    <row r="3658" s="20" customFormat="1" ht="45" customHeight="1">
      <c r="A3658" s="15">
        <v>92457894</v>
      </c>
      <c r="B3658" s="16" t="s">
        <v>5245</v>
      </c>
      <c r="C3658" s="16" t="s">
        <v>5245</v>
      </c>
      <c r="D3658" s="17" t="s">
        <v>244</v>
      </c>
      <c r="E3658" s="17">
        <v>1</v>
      </c>
      <c r="F3658" s="18" t="s">
        <v>60</v>
      </c>
      <c r="G3658" s="18" t="s">
        <v>14</v>
      </c>
      <c r="H3658" s="19">
        <v>8.5262199750000001</v>
      </c>
    </row>
    <row r="3659" s="20" customFormat="1" ht="45" customHeight="1">
      <c r="A3659" s="15">
        <v>90145232</v>
      </c>
      <c r="B3659" s="16" t="s">
        <v>5246</v>
      </c>
      <c r="C3659" s="16" t="s">
        <v>5247</v>
      </c>
      <c r="D3659" s="17" t="s">
        <v>17</v>
      </c>
      <c r="E3659" s="17">
        <v>1</v>
      </c>
      <c r="F3659" s="18" t="s">
        <v>436</v>
      </c>
      <c r="G3659" s="18" t="s">
        <v>14</v>
      </c>
      <c r="H3659" s="19">
        <v>21.312207000000001</v>
      </c>
    </row>
    <row r="3660" s="20" customFormat="1" ht="45" customHeight="1">
      <c r="A3660" s="15">
        <v>90171551</v>
      </c>
      <c r="B3660" s="16" t="s">
        <v>5246</v>
      </c>
      <c r="C3660" s="16" t="s">
        <v>5248</v>
      </c>
      <c r="D3660" s="17" t="s">
        <v>244</v>
      </c>
      <c r="E3660" s="17">
        <v>1</v>
      </c>
      <c r="F3660" s="18" t="s">
        <v>60</v>
      </c>
      <c r="G3660" s="18" t="s">
        <v>14</v>
      </c>
      <c r="H3660" s="19">
        <v>8.5262199750000001</v>
      </c>
    </row>
    <row r="3661" s="20" customFormat="1" ht="45" customHeight="1">
      <c r="A3661" s="15">
        <v>90590031</v>
      </c>
      <c r="B3661" s="16" t="s">
        <v>5249</v>
      </c>
      <c r="C3661" s="16" t="s">
        <v>5250</v>
      </c>
      <c r="D3661" s="17" t="s">
        <v>92</v>
      </c>
      <c r="E3661" s="17">
        <v>1</v>
      </c>
      <c r="F3661" s="18" t="s">
        <v>436</v>
      </c>
      <c r="G3661" s="18" t="s">
        <v>14</v>
      </c>
      <c r="H3661" s="19">
        <v>43.426615050000002</v>
      </c>
    </row>
    <row r="3662" s="20" customFormat="1" ht="45" customHeight="1">
      <c r="A3662" s="15">
        <v>92258441</v>
      </c>
      <c r="B3662" s="16" t="s">
        <v>5251</v>
      </c>
      <c r="C3662" s="16" t="s">
        <v>5252</v>
      </c>
      <c r="D3662" s="17" t="s">
        <v>92</v>
      </c>
      <c r="E3662" s="17">
        <v>1</v>
      </c>
      <c r="F3662" s="18" t="s">
        <v>436</v>
      </c>
      <c r="G3662" s="18" t="s">
        <v>14</v>
      </c>
      <c r="H3662" s="19">
        <v>43.969968000000001</v>
      </c>
    </row>
    <row r="3663" s="20" customFormat="1" ht="45" customHeight="1">
      <c r="A3663" s="15">
        <v>90149262</v>
      </c>
      <c r="B3663" s="16" t="s">
        <v>5253</v>
      </c>
      <c r="C3663" s="16" t="s">
        <v>5254</v>
      </c>
      <c r="D3663" s="17" t="s">
        <v>233</v>
      </c>
      <c r="E3663" s="17">
        <v>1</v>
      </c>
      <c r="F3663" s="18" t="s">
        <v>436</v>
      </c>
      <c r="G3663" s="18" t="s">
        <v>14</v>
      </c>
      <c r="H3663" s="19">
        <v>16.331376599999999</v>
      </c>
    </row>
    <row r="3664" s="20" customFormat="1" ht="45" customHeight="1">
      <c r="A3664" s="15">
        <v>90292669</v>
      </c>
      <c r="B3664" s="16" t="s">
        <v>5255</v>
      </c>
      <c r="C3664" s="16" t="s">
        <v>5256</v>
      </c>
      <c r="D3664" s="17" t="s">
        <v>26</v>
      </c>
      <c r="E3664" s="17">
        <v>1</v>
      </c>
      <c r="F3664" s="18" t="s">
        <v>436</v>
      </c>
      <c r="G3664" s="18" t="s">
        <v>14</v>
      </c>
      <c r="H3664" s="19">
        <v>11.310544350000001</v>
      </c>
    </row>
    <row r="3665" s="20" customFormat="1" ht="45" customHeight="1">
      <c r="A3665" s="15">
        <v>90292642</v>
      </c>
      <c r="B3665" s="16" t="s">
        <v>5255</v>
      </c>
      <c r="C3665" s="16" t="s">
        <v>5257</v>
      </c>
      <c r="D3665" s="17" t="s">
        <v>131</v>
      </c>
      <c r="E3665" s="17">
        <v>1</v>
      </c>
      <c r="F3665" s="18" t="s">
        <v>436</v>
      </c>
      <c r="G3665" s="18" t="s">
        <v>14</v>
      </c>
      <c r="H3665" s="19">
        <v>23.041831049999999</v>
      </c>
    </row>
    <row r="3666" s="20" customFormat="1" ht="45" customHeight="1">
      <c r="A3666" s="15">
        <v>90232666</v>
      </c>
      <c r="B3666" s="16" t="s">
        <v>5258</v>
      </c>
      <c r="C3666" s="16" t="s">
        <v>5258</v>
      </c>
      <c r="D3666" s="17" t="s">
        <v>511</v>
      </c>
      <c r="E3666" s="17">
        <v>1</v>
      </c>
      <c r="F3666" s="18" t="s">
        <v>88</v>
      </c>
      <c r="G3666" s="18" t="s">
        <v>14</v>
      </c>
      <c r="H3666" s="19">
        <v>146.09</v>
      </c>
    </row>
    <row r="3667" s="20" customFormat="1" ht="45" customHeight="1">
      <c r="A3667" s="15">
        <v>92469248</v>
      </c>
      <c r="B3667" s="16" t="s">
        <v>5258</v>
      </c>
      <c r="C3667" s="16" t="s">
        <v>5258</v>
      </c>
      <c r="D3667" s="17" t="s">
        <v>504</v>
      </c>
      <c r="E3667" s="17">
        <v>1</v>
      </c>
      <c r="F3667" s="18" t="s">
        <v>88</v>
      </c>
      <c r="G3667" s="18" t="s">
        <v>14</v>
      </c>
      <c r="H3667" s="19">
        <v>148.520871</v>
      </c>
    </row>
    <row r="3668" s="20" customFormat="1" ht="45" customHeight="1">
      <c r="A3668" s="15">
        <v>92469884</v>
      </c>
      <c r="B3668" s="16" t="s">
        <v>5259</v>
      </c>
      <c r="C3668" s="16" t="s">
        <v>5259</v>
      </c>
      <c r="D3668" s="17" t="s">
        <v>39</v>
      </c>
      <c r="E3668" s="17">
        <v>1</v>
      </c>
      <c r="F3668" s="18" t="s">
        <v>88</v>
      </c>
      <c r="G3668" s="18" t="s">
        <v>14</v>
      </c>
      <c r="H3668" s="19">
        <v>140.507766</v>
      </c>
    </row>
    <row r="3669" s="20" customFormat="1" ht="45" customHeight="1">
      <c r="A3669" s="15">
        <v>90590082</v>
      </c>
      <c r="B3669" s="16" t="s">
        <v>5260</v>
      </c>
      <c r="C3669" s="16" t="s">
        <v>5261</v>
      </c>
      <c r="D3669" s="17" t="s">
        <v>92</v>
      </c>
      <c r="E3669" s="17">
        <v>1</v>
      </c>
      <c r="F3669" s="18" t="s">
        <v>88</v>
      </c>
      <c r="G3669" s="18" t="s">
        <v>14</v>
      </c>
      <c r="H3669" s="19">
        <v>226.50749999999999</v>
      </c>
    </row>
    <row r="3670" s="20" customFormat="1" ht="45" customHeight="1">
      <c r="A3670" s="15">
        <v>90286243</v>
      </c>
      <c r="B3670" s="16" t="s">
        <v>5262</v>
      </c>
      <c r="C3670" s="16" t="s">
        <v>5262</v>
      </c>
      <c r="D3670" s="17" t="s">
        <v>792</v>
      </c>
      <c r="E3670" s="17">
        <v>1</v>
      </c>
      <c r="F3670" s="18" t="s">
        <v>88</v>
      </c>
      <c r="G3670" s="18" t="s">
        <v>14</v>
      </c>
      <c r="H3670" s="19">
        <v>89.128128599999997</v>
      </c>
    </row>
    <row r="3671" s="20" customFormat="1" ht="45" customHeight="1">
      <c r="A3671" s="15">
        <v>90301641</v>
      </c>
      <c r="B3671" s="16" t="s">
        <v>5263</v>
      </c>
      <c r="C3671" s="16" t="s">
        <v>5264</v>
      </c>
      <c r="D3671" s="17" t="s">
        <v>506</v>
      </c>
      <c r="E3671" s="17">
        <v>1</v>
      </c>
      <c r="F3671" s="18" t="s">
        <v>88</v>
      </c>
      <c r="G3671" s="18" t="s">
        <v>14</v>
      </c>
      <c r="H3671" s="19">
        <v>121.115064</v>
      </c>
    </row>
    <row r="3672" s="20" customFormat="1" ht="45" customHeight="1">
      <c r="A3672" s="15">
        <v>90202813</v>
      </c>
      <c r="B3672" s="16" t="s">
        <v>5265</v>
      </c>
      <c r="C3672" s="16" t="s">
        <v>5266</v>
      </c>
      <c r="D3672" s="17" t="s">
        <v>414</v>
      </c>
      <c r="E3672" s="17">
        <v>30</v>
      </c>
      <c r="F3672" s="18" t="s">
        <v>95</v>
      </c>
      <c r="G3672" s="18" t="s">
        <v>19</v>
      </c>
      <c r="H3672" s="19">
        <v>0.67049639999999999</v>
      </c>
    </row>
    <row r="3673" s="20" customFormat="1" ht="45" customHeight="1">
      <c r="A3673" s="15">
        <v>90202830</v>
      </c>
      <c r="B3673" s="16" t="s">
        <v>5267</v>
      </c>
      <c r="C3673" s="16" t="s">
        <v>5268</v>
      </c>
      <c r="D3673" s="17" t="s">
        <v>414</v>
      </c>
      <c r="E3673" s="17">
        <v>30</v>
      </c>
      <c r="F3673" s="18" t="s">
        <v>95</v>
      </c>
      <c r="G3673" s="18" t="s">
        <v>19</v>
      </c>
      <c r="H3673" s="19">
        <v>0.64655010000000002</v>
      </c>
    </row>
    <row r="3674" s="20" customFormat="1" ht="45" customHeight="1">
      <c r="A3674" s="15">
        <v>90202805</v>
      </c>
      <c r="B3674" s="16" t="s">
        <v>5269</v>
      </c>
      <c r="C3674" s="16" t="s">
        <v>5270</v>
      </c>
      <c r="D3674" s="17" t="s">
        <v>414</v>
      </c>
      <c r="E3674" s="17">
        <v>30</v>
      </c>
      <c r="F3674" s="18" t="s">
        <v>95</v>
      </c>
      <c r="G3674" s="18" t="s">
        <v>19</v>
      </c>
      <c r="H3674" s="19">
        <v>0.64655010000000002</v>
      </c>
    </row>
    <row r="3675" s="20" customFormat="1" ht="45" customHeight="1">
      <c r="A3675" s="15">
        <v>92439403</v>
      </c>
      <c r="B3675" s="16" t="s">
        <v>5271</v>
      </c>
      <c r="C3675" s="16" t="s">
        <v>5272</v>
      </c>
      <c r="D3675" s="17" t="s">
        <v>603</v>
      </c>
      <c r="E3675" s="17">
        <v>1</v>
      </c>
      <c r="F3675" s="18" t="s">
        <v>64</v>
      </c>
      <c r="G3675" s="18" t="s">
        <v>14</v>
      </c>
      <c r="H3675" s="19">
        <v>156.65669460000001</v>
      </c>
    </row>
    <row r="3676" s="20" customFormat="1" ht="45" customHeight="1">
      <c r="A3676" s="15">
        <v>90125355</v>
      </c>
      <c r="B3676" s="16" t="s">
        <v>5273</v>
      </c>
      <c r="C3676" s="16" t="s">
        <v>5273</v>
      </c>
      <c r="D3676" s="17" t="s">
        <v>50</v>
      </c>
      <c r="E3676" s="17">
        <v>1</v>
      </c>
      <c r="F3676" s="18" t="s">
        <v>64</v>
      </c>
      <c r="G3676" s="18" t="s">
        <v>14</v>
      </c>
      <c r="H3676" s="19">
        <v>105.47147835</v>
      </c>
    </row>
    <row r="3677" s="20" customFormat="1" ht="45" customHeight="1">
      <c r="A3677" s="15">
        <v>90125371</v>
      </c>
      <c r="B3677" s="16" t="s">
        <v>5274</v>
      </c>
      <c r="C3677" s="16" t="s">
        <v>5275</v>
      </c>
      <c r="D3677" s="17" t="s">
        <v>50</v>
      </c>
      <c r="E3677" s="17">
        <v>1</v>
      </c>
      <c r="F3677" s="18" t="s">
        <v>64</v>
      </c>
      <c r="G3677" s="18" t="s">
        <v>14</v>
      </c>
      <c r="H3677" s="19">
        <v>134.30282355</v>
      </c>
    </row>
    <row r="3678" s="20" customFormat="1" ht="45" customHeight="1">
      <c r="A3678" s="15">
        <v>92451934</v>
      </c>
      <c r="B3678" s="16" t="s">
        <v>5276</v>
      </c>
      <c r="C3678" s="16" t="s">
        <v>5276</v>
      </c>
      <c r="D3678" s="17" t="s">
        <v>39</v>
      </c>
      <c r="E3678" s="17">
        <v>1</v>
      </c>
      <c r="F3678" s="18" t="s">
        <v>64</v>
      </c>
      <c r="G3678" s="18" t="s">
        <v>14</v>
      </c>
      <c r="H3678" s="19">
        <v>99.664500599999997</v>
      </c>
    </row>
    <row r="3679" s="20" customFormat="1" ht="45" customHeight="1">
      <c r="A3679" s="15">
        <v>90270010</v>
      </c>
      <c r="B3679" s="16" t="s">
        <v>5277</v>
      </c>
      <c r="C3679" s="16" t="s">
        <v>5278</v>
      </c>
      <c r="D3679" s="17" t="s">
        <v>220</v>
      </c>
      <c r="E3679" s="17">
        <v>1</v>
      </c>
      <c r="F3679" s="18" t="s">
        <v>64</v>
      </c>
      <c r="G3679" s="18" t="s">
        <v>14</v>
      </c>
      <c r="H3679" s="19">
        <v>162.27210195000001</v>
      </c>
    </row>
    <row r="3680" s="20" customFormat="1" ht="45" customHeight="1">
      <c r="A3680" s="15">
        <v>90254449</v>
      </c>
      <c r="B3680" s="16" t="s">
        <v>5279</v>
      </c>
      <c r="C3680" s="16" t="s">
        <v>5280</v>
      </c>
      <c r="D3680" s="17" t="s">
        <v>220</v>
      </c>
      <c r="E3680" s="17">
        <v>1</v>
      </c>
      <c r="F3680" s="18" t="s">
        <v>60</v>
      </c>
      <c r="G3680" s="18" t="s">
        <v>14</v>
      </c>
      <c r="H3680" s="19">
        <v>0.46695284999999997</v>
      </c>
    </row>
    <row r="3681" s="20" customFormat="1" ht="45" customHeight="1">
      <c r="A3681" s="15">
        <v>90216555</v>
      </c>
      <c r="B3681" s="16" t="s">
        <v>5281</v>
      </c>
      <c r="C3681" s="16" t="s">
        <v>5282</v>
      </c>
      <c r="D3681" s="17" t="s">
        <v>78</v>
      </c>
      <c r="E3681" s="17">
        <v>1</v>
      </c>
      <c r="F3681" s="18" t="s">
        <v>60</v>
      </c>
      <c r="G3681" s="18" t="s">
        <v>14</v>
      </c>
      <c r="H3681" s="19">
        <v>0.41906025000000002</v>
      </c>
    </row>
    <row r="3682" s="20" customFormat="1" ht="45" customHeight="1">
      <c r="A3682" s="15">
        <v>90254430</v>
      </c>
      <c r="B3682" s="16" t="s">
        <v>5281</v>
      </c>
      <c r="C3682" s="16" t="s">
        <v>5283</v>
      </c>
      <c r="D3682" s="17" t="s">
        <v>220</v>
      </c>
      <c r="E3682" s="17">
        <v>1</v>
      </c>
      <c r="F3682" s="18" t="s">
        <v>60</v>
      </c>
      <c r="G3682" s="18" t="s">
        <v>14</v>
      </c>
      <c r="H3682" s="19">
        <v>0.46695284999999997</v>
      </c>
    </row>
    <row r="3683" s="20" customFormat="1" ht="45" customHeight="1">
      <c r="A3683" s="15">
        <v>90216547</v>
      </c>
      <c r="B3683" s="16" t="s">
        <v>5284</v>
      </c>
      <c r="C3683" s="16" t="s">
        <v>5285</v>
      </c>
      <c r="D3683" s="17" t="s">
        <v>78</v>
      </c>
      <c r="E3683" s="17">
        <v>1</v>
      </c>
      <c r="F3683" s="18" t="s">
        <v>60</v>
      </c>
      <c r="G3683" s="18" t="s">
        <v>14</v>
      </c>
      <c r="H3683" s="19">
        <v>0.75430845000000002</v>
      </c>
    </row>
    <row r="3684" s="20" customFormat="1" ht="45" customHeight="1">
      <c r="A3684" s="15">
        <v>92395287</v>
      </c>
      <c r="B3684" s="16" t="s">
        <v>5286</v>
      </c>
      <c r="C3684" s="16" t="s">
        <v>5287</v>
      </c>
      <c r="D3684" s="17" t="s">
        <v>157</v>
      </c>
      <c r="E3684" s="17">
        <v>10</v>
      </c>
      <c r="F3684" s="18" t="s">
        <v>95</v>
      </c>
      <c r="G3684" s="18" t="s">
        <v>19</v>
      </c>
      <c r="H3684" s="19">
        <v>1.1853418499999999</v>
      </c>
    </row>
    <row r="3685" s="20" customFormat="1" ht="45" customHeight="1">
      <c r="A3685" s="15">
        <v>94938482</v>
      </c>
      <c r="B3685" s="16" t="s">
        <v>5288</v>
      </c>
      <c r="C3685" s="16" t="s">
        <v>5289</v>
      </c>
      <c r="D3685" s="17" t="s">
        <v>455</v>
      </c>
      <c r="E3685" s="17">
        <v>2500</v>
      </c>
      <c r="F3685" s="18" t="s">
        <v>743</v>
      </c>
      <c r="G3685" s="18" t="s">
        <v>261</v>
      </c>
      <c r="H3685" s="19">
        <v>4.0667659199999998e-002</v>
      </c>
    </row>
    <row r="3686" s="20" customFormat="1" ht="45" customHeight="1">
      <c r="A3686" s="15">
        <v>90292774</v>
      </c>
      <c r="B3686" s="16" t="s">
        <v>5290</v>
      </c>
      <c r="C3686" s="16" t="s">
        <v>5290</v>
      </c>
      <c r="D3686" s="17" t="s">
        <v>39</v>
      </c>
      <c r="E3686" s="17">
        <v>1</v>
      </c>
      <c r="F3686" s="18" t="s">
        <v>13</v>
      </c>
      <c r="G3686" s="18" t="s">
        <v>14</v>
      </c>
      <c r="H3686" s="19">
        <v>3.0150000000000001</v>
      </c>
    </row>
    <row r="3687" s="20" customFormat="1" ht="45" customHeight="1">
      <c r="A3687" s="15">
        <v>92453325</v>
      </c>
      <c r="B3687" s="16" t="s">
        <v>5291</v>
      </c>
      <c r="C3687" s="16" t="s">
        <v>5292</v>
      </c>
      <c r="D3687" s="17" t="s">
        <v>1361</v>
      </c>
      <c r="E3687" s="17">
        <v>1</v>
      </c>
      <c r="F3687" s="18" t="s">
        <v>13</v>
      </c>
      <c r="G3687" s="18" t="s">
        <v>14</v>
      </c>
      <c r="H3687" s="19">
        <v>3.9032469000000001</v>
      </c>
    </row>
    <row r="3688" s="20" customFormat="1" ht="45" customHeight="1">
      <c r="A3688" s="15">
        <v>94938490</v>
      </c>
      <c r="B3688" s="16" t="s">
        <v>5291</v>
      </c>
      <c r="C3688" s="16" t="s">
        <v>5291</v>
      </c>
      <c r="D3688" s="17" t="s">
        <v>39</v>
      </c>
      <c r="E3688" s="17">
        <v>250</v>
      </c>
      <c r="F3688" s="18" t="s">
        <v>743</v>
      </c>
      <c r="G3688" s="18" t="s">
        <v>261</v>
      </c>
      <c r="H3688" s="19">
        <v>1.1129328000000001e-002</v>
      </c>
    </row>
    <row r="3689" s="20" customFormat="1" ht="45" customHeight="1">
      <c r="A3689" s="15">
        <v>94938504</v>
      </c>
      <c r="B3689" s="16" t="s">
        <v>5293</v>
      </c>
      <c r="C3689" s="16" t="s">
        <v>5293</v>
      </c>
      <c r="D3689" s="17" t="s">
        <v>39</v>
      </c>
      <c r="E3689" s="17">
        <v>500</v>
      </c>
      <c r="F3689" s="18" t="s">
        <v>743</v>
      </c>
      <c r="G3689" s="18" t="s">
        <v>261</v>
      </c>
      <c r="H3689" s="19">
        <v>1.0855656e-002</v>
      </c>
    </row>
    <row r="3690" s="20" customFormat="1" ht="45" customHeight="1">
      <c r="A3690" s="15">
        <v>94938512</v>
      </c>
      <c r="B3690" s="16" t="s">
        <v>5294</v>
      </c>
      <c r="C3690" s="16" t="s">
        <v>5295</v>
      </c>
      <c r="D3690" s="17" t="s">
        <v>1361</v>
      </c>
      <c r="E3690" s="17">
        <v>500</v>
      </c>
      <c r="F3690" s="18" t="s">
        <v>743</v>
      </c>
      <c r="G3690" s="18" t="s">
        <v>261</v>
      </c>
      <c r="H3690" s="19">
        <v>1.2748554e-002</v>
      </c>
    </row>
    <row r="3691" s="20" customFormat="1" ht="45" customHeight="1">
      <c r="A3691" s="15">
        <v>94938520</v>
      </c>
      <c r="B3691" s="16" t="s">
        <v>5296</v>
      </c>
      <c r="C3691" s="16" t="s">
        <v>5297</v>
      </c>
      <c r="D3691" s="17" t="s">
        <v>455</v>
      </c>
      <c r="E3691" s="17">
        <v>500</v>
      </c>
      <c r="F3691" s="18" t="s">
        <v>743</v>
      </c>
      <c r="G3691" s="18" t="s">
        <v>261</v>
      </c>
      <c r="H3691" s="19">
        <v>4.1488675199999998e-002</v>
      </c>
    </row>
    <row r="3692" s="20" customFormat="1" ht="45" customHeight="1">
      <c r="A3692" s="15">
        <v>94938539</v>
      </c>
      <c r="B3692" s="16" t="s">
        <v>5298</v>
      </c>
      <c r="C3692" s="16" t="s">
        <v>5298</v>
      </c>
      <c r="D3692" s="17" t="s">
        <v>1714</v>
      </c>
      <c r="E3692" s="17">
        <v>500</v>
      </c>
      <c r="F3692" s="18" t="s">
        <v>743</v>
      </c>
      <c r="G3692" s="18" t="s">
        <v>261</v>
      </c>
      <c r="H3692" s="19">
        <v>8.6662800000000002e-003</v>
      </c>
    </row>
    <row r="3693" s="20" customFormat="1" ht="45" customHeight="1">
      <c r="A3693" s="15">
        <v>92376061</v>
      </c>
      <c r="B3693" s="16" t="s">
        <v>5299</v>
      </c>
      <c r="C3693" s="16" t="s">
        <v>5300</v>
      </c>
      <c r="D3693" s="17" t="s">
        <v>1361</v>
      </c>
      <c r="E3693" s="17">
        <v>1</v>
      </c>
      <c r="F3693" s="18" t="s">
        <v>60</v>
      </c>
      <c r="G3693" s="18" t="s">
        <v>14</v>
      </c>
      <c r="H3693" s="19">
        <v>0.62260380000000004</v>
      </c>
    </row>
    <row r="3694" s="20" customFormat="1" ht="45" customHeight="1">
      <c r="A3694" s="15">
        <v>92416977</v>
      </c>
      <c r="B3694" s="16" t="s">
        <v>5301</v>
      </c>
      <c r="C3694" s="16" t="s">
        <v>5302</v>
      </c>
      <c r="D3694" s="17" t="s">
        <v>154</v>
      </c>
      <c r="E3694" s="17">
        <v>100</v>
      </c>
      <c r="F3694" s="18" t="s">
        <v>151</v>
      </c>
      <c r="G3694" s="18" t="s">
        <v>19</v>
      </c>
      <c r="H3694" s="19">
        <v>0.15565095000000001</v>
      </c>
    </row>
    <row r="3695" s="20" customFormat="1" ht="45" customHeight="1">
      <c r="A3695" s="15">
        <v>90176014</v>
      </c>
      <c r="B3695" s="16" t="s">
        <v>5303</v>
      </c>
      <c r="C3695" s="16" t="s">
        <v>5304</v>
      </c>
      <c r="D3695" s="17" t="s">
        <v>703</v>
      </c>
      <c r="E3695" s="17">
        <v>1</v>
      </c>
      <c r="F3695" s="18" t="s">
        <v>60</v>
      </c>
      <c r="G3695" s="18" t="s">
        <v>14</v>
      </c>
      <c r="H3695" s="19">
        <v>6.9085075500000004</v>
      </c>
    </row>
    <row r="3696" s="20" customFormat="1" ht="45" customHeight="1">
      <c r="A3696" s="15">
        <v>92429696</v>
      </c>
      <c r="B3696" s="16" t="s">
        <v>5305</v>
      </c>
      <c r="C3696" s="16" t="s">
        <v>5306</v>
      </c>
      <c r="D3696" s="17" t="s">
        <v>231</v>
      </c>
      <c r="E3696" s="17">
        <v>1</v>
      </c>
      <c r="F3696" s="18" t="s">
        <v>60</v>
      </c>
      <c r="G3696" s="18" t="s">
        <v>14</v>
      </c>
      <c r="H3696" s="19">
        <v>4.4061192</v>
      </c>
    </row>
    <row r="3697" s="20" customFormat="1" ht="45" customHeight="1">
      <c r="A3697" s="15">
        <v>92406335</v>
      </c>
      <c r="B3697" s="16" t="s">
        <v>5307</v>
      </c>
      <c r="C3697" s="16" t="s">
        <v>5308</v>
      </c>
      <c r="D3697" s="17" t="s">
        <v>146</v>
      </c>
      <c r="E3697" s="17">
        <v>1</v>
      </c>
      <c r="F3697" s="18" t="s">
        <v>436</v>
      </c>
      <c r="G3697" s="18" t="s">
        <v>14</v>
      </c>
      <c r="H3697" s="19">
        <v>2.0833281000000001</v>
      </c>
    </row>
    <row r="3698" s="20" customFormat="1" ht="45" customHeight="1">
      <c r="A3698" s="15">
        <v>90187261</v>
      </c>
      <c r="B3698" s="16" t="s">
        <v>5309</v>
      </c>
      <c r="C3698" s="16" t="s">
        <v>5310</v>
      </c>
      <c r="D3698" s="17" t="s">
        <v>146</v>
      </c>
      <c r="E3698" s="17">
        <v>1</v>
      </c>
      <c r="F3698" s="18" t="s">
        <v>436</v>
      </c>
      <c r="G3698" s="18" t="s">
        <v>14</v>
      </c>
      <c r="H3698" s="19">
        <v>1.9396503</v>
      </c>
    </row>
    <row r="3699" s="20" customFormat="1" ht="45" customHeight="1">
      <c r="A3699" s="15">
        <v>90286278</v>
      </c>
      <c r="B3699" s="16" t="s">
        <v>5311</v>
      </c>
      <c r="C3699" s="16" t="s">
        <v>5312</v>
      </c>
      <c r="D3699" s="17" t="s">
        <v>1672</v>
      </c>
      <c r="E3699" s="17">
        <v>300</v>
      </c>
      <c r="F3699" s="18" t="s">
        <v>743</v>
      </c>
      <c r="G3699" s="18" t="s">
        <v>19</v>
      </c>
      <c r="H3699" s="19">
        <v>1.5439004999999999</v>
      </c>
    </row>
    <row r="3700" s="20" customFormat="1" ht="45" customHeight="1">
      <c r="A3700" s="15">
        <v>92421067</v>
      </c>
      <c r="B3700" s="16" t="s">
        <v>5313</v>
      </c>
      <c r="C3700" s="16" t="s">
        <v>5314</v>
      </c>
      <c r="D3700" s="17" t="s">
        <v>21</v>
      </c>
      <c r="E3700" s="17">
        <v>1</v>
      </c>
      <c r="F3700" s="18" t="s">
        <v>60</v>
      </c>
      <c r="G3700" s="18" t="s">
        <v>14</v>
      </c>
      <c r="H3700" s="19">
        <v>9.2432718000000005</v>
      </c>
    </row>
    <row r="3701" s="20" customFormat="1" ht="45" customHeight="1">
      <c r="A3701" s="15">
        <v>92421083</v>
      </c>
      <c r="B3701" s="16" t="s">
        <v>5315</v>
      </c>
      <c r="C3701" s="16" t="s">
        <v>5316</v>
      </c>
      <c r="D3701" s="17" t="s">
        <v>21</v>
      </c>
      <c r="E3701" s="17">
        <v>50</v>
      </c>
      <c r="F3701" s="18" t="s">
        <v>743</v>
      </c>
      <c r="G3701" s="18" t="s">
        <v>19</v>
      </c>
      <c r="H3701" s="19">
        <v>1.59642</v>
      </c>
    </row>
    <row r="3702" s="20" customFormat="1" ht="45" customHeight="1">
      <c r="A3702" s="15">
        <v>90311655</v>
      </c>
      <c r="B3702" s="16" t="s">
        <v>5317</v>
      </c>
      <c r="C3702" s="16" t="s">
        <v>5317</v>
      </c>
      <c r="D3702" s="17" t="s">
        <v>39</v>
      </c>
      <c r="E3702" s="17">
        <v>300</v>
      </c>
      <c r="F3702" s="18" t="s">
        <v>743</v>
      </c>
      <c r="G3702" s="18" t="s">
        <v>19</v>
      </c>
      <c r="H3702" s="19">
        <v>0.66149999999999998</v>
      </c>
    </row>
    <row r="3703" s="20" customFormat="1" ht="45" customHeight="1">
      <c r="A3703" s="15">
        <v>90264258</v>
      </c>
      <c r="B3703" s="16" t="s">
        <v>5318</v>
      </c>
      <c r="C3703" s="16" t="s">
        <v>5319</v>
      </c>
      <c r="D3703" s="17" t="s">
        <v>455</v>
      </c>
      <c r="E3703" s="17">
        <v>300</v>
      </c>
      <c r="F3703" s="18" t="s">
        <v>743</v>
      </c>
      <c r="G3703" s="18" t="s">
        <v>19</v>
      </c>
      <c r="H3703" s="19">
        <v>1.5987</v>
      </c>
    </row>
    <row r="3704" s="20" customFormat="1" ht="45" customHeight="1">
      <c r="A3704" s="15">
        <v>90278836</v>
      </c>
      <c r="B3704" s="16" t="s">
        <v>5320</v>
      </c>
      <c r="C3704" s="16" t="s">
        <v>5321</v>
      </c>
      <c r="D3704" s="17" t="s">
        <v>946</v>
      </c>
      <c r="E3704" s="17">
        <v>50</v>
      </c>
      <c r="F3704" s="18" t="s">
        <v>743</v>
      </c>
      <c r="G3704" s="18" t="s">
        <v>19</v>
      </c>
      <c r="H3704" s="19">
        <v>0.14367779999999999</v>
      </c>
    </row>
    <row r="3705" s="20" customFormat="1" ht="45" customHeight="1">
      <c r="A3705" s="15">
        <v>90264240</v>
      </c>
      <c r="B3705" s="16" t="s">
        <v>5322</v>
      </c>
      <c r="C3705" s="16" t="s">
        <v>5323</v>
      </c>
      <c r="D3705" s="17" t="s">
        <v>455</v>
      </c>
      <c r="E3705" s="17">
        <v>50</v>
      </c>
      <c r="F3705" s="18" t="s">
        <v>743</v>
      </c>
      <c r="G3705" s="18" t="s">
        <v>19</v>
      </c>
      <c r="H3705" s="19">
        <v>1.79</v>
      </c>
    </row>
    <row r="3706" s="20" customFormat="1" ht="45" customHeight="1">
      <c r="A3706" s="15">
        <v>90296958</v>
      </c>
      <c r="B3706" s="16" t="s">
        <v>5324</v>
      </c>
      <c r="C3706" s="16" t="s">
        <v>5325</v>
      </c>
      <c r="D3706" s="17" t="s">
        <v>506</v>
      </c>
      <c r="E3706" s="17">
        <v>50</v>
      </c>
      <c r="F3706" s="18" t="s">
        <v>743</v>
      </c>
      <c r="G3706" s="18" t="s">
        <v>19</v>
      </c>
      <c r="H3706" s="19">
        <v>1.3500000000000001</v>
      </c>
    </row>
    <row r="3707" s="20" customFormat="1" ht="45" customHeight="1">
      <c r="A3707" s="15">
        <v>90152034</v>
      </c>
      <c r="B3707" s="16" t="s">
        <v>5326</v>
      </c>
      <c r="C3707" s="16" t="s">
        <v>5326</v>
      </c>
      <c r="D3707" s="17" t="s">
        <v>39</v>
      </c>
      <c r="E3707" s="17">
        <v>50</v>
      </c>
      <c r="F3707" s="18" t="s">
        <v>743</v>
      </c>
      <c r="G3707" s="18" t="s">
        <v>19</v>
      </c>
      <c r="H3707" s="19">
        <v>1.0832850000000001</v>
      </c>
    </row>
    <row r="3708" s="20" customFormat="1" ht="45" customHeight="1">
      <c r="A3708" s="15">
        <v>90305337</v>
      </c>
      <c r="B3708" s="16" t="s">
        <v>5327</v>
      </c>
      <c r="C3708" s="16" t="s">
        <v>5328</v>
      </c>
      <c r="D3708" s="17" t="s">
        <v>235</v>
      </c>
      <c r="E3708" s="17">
        <v>1</v>
      </c>
      <c r="F3708" s="18" t="s">
        <v>70</v>
      </c>
      <c r="G3708" s="18" t="s">
        <v>14</v>
      </c>
      <c r="H3708" s="19">
        <v>15.577068150000001</v>
      </c>
    </row>
    <row r="3709" s="20" customFormat="1" ht="45" customHeight="1">
      <c r="A3709" s="15">
        <v>90305353</v>
      </c>
      <c r="B3709" s="16" t="s">
        <v>5329</v>
      </c>
      <c r="C3709" s="16" t="s">
        <v>5330</v>
      </c>
      <c r="D3709" s="17" t="s">
        <v>235</v>
      </c>
      <c r="E3709" s="17">
        <v>1</v>
      </c>
      <c r="F3709" s="18" t="s">
        <v>70</v>
      </c>
      <c r="G3709" s="18" t="s">
        <v>14</v>
      </c>
      <c r="H3709" s="19">
        <v>38.074617000000003</v>
      </c>
    </row>
    <row r="3710" s="20" customFormat="1" ht="45" customHeight="1">
      <c r="A3710" s="15">
        <v>92448526</v>
      </c>
      <c r="B3710" s="16" t="s">
        <v>5331</v>
      </c>
      <c r="C3710" s="16" t="s">
        <v>5332</v>
      </c>
      <c r="D3710" s="17" t="s">
        <v>725</v>
      </c>
      <c r="E3710" s="17">
        <v>400</v>
      </c>
      <c r="F3710" s="18" t="s">
        <v>95</v>
      </c>
      <c r="G3710" s="18" t="s">
        <v>19</v>
      </c>
      <c r="H3710" s="19">
        <v>0.59999999999999998</v>
      </c>
    </row>
    <row r="3711" s="20" customFormat="1" ht="45" customHeight="1">
      <c r="A3711" s="15">
        <v>92448518</v>
      </c>
      <c r="B3711" s="16" t="s">
        <v>5333</v>
      </c>
      <c r="C3711" s="16" t="s">
        <v>5334</v>
      </c>
      <c r="D3711" s="17" t="s">
        <v>725</v>
      </c>
      <c r="E3711" s="17">
        <v>400</v>
      </c>
      <c r="F3711" s="18" t="s">
        <v>95</v>
      </c>
      <c r="G3711" s="18" t="s">
        <v>19</v>
      </c>
      <c r="H3711" s="19">
        <v>0.38979999999999998</v>
      </c>
    </row>
    <row r="3712" s="20" customFormat="1" ht="45" customHeight="1">
      <c r="A3712" s="15">
        <v>90852915</v>
      </c>
      <c r="B3712" s="16" t="s">
        <v>5335</v>
      </c>
      <c r="C3712" s="16" t="s">
        <v>5335</v>
      </c>
      <c r="D3712" s="17" t="s">
        <v>725</v>
      </c>
      <c r="E3712" s="17">
        <v>1</v>
      </c>
      <c r="F3712" s="18" t="s">
        <v>88</v>
      </c>
      <c r="G3712" s="18" t="s">
        <v>14</v>
      </c>
      <c r="H3712" s="19">
        <v>75.975899999999996</v>
      </c>
    </row>
    <row r="3713" s="20" customFormat="1" ht="45" customHeight="1">
      <c r="A3713" s="15">
        <v>90852699</v>
      </c>
      <c r="B3713" s="16" t="s">
        <v>5336</v>
      </c>
      <c r="C3713" s="16" t="s">
        <v>5336</v>
      </c>
      <c r="D3713" s="17" t="s">
        <v>725</v>
      </c>
      <c r="E3713" s="17">
        <v>1</v>
      </c>
      <c r="F3713" s="18" t="s">
        <v>88</v>
      </c>
      <c r="G3713" s="18" t="s">
        <v>14</v>
      </c>
      <c r="H3713" s="19">
        <v>44.9636</v>
      </c>
    </row>
    <row r="3714" s="20" customFormat="1" ht="45" customHeight="1">
      <c r="A3714" s="15">
        <v>90307100</v>
      </c>
      <c r="B3714" s="16" t="s">
        <v>5337</v>
      </c>
      <c r="C3714" s="16" t="s">
        <v>5337</v>
      </c>
      <c r="D3714" s="17" t="s">
        <v>725</v>
      </c>
      <c r="E3714" s="17">
        <v>400</v>
      </c>
      <c r="F3714" s="18" t="s">
        <v>95</v>
      </c>
      <c r="G3714" s="18" t="s">
        <v>19</v>
      </c>
      <c r="H3714" s="19">
        <v>0.227532928</v>
      </c>
    </row>
    <row r="3715" s="20" customFormat="1" ht="45" customHeight="1">
      <c r="A3715" s="15">
        <v>90217039</v>
      </c>
      <c r="B3715" s="16" t="s">
        <v>5338</v>
      </c>
      <c r="C3715" s="16" t="s">
        <v>5339</v>
      </c>
      <c r="D3715" s="17" t="s">
        <v>78</v>
      </c>
      <c r="E3715" s="17">
        <v>1</v>
      </c>
      <c r="F3715" s="18" t="s">
        <v>88</v>
      </c>
      <c r="G3715" s="18" t="s">
        <v>14</v>
      </c>
      <c r="H3715" s="19">
        <v>37.70344935</v>
      </c>
    </row>
    <row r="3716" s="20" customFormat="1" ht="45" customHeight="1">
      <c r="A3716" s="15">
        <v>90166850</v>
      </c>
      <c r="B3716" s="16" t="s">
        <v>5338</v>
      </c>
      <c r="C3716" s="16" t="s">
        <v>5340</v>
      </c>
      <c r="D3716" s="17" t="s">
        <v>92</v>
      </c>
      <c r="E3716" s="17">
        <v>1</v>
      </c>
      <c r="F3716" s="18" t="s">
        <v>436</v>
      </c>
      <c r="G3716" s="18" t="s">
        <v>14</v>
      </c>
      <c r="H3716" s="19">
        <v>4.8012331499999998</v>
      </c>
    </row>
    <row r="3717" s="20" customFormat="1" ht="45" customHeight="1">
      <c r="A3717" s="15">
        <v>90239989</v>
      </c>
      <c r="B3717" s="16" t="s">
        <v>5338</v>
      </c>
      <c r="C3717" s="16" t="s">
        <v>5341</v>
      </c>
      <c r="D3717" s="17" t="s">
        <v>29</v>
      </c>
      <c r="E3717" s="17">
        <v>1</v>
      </c>
      <c r="F3717" s="18" t="s">
        <v>64</v>
      </c>
      <c r="G3717" s="18" t="s">
        <v>14</v>
      </c>
      <c r="H3717" s="19">
        <v>3.29261625</v>
      </c>
    </row>
    <row r="3718" s="20" customFormat="1" ht="45" customHeight="1">
      <c r="A3718" s="15">
        <v>90259688</v>
      </c>
      <c r="B3718" s="16" t="s">
        <v>5342</v>
      </c>
      <c r="C3718" s="16" t="s">
        <v>5343</v>
      </c>
      <c r="D3718" s="17" t="s">
        <v>247</v>
      </c>
      <c r="E3718" s="17">
        <v>1</v>
      </c>
      <c r="F3718" s="18" t="s">
        <v>64</v>
      </c>
      <c r="G3718" s="18" t="s">
        <v>14</v>
      </c>
      <c r="H3718" s="19">
        <v>12.312901125</v>
      </c>
    </row>
    <row r="3719" s="20" customFormat="1" ht="45" customHeight="1">
      <c r="A3719" s="15">
        <v>90249259</v>
      </c>
      <c r="B3719" s="16" t="s">
        <v>5344</v>
      </c>
      <c r="C3719" s="16" t="s">
        <v>5345</v>
      </c>
      <c r="D3719" s="17" t="s">
        <v>247</v>
      </c>
      <c r="E3719" s="17">
        <v>1</v>
      </c>
      <c r="F3719" s="18" t="s">
        <v>64</v>
      </c>
      <c r="G3719" s="18" t="s">
        <v>14</v>
      </c>
      <c r="H3719" s="19">
        <v>10.620184050000001</v>
      </c>
    </row>
    <row r="3720" s="20" customFormat="1" ht="45" customHeight="1">
      <c r="A3720" s="15">
        <v>92370020</v>
      </c>
      <c r="B3720" s="16" t="s">
        <v>5346</v>
      </c>
      <c r="C3720" s="16" t="s">
        <v>5346</v>
      </c>
      <c r="D3720" s="17" t="s">
        <v>39</v>
      </c>
      <c r="E3720" s="17">
        <v>1</v>
      </c>
      <c r="F3720" s="18" t="s">
        <v>64</v>
      </c>
      <c r="G3720" s="18" t="s">
        <v>14</v>
      </c>
      <c r="H3720" s="19">
        <v>7.9262252999999996</v>
      </c>
    </row>
    <row r="3721" s="20" customFormat="1" ht="45" customHeight="1">
      <c r="A3721" s="15">
        <v>90286294</v>
      </c>
      <c r="B3721" s="16" t="s">
        <v>5346</v>
      </c>
      <c r="C3721" s="16" t="s">
        <v>5346</v>
      </c>
      <c r="D3721" s="17" t="s">
        <v>792</v>
      </c>
      <c r="E3721" s="17">
        <v>1</v>
      </c>
      <c r="F3721" s="18" t="s">
        <v>64</v>
      </c>
      <c r="G3721" s="18" t="s">
        <v>14</v>
      </c>
      <c r="H3721" s="19">
        <v>8.8481578499999998</v>
      </c>
    </row>
    <row r="3722" s="20" customFormat="1" ht="45" customHeight="1">
      <c r="A3722" s="15">
        <v>90116020</v>
      </c>
      <c r="B3722" s="16" t="s">
        <v>5347</v>
      </c>
      <c r="C3722" s="16" t="s">
        <v>5348</v>
      </c>
      <c r="D3722" s="17" t="s">
        <v>92</v>
      </c>
      <c r="E3722" s="17">
        <v>1</v>
      </c>
      <c r="F3722" s="18" t="s">
        <v>64</v>
      </c>
      <c r="G3722" s="18" t="s">
        <v>14</v>
      </c>
      <c r="H3722" s="19">
        <v>9.8293859999999995</v>
      </c>
    </row>
    <row r="3723" s="20" customFormat="1" ht="45" customHeight="1">
      <c r="A3723" s="15">
        <v>90259670</v>
      </c>
      <c r="B3723" s="16" t="s">
        <v>5349</v>
      </c>
      <c r="C3723" s="16" t="s">
        <v>5349</v>
      </c>
      <c r="D3723" s="17" t="s">
        <v>247</v>
      </c>
      <c r="E3723" s="17">
        <v>1</v>
      </c>
      <c r="F3723" s="18" t="s">
        <v>64</v>
      </c>
      <c r="G3723" s="18" t="s">
        <v>14</v>
      </c>
      <c r="H3723" s="19">
        <v>6.4348830000000001</v>
      </c>
    </row>
    <row r="3724" s="20" customFormat="1" ht="45" customHeight="1">
      <c r="A3724" s="15">
        <v>90116038</v>
      </c>
      <c r="B3724" s="16" t="s">
        <v>5350</v>
      </c>
      <c r="C3724" s="16" t="s">
        <v>5351</v>
      </c>
      <c r="D3724" s="17" t="s">
        <v>92</v>
      </c>
      <c r="E3724" s="17">
        <v>1</v>
      </c>
      <c r="F3724" s="18" t="s">
        <v>64</v>
      </c>
      <c r="G3724" s="18" t="s">
        <v>14</v>
      </c>
      <c r="H3724" s="19">
        <v>9.5904931500000004</v>
      </c>
    </row>
    <row r="3725" s="20" customFormat="1" ht="45" customHeight="1">
      <c r="A3725" s="15">
        <v>90148380</v>
      </c>
      <c r="B3725" s="16" t="s">
        <v>5341</v>
      </c>
      <c r="C3725" s="16" t="s">
        <v>5341</v>
      </c>
      <c r="D3725" s="17" t="s">
        <v>17</v>
      </c>
      <c r="E3725" s="17">
        <v>1</v>
      </c>
      <c r="F3725" s="18" t="s">
        <v>64</v>
      </c>
      <c r="G3725" s="18" t="s">
        <v>14</v>
      </c>
      <c r="H3725" s="19">
        <v>3.29261625</v>
      </c>
    </row>
    <row r="3726" s="20" customFormat="1" ht="45" customHeight="1">
      <c r="A3726" s="15">
        <v>90124430</v>
      </c>
      <c r="B3726" s="16" t="s">
        <v>5343</v>
      </c>
      <c r="C3726" s="16" t="s">
        <v>5343</v>
      </c>
      <c r="D3726" s="17" t="s">
        <v>50</v>
      </c>
      <c r="E3726" s="17">
        <v>1</v>
      </c>
      <c r="F3726" s="18" t="s">
        <v>64</v>
      </c>
      <c r="G3726" s="18" t="s">
        <v>14</v>
      </c>
      <c r="H3726" s="19">
        <v>12.702942</v>
      </c>
    </row>
    <row r="3727" s="20" customFormat="1" ht="45" customHeight="1">
      <c r="A3727" s="15">
        <v>90135571</v>
      </c>
      <c r="B3727" s="16" t="s">
        <v>5352</v>
      </c>
      <c r="C3727" s="16" t="s">
        <v>5353</v>
      </c>
      <c r="D3727" s="17" t="s">
        <v>207</v>
      </c>
      <c r="E3727" s="17">
        <v>1</v>
      </c>
      <c r="F3727" s="18" t="s">
        <v>64</v>
      </c>
      <c r="G3727" s="18" t="s">
        <v>14</v>
      </c>
      <c r="H3727" s="19">
        <v>22.030595999999999</v>
      </c>
    </row>
    <row r="3728" s="20" customFormat="1" ht="45" customHeight="1">
      <c r="A3728" s="15">
        <v>92374530</v>
      </c>
      <c r="B3728" s="16" t="s">
        <v>5354</v>
      </c>
      <c r="C3728" s="16" t="s">
        <v>5355</v>
      </c>
      <c r="D3728" s="17" t="s">
        <v>603</v>
      </c>
      <c r="E3728" s="17">
        <v>1</v>
      </c>
      <c r="F3728" s="18" t="s">
        <v>60</v>
      </c>
      <c r="G3728" s="18" t="s">
        <v>14</v>
      </c>
      <c r="H3728" s="19">
        <v>0.92193254999999996</v>
      </c>
    </row>
    <row r="3729" s="20" customFormat="1" ht="45" customHeight="1">
      <c r="A3729" s="15">
        <v>92374522</v>
      </c>
      <c r="B3729" s="16" t="s">
        <v>5356</v>
      </c>
      <c r="C3729" s="16" t="s">
        <v>5357</v>
      </c>
      <c r="D3729" s="17" t="s">
        <v>603</v>
      </c>
      <c r="E3729" s="17">
        <v>1</v>
      </c>
      <c r="F3729" s="18" t="s">
        <v>64</v>
      </c>
      <c r="G3729" s="18" t="s">
        <v>14</v>
      </c>
      <c r="H3729" s="19">
        <v>6.0464407500000004</v>
      </c>
    </row>
    <row r="3730" s="20" customFormat="1" ht="45" customHeight="1">
      <c r="A3730" s="15">
        <v>92374549</v>
      </c>
      <c r="B3730" s="16" t="s">
        <v>5358</v>
      </c>
      <c r="C3730" s="16" t="s">
        <v>5359</v>
      </c>
      <c r="D3730" s="17" t="s">
        <v>603</v>
      </c>
      <c r="E3730" s="17">
        <v>120</v>
      </c>
      <c r="F3730" s="18" t="s">
        <v>18</v>
      </c>
      <c r="G3730" s="18" t="s">
        <v>19</v>
      </c>
      <c r="H3730" s="19">
        <v>0.26340930000000001</v>
      </c>
    </row>
    <row r="3731" s="20" customFormat="1" ht="45" customHeight="1">
      <c r="A3731" s="15">
        <v>90300807</v>
      </c>
      <c r="B3731" s="16" t="s">
        <v>5360</v>
      </c>
      <c r="C3731" s="16" t="s">
        <v>5361</v>
      </c>
      <c r="D3731" s="17" t="s">
        <v>1175</v>
      </c>
      <c r="E3731" s="17">
        <v>1</v>
      </c>
      <c r="F3731" s="18" t="s">
        <v>60</v>
      </c>
      <c r="G3731" s="18" t="s">
        <v>14</v>
      </c>
      <c r="H3731" s="19">
        <v>1.3170465</v>
      </c>
    </row>
    <row r="3732" s="20" customFormat="1" ht="45" customHeight="1">
      <c r="A3732" s="15">
        <v>90498020</v>
      </c>
      <c r="B3732" s="16" t="s">
        <v>5362</v>
      </c>
      <c r="C3732" s="16" t="s">
        <v>5363</v>
      </c>
      <c r="D3732" s="17" t="s">
        <v>633</v>
      </c>
      <c r="E3732" s="17">
        <v>1</v>
      </c>
      <c r="F3732" s="18" t="s">
        <v>60</v>
      </c>
      <c r="G3732" s="18" t="s">
        <v>14</v>
      </c>
      <c r="H3732" s="19">
        <v>1.699047</v>
      </c>
    </row>
    <row r="3733" s="20" customFormat="1" ht="45" customHeight="1">
      <c r="A3733" s="15">
        <v>90267966</v>
      </c>
      <c r="B3733" s="16" t="s">
        <v>5364</v>
      </c>
      <c r="C3733" s="16" t="s">
        <v>5365</v>
      </c>
      <c r="D3733" s="17" t="s">
        <v>633</v>
      </c>
      <c r="E3733" s="17">
        <v>1</v>
      </c>
      <c r="F3733" s="18" t="s">
        <v>60</v>
      </c>
      <c r="G3733" s="18" t="s">
        <v>14</v>
      </c>
      <c r="H3733" s="19">
        <v>1.2212613000000001</v>
      </c>
    </row>
    <row r="3734" s="20" customFormat="1" ht="45" customHeight="1">
      <c r="A3734" s="15">
        <v>94939209</v>
      </c>
      <c r="B3734" s="16" t="s">
        <v>5366</v>
      </c>
      <c r="C3734" s="16" t="s">
        <v>5367</v>
      </c>
      <c r="D3734" s="17" t="s">
        <v>81</v>
      </c>
      <c r="E3734" s="17">
        <v>50</v>
      </c>
      <c r="F3734" s="18" t="s">
        <v>743</v>
      </c>
      <c r="G3734" s="18" t="s">
        <v>261</v>
      </c>
      <c r="H3734" s="19">
        <v>13.369999999999999</v>
      </c>
    </row>
    <row r="3735" s="20" customFormat="1" ht="45" customHeight="1">
      <c r="A3735" s="15">
        <v>94939217</v>
      </c>
      <c r="B3735" s="16" t="s">
        <v>5368</v>
      </c>
      <c r="C3735" s="16" t="s">
        <v>5369</v>
      </c>
      <c r="D3735" s="17" t="s">
        <v>455</v>
      </c>
      <c r="E3735" s="17">
        <v>50</v>
      </c>
      <c r="F3735" s="18" t="s">
        <v>743</v>
      </c>
      <c r="G3735" s="18" t="s">
        <v>261</v>
      </c>
      <c r="H3735" s="19">
        <v>13.369999999999999</v>
      </c>
    </row>
    <row r="3736" s="28" customFormat="1" ht="45" customHeight="1">
      <c r="A3736" s="23">
        <v>92453244</v>
      </c>
      <c r="B3736" s="24" t="s">
        <v>5370</v>
      </c>
      <c r="C3736" s="24" t="s">
        <v>5371</v>
      </c>
      <c r="D3736" s="25" t="s">
        <v>737</v>
      </c>
      <c r="E3736" s="25">
        <v>1</v>
      </c>
      <c r="F3736" s="26" t="s">
        <v>60</v>
      </c>
      <c r="G3736" s="26" t="s">
        <v>14</v>
      </c>
      <c r="H3736" s="27">
        <v>159.77250000000001</v>
      </c>
      <c r="I3736" s="28" t="s">
        <v>957</v>
      </c>
    </row>
    <row r="3737" s="20" customFormat="1" ht="45" customHeight="1">
      <c r="A3737" s="15">
        <v>92429157</v>
      </c>
      <c r="B3737" s="16" t="s">
        <v>5372</v>
      </c>
      <c r="C3737" s="16" t="s">
        <v>5373</v>
      </c>
      <c r="D3737" s="17" t="s">
        <v>220</v>
      </c>
      <c r="E3737" s="17">
        <v>1</v>
      </c>
      <c r="F3737" s="18" t="s">
        <v>436</v>
      </c>
      <c r="G3737" s="18" t="s">
        <v>14</v>
      </c>
      <c r="H3737" s="19">
        <v>16.953980399999999</v>
      </c>
    </row>
    <row r="3738" s="20" customFormat="1" ht="45" customHeight="1">
      <c r="A3738" s="15">
        <v>92439667</v>
      </c>
      <c r="B3738" s="16" t="s">
        <v>5374</v>
      </c>
      <c r="C3738" s="16" t="s">
        <v>5375</v>
      </c>
      <c r="D3738" s="17" t="s">
        <v>534</v>
      </c>
      <c r="E3738" s="17">
        <v>1</v>
      </c>
      <c r="F3738" s="18" t="s">
        <v>64</v>
      </c>
      <c r="G3738" s="18" t="s">
        <v>14</v>
      </c>
      <c r="H3738" s="19">
        <v>1.2691539000000001</v>
      </c>
    </row>
    <row r="3739" s="20" customFormat="1" ht="45" customHeight="1">
      <c r="A3739" s="15">
        <v>90309707</v>
      </c>
      <c r="B3739" s="16" t="s">
        <v>5376</v>
      </c>
      <c r="C3739" s="16" t="s">
        <v>5376</v>
      </c>
      <c r="D3739" s="17" t="s">
        <v>511</v>
      </c>
      <c r="E3739" s="17">
        <v>1</v>
      </c>
      <c r="F3739" s="18" t="s">
        <v>64</v>
      </c>
      <c r="G3739" s="18" t="s">
        <v>14</v>
      </c>
      <c r="H3739" s="19">
        <v>1.3983495749999999</v>
      </c>
    </row>
    <row r="3740" s="20" customFormat="1" ht="45" customHeight="1">
      <c r="A3740" s="15">
        <v>92420753</v>
      </c>
      <c r="B3740" s="16" t="s">
        <v>5377</v>
      </c>
      <c r="C3740" s="16" t="s">
        <v>5378</v>
      </c>
      <c r="D3740" s="17" t="s">
        <v>703</v>
      </c>
      <c r="E3740" s="17">
        <v>1</v>
      </c>
      <c r="F3740" s="18" t="s">
        <v>60</v>
      </c>
      <c r="G3740" s="18" t="s">
        <v>14</v>
      </c>
      <c r="H3740" s="19">
        <v>1.6642678500000001</v>
      </c>
    </row>
    <row r="3741" s="20" customFormat="1" ht="45" customHeight="1">
      <c r="A3741" s="15">
        <v>92420761</v>
      </c>
      <c r="B3741" s="16" t="s">
        <v>5379</v>
      </c>
      <c r="C3741" s="16" t="s">
        <v>5380</v>
      </c>
      <c r="D3741" s="17" t="s">
        <v>703</v>
      </c>
      <c r="E3741" s="17">
        <v>100</v>
      </c>
      <c r="F3741" s="18" t="s">
        <v>18</v>
      </c>
      <c r="G3741" s="18" t="s">
        <v>19</v>
      </c>
      <c r="H3741" s="19">
        <v>0.26340930000000001</v>
      </c>
    </row>
    <row r="3742" s="20" customFormat="1" ht="45" customHeight="1">
      <c r="A3742" s="15">
        <v>92420770</v>
      </c>
      <c r="B3742" s="16" t="s">
        <v>5381</v>
      </c>
      <c r="C3742" s="16" t="s">
        <v>5382</v>
      </c>
      <c r="D3742" s="17" t="s">
        <v>703</v>
      </c>
      <c r="E3742" s="17">
        <v>60</v>
      </c>
      <c r="F3742" s="18" t="s">
        <v>18</v>
      </c>
      <c r="G3742" s="18" t="s">
        <v>19</v>
      </c>
      <c r="H3742" s="19">
        <v>0.26340930000000001</v>
      </c>
    </row>
    <row r="3743" s="20" customFormat="1" ht="45" customHeight="1">
      <c r="A3743" s="15">
        <v>92420796</v>
      </c>
      <c r="B3743" s="16" t="s">
        <v>5383</v>
      </c>
      <c r="C3743" s="16" t="s">
        <v>5384</v>
      </c>
      <c r="D3743" s="17" t="s">
        <v>703</v>
      </c>
      <c r="E3743" s="17">
        <v>1</v>
      </c>
      <c r="F3743" s="18" t="s">
        <v>60</v>
      </c>
      <c r="G3743" s="18" t="s">
        <v>14</v>
      </c>
      <c r="H3743" s="19">
        <v>0.57471119999999998</v>
      </c>
    </row>
    <row r="3744" s="20" customFormat="1" ht="45" customHeight="1">
      <c r="A3744" s="15">
        <v>90166698</v>
      </c>
      <c r="B3744" s="16" t="s">
        <v>5385</v>
      </c>
      <c r="C3744" s="16" t="s">
        <v>5386</v>
      </c>
      <c r="D3744" s="17" t="s">
        <v>73</v>
      </c>
      <c r="E3744" s="17">
        <v>1</v>
      </c>
      <c r="F3744" s="18" t="s">
        <v>60</v>
      </c>
      <c r="G3744" s="18" t="s">
        <v>14</v>
      </c>
      <c r="H3744" s="19">
        <v>5.3041054499999998</v>
      </c>
    </row>
    <row r="3745" s="20" customFormat="1" ht="45" customHeight="1">
      <c r="A3745" s="15">
        <v>90166701</v>
      </c>
      <c r="B3745" s="16" t="s">
        <v>5385</v>
      </c>
      <c r="C3745" s="16" t="s">
        <v>5386</v>
      </c>
      <c r="D3745" s="17" t="s">
        <v>73</v>
      </c>
      <c r="E3745" s="17">
        <v>1</v>
      </c>
      <c r="F3745" s="18" t="s">
        <v>60</v>
      </c>
      <c r="G3745" s="18" t="s">
        <v>14</v>
      </c>
      <c r="H3745" s="19">
        <v>5.3041054499999998</v>
      </c>
    </row>
    <row r="3746" s="20" customFormat="1" ht="45" customHeight="1">
      <c r="A3746" s="15">
        <v>90166671</v>
      </c>
      <c r="B3746" s="16" t="s">
        <v>5387</v>
      </c>
      <c r="C3746" s="16" t="s">
        <v>5388</v>
      </c>
      <c r="D3746" s="17" t="s">
        <v>73</v>
      </c>
      <c r="E3746" s="17">
        <v>1</v>
      </c>
      <c r="F3746" s="18" t="s">
        <v>60</v>
      </c>
      <c r="G3746" s="18" t="s">
        <v>14</v>
      </c>
      <c r="H3746" s="19">
        <v>2.6460661499999998</v>
      </c>
    </row>
    <row r="3747" s="20" customFormat="1" ht="45" customHeight="1">
      <c r="A3747" s="15">
        <v>90021029</v>
      </c>
      <c r="B3747" s="16" t="s">
        <v>5389</v>
      </c>
      <c r="C3747" s="16" t="s">
        <v>5389</v>
      </c>
      <c r="D3747" s="17" t="s">
        <v>378</v>
      </c>
      <c r="E3747" s="17">
        <v>1</v>
      </c>
      <c r="F3747" s="18" t="s">
        <v>436</v>
      </c>
      <c r="G3747" s="18" t="s">
        <v>14</v>
      </c>
      <c r="H3747" s="19">
        <v>0.43103340000000001</v>
      </c>
    </row>
    <row r="3748" s="20" customFormat="1" ht="45" customHeight="1">
      <c r="A3748" s="15">
        <v>90194012</v>
      </c>
      <c r="B3748" s="16" t="s">
        <v>5390</v>
      </c>
      <c r="C3748" s="16" t="s">
        <v>5391</v>
      </c>
      <c r="D3748" s="17" t="s">
        <v>327</v>
      </c>
      <c r="E3748" s="17">
        <v>1</v>
      </c>
      <c r="F3748" s="18" t="s">
        <v>88</v>
      </c>
      <c r="G3748" s="18" t="s">
        <v>14</v>
      </c>
      <c r="H3748" s="19">
        <v>9.8419293000000003</v>
      </c>
    </row>
    <row r="3749" s="20" customFormat="1" ht="45" customHeight="1">
      <c r="A3749" s="15">
        <v>90213912</v>
      </c>
      <c r="B3749" s="16" t="s">
        <v>5392</v>
      </c>
      <c r="C3749" s="16" t="s">
        <v>5393</v>
      </c>
      <c r="D3749" s="17" t="s">
        <v>506</v>
      </c>
      <c r="E3749" s="17">
        <v>1</v>
      </c>
      <c r="F3749" s="18" t="s">
        <v>88</v>
      </c>
      <c r="G3749" s="18" t="s">
        <v>14</v>
      </c>
      <c r="H3749" s="19">
        <v>10.06941915</v>
      </c>
    </row>
    <row r="3750" s="20" customFormat="1" ht="45" customHeight="1">
      <c r="A3750" s="15">
        <v>90137981</v>
      </c>
      <c r="B3750" s="16" t="s">
        <v>5394</v>
      </c>
      <c r="C3750" s="16" t="s">
        <v>5395</v>
      </c>
      <c r="D3750" s="17" t="s">
        <v>703</v>
      </c>
      <c r="E3750" s="17">
        <v>1</v>
      </c>
      <c r="F3750" s="18" t="s">
        <v>64</v>
      </c>
      <c r="G3750" s="18" t="s">
        <v>14</v>
      </c>
      <c r="H3750" s="19">
        <v>4.6934747999999997</v>
      </c>
    </row>
    <row r="3751" s="20" customFormat="1" ht="45" customHeight="1">
      <c r="A3751" s="15">
        <v>90202503</v>
      </c>
      <c r="B3751" s="16" t="s">
        <v>5396</v>
      </c>
      <c r="C3751" s="16" t="s">
        <v>5397</v>
      </c>
      <c r="D3751" s="17" t="s">
        <v>334</v>
      </c>
      <c r="E3751" s="17">
        <v>1</v>
      </c>
      <c r="F3751" s="18" t="s">
        <v>64</v>
      </c>
      <c r="G3751" s="18" t="s">
        <v>14</v>
      </c>
      <c r="H3751" s="19">
        <v>1.3612252499999999</v>
      </c>
    </row>
    <row r="3752" s="20" customFormat="1" ht="45" customHeight="1">
      <c r="A3752" s="15">
        <v>92370110</v>
      </c>
      <c r="B3752" s="16" t="s">
        <v>5398</v>
      </c>
      <c r="C3752" s="16" t="s">
        <v>5398</v>
      </c>
      <c r="D3752" s="17" t="s">
        <v>244</v>
      </c>
      <c r="E3752" s="17">
        <v>1</v>
      </c>
      <c r="F3752" s="18" t="s">
        <v>64</v>
      </c>
      <c r="G3752" s="18" t="s">
        <v>14</v>
      </c>
      <c r="H3752" s="19">
        <v>2.6221198499999998</v>
      </c>
    </row>
    <row r="3753" s="20" customFormat="1" ht="45" customHeight="1">
      <c r="A3753" s="15">
        <v>90286316</v>
      </c>
      <c r="B3753" s="16" t="s">
        <v>5399</v>
      </c>
      <c r="C3753" s="16" t="s">
        <v>5399</v>
      </c>
      <c r="D3753" s="17" t="s">
        <v>792</v>
      </c>
      <c r="E3753" s="17">
        <v>1</v>
      </c>
      <c r="F3753" s="18" t="s">
        <v>64</v>
      </c>
      <c r="G3753" s="18" t="s">
        <v>14</v>
      </c>
      <c r="H3753" s="19">
        <v>1.4487511500000001</v>
      </c>
    </row>
    <row r="3754" s="20" customFormat="1" ht="45" customHeight="1">
      <c r="A3754" s="15">
        <v>90170865</v>
      </c>
      <c r="B3754" s="16" t="s">
        <v>5400</v>
      </c>
      <c r="C3754" s="16" t="s">
        <v>5400</v>
      </c>
      <c r="D3754" s="17" t="s">
        <v>244</v>
      </c>
      <c r="E3754" s="17">
        <v>1</v>
      </c>
      <c r="F3754" s="18" t="s">
        <v>64</v>
      </c>
      <c r="G3754" s="18" t="s">
        <v>14</v>
      </c>
      <c r="H3754" s="19">
        <v>5.4572757750000003</v>
      </c>
    </row>
    <row r="3755" s="20" customFormat="1" ht="45" customHeight="1">
      <c r="A3755" s="15">
        <v>92370136</v>
      </c>
      <c r="B3755" s="16" t="s">
        <v>5401</v>
      </c>
      <c r="C3755" s="16" t="s">
        <v>5402</v>
      </c>
      <c r="D3755" s="17" t="s">
        <v>244</v>
      </c>
      <c r="E3755" s="17">
        <v>1</v>
      </c>
      <c r="F3755" s="18" t="s">
        <v>64</v>
      </c>
      <c r="G3755" s="18" t="s">
        <v>14</v>
      </c>
      <c r="H3755" s="19">
        <v>5.8037694750000002</v>
      </c>
    </row>
    <row r="3756" s="20" customFormat="1" ht="45" customHeight="1">
      <c r="A3756" s="15">
        <v>90249062</v>
      </c>
      <c r="B3756" s="16" t="s">
        <v>5403</v>
      </c>
      <c r="C3756" s="16" t="s">
        <v>5404</v>
      </c>
      <c r="D3756" s="17" t="s">
        <v>247</v>
      </c>
      <c r="E3756" s="17">
        <v>1</v>
      </c>
      <c r="F3756" s="18" t="s">
        <v>64</v>
      </c>
      <c r="G3756" s="18" t="s">
        <v>14</v>
      </c>
      <c r="H3756" s="19">
        <v>6.6690445499999997</v>
      </c>
    </row>
    <row r="3757" s="20" customFormat="1" ht="45" customHeight="1">
      <c r="A3757" s="15">
        <v>90286308</v>
      </c>
      <c r="B3757" s="16" t="s">
        <v>5405</v>
      </c>
      <c r="C3757" s="16" t="s">
        <v>5405</v>
      </c>
      <c r="D3757" s="17" t="s">
        <v>792</v>
      </c>
      <c r="E3757" s="17">
        <v>1</v>
      </c>
      <c r="F3757" s="18" t="s">
        <v>64</v>
      </c>
      <c r="G3757" s="18" t="s">
        <v>14</v>
      </c>
      <c r="H3757" s="19">
        <v>1.4487511500000001</v>
      </c>
    </row>
    <row r="3758" s="20" customFormat="1" ht="45" customHeight="1">
      <c r="A3758" s="15">
        <v>90267460</v>
      </c>
      <c r="B3758" s="16" t="s">
        <v>5406</v>
      </c>
      <c r="C3758" s="16" t="s">
        <v>5407</v>
      </c>
      <c r="D3758" s="17" t="s">
        <v>150</v>
      </c>
      <c r="E3758" s="17">
        <v>100</v>
      </c>
      <c r="F3758" s="18" t="s">
        <v>151</v>
      </c>
      <c r="G3758" s="18" t="s">
        <v>19</v>
      </c>
      <c r="H3758" s="19">
        <v>0.27367200000000003</v>
      </c>
    </row>
    <row r="3759" s="20" customFormat="1" ht="45" customHeight="1">
      <c r="A3759" s="15">
        <v>90304306</v>
      </c>
      <c r="B3759" s="16" t="s">
        <v>5408</v>
      </c>
      <c r="C3759" s="16" t="s">
        <v>5408</v>
      </c>
      <c r="D3759" s="17" t="s">
        <v>339</v>
      </c>
      <c r="E3759" s="17">
        <v>1</v>
      </c>
      <c r="F3759" s="18" t="s">
        <v>64</v>
      </c>
      <c r="G3759" s="18" t="s">
        <v>14</v>
      </c>
      <c r="H3759" s="19">
        <v>1.9428396750000001</v>
      </c>
    </row>
    <row r="3760" s="20" customFormat="1" ht="45" customHeight="1">
      <c r="A3760" s="15">
        <v>90141113</v>
      </c>
      <c r="B3760" s="16" t="s">
        <v>5409</v>
      </c>
      <c r="C3760" s="16" t="s">
        <v>5410</v>
      </c>
      <c r="D3760" s="17" t="s">
        <v>43</v>
      </c>
      <c r="E3760" s="17">
        <v>1</v>
      </c>
      <c r="F3760" s="18" t="s">
        <v>13</v>
      </c>
      <c r="G3760" s="18" t="s">
        <v>14</v>
      </c>
      <c r="H3760" s="19">
        <v>3.4482672000000001</v>
      </c>
    </row>
    <row r="3761" s="20" customFormat="1" ht="45" customHeight="1">
      <c r="A3761" s="15">
        <v>90309804</v>
      </c>
      <c r="B3761" s="16" t="s">
        <v>5411</v>
      </c>
      <c r="C3761" s="16" t="s">
        <v>5411</v>
      </c>
      <c r="D3761" s="17" t="s">
        <v>339</v>
      </c>
      <c r="E3761" s="17">
        <v>1</v>
      </c>
      <c r="F3761" s="18" t="s">
        <v>64</v>
      </c>
      <c r="G3761" s="18" t="s">
        <v>14</v>
      </c>
      <c r="H3761" s="19">
        <v>2.6729514000000001</v>
      </c>
    </row>
    <row r="3762" s="20" customFormat="1" ht="45" customHeight="1">
      <c r="A3762" s="15">
        <v>90135806</v>
      </c>
      <c r="B3762" s="16" t="s">
        <v>5412</v>
      </c>
      <c r="C3762" s="16" t="s">
        <v>5413</v>
      </c>
      <c r="D3762" s="17" t="s">
        <v>207</v>
      </c>
      <c r="E3762" s="17">
        <v>1</v>
      </c>
      <c r="F3762" s="18" t="s">
        <v>88</v>
      </c>
      <c r="G3762" s="18" t="s">
        <v>14</v>
      </c>
      <c r="H3762" s="19">
        <v>3.1369653</v>
      </c>
    </row>
    <row r="3763" s="20" customFormat="1" ht="45" customHeight="1">
      <c r="A3763" s="15">
        <v>90141121</v>
      </c>
      <c r="B3763" s="16" t="s">
        <v>5414</v>
      </c>
      <c r="C3763" s="16" t="s">
        <v>5415</v>
      </c>
      <c r="D3763" s="17" t="s">
        <v>43</v>
      </c>
      <c r="E3763" s="17">
        <v>1</v>
      </c>
      <c r="F3763" s="18" t="s">
        <v>13</v>
      </c>
      <c r="G3763" s="18" t="s">
        <v>14</v>
      </c>
      <c r="H3763" s="19">
        <v>9.0399999999999991</v>
      </c>
    </row>
    <row r="3764" s="20" customFormat="1" ht="45" customHeight="1">
      <c r="A3764" s="15">
        <v>90291972</v>
      </c>
      <c r="B3764" s="16" t="s">
        <v>5416</v>
      </c>
      <c r="C3764" s="16" t="s">
        <v>5417</v>
      </c>
      <c r="D3764" s="17" t="s">
        <v>43</v>
      </c>
      <c r="E3764" s="17">
        <v>1</v>
      </c>
      <c r="F3764" s="18" t="s">
        <v>13</v>
      </c>
      <c r="G3764" s="18" t="s">
        <v>14</v>
      </c>
      <c r="H3764" s="19">
        <v>6.9204806999999997</v>
      </c>
    </row>
    <row r="3765" s="20" customFormat="1" ht="45" customHeight="1">
      <c r="A3765" s="15">
        <v>90139534</v>
      </c>
      <c r="B3765" s="16" t="s">
        <v>5416</v>
      </c>
      <c r="C3765" s="16" t="s">
        <v>5418</v>
      </c>
      <c r="D3765" s="17" t="s">
        <v>43</v>
      </c>
      <c r="E3765" s="17">
        <v>1</v>
      </c>
      <c r="F3765" s="18" t="s">
        <v>13</v>
      </c>
      <c r="G3765" s="18" t="s">
        <v>14</v>
      </c>
      <c r="H3765" s="19">
        <v>6.9204806999999997</v>
      </c>
    </row>
    <row r="3766" s="20" customFormat="1" ht="45" customHeight="1">
      <c r="A3766" s="15">
        <v>91218012</v>
      </c>
      <c r="B3766" s="16" t="s">
        <v>5419</v>
      </c>
      <c r="C3766" s="16" t="s">
        <v>5420</v>
      </c>
      <c r="D3766" s="17" t="s">
        <v>603</v>
      </c>
      <c r="E3766" s="17">
        <v>1</v>
      </c>
      <c r="F3766" s="18" t="s">
        <v>88</v>
      </c>
      <c r="G3766" s="18" t="s">
        <v>14</v>
      </c>
      <c r="H3766" s="19">
        <v>9.2432718000000005</v>
      </c>
    </row>
    <row r="3767" s="20" customFormat="1" ht="45" customHeight="1">
      <c r="A3767" s="15">
        <v>90183487</v>
      </c>
      <c r="B3767" s="16" t="s">
        <v>5421</v>
      </c>
      <c r="C3767" s="16" t="s">
        <v>5420</v>
      </c>
      <c r="D3767" s="17" t="s">
        <v>603</v>
      </c>
      <c r="E3767" s="17">
        <v>1</v>
      </c>
      <c r="F3767" s="18" t="s">
        <v>88</v>
      </c>
      <c r="G3767" s="18" t="s">
        <v>14</v>
      </c>
      <c r="H3767" s="19">
        <v>9.2432718000000005</v>
      </c>
    </row>
    <row r="3768" s="20" customFormat="1" ht="45" customHeight="1">
      <c r="A3768" s="15">
        <v>92420842</v>
      </c>
      <c r="B3768" s="16" t="s">
        <v>5422</v>
      </c>
      <c r="C3768" s="16" t="s">
        <v>5423</v>
      </c>
      <c r="D3768" s="17" t="s">
        <v>43</v>
      </c>
      <c r="E3768" s="17">
        <v>1</v>
      </c>
      <c r="F3768" s="18" t="s">
        <v>60</v>
      </c>
      <c r="G3768" s="18" t="s">
        <v>14</v>
      </c>
      <c r="H3768" s="19">
        <v>0.52681860000000003</v>
      </c>
    </row>
    <row r="3769" s="20" customFormat="1" ht="45" customHeight="1">
      <c r="A3769" s="15">
        <v>90225210</v>
      </c>
      <c r="B3769" s="16" t="s">
        <v>5424</v>
      </c>
      <c r="C3769" s="16" t="s">
        <v>5424</v>
      </c>
      <c r="D3769" s="17" t="s">
        <v>26</v>
      </c>
      <c r="E3769" s="17">
        <v>120</v>
      </c>
      <c r="F3769" s="18" t="s">
        <v>18</v>
      </c>
      <c r="G3769" s="18" t="s">
        <v>19</v>
      </c>
      <c r="H3769" s="19">
        <v>0.10775835</v>
      </c>
    </row>
    <row r="3770" s="20" customFormat="1" ht="45" customHeight="1">
      <c r="A3770" s="15">
        <v>90225236</v>
      </c>
      <c r="B3770" s="16" t="s">
        <v>5425</v>
      </c>
      <c r="C3770" s="16" t="s">
        <v>5425</v>
      </c>
      <c r="D3770" s="17" t="s">
        <v>26</v>
      </c>
      <c r="E3770" s="17">
        <v>120</v>
      </c>
      <c r="F3770" s="18" t="s">
        <v>18</v>
      </c>
      <c r="G3770" s="18" t="s">
        <v>19</v>
      </c>
      <c r="H3770" s="19">
        <v>0.13170465000000001</v>
      </c>
    </row>
    <row r="3771" s="20" customFormat="1" ht="45" customHeight="1">
      <c r="A3771" s="15">
        <v>90225228</v>
      </c>
      <c r="B3771" s="16" t="s">
        <v>5426</v>
      </c>
      <c r="C3771" s="16" t="s">
        <v>5426</v>
      </c>
      <c r="D3771" s="17" t="s">
        <v>26</v>
      </c>
      <c r="E3771" s="17">
        <v>120</v>
      </c>
      <c r="F3771" s="18" t="s">
        <v>18</v>
      </c>
      <c r="G3771" s="18" t="s">
        <v>19</v>
      </c>
      <c r="H3771" s="19">
        <v>0.10775835</v>
      </c>
    </row>
    <row r="3772" s="20" customFormat="1" ht="45" customHeight="1">
      <c r="A3772" s="15">
        <v>92469108</v>
      </c>
      <c r="B3772" s="16" t="s">
        <v>5427</v>
      </c>
      <c r="C3772" s="16" t="s">
        <v>5427</v>
      </c>
      <c r="D3772" s="17" t="s">
        <v>24</v>
      </c>
      <c r="E3772" s="17">
        <v>100</v>
      </c>
      <c r="F3772" s="18" t="s">
        <v>18</v>
      </c>
      <c r="G3772" s="18" t="s">
        <v>19</v>
      </c>
      <c r="H3772" s="19">
        <v>0.15565095000000001</v>
      </c>
    </row>
    <row r="3773" s="20" customFormat="1" ht="45" customHeight="1">
      <c r="A3773" s="15">
        <v>91254019</v>
      </c>
      <c r="B3773" s="16" t="s">
        <v>5428</v>
      </c>
      <c r="C3773" s="16" t="s">
        <v>5429</v>
      </c>
      <c r="D3773" s="17" t="s">
        <v>69</v>
      </c>
      <c r="E3773" s="17">
        <v>100</v>
      </c>
      <c r="F3773" s="18" t="s">
        <v>18</v>
      </c>
      <c r="G3773" s="18" t="s">
        <v>19</v>
      </c>
      <c r="H3773" s="19">
        <v>0.21551670000000001</v>
      </c>
    </row>
    <row r="3774" s="20" customFormat="1" ht="45" customHeight="1">
      <c r="A3774" s="15">
        <v>90225252</v>
      </c>
      <c r="B3774" s="16" t="s">
        <v>5430</v>
      </c>
      <c r="C3774" s="16" t="s">
        <v>5430</v>
      </c>
      <c r="D3774" s="17" t="s">
        <v>26</v>
      </c>
      <c r="E3774" s="17">
        <v>120</v>
      </c>
      <c r="F3774" s="18" t="s">
        <v>18</v>
      </c>
      <c r="G3774" s="18" t="s">
        <v>19</v>
      </c>
      <c r="H3774" s="19">
        <v>9.5785200000000001e-002</v>
      </c>
    </row>
    <row r="3775" s="20" customFormat="1" ht="45" customHeight="1">
      <c r="A3775" s="15">
        <v>90225287</v>
      </c>
      <c r="B3775" s="16" t="s">
        <v>5431</v>
      </c>
      <c r="C3775" s="16" t="s">
        <v>5431</v>
      </c>
      <c r="D3775" s="17" t="s">
        <v>26</v>
      </c>
      <c r="E3775" s="17">
        <v>120</v>
      </c>
      <c r="F3775" s="18" t="s">
        <v>18</v>
      </c>
      <c r="G3775" s="18" t="s">
        <v>19</v>
      </c>
      <c r="H3775" s="19">
        <v>0.1197315</v>
      </c>
    </row>
    <row r="3776" s="20" customFormat="1" ht="45" customHeight="1">
      <c r="A3776" s="15">
        <v>90204069</v>
      </c>
      <c r="B3776" s="16" t="s">
        <v>5432</v>
      </c>
      <c r="C3776" s="16" t="s">
        <v>5433</v>
      </c>
      <c r="D3776" s="17" t="s">
        <v>414</v>
      </c>
      <c r="E3776" s="17">
        <v>60</v>
      </c>
      <c r="F3776" s="18" t="s">
        <v>18</v>
      </c>
      <c r="G3776" s="18" t="s">
        <v>19</v>
      </c>
      <c r="H3776" s="19">
        <v>0.25143615000000002</v>
      </c>
    </row>
    <row r="3777" s="20" customFormat="1" ht="45" customHeight="1">
      <c r="A3777" s="15">
        <v>90279107</v>
      </c>
      <c r="B3777" s="16" t="s">
        <v>5434</v>
      </c>
      <c r="C3777" s="16" t="s">
        <v>5434</v>
      </c>
      <c r="D3777" s="17" t="s">
        <v>69</v>
      </c>
      <c r="E3777" s="17">
        <v>100</v>
      </c>
      <c r="F3777" s="18" t="s">
        <v>18</v>
      </c>
      <c r="G3777" s="18" t="s">
        <v>19</v>
      </c>
      <c r="H3777" s="19">
        <v>0.13170465000000001</v>
      </c>
    </row>
    <row r="3778" s="20" customFormat="1" ht="45" customHeight="1">
      <c r="A3778" s="15">
        <v>92420834</v>
      </c>
      <c r="B3778" s="16" t="s">
        <v>5435</v>
      </c>
      <c r="C3778" s="16" t="s">
        <v>5436</v>
      </c>
      <c r="D3778" s="17" t="s">
        <v>43</v>
      </c>
      <c r="E3778" s="17">
        <v>1</v>
      </c>
      <c r="F3778" s="18" t="s">
        <v>60</v>
      </c>
      <c r="G3778" s="18" t="s">
        <v>14</v>
      </c>
      <c r="H3778" s="19">
        <v>1.54453635</v>
      </c>
    </row>
    <row r="3779" s="20" customFormat="1" ht="45" customHeight="1">
      <c r="A3779" s="15">
        <v>90307143</v>
      </c>
      <c r="B3779" s="16" t="s">
        <v>5437</v>
      </c>
      <c r="C3779" s="16" t="s">
        <v>5438</v>
      </c>
      <c r="D3779" s="17" t="s">
        <v>21</v>
      </c>
      <c r="E3779" s="17">
        <v>120</v>
      </c>
      <c r="F3779" s="18" t="s">
        <v>18</v>
      </c>
      <c r="G3779" s="18" t="s">
        <v>19</v>
      </c>
      <c r="H3779" s="19">
        <v>0.14367779999999999</v>
      </c>
    </row>
    <row r="3780" s="20" customFormat="1" ht="45" customHeight="1">
      <c r="A3780" s="15">
        <v>90292987</v>
      </c>
      <c r="B3780" s="16" t="s">
        <v>5439</v>
      </c>
      <c r="C3780" s="16" t="s">
        <v>5439</v>
      </c>
      <c r="D3780" s="17" t="s">
        <v>26</v>
      </c>
      <c r="E3780" s="17">
        <v>60</v>
      </c>
      <c r="F3780" s="18" t="s">
        <v>18</v>
      </c>
      <c r="G3780" s="18" t="s">
        <v>19</v>
      </c>
      <c r="H3780" s="19">
        <v>0.14367779999999999</v>
      </c>
    </row>
    <row r="3781" s="20" customFormat="1" ht="45" customHeight="1">
      <c r="A3781" s="15">
        <v>92420850</v>
      </c>
      <c r="B3781" s="16" t="s">
        <v>5440</v>
      </c>
      <c r="C3781" s="16" t="s">
        <v>5441</v>
      </c>
      <c r="D3781" s="17" t="s">
        <v>43</v>
      </c>
      <c r="E3781" s="17">
        <v>120</v>
      </c>
      <c r="F3781" s="18" t="s">
        <v>18</v>
      </c>
      <c r="G3781" s="18" t="s">
        <v>19</v>
      </c>
      <c r="H3781" s="19">
        <v>0.21551670000000001</v>
      </c>
    </row>
    <row r="3782" s="20" customFormat="1" ht="45" customHeight="1">
      <c r="A3782" s="15">
        <v>92420869</v>
      </c>
      <c r="B3782" s="16" t="s">
        <v>5442</v>
      </c>
      <c r="C3782" s="16" t="s">
        <v>5443</v>
      </c>
      <c r="D3782" s="17" t="s">
        <v>43</v>
      </c>
      <c r="E3782" s="17">
        <v>60</v>
      </c>
      <c r="F3782" s="18" t="s">
        <v>18</v>
      </c>
      <c r="G3782" s="18" t="s">
        <v>19</v>
      </c>
      <c r="H3782" s="19">
        <v>0.21551670000000001</v>
      </c>
    </row>
    <row r="3783" s="20" customFormat="1" ht="45" customHeight="1">
      <c r="A3783" s="15">
        <v>92391680</v>
      </c>
      <c r="B3783" s="16" t="s">
        <v>5444</v>
      </c>
      <c r="C3783" s="16" t="s">
        <v>5445</v>
      </c>
      <c r="D3783" s="17" t="s">
        <v>69</v>
      </c>
      <c r="E3783" s="17">
        <v>300</v>
      </c>
      <c r="F3783" s="18" t="s">
        <v>18</v>
      </c>
      <c r="G3783" s="18" t="s">
        <v>19</v>
      </c>
      <c r="H3783" s="19">
        <v>2.39463e-002</v>
      </c>
    </row>
    <row r="3784" s="20" customFormat="1" ht="45" customHeight="1">
      <c r="A3784" s="15">
        <v>91044014</v>
      </c>
      <c r="B3784" s="16" t="s">
        <v>5446</v>
      </c>
      <c r="C3784" s="16" t="s">
        <v>5447</v>
      </c>
      <c r="D3784" s="17" t="s">
        <v>190</v>
      </c>
      <c r="E3784" s="17">
        <v>1</v>
      </c>
      <c r="F3784" s="18" t="s">
        <v>95</v>
      </c>
      <c r="G3784" s="18" t="s">
        <v>14</v>
      </c>
      <c r="H3784" s="19">
        <v>30.460012884000001</v>
      </c>
    </row>
    <row r="3785" s="20" customFormat="1" ht="45" customHeight="1">
      <c r="A3785" s="15">
        <v>92413226</v>
      </c>
      <c r="B3785" s="16" t="s">
        <v>5448</v>
      </c>
      <c r="C3785" s="16" t="s">
        <v>5449</v>
      </c>
      <c r="D3785" s="17" t="s">
        <v>492</v>
      </c>
      <c r="E3785" s="17">
        <v>1</v>
      </c>
      <c r="F3785" s="18" t="s">
        <v>13</v>
      </c>
      <c r="G3785" s="18" t="s">
        <v>14</v>
      </c>
      <c r="H3785" s="19">
        <v>3709.2818699999998</v>
      </c>
    </row>
    <row r="3786" s="20" customFormat="1" ht="45" customHeight="1">
      <c r="A3786" s="15">
        <v>90290003</v>
      </c>
      <c r="B3786" s="16" t="s">
        <v>5450</v>
      </c>
      <c r="C3786" s="16" t="s">
        <v>5451</v>
      </c>
      <c r="D3786" s="17" t="s">
        <v>748</v>
      </c>
      <c r="E3786" s="17">
        <v>1</v>
      </c>
      <c r="F3786" s="18" t="s">
        <v>88</v>
      </c>
      <c r="G3786" s="18" t="s">
        <v>14</v>
      </c>
      <c r="H3786" s="19">
        <v>1054.6549177500001</v>
      </c>
    </row>
    <row r="3787" s="20" customFormat="1" ht="45" customHeight="1">
      <c r="A3787" s="15">
        <v>90290020</v>
      </c>
      <c r="B3787" s="16" t="s">
        <v>5452</v>
      </c>
      <c r="C3787" s="16" t="s">
        <v>5453</v>
      </c>
      <c r="D3787" s="17" t="s">
        <v>748</v>
      </c>
      <c r="E3787" s="17">
        <v>1</v>
      </c>
      <c r="F3787" s="18" t="s">
        <v>88</v>
      </c>
      <c r="G3787" s="18" t="s">
        <v>14</v>
      </c>
      <c r="H3787" s="19">
        <v>1427.09172165</v>
      </c>
    </row>
    <row r="3788" s="20" customFormat="1" ht="45" customHeight="1">
      <c r="A3788" s="15">
        <v>90870379</v>
      </c>
      <c r="B3788" s="16" t="s">
        <v>5454</v>
      </c>
      <c r="C3788" s="16" t="s">
        <v>5454</v>
      </c>
      <c r="D3788" s="17" t="s">
        <v>506</v>
      </c>
      <c r="E3788" s="17">
        <v>1</v>
      </c>
      <c r="F3788" s="18" t="s">
        <v>88</v>
      </c>
      <c r="G3788" s="18" t="s">
        <v>14</v>
      </c>
      <c r="H3788" s="19">
        <v>157.08000000000001</v>
      </c>
    </row>
    <row r="3789" s="20" customFormat="1" ht="45" customHeight="1">
      <c r="A3789" s="15">
        <v>90308093</v>
      </c>
      <c r="B3789" s="16" t="s">
        <v>5455</v>
      </c>
      <c r="C3789" s="16" t="s">
        <v>5455</v>
      </c>
      <c r="D3789" s="17" t="s">
        <v>506</v>
      </c>
      <c r="E3789" s="17">
        <v>1</v>
      </c>
      <c r="F3789" s="18" t="s">
        <v>88</v>
      </c>
      <c r="G3789" s="18" t="s">
        <v>14</v>
      </c>
      <c r="H3789" s="19">
        <v>43.174999999999997</v>
      </c>
    </row>
    <row r="3790" s="20" customFormat="1" ht="45" customHeight="1">
      <c r="A3790" s="15">
        <v>90307097</v>
      </c>
      <c r="B3790" s="16" t="s">
        <v>5456</v>
      </c>
      <c r="C3790" s="16" t="s">
        <v>5456</v>
      </c>
      <c r="D3790" s="17" t="s">
        <v>506</v>
      </c>
      <c r="E3790" s="17">
        <v>1</v>
      </c>
      <c r="F3790" s="18" t="s">
        <v>88</v>
      </c>
      <c r="G3790" s="18" t="s">
        <v>14</v>
      </c>
      <c r="H3790" s="19">
        <v>44.066000000000003</v>
      </c>
    </row>
    <row r="3791" s="20" customFormat="1" ht="45" customHeight="1">
      <c r="A3791" s="15">
        <v>90299574</v>
      </c>
      <c r="B3791" s="16" t="s">
        <v>5457</v>
      </c>
      <c r="C3791" s="16" t="s">
        <v>5457</v>
      </c>
      <c r="D3791" s="17" t="s">
        <v>506</v>
      </c>
      <c r="E3791" s="17">
        <v>1</v>
      </c>
      <c r="F3791" s="18" t="s">
        <v>88</v>
      </c>
      <c r="G3791" s="18" t="s">
        <v>14</v>
      </c>
      <c r="H3791" s="19">
        <v>33.802999999999997</v>
      </c>
    </row>
    <row r="3792" s="20" customFormat="1" ht="45" customHeight="1">
      <c r="A3792" s="15">
        <v>90870360</v>
      </c>
      <c r="B3792" s="16" t="s">
        <v>5458</v>
      </c>
      <c r="C3792" s="16" t="s">
        <v>5458</v>
      </c>
      <c r="D3792" s="17" t="s">
        <v>506</v>
      </c>
      <c r="E3792" s="17">
        <v>1</v>
      </c>
      <c r="F3792" s="18" t="s">
        <v>88</v>
      </c>
      <c r="G3792" s="18" t="s">
        <v>14</v>
      </c>
      <c r="H3792" s="19">
        <v>578.86000000000001</v>
      </c>
    </row>
    <row r="3793" s="20" customFormat="1" ht="45" customHeight="1">
      <c r="A3793" s="15">
        <v>90266676</v>
      </c>
      <c r="B3793" s="16" t="s">
        <v>5459</v>
      </c>
      <c r="C3793" s="16" t="s">
        <v>5459</v>
      </c>
      <c r="D3793" s="17" t="s">
        <v>506</v>
      </c>
      <c r="E3793" s="17">
        <v>1</v>
      </c>
      <c r="F3793" s="18" t="s">
        <v>88</v>
      </c>
      <c r="G3793" s="18" t="s">
        <v>14</v>
      </c>
      <c r="H3793" s="19">
        <v>432</v>
      </c>
    </row>
    <row r="3794" s="20" customFormat="1" ht="45" customHeight="1">
      <c r="A3794" s="15">
        <v>90870344</v>
      </c>
      <c r="B3794" s="16" t="s">
        <v>5460</v>
      </c>
      <c r="C3794" s="16" t="s">
        <v>5460</v>
      </c>
      <c r="D3794" s="17" t="s">
        <v>506</v>
      </c>
      <c r="E3794" s="17">
        <v>1</v>
      </c>
      <c r="F3794" s="18" t="s">
        <v>88</v>
      </c>
      <c r="G3794" s="18" t="s">
        <v>14</v>
      </c>
      <c r="H3794" s="19">
        <v>639.75999999999999</v>
      </c>
    </row>
    <row r="3795" s="20" customFormat="1" ht="45" customHeight="1">
      <c r="A3795" s="15">
        <v>90264860</v>
      </c>
      <c r="B3795" s="16" t="s">
        <v>5461</v>
      </c>
      <c r="C3795" s="16" t="s">
        <v>5461</v>
      </c>
      <c r="D3795" s="17" t="s">
        <v>506</v>
      </c>
      <c r="E3795" s="17">
        <v>1</v>
      </c>
      <c r="F3795" s="18" t="s">
        <v>88</v>
      </c>
      <c r="G3795" s="18" t="s">
        <v>14</v>
      </c>
      <c r="H3795" s="19">
        <v>401.50999999999999</v>
      </c>
    </row>
    <row r="3796" s="20" customFormat="1" ht="45" customHeight="1">
      <c r="A3796" s="15">
        <v>90308042</v>
      </c>
      <c r="B3796" s="16" t="s">
        <v>5462</v>
      </c>
      <c r="C3796" s="16" t="s">
        <v>5462</v>
      </c>
      <c r="D3796" s="17" t="s">
        <v>506</v>
      </c>
      <c r="E3796" s="17">
        <v>1</v>
      </c>
      <c r="F3796" s="18" t="s">
        <v>88</v>
      </c>
      <c r="G3796" s="18" t="s">
        <v>14</v>
      </c>
      <c r="H3796" s="19">
        <v>328</v>
      </c>
    </row>
    <row r="3797" s="20" customFormat="1" ht="45" customHeight="1">
      <c r="A3797" s="15">
        <v>90870352</v>
      </c>
      <c r="B3797" s="16" t="s">
        <v>5463</v>
      </c>
      <c r="C3797" s="16" t="s">
        <v>5463</v>
      </c>
      <c r="D3797" s="17" t="s">
        <v>506</v>
      </c>
      <c r="E3797" s="17">
        <v>1</v>
      </c>
      <c r="F3797" s="18" t="s">
        <v>88</v>
      </c>
      <c r="G3797" s="18" t="s">
        <v>14</v>
      </c>
      <c r="H3797" s="19">
        <v>517.88</v>
      </c>
    </row>
    <row r="3798" s="20" customFormat="1" ht="45" customHeight="1">
      <c r="A3798" s="15">
        <v>90266668</v>
      </c>
      <c r="B3798" s="16" t="s">
        <v>5464</v>
      </c>
      <c r="C3798" s="16" t="s">
        <v>5464</v>
      </c>
      <c r="D3798" s="17" t="s">
        <v>506</v>
      </c>
      <c r="E3798" s="17">
        <v>1</v>
      </c>
      <c r="F3798" s="18" t="s">
        <v>88</v>
      </c>
      <c r="G3798" s="18" t="s">
        <v>14</v>
      </c>
      <c r="H3798" s="19">
        <v>451.67000000000002</v>
      </c>
    </row>
    <row r="3799" s="20" customFormat="1" ht="45" customHeight="1">
      <c r="A3799" s="15">
        <v>90317092</v>
      </c>
      <c r="B3799" s="16" t="s">
        <v>5465</v>
      </c>
      <c r="C3799" s="16" t="s">
        <v>5466</v>
      </c>
      <c r="D3799" s="17" t="s">
        <v>5467</v>
      </c>
      <c r="E3799" s="17">
        <v>1</v>
      </c>
      <c r="F3799" s="18" t="s">
        <v>485</v>
      </c>
      <c r="G3799" s="18" t="s">
        <v>14</v>
      </c>
      <c r="H3799" s="19">
        <v>52</v>
      </c>
    </row>
    <row r="3800" s="20" customFormat="1" ht="45" customHeight="1">
      <c r="A3800" s="15">
        <v>90299663</v>
      </c>
      <c r="B3800" s="16" t="s">
        <v>5468</v>
      </c>
      <c r="C3800" s="16" t="s">
        <v>5468</v>
      </c>
      <c r="D3800" s="17" t="s">
        <v>506</v>
      </c>
      <c r="E3800" s="17">
        <v>1</v>
      </c>
      <c r="F3800" s="18" t="s">
        <v>88</v>
      </c>
      <c r="G3800" s="18" t="s">
        <v>14</v>
      </c>
      <c r="H3800" s="19">
        <v>46.246200000000002</v>
      </c>
    </row>
    <row r="3801" s="20" customFormat="1" ht="45" customHeight="1">
      <c r="A3801" s="15">
        <v>90299671</v>
      </c>
      <c r="B3801" s="16" t="s">
        <v>5469</v>
      </c>
      <c r="C3801" s="16" t="s">
        <v>5469</v>
      </c>
      <c r="D3801" s="17" t="s">
        <v>506</v>
      </c>
      <c r="E3801" s="17">
        <v>1</v>
      </c>
      <c r="F3801" s="18" t="s">
        <v>88</v>
      </c>
      <c r="G3801" s="18" t="s">
        <v>14</v>
      </c>
      <c r="H3801" s="19">
        <v>60.979999999999997</v>
      </c>
    </row>
    <row r="3802" s="20" customFormat="1" ht="45" customHeight="1">
      <c r="A3802" s="15">
        <v>90266650</v>
      </c>
      <c r="B3802" s="16" t="s">
        <v>5470</v>
      </c>
      <c r="C3802" s="16" t="s">
        <v>5470</v>
      </c>
      <c r="D3802" s="17" t="s">
        <v>506</v>
      </c>
      <c r="E3802" s="17">
        <v>1</v>
      </c>
      <c r="F3802" s="18" t="s">
        <v>88</v>
      </c>
      <c r="G3802" s="18" t="s">
        <v>14</v>
      </c>
      <c r="H3802" s="19">
        <v>187.06999999999999</v>
      </c>
    </row>
    <row r="3803" s="20" customFormat="1" ht="45" customHeight="1">
      <c r="A3803" s="15">
        <v>92450814</v>
      </c>
      <c r="B3803" s="16" t="s">
        <v>5471</v>
      </c>
      <c r="C3803" s="16" t="s">
        <v>5471</v>
      </c>
      <c r="D3803" s="17" t="s">
        <v>506</v>
      </c>
      <c r="E3803" s="17">
        <v>1</v>
      </c>
      <c r="F3803" s="18" t="s">
        <v>88</v>
      </c>
      <c r="G3803" s="18" t="s">
        <v>14</v>
      </c>
      <c r="H3803" s="19">
        <v>361.79000000000002</v>
      </c>
    </row>
    <row r="3804" s="20" customFormat="1" ht="45" customHeight="1">
      <c r="A3804" s="15">
        <v>90264878</v>
      </c>
      <c r="B3804" s="16" t="s">
        <v>5472</v>
      </c>
      <c r="C3804" s="16" t="s">
        <v>5472</v>
      </c>
      <c r="D3804" s="17" t="s">
        <v>506</v>
      </c>
      <c r="E3804" s="17">
        <v>1</v>
      </c>
      <c r="F3804" s="18" t="s">
        <v>88</v>
      </c>
      <c r="G3804" s="18" t="s">
        <v>14</v>
      </c>
      <c r="H3804" s="19">
        <v>276</v>
      </c>
    </row>
    <row r="3805" s="20" customFormat="1" ht="45" customHeight="1">
      <c r="A3805" s="15">
        <v>90870336</v>
      </c>
      <c r="B3805" s="16" t="s">
        <v>5473</v>
      </c>
      <c r="C3805" s="16" t="s">
        <v>5473</v>
      </c>
      <c r="D3805" s="17" t="s">
        <v>506</v>
      </c>
      <c r="E3805" s="17">
        <v>1</v>
      </c>
      <c r="F3805" s="18" t="s">
        <v>88</v>
      </c>
      <c r="G3805" s="18" t="s">
        <v>14</v>
      </c>
      <c r="H3805" s="19">
        <v>445.27999999999997</v>
      </c>
    </row>
    <row r="3806" s="20" customFormat="1" ht="45" customHeight="1">
      <c r="A3806" s="15">
        <v>90264886</v>
      </c>
      <c r="B3806" s="16" t="s">
        <v>5474</v>
      </c>
      <c r="C3806" s="16" t="s">
        <v>5474</v>
      </c>
      <c r="D3806" s="17" t="s">
        <v>506</v>
      </c>
      <c r="E3806" s="17">
        <v>1</v>
      </c>
      <c r="F3806" s="18" t="s">
        <v>88</v>
      </c>
      <c r="G3806" s="18" t="s">
        <v>14</v>
      </c>
      <c r="H3806" s="19">
        <v>336</v>
      </c>
    </row>
    <row r="3807" s="20" customFormat="1" ht="45" customHeight="1">
      <c r="A3807" s="15">
        <v>90301366</v>
      </c>
      <c r="B3807" s="16" t="s">
        <v>5475</v>
      </c>
      <c r="C3807" s="16" t="s">
        <v>5475</v>
      </c>
      <c r="D3807" s="17" t="s">
        <v>506</v>
      </c>
      <c r="E3807" s="17">
        <v>1</v>
      </c>
      <c r="F3807" s="18" t="s">
        <v>88</v>
      </c>
      <c r="G3807" s="18" t="s">
        <v>14</v>
      </c>
      <c r="H3807" s="19">
        <v>46.246200000000002</v>
      </c>
    </row>
    <row r="3808" s="20" customFormat="1" ht="45" customHeight="1">
      <c r="A3808" s="15">
        <v>90299620</v>
      </c>
      <c r="B3808" s="16" t="s">
        <v>5476</v>
      </c>
      <c r="C3808" s="16" t="s">
        <v>5476</v>
      </c>
      <c r="D3808" s="17" t="s">
        <v>506</v>
      </c>
      <c r="E3808" s="17">
        <v>1</v>
      </c>
      <c r="F3808" s="18" t="s">
        <v>88</v>
      </c>
      <c r="G3808" s="18" t="s">
        <v>14</v>
      </c>
      <c r="H3808" s="19">
        <v>46.246200000000002</v>
      </c>
    </row>
    <row r="3809" s="20" customFormat="1" ht="45" customHeight="1">
      <c r="A3809" s="15">
        <v>90299639</v>
      </c>
      <c r="B3809" s="16" t="s">
        <v>5477</v>
      </c>
      <c r="C3809" s="16" t="s">
        <v>5477</v>
      </c>
      <c r="D3809" s="17" t="s">
        <v>506</v>
      </c>
      <c r="E3809" s="17">
        <v>1</v>
      </c>
      <c r="F3809" s="18" t="s">
        <v>88</v>
      </c>
      <c r="G3809" s="18" t="s">
        <v>14</v>
      </c>
      <c r="H3809" s="19">
        <v>48.560000000000002</v>
      </c>
    </row>
    <row r="3810" s="20" customFormat="1" ht="45" customHeight="1">
      <c r="A3810" s="15">
        <v>90299647</v>
      </c>
      <c r="B3810" s="16" t="s">
        <v>5478</v>
      </c>
      <c r="C3810" s="16" t="s">
        <v>5478</v>
      </c>
      <c r="D3810" s="17" t="s">
        <v>506</v>
      </c>
      <c r="E3810" s="17">
        <v>1</v>
      </c>
      <c r="F3810" s="18" t="s">
        <v>88</v>
      </c>
      <c r="G3810" s="18" t="s">
        <v>14</v>
      </c>
      <c r="H3810" s="19">
        <v>48.558509999999998</v>
      </c>
    </row>
    <row r="3811" s="20" customFormat="1" ht="45" customHeight="1">
      <c r="A3811" s="15">
        <v>90299655</v>
      </c>
      <c r="B3811" s="16" t="s">
        <v>5479</v>
      </c>
      <c r="C3811" s="16" t="s">
        <v>5479</v>
      </c>
      <c r="D3811" s="17" t="s">
        <v>506</v>
      </c>
      <c r="E3811" s="17">
        <v>1</v>
      </c>
      <c r="F3811" s="18" t="s">
        <v>88</v>
      </c>
      <c r="G3811" s="18" t="s">
        <v>14</v>
      </c>
      <c r="H3811" s="19">
        <v>46.246200000000002</v>
      </c>
    </row>
    <row r="3812" s="20" customFormat="1" ht="45" customHeight="1">
      <c r="A3812" s="15">
        <v>90255658</v>
      </c>
      <c r="B3812" s="16" t="s">
        <v>5480</v>
      </c>
      <c r="C3812" s="16" t="s">
        <v>5481</v>
      </c>
      <c r="D3812" s="17" t="s">
        <v>506</v>
      </c>
      <c r="E3812" s="17">
        <v>1</v>
      </c>
      <c r="F3812" s="18" t="s">
        <v>88</v>
      </c>
      <c r="G3812" s="18" t="s">
        <v>14</v>
      </c>
      <c r="H3812" s="19">
        <v>46.25</v>
      </c>
    </row>
    <row r="3813" s="20" customFormat="1" ht="45" customHeight="1">
      <c r="A3813" s="15">
        <v>90323670</v>
      </c>
      <c r="B3813" s="16" t="s">
        <v>5482</v>
      </c>
      <c r="C3813" s="16" t="s">
        <v>5482</v>
      </c>
      <c r="D3813" s="17" t="s">
        <v>5467</v>
      </c>
      <c r="E3813" s="17">
        <v>300</v>
      </c>
      <c r="F3813" s="18" t="s">
        <v>95</v>
      </c>
      <c r="G3813" s="18" t="s">
        <v>19</v>
      </c>
      <c r="H3813" s="19">
        <v>0.63800000000000001</v>
      </c>
    </row>
    <row r="3814" s="20" customFormat="1" ht="45" customHeight="1">
      <c r="A3814" s="15">
        <v>90290534</v>
      </c>
      <c r="B3814" s="16" t="s">
        <v>5483</v>
      </c>
      <c r="C3814" s="16" t="s">
        <v>5483</v>
      </c>
      <c r="D3814" s="17" t="s">
        <v>506</v>
      </c>
      <c r="E3814" s="17">
        <v>1</v>
      </c>
      <c r="F3814" s="18" t="s">
        <v>88</v>
      </c>
      <c r="G3814" s="18" t="s">
        <v>14</v>
      </c>
      <c r="H3814" s="19">
        <v>247.38</v>
      </c>
    </row>
    <row r="3815" s="20" customFormat="1" ht="45" customHeight="1">
      <c r="A3815" s="15">
        <v>92383866</v>
      </c>
      <c r="B3815" s="16" t="s">
        <v>5484</v>
      </c>
      <c r="C3815" s="16" t="s">
        <v>5485</v>
      </c>
      <c r="D3815" s="17" t="s">
        <v>455</v>
      </c>
      <c r="E3815" s="17">
        <v>1</v>
      </c>
      <c r="F3815" s="18" t="s">
        <v>88</v>
      </c>
      <c r="G3815" s="18" t="s">
        <v>14</v>
      </c>
      <c r="H3815" s="19">
        <v>1.9396503</v>
      </c>
    </row>
    <row r="3816" s="20" customFormat="1" ht="45" customHeight="1">
      <c r="A3816" s="15">
        <v>92397166</v>
      </c>
      <c r="B3816" s="16" t="s">
        <v>5486</v>
      </c>
      <c r="C3816" s="16" t="s">
        <v>5487</v>
      </c>
      <c r="D3816" s="17" t="s">
        <v>455</v>
      </c>
      <c r="E3816" s="17">
        <v>1</v>
      </c>
      <c r="F3816" s="18" t="s">
        <v>88</v>
      </c>
      <c r="G3816" s="18" t="s">
        <v>14</v>
      </c>
      <c r="H3816" s="19">
        <v>1.8438650999999999</v>
      </c>
    </row>
    <row r="3817" s="20" customFormat="1" ht="45" customHeight="1">
      <c r="A3817" s="15">
        <v>92371493</v>
      </c>
      <c r="B3817" s="16" t="s">
        <v>5488</v>
      </c>
      <c r="C3817" s="16" t="s">
        <v>5489</v>
      </c>
      <c r="D3817" s="17" t="s">
        <v>358</v>
      </c>
      <c r="E3817" s="17">
        <v>1</v>
      </c>
      <c r="F3817" s="18" t="s">
        <v>88</v>
      </c>
      <c r="G3817" s="18" t="s">
        <v>14</v>
      </c>
      <c r="H3817" s="19">
        <v>5.5555415999999997</v>
      </c>
    </row>
    <row r="3818" s="20" customFormat="1" ht="45" customHeight="1">
      <c r="A3818" s="15">
        <v>92371507</v>
      </c>
      <c r="B3818" s="16" t="s">
        <v>5490</v>
      </c>
      <c r="C3818" s="16" t="s">
        <v>5491</v>
      </c>
      <c r="D3818" s="17" t="s">
        <v>358</v>
      </c>
      <c r="E3818" s="17">
        <v>1</v>
      </c>
      <c r="F3818" s="18" t="s">
        <v>88</v>
      </c>
      <c r="G3818" s="18" t="s">
        <v>14</v>
      </c>
      <c r="H3818" s="19">
        <v>9.1235403000000002</v>
      </c>
    </row>
    <row r="3819" s="20" customFormat="1" ht="45" customHeight="1">
      <c r="A3819" s="15">
        <v>90304721</v>
      </c>
      <c r="B3819" s="16" t="s">
        <v>5492</v>
      </c>
      <c r="C3819" s="16" t="s">
        <v>5492</v>
      </c>
      <c r="D3819" s="17" t="s">
        <v>504</v>
      </c>
      <c r="E3819" s="17">
        <v>1</v>
      </c>
      <c r="F3819" s="18" t="s">
        <v>88</v>
      </c>
      <c r="G3819" s="18" t="s">
        <v>14</v>
      </c>
      <c r="H3819" s="19">
        <v>10.951675874999999</v>
      </c>
    </row>
    <row r="3820" s="20" customFormat="1" ht="45" customHeight="1">
      <c r="A3820" s="15">
        <v>92389945</v>
      </c>
      <c r="B3820" s="16" t="s">
        <v>5493</v>
      </c>
      <c r="C3820" s="16" t="s">
        <v>5494</v>
      </c>
      <c r="D3820" s="17" t="s">
        <v>157</v>
      </c>
      <c r="E3820" s="17">
        <v>1</v>
      </c>
      <c r="F3820" s="18" t="s">
        <v>88</v>
      </c>
      <c r="G3820" s="18" t="s">
        <v>14</v>
      </c>
      <c r="H3820" s="19">
        <v>4.8850452000000004</v>
      </c>
    </row>
    <row r="3821" s="20" customFormat="1" ht="45" customHeight="1">
      <c r="A3821" s="15">
        <v>92389953</v>
      </c>
      <c r="B3821" s="16" t="s">
        <v>5493</v>
      </c>
      <c r="C3821" s="16" t="s">
        <v>5495</v>
      </c>
      <c r="D3821" s="17" t="s">
        <v>157</v>
      </c>
      <c r="E3821" s="17">
        <v>1</v>
      </c>
      <c r="F3821" s="18" t="s">
        <v>88</v>
      </c>
      <c r="G3821" s="18" t="s">
        <v>14</v>
      </c>
      <c r="H3821" s="19">
        <v>8.6685605999999993</v>
      </c>
    </row>
    <row r="3822" s="20" customFormat="1" ht="45" customHeight="1">
      <c r="A3822" s="15">
        <v>92389961</v>
      </c>
      <c r="B3822" s="16" t="s">
        <v>5493</v>
      </c>
      <c r="C3822" s="16" t="s">
        <v>5496</v>
      </c>
      <c r="D3822" s="17" t="s">
        <v>157</v>
      </c>
      <c r="E3822" s="17">
        <v>1</v>
      </c>
      <c r="F3822" s="18" t="s">
        <v>88</v>
      </c>
      <c r="G3822" s="18" t="s">
        <v>14</v>
      </c>
      <c r="H3822" s="19">
        <v>7.2317825999999998</v>
      </c>
    </row>
    <row r="3823" s="20" customFormat="1" ht="45" customHeight="1">
      <c r="A3823" s="15">
        <v>92389937</v>
      </c>
      <c r="B3823" s="16" t="s">
        <v>5493</v>
      </c>
      <c r="C3823" s="16" t="s">
        <v>5497</v>
      </c>
      <c r="D3823" s="17" t="s">
        <v>157</v>
      </c>
      <c r="E3823" s="17">
        <v>1</v>
      </c>
      <c r="F3823" s="18" t="s">
        <v>88</v>
      </c>
      <c r="G3823" s="18" t="s">
        <v>14</v>
      </c>
      <c r="H3823" s="19">
        <v>3.8912737499999999</v>
      </c>
    </row>
    <row r="3824" s="20" customFormat="1" ht="45" customHeight="1">
      <c r="A3824" s="15">
        <v>92452680</v>
      </c>
      <c r="B3824" s="16" t="s">
        <v>5498</v>
      </c>
      <c r="C3824" s="16" t="s">
        <v>5499</v>
      </c>
      <c r="D3824" s="17" t="s">
        <v>956</v>
      </c>
      <c r="E3824" s="17">
        <v>1</v>
      </c>
      <c r="F3824" s="18" t="s">
        <v>88</v>
      </c>
      <c r="G3824" s="18" t="s">
        <v>14</v>
      </c>
      <c r="H3824" s="19">
        <v>3203.2912500000002</v>
      </c>
    </row>
    <row r="3825" s="20" customFormat="1" ht="45" customHeight="1">
      <c r="A3825" s="15">
        <v>92393713</v>
      </c>
      <c r="B3825" s="16" t="s">
        <v>5500</v>
      </c>
      <c r="C3825" s="16" t="s">
        <v>5501</v>
      </c>
      <c r="D3825" s="17" t="s">
        <v>461</v>
      </c>
      <c r="E3825" s="17">
        <v>150</v>
      </c>
      <c r="F3825" s="18" t="s">
        <v>18</v>
      </c>
      <c r="G3825" s="18" t="s">
        <v>19</v>
      </c>
      <c r="H3825" s="19">
        <v>8.3812049999999999e-002</v>
      </c>
    </row>
    <row r="3826" s="20" customFormat="1" ht="45" customHeight="1">
      <c r="A3826" s="15">
        <v>90198034</v>
      </c>
      <c r="B3826" s="16" t="s">
        <v>5502</v>
      </c>
      <c r="C3826" s="16" t="s">
        <v>5503</v>
      </c>
      <c r="D3826" s="17" t="s">
        <v>1371</v>
      </c>
      <c r="E3826" s="17">
        <v>1</v>
      </c>
      <c r="F3826" s="18" t="s">
        <v>60</v>
      </c>
      <c r="G3826" s="18" t="s">
        <v>14</v>
      </c>
      <c r="H3826" s="19">
        <v>1.5325632</v>
      </c>
    </row>
    <row r="3827" s="20" customFormat="1" ht="45" customHeight="1">
      <c r="A3827" s="15">
        <v>92374948</v>
      </c>
      <c r="B3827" s="16" t="s">
        <v>5504</v>
      </c>
      <c r="C3827" s="16" t="s">
        <v>5505</v>
      </c>
      <c r="D3827" s="17" t="s">
        <v>229</v>
      </c>
      <c r="E3827" s="17">
        <v>1</v>
      </c>
      <c r="F3827" s="18" t="s">
        <v>60</v>
      </c>
      <c r="G3827" s="18" t="s">
        <v>14</v>
      </c>
      <c r="H3827" s="19">
        <v>1.6762410000000001</v>
      </c>
    </row>
    <row r="3828" s="20" customFormat="1" ht="45" customHeight="1">
      <c r="A3828" s="15">
        <v>90158296</v>
      </c>
      <c r="B3828" s="16" t="s">
        <v>5504</v>
      </c>
      <c r="C3828" s="16" t="s">
        <v>5506</v>
      </c>
      <c r="D3828" s="17" t="s">
        <v>229</v>
      </c>
      <c r="E3828" s="17">
        <v>1</v>
      </c>
      <c r="F3828" s="18" t="s">
        <v>60</v>
      </c>
      <c r="G3828" s="18" t="s">
        <v>14</v>
      </c>
      <c r="H3828" s="19">
        <v>1.7720262</v>
      </c>
    </row>
    <row r="3829" s="20" customFormat="1" ht="45" customHeight="1">
      <c r="A3829" s="15">
        <v>90158318</v>
      </c>
      <c r="B3829" s="16" t="s">
        <v>5507</v>
      </c>
      <c r="C3829" s="16" t="s">
        <v>5508</v>
      </c>
      <c r="D3829" s="17" t="s">
        <v>229</v>
      </c>
      <c r="E3829" s="17">
        <v>1</v>
      </c>
      <c r="F3829" s="18" t="s">
        <v>60</v>
      </c>
      <c r="G3829" s="18" t="s">
        <v>14</v>
      </c>
      <c r="H3829" s="19">
        <v>2.8256633999999998</v>
      </c>
    </row>
    <row r="3830" s="20" customFormat="1" ht="45" customHeight="1">
      <c r="A3830" s="15">
        <v>90158270</v>
      </c>
      <c r="B3830" s="16" t="s">
        <v>5509</v>
      </c>
      <c r="C3830" s="16" t="s">
        <v>5510</v>
      </c>
      <c r="D3830" s="17" t="s">
        <v>229</v>
      </c>
      <c r="E3830" s="17">
        <v>1</v>
      </c>
      <c r="F3830" s="18" t="s">
        <v>60</v>
      </c>
      <c r="G3830" s="18" t="s">
        <v>14</v>
      </c>
      <c r="H3830" s="19">
        <v>2.47844205</v>
      </c>
    </row>
    <row r="3831" s="20" customFormat="1" ht="45" customHeight="1">
      <c r="A3831" s="15">
        <v>92393900</v>
      </c>
      <c r="B3831" s="16" t="s">
        <v>5511</v>
      </c>
      <c r="C3831" s="16" t="s">
        <v>5512</v>
      </c>
      <c r="D3831" s="17" t="s">
        <v>229</v>
      </c>
      <c r="E3831" s="17">
        <v>1</v>
      </c>
      <c r="F3831" s="18" t="s">
        <v>60</v>
      </c>
      <c r="G3831" s="18" t="s">
        <v>14</v>
      </c>
      <c r="H3831" s="19">
        <v>2.1192475499999999</v>
      </c>
    </row>
    <row r="3832" s="20" customFormat="1" ht="45" customHeight="1">
      <c r="A3832" s="15">
        <v>92389759</v>
      </c>
      <c r="B3832" s="16" t="s">
        <v>5513</v>
      </c>
      <c r="C3832" s="16" t="s">
        <v>5514</v>
      </c>
      <c r="D3832" s="17" t="s">
        <v>229</v>
      </c>
      <c r="E3832" s="17">
        <v>1</v>
      </c>
      <c r="F3832" s="18" t="s">
        <v>60</v>
      </c>
      <c r="G3832" s="18" t="s">
        <v>14</v>
      </c>
      <c r="H3832" s="19">
        <v>1.6044020999999999</v>
      </c>
    </row>
    <row r="3833" s="20" customFormat="1" ht="45" customHeight="1">
      <c r="A3833" s="15">
        <v>92389767</v>
      </c>
      <c r="B3833" s="16" t="s">
        <v>5515</v>
      </c>
      <c r="C3833" s="16" t="s">
        <v>5516</v>
      </c>
      <c r="D3833" s="17" t="s">
        <v>229</v>
      </c>
      <c r="E3833" s="17">
        <v>1</v>
      </c>
      <c r="F3833" s="18" t="s">
        <v>60</v>
      </c>
      <c r="G3833" s="18" t="s">
        <v>14</v>
      </c>
      <c r="H3833" s="19">
        <v>2.0953012499999999</v>
      </c>
    </row>
    <row r="3834" s="20" customFormat="1" ht="45" customHeight="1">
      <c r="A3834" s="15">
        <v>90158300</v>
      </c>
      <c r="B3834" s="16" t="s">
        <v>5517</v>
      </c>
      <c r="C3834" s="16" t="s">
        <v>5518</v>
      </c>
      <c r="D3834" s="17" t="s">
        <v>229</v>
      </c>
      <c r="E3834" s="17">
        <v>1</v>
      </c>
      <c r="F3834" s="18" t="s">
        <v>60</v>
      </c>
      <c r="G3834" s="18" t="s">
        <v>14</v>
      </c>
      <c r="H3834" s="19">
        <v>2.0354355000000002</v>
      </c>
    </row>
    <row r="3835" s="20" customFormat="1" ht="45" customHeight="1">
      <c r="A3835" s="15">
        <v>92459919</v>
      </c>
      <c r="B3835" s="16" t="s">
        <v>5519</v>
      </c>
      <c r="C3835" s="16" t="s">
        <v>5520</v>
      </c>
      <c r="D3835" s="17" t="s">
        <v>360</v>
      </c>
      <c r="E3835" s="17">
        <v>100</v>
      </c>
      <c r="F3835" s="18" t="s">
        <v>18</v>
      </c>
      <c r="G3835" s="18" t="s">
        <v>19</v>
      </c>
      <c r="H3835" s="19">
        <v>0.1676241</v>
      </c>
    </row>
    <row r="3836" s="20" customFormat="1" ht="45" customHeight="1">
      <c r="A3836" s="15">
        <v>92436820</v>
      </c>
      <c r="B3836" s="16" t="s">
        <v>5521</v>
      </c>
      <c r="C3836" s="16" t="s">
        <v>5522</v>
      </c>
      <c r="D3836" s="17" t="s">
        <v>146</v>
      </c>
      <c r="E3836" s="17">
        <v>1</v>
      </c>
      <c r="F3836" s="18" t="s">
        <v>60</v>
      </c>
      <c r="G3836" s="18" t="s">
        <v>14</v>
      </c>
      <c r="H3836" s="19">
        <v>3.8433811499999999</v>
      </c>
    </row>
    <row r="3837" s="20" customFormat="1" ht="45" customHeight="1">
      <c r="A3837" s="15">
        <v>90615026</v>
      </c>
      <c r="B3837" s="16" t="s">
        <v>5523</v>
      </c>
      <c r="C3837" s="16" t="s">
        <v>5524</v>
      </c>
      <c r="D3837" s="17" t="s">
        <v>146</v>
      </c>
      <c r="E3837" s="17">
        <v>120</v>
      </c>
      <c r="F3837" s="18" t="s">
        <v>18</v>
      </c>
      <c r="G3837" s="18" t="s">
        <v>19</v>
      </c>
      <c r="H3837" s="19">
        <v>8.3812049999999999e-002</v>
      </c>
    </row>
    <row r="3838" s="20" customFormat="1" ht="45" customHeight="1">
      <c r="A3838" s="15">
        <v>92441599</v>
      </c>
      <c r="B3838" s="16" t="s">
        <v>5525</v>
      </c>
      <c r="C3838" s="16" t="s">
        <v>5526</v>
      </c>
      <c r="D3838" s="17" t="s">
        <v>146</v>
      </c>
      <c r="E3838" s="17">
        <v>1</v>
      </c>
      <c r="F3838" s="18" t="s">
        <v>60</v>
      </c>
      <c r="G3838" s="18" t="s">
        <v>14</v>
      </c>
      <c r="H3838" s="19">
        <v>1.0536372000000001</v>
      </c>
    </row>
    <row r="3839" s="20" customFormat="1" ht="45" customHeight="1">
      <c r="A3839" s="15">
        <v>92459340</v>
      </c>
      <c r="B3839" s="16" t="s">
        <v>5527</v>
      </c>
      <c r="C3839" s="16" t="s">
        <v>5528</v>
      </c>
      <c r="D3839" s="17" t="s">
        <v>146</v>
      </c>
      <c r="E3839" s="17">
        <v>1</v>
      </c>
      <c r="F3839" s="18" t="s">
        <v>436</v>
      </c>
      <c r="G3839" s="18" t="s">
        <v>14</v>
      </c>
      <c r="H3839" s="19">
        <v>1.35296595</v>
      </c>
    </row>
    <row r="3840" s="20" customFormat="1" ht="45" customHeight="1">
      <c r="A3840" s="15">
        <v>92268730</v>
      </c>
      <c r="B3840" s="16" t="s">
        <v>5527</v>
      </c>
      <c r="C3840" s="16" t="s">
        <v>5529</v>
      </c>
      <c r="D3840" s="17" t="s">
        <v>146</v>
      </c>
      <c r="E3840" s="17">
        <v>1</v>
      </c>
      <c r="F3840" s="18" t="s">
        <v>436</v>
      </c>
      <c r="G3840" s="18" t="s">
        <v>14</v>
      </c>
      <c r="H3840" s="19">
        <v>1.6044020999999999</v>
      </c>
    </row>
    <row r="3841" s="20" customFormat="1" ht="45" customHeight="1">
      <c r="A3841" s="15">
        <v>92454569</v>
      </c>
      <c r="B3841" s="16" t="s">
        <v>5527</v>
      </c>
      <c r="C3841" s="16" t="s">
        <v>5530</v>
      </c>
      <c r="D3841" s="17" t="s">
        <v>21</v>
      </c>
      <c r="E3841" s="17">
        <v>1</v>
      </c>
      <c r="F3841" s="18" t="s">
        <v>436</v>
      </c>
      <c r="G3841" s="18" t="s">
        <v>14</v>
      </c>
      <c r="H3841" s="19">
        <v>1.0296909000000001</v>
      </c>
    </row>
    <row r="3842" s="20" customFormat="1" ht="45" customHeight="1">
      <c r="A3842" s="15">
        <v>92454577</v>
      </c>
      <c r="B3842" s="16" t="s">
        <v>5531</v>
      </c>
      <c r="C3842" s="16" t="s">
        <v>5532</v>
      </c>
      <c r="D3842" s="17" t="s">
        <v>21</v>
      </c>
      <c r="E3842" s="17">
        <v>1</v>
      </c>
      <c r="F3842" s="18" t="s">
        <v>436</v>
      </c>
      <c r="G3842" s="18" t="s">
        <v>14</v>
      </c>
      <c r="H3842" s="19">
        <v>1.2571807500000001</v>
      </c>
    </row>
    <row r="3843" s="20" customFormat="1" ht="45" customHeight="1">
      <c r="A3843" s="15">
        <v>92378323</v>
      </c>
      <c r="B3843" s="16" t="s">
        <v>5533</v>
      </c>
      <c r="C3843" s="16" t="s">
        <v>5534</v>
      </c>
      <c r="D3843" s="17" t="s">
        <v>146</v>
      </c>
      <c r="E3843" s="17">
        <v>1</v>
      </c>
      <c r="F3843" s="18" t="s">
        <v>436</v>
      </c>
      <c r="G3843" s="18" t="s">
        <v>14</v>
      </c>
      <c r="H3843" s="19">
        <v>0.67049639999999999</v>
      </c>
    </row>
    <row r="3844" s="20" customFormat="1" ht="45" customHeight="1">
      <c r="A3844" s="15">
        <v>92378340</v>
      </c>
      <c r="B3844" s="16" t="s">
        <v>5535</v>
      </c>
      <c r="C3844" s="16" t="s">
        <v>5536</v>
      </c>
      <c r="D3844" s="17" t="s">
        <v>146</v>
      </c>
      <c r="E3844" s="17">
        <v>1</v>
      </c>
      <c r="F3844" s="18" t="s">
        <v>436</v>
      </c>
      <c r="G3844" s="18" t="s">
        <v>14</v>
      </c>
      <c r="H3844" s="19">
        <v>1.3303499999999999</v>
      </c>
    </row>
    <row r="3845" s="20" customFormat="1" ht="45" customHeight="1">
      <c r="A3845" s="15">
        <v>92454542</v>
      </c>
      <c r="B3845" s="16" t="s">
        <v>5537</v>
      </c>
      <c r="C3845" s="16" t="s">
        <v>5538</v>
      </c>
      <c r="D3845" s="17" t="s">
        <v>21</v>
      </c>
      <c r="E3845" s="17">
        <v>1</v>
      </c>
      <c r="F3845" s="18" t="s">
        <v>436</v>
      </c>
      <c r="G3845" s="18" t="s">
        <v>14</v>
      </c>
      <c r="H3845" s="19">
        <v>1.08955665</v>
      </c>
    </row>
    <row r="3846" s="20" customFormat="1" ht="45" customHeight="1">
      <c r="A3846" s="15">
        <v>92454550</v>
      </c>
      <c r="B3846" s="16" t="s">
        <v>5539</v>
      </c>
      <c r="C3846" s="16" t="s">
        <v>5540</v>
      </c>
      <c r="D3846" s="17" t="s">
        <v>21</v>
      </c>
      <c r="E3846" s="17">
        <v>1</v>
      </c>
      <c r="F3846" s="18" t="s">
        <v>436</v>
      </c>
      <c r="G3846" s="18" t="s">
        <v>14</v>
      </c>
      <c r="H3846" s="19">
        <v>1.28112705</v>
      </c>
    </row>
    <row r="3847" s="20" customFormat="1" ht="45" customHeight="1">
      <c r="A3847" s="15">
        <v>90259491</v>
      </c>
      <c r="B3847" s="16" t="s">
        <v>5541</v>
      </c>
      <c r="C3847" s="16" t="s">
        <v>5542</v>
      </c>
      <c r="D3847" s="17" t="s">
        <v>455</v>
      </c>
      <c r="E3847" s="17">
        <v>1</v>
      </c>
      <c r="F3847" s="18" t="s">
        <v>436</v>
      </c>
      <c r="G3847" s="18" t="s">
        <v>14</v>
      </c>
      <c r="H3847" s="19">
        <v>0.81417419999999996</v>
      </c>
    </row>
    <row r="3848" s="20" customFormat="1" ht="45" customHeight="1">
      <c r="A3848" s="15">
        <v>90138988</v>
      </c>
      <c r="B3848" s="16" t="s">
        <v>5543</v>
      </c>
      <c r="C3848" s="16" t="s">
        <v>5544</v>
      </c>
      <c r="D3848" s="17" t="s">
        <v>703</v>
      </c>
      <c r="E3848" s="17">
        <v>1</v>
      </c>
      <c r="F3848" s="18" t="s">
        <v>436</v>
      </c>
      <c r="G3848" s="18" t="s">
        <v>14</v>
      </c>
      <c r="H3848" s="19">
        <v>1.3170465</v>
      </c>
    </row>
    <row r="3849" s="20" customFormat="1" ht="45" customHeight="1">
      <c r="A3849" s="15">
        <v>90138996</v>
      </c>
      <c r="B3849" s="16" t="s">
        <v>5545</v>
      </c>
      <c r="C3849" s="16" t="s">
        <v>5546</v>
      </c>
      <c r="D3849" s="17" t="s">
        <v>703</v>
      </c>
      <c r="E3849" s="17">
        <v>1</v>
      </c>
      <c r="F3849" s="18" t="s">
        <v>436</v>
      </c>
      <c r="G3849" s="18" t="s">
        <v>14</v>
      </c>
      <c r="H3849" s="19">
        <v>1.11350295</v>
      </c>
    </row>
    <row r="3850" s="20" customFormat="1" ht="45" customHeight="1">
      <c r="A3850" s="15">
        <v>90128150</v>
      </c>
      <c r="B3850" s="16" t="s">
        <v>5547</v>
      </c>
      <c r="C3850" s="16" t="s">
        <v>5548</v>
      </c>
      <c r="D3850" s="17" t="s">
        <v>21</v>
      </c>
      <c r="E3850" s="17">
        <v>1</v>
      </c>
      <c r="F3850" s="18" t="s">
        <v>436</v>
      </c>
      <c r="G3850" s="18" t="s">
        <v>14</v>
      </c>
      <c r="H3850" s="19">
        <v>1.1613955499999999</v>
      </c>
    </row>
    <row r="3851" s="20" customFormat="1" ht="45" customHeight="1">
      <c r="A3851" s="15">
        <v>90128168</v>
      </c>
      <c r="B3851" s="16" t="s">
        <v>5547</v>
      </c>
      <c r="C3851" s="16" t="s">
        <v>5549</v>
      </c>
      <c r="D3851" s="17" t="s">
        <v>21</v>
      </c>
      <c r="E3851" s="17">
        <v>1</v>
      </c>
      <c r="F3851" s="18" t="s">
        <v>436</v>
      </c>
      <c r="G3851" s="18" t="s">
        <v>14</v>
      </c>
      <c r="H3851" s="19">
        <v>1.4726974500000001</v>
      </c>
    </row>
    <row r="3852" s="20" customFormat="1" ht="45" customHeight="1">
      <c r="A3852" s="15">
        <v>90205030</v>
      </c>
      <c r="B3852" s="16" t="s">
        <v>5550</v>
      </c>
      <c r="C3852" s="16" t="s">
        <v>5551</v>
      </c>
      <c r="D3852" s="17" t="s">
        <v>956</v>
      </c>
      <c r="E3852" s="17">
        <v>1</v>
      </c>
      <c r="F3852" s="18" t="s">
        <v>60</v>
      </c>
      <c r="G3852" s="18" t="s">
        <v>14</v>
      </c>
      <c r="H3852" s="19">
        <v>9.1224000000000007</v>
      </c>
    </row>
    <row r="3853" s="20" customFormat="1" ht="45" customHeight="1">
      <c r="A3853" s="15">
        <v>90205057</v>
      </c>
      <c r="B3853" s="16" t="s">
        <v>5552</v>
      </c>
      <c r="C3853" s="16" t="s">
        <v>5553</v>
      </c>
      <c r="D3853" s="17" t="s">
        <v>956</v>
      </c>
      <c r="E3853" s="17">
        <v>1</v>
      </c>
      <c r="F3853" s="18" t="s">
        <v>60</v>
      </c>
      <c r="G3853" s="18" t="s">
        <v>14</v>
      </c>
      <c r="H3853" s="19">
        <v>16.98</v>
      </c>
    </row>
    <row r="3854" s="20" customFormat="1" ht="45" customHeight="1">
      <c r="A3854" s="15">
        <v>90298918</v>
      </c>
      <c r="B3854" s="16" t="s">
        <v>5554</v>
      </c>
      <c r="C3854" s="16" t="s">
        <v>5555</v>
      </c>
      <c r="D3854" s="17" t="s">
        <v>956</v>
      </c>
      <c r="E3854" s="17">
        <v>1</v>
      </c>
      <c r="F3854" s="18" t="s">
        <v>60</v>
      </c>
      <c r="G3854" s="18" t="s">
        <v>14</v>
      </c>
      <c r="H3854" s="19">
        <v>16.431723000000002</v>
      </c>
    </row>
    <row r="3855" s="20" customFormat="1" ht="45" customHeight="1">
      <c r="A3855" s="15">
        <v>90205065</v>
      </c>
      <c r="B3855" s="16" t="s">
        <v>5556</v>
      </c>
      <c r="C3855" s="16" t="s">
        <v>5557</v>
      </c>
      <c r="D3855" s="17" t="s">
        <v>956</v>
      </c>
      <c r="E3855" s="17">
        <v>1</v>
      </c>
      <c r="F3855" s="18" t="s">
        <v>60</v>
      </c>
      <c r="G3855" s="18" t="s">
        <v>14</v>
      </c>
      <c r="H3855" s="19">
        <v>2.8399999999999999</v>
      </c>
    </row>
    <row r="3856" s="20" customFormat="1" ht="45" customHeight="1">
      <c r="A3856" s="15">
        <v>90298926</v>
      </c>
      <c r="B3856" s="16" t="s">
        <v>5558</v>
      </c>
      <c r="C3856" s="16" t="s">
        <v>5559</v>
      </c>
      <c r="D3856" s="17" t="s">
        <v>956</v>
      </c>
      <c r="E3856" s="17">
        <v>1</v>
      </c>
      <c r="F3856" s="18" t="s">
        <v>60</v>
      </c>
      <c r="G3856" s="18" t="s">
        <v>14</v>
      </c>
      <c r="H3856" s="19">
        <v>23.443427700000001</v>
      </c>
    </row>
    <row r="3857" s="20" customFormat="1" ht="45" customHeight="1">
      <c r="A3857" s="15">
        <v>90298934</v>
      </c>
      <c r="B3857" s="16" t="s">
        <v>5560</v>
      </c>
      <c r="C3857" s="16" t="s">
        <v>5561</v>
      </c>
      <c r="D3857" s="17" t="s">
        <v>956</v>
      </c>
      <c r="E3857" s="17">
        <v>1</v>
      </c>
      <c r="F3857" s="18" t="s">
        <v>60</v>
      </c>
      <c r="G3857" s="18" t="s">
        <v>14</v>
      </c>
      <c r="H3857" s="19">
        <v>5.1484544999999997</v>
      </c>
    </row>
    <row r="3858" s="20" customFormat="1" ht="45" customHeight="1">
      <c r="A3858" s="15">
        <v>90298942</v>
      </c>
      <c r="B3858" s="16" t="s">
        <v>5560</v>
      </c>
      <c r="C3858" s="16" t="s">
        <v>5561</v>
      </c>
      <c r="D3858" s="17" t="s">
        <v>956</v>
      </c>
      <c r="E3858" s="17">
        <v>1</v>
      </c>
      <c r="F3858" s="18" t="s">
        <v>60</v>
      </c>
      <c r="G3858" s="18" t="s">
        <v>14</v>
      </c>
      <c r="H3858" s="19">
        <v>5.1484544999999997</v>
      </c>
    </row>
    <row r="3859" s="20" customFormat="1" ht="45" customHeight="1">
      <c r="A3859" s="15">
        <v>90312651</v>
      </c>
      <c r="B3859" s="16" t="s">
        <v>5562</v>
      </c>
      <c r="C3859" s="16" t="s">
        <v>5562</v>
      </c>
      <c r="D3859" s="17" t="s">
        <v>131</v>
      </c>
      <c r="E3859" s="17">
        <v>1</v>
      </c>
      <c r="F3859" s="18" t="s">
        <v>60</v>
      </c>
      <c r="G3859" s="18" t="s">
        <v>14</v>
      </c>
      <c r="H3859" s="19">
        <v>1.5432060000000001</v>
      </c>
    </row>
    <row r="3860" s="20" customFormat="1" ht="45" customHeight="1">
      <c r="A3860" s="15">
        <v>90312902</v>
      </c>
      <c r="B3860" s="16" t="s">
        <v>5562</v>
      </c>
      <c r="C3860" s="16" t="s">
        <v>5562</v>
      </c>
      <c r="D3860" s="17" t="s">
        <v>17</v>
      </c>
      <c r="E3860" s="17">
        <v>1</v>
      </c>
      <c r="F3860" s="18" t="s">
        <v>60</v>
      </c>
      <c r="G3860" s="18" t="s">
        <v>14</v>
      </c>
      <c r="H3860" s="19">
        <v>1.6403215499999999</v>
      </c>
    </row>
    <row r="3861" s="20" customFormat="1" ht="45" customHeight="1">
      <c r="A3861" s="15">
        <v>90308522</v>
      </c>
      <c r="B3861" s="16" t="s">
        <v>5563</v>
      </c>
      <c r="C3861" s="16" t="s">
        <v>5563</v>
      </c>
      <c r="D3861" s="17" t="s">
        <v>1175</v>
      </c>
      <c r="E3861" s="17">
        <v>1</v>
      </c>
      <c r="F3861" s="18" t="s">
        <v>60</v>
      </c>
      <c r="G3861" s="18" t="s">
        <v>14</v>
      </c>
      <c r="H3861" s="19">
        <v>1.5086169</v>
      </c>
    </row>
    <row r="3862" s="20" customFormat="1" ht="45" customHeight="1">
      <c r="A3862" s="15">
        <v>90304098</v>
      </c>
      <c r="B3862" s="16" t="s">
        <v>5564</v>
      </c>
      <c r="C3862" s="16" t="s">
        <v>5565</v>
      </c>
      <c r="D3862" s="17" t="s">
        <v>235</v>
      </c>
      <c r="E3862" s="17">
        <v>120</v>
      </c>
      <c r="F3862" s="18" t="s">
        <v>99</v>
      </c>
      <c r="G3862" s="18" t="s">
        <v>19</v>
      </c>
      <c r="H3862" s="19">
        <v>0.27538245</v>
      </c>
    </row>
    <row r="3863" s="20" customFormat="1" ht="45" customHeight="1">
      <c r="A3863" s="15">
        <v>90303032</v>
      </c>
      <c r="B3863" s="16" t="s">
        <v>5566</v>
      </c>
      <c r="C3863" s="16" t="s">
        <v>5567</v>
      </c>
      <c r="D3863" s="17" t="s">
        <v>703</v>
      </c>
      <c r="E3863" s="17">
        <v>1</v>
      </c>
      <c r="F3863" s="18" t="s">
        <v>436</v>
      </c>
      <c r="G3863" s="18" t="s">
        <v>14</v>
      </c>
      <c r="H3863" s="19">
        <v>1.6522946999999999</v>
      </c>
    </row>
    <row r="3864" s="20" customFormat="1" ht="45" customHeight="1">
      <c r="A3864" s="15">
        <v>92455310</v>
      </c>
      <c r="B3864" s="16" t="s">
        <v>5568</v>
      </c>
      <c r="C3864" s="16" t="s">
        <v>5569</v>
      </c>
      <c r="D3864" s="17" t="s">
        <v>455</v>
      </c>
      <c r="E3864" s="17">
        <v>20</v>
      </c>
      <c r="F3864" s="18" t="s">
        <v>95</v>
      </c>
      <c r="G3864" s="18" t="s">
        <v>19</v>
      </c>
      <c r="H3864" s="19">
        <v>1.6403215499999999</v>
      </c>
    </row>
    <row r="3865" s="20" customFormat="1" ht="45" customHeight="1">
      <c r="A3865" s="15">
        <v>92383068</v>
      </c>
      <c r="B3865" s="16" t="s">
        <v>5570</v>
      </c>
      <c r="C3865" s="16" t="s">
        <v>5571</v>
      </c>
      <c r="D3865" s="17" t="s">
        <v>703</v>
      </c>
      <c r="E3865" s="17">
        <v>20</v>
      </c>
      <c r="F3865" s="18" t="s">
        <v>95</v>
      </c>
      <c r="G3865" s="18" t="s">
        <v>19</v>
      </c>
      <c r="H3865" s="19">
        <v>1.6762410000000001</v>
      </c>
    </row>
    <row r="3866" s="20" customFormat="1" ht="45" customHeight="1">
      <c r="A3866" s="15">
        <v>92262643</v>
      </c>
      <c r="B3866" s="16" t="s">
        <v>5572</v>
      </c>
      <c r="C3866" s="16" t="s">
        <v>5572</v>
      </c>
      <c r="D3866" s="17" t="s">
        <v>334</v>
      </c>
      <c r="E3866" s="17">
        <v>1</v>
      </c>
      <c r="F3866" s="18" t="s">
        <v>64</v>
      </c>
      <c r="G3866" s="18" t="s">
        <v>14</v>
      </c>
      <c r="H3866" s="19">
        <v>0.75430845000000002</v>
      </c>
    </row>
    <row r="3867" s="20" customFormat="1" ht="45" customHeight="1">
      <c r="A3867" s="15">
        <v>90274024</v>
      </c>
      <c r="B3867" s="16" t="s">
        <v>5572</v>
      </c>
      <c r="C3867" s="16" t="s">
        <v>5573</v>
      </c>
      <c r="D3867" s="17" t="s">
        <v>69</v>
      </c>
      <c r="E3867" s="17">
        <v>1</v>
      </c>
      <c r="F3867" s="18" t="s">
        <v>64</v>
      </c>
      <c r="G3867" s="18" t="s">
        <v>14</v>
      </c>
      <c r="H3867" s="19">
        <v>1.27</v>
      </c>
    </row>
    <row r="3868" s="20" customFormat="1" ht="45" customHeight="1">
      <c r="A3868" s="15">
        <v>92415954</v>
      </c>
      <c r="B3868" s="16" t="s">
        <v>5574</v>
      </c>
      <c r="C3868" s="16" t="s">
        <v>5574</v>
      </c>
      <c r="D3868" s="17" t="s">
        <v>504</v>
      </c>
      <c r="E3868" s="17">
        <v>1</v>
      </c>
      <c r="F3868" s="18" t="s">
        <v>64</v>
      </c>
      <c r="G3868" s="18" t="s">
        <v>14</v>
      </c>
      <c r="H3868" s="19">
        <v>0.5507649</v>
      </c>
    </row>
    <row r="3869" s="20" customFormat="1" ht="45" customHeight="1">
      <c r="A3869" s="15">
        <v>92262503</v>
      </c>
      <c r="B3869" s="16" t="s">
        <v>5575</v>
      </c>
      <c r="C3869" s="16" t="s">
        <v>5575</v>
      </c>
      <c r="D3869" s="17" t="s">
        <v>21</v>
      </c>
      <c r="E3869" s="17">
        <v>1</v>
      </c>
      <c r="F3869" s="18" t="s">
        <v>60</v>
      </c>
      <c r="G3869" s="18" t="s">
        <v>14</v>
      </c>
      <c r="H3869" s="19">
        <v>0.32174415000000001</v>
      </c>
    </row>
    <row r="3870" s="20" customFormat="1" ht="45" customHeight="1">
      <c r="A3870" s="15">
        <v>90293037</v>
      </c>
      <c r="B3870" s="16" t="s">
        <v>5575</v>
      </c>
      <c r="C3870" s="16" t="s">
        <v>5575</v>
      </c>
      <c r="D3870" s="17" t="s">
        <v>26</v>
      </c>
      <c r="E3870" s="17">
        <v>1</v>
      </c>
      <c r="F3870" s="18" t="s">
        <v>60</v>
      </c>
      <c r="G3870" s="18" t="s">
        <v>14</v>
      </c>
      <c r="H3870" s="19">
        <v>0.26340930000000001</v>
      </c>
    </row>
    <row r="3871" s="20" customFormat="1" ht="45" customHeight="1">
      <c r="A3871" s="15">
        <v>90171373</v>
      </c>
      <c r="B3871" s="16" t="s">
        <v>5575</v>
      </c>
      <c r="C3871" s="16" t="s">
        <v>5575</v>
      </c>
      <c r="D3871" s="17" t="s">
        <v>244</v>
      </c>
      <c r="E3871" s="17">
        <v>1</v>
      </c>
      <c r="F3871" s="18" t="s">
        <v>60</v>
      </c>
      <c r="G3871" s="18" t="s">
        <v>14</v>
      </c>
      <c r="H3871" s="19">
        <v>0.23946300000000001</v>
      </c>
    </row>
    <row r="3872" s="20" customFormat="1" ht="45" customHeight="1">
      <c r="A3872" s="15">
        <v>92371515</v>
      </c>
      <c r="B3872" s="16" t="s">
        <v>5575</v>
      </c>
      <c r="C3872" s="16" t="s">
        <v>5576</v>
      </c>
      <c r="D3872" s="17" t="s">
        <v>271</v>
      </c>
      <c r="E3872" s="17">
        <v>1</v>
      </c>
      <c r="F3872" s="18" t="s">
        <v>60</v>
      </c>
      <c r="G3872" s="18" t="s">
        <v>14</v>
      </c>
      <c r="H3872" s="19">
        <v>0.1915704</v>
      </c>
    </row>
    <row r="3873" s="20" customFormat="1" ht="45" customHeight="1">
      <c r="A3873" s="15">
        <v>90274016</v>
      </c>
      <c r="B3873" s="16" t="s">
        <v>5575</v>
      </c>
      <c r="C3873" s="16" t="s">
        <v>5577</v>
      </c>
      <c r="D3873" s="17" t="s">
        <v>69</v>
      </c>
      <c r="E3873" s="17">
        <v>1</v>
      </c>
      <c r="F3873" s="18" t="s">
        <v>60</v>
      </c>
      <c r="G3873" s="18" t="s">
        <v>14</v>
      </c>
      <c r="H3873" s="19">
        <v>0.51484545000000004</v>
      </c>
    </row>
    <row r="3874" s="20" customFormat="1" ht="45" customHeight="1">
      <c r="A3874" s="15">
        <v>92371523</v>
      </c>
      <c r="B3874" s="16" t="s">
        <v>5578</v>
      </c>
      <c r="C3874" s="16" t="s">
        <v>5579</v>
      </c>
      <c r="D3874" s="17" t="s">
        <v>24</v>
      </c>
      <c r="E3874" s="17">
        <v>1</v>
      </c>
      <c r="F3874" s="18" t="s">
        <v>60</v>
      </c>
      <c r="G3874" s="18" t="s">
        <v>14</v>
      </c>
      <c r="H3874" s="19">
        <v>0.37116765000000002</v>
      </c>
    </row>
    <row r="3875" s="20" customFormat="1" ht="45" customHeight="1">
      <c r="A3875" s="15">
        <v>92402887</v>
      </c>
      <c r="B3875" s="16" t="s">
        <v>5580</v>
      </c>
      <c r="C3875" s="16" t="s">
        <v>5581</v>
      </c>
      <c r="D3875" s="17" t="s">
        <v>1298</v>
      </c>
      <c r="E3875" s="17">
        <v>1</v>
      </c>
      <c r="F3875" s="18" t="s">
        <v>60</v>
      </c>
      <c r="G3875" s="18" t="s">
        <v>14</v>
      </c>
      <c r="H3875" s="19">
        <v>0.61063065000000005</v>
      </c>
    </row>
    <row r="3876" s="20" customFormat="1" ht="45" customHeight="1">
      <c r="A3876" s="15">
        <v>90273010</v>
      </c>
      <c r="B3876" s="16" t="s">
        <v>5582</v>
      </c>
      <c r="C3876" s="16" t="s">
        <v>5583</v>
      </c>
      <c r="D3876" s="17" t="s">
        <v>69</v>
      </c>
      <c r="E3876" s="17">
        <v>1</v>
      </c>
      <c r="F3876" s="18" t="s">
        <v>436</v>
      </c>
      <c r="G3876" s="18" t="s">
        <v>14</v>
      </c>
      <c r="H3876" s="19">
        <v>1.2571807500000001</v>
      </c>
    </row>
    <row r="3877" s="20" customFormat="1" ht="45" customHeight="1">
      <c r="A3877" s="15">
        <v>92262708</v>
      </c>
      <c r="B3877" s="16" t="s">
        <v>5584</v>
      </c>
      <c r="C3877" s="16" t="s">
        <v>5584</v>
      </c>
      <c r="D3877" s="17" t="s">
        <v>244</v>
      </c>
      <c r="E3877" s="17">
        <v>1</v>
      </c>
      <c r="F3877" s="18" t="s">
        <v>64</v>
      </c>
      <c r="G3877" s="18" t="s">
        <v>14</v>
      </c>
      <c r="H3877" s="19">
        <v>1.101354975</v>
      </c>
    </row>
    <row r="3878" s="20" customFormat="1" ht="45" customHeight="1">
      <c r="A3878" s="15">
        <v>90296184</v>
      </c>
      <c r="B3878" s="16" t="s">
        <v>5585</v>
      </c>
      <c r="C3878" s="16" t="s">
        <v>5586</v>
      </c>
      <c r="D3878" s="17" t="s">
        <v>31</v>
      </c>
      <c r="E3878" s="17">
        <v>1</v>
      </c>
      <c r="F3878" s="18" t="s">
        <v>64</v>
      </c>
      <c r="G3878" s="18" t="s">
        <v>14</v>
      </c>
      <c r="H3878" s="19">
        <v>0.81417419999999996</v>
      </c>
    </row>
    <row r="3879" s="20" customFormat="1" ht="45" customHeight="1">
      <c r="A3879" s="15">
        <v>90262743</v>
      </c>
      <c r="B3879" s="16" t="s">
        <v>5587</v>
      </c>
      <c r="C3879" s="16" t="s">
        <v>5588</v>
      </c>
      <c r="D3879" s="17" t="s">
        <v>244</v>
      </c>
      <c r="E3879" s="17">
        <v>1</v>
      </c>
      <c r="F3879" s="18" t="s">
        <v>64</v>
      </c>
      <c r="G3879" s="18" t="s">
        <v>14</v>
      </c>
      <c r="H3879" s="19">
        <v>0.76723604999999995</v>
      </c>
    </row>
    <row r="3880" s="20" customFormat="1" ht="45" customHeight="1">
      <c r="A3880" s="15">
        <v>90307232</v>
      </c>
      <c r="B3880" s="16" t="s">
        <v>5589</v>
      </c>
      <c r="C3880" s="16" t="s">
        <v>5589</v>
      </c>
      <c r="D3880" s="17" t="s">
        <v>792</v>
      </c>
      <c r="E3880" s="17">
        <v>1</v>
      </c>
      <c r="F3880" s="18" t="s">
        <v>64</v>
      </c>
      <c r="G3880" s="18" t="s">
        <v>14</v>
      </c>
      <c r="H3880" s="19">
        <v>0.309369375</v>
      </c>
    </row>
    <row r="3881" s="20" customFormat="1" ht="45" customHeight="1">
      <c r="A3881" s="15">
        <v>90875036</v>
      </c>
      <c r="B3881" s="16" t="s">
        <v>5590</v>
      </c>
      <c r="C3881" s="16" t="s">
        <v>5590</v>
      </c>
      <c r="D3881" s="17" t="s">
        <v>244</v>
      </c>
      <c r="E3881" s="17">
        <v>1</v>
      </c>
      <c r="F3881" s="18" t="s">
        <v>64</v>
      </c>
      <c r="G3881" s="18" t="s">
        <v>14</v>
      </c>
      <c r="H3881" s="19">
        <v>0.3352482</v>
      </c>
    </row>
    <row r="3882" s="20" customFormat="1" ht="45" customHeight="1">
      <c r="A3882" s="15">
        <v>92262686</v>
      </c>
      <c r="B3882" s="16" t="s">
        <v>5591</v>
      </c>
      <c r="C3882" s="16" t="s">
        <v>5592</v>
      </c>
      <c r="D3882" s="17" t="s">
        <v>207</v>
      </c>
      <c r="E3882" s="17">
        <v>1</v>
      </c>
      <c r="F3882" s="18" t="s">
        <v>64</v>
      </c>
      <c r="G3882" s="18" t="s">
        <v>14</v>
      </c>
      <c r="H3882" s="19">
        <v>0.68246954999999998</v>
      </c>
    </row>
    <row r="3883" s="20" customFormat="1" ht="45" customHeight="1">
      <c r="A3883" s="15">
        <v>90171381</v>
      </c>
      <c r="B3883" s="16" t="s">
        <v>5593</v>
      </c>
      <c r="C3883" s="16" t="s">
        <v>5593</v>
      </c>
      <c r="D3883" s="17" t="s">
        <v>244</v>
      </c>
      <c r="E3883" s="17">
        <v>1</v>
      </c>
      <c r="F3883" s="18" t="s">
        <v>60</v>
      </c>
      <c r="G3883" s="18" t="s">
        <v>14</v>
      </c>
      <c r="H3883" s="19">
        <v>0.21551670000000001</v>
      </c>
    </row>
    <row r="3884" s="20" customFormat="1" ht="45" customHeight="1">
      <c r="A3884" s="15">
        <v>90263731</v>
      </c>
      <c r="B3884" s="16" t="s">
        <v>5594</v>
      </c>
      <c r="C3884" s="16" t="s">
        <v>5595</v>
      </c>
      <c r="D3884" s="17" t="s">
        <v>1797</v>
      </c>
      <c r="E3884" s="17">
        <v>1</v>
      </c>
      <c r="F3884" s="18" t="s">
        <v>60</v>
      </c>
      <c r="G3884" s="18" t="s">
        <v>14</v>
      </c>
      <c r="H3884" s="19">
        <v>0.15565095000000001</v>
      </c>
    </row>
    <row r="3885" s="20" customFormat="1" ht="45" customHeight="1">
      <c r="A3885" s="15">
        <v>90303920</v>
      </c>
      <c r="B3885" s="16" t="s">
        <v>5594</v>
      </c>
      <c r="C3885" s="16" t="s">
        <v>5596</v>
      </c>
      <c r="D3885" s="17" t="s">
        <v>244</v>
      </c>
      <c r="E3885" s="17">
        <v>1</v>
      </c>
      <c r="F3885" s="18" t="s">
        <v>60</v>
      </c>
      <c r="G3885" s="18" t="s">
        <v>14</v>
      </c>
      <c r="H3885" s="19">
        <v>0.26340930000000001</v>
      </c>
    </row>
    <row r="3886" s="20" customFormat="1" ht="45" customHeight="1">
      <c r="A3886" s="15">
        <v>90286332</v>
      </c>
      <c r="B3886" s="16" t="s">
        <v>5594</v>
      </c>
      <c r="C3886" s="16" t="s">
        <v>5594</v>
      </c>
      <c r="D3886" s="17" t="s">
        <v>69</v>
      </c>
      <c r="E3886" s="17">
        <v>1</v>
      </c>
      <c r="F3886" s="18" t="s">
        <v>60</v>
      </c>
      <c r="G3886" s="18" t="s">
        <v>14</v>
      </c>
      <c r="H3886" s="19">
        <v>0.32174415000000001</v>
      </c>
    </row>
    <row r="3887" s="20" customFormat="1" ht="45" customHeight="1">
      <c r="A3887" s="15">
        <v>90246810</v>
      </c>
      <c r="B3887" s="16" t="s">
        <v>5594</v>
      </c>
      <c r="C3887" s="16" t="s">
        <v>5597</v>
      </c>
      <c r="D3887" s="17" t="s">
        <v>1002</v>
      </c>
      <c r="E3887" s="17">
        <v>1</v>
      </c>
      <c r="F3887" s="18" t="s">
        <v>60</v>
      </c>
      <c r="G3887" s="18" t="s">
        <v>14</v>
      </c>
      <c r="H3887" s="19">
        <v>0.21551670000000001</v>
      </c>
    </row>
    <row r="3888" s="20" customFormat="1" ht="45" customHeight="1">
      <c r="A3888" s="15">
        <v>90293045</v>
      </c>
      <c r="B3888" s="16" t="s">
        <v>5598</v>
      </c>
      <c r="C3888" s="16" t="s">
        <v>5598</v>
      </c>
      <c r="D3888" s="17" t="s">
        <v>26</v>
      </c>
      <c r="E3888" s="17">
        <v>1</v>
      </c>
      <c r="F3888" s="18" t="s">
        <v>60</v>
      </c>
      <c r="G3888" s="18" t="s">
        <v>14</v>
      </c>
      <c r="H3888" s="19">
        <v>0.18562162500000001</v>
      </c>
    </row>
    <row r="3889" s="20" customFormat="1" ht="45" customHeight="1">
      <c r="A3889" s="15">
        <v>90178777</v>
      </c>
      <c r="B3889" s="16" t="s">
        <v>5599</v>
      </c>
      <c r="C3889" s="16" t="s">
        <v>5600</v>
      </c>
      <c r="D3889" s="17" t="s">
        <v>24</v>
      </c>
      <c r="E3889" s="17">
        <v>1</v>
      </c>
      <c r="F3889" s="18" t="s">
        <v>60</v>
      </c>
      <c r="G3889" s="18" t="s">
        <v>14</v>
      </c>
      <c r="H3889" s="19">
        <v>0.3352482</v>
      </c>
    </row>
    <row r="3890" s="20" customFormat="1" ht="45" customHeight="1">
      <c r="A3890" s="15">
        <v>90150309</v>
      </c>
      <c r="B3890" s="16" t="s">
        <v>5601</v>
      </c>
      <c r="C3890" s="16" t="s">
        <v>5602</v>
      </c>
      <c r="D3890" s="17" t="s">
        <v>39</v>
      </c>
      <c r="E3890" s="17">
        <v>1</v>
      </c>
      <c r="F3890" s="18" t="s">
        <v>60</v>
      </c>
      <c r="G3890" s="18" t="s">
        <v>14</v>
      </c>
      <c r="H3890" s="19">
        <v>1.06561035</v>
      </c>
    </row>
    <row r="3891" s="20" customFormat="1" ht="45" customHeight="1">
      <c r="A3891" s="15">
        <v>90244311</v>
      </c>
      <c r="B3891" s="16" t="s">
        <v>5603</v>
      </c>
      <c r="C3891" s="16" t="s">
        <v>5604</v>
      </c>
      <c r="D3891" s="17" t="s">
        <v>181</v>
      </c>
      <c r="E3891" s="17">
        <v>1</v>
      </c>
      <c r="F3891" s="18" t="s">
        <v>436</v>
      </c>
      <c r="G3891" s="18" t="s">
        <v>14</v>
      </c>
      <c r="H3891" s="19">
        <v>1.95162345</v>
      </c>
    </row>
    <row r="3892" s="20" customFormat="1" ht="45" customHeight="1">
      <c r="A3892" s="15">
        <v>90301862</v>
      </c>
      <c r="B3892" s="16" t="s">
        <v>5603</v>
      </c>
      <c r="C3892" s="16" t="s">
        <v>5605</v>
      </c>
      <c r="D3892" s="17" t="s">
        <v>1175</v>
      </c>
      <c r="E3892" s="17">
        <v>1</v>
      </c>
      <c r="F3892" s="18" t="s">
        <v>436</v>
      </c>
      <c r="G3892" s="18" t="s">
        <v>14</v>
      </c>
      <c r="H3892" s="19">
        <v>1.6403215499999999</v>
      </c>
    </row>
    <row r="3893" s="20" customFormat="1" ht="45" customHeight="1">
      <c r="A3893" s="15">
        <v>90226941</v>
      </c>
      <c r="B3893" s="16" t="s">
        <v>5606</v>
      </c>
      <c r="C3893" s="16" t="s">
        <v>5606</v>
      </c>
      <c r="D3893" s="17" t="s">
        <v>59</v>
      </c>
      <c r="E3893" s="17">
        <v>1</v>
      </c>
      <c r="F3893" s="18" t="s">
        <v>436</v>
      </c>
      <c r="G3893" s="18" t="s">
        <v>14</v>
      </c>
      <c r="H3893" s="19">
        <v>2.0713549499999999</v>
      </c>
    </row>
    <row r="3894" s="20" customFormat="1" ht="45" customHeight="1">
      <c r="A3894" s="15">
        <v>92195024</v>
      </c>
      <c r="B3894" s="16" t="s">
        <v>5606</v>
      </c>
      <c r="C3894" s="16" t="s">
        <v>5607</v>
      </c>
      <c r="D3894" s="17" t="s">
        <v>92</v>
      </c>
      <c r="E3894" s="17">
        <v>1</v>
      </c>
      <c r="F3894" s="18" t="s">
        <v>436</v>
      </c>
      <c r="G3894" s="18" t="s">
        <v>14</v>
      </c>
      <c r="H3894" s="19">
        <v>3.1728847500000001</v>
      </c>
    </row>
    <row r="3895" s="20" customFormat="1" ht="45" customHeight="1">
      <c r="A3895" s="15">
        <v>92421652</v>
      </c>
      <c r="B3895" s="16" t="s">
        <v>5606</v>
      </c>
      <c r="C3895" s="16" t="s">
        <v>5608</v>
      </c>
      <c r="D3895" s="17" t="s">
        <v>21</v>
      </c>
      <c r="E3895" s="17">
        <v>1</v>
      </c>
      <c r="F3895" s="18" t="s">
        <v>436</v>
      </c>
      <c r="G3895" s="18" t="s">
        <v>14</v>
      </c>
      <c r="H3895" s="19">
        <v>2.7897439500000001</v>
      </c>
    </row>
    <row r="3896" s="20" customFormat="1" ht="45" customHeight="1">
      <c r="A3896" s="15">
        <v>92371620</v>
      </c>
      <c r="B3896" s="16" t="s">
        <v>5609</v>
      </c>
      <c r="C3896" s="16" t="s">
        <v>5609</v>
      </c>
      <c r="D3896" s="17" t="s">
        <v>21</v>
      </c>
      <c r="E3896" s="17">
        <v>1</v>
      </c>
      <c r="F3896" s="18" t="s">
        <v>436</v>
      </c>
      <c r="G3896" s="18" t="s">
        <v>14</v>
      </c>
      <c r="H3896" s="19">
        <v>1.8199187999999999</v>
      </c>
    </row>
    <row r="3897" s="20" customFormat="1" ht="45" customHeight="1">
      <c r="A3897" s="15">
        <v>90145895</v>
      </c>
      <c r="B3897" s="16" t="s">
        <v>5609</v>
      </c>
      <c r="C3897" s="16" t="s">
        <v>5609</v>
      </c>
      <c r="D3897" s="17" t="s">
        <v>17</v>
      </c>
      <c r="E3897" s="17">
        <v>1</v>
      </c>
      <c r="F3897" s="18" t="s">
        <v>436</v>
      </c>
      <c r="G3897" s="18" t="s">
        <v>14</v>
      </c>
      <c r="H3897" s="19">
        <v>1.9396503</v>
      </c>
    </row>
    <row r="3898" s="20" customFormat="1" ht="45" customHeight="1">
      <c r="A3898" s="15">
        <v>92195016</v>
      </c>
      <c r="B3898" s="16" t="s">
        <v>5610</v>
      </c>
      <c r="C3898" s="16" t="s">
        <v>5611</v>
      </c>
      <c r="D3898" s="17" t="s">
        <v>683</v>
      </c>
      <c r="E3898" s="17">
        <v>1</v>
      </c>
      <c r="F3898" s="18" t="s">
        <v>436</v>
      </c>
      <c r="G3898" s="18" t="s">
        <v>14</v>
      </c>
      <c r="H3898" s="19">
        <v>3.8553543000000001</v>
      </c>
    </row>
    <row r="3899" s="20" customFormat="1" ht="45" customHeight="1">
      <c r="A3899" s="15">
        <v>90168496</v>
      </c>
      <c r="B3899" s="16" t="s">
        <v>5612</v>
      </c>
      <c r="C3899" s="16" t="s">
        <v>5613</v>
      </c>
      <c r="D3899" s="17" t="s">
        <v>92</v>
      </c>
      <c r="E3899" s="17">
        <v>1</v>
      </c>
      <c r="F3899" s="18" t="s">
        <v>60</v>
      </c>
      <c r="G3899" s="18" t="s">
        <v>14</v>
      </c>
      <c r="H3899" s="19">
        <v>5.0766156000000002</v>
      </c>
    </row>
    <row r="3900" s="20" customFormat="1" ht="45" customHeight="1">
      <c r="A3900" s="15">
        <v>90274881</v>
      </c>
      <c r="B3900" s="16" t="s">
        <v>5614</v>
      </c>
      <c r="C3900" s="16" t="s">
        <v>5615</v>
      </c>
      <c r="D3900" s="17" t="s">
        <v>36</v>
      </c>
      <c r="E3900" s="17">
        <v>15</v>
      </c>
      <c r="F3900" s="18" t="s">
        <v>18</v>
      </c>
      <c r="G3900" s="18" t="s">
        <v>19</v>
      </c>
      <c r="H3900" s="19">
        <v>16.032617999999999</v>
      </c>
    </row>
    <row r="3901" s="20" customFormat="1" ht="45" customHeight="1">
      <c r="A3901" s="15">
        <v>90274890</v>
      </c>
      <c r="B3901" s="16" t="s">
        <v>5616</v>
      </c>
      <c r="C3901" s="16" t="s">
        <v>5617</v>
      </c>
      <c r="D3901" s="17" t="s">
        <v>36</v>
      </c>
      <c r="E3901" s="17">
        <v>10</v>
      </c>
      <c r="F3901" s="18" t="s">
        <v>18</v>
      </c>
      <c r="G3901" s="18" t="s">
        <v>19</v>
      </c>
      <c r="H3901" s="19">
        <v>16.842231000000002</v>
      </c>
    </row>
    <row r="3902" s="20" customFormat="1" ht="45" customHeight="1">
      <c r="A3902" s="15">
        <v>90274873</v>
      </c>
      <c r="B3902" s="16" t="s">
        <v>5618</v>
      </c>
      <c r="C3902" s="16" t="s">
        <v>5619</v>
      </c>
      <c r="D3902" s="17" t="s">
        <v>36</v>
      </c>
      <c r="E3902" s="17">
        <v>20</v>
      </c>
      <c r="F3902" s="18" t="s">
        <v>18</v>
      </c>
      <c r="G3902" s="18" t="s">
        <v>19</v>
      </c>
      <c r="H3902" s="19">
        <v>15.200199</v>
      </c>
    </row>
    <row r="3903" s="20" customFormat="1" ht="45" customHeight="1">
      <c r="A3903" s="15">
        <v>90282140</v>
      </c>
      <c r="B3903" s="16" t="s">
        <v>5620</v>
      </c>
      <c r="C3903" s="16" t="s">
        <v>5621</v>
      </c>
      <c r="D3903" s="17" t="s">
        <v>5622</v>
      </c>
      <c r="E3903" s="17">
        <v>10</v>
      </c>
      <c r="F3903" s="18" t="s">
        <v>18</v>
      </c>
      <c r="G3903" s="18" t="s">
        <v>19</v>
      </c>
      <c r="H3903" s="19">
        <v>11.91328425</v>
      </c>
    </row>
    <row r="3904" s="20" customFormat="1" ht="45" customHeight="1">
      <c r="A3904" s="15">
        <v>90282132</v>
      </c>
      <c r="B3904" s="16" t="s">
        <v>5623</v>
      </c>
      <c r="C3904" s="16" t="s">
        <v>5624</v>
      </c>
      <c r="D3904" s="17" t="s">
        <v>5622</v>
      </c>
      <c r="E3904" s="17">
        <v>15</v>
      </c>
      <c r="F3904" s="18" t="s">
        <v>18</v>
      </c>
      <c r="G3904" s="18" t="s">
        <v>19</v>
      </c>
      <c r="H3904" s="19">
        <v>11.98512315</v>
      </c>
    </row>
    <row r="3905" s="20" customFormat="1" ht="45" customHeight="1">
      <c r="A3905" s="15">
        <v>90275012</v>
      </c>
      <c r="B3905" s="16" t="s">
        <v>5625</v>
      </c>
      <c r="C3905" s="16" t="s">
        <v>5626</v>
      </c>
      <c r="D3905" s="17" t="s">
        <v>81</v>
      </c>
      <c r="E3905" s="17">
        <v>100</v>
      </c>
      <c r="F3905" s="18" t="s">
        <v>18</v>
      </c>
      <c r="G3905" s="18" t="s">
        <v>19</v>
      </c>
      <c r="H3905" s="19">
        <v>10.991351699999999</v>
      </c>
    </row>
    <row r="3906" s="20" customFormat="1" ht="45" customHeight="1">
      <c r="A3906" s="15">
        <v>90274997</v>
      </c>
      <c r="B3906" s="16" t="s">
        <v>5627</v>
      </c>
      <c r="C3906" s="16" t="s">
        <v>5628</v>
      </c>
      <c r="D3906" s="17" t="s">
        <v>81</v>
      </c>
      <c r="E3906" s="17">
        <v>15</v>
      </c>
      <c r="F3906" s="18" t="s">
        <v>18</v>
      </c>
      <c r="G3906" s="18" t="s">
        <v>19</v>
      </c>
      <c r="H3906" s="19">
        <v>11.9252574</v>
      </c>
    </row>
    <row r="3907" s="20" customFormat="1" ht="45" customHeight="1">
      <c r="A3907" s="15">
        <v>90274989</v>
      </c>
      <c r="B3907" s="16" t="s">
        <v>5629</v>
      </c>
      <c r="C3907" s="16" t="s">
        <v>5630</v>
      </c>
      <c r="D3907" s="17" t="s">
        <v>81</v>
      </c>
      <c r="E3907" s="17">
        <v>10</v>
      </c>
      <c r="F3907" s="18" t="s">
        <v>18</v>
      </c>
      <c r="G3907" s="18" t="s">
        <v>19</v>
      </c>
      <c r="H3907" s="19">
        <v>11.865391649999999</v>
      </c>
    </row>
    <row r="3908" s="20" customFormat="1" ht="45" customHeight="1">
      <c r="A3908" s="15">
        <v>91445019</v>
      </c>
      <c r="B3908" s="16" t="s">
        <v>5631</v>
      </c>
      <c r="C3908" s="16" t="s">
        <v>5632</v>
      </c>
      <c r="D3908" s="17" t="s">
        <v>737</v>
      </c>
      <c r="E3908" s="17">
        <v>10</v>
      </c>
      <c r="F3908" s="18" t="s">
        <v>18</v>
      </c>
      <c r="G3908" s="18" t="s">
        <v>19</v>
      </c>
      <c r="H3908" s="19">
        <v>11.8243125</v>
      </c>
    </row>
    <row r="3909" s="20" customFormat="1" ht="45" customHeight="1">
      <c r="A3909" s="15">
        <v>90173805</v>
      </c>
      <c r="B3909" s="16" t="s">
        <v>5633</v>
      </c>
      <c r="C3909" s="16" t="s">
        <v>5634</v>
      </c>
      <c r="D3909" s="17" t="s">
        <v>383</v>
      </c>
      <c r="E3909" s="17">
        <v>15</v>
      </c>
      <c r="F3909" s="18" t="s">
        <v>18</v>
      </c>
      <c r="G3909" s="18" t="s">
        <v>19</v>
      </c>
      <c r="H3909" s="19">
        <v>14.1762096</v>
      </c>
    </row>
    <row r="3910" s="20" customFormat="1" ht="45" customHeight="1">
      <c r="A3910" s="15">
        <v>90173813</v>
      </c>
      <c r="B3910" s="16" t="s">
        <v>5635</v>
      </c>
      <c r="C3910" s="16" t="s">
        <v>5636</v>
      </c>
      <c r="D3910" s="17" t="s">
        <v>383</v>
      </c>
      <c r="E3910" s="17">
        <v>10</v>
      </c>
      <c r="F3910" s="18" t="s">
        <v>18</v>
      </c>
      <c r="G3910" s="18" t="s">
        <v>19</v>
      </c>
      <c r="H3910" s="19">
        <v>13.374008549999999</v>
      </c>
    </row>
    <row r="3911" s="20" customFormat="1" ht="45" customHeight="1">
      <c r="A3911" s="15">
        <v>90173821</v>
      </c>
      <c r="B3911" s="16" t="s">
        <v>5637</v>
      </c>
      <c r="C3911" s="16" t="s">
        <v>5638</v>
      </c>
      <c r="D3911" s="17" t="s">
        <v>383</v>
      </c>
      <c r="E3911" s="17">
        <v>15</v>
      </c>
      <c r="F3911" s="18" t="s">
        <v>18</v>
      </c>
      <c r="G3911" s="18" t="s">
        <v>19</v>
      </c>
      <c r="H3911" s="19">
        <v>14.1762096</v>
      </c>
    </row>
    <row r="3912" s="20" customFormat="1" ht="45" customHeight="1">
      <c r="A3912" s="15">
        <v>90274253</v>
      </c>
      <c r="B3912" s="16" t="s">
        <v>5639</v>
      </c>
      <c r="C3912" s="16" t="s">
        <v>5640</v>
      </c>
      <c r="D3912" s="17" t="s">
        <v>5641</v>
      </c>
      <c r="E3912" s="17">
        <v>10</v>
      </c>
      <c r="F3912" s="18" t="s">
        <v>18</v>
      </c>
      <c r="G3912" s="18" t="s">
        <v>19</v>
      </c>
      <c r="H3912" s="19">
        <v>16.773813000000001</v>
      </c>
    </row>
    <row r="3913" s="20" customFormat="1" ht="45" customHeight="1">
      <c r="A3913" s="15">
        <v>90274261</v>
      </c>
      <c r="B3913" s="16" t="s">
        <v>5642</v>
      </c>
      <c r="C3913" s="16" t="s">
        <v>5643</v>
      </c>
      <c r="D3913" s="17" t="s">
        <v>5641</v>
      </c>
      <c r="E3913" s="17">
        <v>15</v>
      </c>
      <c r="F3913" s="18" t="s">
        <v>18</v>
      </c>
      <c r="G3913" s="18" t="s">
        <v>19</v>
      </c>
      <c r="H3913" s="19">
        <v>15.724736999999999</v>
      </c>
    </row>
    <row r="3914" s="20" customFormat="1" ht="45" customHeight="1">
      <c r="A3914" s="15">
        <v>90274296</v>
      </c>
      <c r="B3914" s="16" t="s">
        <v>5644</v>
      </c>
      <c r="C3914" s="16" t="s">
        <v>5645</v>
      </c>
      <c r="D3914" s="17" t="s">
        <v>5641</v>
      </c>
      <c r="E3914" s="17">
        <v>1</v>
      </c>
      <c r="F3914" s="18" t="s">
        <v>88</v>
      </c>
      <c r="G3914" s="18" t="s">
        <v>14</v>
      </c>
      <c r="H3914" s="19">
        <v>235.95087599999999</v>
      </c>
    </row>
    <row r="3915" s="20" customFormat="1" ht="45" customHeight="1">
      <c r="A3915" s="15">
        <v>90274270</v>
      </c>
      <c r="B3915" s="16" t="s">
        <v>5646</v>
      </c>
      <c r="C3915" s="16" t="s">
        <v>5647</v>
      </c>
      <c r="D3915" s="17" t="s">
        <v>5641</v>
      </c>
      <c r="E3915" s="17">
        <v>20</v>
      </c>
      <c r="F3915" s="18" t="s">
        <v>18</v>
      </c>
      <c r="G3915" s="18" t="s">
        <v>19</v>
      </c>
      <c r="H3915" s="19">
        <v>15.724736999999999</v>
      </c>
    </row>
    <row r="3916" s="20" customFormat="1" ht="45" customHeight="1">
      <c r="A3916" s="15">
        <v>92375570</v>
      </c>
      <c r="B3916" s="16" t="s">
        <v>5648</v>
      </c>
      <c r="C3916" s="16" t="s">
        <v>5649</v>
      </c>
      <c r="D3916" s="17" t="s">
        <v>5650</v>
      </c>
      <c r="E3916" s="17">
        <v>100</v>
      </c>
      <c r="F3916" s="18" t="s">
        <v>95</v>
      </c>
      <c r="G3916" s="18" t="s">
        <v>19</v>
      </c>
      <c r="H3916" s="19">
        <v>0.27538245</v>
      </c>
    </row>
    <row r="3917" s="20" customFormat="1" ht="45" customHeight="1">
      <c r="A3917" s="15">
        <v>92375588</v>
      </c>
      <c r="B3917" s="16" t="s">
        <v>5651</v>
      </c>
      <c r="C3917" s="16" t="s">
        <v>5652</v>
      </c>
      <c r="D3917" s="17" t="s">
        <v>5650</v>
      </c>
      <c r="E3917" s="17">
        <v>150</v>
      </c>
      <c r="F3917" s="18" t="s">
        <v>95</v>
      </c>
      <c r="G3917" s="18" t="s">
        <v>19</v>
      </c>
      <c r="H3917" s="19">
        <v>0.14367779999999999</v>
      </c>
    </row>
    <row r="3918" s="20" customFormat="1" ht="45" customHeight="1">
      <c r="A3918" s="15">
        <v>92457380</v>
      </c>
      <c r="B3918" s="16" t="s">
        <v>5653</v>
      </c>
      <c r="C3918" s="16" t="s">
        <v>5653</v>
      </c>
      <c r="D3918" s="17" t="s">
        <v>39</v>
      </c>
      <c r="E3918" s="17">
        <v>1</v>
      </c>
      <c r="F3918" s="18" t="s">
        <v>13</v>
      </c>
      <c r="G3918" s="18" t="s">
        <v>14</v>
      </c>
      <c r="H3918" s="19">
        <v>94.719589650000003</v>
      </c>
    </row>
    <row r="3919" s="20" customFormat="1" ht="45" customHeight="1">
      <c r="A3919" s="15">
        <v>90051688</v>
      </c>
      <c r="B3919" s="16" t="s">
        <v>5654</v>
      </c>
      <c r="C3919" s="16" t="s">
        <v>5655</v>
      </c>
      <c r="D3919" s="17" t="s">
        <v>504</v>
      </c>
      <c r="E3919" s="17">
        <v>1</v>
      </c>
      <c r="F3919" s="18" t="s">
        <v>88</v>
      </c>
      <c r="G3919" s="18" t="s">
        <v>14</v>
      </c>
      <c r="H3919" s="19">
        <v>79.860910500000003</v>
      </c>
    </row>
    <row r="3920" s="20" customFormat="1" ht="45" customHeight="1">
      <c r="A3920" s="15">
        <v>90051726</v>
      </c>
      <c r="B3920" s="16" t="s">
        <v>5656</v>
      </c>
      <c r="C3920" s="16" t="s">
        <v>5657</v>
      </c>
      <c r="D3920" s="17" t="s">
        <v>504</v>
      </c>
      <c r="E3920" s="17">
        <v>1</v>
      </c>
      <c r="F3920" s="18" t="s">
        <v>88</v>
      </c>
      <c r="G3920" s="18" t="s">
        <v>14</v>
      </c>
      <c r="H3920" s="19">
        <v>79.860910500000003</v>
      </c>
    </row>
    <row r="3921" s="20" customFormat="1" ht="45" customHeight="1">
      <c r="A3921" s="15">
        <v>92375693</v>
      </c>
      <c r="B3921" s="16" t="s">
        <v>5658</v>
      </c>
      <c r="C3921" s="16" t="s">
        <v>5659</v>
      </c>
      <c r="D3921" s="17" t="s">
        <v>220</v>
      </c>
      <c r="E3921" s="17">
        <v>1</v>
      </c>
      <c r="F3921" s="18" t="s">
        <v>13</v>
      </c>
      <c r="G3921" s="18" t="s">
        <v>14</v>
      </c>
      <c r="H3921" s="19">
        <v>145.70126235000001</v>
      </c>
    </row>
    <row r="3922" s="20" customFormat="1" ht="45" customHeight="1">
      <c r="A3922" s="15">
        <v>92460933</v>
      </c>
      <c r="B3922" s="16" t="s">
        <v>5660</v>
      </c>
      <c r="C3922" s="16" t="s">
        <v>5661</v>
      </c>
      <c r="D3922" s="17" t="s">
        <v>154</v>
      </c>
      <c r="E3922" s="17">
        <v>100</v>
      </c>
      <c r="F3922" s="18" t="s">
        <v>151</v>
      </c>
      <c r="G3922" s="18" t="s">
        <v>19</v>
      </c>
      <c r="H3922" s="19">
        <v>0.22748984999999999</v>
      </c>
    </row>
    <row r="3923" s="20" customFormat="1" ht="45" customHeight="1">
      <c r="A3923" s="15">
        <v>90311477</v>
      </c>
      <c r="B3923" s="16" t="s">
        <v>5662</v>
      </c>
      <c r="C3923" s="16" t="s">
        <v>5663</v>
      </c>
      <c r="D3923" s="17" t="s">
        <v>154</v>
      </c>
      <c r="E3923" s="17">
        <v>60</v>
      </c>
      <c r="F3923" s="18" t="s">
        <v>151</v>
      </c>
      <c r="G3923" s="18" t="s">
        <v>19</v>
      </c>
      <c r="H3923" s="19">
        <v>0.39511394999999999</v>
      </c>
    </row>
    <row r="3924" s="20" customFormat="1" ht="45" customHeight="1">
      <c r="A3924" s="15">
        <v>92371981</v>
      </c>
      <c r="B3924" s="16" t="s">
        <v>5664</v>
      </c>
      <c r="C3924" s="16" t="s">
        <v>5665</v>
      </c>
      <c r="D3924" s="17" t="s">
        <v>520</v>
      </c>
      <c r="E3924" s="17">
        <v>1</v>
      </c>
      <c r="F3924" s="18" t="s">
        <v>485</v>
      </c>
      <c r="G3924" s="18" t="s">
        <v>14</v>
      </c>
      <c r="H3924" s="19">
        <v>70.981312500000001</v>
      </c>
    </row>
    <row r="3925" s="20" customFormat="1" ht="45" customHeight="1">
      <c r="A3925" s="15">
        <v>90278690</v>
      </c>
      <c r="B3925" s="16" t="s">
        <v>5666</v>
      </c>
      <c r="C3925" s="16" t="s">
        <v>5667</v>
      </c>
      <c r="D3925" s="17" t="s">
        <v>506</v>
      </c>
      <c r="E3925" s="17">
        <v>1</v>
      </c>
      <c r="F3925" s="18" t="s">
        <v>88</v>
      </c>
      <c r="G3925" s="18" t="s">
        <v>14</v>
      </c>
      <c r="H3925" s="19">
        <v>30.830861250000002</v>
      </c>
    </row>
    <row r="3926" s="20" customFormat="1" ht="45" customHeight="1">
      <c r="A3926" s="15">
        <v>92438644</v>
      </c>
      <c r="B3926" s="16" t="s">
        <v>5666</v>
      </c>
      <c r="C3926" s="16" t="s">
        <v>5668</v>
      </c>
      <c r="D3926" s="17" t="s">
        <v>504</v>
      </c>
      <c r="E3926" s="17">
        <v>1</v>
      </c>
      <c r="F3926" s="18" t="s">
        <v>88</v>
      </c>
      <c r="G3926" s="18" t="s">
        <v>14</v>
      </c>
      <c r="H3926" s="19">
        <v>55.680849000000002</v>
      </c>
    </row>
    <row r="3927" s="20" customFormat="1" ht="45" customHeight="1">
      <c r="A3927" s="15">
        <v>90939042</v>
      </c>
      <c r="B3927" s="16" t="s">
        <v>5669</v>
      </c>
      <c r="C3927" s="16" t="s">
        <v>5669</v>
      </c>
      <c r="D3927" s="17" t="s">
        <v>1744</v>
      </c>
      <c r="E3927" s="17">
        <v>1</v>
      </c>
      <c r="F3927" s="18" t="s">
        <v>88</v>
      </c>
      <c r="G3927" s="18" t="s">
        <v>14</v>
      </c>
      <c r="H3927" s="19">
        <v>208.55000000000001</v>
      </c>
    </row>
    <row r="3928" s="20" customFormat="1" ht="45" customHeight="1">
      <c r="A3928" s="15">
        <v>90255712</v>
      </c>
      <c r="B3928" s="16" t="s">
        <v>5670</v>
      </c>
      <c r="C3928" s="16" t="s">
        <v>5670</v>
      </c>
      <c r="D3928" s="17" t="s">
        <v>1744</v>
      </c>
      <c r="E3928" s="17">
        <v>1</v>
      </c>
      <c r="F3928" s="18" t="s">
        <v>88</v>
      </c>
      <c r="G3928" s="18" t="s">
        <v>14</v>
      </c>
      <c r="H3928" s="19">
        <v>208.55000000000001</v>
      </c>
    </row>
    <row r="3929" s="20" customFormat="1" ht="45" customHeight="1">
      <c r="A3929" s="15">
        <v>90939069</v>
      </c>
      <c r="B3929" s="16" t="s">
        <v>5671</v>
      </c>
      <c r="C3929" s="16" t="s">
        <v>5671</v>
      </c>
      <c r="D3929" s="17" t="s">
        <v>1744</v>
      </c>
      <c r="E3929" s="17">
        <v>1</v>
      </c>
      <c r="F3929" s="18" t="s">
        <v>88</v>
      </c>
      <c r="G3929" s="18" t="s">
        <v>14</v>
      </c>
      <c r="H3929" s="19">
        <v>208.55000000000001</v>
      </c>
    </row>
    <row r="3930" s="20" customFormat="1" ht="45" customHeight="1">
      <c r="A3930" s="15">
        <v>90939077</v>
      </c>
      <c r="B3930" s="16" t="s">
        <v>5672</v>
      </c>
      <c r="C3930" s="16" t="s">
        <v>5672</v>
      </c>
      <c r="D3930" s="17" t="s">
        <v>1744</v>
      </c>
      <c r="E3930" s="17">
        <v>1</v>
      </c>
      <c r="F3930" s="18" t="s">
        <v>88</v>
      </c>
      <c r="G3930" s="18" t="s">
        <v>14</v>
      </c>
      <c r="H3930" s="19">
        <v>148.66999999999999</v>
      </c>
    </row>
    <row r="3931" s="20" customFormat="1" ht="45" customHeight="1">
      <c r="A3931" s="15">
        <v>90939085</v>
      </c>
      <c r="B3931" s="16" t="s">
        <v>5673</v>
      </c>
      <c r="C3931" s="16" t="s">
        <v>5673</v>
      </c>
      <c r="D3931" s="17" t="s">
        <v>1744</v>
      </c>
      <c r="E3931" s="17">
        <v>1</v>
      </c>
      <c r="F3931" s="18" t="s">
        <v>88</v>
      </c>
      <c r="G3931" s="18" t="s">
        <v>14</v>
      </c>
      <c r="H3931" s="19">
        <v>208.55000000000001</v>
      </c>
    </row>
    <row r="3932" s="20" customFormat="1" ht="45" customHeight="1">
      <c r="A3932" s="15">
        <v>90939093</v>
      </c>
      <c r="B3932" s="16" t="s">
        <v>5674</v>
      </c>
      <c r="C3932" s="16" t="s">
        <v>5674</v>
      </c>
      <c r="D3932" s="17" t="s">
        <v>1744</v>
      </c>
      <c r="E3932" s="17">
        <v>1</v>
      </c>
      <c r="F3932" s="18" t="s">
        <v>88</v>
      </c>
      <c r="G3932" s="18" t="s">
        <v>14</v>
      </c>
      <c r="H3932" s="19">
        <v>208.55000000000001</v>
      </c>
    </row>
    <row r="3933" s="20" customFormat="1" ht="45" customHeight="1">
      <c r="A3933" s="15">
        <v>90739019</v>
      </c>
      <c r="B3933" s="16" t="s">
        <v>5675</v>
      </c>
      <c r="C3933" s="16" t="s">
        <v>5676</v>
      </c>
      <c r="D3933" s="17" t="s">
        <v>703</v>
      </c>
      <c r="E3933" s="17">
        <v>200</v>
      </c>
      <c r="F3933" s="18" t="s">
        <v>151</v>
      </c>
      <c r="G3933" s="18" t="s">
        <v>19</v>
      </c>
      <c r="H3933" s="19">
        <v>3.5919449999999999e-002</v>
      </c>
    </row>
    <row r="3934" s="20" customFormat="1" ht="45" customHeight="1">
      <c r="A3934" s="15">
        <v>90219589</v>
      </c>
      <c r="B3934" s="16" t="s">
        <v>5677</v>
      </c>
      <c r="C3934" s="16" t="s">
        <v>5678</v>
      </c>
      <c r="D3934" s="17" t="s">
        <v>69</v>
      </c>
      <c r="E3934" s="17">
        <v>1</v>
      </c>
      <c r="F3934" s="18" t="s">
        <v>60</v>
      </c>
      <c r="G3934" s="18" t="s">
        <v>14</v>
      </c>
      <c r="H3934" s="19">
        <v>0.34722134999999998</v>
      </c>
    </row>
    <row r="3935" s="20" customFormat="1" ht="45" customHeight="1">
      <c r="A3935" s="15">
        <v>92463800</v>
      </c>
      <c r="B3935" s="16" t="s">
        <v>5677</v>
      </c>
      <c r="C3935" s="16" t="s">
        <v>5677</v>
      </c>
      <c r="D3935" s="17" t="s">
        <v>59</v>
      </c>
      <c r="E3935" s="17">
        <v>1</v>
      </c>
      <c r="F3935" s="18" t="s">
        <v>60</v>
      </c>
      <c r="G3935" s="18" t="s">
        <v>14</v>
      </c>
      <c r="H3935" s="19">
        <v>0.1676241</v>
      </c>
    </row>
    <row r="3936" s="20" customFormat="1" ht="45" customHeight="1">
      <c r="A3936" s="15">
        <v>92369154</v>
      </c>
      <c r="B3936" s="16" t="s">
        <v>5677</v>
      </c>
      <c r="C3936" s="16" t="s">
        <v>5679</v>
      </c>
      <c r="D3936" s="17" t="s">
        <v>894</v>
      </c>
      <c r="E3936" s="17">
        <v>1</v>
      </c>
      <c r="F3936" s="18" t="s">
        <v>60</v>
      </c>
      <c r="G3936" s="18" t="s">
        <v>14</v>
      </c>
      <c r="H3936" s="19">
        <v>0.14367779999999999</v>
      </c>
    </row>
    <row r="3937" s="20" customFormat="1" ht="45" customHeight="1">
      <c r="A3937" s="15">
        <v>92408648</v>
      </c>
      <c r="B3937" s="16" t="s">
        <v>5677</v>
      </c>
      <c r="C3937" s="16" t="s">
        <v>5680</v>
      </c>
      <c r="D3937" s="17" t="s">
        <v>36</v>
      </c>
      <c r="E3937" s="17">
        <v>1</v>
      </c>
      <c r="F3937" s="18" t="s">
        <v>60</v>
      </c>
      <c r="G3937" s="18" t="s">
        <v>14</v>
      </c>
      <c r="H3937" s="19">
        <v>0.22748984999999999</v>
      </c>
    </row>
    <row r="3938" s="20" customFormat="1" ht="45" customHeight="1">
      <c r="A3938" s="15">
        <v>92267580</v>
      </c>
      <c r="B3938" s="16" t="s">
        <v>5677</v>
      </c>
      <c r="C3938" s="16" t="s">
        <v>5681</v>
      </c>
      <c r="D3938" s="17" t="s">
        <v>50</v>
      </c>
      <c r="E3938" s="17">
        <v>1</v>
      </c>
      <c r="F3938" s="18" t="s">
        <v>60</v>
      </c>
      <c r="G3938" s="18" t="s">
        <v>14</v>
      </c>
      <c r="H3938" s="19">
        <v>0.27538245</v>
      </c>
    </row>
    <row r="3939" s="20" customFormat="1" ht="45" customHeight="1">
      <c r="A3939" s="15">
        <v>92374514</v>
      </c>
      <c r="B3939" s="16" t="s">
        <v>5682</v>
      </c>
      <c r="C3939" s="16" t="s">
        <v>5677</v>
      </c>
      <c r="D3939" s="17" t="s">
        <v>21</v>
      </c>
      <c r="E3939" s="17">
        <v>1</v>
      </c>
      <c r="F3939" s="18" t="s">
        <v>60</v>
      </c>
      <c r="G3939" s="18" t="s">
        <v>14</v>
      </c>
      <c r="H3939" s="19">
        <v>0.21551670000000001</v>
      </c>
    </row>
    <row r="3940" s="20" customFormat="1" ht="45" customHeight="1">
      <c r="A3940" s="15">
        <v>92467806</v>
      </c>
      <c r="B3940" s="16" t="s">
        <v>5682</v>
      </c>
      <c r="C3940" s="16" t="s">
        <v>5677</v>
      </c>
      <c r="D3940" s="17" t="s">
        <v>17</v>
      </c>
      <c r="E3940" s="17">
        <v>1</v>
      </c>
      <c r="F3940" s="18" t="s">
        <v>60</v>
      </c>
      <c r="G3940" s="18" t="s">
        <v>14</v>
      </c>
      <c r="H3940" s="19">
        <v>0.20354354999999999</v>
      </c>
    </row>
    <row r="3941" s="20" customFormat="1" ht="45" customHeight="1">
      <c r="A3941" s="15">
        <v>92267556</v>
      </c>
      <c r="B3941" s="16" t="s">
        <v>5683</v>
      </c>
      <c r="C3941" s="16" t="s">
        <v>5684</v>
      </c>
      <c r="D3941" s="17" t="s">
        <v>31</v>
      </c>
      <c r="E3941" s="17">
        <v>1</v>
      </c>
      <c r="F3941" s="18" t="s">
        <v>60</v>
      </c>
      <c r="G3941" s="18" t="s">
        <v>14</v>
      </c>
      <c r="H3941" s="19">
        <v>0.20354354999999999</v>
      </c>
    </row>
    <row r="3942" s="20" customFormat="1" ht="45" customHeight="1">
      <c r="A3942" s="15">
        <v>90293312</v>
      </c>
      <c r="B3942" s="16" t="s">
        <v>5685</v>
      </c>
      <c r="C3942" s="16" t="s">
        <v>5685</v>
      </c>
      <c r="D3942" s="17" t="s">
        <v>590</v>
      </c>
      <c r="E3942" s="17">
        <v>1</v>
      </c>
      <c r="F3942" s="18" t="s">
        <v>60</v>
      </c>
      <c r="G3942" s="18" t="s">
        <v>14</v>
      </c>
      <c r="H3942" s="19">
        <v>0.22748984999999999</v>
      </c>
    </row>
    <row r="3943" s="20" customFormat="1" ht="45" customHeight="1">
      <c r="A3943" s="15">
        <v>90238214</v>
      </c>
      <c r="B3943" s="16" t="s">
        <v>5685</v>
      </c>
      <c r="C3943" s="16" t="s">
        <v>5685</v>
      </c>
      <c r="D3943" s="17" t="s">
        <v>29</v>
      </c>
      <c r="E3943" s="17">
        <v>1</v>
      </c>
      <c r="F3943" s="18" t="s">
        <v>60</v>
      </c>
      <c r="G3943" s="18" t="s">
        <v>14</v>
      </c>
      <c r="H3943" s="19">
        <v>0.20354354999999999</v>
      </c>
    </row>
    <row r="3944" s="20" customFormat="1" ht="45" customHeight="1">
      <c r="A3944" s="15">
        <v>90216849</v>
      </c>
      <c r="B3944" s="16" t="s">
        <v>5685</v>
      </c>
      <c r="C3944" s="16" t="s">
        <v>5686</v>
      </c>
      <c r="D3944" s="17" t="s">
        <v>78</v>
      </c>
      <c r="E3944" s="17">
        <v>1</v>
      </c>
      <c r="F3944" s="18" t="s">
        <v>60</v>
      </c>
      <c r="G3944" s="18" t="s">
        <v>14</v>
      </c>
      <c r="H3944" s="19">
        <v>0.17959725000000001</v>
      </c>
    </row>
    <row r="3945" s="20" customFormat="1" ht="45" customHeight="1">
      <c r="A3945" s="15">
        <v>90242289</v>
      </c>
      <c r="B3945" s="16" t="s">
        <v>5685</v>
      </c>
      <c r="C3945" s="16" t="s">
        <v>5687</v>
      </c>
      <c r="D3945" s="17" t="s">
        <v>298</v>
      </c>
      <c r="E3945" s="17">
        <v>1</v>
      </c>
      <c r="F3945" s="18" t="s">
        <v>60</v>
      </c>
      <c r="G3945" s="18" t="s">
        <v>14</v>
      </c>
      <c r="H3945" s="19">
        <v>0.1676241</v>
      </c>
    </row>
    <row r="3946" s="20" customFormat="1" ht="45" customHeight="1">
      <c r="A3946" s="15">
        <v>90234286</v>
      </c>
      <c r="B3946" s="16" t="s">
        <v>5688</v>
      </c>
      <c r="C3946" s="16" t="s">
        <v>5689</v>
      </c>
      <c r="D3946" s="17" t="s">
        <v>169</v>
      </c>
      <c r="E3946" s="17">
        <v>1</v>
      </c>
      <c r="F3946" s="18" t="s">
        <v>60</v>
      </c>
      <c r="G3946" s="18" t="s">
        <v>14</v>
      </c>
      <c r="H3946" s="19">
        <v>0.26340930000000001</v>
      </c>
    </row>
    <row r="3947" s="20" customFormat="1" ht="45" customHeight="1">
      <c r="A3947" s="15">
        <v>92377750</v>
      </c>
      <c r="B3947" s="16" t="s">
        <v>5690</v>
      </c>
      <c r="C3947" s="16" t="s">
        <v>5691</v>
      </c>
      <c r="D3947" s="17" t="s">
        <v>492</v>
      </c>
      <c r="E3947" s="17">
        <v>1</v>
      </c>
      <c r="F3947" s="18" t="s">
        <v>60</v>
      </c>
      <c r="G3947" s="18" t="s">
        <v>14</v>
      </c>
      <c r="H3947" s="19">
        <v>0.71838900000000006</v>
      </c>
    </row>
    <row r="3948" s="20" customFormat="1" ht="45" customHeight="1">
      <c r="A3948" s="15">
        <v>90193113</v>
      </c>
      <c r="B3948" s="16" t="s">
        <v>5690</v>
      </c>
      <c r="C3948" s="16" t="s">
        <v>5691</v>
      </c>
      <c r="D3948" s="17" t="s">
        <v>492</v>
      </c>
      <c r="E3948" s="17">
        <v>1</v>
      </c>
      <c r="F3948" s="18" t="s">
        <v>60</v>
      </c>
      <c r="G3948" s="18" t="s">
        <v>14</v>
      </c>
      <c r="H3948" s="19">
        <v>0.71838900000000006</v>
      </c>
    </row>
    <row r="3949" s="20" customFormat="1" ht="45" customHeight="1">
      <c r="A3949" s="15">
        <v>92397409</v>
      </c>
      <c r="B3949" s="16" t="s">
        <v>5692</v>
      </c>
      <c r="C3949" s="16" t="s">
        <v>5693</v>
      </c>
      <c r="D3949" s="17" t="s">
        <v>573</v>
      </c>
      <c r="E3949" s="17">
        <v>500</v>
      </c>
      <c r="F3949" s="18" t="s">
        <v>88</v>
      </c>
      <c r="G3949" s="18" t="s">
        <v>14</v>
      </c>
      <c r="H3949" s="19">
        <v>7.3874335499999999</v>
      </c>
    </row>
    <row r="3950" s="20" customFormat="1" ht="45" customHeight="1">
      <c r="A3950" s="15">
        <v>92374280</v>
      </c>
      <c r="B3950" s="16" t="s">
        <v>5692</v>
      </c>
      <c r="C3950" s="16" t="s">
        <v>5694</v>
      </c>
      <c r="D3950" s="17" t="s">
        <v>504</v>
      </c>
      <c r="E3950" s="17">
        <v>500</v>
      </c>
      <c r="F3950" s="18" t="s">
        <v>88</v>
      </c>
      <c r="G3950" s="18" t="s">
        <v>14</v>
      </c>
      <c r="H3950" s="19">
        <v>6.1348140000000004</v>
      </c>
    </row>
    <row r="3951" s="20" customFormat="1" ht="45" customHeight="1">
      <c r="A3951" s="15">
        <v>92369103</v>
      </c>
      <c r="B3951" s="16" t="s">
        <v>5695</v>
      </c>
      <c r="C3951" s="16" t="s">
        <v>5696</v>
      </c>
      <c r="D3951" s="17" t="s">
        <v>17</v>
      </c>
      <c r="E3951" s="17">
        <v>1</v>
      </c>
      <c r="F3951" s="18" t="s">
        <v>4349</v>
      </c>
      <c r="G3951" s="18" t="s">
        <v>14</v>
      </c>
      <c r="H3951" s="19">
        <v>1.6403215499999999</v>
      </c>
    </row>
    <row r="3952" s="20" customFormat="1" ht="45" customHeight="1">
      <c r="A3952" s="15">
        <v>92369073</v>
      </c>
      <c r="B3952" s="16" t="s">
        <v>5697</v>
      </c>
      <c r="C3952" s="16" t="s">
        <v>5698</v>
      </c>
      <c r="D3952" s="17" t="s">
        <v>271</v>
      </c>
      <c r="E3952" s="17">
        <v>1</v>
      </c>
      <c r="F3952" s="18" t="s">
        <v>4349</v>
      </c>
      <c r="G3952" s="18" t="s">
        <v>14</v>
      </c>
      <c r="H3952" s="19">
        <v>1.5804558</v>
      </c>
    </row>
    <row r="3953" s="20" customFormat="1" ht="45" customHeight="1">
      <c r="A3953" s="15">
        <v>92397395</v>
      </c>
      <c r="B3953" s="16" t="s">
        <v>5699</v>
      </c>
      <c r="C3953" s="16" t="s">
        <v>5700</v>
      </c>
      <c r="D3953" s="17" t="s">
        <v>573</v>
      </c>
      <c r="E3953" s="17">
        <v>1</v>
      </c>
      <c r="F3953" s="18" t="s">
        <v>88</v>
      </c>
      <c r="G3953" s="18" t="s">
        <v>14</v>
      </c>
      <c r="H3953" s="19">
        <v>4.2983608499999999</v>
      </c>
    </row>
    <row r="3954" s="20" customFormat="1" ht="45" customHeight="1">
      <c r="A3954" s="15">
        <v>92369081</v>
      </c>
      <c r="B3954" s="16" t="s">
        <v>5701</v>
      </c>
      <c r="C3954" s="16" t="s">
        <v>5702</v>
      </c>
      <c r="D3954" s="17" t="s">
        <v>271</v>
      </c>
      <c r="E3954" s="17">
        <v>1</v>
      </c>
      <c r="F3954" s="18" t="s">
        <v>4349</v>
      </c>
      <c r="G3954" s="18" t="s">
        <v>14</v>
      </c>
      <c r="H3954" s="19">
        <v>1.5325632</v>
      </c>
    </row>
    <row r="3955" s="20" customFormat="1" ht="45" customHeight="1">
      <c r="A3955" s="15">
        <v>92369120</v>
      </c>
      <c r="B3955" s="16" t="s">
        <v>5703</v>
      </c>
      <c r="C3955" s="16" t="s">
        <v>5704</v>
      </c>
      <c r="D3955" s="17" t="s">
        <v>17</v>
      </c>
      <c r="E3955" s="17">
        <v>1</v>
      </c>
      <c r="F3955" s="18" t="s">
        <v>4349</v>
      </c>
      <c r="G3955" s="18" t="s">
        <v>14</v>
      </c>
      <c r="H3955" s="19">
        <v>1.5804558</v>
      </c>
    </row>
    <row r="3956" s="20" customFormat="1" ht="45" customHeight="1">
      <c r="A3956" s="15">
        <v>92414729</v>
      </c>
      <c r="B3956" s="16" t="s">
        <v>5705</v>
      </c>
      <c r="C3956" s="16" t="s">
        <v>5706</v>
      </c>
      <c r="D3956" s="17" t="s">
        <v>17</v>
      </c>
      <c r="E3956" s="17">
        <v>480</v>
      </c>
      <c r="F3956" s="18" t="s">
        <v>18</v>
      </c>
      <c r="G3956" s="18" t="s">
        <v>19</v>
      </c>
      <c r="H3956" s="19">
        <v>3.5919449999999999e-002</v>
      </c>
    </row>
    <row r="3957" s="20" customFormat="1" ht="45" customHeight="1">
      <c r="A3957" s="15">
        <v>92389740</v>
      </c>
      <c r="B3957" s="16" t="s">
        <v>5707</v>
      </c>
      <c r="C3957" s="16" t="s">
        <v>5708</v>
      </c>
      <c r="D3957" s="17" t="s">
        <v>495</v>
      </c>
      <c r="E3957" s="17">
        <v>1</v>
      </c>
      <c r="F3957" s="18" t="s">
        <v>88</v>
      </c>
      <c r="G3957" s="18" t="s">
        <v>14</v>
      </c>
      <c r="H3957" s="19">
        <v>3.74759595</v>
      </c>
    </row>
    <row r="3958" s="20" customFormat="1" ht="45" customHeight="1">
      <c r="A3958" s="15">
        <v>92374263</v>
      </c>
      <c r="B3958" s="16" t="s">
        <v>5707</v>
      </c>
      <c r="C3958" s="16" t="s">
        <v>5709</v>
      </c>
      <c r="D3958" s="17" t="s">
        <v>504</v>
      </c>
      <c r="E3958" s="17">
        <v>1</v>
      </c>
      <c r="F3958" s="18" t="s">
        <v>88</v>
      </c>
      <c r="G3958" s="18" t="s">
        <v>14</v>
      </c>
      <c r="H3958" s="19">
        <v>4.1307367499999996</v>
      </c>
    </row>
    <row r="3959" s="20" customFormat="1" ht="45" customHeight="1">
      <c r="A3959" s="15">
        <v>92369243</v>
      </c>
      <c r="B3959" s="16" t="s">
        <v>5710</v>
      </c>
      <c r="C3959" s="16" t="s">
        <v>5711</v>
      </c>
      <c r="D3959" s="17" t="s">
        <v>495</v>
      </c>
      <c r="E3959" s="17">
        <v>1</v>
      </c>
      <c r="F3959" s="18" t="s">
        <v>88</v>
      </c>
      <c r="G3959" s="18" t="s">
        <v>14</v>
      </c>
      <c r="H3959" s="19">
        <v>6.7768028999999999</v>
      </c>
    </row>
    <row r="3960" s="20" customFormat="1" ht="45" customHeight="1">
      <c r="A3960" s="15">
        <v>92369162</v>
      </c>
      <c r="B3960" s="16" t="s">
        <v>5710</v>
      </c>
      <c r="C3960" s="16" t="s">
        <v>5712</v>
      </c>
      <c r="D3960" s="17" t="s">
        <v>544</v>
      </c>
      <c r="E3960" s="17">
        <v>1</v>
      </c>
      <c r="F3960" s="18" t="s">
        <v>88</v>
      </c>
      <c r="G3960" s="18" t="s">
        <v>14</v>
      </c>
      <c r="H3960" s="19">
        <v>6.6331251</v>
      </c>
    </row>
    <row r="3961" s="20" customFormat="1" ht="45" customHeight="1">
      <c r="A3961" s="15">
        <v>90122500</v>
      </c>
      <c r="B3961" s="16" t="s">
        <v>5710</v>
      </c>
      <c r="C3961" s="16" t="s">
        <v>5712</v>
      </c>
      <c r="D3961" s="17" t="s">
        <v>554</v>
      </c>
      <c r="E3961" s="17">
        <v>1</v>
      </c>
      <c r="F3961" s="18" t="s">
        <v>88</v>
      </c>
      <c r="G3961" s="18" t="s">
        <v>14</v>
      </c>
      <c r="H3961" s="19">
        <v>6.1302528000000001</v>
      </c>
    </row>
    <row r="3962" s="20" customFormat="1" ht="45" customHeight="1">
      <c r="A3962" s="15">
        <v>92440371</v>
      </c>
      <c r="B3962" s="16" t="s">
        <v>5710</v>
      </c>
      <c r="C3962" s="16" t="s">
        <v>5713</v>
      </c>
      <c r="D3962" s="17" t="s">
        <v>566</v>
      </c>
      <c r="E3962" s="17">
        <v>1</v>
      </c>
      <c r="F3962" s="18" t="s">
        <v>88</v>
      </c>
      <c r="G3962" s="18" t="s">
        <v>14</v>
      </c>
      <c r="H3962" s="19">
        <v>2.7884136000000002</v>
      </c>
    </row>
    <row r="3963" s="20" customFormat="1" ht="45" customHeight="1">
      <c r="A3963" s="15">
        <v>92257500</v>
      </c>
      <c r="B3963" s="16" t="s">
        <v>5710</v>
      </c>
      <c r="C3963" s="16" t="s">
        <v>5713</v>
      </c>
      <c r="D3963" s="17" t="s">
        <v>536</v>
      </c>
      <c r="E3963" s="17">
        <v>1</v>
      </c>
      <c r="F3963" s="18" t="s">
        <v>88</v>
      </c>
      <c r="G3963" s="18" t="s">
        <v>14</v>
      </c>
      <c r="H3963" s="19">
        <v>5.1404724000000002</v>
      </c>
    </row>
    <row r="3964" s="20" customFormat="1" ht="45" customHeight="1">
      <c r="A3964" s="15">
        <v>90273877</v>
      </c>
      <c r="B3964" s="16" t="s">
        <v>5714</v>
      </c>
      <c r="C3964" s="16" t="s">
        <v>5715</v>
      </c>
      <c r="D3964" s="17" t="s">
        <v>506</v>
      </c>
      <c r="E3964" s="17">
        <v>1</v>
      </c>
      <c r="F3964" s="18" t="s">
        <v>88</v>
      </c>
      <c r="G3964" s="18" t="s">
        <v>14</v>
      </c>
      <c r="H3964" s="19">
        <v>263.17000000000002</v>
      </c>
    </row>
    <row r="3965" s="20" customFormat="1" ht="45" customHeight="1">
      <c r="A3965" s="15">
        <v>92377769</v>
      </c>
      <c r="B3965" s="16" t="s">
        <v>5716</v>
      </c>
      <c r="C3965" s="16" t="s">
        <v>5691</v>
      </c>
      <c r="D3965" s="17" t="s">
        <v>492</v>
      </c>
      <c r="E3965" s="17">
        <v>1</v>
      </c>
      <c r="F3965" s="18" t="s">
        <v>60</v>
      </c>
      <c r="G3965" s="18" t="s">
        <v>14</v>
      </c>
      <c r="H3965" s="19">
        <v>0.71838900000000006</v>
      </c>
    </row>
    <row r="3966" s="20" customFormat="1" ht="45" customHeight="1">
      <c r="A3966" s="15">
        <v>90247426</v>
      </c>
      <c r="B3966" s="16" t="s">
        <v>5717</v>
      </c>
      <c r="C3966" s="16" t="s">
        <v>5718</v>
      </c>
      <c r="D3966" s="17" t="s">
        <v>1002</v>
      </c>
      <c r="E3966" s="17">
        <v>1</v>
      </c>
      <c r="F3966" s="18" t="s">
        <v>60</v>
      </c>
      <c r="G3966" s="18" t="s">
        <v>14</v>
      </c>
      <c r="H3966" s="19">
        <v>0.52681860000000003</v>
      </c>
    </row>
    <row r="3967" s="20" customFormat="1" ht="45" customHeight="1">
      <c r="A3967" s="15">
        <v>90281616</v>
      </c>
      <c r="B3967" s="16" t="s">
        <v>5719</v>
      </c>
      <c r="C3967" s="16" t="s">
        <v>5719</v>
      </c>
      <c r="D3967" s="17" t="s">
        <v>554</v>
      </c>
      <c r="E3967" s="17">
        <v>1</v>
      </c>
      <c r="F3967" s="18" t="s">
        <v>485</v>
      </c>
      <c r="G3967" s="18" t="s">
        <v>14</v>
      </c>
      <c r="H3967" s="19">
        <v>8.2443690000000007</v>
      </c>
    </row>
    <row r="3968" s="20" customFormat="1" ht="45" customHeight="1">
      <c r="A3968" s="15">
        <v>90281608</v>
      </c>
      <c r="B3968" s="16" t="s">
        <v>5720</v>
      </c>
      <c r="C3968" s="16" t="s">
        <v>5720</v>
      </c>
      <c r="D3968" s="17" t="s">
        <v>554</v>
      </c>
      <c r="E3968" s="17">
        <v>1</v>
      </c>
      <c r="F3968" s="18" t="s">
        <v>485</v>
      </c>
      <c r="G3968" s="18" t="s">
        <v>14</v>
      </c>
      <c r="H3968" s="19">
        <v>3.74759595</v>
      </c>
    </row>
    <row r="3969" s="20" customFormat="1" ht="45" customHeight="1">
      <c r="A3969" s="15">
        <v>90281594</v>
      </c>
      <c r="B3969" s="16" t="s">
        <v>5721</v>
      </c>
      <c r="C3969" s="16" t="s">
        <v>5721</v>
      </c>
      <c r="D3969" s="17" t="s">
        <v>554</v>
      </c>
      <c r="E3969" s="17">
        <v>1</v>
      </c>
      <c r="F3969" s="18" t="s">
        <v>485</v>
      </c>
      <c r="G3969" s="18" t="s">
        <v>14</v>
      </c>
      <c r="H3969" s="19">
        <v>5.4118637999999999</v>
      </c>
    </row>
    <row r="3970" s="20" customFormat="1" ht="45" customHeight="1">
      <c r="A3970" s="15">
        <v>92253253</v>
      </c>
      <c r="B3970" s="16" t="s">
        <v>5722</v>
      </c>
      <c r="C3970" s="16" t="s">
        <v>5722</v>
      </c>
      <c r="D3970" s="17" t="s">
        <v>504</v>
      </c>
      <c r="E3970" s="17">
        <v>1</v>
      </c>
      <c r="F3970" s="18" t="s">
        <v>64</v>
      </c>
      <c r="G3970" s="18" t="s">
        <v>14</v>
      </c>
      <c r="H3970" s="19">
        <v>1.3877565030000001</v>
      </c>
    </row>
    <row r="3971" s="20" customFormat="1" ht="45" customHeight="1">
      <c r="A3971" s="15">
        <v>90308417</v>
      </c>
      <c r="B3971" s="16" t="s">
        <v>5723</v>
      </c>
      <c r="C3971" s="16" t="s">
        <v>5723</v>
      </c>
      <c r="D3971" s="17" t="s">
        <v>792</v>
      </c>
      <c r="E3971" s="17">
        <v>1</v>
      </c>
      <c r="F3971" s="18" t="s">
        <v>64</v>
      </c>
      <c r="G3971" s="18" t="s">
        <v>14</v>
      </c>
      <c r="H3971" s="19">
        <v>1.3859748000000001</v>
      </c>
    </row>
    <row r="3972" s="20" customFormat="1" ht="45" customHeight="1">
      <c r="A3972" s="15">
        <v>90252659</v>
      </c>
      <c r="B3972" s="16" t="s">
        <v>5724</v>
      </c>
      <c r="C3972" s="16" t="s">
        <v>5724</v>
      </c>
      <c r="D3972" s="17" t="s">
        <v>511</v>
      </c>
      <c r="E3972" s="17">
        <v>1</v>
      </c>
      <c r="F3972" s="18" t="s">
        <v>64</v>
      </c>
      <c r="G3972" s="18" t="s">
        <v>14</v>
      </c>
      <c r="H3972" s="19">
        <v>1.3906890000000001</v>
      </c>
    </row>
    <row r="3973" s="20" customFormat="1" ht="45" customHeight="1">
      <c r="A3973" s="15">
        <v>90252632</v>
      </c>
      <c r="B3973" s="16" t="s">
        <v>5725</v>
      </c>
      <c r="C3973" s="16" t="s">
        <v>5725</v>
      </c>
      <c r="D3973" s="17" t="s">
        <v>511</v>
      </c>
      <c r="E3973" s="17">
        <v>1</v>
      </c>
      <c r="F3973" s="18" t="s">
        <v>64</v>
      </c>
      <c r="G3973" s="18" t="s">
        <v>14</v>
      </c>
      <c r="H3973" s="19">
        <v>1.32901965</v>
      </c>
    </row>
    <row r="3974" s="20" customFormat="1" ht="45" customHeight="1">
      <c r="A3974" s="15">
        <v>90281390</v>
      </c>
      <c r="B3974" s="16" t="s">
        <v>5726</v>
      </c>
      <c r="C3974" s="16" t="s">
        <v>5727</v>
      </c>
      <c r="D3974" s="17" t="s">
        <v>554</v>
      </c>
      <c r="E3974" s="17">
        <v>1</v>
      </c>
      <c r="F3974" s="18" t="s">
        <v>88</v>
      </c>
      <c r="G3974" s="18" t="s">
        <v>14</v>
      </c>
      <c r="H3974" s="19">
        <v>9.3510301499999997</v>
      </c>
    </row>
    <row r="3975" s="20" customFormat="1" ht="45" customHeight="1">
      <c r="A3975" s="15">
        <v>90281381</v>
      </c>
      <c r="B3975" s="16" t="s">
        <v>5728</v>
      </c>
      <c r="C3975" s="16" t="s">
        <v>5729</v>
      </c>
      <c r="D3975" s="17" t="s">
        <v>554</v>
      </c>
      <c r="E3975" s="17">
        <v>1</v>
      </c>
      <c r="F3975" s="18" t="s">
        <v>88</v>
      </c>
      <c r="G3975" s="18" t="s">
        <v>14</v>
      </c>
      <c r="H3975" s="19">
        <v>4.5857164499999996</v>
      </c>
    </row>
    <row r="3976" s="20" customFormat="1" ht="45" customHeight="1">
      <c r="A3976" s="15">
        <v>90281373</v>
      </c>
      <c r="B3976" s="16" t="s">
        <v>5730</v>
      </c>
      <c r="C3976" s="16" t="s">
        <v>5731</v>
      </c>
      <c r="D3976" s="17" t="s">
        <v>554</v>
      </c>
      <c r="E3976" s="17">
        <v>1</v>
      </c>
      <c r="F3976" s="18" t="s">
        <v>88</v>
      </c>
      <c r="G3976" s="18" t="s">
        <v>14</v>
      </c>
      <c r="H3976" s="19">
        <v>6.6091787999999996</v>
      </c>
    </row>
    <row r="3977" s="20" customFormat="1" ht="45" customHeight="1">
      <c r="A3977" s="15">
        <v>90121821</v>
      </c>
      <c r="B3977" s="16" t="s">
        <v>5732</v>
      </c>
      <c r="C3977" s="16" t="s">
        <v>5732</v>
      </c>
      <c r="D3977" s="17" t="s">
        <v>511</v>
      </c>
      <c r="E3977" s="17">
        <v>1</v>
      </c>
      <c r="F3977" s="18" t="s">
        <v>64</v>
      </c>
      <c r="G3977" s="18" t="s">
        <v>14</v>
      </c>
      <c r="H3977" s="19">
        <v>0.59398919999999999</v>
      </c>
    </row>
    <row r="3978" s="20" customFormat="1" ht="45" customHeight="1">
      <c r="A3978" s="15">
        <v>90121830</v>
      </c>
      <c r="B3978" s="16" t="s">
        <v>5732</v>
      </c>
      <c r="C3978" s="16" t="s">
        <v>5732</v>
      </c>
      <c r="D3978" s="17" t="s">
        <v>511</v>
      </c>
      <c r="E3978" s="17">
        <v>1</v>
      </c>
      <c r="F3978" s="18" t="s">
        <v>64</v>
      </c>
      <c r="G3978" s="18" t="s">
        <v>14</v>
      </c>
      <c r="H3978" s="19">
        <v>0.59398919999999999</v>
      </c>
    </row>
    <row r="3979" s="20" customFormat="1" ht="45" customHeight="1">
      <c r="A3979" s="15">
        <v>90281365</v>
      </c>
      <c r="B3979" s="16" t="s">
        <v>5733</v>
      </c>
      <c r="C3979" s="16" t="s">
        <v>5734</v>
      </c>
      <c r="D3979" s="17" t="s">
        <v>554</v>
      </c>
      <c r="E3979" s="17">
        <v>1</v>
      </c>
      <c r="F3979" s="18" t="s">
        <v>88</v>
      </c>
      <c r="G3979" s="18" t="s">
        <v>14</v>
      </c>
      <c r="H3979" s="19">
        <v>7.309323</v>
      </c>
    </row>
    <row r="3980" s="20" customFormat="1" ht="45" customHeight="1">
      <c r="A3980" s="15">
        <v>90281349</v>
      </c>
      <c r="B3980" s="16" t="s">
        <v>5735</v>
      </c>
      <c r="C3980" s="16" t="s">
        <v>5736</v>
      </c>
      <c r="D3980" s="17" t="s">
        <v>554</v>
      </c>
      <c r="E3980" s="17">
        <v>1</v>
      </c>
      <c r="F3980" s="18" t="s">
        <v>88</v>
      </c>
      <c r="G3980" s="18" t="s">
        <v>14</v>
      </c>
      <c r="H3980" s="19">
        <v>4.814164152</v>
      </c>
    </row>
    <row r="3981" s="20" customFormat="1" ht="45" customHeight="1">
      <c r="A3981" s="15">
        <v>90281357</v>
      </c>
      <c r="B3981" s="16" t="s">
        <v>5737</v>
      </c>
      <c r="C3981" s="16" t="s">
        <v>5738</v>
      </c>
      <c r="D3981" s="17" t="s">
        <v>554</v>
      </c>
      <c r="E3981" s="17">
        <v>1</v>
      </c>
      <c r="F3981" s="18" t="s">
        <v>88</v>
      </c>
      <c r="G3981" s="18" t="s">
        <v>14</v>
      </c>
      <c r="H3981" s="19">
        <v>4.1506920000000003</v>
      </c>
    </row>
    <row r="3982" s="20" customFormat="1" ht="45" customHeight="1">
      <c r="A3982" s="15">
        <v>90281330</v>
      </c>
      <c r="B3982" s="16" t="s">
        <v>5739</v>
      </c>
      <c r="C3982" s="16" t="s">
        <v>5740</v>
      </c>
      <c r="D3982" s="17" t="s">
        <v>554</v>
      </c>
      <c r="E3982" s="17">
        <v>1</v>
      </c>
      <c r="F3982" s="18" t="s">
        <v>88</v>
      </c>
      <c r="G3982" s="18" t="s">
        <v>14</v>
      </c>
      <c r="H3982" s="19">
        <v>5.2909920000000001</v>
      </c>
    </row>
    <row r="3983" s="20" customFormat="1" ht="45" customHeight="1">
      <c r="A3983" s="15">
        <v>90199383</v>
      </c>
      <c r="B3983" s="16" t="s">
        <v>5741</v>
      </c>
      <c r="C3983" s="16" t="s">
        <v>5742</v>
      </c>
      <c r="D3983" s="17" t="s">
        <v>620</v>
      </c>
      <c r="E3983" s="17">
        <v>1</v>
      </c>
      <c r="F3983" s="18" t="s">
        <v>88</v>
      </c>
      <c r="G3983" s="18" t="s">
        <v>14</v>
      </c>
      <c r="H3983" s="19">
        <v>4.934196</v>
      </c>
    </row>
    <row r="3984" s="20" customFormat="1" ht="45" customHeight="1">
      <c r="A3984" s="15">
        <v>90121791</v>
      </c>
      <c r="B3984" s="16" t="s">
        <v>5743</v>
      </c>
      <c r="C3984" s="16" t="s">
        <v>5743</v>
      </c>
      <c r="D3984" s="17" t="s">
        <v>511</v>
      </c>
      <c r="E3984" s="17">
        <v>1</v>
      </c>
      <c r="F3984" s="18" t="s">
        <v>64</v>
      </c>
      <c r="G3984" s="18" t="s">
        <v>14</v>
      </c>
      <c r="H3984" s="19">
        <v>0.60435899999999998</v>
      </c>
    </row>
    <row r="3985" s="20" customFormat="1" ht="45" customHeight="1">
      <c r="A3985" s="15">
        <v>92440002</v>
      </c>
      <c r="B3985" s="16" t="s">
        <v>5744</v>
      </c>
      <c r="C3985" s="16" t="s">
        <v>5743</v>
      </c>
      <c r="D3985" s="17" t="s">
        <v>534</v>
      </c>
      <c r="E3985" s="17">
        <v>1</v>
      </c>
      <c r="F3985" s="18" t="s">
        <v>64</v>
      </c>
      <c r="G3985" s="18" t="s">
        <v>14</v>
      </c>
      <c r="H3985" s="19">
        <v>0.42983608499999998</v>
      </c>
    </row>
    <row r="3986" s="20" customFormat="1" ht="45" customHeight="1">
      <c r="A3986" s="15">
        <v>90281586</v>
      </c>
      <c r="B3986" s="16" t="s">
        <v>5745</v>
      </c>
      <c r="C3986" s="16" t="s">
        <v>5746</v>
      </c>
      <c r="D3986" s="17" t="s">
        <v>554</v>
      </c>
      <c r="E3986" s="17">
        <v>1</v>
      </c>
      <c r="F3986" s="18" t="s">
        <v>485</v>
      </c>
      <c r="G3986" s="18" t="s">
        <v>14</v>
      </c>
      <c r="H3986" s="19">
        <v>7.2198094499999996</v>
      </c>
    </row>
    <row r="3987" s="20" customFormat="1" ht="45" customHeight="1">
      <c r="A3987" s="15">
        <v>90281578</v>
      </c>
      <c r="B3987" s="16" t="s">
        <v>5747</v>
      </c>
      <c r="C3987" s="16" t="s">
        <v>5747</v>
      </c>
      <c r="D3987" s="17" t="s">
        <v>554</v>
      </c>
      <c r="E3987" s="17">
        <v>1</v>
      </c>
      <c r="F3987" s="18" t="s">
        <v>485</v>
      </c>
      <c r="G3987" s="18" t="s">
        <v>14</v>
      </c>
      <c r="H3987" s="19">
        <v>4.4659849500000002</v>
      </c>
    </row>
    <row r="3988" s="20" customFormat="1" ht="45" customHeight="1">
      <c r="A3988" s="15">
        <v>90281560</v>
      </c>
      <c r="B3988" s="16" t="s">
        <v>5748</v>
      </c>
      <c r="C3988" s="16" t="s">
        <v>5748</v>
      </c>
      <c r="D3988" s="17" t="s">
        <v>554</v>
      </c>
      <c r="E3988" s="17">
        <v>1</v>
      </c>
      <c r="F3988" s="18" t="s">
        <v>485</v>
      </c>
      <c r="G3988" s="18" t="s">
        <v>14</v>
      </c>
      <c r="H3988" s="19">
        <v>6.6091787999999996</v>
      </c>
    </row>
    <row r="3989" s="20" customFormat="1" ht="45" customHeight="1">
      <c r="A3989" s="15">
        <v>90286383</v>
      </c>
      <c r="B3989" s="16" t="s">
        <v>5749</v>
      </c>
      <c r="C3989" s="16" t="s">
        <v>5749</v>
      </c>
      <c r="D3989" s="17" t="s">
        <v>544</v>
      </c>
      <c r="E3989" s="17">
        <v>1</v>
      </c>
      <c r="F3989" s="18" t="s">
        <v>88</v>
      </c>
      <c r="G3989" s="18" t="s">
        <v>14</v>
      </c>
      <c r="H3989" s="19">
        <v>7.1958631500000001</v>
      </c>
    </row>
    <row r="3990" s="20" customFormat="1" ht="45" customHeight="1">
      <c r="A3990" s="15">
        <v>90119029</v>
      </c>
      <c r="B3990" s="16" t="s">
        <v>5750</v>
      </c>
      <c r="C3990" s="16" t="s">
        <v>5751</v>
      </c>
      <c r="D3990" s="17" t="s">
        <v>520</v>
      </c>
      <c r="E3990" s="17">
        <v>1</v>
      </c>
      <c r="F3990" s="18" t="s">
        <v>88</v>
      </c>
      <c r="G3990" s="18" t="s">
        <v>14</v>
      </c>
      <c r="H3990" s="19">
        <v>9.3318750000000001</v>
      </c>
    </row>
    <row r="3991" s="20" customFormat="1" ht="45" customHeight="1">
      <c r="A3991" s="15">
        <v>90199413</v>
      </c>
      <c r="B3991" s="16" t="s">
        <v>5752</v>
      </c>
      <c r="C3991" s="16" t="s">
        <v>5753</v>
      </c>
      <c r="D3991" s="17" t="s">
        <v>620</v>
      </c>
      <c r="E3991" s="17">
        <v>1</v>
      </c>
      <c r="F3991" s="18" t="s">
        <v>88</v>
      </c>
      <c r="G3991" s="18" t="s">
        <v>14</v>
      </c>
      <c r="H3991" s="19">
        <v>5.8456080000000004</v>
      </c>
    </row>
    <row r="3992" s="20" customFormat="1" ht="45" customHeight="1">
      <c r="A3992" s="15">
        <v>90301390</v>
      </c>
      <c r="B3992" s="16" t="s">
        <v>5754</v>
      </c>
      <c r="C3992" s="16" t="s">
        <v>5754</v>
      </c>
      <c r="D3992" s="17" t="s">
        <v>544</v>
      </c>
      <c r="E3992" s="17">
        <v>1</v>
      </c>
      <c r="F3992" s="18" t="s">
        <v>88</v>
      </c>
      <c r="G3992" s="18" t="s">
        <v>14</v>
      </c>
      <c r="H3992" s="19">
        <v>9.5785199999999993</v>
      </c>
    </row>
    <row r="3993" s="20" customFormat="1" ht="45" customHeight="1">
      <c r="A3993" s="15">
        <v>90301374</v>
      </c>
      <c r="B3993" s="16" t="s">
        <v>5755</v>
      </c>
      <c r="C3993" s="16" t="s">
        <v>5755</v>
      </c>
      <c r="D3993" s="17" t="s">
        <v>544</v>
      </c>
      <c r="E3993" s="17">
        <v>1</v>
      </c>
      <c r="F3993" s="18" t="s">
        <v>88</v>
      </c>
      <c r="G3993" s="18" t="s">
        <v>14</v>
      </c>
      <c r="H3993" s="19">
        <v>5.9865750000000002</v>
      </c>
    </row>
    <row r="3994" s="20" customFormat="1" ht="45" customHeight="1">
      <c r="A3994" s="15">
        <v>90120523</v>
      </c>
      <c r="B3994" s="16" t="s">
        <v>5756</v>
      </c>
      <c r="C3994" s="16" t="s">
        <v>5756</v>
      </c>
      <c r="D3994" s="17" t="s">
        <v>504</v>
      </c>
      <c r="E3994" s="17">
        <v>1</v>
      </c>
      <c r="F3994" s="18" t="s">
        <v>88</v>
      </c>
      <c r="G3994" s="18" t="s">
        <v>14</v>
      </c>
      <c r="H3994" s="19">
        <v>4.6695285000000002</v>
      </c>
    </row>
    <row r="3995" s="20" customFormat="1" ht="45" customHeight="1">
      <c r="A3995" s="15">
        <v>90305000</v>
      </c>
      <c r="B3995" s="16" t="s">
        <v>5757</v>
      </c>
      <c r="C3995" s="16" t="s">
        <v>5757</v>
      </c>
      <c r="D3995" s="17" t="s">
        <v>566</v>
      </c>
      <c r="E3995" s="17">
        <v>1</v>
      </c>
      <c r="F3995" s="18" t="s">
        <v>88</v>
      </c>
      <c r="G3995" s="18" t="s">
        <v>14</v>
      </c>
      <c r="H3995" s="19">
        <v>5.7471120000000004</v>
      </c>
    </row>
    <row r="3996" s="20" customFormat="1" ht="45" customHeight="1">
      <c r="A3996" s="15">
        <v>90443128</v>
      </c>
      <c r="B3996" s="16" t="s">
        <v>5758</v>
      </c>
      <c r="C3996" s="16" t="s">
        <v>5759</v>
      </c>
      <c r="D3996" s="17" t="s">
        <v>520</v>
      </c>
      <c r="E3996" s="17">
        <v>1</v>
      </c>
      <c r="F3996" s="18" t="s">
        <v>88</v>
      </c>
      <c r="G3996" s="18" t="s">
        <v>14</v>
      </c>
      <c r="H3996" s="19">
        <v>6.7608674999999998</v>
      </c>
    </row>
    <row r="3997" s="20" customFormat="1" ht="45" customHeight="1">
      <c r="A3997" s="15">
        <v>92256937</v>
      </c>
      <c r="B3997" s="16" t="s">
        <v>5760</v>
      </c>
      <c r="C3997" s="16" t="s">
        <v>5760</v>
      </c>
      <c r="D3997" s="17" t="s">
        <v>520</v>
      </c>
      <c r="E3997" s="17">
        <v>1</v>
      </c>
      <c r="F3997" s="18" t="s">
        <v>88</v>
      </c>
      <c r="G3997" s="18" t="s">
        <v>14</v>
      </c>
      <c r="H3997" s="19">
        <v>4.5950625</v>
      </c>
    </row>
    <row r="3998" s="20" customFormat="1" ht="45" customHeight="1">
      <c r="A3998" s="15">
        <v>90286685</v>
      </c>
      <c r="B3998" s="16" t="s">
        <v>5761</v>
      </c>
      <c r="C3998" s="16" t="s">
        <v>5761</v>
      </c>
      <c r="D3998" s="17" t="s">
        <v>573</v>
      </c>
      <c r="E3998" s="17">
        <v>1</v>
      </c>
      <c r="F3998" s="18" t="s">
        <v>88</v>
      </c>
      <c r="G3998" s="18" t="s">
        <v>14</v>
      </c>
      <c r="H3998" s="19">
        <v>4.7766631500000001</v>
      </c>
    </row>
    <row r="3999" s="20" customFormat="1" ht="45" customHeight="1">
      <c r="A3999" s="15">
        <v>90286448</v>
      </c>
      <c r="B3999" s="16" t="s">
        <v>5761</v>
      </c>
      <c r="C3999" s="16" t="s">
        <v>5761</v>
      </c>
      <c r="D3999" s="17" t="s">
        <v>495</v>
      </c>
      <c r="E3999" s="17">
        <v>1</v>
      </c>
      <c r="F3999" s="18" t="s">
        <v>88</v>
      </c>
      <c r="G3999" s="18" t="s">
        <v>14</v>
      </c>
      <c r="H3999" s="19">
        <v>4.7395388250000003</v>
      </c>
    </row>
    <row r="4000" s="20" customFormat="1" ht="45" customHeight="1">
      <c r="A4000" s="15">
        <v>90121554</v>
      </c>
      <c r="B4000" s="16" t="s">
        <v>5762</v>
      </c>
      <c r="C4000" s="16" t="s">
        <v>5762</v>
      </c>
      <c r="D4000" s="17" t="s">
        <v>339</v>
      </c>
      <c r="E4000" s="17">
        <v>1</v>
      </c>
      <c r="F4000" s="18" t="s">
        <v>64</v>
      </c>
      <c r="G4000" s="18" t="s">
        <v>14</v>
      </c>
      <c r="H4000" s="19">
        <v>0.67049639999999999</v>
      </c>
    </row>
    <row r="4001" s="20" customFormat="1" ht="45" customHeight="1">
      <c r="A4001" s="15">
        <v>90193563</v>
      </c>
      <c r="B4001" s="16" t="s">
        <v>5763</v>
      </c>
      <c r="C4001" s="16" t="s">
        <v>5763</v>
      </c>
      <c r="D4001" s="17" t="s">
        <v>504</v>
      </c>
      <c r="E4001" s="17">
        <v>1</v>
      </c>
      <c r="F4001" s="18" t="s">
        <v>64</v>
      </c>
      <c r="G4001" s="18" t="s">
        <v>14</v>
      </c>
      <c r="H4001" s="19">
        <v>0.5507649</v>
      </c>
    </row>
    <row r="4002" s="20" customFormat="1" ht="45" customHeight="1">
      <c r="A4002" s="15">
        <v>90227883</v>
      </c>
      <c r="B4002" s="16" t="s">
        <v>5764</v>
      </c>
      <c r="C4002" s="16" t="s">
        <v>5764</v>
      </c>
      <c r="D4002" s="17" t="s">
        <v>561</v>
      </c>
      <c r="E4002" s="17">
        <v>1</v>
      </c>
      <c r="F4002" s="18" t="s">
        <v>64</v>
      </c>
      <c r="G4002" s="18" t="s">
        <v>14</v>
      </c>
      <c r="H4002" s="19">
        <v>0.35919450000000003</v>
      </c>
    </row>
    <row r="4003" s="20" customFormat="1" ht="45" customHeight="1">
      <c r="A4003" s="15">
        <v>92253105</v>
      </c>
      <c r="B4003" s="16" t="s">
        <v>5765</v>
      </c>
      <c r="C4003" s="16" t="s">
        <v>5765</v>
      </c>
      <c r="D4003" s="17" t="s">
        <v>334</v>
      </c>
      <c r="E4003" s="17">
        <v>1</v>
      </c>
      <c r="F4003" s="18" t="s">
        <v>64</v>
      </c>
      <c r="G4003" s="18" t="s">
        <v>14</v>
      </c>
      <c r="H4003" s="19">
        <v>0.61063065000000005</v>
      </c>
    </row>
    <row r="4004" s="20" customFormat="1" ht="45" customHeight="1">
      <c r="A4004" s="15">
        <v>90299310</v>
      </c>
      <c r="B4004" s="16" t="s">
        <v>5766</v>
      </c>
      <c r="C4004" s="16" t="s">
        <v>5767</v>
      </c>
      <c r="D4004" s="17" t="s">
        <v>511</v>
      </c>
      <c r="E4004" s="17">
        <v>1</v>
      </c>
      <c r="F4004" s="18" t="s">
        <v>64</v>
      </c>
      <c r="G4004" s="18" t="s">
        <v>14</v>
      </c>
      <c r="H4004" s="19">
        <v>1.08955665</v>
      </c>
    </row>
    <row r="4005" s="20" customFormat="1" ht="45" customHeight="1">
      <c r="A4005" s="15">
        <v>90312112</v>
      </c>
      <c r="B4005" s="16" t="s">
        <v>5768</v>
      </c>
      <c r="C4005" s="16" t="s">
        <v>5768</v>
      </c>
      <c r="D4005" s="17" t="s">
        <v>563</v>
      </c>
      <c r="E4005" s="17">
        <v>1</v>
      </c>
      <c r="F4005" s="18" t="s">
        <v>64</v>
      </c>
      <c r="G4005" s="18" t="s">
        <v>14</v>
      </c>
      <c r="H4005" s="19">
        <v>0.50736577500000002</v>
      </c>
    </row>
    <row r="4006" s="20" customFormat="1" ht="45" customHeight="1">
      <c r="A4006" s="15">
        <v>90281535</v>
      </c>
      <c r="B4006" s="16" t="s">
        <v>5769</v>
      </c>
      <c r="C4006" s="16" t="s">
        <v>5769</v>
      </c>
      <c r="D4006" s="17" t="s">
        <v>554</v>
      </c>
      <c r="E4006" s="17">
        <v>1</v>
      </c>
      <c r="F4006" s="18" t="s">
        <v>485</v>
      </c>
      <c r="G4006" s="18" t="s">
        <v>14</v>
      </c>
      <c r="H4006" s="19">
        <v>4.6934747999999997</v>
      </c>
    </row>
    <row r="4007" s="20" customFormat="1" ht="45" customHeight="1">
      <c r="A4007" s="15">
        <v>90281551</v>
      </c>
      <c r="B4007" s="16" t="s">
        <v>5746</v>
      </c>
      <c r="C4007" s="16" t="s">
        <v>5746</v>
      </c>
      <c r="D4007" s="17" t="s">
        <v>554</v>
      </c>
      <c r="E4007" s="17">
        <v>1</v>
      </c>
      <c r="F4007" s="18" t="s">
        <v>485</v>
      </c>
      <c r="G4007" s="18" t="s">
        <v>14</v>
      </c>
      <c r="H4007" s="19">
        <v>7.309323</v>
      </c>
    </row>
    <row r="4008" s="20" customFormat="1" ht="45" customHeight="1">
      <c r="A4008" s="15">
        <v>90281543</v>
      </c>
      <c r="B4008" s="16" t="s">
        <v>5770</v>
      </c>
      <c r="C4008" s="16" t="s">
        <v>5770</v>
      </c>
      <c r="D4008" s="17" t="s">
        <v>554</v>
      </c>
      <c r="E4008" s="17">
        <v>1</v>
      </c>
      <c r="F4008" s="18" t="s">
        <v>485</v>
      </c>
      <c r="G4008" s="18" t="s">
        <v>14</v>
      </c>
      <c r="H4008" s="19">
        <v>4.261517757</v>
      </c>
    </row>
    <row r="4009" s="20" customFormat="1" ht="45" customHeight="1">
      <c r="A4009" s="15">
        <v>90281527</v>
      </c>
      <c r="B4009" s="16" t="s">
        <v>5771</v>
      </c>
      <c r="C4009" s="16" t="s">
        <v>5771</v>
      </c>
      <c r="D4009" s="17" t="s">
        <v>554</v>
      </c>
      <c r="E4009" s="17">
        <v>1</v>
      </c>
      <c r="F4009" s="18" t="s">
        <v>485</v>
      </c>
      <c r="G4009" s="18" t="s">
        <v>14</v>
      </c>
      <c r="H4009" s="19">
        <v>5.4282157020000001</v>
      </c>
    </row>
    <row r="4010" s="20" customFormat="1" ht="45" customHeight="1">
      <c r="A4010" s="15">
        <v>90252829</v>
      </c>
      <c r="B4010" s="16" t="s">
        <v>5772</v>
      </c>
      <c r="C4010" s="16" t="s">
        <v>5773</v>
      </c>
      <c r="D4010" s="17" t="s">
        <v>520</v>
      </c>
      <c r="E4010" s="17">
        <v>1</v>
      </c>
      <c r="F4010" s="18" t="s">
        <v>88</v>
      </c>
      <c r="G4010" s="18" t="s">
        <v>14</v>
      </c>
      <c r="H4010" s="19">
        <v>5.2987500000000001</v>
      </c>
    </row>
    <row r="4011" s="20" customFormat="1" ht="45" customHeight="1">
      <c r="A4011" s="15">
        <v>90252837</v>
      </c>
      <c r="B4011" s="16" t="s">
        <v>5774</v>
      </c>
      <c r="C4011" s="16" t="s">
        <v>5775</v>
      </c>
      <c r="D4011" s="17" t="s">
        <v>520</v>
      </c>
      <c r="E4011" s="17">
        <v>1</v>
      </c>
      <c r="F4011" s="18" t="s">
        <v>88</v>
      </c>
      <c r="G4011" s="18" t="s">
        <v>14</v>
      </c>
      <c r="H4011" s="19">
        <v>4.7362500000000001</v>
      </c>
    </row>
    <row r="4012" s="20" customFormat="1" ht="45" customHeight="1">
      <c r="A4012" s="15">
        <v>90199359</v>
      </c>
      <c r="B4012" s="16" t="s">
        <v>5776</v>
      </c>
      <c r="C4012" s="16" t="s">
        <v>5777</v>
      </c>
      <c r="D4012" s="17" t="s">
        <v>620</v>
      </c>
      <c r="E4012" s="17">
        <v>1</v>
      </c>
      <c r="F4012" s="18" t="s">
        <v>88</v>
      </c>
      <c r="G4012" s="18" t="s">
        <v>14</v>
      </c>
      <c r="H4012" s="19">
        <v>3.8970720000000001</v>
      </c>
    </row>
    <row r="4013" s="20" customFormat="1" ht="45" customHeight="1">
      <c r="A4013" s="15">
        <v>90306643</v>
      </c>
      <c r="B4013" s="16" t="s">
        <v>5778</v>
      </c>
      <c r="C4013" s="16" t="s">
        <v>5778</v>
      </c>
      <c r="D4013" s="17" t="s">
        <v>504</v>
      </c>
      <c r="E4013" s="17">
        <v>1</v>
      </c>
      <c r="F4013" s="18" t="s">
        <v>88</v>
      </c>
      <c r="G4013" s="18" t="s">
        <v>14</v>
      </c>
      <c r="H4013" s="19">
        <v>7.4619893250000002</v>
      </c>
    </row>
    <row r="4014" s="20" customFormat="1" ht="45" customHeight="1">
      <c r="A4014" s="15">
        <v>90306651</v>
      </c>
      <c r="B4014" s="16" t="s">
        <v>5779</v>
      </c>
      <c r="C4014" s="16" t="s">
        <v>5779</v>
      </c>
      <c r="D4014" s="17" t="s">
        <v>504</v>
      </c>
      <c r="E4014" s="17">
        <v>1</v>
      </c>
      <c r="F4014" s="18" t="s">
        <v>88</v>
      </c>
      <c r="G4014" s="18" t="s">
        <v>14</v>
      </c>
      <c r="H4014" s="19">
        <v>5.4696505499999999</v>
      </c>
    </row>
    <row r="4015" s="20" customFormat="1" ht="45" customHeight="1">
      <c r="A4015" s="15">
        <v>90306660</v>
      </c>
      <c r="B4015" s="16" t="s">
        <v>5780</v>
      </c>
      <c r="C4015" s="16" t="s">
        <v>5780</v>
      </c>
      <c r="D4015" s="17" t="s">
        <v>504</v>
      </c>
      <c r="E4015" s="17">
        <v>1</v>
      </c>
      <c r="F4015" s="18" t="s">
        <v>88</v>
      </c>
      <c r="G4015" s="18" t="s">
        <v>14</v>
      </c>
      <c r="H4015" s="19">
        <v>4.3187964750000001</v>
      </c>
    </row>
    <row r="4016" s="20" customFormat="1" ht="45" customHeight="1">
      <c r="A4016" s="15">
        <v>90306678</v>
      </c>
      <c r="B4016" s="16" t="s">
        <v>5781</v>
      </c>
      <c r="C4016" s="16" t="s">
        <v>5781</v>
      </c>
      <c r="D4016" s="17" t="s">
        <v>504</v>
      </c>
      <c r="E4016" s="17">
        <v>1</v>
      </c>
      <c r="F4016" s="18" t="s">
        <v>88</v>
      </c>
      <c r="G4016" s="18" t="s">
        <v>14</v>
      </c>
      <c r="H4016" s="19">
        <v>4.9734809999999996</v>
      </c>
    </row>
    <row r="4017" s="20" customFormat="1" ht="45" customHeight="1">
      <c r="A4017" s="15">
        <v>90305086</v>
      </c>
      <c r="B4017" s="16" t="s">
        <v>5782</v>
      </c>
      <c r="C4017" s="16" t="s">
        <v>5782</v>
      </c>
      <c r="D4017" s="17" t="s">
        <v>566</v>
      </c>
      <c r="E4017" s="17">
        <v>1</v>
      </c>
      <c r="F4017" s="18" t="s">
        <v>88</v>
      </c>
      <c r="G4017" s="18" t="s">
        <v>14</v>
      </c>
      <c r="H4017" s="19">
        <v>4.0868352000000003</v>
      </c>
    </row>
    <row r="4018" s="20" customFormat="1" ht="45" customHeight="1">
      <c r="A4018" s="15">
        <v>90305043</v>
      </c>
      <c r="B4018" s="16" t="s">
        <v>5783</v>
      </c>
      <c r="C4018" s="16" t="s">
        <v>5783</v>
      </c>
      <c r="D4018" s="17" t="s">
        <v>566</v>
      </c>
      <c r="E4018" s="17">
        <v>1</v>
      </c>
      <c r="F4018" s="18" t="s">
        <v>88</v>
      </c>
      <c r="G4018" s="18" t="s">
        <v>14</v>
      </c>
      <c r="H4018" s="19">
        <v>6.2366808000000002</v>
      </c>
    </row>
    <row r="4019" s="20" customFormat="1" ht="45" customHeight="1">
      <c r="A4019" s="15">
        <v>90305035</v>
      </c>
      <c r="B4019" s="16" t="s">
        <v>5784</v>
      </c>
      <c r="C4019" s="16" t="s">
        <v>5784</v>
      </c>
      <c r="D4019" s="17" t="s">
        <v>566</v>
      </c>
      <c r="E4019" s="17">
        <v>1</v>
      </c>
      <c r="F4019" s="18" t="s">
        <v>88</v>
      </c>
      <c r="G4019" s="18" t="s">
        <v>14</v>
      </c>
      <c r="H4019" s="19">
        <v>3.5972664000000001</v>
      </c>
    </row>
    <row r="4020" s="20" customFormat="1" ht="45" customHeight="1">
      <c r="A4020" s="15">
        <v>90305019</v>
      </c>
      <c r="B4020" s="16" t="s">
        <v>5785</v>
      </c>
      <c r="C4020" s="16" t="s">
        <v>5785</v>
      </c>
      <c r="D4020" s="17" t="s">
        <v>566</v>
      </c>
      <c r="E4020" s="17">
        <v>1</v>
      </c>
      <c r="F4020" s="18" t="s">
        <v>88</v>
      </c>
      <c r="G4020" s="18" t="s">
        <v>14</v>
      </c>
      <c r="H4020" s="19">
        <v>4.5657611999999999</v>
      </c>
    </row>
    <row r="4021" s="20" customFormat="1" ht="45" customHeight="1">
      <c r="A4021" s="15">
        <v>92374069</v>
      </c>
      <c r="B4021" s="16" t="s">
        <v>5786</v>
      </c>
      <c r="C4021" s="16" t="s">
        <v>5787</v>
      </c>
      <c r="D4021" s="17" t="s">
        <v>520</v>
      </c>
      <c r="E4021" s="17">
        <v>1</v>
      </c>
      <c r="F4021" s="18" t="s">
        <v>88</v>
      </c>
      <c r="G4021" s="18" t="s">
        <v>14</v>
      </c>
      <c r="H4021" s="19">
        <v>7.2337499999999997</v>
      </c>
    </row>
    <row r="4022" s="20" customFormat="1" ht="45" customHeight="1">
      <c r="A4022" s="15">
        <v>92438679</v>
      </c>
      <c r="B4022" s="16" t="s">
        <v>5788</v>
      </c>
      <c r="C4022" s="16" t="s">
        <v>5788</v>
      </c>
      <c r="D4022" s="17" t="s">
        <v>504</v>
      </c>
      <c r="E4022" s="17">
        <v>1</v>
      </c>
      <c r="F4022" s="18" t="s">
        <v>88</v>
      </c>
      <c r="G4022" s="18" t="s">
        <v>14</v>
      </c>
      <c r="H4022" s="19">
        <v>7.4619893250000002</v>
      </c>
    </row>
    <row r="4023" s="20" customFormat="1" ht="45" customHeight="1">
      <c r="A4023" s="15">
        <v>90286472</v>
      </c>
      <c r="B4023" s="16" t="s">
        <v>5789</v>
      </c>
      <c r="C4023" s="16" t="s">
        <v>5789</v>
      </c>
      <c r="D4023" s="17" t="s">
        <v>502</v>
      </c>
      <c r="E4023" s="17">
        <v>1</v>
      </c>
      <c r="F4023" s="18" t="s">
        <v>88</v>
      </c>
      <c r="G4023" s="18" t="s">
        <v>14</v>
      </c>
      <c r="H4023" s="19">
        <v>7.3182150000000004</v>
      </c>
    </row>
    <row r="4024" s="20" customFormat="1" ht="45" customHeight="1">
      <c r="A4024" s="15">
        <v>90286480</v>
      </c>
      <c r="B4024" s="16" t="s">
        <v>5790</v>
      </c>
      <c r="C4024" s="16" t="s">
        <v>5790</v>
      </c>
      <c r="D4024" s="17" t="s">
        <v>544</v>
      </c>
      <c r="E4024" s="17">
        <v>1</v>
      </c>
      <c r="F4024" s="18" t="s">
        <v>88</v>
      </c>
      <c r="G4024" s="18" t="s">
        <v>14</v>
      </c>
      <c r="H4024" s="19">
        <v>8.6870920500000004</v>
      </c>
    </row>
    <row r="4025" s="20" customFormat="1" ht="45" customHeight="1">
      <c r="A4025" s="15">
        <v>92374085</v>
      </c>
      <c r="B4025" s="16" t="s">
        <v>5791</v>
      </c>
      <c r="C4025" s="16" t="s">
        <v>5791</v>
      </c>
      <c r="D4025" s="17" t="s">
        <v>520</v>
      </c>
      <c r="E4025" s="17">
        <v>1</v>
      </c>
      <c r="F4025" s="18" t="s">
        <v>88</v>
      </c>
      <c r="G4025" s="18" t="s">
        <v>14</v>
      </c>
      <c r="H4025" s="19">
        <v>5.2987500000000001</v>
      </c>
    </row>
    <row r="4026" s="20" customFormat="1" ht="45" customHeight="1">
      <c r="A4026" s="15">
        <v>92438709</v>
      </c>
      <c r="B4026" s="16" t="s">
        <v>5792</v>
      </c>
      <c r="C4026" s="16" t="s">
        <v>5792</v>
      </c>
      <c r="D4026" s="17" t="s">
        <v>504</v>
      </c>
      <c r="E4026" s="17">
        <v>1</v>
      </c>
      <c r="F4026" s="18" t="s">
        <v>88</v>
      </c>
      <c r="G4026" s="18" t="s">
        <v>14</v>
      </c>
      <c r="H4026" s="19">
        <v>5.4696505499999999</v>
      </c>
    </row>
    <row r="4027" s="20" customFormat="1" ht="45" customHeight="1">
      <c r="A4027" s="15">
        <v>90286499</v>
      </c>
      <c r="B4027" s="16" t="s">
        <v>5793</v>
      </c>
      <c r="C4027" s="16" t="s">
        <v>5793</v>
      </c>
      <c r="D4027" s="17" t="s">
        <v>544</v>
      </c>
      <c r="E4027" s="17">
        <v>1</v>
      </c>
      <c r="F4027" s="18" t="s">
        <v>88</v>
      </c>
      <c r="G4027" s="18" t="s">
        <v>14</v>
      </c>
      <c r="H4027" s="19">
        <v>4.6900397250000001</v>
      </c>
    </row>
    <row r="4028" s="20" customFormat="1" ht="45" customHeight="1">
      <c r="A4028" s="15">
        <v>90286502</v>
      </c>
      <c r="B4028" s="16" t="s">
        <v>5794</v>
      </c>
      <c r="C4028" s="16" t="s">
        <v>5794</v>
      </c>
      <c r="D4028" s="17" t="s">
        <v>502</v>
      </c>
      <c r="E4028" s="17">
        <v>1</v>
      </c>
      <c r="F4028" s="18" t="s">
        <v>88</v>
      </c>
      <c r="G4028" s="18" t="s">
        <v>14</v>
      </c>
      <c r="H4028" s="19">
        <v>5.3041054499999998</v>
      </c>
    </row>
    <row r="4029" s="20" customFormat="1" ht="45" customHeight="1">
      <c r="A4029" s="15">
        <v>90286790</v>
      </c>
      <c r="B4029" s="16" t="s">
        <v>5795</v>
      </c>
      <c r="C4029" s="16" t="s">
        <v>5795</v>
      </c>
      <c r="D4029" s="17" t="s">
        <v>502</v>
      </c>
      <c r="E4029" s="17">
        <v>1</v>
      </c>
      <c r="F4029" s="18" t="s">
        <v>88</v>
      </c>
      <c r="G4029" s="18" t="s">
        <v>14</v>
      </c>
      <c r="H4029" s="19">
        <v>5.4820253250000004</v>
      </c>
    </row>
    <row r="4030" s="20" customFormat="1" ht="45" customHeight="1">
      <c r="A4030" s="15">
        <v>92374077</v>
      </c>
      <c r="B4030" s="16" t="s">
        <v>5796</v>
      </c>
      <c r="C4030" s="16" t="s">
        <v>5796</v>
      </c>
      <c r="D4030" s="17" t="s">
        <v>520</v>
      </c>
      <c r="E4030" s="17">
        <v>1</v>
      </c>
      <c r="F4030" s="18" t="s">
        <v>88</v>
      </c>
      <c r="G4030" s="18" t="s">
        <v>14</v>
      </c>
      <c r="H4030" s="19">
        <v>4.1849999999999996</v>
      </c>
    </row>
    <row r="4031" s="20" customFormat="1" ht="45" customHeight="1">
      <c r="A4031" s="15">
        <v>90286715</v>
      </c>
      <c r="B4031" s="16" t="s">
        <v>5797</v>
      </c>
      <c r="C4031" s="16" t="s">
        <v>5798</v>
      </c>
      <c r="D4031" s="17" t="s">
        <v>544</v>
      </c>
      <c r="E4031" s="17">
        <v>1</v>
      </c>
      <c r="F4031" s="18" t="s">
        <v>88</v>
      </c>
      <c r="G4031" s="18" t="s">
        <v>14</v>
      </c>
      <c r="H4031" s="19">
        <v>3.5391856499999998</v>
      </c>
    </row>
    <row r="4032" s="20" customFormat="1" ht="45" customHeight="1">
      <c r="A4032" s="15">
        <v>92438687</v>
      </c>
      <c r="B4032" s="16" t="s">
        <v>5799</v>
      </c>
      <c r="C4032" s="16" t="s">
        <v>5799</v>
      </c>
      <c r="D4032" s="17" t="s">
        <v>504</v>
      </c>
      <c r="E4032" s="17">
        <v>1</v>
      </c>
      <c r="F4032" s="18" t="s">
        <v>88</v>
      </c>
      <c r="G4032" s="18" t="s">
        <v>14</v>
      </c>
      <c r="H4032" s="19">
        <v>4.3187964750000001</v>
      </c>
    </row>
    <row r="4033" s="20" customFormat="1" ht="45" customHeight="1">
      <c r="A4033" s="15">
        <v>90286510</v>
      </c>
      <c r="B4033" s="16" t="s">
        <v>5800</v>
      </c>
      <c r="C4033" s="16" t="s">
        <v>5800</v>
      </c>
      <c r="D4033" s="17" t="s">
        <v>502</v>
      </c>
      <c r="E4033" s="17">
        <v>1</v>
      </c>
      <c r="F4033" s="18" t="s">
        <v>88</v>
      </c>
      <c r="G4033" s="18" t="s">
        <v>14</v>
      </c>
      <c r="H4033" s="19">
        <v>4.1799999999999997</v>
      </c>
    </row>
    <row r="4034" s="20" customFormat="1" ht="45" customHeight="1">
      <c r="A4034" s="15">
        <v>90286529</v>
      </c>
      <c r="B4034" s="16" t="s">
        <v>5801</v>
      </c>
      <c r="C4034" s="16" t="s">
        <v>5801</v>
      </c>
      <c r="D4034" s="17" t="s">
        <v>502</v>
      </c>
      <c r="E4034" s="17">
        <v>1</v>
      </c>
      <c r="F4034" s="18" t="s">
        <v>88</v>
      </c>
      <c r="G4034" s="18" t="s">
        <v>14</v>
      </c>
      <c r="H4034" s="19">
        <v>4.1799999999999997</v>
      </c>
    </row>
    <row r="4035" s="20" customFormat="1" ht="45" customHeight="1">
      <c r="A4035" s="15">
        <v>92374093</v>
      </c>
      <c r="B4035" s="16" t="s">
        <v>5802</v>
      </c>
      <c r="C4035" s="16" t="s">
        <v>5802</v>
      </c>
      <c r="D4035" s="17" t="s">
        <v>520</v>
      </c>
      <c r="E4035" s="17">
        <v>1</v>
      </c>
      <c r="F4035" s="18" t="s">
        <v>88</v>
      </c>
      <c r="G4035" s="18" t="s">
        <v>14</v>
      </c>
      <c r="H4035" s="19">
        <v>4.7362500000000001</v>
      </c>
    </row>
    <row r="4036" s="20" customFormat="1" ht="45" customHeight="1">
      <c r="A4036" s="15">
        <v>92374107</v>
      </c>
      <c r="B4036" s="16" t="s">
        <v>5803</v>
      </c>
      <c r="C4036" s="16" t="s">
        <v>5803</v>
      </c>
      <c r="D4036" s="17" t="s">
        <v>520</v>
      </c>
      <c r="E4036" s="17">
        <v>1</v>
      </c>
      <c r="F4036" s="18" t="s">
        <v>88</v>
      </c>
      <c r="G4036" s="18" t="s">
        <v>14</v>
      </c>
      <c r="H4036" s="19">
        <v>4.4420386499999998</v>
      </c>
    </row>
    <row r="4037" s="20" customFormat="1" ht="45" customHeight="1">
      <c r="A4037" s="15">
        <v>92438660</v>
      </c>
      <c r="B4037" s="16" t="s">
        <v>5804</v>
      </c>
      <c r="C4037" s="16" t="s">
        <v>5804</v>
      </c>
      <c r="D4037" s="17" t="s">
        <v>504</v>
      </c>
      <c r="E4037" s="17">
        <v>1</v>
      </c>
      <c r="F4037" s="18" t="s">
        <v>88</v>
      </c>
      <c r="G4037" s="18" t="s">
        <v>14</v>
      </c>
      <c r="H4037" s="19">
        <v>4.9616955000000003</v>
      </c>
    </row>
    <row r="4038" s="20" customFormat="1" ht="45" customHeight="1">
      <c r="A4038" s="15">
        <v>90286693</v>
      </c>
      <c r="B4038" s="16" t="s">
        <v>5805</v>
      </c>
      <c r="C4038" s="16" t="s">
        <v>5805</v>
      </c>
      <c r="D4038" s="17" t="s">
        <v>502</v>
      </c>
      <c r="E4038" s="17">
        <v>1</v>
      </c>
      <c r="F4038" s="18" t="s">
        <v>88</v>
      </c>
      <c r="G4038" s="18" t="s">
        <v>14</v>
      </c>
      <c r="H4038" s="19">
        <v>4.5910415249999996</v>
      </c>
    </row>
    <row r="4039" s="20" customFormat="1" ht="45" customHeight="1">
      <c r="A4039" s="15">
        <v>90286570</v>
      </c>
      <c r="B4039" s="16" t="s">
        <v>5806</v>
      </c>
      <c r="C4039" s="16" t="s">
        <v>5806</v>
      </c>
      <c r="D4039" s="17" t="s">
        <v>495</v>
      </c>
      <c r="E4039" s="17">
        <v>1</v>
      </c>
      <c r="F4039" s="18" t="s">
        <v>88</v>
      </c>
      <c r="G4039" s="18" t="s">
        <v>14</v>
      </c>
      <c r="H4039" s="19">
        <v>7.4484360000000001</v>
      </c>
    </row>
    <row r="4040" s="20" customFormat="1" ht="45" customHeight="1">
      <c r="A4040" s="15">
        <v>90286561</v>
      </c>
      <c r="B4040" s="16" t="s">
        <v>5806</v>
      </c>
      <c r="C4040" s="16" t="s">
        <v>5806</v>
      </c>
      <c r="D4040" s="17" t="s">
        <v>573</v>
      </c>
      <c r="E4040" s="17">
        <v>1</v>
      </c>
      <c r="F4040" s="18" t="s">
        <v>88</v>
      </c>
      <c r="G4040" s="18" t="s">
        <v>14</v>
      </c>
      <c r="H4040" s="19">
        <v>7.4248649999999996</v>
      </c>
    </row>
    <row r="4041" s="20" customFormat="1" ht="45" customHeight="1">
      <c r="A4041" s="15">
        <v>90286553</v>
      </c>
      <c r="B4041" s="16" t="s">
        <v>5807</v>
      </c>
      <c r="C4041" s="16" t="s">
        <v>5807</v>
      </c>
      <c r="D4041" s="17" t="s">
        <v>495</v>
      </c>
      <c r="E4041" s="17">
        <v>1</v>
      </c>
      <c r="F4041" s="18" t="s">
        <v>88</v>
      </c>
      <c r="G4041" s="18" t="s">
        <v>14</v>
      </c>
      <c r="H4041" s="19">
        <v>4.8756613499999997</v>
      </c>
    </row>
    <row r="4042" s="20" customFormat="1" ht="45" customHeight="1">
      <c r="A4042" s="15">
        <v>90286588</v>
      </c>
      <c r="B4042" s="16" t="s">
        <v>5808</v>
      </c>
      <c r="C4042" s="16" t="s">
        <v>5808</v>
      </c>
      <c r="D4042" s="17" t="s">
        <v>573</v>
      </c>
      <c r="E4042" s="17">
        <v>1</v>
      </c>
      <c r="F4042" s="18" t="s">
        <v>88</v>
      </c>
      <c r="G4042" s="18" t="s">
        <v>14</v>
      </c>
      <c r="H4042" s="19">
        <v>4.8632865750000001</v>
      </c>
    </row>
    <row r="4043" s="20" customFormat="1" ht="45" customHeight="1">
      <c r="A4043" s="15">
        <v>90286596</v>
      </c>
      <c r="B4043" s="16" t="s">
        <v>5809</v>
      </c>
      <c r="C4043" s="16" t="s">
        <v>5809</v>
      </c>
      <c r="D4043" s="17" t="s">
        <v>573</v>
      </c>
      <c r="E4043" s="17">
        <v>1</v>
      </c>
      <c r="F4043" s="18" t="s">
        <v>88</v>
      </c>
      <c r="G4043" s="18" t="s">
        <v>14</v>
      </c>
      <c r="H4043" s="19">
        <v>4.4044652744999997</v>
      </c>
    </row>
    <row r="4044" s="20" customFormat="1" ht="45" customHeight="1">
      <c r="A4044" s="15">
        <v>90286600</v>
      </c>
      <c r="B4044" s="16" t="s">
        <v>5809</v>
      </c>
      <c r="C4044" s="16" t="s">
        <v>5809</v>
      </c>
      <c r="D4044" s="17" t="s">
        <v>495</v>
      </c>
      <c r="E4044" s="17">
        <v>1</v>
      </c>
      <c r="F4044" s="18" t="s">
        <v>88</v>
      </c>
      <c r="G4044" s="18" t="s">
        <v>14</v>
      </c>
      <c r="H4044" s="19">
        <v>4.294046925</v>
      </c>
    </row>
    <row r="4045" s="20" customFormat="1" ht="45" customHeight="1">
      <c r="A4045" s="15">
        <v>90286618</v>
      </c>
      <c r="B4045" s="16" t="s">
        <v>5810</v>
      </c>
      <c r="C4045" s="16" t="s">
        <v>5810</v>
      </c>
      <c r="D4045" s="17" t="s">
        <v>573</v>
      </c>
      <c r="E4045" s="17">
        <v>1</v>
      </c>
      <c r="F4045" s="18" t="s">
        <v>88</v>
      </c>
      <c r="G4045" s="18" t="s">
        <v>14</v>
      </c>
      <c r="H4045" s="19">
        <v>5.58491274</v>
      </c>
    </row>
    <row r="4046" s="20" customFormat="1" ht="45" customHeight="1">
      <c r="A4046" s="15">
        <v>90286740</v>
      </c>
      <c r="B4046" s="16" t="s">
        <v>5810</v>
      </c>
      <c r="C4046" s="16" t="s">
        <v>5810</v>
      </c>
      <c r="D4046" s="17" t="s">
        <v>495</v>
      </c>
      <c r="E4046" s="17">
        <v>1</v>
      </c>
      <c r="F4046" s="18" t="s">
        <v>88</v>
      </c>
      <c r="G4046" s="18" t="s">
        <v>14</v>
      </c>
      <c r="H4046" s="19">
        <v>5.407776675</v>
      </c>
    </row>
    <row r="4047" s="20" customFormat="1" ht="45" customHeight="1">
      <c r="A4047" s="15">
        <v>90286774</v>
      </c>
      <c r="B4047" s="16" t="s">
        <v>5811</v>
      </c>
      <c r="C4047" s="16" t="s">
        <v>5811</v>
      </c>
      <c r="D4047" s="17" t="s">
        <v>495</v>
      </c>
      <c r="E4047" s="17">
        <v>1</v>
      </c>
      <c r="F4047" s="18" t="s">
        <v>88</v>
      </c>
      <c r="G4047" s="18" t="s">
        <v>14</v>
      </c>
      <c r="H4047" s="19">
        <v>4.5291676499999998</v>
      </c>
    </row>
    <row r="4048" s="20" customFormat="1" ht="45" customHeight="1">
      <c r="A4048" s="15">
        <v>90193571</v>
      </c>
      <c r="B4048" s="16" t="s">
        <v>5812</v>
      </c>
      <c r="C4048" s="16" t="s">
        <v>5812</v>
      </c>
      <c r="D4048" s="17" t="s">
        <v>504</v>
      </c>
      <c r="E4048" s="17">
        <v>1</v>
      </c>
      <c r="F4048" s="18" t="s">
        <v>64</v>
      </c>
      <c r="G4048" s="18" t="s">
        <v>14</v>
      </c>
      <c r="H4048" s="19">
        <v>0.66317567399999999</v>
      </c>
    </row>
    <row r="4049" s="20" customFormat="1" ht="45" customHeight="1">
      <c r="A4049" s="15">
        <v>92253121</v>
      </c>
      <c r="B4049" s="16" t="s">
        <v>5812</v>
      </c>
      <c r="C4049" s="16" t="s">
        <v>5812</v>
      </c>
      <c r="D4049" s="17" t="s">
        <v>561</v>
      </c>
      <c r="E4049" s="17">
        <v>1</v>
      </c>
      <c r="F4049" s="18" t="s">
        <v>64</v>
      </c>
      <c r="G4049" s="18" t="s">
        <v>14</v>
      </c>
      <c r="H4049" s="19">
        <v>0.44300655</v>
      </c>
    </row>
    <row r="4050" s="20" customFormat="1" ht="45" customHeight="1">
      <c r="A4050" s="15">
        <v>90193580</v>
      </c>
      <c r="B4050" s="16" t="s">
        <v>5813</v>
      </c>
      <c r="C4050" s="16" t="s">
        <v>5813</v>
      </c>
      <c r="D4050" s="17" t="s">
        <v>504</v>
      </c>
      <c r="E4050" s="17">
        <v>1</v>
      </c>
      <c r="F4050" s="18" t="s">
        <v>64</v>
      </c>
      <c r="G4050" s="18" t="s">
        <v>14</v>
      </c>
      <c r="H4050" s="19">
        <v>0.92193254999999996</v>
      </c>
    </row>
    <row r="4051" s="20" customFormat="1" ht="45" customHeight="1">
      <c r="A4051" s="15">
        <v>90227891</v>
      </c>
      <c r="B4051" s="16" t="s">
        <v>5814</v>
      </c>
      <c r="C4051" s="16" t="s">
        <v>5814</v>
      </c>
      <c r="D4051" s="17" t="s">
        <v>561</v>
      </c>
      <c r="E4051" s="17">
        <v>1</v>
      </c>
      <c r="F4051" s="18" t="s">
        <v>64</v>
      </c>
      <c r="G4051" s="18" t="s">
        <v>14</v>
      </c>
      <c r="H4051" s="19">
        <v>0.58668434999999997</v>
      </c>
    </row>
    <row r="4052" s="20" customFormat="1" ht="45" customHeight="1">
      <c r="A4052" s="15">
        <v>90199200</v>
      </c>
      <c r="B4052" s="16" t="s">
        <v>5815</v>
      </c>
      <c r="C4052" s="16" t="s">
        <v>5816</v>
      </c>
      <c r="D4052" s="17" t="s">
        <v>620</v>
      </c>
      <c r="E4052" s="17">
        <v>1</v>
      </c>
      <c r="F4052" s="18" t="s">
        <v>88</v>
      </c>
      <c r="G4052" s="18" t="s">
        <v>14</v>
      </c>
      <c r="H4052" s="19">
        <v>18.249192000000001</v>
      </c>
    </row>
    <row r="4053" s="20" customFormat="1" ht="45" customHeight="1">
      <c r="A4053" s="15">
        <v>90299329</v>
      </c>
      <c r="B4053" s="16" t="s">
        <v>5817</v>
      </c>
      <c r="C4053" s="16" t="s">
        <v>5818</v>
      </c>
      <c r="D4053" s="17" t="s">
        <v>511</v>
      </c>
      <c r="E4053" s="17">
        <v>1</v>
      </c>
      <c r="F4053" s="18" t="s">
        <v>64</v>
      </c>
      <c r="G4053" s="18" t="s">
        <v>14</v>
      </c>
      <c r="H4053" s="19">
        <v>1.1879784</v>
      </c>
    </row>
    <row r="4054" s="20" customFormat="1" ht="45" customHeight="1">
      <c r="A4054" s="15">
        <v>90202597</v>
      </c>
      <c r="B4054" s="16" t="s">
        <v>5819</v>
      </c>
      <c r="C4054" s="16" t="s">
        <v>5819</v>
      </c>
      <c r="D4054" s="17" t="s">
        <v>334</v>
      </c>
      <c r="E4054" s="17">
        <v>1</v>
      </c>
      <c r="F4054" s="18" t="s">
        <v>64</v>
      </c>
      <c r="G4054" s="18" t="s">
        <v>14</v>
      </c>
      <c r="H4054" s="19">
        <v>0.85009365000000003</v>
      </c>
    </row>
    <row r="4055" s="20" customFormat="1" ht="45" customHeight="1">
      <c r="A4055" s="15">
        <v>90312090</v>
      </c>
      <c r="B4055" s="16" t="s">
        <v>5820</v>
      </c>
      <c r="C4055" s="16" t="s">
        <v>5820</v>
      </c>
      <c r="D4055" s="17" t="s">
        <v>563</v>
      </c>
      <c r="E4055" s="17">
        <v>1</v>
      </c>
      <c r="F4055" s="18" t="s">
        <v>64</v>
      </c>
      <c r="G4055" s="18" t="s">
        <v>14</v>
      </c>
      <c r="H4055" s="19">
        <v>0.51974054999999997</v>
      </c>
    </row>
    <row r="4056" s="20" customFormat="1" ht="45" customHeight="1">
      <c r="A4056" s="15">
        <v>90202600</v>
      </c>
      <c r="B4056" s="16" t="s">
        <v>5821</v>
      </c>
      <c r="C4056" s="16" t="s">
        <v>5821</v>
      </c>
      <c r="D4056" s="17" t="s">
        <v>334</v>
      </c>
      <c r="E4056" s="17">
        <v>1</v>
      </c>
      <c r="F4056" s="18" t="s">
        <v>64</v>
      </c>
      <c r="G4056" s="18" t="s">
        <v>14</v>
      </c>
      <c r="H4056" s="19">
        <v>0.81054804599999997</v>
      </c>
    </row>
    <row r="4057" s="20" customFormat="1" ht="45" customHeight="1">
      <c r="A4057" s="15">
        <v>90286626</v>
      </c>
      <c r="B4057" s="16" t="s">
        <v>5822</v>
      </c>
      <c r="C4057" s="16" t="s">
        <v>5822</v>
      </c>
      <c r="D4057" s="17" t="s">
        <v>495</v>
      </c>
      <c r="E4057" s="17">
        <v>1</v>
      </c>
      <c r="F4057" s="18" t="s">
        <v>88</v>
      </c>
      <c r="G4057" s="18" t="s">
        <v>14</v>
      </c>
      <c r="H4057" s="19">
        <v>8.7489659250000003</v>
      </c>
    </row>
    <row r="4058" s="20" customFormat="1" ht="45" customHeight="1">
      <c r="A4058" s="15">
        <v>90121023</v>
      </c>
      <c r="B4058" s="16" t="s">
        <v>5823</v>
      </c>
      <c r="C4058" s="16" t="s">
        <v>5824</v>
      </c>
      <c r="D4058" s="17" t="s">
        <v>502</v>
      </c>
      <c r="E4058" s="17">
        <v>1</v>
      </c>
      <c r="F4058" s="18" t="s">
        <v>64</v>
      </c>
      <c r="G4058" s="18" t="s">
        <v>14</v>
      </c>
      <c r="H4058" s="19">
        <v>1.2127279500000001</v>
      </c>
    </row>
    <row r="4059" s="20" customFormat="1" ht="45" customHeight="1">
      <c r="A4059" s="15">
        <v>90286642</v>
      </c>
      <c r="B4059" s="16" t="s">
        <v>5825</v>
      </c>
      <c r="C4059" s="16" t="s">
        <v>5826</v>
      </c>
      <c r="D4059" s="17" t="s">
        <v>561</v>
      </c>
      <c r="E4059" s="17">
        <v>1</v>
      </c>
      <c r="F4059" s="18" t="s">
        <v>88</v>
      </c>
      <c r="G4059" s="18" t="s">
        <v>14</v>
      </c>
      <c r="H4059" s="19">
        <v>4.6281658500000002</v>
      </c>
    </row>
    <row r="4060" s="20" customFormat="1" ht="45" customHeight="1">
      <c r="A4060" s="15">
        <v>90286650</v>
      </c>
      <c r="B4060" s="16" t="s">
        <v>5827</v>
      </c>
      <c r="C4060" s="16" t="s">
        <v>5828</v>
      </c>
      <c r="D4060" s="17" t="s">
        <v>561</v>
      </c>
      <c r="E4060" s="17">
        <v>1</v>
      </c>
      <c r="F4060" s="18" t="s">
        <v>88</v>
      </c>
      <c r="G4060" s="18" t="s">
        <v>14</v>
      </c>
      <c r="H4060" s="19">
        <v>7.3877406749999999</v>
      </c>
    </row>
    <row r="4061" s="20" customFormat="1" ht="45" customHeight="1">
      <c r="A4061" s="15">
        <v>90286669</v>
      </c>
      <c r="B4061" s="16" t="s">
        <v>5829</v>
      </c>
      <c r="C4061" s="16" t="s">
        <v>5830</v>
      </c>
      <c r="D4061" s="17" t="s">
        <v>561</v>
      </c>
      <c r="E4061" s="17">
        <v>1</v>
      </c>
      <c r="F4061" s="18" t="s">
        <v>88</v>
      </c>
      <c r="G4061" s="18" t="s">
        <v>14</v>
      </c>
      <c r="H4061" s="19">
        <v>4.7519136</v>
      </c>
    </row>
    <row r="4062" s="20" customFormat="1" ht="45" customHeight="1">
      <c r="A4062" s="15">
        <v>90286677</v>
      </c>
      <c r="B4062" s="16" t="s">
        <v>5831</v>
      </c>
      <c r="C4062" s="16" t="s">
        <v>5832</v>
      </c>
      <c r="D4062" s="17" t="s">
        <v>561</v>
      </c>
      <c r="E4062" s="17">
        <v>1</v>
      </c>
      <c r="F4062" s="18" t="s">
        <v>88</v>
      </c>
      <c r="G4062" s="18" t="s">
        <v>14</v>
      </c>
      <c r="H4062" s="19">
        <v>4.2074235</v>
      </c>
    </row>
    <row r="4063" s="20" customFormat="1" ht="45" customHeight="1">
      <c r="A4063" s="15">
        <v>90286804</v>
      </c>
      <c r="B4063" s="16" t="s">
        <v>5833</v>
      </c>
      <c r="C4063" s="16" t="s">
        <v>5834</v>
      </c>
      <c r="D4063" s="17" t="s">
        <v>561</v>
      </c>
      <c r="E4063" s="17">
        <v>1</v>
      </c>
      <c r="F4063" s="18" t="s">
        <v>88</v>
      </c>
      <c r="G4063" s="18" t="s">
        <v>14</v>
      </c>
      <c r="H4063" s="19">
        <v>5.3582775749999998</v>
      </c>
    </row>
    <row r="4064" s="20" customFormat="1" ht="45" customHeight="1">
      <c r="A4064" s="15">
        <v>90274164</v>
      </c>
      <c r="B4064" s="16" t="s">
        <v>5835</v>
      </c>
      <c r="C4064" s="16" t="s">
        <v>5836</v>
      </c>
      <c r="D4064" s="17" t="s">
        <v>506</v>
      </c>
      <c r="E4064" s="17">
        <v>1</v>
      </c>
      <c r="F4064" s="18" t="s">
        <v>88</v>
      </c>
      <c r="G4064" s="18" t="s">
        <v>14</v>
      </c>
      <c r="H4064" s="19">
        <v>579.69000000000005</v>
      </c>
    </row>
    <row r="4065" s="20" customFormat="1" ht="45" customHeight="1">
      <c r="A4065" s="15">
        <v>90274156</v>
      </c>
      <c r="B4065" s="16" t="s">
        <v>5835</v>
      </c>
      <c r="C4065" s="16" t="s">
        <v>5837</v>
      </c>
      <c r="D4065" s="17" t="s">
        <v>506</v>
      </c>
      <c r="E4065" s="17">
        <v>1</v>
      </c>
      <c r="F4065" s="18" t="s">
        <v>88</v>
      </c>
      <c r="G4065" s="18" t="s">
        <v>14</v>
      </c>
      <c r="H4065" s="19">
        <v>418.39999999999998</v>
      </c>
    </row>
    <row r="4066" s="20" customFormat="1" ht="45" customHeight="1">
      <c r="A4066" s="15">
        <v>90444124</v>
      </c>
      <c r="B4066" s="16" t="s">
        <v>5838</v>
      </c>
      <c r="C4066" s="16" t="s">
        <v>5839</v>
      </c>
      <c r="D4066" s="17" t="s">
        <v>520</v>
      </c>
      <c r="E4066" s="17">
        <v>1</v>
      </c>
      <c r="F4066" s="18" t="s">
        <v>88</v>
      </c>
      <c r="G4066" s="18" t="s">
        <v>14</v>
      </c>
      <c r="H4066" s="19">
        <v>5.4886612499999998</v>
      </c>
    </row>
    <row r="4067" s="20" customFormat="1" ht="45" customHeight="1">
      <c r="A4067" s="15">
        <v>90293347</v>
      </c>
      <c r="B4067" s="16" t="s">
        <v>5840</v>
      </c>
      <c r="C4067" s="16" t="s">
        <v>5841</v>
      </c>
      <c r="D4067" s="17" t="s">
        <v>495</v>
      </c>
      <c r="E4067" s="17">
        <v>1</v>
      </c>
      <c r="F4067" s="18" t="s">
        <v>88</v>
      </c>
      <c r="G4067" s="18" t="s">
        <v>14</v>
      </c>
      <c r="H4067" s="19">
        <v>5.5191496500000001</v>
      </c>
    </row>
    <row r="4068" s="20" customFormat="1" ht="45" customHeight="1">
      <c r="A4068" s="15">
        <v>90285069</v>
      </c>
      <c r="B4068" s="16" t="s">
        <v>5842</v>
      </c>
      <c r="C4068" s="16" t="s">
        <v>5843</v>
      </c>
      <c r="D4068" s="17" t="s">
        <v>502</v>
      </c>
      <c r="E4068" s="17">
        <v>1</v>
      </c>
      <c r="F4068" s="18" t="s">
        <v>88</v>
      </c>
      <c r="G4068" s="18" t="s">
        <v>14</v>
      </c>
      <c r="H4068" s="19">
        <v>8.3399999999999999</v>
      </c>
    </row>
    <row r="4069" s="20" customFormat="1" ht="45" customHeight="1">
      <c r="A4069" s="15">
        <v>90285077</v>
      </c>
      <c r="B4069" s="16" t="s">
        <v>5844</v>
      </c>
      <c r="C4069" s="16" t="s">
        <v>5845</v>
      </c>
      <c r="D4069" s="17" t="s">
        <v>502</v>
      </c>
      <c r="E4069" s="17">
        <v>1</v>
      </c>
      <c r="F4069" s="18" t="s">
        <v>88</v>
      </c>
      <c r="G4069" s="18" t="s">
        <v>14</v>
      </c>
      <c r="H4069" s="19">
        <v>5.4900000000000002</v>
      </c>
    </row>
    <row r="4070" s="20" customFormat="1" ht="45" customHeight="1">
      <c r="A4070" s="15">
        <v>90285085</v>
      </c>
      <c r="B4070" s="16" t="s">
        <v>5846</v>
      </c>
      <c r="C4070" s="16" t="s">
        <v>5847</v>
      </c>
      <c r="D4070" s="17" t="s">
        <v>502</v>
      </c>
      <c r="E4070" s="17">
        <v>1</v>
      </c>
      <c r="F4070" s="18" t="s">
        <v>88</v>
      </c>
      <c r="G4070" s="18" t="s">
        <v>14</v>
      </c>
      <c r="H4070" s="19">
        <v>3.8300000000000001</v>
      </c>
    </row>
    <row r="4071" s="20" customFormat="1" ht="45" customHeight="1">
      <c r="A4071" s="15">
        <v>90306490</v>
      </c>
      <c r="B4071" s="16" t="s">
        <v>5848</v>
      </c>
      <c r="C4071" s="16" t="s">
        <v>5849</v>
      </c>
      <c r="D4071" s="17" t="s">
        <v>536</v>
      </c>
      <c r="E4071" s="17">
        <v>1</v>
      </c>
      <c r="F4071" s="18" t="s">
        <v>88</v>
      </c>
      <c r="G4071" s="18" t="s">
        <v>14</v>
      </c>
      <c r="H4071" s="19">
        <v>8.5014704250000008</v>
      </c>
    </row>
    <row r="4072" s="20" customFormat="1" ht="45" customHeight="1">
      <c r="A4072" s="15">
        <v>90306511</v>
      </c>
      <c r="B4072" s="16" t="s">
        <v>5850</v>
      </c>
      <c r="C4072" s="16" t="s">
        <v>5851</v>
      </c>
      <c r="D4072" s="17" t="s">
        <v>536</v>
      </c>
      <c r="E4072" s="17">
        <v>1</v>
      </c>
      <c r="F4072" s="18" t="s">
        <v>88</v>
      </c>
      <c r="G4072" s="18" t="s">
        <v>14</v>
      </c>
      <c r="H4072" s="19">
        <v>5.581023525</v>
      </c>
    </row>
    <row r="4073" s="20" customFormat="1" ht="45" customHeight="1">
      <c r="A4073" s="15">
        <v>90306503</v>
      </c>
      <c r="B4073" s="16" t="s">
        <v>5852</v>
      </c>
      <c r="C4073" s="16" t="s">
        <v>5853</v>
      </c>
      <c r="D4073" s="17" t="s">
        <v>536</v>
      </c>
      <c r="E4073" s="17">
        <v>1</v>
      </c>
      <c r="F4073" s="18" t="s">
        <v>88</v>
      </c>
      <c r="G4073" s="18" t="s">
        <v>14</v>
      </c>
      <c r="H4073" s="19">
        <v>3.8856793500000002</v>
      </c>
    </row>
    <row r="4074" s="20" customFormat="1" ht="45" customHeight="1">
      <c r="A4074" s="15">
        <v>90305116</v>
      </c>
      <c r="B4074" s="16" t="s">
        <v>5854</v>
      </c>
      <c r="C4074" s="16" t="s">
        <v>5855</v>
      </c>
      <c r="D4074" s="17" t="s">
        <v>566</v>
      </c>
      <c r="E4074" s="17">
        <v>1</v>
      </c>
      <c r="F4074" s="18" t="s">
        <v>88</v>
      </c>
      <c r="G4074" s="18" t="s">
        <v>14</v>
      </c>
      <c r="H4074" s="19">
        <v>7.0987476000000003</v>
      </c>
    </row>
    <row r="4075" s="20" customFormat="1" ht="45" customHeight="1">
      <c r="A4075" s="15">
        <v>90305108</v>
      </c>
      <c r="B4075" s="16" t="s">
        <v>5856</v>
      </c>
      <c r="C4075" s="16" t="s">
        <v>5857</v>
      </c>
      <c r="D4075" s="17" t="s">
        <v>566</v>
      </c>
      <c r="E4075" s="17">
        <v>1</v>
      </c>
      <c r="F4075" s="18" t="s">
        <v>88</v>
      </c>
      <c r="G4075" s="18" t="s">
        <v>14</v>
      </c>
      <c r="H4075" s="19">
        <v>3.2566967999999998</v>
      </c>
    </row>
    <row r="4076" s="20" customFormat="1" ht="45" customHeight="1">
      <c r="A4076" s="15">
        <v>90305094</v>
      </c>
      <c r="B4076" s="16" t="s">
        <v>5858</v>
      </c>
      <c r="C4076" s="16" t="s">
        <v>5859</v>
      </c>
      <c r="D4076" s="17" t="s">
        <v>566</v>
      </c>
      <c r="E4076" s="17">
        <v>1</v>
      </c>
      <c r="F4076" s="18" t="s">
        <v>88</v>
      </c>
      <c r="G4076" s="18" t="s">
        <v>14</v>
      </c>
      <c r="H4076" s="19">
        <v>4.6615463999999998</v>
      </c>
    </row>
    <row r="4077" s="20" customFormat="1" ht="45" customHeight="1">
      <c r="A4077" s="15">
        <v>90286812</v>
      </c>
      <c r="B4077" s="16" t="s">
        <v>5860</v>
      </c>
      <c r="C4077" s="16" t="s">
        <v>5861</v>
      </c>
      <c r="D4077" s="17" t="s">
        <v>544</v>
      </c>
      <c r="E4077" s="17">
        <v>1</v>
      </c>
      <c r="F4077" s="18" t="s">
        <v>88</v>
      </c>
      <c r="G4077" s="18" t="s">
        <v>14</v>
      </c>
      <c r="H4077" s="19">
        <v>4.4796685500000004</v>
      </c>
    </row>
    <row r="4078" s="20" customFormat="1" ht="45" customHeight="1">
      <c r="A4078" s="15">
        <v>92268919</v>
      </c>
      <c r="B4078" s="16" t="s">
        <v>5862</v>
      </c>
      <c r="C4078" s="16" t="s">
        <v>5863</v>
      </c>
      <c r="D4078" s="17" t="s">
        <v>520</v>
      </c>
      <c r="E4078" s="17">
        <v>1</v>
      </c>
      <c r="F4078" s="18" t="s">
        <v>88</v>
      </c>
      <c r="G4078" s="18" t="s">
        <v>14</v>
      </c>
      <c r="H4078" s="19">
        <v>8.3480962499999993</v>
      </c>
    </row>
    <row r="4079" s="20" customFormat="1" ht="45" customHeight="1">
      <c r="A4079" s="15">
        <v>90286820</v>
      </c>
      <c r="B4079" s="16" t="s">
        <v>5864</v>
      </c>
      <c r="C4079" s="16" t="s">
        <v>5865</v>
      </c>
      <c r="D4079" s="17" t="s">
        <v>544</v>
      </c>
      <c r="E4079" s="17">
        <v>1</v>
      </c>
      <c r="F4079" s="18" t="s">
        <v>88</v>
      </c>
      <c r="G4079" s="18" t="s">
        <v>14</v>
      </c>
      <c r="H4079" s="19">
        <v>4.4796685500000004</v>
      </c>
    </row>
    <row r="4080" s="20" customFormat="1" ht="45" customHeight="1">
      <c r="A4080" s="15">
        <v>90286839</v>
      </c>
      <c r="B4080" s="16" t="s">
        <v>5866</v>
      </c>
      <c r="C4080" s="16" t="s">
        <v>5867</v>
      </c>
      <c r="D4080" s="17" t="s">
        <v>544</v>
      </c>
      <c r="E4080" s="17">
        <v>1</v>
      </c>
      <c r="F4080" s="18" t="s">
        <v>88</v>
      </c>
      <c r="G4080" s="18" t="s">
        <v>14</v>
      </c>
      <c r="H4080" s="19">
        <v>5.1479064000000001</v>
      </c>
    </row>
    <row r="4081" s="20" customFormat="1" ht="45" customHeight="1">
      <c r="A4081" s="15">
        <v>90286863</v>
      </c>
      <c r="B4081" s="16" t="s">
        <v>5868</v>
      </c>
      <c r="C4081" s="16" t="s">
        <v>5869</v>
      </c>
      <c r="D4081" s="17" t="s">
        <v>544</v>
      </c>
      <c r="E4081" s="17">
        <v>1</v>
      </c>
      <c r="F4081" s="18" t="s">
        <v>88</v>
      </c>
      <c r="G4081" s="18" t="s">
        <v>14</v>
      </c>
      <c r="H4081" s="19">
        <v>2.5263346499999999</v>
      </c>
    </row>
    <row r="4082" s="20" customFormat="1" ht="45" customHeight="1">
      <c r="A4082" s="15">
        <v>90285107</v>
      </c>
      <c r="B4082" s="16" t="s">
        <v>5870</v>
      </c>
      <c r="C4082" s="16" t="s">
        <v>5871</v>
      </c>
      <c r="D4082" s="17" t="s">
        <v>573</v>
      </c>
      <c r="E4082" s="17">
        <v>1</v>
      </c>
      <c r="F4082" s="18" t="s">
        <v>88</v>
      </c>
      <c r="G4082" s="18" t="s">
        <v>14</v>
      </c>
      <c r="H4082" s="19">
        <v>8.4643461000000002</v>
      </c>
    </row>
    <row r="4083" s="20" customFormat="1" ht="45" customHeight="1">
      <c r="A4083" s="15">
        <v>90293320</v>
      </c>
      <c r="B4083" s="16" t="s">
        <v>5870</v>
      </c>
      <c r="C4083" s="16" t="s">
        <v>5872</v>
      </c>
      <c r="D4083" s="17" t="s">
        <v>495</v>
      </c>
      <c r="E4083" s="17">
        <v>1</v>
      </c>
      <c r="F4083" s="18" t="s">
        <v>88</v>
      </c>
      <c r="G4083" s="18" t="s">
        <v>14</v>
      </c>
      <c r="H4083" s="19">
        <v>8.414847</v>
      </c>
    </row>
    <row r="4084" s="20" customFormat="1" ht="45" customHeight="1">
      <c r="A4084" s="15">
        <v>90293339</v>
      </c>
      <c r="B4084" s="16" t="s">
        <v>5873</v>
      </c>
      <c r="C4084" s="16" t="s">
        <v>5874</v>
      </c>
      <c r="D4084" s="17" t="s">
        <v>495</v>
      </c>
      <c r="E4084" s="17">
        <v>1</v>
      </c>
      <c r="F4084" s="18" t="s">
        <v>88</v>
      </c>
      <c r="G4084" s="18" t="s">
        <v>14</v>
      </c>
      <c r="H4084" s="19">
        <v>3.848555025</v>
      </c>
    </row>
    <row r="4085" s="20" customFormat="1" ht="45" customHeight="1">
      <c r="A4085" s="15">
        <v>92435335</v>
      </c>
      <c r="B4085" s="16" t="s">
        <v>5875</v>
      </c>
      <c r="C4085" s="16" t="s">
        <v>5876</v>
      </c>
      <c r="D4085" s="17" t="s">
        <v>504</v>
      </c>
      <c r="E4085" s="17">
        <v>1</v>
      </c>
      <c r="F4085" s="18" t="s">
        <v>88</v>
      </c>
      <c r="G4085" s="18" t="s">
        <v>14</v>
      </c>
      <c r="H4085" s="19">
        <v>7.3009608000000004</v>
      </c>
    </row>
    <row r="4086" s="20" customFormat="1" ht="45" customHeight="1">
      <c r="A4086" s="15">
        <v>90198840</v>
      </c>
      <c r="B4086" s="16" t="s">
        <v>5875</v>
      </c>
      <c r="C4086" s="16" t="s">
        <v>5877</v>
      </c>
      <c r="D4086" s="17" t="s">
        <v>620</v>
      </c>
      <c r="E4086" s="17">
        <v>1</v>
      </c>
      <c r="F4086" s="18" t="s">
        <v>88</v>
      </c>
      <c r="G4086" s="18" t="s">
        <v>14</v>
      </c>
      <c r="H4086" s="19">
        <v>51.450336</v>
      </c>
    </row>
    <row r="4087" s="20" customFormat="1" ht="45" customHeight="1">
      <c r="A4087" s="15">
        <v>90198867</v>
      </c>
      <c r="B4087" s="16" t="s">
        <v>5875</v>
      </c>
      <c r="C4087" s="16" t="s">
        <v>5878</v>
      </c>
      <c r="D4087" s="17" t="s">
        <v>620</v>
      </c>
      <c r="E4087" s="17">
        <v>1</v>
      </c>
      <c r="F4087" s="18" t="s">
        <v>88</v>
      </c>
      <c r="G4087" s="18" t="s">
        <v>14</v>
      </c>
      <c r="H4087" s="19">
        <v>45.095064000000001</v>
      </c>
    </row>
    <row r="4088" s="20" customFormat="1" ht="45" customHeight="1">
      <c r="A4088" s="15">
        <v>90198921</v>
      </c>
      <c r="B4088" s="16" t="s">
        <v>5875</v>
      </c>
      <c r="C4088" s="16" t="s">
        <v>5879</v>
      </c>
      <c r="D4088" s="17" t="s">
        <v>620</v>
      </c>
      <c r="E4088" s="17">
        <v>1</v>
      </c>
      <c r="F4088" s="18" t="s">
        <v>88</v>
      </c>
      <c r="G4088" s="18" t="s">
        <v>14</v>
      </c>
      <c r="H4088" s="19">
        <v>45.095064000000001</v>
      </c>
    </row>
    <row r="4089" s="20" customFormat="1" ht="45" customHeight="1">
      <c r="A4089" s="15">
        <v>90198875</v>
      </c>
      <c r="B4089" s="16" t="s">
        <v>5875</v>
      </c>
      <c r="C4089" s="16" t="s">
        <v>5880</v>
      </c>
      <c r="D4089" s="17" t="s">
        <v>620</v>
      </c>
      <c r="E4089" s="17">
        <v>1</v>
      </c>
      <c r="F4089" s="18" t="s">
        <v>88</v>
      </c>
      <c r="G4089" s="18" t="s">
        <v>14</v>
      </c>
      <c r="H4089" s="19">
        <v>45.095064000000001</v>
      </c>
    </row>
    <row r="4090" s="20" customFormat="1" ht="45" customHeight="1">
      <c r="A4090" s="15">
        <v>92368182</v>
      </c>
      <c r="B4090" s="16" t="s">
        <v>5881</v>
      </c>
      <c r="C4090" s="16" t="s">
        <v>5882</v>
      </c>
      <c r="D4090" s="17" t="s">
        <v>69</v>
      </c>
      <c r="E4090" s="17">
        <v>1</v>
      </c>
      <c r="F4090" s="18" t="s">
        <v>60</v>
      </c>
      <c r="G4090" s="18" t="s">
        <v>14</v>
      </c>
      <c r="H4090" s="19">
        <v>0.50287230000000005</v>
      </c>
    </row>
    <row r="4091" s="20" customFormat="1" ht="45" customHeight="1">
      <c r="A4091" s="15">
        <v>92454720</v>
      </c>
      <c r="B4091" s="16" t="s">
        <v>5881</v>
      </c>
      <c r="C4091" s="16" t="s">
        <v>5881</v>
      </c>
      <c r="D4091" s="17" t="s">
        <v>21</v>
      </c>
      <c r="E4091" s="17">
        <v>1</v>
      </c>
      <c r="F4091" s="18" t="s">
        <v>60</v>
      </c>
      <c r="G4091" s="18" t="s">
        <v>14</v>
      </c>
      <c r="H4091" s="19">
        <v>0.47892600000000002</v>
      </c>
    </row>
    <row r="4092" s="20" customFormat="1" ht="45" customHeight="1">
      <c r="A4092" s="15">
        <v>91386012</v>
      </c>
      <c r="B4092" s="16" t="s">
        <v>5883</v>
      </c>
      <c r="C4092" s="16" t="s">
        <v>5884</v>
      </c>
      <c r="D4092" s="17" t="s">
        <v>69</v>
      </c>
      <c r="E4092" s="17">
        <v>1</v>
      </c>
      <c r="F4092" s="18" t="s">
        <v>60</v>
      </c>
      <c r="G4092" s="18" t="s">
        <v>14</v>
      </c>
      <c r="H4092" s="19">
        <v>0.96982515000000002</v>
      </c>
    </row>
    <row r="4093" s="20" customFormat="1" ht="45" customHeight="1">
      <c r="A4093" s="15">
        <v>90203747</v>
      </c>
      <c r="B4093" s="16" t="s">
        <v>5883</v>
      </c>
      <c r="C4093" s="16" t="s">
        <v>5885</v>
      </c>
      <c r="D4093" s="17" t="s">
        <v>414</v>
      </c>
      <c r="E4093" s="17">
        <v>1</v>
      </c>
      <c r="F4093" s="18" t="s">
        <v>60</v>
      </c>
      <c r="G4093" s="18" t="s">
        <v>14</v>
      </c>
      <c r="H4093" s="19">
        <v>0.75430845000000002</v>
      </c>
    </row>
    <row r="4094" s="20" customFormat="1" ht="45" customHeight="1">
      <c r="A4094" s="15">
        <v>92372660</v>
      </c>
      <c r="B4094" s="16" t="s">
        <v>5883</v>
      </c>
      <c r="C4094" s="16" t="s">
        <v>5886</v>
      </c>
      <c r="D4094" s="17" t="s">
        <v>2405</v>
      </c>
      <c r="E4094" s="17">
        <v>1</v>
      </c>
      <c r="F4094" s="18" t="s">
        <v>60</v>
      </c>
      <c r="G4094" s="18" t="s">
        <v>14</v>
      </c>
      <c r="H4094" s="19">
        <v>1.11350295</v>
      </c>
    </row>
    <row r="4095" s="20" customFormat="1" ht="45" customHeight="1">
      <c r="A4095" s="15">
        <v>90293410</v>
      </c>
      <c r="B4095" s="16" t="s">
        <v>5883</v>
      </c>
      <c r="C4095" s="16" t="s">
        <v>5883</v>
      </c>
      <c r="D4095" s="17" t="s">
        <v>1714</v>
      </c>
      <c r="E4095" s="17">
        <v>1</v>
      </c>
      <c r="F4095" s="18" t="s">
        <v>60</v>
      </c>
      <c r="G4095" s="18" t="s">
        <v>14</v>
      </c>
      <c r="H4095" s="19">
        <v>1.0416640500000001</v>
      </c>
    </row>
    <row r="4096" s="20" customFormat="1" ht="45" customHeight="1">
      <c r="A4096" s="15">
        <v>90158806</v>
      </c>
      <c r="B4096" s="16" t="s">
        <v>5883</v>
      </c>
      <c r="C4096" s="16" t="s">
        <v>5883</v>
      </c>
      <c r="D4096" s="17" t="s">
        <v>229</v>
      </c>
      <c r="E4096" s="17">
        <v>1</v>
      </c>
      <c r="F4096" s="18" t="s">
        <v>60</v>
      </c>
      <c r="G4096" s="18" t="s">
        <v>14</v>
      </c>
      <c r="H4096" s="19">
        <v>0.92193254999999996</v>
      </c>
    </row>
    <row r="4097" s="20" customFormat="1" ht="45" customHeight="1">
      <c r="A4097" s="15">
        <v>92454739</v>
      </c>
      <c r="B4097" s="16" t="s">
        <v>5883</v>
      </c>
      <c r="C4097" s="16" t="s">
        <v>5883</v>
      </c>
      <c r="D4097" s="17" t="s">
        <v>21</v>
      </c>
      <c r="E4097" s="17">
        <v>1</v>
      </c>
      <c r="F4097" s="18" t="s">
        <v>60</v>
      </c>
      <c r="G4097" s="18" t="s">
        <v>14</v>
      </c>
      <c r="H4097" s="19">
        <v>0.79022789999999998</v>
      </c>
    </row>
    <row r="4098" s="20" customFormat="1" ht="45" customHeight="1">
      <c r="A4098" s="15">
        <v>92467822</v>
      </c>
      <c r="B4098" s="16" t="s">
        <v>5883</v>
      </c>
      <c r="C4098" s="16" t="s">
        <v>5883</v>
      </c>
      <c r="D4098" s="17" t="s">
        <v>39</v>
      </c>
      <c r="E4098" s="17">
        <v>1</v>
      </c>
      <c r="F4098" s="18" t="s">
        <v>60</v>
      </c>
      <c r="G4098" s="18" t="s">
        <v>14</v>
      </c>
      <c r="H4098" s="19">
        <v>0.75430845000000002</v>
      </c>
    </row>
    <row r="4099" s="20" customFormat="1" ht="45" customHeight="1">
      <c r="A4099" s="15">
        <v>92467814</v>
      </c>
      <c r="B4099" s="16" t="s">
        <v>5887</v>
      </c>
      <c r="C4099" s="16" t="s">
        <v>5887</v>
      </c>
      <c r="D4099" s="17" t="s">
        <v>39</v>
      </c>
      <c r="E4099" s="17">
        <v>1</v>
      </c>
      <c r="F4099" s="18" t="s">
        <v>60</v>
      </c>
      <c r="G4099" s="18" t="s">
        <v>14</v>
      </c>
      <c r="H4099" s="19">
        <v>1.4607243000000001</v>
      </c>
    </row>
    <row r="4100" s="20" customFormat="1" ht="45" customHeight="1">
      <c r="A4100" s="15">
        <v>90158792</v>
      </c>
      <c r="B4100" s="16" t="s">
        <v>5888</v>
      </c>
      <c r="C4100" s="16" t="s">
        <v>5888</v>
      </c>
      <c r="D4100" s="17" t="s">
        <v>229</v>
      </c>
      <c r="E4100" s="17">
        <v>1</v>
      </c>
      <c r="F4100" s="18" t="s">
        <v>60</v>
      </c>
      <c r="G4100" s="18" t="s">
        <v>14</v>
      </c>
      <c r="H4100" s="19">
        <v>0.52681860000000003</v>
      </c>
    </row>
    <row r="4101" s="20" customFormat="1" ht="45" customHeight="1">
      <c r="A4101" s="15">
        <v>90163974</v>
      </c>
      <c r="B4101" s="16" t="s">
        <v>5889</v>
      </c>
      <c r="C4101" s="16" t="s">
        <v>5890</v>
      </c>
      <c r="D4101" s="17" t="s">
        <v>991</v>
      </c>
      <c r="E4101" s="17">
        <v>1</v>
      </c>
      <c r="F4101" s="18" t="s">
        <v>60</v>
      </c>
      <c r="G4101" s="18" t="s">
        <v>14</v>
      </c>
      <c r="H4101" s="19">
        <v>0.87403995000000001</v>
      </c>
    </row>
    <row r="4102" s="20" customFormat="1" ht="45" customHeight="1">
      <c r="A4102" s="15">
        <v>90175492</v>
      </c>
      <c r="B4102" s="16" t="s">
        <v>5891</v>
      </c>
      <c r="C4102" s="16" t="s">
        <v>5892</v>
      </c>
      <c r="D4102" s="17" t="s">
        <v>34</v>
      </c>
      <c r="E4102" s="17">
        <v>1</v>
      </c>
      <c r="F4102" s="18" t="s">
        <v>60</v>
      </c>
      <c r="G4102" s="18" t="s">
        <v>14</v>
      </c>
      <c r="H4102" s="19">
        <v>1.3409928</v>
      </c>
    </row>
    <row r="4103" s="20" customFormat="1" ht="45" customHeight="1">
      <c r="A4103" s="15">
        <v>90158814</v>
      </c>
      <c r="B4103" s="16" t="s">
        <v>5891</v>
      </c>
      <c r="C4103" s="16" t="s">
        <v>5891</v>
      </c>
      <c r="D4103" s="17" t="s">
        <v>229</v>
      </c>
      <c r="E4103" s="17">
        <v>1</v>
      </c>
      <c r="F4103" s="18" t="s">
        <v>60</v>
      </c>
      <c r="G4103" s="18" t="s">
        <v>14</v>
      </c>
      <c r="H4103" s="19">
        <v>1.6044020999999999</v>
      </c>
    </row>
    <row r="4104" s="20" customFormat="1" ht="45" customHeight="1">
      <c r="A4104" s="15">
        <v>90301692</v>
      </c>
      <c r="B4104" s="16" t="s">
        <v>5893</v>
      </c>
      <c r="C4104" s="16" t="s">
        <v>5894</v>
      </c>
      <c r="D4104" s="17" t="s">
        <v>69</v>
      </c>
      <c r="E4104" s="17">
        <v>1</v>
      </c>
      <c r="F4104" s="18" t="s">
        <v>60</v>
      </c>
      <c r="G4104" s="18" t="s">
        <v>14</v>
      </c>
      <c r="H4104" s="19">
        <v>2.0593818000000002</v>
      </c>
    </row>
    <row r="4105" s="20" customFormat="1" ht="45" customHeight="1">
      <c r="A4105" s="15">
        <v>94313385</v>
      </c>
      <c r="B4105" s="16" t="s">
        <v>5895</v>
      </c>
      <c r="C4105" s="16" t="s">
        <v>5896</v>
      </c>
      <c r="D4105" s="17" t="s">
        <v>134</v>
      </c>
      <c r="E4105" s="17">
        <v>1</v>
      </c>
      <c r="F4105" s="18" t="s">
        <v>88</v>
      </c>
      <c r="G4105" s="18" t="s">
        <v>14</v>
      </c>
      <c r="H4105" s="19">
        <v>55.020000000000003</v>
      </c>
    </row>
    <row r="4106" s="20" customFormat="1" ht="45" customHeight="1">
      <c r="A4106" s="15">
        <v>90312350</v>
      </c>
      <c r="B4106" s="16" t="s">
        <v>5897</v>
      </c>
      <c r="C4106" s="16" t="s">
        <v>5897</v>
      </c>
      <c r="D4106" s="17" t="s">
        <v>134</v>
      </c>
      <c r="E4106" s="17">
        <v>1</v>
      </c>
      <c r="F4106" s="18" t="s">
        <v>88</v>
      </c>
      <c r="G4106" s="18" t="s">
        <v>14</v>
      </c>
      <c r="H4106" s="19">
        <v>480</v>
      </c>
    </row>
    <row r="4107" s="20" customFormat="1" ht="45" customHeight="1">
      <c r="A4107" s="15">
        <v>90844335</v>
      </c>
      <c r="B4107" s="16" t="s">
        <v>5898</v>
      </c>
      <c r="C4107" s="16" t="s">
        <v>5898</v>
      </c>
      <c r="D4107" s="17" t="s">
        <v>134</v>
      </c>
      <c r="E4107" s="17">
        <v>1</v>
      </c>
      <c r="F4107" s="18" t="s">
        <v>88</v>
      </c>
      <c r="G4107" s="18" t="s">
        <v>14</v>
      </c>
      <c r="H4107" s="19">
        <v>80</v>
      </c>
    </row>
    <row r="4108" s="20" customFormat="1" ht="45" customHeight="1">
      <c r="A4108" s="15">
        <v>90275098</v>
      </c>
      <c r="B4108" s="16" t="s">
        <v>5899</v>
      </c>
      <c r="C4108" s="16" t="s">
        <v>5900</v>
      </c>
      <c r="D4108" s="17" t="s">
        <v>134</v>
      </c>
      <c r="E4108" s="17">
        <v>1</v>
      </c>
      <c r="F4108" s="18" t="s">
        <v>88</v>
      </c>
      <c r="G4108" s="18" t="s">
        <v>14</v>
      </c>
      <c r="H4108" s="19">
        <v>17.504000000000001</v>
      </c>
    </row>
    <row r="4109" s="20" customFormat="1" ht="45" customHeight="1">
      <c r="A4109" s="15">
        <v>96003804</v>
      </c>
      <c r="B4109" s="16" t="s">
        <v>5901</v>
      </c>
      <c r="C4109" s="16" t="s">
        <v>5901</v>
      </c>
      <c r="D4109" s="17" t="s">
        <v>5902</v>
      </c>
      <c r="E4109" s="17">
        <v>1</v>
      </c>
      <c r="F4109" s="18" t="s">
        <v>88</v>
      </c>
      <c r="G4109" s="18" t="s">
        <v>5903</v>
      </c>
      <c r="H4109" s="19">
        <v>84.084000000000003</v>
      </c>
    </row>
    <row r="4110" s="20" customFormat="1" ht="45" customHeight="1">
      <c r="A4110" s="15">
        <v>92253270</v>
      </c>
      <c r="B4110" s="16" t="s">
        <v>5904</v>
      </c>
      <c r="C4110" s="16" t="s">
        <v>5905</v>
      </c>
      <c r="D4110" s="17" t="s">
        <v>334</v>
      </c>
      <c r="E4110" s="17">
        <v>1</v>
      </c>
      <c r="F4110" s="18" t="s">
        <v>64</v>
      </c>
      <c r="G4110" s="18" t="s">
        <v>14</v>
      </c>
      <c r="H4110" s="19">
        <v>1.7121604500000001</v>
      </c>
    </row>
    <row r="4111" s="20" customFormat="1" ht="45" customHeight="1">
      <c r="A4111" s="15">
        <v>90293495</v>
      </c>
      <c r="B4111" s="16" t="s">
        <v>5906</v>
      </c>
      <c r="C4111" s="16" t="s">
        <v>5906</v>
      </c>
      <c r="D4111" s="17" t="s">
        <v>207</v>
      </c>
      <c r="E4111" s="17">
        <v>1</v>
      </c>
      <c r="F4111" s="18" t="s">
        <v>64</v>
      </c>
      <c r="G4111" s="18" t="s">
        <v>14</v>
      </c>
      <c r="H4111" s="19">
        <v>1.2281031</v>
      </c>
    </row>
    <row r="4112" s="20" customFormat="1" ht="45" customHeight="1">
      <c r="A4112" s="15">
        <v>90852419</v>
      </c>
      <c r="B4112" s="16" t="s">
        <v>5907</v>
      </c>
      <c r="C4112" s="16" t="s">
        <v>5907</v>
      </c>
      <c r="D4112" s="17" t="s">
        <v>725</v>
      </c>
      <c r="E4112" s="17">
        <v>1</v>
      </c>
      <c r="F4112" s="18" t="s">
        <v>88</v>
      </c>
      <c r="G4112" s="18" t="s">
        <v>14</v>
      </c>
      <c r="H4112" s="19">
        <v>17.739999999999998</v>
      </c>
    </row>
    <row r="4113" s="20" customFormat="1" ht="45" customHeight="1">
      <c r="A4113" s="15">
        <v>90937082</v>
      </c>
      <c r="B4113" s="16" t="s">
        <v>5908</v>
      </c>
      <c r="C4113" s="16" t="s">
        <v>5908</v>
      </c>
      <c r="D4113" s="17" t="s">
        <v>484</v>
      </c>
      <c r="E4113" s="17">
        <v>1</v>
      </c>
      <c r="F4113" s="18" t="s">
        <v>485</v>
      </c>
      <c r="G4113" s="18" t="s">
        <v>14</v>
      </c>
      <c r="H4113" s="19">
        <v>9.0879999999999992</v>
      </c>
    </row>
    <row r="4114" s="20" customFormat="1" ht="45" customHeight="1">
      <c r="A4114" s="15">
        <v>90870590</v>
      </c>
      <c r="B4114" s="16" t="s">
        <v>5909</v>
      </c>
      <c r="C4114" s="16" t="s">
        <v>5910</v>
      </c>
      <c r="D4114" s="17" t="s">
        <v>506</v>
      </c>
      <c r="E4114" s="17">
        <v>1</v>
      </c>
      <c r="F4114" s="18" t="s">
        <v>88</v>
      </c>
      <c r="G4114" s="18" t="s">
        <v>14</v>
      </c>
      <c r="H4114" s="19">
        <v>391.50999999999999</v>
      </c>
    </row>
    <row r="4115" s="20" customFormat="1" ht="45" customHeight="1">
      <c r="A4115" s="15">
        <v>90308336</v>
      </c>
      <c r="B4115" s="16" t="s">
        <v>5911</v>
      </c>
      <c r="C4115" s="16" t="s">
        <v>5912</v>
      </c>
      <c r="D4115" s="17" t="s">
        <v>5913</v>
      </c>
      <c r="E4115" s="17">
        <v>1</v>
      </c>
      <c r="F4115" s="18" t="s">
        <v>88</v>
      </c>
      <c r="G4115" s="18" t="s">
        <v>14</v>
      </c>
      <c r="H4115" s="19">
        <v>21.335999999999999</v>
      </c>
    </row>
    <row r="4116" s="20" customFormat="1" ht="45" customHeight="1">
      <c r="A4116" s="15">
        <v>90282167</v>
      </c>
      <c r="B4116" s="16" t="s">
        <v>5914</v>
      </c>
      <c r="C4116" s="16" t="s">
        <v>5915</v>
      </c>
      <c r="D4116" s="17" t="s">
        <v>5913</v>
      </c>
      <c r="E4116" s="17">
        <v>1</v>
      </c>
      <c r="F4116" s="18" t="s">
        <v>88</v>
      </c>
      <c r="G4116" s="18" t="s">
        <v>14</v>
      </c>
      <c r="H4116" s="19">
        <v>16</v>
      </c>
    </row>
    <row r="4117" s="20" customFormat="1" ht="45" customHeight="1">
      <c r="A4117" s="15">
        <v>90241207</v>
      </c>
      <c r="B4117" s="16" t="s">
        <v>5916</v>
      </c>
      <c r="C4117" s="16" t="s">
        <v>5917</v>
      </c>
      <c r="D4117" s="17" t="s">
        <v>659</v>
      </c>
      <c r="E4117" s="17">
        <v>1</v>
      </c>
      <c r="F4117" s="18" t="s">
        <v>88</v>
      </c>
      <c r="G4117" s="18" t="s">
        <v>14</v>
      </c>
      <c r="H4117" s="19">
        <v>1985.1841894500001</v>
      </c>
    </row>
    <row r="4118" s="20" customFormat="1" ht="45" customHeight="1">
      <c r="A4118" s="15">
        <v>92397948</v>
      </c>
      <c r="B4118" s="16" t="s">
        <v>5918</v>
      </c>
      <c r="C4118" s="16" t="s">
        <v>5919</v>
      </c>
      <c r="D4118" s="17" t="s">
        <v>98</v>
      </c>
      <c r="E4118" s="17">
        <v>1</v>
      </c>
      <c r="F4118" s="18" t="s">
        <v>64</v>
      </c>
      <c r="G4118" s="18" t="s">
        <v>14</v>
      </c>
      <c r="H4118" s="19">
        <v>23.539212899999999</v>
      </c>
    </row>
    <row r="4119" s="20" customFormat="1" ht="45" customHeight="1">
      <c r="A4119" s="15">
        <v>92204015</v>
      </c>
      <c r="B4119" s="16" t="s">
        <v>5920</v>
      </c>
      <c r="C4119" s="16" t="s">
        <v>5921</v>
      </c>
      <c r="D4119" s="17" t="s">
        <v>956</v>
      </c>
      <c r="E4119" s="17">
        <v>1</v>
      </c>
      <c r="F4119" s="18" t="s">
        <v>70</v>
      </c>
      <c r="G4119" s="18" t="s">
        <v>14</v>
      </c>
      <c r="H4119" s="19">
        <v>1847.981583</v>
      </c>
    </row>
    <row r="4120" s="20" customFormat="1" ht="45" customHeight="1">
      <c r="A4120" s="15">
        <v>92204023</v>
      </c>
      <c r="B4120" s="16" t="s">
        <v>5922</v>
      </c>
      <c r="C4120" s="16" t="s">
        <v>5923</v>
      </c>
      <c r="D4120" s="17" t="s">
        <v>956</v>
      </c>
      <c r="E4120" s="17">
        <v>1</v>
      </c>
      <c r="F4120" s="18" t="s">
        <v>70</v>
      </c>
      <c r="G4120" s="18" t="s">
        <v>14</v>
      </c>
      <c r="H4120" s="19">
        <v>668.76999999999998</v>
      </c>
    </row>
    <row r="4121" s="20" customFormat="1" ht="45" customHeight="1">
      <c r="A4121" s="15">
        <v>92266363</v>
      </c>
      <c r="B4121" s="16" t="s">
        <v>5924</v>
      </c>
      <c r="C4121" s="16" t="s">
        <v>5925</v>
      </c>
      <c r="D4121" s="17" t="s">
        <v>220</v>
      </c>
      <c r="E4121" s="17">
        <v>1</v>
      </c>
      <c r="F4121" s="18" t="s">
        <v>60</v>
      </c>
      <c r="G4121" s="18" t="s">
        <v>14</v>
      </c>
      <c r="H4121" s="19">
        <v>40.385434949999997</v>
      </c>
    </row>
    <row r="4122" s="20" customFormat="1" ht="45" customHeight="1">
      <c r="A4122" s="15">
        <v>91288029</v>
      </c>
      <c r="B4122" s="16" t="s">
        <v>5926</v>
      </c>
      <c r="C4122" s="16" t="s">
        <v>5927</v>
      </c>
      <c r="D4122" s="17" t="s">
        <v>220</v>
      </c>
      <c r="E4122" s="17">
        <v>1</v>
      </c>
      <c r="F4122" s="18" t="s">
        <v>64</v>
      </c>
      <c r="G4122" s="18" t="s">
        <v>14</v>
      </c>
      <c r="H4122" s="19">
        <v>78.097499999999997</v>
      </c>
    </row>
    <row r="4123" s="20" customFormat="1" ht="45" customHeight="1">
      <c r="A4123" s="15">
        <v>91288010</v>
      </c>
      <c r="B4123" s="16" t="s">
        <v>5928</v>
      </c>
      <c r="C4123" s="16" t="s">
        <v>5929</v>
      </c>
      <c r="D4123" s="17" t="s">
        <v>220</v>
      </c>
      <c r="E4123" s="17">
        <v>1</v>
      </c>
      <c r="F4123" s="18" t="s">
        <v>64</v>
      </c>
      <c r="G4123" s="18" t="s">
        <v>14</v>
      </c>
      <c r="H4123" s="19">
        <v>156.89250000000001</v>
      </c>
    </row>
    <row r="4124" s="20" customFormat="1" ht="45" customHeight="1">
      <c r="A4124" s="15">
        <v>90223462</v>
      </c>
      <c r="B4124" s="16" t="s">
        <v>5930</v>
      </c>
      <c r="C4124" s="16" t="s">
        <v>5931</v>
      </c>
      <c r="D4124" s="17" t="s">
        <v>871</v>
      </c>
      <c r="E4124" s="17">
        <v>1</v>
      </c>
      <c r="F4124" s="18" t="s">
        <v>64</v>
      </c>
      <c r="G4124" s="18" t="s">
        <v>14</v>
      </c>
      <c r="H4124" s="19">
        <v>70.43804145</v>
      </c>
    </row>
    <row r="4125" s="20" customFormat="1" ht="45" customHeight="1">
      <c r="A4125" s="15">
        <v>90153030</v>
      </c>
      <c r="B4125" s="16" t="s">
        <v>5932</v>
      </c>
      <c r="C4125" s="16" t="s">
        <v>5932</v>
      </c>
      <c r="D4125" s="17" t="s">
        <v>39</v>
      </c>
      <c r="E4125" s="17">
        <v>1</v>
      </c>
      <c r="F4125" s="18" t="s">
        <v>64</v>
      </c>
      <c r="G4125" s="18" t="s">
        <v>14</v>
      </c>
      <c r="H4125" s="19">
        <v>91.587999999999994</v>
      </c>
    </row>
    <row r="4126" s="20" customFormat="1" ht="45" customHeight="1">
      <c r="A4126" s="15">
        <v>92453180</v>
      </c>
      <c r="B4126" s="16" t="s">
        <v>5933</v>
      </c>
      <c r="C4126" s="16" t="s">
        <v>5934</v>
      </c>
      <c r="D4126" s="17" t="s">
        <v>1686</v>
      </c>
      <c r="E4126" s="17">
        <v>1</v>
      </c>
      <c r="F4126" s="18" t="s">
        <v>64</v>
      </c>
      <c r="G4126" s="18" t="s">
        <v>14</v>
      </c>
      <c r="H4126" s="19">
        <v>158.39280135000001</v>
      </c>
    </row>
    <row r="4127" s="20" customFormat="1" ht="45" customHeight="1">
      <c r="A4127" s="15">
        <v>92438423</v>
      </c>
      <c r="B4127" s="16" t="s">
        <v>5935</v>
      </c>
      <c r="C4127" s="16" t="s">
        <v>5936</v>
      </c>
      <c r="D4127" s="17" t="s">
        <v>703</v>
      </c>
      <c r="E4127" s="17">
        <v>1</v>
      </c>
      <c r="F4127" s="18" t="s">
        <v>60</v>
      </c>
      <c r="G4127" s="18" t="s">
        <v>14</v>
      </c>
      <c r="H4127" s="19">
        <v>0.53359198200000002</v>
      </c>
    </row>
    <row r="4128" s="20" customFormat="1" ht="45" customHeight="1">
      <c r="A4128" s="15">
        <v>90224019</v>
      </c>
      <c r="B4128" s="16" t="s">
        <v>5937</v>
      </c>
      <c r="C4128" s="16" t="s">
        <v>5938</v>
      </c>
      <c r="D4128" s="17" t="s">
        <v>633</v>
      </c>
      <c r="E4128" s="17">
        <v>1</v>
      </c>
      <c r="F4128" s="18" t="s">
        <v>60</v>
      </c>
      <c r="G4128" s="18" t="s">
        <v>14</v>
      </c>
      <c r="H4128" s="19">
        <v>0.1915704</v>
      </c>
    </row>
    <row r="4129" s="20" customFormat="1" ht="45" customHeight="1">
      <c r="A4129" s="15">
        <v>90270312</v>
      </c>
      <c r="B4129" s="16" t="s">
        <v>5939</v>
      </c>
      <c r="C4129" s="16" t="s">
        <v>5940</v>
      </c>
      <c r="D4129" s="17" t="s">
        <v>603</v>
      </c>
      <c r="E4129" s="17">
        <v>1</v>
      </c>
      <c r="F4129" s="18" t="s">
        <v>60</v>
      </c>
      <c r="G4129" s="18" t="s">
        <v>14</v>
      </c>
      <c r="H4129" s="19">
        <v>0.10775835</v>
      </c>
    </row>
    <row r="4130" s="20" customFormat="1" ht="45" customHeight="1">
      <c r="A4130" s="15">
        <v>92433480</v>
      </c>
      <c r="B4130" s="16" t="s">
        <v>5941</v>
      </c>
      <c r="C4130" s="16" t="s">
        <v>5942</v>
      </c>
      <c r="D4130" s="17" t="s">
        <v>50</v>
      </c>
      <c r="E4130" s="17">
        <v>400</v>
      </c>
      <c r="F4130" s="18" t="s">
        <v>151</v>
      </c>
      <c r="G4130" s="18" t="s">
        <v>19</v>
      </c>
      <c r="H4130" s="19">
        <v>1.197315e-002</v>
      </c>
    </row>
    <row r="4131" s="20" customFormat="1" ht="45" customHeight="1">
      <c r="A4131" s="15">
        <v>90270282</v>
      </c>
      <c r="B4131" s="16" t="s">
        <v>5943</v>
      </c>
      <c r="C4131" s="16" t="s">
        <v>5944</v>
      </c>
      <c r="D4131" s="17" t="s">
        <v>603</v>
      </c>
      <c r="E4131" s="17">
        <v>400</v>
      </c>
      <c r="F4131" s="18" t="s">
        <v>151</v>
      </c>
      <c r="G4131" s="18" t="s">
        <v>19</v>
      </c>
      <c r="H4131" s="19">
        <v>1.197315e-002</v>
      </c>
    </row>
    <row r="4132" s="20" customFormat="1" ht="45" customHeight="1">
      <c r="A4132" s="15">
        <v>90593057</v>
      </c>
      <c r="B4132" s="16" t="s">
        <v>5945</v>
      </c>
      <c r="C4132" s="16" t="s">
        <v>5945</v>
      </c>
      <c r="D4132" s="17" t="s">
        <v>50</v>
      </c>
      <c r="E4132" s="17">
        <v>400</v>
      </c>
      <c r="F4132" s="18" t="s">
        <v>151</v>
      </c>
      <c r="G4132" s="18" t="s">
        <v>19</v>
      </c>
      <c r="H4132" s="19">
        <v>1.197315e-002</v>
      </c>
    </row>
    <row r="4133" s="20" customFormat="1" ht="45" customHeight="1">
      <c r="A4133" s="15">
        <v>92469477</v>
      </c>
      <c r="B4133" s="16" t="s">
        <v>5946</v>
      </c>
      <c r="C4133" s="16" t="s">
        <v>5947</v>
      </c>
      <c r="D4133" s="17" t="s">
        <v>633</v>
      </c>
      <c r="E4133" s="17">
        <v>600</v>
      </c>
      <c r="F4133" s="18" t="s">
        <v>151</v>
      </c>
      <c r="G4133" s="18" t="s">
        <v>19</v>
      </c>
      <c r="H4133" s="19">
        <v>1.197315e-002</v>
      </c>
    </row>
    <row r="4134" s="20" customFormat="1" ht="45" customHeight="1">
      <c r="A4134" s="15">
        <v>90259572</v>
      </c>
      <c r="B4134" s="16" t="s">
        <v>5948</v>
      </c>
      <c r="C4134" s="16" t="s">
        <v>5949</v>
      </c>
      <c r="D4134" s="17" t="s">
        <v>244</v>
      </c>
      <c r="E4134" s="17">
        <v>1</v>
      </c>
      <c r="F4134" s="18" t="s">
        <v>60</v>
      </c>
      <c r="G4134" s="18" t="s">
        <v>14</v>
      </c>
      <c r="H4134" s="19">
        <v>4.78926e-002</v>
      </c>
    </row>
    <row r="4135" s="20" customFormat="1" ht="45" customHeight="1">
      <c r="A4135" s="15">
        <v>92433499</v>
      </c>
      <c r="B4135" s="16" t="s">
        <v>5950</v>
      </c>
      <c r="C4135" s="16" t="s">
        <v>5951</v>
      </c>
      <c r="D4135" s="17" t="s">
        <v>50</v>
      </c>
      <c r="E4135" s="17">
        <v>1</v>
      </c>
      <c r="F4135" s="18" t="s">
        <v>60</v>
      </c>
      <c r="G4135" s="18" t="s">
        <v>14</v>
      </c>
      <c r="H4135" s="19">
        <v>0.15565095000000001</v>
      </c>
    </row>
    <row r="4136" s="20" customFormat="1" ht="45" customHeight="1">
      <c r="A4136" s="15">
        <v>90270290</v>
      </c>
      <c r="B4136" s="16" t="s">
        <v>5952</v>
      </c>
      <c r="C4136" s="16" t="s">
        <v>5953</v>
      </c>
      <c r="D4136" s="17" t="s">
        <v>603</v>
      </c>
      <c r="E4136" s="17">
        <v>1</v>
      </c>
      <c r="F4136" s="18" t="s">
        <v>60</v>
      </c>
      <c r="G4136" s="18" t="s">
        <v>14</v>
      </c>
      <c r="H4136" s="19">
        <v>0.1915704</v>
      </c>
    </row>
    <row r="4137" s="20" customFormat="1" ht="45" customHeight="1">
      <c r="A4137" s="15">
        <v>90224027</v>
      </c>
      <c r="B4137" s="16" t="s">
        <v>5954</v>
      </c>
      <c r="C4137" s="16" t="s">
        <v>5955</v>
      </c>
      <c r="D4137" s="17" t="s">
        <v>633</v>
      </c>
      <c r="E4137" s="17">
        <v>1</v>
      </c>
      <c r="F4137" s="18" t="s">
        <v>60</v>
      </c>
      <c r="G4137" s="18" t="s">
        <v>14</v>
      </c>
      <c r="H4137" s="19">
        <v>0.35919450000000003</v>
      </c>
    </row>
    <row r="4138" s="20" customFormat="1" ht="45" customHeight="1">
      <c r="A4138" s="15">
        <v>90259564</v>
      </c>
      <c r="B4138" s="16" t="s">
        <v>5956</v>
      </c>
      <c r="C4138" s="16" t="s">
        <v>5957</v>
      </c>
      <c r="D4138" s="17" t="s">
        <v>244</v>
      </c>
      <c r="E4138" s="17">
        <v>1</v>
      </c>
      <c r="F4138" s="18" t="s">
        <v>64</v>
      </c>
      <c r="G4138" s="18" t="s">
        <v>14</v>
      </c>
      <c r="H4138" s="19">
        <v>0.40708709999999998</v>
      </c>
    </row>
    <row r="4139" s="20" customFormat="1" ht="45" customHeight="1">
      <c r="A4139" s="15">
        <v>92403417</v>
      </c>
      <c r="B4139" s="16" t="s">
        <v>5958</v>
      </c>
      <c r="C4139" s="16" t="s">
        <v>5959</v>
      </c>
      <c r="D4139" s="17" t="s">
        <v>633</v>
      </c>
      <c r="E4139" s="17">
        <v>1</v>
      </c>
      <c r="F4139" s="18" t="s">
        <v>64</v>
      </c>
      <c r="G4139" s="18" t="s">
        <v>14</v>
      </c>
      <c r="H4139" s="19">
        <v>4.0252590000000001</v>
      </c>
    </row>
    <row r="4140" s="20" customFormat="1" ht="45" customHeight="1">
      <c r="A4140" s="15">
        <v>92433502</v>
      </c>
      <c r="B4140" s="16" t="s">
        <v>5960</v>
      </c>
      <c r="C4140" s="16" t="s">
        <v>5961</v>
      </c>
      <c r="D4140" s="17" t="s">
        <v>50</v>
      </c>
      <c r="E4140" s="17">
        <v>1</v>
      </c>
      <c r="F4140" s="18" t="s">
        <v>64</v>
      </c>
      <c r="G4140" s="18" t="s">
        <v>14</v>
      </c>
      <c r="H4140" s="19">
        <v>2.7298781999999999</v>
      </c>
    </row>
    <row r="4141" s="20" customFormat="1" ht="45" customHeight="1">
      <c r="A4141" s="15">
        <v>90259645</v>
      </c>
      <c r="B4141" s="16" t="s">
        <v>5962</v>
      </c>
      <c r="C4141" s="16" t="s">
        <v>5962</v>
      </c>
      <c r="D4141" s="17" t="s">
        <v>244</v>
      </c>
      <c r="E4141" s="17">
        <v>1</v>
      </c>
      <c r="F4141" s="18" t="s">
        <v>64</v>
      </c>
      <c r="G4141" s="18" t="s">
        <v>14</v>
      </c>
      <c r="H4141" s="19">
        <v>1.95162345</v>
      </c>
    </row>
    <row r="4142" s="20" customFormat="1" ht="45" customHeight="1">
      <c r="A4142" s="15">
        <v>90259637</v>
      </c>
      <c r="B4142" s="16" t="s">
        <v>5963</v>
      </c>
      <c r="C4142" s="16" t="s">
        <v>5963</v>
      </c>
      <c r="D4142" s="17" t="s">
        <v>244</v>
      </c>
      <c r="E4142" s="17">
        <v>1</v>
      </c>
      <c r="F4142" s="18" t="s">
        <v>64</v>
      </c>
      <c r="G4142" s="18" t="s">
        <v>14</v>
      </c>
      <c r="H4142" s="19">
        <v>2.017088325</v>
      </c>
    </row>
    <row r="4143" s="20" customFormat="1" ht="45" customHeight="1">
      <c r="A4143" s="15">
        <v>92403549</v>
      </c>
      <c r="B4143" s="16" t="s">
        <v>5964</v>
      </c>
      <c r="C4143" s="16" t="s">
        <v>5965</v>
      </c>
      <c r="D4143" s="17" t="s">
        <v>603</v>
      </c>
      <c r="E4143" s="17">
        <v>100</v>
      </c>
      <c r="F4143" s="18" t="s">
        <v>18</v>
      </c>
      <c r="G4143" s="18" t="s">
        <v>19</v>
      </c>
      <c r="H4143" s="19">
        <v>0.86206680000000002</v>
      </c>
    </row>
    <row r="4144" s="20" customFormat="1" ht="45" customHeight="1">
      <c r="A4144" s="15">
        <v>92403557</v>
      </c>
      <c r="B4144" s="16" t="s">
        <v>5966</v>
      </c>
      <c r="C4144" s="16" t="s">
        <v>5967</v>
      </c>
      <c r="D4144" s="17" t="s">
        <v>603</v>
      </c>
      <c r="E4144" s="17">
        <v>250</v>
      </c>
      <c r="F4144" s="18" t="s">
        <v>18</v>
      </c>
      <c r="G4144" s="18" t="s">
        <v>19</v>
      </c>
      <c r="H4144" s="19">
        <v>0.93390569999999995</v>
      </c>
    </row>
    <row r="4145" s="20" customFormat="1" ht="45" customHeight="1">
      <c r="A4145" s="15">
        <v>90288220</v>
      </c>
      <c r="B4145" s="16" t="s">
        <v>5968</v>
      </c>
      <c r="C4145" s="16" t="s">
        <v>5968</v>
      </c>
      <c r="D4145" s="17" t="s">
        <v>662</v>
      </c>
      <c r="E4145" s="17">
        <v>1</v>
      </c>
      <c r="F4145" s="18" t="s">
        <v>88</v>
      </c>
      <c r="G4145" s="18" t="s">
        <v>14</v>
      </c>
      <c r="H4145" s="19">
        <v>75.150000000000006</v>
      </c>
    </row>
    <row r="4146" s="20" customFormat="1" ht="45" customHeight="1">
      <c r="A4146" s="15">
        <v>92460526</v>
      </c>
      <c r="B4146" s="16" t="s">
        <v>5969</v>
      </c>
      <c r="C4146" s="16" t="s">
        <v>5970</v>
      </c>
      <c r="D4146" s="17" t="s">
        <v>2405</v>
      </c>
      <c r="E4146" s="17">
        <v>100</v>
      </c>
      <c r="F4146" s="18" t="s">
        <v>18</v>
      </c>
      <c r="G4146" s="18" t="s">
        <v>19</v>
      </c>
      <c r="H4146" s="19">
        <v>0.27538245</v>
      </c>
    </row>
    <row r="4147" s="20" customFormat="1" ht="45" customHeight="1">
      <c r="A4147" s="15">
        <v>90262590</v>
      </c>
      <c r="B4147" s="16" t="s">
        <v>5971</v>
      </c>
      <c r="C4147" s="16" t="s">
        <v>5972</v>
      </c>
      <c r="D4147" s="17" t="s">
        <v>146</v>
      </c>
      <c r="E4147" s="17">
        <v>1</v>
      </c>
      <c r="F4147" s="18" t="s">
        <v>60</v>
      </c>
      <c r="G4147" s="18" t="s">
        <v>14</v>
      </c>
      <c r="H4147" s="19">
        <v>3.4362940499999999</v>
      </c>
    </row>
    <row r="4148" s="20" customFormat="1" ht="45" customHeight="1">
      <c r="A4148" s="15">
        <v>90278151</v>
      </c>
      <c r="B4148" s="16" t="s">
        <v>5973</v>
      </c>
      <c r="C4148" s="16" t="s">
        <v>5974</v>
      </c>
      <c r="D4148" s="17" t="s">
        <v>146</v>
      </c>
      <c r="E4148" s="17">
        <v>1</v>
      </c>
      <c r="F4148" s="18" t="s">
        <v>60</v>
      </c>
      <c r="G4148" s="18" t="s">
        <v>14</v>
      </c>
      <c r="H4148" s="19">
        <v>3.4362940499999999</v>
      </c>
    </row>
    <row r="4149" s="20" customFormat="1" ht="45" customHeight="1">
      <c r="A4149" s="15">
        <v>90278160</v>
      </c>
      <c r="B4149" s="16" t="s">
        <v>5973</v>
      </c>
      <c r="C4149" s="16" t="s">
        <v>5974</v>
      </c>
      <c r="D4149" s="17" t="s">
        <v>146</v>
      </c>
      <c r="E4149" s="17">
        <v>1</v>
      </c>
      <c r="F4149" s="18" t="s">
        <v>60</v>
      </c>
      <c r="G4149" s="18" t="s">
        <v>14</v>
      </c>
      <c r="H4149" s="19">
        <v>3.4362940499999999</v>
      </c>
    </row>
    <row r="4150" s="20" customFormat="1" ht="45" customHeight="1">
      <c r="A4150" s="15">
        <v>90286898</v>
      </c>
      <c r="B4150" s="16" t="s">
        <v>5975</v>
      </c>
      <c r="C4150" s="16" t="s">
        <v>5976</v>
      </c>
      <c r="D4150" s="17" t="s">
        <v>603</v>
      </c>
      <c r="E4150" s="17">
        <v>1</v>
      </c>
      <c r="F4150" s="18" t="s">
        <v>64</v>
      </c>
      <c r="G4150" s="18" t="s">
        <v>14</v>
      </c>
      <c r="H4150" s="19">
        <v>0.5507649</v>
      </c>
    </row>
    <row r="4151" s="20" customFormat="1" ht="45" customHeight="1">
      <c r="A4151" s="15">
        <v>90309073</v>
      </c>
      <c r="B4151" s="16" t="s">
        <v>5977</v>
      </c>
      <c r="C4151" s="16" t="s">
        <v>5978</v>
      </c>
      <c r="D4151" s="17" t="s">
        <v>207</v>
      </c>
      <c r="E4151" s="17">
        <v>1</v>
      </c>
      <c r="F4151" s="18" t="s">
        <v>64</v>
      </c>
      <c r="G4151" s="18" t="s">
        <v>14</v>
      </c>
      <c r="H4151" s="19">
        <v>0.50287230000000005</v>
      </c>
    </row>
    <row r="4152" s="20" customFormat="1" ht="45" customHeight="1">
      <c r="A4152" s="15">
        <v>92405070</v>
      </c>
      <c r="B4152" s="16" t="s">
        <v>5979</v>
      </c>
      <c r="C4152" s="16" t="s">
        <v>5980</v>
      </c>
      <c r="D4152" s="17" t="s">
        <v>334</v>
      </c>
      <c r="E4152" s="17">
        <v>1</v>
      </c>
      <c r="F4152" s="18" t="s">
        <v>13</v>
      </c>
      <c r="G4152" s="18" t="s">
        <v>14</v>
      </c>
      <c r="H4152" s="19">
        <v>18.737979750000001</v>
      </c>
    </row>
    <row r="4153" s="20" customFormat="1" ht="45" customHeight="1">
      <c r="A4153" s="15">
        <v>92405088</v>
      </c>
      <c r="B4153" s="16" t="s">
        <v>5979</v>
      </c>
      <c r="C4153" s="16" t="s">
        <v>5980</v>
      </c>
      <c r="D4153" s="17" t="s">
        <v>334</v>
      </c>
      <c r="E4153" s="17">
        <v>1</v>
      </c>
      <c r="F4153" s="18" t="s">
        <v>13</v>
      </c>
      <c r="G4153" s="18" t="s">
        <v>14</v>
      </c>
      <c r="H4153" s="19">
        <v>13.3859817</v>
      </c>
    </row>
    <row r="4154" s="20" customFormat="1" ht="45" customHeight="1">
      <c r="A4154" s="15">
        <v>90165390</v>
      </c>
      <c r="B4154" s="16" t="s">
        <v>5981</v>
      </c>
      <c r="C4154" s="16" t="s">
        <v>5982</v>
      </c>
      <c r="D4154" s="17" t="s">
        <v>4241</v>
      </c>
      <c r="E4154" s="17">
        <v>1</v>
      </c>
      <c r="F4154" s="18" t="s">
        <v>13</v>
      </c>
      <c r="G4154" s="18" t="s">
        <v>14</v>
      </c>
      <c r="H4154" s="19">
        <v>19.19295945</v>
      </c>
    </row>
    <row r="4155" s="20" customFormat="1" ht="45" customHeight="1">
      <c r="A4155" s="15">
        <v>90310977</v>
      </c>
      <c r="B4155" s="16" t="s">
        <v>5983</v>
      </c>
      <c r="C4155" s="16" t="s">
        <v>5983</v>
      </c>
      <c r="D4155" s="17" t="s">
        <v>792</v>
      </c>
      <c r="E4155" s="17">
        <v>1</v>
      </c>
      <c r="F4155" s="18" t="s">
        <v>64</v>
      </c>
      <c r="G4155" s="18" t="s">
        <v>14</v>
      </c>
      <c r="H4155" s="19">
        <v>7.7705743500000004</v>
      </c>
    </row>
    <row r="4156" s="20" customFormat="1" ht="45" customHeight="1">
      <c r="A4156" s="15">
        <v>90296508</v>
      </c>
      <c r="B4156" s="16" t="s">
        <v>5984</v>
      </c>
      <c r="C4156" s="16" t="s">
        <v>5985</v>
      </c>
      <c r="D4156" s="17" t="s">
        <v>247</v>
      </c>
      <c r="E4156" s="17">
        <v>1</v>
      </c>
      <c r="F4156" s="18" t="s">
        <v>64</v>
      </c>
      <c r="G4156" s="18" t="s">
        <v>14</v>
      </c>
      <c r="H4156" s="19">
        <v>10.703996099999999</v>
      </c>
    </row>
    <row r="4157" s="20" customFormat="1" ht="45" customHeight="1">
      <c r="A4157" s="15">
        <v>90286910</v>
      </c>
      <c r="B4157" s="16" t="s">
        <v>5986</v>
      </c>
      <c r="C4157" s="16" t="s">
        <v>5986</v>
      </c>
      <c r="D4157" s="17" t="s">
        <v>792</v>
      </c>
      <c r="E4157" s="17">
        <v>1</v>
      </c>
      <c r="F4157" s="18" t="s">
        <v>64</v>
      </c>
      <c r="G4157" s="18" t="s">
        <v>14</v>
      </c>
      <c r="H4157" s="19">
        <v>8.0312289749999994</v>
      </c>
    </row>
    <row r="4158" s="20" customFormat="1" ht="45" customHeight="1">
      <c r="A4158" s="15">
        <v>90286901</v>
      </c>
      <c r="B4158" s="16" t="s">
        <v>5987</v>
      </c>
      <c r="C4158" s="16" t="s">
        <v>5987</v>
      </c>
      <c r="D4158" s="17" t="s">
        <v>792</v>
      </c>
      <c r="E4158" s="17">
        <v>1</v>
      </c>
      <c r="F4158" s="18" t="s">
        <v>64</v>
      </c>
      <c r="G4158" s="18" t="s">
        <v>14</v>
      </c>
      <c r="H4158" s="19">
        <v>11.236295699999999</v>
      </c>
    </row>
    <row r="4159" s="20" customFormat="1" ht="45" customHeight="1">
      <c r="A4159" s="15">
        <v>90259696</v>
      </c>
      <c r="B4159" s="16" t="s">
        <v>5988</v>
      </c>
      <c r="C4159" s="16" t="s">
        <v>5988</v>
      </c>
      <c r="D4159" s="17" t="s">
        <v>247</v>
      </c>
      <c r="E4159" s="17">
        <v>1</v>
      </c>
      <c r="F4159" s="18" t="s">
        <v>64</v>
      </c>
      <c r="G4159" s="18" t="s">
        <v>14</v>
      </c>
      <c r="H4159" s="19">
        <v>8.9840866500000001</v>
      </c>
    </row>
    <row r="4160" s="20" customFormat="1" ht="45" customHeight="1">
      <c r="A4160" s="15">
        <v>90241568</v>
      </c>
      <c r="B4160" s="16" t="s">
        <v>5989</v>
      </c>
      <c r="C4160" s="16" t="s">
        <v>5990</v>
      </c>
      <c r="D4160" s="17" t="s">
        <v>4074</v>
      </c>
      <c r="E4160" s="17">
        <v>1</v>
      </c>
      <c r="F4160" s="18" t="s">
        <v>64</v>
      </c>
      <c r="G4160" s="18" t="s">
        <v>14</v>
      </c>
      <c r="H4160" s="19">
        <v>3.507056</v>
      </c>
    </row>
    <row r="4161" s="20" customFormat="1" ht="45" customHeight="1">
      <c r="A4161" s="15">
        <v>92408010</v>
      </c>
      <c r="B4161" s="16" t="s">
        <v>5991</v>
      </c>
      <c r="C4161" s="16" t="s">
        <v>5992</v>
      </c>
      <c r="D4161" s="17" t="s">
        <v>703</v>
      </c>
      <c r="E4161" s="17">
        <v>1</v>
      </c>
      <c r="F4161" s="18" t="s">
        <v>60</v>
      </c>
      <c r="G4161" s="18" t="s">
        <v>14</v>
      </c>
      <c r="H4161" s="19">
        <v>2.2868716500000001</v>
      </c>
    </row>
    <row r="4162" s="20" customFormat="1" ht="45" customHeight="1">
      <c r="A4162" s="15">
        <v>92408028</v>
      </c>
      <c r="B4162" s="16" t="s">
        <v>5991</v>
      </c>
      <c r="C4162" s="16" t="s">
        <v>5992</v>
      </c>
      <c r="D4162" s="17" t="s">
        <v>703</v>
      </c>
      <c r="E4162" s="17">
        <v>1</v>
      </c>
      <c r="F4162" s="18" t="s">
        <v>60</v>
      </c>
      <c r="G4162" s="18" t="s">
        <v>14</v>
      </c>
      <c r="H4162" s="19">
        <v>2.0593818000000002</v>
      </c>
    </row>
    <row r="4163" s="20" customFormat="1" ht="45" customHeight="1">
      <c r="A4163" s="15">
        <v>90201817</v>
      </c>
      <c r="B4163" s="16" t="s">
        <v>5993</v>
      </c>
      <c r="C4163" s="16" t="s">
        <v>5994</v>
      </c>
      <c r="D4163" s="17" t="s">
        <v>85</v>
      </c>
      <c r="E4163" s="17">
        <v>5</v>
      </c>
      <c r="F4163" s="18" t="s">
        <v>18</v>
      </c>
      <c r="G4163" s="18" t="s">
        <v>14</v>
      </c>
      <c r="H4163" s="19">
        <v>1.7241336</v>
      </c>
    </row>
    <row r="4164" s="20" customFormat="1" ht="45" customHeight="1">
      <c r="A4164" s="15">
        <v>90871618</v>
      </c>
      <c r="B4164" s="16" t="s">
        <v>5995</v>
      </c>
      <c r="C4164" s="16" t="s">
        <v>5996</v>
      </c>
      <c r="D4164" s="17" t="s">
        <v>85</v>
      </c>
      <c r="E4164" s="17">
        <v>5</v>
      </c>
      <c r="F4164" s="18" t="s">
        <v>18</v>
      </c>
      <c r="G4164" s="18" t="s">
        <v>19</v>
      </c>
      <c r="H4164" s="19">
        <v>1.0057446000000001</v>
      </c>
    </row>
    <row r="4165" s="20" customFormat="1" ht="45" customHeight="1">
      <c r="A4165" s="15">
        <v>90293649</v>
      </c>
      <c r="B4165" s="16" t="s">
        <v>5995</v>
      </c>
      <c r="C4165" s="16" t="s">
        <v>5997</v>
      </c>
      <c r="D4165" s="17" t="s">
        <v>231</v>
      </c>
      <c r="E4165" s="17">
        <v>5</v>
      </c>
      <c r="F4165" s="18" t="s">
        <v>18</v>
      </c>
      <c r="G4165" s="18" t="s">
        <v>19</v>
      </c>
      <c r="H4165" s="19">
        <v>1.550808</v>
      </c>
    </row>
    <row r="4166" s="20" customFormat="1" ht="45" customHeight="1">
      <c r="A4166" s="15">
        <v>90185480</v>
      </c>
      <c r="B4166" s="16" t="s">
        <v>5998</v>
      </c>
      <c r="C4166" s="16" t="s">
        <v>5999</v>
      </c>
      <c r="D4166" s="17" t="s">
        <v>603</v>
      </c>
      <c r="E4166" s="17">
        <v>50</v>
      </c>
      <c r="F4166" s="18" t="s">
        <v>18</v>
      </c>
      <c r="G4166" s="18" t="s">
        <v>19</v>
      </c>
      <c r="H4166" s="19">
        <v>3.9750858</v>
      </c>
    </row>
    <row r="4167" s="20" customFormat="1" ht="45" customHeight="1">
      <c r="A4167" s="15">
        <v>90282027</v>
      </c>
      <c r="B4167" s="16" t="s">
        <v>6000</v>
      </c>
      <c r="C4167" s="16" t="s">
        <v>6001</v>
      </c>
      <c r="D4167" s="17" t="s">
        <v>220</v>
      </c>
      <c r="E4167" s="17">
        <v>1</v>
      </c>
      <c r="F4167" s="18" t="s">
        <v>64</v>
      </c>
      <c r="G4167" s="18" t="s">
        <v>14</v>
      </c>
      <c r="H4167" s="19">
        <v>1.8797845500000001</v>
      </c>
    </row>
    <row r="4168" s="20" customFormat="1" ht="45" customHeight="1">
      <c r="A4168" s="15">
        <v>92253350</v>
      </c>
      <c r="B4168" s="16" t="s">
        <v>6002</v>
      </c>
      <c r="C4168" s="16" t="s">
        <v>6003</v>
      </c>
      <c r="D4168" s="17" t="s">
        <v>39</v>
      </c>
      <c r="E4168" s="17">
        <v>5</v>
      </c>
      <c r="F4168" s="18" t="s">
        <v>18</v>
      </c>
      <c r="G4168" s="18" t="s">
        <v>19</v>
      </c>
      <c r="H4168" s="19">
        <v>1.3769122499999999</v>
      </c>
    </row>
    <row r="4169" s="20" customFormat="1" ht="45" customHeight="1">
      <c r="A4169" s="15">
        <v>90304594</v>
      </c>
      <c r="B4169" s="16" t="s">
        <v>6004</v>
      </c>
      <c r="C4169" s="16" t="s">
        <v>6005</v>
      </c>
      <c r="D4169" s="17" t="s">
        <v>792</v>
      </c>
      <c r="E4169" s="17">
        <v>1</v>
      </c>
      <c r="F4169" s="18" t="s">
        <v>64</v>
      </c>
      <c r="G4169" s="18" t="s">
        <v>14</v>
      </c>
      <c r="H4169" s="19">
        <v>5.3280517500000002</v>
      </c>
    </row>
    <row r="4170" s="20" customFormat="1" ht="45" customHeight="1">
      <c r="A4170" s="15">
        <v>90308212</v>
      </c>
      <c r="B4170" s="16" t="s">
        <v>6006</v>
      </c>
      <c r="C4170" s="16" t="s">
        <v>6007</v>
      </c>
      <c r="D4170" s="17" t="s">
        <v>603</v>
      </c>
      <c r="E4170" s="17">
        <v>1</v>
      </c>
      <c r="F4170" s="18" t="s">
        <v>64</v>
      </c>
      <c r="G4170" s="18" t="s">
        <v>14</v>
      </c>
      <c r="H4170" s="19">
        <v>4.4129610000000001</v>
      </c>
    </row>
    <row r="4171" s="20" customFormat="1" ht="45" customHeight="1">
      <c r="A4171" s="15">
        <v>90201825</v>
      </c>
      <c r="B4171" s="16" t="s">
        <v>6008</v>
      </c>
      <c r="C4171" s="16" t="s">
        <v>6009</v>
      </c>
      <c r="D4171" s="17" t="s">
        <v>85</v>
      </c>
      <c r="E4171" s="17">
        <v>5</v>
      </c>
      <c r="F4171" s="18" t="s">
        <v>18</v>
      </c>
      <c r="G4171" s="18" t="s">
        <v>19</v>
      </c>
      <c r="H4171" s="19">
        <v>1.30507335</v>
      </c>
    </row>
    <row r="4172" s="20" customFormat="1" ht="45" customHeight="1">
      <c r="A4172" s="15">
        <v>90286928</v>
      </c>
      <c r="B4172" s="16" t="s">
        <v>6008</v>
      </c>
      <c r="C4172" s="16" t="s">
        <v>6010</v>
      </c>
      <c r="D4172" s="17" t="s">
        <v>792</v>
      </c>
      <c r="E4172" s="17">
        <v>5</v>
      </c>
      <c r="F4172" s="18" t="s">
        <v>18</v>
      </c>
      <c r="G4172" s="18" t="s">
        <v>19</v>
      </c>
      <c r="H4172" s="19">
        <v>1.9157040000000001</v>
      </c>
    </row>
    <row r="4173" s="20" customFormat="1" ht="45" customHeight="1">
      <c r="A4173" s="15">
        <v>90267850</v>
      </c>
      <c r="B4173" s="16" t="s">
        <v>6011</v>
      </c>
      <c r="C4173" s="16" t="s">
        <v>6012</v>
      </c>
      <c r="D4173" s="17" t="s">
        <v>134</v>
      </c>
      <c r="E4173" s="17">
        <v>40</v>
      </c>
      <c r="F4173" s="18" t="s">
        <v>95</v>
      </c>
      <c r="G4173" s="18" t="s">
        <v>19</v>
      </c>
      <c r="H4173" s="19">
        <v>0.26340930000000001</v>
      </c>
    </row>
    <row r="4174" s="20" customFormat="1" ht="45" customHeight="1">
      <c r="A4174" s="15">
        <v>91504015</v>
      </c>
      <c r="B4174" s="16" t="s">
        <v>6013</v>
      </c>
      <c r="C4174" s="16" t="s">
        <v>6014</v>
      </c>
      <c r="D4174" s="17" t="s">
        <v>1221</v>
      </c>
      <c r="E4174" s="17">
        <v>1</v>
      </c>
      <c r="F4174" s="18" t="s">
        <v>64</v>
      </c>
      <c r="G4174" s="18" t="s">
        <v>14</v>
      </c>
      <c r="H4174" s="19">
        <v>58.39305255</v>
      </c>
    </row>
    <row r="4175" s="20" customFormat="1" ht="45" customHeight="1">
      <c r="A4175" s="15">
        <v>90566017</v>
      </c>
      <c r="B4175" s="16" t="s">
        <v>6015</v>
      </c>
      <c r="C4175" s="16" t="s">
        <v>6016</v>
      </c>
      <c r="D4175" s="17" t="s">
        <v>69</v>
      </c>
      <c r="E4175" s="17">
        <v>30</v>
      </c>
      <c r="F4175" s="18" t="s">
        <v>18</v>
      </c>
      <c r="G4175" s="18" t="s">
        <v>19</v>
      </c>
      <c r="H4175" s="19">
        <v>0.59865749999999995</v>
      </c>
    </row>
    <row r="4176" s="20" customFormat="1" ht="45" customHeight="1">
      <c r="A4176" s="15">
        <v>90220285</v>
      </c>
      <c r="B4176" s="16" t="s">
        <v>6017</v>
      </c>
      <c r="C4176" s="16" t="s">
        <v>6018</v>
      </c>
      <c r="D4176" s="17" t="s">
        <v>69</v>
      </c>
      <c r="E4176" s="17">
        <v>50</v>
      </c>
      <c r="F4176" s="18" t="s">
        <v>18</v>
      </c>
      <c r="G4176" s="18" t="s">
        <v>19</v>
      </c>
      <c r="H4176" s="19">
        <v>0.61063065000000005</v>
      </c>
    </row>
    <row r="4177" s="20" customFormat="1" ht="45" customHeight="1">
      <c r="A4177" s="15">
        <v>90236017</v>
      </c>
      <c r="B4177" s="16" t="s">
        <v>6019</v>
      </c>
      <c r="C4177" s="16" t="s">
        <v>6020</v>
      </c>
      <c r="D4177" s="17" t="s">
        <v>1221</v>
      </c>
      <c r="E4177" s="17">
        <v>1</v>
      </c>
      <c r="F4177" s="18" t="s">
        <v>64</v>
      </c>
      <c r="G4177" s="18" t="s">
        <v>14</v>
      </c>
      <c r="H4177" s="19">
        <v>16.846222050000002</v>
      </c>
    </row>
    <row r="4178" s="20" customFormat="1" ht="45" customHeight="1">
      <c r="A4178" s="15">
        <v>90236025</v>
      </c>
      <c r="B4178" s="16" t="s">
        <v>6021</v>
      </c>
      <c r="C4178" s="16" t="s">
        <v>6022</v>
      </c>
      <c r="D4178" s="17" t="s">
        <v>1221</v>
      </c>
      <c r="E4178" s="17">
        <v>1</v>
      </c>
      <c r="F4178" s="18" t="s">
        <v>64</v>
      </c>
      <c r="G4178" s="18" t="s">
        <v>14</v>
      </c>
      <c r="H4178" s="19">
        <v>35.81169165</v>
      </c>
    </row>
    <row r="4179" s="20" customFormat="1" ht="45" customHeight="1">
      <c r="A4179" s="15">
        <v>90159616</v>
      </c>
      <c r="B4179" s="16" t="s">
        <v>6023</v>
      </c>
      <c r="C4179" s="16" t="s">
        <v>6024</v>
      </c>
      <c r="D4179" s="17" t="s">
        <v>1221</v>
      </c>
      <c r="E4179" s="17">
        <v>1</v>
      </c>
      <c r="F4179" s="18" t="s">
        <v>64</v>
      </c>
      <c r="G4179" s="18" t="s">
        <v>14</v>
      </c>
      <c r="H4179" s="19">
        <v>35.81169165</v>
      </c>
    </row>
    <row r="4180" s="20" customFormat="1" ht="45" customHeight="1">
      <c r="A4180" s="15">
        <v>92422578</v>
      </c>
      <c r="B4180" s="16" t="s">
        <v>6025</v>
      </c>
      <c r="C4180" s="16" t="s">
        <v>6026</v>
      </c>
      <c r="D4180" s="17" t="s">
        <v>1298</v>
      </c>
      <c r="E4180" s="17">
        <v>1</v>
      </c>
      <c r="F4180" s="18" t="s">
        <v>436</v>
      </c>
      <c r="G4180" s="18" t="s">
        <v>14</v>
      </c>
      <c r="H4180" s="19">
        <v>1.9645886610000001</v>
      </c>
    </row>
    <row r="4181" s="20" customFormat="1" ht="45" customHeight="1">
      <c r="A4181" s="15">
        <v>92402879</v>
      </c>
      <c r="B4181" s="16" t="s">
        <v>6027</v>
      </c>
      <c r="C4181" s="16" t="s">
        <v>6027</v>
      </c>
      <c r="D4181" s="17" t="s">
        <v>233</v>
      </c>
      <c r="E4181" s="17">
        <v>1</v>
      </c>
      <c r="F4181" s="18" t="s">
        <v>88</v>
      </c>
      <c r="G4181" s="18" t="s">
        <v>14</v>
      </c>
      <c r="H4181" s="19">
        <v>4.7174211000000001</v>
      </c>
    </row>
    <row r="4182" s="20" customFormat="1" ht="45" customHeight="1">
      <c r="A4182" s="15">
        <v>90020553</v>
      </c>
      <c r="B4182" s="16" t="s">
        <v>6028</v>
      </c>
      <c r="C4182" s="16" t="s">
        <v>6028</v>
      </c>
      <c r="D4182" s="17" t="s">
        <v>378</v>
      </c>
      <c r="E4182" s="17">
        <v>30</v>
      </c>
      <c r="F4182" s="18" t="s">
        <v>18</v>
      </c>
      <c r="G4182" s="18" t="s">
        <v>19</v>
      </c>
      <c r="H4182" s="19">
        <v>1.3409928</v>
      </c>
    </row>
    <row r="4183" s="20" customFormat="1" ht="45" customHeight="1">
      <c r="A4183" s="15">
        <v>90020545</v>
      </c>
      <c r="B4183" s="16" t="s">
        <v>6029</v>
      </c>
      <c r="C4183" s="16" t="s">
        <v>6029</v>
      </c>
      <c r="D4183" s="17" t="s">
        <v>378</v>
      </c>
      <c r="E4183" s="17">
        <v>30</v>
      </c>
      <c r="F4183" s="18" t="s">
        <v>18</v>
      </c>
      <c r="G4183" s="18" t="s">
        <v>19</v>
      </c>
      <c r="H4183" s="19">
        <v>0.90995939999999997</v>
      </c>
    </row>
    <row r="4184" s="20" customFormat="1" ht="45" customHeight="1">
      <c r="A4184" s="15">
        <v>90195213</v>
      </c>
      <c r="B4184" s="16" t="s">
        <v>6030</v>
      </c>
      <c r="C4184" s="16" t="s">
        <v>6031</v>
      </c>
      <c r="D4184" s="17" t="s">
        <v>633</v>
      </c>
      <c r="E4184" s="17">
        <v>1</v>
      </c>
      <c r="F4184" s="18" t="s">
        <v>436</v>
      </c>
      <c r="G4184" s="18" t="s">
        <v>14</v>
      </c>
      <c r="H4184" s="19">
        <v>10.04407012896</v>
      </c>
    </row>
    <row r="4185" s="20" customFormat="1" ht="45" customHeight="1">
      <c r="A4185" s="15">
        <v>90020910</v>
      </c>
      <c r="B4185" s="16" t="s">
        <v>6032</v>
      </c>
      <c r="C4185" s="16" t="s">
        <v>6032</v>
      </c>
      <c r="D4185" s="17" t="s">
        <v>378</v>
      </c>
      <c r="E4185" s="17">
        <v>1</v>
      </c>
      <c r="F4185" s="18" t="s">
        <v>18</v>
      </c>
      <c r="G4185" s="18" t="s">
        <v>19</v>
      </c>
      <c r="H4185" s="19">
        <v>0.47892600000000002</v>
      </c>
    </row>
    <row r="4186" s="20" customFormat="1" ht="45" customHeight="1">
      <c r="A4186" s="15">
        <v>92380050</v>
      </c>
      <c r="B4186" s="16" t="s">
        <v>6033</v>
      </c>
      <c r="C4186" s="16" t="s">
        <v>6034</v>
      </c>
      <c r="D4186" s="17" t="s">
        <v>244</v>
      </c>
      <c r="E4186" s="17">
        <v>1</v>
      </c>
      <c r="F4186" s="18" t="s">
        <v>60</v>
      </c>
      <c r="G4186" s="18" t="s">
        <v>14</v>
      </c>
      <c r="H4186" s="19">
        <v>0.1676241</v>
      </c>
    </row>
    <row r="4187" s="20" customFormat="1" ht="45" customHeight="1">
      <c r="A4187" s="15">
        <v>90147430</v>
      </c>
      <c r="B4187" s="16" t="s">
        <v>6033</v>
      </c>
      <c r="C4187" s="16" t="s">
        <v>6033</v>
      </c>
      <c r="D4187" s="17" t="s">
        <v>17</v>
      </c>
      <c r="E4187" s="17">
        <v>1</v>
      </c>
      <c r="F4187" s="18" t="s">
        <v>60</v>
      </c>
      <c r="G4187" s="18" t="s">
        <v>14</v>
      </c>
      <c r="H4187" s="19">
        <v>0.12374775</v>
      </c>
    </row>
    <row r="4188" s="20" customFormat="1" ht="45" customHeight="1">
      <c r="A4188" s="15">
        <v>90279352</v>
      </c>
      <c r="B4188" s="16" t="s">
        <v>6033</v>
      </c>
      <c r="C4188" s="16" t="s">
        <v>6033</v>
      </c>
      <c r="D4188" s="17" t="s">
        <v>26</v>
      </c>
      <c r="E4188" s="17">
        <v>1</v>
      </c>
      <c r="F4188" s="18" t="s">
        <v>60</v>
      </c>
      <c r="G4188" s="18" t="s">
        <v>14</v>
      </c>
      <c r="H4188" s="19">
        <v>7.1838899999999997e-002</v>
      </c>
    </row>
    <row r="4189" s="20" customFormat="1" ht="45" customHeight="1">
      <c r="A4189" s="15">
        <v>90279379</v>
      </c>
      <c r="B4189" s="16" t="s">
        <v>6035</v>
      </c>
      <c r="C4189" s="16" t="s">
        <v>6035</v>
      </c>
      <c r="D4189" s="17" t="s">
        <v>26</v>
      </c>
      <c r="E4189" s="17">
        <v>1</v>
      </c>
      <c r="F4189" s="18" t="s">
        <v>60</v>
      </c>
      <c r="G4189" s="18" t="s">
        <v>14</v>
      </c>
      <c r="H4189" s="19">
        <v>0.1197315</v>
      </c>
    </row>
    <row r="4190" s="20" customFormat="1" ht="45" customHeight="1">
      <c r="A4190" s="15">
        <v>90166990</v>
      </c>
      <c r="B4190" s="16" t="s">
        <v>6036</v>
      </c>
      <c r="C4190" s="16" t="s">
        <v>6037</v>
      </c>
      <c r="D4190" s="17" t="s">
        <v>92</v>
      </c>
      <c r="E4190" s="17">
        <v>1</v>
      </c>
      <c r="F4190" s="18" t="s">
        <v>60</v>
      </c>
      <c r="G4190" s="18" t="s">
        <v>14</v>
      </c>
      <c r="H4190" s="19">
        <v>0.21551670000000001</v>
      </c>
    </row>
    <row r="4191" s="20" customFormat="1" ht="45" customHeight="1">
      <c r="A4191" s="15">
        <v>92263836</v>
      </c>
      <c r="B4191" s="16" t="s">
        <v>6038</v>
      </c>
      <c r="C4191" s="16" t="s">
        <v>6039</v>
      </c>
      <c r="D4191" s="17" t="s">
        <v>894</v>
      </c>
      <c r="E4191" s="17">
        <v>1</v>
      </c>
      <c r="F4191" s="18" t="s">
        <v>60</v>
      </c>
      <c r="G4191" s="18" t="s">
        <v>14</v>
      </c>
      <c r="H4191" s="19">
        <v>0.20354354999999999</v>
      </c>
    </row>
    <row r="4192" s="20" customFormat="1" ht="45" customHeight="1">
      <c r="A4192" s="15">
        <v>92263739</v>
      </c>
      <c r="B4192" s="16" t="s">
        <v>6038</v>
      </c>
      <c r="C4192" s="16" t="s">
        <v>6038</v>
      </c>
      <c r="D4192" s="17" t="s">
        <v>31</v>
      </c>
      <c r="E4192" s="17">
        <v>1</v>
      </c>
      <c r="F4192" s="18" t="s">
        <v>60</v>
      </c>
      <c r="G4192" s="18" t="s">
        <v>14</v>
      </c>
      <c r="H4192" s="19">
        <v>0.13612252499999999</v>
      </c>
    </row>
    <row r="4193" s="20" customFormat="1" ht="45" customHeight="1">
      <c r="A4193" s="15">
        <v>90279360</v>
      </c>
      <c r="B4193" s="16" t="s">
        <v>6038</v>
      </c>
      <c r="C4193" s="16" t="s">
        <v>6038</v>
      </c>
      <c r="D4193" s="17" t="s">
        <v>26</v>
      </c>
      <c r="E4193" s="17">
        <v>1</v>
      </c>
      <c r="F4193" s="18" t="s">
        <v>60</v>
      </c>
      <c r="G4193" s="18" t="s">
        <v>14</v>
      </c>
      <c r="H4193" s="19">
        <v>0.15565095000000001</v>
      </c>
    </row>
    <row r="4194" s="20" customFormat="1" ht="45" customHeight="1">
      <c r="A4194" s="15">
        <v>90147448</v>
      </c>
      <c r="B4194" s="16" t="s">
        <v>6038</v>
      </c>
      <c r="C4194" s="16" t="s">
        <v>6038</v>
      </c>
      <c r="D4194" s="17" t="s">
        <v>17</v>
      </c>
      <c r="E4194" s="17">
        <v>1</v>
      </c>
      <c r="F4194" s="18" t="s">
        <v>60</v>
      </c>
      <c r="G4194" s="18" t="s">
        <v>14</v>
      </c>
      <c r="H4194" s="19">
        <v>0.1915704</v>
      </c>
    </row>
    <row r="4195" s="20" customFormat="1" ht="45" customHeight="1">
      <c r="A4195" s="15">
        <v>92263810</v>
      </c>
      <c r="B4195" s="16" t="s">
        <v>6038</v>
      </c>
      <c r="C4195" s="16" t="s">
        <v>6040</v>
      </c>
      <c r="D4195" s="17" t="s">
        <v>31</v>
      </c>
      <c r="E4195" s="17">
        <v>1</v>
      </c>
      <c r="F4195" s="18" t="s">
        <v>60</v>
      </c>
      <c r="G4195" s="18" t="s">
        <v>14</v>
      </c>
      <c r="H4195" s="19">
        <v>0.1915704</v>
      </c>
    </row>
    <row r="4196" s="20" customFormat="1" ht="45" customHeight="1">
      <c r="A4196" s="15">
        <v>90279387</v>
      </c>
      <c r="B4196" s="16" t="s">
        <v>6041</v>
      </c>
      <c r="C4196" s="16" t="s">
        <v>6041</v>
      </c>
      <c r="D4196" s="17" t="s">
        <v>26</v>
      </c>
      <c r="E4196" s="17">
        <v>1</v>
      </c>
      <c r="F4196" s="18" t="s">
        <v>60</v>
      </c>
      <c r="G4196" s="18" t="s">
        <v>14</v>
      </c>
      <c r="H4196" s="19">
        <v>0.1915704</v>
      </c>
    </row>
    <row r="4197" s="20" customFormat="1" ht="45" customHeight="1">
      <c r="A4197" s="15">
        <v>92412610</v>
      </c>
      <c r="B4197" s="16" t="s">
        <v>6042</v>
      </c>
      <c r="C4197" s="16" t="s">
        <v>6043</v>
      </c>
      <c r="D4197" s="17" t="s">
        <v>73</v>
      </c>
      <c r="E4197" s="17">
        <v>1</v>
      </c>
      <c r="F4197" s="18" t="s">
        <v>60</v>
      </c>
      <c r="G4197" s="18" t="s">
        <v>14</v>
      </c>
      <c r="H4197" s="19">
        <v>0.27538245</v>
      </c>
    </row>
    <row r="4198" s="20" customFormat="1" ht="45" customHeight="1">
      <c r="A4198" s="15">
        <v>90317017</v>
      </c>
      <c r="B4198" s="16" t="s">
        <v>6044</v>
      </c>
      <c r="C4198" s="16" t="s">
        <v>6045</v>
      </c>
      <c r="D4198" s="17" t="s">
        <v>73</v>
      </c>
      <c r="E4198" s="17">
        <v>1</v>
      </c>
      <c r="F4198" s="18" t="s">
        <v>60</v>
      </c>
      <c r="G4198" s="18" t="s">
        <v>14</v>
      </c>
      <c r="H4198" s="19">
        <v>0.46695284999999997</v>
      </c>
    </row>
    <row r="4199" s="20" customFormat="1" ht="45" customHeight="1">
      <c r="A4199" s="15">
        <v>90311442</v>
      </c>
      <c r="B4199" s="16" t="s">
        <v>6046</v>
      </c>
      <c r="C4199" s="16" t="s">
        <v>6046</v>
      </c>
      <c r="D4199" s="17" t="s">
        <v>31</v>
      </c>
      <c r="E4199" s="17">
        <v>1</v>
      </c>
      <c r="F4199" s="18" t="s">
        <v>60</v>
      </c>
      <c r="G4199" s="18" t="s">
        <v>14</v>
      </c>
      <c r="H4199" s="19">
        <v>0.12374775</v>
      </c>
    </row>
    <row r="4200" s="20" customFormat="1" ht="45" customHeight="1">
      <c r="A4200" s="15">
        <v>90130197</v>
      </c>
      <c r="B4200" s="16" t="s">
        <v>6047</v>
      </c>
      <c r="C4200" s="16" t="s">
        <v>6048</v>
      </c>
      <c r="D4200" s="17" t="s">
        <v>894</v>
      </c>
      <c r="E4200" s="17">
        <v>1</v>
      </c>
      <c r="F4200" s="18" t="s">
        <v>60</v>
      </c>
      <c r="G4200" s="18" t="s">
        <v>14</v>
      </c>
      <c r="H4200" s="19">
        <v>0.20354354999999999</v>
      </c>
    </row>
    <row r="4201" s="20" customFormat="1" ht="45" customHeight="1">
      <c r="A4201" s="15">
        <v>90263812</v>
      </c>
      <c r="B4201" s="16" t="s">
        <v>6047</v>
      </c>
      <c r="C4201" s="16" t="s">
        <v>6049</v>
      </c>
      <c r="D4201" s="17" t="s">
        <v>1797</v>
      </c>
      <c r="E4201" s="17">
        <v>1</v>
      </c>
      <c r="F4201" s="18" t="s">
        <v>60</v>
      </c>
      <c r="G4201" s="18" t="s">
        <v>14</v>
      </c>
      <c r="H4201" s="19">
        <v>0.17959725000000001</v>
      </c>
    </row>
    <row r="4202" s="20" customFormat="1" ht="45" customHeight="1">
      <c r="A4202" s="15">
        <v>92400450</v>
      </c>
      <c r="B4202" s="16" t="s">
        <v>6050</v>
      </c>
      <c r="C4202" s="16" t="s">
        <v>6051</v>
      </c>
      <c r="D4202" s="17" t="s">
        <v>69</v>
      </c>
      <c r="E4202" s="17">
        <v>1</v>
      </c>
      <c r="F4202" s="18" t="s">
        <v>60</v>
      </c>
      <c r="G4202" s="18" t="s">
        <v>14</v>
      </c>
      <c r="H4202" s="19">
        <v>0.20354354999999999</v>
      </c>
    </row>
    <row r="4203" s="20" customFormat="1" ht="45" customHeight="1">
      <c r="A4203" s="15">
        <v>90286936</v>
      </c>
      <c r="B4203" s="16" t="s">
        <v>6050</v>
      </c>
      <c r="C4203" s="16" t="s">
        <v>6050</v>
      </c>
      <c r="D4203" s="17" t="s">
        <v>69</v>
      </c>
      <c r="E4203" s="17">
        <v>1</v>
      </c>
      <c r="F4203" s="18" t="s">
        <v>60</v>
      </c>
      <c r="G4203" s="18" t="s">
        <v>14</v>
      </c>
      <c r="H4203" s="19">
        <v>0.13612252499999999</v>
      </c>
    </row>
    <row r="4204" s="20" customFormat="1" ht="45" customHeight="1">
      <c r="A4204" s="15">
        <v>90244788</v>
      </c>
      <c r="B4204" s="16" t="s">
        <v>6050</v>
      </c>
      <c r="C4204" s="16" t="s">
        <v>6050</v>
      </c>
      <c r="D4204" s="17" t="s">
        <v>181</v>
      </c>
      <c r="E4204" s="17">
        <v>1</v>
      </c>
      <c r="F4204" s="18" t="s">
        <v>60</v>
      </c>
      <c r="G4204" s="18" t="s">
        <v>14</v>
      </c>
      <c r="H4204" s="19">
        <v>0.1197315</v>
      </c>
    </row>
    <row r="4205" s="20" customFormat="1" ht="45" customHeight="1">
      <c r="A4205" s="15">
        <v>90257588</v>
      </c>
      <c r="B4205" s="16" t="s">
        <v>6052</v>
      </c>
      <c r="C4205" s="16" t="s">
        <v>6053</v>
      </c>
      <c r="D4205" s="17" t="s">
        <v>244</v>
      </c>
      <c r="E4205" s="17">
        <v>1</v>
      </c>
      <c r="F4205" s="18" t="s">
        <v>60</v>
      </c>
      <c r="G4205" s="18" t="s">
        <v>14</v>
      </c>
      <c r="H4205" s="19">
        <v>0.15565095000000001</v>
      </c>
    </row>
    <row r="4206" s="20" customFormat="1" ht="45" customHeight="1">
      <c r="A4206" s="15">
        <v>90286944</v>
      </c>
      <c r="B4206" s="16" t="s">
        <v>6054</v>
      </c>
      <c r="C4206" s="16" t="s">
        <v>6054</v>
      </c>
      <c r="D4206" s="17" t="s">
        <v>69</v>
      </c>
      <c r="E4206" s="17">
        <v>1</v>
      </c>
      <c r="F4206" s="18" t="s">
        <v>60</v>
      </c>
      <c r="G4206" s="18" t="s">
        <v>14</v>
      </c>
      <c r="H4206" s="19">
        <v>0.20354354999999999</v>
      </c>
    </row>
    <row r="4207" s="20" customFormat="1" ht="45" customHeight="1">
      <c r="A4207" s="15">
        <v>90098013</v>
      </c>
      <c r="B4207" s="16" t="s">
        <v>6055</v>
      </c>
      <c r="C4207" s="16" t="s">
        <v>6056</v>
      </c>
      <c r="D4207" s="17" t="s">
        <v>69</v>
      </c>
      <c r="E4207" s="17">
        <v>1</v>
      </c>
      <c r="F4207" s="18" t="s">
        <v>60</v>
      </c>
      <c r="G4207" s="18" t="s">
        <v>14</v>
      </c>
      <c r="H4207" s="19">
        <v>0.31130190000000002</v>
      </c>
    </row>
    <row r="4208" s="20" customFormat="1" ht="45" customHeight="1">
      <c r="A4208" s="15">
        <v>90263804</v>
      </c>
      <c r="B4208" s="16" t="s">
        <v>6055</v>
      </c>
      <c r="C4208" s="16" t="s">
        <v>6057</v>
      </c>
      <c r="D4208" s="17" t="s">
        <v>1797</v>
      </c>
      <c r="E4208" s="17">
        <v>1</v>
      </c>
      <c r="F4208" s="18" t="s">
        <v>60</v>
      </c>
      <c r="G4208" s="18" t="s">
        <v>14</v>
      </c>
      <c r="H4208" s="19">
        <v>0.1915704</v>
      </c>
    </row>
    <row r="4209" s="20" customFormat="1" ht="45" customHeight="1">
      <c r="A4209" s="15">
        <v>90244796</v>
      </c>
      <c r="B4209" s="16" t="s">
        <v>6055</v>
      </c>
      <c r="C4209" s="16" t="s">
        <v>6055</v>
      </c>
      <c r="D4209" s="17" t="s">
        <v>181</v>
      </c>
      <c r="E4209" s="17">
        <v>1</v>
      </c>
      <c r="F4209" s="18" t="s">
        <v>60</v>
      </c>
      <c r="G4209" s="18" t="s">
        <v>14</v>
      </c>
      <c r="H4209" s="19">
        <v>0.1915704</v>
      </c>
    </row>
    <row r="4210" s="20" customFormat="1" ht="45" customHeight="1">
      <c r="A4210" s="15">
        <v>90242742</v>
      </c>
      <c r="B4210" s="16" t="s">
        <v>6058</v>
      </c>
      <c r="C4210" s="16" t="s">
        <v>6059</v>
      </c>
      <c r="D4210" s="17" t="s">
        <v>298</v>
      </c>
      <c r="E4210" s="17">
        <v>1</v>
      </c>
      <c r="F4210" s="18" t="s">
        <v>60</v>
      </c>
      <c r="G4210" s="18" t="s">
        <v>14</v>
      </c>
      <c r="H4210" s="19">
        <v>0.17959725000000001</v>
      </c>
    </row>
    <row r="4211" s="20" customFormat="1" ht="45" customHeight="1">
      <c r="A4211" s="15">
        <v>90291689</v>
      </c>
      <c r="B4211" s="16" t="s">
        <v>6060</v>
      </c>
      <c r="C4211" s="16" t="s">
        <v>6061</v>
      </c>
      <c r="D4211" s="17" t="s">
        <v>244</v>
      </c>
      <c r="E4211" s="17">
        <v>1</v>
      </c>
      <c r="F4211" s="18" t="s">
        <v>60</v>
      </c>
      <c r="G4211" s="18" t="s">
        <v>14</v>
      </c>
      <c r="H4211" s="19">
        <v>0.1915704</v>
      </c>
    </row>
    <row r="4212" s="20" customFormat="1" ht="45" customHeight="1">
      <c r="A4212" s="15">
        <v>90234340</v>
      </c>
      <c r="B4212" s="16" t="s">
        <v>6062</v>
      </c>
      <c r="C4212" s="16" t="s">
        <v>6063</v>
      </c>
      <c r="D4212" s="17" t="s">
        <v>169</v>
      </c>
      <c r="E4212" s="17">
        <v>1</v>
      </c>
      <c r="F4212" s="18" t="s">
        <v>60</v>
      </c>
      <c r="G4212" s="18" t="s">
        <v>14</v>
      </c>
      <c r="H4212" s="19">
        <v>0.1915704</v>
      </c>
    </row>
    <row r="4213" s="20" customFormat="1" ht="45" customHeight="1">
      <c r="A4213" s="15">
        <v>90234375</v>
      </c>
      <c r="B4213" s="16" t="s">
        <v>6064</v>
      </c>
      <c r="C4213" s="16" t="s">
        <v>6065</v>
      </c>
      <c r="D4213" s="17" t="s">
        <v>169</v>
      </c>
      <c r="E4213" s="17">
        <v>1</v>
      </c>
      <c r="F4213" s="18" t="s">
        <v>60</v>
      </c>
      <c r="G4213" s="18" t="s">
        <v>14</v>
      </c>
      <c r="H4213" s="19">
        <v>1.9276771500000001</v>
      </c>
    </row>
    <row r="4214" s="20" customFormat="1" ht="45" customHeight="1">
      <c r="A4214" s="15">
        <v>90649010</v>
      </c>
      <c r="B4214" s="16" t="s">
        <v>6066</v>
      </c>
      <c r="C4214" s="16" t="s">
        <v>6067</v>
      </c>
      <c r="D4214" s="17" t="s">
        <v>2405</v>
      </c>
      <c r="E4214" s="17">
        <v>200</v>
      </c>
      <c r="F4214" s="18" t="s">
        <v>151</v>
      </c>
      <c r="G4214" s="18" t="s">
        <v>19</v>
      </c>
      <c r="H4214" s="19">
        <v>3.5919449999999999e-002</v>
      </c>
    </row>
    <row r="4215" s="20" customFormat="1" ht="45" customHeight="1">
      <c r="A4215" s="15">
        <v>92368549</v>
      </c>
      <c r="B4215" s="16" t="s">
        <v>6068</v>
      </c>
      <c r="C4215" s="16" t="s">
        <v>6069</v>
      </c>
      <c r="D4215" s="17" t="s">
        <v>36</v>
      </c>
      <c r="E4215" s="17">
        <v>10</v>
      </c>
      <c r="F4215" s="18" t="s">
        <v>95</v>
      </c>
      <c r="G4215" s="18" t="s">
        <v>19</v>
      </c>
      <c r="H4215" s="19">
        <v>1.0296909000000001</v>
      </c>
    </row>
    <row r="4216" s="20" customFormat="1" ht="45" customHeight="1">
      <c r="A4216" s="15">
        <v>92253571</v>
      </c>
      <c r="B4216" s="16" t="s">
        <v>6070</v>
      </c>
      <c r="C4216" s="16" t="s">
        <v>6071</v>
      </c>
      <c r="D4216" s="17" t="s">
        <v>235</v>
      </c>
      <c r="E4216" s="17">
        <v>120</v>
      </c>
      <c r="F4216" s="18" t="s">
        <v>18</v>
      </c>
      <c r="G4216" s="18" t="s">
        <v>19</v>
      </c>
      <c r="H4216" s="19">
        <v>2.39463e-002</v>
      </c>
    </row>
    <row r="4217" s="20" customFormat="1" ht="45" customHeight="1">
      <c r="A4217" s="15">
        <v>90278011</v>
      </c>
      <c r="B4217" s="16" t="s">
        <v>6070</v>
      </c>
      <c r="C4217" s="16" t="s">
        <v>6072</v>
      </c>
      <c r="D4217" s="17" t="s">
        <v>235</v>
      </c>
      <c r="E4217" s="17">
        <v>120</v>
      </c>
      <c r="F4217" s="18" t="s">
        <v>18</v>
      </c>
      <c r="G4217" s="18" t="s">
        <v>19</v>
      </c>
      <c r="H4217" s="19">
        <v>2.39463e-002</v>
      </c>
    </row>
    <row r="4218" s="20" customFormat="1" ht="45" customHeight="1">
      <c r="A4218" s="15">
        <v>92388302</v>
      </c>
      <c r="B4218" s="16" t="s">
        <v>6073</v>
      </c>
      <c r="C4218" s="16" t="s">
        <v>6074</v>
      </c>
      <c r="D4218" s="17" t="s">
        <v>50</v>
      </c>
      <c r="E4218" s="17">
        <v>150</v>
      </c>
      <c r="F4218" s="18" t="s">
        <v>18</v>
      </c>
      <c r="G4218" s="18" t="s">
        <v>19</v>
      </c>
      <c r="H4218" s="19">
        <v>7.1838899999999997e-002</v>
      </c>
    </row>
    <row r="4219" s="20" customFormat="1" ht="45" customHeight="1">
      <c r="A4219" s="15">
        <v>92382657</v>
      </c>
      <c r="B4219" s="16" t="s">
        <v>6073</v>
      </c>
      <c r="C4219" s="16" t="s">
        <v>6075</v>
      </c>
      <c r="D4219" s="17" t="s">
        <v>279</v>
      </c>
      <c r="E4219" s="17">
        <v>150</v>
      </c>
      <c r="F4219" s="18" t="s">
        <v>18</v>
      </c>
      <c r="G4219" s="18" t="s">
        <v>19</v>
      </c>
      <c r="H4219" s="19">
        <v>7.1838899999999997e-002</v>
      </c>
    </row>
    <row r="4220" s="20" customFormat="1" ht="45" customHeight="1">
      <c r="A4220" s="15">
        <v>92403182</v>
      </c>
      <c r="B4220" s="16" t="s">
        <v>6076</v>
      </c>
      <c r="C4220" s="16" t="s">
        <v>6077</v>
      </c>
      <c r="D4220" s="17" t="s">
        <v>26</v>
      </c>
      <c r="E4220" s="17">
        <v>150</v>
      </c>
      <c r="F4220" s="18" t="s">
        <v>18</v>
      </c>
      <c r="G4220" s="18" t="s">
        <v>19</v>
      </c>
      <c r="H4220" s="19">
        <v>1.197315e-002</v>
      </c>
    </row>
    <row r="4221" s="20" customFormat="1" ht="45" customHeight="1">
      <c r="A4221" s="15">
        <v>92403140</v>
      </c>
      <c r="B4221" s="16" t="s">
        <v>6078</v>
      </c>
      <c r="C4221" s="16" t="s">
        <v>6079</v>
      </c>
      <c r="D4221" s="17" t="s">
        <v>17</v>
      </c>
      <c r="E4221" s="17">
        <v>240</v>
      </c>
      <c r="F4221" s="18" t="s">
        <v>18</v>
      </c>
      <c r="G4221" s="18" t="s">
        <v>19</v>
      </c>
      <c r="H4221" s="19">
        <v>2.39463e-002</v>
      </c>
    </row>
    <row r="4222" s="20" customFormat="1" ht="45" customHeight="1">
      <c r="A4222" s="15">
        <v>92396496</v>
      </c>
      <c r="B4222" s="16" t="s">
        <v>6080</v>
      </c>
      <c r="C4222" s="16" t="s">
        <v>6081</v>
      </c>
      <c r="D4222" s="17" t="s">
        <v>279</v>
      </c>
      <c r="E4222" s="17">
        <v>1</v>
      </c>
      <c r="F4222" s="18" t="s">
        <v>60</v>
      </c>
      <c r="G4222" s="18" t="s">
        <v>14</v>
      </c>
      <c r="H4222" s="19">
        <v>0.29932874999999998</v>
      </c>
    </row>
    <row r="4223" s="20" customFormat="1" ht="45" customHeight="1">
      <c r="A4223" s="15">
        <v>92253598</v>
      </c>
      <c r="B4223" s="16" t="s">
        <v>6082</v>
      </c>
      <c r="C4223" s="16" t="s">
        <v>6083</v>
      </c>
      <c r="D4223" s="17" t="s">
        <v>235</v>
      </c>
      <c r="E4223" s="17">
        <v>350</v>
      </c>
      <c r="F4223" s="18" t="s">
        <v>18</v>
      </c>
      <c r="G4223" s="18" t="s">
        <v>19</v>
      </c>
      <c r="H4223" s="19">
        <v>1.197315e-002</v>
      </c>
    </row>
    <row r="4224" s="20" customFormat="1" ht="45" customHeight="1">
      <c r="A4224" s="15">
        <v>92403174</v>
      </c>
      <c r="B4224" s="16" t="s">
        <v>6084</v>
      </c>
      <c r="C4224" s="16" t="s">
        <v>6084</v>
      </c>
      <c r="D4224" s="17" t="s">
        <v>26</v>
      </c>
      <c r="E4224" s="17">
        <v>240</v>
      </c>
      <c r="F4224" s="18" t="s">
        <v>18</v>
      </c>
      <c r="G4224" s="18" t="s">
        <v>19</v>
      </c>
      <c r="H4224" s="19">
        <v>2.39463e-002</v>
      </c>
    </row>
    <row r="4225" s="20" customFormat="1" ht="45" customHeight="1">
      <c r="A4225" s="15">
        <v>92419143</v>
      </c>
      <c r="B4225" s="16" t="s">
        <v>6085</v>
      </c>
      <c r="C4225" s="16" t="s">
        <v>6086</v>
      </c>
      <c r="D4225" s="17" t="s">
        <v>34</v>
      </c>
      <c r="E4225" s="17">
        <v>240</v>
      </c>
      <c r="F4225" s="18" t="s">
        <v>18</v>
      </c>
      <c r="G4225" s="18" t="s">
        <v>19</v>
      </c>
      <c r="H4225" s="19">
        <v>8.3812049999999999e-002</v>
      </c>
    </row>
    <row r="4226" s="20" customFormat="1" ht="45" customHeight="1">
      <c r="A4226" s="15">
        <v>92367500</v>
      </c>
      <c r="B4226" s="16" t="s">
        <v>6087</v>
      </c>
      <c r="C4226" s="16" t="s">
        <v>6088</v>
      </c>
      <c r="D4226" s="17" t="s">
        <v>157</v>
      </c>
      <c r="E4226" s="17">
        <v>1</v>
      </c>
      <c r="F4226" s="18" t="s">
        <v>60</v>
      </c>
      <c r="G4226" s="18" t="s">
        <v>14</v>
      </c>
      <c r="H4226" s="19">
        <v>0.37116765000000002</v>
      </c>
    </row>
    <row r="4227" s="20" customFormat="1" ht="45" customHeight="1">
      <c r="A4227" s="15">
        <v>92367518</v>
      </c>
      <c r="B4227" s="16" t="s">
        <v>6089</v>
      </c>
      <c r="C4227" s="16" t="s">
        <v>6090</v>
      </c>
      <c r="D4227" s="17" t="s">
        <v>157</v>
      </c>
      <c r="E4227" s="17">
        <v>240</v>
      </c>
      <c r="F4227" s="18" t="s">
        <v>18</v>
      </c>
      <c r="G4227" s="18" t="s">
        <v>19</v>
      </c>
      <c r="H4227" s="19">
        <v>9.5785200000000001e-002</v>
      </c>
    </row>
    <row r="4228" s="20" customFormat="1" ht="45" customHeight="1">
      <c r="A4228" s="15">
        <v>90221745</v>
      </c>
      <c r="B4228" s="16" t="s">
        <v>6091</v>
      </c>
      <c r="C4228" s="16" t="s">
        <v>6092</v>
      </c>
      <c r="D4228" s="17" t="s">
        <v>69</v>
      </c>
      <c r="E4228" s="17">
        <v>1</v>
      </c>
      <c r="F4228" s="18" t="s">
        <v>60</v>
      </c>
      <c r="G4228" s="18" t="s">
        <v>14</v>
      </c>
      <c r="H4228" s="19">
        <v>0.25143615000000002</v>
      </c>
    </row>
    <row r="4229" s="20" customFormat="1" ht="45" customHeight="1">
      <c r="A4229" s="15">
        <v>90293720</v>
      </c>
      <c r="B4229" s="16" t="s">
        <v>6093</v>
      </c>
      <c r="C4229" s="16" t="s">
        <v>6093</v>
      </c>
      <c r="D4229" s="17" t="s">
        <v>1557</v>
      </c>
      <c r="E4229" s="17">
        <v>100</v>
      </c>
      <c r="F4229" s="18" t="s">
        <v>18</v>
      </c>
      <c r="G4229" s="18" t="s">
        <v>19</v>
      </c>
      <c r="H4229" s="19">
        <v>4.78926e-002</v>
      </c>
    </row>
    <row r="4230" s="20" customFormat="1" ht="45" customHeight="1">
      <c r="A4230" s="15">
        <v>90224353</v>
      </c>
      <c r="B4230" s="16" t="s">
        <v>6094</v>
      </c>
      <c r="C4230" s="16" t="s">
        <v>6094</v>
      </c>
      <c r="D4230" s="17" t="s">
        <v>26</v>
      </c>
      <c r="E4230" s="17">
        <v>240</v>
      </c>
      <c r="F4230" s="18" t="s">
        <v>18</v>
      </c>
      <c r="G4230" s="18" t="s">
        <v>19</v>
      </c>
      <c r="H4230" s="19">
        <v>2.39463e-002</v>
      </c>
    </row>
    <row r="4231" s="20" customFormat="1" ht="45" customHeight="1">
      <c r="A4231" s="15">
        <v>92372040</v>
      </c>
      <c r="B4231" s="16" t="s">
        <v>6095</v>
      </c>
      <c r="C4231" s="16" t="s">
        <v>6096</v>
      </c>
      <c r="D4231" s="17" t="s">
        <v>233</v>
      </c>
      <c r="E4231" s="17">
        <v>1</v>
      </c>
      <c r="F4231" s="18" t="s">
        <v>2483</v>
      </c>
      <c r="G4231" s="18" t="s">
        <v>14</v>
      </c>
      <c r="H4231" s="19">
        <v>0.49089915000000001</v>
      </c>
    </row>
    <row r="4232" s="20" customFormat="1" ht="45" customHeight="1">
      <c r="A4232" s="15">
        <v>92260756</v>
      </c>
      <c r="B4232" s="16" t="s">
        <v>6097</v>
      </c>
      <c r="C4232" s="16" t="s">
        <v>6098</v>
      </c>
      <c r="D4232" s="17" t="s">
        <v>69</v>
      </c>
      <c r="E4232" s="17">
        <v>240</v>
      </c>
      <c r="F4232" s="18" t="s">
        <v>18</v>
      </c>
      <c r="G4232" s="18" t="s">
        <v>19</v>
      </c>
      <c r="H4232" s="19">
        <v>8.3812049999999999e-002</v>
      </c>
    </row>
    <row r="4233" s="20" customFormat="1" ht="45" customHeight="1">
      <c r="A4233" s="15">
        <v>90569024</v>
      </c>
      <c r="B4233" s="16" t="s">
        <v>6099</v>
      </c>
      <c r="C4233" s="16" t="s">
        <v>6100</v>
      </c>
      <c r="D4233" s="17" t="s">
        <v>24</v>
      </c>
      <c r="E4233" s="17">
        <v>1</v>
      </c>
      <c r="F4233" s="18" t="s">
        <v>60</v>
      </c>
      <c r="G4233" s="18" t="s">
        <v>14</v>
      </c>
      <c r="H4233" s="19">
        <v>0.85009365000000003</v>
      </c>
    </row>
    <row r="4234" s="20" customFormat="1" ht="45" customHeight="1">
      <c r="A4234" s="15">
        <v>90221761</v>
      </c>
      <c r="B4234" s="16" t="s">
        <v>6101</v>
      </c>
      <c r="C4234" s="16" t="s">
        <v>6102</v>
      </c>
      <c r="D4234" s="17" t="s">
        <v>69</v>
      </c>
      <c r="E4234" s="17">
        <v>240</v>
      </c>
      <c r="F4234" s="18" t="s">
        <v>18</v>
      </c>
      <c r="G4234" s="18" t="s">
        <v>19</v>
      </c>
      <c r="H4234" s="19">
        <v>4.78926e-002</v>
      </c>
    </row>
    <row r="4235" s="20" customFormat="1" ht="45" customHeight="1">
      <c r="A4235" s="15">
        <v>92372287</v>
      </c>
      <c r="B4235" s="16" t="s">
        <v>6103</v>
      </c>
      <c r="C4235" s="16" t="s">
        <v>6104</v>
      </c>
      <c r="D4235" s="17" t="s">
        <v>50</v>
      </c>
      <c r="E4235" s="17">
        <v>1</v>
      </c>
      <c r="F4235" s="18" t="s">
        <v>60</v>
      </c>
      <c r="G4235" s="18" t="s">
        <v>14</v>
      </c>
      <c r="H4235" s="19">
        <v>0.46695284999999997</v>
      </c>
    </row>
    <row r="4236" s="20" customFormat="1" ht="45" customHeight="1">
      <c r="A4236" s="15">
        <v>90293690</v>
      </c>
      <c r="B4236" s="16" t="s">
        <v>6105</v>
      </c>
      <c r="C4236" s="16" t="s">
        <v>6106</v>
      </c>
      <c r="D4236" s="17" t="s">
        <v>1557</v>
      </c>
      <c r="E4236" s="17">
        <v>100</v>
      </c>
      <c r="F4236" s="18" t="s">
        <v>18</v>
      </c>
      <c r="G4236" s="18" t="s">
        <v>19</v>
      </c>
      <c r="H4236" s="19">
        <v>4.78926e-002</v>
      </c>
    </row>
    <row r="4237" s="20" customFormat="1" ht="45" customHeight="1">
      <c r="A4237" s="15">
        <v>90251539</v>
      </c>
      <c r="B4237" s="16" t="s">
        <v>6107</v>
      </c>
      <c r="C4237" s="16" t="s">
        <v>6108</v>
      </c>
      <c r="D4237" s="17" t="s">
        <v>17</v>
      </c>
      <c r="E4237" s="17">
        <v>240</v>
      </c>
      <c r="F4237" s="18" t="s">
        <v>18</v>
      </c>
      <c r="G4237" s="18" t="s">
        <v>19</v>
      </c>
      <c r="H4237" s="19">
        <v>8.3812049999999999e-002</v>
      </c>
    </row>
    <row r="4238" s="20" customFormat="1" ht="45" customHeight="1">
      <c r="A4238" s="15">
        <v>92409474</v>
      </c>
      <c r="B4238" s="16" t="s">
        <v>6109</v>
      </c>
      <c r="C4238" s="16" t="s">
        <v>6110</v>
      </c>
      <c r="D4238" s="17" t="s">
        <v>69</v>
      </c>
      <c r="E4238" s="17">
        <v>240</v>
      </c>
      <c r="F4238" s="18" t="s">
        <v>18</v>
      </c>
      <c r="G4238" s="18" t="s">
        <v>19</v>
      </c>
      <c r="H4238" s="19">
        <v>5.9865750000000002e-002</v>
      </c>
    </row>
    <row r="4239" s="20" customFormat="1" ht="45" customHeight="1">
      <c r="A4239" s="15">
        <v>90269497</v>
      </c>
      <c r="B4239" s="16" t="s">
        <v>6109</v>
      </c>
      <c r="C4239" s="16" t="s">
        <v>6111</v>
      </c>
      <c r="D4239" s="17" t="s">
        <v>3438</v>
      </c>
      <c r="E4239" s="17">
        <v>240</v>
      </c>
      <c r="F4239" s="18" t="s">
        <v>18</v>
      </c>
      <c r="G4239" s="18" t="s">
        <v>19</v>
      </c>
      <c r="H4239" s="19">
        <v>7.1838899999999997e-002</v>
      </c>
    </row>
    <row r="4240" s="20" customFormat="1" ht="45" customHeight="1">
      <c r="A4240" s="15">
        <v>90269500</v>
      </c>
      <c r="B4240" s="16" t="s">
        <v>6109</v>
      </c>
      <c r="C4240" s="16" t="s">
        <v>6112</v>
      </c>
      <c r="D4240" s="17" t="s">
        <v>3438</v>
      </c>
      <c r="E4240" s="17">
        <v>240</v>
      </c>
      <c r="F4240" s="18" t="s">
        <v>18</v>
      </c>
      <c r="G4240" s="18" t="s">
        <v>19</v>
      </c>
      <c r="H4240" s="19">
        <v>7.1838899999999997e-002</v>
      </c>
    </row>
    <row r="4241" s="20" customFormat="1" ht="45" customHeight="1">
      <c r="A4241" s="15">
        <v>90569016</v>
      </c>
      <c r="B4241" s="16" t="s">
        <v>6113</v>
      </c>
      <c r="C4241" s="16" t="s">
        <v>6114</v>
      </c>
      <c r="D4241" s="17" t="s">
        <v>24</v>
      </c>
      <c r="E4241" s="17">
        <v>200</v>
      </c>
      <c r="F4241" s="18" t="s">
        <v>18</v>
      </c>
      <c r="G4241" s="18" t="s">
        <v>19</v>
      </c>
      <c r="H4241" s="19">
        <v>9.5785200000000001e-002</v>
      </c>
    </row>
    <row r="4242" s="20" customFormat="1" ht="45" customHeight="1">
      <c r="A4242" s="15">
        <v>92258360</v>
      </c>
      <c r="B4242" s="16" t="s">
        <v>6115</v>
      </c>
      <c r="C4242" s="16" t="s">
        <v>6116</v>
      </c>
      <c r="D4242" s="17" t="s">
        <v>24</v>
      </c>
      <c r="E4242" s="17">
        <v>200</v>
      </c>
      <c r="F4242" s="18" t="s">
        <v>18</v>
      </c>
      <c r="G4242" s="18" t="s">
        <v>19</v>
      </c>
      <c r="H4242" s="19">
        <v>0.10775835</v>
      </c>
    </row>
    <row r="4243" s="20" customFormat="1" ht="45" customHeight="1">
      <c r="A4243" s="15">
        <v>90169441</v>
      </c>
      <c r="B4243" s="16" t="s">
        <v>6117</v>
      </c>
      <c r="C4243" s="16" t="s">
        <v>6118</v>
      </c>
      <c r="D4243" s="17" t="s">
        <v>3438</v>
      </c>
      <c r="E4243" s="17">
        <v>1</v>
      </c>
      <c r="F4243" s="18" t="s">
        <v>60</v>
      </c>
      <c r="G4243" s="18" t="s">
        <v>14</v>
      </c>
      <c r="H4243" s="19">
        <v>0.3831408</v>
      </c>
    </row>
    <row r="4244" s="20" customFormat="1" ht="45" customHeight="1">
      <c r="A4244" s="15">
        <v>90274172</v>
      </c>
      <c r="B4244" s="16" t="s">
        <v>6119</v>
      </c>
      <c r="C4244" s="16" t="s">
        <v>6120</v>
      </c>
      <c r="D4244" s="17" t="s">
        <v>506</v>
      </c>
      <c r="E4244" s="17">
        <v>1</v>
      </c>
      <c r="F4244" s="18" t="s">
        <v>88</v>
      </c>
      <c r="G4244" s="18" t="s">
        <v>14</v>
      </c>
      <c r="H4244" s="19">
        <v>103.642875</v>
      </c>
    </row>
    <row r="4245" s="20" customFormat="1" ht="45" customHeight="1">
      <c r="A4245" s="15">
        <v>90252799</v>
      </c>
      <c r="B4245" s="16" t="s">
        <v>6121</v>
      </c>
      <c r="C4245" s="16" t="s">
        <v>6122</v>
      </c>
      <c r="D4245" s="17" t="s">
        <v>520</v>
      </c>
      <c r="E4245" s="17">
        <v>1</v>
      </c>
      <c r="F4245" s="18" t="s">
        <v>88</v>
      </c>
      <c r="G4245" s="18" t="s">
        <v>14</v>
      </c>
      <c r="H4245" s="19">
        <v>105.67462500000001</v>
      </c>
    </row>
    <row r="4246" s="20" customFormat="1" ht="45" customHeight="1">
      <c r="A4246" s="15">
        <v>90306694</v>
      </c>
      <c r="B4246" s="16" t="s">
        <v>6123</v>
      </c>
      <c r="C4246" s="16" t="s">
        <v>6124</v>
      </c>
      <c r="D4246" s="17" t="s">
        <v>504</v>
      </c>
      <c r="E4246" s="17">
        <v>1</v>
      </c>
      <c r="F4246" s="18" t="s">
        <v>88</v>
      </c>
      <c r="G4246" s="18" t="s">
        <v>14</v>
      </c>
      <c r="H4246" s="19">
        <v>98.323507800000002</v>
      </c>
    </row>
    <row r="4247" s="20" customFormat="1" ht="45" customHeight="1">
      <c r="A4247" s="15">
        <v>90020839</v>
      </c>
      <c r="B4247" s="16" t="s">
        <v>6125</v>
      </c>
      <c r="C4247" s="16" t="s">
        <v>6125</v>
      </c>
      <c r="D4247" s="17" t="s">
        <v>378</v>
      </c>
      <c r="E4247" s="17">
        <v>1</v>
      </c>
      <c r="F4247" s="18" t="s">
        <v>64</v>
      </c>
      <c r="G4247" s="18" t="s">
        <v>14</v>
      </c>
      <c r="H4247" s="19">
        <v>27.897439500000001</v>
      </c>
    </row>
    <row r="4248" s="20" customFormat="1" ht="45" customHeight="1">
      <c r="A4248" s="15">
        <v>90551010</v>
      </c>
      <c r="B4248" s="16" t="s">
        <v>6126</v>
      </c>
      <c r="C4248" s="16" t="s">
        <v>6127</v>
      </c>
      <c r="D4248" s="17" t="s">
        <v>150</v>
      </c>
      <c r="E4248" s="17">
        <v>1</v>
      </c>
      <c r="F4248" s="18" t="s">
        <v>88</v>
      </c>
      <c r="G4248" s="18" t="s">
        <v>14</v>
      </c>
      <c r="H4248" s="19">
        <v>10.627596</v>
      </c>
    </row>
    <row r="4249" s="28" customFormat="1" ht="45" customHeight="1">
      <c r="A4249" s="23">
        <v>92404634</v>
      </c>
      <c r="B4249" s="24" t="s">
        <v>6128</v>
      </c>
      <c r="C4249" s="24" t="s">
        <v>6129</v>
      </c>
      <c r="D4249" s="25" t="s">
        <v>139</v>
      </c>
      <c r="E4249" s="25">
        <v>1</v>
      </c>
      <c r="F4249" s="26" t="s">
        <v>436</v>
      </c>
      <c r="G4249" s="26" t="s">
        <v>14</v>
      </c>
      <c r="H4249" s="27">
        <v>1.8073125000000001</v>
      </c>
      <c r="I4249" s="28" t="s">
        <v>957</v>
      </c>
    </row>
    <row r="4250" s="20" customFormat="1" ht="45" customHeight="1">
      <c r="A4250" s="15">
        <v>92404685</v>
      </c>
      <c r="B4250" s="16" t="s">
        <v>6130</v>
      </c>
      <c r="C4250" s="16" t="s">
        <v>6131</v>
      </c>
      <c r="D4250" s="17" t="s">
        <v>613</v>
      </c>
      <c r="E4250" s="17">
        <v>1</v>
      </c>
      <c r="F4250" s="18" t="s">
        <v>436</v>
      </c>
      <c r="G4250" s="18" t="s">
        <v>14</v>
      </c>
      <c r="H4250" s="19">
        <v>2.4185762999999998</v>
      </c>
    </row>
    <row r="4251" s="20" customFormat="1" ht="45" customHeight="1">
      <c r="A4251" s="15">
        <v>92422829</v>
      </c>
      <c r="B4251" s="16" t="s">
        <v>6132</v>
      </c>
      <c r="C4251" s="16" t="s">
        <v>6133</v>
      </c>
      <c r="D4251" s="17" t="s">
        <v>534</v>
      </c>
      <c r="E4251" s="17">
        <v>100</v>
      </c>
      <c r="F4251" s="18" t="s">
        <v>18</v>
      </c>
      <c r="G4251" s="18" t="s">
        <v>19</v>
      </c>
      <c r="H4251" s="19">
        <v>0.25143615000000002</v>
      </c>
    </row>
    <row r="4252" s="20" customFormat="1" ht="45" customHeight="1">
      <c r="A4252" s="15">
        <v>92422810</v>
      </c>
      <c r="B4252" s="16" t="s">
        <v>6134</v>
      </c>
      <c r="C4252" s="16" t="s">
        <v>6135</v>
      </c>
      <c r="D4252" s="17" t="s">
        <v>534</v>
      </c>
      <c r="E4252" s="17">
        <v>1</v>
      </c>
      <c r="F4252" s="18" t="s">
        <v>60</v>
      </c>
      <c r="G4252" s="18" t="s">
        <v>14</v>
      </c>
      <c r="H4252" s="19">
        <v>0.87403995000000001</v>
      </c>
    </row>
    <row r="4253" s="20" customFormat="1" ht="45" customHeight="1">
      <c r="A4253" s="15">
        <v>90176820</v>
      </c>
      <c r="B4253" s="16" t="s">
        <v>6136</v>
      </c>
      <c r="C4253" s="16" t="s">
        <v>6137</v>
      </c>
      <c r="D4253" s="17" t="s">
        <v>139</v>
      </c>
      <c r="E4253" s="17">
        <v>1</v>
      </c>
      <c r="F4253" s="18" t="s">
        <v>64</v>
      </c>
      <c r="G4253" s="18" t="s">
        <v>14</v>
      </c>
      <c r="H4253" s="19">
        <v>11.051217449999999</v>
      </c>
    </row>
    <row r="4254" s="20" customFormat="1" ht="45" customHeight="1">
      <c r="A4254" s="15">
        <v>90176812</v>
      </c>
      <c r="B4254" s="16" t="s">
        <v>6138</v>
      </c>
      <c r="C4254" s="16" t="s">
        <v>6139</v>
      </c>
      <c r="D4254" s="17" t="s">
        <v>139</v>
      </c>
      <c r="E4254" s="17">
        <v>1</v>
      </c>
      <c r="F4254" s="18" t="s">
        <v>64</v>
      </c>
      <c r="G4254" s="18" t="s">
        <v>14</v>
      </c>
      <c r="H4254" s="19">
        <v>8.3213392499999994</v>
      </c>
    </row>
    <row r="4255" s="20" customFormat="1" ht="45" customHeight="1">
      <c r="A4255" s="15">
        <v>90240472</v>
      </c>
      <c r="B4255" s="16" t="s">
        <v>6140</v>
      </c>
      <c r="C4255" s="16" t="s">
        <v>6141</v>
      </c>
      <c r="D4255" s="17" t="s">
        <v>1742</v>
      </c>
      <c r="E4255" s="17">
        <v>300</v>
      </c>
      <c r="F4255" s="18" t="s">
        <v>151</v>
      </c>
      <c r="G4255" s="18" t="s">
        <v>19</v>
      </c>
      <c r="H4255" s="19">
        <v>3.5919449999999999e-002</v>
      </c>
    </row>
    <row r="4256" s="20" customFormat="1" ht="45" customHeight="1">
      <c r="A4256" s="15">
        <v>92406637</v>
      </c>
      <c r="B4256" s="16" t="s">
        <v>6140</v>
      </c>
      <c r="C4256" s="16" t="s">
        <v>6142</v>
      </c>
      <c r="D4256" s="17" t="s">
        <v>150</v>
      </c>
      <c r="E4256" s="17">
        <v>300</v>
      </c>
      <c r="F4256" s="18" t="s">
        <v>151</v>
      </c>
      <c r="G4256" s="18" t="s">
        <v>19</v>
      </c>
      <c r="H4256" s="19">
        <v>5.6766667999999999e-002</v>
      </c>
    </row>
    <row r="4257" s="20" customFormat="1" ht="45" customHeight="1">
      <c r="A4257" s="15">
        <v>92459447</v>
      </c>
      <c r="B4257" s="16" t="s">
        <v>6143</v>
      </c>
      <c r="C4257" s="16" t="s">
        <v>6144</v>
      </c>
      <c r="D4257" s="17" t="s">
        <v>146</v>
      </c>
      <c r="E4257" s="17">
        <v>10</v>
      </c>
      <c r="F4257" s="18" t="s">
        <v>18</v>
      </c>
      <c r="G4257" s="18" t="s">
        <v>19</v>
      </c>
      <c r="H4257" s="19">
        <v>2.5143615000000001</v>
      </c>
    </row>
    <row r="4258" s="20" customFormat="1" ht="45" customHeight="1">
      <c r="A4258" s="15">
        <v>92455140</v>
      </c>
      <c r="B4258" s="16" t="s">
        <v>6145</v>
      </c>
      <c r="C4258" s="16" t="s">
        <v>6146</v>
      </c>
      <c r="D4258" s="17" t="s">
        <v>150</v>
      </c>
      <c r="E4258" s="17">
        <v>300</v>
      </c>
      <c r="F4258" s="18" t="s">
        <v>151</v>
      </c>
      <c r="G4258" s="18" t="s">
        <v>19</v>
      </c>
      <c r="H4258" s="19">
        <v>4.78926e-002</v>
      </c>
    </row>
    <row r="4259" s="20" customFormat="1" ht="45" customHeight="1">
      <c r="A4259" s="15">
        <v>92370845</v>
      </c>
      <c r="B4259" s="16" t="s">
        <v>6147</v>
      </c>
      <c r="C4259" s="16" t="s">
        <v>6148</v>
      </c>
      <c r="D4259" s="17" t="s">
        <v>358</v>
      </c>
      <c r="E4259" s="17">
        <v>1</v>
      </c>
      <c r="F4259" s="18" t="s">
        <v>60</v>
      </c>
      <c r="G4259" s="18" t="s">
        <v>14</v>
      </c>
      <c r="H4259" s="19">
        <v>1.8558382499999999</v>
      </c>
    </row>
    <row r="4260" s="20" customFormat="1" ht="45" customHeight="1">
      <c r="A4260" s="15">
        <v>92370837</v>
      </c>
      <c r="B4260" s="16" t="s">
        <v>6147</v>
      </c>
      <c r="C4260" s="16" t="s">
        <v>6148</v>
      </c>
      <c r="D4260" s="17" t="s">
        <v>358</v>
      </c>
      <c r="E4260" s="17">
        <v>1</v>
      </c>
      <c r="F4260" s="18" t="s">
        <v>60</v>
      </c>
      <c r="G4260" s="18" t="s">
        <v>14</v>
      </c>
      <c r="H4260" s="19">
        <v>2.0593818000000002</v>
      </c>
    </row>
    <row r="4261" s="20" customFormat="1" ht="45" customHeight="1">
      <c r="A4261" s="15">
        <v>92387390</v>
      </c>
      <c r="B4261" s="16" t="s">
        <v>6149</v>
      </c>
      <c r="C4261" s="16" t="s">
        <v>6150</v>
      </c>
      <c r="D4261" s="17" t="s">
        <v>31</v>
      </c>
      <c r="E4261" s="17">
        <v>1</v>
      </c>
      <c r="F4261" s="18" t="s">
        <v>158</v>
      </c>
      <c r="G4261" s="18" t="s">
        <v>14</v>
      </c>
      <c r="H4261" s="19">
        <v>0.87403995000000001</v>
      </c>
    </row>
    <row r="4262" s="20" customFormat="1" ht="45" customHeight="1">
      <c r="A4262" s="15">
        <v>90139100</v>
      </c>
      <c r="B4262" s="16" t="s">
        <v>6151</v>
      </c>
      <c r="C4262" s="16" t="s">
        <v>6152</v>
      </c>
      <c r="D4262" s="17" t="s">
        <v>703</v>
      </c>
      <c r="E4262" s="17">
        <v>400</v>
      </c>
      <c r="F4262" s="18" t="s">
        <v>151</v>
      </c>
      <c r="G4262" s="18" t="s">
        <v>19</v>
      </c>
      <c r="H4262" s="19">
        <v>4.2571199999999997e-002</v>
      </c>
    </row>
    <row r="4263" s="20" customFormat="1" ht="45" customHeight="1">
      <c r="A4263" s="15">
        <v>90176960</v>
      </c>
      <c r="B4263" s="16" t="s">
        <v>6153</v>
      </c>
      <c r="C4263" s="16" t="s">
        <v>6154</v>
      </c>
      <c r="D4263" s="17" t="s">
        <v>327</v>
      </c>
      <c r="E4263" s="17">
        <v>1</v>
      </c>
      <c r="F4263" s="18" t="s">
        <v>60</v>
      </c>
      <c r="G4263" s="18" t="s">
        <v>14</v>
      </c>
      <c r="H4263" s="19">
        <v>0.56406840000000003</v>
      </c>
    </row>
    <row r="4264" s="20" customFormat="1" ht="45" customHeight="1">
      <c r="A4264" s="15">
        <v>90148134</v>
      </c>
      <c r="B4264" s="16" t="s">
        <v>6153</v>
      </c>
      <c r="C4264" s="16" t="s">
        <v>6153</v>
      </c>
      <c r="D4264" s="17" t="s">
        <v>17</v>
      </c>
      <c r="E4264" s="17">
        <v>1</v>
      </c>
      <c r="F4264" s="18" t="s">
        <v>60</v>
      </c>
      <c r="G4264" s="18" t="s">
        <v>14</v>
      </c>
      <c r="H4264" s="19">
        <v>0.45497969999999999</v>
      </c>
    </row>
    <row r="4265" s="20" customFormat="1" ht="45" customHeight="1">
      <c r="A4265" s="15">
        <v>92461298</v>
      </c>
      <c r="B4265" s="16" t="s">
        <v>6155</v>
      </c>
      <c r="C4265" s="16" t="s">
        <v>6156</v>
      </c>
      <c r="D4265" s="17" t="s">
        <v>31</v>
      </c>
      <c r="E4265" s="17">
        <v>1</v>
      </c>
      <c r="F4265" s="18" t="s">
        <v>60</v>
      </c>
      <c r="G4265" s="18" t="s">
        <v>14</v>
      </c>
      <c r="H4265" s="19">
        <v>0.45497969999999999</v>
      </c>
    </row>
    <row r="4266" s="20" customFormat="1" ht="45" customHeight="1">
      <c r="A4266" s="15">
        <v>90139054</v>
      </c>
      <c r="B4266" s="16" t="s">
        <v>6157</v>
      </c>
      <c r="C4266" s="16" t="s">
        <v>6158</v>
      </c>
      <c r="D4266" s="17" t="s">
        <v>703</v>
      </c>
      <c r="E4266" s="17">
        <v>1</v>
      </c>
      <c r="F4266" s="18" t="s">
        <v>60</v>
      </c>
      <c r="G4266" s="18" t="s">
        <v>14</v>
      </c>
      <c r="H4266" s="19">
        <v>1.2026364</v>
      </c>
    </row>
    <row r="4267" s="20" customFormat="1" ht="45" customHeight="1">
      <c r="A4267" s="15">
        <v>90288815</v>
      </c>
      <c r="B4267" s="16" t="s">
        <v>6157</v>
      </c>
      <c r="C4267" s="16" t="s">
        <v>6159</v>
      </c>
      <c r="D4267" s="17" t="s">
        <v>720</v>
      </c>
      <c r="E4267" s="17">
        <v>1</v>
      </c>
      <c r="F4267" s="18" t="s">
        <v>436</v>
      </c>
      <c r="G4267" s="18" t="s">
        <v>14</v>
      </c>
      <c r="H4267" s="19">
        <v>1.35296595</v>
      </c>
    </row>
    <row r="4268" s="20" customFormat="1" ht="45" customHeight="1">
      <c r="A4268" s="15">
        <v>90268520</v>
      </c>
      <c r="B4268" s="16" t="s">
        <v>6157</v>
      </c>
      <c r="C4268" s="16" t="s">
        <v>6160</v>
      </c>
      <c r="D4268" s="17" t="s">
        <v>134</v>
      </c>
      <c r="E4268" s="17">
        <v>1</v>
      </c>
      <c r="F4268" s="18" t="s">
        <v>60</v>
      </c>
      <c r="G4268" s="18" t="s">
        <v>14</v>
      </c>
      <c r="H4268" s="19">
        <v>1.0855656</v>
      </c>
    </row>
    <row r="4269" s="20" customFormat="1" ht="45" customHeight="1">
      <c r="A4269" s="15">
        <v>90290119</v>
      </c>
      <c r="B4269" s="16" t="s">
        <v>6157</v>
      </c>
      <c r="C4269" s="16" t="s">
        <v>6160</v>
      </c>
      <c r="D4269" s="17" t="s">
        <v>134</v>
      </c>
      <c r="E4269" s="17">
        <v>1</v>
      </c>
      <c r="F4269" s="18" t="s">
        <v>60</v>
      </c>
      <c r="G4269" s="18" t="s">
        <v>14</v>
      </c>
      <c r="H4269" s="19">
        <v>0.91528080000000001</v>
      </c>
    </row>
    <row r="4270" s="20" customFormat="1" ht="45" customHeight="1">
      <c r="A4270" s="15">
        <v>92470319</v>
      </c>
      <c r="B4270" s="16" t="s">
        <v>6161</v>
      </c>
      <c r="C4270" s="16" t="s">
        <v>6162</v>
      </c>
      <c r="D4270" s="17" t="s">
        <v>703</v>
      </c>
      <c r="E4270" s="17">
        <v>600</v>
      </c>
      <c r="F4270" s="18" t="s">
        <v>151</v>
      </c>
      <c r="G4270" s="18" t="s">
        <v>19</v>
      </c>
      <c r="H4270" s="19">
        <v>2.39463e-002</v>
      </c>
    </row>
    <row r="4271" s="20" customFormat="1" ht="45" customHeight="1">
      <c r="A4271" s="15">
        <v>90262840</v>
      </c>
      <c r="B4271" s="16" t="s">
        <v>6161</v>
      </c>
      <c r="C4271" s="16" t="s">
        <v>6161</v>
      </c>
      <c r="D4271" s="17" t="s">
        <v>21</v>
      </c>
      <c r="E4271" s="17">
        <v>600</v>
      </c>
      <c r="F4271" s="18" t="s">
        <v>151</v>
      </c>
      <c r="G4271" s="18" t="s">
        <v>19</v>
      </c>
      <c r="H4271" s="19">
        <v>1.197315e-002</v>
      </c>
    </row>
    <row r="4272" s="20" customFormat="1" ht="45" customHeight="1">
      <c r="A4272" s="15">
        <v>90139062</v>
      </c>
      <c r="B4272" s="16" t="s">
        <v>6163</v>
      </c>
      <c r="C4272" s="16" t="s">
        <v>6164</v>
      </c>
      <c r="D4272" s="17" t="s">
        <v>703</v>
      </c>
      <c r="E4272" s="17">
        <v>1</v>
      </c>
      <c r="F4272" s="18" t="s">
        <v>60</v>
      </c>
      <c r="G4272" s="18" t="s">
        <v>14</v>
      </c>
      <c r="H4272" s="19">
        <v>1.9276771500000001</v>
      </c>
    </row>
    <row r="4273" s="20" customFormat="1" ht="45" customHeight="1">
      <c r="A4273" s="15">
        <v>90139097</v>
      </c>
      <c r="B4273" s="16" t="s">
        <v>6163</v>
      </c>
      <c r="C4273" s="16" t="s">
        <v>6164</v>
      </c>
      <c r="D4273" s="17" t="s">
        <v>703</v>
      </c>
      <c r="E4273" s="17">
        <v>1</v>
      </c>
      <c r="F4273" s="18" t="s">
        <v>60</v>
      </c>
      <c r="G4273" s="18" t="s">
        <v>14</v>
      </c>
      <c r="H4273" s="19">
        <v>1.7241336</v>
      </c>
    </row>
    <row r="4274" s="20" customFormat="1" ht="45" customHeight="1">
      <c r="A4274" s="15">
        <v>90303334</v>
      </c>
      <c r="B4274" s="16" t="s">
        <v>6163</v>
      </c>
      <c r="C4274" s="16" t="s">
        <v>6165</v>
      </c>
      <c r="D4274" s="17" t="s">
        <v>1592</v>
      </c>
      <c r="E4274" s="17">
        <v>1</v>
      </c>
      <c r="F4274" s="18" t="s">
        <v>60</v>
      </c>
      <c r="G4274" s="18" t="s">
        <v>14</v>
      </c>
      <c r="H4274" s="19">
        <v>0.52681860000000003</v>
      </c>
    </row>
    <row r="4275" s="20" customFormat="1" ht="45" customHeight="1">
      <c r="A4275" s="15">
        <v>90268504</v>
      </c>
      <c r="B4275" s="16" t="s">
        <v>6163</v>
      </c>
      <c r="C4275" s="16" t="s">
        <v>6166</v>
      </c>
      <c r="D4275" s="17" t="s">
        <v>134</v>
      </c>
      <c r="E4275" s="17">
        <v>1</v>
      </c>
      <c r="F4275" s="18" t="s">
        <v>60</v>
      </c>
      <c r="G4275" s="18" t="s">
        <v>14</v>
      </c>
      <c r="H4275" s="19">
        <v>1.3409928</v>
      </c>
    </row>
    <row r="4276" s="20" customFormat="1" ht="45" customHeight="1">
      <c r="A4276" s="15">
        <v>90290127</v>
      </c>
      <c r="B4276" s="16" t="s">
        <v>6163</v>
      </c>
      <c r="C4276" s="16" t="s">
        <v>6166</v>
      </c>
      <c r="D4276" s="17" t="s">
        <v>134</v>
      </c>
      <c r="E4276" s="17">
        <v>1</v>
      </c>
      <c r="F4276" s="18" t="s">
        <v>60</v>
      </c>
      <c r="G4276" s="18" t="s">
        <v>14</v>
      </c>
      <c r="H4276" s="19">
        <v>1.4846706000000001</v>
      </c>
    </row>
    <row r="4277" s="20" customFormat="1" ht="45" customHeight="1">
      <c r="A4277" s="15">
        <v>90293819</v>
      </c>
      <c r="B4277" s="16" t="s">
        <v>6163</v>
      </c>
      <c r="C4277" s="16" t="s">
        <v>6167</v>
      </c>
      <c r="D4277" s="17" t="s">
        <v>244</v>
      </c>
      <c r="E4277" s="17">
        <v>1</v>
      </c>
      <c r="F4277" s="18" t="s">
        <v>60</v>
      </c>
      <c r="G4277" s="18" t="s">
        <v>14</v>
      </c>
      <c r="H4277" s="19">
        <v>0.70242479999999996</v>
      </c>
    </row>
    <row r="4278" s="20" customFormat="1" ht="45" customHeight="1">
      <c r="A4278" s="15">
        <v>91440017</v>
      </c>
      <c r="B4278" s="16" t="s">
        <v>6163</v>
      </c>
      <c r="C4278" s="16" t="s">
        <v>6168</v>
      </c>
      <c r="D4278" s="17" t="s">
        <v>157</v>
      </c>
      <c r="E4278" s="17">
        <v>1</v>
      </c>
      <c r="F4278" s="18" t="s">
        <v>60</v>
      </c>
      <c r="G4278" s="18" t="s">
        <v>14</v>
      </c>
      <c r="H4278" s="19">
        <v>1.1853418499999999</v>
      </c>
    </row>
    <row r="4279" s="20" customFormat="1" ht="45" customHeight="1">
      <c r="A4279" s="15">
        <v>90167422</v>
      </c>
      <c r="B4279" s="16" t="s">
        <v>6163</v>
      </c>
      <c r="C4279" s="16" t="s">
        <v>6169</v>
      </c>
      <c r="D4279" s="17" t="s">
        <v>92</v>
      </c>
      <c r="E4279" s="17">
        <v>1</v>
      </c>
      <c r="F4279" s="18" t="s">
        <v>60</v>
      </c>
      <c r="G4279" s="18" t="s">
        <v>14</v>
      </c>
      <c r="H4279" s="19">
        <v>0.94587885000000005</v>
      </c>
    </row>
    <row r="4280" s="20" customFormat="1" ht="45" customHeight="1">
      <c r="A4280" s="15">
        <v>90268512</v>
      </c>
      <c r="B4280" s="16" t="s">
        <v>6170</v>
      </c>
      <c r="C4280" s="16" t="s">
        <v>6171</v>
      </c>
      <c r="D4280" s="17" t="s">
        <v>134</v>
      </c>
      <c r="E4280" s="17">
        <v>100</v>
      </c>
      <c r="F4280" s="18" t="s">
        <v>18</v>
      </c>
      <c r="G4280" s="18" t="s">
        <v>19</v>
      </c>
      <c r="H4280" s="19">
        <v>0.1170708</v>
      </c>
    </row>
    <row r="4281" s="20" customFormat="1" ht="45" customHeight="1">
      <c r="A4281" s="15">
        <v>90169760</v>
      </c>
      <c r="B4281" s="16" t="s">
        <v>6172</v>
      </c>
      <c r="C4281" s="16" t="s">
        <v>6173</v>
      </c>
      <c r="D4281" s="17" t="s">
        <v>244</v>
      </c>
      <c r="E4281" s="17">
        <v>1</v>
      </c>
      <c r="F4281" s="18" t="s">
        <v>60</v>
      </c>
      <c r="G4281" s="18" t="s">
        <v>14</v>
      </c>
      <c r="H4281" s="19">
        <v>0.23946300000000001</v>
      </c>
    </row>
    <row r="4282" s="20" customFormat="1" ht="45" customHeight="1">
      <c r="A4282" s="15">
        <v>90311094</v>
      </c>
      <c r="B4282" s="16" t="s">
        <v>6174</v>
      </c>
      <c r="C4282" s="16" t="s">
        <v>6174</v>
      </c>
      <c r="D4282" s="17" t="s">
        <v>244</v>
      </c>
      <c r="E4282" s="17">
        <v>600</v>
      </c>
      <c r="F4282" s="18" t="s">
        <v>151</v>
      </c>
      <c r="G4282" s="18" t="s">
        <v>19</v>
      </c>
      <c r="H4282" s="19">
        <v>1.197315e-002</v>
      </c>
    </row>
    <row r="4283" s="20" customFormat="1" ht="45" customHeight="1">
      <c r="A4283" s="15">
        <v>90288793</v>
      </c>
      <c r="B4283" s="16" t="s">
        <v>6175</v>
      </c>
      <c r="C4283" s="16" t="s">
        <v>6176</v>
      </c>
      <c r="D4283" s="17" t="s">
        <v>1592</v>
      </c>
      <c r="E4283" s="17">
        <v>1</v>
      </c>
      <c r="F4283" s="18" t="s">
        <v>60</v>
      </c>
      <c r="G4283" s="18" t="s">
        <v>14</v>
      </c>
      <c r="H4283" s="19">
        <v>0.65852325</v>
      </c>
    </row>
    <row r="4284" s="20" customFormat="1" ht="45" customHeight="1">
      <c r="A4284" s="15">
        <v>92403085</v>
      </c>
      <c r="B4284" s="16" t="s">
        <v>6177</v>
      </c>
      <c r="C4284" s="16" t="s">
        <v>6178</v>
      </c>
      <c r="D4284" s="17" t="s">
        <v>354</v>
      </c>
      <c r="E4284" s="17">
        <v>10</v>
      </c>
      <c r="F4284" s="18" t="s">
        <v>88</v>
      </c>
      <c r="G4284" s="18" t="s">
        <v>14</v>
      </c>
      <c r="H4284" s="19">
        <v>28.172821949999999</v>
      </c>
    </row>
    <row r="4285" s="20" customFormat="1" ht="45" customHeight="1">
      <c r="A4285" s="15">
        <v>94938547</v>
      </c>
      <c r="B4285" s="16" t="s">
        <v>6179</v>
      </c>
      <c r="C4285" s="16" t="s">
        <v>6180</v>
      </c>
      <c r="D4285" s="17" t="s">
        <v>946</v>
      </c>
      <c r="E4285" s="17">
        <v>1000</v>
      </c>
      <c r="F4285" s="18" t="s">
        <v>743</v>
      </c>
      <c r="G4285" s="18" t="s">
        <v>261</v>
      </c>
      <c r="H4285" s="19">
        <v>0.12159931140000001</v>
      </c>
    </row>
    <row r="4286" s="20" customFormat="1" ht="45" customHeight="1">
      <c r="A4286" s="15">
        <v>94938555</v>
      </c>
      <c r="B4286" s="16" t="s">
        <v>6179</v>
      </c>
      <c r="C4286" s="16" t="s">
        <v>6181</v>
      </c>
      <c r="D4286" s="17" t="s">
        <v>1717</v>
      </c>
      <c r="E4286" s="17">
        <v>1000</v>
      </c>
      <c r="F4286" s="18" t="s">
        <v>743</v>
      </c>
      <c r="G4286" s="18" t="s">
        <v>261</v>
      </c>
      <c r="H4286" s="19">
        <v>8.7459409799999999e-002</v>
      </c>
    </row>
    <row r="4287" s="20" customFormat="1" ht="45" customHeight="1">
      <c r="A4287" s="15">
        <v>94938563</v>
      </c>
      <c r="B4287" s="16" t="s">
        <v>6182</v>
      </c>
      <c r="C4287" s="16" t="s">
        <v>6183</v>
      </c>
      <c r="D4287" s="17" t="s">
        <v>620</v>
      </c>
      <c r="E4287" s="17">
        <v>1000</v>
      </c>
      <c r="F4287" s="18" t="s">
        <v>743</v>
      </c>
      <c r="G4287" s="18" t="s">
        <v>261</v>
      </c>
      <c r="H4287" s="19">
        <v>0.11011306949999999</v>
      </c>
    </row>
    <row r="4288" s="20" customFormat="1" ht="45" customHeight="1">
      <c r="A4288" s="15">
        <v>94938571</v>
      </c>
      <c r="B4288" s="16" t="s">
        <v>6184</v>
      </c>
      <c r="C4288" s="16" t="s">
        <v>6185</v>
      </c>
      <c r="D4288" s="17" t="s">
        <v>620</v>
      </c>
      <c r="E4288" s="17">
        <v>2000</v>
      </c>
      <c r="F4288" s="18" t="s">
        <v>743</v>
      </c>
      <c r="G4288" s="18" t="s">
        <v>261</v>
      </c>
      <c r="H4288" s="19">
        <v>9.8813836799999999e-002</v>
      </c>
    </row>
    <row r="4289" s="20" customFormat="1" ht="45" customHeight="1">
      <c r="A4289" s="15">
        <v>94938580</v>
      </c>
      <c r="B4289" s="16" t="s">
        <v>6186</v>
      </c>
      <c r="C4289" s="16" t="s">
        <v>6187</v>
      </c>
      <c r="D4289" s="17" t="s">
        <v>620</v>
      </c>
      <c r="E4289" s="17">
        <v>500</v>
      </c>
      <c r="F4289" s="18" t="s">
        <v>743</v>
      </c>
      <c r="G4289" s="18" t="s">
        <v>261</v>
      </c>
      <c r="H4289" s="19">
        <v>0.12543299999999999</v>
      </c>
    </row>
    <row r="4290" s="20" customFormat="1" ht="45" customHeight="1">
      <c r="A4290" s="15">
        <v>94938598</v>
      </c>
      <c r="B4290" s="16" t="s">
        <v>6188</v>
      </c>
      <c r="C4290" s="16" t="s">
        <v>6188</v>
      </c>
      <c r="D4290" s="17" t="s">
        <v>1690</v>
      </c>
      <c r="E4290" s="17">
        <v>1000</v>
      </c>
      <c r="F4290" s="18" t="s">
        <v>743</v>
      </c>
      <c r="G4290" s="18" t="s">
        <v>261</v>
      </c>
      <c r="H4290" s="19">
        <v>0.159327</v>
      </c>
    </row>
    <row r="4291" s="20" customFormat="1" ht="45" customHeight="1">
      <c r="A4291" s="15">
        <v>94938601</v>
      </c>
      <c r="B4291" s="16" t="s">
        <v>6189</v>
      </c>
      <c r="C4291" s="16" t="s">
        <v>6189</v>
      </c>
      <c r="D4291" s="17" t="s">
        <v>1690</v>
      </c>
      <c r="E4291" s="17">
        <v>1000</v>
      </c>
      <c r="F4291" s="18" t="s">
        <v>743</v>
      </c>
      <c r="G4291" s="18" t="s">
        <v>261</v>
      </c>
      <c r="H4291" s="19">
        <v>8.2214999999999996e-002</v>
      </c>
    </row>
    <row r="4292" s="20" customFormat="1" ht="45" customHeight="1">
      <c r="A4292" s="15">
        <v>94938610</v>
      </c>
      <c r="B4292" s="16" t="s">
        <v>6190</v>
      </c>
      <c r="C4292" s="16" t="s">
        <v>6190</v>
      </c>
      <c r="D4292" s="17" t="s">
        <v>39</v>
      </c>
      <c r="E4292" s="17">
        <v>1000</v>
      </c>
      <c r="F4292" s="18" t="s">
        <v>743</v>
      </c>
      <c r="G4292" s="18" t="s">
        <v>261</v>
      </c>
      <c r="H4292" s="19">
        <v>7.4152124999999999e-002</v>
      </c>
    </row>
    <row r="4293" s="20" customFormat="1" ht="45" customHeight="1">
      <c r="A4293" s="15">
        <v>94938628</v>
      </c>
      <c r="B4293" s="16" t="s">
        <v>6191</v>
      </c>
      <c r="C4293" s="16" t="s">
        <v>6191</v>
      </c>
      <c r="D4293" s="17" t="s">
        <v>39</v>
      </c>
      <c r="E4293" s="17">
        <v>2000</v>
      </c>
      <c r="F4293" s="18" t="s">
        <v>743</v>
      </c>
      <c r="G4293" s="18" t="s">
        <v>261</v>
      </c>
      <c r="H4293" s="19">
        <v>6.5379937499999999e-002</v>
      </c>
    </row>
    <row r="4294" s="20" customFormat="1" ht="45" customHeight="1">
      <c r="A4294" s="15">
        <v>94938636</v>
      </c>
      <c r="B4294" s="16" t="s">
        <v>6192</v>
      </c>
      <c r="C4294" s="16" t="s">
        <v>6192</v>
      </c>
      <c r="D4294" s="17" t="s">
        <v>39</v>
      </c>
      <c r="E4294" s="17">
        <v>500</v>
      </c>
      <c r="F4294" s="18" t="s">
        <v>743</v>
      </c>
      <c r="G4294" s="18" t="s">
        <v>261</v>
      </c>
      <c r="H4294" s="19">
        <v>7.9740000000000005e-002</v>
      </c>
    </row>
    <row r="4295" s="20" customFormat="1" ht="45" customHeight="1">
      <c r="A4295" s="15">
        <v>90313062</v>
      </c>
      <c r="B4295" s="16" t="s">
        <v>6193</v>
      </c>
      <c r="C4295" s="16" t="s">
        <v>6194</v>
      </c>
      <c r="D4295" s="17" t="s">
        <v>73</v>
      </c>
      <c r="E4295" s="17">
        <v>1</v>
      </c>
      <c r="F4295" s="18" t="s">
        <v>13</v>
      </c>
      <c r="G4295" s="18" t="s">
        <v>14</v>
      </c>
      <c r="H4295" s="19">
        <v>117.70176600000001</v>
      </c>
    </row>
    <row r="4296" s="20" customFormat="1" ht="45" customHeight="1">
      <c r="A4296" s="15">
        <v>92471889</v>
      </c>
      <c r="B4296" s="16" t="s">
        <v>6195</v>
      </c>
      <c r="C4296" s="16" t="s">
        <v>6195</v>
      </c>
      <c r="D4296" s="17" t="s">
        <v>528</v>
      </c>
      <c r="E4296" s="17">
        <v>1</v>
      </c>
      <c r="F4296" s="18" t="s">
        <v>13</v>
      </c>
      <c r="G4296" s="18" t="s">
        <v>14</v>
      </c>
      <c r="H4296" s="19">
        <v>79.051176429750001</v>
      </c>
    </row>
    <row r="4297" s="20" customFormat="1" ht="45" customHeight="1">
      <c r="A4297" s="15">
        <v>90310292</v>
      </c>
      <c r="B4297" s="16" t="s">
        <v>6196</v>
      </c>
      <c r="C4297" s="16" t="s">
        <v>6196</v>
      </c>
      <c r="D4297" s="17" t="s">
        <v>247</v>
      </c>
      <c r="E4297" s="17">
        <v>1</v>
      </c>
      <c r="F4297" s="18" t="s">
        <v>13</v>
      </c>
      <c r="G4297" s="18" t="s">
        <v>14</v>
      </c>
      <c r="H4297" s="19">
        <v>67.281863814000005</v>
      </c>
    </row>
    <row r="4298" s="20" customFormat="1" ht="45" customHeight="1">
      <c r="A4298" s="15">
        <v>90487010</v>
      </c>
      <c r="B4298" s="16" t="s">
        <v>6197</v>
      </c>
      <c r="C4298" s="16" t="s">
        <v>6198</v>
      </c>
      <c r="D4298" s="17" t="s">
        <v>73</v>
      </c>
      <c r="E4298" s="17">
        <v>1</v>
      </c>
      <c r="F4298" s="18" t="s">
        <v>13</v>
      </c>
      <c r="G4298" s="18" t="s">
        <v>14</v>
      </c>
      <c r="H4298" s="19">
        <v>117.69341330250001</v>
      </c>
    </row>
    <row r="4299" s="20" customFormat="1" ht="45" customHeight="1">
      <c r="A4299" s="15">
        <v>90241533</v>
      </c>
      <c r="B4299" s="16" t="s">
        <v>6199</v>
      </c>
      <c r="C4299" s="16" t="s">
        <v>6200</v>
      </c>
      <c r="D4299" s="17" t="s">
        <v>528</v>
      </c>
      <c r="E4299" s="17">
        <v>1</v>
      </c>
      <c r="F4299" s="18" t="s">
        <v>88</v>
      </c>
      <c r="G4299" s="18" t="s">
        <v>14</v>
      </c>
      <c r="H4299" s="19">
        <v>79.057134000000005</v>
      </c>
    </row>
    <row r="4300" s="20" customFormat="1" ht="45" customHeight="1">
      <c r="A4300" s="15">
        <v>92430910</v>
      </c>
      <c r="B4300" s="16" t="s">
        <v>6201</v>
      </c>
      <c r="C4300" s="16" t="s">
        <v>6202</v>
      </c>
      <c r="D4300" s="17" t="s">
        <v>73</v>
      </c>
      <c r="E4300" s="17">
        <v>1</v>
      </c>
      <c r="F4300" s="18" t="s">
        <v>13</v>
      </c>
      <c r="G4300" s="18" t="s">
        <v>14</v>
      </c>
      <c r="H4300" s="19">
        <v>117.70176600000001</v>
      </c>
    </row>
    <row r="4301" s="20" customFormat="1" ht="45" customHeight="1">
      <c r="A4301" s="15">
        <v>90177770</v>
      </c>
      <c r="B4301" s="16" t="s">
        <v>6203</v>
      </c>
      <c r="C4301" s="16" t="s">
        <v>6204</v>
      </c>
      <c r="D4301" s="17" t="s">
        <v>915</v>
      </c>
      <c r="E4301" s="17">
        <v>1</v>
      </c>
      <c r="F4301" s="18" t="s">
        <v>88</v>
      </c>
      <c r="G4301" s="18" t="s">
        <v>14</v>
      </c>
      <c r="H4301" s="19">
        <v>100.884</v>
      </c>
    </row>
    <row r="4302" s="20" customFormat="1" ht="45" customHeight="1">
      <c r="A4302" s="15">
        <v>90306953</v>
      </c>
      <c r="B4302" s="16" t="s">
        <v>6205</v>
      </c>
      <c r="C4302" s="16" t="s">
        <v>6206</v>
      </c>
      <c r="D4302" s="17" t="s">
        <v>728</v>
      </c>
      <c r="E4302" s="17">
        <v>1</v>
      </c>
      <c r="F4302" s="18" t="s">
        <v>88</v>
      </c>
      <c r="G4302" s="18" t="s">
        <v>14</v>
      </c>
      <c r="H4302" s="19">
        <v>58.259999999999998</v>
      </c>
    </row>
    <row r="4303" s="20" customFormat="1" ht="45" customHeight="1">
      <c r="A4303" s="15">
        <v>90261674</v>
      </c>
      <c r="B4303" s="16" t="s">
        <v>6207</v>
      </c>
      <c r="C4303" s="16" t="s">
        <v>6207</v>
      </c>
      <c r="D4303" s="17" t="s">
        <v>728</v>
      </c>
      <c r="E4303" s="17">
        <v>1</v>
      </c>
      <c r="F4303" s="18" t="s">
        <v>88</v>
      </c>
      <c r="G4303" s="18" t="s">
        <v>14</v>
      </c>
      <c r="H4303" s="19">
        <v>693.19799999999998</v>
      </c>
    </row>
    <row r="4304" s="20" customFormat="1" ht="45" customHeight="1">
      <c r="A4304" s="15">
        <v>90213467</v>
      </c>
      <c r="B4304" s="16" t="s">
        <v>6208</v>
      </c>
      <c r="C4304" s="16" t="s">
        <v>6209</v>
      </c>
      <c r="D4304" s="17" t="s">
        <v>6210</v>
      </c>
      <c r="E4304" s="17">
        <v>1</v>
      </c>
      <c r="F4304" s="18" t="s">
        <v>13</v>
      </c>
      <c r="G4304" s="18" t="s">
        <v>14</v>
      </c>
      <c r="H4304" s="19">
        <v>160.82335079999999</v>
      </c>
    </row>
    <row r="4305" s="20" customFormat="1" ht="45" customHeight="1">
      <c r="A4305" s="15">
        <v>90199677</v>
      </c>
      <c r="B4305" s="16" t="s">
        <v>6211</v>
      </c>
      <c r="C4305" s="16" t="s">
        <v>6212</v>
      </c>
      <c r="D4305" s="17" t="s">
        <v>620</v>
      </c>
      <c r="E4305" s="17">
        <v>1</v>
      </c>
      <c r="F4305" s="18" t="s">
        <v>70</v>
      </c>
      <c r="G4305" s="18" t="s">
        <v>14</v>
      </c>
      <c r="H4305" s="19">
        <v>248.01525000000001</v>
      </c>
    </row>
    <row r="4306" s="20" customFormat="1" ht="45" customHeight="1">
      <c r="A4306" s="15">
        <v>90208544</v>
      </c>
      <c r="B4306" s="16" t="s">
        <v>6213</v>
      </c>
      <c r="C4306" s="16" t="s">
        <v>6214</v>
      </c>
      <c r="D4306" s="17" t="s">
        <v>605</v>
      </c>
      <c r="E4306" s="17">
        <v>1</v>
      </c>
      <c r="F4306" s="18" t="s">
        <v>88</v>
      </c>
      <c r="G4306" s="18" t="s">
        <v>14</v>
      </c>
      <c r="H4306" s="19">
        <v>177.95692844999999</v>
      </c>
    </row>
    <row r="4307" s="20" customFormat="1" ht="45" customHeight="1">
      <c r="A4307" s="15">
        <v>90199669</v>
      </c>
      <c r="B4307" s="16" t="s">
        <v>6215</v>
      </c>
      <c r="C4307" s="16" t="s">
        <v>6216</v>
      </c>
      <c r="D4307" s="17" t="s">
        <v>620</v>
      </c>
      <c r="E4307" s="17">
        <v>1</v>
      </c>
      <c r="F4307" s="18" t="s">
        <v>70</v>
      </c>
      <c r="G4307" s="18" t="s">
        <v>14</v>
      </c>
      <c r="H4307" s="19">
        <v>187.85302200000001</v>
      </c>
    </row>
    <row r="4308" s="20" customFormat="1" ht="45" customHeight="1">
      <c r="A4308" s="15">
        <v>90193032</v>
      </c>
      <c r="B4308" s="16" t="s">
        <v>6217</v>
      </c>
      <c r="C4308" s="16" t="s">
        <v>6218</v>
      </c>
      <c r="D4308" s="17" t="s">
        <v>613</v>
      </c>
      <c r="E4308" s="17">
        <v>1</v>
      </c>
      <c r="F4308" s="18" t="s">
        <v>64</v>
      </c>
      <c r="G4308" s="18" t="s">
        <v>14</v>
      </c>
      <c r="H4308" s="19">
        <v>179.22608235000001</v>
      </c>
    </row>
    <row r="4309" s="20" customFormat="1" ht="45" customHeight="1">
      <c r="A4309" s="15">
        <v>92430236</v>
      </c>
      <c r="B4309" s="16" t="s">
        <v>6219</v>
      </c>
      <c r="C4309" s="16" t="s">
        <v>6220</v>
      </c>
      <c r="D4309" s="17" t="s">
        <v>598</v>
      </c>
      <c r="E4309" s="17">
        <v>1</v>
      </c>
      <c r="F4309" s="18" t="s">
        <v>88</v>
      </c>
      <c r="G4309" s="18" t="s">
        <v>14</v>
      </c>
      <c r="H4309" s="19">
        <v>40.373461800000001</v>
      </c>
    </row>
    <row r="4310" s="20" customFormat="1" ht="45" customHeight="1">
      <c r="A4310" s="15">
        <v>92460321</v>
      </c>
      <c r="B4310" s="16" t="s">
        <v>6221</v>
      </c>
      <c r="C4310" s="16" t="s">
        <v>6222</v>
      </c>
      <c r="D4310" s="17" t="s">
        <v>613</v>
      </c>
      <c r="E4310" s="17">
        <v>1</v>
      </c>
      <c r="F4310" s="18" t="s">
        <v>13</v>
      </c>
      <c r="G4310" s="18" t="s">
        <v>14</v>
      </c>
      <c r="H4310" s="19">
        <v>517.30999999999995</v>
      </c>
    </row>
    <row r="4311" s="20" customFormat="1" ht="45" customHeight="1">
      <c r="A4311" s="15">
        <v>92460330</v>
      </c>
      <c r="B4311" s="16" t="s">
        <v>6223</v>
      </c>
      <c r="C4311" s="16" t="s">
        <v>6224</v>
      </c>
      <c r="D4311" s="17" t="s">
        <v>613</v>
      </c>
      <c r="E4311" s="17">
        <v>1</v>
      </c>
      <c r="F4311" s="18" t="s">
        <v>13</v>
      </c>
      <c r="G4311" s="18" t="s">
        <v>14</v>
      </c>
      <c r="H4311" s="19">
        <v>959.77999999999997</v>
      </c>
    </row>
    <row r="4312" s="20" customFormat="1" ht="45" customHeight="1">
      <c r="A4312" s="15">
        <v>90292081</v>
      </c>
      <c r="B4312" s="16" t="s">
        <v>6225</v>
      </c>
      <c r="C4312" s="16" t="s">
        <v>6226</v>
      </c>
      <c r="D4312" s="17" t="s">
        <v>620</v>
      </c>
      <c r="E4312" s="17">
        <v>1</v>
      </c>
      <c r="F4312" s="18" t="s">
        <v>88</v>
      </c>
      <c r="G4312" s="18" t="s">
        <v>14</v>
      </c>
      <c r="H4312" s="19">
        <v>2602.9200000000001</v>
      </c>
    </row>
    <row r="4313" s="20" customFormat="1" ht="45" customHeight="1">
      <c r="A4313" s="15">
        <v>90198646</v>
      </c>
      <c r="B4313" s="16" t="s">
        <v>6227</v>
      </c>
      <c r="C4313" s="16" t="s">
        <v>6228</v>
      </c>
      <c r="D4313" s="17" t="s">
        <v>615</v>
      </c>
      <c r="E4313" s="17">
        <v>1</v>
      </c>
      <c r="F4313" s="18" t="s">
        <v>88</v>
      </c>
      <c r="G4313" s="18" t="s">
        <v>14</v>
      </c>
      <c r="H4313" s="19">
        <v>1356.79</v>
      </c>
    </row>
    <row r="4314" s="20" customFormat="1" ht="45" customHeight="1">
      <c r="A4314" s="15">
        <v>92369502</v>
      </c>
      <c r="B4314" s="16" t="s">
        <v>6229</v>
      </c>
      <c r="C4314" s="16" t="s">
        <v>6230</v>
      </c>
      <c r="D4314" s="17" t="s">
        <v>231</v>
      </c>
      <c r="E4314" s="17">
        <v>1</v>
      </c>
      <c r="F4314" s="18" t="s">
        <v>88</v>
      </c>
      <c r="G4314" s="18" t="s">
        <v>14</v>
      </c>
      <c r="H4314" s="19">
        <v>996.99222735000001</v>
      </c>
    </row>
    <row r="4315" s="20" customFormat="1" ht="45" customHeight="1">
      <c r="A4315" s="15">
        <v>92369553</v>
      </c>
      <c r="B4315" s="16" t="s">
        <v>6231</v>
      </c>
      <c r="C4315" s="16" t="s">
        <v>6232</v>
      </c>
      <c r="D4315" s="17" t="s">
        <v>605</v>
      </c>
      <c r="E4315" s="17">
        <v>1</v>
      </c>
      <c r="F4315" s="18" t="s">
        <v>88</v>
      </c>
      <c r="G4315" s="18" t="s">
        <v>14</v>
      </c>
      <c r="H4315" s="19">
        <v>1573.4771639999999</v>
      </c>
    </row>
    <row r="4316" s="20" customFormat="1" ht="45" customHeight="1">
      <c r="A4316" s="15">
        <v>91441013</v>
      </c>
      <c r="B4316" s="16" t="s">
        <v>6233</v>
      </c>
      <c r="C4316" s="16" t="s">
        <v>6234</v>
      </c>
      <c r="D4316" s="17" t="s">
        <v>492</v>
      </c>
      <c r="E4316" s="17">
        <v>1</v>
      </c>
      <c r="F4316" s="18" t="s">
        <v>158</v>
      </c>
      <c r="G4316" s="18" t="s">
        <v>14</v>
      </c>
      <c r="H4316" s="19">
        <v>0.82614734999999995</v>
      </c>
    </row>
    <row r="4317" s="20" customFormat="1" ht="45" customHeight="1">
      <c r="A4317" s="15">
        <v>92267742</v>
      </c>
      <c r="B4317" s="16" t="s">
        <v>6235</v>
      </c>
      <c r="C4317" s="16" t="s">
        <v>6236</v>
      </c>
      <c r="D4317" s="17" t="s">
        <v>492</v>
      </c>
      <c r="E4317" s="17">
        <v>1</v>
      </c>
      <c r="F4317" s="18" t="s">
        <v>158</v>
      </c>
      <c r="G4317" s="18" t="s">
        <v>14</v>
      </c>
      <c r="H4317" s="19">
        <v>0.80220104999999997</v>
      </c>
    </row>
    <row r="4318" s="20" customFormat="1" ht="45" customHeight="1">
      <c r="A4318" s="15">
        <v>90232496</v>
      </c>
      <c r="B4318" s="16" t="s">
        <v>6237</v>
      </c>
      <c r="C4318" s="16" t="s">
        <v>6238</v>
      </c>
      <c r="D4318" s="17" t="s">
        <v>440</v>
      </c>
      <c r="E4318" s="17">
        <v>1</v>
      </c>
      <c r="F4318" s="18" t="s">
        <v>60</v>
      </c>
      <c r="G4318" s="18" t="s">
        <v>14</v>
      </c>
      <c r="H4318" s="19">
        <v>0.44300655</v>
      </c>
    </row>
    <row r="4319" s="20" customFormat="1" ht="45" customHeight="1">
      <c r="A4319" s="15">
        <v>92413730</v>
      </c>
      <c r="B4319" s="16" t="s">
        <v>6237</v>
      </c>
      <c r="C4319" s="16" t="s">
        <v>6239</v>
      </c>
      <c r="D4319" s="17" t="s">
        <v>492</v>
      </c>
      <c r="E4319" s="17">
        <v>1</v>
      </c>
      <c r="F4319" s="18" t="s">
        <v>60</v>
      </c>
      <c r="G4319" s="18" t="s">
        <v>14</v>
      </c>
      <c r="H4319" s="19">
        <v>0.83812050000000005</v>
      </c>
    </row>
    <row r="4320" s="20" customFormat="1" ht="45" customHeight="1">
      <c r="A4320" s="15">
        <v>90020847</v>
      </c>
      <c r="B4320" s="16" t="s">
        <v>6240</v>
      </c>
      <c r="C4320" s="16" t="s">
        <v>6240</v>
      </c>
      <c r="D4320" s="17" t="s">
        <v>378</v>
      </c>
      <c r="E4320" s="17">
        <v>1</v>
      </c>
      <c r="F4320" s="18" t="s">
        <v>18</v>
      </c>
      <c r="G4320" s="18" t="s">
        <v>19</v>
      </c>
      <c r="H4320" s="19">
        <v>0.20354354999999999</v>
      </c>
    </row>
    <row r="4321" s="20" customFormat="1" ht="45" customHeight="1">
      <c r="A4321" s="15">
        <v>90268113</v>
      </c>
      <c r="B4321" s="16" t="s">
        <v>6241</v>
      </c>
      <c r="C4321" s="16" t="s">
        <v>6242</v>
      </c>
      <c r="D4321" s="17" t="s">
        <v>73</v>
      </c>
      <c r="E4321" s="17">
        <v>1</v>
      </c>
      <c r="F4321" s="18" t="s">
        <v>436</v>
      </c>
      <c r="G4321" s="18" t="s">
        <v>14</v>
      </c>
      <c r="H4321" s="19">
        <v>1.5565095</v>
      </c>
    </row>
    <row r="4322" s="20" customFormat="1" ht="45" customHeight="1">
      <c r="A4322" s="15">
        <v>90248015</v>
      </c>
      <c r="B4322" s="16" t="s">
        <v>6243</v>
      </c>
      <c r="C4322" s="16" t="s">
        <v>6244</v>
      </c>
      <c r="D4322" s="17" t="s">
        <v>73</v>
      </c>
      <c r="E4322" s="17">
        <v>1</v>
      </c>
      <c r="F4322" s="18" t="s">
        <v>436</v>
      </c>
      <c r="G4322" s="18" t="s">
        <v>14</v>
      </c>
      <c r="H4322" s="19">
        <v>0.50287230000000005</v>
      </c>
    </row>
    <row r="4323" s="20" customFormat="1" ht="45" customHeight="1">
      <c r="A4323" s="15">
        <v>90248023</v>
      </c>
      <c r="B4323" s="16" t="s">
        <v>6245</v>
      </c>
      <c r="C4323" s="16" t="s">
        <v>6246</v>
      </c>
      <c r="D4323" s="17" t="s">
        <v>73</v>
      </c>
      <c r="E4323" s="17">
        <v>1</v>
      </c>
      <c r="F4323" s="18" t="s">
        <v>436</v>
      </c>
      <c r="G4323" s="18" t="s">
        <v>14</v>
      </c>
      <c r="H4323" s="19">
        <v>0.70641584999999996</v>
      </c>
    </row>
    <row r="4324" s="20" customFormat="1" ht="45" customHeight="1">
      <c r="A4324" s="15">
        <v>90269268</v>
      </c>
      <c r="B4324" s="16" t="s">
        <v>6247</v>
      </c>
      <c r="C4324" s="16" t="s">
        <v>6248</v>
      </c>
      <c r="D4324" s="17" t="s">
        <v>742</v>
      </c>
      <c r="E4324" s="17">
        <v>1</v>
      </c>
      <c r="F4324" s="18" t="s">
        <v>13</v>
      </c>
      <c r="G4324" s="18" t="s">
        <v>14</v>
      </c>
      <c r="H4324" s="19">
        <v>3348.9738670500001</v>
      </c>
    </row>
    <row r="4325" s="20" customFormat="1" ht="45" customHeight="1">
      <c r="A4325" s="15">
        <v>90141768</v>
      </c>
      <c r="B4325" s="16" t="s">
        <v>6249</v>
      </c>
      <c r="C4325" s="16" t="s">
        <v>6250</v>
      </c>
      <c r="D4325" s="17" t="s">
        <v>3491</v>
      </c>
      <c r="E4325" s="17">
        <v>1000</v>
      </c>
      <c r="F4325" s="18" t="s">
        <v>6251</v>
      </c>
      <c r="G4325" s="18" t="s">
        <v>19</v>
      </c>
      <c r="H4325" s="19">
        <v>7.1838899999999997e-002</v>
      </c>
    </row>
    <row r="4326" s="20" customFormat="1" ht="45" customHeight="1">
      <c r="A4326" s="15">
        <v>90141741</v>
      </c>
      <c r="B4326" s="16" t="s">
        <v>6252</v>
      </c>
      <c r="C4326" s="16" t="s">
        <v>6253</v>
      </c>
      <c r="D4326" s="17" t="s">
        <v>3491</v>
      </c>
      <c r="E4326" s="17">
        <v>300</v>
      </c>
      <c r="F4326" s="18" t="s">
        <v>6251</v>
      </c>
      <c r="G4326" s="18" t="s">
        <v>19</v>
      </c>
      <c r="H4326" s="19">
        <v>9.5785200000000001e-002</v>
      </c>
    </row>
    <row r="4327" s="20" customFormat="1" ht="45" customHeight="1">
      <c r="A4327" s="15">
        <v>90141733</v>
      </c>
      <c r="B4327" s="16" t="s">
        <v>6254</v>
      </c>
      <c r="C4327" s="16" t="s">
        <v>6255</v>
      </c>
      <c r="D4327" s="17" t="s">
        <v>3491</v>
      </c>
      <c r="E4327" s="17">
        <v>300</v>
      </c>
      <c r="F4327" s="18" t="s">
        <v>6251</v>
      </c>
      <c r="G4327" s="18" t="s">
        <v>19</v>
      </c>
      <c r="H4327" s="19">
        <v>0.1197315</v>
      </c>
    </row>
    <row r="4328" s="20" customFormat="1" ht="45" customHeight="1">
      <c r="A4328" s="15">
        <v>90141784</v>
      </c>
      <c r="B4328" s="16" t="s">
        <v>6256</v>
      </c>
      <c r="C4328" s="16" t="s">
        <v>6257</v>
      </c>
      <c r="D4328" s="17" t="s">
        <v>3491</v>
      </c>
      <c r="E4328" s="17">
        <v>300</v>
      </c>
      <c r="F4328" s="18" t="s">
        <v>6251</v>
      </c>
      <c r="G4328" s="18" t="s">
        <v>19</v>
      </c>
      <c r="H4328" s="19">
        <v>0.21551670000000001</v>
      </c>
    </row>
    <row r="4329" s="20" customFormat="1" ht="45" customHeight="1">
      <c r="A4329" s="15">
        <v>90222733</v>
      </c>
      <c r="B4329" s="16" t="s">
        <v>6258</v>
      </c>
      <c r="C4329" s="16" t="s">
        <v>6259</v>
      </c>
      <c r="D4329" s="17" t="s">
        <v>69</v>
      </c>
      <c r="E4329" s="17">
        <v>300</v>
      </c>
      <c r="F4329" s="18" t="s">
        <v>6251</v>
      </c>
      <c r="G4329" s="18" t="s">
        <v>19</v>
      </c>
      <c r="H4329" s="19">
        <v>0.27671279999999998</v>
      </c>
    </row>
    <row r="4330" s="20" customFormat="1" ht="45" customHeight="1">
      <c r="A4330" s="15">
        <v>92463290</v>
      </c>
      <c r="B4330" s="16" t="s">
        <v>6260</v>
      </c>
      <c r="C4330" s="16" t="s">
        <v>6261</v>
      </c>
      <c r="D4330" s="17" t="s">
        <v>69</v>
      </c>
      <c r="E4330" s="17">
        <v>300</v>
      </c>
      <c r="F4330" s="18" t="s">
        <v>6251</v>
      </c>
      <c r="G4330" s="18" t="s">
        <v>19</v>
      </c>
      <c r="H4330" s="19">
        <v>0.25542720000000002</v>
      </c>
    </row>
    <row r="4331" s="20" customFormat="1" ht="45" customHeight="1">
      <c r="A4331" s="15">
        <v>92463282</v>
      </c>
      <c r="B4331" s="16" t="s">
        <v>6262</v>
      </c>
      <c r="C4331" s="16" t="s">
        <v>6263</v>
      </c>
      <c r="D4331" s="17" t="s">
        <v>69</v>
      </c>
      <c r="E4331" s="17">
        <v>300</v>
      </c>
      <c r="F4331" s="18" t="s">
        <v>6251</v>
      </c>
      <c r="G4331" s="18" t="s">
        <v>19</v>
      </c>
      <c r="H4331" s="19">
        <v>0.25340000000000001</v>
      </c>
    </row>
    <row r="4332" s="20" customFormat="1" ht="45" customHeight="1">
      <c r="A4332" s="15">
        <v>92463274</v>
      </c>
      <c r="B4332" s="16" t="s">
        <v>6264</v>
      </c>
      <c r="C4332" s="16" t="s">
        <v>6265</v>
      </c>
      <c r="D4332" s="17" t="s">
        <v>69</v>
      </c>
      <c r="E4332" s="17">
        <v>1000</v>
      </c>
      <c r="F4332" s="18" t="s">
        <v>6251</v>
      </c>
      <c r="G4332" s="18" t="s">
        <v>19</v>
      </c>
      <c r="H4332" s="19">
        <v>0.23414160000000001</v>
      </c>
    </row>
    <row r="4333" s="20" customFormat="1" ht="45" customHeight="1">
      <c r="A4333" s="15">
        <v>90162781</v>
      </c>
      <c r="B4333" s="16" t="s">
        <v>6266</v>
      </c>
      <c r="C4333" s="16" t="s">
        <v>6267</v>
      </c>
      <c r="D4333" s="17" t="s">
        <v>12</v>
      </c>
      <c r="E4333" s="17">
        <v>300</v>
      </c>
      <c r="F4333" s="18" t="s">
        <v>6251</v>
      </c>
      <c r="G4333" s="18" t="s">
        <v>19</v>
      </c>
      <c r="H4333" s="19">
        <v>7.0874999999999994e-002</v>
      </c>
    </row>
    <row r="4334" s="20" customFormat="1" ht="45" customHeight="1">
      <c r="A4334" s="15">
        <v>92370560</v>
      </c>
      <c r="B4334" s="16" t="s">
        <v>6268</v>
      </c>
      <c r="C4334" s="16" t="s">
        <v>6269</v>
      </c>
      <c r="D4334" s="17" t="s">
        <v>69</v>
      </c>
      <c r="E4334" s="17">
        <v>300</v>
      </c>
      <c r="F4334" s="18" t="s">
        <v>6251</v>
      </c>
      <c r="G4334" s="18" t="s">
        <v>19</v>
      </c>
      <c r="H4334" s="19">
        <v>5.9865750000000002e-002</v>
      </c>
    </row>
    <row r="4335" s="20" customFormat="1" ht="45" customHeight="1">
      <c r="A4335" s="15">
        <v>92405371</v>
      </c>
      <c r="B4335" s="16" t="s">
        <v>6270</v>
      </c>
      <c r="C4335" s="16" t="s">
        <v>6271</v>
      </c>
      <c r="D4335" s="17" t="s">
        <v>12</v>
      </c>
      <c r="E4335" s="17">
        <v>1000</v>
      </c>
      <c r="F4335" s="18" t="s">
        <v>6251</v>
      </c>
      <c r="G4335" s="18" t="s">
        <v>19</v>
      </c>
      <c r="H4335" s="19">
        <v>3.5919449999999999e-002</v>
      </c>
    </row>
    <row r="4336" s="20" customFormat="1" ht="45" customHeight="1">
      <c r="A4336" s="15">
        <v>92370551</v>
      </c>
      <c r="B4336" s="16" t="s">
        <v>6272</v>
      </c>
      <c r="C4336" s="16" t="s">
        <v>6273</v>
      </c>
      <c r="D4336" s="17" t="s">
        <v>69</v>
      </c>
      <c r="E4336" s="17">
        <v>500</v>
      </c>
      <c r="F4336" s="18" t="s">
        <v>6251</v>
      </c>
      <c r="G4336" s="18" t="s">
        <v>19</v>
      </c>
      <c r="H4336" s="19">
        <v>3.5919449999999999e-002</v>
      </c>
    </row>
    <row r="4337" s="20" customFormat="1" ht="45" customHeight="1">
      <c r="A4337" s="15">
        <v>92370543</v>
      </c>
      <c r="B4337" s="16" t="s">
        <v>6274</v>
      </c>
      <c r="C4337" s="16" t="s">
        <v>6275</v>
      </c>
      <c r="D4337" s="17" t="s">
        <v>69</v>
      </c>
      <c r="E4337" s="17">
        <v>300</v>
      </c>
      <c r="F4337" s="18" t="s">
        <v>6251</v>
      </c>
      <c r="G4337" s="18" t="s">
        <v>19</v>
      </c>
      <c r="H4337" s="19">
        <v>5.9865750000000002e-002</v>
      </c>
    </row>
    <row r="4338" s="20" customFormat="1" ht="45" customHeight="1">
      <c r="A4338" s="15">
        <v>90141660</v>
      </c>
      <c r="B4338" s="16" t="s">
        <v>6276</v>
      </c>
      <c r="C4338" s="16" t="s">
        <v>6277</v>
      </c>
      <c r="D4338" s="17" t="s">
        <v>3491</v>
      </c>
      <c r="E4338" s="17">
        <v>1000</v>
      </c>
      <c r="F4338" s="18" t="s">
        <v>6251</v>
      </c>
      <c r="G4338" s="18" t="s">
        <v>19</v>
      </c>
      <c r="H4338" s="19">
        <v>3.5919449999999999e-002</v>
      </c>
    </row>
    <row r="4339" s="20" customFormat="1" ht="45" customHeight="1">
      <c r="A4339" s="15">
        <v>90141679</v>
      </c>
      <c r="B4339" s="16" t="s">
        <v>6278</v>
      </c>
      <c r="C4339" s="16" t="s">
        <v>6279</v>
      </c>
      <c r="D4339" s="17" t="s">
        <v>3491</v>
      </c>
      <c r="E4339" s="17">
        <v>1000</v>
      </c>
      <c r="F4339" s="18" t="s">
        <v>6251</v>
      </c>
      <c r="G4339" s="18" t="s">
        <v>19</v>
      </c>
      <c r="H4339" s="19">
        <v>3.5919449999999999e-002</v>
      </c>
    </row>
    <row r="4340" s="20" customFormat="1" ht="45" customHeight="1">
      <c r="A4340" s="15">
        <v>92405134</v>
      </c>
      <c r="B4340" s="16" t="s">
        <v>6280</v>
      </c>
      <c r="C4340" s="16" t="s">
        <v>6281</v>
      </c>
      <c r="D4340" s="17" t="s">
        <v>12</v>
      </c>
      <c r="E4340" s="17">
        <v>1000</v>
      </c>
      <c r="F4340" s="18" t="s">
        <v>6251</v>
      </c>
      <c r="G4340" s="18" t="s">
        <v>19</v>
      </c>
      <c r="H4340" s="19">
        <v>3.5919449999999999e-002</v>
      </c>
    </row>
    <row r="4341" s="20" customFormat="1" ht="45" customHeight="1">
      <c r="A4341" s="15">
        <v>90302222</v>
      </c>
      <c r="B4341" s="16" t="s">
        <v>6282</v>
      </c>
      <c r="C4341" s="16" t="s">
        <v>6283</v>
      </c>
      <c r="D4341" s="17" t="s">
        <v>871</v>
      </c>
      <c r="E4341" s="17">
        <v>1000</v>
      </c>
      <c r="F4341" s="18" t="s">
        <v>6251</v>
      </c>
      <c r="G4341" s="18" t="s">
        <v>19</v>
      </c>
      <c r="H4341" s="19">
        <v>3.5919449999999999e-002</v>
      </c>
    </row>
    <row r="4342" s="20" customFormat="1" ht="45" customHeight="1">
      <c r="A4342" s="15">
        <v>92370535</v>
      </c>
      <c r="B4342" s="16" t="s">
        <v>6284</v>
      </c>
      <c r="C4342" s="16" t="s">
        <v>6285</v>
      </c>
      <c r="D4342" s="17" t="s">
        <v>69</v>
      </c>
      <c r="E4342" s="17">
        <v>500</v>
      </c>
      <c r="F4342" s="18" t="s">
        <v>6251</v>
      </c>
      <c r="G4342" s="18" t="s">
        <v>19</v>
      </c>
      <c r="H4342" s="19">
        <v>3.5919449999999999e-002</v>
      </c>
    </row>
    <row r="4343" s="20" customFormat="1" ht="45" customHeight="1">
      <c r="A4343" s="15">
        <v>92405363</v>
      </c>
      <c r="B4343" s="16" t="s">
        <v>6286</v>
      </c>
      <c r="C4343" s="16" t="s">
        <v>6287</v>
      </c>
      <c r="D4343" s="17" t="s">
        <v>12</v>
      </c>
      <c r="E4343" s="17">
        <v>1000</v>
      </c>
      <c r="F4343" s="18" t="s">
        <v>6251</v>
      </c>
      <c r="G4343" s="18" t="s">
        <v>19</v>
      </c>
      <c r="H4343" s="19">
        <v>3.5919449999999999e-002</v>
      </c>
    </row>
    <row r="4344" s="20" customFormat="1" ht="45" customHeight="1">
      <c r="A4344" s="15">
        <v>90302230</v>
      </c>
      <c r="B4344" s="16" t="s">
        <v>6288</v>
      </c>
      <c r="C4344" s="16" t="s">
        <v>6289</v>
      </c>
      <c r="D4344" s="17" t="s">
        <v>871</v>
      </c>
      <c r="E4344" s="17">
        <v>1000</v>
      </c>
      <c r="F4344" s="18" t="s">
        <v>6251</v>
      </c>
      <c r="G4344" s="18" t="s">
        <v>19</v>
      </c>
      <c r="H4344" s="19">
        <v>3.5919449999999999e-002</v>
      </c>
    </row>
    <row r="4345" s="20" customFormat="1" ht="45" customHeight="1">
      <c r="A4345" s="15">
        <v>92405223</v>
      </c>
      <c r="B4345" s="16" t="s">
        <v>6290</v>
      </c>
      <c r="C4345" s="16" t="s">
        <v>6291</v>
      </c>
      <c r="D4345" s="17" t="s">
        <v>12</v>
      </c>
      <c r="E4345" s="17">
        <v>1000</v>
      </c>
      <c r="F4345" s="18" t="s">
        <v>6251</v>
      </c>
      <c r="G4345" s="18" t="s">
        <v>19</v>
      </c>
      <c r="H4345" s="19">
        <v>7.1838899999999997e-002</v>
      </c>
    </row>
    <row r="4346" s="20" customFormat="1" ht="45" customHeight="1">
      <c r="A4346" s="15">
        <v>92405274</v>
      </c>
      <c r="B4346" s="16" t="s">
        <v>6292</v>
      </c>
      <c r="C4346" s="16" t="s">
        <v>6293</v>
      </c>
      <c r="D4346" s="17" t="s">
        <v>12</v>
      </c>
      <c r="E4346" s="17">
        <v>300</v>
      </c>
      <c r="F4346" s="18" t="s">
        <v>6251</v>
      </c>
      <c r="G4346" s="18" t="s">
        <v>19</v>
      </c>
      <c r="H4346" s="19">
        <v>9.5785200000000001e-002</v>
      </c>
    </row>
    <row r="4347" s="20" customFormat="1" ht="45" customHeight="1">
      <c r="A4347" s="15">
        <v>90312678</v>
      </c>
      <c r="B4347" s="16" t="s">
        <v>6294</v>
      </c>
      <c r="C4347" s="16" t="s">
        <v>6295</v>
      </c>
      <c r="D4347" s="17" t="s">
        <v>12</v>
      </c>
      <c r="E4347" s="17">
        <v>300</v>
      </c>
      <c r="F4347" s="18" t="s">
        <v>6251</v>
      </c>
      <c r="G4347" s="18" t="s">
        <v>19</v>
      </c>
      <c r="H4347" s="19">
        <v>9.5785200000000001e-002</v>
      </c>
    </row>
    <row r="4348" s="20" customFormat="1" ht="45" customHeight="1">
      <c r="A4348" s="15">
        <v>92370381</v>
      </c>
      <c r="B4348" s="16" t="s">
        <v>6296</v>
      </c>
      <c r="C4348" s="16" t="s">
        <v>6297</v>
      </c>
      <c r="D4348" s="17" t="s">
        <v>69</v>
      </c>
      <c r="E4348" s="17">
        <v>500</v>
      </c>
      <c r="F4348" s="18" t="s">
        <v>6251</v>
      </c>
      <c r="G4348" s="18" t="s">
        <v>19</v>
      </c>
      <c r="H4348" s="19">
        <v>3.5919449999999999e-002</v>
      </c>
    </row>
    <row r="4349" s="20" customFormat="1" ht="45" customHeight="1">
      <c r="A4349" s="15">
        <v>92370519</v>
      </c>
      <c r="B4349" s="16" t="s">
        <v>6298</v>
      </c>
      <c r="C4349" s="16" t="s">
        <v>6299</v>
      </c>
      <c r="D4349" s="17" t="s">
        <v>69</v>
      </c>
      <c r="E4349" s="17">
        <v>300</v>
      </c>
      <c r="F4349" s="18" t="s">
        <v>6251</v>
      </c>
      <c r="G4349" s="18" t="s">
        <v>19</v>
      </c>
      <c r="H4349" s="19">
        <v>5.9865750000000002e-002</v>
      </c>
    </row>
    <row r="4350" s="20" customFormat="1" ht="45" customHeight="1">
      <c r="A4350" s="15">
        <v>92370527</v>
      </c>
      <c r="B4350" s="16" t="s">
        <v>6300</v>
      </c>
      <c r="C4350" s="16" t="s">
        <v>6301</v>
      </c>
      <c r="D4350" s="17" t="s">
        <v>69</v>
      </c>
      <c r="E4350" s="17">
        <v>300</v>
      </c>
      <c r="F4350" s="18" t="s">
        <v>6251</v>
      </c>
      <c r="G4350" s="18" t="s">
        <v>19</v>
      </c>
      <c r="H4350" s="19">
        <v>5.9865750000000002e-002</v>
      </c>
    </row>
    <row r="4351" s="20" customFormat="1" ht="45" customHeight="1">
      <c r="A4351" s="15">
        <v>92370500</v>
      </c>
      <c r="B4351" s="16" t="s">
        <v>6302</v>
      </c>
      <c r="C4351" s="16" t="s">
        <v>6303</v>
      </c>
      <c r="D4351" s="17" t="s">
        <v>69</v>
      </c>
      <c r="E4351" s="17">
        <v>500</v>
      </c>
      <c r="F4351" s="18" t="s">
        <v>6251</v>
      </c>
      <c r="G4351" s="18" t="s">
        <v>19</v>
      </c>
      <c r="H4351" s="19">
        <v>3.5919449999999999e-002</v>
      </c>
    </row>
    <row r="4352" s="20" customFormat="1" ht="45" customHeight="1">
      <c r="A4352" s="15">
        <v>90246101</v>
      </c>
      <c r="B4352" s="16" t="s">
        <v>6304</v>
      </c>
      <c r="C4352" s="16" t="s">
        <v>6305</v>
      </c>
      <c r="D4352" s="17" t="s">
        <v>6306</v>
      </c>
      <c r="E4352" s="17">
        <v>1</v>
      </c>
      <c r="F4352" s="18" t="s">
        <v>88</v>
      </c>
      <c r="G4352" s="18" t="s">
        <v>14</v>
      </c>
      <c r="H4352" s="19">
        <v>1295.44875</v>
      </c>
    </row>
    <row r="4353" s="20" customFormat="1" ht="45" customHeight="1">
      <c r="A4353" s="15">
        <v>90246110</v>
      </c>
      <c r="B4353" s="16" t="s">
        <v>6307</v>
      </c>
      <c r="C4353" s="16" t="s">
        <v>6308</v>
      </c>
      <c r="D4353" s="17" t="s">
        <v>6306</v>
      </c>
      <c r="E4353" s="17">
        <v>1</v>
      </c>
      <c r="F4353" s="18" t="s">
        <v>88</v>
      </c>
      <c r="G4353" s="18" t="s">
        <v>14</v>
      </c>
      <c r="H4353" s="19">
        <v>1314.218556</v>
      </c>
    </row>
    <row r="4354" s="20" customFormat="1" ht="45" customHeight="1">
      <c r="A4354" s="15">
        <v>92390340</v>
      </c>
      <c r="B4354" s="16" t="s">
        <v>6309</v>
      </c>
      <c r="C4354" s="16" t="s">
        <v>6310</v>
      </c>
      <c r="D4354" s="17" t="s">
        <v>231</v>
      </c>
      <c r="E4354" s="17">
        <v>1</v>
      </c>
      <c r="F4354" s="18" t="s">
        <v>13</v>
      </c>
      <c r="G4354" s="18" t="s">
        <v>14</v>
      </c>
      <c r="H4354" s="19">
        <v>96.5993742</v>
      </c>
    </row>
    <row r="4355" s="20" customFormat="1" ht="45" customHeight="1">
      <c r="A4355" s="15">
        <v>92390366</v>
      </c>
      <c r="B4355" s="16" t="s">
        <v>6311</v>
      </c>
      <c r="C4355" s="16" t="s">
        <v>6312</v>
      </c>
      <c r="D4355" s="17" t="s">
        <v>231</v>
      </c>
      <c r="E4355" s="17">
        <v>1</v>
      </c>
      <c r="F4355" s="18" t="s">
        <v>13</v>
      </c>
      <c r="G4355" s="18" t="s">
        <v>14</v>
      </c>
      <c r="H4355" s="19">
        <v>266.93282699999997</v>
      </c>
    </row>
    <row r="4356" s="20" customFormat="1" ht="45" customHeight="1">
      <c r="A4356" s="15">
        <v>92390374</v>
      </c>
      <c r="B4356" s="16" t="s">
        <v>6313</v>
      </c>
      <c r="C4356" s="16" t="s">
        <v>6314</v>
      </c>
      <c r="D4356" s="17" t="s">
        <v>231</v>
      </c>
      <c r="E4356" s="17">
        <v>1</v>
      </c>
      <c r="F4356" s="18" t="s">
        <v>13</v>
      </c>
      <c r="G4356" s="18" t="s">
        <v>14</v>
      </c>
      <c r="H4356" s="19">
        <v>283.56011145000002</v>
      </c>
    </row>
    <row r="4357" s="20" customFormat="1" ht="45" customHeight="1">
      <c r="A4357" s="15">
        <v>92390382</v>
      </c>
      <c r="B4357" s="16" t="s">
        <v>6315</v>
      </c>
      <c r="C4357" s="16" t="s">
        <v>6316</v>
      </c>
      <c r="D4357" s="17" t="s">
        <v>231</v>
      </c>
      <c r="E4357" s="17">
        <v>1</v>
      </c>
      <c r="F4357" s="18" t="s">
        <v>13</v>
      </c>
      <c r="G4357" s="18" t="s">
        <v>14</v>
      </c>
      <c r="H4357" s="19">
        <v>96.5993742</v>
      </c>
    </row>
    <row r="4358" s="20" customFormat="1" ht="45" customHeight="1">
      <c r="A4358" s="15">
        <v>92422004</v>
      </c>
      <c r="B4358" s="16" t="s">
        <v>6317</v>
      </c>
      <c r="C4358" s="16" t="s">
        <v>6318</v>
      </c>
      <c r="D4358" s="17" t="s">
        <v>220</v>
      </c>
      <c r="E4358" s="17">
        <v>1</v>
      </c>
      <c r="F4358" s="18" t="s">
        <v>13</v>
      </c>
      <c r="G4358" s="18" t="s">
        <v>14</v>
      </c>
      <c r="H4358" s="19">
        <v>79.342073999999997</v>
      </c>
    </row>
    <row r="4359" s="20" customFormat="1" ht="45" customHeight="1">
      <c r="A4359" s="15">
        <v>92453864</v>
      </c>
      <c r="B4359" s="16" t="s">
        <v>6319</v>
      </c>
      <c r="C4359" s="16" t="s">
        <v>6320</v>
      </c>
      <c r="D4359" s="17" t="s">
        <v>220</v>
      </c>
      <c r="E4359" s="17">
        <v>1</v>
      </c>
      <c r="F4359" s="18" t="s">
        <v>13</v>
      </c>
      <c r="G4359" s="18" t="s">
        <v>14</v>
      </c>
      <c r="H4359" s="19">
        <v>217.90068719999999</v>
      </c>
    </row>
    <row r="4360" s="20" customFormat="1" ht="45" customHeight="1">
      <c r="A4360" s="15">
        <v>90173520</v>
      </c>
      <c r="B4360" s="16" t="s">
        <v>6321</v>
      </c>
      <c r="C4360" s="16" t="s">
        <v>6322</v>
      </c>
      <c r="D4360" s="17" t="s">
        <v>383</v>
      </c>
      <c r="E4360" s="17">
        <v>50</v>
      </c>
      <c r="F4360" s="18" t="s">
        <v>18</v>
      </c>
      <c r="G4360" s="18" t="s">
        <v>19</v>
      </c>
      <c r="H4360" s="19">
        <v>3.2327504999999999</v>
      </c>
    </row>
    <row r="4361" s="20" customFormat="1" ht="45" customHeight="1">
      <c r="A4361" s="15">
        <v>90173546</v>
      </c>
      <c r="B4361" s="16" t="s">
        <v>6323</v>
      </c>
      <c r="C4361" s="16" t="s">
        <v>6324</v>
      </c>
      <c r="D4361" s="17" t="s">
        <v>383</v>
      </c>
      <c r="E4361" s="17">
        <v>100</v>
      </c>
      <c r="F4361" s="18" t="s">
        <v>18</v>
      </c>
      <c r="G4361" s="18" t="s">
        <v>19</v>
      </c>
      <c r="H4361" s="19">
        <v>1.6163752499999999</v>
      </c>
    </row>
    <row r="4362" s="20" customFormat="1" ht="45" customHeight="1">
      <c r="A4362" s="15">
        <v>90173538</v>
      </c>
      <c r="B4362" s="16" t="s">
        <v>6325</v>
      </c>
      <c r="C4362" s="16" t="s">
        <v>6326</v>
      </c>
      <c r="D4362" s="17" t="s">
        <v>383</v>
      </c>
      <c r="E4362" s="17">
        <v>50</v>
      </c>
      <c r="F4362" s="18" t="s">
        <v>18</v>
      </c>
      <c r="G4362" s="18" t="s">
        <v>19</v>
      </c>
      <c r="H4362" s="19">
        <v>3.2327504999999999</v>
      </c>
    </row>
    <row r="4363" s="20" customFormat="1" ht="45" customHeight="1">
      <c r="A4363" s="15">
        <v>90173589</v>
      </c>
      <c r="B4363" s="16" t="s">
        <v>6327</v>
      </c>
      <c r="C4363" s="16" t="s">
        <v>6328</v>
      </c>
      <c r="D4363" s="17" t="s">
        <v>383</v>
      </c>
      <c r="E4363" s="17">
        <v>100</v>
      </c>
      <c r="F4363" s="18" t="s">
        <v>18</v>
      </c>
      <c r="G4363" s="18" t="s">
        <v>19</v>
      </c>
      <c r="H4363" s="19">
        <v>2.9693412000000001</v>
      </c>
    </row>
    <row r="4364" s="20" customFormat="1" ht="45" customHeight="1">
      <c r="A4364" s="15">
        <v>90173570</v>
      </c>
      <c r="B4364" s="16" t="s">
        <v>6329</v>
      </c>
      <c r="C4364" s="16" t="s">
        <v>6330</v>
      </c>
      <c r="D4364" s="17" t="s">
        <v>383</v>
      </c>
      <c r="E4364" s="17">
        <v>50</v>
      </c>
      <c r="F4364" s="18" t="s">
        <v>18</v>
      </c>
      <c r="G4364" s="18" t="s">
        <v>19</v>
      </c>
      <c r="H4364" s="19">
        <v>3.77154225</v>
      </c>
    </row>
    <row r="4365" s="20" customFormat="1" ht="45" customHeight="1">
      <c r="A4365" s="15">
        <v>90293886</v>
      </c>
      <c r="B4365" s="16" t="s">
        <v>6331</v>
      </c>
      <c r="C4365" s="16" t="s">
        <v>6331</v>
      </c>
      <c r="D4365" s="17" t="s">
        <v>26</v>
      </c>
      <c r="E4365" s="17">
        <v>100</v>
      </c>
      <c r="F4365" s="18" t="s">
        <v>18</v>
      </c>
      <c r="G4365" s="18" t="s">
        <v>19</v>
      </c>
      <c r="H4365" s="19">
        <v>9.5785200000000001e-002</v>
      </c>
    </row>
    <row r="4366" s="20" customFormat="1" ht="45" customHeight="1">
      <c r="A4366" s="15">
        <v>90316010</v>
      </c>
      <c r="B4366" s="16" t="s">
        <v>6332</v>
      </c>
      <c r="C4366" s="16" t="s">
        <v>6333</v>
      </c>
      <c r="D4366" s="17" t="s">
        <v>36</v>
      </c>
      <c r="E4366" s="17">
        <v>120</v>
      </c>
      <c r="F4366" s="18" t="s">
        <v>18</v>
      </c>
      <c r="G4366" s="18" t="s">
        <v>19</v>
      </c>
      <c r="H4366" s="19">
        <v>8.3812049999999999e-002</v>
      </c>
    </row>
    <row r="4367" s="20" customFormat="1" ht="45" customHeight="1">
      <c r="A4367" s="15">
        <v>90843991</v>
      </c>
      <c r="B4367" s="16" t="s">
        <v>6334</v>
      </c>
      <c r="C4367" s="16" t="s">
        <v>6335</v>
      </c>
      <c r="D4367" s="17" t="s">
        <v>36</v>
      </c>
      <c r="E4367" s="17">
        <v>100</v>
      </c>
      <c r="F4367" s="18" t="s">
        <v>18</v>
      </c>
      <c r="G4367" s="18" t="s">
        <v>19</v>
      </c>
      <c r="H4367" s="19">
        <v>4.1067904500000001</v>
      </c>
    </row>
    <row r="4368" s="20" customFormat="1" ht="45" customHeight="1">
      <c r="A4368" s="15">
        <v>90843983</v>
      </c>
      <c r="B4368" s="16" t="s">
        <v>6336</v>
      </c>
      <c r="C4368" s="16" t="s">
        <v>6337</v>
      </c>
      <c r="D4368" s="17" t="s">
        <v>36</v>
      </c>
      <c r="E4368" s="17">
        <v>50</v>
      </c>
      <c r="F4368" s="18" t="s">
        <v>18</v>
      </c>
      <c r="G4368" s="18" t="s">
        <v>19</v>
      </c>
      <c r="H4368" s="19">
        <v>4.2305130000000002</v>
      </c>
    </row>
    <row r="4369" s="20" customFormat="1" ht="45" customHeight="1">
      <c r="A4369" s="15">
        <v>90255631</v>
      </c>
      <c r="B4369" s="16" t="s">
        <v>6338</v>
      </c>
      <c r="C4369" s="16" t="s">
        <v>6339</v>
      </c>
      <c r="D4369" s="17" t="s">
        <v>36</v>
      </c>
      <c r="E4369" s="17">
        <v>100</v>
      </c>
      <c r="F4369" s="18" t="s">
        <v>18</v>
      </c>
      <c r="G4369" s="18" t="s">
        <v>19</v>
      </c>
      <c r="H4369" s="19">
        <v>4.6068119999999997</v>
      </c>
    </row>
    <row r="4370" s="20" customFormat="1" ht="45" customHeight="1">
      <c r="A4370" s="15">
        <v>90844009</v>
      </c>
      <c r="B4370" s="16" t="s">
        <v>6340</v>
      </c>
      <c r="C4370" s="16" t="s">
        <v>6341</v>
      </c>
      <c r="D4370" s="17" t="s">
        <v>36</v>
      </c>
      <c r="E4370" s="17">
        <v>50</v>
      </c>
      <c r="F4370" s="18" t="s">
        <v>18</v>
      </c>
      <c r="G4370" s="18" t="s">
        <v>19</v>
      </c>
      <c r="H4370" s="19">
        <v>4.5617701500000001</v>
      </c>
    </row>
    <row r="4371" s="20" customFormat="1" ht="45" customHeight="1">
      <c r="A4371" s="15">
        <v>92370772</v>
      </c>
      <c r="B4371" s="16" t="s">
        <v>6342</v>
      </c>
      <c r="C4371" s="16" t="s">
        <v>6343</v>
      </c>
      <c r="D4371" s="17" t="s">
        <v>17</v>
      </c>
      <c r="E4371" s="17">
        <v>28</v>
      </c>
      <c r="F4371" s="18" t="s">
        <v>95</v>
      </c>
      <c r="G4371" s="18" t="s">
        <v>19</v>
      </c>
      <c r="H4371" s="19">
        <v>0.26340930000000001</v>
      </c>
    </row>
    <row r="4372" s="20" customFormat="1" ht="45" customHeight="1">
      <c r="A4372" s="15">
        <v>92371361</v>
      </c>
      <c r="B4372" s="16" t="s">
        <v>6344</v>
      </c>
      <c r="C4372" s="16" t="s">
        <v>6345</v>
      </c>
      <c r="D4372" s="17" t="s">
        <v>69</v>
      </c>
      <c r="E4372" s="17">
        <v>30</v>
      </c>
      <c r="F4372" s="18" t="s">
        <v>18</v>
      </c>
      <c r="G4372" s="18" t="s">
        <v>19</v>
      </c>
      <c r="H4372" s="19">
        <v>0.14367779999999999</v>
      </c>
    </row>
    <row r="4373" s="20" customFormat="1" ht="45" customHeight="1">
      <c r="A4373" s="15">
        <v>92403581</v>
      </c>
      <c r="B4373" s="16" t="s">
        <v>6346</v>
      </c>
      <c r="C4373" s="16" t="s">
        <v>6347</v>
      </c>
      <c r="D4373" s="17" t="s">
        <v>50</v>
      </c>
      <c r="E4373" s="17">
        <v>30</v>
      </c>
      <c r="F4373" s="18" t="s">
        <v>18</v>
      </c>
      <c r="G4373" s="18" t="s">
        <v>19</v>
      </c>
      <c r="H4373" s="19">
        <v>0.3352482</v>
      </c>
    </row>
    <row r="4374" s="20" customFormat="1" ht="45" customHeight="1">
      <c r="A4374" s="15">
        <v>90021088</v>
      </c>
      <c r="B4374" s="16" t="s">
        <v>6348</v>
      </c>
      <c r="C4374" s="16" t="s">
        <v>6348</v>
      </c>
      <c r="D4374" s="17" t="s">
        <v>378</v>
      </c>
      <c r="E4374" s="17">
        <v>200</v>
      </c>
      <c r="F4374" s="18" t="s">
        <v>151</v>
      </c>
      <c r="G4374" s="18" t="s">
        <v>19</v>
      </c>
      <c r="H4374" s="19">
        <v>0.28735559999999999</v>
      </c>
    </row>
    <row r="4375" s="20" customFormat="1" ht="45" customHeight="1">
      <c r="A4375" s="15">
        <v>90274857</v>
      </c>
      <c r="B4375" s="16" t="s">
        <v>6349</v>
      </c>
      <c r="C4375" s="16" t="s">
        <v>6350</v>
      </c>
      <c r="D4375" s="17" t="s">
        <v>36</v>
      </c>
      <c r="E4375" s="17">
        <v>100</v>
      </c>
      <c r="F4375" s="18" t="s">
        <v>18</v>
      </c>
      <c r="G4375" s="18" t="s">
        <v>19</v>
      </c>
      <c r="H4375" s="19">
        <v>2.2007789999999998</v>
      </c>
    </row>
    <row r="4376" s="20" customFormat="1" ht="45" customHeight="1">
      <c r="A4376" s="15">
        <v>90274822</v>
      </c>
      <c r="B4376" s="16" t="s">
        <v>6351</v>
      </c>
      <c r="C4376" s="16" t="s">
        <v>6352</v>
      </c>
      <c r="D4376" s="17" t="s">
        <v>36</v>
      </c>
      <c r="E4376" s="17">
        <v>20</v>
      </c>
      <c r="F4376" s="18" t="s">
        <v>18</v>
      </c>
      <c r="G4376" s="18" t="s">
        <v>19</v>
      </c>
      <c r="H4376" s="19">
        <v>3.5440524</v>
      </c>
    </row>
    <row r="4377" s="20" customFormat="1" ht="45" customHeight="1">
      <c r="A4377" s="15">
        <v>90274830</v>
      </c>
      <c r="B4377" s="16" t="s">
        <v>6353</v>
      </c>
      <c r="C4377" s="16" t="s">
        <v>6354</v>
      </c>
      <c r="D4377" s="17" t="s">
        <v>36</v>
      </c>
      <c r="E4377" s="17">
        <v>50</v>
      </c>
      <c r="F4377" s="18" t="s">
        <v>18</v>
      </c>
      <c r="G4377" s="18" t="s">
        <v>19</v>
      </c>
      <c r="H4377" s="19">
        <v>2.440242</v>
      </c>
    </row>
    <row r="4378" s="20" customFormat="1" ht="45" customHeight="1">
      <c r="A4378" s="15">
        <v>90274865</v>
      </c>
      <c r="B4378" s="16" t="s">
        <v>6355</v>
      </c>
      <c r="C4378" s="16" t="s">
        <v>6356</v>
      </c>
      <c r="D4378" s="17" t="s">
        <v>36</v>
      </c>
      <c r="E4378" s="17">
        <v>100</v>
      </c>
      <c r="F4378" s="18" t="s">
        <v>18</v>
      </c>
      <c r="G4378" s="18" t="s">
        <v>19</v>
      </c>
      <c r="H4378" s="19">
        <v>2.542869</v>
      </c>
    </row>
    <row r="4379" s="20" customFormat="1" ht="45" customHeight="1">
      <c r="A4379" s="15">
        <v>90274849</v>
      </c>
      <c r="B4379" s="16" t="s">
        <v>6357</v>
      </c>
      <c r="C4379" s="16" t="s">
        <v>6358</v>
      </c>
      <c r="D4379" s="17" t="s">
        <v>36</v>
      </c>
      <c r="E4379" s="17">
        <v>50</v>
      </c>
      <c r="F4379" s="18" t="s">
        <v>18</v>
      </c>
      <c r="G4379" s="18" t="s">
        <v>19</v>
      </c>
      <c r="H4379" s="19">
        <v>2.816541</v>
      </c>
    </row>
    <row r="4380" s="20" customFormat="1" ht="45" customHeight="1">
      <c r="A4380" s="15">
        <v>90274946</v>
      </c>
      <c r="B4380" s="16" t="s">
        <v>6359</v>
      </c>
      <c r="C4380" s="16" t="s">
        <v>6360</v>
      </c>
      <c r="D4380" s="17" t="s">
        <v>737</v>
      </c>
      <c r="E4380" s="17">
        <v>20</v>
      </c>
      <c r="F4380" s="18" t="s">
        <v>18</v>
      </c>
      <c r="G4380" s="18" t="s">
        <v>19</v>
      </c>
      <c r="H4380" s="19">
        <v>2.5862004000000001</v>
      </c>
    </row>
    <row r="4381" s="20" customFormat="1" ht="45" customHeight="1">
      <c r="A4381" s="15">
        <v>90274954</v>
      </c>
      <c r="B4381" s="16" t="s">
        <v>6361</v>
      </c>
      <c r="C4381" s="16" t="s">
        <v>6362</v>
      </c>
      <c r="D4381" s="17" t="s">
        <v>737</v>
      </c>
      <c r="E4381" s="17">
        <v>50</v>
      </c>
      <c r="F4381" s="18" t="s">
        <v>18</v>
      </c>
      <c r="G4381" s="18" t="s">
        <v>19</v>
      </c>
      <c r="H4381" s="19">
        <v>2.5263346499999999</v>
      </c>
    </row>
    <row r="4382" s="20" customFormat="1" ht="45" customHeight="1">
      <c r="A4382" s="15">
        <v>90903056</v>
      </c>
      <c r="B4382" s="16" t="s">
        <v>6363</v>
      </c>
      <c r="C4382" s="16" t="s">
        <v>6364</v>
      </c>
      <c r="D4382" s="17" t="s">
        <v>737</v>
      </c>
      <c r="E4382" s="17">
        <v>10</v>
      </c>
      <c r="F4382" s="18" t="s">
        <v>18</v>
      </c>
      <c r="G4382" s="18" t="s">
        <v>19</v>
      </c>
      <c r="H4382" s="19">
        <v>5.0766156000000002</v>
      </c>
    </row>
    <row r="4383" s="20" customFormat="1" ht="45" customHeight="1">
      <c r="A4383" s="15">
        <v>90903021</v>
      </c>
      <c r="B4383" s="16" t="s">
        <v>6365</v>
      </c>
      <c r="C4383" s="16" t="s">
        <v>6366</v>
      </c>
      <c r="D4383" s="17" t="s">
        <v>737</v>
      </c>
      <c r="E4383" s="17">
        <v>20</v>
      </c>
      <c r="F4383" s="18" t="s">
        <v>18</v>
      </c>
      <c r="G4383" s="18" t="s">
        <v>19</v>
      </c>
      <c r="H4383" s="19">
        <v>3.5799718500000002</v>
      </c>
    </row>
    <row r="4384" s="20" customFormat="1" ht="45" customHeight="1">
      <c r="A4384" s="15">
        <v>90903030</v>
      </c>
      <c r="B4384" s="16" t="s">
        <v>6367</v>
      </c>
      <c r="C4384" s="16" t="s">
        <v>6368</v>
      </c>
      <c r="D4384" s="17" t="s">
        <v>6369</v>
      </c>
      <c r="E4384" s="17">
        <v>50</v>
      </c>
      <c r="F4384" s="18" t="s">
        <v>18</v>
      </c>
      <c r="G4384" s="18" t="s">
        <v>19</v>
      </c>
      <c r="H4384" s="19">
        <v>2.5263346499999999</v>
      </c>
    </row>
    <row r="4385" s="20" customFormat="1" ht="45" customHeight="1">
      <c r="A4385" s="15">
        <v>90274920</v>
      </c>
      <c r="B4385" s="16" t="s">
        <v>6370</v>
      </c>
      <c r="C4385" s="16" t="s">
        <v>6371</v>
      </c>
      <c r="D4385" s="17" t="s">
        <v>737</v>
      </c>
      <c r="E4385" s="17">
        <v>100</v>
      </c>
      <c r="F4385" s="18" t="s">
        <v>18</v>
      </c>
      <c r="G4385" s="18" t="s">
        <v>19</v>
      </c>
      <c r="H4385" s="19">
        <v>2.9647800000000002</v>
      </c>
    </row>
    <row r="4386" s="20" customFormat="1" ht="45" customHeight="1">
      <c r="A4386" s="15">
        <v>90274911</v>
      </c>
      <c r="B4386" s="16" t="s">
        <v>6372</v>
      </c>
      <c r="C4386" s="16" t="s">
        <v>6373</v>
      </c>
      <c r="D4386" s="17" t="s">
        <v>737</v>
      </c>
      <c r="E4386" s="17">
        <v>50</v>
      </c>
      <c r="F4386" s="18" t="s">
        <v>18</v>
      </c>
      <c r="G4386" s="18" t="s">
        <v>19</v>
      </c>
      <c r="H4386" s="19">
        <v>3.0674070000000002</v>
      </c>
    </row>
    <row r="4387" s="20" customFormat="1" ht="45" customHeight="1">
      <c r="A4387" s="15">
        <v>90903064</v>
      </c>
      <c r="B4387" s="16" t="s">
        <v>6374</v>
      </c>
      <c r="C4387" s="16" t="s">
        <v>6375</v>
      </c>
      <c r="D4387" s="17" t="s">
        <v>737</v>
      </c>
      <c r="E4387" s="17">
        <v>50</v>
      </c>
      <c r="F4387" s="18" t="s">
        <v>18</v>
      </c>
      <c r="G4387" s="18" t="s">
        <v>19</v>
      </c>
      <c r="H4387" s="19">
        <v>3.0411801000000001</v>
      </c>
    </row>
    <row r="4388" s="20" customFormat="1" ht="45" customHeight="1">
      <c r="A4388" s="15">
        <v>90274938</v>
      </c>
      <c r="B4388" s="16" t="s">
        <v>6376</v>
      </c>
      <c r="C4388" s="16" t="s">
        <v>6377</v>
      </c>
      <c r="D4388" s="17" t="s">
        <v>737</v>
      </c>
      <c r="E4388" s="17">
        <v>200</v>
      </c>
      <c r="F4388" s="18" t="s">
        <v>18</v>
      </c>
      <c r="G4388" s="18" t="s">
        <v>19</v>
      </c>
      <c r="H4388" s="19">
        <v>2.6101467</v>
      </c>
    </row>
    <row r="4389" s="20" customFormat="1" ht="45" customHeight="1">
      <c r="A4389" s="15">
        <v>90312600</v>
      </c>
      <c r="B4389" s="16" t="s">
        <v>6378</v>
      </c>
      <c r="C4389" s="16" t="s">
        <v>6379</v>
      </c>
      <c r="D4389" s="17" t="s">
        <v>6369</v>
      </c>
      <c r="E4389" s="17">
        <v>50</v>
      </c>
      <c r="F4389" s="18" t="s">
        <v>18</v>
      </c>
      <c r="G4389" s="18" t="s">
        <v>19</v>
      </c>
      <c r="H4389" s="19">
        <v>2.9573680499999999</v>
      </c>
    </row>
    <row r="4390" s="20" customFormat="1" ht="45" customHeight="1">
      <c r="A4390" s="15">
        <v>90274962</v>
      </c>
      <c r="B4390" s="16" t="s">
        <v>6380</v>
      </c>
      <c r="C4390" s="16" t="s">
        <v>6380</v>
      </c>
      <c r="D4390" s="17" t="s">
        <v>737</v>
      </c>
      <c r="E4390" s="17">
        <v>100</v>
      </c>
      <c r="F4390" s="18" t="s">
        <v>18</v>
      </c>
      <c r="G4390" s="18" t="s">
        <v>19</v>
      </c>
      <c r="H4390" s="19">
        <v>2.337615</v>
      </c>
    </row>
    <row r="4391" s="20" customFormat="1" ht="45" customHeight="1">
      <c r="A4391" s="15">
        <v>90304942</v>
      </c>
      <c r="B4391" s="16" t="s">
        <v>6381</v>
      </c>
      <c r="C4391" s="16" t="s">
        <v>6382</v>
      </c>
      <c r="D4391" s="17" t="s">
        <v>6383</v>
      </c>
      <c r="E4391" s="17">
        <v>200</v>
      </c>
      <c r="F4391" s="18" t="s">
        <v>18</v>
      </c>
      <c r="G4391" s="18" t="s">
        <v>19</v>
      </c>
      <c r="H4391" s="19">
        <v>2.3347642500000001</v>
      </c>
    </row>
    <row r="4392" s="20" customFormat="1" ht="45" customHeight="1">
      <c r="A4392" s="15">
        <v>90275020</v>
      </c>
      <c r="B4392" s="16" t="s">
        <v>6384</v>
      </c>
      <c r="C4392" s="16" t="s">
        <v>6385</v>
      </c>
      <c r="D4392" s="17" t="s">
        <v>6383</v>
      </c>
      <c r="E4392" s="17">
        <v>100</v>
      </c>
      <c r="F4392" s="18" t="s">
        <v>18</v>
      </c>
      <c r="G4392" s="18" t="s">
        <v>19</v>
      </c>
      <c r="H4392" s="19">
        <v>2.3300000000000001</v>
      </c>
    </row>
    <row r="4393" s="20" customFormat="1" ht="45" customHeight="1">
      <c r="A4393" s="15">
        <v>90304934</v>
      </c>
      <c r="B4393" s="16" t="s">
        <v>6386</v>
      </c>
      <c r="C4393" s="16" t="s">
        <v>6387</v>
      </c>
      <c r="D4393" s="17" t="s">
        <v>6383</v>
      </c>
      <c r="E4393" s="17">
        <v>20</v>
      </c>
      <c r="F4393" s="18" t="s">
        <v>18</v>
      </c>
      <c r="G4393" s="18" t="s">
        <v>19</v>
      </c>
      <c r="H4393" s="19">
        <v>2.3347642500000001</v>
      </c>
    </row>
    <row r="4394" s="20" customFormat="1" ht="45" customHeight="1">
      <c r="A4394" s="15">
        <v>90304926</v>
      </c>
      <c r="B4394" s="16" t="s">
        <v>6388</v>
      </c>
      <c r="C4394" s="16" t="s">
        <v>6389</v>
      </c>
      <c r="D4394" s="17" t="s">
        <v>6383</v>
      </c>
      <c r="E4394" s="17">
        <v>50</v>
      </c>
      <c r="F4394" s="18" t="s">
        <v>18</v>
      </c>
      <c r="G4394" s="18" t="s">
        <v>19</v>
      </c>
      <c r="H4394" s="19">
        <v>2.3347642500000001</v>
      </c>
    </row>
    <row r="4395" s="20" customFormat="1" ht="45" customHeight="1">
      <c r="A4395" s="15">
        <v>90307186</v>
      </c>
      <c r="B4395" s="16" t="s">
        <v>6390</v>
      </c>
      <c r="C4395" s="16" t="s">
        <v>6391</v>
      </c>
      <c r="D4395" s="17" t="s">
        <v>6383</v>
      </c>
      <c r="E4395" s="17">
        <v>100</v>
      </c>
      <c r="F4395" s="18" t="s">
        <v>18</v>
      </c>
      <c r="G4395" s="18" t="s">
        <v>19</v>
      </c>
      <c r="H4395" s="19">
        <v>2.88552915</v>
      </c>
    </row>
    <row r="4396" s="20" customFormat="1" ht="45" customHeight="1">
      <c r="A4396" s="15">
        <v>90307178</v>
      </c>
      <c r="B4396" s="16" t="s">
        <v>6392</v>
      </c>
      <c r="C4396" s="16" t="s">
        <v>6393</v>
      </c>
      <c r="D4396" s="17" t="s">
        <v>6383</v>
      </c>
      <c r="E4396" s="17">
        <v>50</v>
      </c>
      <c r="F4396" s="18" t="s">
        <v>18</v>
      </c>
      <c r="G4396" s="18" t="s">
        <v>19</v>
      </c>
      <c r="H4396" s="19">
        <v>2.88552915</v>
      </c>
    </row>
    <row r="4397" s="20" customFormat="1" ht="45" customHeight="1">
      <c r="A4397" s="15">
        <v>90274237</v>
      </c>
      <c r="B4397" s="16" t="s">
        <v>6394</v>
      </c>
      <c r="C4397" s="16" t="s">
        <v>6395</v>
      </c>
      <c r="D4397" s="17" t="s">
        <v>5641</v>
      </c>
      <c r="E4397" s="17">
        <v>50</v>
      </c>
      <c r="F4397" s="18" t="s">
        <v>18</v>
      </c>
      <c r="G4397" s="18" t="s">
        <v>19</v>
      </c>
      <c r="H4397" s="19">
        <v>0.69444269999999997</v>
      </c>
    </row>
    <row r="4398" s="20" customFormat="1" ht="45" customHeight="1">
      <c r="A4398" s="15">
        <v>90274334</v>
      </c>
      <c r="B4398" s="16" t="s">
        <v>6396</v>
      </c>
      <c r="C4398" s="16" t="s">
        <v>6397</v>
      </c>
      <c r="D4398" s="17" t="s">
        <v>5641</v>
      </c>
      <c r="E4398" s="17">
        <v>100</v>
      </c>
      <c r="F4398" s="18" t="s">
        <v>18</v>
      </c>
      <c r="G4398" s="18" t="s">
        <v>19</v>
      </c>
      <c r="H4398" s="19">
        <v>1.9157040000000001</v>
      </c>
    </row>
    <row r="4399" s="20" customFormat="1" ht="45" customHeight="1">
      <c r="A4399" s="15">
        <v>90274326</v>
      </c>
      <c r="B4399" s="16" t="s">
        <v>6398</v>
      </c>
      <c r="C4399" s="16" t="s">
        <v>6399</v>
      </c>
      <c r="D4399" s="17" t="s">
        <v>5641</v>
      </c>
      <c r="E4399" s="17">
        <v>50</v>
      </c>
      <c r="F4399" s="18" t="s">
        <v>18</v>
      </c>
      <c r="G4399" s="18" t="s">
        <v>19</v>
      </c>
      <c r="H4399" s="19">
        <v>1.6762410000000001</v>
      </c>
    </row>
    <row r="4400" s="20" customFormat="1" ht="45" customHeight="1">
      <c r="A4400" s="15">
        <v>90878647</v>
      </c>
      <c r="B4400" s="16" t="s">
        <v>6400</v>
      </c>
      <c r="C4400" s="16" t="s">
        <v>6401</v>
      </c>
      <c r="D4400" s="17" t="s">
        <v>5641</v>
      </c>
      <c r="E4400" s="17">
        <v>50</v>
      </c>
      <c r="F4400" s="18" t="s">
        <v>18</v>
      </c>
      <c r="G4400" s="18" t="s">
        <v>19</v>
      </c>
      <c r="H4400" s="19">
        <v>3.1472280000000001</v>
      </c>
    </row>
    <row r="4401" s="20" customFormat="1" ht="45" customHeight="1">
      <c r="A4401" s="15">
        <v>90878701</v>
      </c>
      <c r="B4401" s="16" t="s">
        <v>6402</v>
      </c>
      <c r="C4401" s="16" t="s">
        <v>6403</v>
      </c>
      <c r="D4401" s="17" t="s">
        <v>5641</v>
      </c>
      <c r="E4401" s="17">
        <v>100</v>
      </c>
      <c r="F4401" s="18" t="s">
        <v>18</v>
      </c>
      <c r="G4401" s="18" t="s">
        <v>19</v>
      </c>
      <c r="H4401" s="19">
        <v>2.7777707999999999</v>
      </c>
    </row>
    <row r="4402" s="20" customFormat="1" ht="45" customHeight="1">
      <c r="A4402" s="15">
        <v>90274350</v>
      </c>
      <c r="B4402" s="16" t="s">
        <v>6404</v>
      </c>
      <c r="C4402" s="16" t="s">
        <v>6405</v>
      </c>
      <c r="D4402" s="17" t="s">
        <v>5641</v>
      </c>
      <c r="E4402" s="17">
        <v>100</v>
      </c>
      <c r="F4402" s="18" t="s">
        <v>18</v>
      </c>
      <c r="G4402" s="18" t="s">
        <v>19</v>
      </c>
      <c r="H4402" s="19">
        <v>3.215646</v>
      </c>
    </row>
    <row r="4403" s="20" customFormat="1" ht="45" customHeight="1">
      <c r="A4403" s="15">
        <v>90274369</v>
      </c>
      <c r="B4403" s="16" t="s">
        <v>6406</v>
      </c>
      <c r="C4403" s="16" t="s">
        <v>6407</v>
      </c>
      <c r="D4403" s="17" t="s">
        <v>5641</v>
      </c>
      <c r="E4403" s="17">
        <v>20</v>
      </c>
      <c r="F4403" s="18" t="s">
        <v>18</v>
      </c>
      <c r="G4403" s="18" t="s">
        <v>19</v>
      </c>
      <c r="H4403" s="19">
        <v>3.9032469000000001</v>
      </c>
    </row>
    <row r="4404" s="20" customFormat="1" ht="45" customHeight="1">
      <c r="A4404" s="15">
        <v>90274342</v>
      </c>
      <c r="B4404" s="16" t="s">
        <v>6408</v>
      </c>
      <c r="C4404" s="16" t="s">
        <v>6409</v>
      </c>
      <c r="D4404" s="17" t="s">
        <v>5641</v>
      </c>
      <c r="E4404" s="17">
        <v>50</v>
      </c>
      <c r="F4404" s="18" t="s">
        <v>18</v>
      </c>
      <c r="G4404" s="18" t="s">
        <v>19</v>
      </c>
      <c r="H4404" s="19">
        <v>3.2298162750000001</v>
      </c>
    </row>
    <row r="4405" s="20" customFormat="1" ht="45" customHeight="1">
      <c r="A4405" s="15">
        <v>90878698</v>
      </c>
      <c r="B4405" s="16" t="s">
        <v>6410</v>
      </c>
      <c r="C4405" s="16" t="s">
        <v>6411</v>
      </c>
      <c r="D4405" s="17" t="s">
        <v>5641</v>
      </c>
      <c r="E4405" s="17">
        <v>75</v>
      </c>
      <c r="F4405" s="18" t="s">
        <v>18</v>
      </c>
      <c r="G4405" s="18" t="s">
        <v>19</v>
      </c>
      <c r="H4405" s="19">
        <v>2.7777707999999999</v>
      </c>
    </row>
    <row r="4406" s="20" customFormat="1" ht="45" customHeight="1">
      <c r="A4406" s="15">
        <v>90274385</v>
      </c>
      <c r="B4406" s="16" t="s">
        <v>6412</v>
      </c>
      <c r="C4406" s="16" t="s">
        <v>6413</v>
      </c>
      <c r="D4406" s="17" t="s">
        <v>5641</v>
      </c>
      <c r="E4406" s="17">
        <v>100</v>
      </c>
      <c r="F4406" s="18" t="s">
        <v>18</v>
      </c>
      <c r="G4406" s="18" t="s">
        <v>19</v>
      </c>
      <c r="H4406" s="19">
        <v>3.888423</v>
      </c>
    </row>
    <row r="4407" s="20" customFormat="1" ht="45" customHeight="1">
      <c r="A4407" s="15">
        <v>90274377</v>
      </c>
      <c r="B4407" s="16" t="s">
        <v>6414</v>
      </c>
      <c r="C4407" s="16" t="s">
        <v>6415</v>
      </c>
      <c r="D4407" s="17" t="s">
        <v>5641</v>
      </c>
      <c r="E4407" s="17">
        <v>50</v>
      </c>
      <c r="F4407" s="18" t="s">
        <v>18</v>
      </c>
      <c r="G4407" s="18" t="s">
        <v>19</v>
      </c>
      <c r="H4407" s="19">
        <v>3.888423</v>
      </c>
    </row>
    <row r="4408" s="20" customFormat="1" ht="45" customHeight="1">
      <c r="A4408" s="15">
        <v>90173759</v>
      </c>
      <c r="B4408" s="16" t="s">
        <v>6416</v>
      </c>
      <c r="C4408" s="16" t="s">
        <v>6417</v>
      </c>
      <c r="D4408" s="17" t="s">
        <v>383</v>
      </c>
      <c r="E4408" s="17">
        <v>100</v>
      </c>
      <c r="F4408" s="18" t="s">
        <v>18</v>
      </c>
      <c r="G4408" s="18" t="s">
        <v>19</v>
      </c>
      <c r="H4408" s="19">
        <v>0.98179830000000001</v>
      </c>
    </row>
    <row r="4409" s="20" customFormat="1" ht="45" customHeight="1">
      <c r="A4409" s="15">
        <v>90173767</v>
      </c>
      <c r="B4409" s="16" t="s">
        <v>6416</v>
      </c>
      <c r="C4409" s="16" t="s">
        <v>6418</v>
      </c>
      <c r="D4409" s="17" t="s">
        <v>383</v>
      </c>
      <c r="E4409" s="17">
        <v>50</v>
      </c>
      <c r="F4409" s="18" t="s">
        <v>18</v>
      </c>
      <c r="G4409" s="18" t="s">
        <v>19</v>
      </c>
      <c r="H4409" s="19">
        <v>0.98179830000000001</v>
      </c>
    </row>
    <row r="4410" s="20" customFormat="1" ht="45" customHeight="1">
      <c r="A4410" s="15">
        <v>90173775</v>
      </c>
      <c r="B4410" s="16" t="s">
        <v>6419</v>
      </c>
      <c r="C4410" s="16" t="s">
        <v>6420</v>
      </c>
      <c r="D4410" s="17" t="s">
        <v>383</v>
      </c>
      <c r="E4410" s="17">
        <v>50</v>
      </c>
      <c r="F4410" s="18" t="s">
        <v>18</v>
      </c>
      <c r="G4410" s="18" t="s">
        <v>19</v>
      </c>
      <c r="H4410" s="19">
        <v>0.98179830000000001</v>
      </c>
    </row>
    <row r="4411" s="20" customFormat="1" ht="45" customHeight="1">
      <c r="A4411" s="15">
        <v>90173783</v>
      </c>
      <c r="B4411" s="16" t="s">
        <v>6421</v>
      </c>
      <c r="C4411" s="16" t="s">
        <v>6422</v>
      </c>
      <c r="D4411" s="17" t="s">
        <v>383</v>
      </c>
      <c r="E4411" s="17">
        <v>100</v>
      </c>
      <c r="F4411" s="18" t="s">
        <v>18</v>
      </c>
      <c r="G4411" s="18" t="s">
        <v>19</v>
      </c>
      <c r="H4411" s="19">
        <v>0.98179830000000001</v>
      </c>
    </row>
    <row r="4412" s="20" customFormat="1" ht="45" customHeight="1">
      <c r="A4412" s="15">
        <v>92385559</v>
      </c>
      <c r="B4412" s="16" t="s">
        <v>6423</v>
      </c>
      <c r="C4412" s="16" t="s">
        <v>6424</v>
      </c>
      <c r="D4412" s="17" t="s">
        <v>139</v>
      </c>
      <c r="E4412" s="17">
        <v>1</v>
      </c>
      <c r="F4412" s="18" t="s">
        <v>60</v>
      </c>
      <c r="G4412" s="18" t="s">
        <v>14</v>
      </c>
      <c r="H4412" s="19">
        <v>3.6158912999999999</v>
      </c>
    </row>
    <row r="4413" s="20" customFormat="1" ht="45" customHeight="1">
      <c r="A4413" s="15">
        <v>91520010</v>
      </c>
      <c r="B4413" s="16" t="s">
        <v>6425</v>
      </c>
      <c r="C4413" s="16" t="s">
        <v>6426</v>
      </c>
      <c r="D4413" s="17" t="s">
        <v>69</v>
      </c>
      <c r="E4413" s="17">
        <v>1</v>
      </c>
      <c r="F4413" s="18" t="s">
        <v>60</v>
      </c>
      <c r="G4413" s="18" t="s">
        <v>14</v>
      </c>
      <c r="H4413" s="19">
        <v>3.4961598</v>
      </c>
    </row>
    <row r="4414" s="20" customFormat="1" ht="45" customHeight="1">
      <c r="A4414" s="15">
        <v>92384404</v>
      </c>
      <c r="B4414" s="16" t="s">
        <v>6427</v>
      </c>
      <c r="C4414" s="16" t="s">
        <v>6428</v>
      </c>
      <c r="D4414" s="17" t="s">
        <v>69</v>
      </c>
      <c r="E4414" s="17">
        <v>1</v>
      </c>
      <c r="F4414" s="18" t="s">
        <v>60</v>
      </c>
      <c r="G4414" s="18" t="s">
        <v>14</v>
      </c>
      <c r="H4414" s="19">
        <v>3.113019</v>
      </c>
    </row>
    <row r="4415" s="20" customFormat="1" ht="45" customHeight="1">
      <c r="A4415" s="15">
        <v>91221013</v>
      </c>
      <c r="B4415" s="16" t="s">
        <v>6429</v>
      </c>
      <c r="C4415" s="16" t="s">
        <v>6430</v>
      </c>
      <c r="D4415" s="17" t="s">
        <v>603</v>
      </c>
      <c r="E4415" s="17">
        <v>100</v>
      </c>
      <c r="F4415" s="18" t="s">
        <v>18</v>
      </c>
      <c r="G4415" s="18" t="s">
        <v>19</v>
      </c>
      <c r="H4415" s="19">
        <v>4.0588978500000001</v>
      </c>
    </row>
    <row r="4416" s="20" customFormat="1" ht="45" customHeight="1">
      <c r="A4416" s="15">
        <v>92371000</v>
      </c>
      <c r="B4416" s="16" t="s">
        <v>6431</v>
      </c>
      <c r="C4416" s="16" t="s">
        <v>6432</v>
      </c>
      <c r="D4416" s="17" t="s">
        <v>603</v>
      </c>
      <c r="E4416" s="17">
        <v>240</v>
      </c>
      <c r="F4416" s="18" t="s">
        <v>18</v>
      </c>
      <c r="G4416" s="18" t="s">
        <v>19</v>
      </c>
      <c r="H4416" s="19">
        <v>4.0469246999999999</v>
      </c>
    </row>
    <row r="4417" s="20" customFormat="1" ht="45" customHeight="1">
      <c r="A4417" s="15">
        <v>90165420</v>
      </c>
      <c r="B4417" s="16" t="s">
        <v>6433</v>
      </c>
      <c r="C4417" s="16" t="s">
        <v>6434</v>
      </c>
      <c r="D4417" s="17" t="s">
        <v>134</v>
      </c>
      <c r="E4417" s="17">
        <v>100</v>
      </c>
      <c r="F4417" s="18" t="s">
        <v>18</v>
      </c>
      <c r="G4417" s="18" t="s">
        <v>19</v>
      </c>
      <c r="H4417" s="19">
        <v>6.3856799999999998</v>
      </c>
    </row>
    <row r="4418" s="20" customFormat="1" ht="45" customHeight="1">
      <c r="A4418" s="15">
        <v>90165438</v>
      </c>
      <c r="B4418" s="16" t="s">
        <v>6435</v>
      </c>
      <c r="C4418" s="16" t="s">
        <v>6436</v>
      </c>
      <c r="D4418" s="17" t="s">
        <v>134</v>
      </c>
      <c r="E4418" s="17">
        <v>240</v>
      </c>
      <c r="F4418" s="18" t="s">
        <v>18</v>
      </c>
      <c r="G4418" s="18" t="s">
        <v>19</v>
      </c>
      <c r="H4418" s="19">
        <v>5.1364813500000004</v>
      </c>
    </row>
    <row r="4419" s="20" customFormat="1" ht="45" customHeight="1">
      <c r="A4419" s="15">
        <v>90278003</v>
      </c>
      <c r="B4419" s="16" t="s">
        <v>6437</v>
      </c>
      <c r="C4419" s="16" t="s">
        <v>6437</v>
      </c>
      <c r="D4419" s="17" t="s">
        <v>915</v>
      </c>
      <c r="E4419" s="17">
        <v>100</v>
      </c>
      <c r="F4419" s="18" t="s">
        <v>18</v>
      </c>
      <c r="G4419" s="18" t="s">
        <v>19</v>
      </c>
      <c r="H4419" s="19">
        <v>4.0469246999999999</v>
      </c>
    </row>
    <row r="4420" s="20" customFormat="1" ht="45" customHeight="1">
      <c r="A4420" s="15">
        <v>90278020</v>
      </c>
      <c r="B4420" s="16" t="s">
        <v>6438</v>
      </c>
      <c r="C4420" s="16" t="s">
        <v>6438</v>
      </c>
      <c r="D4420" s="17" t="s">
        <v>915</v>
      </c>
      <c r="E4420" s="17">
        <v>240</v>
      </c>
      <c r="F4420" s="18" t="s">
        <v>18</v>
      </c>
      <c r="G4420" s="18" t="s">
        <v>19</v>
      </c>
      <c r="H4420" s="19">
        <v>3.6518107500000001</v>
      </c>
    </row>
    <row r="4421" s="20" customFormat="1" ht="45" customHeight="1">
      <c r="A4421" s="15">
        <v>90277996</v>
      </c>
      <c r="B4421" s="16" t="s">
        <v>6439</v>
      </c>
      <c r="C4421" s="16" t="s">
        <v>6439</v>
      </c>
      <c r="D4421" s="17" t="s">
        <v>915</v>
      </c>
      <c r="E4421" s="17">
        <v>50</v>
      </c>
      <c r="F4421" s="18" t="s">
        <v>18</v>
      </c>
      <c r="G4421" s="18" t="s">
        <v>19</v>
      </c>
      <c r="H4421" s="19">
        <v>4.0469246999999999</v>
      </c>
    </row>
    <row r="4422" s="20" customFormat="1" ht="45" customHeight="1">
      <c r="A4422" s="15">
        <v>90178300</v>
      </c>
      <c r="B4422" s="16" t="s">
        <v>6440</v>
      </c>
      <c r="C4422" s="16" t="s">
        <v>6441</v>
      </c>
      <c r="D4422" s="17" t="s">
        <v>915</v>
      </c>
      <c r="E4422" s="17">
        <v>100</v>
      </c>
      <c r="F4422" s="18" t="s">
        <v>18</v>
      </c>
      <c r="G4422" s="18" t="s">
        <v>19</v>
      </c>
      <c r="H4422" s="19">
        <v>4.8371525999999996</v>
      </c>
    </row>
    <row r="4423" s="20" customFormat="1" ht="45" customHeight="1">
      <c r="A4423" s="15">
        <v>90178319</v>
      </c>
      <c r="B4423" s="16" t="s">
        <v>6442</v>
      </c>
      <c r="C4423" s="16" t="s">
        <v>6443</v>
      </c>
      <c r="D4423" s="17" t="s">
        <v>915</v>
      </c>
      <c r="E4423" s="17">
        <v>240</v>
      </c>
      <c r="F4423" s="18" t="s">
        <v>18</v>
      </c>
      <c r="G4423" s="18" t="s">
        <v>19</v>
      </c>
      <c r="H4423" s="19">
        <v>4.8371525999999996</v>
      </c>
    </row>
    <row r="4424" s="20" customFormat="1" ht="45" customHeight="1">
      <c r="A4424" s="15">
        <v>90198972</v>
      </c>
      <c r="B4424" s="16" t="s">
        <v>6444</v>
      </c>
      <c r="C4424" s="16" t="s">
        <v>6445</v>
      </c>
      <c r="D4424" s="17" t="s">
        <v>620</v>
      </c>
      <c r="E4424" s="17">
        <v>100</v>
      </c>
      <c r="F4424" s="18" t="s">
        <v>18</v>
      </c>
      <c r="G4424" s="18" t="s">
        <v>19</v>
      </c>
      <c r="H4424" s="19">
        <v>5.062932</v>
      </c>
    </row>
    <row r="4425" s="20" customFormat="1" ht="45" customHeight="1">
      <c r="A4425" s="15">
        <v>92425658</v>
      </c>
      <c r="B4425" s="16" t="s">
        <v>6446</v>
      </c>
      <c r="C4425" s="16" t="s">
        <v>6447</v>
      </c>
      <c r="D4425" s="17" t="s">
        <v>244</v>
      </c>
      <c r="E4425" s="17">
        <v>1</v>
      </c>
      <c r="F4425" s="18" t="s">
        <v>158</v>
      </c>
      <c r="G4425" s="18" t="s">
        <v>14</v>
      </c>
      <c r="H4425" s="19">
        <v>0.49089915000000001</v>
      </c>
    </row>
    <row r="4426" s="20" customFormat="1" ht="45" customHeight="1">
      <c r="A4426" s="15">
        <v>90020898</v>
      </c>
      <c r="B4426" s="16" t="s">
        <v>6448</v>
      </c>
      <c r="C4426" s="16" t="s">
        <v>6449</v>
      </c>
      <c r="D4426" s="17" t="s">
        <v>378</v>
      </c>
      <c r="E4426" s="17">
        <v>1</v>
      </c>
      <c r="F4426" s="18" t="s">
        <v>64</v>
      </c>
      <c r="G4426" s="18" t="s">
        <v>14</v>
      </c>
      <c r="H4426" s="19">
        <v>5.0287230000000003</v>
      </c>
    </row>
    <row r="4427" s="20" customFormat="1" ht="45" customHeight="1">
      <c r="A4427" s="15">
        <v>90276388</v>
      </c>
      <c r="B4427" s="16" t="s">
        <v>6450</v>
      </c>
      <c r="C4427" s="16" t="s">
        <v>6450</v>
      </c>
      <c r="D4427" s="17" t="s">
        <v>728</v>
      </c>
      <c r="E4427" s="17">
        <v>1</v>
      </c>
      <c r="F4427" s="18" t="s">
        <v>88</v>
      </c>
      <c r="G4427" s="18" t="s">
        <v>14</v>
      </c>
      <c r="H4427" s="19">
        <v>272.23000000000002</v>
      </c>
    </row>
    <row r="4428" s="20" customFormat="1" ht="45" customHeight="1">
      <c r="A4428" s="15">
        <v>90276361</v>
      </c>
      <c r="B4428" s="16" t="s">
        <v>6451</v>
      </c>
      <c r="C4428" s="16" t="s">
        <v>6451</v>
      </c>
      <c r="D4428" s="17" t="s">
        <v>728</v>
      </c>
      <c r="E4428" s="17">
        <v>1</v>
      </c>
      <c r="F4428" s="18" t="s">
        <v>88</v>
      </c>
      <c r="G4428" s="18" t="s">
        <v>14</v>
      </c>
      <c r="H4428" s="19">
        <v>659.505</v>
      </c>
    </row>
    <row r="4429" s="20" customFormat="1" ht="45" customHeight="1">
      <c r="A4429" s="15">
        <v>90276299</v>
      </c>
      <c r="B4429" s="16" t="s">
        <v>6452</v>
      </c>
      <c r="C4429" s="16" t="s">
        <v>6452</v>
      </c>
      <c r="D4429" s="17" t="s">
        <v>728</v>
      </c>
      <c r="E4429" s="17">
        <v>1</v>
      </c>
      <c r="F4429" s="18" t="s">
        <v>88</v>
      </c>
      <c r="G4429" s="18" t="s">
        <v>14</v>
      </c>
      <c r="H4429" s="19">
        <v>49.573700000000002</v>
      </c>
    </row>
    <row r="4430" s="20" customFormat="1" ht="45" customHeight="1">
      <c r="A4430" s="15">
        <v>90308425</v>
      </c>
      <c r="B4430" s="16" t="s">
        <v>6453</v>
      </c>
      <c r="C4430" s="16" t="s">
        <v>6453</v>
      </c>
      <c r="D4430" s="17" t="s">
        <v>728</v>
      </c>
      <c r="E4430" s="17">
        <v>1</v>
      </c>
      <c r="F4430" s="18" t="s">
        <v>88</v>
      </c>
      <c r="G4430" s="18" t="s">
        <v>14</v>
      </c>
      <c r="H4430" s="19">
        <v>82.855999999999995</v>
      </c>
    </row>
    <row r="4431" s="20" customFormat="1" ht="45" customHeight="1">
      <c r="A4431" s="15">
        <v>90276280</v>
      </c>
      <c r="B4431" s="16" t="s">
        <v>6454</v>
      </c>
      <c r="C4431" s="16" t="s">
        <v>6454</v>
      </c>
      <c r="D4431" s="17" t="s">
        <v>728</v>
      </c>
      <c r="E4431" s="17">
        <v>1</v>
      </c>
      <c r="F4431" s="18" t="s">
        <v>88</v>
      </c>
      <c r="G4431" s="18" t="s">
        <v>14</v>
      </c>
      <c r="H4431" s="19">
        <v>218.52000000000001</v>
      </c>
    </row>
    <row r="4432" s="20" customFormat="1" ht="45" customHeight="1">
      <c r="A4432" s="15">
        <v>90276302</v>
      </c>
      <c r="B4432" s="16" t="s">
        <v>6455</v>
      </c>
      <c r="C4432" s="16" t="s">
        <v>6455</v>
      </c>
      <c r="D4432" s="17" t="s">
        <v>728</v>
      </c>
      <c r="E4432" s="17">
        <v>1</v>
      </c>
      <c r="F4432" s="18" t="s">
        <v>88</v>
      </c>
      <c r="G4432" s="18" t="s">
        <v>14</v>
      </c>
      <c r="H4432" s="19">
        <v>333.08999999999997</v>
      </c>
    </row>
    <row r="4433" s="20" customFormat="1" ht="45" customHeight="1">
      <c r="A4433" s="15">
        <v>92421750</v>
      </c>
      <c r="B4433" s="16" t="s">
        <v>6456</v>
      </c>
      <c r="C4433" s="16" t="s">
        <v>6457</v>
      </c>
      <c r="D4433" s="17" t="s">
        <v>220</v>
      </c>
      <c r="E4433" s="17">
        <v>1</v>
      </c>
      <c r="F4433" s="18" t="s">
        <v>436</v>
      </c>
      <c r="G4433" s="18" t="s">
        <v>14</v>
      </c>
      <c r="H4433" s="19">
        <v>2.5143615000000001</v>
      </c>
    </row>
    <row r="4434" s="20" customFormat="1" ht="45" customHeight="1">
      <c r="A4434" s="15">
        <v>90279328</v>
      </c>
      <c r="B4434" s="16" t="s">
        <v>6458</v>
      </c>
      <c r="C4434" s="16" t="s">
        <v>6459</v>
      </c>
      <c r="D4434" s="17" t="s">
        <v>26</v>
      </c>
      <c r="E4434" s="17">
        <v>1</v>
      </c>
      <c r="F4434" s="18" t="s">
        <v>436</v>
      </c>
      <c r="G4434" s="18" t="s">
        <v>14</v>
      </c>
      <c r="H4434" s="19">
        <v>5.5076489999999998</v>
      </c>
    </row>
    <row r="4435" s="20" customFormat="1" ht="45" customHeight="1">
      <c r="A4435" s="15">
        <v>90279344</v>
      </c>
      <c r="B4435" s="16" t="s">
        <v>6458</v>
      </c>
      <c r="C4435" s="16" t="s">
        <v>6460</v>
      </c>
      <c r="D4435" s="17" t="s">
        <v>26</v>
      </c>
      <c r="E4435" s="17">
        <v>1</v>
      </c>
      <c r="F4435" s="18" t="s">
        <v>436</v>
      </c>
      <c r="G4435" s="18" t="s">
        <v>14</v>
      </c>
      <c r="H4435" s="19">
        <v>2.4185762999999998</v>
      </c>
    </row>
    <row r="4436" s="20" customFormat="1" ht="45" customHeight="1">
      <c r="A4436" s="15">
        <v>90195515</v>
      </c>
      <c r="B4436" s="16" t="s">
        <v>6458</v>
      </c>
      <c r="C4436" s="16" t="s">
        <v>6461</v>
      </c>
      <c r="D4436" s="17" t="s">
        <v>2080</v>
      </c>
      <c r="E4436" s="17">
        <v>1</v>
      </c>
      <c r="F4436" s="18" t="s">
        <v>436</v>
      </c>
      <c r="G4436" s="18" t="s">
        <v>14</v>
      </c>
      <c r="H4436" s="19">
        <v>6.2619574499999997</v>
      </c>
    </row>
    <row r="4437" s="20" customFormat="1" ht="45" customHeight="1">
      <c r="A4437" s="15">
        <v>92217010</v>
      </c>
      <c r="B4437" s="16" t="s">
        <v>6462</v>
      </c>
      <c r="C4437" s="16" t="s">
        <v>6463</v>
      </c>
      <c r="D4437" s="17" t="s">
        <v>894</v>
      </c>
      <c r="E4437" s="17">
        <v>1</v>
      </c>
      <c r="F4437" s="18" t="s">
        <v>436</v>
      </c>
      <c r="G4437" s="18" t="s">
        <v>14</v>
      </c>
      <c r="H4437" s="19">
        <v>2.88552915</v>
      </c>
    </row>
    <row r="4438" s="20" customFormat="1" ht="45" customHeight="1">
      <c r="A4438" s="15">
        <v>92438407</v>
      </c>
      <c r="B4438" s="16" t="s">
        <v>6464</v>
      </c>
      <c r="C4438" s="16" t="s">
        <v>6465</v>
      </c>
      <c r="D4438" s="17" t="s">
        <v>633</v>
      </c>
      <c r="E4438" s="17">
        <v>1</v>
      </c>
      <c r="F4438" s="18" t="s">
        <v>436</v>
      </c>
      <c r="G4438" s="18" t="s">
        <v>14</v>
      </c>
      <c r="H4438" s="19">
        <v>12.6675927</v>
      </c>
    </row>
    <row r="4439" s="20" customFormat="1" ht="45" customHeight="1">
      <c r="A4439" s="15">
        <v>92438393</v>
      </c>
      <c r="B4439" s="16" t="s">
        <v>6466</v>
      </c>
      <c r="C4439" s="16" t="s">
        <v>6465</v>
      </c>
      <c r="D4439" s="17" t="s">
        <v>633</v>
      </c>
      <c r="E4439" s="17">
        <v>1</v>
      </c>
      <c r="F4439" s="18" t="s">
        <v>436</v>
      </c>
      <c r="G4439" s="18" t="s">
        <v>14</v>
      </c>
      <c r="H4439" s="19">
        <v>7.3275677999999997</v>
      </c>
    </row>
    <row r="4440" s="20" customFormat="1" ht="45" customHeight="1">
      <c r="A4440" s="15">
        <v>90216946</v>
      </c>
      <c r="B4440" s="16" t="s">
        <v>6467</v>
      </c>
      <c r="C4440" s="16" t="s">
        <v>6468</v>
      </c>
      <c r="D4440" s="17" t="s">
        <v>17</v>
      </c>
      <c r="E4440" s="17">
        <v>1</v>
      </c>
      <c r="F4440" s="18" t="s">
        <v>60</v>
      </c>
      <c r="G4440" s="18" t="s">
        <v>14</v>
      </c>
      <c r="H4440" s="19">
        <v>5.5555415999999997</v>
      </c>
    </row>
    <row r="4441" s="20" customFormat="1" ht="45" customHeight="1">
      <c r="A4441" s="15">
        <v>90247817</v>
      </c>
      <c r="B4441" s="16" t="s">
        <v>6467</v>
      </c>
      <c r="C4441" s="16" t="s">
        <v>6469</v>
      </c>
      <c r="D4441" s="17" t="s">
        <v>1002</v>
      </c>
      <c r="E4441" s="17">
        <v>1</v>
      </c>
      <c r="F4441" s="18" t="s">
        <v>60</v>
      </c>
      <c r="G4441" s="18" t="s">
        <v>14</v>
      </c>
      <c r="H4441" s="19">
        <v>3.4961598</v>
      </c>
    </row>
    <row r="4442" s="20" customFormat="1" ht="45" customHeight="1">
      <c r="A4442" s="15">
        <v>92425054</v>
      </c>
      <c r="B4442" s="16" t="s">
        <v>6470</v>
      </c>
      <c r="C4442" s="16" t="s">
        <v>6471</v>
      </c>
      <c r="D4442" s="17" t="s">
        <v>2261</v>
      </c>
      <c r="E4442" s="17">
        <v>1</v>
      </c>
      <c r="F4442" s="18" t="s">
        <v>60</v>
      </c>
      <c r="G4442" s="18" t="s">
        <v>14</v>
      </c>
      <c r="H4442" s="19">
        <v>6.7648297499999996</v>
      </c>
    </row>
    <row r="4443" s="20" customFormat="1" ht="45" customHeight="1">
      <c r="A4443" s="15">
        <v>92425070</v>
      </c>
      <c r="B4443" s="16" t="s">
        <v>6470</v>
      </c>
      <c r="C4443" s="16" t="s">
        <v>6471</v>
      </c>
      <c r="D4443" s="17" t="s">
        <v>2261</v>
      </c>
      <c r="E4443" s="17">
        <v>1</v>
      </c>
      <c r="F4443" s="18" t="s">
        <v>60</v>
      </c>
      <c r="G4443" s="18" t="s">
        <v>14</v>
      </c>
      <c r="H4443" s="19">
        <v>5.9386824000000002</v>
      </c>
    </row>
    <row r="4444" s="20" customFormat="1" ht="45" customHeight="1">
      <c r="A4444" s="15">
        <v>90844378</v>
      </c>
      <c r="B4444" s="16" t="s">
        <v>6472</v>
      </c>
      <c r="C4444" s="16" t="s">
        <v>6472</v>
      </c>
      <c r="D4444" s="17" t="s">
        <v>134</v>
      </c>
      <c r="E4444" s="17">
        <v>1</v>
      </c>
      <c r="F4444" s="18" t="s">
        <v>88</v>
      </c>
      <c r="G4444" s="18" t="s">
        <v>14</v>
      </c>
      <c r="H4444" s="19">
        <v>427.45999999999998</v>
      </c>
    </row>
    <row r="4445" s="20" customFormat="1" ht="45" customHeight="1">
      <c r="A4445" s="15">
        <v>90309537</v>
      </c>
      <c r="B4445" s="16" t="s">
        <v>6473</v>
      </c>
      <c r="C4445" s="16" t="s">
        <v>6474</v>
      </c>
      <c r="D4445" s="17" t="s">
        <v>69</v>
      </c>
      <c r="E4445" s="17">
        <v>1</v>
      </c>
      <c r="F4445" s="18" t="s">
        <v>64</v>
      </c>
      <c r="G4445" s="18" t="s">
        <v>14</v>
      </c>
      <c r="H4445" s="19">
        <v>56.76470415</v>
      </c>
    </row>
    <row r="4446" s="20" customFormat="1" ht="45" customHeight="1">
      <c r="A4446" s="15">
        <v>96006021</v>
      </c>
      <c r="B4446" s="16" t="s">
        <v>6475</v>
      </c>
      <c r="C4446" s="16" t="s">
        <v>6475</v>
      </c>
      <c r="D4446" s="17" t="s">
        <v>6476</v>
      </c>
      <c r="E4446" s="17">
        <v>1</v>
      </c>
      <c r="F4446" s="18" t="s">
        <v>88</v>
      </c>
      <c r="G4446" s="18" t="s">
        <v>14</v>
      </c>
      <c r="H4446" s="19">
        <v>156</v>
      </c>
    </row>
    <row r="4447" s="20" customFormat="1" ht="45" customHeight="1">
      <c r="A4447" s="15">
        <v>96003863</v>
      </c>
      <c r="B4447" s="16" t="s">
        <v>6477</v>
      </c>
      <c r="C4447" s="16" t="s">
        <v>6477</v>
      </c>
      <c r="D4447" s="17" t="s">
        <v>6476</v>
      </c>
      <c r="E4447" s="17">
        <v>1</v>
      </c>
      <c r="F4447" s="18" t="s">
        <v>88</v>
      </c>
      <c r="G4447" s="18" t="s">
        <v>14</v>
      </c>
      <c r="H4447" s="19">
        <v>155.59999999999999</v>
      </c>
    </row>
    <row r="4448" s="20" customFormat="1" ht="45" customHeight="1">
      <c r="A4448" s="15">
        <v>94321167</v>
      </c>
      <c r="B4448" s="29" t="s">
        <v>6478</v>
      </c>
      <c r="C4448" s="29" t="s">
        <v>6478</v>
      </c>
      <c r="D4448" s="18" t="s">
        <v>6476</v>
      </c>
      <c r="E4448" s="17">
        <v>370</v>
      </c>
      <c r="F4448" s="18" t="s">
        <v>95</v>
      </c>
      <c r="G4448" s="18" t="s">
        <v>19</v>
      </c>
      <c r="H4448" s="22">
        <v>8.1087999999999993e-002</v>
      </c>
    </row>
    <row r="4449" s="20" customFormat="1" ht="45" customHeight="1">
      <c r="A4449" s="15">
        <v>94318557</v>
      </c>
      <c r="B4449" s="16" t="s">
        <v>6479</v>
      </c>
      <c r="C4449" s="16" t="s">
        <v>6479</v>
      </c>
      <c r="D4449" s="17" t="s">
        <v>4430</v>
      </c>
      <c r="E4449" s="17">
        <v>1</v>
      </c>
      <c r="F4449" s="18" t="s">
        <v>88</v>
      </c>
      <c r="G4449" s="18" t="s">
        <v>14</v>
      </c>
      <c r="H4449" s="19">
        <v>162.17599999999999</v>
      </c>
    </row>
    <row r="4450" s="20" customFormat="1" ht="45" customHeight="1">
      <c r="A4450" s="15">
        <v>90904591</v>
      </c>
      <c r="B4450" s="16" t="s">
        <v>6480</v>
      </c>
      <c r="C4450" s="16" t="s">
        <v>6481</v>
      </c>
      <c r="D4450" s="17" t="s">
        <v>1268</v>
      </c>
      <c r="E4450" s="17">
        <v>1</v>
      </c>
      <c r="F4450" s="18" t="s">
        <v>5137</v>
      </c>
      <c r="G4450" s="18" t="s">
        <v>14</v>
      </c>
      <c r="H4450" s="19">
        <v>9.9320129999999995</v>
      </c>
    </row>
    <row r="4451" s="20" customFormat="1" ht="45" customHeight="1">
      <c r="A4451" s="15">
        <v>90258967</v>
      </c>
      <c r="B4451" s="16" t="s">
        <v>6482</v>
      </c>
      <c r="C4451" s="16" t="s">
        <v>6483</v>
      </c>
      <c r="D4451" s="17" t="s">
        <v>146</v>
      </c>
      <c r="E4451" s="17">
        <v>1</v>
      </c>
      <c r="F4451" s="18" t="s">
        <v>60</v>
      </c>
      <c r="G4451" s="18" t="s">
        <v>14</v>
      </c>
      <c r="H4451" s="19">
        <v>1.1853418499999999</v>
      </c>
    </row>
    <row r="4452" s="20" customFormat="1" ht="45" customHeight="1">
      <c r="A4452" s="15">
        <v>90267494</v>
      </c>
      <c r="B4452" s="16" t="s">
        <v>6484</v>
      </c>
      <c r="C4452" s="16" t="s">
        <v>6485</v>
      </c>
      <c r="D4452" s="17" t="s">
        <v>409</v>
      </c>
      <c r="E4452" s="17">
        <v>120</v>
      </c>
      <c r="F4452" s="18" t="s">
        <v>18</v>
      </c>
      <c r="G4452" s="18" t="s">
        <v>19</v>
      </c>
      <c r="H4452" s="19">
        <v>0.22748984999999999</v>
      </c>
    </row>
    <row r="4453" s="20" customFormat="1" ht="45" customHeight="1">
      <c r="A4453" s="15">
        <v>90267478</v>
      </c>
      <c r="B4453" s="16" t="s">
        <v>6486</v>
      </c>
      <c r="C4453" s="16" t="s">
        <v>6487</v>
      </c>
      <c r="D4453" s="17" t="s">
        <v>409</v>
      </c>
      <c r="E4453" s="17">
        <v>120</v>
      </c>
      <c r="F4453" s="18" t="s">
        <v>18</v>
      </c>
      <c r="G4453" s="18" t="s">
        <v>19</v>
      </c>
      <c r="H4453" s="19">
        <v>0.22748984999999999</v>
      </c>
    </row>
    <row r="4454" s="20" customFormat="1" ht="45" customHeight="1">
      <c r="A4454" s="15">
        <v>90267486</v>
      </c>
      <c r="B4454" s="16" t="s">
        <v>6488</v>
      </c>
      <c r="C4454" s="16" t="s">
        <v>6489</v>
      </c>
      <c r="D4454" s="17" t="s">
        <v>409</v>
      </c>
      <c r="E4454" s="17">
        <v>120</v>
      </c>
      <c r="F4454" s="18" t="s">
        <v>18</v>
      </c>
      <c r="G4454" s="18" t="s">
        <v>19</v>
      </c>
      <c r="H4454" s="19">
        <v>0.22748984999999999</v>
      </c>
    </row>
    <row r="4455" s="20" customFormat="1" ht="45" customHeight="1">
      <c r="A4455" s="15">
        <v>90267508</v>
      </c>
      <c r="B4455" s="16" t="s">
        <v>6490</v>
      </c>
      <c r="C4455" s="16" t="s">
        <v>6491</v>
      </c>
      <c r="D4455" s="17" t="s">
        <v>409</v>
      </c>
      <c r="E4455" s="17">
        <v>120</v>
      </c>
      <c r="F4455" s="18" t="s">
        <v>18</v>
      </c>
      <c r="G4455" s="18" t="s">
        <v>19</v>
      </c>
      <c r="H4455" s="19">
        <v>0.22748984999999999</v>
      </c>
    </row>
    <row r="4456" s="20" customFormat="1" ht="45" customHeight="1">
      <c r="A4456" s="15">
        <v>90125606</v>
      </c>
      <c r="B4456" s="16" t="s">
        <v>6492</v>
      </c>
      <c r="C4456" s="16" t="s">
        <v>6493</v>
      </c>
      <c r="D4456" s="17" t="s">
        <v>50</v>
      </c>
      <c r="E4456" s="17">
        <v>120</v>
      </c>
      <c r="F4456" s="18" t="s">
        <v>18</v>
      </c>
      <c r="G4456" s="18" t="s">
        <v>19</v>
      </c>
      <c r="H4456" s="19">
        <v>0.20354354999999999</v>
      </c>
    </row>
    <row r="4457" s="20" customFormat="1" ht="45" customHeight="1">
      <c r="A4457" s="15">
        <v>90161637</v>
      </c>
      <c r="B4457" s="16" t="s">
        <v>6494</v>
      </c>
      <c r="C4457" s="16" t="s">
        <v>6495</v>
      </c>
      <c r="D4457" s="17" t="s">
        <v>90</v>
      </c>
      <c r="E4457" s="17">
        <v>120</v>
      </c>
      <c r="F4457" s="18" t="s">
        <v>18</v>
      </c>
      <c r="G4457" s="18" t="s">
        <v>19</v>
      </c>
      <c r="H4457" s="19">
        <v>0.1915704</v>
      </c>
    </row>
    <row r="4458" s="20" customFormat="1" ht="45" customHeight="1">
      <c r="A4458" s="15">
        <v>91471010</v>
      </c>
      <c r="B4458" s="16" t="s">
        <v>6496</v>
      </c>
      <c r="C4458" s="16" t="s">
        <v>6497</v>
      </c>
      <c r="D4458" s="17" t="s">
        <v>36</v>
      </c>
      <c r="E4458" s="17">
        <v>120</v>
      </c>
      <c r="F4458" s="18" t="s">
        <v>18</v>
      </c>
      <c r="G4458" s="18" t="s">
        <v>19</v>
      </c>
      <c r="H4458" s="19">
        <v>0.21551670000000001</v>
      </c>
    </row>
    <row r="4459" s="20" customFormat="1" ht="45" customHeight="1">
      <c r="A4459" s="15">
        <v>92416195</v>
      </c>
      <c r="B4459" s="16" t="s">
        <v>6498</v>
      </c>
      <c r="C4459" s="16" t="s">
        <v>6499</v>
      </c>
      <c r="D4459" s="17" t="s">
        <v>235</v>
      </c>
      <c r="E4459" s="17">
        <v>1</v>
      </c>
      <c r="F4459" s="18" t="s">
        <v>60</v>
      </c>
      <c r="G4459" s="18" t="s">
        <v>14</v>
      </c>
      <c r="H4459" s="19">
        <v>6.7049640000000004</v>
      </c>
    </row>
    <row r="4460" s="20" customFormat="1" ht="45" customHeight="1">
      <c r="A4460" s="15">
        <v>92390242</v>
      </c>
      <c r="B4460" s="16" t="s">
        <v>6500</v>
      </c>
      <c r="C4460" s="16" t="s">
        <v>6501</v>
      </c>
      <c r="D4460" s="17" t="s">
        <v>235</v>
      </c>
      <c r="E4460" s="17">
        <v>1</v>
      </c>
      <c r="F4460" s="18" t="s">
        <v>60</v>
      </c>
      <c r="G4460" s="18" t="s">
        <v>14</v>
      </c>
      <c r="H4460" s="19">
        <v>10.680049800000001</v>
      </c>
    </row>
    <row r="4461" s="20" customFormat="1" ht="45" customHeight="1">
      <c r="A4461" s="15">
        <v>92384200</v>
      </c>
      <c r="B4461" s="16" t="s">
        <v>6502</v>
      </c>
      <c r="C4461" s="16" t="s">
        <v>6503</v>
      </c>
      <c r="D4461" s="17" t="s">
        <v>235</v>
      </c>
      <c r="E4461" s="17">
        <v>240</v>
      </c>
      <c r="F4461" s="18" t="s">
        <v>18</v>
      </c>
      <c r="G4461" s="18" t="s">
        <v>19</v>
      </c>
      <c r="H4461" s="19">
        <v>0.46695284999999997</v>
      </c>
    </row>
    <row r="4462" s="20" customFormat="1" ht="45" customHeight="1">
      <c r="A4462" s="15">
        <v>91526019</v>
      </c>
      <c r="B4462" s="16" t="s">
        <v>6504</v>
      </c>
      <c r="C4462" s="16" t="s">
        <v>6505</v>
      </c>
      <c r="D4462" s="17" t="s">
        <v>235</v>
      </c>
      <c r="E4462" s="17">
        <v>1</v>
      </c>
      <c r="F4462" s="18" t="s">
        <v>60</v>
      </c>
      <c r="G4462" s="18" t="s">
        <v>14</v>
      </c>
      <c r="H4462" s="19">
        <v>5.0287230000000003</v>
      </c>
    </row>
    <row r="4463" s="20" customFormat="1" ht="45" customHeight="1">
      <c r="A4463" s="15">
        <v>90185072</v>
      </c>
      <c r="B4463" s="16" t="s">
        <v>6504</v>
      </c>
      <c r="C4463" s="16" t="s">
        <v>6506</v>
      </c>
      <c r="D4463" s="17" t="s">
        <v>603</v>
      </c>
      <c r="E4463" s="17">
        <v>1</v>
      </c>
      <c r="F4463" s="18" t="s">
        <v>60</v>
      </c>
      <c r="G4463" s="18" t="s">
        <v>14</v>
      </c>
      <c r="H4463" s="19">
        <v>2.0833281000000001</v>
      </c>
    </row>
    <row r="4464" s="20" customFormat="1" ht="45" customHeight="1">
      <c r="A4464" s="15">
        <v>92406955</v>
      </c>
      <c r="B4464" s="16" t="s">
        <v>6507</v>
      </c>
      <c r="C4464" s="16" t="s">
        <v>6508</v>
      </c>
      <c r="D4464" s="17" t="s">
        <v>235</v>
      </c>
      <c r="E4464" s="17">
        <v>1</v>
      </c>
      <c r="F4464" s="18" t="s">
        <v>436</v>
      </c>
      <c r="G4464" s="18" t="s">
        <v>14</v>
      </c>
      <c r="H4464" s="19">
        <v>1.6163752499999999</v>
      </c>
    </row>
    <row r="4465" s="20" customFormat="1" ht="45" customHeight="1">
      <c r="A4465" s="15">
        <v>90185080</v>
      </c>
      <c r="B4465" s="16" t="s">
        <v>6507</v>
      </c>
      <c r="C4465" s="16" t="s">
        <v>6509</v>
      </c>
      <c r="D4465" s="17" t="s">
        <v>603</v>
      </c>
      <c r="E4465" s="17">
        <v>1</v>
      </c>
      <c r="F4465" s="18" t="s">
        <v>60</v>
      </c>
      <c r="G4465" s="18" t="s">
        <v>14</v>
      </c>
      <c r="H4465" s="19">
        <v>0.75430845000000002</v>
      </c>
    </row>
    <row r="4466" s="20" customFormat="1" ht="45" customHeight="1">
      <c r="A4466" s="15">
        <v>90152980</v>
      </c>
      <c r="B4466" s="16" t="s">
        <v>6510</v>
      </c>
      <c r="C4466" s="16" t="s">
        <v>6510</v>
      </c>
      <c r="D4466" s="17" t="s">
        <v>39</v>
      </c>
      <c r="E4466" s="17">
        <v>1</v>
      </c>
      <c r="F4466" s="18" t="s">
        <v>60</v>
      </c>
      <c r="G4466" s="18" t="s">
        <v>14</v>
      </c>
      <c r="H4466" s="19">
        <v>1.13744925</v>
      </c>
    </row>
    <row r="4467" s="20" customFormat="1" ht="45" customHeight="1">
      <c r="A4467" s="15">
        <v>92406963</v>
      </c>
      <c r="B4467" s="16" t="s">
        <v>6511</v>
      </c>
      <c r="C4467" s="16" t="s">
        <v>6512</v>
      </c>
      <c r="D4467" s="17" t="s">
        <v>235</v>
      </c>
      <c r="E4467" s="17">
        <v>1</v>
      </c>
      <c r="F4467" s="18" t="s">
        <v>436</v>
      </c>
      <c r="G4467" s="18" t="s">
        <v>14</v>
      </c>
      <c r="H4467" s="19">
        <v>2.8735560000000002</v>
      </c>
    </row>
    <row r="4468" s="20" customFormat="1" ht="45" customHeight="1">
      <c r="A4468" s="15">
        <v>90232321</v>
      </c>
      <c r="B4468" s="16" t="s">
        <v>6511</v>
      </c>
      <c r="C4468" s="16" t="s">
        <v>6513</v>
      </c>
      <c r="D4468" s="17" t="s">
        <v>440</v>
      </c>
      <c r="E4468" s="17">
        <v>1</v>
      </c>
      <c r="F4468" s="18" t="s">
        <v>60</v>
      </c>
      <c r="G4468" s="18" t="s">
        <v>14</v>
      </c>
      <c r="H4468" s="19">
        <v>1.1254761</v>
      </c>
    </row>
    <row r="4469" s="20" customFormat="1" ht="45" customHeight="1">
      <c r="A4469" s="15">
        <v>90185099</v>
      </c>
      <c r="B4469" s="16" t="s">
        <v>6511</v>
      </c>
      <c r="C4469" s="16" t="s">
        <v>6514</v>
      </c>
      <c r="D4469" s="17" t="s">
        <v>603</v>
      </c>
      <c r="E4469" s="17">
        <v>1</v>
      </c>
      <c r="F4469" s="18" t="s">
        <v>60</v>
      </c>
      <c r="G4469" s="18" t="s">
        <v>14</v>
      </c>
      <c r="H4469" s="19">
        <v>1.2571807500000001</v>
      </c>
    </row>
    <row r="4470" s="20" customFormat="1" ht="45" customHeight="1">
      <c r="A4470" s="15">
        <v>90232305</v>
      </c>
      <c r="B4470" s="16" t="s">
        <v>6515</v>
      </c>
      <c r="C4470" s="16" t="s">
        <v>6516</v>
      </c>
      <c r="D4470" s="17" t="s">
        <v>440</v>
      </c>
      <c r="E4470" s="17">
        <v>1</v>
      </c>
      <c r="F4470" s="18" t="s">
        <v>60</v>
      </c>
      <c r="G4470" s="18" t="s">
        <v>14</v>
      </c>
      <c r="H4470" s="19">
        <v>1.8797845500000001</v>
      </c>
    </row>
    <row r="4471" s="20" customFormat="1" ht="45" customHeight="1">
      <c r="A4471" s="15">
        <v>90152964</v>
      </c>
      <c r="B4471" s="16" t="s">
        <v>6515</v>
      </c>
      <c r="C4471" s="16" t="s">
        <v>6515</v>
      </c>
      <c r="D4471" s="17" t="s">
        <v>39</v>
      </c>
      <c r="E4471" s="17">
        <v>1</v>
      </c>
      <c r="F4471" s="18" t="s">
        <v>60</v>
      </c>
      <c r="G4471" s="18" t="s">
        <v>14</v>
      </c>
      <c r="H4471" s="19">
        <v>1.9037308500000001</v>
      </c>
    </row>
    <row r="4472" s="20" customFormat="1" ht="45" customHeight="1">
      <c r="A4472" s="15">
        <v>90232313</v>
      </c>
      <c r="B4472" s="16" t="s">
        <v>6517</v>
      </c>
      <c r="C4472" s="16" t="s">
        <v>6518</v>
      </c>
      <c r="D4472" s="17" t="s">
        <v>440</v>
      </c>
      <c r="E4472" s="17">
        <v>1</v>
      </c>
      <c r="F4472" s="18" t="s">
        <v>60</v>
      </c>
      <c r="G4472" s="18" t="s">
        <v>14</v>
      </c>
      <c r="H4472" s="19">
        <v>0.68246954999999998</v>
      </c>
    </row>
    <row r="4473" s="20" customFormat="1" ht="45" customHeight="1">
      <c r="A4473" s="15">
        <v>90152972</v>
      </c>
      <c r="B4473" s="16" t="s">
        <v>6517</v>
      </c>
      <c r="C4473" s="16" t="s">
        <v>6517</v>
      </c>
      <c r="D4473" s="17" t="s">
        <v>39</v>
      </c>
      <c r="E4473" s="17">
        <v>1</v>
      </c>
      <c r="F4473" s="18" t="s">
        <v>60</v>
      </c>
      <c r="G4473" s="18" t="s">
        <v>14</v>
      </c>
      <c r="H4473" s="19">
        <v>0.69444269999999997</v>
      </c>
    </row>
    <row r="4474" s="20" customFormat="1" ht="45" customHeight="1">
      <c r="A4474" s="15">
        <v>90266234</v>
      </c>
      <c r="B4474" s="16" t="s">
        <v>6519</v>
      </c>
      <c r="C4474" s="16" t="s">
        <v>6520</v>
      </c>
      <c r="D4474" s="17" t="s">
        <v>613</v>
      </c>
      <c r="E4474" s="17">
        <v>1</v>
      </c>
      <c r="F4474" s="18" t="s">
        <v>60</v>
      </c>
      <c r="G4474" s="18" t="s">
        <v>14</v>
      </c>
      <c r="H4474" s="19">
        <v>2.0114892000000002</v>
      </c>
    </row>
    <row r="4475" s="20" customFormat="1" ht="45" customHeight="1">
      <c r="A4475" s="15">
        <v>90145054</v>
      </c>
      <c r="B4475" s="16" t="s">
        <v>6521</v>
      </c>
      <c r="C4475" s="16" t="s">
        <v>6522</v>
      </c>
      <c r="D4475" s="17" t="s">
        <v>17</v>
      </c>
      <c r="E4475" s="17">
        <v>1</v>
      </c>
      <c r="F4475" s="18" t="s">
        <v>436</v>
      </c>
      <c r="G4475" s="18" t="s">
        <v>14</v>
      </c>
      <c r="H4475" s="19">
        <v>4.0469246999999999</v>
      </c>
    </row>
    <row r="4476" s="20" customFormat="1" ht="45" customHeight="1">
      <c r="A4476" s="15">
        <v>90179110</v>
      </c>
      <c r="B4476" s="16" t="s">
        <v>6521</v>
      </c>
      <c r="C4476" s="16" t="s">
        <v>6523</v>
      </c>
      <c r="D4476" s="17" t="s">
        <v>24</v>
      </c>
      <c r="E4476" s="17">
        <v>1</v>
      </c>
      <c r="F4476" s="18" t="s">
        <v>436</v>
      </c>
      <c r="G4476" s="18" t="s">
        <v>14</v>
      </c>
      <c r="H4476" s="19">
        <v>2.0953012499999999</v>
      </c>
    </row>
    <row r="4477" s="20" customFormat="1" ht="45" customHeight="1">
      <c r="A4477" s="15">
        <v>92407331</v>
      </c>
      <c r="B4477" s="16" t="s">
        <v>6524</v>
      </c>
      <c r="C4477" s="16" t="s">
        <v>6524</v>
      </c>
      <c r="D4477" s="17" t="s">
        <v>24</v>
      </c>
      <c r="E4477" s="17">
        <v>1</v>
      </c>
      <c r="F4477" s="18" t="s">
        <v>436</v>
      </c>
      <c r="G4477" s="18" t="s">
        <v>14</v>
      </c>
      <c r="H4477" s="19">
        <v>4.0229784000000004</v>
      </c>
    </row>
    <row r="4478" s="20" customFormat="1" ht="45" customHeight="1">
      <c r="A4478" s="15">
        <v>92266266</v>
      </c>
      <c r="B4478" s="16" t="s">
        <v>6524</v>
      </c>
      <c r="C4478" s="16" t="s">
        <v>6525</v>
      </c>
      <c r="D4478" s="17" t="s">
        <v>24</v>
      </c>
      <c r="E4478" s="17">
        <v>1</v>
      </c>
      <c r="F4478" s="18" t="s">
        <v>436</v>
      </c>
      <c r="G4478" s="18" t="s">
        <v>14</v>
      </c>
      <c r="H4478" s="19">
        <v>1.8318919499999999</v>
      </c>
    </row>
    <row r="4479" s="20" customFormat="1" ht="45" customHeight="1">
      <c r="A4479" s="15">
        <v>92458815</v>
      </c>
      <c r="B4479" s="16" t="s">
        <v>6526</v>
      </c>
      <c r="C4479" s="16" t="s">
        <v>6527</v>
      </c>
      <c r="D4479" s="17" t="s">
        <v>24</v>
      </c>
      <c r="E4479" s="17">
        <v>1</v>
      </c>
      <c r="F4479" s="18" t="s">
        <v>436</v>
      </c>
      <c r="G4479" s="18" t="s">
        <v>14</v>
      </c>
      <c r="H4479" s="19">
        <v>1.7241336</v>
      </c>
    </row>
    <row r="4480" s="20" customFormat="1" ht="45" customHeight="1">
      <c r="A4480" s="15">
        <v>92458823</v>
      </c>
      <c r="B4480" s="16" t="s">
        <v>6528</v>
      </c>
      <c r="C4480" s="16" t="s">
        <v>6529</v>
      </c>
      <c r="D4480" s="17" t="s">
        <v>24</v>
      </c>
      <c r="E4480" s="17">
        <v>1</v>
      </c>
      <c r="F4480" s="18" t="s">
        <v>436</v>
      </c>
      <c r="G4480" s="18" t="s">
        <v>14</v>
      </c>
      <c r="H4480" s="19">
        <v>2.02346235</v>
      </c>
    </row>
    <row r="4481" s="20" customFormat="1" ht="45" customHeight="1">
      <c r="A4481" s="15">
        <v>92403620</v>
      </c>
      <c r="B4481" s="16" t="s">
        <v>6530</v>
      </c>
      <c r="C4481" s="16" t="s">
        <v>6531</v>
      </c>
      <c r="D4481" s="17" t="s">
        <v>78</v>
      </c>
      <c r="E4481" s="17">
        <v>1</v>
      </c>
      <c r="F4481" s="18" t="s">
        <v>60</v>
      </c>
      <c r="G4481" s="18" t="s">
        <v>14</v>
      </c>
      <c r="H4481" s="19">
        <v>2.634093</v>
      </c>
    </row>
    <row r="4482" s="20" customFormat="1" ht="45" customHeight="1">
      <c r="A4482" s="15">
        <v>90145070</v>
      </c>
      <c r="B4482" s="16" t="s">
        <v>6532</v>
      </c>
      <c r="C4482" s="16" t="s">
        <v>6532</v>
      </c>
      <c r="D4482" s="17" t="s">
        <v>17</v>
      </c>
      <c r="E4482" s="17">
        <v>1</v>
      </c>
      <c r="F4482" s="18" t="s">
        <v>436</v>
      </c>
      <c r="G4482" s="18" t="s">
        <v>14</v>
      </c>
      <c r="H4482" s="19">
        <v>3.6158912999999999</v>
      </c>
    </row>
    <row r="4483" s="20" customFormat="1" ht="45" customHeight="1">
      <c r="A4483" s="15">
        <v>92423825</v>
      </c>
      <c r="B4483" s="16" t="s">
        <v>6533</v>
      </c>
      <c r="C4483" s="16" t="s">
        <v>6534</v>
      </c>
      <c r="D4483" s="17" t="s">
        <v>24</v>
      </c>
      <c r="E4483" s="17">
        <v>1</v>
      </c>
      <c r="F4483" s="18" t="s">
        <v>436</v>
      </c>
      <c r="G4483" s="18" t="s">
        <v>14</v>
      </c>
      <c r="H4483" s="19">
        <v>95.521790699999997</v>
      </c>
    </row>
    <row r="4484" s="20" customFormat="1" ht="45" customHeight="1">
      <c r="A4484" s="15">
        <v>90247442</v>
      </c>
      <c r="B4484" s="16" t="s">
        <v>6535</v>
      </c>
      <c r="C4484" s="16" t="s">
        <v>6536</v>
      </c>
      <c r="D4484" s="17" t="s">
        <v>1002</v>
      </c>
      <c r="E4484" s="17">
        <v>1</v>
      </c>
      <c r="F4484" s="18" t="s">
        <v>436</v>
      </c>
      <c r="G4484" s="18" t="s">
        <v>14</v>
      </c>
      <c r="H4484" s="19">
        <v>0.64655010000000002</v>
      </c>
    </row>
    <row r="4485" s="20" customFormat="1" ht="45" customHeight="1">
      <c r="A4485" s="15">
        <v>92406980</v>
      </c>
      <c r="B4485" s="16" t="s">
        <v>6537</v>
      </c>
      <c r="C4485" s="16" t="s">
        <v>6538</v>
      </c>
      <c r="D4485" s="17" t="s">
        <v>231</v>
      </c>
      <c r="E4485" s="17">
        <v>1</v>
      </c>
      <c r="F4485" s="18" t="s">
        <v>60</v>
      </c>
      <c r="G4485" s="18" t="s">
        <v>14</v>
      </c>
      <c r="H4485" s="19">
        <v>7.6388696999999999</v>
      </c>
    </row>
    <row r="4486" s="20" customFormat="1" ht="45" customHeight="1">
      <c r="A4486" s="15">
        <v>92429661</v>
      </c>
      <c r="B4486" s="16" t="s">
        <v>6539</v>
      </c>
      <c r="C4486" s="16" t="s">
        <v>6540</v>
      </c>
      <c r="D4486" s="17" t="s">
        <v>124</v>
      </c>
      <c r="E4486" s="17">
        <v>1</v>
      </c>
      <c r="F4486" s="18" t="s">
        <v>13</v>
      </c>
      <c r="G4486" s="18" t="s">
        <v>14</v>
      </c>
      <c r="H4486" s="19">
        <v>87.942786749999996</v>
      </c>
    </row>
    <row r="4487" s="20" customFormat="1" ht="45" customHeight="1">
      <c r="A4487" s="15">
        <v>92459030</v>
      </c>
      <c r="B4487" s="16" t="s">
        <v>6541</v>
      </c>
      <c r="C4487" s="16" t="s">
        <v>6542</v>
      </c>
      <c r="D4487" s="17" t="s">
        <v>603</v>
      </c>
      <c r="E4487" s="17">
        <v>20</v>
      </c>
      <c r="F4487" s="18" t="s">
        <v>18</v>
      </c>
      <c r="G4487" s="18" t="s">
        <v>19</v>
      </c>
      <c r="H4487" s="19">
        <v>1.06561035</v>
      </c>
    </row>
    <row r="4488" s="20" customFormat="1" ht="45" customHeight="1">
      <c r="A4488" s="15">
        <v>92416080</v>
      </c>
      <c r="B4488" s="16" t="s">
        <v>6543</v>
      </c>
      <c r="C4488" s="16" t="s">
        <v>6544</v>
      </c>
      <c r="D4488" s="17" t="s">
        <v>603</v>
      </c>
      <c r="E4488" s="17">
        <v>20</v>
      </c>
      <c r="F4488" s="18" t="s">
        <v>18</v>
      </c>
      <c r="G4488" s="18" t="s">
        <v>19</v>
      </c>
      <c r="H4488" s="19">
        <v>1.1494224</v>
      </c>
    </row>
    <row r="4489" s="20" customFormat="1" ht="45" customHeight="1">
      <c r="A4489" s="15">
        <v>92459056</v>
      </c>
      <c r="B4489" s="16" t="s">
        <v>6545</v>
      </c>
      <c r="C4489" s="16" t="s">
        <v>6546</v>
      </c>
      <c r="D4489" s="17" t="s">
        <v>603</v>
      </c>
      <c r="E4489" s="17">
        <v>20</v>
      </c>
      <c r="F4489" s="18" t="s">
        <v>18</v>
      </c>
      <c r="G4489" s="18" t="s">
        <v>19</v>
      </c>
      <c r="H4489" s="19">
        <v>1.3409928</v>
      </c>
    </row>
    <row r="4490" s="20" customFormat="1" ht="45" customHeight="1">
      <c r="A4490" s="15">
        <v>90390016</v>
      </c>
      <c r="B4490" s="16" t="s">
        <v>6547</v>
      </c>
      <c r="C4490" s="16" t="s">
        <v>6548</v>
      </c>
      <c r="D4490" s="17" t="s">
        <v>220</v>
      </c>
      <c r="E4490" s="17">
        <v>1</v>
      </c>
      <c r="F4490" s="18" t="s">
        <v>60</v>
      </c>
      <c r="G4490" s="18" t="s">
        <v>14</v>
      </c>
      <c r="H4490" s="19">
        <v>2.4334677733333301</v>
      </c>
    </row>
    <row r="4491" s="20" customFormat="1" ht="45" customHeight="1">
      <c r="A4491" s="15">
        <v>92459161</v>
      </c>
      <c r="B4491" s="16" t="s">
        <v>6549</v>
      </c>
      <c r="C4491" s="16" t="s">
        <v>6550</v>
      </c>
      <c r="D4491" s="17" t="s">
        <v>603</v>
      </c>
      <c r="E4491" s="17">
        <v>1</v>
      </c>
      <c r="F4491" s="18" t="s">
        <v>60</v>
      </c>
      <c r="G4491" s="18" t="s">
        <v>14</v>
      </c>
      <c r="H4491" s="19">
        <v>1.0177177500000001</v>
      </c>
    </row>
    <row r="4492" s="20" customFormat="1" ht="45" customHeight="1">
      <c r="A4492" s="15">
        <v>90189523</v>
      </c>
      <c r="B4492" s="16" t="s">
        <v>6551</v>
      </c>
      <c r="C4492" s="16" t="s">
        <v>6552</v>
      </c>
      <c r="D4492" s="17" t="s">
        <v>146</v>
      </c>
      <c r="E4492" s="17">
        <v>1</v>
      </c>
      <c r="F4492" s="18" t="s">
        <v>60</v>
      </c>
      <c r="G4492" s="18" t="s">
        <v>14</v>
      </c>
      <c r="H4492" s="19">
        <v>5.2322665500000003</v>
      </c>
    </row>
    <row r="4493" s="20" customFormat="1" ht="45" customHeight="1">
      <c r="A4493" s="15">
        <v>90189515</v>
      </c>
      <c r="B4493" s="16" t="s">
        <v>6553</v>
      </c>
      <c r="C4493" s="16" t="s">
        <v>6554</v>
      </c>
      <c r="D4493" s="17" t="s">
        <v>146</v>
      </c>
      <c r="E4493" s="17">
        <v>1</v>
      </c>
      <c r="F4493" s="18" t="s">
        <v>60</v>
      </c>
      <c r="G4493" s="18" t="s">
        <v>14</v>
      </c>
      <c r="H4493" s="19">
        <v>4.7533405499999999</v>
      </c>
    </row>
    <row r="4494" s="20" customFormat="1" ht="45" customHeight="1">
      <c r="A4494" s="15">
        <v>90000110</v>
      </c>
      <c r="B4494" s="16" t="s">
        <v>6555</v>
      </c>
      <c r="C4494" s="16" t="s">
        <v>6556</v>
      </c>
      <c r="D4494" s="17" t="s">
        <v>220</v>
      </c>
      <c r="E4494" s="17">
        <v>1</v>
      </c>
      <c r="F4494" s="18" t="s">
        <v>436</v>
      </c>
      <c r="G4494" s="18" t="s">
        <v>14</v>
      </c>
      <c r="H4494" s="19">
        <v>1.8059649066666701</v>
      </c>
    </row>
    <row r="4495" s="20" customFormat="1" ht="45" customHeight="1">
      <c r="A4495" s="15">
        <v>90154878</v>
      </c>
      <c r="B4495" s="16" t="s">
        <v>6557</v>
      </c>
      <c r="C4495" s="16" t="s">
        <v>6558</v>
      </c>
      <c r="D4495" s="17" t="s">
        <v>220</v>
      </c>
      <c r="E4495" s="17">
        <v>1</v>
      </c>
      <c r="F4495" s="18" t="s">
        <v>60</v>
      </c>
      <c r="G4495" s="18" t="s">
        <v>14</v>
      </c>
      <c r="H4495" s="19">
        <v>1.4128316999999999</v>
      </c>
    </row>
    <row r="4496" s="20" customFormat="1" ht="45" customHeight="1">
      <c r="A4496" s="15">
        <v>90211715</v>
      </c>
      <c r="B4496" s="16" t="s">
        <v>6559</v>
      </c>
      <c r="C4496" s="16" t="s">
        <v>6560</v>
      </c>
      <c r="D4496" s="17" t="s">
        <v>31</v>
      </c>
      <c r="E4496" s="17">
        <v>1</v>
      </c>
      <c r="F4496" s="18" t="s">
        <v>60</v>
      </c>
      <c r="G4496" s="18" t="s">
        <v>14</v>
      </c>
      <c r="H4496" s="19">
        <v>1.1015298</v>
      </c>
    </row>
    <row r="4497" s="20" customFormat="1" ht="45" customHeight="1">
      <c r="A4497" s="15">
        <v>92384072</v>
      </c>
      <c r="B4497" s="16" t="s">
        <v>6561</v>
      </c>
      <c r="C4497" s="16" t="s">
        <v>6562</v>
      </c>
      <c r="D4497" s="17" t="s">
        <v>43</v>
      </c>
      <c r="E4497" s="17">
        <v>400</v>
      </c>
      <c r="F4497" s="18" t="s">
        <v>151</v>
      </c>
      <c r="G4497" s="18" t="s">
        <v>19</v>
      </c>
      <c r="H4497" s="19">
        <v>3.5919449999999999e-002</v>
      </c>
    </row>
    <row r="4498" s="20" customFormat="1" ht="45" customHeight="1">
      <c r="A4498" s="15">
        <v>92393691</v>
      </c>
      <c r="B4498" s="16" t="s">
        <v>6563</v>
      </c>
      <c r="C4498" s="16" t="s">
        <v>6564</v>
      </c>
      <c r="D4498" s="17" t="s">
        <v>43</v>
      </c>
      <c r="E4498" s="17">
        <v>120</v>
      </c>
      <c r="F4498" s="18" t="s">
        <v>18</v>
      </c>
      <c r="G4498" s="18" t="s">
        <v>19</v>
      </c>
      <c r="H4498" s="19">
        <v>0.15565095000000001</v>
      </c>
    </row>
    <row r="4499" s="20" customFormat="1" ht="45" customHeight="1">
      <c r="A4499" s="15">
        <v>90204140</v>
      </c>
      <c r="B4499" s="16" t="s">
        <v>6565</v>
      </c>
      <c r="C4499" s="16" t="s">
        <v>6566</v>
      </c>
      <c r="D4499" s="17" t="s">
        <v>888</v>
      </c>
      <c r="E4499" s="17">
        <v>120</v>
      </c>
      <c r="F4499" s="18" t="s">
        <v>18</v>
      </c>
      <c r="G4499" s="18" t="s">
        <v>19</v>
      </c>
      <c r="H4499" s="19">
        <v>0.1915704</v>
      </c>
    </row>
    <row r="4500" s="20" customFormat="1" ht="45" customHeight="1">
      <c r="A4500" s="15">
        <v>92457207</v>
      </c>
      <c r="B4500" s="16" t="s">
        <v>6567</v>
      </c>
      <c r="C4500" s="16" t="s">
        <v>6568</v>
      </c>
      <c r="D4500" s="17" t="s">
        <v>39</v>
      </c>
      <c r="E4500" s="17">
        <v>120</v>
      </c>
      <c r="F4500" s="18" t="s">
        <v>18</v>
      </c>
      <c r="G4500" s="18" t="s">
        <v>19</v>
      </c>
      <c r="H4500" s="19">
        <v>0.1676241</v>
      </c>
    </row>
    <row r="4501" s="20" customFormat="1" ht="45" customHeight="1">
      <c r="A4501" s="15">
        <v>92463037</v>
      </c>
      <c r="B4501" s="16" t="s">
        <v>6569</v>
      </c>
      <c r="C4501" s="16" t="s">
        <v>6570</v>
      </c>
      <c r="D4501" s="17" t="s">
        <v>1221</v>
      </c>
      <c r="E4501" s="17">
        <v>1</v>
      </c>
      <c r="F4501" s="18" t="s">
        <v>60</v>
      </c>
      <c r="G4501" s="18" t="s">
        <v>14</v>
      </c>
      <c r="H4501" s="19">
        <v>3.5289833355</v>
      </c>
    </row>
    <row r="4502" s="20" customFormat="1" ht="45" customHeight="1">
      <c r="A4502" s="15">
        <v>92429416</v>
      </c>
      <c r="B4502" s="16" t="s">
        <v>6569</v>
      </c>
      <c r="C4502" s="16" t="s">
        <v>6571</v>
      </c>
      <c r="D4502" s="17" t="s">
        <v>69</v>
      </c>
      <c r="E4502" s="17">
        <v>1</v>
      </c>
      <c r="F4502" s="18" t="s">
        <v>60</v>
      </c>
      <c r="G4502" s="18" t="s">
        <v>14</v>
      </c>
      <c r="H4502" s="19">
        <v>7.4096522954999999</v>
      </c>
    </row>
    <row r="4503" s="20" customFormat="1" ht="45" customHeight="1">
      <c r="A4503" s="15">
        <v>92406807</v>
      </c>
      <c r="B4503" s="16" t="s">
        <v>6572</v>
      </c>
      <c r="C4503" s="16" t="s">
        <v>6573</v>
      </c>
      <c r="D4503" s="17" t="s">
        <v>633</v>
      </c>
      <c r="E4503" s="17">
        <v>1</v>
      </c>
      <c r="F4503" s="18" t="s">
        <v>60</v>
      </c>
      <c r="G4503" s="18" t="s">
        <v>14</v>
      </c>
      <c r="H4503" s="19">
        <v>16.87016835</v>
      </c>
    </row>
    <row r="4504" s="20" customFormat="1" ht="45" customHeight="1">
      <c r="A4504" s="15">
        <v>92406742</v>
      </c>
      <c r="B4504" s="16" t="s">
        <v>6572</v>
      </c>
      <c r="C4504" s="16" t="s">
        <v>6573</v>
      </c>
      <c r="D4504" s="17" t="s">
        <v>633</v>
      </c>
      <c r="E4504" s="17">
        <v>1</v>
      </c>
      <c r="F4504" s="18" t="s">
        <v>60</v>
      </c>
      <c r="G4504" s="18" t="s">
        <v>14</v>
      </c>
      <c r="H4504" s="19">
        <v>16.271510849999999</v>
      </c>
    </row>
    <row r="4505" s="20" customFormat="1" ht="45" customHeight="1">
      <c r="A4505" s="15">
        <v>92406785</v>
      </c>
      <c r="B4505" s="16" t="s">
        <v>6572</v>
      </c>
      <c r="C4505" s="16" t="s">
        <v>6573</v>
      </c>
      <c r="D4505" s="17" t="s">
        <v>633</v>
      </c>
      <c r="E4505" s="17">
        <v>1</v>
      </c>
      <c r="F4505" s="18" t="s">
        <v>60</v>
      </c>
      <c r="G4505" s="18" t="s">
        <v>14</v>
      </c>
      <c r="H4505" s="19">
        <v>16.9172912475</v>
      </c>
    </row>
    <row r="4506" s="20" customFormat="1" ht="45" customHeight="1">
      <c r="A4506" s="15">
        <v>92456898</v>
      </c>
      <c r="B4506" s="16" t="s">
        <v>6572</v>
      </c>
      <c r="C4506" s="16" t="s">
        <v>6572</v>
      </c>
      <c r="D4506" s="17" t="s">
        <v>39</v>
      </c>
      <c r="E4506" s="17">
        <v>1</v>
      </c>
      <c r="F4506" s="18" t="s">
        <v>60</v>
      </c>
      <c r="G4506" s="18" t="s">
        <v>14</v>
      </c>
      <c r="H4506" s="19">
        <v>7.5328614292499996</v>
      </c>
    </row>
    <row r="4507" s="20" customFormat="1" ht="45" customHeight="1">
      <c r="A4507" s="15">
        <v>90146239</v>
      </c>
      <c r="B4507" s="16" t="s">
        <v>6572</v>
      </c>
      <c r="C4507" s="16" t="s">
        <v>6572</v>
      </c>
      <c r="D4507" s="17" t="s">
        <v>17</v>
      </c>
      <c r="E4507" s="17">
        <v>1</v>
      </c>
      <c r="F4507" s="18" t="s">
        <v>60</v>
      </c>
      <c r="G4507" s="18" t="s">
        <v>14</v>
      </c>
      <c r="H4507" s="19">
        <v>7.1192434139999996</v>
      </c>
    </row>
    <row r="4508" s="20" customFormat="1" ht="45" customHeight="1">
      <c r="A4508" s="15">
        <v>92456871</v>
      </c>
      <c r="B4508" s="16" t="s">
        <v>6572</v>
      </c>
      <c r="C4508" s="16" t="s">
        <v>6572</v>
      </c>
      <c r="D4508" s="17" t="s">
        <v>39</v>
      </c>
      <c r="E4508" s="17">
        <v>1</v>
      </c>
      <c r="F4508" s="18" t="s">
        <v>60</v>
      </c>
      <c r="G4508" s="18" t="s">
        <v>14</v>
      </c>
      <c r="H4508" s="19">
        <v>7.5328614292499996</v>
      </c>
    </row>
    <row r="4509" s="20" customFormat="1" ht="45" customHeight="1">
      <c r="A4509" s="15">
        <v>92463835</v>
      </c>
      <c r="B4509" s="16" t="s">
        <v>6572</v>
      </c>
      <c r="C4509" s="16" t="s">
        <v>6572</v>
      </c>
      <c r="D4509" s="17" t="s">
        <v>59</v>
      </c>
      <c r="E4509" s="17">
        <v>1</v>
      </c>
      <c r="F4509" s="18" t="s">
        <v>60</v>
      </c>
      <c r="G4509" s="18" t="s">
        <v>14</v>
      </c>
      <c r="H4509" s="19">
        <v>8.7110460787499999</v>
      </c>
    </row>
    <row r="4510" s="20" customFormat="1" ht="45" customHeight="1">
      <c r="A4510" s="15">
        <v>90257502</v>
      </c>
      <c r="B4510" s="16" t="s">
        <v>6572</v>
      </c>
      <c r="C4510" s="16" t="s">
        <v>6572</v>
      </c>
      <c r="D4510" s="17" t="s">
        <v>131</v>
      </c>
      <c r="E4510" s="17">
        <v>1</v>
      </c>
      <c r="F4510" s="18" t="s">
        <v>60</v>
      </c>
      <c r="G4510" s="18" t="s">
        <v>14</v>
      </c>
      <c r="H4510" s="19">
        <v>7.2641272094999998</v>
      </c>
    </row>
    <row r="4511" s="20" customFormat="1" ht="45" customHeight="1">
      <c r="A4511" s="15">
        <v>90146247</v>
      </c>
      <c r="B4511" s="16" t="s">
        <v>6572</v>
      </c>
      <c r="C4511" s="16" t="s">
        <v>6572</v>
      </c>
      <c r="D4511" s="17" t="s">
        <v>17</v>
      </c>
      <c r="E4511" s="17">
        <v>1</v>
      </c>
      <c r="F4511" s="18" t="s">
        <v>60</v>
      </c>
      <c r="G4511" s="18" t="s">
        <v>14</v>
      </c>
      <c r="H4511" s="19">
        <v>7.1192434139999996</v>
      </c>
    </row>
    <row r="4512" s="20" customFormat="1" ht="45" customHeight="1">
      <c r="A4512" s="15">
        <v>92467857</v>
      </c>
      <c r="B4512" s="16" t="s">
        <v>6572</v>
      </c>
      <c r="C4512" s="16" t="s">
        <v>6572</v>
      </c>
      <c r="D4512" s="17" t="s">
        <v>590</v>
      </c>
      <c r="E4512" s="17">
        <v>1</v>
      </c>
      <c r="F4512" s="18" t="s">
        <v>60</v>
      </c>
      <c r="G4512" s="18" t="s">
        <v>14</v>
      </c>
      <c r="H4512" s="19">
        <v>6.3296090212499996</v>
      </c>
    </row>
    <row r="4513" s="20" customFormat="1" ht="45" customHeight="1">
      <c r="A4513" s="15">
        <v>92463010</v>
      </c>
      <c r="B4513" s="16" t="s">
        <v>6572</v>
      </c>
      <c r="C4513" s="16" t="s">
        <v>6574</v>
      </c>
      <c r="D4513" s="17" t="s">
        <v>1221</v>
      </c>
      <c r="E4513" s="17">
        <v>1</v>
      </c>
      <c r="F4513" s="18" t="s">
        <v>60</v>
      </c>
      <c r="G4513" s="18" t="s">
        <v>14</v>
      </c>
      <c r="H4513" s="19">
        <v>7.0700937614999999</v>
      </c>
    </row>
    <row r="4514" s="20" customFormat="1" ht="45" customHeight="1">
      <c r="A4514" s="15">
        <v>92452965</v>
      </c>
      <c r="B4514" s="16" t="s">
        <v>6572</v>
      </c>
      <c r="C4514" s="16" t="s">
        <v>6575</v>
      </c>
      <c r="D4514" s="17" t="s">
        <v>39</v>
      </c>
      <c r="E4514" s="17">
        <v>1</v>
      </c>
      <c r="F4514" s="18" t="s">
        <v>60</v>
      </c>
      <c r="G4514" s="18" t="s">
        <v>14</v>
      </c>
      <c r="H4514" s="19">
        <v>7.2883813904999997</v>
      </c>
    </row>
    <row r="4515" s="20" customFormat="1" ht="45" customHeight="1">
      <c r="A4515" s="15">
        <v>92022014</v>
      </c>
      <c r="B4515" s="16" t="s">
        <v>6572</v>
      </c>
      <c r="C4515" s="16" t="s">
        <v>6576</v>
      </c>
      <c r="D4515" s="17" t="s">
        <v>69</v>
      </c>
      <c r="E4515" s="17">
        <v>1</v>
      </c>
      <c r="F4515" s="18" t="s">
        <v>60</v>
      </c>
      <c r="G4515" s="18" t="s">
        <v>14</v>
      </c>
      <c r="H4515" s="19">
        <v>15.340769482500001</v>
      </c>
    </row>
    <row r="4516" s="20" customFormat="1" ht="45" customHeight="1">
      <c r="A4516" s="15">
        <v>92443176</v>
      </c>
      <c r="B4516" s="16" t="s">
        <v>6577</v>
      </c>
      <c r="C4516" s="16" t="s">
        <v>6578</v>
      </c>
      <c r="D4516" s="17" t="s">
        <v>633</v>
      </c>
      <c r="E4516" s="17">
        <v>1</v>
      </c>
      <c r="F4516" s="18" t="s">
        <v>88</v>
      </c>
      <c r="G4516" s="18" t="s">
        <v>14</v>
      </c>
      <c r="H4516" s="19">
        <v>155.04659100000001</v>
      </c>
    </row>
    <row r="4517" s="20" customFormat="1" ht="45" customHeight="1">
      <c r="A4517" s="15">
        <v>90232674</v>
      </c>
      <c r="B4517" s="16" t="s">
        <v>6577</v>
      </c>
      <c r="C4517" s="16" t="s">
        <v>6577</v>
      </c>
      <c r="D4517" s="17" t="s">
        <v>511</v>
      </c>
      <c r="E4517" s="17">
        <v>1</v>
      </c>
      <c r="F4517" s="18" t="s">
        <v>88</v>
      </c>
      <c r="G4517" s="18" t="s">
        <v>14</v>
      </c>
      <c r="H4517" s="19">
        <v>89.538749999999993</v>
      </c>
    </row>
    <row r="4518" s="20" customFormat="1" ht="45" customHeight="1">
      <c r="A4518" s="15">
        <v>92459153</v>
      </c>
      <c r="B4518" s="16" t="s">
        <v>6579</v>
      </c>
      <c r="C4518" s="16" t="s">
        <v>6580</v>
      </c>
      <c r="D4518" s="17" t="s">
        <v>603</v>
      </c>
      <c r="E4518" s="17">
        <v>1</v>
      </c>
      <c r="F4518" s="18" t="s">
        <v>60</v>
      </c>
      <c r="G4518" s="18" t="s">
        <v>14</v>
      </c>
      <c r="H4518" s="19">
        <v>4.0140669554999997</v>
      </c>
    </row>
    <row r="4519" s="20" customFormat="1" ht="45" customHeight="1">
      <c r="A4519" s="15">
        <v>92463827</v>
      </c>
      <c r="B4519" s="16" t="s">
        <v>6581</v>
      </c>
      <c r="C4519" s="16" t="s">
        <v>6581</v>
      </c>
      <c r="D4519" s="17" t="s">
        <v>59</v>
      </c>
      <c r="E4519" s="17">
        <v>1</v>
      </c>
      <c r="F4519" s="18" t="s">
        <v>60</v>
      </c>
      <c r="G4519" s="18" t="s">
        <v>14</v>
      </c>
      <c r="H4519" s="19">
        <v>3.5653646069999998</v>
      </c>
    </row>
    <row r="4520" s="20" customFormat="1" ht="45" customHeight="1">
      <c r="A4520" s="15">
        <v>92456880</v>
      </c>
      <c r="B4520" s="16" t="s">
        <v>6581</v>
      </c>
      <c r="C4520" s="16" t="s">
        <v>6581</v>
      </c>
      <c r="D4520" s="17" t="s">
        <v>39</v>
      </c>
      <c r="E4520" s="17">
        <v>1</v>
      </c>
      <c r="F4520" s="18" t="s">
        <v>60</v>
      </c>
      <c r="G4520" s="18" t="s">
        <v>14</v>
      </c>
      <c r="H4520" s="19">
        <v>2.6947840387499999</v>
      </c>
    </row>
    <row r="4521" s="20" customFormat="1" ht="45" customHeight="1">
      <c r="A4521" s="15">
        <v>90257480</v>
      </c>
      <c r="B4521" s="16" t="s">
        <v>6582</v>
      </c>
      <c r="C4521" s="16" t="s">
        <v>6582</v>
      </c>
      <c r="D4521" s="17" t="s">
        <v>131</v>
      </c>
      <c r="E4521" s="17">
        <v>1</v>
      </c>
      <c r="F4521" s="18" t="s">
        <v>60</v>
      </c>
      <c r="G4521" s="18" t="s">
        <v>14</v>
      </c>
      <c r="H4521" s="19">
        <v>3.4003746000000001</v>
      </c>
    </row>
    <row r="4522" s="20" customFormat="1" ht="45" customHeight="1">
      <c r="A4522" s="15">
        <v>92451802</v>
      </c>
      <c r="B4522" s="16" t="s">
        <v>6583</v>
      </c>
      <c r="C4522" s="16" t="s">
        <v>6583</v>
      </c>
      <c r="D4522" s="17" t="s">
        <v>39</v>
      </c>
      <c r="E4522" s="17">
        <v>1</v>
      </c>
      <c r="F4522" s="18" t="s">
        <v>88</v>
      </c>
      <c r="G4522" s="18" t="s">
        <v>14</v>
      </c>
      <c r="H4522" s="19">
        <v>78.927004800000006</v>
      </c>
    </row>
    <row r="4523" s="20" customFormat="1" ht="45" customHeight="1">
      <c r="A4523" s="15">
        <v>90294319</v>
      </c>
      <c r="B4523" s="16" t="s">
        <v>6584</v>
      </c>
      <c r="C4523" s="16" t="s">
        <v>6584</v>
      </c>
      <c r="D4523" s="17" t="s">
        <v>39</v>
      </c>
      <c r="E4523" s="17">
        <v>1</v>
      </c>
      <c r="F4523" s="18" t="s">
        <v>88</v>
      </c>
      <c r="G4523" s="18" t="s">
        <v>14</v>
      </c>
      <c r="H4523" s="19">
        <v>88.816826699999993</v>
      </c>
    </row>
    <row r="4524" s="20" customFormat="1" ht="45" customHeight="1">
      <c r="A4524" s="15">
        <v>90193733</v>
      </c>
      <c r="B4524" s="16" t="s">
        <v>6585</v>
      </c>
      <c r="C4524" s="16" t="s">
        <v>6585</v>
      </c>
      <c r="D4524" s="17" t="s">
        <v>504</v>
      </c>
      <c r="E4524" s="17">
        <v>1</v>
      </c>
      <c r="F4524" s="18" t="s">
        <v>88</v>
      </c>
      <c r="G4524" s="18" t="s">
        <v>14</v>
      </c>
      <c r="H4524" s="19">
        <v>100.73699999999999</v>
      </c>
    </row>
    <row r="4525" s="20" customFormat="1" ht="45" customHeight="1">
      <c r="A4525" s="15">
        <v>90151933</v>
      </c>
      <c r="B4525" s="16" t="s">
        <v>6585</v>
      </c>
      <c r="C4525" s="16" t="s">
        <v>6585</v>
      </c>
      <c r="D4525" s="17" t="s">
        <v>39</v>
      </c>
      <c r="E4525" s="17">
        <v>1</v>
      </c>
      <c r="F4525" s="18" t="s">
        <v>88</v>
      </c>
      <c r="G4525" s="18" t="s">
        <v>14</v>
      </c>
      <c r="H4525" s="19">
        <v>91.098567000000003</v>
      </c>
    </row>
    <row r="4526" s="20" customFormat="1" ht="45" customHeight="1">
      <c r="A4526" s="15">
        <v>92465803</v>
      </c>
      <c r="B4526" s="16" t="s">
        <v>6586</v>
      </c>
      <c r="C4526" s="16" t="s">
        <v>6587</v>
      </c>
      <c r="D4526" s="17" t="s">
        <v>504</v>
      </c>
      <c r="E4526" s="17">
        <v>1</v>
      </c>
      <c r="F4526" s="18" t="s">
        <v>88</v>
      </c>
      <c r="G4526" s="18" t="s">
        <v>14</v>
      </c>
      <c r="H4526" s="19">
        <v>152.73178200000001</v>
      </c>
    </row>
    <row r="4527" s="20" customFormat="1" ht="45" customHeight="1">
      <c r="A4527" s="15">
        <v>90299981</v>
      </c>
      <c r="B4527" s="16" t="s">
        <v>6588</v>
      </c>
      <c r="C4527" s="16" t="s">
        <v>6589</v>
      </c>
      <c r="D4527" s="17" t="s">
        <v>34</v>
      </c>
      <c r="E4527" s="17">
        <v>1</v>
      </c>
      <c r="F4527" s="18" t="s">
        <v>60</v>
      </c>
      <c r="G4527" s="18" t="s">
        <v>14</v>
      </c>
      <c r="H4527" s="19">
        <v>6.0943333500000003</v>
      </c>
    </row>
    <row r="4528" s="20" customFormat="1" ht="45" customHeight="1">
      <c r="A4528" s="15">
        <v>90299965</v>
      </c>
      <c r="B4528" s="16" t="s">
        <v>6590</v>
      </c>
      <c r="C4528" s="16" t="s">
        <v>6591</v>
      </c>
      <c r="D4528" s="17" t="s">
        <v>78</v>
      </c>
      <c r="E4528" s="17">
        <v>1</v>
      </c>
      <c r="F4528" s="18" t="s">
        <v>60</v>
      </c>
      <c r="G4528" s="18" t="s">
        <v>14</v>
      </c>
      <c r="H4528" s="19">
        <v>5.2801591500000002</v>
      </c>
    </row>
    <row r="4529" s="20" customFormat="1" ht="45" customHeight="1">
      <c r="A4529" s="15">
        <v>90159527</v>
      </c>
      <c r="B4529" s="16" t="s">
        <v>6592</v>
      </c>
      <c r="C4529" s="16" t="s">
        <v>6593</v>
      </c>
      <c r="D4529" s="17" t="s">
        <v>1221</v>
      </c>
      <c r="E4529" s="17">
        <v>1</v>
      </c>
      <c r="F4529" s="18" t="s">
        <v>60</v>
      </c>
      <c r="G4529" s="18" t="s">
        <v>14</v>
      </c>
      <c r="H4529" s="19">
        <v>6.7049640000000004</v>
      </c>
    </row>
    <row r="4530" s="20" customFormat="1" ht="45" customHeight="1">
      <c r="A4530" s="15">
        <v>90302460</v>
      </c>
      <c r="B4530" s="16" t="s">
        <v>6594</v>
      </c>
      <c r="C4530" s="16" t="s">
        <v>6594</v>
      </c>
      <c r="D4530" s="17" t="s">
        <v>39</v>
      </c>
      <c r="E4530" s="17">
        <v>1</v>
      </c>
      <c r="F4530" s="18" t="s">
        <v>60</v>
      </c>
      <c r="G4530" s="18" t="s">
        <v>14</v>
      </c>
      <c r="H4530" s="19">
        <v>7.412490225</v>
      </c>
    </row>
    <row r="4531" s="20" customFormat="1" ht="45" customHeight="1">
      <c r="A4531" s="15">
        <v>90146255</v>
      </c>
      <c r="B4531" s="16" t="s">
        <v>6594</v>
      </c>
      <c r="C4531" s="16" t="s">
        <v>6594</v>
      </c>
      <c r="D4531" s="17" t="s">
        <v>17</v>
      </c>
      <c r="E4531" s="17">
        <v>1</v>
      </c>
      <c r="F4531" s="18" t="s">
        <v>60</v>
      </c>
      <c r="G4531" s="18" t="s">
        <v>14</v>
      </c>
      <c r="H4531" s="19">
        <v>7.0164974249999998</v>
      </c>
    </row>
    <row r="4532" s="20" customFormat="1" ht="45" customHeight="1">
      <c r="A4532" s="15">
        <v>90152174</v>
      </c>
      <c r="B4532" s="16" t="s">
        <v>6594</v>
      </c>
      <c r="C4532" s="16" t="s">
        <v>6595</v>
      </c>
      <c r="D4532" s="17" t="s">
        <v>39</v>
      </c>
      <c r="E4532" s="17">
        <v>1</v>
      </c>
      <c r="F4532" s="18" t="s">
        <v>60</v>
      </c>
      <c r="G4532" s="18" t="s">
        <v>14</v>
      </c>
      <c r="H4532" s="19">
        <v>7.2078363000000003</v>
      </c>
    </row>
    <row r="4533" s="20" customFormat="1" ht="45" customHeight="1">
      <c r="A4533" s="15">
        <v>90146263</v>
      </c>
      <c r="B4533" s="16" t="s">
        <v>6596</v>
      </c>
      <c r="C4533" s="16" t="s">
        <v>6596</v>
      </c>
      <c r="D4533" s="17" t="s">
        <v>17</v>
      </c>
      <c r="E4533" s="17">
        <v>1</v>
      </c>
      <c r="F4533" s="18" t="s">
        <v>60</v>
      </c>
      <c r="G4533" s="18" t="s">
        <v>14</v>
      </c>
      <c r="H4533" s="19">
        <v>6.8007492000000003</v>
      </c>
    </row>
    <row r="4534" s="20" customFormat="1" ht="45" customHeight="1">
      <c r="A4534" s="15">
        <v>90244451</v>
      </c>
      <c r="B4534" s="16" t="s">
        <v>6597</v>
      </c>
      <c r="C4534" s="16" t="s">
        <v>6597</v>
      </c>
      <c r="D4534" s="17" t="s">
        <v>181</v>
      </c>
      <c r="E4534" s="17">
        <v>1</v>
      </c>
      <c r="F4534" s="18" t="s">
        <v>60</v>
      </c>
      <c r="G4534" s="18" t="s">
        <v>14</v>
      </c>
      <c r="H4534" s="19">
        <v>6.5972056500000003</v>
      </c>
    </row>
    <row r="4535" s="20" customFormat="1" ht="45" customHeight="1">
      <c r="A4535" s="15">
        <v>90299973</v>
      </c>
      <c r="B4535" s="16" t="s">
        <v>6597</v>
      </c>
      <c r="C4535" s="16" t="s">
        <v>6598</v>
      </c>
      <c r="D4535" s="17" t="s">
        <v>78</v>
      </c>
      <c r="E4535" s="17">
        <v>1</v>
      </c>
      <c r="F4535" s="18" t="s">
        <v>60</v>
      </c>
      <c r="G4535" s="18" t="s">
        <v>14</v>
      </c>
      <c r="H4535" s="19">
        <v>5.6273805000000001</v>
      </c>
    </row>
    <row r="4536" s="20" customFormat="1" ht="45" customHeight="1">
      <c r="A4536" s="15">
        <v>90238630</v>
      </c>
      <c r="B4536" s="16" t="s">
        <v>6599</v>
      </c>
      <c r="C4536" s="16" t="s">
        <v>6599</v>
      </c>
      <c r="D4536" s="17" t="s">
        <v>29</v>
      </c>
      <c r="E4536" s="17">
        <v>1</v>
      </c>
      <c r="F4536" s="18" t="s">
        <v>60</v>
      </c>
      <c r="G4536" s="18" t="s">
        <v>14</v>
      </c>
      <c r="H4536" s="19">
        <v>6.6452541749999998</v>
      </c>
    </row>
    <row r="4537" s="20" customFormat="1" ht="45" customHeight="1">
      <c r="A4537" s="15">
        <v>90238621</v>
      </c>
      <c r="B4537" s="16" t="s">
        <v>6600</v>
      </c>
      <c r="C4537" s="16" t="s">
        <v>6600</v>
      </c>
      <c r="D4537" s="17" t="s">
        <v>29</v>
      </c>
      <c r="E4537" s="17">
        <v>1</v>
      </c>
      <c r="F4537" s="18" t="s">
        <v>60</v>
      </c>
      <c r="G4537" s="18" t="s">
        <v>14</v>
      </c>
      <c r="H4537" s="19">
        <v>6.7566271499999999</v>
      </c>
    </row>
    <row r="4538" s="20" customFormat="1" ht="45" customHeight="1">
      <c r="A4538" s="15">
        <v>90165489</v>
      </c>
      <c r="B4538" s="16" t="s">
        <v>6601</v>
      </c>
      <c r="C4538" s="16" t="s">
        <v>6602</v>
      </c>
      <c r="D4538" s="17" t="s">
        <v>134</v>
      </c>
      <c r="E4538" s="17">
        <v>1</v>
      </c>
      <c r="F4538" s="18" t="s">
        <v>88</v>
      </c>
      <c r="G4538" s="18" t="s">
        <v>14</v>
      </c>
      <c r="H4538" s="19">
        <v>4827.1635720000004</v>
      </c>
    </row>
    <row r="4539" s="20" customFormat="1" ht="45" customHeight="1">
      <c r="A4539" s="15">
        <v>90141580</v>
      </c>
      <c r="B4539" s="16" t="s">
        <v>6603</v>
      </c>
      <c r="C4539" s="16" t="s">
        <v>6604</v>
      </c>
      <c r="D4539" s="17" t="s">
        <v>43</v>
      </c>
      <c r="E4539" s="17">
        <v>1</v>
      </c>
      <c r="F4539" s="18" t="s">
        <v>60</v>
      </c>
      <c r="G4539" s="18" t="s">
        <v>14</v>
      </c>
      <c r="H4539" s="19">
        <v>0.25143615000000002</v>
      </c>
    </row>
    <row r="4540" s="20" customFormat="1" ht="45" customHeight="1">
      <c r="A4540" s="15">
        <v>90141610</v>
      </c>
      <c r="B4540" s="16" t="s">
        <v>6603</v>
      </c>
      <c r="C4540" s="16" t="s">
        <v>6605</v>
      </c>
      <c r="D4540" s="17" t="s">
        <v>43</v>
      </c>
      <c r="E4540" s="17">
        <v>1</v>
      </c>
      <c r="F4540" s="18" t="s">
        <v>60</v>
      </c>
      <c r="G4540" s="18" t="s">
        <v>14</v>
      </c>
      <c r="H4540" s="19">
        <v>0.39511394999999999</v>
      </c>
    </row>
    <row r="4541" s="20" customFormat="1" ht="45" customHeight="1">
      <c r="A4541" s="15">
        <v>90141563</v>
      </c>
      <c r="B4541" s="16" t="s">
        <v>6603</v>
      </c>
      <c r="C4541" s="16" t="s">
        <v>6606</v>
      </c>
      <c r="D4541" s="17" t="s">
        <v>43</v>
      </c>
      <c r="E4541" s="17">
        <v>1</v>
      </c>
      <c r="F4541" s="18" t="s">
        <v>60</v>
      </c>
      <c r="G4541" s="18" t="s">
        <v>14</v>
      </c>
      <c r="H4541" s="19">
        <v>0.32327505000000001</v>
      </c>
    </row>
    <row r="4542" s="20" customFormat="1" ht="45" customHeight="1">
      <c r="A4542" s="15">
        <v>90294327</v>
      </c>
      <c r="B4542" s="16" t="s">
        <v>6603</v>
      </c>
      <c r="C4542" s="16" t="s">
        <v>6607</v>
      </c>
      <c r="D4542" s="17" t="s">
        <v>229</v>
      </c>
      <c r="E4542" s="17">
        <v>1</v>
      </c>
      <c r="F4542" s="18" t="s">
        <v>60</v>
      </c>
      <c r="G4542" s="18" t="s">
        <v>14</v>
      </c>
      <c r="H4542" s="19">
        <v>0.17324685000000001</v>
      </c>
    </row>
    <row r="4543" s="20" customFormat="1" ht="45" customHeight="1">
      <c r="A4543" s="15">
        <v>90294335</v>
      </c>
      <c r="B4543" s="16" t="s">
        <v>6603</v>
      </c>
      <c r="C4543" s="16" t="s">
        <v>6608</v>
      </c>
      <c r="D4543" s="17" t="s">
        <v>229</v>
      </c>
      <c r="E4543" s="17">
        <v>1</v>
      </c>
      <c r="F4543" s="18" t="s">
        <v>60</v>
      </c>
      <c r="G4543" s="18" t="s">
        <v>14</v>
      </c>
      <c r="H4543" s="19">
        <v>0.24749550000000001</v>
      </c>
    </row>
    <row r="4544" s="20" customFormat="1" ht="45" customHeight="1">
      <c r="A4544" s="15">
        <v>90294351</v>
      </c>
      <c r="B4544" s="16" t="s">
        <v>6603</v>
      </c>
      <c r="C4544" s="16" t="s">
        <v>6609</v>
      </c>
      <c r="D4544" s="17" t="s">
        <v>229</v>
      </c>
      <c r="E4544" s="17">
        <v>1</v>
      </c>
      <c r="F4544" s="18" t="s">
        <v>60</v>
      </c>
      <c r="G4544" s="18" t="s">
        <v>14</v>
      </c>
      <c r="H4544" s="19">
        <v>0.18562162500000001</v>
      </c>
    </row>
    <row r="4545" s="20" customFormat="1" ht="45" customHeight="1">
      <c r="A4545" s="15">
        <v>90294360</v>
      </c>
      <c r="B4545" s="16" t="s">
        <v>6603</v>
      </c>
      <c r="C4545" s="16" t="s">
        <v>6610</v>
      </c>
      <c r="D4545" s="17" t="s">
        <v>229</v>
      </c>
      <c r="E4545" s="17">
        <v>1</v>
      </c>
      <c r="F4545" s="18" t="s">
        <v>60</v>
      </c>
      <c r="G4545" s="18" t="s">
        <v>14</v>
      </c>
      <c r="H4545" s="19">
        <v>0.19799639999999999</v>
      </c>
    </row>
    <row r="4546" s="20" customFormat="1" ht="45" customHeight="1">
      <c r="A4546" s="15">
        <v>90294378</v>
      </c>
      <c r="B4546" s="16" t="s">
        <v>6603</v>
      </c>
      <c r="C4546" s="16" t="s">
        <v>6611</v>
      </c>
      <c r="D4546" s="17" t="s">
        <v>229</v>
      </c>
      <c r="E4546" s="17">
        <v>1</v>
      </c>
      <c r="F4546" s="18" t="s">
        <v>60</v>
      </c>
      <c r="G4546" s="18" t="s">
        <v>14</v>
      </c>
      <c r="H4546" s="19">
        <v>0.22274595</v>
      </c>
    </row>
    <row r="4547" s="20" customFormat="1" ht="45" customHeight="1">
      <c r="A4547" s="15">
        <v>90220927</v>
      </c>
      <c r="B4547" s="16" t="s">
        <v>6603</v>
      </c>
      <c r="C4547" s="16" t="s">
        <v>6612</v>
      </c>
      <c r="D4547" s="17" t="s">
        <v>69</v>
      </c>
      <c r="E4547" s="17">
        <v>1</v>
      </c>
      <c r="F4547" s="18" t="s">
        <v>60</v>
      </c>
      <c r="G4547" s="18" t="s">
        <v>14</v>
      </c>
      <c r="H4547" s="19">
        <v>0.49089915000000001</v>
      </c>
    </row>
    <row r="4548" s="20" customFormat="1" ht="45" customHeight="1">
      <c r="A4548" s="15">
        <v>90220919</v>
      </c>
      <c r="B4548" s="16" t="s">
        <v>6603</v>
      </c>
      <c r="C4548" s="16" t="s">
        <v>6613</v>
      </c>
      <c r="D4548" s="17" t="s">
        <v>69</v>
      </c>
      <c r="E4548" s="17">
        <v>1</v>
      </c>
      <c r="F4548" s="18" t="s">
        <v>60</v>
      </c>
      <c r="G4548" s="18" t="s">
        <v>14</v>
      </c>
      <c r="H4548" s="19">
        <v>0.39511394999999999</v>
      </c>
    </row>
    <row r="4549" s="20" customFormat="1" ht="45" customHeight="1">
      <c r="A4549" s="15">
        <v>90268342</v>
      </c>
      <c r="B4549" s="16" t="s">
        <v>6603</v>
      </c>
      <c r="C4549" s="16" t="s">
        <v>6614</v>
      </c>
      <c r="D4549" s="17" t="s">
        <v>134</v>
      </c>
      <c r="E4549" s="17">
        <v>1</v>
      </c>
      <c r="F4549" s="18" t="s">
        <v>60</v>
      </c>
      <c r="G4549" s="18" t="s">
        <v>14</v>
      </c>
      <c r="H4549" s="19">
        <v>0.8860131</v>
      </c>
    </row>
    <row r="4550" s="20" customFormat="1" ht="45" customHeight="1">
      <c r="A4550" s="15">
        <v>90703014</v>
      </c>
      <c r="B4550" s="16" t="s">
        <v>6615</v>
      </c>
      <c r="C4550" s="16" t="s">
        <v>6616</v>
      </c>
      <c r="D4550" s="17" t="s">
        <v>69</v>
      </c>
      <c r="E4550" s="17">
        <v>1</v>
      </c>
      <c r="F4550" s="18" t="s">
        <v>60</v>
      </c>
      <c r="G4550" s="18" t="s">
        <v>14</v>
      </c>
      <c r="H4550" s="19">
        <v>0.25143615000000002</v>
      </c>
    </row>
    <row r="4551" s="20" customFormat="1" ht="45" customHeight="1">
      <c r="A4551" s="15">
        <v>92428703</v>
      </c>
      <c r="B4551" s="16" t="s">
        <v>6615</v>
      </c>
      <c r="C4551" s="16" t="s">
        <v>6617</v>
      </c>
      <c r="D4551" s="17" t="s">
        <v>134</v>
      </c>
      <c r="E4551" s="17">
        <v>1</v>
      </c>
      <c r="F4551" s="18" t="s">
        <v>60</v>
      </c>
      <c r="G4551" s="18" t="s">
        <v>14</v>
      </c>
      <c r="H4551" s="19">
        <v>0.77825475</v>
      </c>
    </row>
    <row r="4552" s="20" customFormat="1" ht="45" customHeight="1">
      <c r="A4552" s="15">
        <v>92428711</v>
      </c>
      <c r="B4552" s="16" t="s">
        <v>6618</v>
      </c>
      <c r="C4552" s="16" t="s">
        <v>6619</v>
      </c>
      <c r="D4552" s="17" t="s">
        <v>134</v>
      </c>
      <c r="E4552" s="17">
        <v>1</v>
      </c>
      <c r="F4552" s="18" t="s">
        <v>60</v>
      </c>
      <c r="G4552" s="18" t="s">
        <v>14</v>
      </c>
      <c r="H4552" s="19">
        <v>0.81417419999999996</v>
      </c>
    </row>
    <row r="4553" s="20" customFormat="1" ht="45" customHeight="1">
      <c r="A4553" s="15">
        <v>92423124</v>
      </c>
      <c r="B4553" s="16" t="s">
        <v>6620</v>
      </c>
      <c r="C4553" s="16" t="s">
        <v>6621</v>
      </c>
      <c r="D4553" s="17" t="s">
        <v>69</v>
      </c>
      <c r="E4553" s="17">
        <v>1</v>
      </c>
      <c r="F4553" s="18" t="s">
        <v>60</v>
      </c>
      <c r="G4553" s="18" t="s">
        <v>14</v>
      </c>
      <c r="H4553" s="19">
        <v>0.37116765000000002</v>
      </c>
    </row>
    <row r="4554" s="20" customFormat="1" ht="45" customHeight="1">
      <c r="A4554" s="15">
        <v>92428738</v>
      </c>
      <c r="B4554" s="16" t="s">
        <v>6620</v>
      </c>
      <c r="C4554" s="16" t="s">
        <v>6622</v>
      </c>
      <c r="D4554" s="17" t="s">
        <v>134</v>
      </c>
      <c r="E4554" s="17">
        <v>1</v>
      </c>
      <c r="F4554" s="18" t="s">
        <v>60</v>
      </c>
      <c r="G4554" s="18" t="s">
        <v>14</v>
      </c>
      <c r="H4554" s="19">
        <v>0.85009365000000003</v>
      </c>
    </row>
    <row r="4555" s="20" customFormat="1" ht="45" customHeight="1">
      <c r="A4555" s="15">
        <v>92423140</v>
      </c>
      <c r="B4555" s="16" t="s">
        <v>6623</v>
      </c>
      <c r="C4555" s="16" t="s">
        <v>6624</v>
      </c>
      <c r="D4555" s="17" t="s">
        <v>69</v>
      </c>
      <c r="E4555" s="17">
        <v>1</v>
      </c>
      <c r="F4555" s="18" t="s">
        <v>60</v>
      </c>
      <c r="G4555" s="18" t="s">
        <v>14</v>
      </c>
      <c r="H4555" s="19">
        <v>0.39511394999999999</v>
      </c>
    </row>
    <row r="4556" s="20" customFormat="1" ht="45" customHeight="1">
      <c r="A4556" s="15">
        <v>92428770</v>
      </c>
      <c r="B4556" s="16" t="s">
        <v>6625</v>
      </c>
      <c r="C4556" s="16" t="s">
        <v>6626</v>
      </c>
      <c r="D4556" s="17" t="s">
        <v>134</v>
      </c>
      <c r="E4556" s="17">
        <v>1</v>
      </c>
      <c r="F4556" s="18" t="s">
        <v>60</v>
      </c>
      <c r="G4556" s="18" t="s">
        <v>14</v>
      </c>
      <c r="H4556" s="19">
        <v>1.11350295</v>
      </c>
    </row>
    <row r="4557" s="20" customFormat="1" ht="45" customHeight="1">
      <c r="A4557" s="15">
        <v>90703022</v>
      </c>
      <c r="B4557" s="16" t="s">
        <v>6627</v>
      </c>
      <c r="C4557" s="16" t="s">
        <v>6628</v>
      </c>
      <c r="D4557" s="17" t="s">
        <v>69</v>
      </c>
      <c r="E4557" s="17">
        <v>1</v>
      </c>
      <c r="F4557" s="18" t="s">
        <v>60</v>
      </c>
      <c r="G4557" s="18" t="s">
        <v>14</v>
      </c>
      <c r="H4557" s="19">
        <v>0.26340930000000001</v>
      </c>
    </row>
    <row r="4558" s="20" customFormat="1" ht="45" customHeight="1">
      <c r="A4558" s="15">
        <v>92428797</v>
      </c>
      <c r="B4558" s="16" t="s">
        <v>6627</v>
      </c>
      <c r="C4558" s="16" t="s">
        <v>6629</v>
      </c>
      <c r="D4558" s="17" t="s">
        <v>134</v>
      </c>
      <c r="E4558" s="17">
        <v>1</v>
      </c>
      <c r="F4558" s="18" t="s">
        <v>60</v>
      </c>
      <c r="G4558" s="18" t="s">
        <v>14</v>
      </c>
      <c r="H4558" s="19">
        <v>0.58668434999999997</v>
      </c>
    </row>
    <row r="4559" s="20" customFormat="1" ht="45" customHeight="1">
      <c r="A4559" s="15">
        <v>92423183</v>
      </c>
      <c r="B4559" s="16" t="s">
        <v>6630</v>
      </c>
      <c r="C4559" s="16" t="s">
        <v>6631</v>
      </c>
      <c r="D4559" s="17" t="s">
        <v>69</v>
      </c>
      <c r="E4559" s="17">
        <v>1</v>
      </c>
      <c r="F4559" s="18" t="s">
        <v>60</v>
      </c>
      <c r="G4559" s="18" t="s">
        <v>14</v>
      </c>
      <c r="H4559" s="19">
        <v>0.29932874999999998</v>
      </c>
    </row>
    <row r="4560" s="20" customFormat="1" ht="45" customHeight="1">
      <c r="A4560" s="15">
        <v>92428800</v>
      </c>
      <c r="B4560" s="16" t="s">
        <v>6630</v>
      </c>
      <c r="C4560" s="16" t="s">
        <v>6632</v>
      </c>
      <c r="D4560" s="17" t="s">
        <v>134</v>
      </c>
      <c r="E4560" s="17">
        <v>1</v>
      </c>
      <c r="F4560" s="18" t="s">
        <v>60</v>
      </c>
      <c r="G4560" s="18" t="s">
        <v>14</v>
      </c>
      <c r="H4560" s="19">
        <v>0.67049639999999999</v>
      </c>
    </row>
    <row r="4561" s="20" customFormat="1" ht="45" customHeight="1">
      <c r="A4561" s="15">
        <v>90141555</v>
      </c>
      <c r="B4561" s="16" t="s">
        <v>6633</v>
      </c>
      <c r="C4561" s="16" t="s">
        <v>6634</v>
      </c>
      <c r="D4561" s="17" t="s">
        <v>43</v>
      </c>
      <c r="E4561" s="17">
        <v>1</v>
      </c>
      <c r="F4561" s="18" t="s">
        <v>60</v>
      </c>
      <c r="G4561" s="18" t="s">
        <v>14</v>
      </c>
      <c r="H4561" s="19">
        <v>0.29932874999999998</v>
      </c>
    </row>
    <row r="4562" s="20" customFormat="1" ht="45" customHeight="1">
      <c r="A4562" s="15">
        <v>92423205</v>
      </c>
      <c r="B4562" s="16" t="s">
        <v>6635</v>
      </c>
      <c r="C4562" s="16" t="s">
        <v>6636</v>
      </c>
      <c r="D4562" s="17" t="s">
        <v>69</v>
      </c>
      <c r="E4562" s="17">
        <v>1</v>
      </c>
      <c r="F4562" s="18" t="s">
        <v>60</v>
      </c>
      <c r="G4562" s="18" t="s">
        <v>14</v>
      </c>
      <c r="H4562" s="19">
        <v>0.32327505000000001</v>
      </c>
    </row>
    <row r="4563" s="20" customFormat="1" ht="45" customHeight="1">
      <c r="A4563" s="15">
        <v>92428827</v>
      </c>
      <c r="B4563" s="16" t="s">
        <v>6635</v>
      </c>
      <c r="C4563" s="16" t="s">
        <v>6637</v>
      </c>
      <c r="D4563" s="17" t="s">
        <v>134</v>
      </c>
      <c r="E4563" s="17">
        <v>1</v>
      </c>
      <c r="F4563" s="18" t="s">
        <v>60</v>
      </c>
      <c r="G4563" s="18" t="s">
        <v>14</v>
      </c>
      <c r="H4563" s="19">
        <v>0.75430845000000002</v>
      </c>
    </row>
    <row r="4564" s="20" customFormat="1" ht="45" customHeight="1">
      <c r="A4564" s="15">
        <v>92428835</v>
      </c>
      <c r="B4564" s="16" t="s">
        <v>6638</v>
      </c>
      <c r="C4564" s="16" t="s">
        <v>6639</v>
      </c>
      <c r="D4564" s="17" t="s">
        <v>134</v>
      </c>
      <c r="E4564" s="17">
        <v>1</v>
      </c>
      <c r="F4564" s="18" t="s">
        <v>60</v>
      </c>
      <c r="G4564" s="18" t="s">
        <v>14</v>
      </c>
      <c r="H4564" s="19">
        <v>0.76628160000000001</v>
      </c>
    </row>
    <row r="4565" s="20" customFormat="1" ht="45" customHeight="1">
      <c r="A4565" s="15">
        <v>92461832</v>
      </c>
      <c r="B4565" s="16" t="s">
        <v>6640</v>
      </c>
      <c r="C4565" s="16" t="s">
        <v>6641</v>
      </c>
      <c r="D4565" s="17" t="s">
        <v>31</v>
      </c>
      <c r="E4565" s="17">
        <v>1</v>
      </c>
      <c r="F4565" s="18" t="s">
        <v>60</v>
      </c>
      <c r="G4565" s="18" t="s">
        <v>14</v>
      </c>
      <c r="H4565" s="19">
        <v>0.39511394999999999</v>
      </c>
    </row>
    <row r="4566" s="20" customFormat="1" ht="45" customHeight="1">
      <c r="A4566" s="15">
        <v>90157621</v>
      </c>
      <c r="B4566" s="16" t="s">
        <v>6642</v>
      </c>
      <c r="C4566" s="16" t="s">
        <v>6643</v>
      </c>
      <c r="D4566" s="17" t="s">
        <v>229</v>
      </c>
      <c r="E4566" s="17">
        <v>1</v>
      </c>
      <c r="F4566" s="18" t="s">
        <v>60</v>
      </c>
      <c r="G4566" s="18" t="s">
        <v>14</v>
      </c>
      <c r="H4566" s="19">
        <v>0.43103340000000001</v>
      </c>
    </row>
    <row r="4567" s="20" customFormat="1" ht="45" customHeight="1">
      <c r="A4567" s="15">
        <v>90157630</v>
      </c>
      <c r="B4567" s="16" t="s">
        <v>6644</v>
      </c>
      <c r="C4567" s="16" t="s">
        <v>6645</v>
      </c>
      <c r="D4567" s="17" t="s">
        <v>229</v>
      </c>
      <c r="E4567" s="17">
        <v>1</v>
      </c>
      <c r="F4567" s="18" t="s">
        <v>60</v>
      </c>
      <c r="G4567" s="18" t="s">
        <v>14</v>
      </c>
      <c r="H4567" s="19">
        <v>0.49089915000000001</v>
      </c>
    </row>
    <row r="4568" s="20" customFormat="1" ht="45" customHeight="1">
      <c r="A4568" s="15">
        <v>90157664</v>
      </c>
      <c r="B4568" s="16" t="s">
        <v>6646</v>
      </c>
      <c r="C4568" s="16" t="s">
        <v>6647</v>
      </c>
      <c r="D4568" s="17" t="s">
        <v>229</v>
      </c>
      <c r="E4568" s="17">
        <v>1</v>
      </c>
      <c r="F4568" s="18" t="s">
        <v>60</v>
      </c>
      <c r="G4568" s="18" t="s">
        <v>14</v>
      </c>
      <c r="H4568" s="19">
        <v>0.64655010000000002</v>
      </c>
    </row>
    <row r="4569" s="20" customFormat="1" ht="45" customHeight="1">
      <c r="A4569" s="15">
        <v>90141547</v>
      </c>
      <c r="B4569" s="16" t="s">
        <v>6648</v>
      </c>
      <c r="C4569" s="16" t="s">
        <v>6649</v>
      </c>
      <c r="D4569" s="17" t="s">
        <v>43</v>
      </c>
      <c r="E4569" s="17">
        <v>1</v>
      </c>
      <c r="F4569" s="18" t="s">
        <v>60</v>
      </c>
      <c r="G4569" s="18" t="s">
        <v>14</v>
      </c>
      <c r="H4569" s="19">
        <v>0.29932874999999998</v>
      </c>
    </row>
    <row r="4570" s="20" customFormat="1" ht="45" customHeight="1">
      <c r="A4570" s="15">
        <v>90157591</v>
      </c>
      <c r="B4570" s="16" t="s">
        <v>6650</v>
      </c>
      <c r="C4570" s="16" t="s">
        <v>6651</v>
      </c>
      <c r="D4570" s="17" t="s">
        <v>229</v>
      </c>
      <c r="E4570" s="17">
        <v>1</v>
      </c>
      <c r="F4570" s="18" t="s">
        <v>60</v>
      </c>
      <c r="G4570" s="18" t="s">
        <v>14</v>
      </c>
      <c r="H4570" s="19">
        <v>0.3352482</v>
      </c>
    </row>
    <row r="4571" s="20" customFormat="1" ht="45" customHeight="1">
      <c r="A4571" s="15">
        <v>90157605</v>
      </c>
      <c r="B4571" s="16" t="s">
        <v>6652</v>
      </c>
      <c r="C4571" s="16" t="s">
        <v>6653</v>
      </c>
      <c r="D4571" s="17" t="s">
        <v>229</v>
      </c>
      <c r="E4571" s="17">
        <v>1</v>
      </c>
      <c r="F4571" s="18" t="s">
        <v>60</v>
      </c>
      <c r="G4571" s="18" t="s">
        <v>14</v>
      </c>
      <c r="H4571" s="19">
        <v>0.3831408</v>
      </c>
    </row>
    <row r="4572" s="20" customFormat="1" ht="45" customHeight="1">
      <c r="A4572" s="15">
        <v>92462766</v>
      </c>
      <c r="B4572" s="16" t="s">
        <v>6654</v>
      </c>
      <c r="C4572" s="16" t="s">
        <v>6655</v>
      </c>
      <c r="D4572" s="17" t="s">
        <v>229</v>
      </c>
      <c r="E4572" s="17">
        <v>1</v>
      </c>
      <c r="F4572" s="18" t="s">
        <v>60</v>
      </c>
      <c r="G4572" s="18" t="s">
        <v>14</v>
      </c>
      <c r="H4572" s="19">
        <v>0.41906025000000002</v>
      </c>
    </row>
    <row r="4573" s="20" customFormat="1" ht="45" customHeight="1">
      <c r="A4573" s="15">
        <v>92454763</v>
      </c>
      <c r="B4573" s="16" t="s">
        <v>6656</v>
      </c>
      <c r="C4573" s="16" t="s">
        <v>6657</v>
      </c>
      <c r="D4573" s="17" t="s">
        <v>21</v>
      </c>
      <c r="E4573" s="17">
        <v>5</v>
      </c>
      <c r="F4573" s="18" t="s">
        <v>95</v>
      </c>
      <c r="G4573" s="18" t="s">
        <v>14</v>
      </c>
      <c r="H4573" s="19">
        <v>10.9195128</v>
      </c>
    </row>
    <row r="4574" s="20" customFormat="1" ht="45" customHeight="1">
      <c r="A4574" s="15">
        <v>92436765</v>
      </c>
      <c r="B4574" s="16" t="s">
        <v>6658</v>
      </c>
      <c r="C4574" s="16" t="s">
        <v>6659</v>
      </c>
      <c r="D4574" s="17" t="s">
        <v>956</v>
      </c>
      <c r="E4574" s="17">
        <v>25</v>
      </c>
      <c r="F4574" s="18" t="s">
        <v>95</v>
      </c>
      <c r="G4574" s="18" t="s">
        <v>19</v>
      </c>
      <c r="H4574" s="19">
        <v>0.85009365000000003</v>
      </c>
    </row>
    <row r="4575" s="20" customFormat="1" ht="45" customHeight="1">
      <c r="A4575" s="15">
        <v>92383300</v>
      </c>
      <c r="B4575" s="16" t="s">
        <v>6660</v>
      </c>
      <c r="C4575" s="16" t="s">
        <v>6661</v>
      </c>
      <c r="D4575" s="17" t="s">
        <v>956</v>
      </c>
      <c r="E4575" s="17">
        <v>5</v>
      </c>
      <c r="F4575" s="18" t="s">
        <v>95</v>
      </c>
      <c r="G4575" s="18" t="s">
        <v>19</v>
      </c>
      <c r="H4575" s="19">
        <v>2.7179050500000002</v>
      </c>
    </row>
    <row r="4576" s="20" customFormat="1" ht="45" customHeight="1">
      <c r="A4576" s="15">
        <v>92383319</v>
      </c>
      <c r="B4576" s="16" t="s">
        <v>6662</v>
      </c>
      <c r="C4576" s="16" t="s">
        <v>6663</v>
      </c>
      <c r="D4576" s="17" t="s">
        <v>956</v>
      </c>
      <c r="E4576" s="17">
        <v>5</v>
      </c>
      <c r="F4576" s="18" t="s">
        <v>95</v>
      </c>
      <c r="G4576" s="18" t="s">
        <v>19</v>
      </c>
      <c r="H4576" s="19">
        <v>2.2748984999999999</v>
      </c>
    </row>
    <row r="4577" s="20" customFormat="1" ht="45" customHeight="1">
      <c r="A4577" s="15">
        <v>91236010</v>
      </c>
      <c r="B4577" s="16" t="s">
        <v>6664</v>
      </c>
      <c r="C4577" s="16" t="s">
        <v>6665</v>
      </c>
      <c r="D4577" s="17" t="s">
        <v>2405</v>
      </c>
      <c r="E4577" s="17">
        <v>200</v>
      </c>
      <c r="F4577" s="18" t="s">
        <v>151</v>
      </c>
      <c r="G4577" s="18" t="s">
        <v>19</v>
      </c>
      <c r="H4577" s="19">
        <v>3.5919449999999999e-002</v>
      </c>
    </row>
    <row r="4578" s="20" customFormat="1" ht="45" customHeight="1">
      <c r="A4578" s="15">
        <v>92421393</v>
      </c>
      <c r="B4578" s="16" t="s">
        <v>6666</v>
      </c>
      <c r="C4578" s="16" t="s">
        <v>6667</v>
      </c>
      <c r="D4578" s="17" t="s">
        <v>146</v>
      </c>
      <c r="E4578" s="17">
        <v>15</v>
      </c>
      <c r="F4578" s="18" t="s">
        <v>95</v>
      </c>
      <c r="G4578" s="18" t="s">
        <v>14</v>
      </c>
      <c r="H4578" s="19">
        <v>6.8127223499999996</v>
      </c>
    </row>
    <row r="4579" s="20" customFormat="1" ht="45" customHeight="1">
      <c r="A4579" s="15">
        <v>91026016</v>
      </c>
      <c r="B4579" s="16" t="s">
        <v>6668</v>
      </c>
      <c r="C4579" s="16" t="s">
        <v>6669</v>
      </c>
      <c r="D4579" s="17" t="s">
        <v>146</v>
      </c>
      <c r="E4579" s="17">
        <v>1</v>
      </c>
      <c r="F4579" s="18" t="s">
        <v>4349</v>
      </c>
      <c r="G4579" s="18" t="s">
        <v>14</v>
      </c>
      <c r="H4579" s="19">
        <v>1.8917577000000001</v>
      </c>
    </row>
    <row r="4580" s="20" customFormat="1" ht="45" customHeight="1">
      <c r="A4580" s="15">
        <v>92407536</v>
      </c>
      <c r="B4580" s="16" t="s">
        <v>6670</v>
      </c>
      <c r="C4580" s="16" t="s">
        <v>6671</v>
      </c>
      <c r="D4580" s="17" t="s">
        <v>1221</v>
      </c>
      <c r="E4580" s="17">
        <v>500</v>
      </c>
      <c r="F4580" s="18" t="s">
        <v>99</v>
      </c>
      <c r="G4580" s="18" t="s">
        <v>19</v>
      </c>
      <c r="H4580" s="19">
        <v>8.3812049999999999e-002</v>
      </c>
    </row>
    <row r="4581" s="20" customFormat="1" ht="45" customHeight="1">
      <c r="A4581" s="15">
        <v>92253628</v>
      </c>
      <c r="B4581" s="16" t="s">
        <v>6672</v>
      </c>
      <c r="C4581" s="16" t="s">
        <v>6673</v>
      </c>
      <c r="D4581" s="17" t="s">
        <v>31</v>
      </c>
      <c r="E4581" s="17">
        <v>30</v>
      </c>
      <c r="F4581" s="18" t="s">
        <v>95</v>
      </c>
      <c r="G4581" s="18" t="s">
        <v>19</v>
      </c>
      <c r="H4581" s="19">
        <v>0.35919450000000003</v>
      </c>
    </row>
    <row r="4582" s="20" customFormat="1" ht="45" customHeight="1">
      <c r="A4582" s="15">
        <v>92266088</v>
      </c>
      <c r="B4582" s="16" t="s">
        <v>6674</v>
      </c>
      <c r="C4582" s="16" t="s">
        <v>6675</v>
      </c>
      <c r="D4582" s="17" t="s">
        <v>31</v>
      </c>
      <c r="E4582" s="17">
        <v>2</v>
      </c>
      <c r="F4582" s="18" t="s">
        <v>18</v>
      </c>
      <c r="G4582" s="18" t="s">
        <v>14</v>
      </c>
      <c r="H4582" s="19">
        <v>9.0831907844999993</v>
      </c>
    </row>
    <row r="4583" s="20" customFormat="1" ht="45" customHeight="1">
      <c r="A4583" s="15">
        <v>90168763</v>
      </c>
      <c r="B4583" s="16" t="s">
        <v>6676</v>
      </c>
      <c r="C4583" s="16" t="s">
        <v>6677</v>
      </c>
      <c r="D4583" s="17" t="s">
        <v>92</v>
      </c>
      <c r="E4583" s="17">
        <v>1</v>
      </c>
      <c r="F4583" s="18" t="s">
        <v>88</v>
      </c>
      <c r="G4583" s="18" t="s">
        <v>14</v>
      </c>
      <c r="H4583" s="19">
        <v>262.26900000000001</v>
      </c>
    </row>
    <row r="4584" s="20" customFormat="1" ht="45" customHeight="1">
      <c r="A4584" s="15">
        <v>90157060</v>
      </c>
      <c r="B4584" s="16" t="s">
        <v>6678</v>
      </c>
      <c r="C4584" s="16" t="s">
        <v>6679</v>
      </c>
      <c r="D4584" s="17" t="s">
        <v>36</v>
      </c>
      <c r="E4584" s="17">
        <v>1</v>
      </c>
      <c r="F4584" s="18" t="s">
        <v>436</v>
      </c>
      <c r="G4584" s="18" t="s">
        <v>14</v>
      </c>
      <c r="H4584" s="19">
        <v>3.2207773500000001</v>
      </c>
    </row>
    <row r="4585" s="20" customFormat="1" ht="45" customHeight="1">
      <c r="A4585" s="15">
        <v>90262530</v>
      </c>
      <c r="B4585" s="16" t="s">
        <v>6680</v>
      </c>
      <c r="C4585" s="16" t="s">
        <v>6681</v>
      </c>
      <c r="D4585" s="17" t="s">
        <v>1221</v>
      </c>
      <c r="E4585" s="17">
        <v>1</v>
      </c>
      <c r="F4585" s="18" t="s">
        <v>436</v>
      </c>
      <c r="G4585" s="18" t="s">
        <v>14</v>
      </c>
      <c r="H4585" s="19">
        <v>2.8256633999999998</v>
      </c>
    </row>
    <row r="4586" s="20" customFormat="1" ht="45" customHeight="1">
      <c r="A4586" s="15">
        <v>92393810</v>
      </c>
      <c r="B4586" s="16" t="s">
        <v>6682</v>
      </c>
      <c r="C4586" s="16" t="s">
        <v>6683</v>
      </c>
      <c r="D4586" s="17" t="s">
        <v>43</v>
      </c>
      <c r="E4586" s="17">
        <v>1</v>
      </c>
      <c r="F4586" s="18" t="s">
        <v>436</v>
      </c>
      <c r="G4586" s="18" t="s">
        <v>14</v>
      </c>
      <c r="H4586" s="19">
        <v>1.5804558</v>
      </c>
    </row>
    <row r="4587" s="20" customFormat="1" ht="45" customHeight="1">
      <c r="A4587" s="15">
        <v>90127765</v>
      </c>
      <c r="B4587" s="16" t="s">
        <v>6684</v>
      </c>
      <c r="C4587" s="16" t="s">
        <v>6684</v>
      </c>
      <c r="D4587" s="17" t="s">
        <v>21</v>
      </c>
      <c r="E4587" s="17">
        <v>1</v>
      </c>
      <c r="F4587" s="18" t="s">
        <v>60</v>
      </c>
      <c r="G4587" s="18" t="s">
        <v>14</v>
      </c>
      <c r="H4587" s="19">
        <v>0.95785200000000004</v>
      </c>
    </row>
    <row r="4588" s="20" customFormat="1" ht="45" customHeight="1">
      <c r="A4588" s="15">
        <v>92459099</v>
      </c>
      <c r="B4588" s="16" t="s">
        <v>6684</v>
      </c>
      <c r="C4588" s="16" t="s">
        <v>6684</v>
      </c>
      <c r="D4588" s="17" t="s">
        <v>603</v>
      </c>
      <c r="E4588" s="17">
        <v>1</v>
      </c>
      <c r="F4588" s="18" t="s">
        <v>60</v>
      </c>
      <c r="G4588" s="18" t="s">
        <v>14</v>
      </c>
      <c r="H4588" s="19">
        <v>1.06561035</v>
      </c>
    </row>
    <row r="4589" s="20" customFormat="1" ht="45" customHeight="1">
      <c r="A4589" s="15">
        <v>92408745</v>
      </c>
      <c r="B4589" s="16" t="s">
        <v>6684</v>
      </c>
      <c r="C4589" s="16" t="s">
        <v>6684</v>
      </c>
      <c r="D4589" s="17" t="s">
        <v>59</v>
      </c>
      <c r="E4589" s="17">
        <v>1</v>
      </c>
      <c r="F4589" s="18" t="s">
        <v>60</v>
      </c>
      <c r="G4589" s="18" t="s">
        <v>14</v>
      </c>
      <c r="H4589" s="19">
        <v>0.86206680000000002</v>
      </c>
    </row>
    <row r="4590" s="20" customFormat="1" ht="45" customHeight="1">
      <c r="A4590" s="15">
        <v>92434584</v>
      </c>
      <c r="B4590" s="16" t="s">
        <v>6684</v>
      </c>
      <c r="C4590" s="16" t="s">
        <v>6685</v>
      </c>
      <c r="D4590" s="17" t="s">
        <v>50</v>
      </c>
      <c r="E4590" s="17">
        <v>1</v>
      </c>
      <c r="F4590" s="18" t="s">
        <v>60</v>
      </c>
      <c r="G4590" s="18" t="s">
        <v>14</v>
      </c>
      <c r="H4590" s="19">
        <v>1.0057446000000001</v>
      </c>
    </row>
    <row r="4591" s="20" customFormat="1" ht="45" customHeight="1">
      <c r="A4591" s="15">
        <v>90524020</v>
      </c>
      <c r="B4591" s="16" t="s">
        <v>6684</v>
      </c>
      <c r="C4591" s="16" t="s">
        <v>6686</v>
      </c>
      <c r="D4591" s="17" t="s">
        <v>956</v>
      </c>
      <c r="E4591" s="17">
        <v>1</v>
      </c>
      <c r="F4591" s="18" t="s">
        <v>60</v>
      </c>
      <c r="G4591" s="18" t="s">
        <v>14</v>
      </c>
      <c r="H4591" s="19">
        <v>2.1312207000000001</v>
      </c>
    </row>
    <row r="4592" s="20" customFormat="1" ht="45" customHeight="1">
      <c r="A4592" s="15">
        <v>90244265</v>
      </c>
      <c r="B4592" s="16" t="s">
        <v>6687</v>
      </c>
      <c r="C4592" s="16" t="s">
        <v>6688</v>
      </c>
      <c r="D4592" s="17" t="s">
        <v>181</v>
      </c>
      <c r="E4592" s="17">
        <v>1</v>
      </c>
      <c r="F4592" s="18" t="s">
        <v>60</v>
      </c>
      <c r="G4592" s="18" t="s">
        <v>14</v>
      </c>
      <c r="H4592" s="19">
        <v>1.4966437500000001</v>
      </c>
    </row>
    <row r="4593" s="20" customFormat="1" ht="45" customHeight="1">
      <c r="A4593" s="15">
        <v>90386019</v>
      </c>
      <c r="B4593" s="16" t="s">
        <v>6689</v>
      </c>
      <c r="C4593" s="16" t="s">
        <v>6690</v>
      </c>
      <c r="D4593" s="17" t="s">
        <v>73</v>
      </c>
      <c r="E4593" s="17">
        <v>1</v>
      </c>
      <c r="F4593" s="18" t="s">
        <v>60</v>
      </c>
      <c r="G4593" s="18" t="s">
        <v>14</v>
      </c>
      <c r="H4593" s="19">
        <v>2.9453949000000001</v>
      </c>
    </row>
    <row r="4594" s="20" customFormat="1" ht="45" customHeight="1">
      <c r="A4594" s="15">
        <v>92459080</v>
      </c>
      <c r="B4594" s="16" t="s">
        <v>6691</v>
      </c>
      <c r="C4594" s="16" t="s">
        <v>6691</v>
      </c>
      <c r="D4594" s="17" t="s">
        <v>603</v>
      </c>
      <c r="E4594" s="17">
        <v>1</v>
      </c>
      <c r="F4594" s="18" t="s">
        <v>60</v>
      </c>
      <c r="G4594" s="18" t="s">
        <v>14</v>
      </c>
      <c r="H4594" s="19">
        <v>0.76628160000000001</v>
      </c>
    </row>
    <row r="4595" s="20" customFormat="1" ht="45" customHeight="1">
      <c r="A4595" s="15">
        <v>90524012</v>
      </c>
      <c r="B4595" s="16" t="s">
        <v>6691</v>
      </c>
      <c r="C4595" s="16" t="s">
        <v>6692</v>
      </c>
      <c r="D4595" s="17" t="s">
        <v>956</v>
      </c>
      <c r="E4595" s="17">
        <v>1</v>
      </c>
      <c r="F4595" s="18" t="s">
        <v>60</v>
      </c>
      <c r="G4595" s="18" t="s">
        <v>14</v>
      </c>
      <c r="H4595" s="19">
        <v>1.32901965</v>
      </c>
    </row>
    <row r="4596" s="20" customFormat="1" ht="45" customHeight="1">
      <c r="A4596" s="15">
        <v>90232283</v>
      </c>
      <c r="B4596" s="16" t="s">
        <v>6693</v>
      </c>
      <c r="C4596" s="16" t="s">
        <v>6694</v>
      </c>
      <c r="D4596" s="17" t="s">
        <v>440</v>
      </c>
      <c r="E4596" s="17">
        <v>1</v>
      </c>
      <c r="F4596" s="18" t="s">
        <v>60</v>
      </c>
      <c r="G4596" s="18" t="s">
        <v>14</v>
      </c>
      <c r="H4596" s="19">
        <v>0.77825475</v>
      </c>
    </row>
    <row r="4597" s="20" customFormat="1" ht="45" customHeight="1">
      <c r="A4597" s="15">
        <v>90145801</v>
      </c>
      <c r="B4597" s="16" t="s">
        <v>6695</v>
      </c>
      <c r="C4597" s="16" t="s">
        <v>6696</v>
      </c>
      <c r="D4597" s="17" t="s">
        <v>17</v>
      </c>
      <c r="E4597" s="17">
        <v>1</v>
      </c>
      <c r="F4597" s="18" t="s">
        <v>60</v>
      </c>
      <c r="G4597" s="18" t="s">
        <v>14</v>
      </c>
      <c r="H4597" s="19">
        <v>1.4008585499999999</v>
      </c>
    </row>
    <row r="4598" s="20" customFormat="1" ht="45" customHeight="1">
      <c r="A4598" s="15">
        <v>90524039</v>
      </c>
      <c r="B4598" s="16" t="s">
        <v>6697</v>
      </c>
      <c r="C4598" s="16" t="s">
        <v>6698</v>
      </c>
      <c r="D4598" s="17" t="s">
        <v>956</v>
      </c>
      <c r="E4598" s="17">
        <v>1</v>
      </c>
      <c r="F4598" s="18" t="s">
        <v>60</v>
      </c>
      <c r="G4598" s="18" t="s">
        <v>14</v>
      </c>
      <c r="H4598" s="19">
        <v>3.4243209000000001</v>
      </c>
    </row>
    <row r="4599" s="20" customFormat="1" ht="45" customHeight="1">
      <c r="A4599" s="15">
        <v>90244257</v>
      </c>
      <c r="B4599" s="16" t="s">
        <v>6699</v>
      </c>
      <c r="C4599" s="16" t="s">
        <v>6700</v>
      </c>
      <c r="D4599" s="17" t="s">
        <v>181</v>
      </c>
      <c r="E4599" s="17">
        <v>1</v>
      </c>
      <c r="F4599" s="18" t="s">
        <v>60</v>
      </c>
      <c r="G4599" s="18" t="s">
        <v>14</v>
      </c>
      <c r="H4599" s="19">
        <v>0.58668434999999997</v>
      </c>
    </row>
    <row r="4600" s="20" customFormat="1" ht="45" customHeight="1">
      <c r="A4600" s="15">
        <v>90294521</v>
      </c>
      <c r="B4600" s="16" t="s">
        <v>6701</v>
      </c>
      <c r="C4600" s="16" t="s">
        <v>6702</v>
      </c>
      <c r="D4600" s="17" t="s">
        <v>1557</v>
      </c>
      <c r="E4600" s="17">
        <v>100</v>
      </c>
      <c r="F4600" s="18" t="s">
        <v>18</v>
      </c>
      <c r="G4600" s="18" t="s">
        <v>19</v>
      </c>
      <c r="H4600" s="19">
        <v>0.1676241</v>
      </c>
    </row>
    <row r="4601" s="20" customFormat="1" ht="45" customHeight="1">
      <c r="A4601" s="15">
        <v>90885040</v>
      </c>
      <c r="B4601" s="16" t="s">
        <v>6703</v>
      </c>
      <c r="C4601" s="16" t="s">
        <v>6704</v>
      </c>
      <c r="D4601" s="17" t="s">
        <v>703</v>
      </c>
      <c r="E4601" s="17">
        <v>100</v>
      </c>
      <c r="F4601" s="18" t="s">
        <v>18</v>
      </c>
      <c r="G4601" s="18" t="s">
        <v>19</v>
      </c>
      <c r="H4601" s="19">
        <v>0.25542720000000002</v>
      </c>
    </row>
    <row r="4602" s="20" customFormat="1" ht="45" customHeight="1">
      <c r="A4602" s="15">
        <v>92408001</v>
      </c>
      <c r="B4602" s="16" t="s">
        <v>6703</v>
      </c>
      <c r="C4602" s="16" t="s">
        <v>6705</v>
      </c>
      <c r="D4602" s="17" t="s">
        <v>24</v>
      </c>
      <c r="E4602" s="17">
        <v>100</v>
      </c>
      <c r="F4602" s="18" t="s">
        <v>18</v>
      </c>
      <c r="G4602" s="18" t="s">
        <v>19</v>
      </c>
      <c r="H4602" s="19">
        <v>0.1676241</v>
      </c>
    </row>
    <row r="4603" s="20" customFormat="1" ht="45" customHeight="1">
      <c r="A4603" s="15">
        <v>90885015</v>
      </c>
      <c r="B4603" s="16" t="s">
        <v>6706</v>
      </c>
      <c r="C4603" s="16" t="s">
        <v>6707</v>
      </c>
      <c r="D4603" s="17" t="s">
        <v>703</v>
      </c>
      <c r="E4603" s="17">
        <v>1</v>
      </c>
      <c r="F4603" s="18" t="s">
        <v>60</v>
      </c>
      <c r="G4603" s="18" t="s">
        <v>14</v>
      </c>
      <c r="H4603" s="19">
        <v>2.5117007999999998</v>
      </c>
    </row>
    <row r="4604" s="20" customFormat="1" ht="45" customHeight="1">
      <c r="A4604" s="15">
        <v>92404065</v>
      </c>
      <c r="B4604" s="16" t="s">
        <v>6706</v>
      </c>
      <c r="C4604" s="16" t="s">
        <v>6708</v>
      </c>
      <c r="D4604" s="17" t="s">
        <v>50</v>
      </c>
      <c r="E4604" s="17">
        <v>1</v>
      </c>
      <c r="F4604" s="18" t="s">
        <v>60</v>
      </c>
      <c r="G4604" s="18" t="s">
        <v>14</v>
      </c>
      <c r="H4604" s="19">
        <v>1.95162345</v>
      </c>
    </row>
    <row r="4605" s="20" customFormat="1" ht="45" customHeight="1">
      <c r="A4605" s="15">
        <v>92462839</v>
      </c>
      <c r="B4605" s="16" t="s">
        <v>6706</v>
      </c>
      <c r="C4605" s="16" t="s">
        <v>6706</v>
      </c>
      <c r="D4605" s="17" t="s">
        <v>229</v>
      </c>
      <c r="E4605" s="17">
        <v>1</v>
      </c>
      <c r="F4605" s="18" t="s">
        <v>60</v>
      </c>
      <c r="G4605" s="18" t="s">
        <v>14</v>
      </c>
      <c r="H4605" s="19">
        <v>1.6283483999999999</v>
      </c>
    </row>
    <row r="4606" s="20" customFormat="1" ht="45" customHeight="1">
      <c r="A4606" s="15">
        <v>92407935</v>
      </c>
      <c r="B4606" s="16" t="s">
        <v>6706</v>
      </c>
      <c r="C4606" s="16" t="s">
        <v>6706</v>
      </c>
      <c r="D4606" s="17" t="s">
        <v>59</v>
      </c>
      <c r="E4606" s="17">
        <v>1</v>
      </c>
      <c r="F4606" s="18" t="s">
        <v>60</v>
      </c>
      <c r="G4606" s="18" t="s">
        <v>14</v>
      </c>
      <c r="H4606" s="19">
        <v>1.6044020999999999</v>
      </c>
    </row>
    <row r="4607" s="20" customFormat="1" ht="45" customHeight="1">
      <c r="A4607" s="15">
        <v>92461379</v>
      </c>
      <c r="B4607" s="16" t="s">
        <v>6706</v>
      </c>
      <c r="C4607" s="16" t="s">
        <v>6709</v>
      </c>
      <c r="D4607" s="17" t="s">
        <v>31</v>
      </c>
      <c r="E4607" s="17">
        <v>1</v>
      </c>
      <c r="F4607" s="18" t="s">
        <v>60</v>
      </c>
      <c r="G4607" s="18" t="s">
        <v>14</v>
      </c>
      <c r="H4607" s="19">
        <v>1.78399935</v>
      </c>
    </row>
    <row r="4608" s="20" customFormat="1" ht="45" customHeight="1">
      <c r="A4608" s="15">
        <v>92454143</v>
      </c>
      <c r="B4608" s="16" t="s">
        <v>6710</v>
      </c>
      <c r="C4608" s="16" t="s">
        <v>6710</v>
      </c>
      <c r="D4608" s="17" t="s">
        <v>50</v>
      </c>
      <c r="E4608" s="17">
        <v>100</v>
      </c>
      <c r="F4608" s="18" t="s">
        <v>18</v>
      </c>
      <c r="G4608" s="18" t="s">
        <v>19</v>
      </c>
      <c r="H4608" s="19">
        <v>0.15565095000000001</v>
      </c>
    </row>
    <row r="4609" s="20" customFormat="1" ht="45" customHeight="1">
      <c r="A4609" s="15">
        <v>90289110</v>
      </c>
      <c r="B4609" s="16" t="s">
        <v>6711</v>
      </c>
      <c r="C4609" s="16" t="s">
        <v>6712</v>
      </c>
      <c r="D4609" s="17" t="s">
        <v>1690</v>
      </c>
      <c r="E4609" s="17">
        <v>100</v>
      </c>
      <c r="F4609" s="18" t="s">
        <v>18</v>
      </c>
      <c r="G4609" s="18" t="s">
        <v>19</v>
      </c>
      <c r="H4609" s="19">
        <v>0.1676241</v>
      </c>
    </row>
    <row r="4610" s="20" customFormat="1" ht="45" customHeight="1">
      <c r="A4610" s="15">
        <v>92407943</v>
      </c>
      <c r="B4610" s="16" t="s">
        <v>6713</v>
      </c>
      <c r="C4610" s="16" t="s">
        <v>6714</v>
      </c>
      <c r="D4610" s="17" t="s">
        <v>17</v>
      </c>
      <c r="E4610" s="17">
        <v>100</v>
      </c>
      <c r="F4610" s="18" t="s">
        <v>18</v>
      </c>
      <c r="G4610" s="18" t="s">
        <v>19</v>
      </c>
      <c r="H4610" s="19">
        <v>0.1676241</v>
      </c>
    </row>
    <row r="4611" s="20" customFormat="1" ht="45" customHeight="1">
      <c r="A4611" s="15">
        <v>92407790</v>
      </c>
      <c r="B4611" s="16" t="s">
        <v>6715</v>
      </c>
      <c r="C4611" s="16" t="s">
        <v>6716</v>
      </c>
      <c r="D4611" s="17" t="s">
        <v>36</v>
      </c>
      <c r="E4611" s="17">
        <v>1</v>
      </c>
      <c r="F4611" s="18" t="s">
        <v>60</v>
      </c>
      <c r="G4611" s="18" t="s">
        <v>14</v>
      </c>
      <c r="H4611" s="19">
        <v>2.0114892000000002</v>
      </c>
    </row>
    <row r="4612" s="20" customFormat="1" ht="45" customHeight="1">
      <c r="A4612" s="15">
        <v>90885031</v>
      </c>
      <c r="B4612" s="16" t="s">
        <v>6717</v>
      </c>
      <c r="C4612" s="16" t="s">
        <v>6718</v>
      </c>
      <c r="D4612" s="17" t="s">
        <v>703</v>
      </c>
      <c r="E4612" s="17">
        <v>60</v>
      </c>
      <c r="F4612" s="18" t="s">
        <v>18</v>
      </c>
      <c r="G4612" s="18" t="s">
        <v>19</v>
      </c>
      <c r="H4612" s="19">
        <v>0.42571199999999998</v>
      </c>
    </row>
    <row r="4613" s="20" customFormat="1" ht="45" customHeight="1">
      <c r="A4613" s="15">
        <v>92407897</v>
      </c>
      <c r="B4613" s="16" t="s">
        <v>6719</v>
      </c>
      <c r="C4613" s="16" t="s">
        <v>6720</v>
      </c>
      <c r="D4613" s="17" t="s">
        <v>455</v>
      </c>
      <c r="E4613" s="17">
        <v>1</v>
      </c>
      <c r="F4613" s="18" t="s">
        <v>60</v>
      </c>
      <c r="G4613" s="18" t="s">
        <v>14</v>
      </c>
      <c r="H4613" s="19">
        <v>2.1551670000000001</v>
      </c>
    </row>
    <row r="4614" s="20" customFormat="1" ht="45" customHeight="1">
      <c r="A4614" s="15">
        <v>92456090</v>
      </c>
      <c r="B4614" s="16" t="s">
        <v>6721</v>
      </c>
      <c r="C4614" s="16" t="s">
        <v>6722</v>
      </c>
      <c r="D4614" s="17" t="s">
        <v>17</v>
      </c>
      <c r="E4614" s="17">
        <v>1</v>
      </c>
      <c r="F4614" s="18" t="s">
        <v>158</v>
      </c>
      <c r="G4614" s="18" t="s">
        <v>14</v>
      </c>
      <c r="H4614" s="19">
        <v>1.99951605</v>
      </c>
    </row>
    <row r="4615" s="20" customFormat="1" ht="45" customHeight="1">
      <c r="A4615" s="15">
        <v>92456332</v>
      </c>
      <c r="B4615" s="16" t="s">
        <v>6723</v>
      </c>
      <c r="C4615" s="16" t="s">
        <v>6724</v>
      </c>
      <c r="D4615" s="17" t="s">
        <v>17</v>
      </c>
      <c r="E4615" s="17">
        <v>60</v>
      </c>
      <c r="F4615" s="18" t="s">
        <v>18</v>
      </c>
      <c r="G4615" s="18" t="s">
        <v>19</v>
      </c>
      <c r="H4615" s="19">
        <v>0.28735559999999999</v>
      </c>
    </row>
    <row r="4616" s="20" customFormat="1" ht="45" customHeight="1">
      <c r="A4616" s="15">
        <v>90280970</v>
      </c>
      <c r="B4616" s="16" t="s">
        <v>6725</v>
      </c>
      <c r="C4616" s="16" t="s">
        <v>6725</v>
      </c>
      <c r="D4616" s="17" t="s">
        <v>131</v>
      </c>
      <c r="E4616" s="17">
        <v>1</v>
      </c>
      <c r="F4616" s="18" t="s">
        <v>60</v>
      </c>
      <c r="G4616" s="18" t="s">
        <v>14</v>
      </c>
      <c r="H4616" s="19">
        <v>1.8199187999999999</v>
      </c>
    </row>
    <row r="4617" s="20" customFormat="1" ht="45" customHeight="1">
      <c r="A4617" s="15">
        <v>90303075</v>
      </c>
      <c r="B4617" s="16" t="s">
        <v>6726</v>
      </c>
      <c r="C4617" s="16" t="s">
        <v>6727</v>
      </c>
      <c r="D4617" s="17" t="s">
        <v>703</v>
      </c>
      <c r="E4617" s="17">
        <v>1</v>
      </c>
      <c r="F4617" s="18" t="s">
        <v>60</v>
      </c>
      <c r="G4617" s="18" t="s">
        <v>14</v>
      </c>
      <c r="H4617" s="19">
        <v>2.2775591999999998</v>
      </c>
    </row>
    <row r="4618" s="20" customFormat="1" ht="45" customHeight="1">
      <c r="A4618" s="15">
        <v>92399339</v>
      </c>
      <c r="B4618" s="16" t="s">
        <v>6728</v>
      </c>
      <c r="C4618" s="16" t="s">
        <v>6729</v>
      </c>
      <c r="D4618" s="17" t="s">
        <v>703</v>
      </c>
      <c r="E4618" s="17">
        <v>1</v>
      </c>
      <c r="F4618" s="18" t="s">
        <v>158</v>
      </c>
      <c r="G4618" s="18" t="s">
        <v>14</v>
      </c>
      <c r="H4618" s="19">
        <v>2.2882020000000001</v>
      </c>
    </row>
    <row r="4619" s="20" customFormat="1" ht="45" customHeight="1">
      <c r="A4619" s="15">
        <v>90146417</v>
      </c>
      <c r="B4619" s="16" t="s">
        <v>6730</v>
      </c>
      <c r="C4619" s="16" t="s">
        <v>6731</v>
      </c>
      <c r="D4619" s="17" t="s">
        <v>17</v>
      </c>
      <c r="E4619" s="17">
        <v>1</v>
      </c>
      <c r="F4619" s="18" t="s">
        <v>158</v>
      </c>
      <c r="G4619" s="18" t="s">
        <v>14</v>
      </c>
      <c r="H4619" s="19">
        <v>1.7480799</v>
      </c>
    </row>
    <row r="4620" s="20" customFormat="1" ht="45" customHeight="1">
      <c r="A4620" s="15">
        <v>92454038</v>
      </c>
      <c r="B4620" s="16" t="s">
        <v>6732</v>
      </c>
      <c r="C4620" s="16" t="s">
        <v>6733</v>
      </c>
      <c r="D4620" s="17" t="s">
        <v>50</v>
      </c>
      <c r="E4620" s="17">
        <v>1</v>
      </c>
      <c r="F4620" s="18" t="s">
        <v>158</v>
      </c>
      <c r="G4620" s="18" t="s">
        <v>14</v>
      </c>
      <c r="H4620" s="19">
        <v>2.2509522</v>
      </c>
    </row>
    <row r="4621" s="20" customFormat="1" ht="45" customHeight="1">
      <c r="A4621" s="15">
        <v>90149459</v>
      </c>
      <c r="B4621" s="16" t="s">
        <v>6734</v>
      </c>
      <c r="C4621" s="16" t="s">
        <v>6735</v>
      </c>
      <c r="D4621" s="17" t="s">
        <v>3162</v>
      </c>
      <c r="E4621" s="17">
        <v>1</v>
      </c>
      <c r="F4621" s="18" t="s">
        <v>60</v>
      </c>
      <c r="G4621" s="18" t="s">
        <v>14</v>
      </c>
      <c r="H4621" s="19">
        <v>0.50287230000000005</v>
      </c>
    </row>
    <row r="4622" s="20" customFormat="1" ht="45" customHeight="1">
      <c r="A4622" s="15">
        <v>92456006</v>
      </c>
      <c r="B4622" s="16" t="s">
        <v>6734</v>
      </c>
      <c r="C4622" s="16" t="s">
        <v>6734</v>
      </c>
      <c r="D4622" s="17" t="s">
        <v>17</v>
      </c>
      <c r="E4622" s="17">
        <v>1</v>
      </c>
      <c r="F4622" s="18" t="s">
        <v>60</v>
      </c>
      <c r="G4622" s="18" t="s">
        <v>14</v>
      </c>
      <c r="H4622" s="19">
        <v>0.26340930000000001</v>
      </c>
    </row>
    <row r="4623" s="20" customFormat="1" ht="45" customHeight="1">
      <c r="A4623" s="15">
        <v>92410081</v>
      </c>
      <c r="B4623" s="16" t="s">
        <v>6736</v>
      </c>
      <c r="C4623" s="16" t="s">
        <v>6737</v>
      </c>
      <c r="D4623" s="17" t="s">
        <v>414</v>
      </c>
      <c r="E4623" s="17">
        <v>1</v>
      </c>
      <c r="F4623" s="18" t="s">
        <v>60</v>
      </c>
      <c r="G4623" s="18" t="s">
        <v>14</v>
      </c>
      <c r="H4623" s="19">
        <v>0.44300655</v>
      </c>
    </row>
    <row r="4624" s="20" customFormat="1" ht="45" customHeight="1">
      <c r="A4624" s="15">
        <v>90149467</v>
      </c>
      <c r="B4624" s="16" t="s">
        <v>6738</v>
      </c>
      <c r="C4624" s="16" t="s">
        <v>6739</v>
      </c>
      <c r="D4624" s="17" t="s">
        <v>3162</v>
      </c>
      <c r="E4624" s="17">
        <v>1</v>
      </c>
      <c r="F4624" s="18" t="s">
        <v>60</v>
      </c>
      <c r="G4624" s="18" t="s">
        <v>14</v>
      </c>
      <c r="H4624" s="19">
        <v>0.70641584999999996</v>
      </c>
    </row>
    <row r="4625" s="20" customFormat="1" ht="45" customHeight="1">
      <c r="A4625" s="15">
        <v>90216601</v>
      </c>
      <c r="B4625" s="16" t="s">
        <v>6738</v>
      </c>
      <c r="C4625" s="16" t="s">
        <v>6740</v>
      </c>
      <c r="D4625" s="17" t="s">
        <v>78</v>
      </c>
      <c r="E4625" s="17">
        <v>1</v>
      </c>
      <c r="F4625" s="18" t="s">
        <v>60</v>
      </c>
      <c r="G4625" s="18" t="s">
        <v>14</v>
      </c>
      <c r="H4625" s="19">
        <v>0.70641584999999996</v>
      </c>
    </row>
    <row r="4626" s="20" customFormat="1" ht="45" customHeight="1">
      <c r="A4626" s="15">
        <v>90181565</v>
      </c>
      <c r="B4626" s="16" t="s">
        <v>6738</v>
      </c>
      <c r="C4626" s="16" t="s">
        <v>6738</v>
      </c>
      <c r="D4626" s="17" t="s">
        <v>24</v>
      </c>
      <c r="E4626" s="17">
        <v>1</v>
      </c>
      <c r="F4626" s="18" t="s">
        <v>60</v>
      </c>
      <c r="G4626" s="18" t="s">
        <v>14</v>
      </c>
      <c r="H4626" s="19">
        <v>0.44300655</v>
      </c>
    </row>
    <row r="4627" s="20" customFormat="1" ht="45" customHeight="1">
      <c r="A4627" s="15">
        <v>90158482</v>
      </c>
      <c r="B4627" s="16" t="s">
        <v>6738</v>
      </c>
      <c r="C4627" s="16" t="s">
        <v>6738</v>
      </c>
      <c r="D4627" s="17" t="s">
        <v>229</v>
      </c>
      <c r="E4627" s="17">
        <v>1</v>
      </c>
      <c r="F4627" s="18" t="s">
        <v>60</v>
      </c>
      <c r="G4627" s="18" t="s">
        <v>14</v>
      </c>
      <c r="H4627" s="19">
        <v>0.40708709999999998</v>
      </c>
    </row>
    <row r="4628" s="20" customFormat="1" ht="45" customHeight="1">
      <c r="A4628" s="15">
        <v>92455999</v>
      </c>
      <c r="B4628" s="16" t="s">
        <v>6738</v>
      </c>
      <c r="C4628" s="16" t="s">
        <v>6738</v>
      </c>
      <c r="D4628" s="17" t="s">
        <v>17</v>
      </c>
      <c r="E4628" s="17">
        <v>1</v>
      </c>
      <c r="F4628" s="18" t="s">
        <v>60</v>
      </c>
      <c r="G4628" s="18" t="s">
        <v>14</v>
      </c>
      <c r="H4628" s="19">
        <v>0.43103340000000001</v>
      </c>
    </row>
    <row r="4629" s="20" customFormat="1" ht="45" customHeight="1">
      <c r="A4629" s="15">
        <v>90158474</v>
      </c>
      <c r="B4629" s="16" t="s">
        <v>6741</v>
      </c>
      <c r="C4629" s="16" t="s">
        <v>6741</v>
      </c>
      <c r="D4629" s="17" t="s">
        <v>229</v>
      </c>
      <c r="E4629" s="17">
        <v>1</v>
      </c>
      <c r="F4629" s="18" t="s">
        <v>60</v>
      </c>
      <c r="G4629" s="18" t="s">
        <v>14</v>
      </c>
      <c r="H4629" s="19">
        <v>0.28735559999999999</v>
      </c>
    </row>
    <row r="4630" s="20" customFormat="1" ht="45" customHeight="1">
      <c r="A4630" s="15">
        <v>90181557</v>
      </c>
      <c r="B4630" s="16" t="s">
        <v>6741</v>
      </c>
      <c r="C4630" s="16" t="s">
        <v>6741</v>
      </c>
      <c r="D4630" s="17" t="s">
        <v>24</v>
      </c>
      <c r="E4630" s="17">
        <v>1</v>
      </c>
      <c r="F4630" s="18" t="s">
        <v>60</v>
      </c>
      <c r="G4630" s="18" t="s">
        <v>14</v>
      </c>
      <c r="H4630" s="19">
        <v>0.31130190000000002</v>
      </c>
    </row>
    <row r="4631" s="20" customFormat="1" ht="45" customHeight="1">
      <c r="A4631" s="15">
        <v>90277821</v>
      </c>
      <c r="B4631" s="16" t="s">
        <v>6742</v>
      </c>
      <c r="C4631" s="16" t="s">
        <v>6742</v>
      </c>
      <c r="D4631" s="17" t="s">
        <v>244</v>
      </c>
      <c r="E4631" s="17">
        <v>1</v>
      </c>
      <c r="F4631" s="18" t="s">
        <v>60</v>
      </c>
      <c r="G4631" s="18" t="s">
        <v>14</v>
      </c>
      <c r="H4631" s="19">
        <v>0.45497969999999999</v>
      </c>
    </row>
    <row r="4632" s="20" customFormat="1" ht="45" customHeight="1">
      <c r="A4632" s="15">
        <v>90173244</v>
      </c>
      <c r="B4632" s="16" t="s">
        <v>6743</v>
      </c>
      <c r="C4632" s="16" t="s">
        <v>6744</v>
      </c>
      <c r="D4632" s="17" t="s">
        <v>244</v>
      </c>
      <c r="E4632" s="17">
        <v>1</v>
      </c>
      <c r="F4632" s="18" t="s">
        <v>60</v>
      </c>
      <c r="G4632" s="18" t="s">
        <v>14</v>
      </c>
      <c r="H4632" s="19">
        <v>0.49089915000000001</v>
      </c>
    </row>
    <row r="4633" s="20" customFormat="1" ht="45" customHeight="1">
      <c r="A4633" s="15">
        <v>90239750</v>
      </c>
      <c r="B4633" s="16" t="s">
        <v>6745</v>
      </c>
      <c r="C4633" s="16" t="s">
        <v>6745</v>
      </c>
      <c r="D4633" s="17" t="s">
        <v>29</v>
      </c>
      <c r="E4633" s="17">
        <v>1</v>
      </c>
      <c r="F4633" s="18" t="s">
        <v>60</v>
      </c>
      <c r="G4633" s="18" t="s">
        <v>14</v>
      </c>
      <c r="H4633" s="19">
        <v>0.97760722499999997</v>
      </c>
    </row>
    <row r="4634" s="20" customFormat="1" ht="45" customHeight="1">
      <c r="A4634" s="15">
        <v>90262760</v>
      </c>
      <c r="B4634" s="16" t="s">
        <v>6746</v>
      </c>
      <c r="C4634" s="16" t="s">
        <v>6747</v>
      </c>
      <c r="D4634" s="17" t="s">
        <v>414</v>
      </c>
      <c r="E4634" s="17">
        <v>1</v>
      </c>
      <c r="F4634" s="18" t="s">
        <v>60</v>
      </c>
      <c r="G4634" s="18" t="s">
        <v>14</v>
      </c>
      <c r="H4634" s="19">
        <v>0.93390569999999995</v>
      </c>
    </row>
    <row r="4635" s="20" customFormat="1" ht="45" customHeight="1">
      <c r="A4635" s="15">
        <v>90211375</v>
      </c>
      <c r="B4635" s="16" t="s">
        <v>6746</v>
      </c>
      <c r="C4635" s="16" t="s">
        <v>6748</v>
      </c>
      <c r="D4635" s="17" t="s">
        <v>31</v>
      </c>
      <c r="E4635" s="17">
        <v>1</v>
      </c>
      <c r="F4635" s="18" t="s">
        <v>60</v>
      </c>
      <c r="G4635" s="18" t="s">
        <v>14</v>
      </c>
      <c r="H4635" s="19">
        <v>1.35296595</v>
      </c>
    </row>
    <row r="4636" s="20" customFormat="1" ht="45" customHeight="1">
      <c r="A4636" s="15">
        <v>90211383</v>
      </c>
      <c r="B4636" s="16" t="s">
        <v>6746</v>
      </c>
      <c r="C4636" s="16" t="s">
        <v>6749</v>
      </c>
      <c r="D4636" s="17" t="s">
        <v>31</v>
      </c>
      <c r="E4636" s="17">
        <v>1</v>
      </c>
      <c r="F4636" s="18" t="s">
        <v>60</v>
      </c>
      <c r="G4636" s="18" t="s">
        <v>14</v>
      </c>
      <c r="H4636" s="19">
        <v>1.35296595</v>
      </c>
    </row>
    <row r="4637" s="20" customFormat="1" ht="45" customHeight="1">
      <c r="A4637" s="15">
        <v>90278550</v>
      </c>
      <c r="B4637" s="16" t="s">
        <v>6746</v>
      </c>
      <c r="C4637" s="16" t="s">
        <v>6750</v>
      </c>
      <c r="D4637" s="17" t="s">
        <v>31</v>
      </c>
      <c r="E4637" s="17">
        <v>1</v>
      </c>
      <c r="F4637" s="18" t="s">
        <v>60</v>
      </c>
      <c r="G4637" s="18" t="s">
        <v>14</v>
      </c>
      <c r="H4637" s="19">
        <v>1.4367780000000001</v>
      </c>
    </row>
    <row r="4638" s="20" customFormat="1" ht="45" customHeight="1">
      <c r="A4638" s="15">
        <v>90235703</v>
      </c>
      <c r="B4638" s="16" t="s">
        <v>6746</v>
      </c>
      <c r="C4638" s="16" t="s">
        <v>6751</v>
      </c>
      <c r="D4638" s="17" t="s">
        <v>590</v>
      </c>
      <c r="E4638" s="17">
        <v>1</v>
      </c>
      <c r="F4638" s="18" t="s">
        <v>60</v>
      </c>
      <c r="G4638" s="18" t="s">
        <v>14</v>
      </c>
      <c r="H4638" s="19">
        <v>0.96523245000000002</v>
      </c>
    </row>
    <row r="4639" s="20" customFormat="1" ht="45" customHeight="1">
      <c r="A4639" s="15">
        <v>90182251</v>
      </c>
      <c r="B4639" s="16" t="s">
        <v>6746</v>
      </c>
      <c r="C4639" s="16" t="s">
        <v>6752</v>
      </c>
      <c r="D4639" s="17" t="s">
        <v>24</v>
      </c>
      <c r="E4639" s="17">
        <v>1</v>
      </c>
      <c r="F4639" s="18" t="s">
        <v>60</v>
      </c>
      <c r="G4639" s="18" t="s">
        <v>14</v>
      </c>
      <c r="H4639" s="19">
        <v>0.89098379999999999</v>
      </c>
    </row>
    <row r="4640" s="20" customFormat="1" ht="45" customHeight="1">
      <c r="A4640" s="15">
        <v>90235690</v>
      </c>
      <c r="B4640" s="16" t="s">
        <v>6746</v>
      </c>
      <c r="C4640" s="16" t="s">
        <v>6753</v>
      </c>
      <c r="D4640" s="17" t="s">
        <v>590</v>
      </c>
      <c r="E4640" s="17">
        <v>1</v>
      </c>
      <c r="F4640" s="18" t="s">
        <v>60</v>
      </c>
      <c r="G4640" s="18" t="s">
        <v>14</v>
      </c>
      <c r="H4640" s="19">
        <v>0.96523245000000002</v>
      </c>
    </row>
    <row r="4641" s="20" customFormat="1" ht="45" customHeight="1">
      <c r="A4641" s="15">
        <v>90156986</v>
      </c>
      <c r="B4641" s="16" t="s">
        <v>6746</v>
      </c>
      <c r="C4641" s="16" t="s">
        <v>6754</v>
      </c>
      <c r="D4641" s="17" t="s">
        <v>36</v>
      </c>
      <c r="E4641" s="17">
        <v>1</v>
      </c>
      <c r="F4641" s="18" t="s">
        <v>60</v>
      </c>
      <c r="G4641" s="18" t="s">
        <v>14</v>
      </c>
      <c r="H4641" s="19">
        <v>0.83812050000000005</v>
      </c>
    </row>
    <row r="4642" s="20" customFormat="1" ht="45" customHeight="1">
      <c r="A4642" s="15">
        <v>90269721</v>
      </c>
      <c r="B4642" s="16" t="s">
        <v>6746</v>
      </c>
      <c r="C4642" s="16" t="s">
        <v>6754</v>
      </c>
      <c r="D4642" s="17" t="s">
        <v>29</v>
      </c>
      <c r="E4642" s="17">
        <v>1</v>
      </c>
      <c r="F4642" s="18" t="s">
        <v>60</v>
      </c>
      <c r="G4642" s="18" t="s">
        <v>14</v>
      </c>
      <c r="H4642" s="19">
        <v>0.89098379999999999</v>
      </c>
    </row>
    <row r="4643" s="20" customFormat="1" ht="45" customHeight="1">
      <c r="A4643" s="15">
        <v>90294580</v>
      </c>
      <c r="B4643" s="16" t="s">
        <v>6746</v>
      </c>
      <c r="C4643" s="16" t="s">
        <v>6755</v>
      </c>
      <c r="D4643" s="17" t="s">
        <v>26</v>
      </c>
      <c r="E4643" s="17">
        <v>1</v>
      </c>
      <c r="F4643" s="18" t="s">
        <v>60</v>
      </c>
      <c r="G4643" s="18" t="s">
        <v>14</v>
      </c>
      <c r="H4643" s="19">
        <v>1.324100925</v>
      </c>
    </row>
    <row r="4644" s="20" customFormat="1" ht="45" customHeight="1">
      <c r="A4644" s="15">
        <v>90269772</v>
      </c>
      <c r="B4644" s="16" t="s">
        <v>6746</v>
      </c>
      <c r="C4644" s="16" t="s">
        <v>6755</v>
      </c>
      <c r="D4644" s="17" t="s">
        <v>17</v>
      </c>
      <c r="E4644" s="17">
        <v>1</v>
      </c>
      <c r="F4644" s="18" t="s">
        <v>60</v>
      </c>
      <c r="G4644" s="18" t="s">
        <v>14</v>
      </c>
      <c r="H4644" s="19">
        <v>1.2498522750000001</v>
      </c>
    </row>
    <row r="4645" s="20" customFormat="1" ht="45" customHeight="1">
      <c r="A4645" s="15">
        <v>90269756</v>
      </c>
      <c r="B4645" s="16" t="s">
        <v>6746</v>
      </c>
      <c r="C4645" s="16" t="s">
        <v>6755</v>
      </c>
      <c r="D4645" s="17" t="s">
        <v>181</v>
      </c>
      <c r="E4645" s="17">
        <v>1</v>
      </c>
      <c r="F4645" s="18" t="s">
        <v>60</v>
      </c>
      <c r="G4645" s="18" t="s">
        <v>14</v>
      </c>
      <c r="H4645" s="19">
        <v>1.2092881499999999</v>
      </c>
    </row>
    <row r="4646" s="20" customFormat="1" ht="45" customHeight="1">
      <c r="A4646" s="15">
        <v>90294610</v>
      </c>
      <c r="B4646" s="16" t="s">
        <v>6746</v>
      </c>
      <c r="C4646" s="16" t="s">
        <v>6756</v>
      </c>
      <c r="D4646" s="17" t="s">
        <v>26</v>
      </c>
      <c r="E4646" s="17">
        <v>1</v>
      </c>
      <c r="F4646" s="18" t="s">
        <v>60</v>
      </c>
      <c r="G4646" s="18" t="s">
        <v>14</v>
      </c>
      <c r="H4646" s="19">
        <v>0.43311712499999999</v>
      </c>
    </row>
    <row r="4647" s="20" customFormat="1" ht="45" customHeight="1">
      <c r="A4647" s="15">
        <v>90294602</v>
      </c>
      <c r="B4647" s="16" t="s">
        <v>6746</v>
      </c>
      <c r="C4647" s="16" t="s">
        <v>6757</v>
      </c>
      <c r="D4647" s="17" t="s">
        <v>244</v>
      </c>
      <c r="E4647" s="17">
        <v>1</v>
      </c>
      <c r="F4647" s="18" t="s">
        <v>60</v>
      </c>
      <c r="G4647" s="18" t="s">
        <v>14</v>
      </c>
      <c r="H4647" s="19">
        <v>0.90335857500000005</v>
      </c>
    </row>
    <row r="4648" s="20" customFormat="1" ht="45" customHeight="1">
      <c r="A4648" s="15">
        <v>90158890</v>
      </c>
      <c r="B4648" s="16" t="s">
        <v>6746</v>
      </c>
      <c r="C4648" s="16" t="s">
        <v>6758</v>
      </c>
      <c r="D4648" s="17" t="s">
        <v>229</v>
      </c>
      <c r="E4648" s="17">
        <v>1</v>
      </c>
      <c r="F4648" s="18" t="s">
        <v>60</v>
      </c>
      <c r="G4648" s="18" t="s">
        <v>14</v>
      </c>
      <c r="H4648" s="19">
        <v>0.69444269999999997</v>
      </c>
    </row>
    <row r="4649" s="20" customFormat="1" ht="45" customHeight="1">
      <c r="A4649" s="15">
        <v>90232224</v>
      </c>
      <c r="B4649" s="16" t="s">
        <v>6746</v>
      </c>
      <c r="C4649" s="16" t="s">
        <v>6759</v>
      </c>
      <c r="D4649" s="17" t="s">
        <v>440</v>
      </c>
      <c r="E4649" s="17">
        <v>1</v>
      </c>
      <c r="F4649" s="18" t="s">
        <v>60</v>
      </c>
      <c r="G4649" s="18" t="s">
        <v>14</v>
      </c>
      <c r="H4649" s="19">
        <v>0.47892600000000002</v>
      </c>
    </row>
    <row r="4650" s="20" customFormat="1" ht="45" customHeight="1">
      <c r="A4650" s="15">
        <v>92460690</v>
      </c>
      <c r="B4650" s="16" t="s">
        <v>6760</v>
      </c>
      <c r="C4650" s="16" t="s">
        <v>6761</v>
      </c>
      <c r="D4650" s="17" t="s">
        <v>414</v>
      </c>
      <c r="E4650" s="17">
        <v>1</v>
      </c>
      <c r="F4650" s="18" t="s">
        <v>60</v>
      </c>
      <c r="G4650" s="18" t="s">
        <v>14</v>
      </c>
      <c r="H4650" s="19">
        <v>1.97556975</v>
      </c>
    </row>
    <row r="4651" s="20" customFormat="1" ht="45" customHeight="1">
      <c r="A4651" s="15">
        <v>90166175</v>
      </c>
      <c r="B4651" s="16" t="s">
        <v>6760</v>
      </c>
      <c r="C4651" s="16" t="s">
        <v>6762</v>
      </c>
      <c r="D4651" s="17" t="s">
        <v>73</v>
      </c>
      <c r="E4651" s="17">
        <v>1</v>
      </c>
      <c r="F4651" s="18" t="s">
        <v>60</v>
      </c>
      <c r="G4651" s="18" t="s">
        <v>14</v>
      </c>
      <c r="H4651" s="19">
        <v>1.30507335</v>
      </c>
    </row>
    <row r="4652" s="20" customFormat="1" ht="45" customHeight="1">
      <c r="A4652" s="15">
        <v>92460682</v>
      </c>
      <c r="B4652" s="16" t="s">
        <v>6763</v>
      </c>
      <c r="C4652" s="16" t="s">
        <v>6764</v>
      </c>
      <c r="D4652" s="17" t="s">
        <v>414</v>
      </c>
      <c r="E4652" s="17">
        <v>1</v>
      </c>
      <c r="F4652" s="18" t="s">
        <v>60</v>
      </c>
      <c r="G4652" s="18" t="s">
        <v>14</v>
      </c>
      <c r="H4652" s="19">
        <v>0.73036215000000004</v>
      </c>
    </row>
    <row r="4653" s="20" customFormat="1" ht="45" customHeight="1">
      <c r="A4653" s="15">
        <v>91427037</v>
      </c>
      <c r="B4653" s="16" t="s">
        <v>6763</v>
      </c>
      <c r="C4653" s="16" t="s">
        <v>6765</v>
      </c>
      <c r="D4653" s="17" t="s">
        <v>21</v>
      </c>
      <c r="E4653" s="17">
        <v>1</v>
      </c>
      <c r="F4653" s="18" t="s">
        <v>60</v>
      </c>
      <c r="G4653" s="18" t="s">
        <v>14</v>
      </c>
      <c r="H4653" s="19">
        <v>0.59865749999999995</v>
      </c>
    </row>
    <row r="4654" s="20" customFormat="1" ht="45" customHeight="1">
      <c r="A4654" s="15">
        <v>92408338</v>
      </c>
      <c r="B4654" s="16" t="s">
        <v>6763</v>
      </c>
      <c r="C4654" s="16" t="s">
        <v>6766</v>
      </c>
      <c r="D4654" s="17" t="s">
        <v>358</v>
      </c>
      <c r="E4654" s="17">
        <v>1</v>
      </c>
      <c r="F4654" s="18" t="s">
        <v>60</v>
      </c>
      <c r="G4654" s="18" t="s">
        <v>14</v>
      </c>
      <c r="H4654" s="19">
        <v>1.54453635</v>
      </c>
    </row>
    <row r="4655" s="20" customFormat="1" ht="45" customHeight="1">
      <c r="A4655" s="15">
        <v>92468411</v>
      </c>
      <c r="B4655" s="16" t="s">
        <v>6752</v>
      </c>
      <c r="C4655" s="16" t="s">
        <v>6752</v>
      </c>
      <c r="D4655" s="17" t="s">
        <v>39</v>
      </c>
      <c r="E4655" s="17">
        <v>1</v>
      </c>
      <c r="F4655" s="18" t="s">
        <v>60</v>
      </c>
      <c r="G4655" s="18" t="s">
        <v>14</v>
      </c>
      <c r="H4655" s="19">
        <v>0.75430845000000002</v>
      </c>
    </row>
    <row r="4656" s="20" customFormat="1" ht="45" customHeight="1">
      <c r="A4656" s="15">
        <v>90182260</v>
      </c>
      <c r="B4656" s="16" t="s">
        <v>6754</v>
      </c>
      <c r="C4656" s="16" t="s">
        <v>6754</v>
      </c>
      <c r="D4656" s="17" t="s">
        <v>24</v>
      </c>
      <c r="E4656" s="17">
        <v>1</v>
      </c>
      <c r="F4656" s="18" t="s">
        <v>60</v>
      </c>
      <c r="G4656" s="18" t="s">
        <v>14</v>
      </c>
      <c r="H4656" s="19">
        <v>0.89098379999999999</v>
      </c>
    </row>
    <row r="4657" s="20" customFormat="1" ht="45" customHeight="1">
      <c r="A4657" s="15">
        <v>90182278</v>
      </c>
      <c r="B4657" s="16" t="s">
        <v>6767</v>
      </c>
      <c r="C4657" s="16" t="s">
        <v>6767</v>
      </c>
      <c r="D4657" s="17" t="s">
        <v>24</v>
      </c>
      <c r="E4657" s="17">
        <v>1</v>
      </c>
      <c r="F4657" s="18" t="s">
        <v>60</v>
      </c>
      <c r="G4657" s="18" t="s">
        <v>14</v>
      </c>
      <c r="H4657" s="19">
        <v>0.87860902500000004</v>
      </c>
    </row>
    <row r="4658" s="20" customFormat="1" ht="45" customHeight="1">
      <c r="A4658" s="15">
        <v>92384595</v>
      </c>
      <c r="B4658" s="16" t="s">
        <v>6768</v>
      </c>
      <c r="C4658" s="16" t="s">
        <v>6769</v>
      </c>
      <c r="D4658" s="17" t="s">
        <v>414</v>
      </c>
      <c r="E4658" s="17">
        <v>1</v>
      </c>
      <c r="F4658" s="18" t="s">
        <v>60</v>
      </c>
      <c r="G4658" s="18" t="s">
        <v>14</v>
      </c>
      <c r="H4658" s="19">
        <v>1.2571807500000001</v>
      </c>
    </row>
    <row r="4659" s="20" customFormat="1" ht="45" customHeight="1">
      <c r="A4659" s="15">
        <v>92267637</v>
      </c>
      <c r="B4659" s="16" t="s">
        <v>6768</v>
      </c>
      <c r="C4659" s="16" t="s">
        <v>6770</v>
      </c>
      <c r="D4659" s="17" t="s">
        <v>21</v>
      </c>
      <c r="E4659" s="17">
        <v>1</v>
      </c>
      <c r="F4659" s="18" t="s">
        <v>60</v>
      </c>
      <c r="G4659" s="18" t="s">
        <v>14</v>
      </c>
      <c r="H4659" s="19">
        <v>0.25143615000000002</v>
      </c>
    </row>
    <row r="4660" s="20" customFormat="1" ht="45" customHeight="1">
      <c r="A4660" s="15">
        <v>92266452</v>
      </c>
      <c r="B4660" s="16" t="s">
        <v>6768</v>
      </c>
      <c r="C4660" s="16" t="s">
        <v>6771</v>
      </c>
      <c r="D4660" s="17" t="s">
        <v>73</v>
      </c>
      <c r="E4660" s="17">
        <v>1</v>
      </c>
      <c r="F4660" s="18" t="s">
        <v>60</v>
      </c>
      <c r="G4660" s="18" t="s">
        <v>14</v>
      </c>
      <c r="H4660" s="19">
        <v>0.8860131</v>
      </c>
    </row>
    <row r="4661" s="20" customFormat="1" ht="45" customHeight="1">
      <c r="A4661" s="15">
        <v>91336015</v>
      </c>
      <c r="B4661" s="16" t="s">
        <v>6768</v>
      </c>
      <c r="C4661" s="16" t="s">
        <v>6771</v>
      </c>
      <c r="D4661" s="17" t="s">
        <v>73</v>
      </c>
      <c r="E4661" s="17">
        <v>1</v>
      </c>
      <c r="F4661" s="18" t="s">
        <v>60</v>
      </c>
      <c r="G4661" s="18" t="s">
        <v>14</v>
      </c>
      <c r="H4661" s="19">
        <v>1.0536372000000001</v>
      </c>
    </row>
    <row r="4662" s="20" customFormat="1" ht="45" customHeight="1">
      <c r="A4662" s="15">
        <v>92459218</v>
      </c>
      <c r="B4662" s="16" t="s">
        <v>6768</v>
      </c>
      <c r="C4662" s="16" t="s">
        <v>6768</v>
      </c>
      <c r="D4662" s="17" t="s">
        <v>603</v>
      </c>
      <c r="E4662" s="17">
        <v>1</v>
      </c>
      <c r="F4662" s="18" t="s">
        <v>60</v>
      </c>
      <c r="G4662" s="18" t="s">
        <v>14</v>
      </c>
      <c r="H4662" s="19">
        <v>1.8190919249999999</v>
      </c>
    </row>
    <row r="4663" s="20" customFormat="1" ht="45" customHeight="1">
      <c r="A4663" s="15">
        <v>92454585</v>
      </c>
      <c r="B4663" s="16" t="s">
        <v>6768</v>
      </c>
      <c r="C4663" s="16" t="s">
        <v>6768</v>
      </c>
      <c r="D4663" s="17" t="s">
        <v>21</v>
      </c>
      <c r="E4663" s="17">
        <v>1</v>
      </c>
      <c r="F4663" s="18" t="s">
        <v>60</v>
      </c>
      <c r="G4663" s="18" t="s">
        <v>14</v>
      </c>
      <c r="H4663" s="19">
        <v>0.84148469999999997</v>
      </c>
    </row>
    <row r="4664" s="20" customFormat="1" ht="45" customHeight="1">
      <c r="A4664" s="15">
        <v>90152883</v>
      </c>
      <c r="B4664" s="16" t="s">
        <v>6768</v>
      </c>
      <c r="C4664" s="16" t="s">
        <v>6768</v>
      </c>
      <c r="D4664" s="17" t="s">
        <v>39</v>
      </c>
      <c r="E4664" s="17">
        <v>1</v>
      </c>
      <c r="F4664" s="18" t="s">
        <v>60</v>
      </c>
      <c r="G4664" s="18" t="s">
        <v>14</v>
      </c>
      <c r="H4664" s="19">
        <v>0.89098379999999999</v>
      </c>
    </row>
    <row r="4665" s="20" customFormat="1" ht="45" customHeight="1">
      <c r="A4665" s="15">
        <v>92424457</v>
      </c>
      <c r="B4665" s="16" t="s">
        <v>6768</v>
      </c>
      <c r="C4665" s="16" t="s">
        <v>6768</v>
      </c>
      <c r="D4665" s="17" t="s">
        <v>21</v>
      </c>
      <c r="E4665" s="17">
        <v>1</v>
      </c>
      <c r="F4665" s="18" t="s">
        <v>60</v>
      </c>
      <c r="G4665" s="18" t="s">
        <v>14</v>
      </c>
      <c r="H4665" s="19">
        <v>0.77825475</v>
      </c>
    </row>
    <row r="4666" s="20" customFormat="1" ht="45" customHeight="1">
      <c r="A4666" s="15">
        <v>92468373</v>
      </c>
      <c r="B4666" s="16" t="s">
        <v>6768</v>
      </c>
      <c r="C4666" s="16" t="s">
        <v>6768</v>
      </c>
      <c r="D4666" s="17" t="s">
        <v>229</v>
      </c>
      <c r="E4666" s="17">
        <v>1</v>
      </c>
      <c r="F4666" s="18" t="s">
        <v>60</v>
      </c>
      <c r="G4666" s="18" t="s">
        <v>14</v>
      </c>
      <c r="H4666" s="19">
        <v>1.1137297500000001</v>
      </c>
    </row>
    <row r="4667" s="20" customFormat="1" ht="45" customHeight="1">
      <c r="A4667" s="15">
        <v>92408362</v>
      </c>
      <c r="B4667" s="16" t="s">
        <v>6768</v>
      </c>
      <c r="C4667" s="16" t="s">
        <v>6772</v>
      </c>
      <c r="D4667" s="17" t="s">
        <v>358</v>
      </c>
      <c r="E4667" s="17">
        <v>1</v>
      </c>
      <c r="F4667" s="18" t="s">
        <v>60</v>
      </c>
      <c r="G4667" s="18" t="s">
        <v>14</v>
      </c>
      <c r="H4667" s="19">
        <v>2.47844205</v>
      </c>
    </row>
    <row r="4668" s="20" customFormat="1" ht="45" customHeight="1">
      <c r="A4668" s="15">
        <v>92471412</v>
      </c>
      <c r="B4668" s="16" t="s">
        <v>6768</v>
      </c>
      <c r="C4668" s="16" t="s">
        <v>6773</v>
      </c>
      <c r="D4668" s="17" t="s">
        <v>24</v>
      </c>
      <c r="E4668" s="17">
        <v>1</v>
      </c>
      <c r="F4668" s="18" t="s">
        <v>60</v>
      </c>
      <c r="G4668" s="18" t="s">
        <v>14</v>
      </c>
      <c r="H4668" s="19">
        <v>0.27538245</v>
      </c>
    </row>
    <row r="4669" s="20" customFormat="1" ht="45" customHeight="1">
      <c r="A4669" s="15">
        <v>90257324</v>
      </c>
      <c r="B4669" s="16" t="s">
        <v>6774</v>
      </c>
      <c r="C4669" s="16" t="s">
        <v>6774</v>
      </c>
      <c r="D4669" s="17" t="s">
        <v>244</v>
      </c>
      <c r="E4669" s="17">
        <v>1</v>
      </c>
      <c r="F4669" s="18" t="s">
        <v>60</v>
      </c>
      <c r="G4669" s="18" t="s">
        <v>14</v>
      </c>
      <c r="H4669" s="19">
        <v>0.3831408</v>
      </c>
    </row>
    <row r="4670" s="20" customFormat="1" ht="45" customHeight="1">
      <c r="A4670" s="15">
        <v>92460674</v>
      </c>
      <c r="B4670" s="16" t="s">
        <v>6775</v>
      </c>
      <c r="C4670" s="16" t="s">
        <v>6776</v>
      </c>
      <c r="D4670" s="17" t="s">
        <v>414</v>
      </c>
      <c r="E4670" s="17">
        <v>1</v>
      </c>
      <c r="F4670" s="18" t="s">
        <v>60</v>
      </c>
      <c r="G4670" s="18" t="s">
        <v>14</v>
      </c>
      <c r="H4670" s="19">
        <v>2.2629253500000002</v>
      </c>
    </row>
    <row r="4671" s="20" customFormat="1" ht="45" customHeight="1">
      <c r="A4671" s="15">
        <v>92460666</v>
      </c>
      <c r="B4671" s="16" t="s">
        <v>6777</v>
      </c>
      <c r="C4671" s="16" t="s">
        <v>6778</v>
      </c>
      <c r="D4671" s="17" t="s">
        <v>414</v>
      </c>
      <c r="E4671" s="17">
        <v>1</v>
      </c>
      <c r="F4671" s="18" t="s">
        <v>60</v>
      </c>
      <c r="G4671" s="18" t="s">
        <v>14</v>
      </c>
      <c r="H4671" s="19">
        <v>1.3769122499999999</v>
      </c>
    </row>
    <row r="4672" s="20" customFormat="1" ht="45" customHeight="1">
      <c r="A4672" s="15">
        <v>92460232</v>
      </c>
      <c r="B4672" s="16" t="s">
        <v>6779</v>
      </c>
      <c r="C4672" s="16" t="s">
        <v>6780</v>
      </c>
      <c r="D4672" s="17" t="s">
        <v>78</v>
      </c>
      <c r="E4672" s="17">
        <v>1</v>
      </c>
      <c r="F4672" s="18" t="s">
        <v>60</v>
      </c>
      <c r="G4672" s="18" t="s">
        <v>14</v>
      </c>
      <c r="H4672" s="19">
        <v>2.1431938499999998</v>
      </c>
    </row>
    <row r="4673" s="20" customFormat="1" ht="45" customHeight="1">
      <c r="A4673" s="15">
        <v>90153847</v>
      </c>
      <c r="B4673" s="16" t="s">
        <v>6781</v>
      </c>
      <c r="C4673" s="16" t="s">
        <v>6782</v>
      </c>
      <c r="D4673" s="17" t="s">
        <v>39</v>
      </c>
      <c r="E4673" s="17">
        <v>1</v>
      </c>
      <c r="F4673" s="18" t="s">
        <v>60</v>
      </c>
      <c r="G4673" s="18" t="s">
        <v>14</v>
      </c>
      <c r="H4673" s="19">
        <v>0.76628160000000001</v>
      </c>
    </row>
    <row r="4674" s="20" customFormat="1" ht="45" customHeight="1">
      <c r="A4674" s="15">
        <v>90269713</v>
      </c>
      <c r="B4674" s="16" t="s">
        <v>6783</v>
      </c>
      <c r="C4674" s="16" t="s">
        <v>6783</v>
      </c>
      <c r="D4674" s="17" t="s">
        <v>603</v>
      </c>
      <c r="E4674" s="17">
        <v>1</v>
      </c>
      <c r="F4674" s="18" t="s">
        <v>60</v>
      </c>
      <c r="G4674" s="18" t="s">
        <v>14</v>
      </c>
      <c r="H4674" s="19">
        <v>1.7720262</v>
      </c>
    </row>
    <row r="4675" s="20" customFormat="1" ht="45" customHeight="1">
      <c r="A4675" s="15">
        <v>92460216</v>
      </c>
      <c r="B4675" s="16" t="s">
        <v>6784</v>
      </c>
      <c r="C4675" s="16" t="s">
        <v>6785</v>
      </c>
      <c r="D4675" s="17" t="s">
        <v>78</v>
      </c>
      <c r="E4675" s="17">
        <v>1</v>
      </c>
      <c r="F4675" s="18" t="s">
        <v>60</v>
      </c>
      <c r="G4675" s="18" t="s">
        <v>14</v>
      </c>
      <c r="H4675" s="19">
        <v>1.08955665</v>
      </c>
    </row>
    <row r="4676" s="20" customFormat="1" ht="45" customHeight="1">
      <c r="A4676" s="15">
        <v>90294629</v>
      </c>
      <c r="B4676" s="16" t="s">
        <v>6786</v>
      </c>
      <c r="C4676" s="16" t="s">
        <v>6786</v>
      </c>
      <c r="D4676" s="17" t="s">
        <v>26</v>
      </c>
      <c r="E4676" s="17">
        <v>1</v>
      </c>
      <c r="F4676" s="18" t="s">
        <v>60</v>
      </c>
      <c r="G4676" s="18" t="s">
        <v>14</v>
      </c>
      <c r="H4676" s="19">
        <v>0.27224504999999999</v>
      </c>
    </row>
    <row r="4677" s="20" customFormat="1" ht="45" customHeight="1">
      <c r="A4677" s="15">
        <v>90303989</v>
      </c>
      <c r="B4677" s="16" t="s">
        <v>6786</v>
      </c>
      <c r="C4677" s="16" t="s">
        <v>6787</v>
      </c>
      <c r="D4677" s="17" t="s">
        <v>244</v>
      </c>
      <c r="E4677" s="17">
        <v>1</v>
      </c>
      <c r="F4677" s="18" t="s">
        <v>60</v>
      </c>
      <c r="G4677" s="18" t="s">
        <v>14</v>
      </c>
      <c r="H4677" s="19">
        <v>0.3831408</v>
      </c>
    </row>
    <row r="4678" s="20" customFormat="1" ht="45" customHeight="1">
      <c r="A4678" s="15">
        <v>90287037</v>
      </c>
      <c r="B4678" s="16" t="s">
        <v>6788</v>
      </c>
      <c r="C4678" s="16" t="s">
        <v>6789</v>
      </c>
      <c r="D4678" s="17" t="s">
        <v>440</v>
      </c>
      <c r="E4678" s="17">
        <v>1</v>
      </c>
      <c r="F4678" s="18" t="s">
        <v>60</v>
      </c>
      <c r="G4678" s="18" t="s">
        <v>14</v>
      </c>
      <c r="H4678" s="19">
        <v>1.3769122499999999</v>
      </c>
    </row>
    <row r="4679" s="20" customFormat="1" ht="45" customHeight="1">
      <c r="A4679" s="15">
        <v>90148070</v>
      </c>
      <c r="B4679" s="16" t="s">
        <v>6790</v>
      </c>
      <c r="C4679" s="16" t="s">
        <v>6791</v>
      </c>
      <c r="D4679" s="17" t="s">
        <v>17</v>
      </c>
      <c r="E4679" s="17">
        <v>1</v>
      </c>
      <c r="F4679" s="18" t="s">
        <v>60</v>
      </c>
      <c r="G4679" s="18" t="s">
        <v>14</v>
      </c>
      <c r="H4679" s="19">
        <v>1.4607243000000001</v>
      </c>
    </row>
    <row r="4680" s="20" customFormat="1" ht="45" customHeight="1">
      <c r="A4680" s="15">
        <v>90287053</v>
      </c>
      <c r="B4680" s="16" t="s">
        <v>6790</v>
      </c>
      <c r="C4680" s="16" t="s">
        <v>6792</v>
      </c>
      <c r="D4680" s="17" t="s">
        <v>39</v>
      </c>
      <c r="E4680" s="17">
        <v>1</v>
      </c>
      <c r="F4680" s="18" t="s">
        <v>60</v>
      </c>
      <c r="G4680" s="18" t="s">
        <v>14</v>
      </c>
      <c r="H4680" s="19">
        <v>0.92810812499999995</v>
      </c>
    </row>
    <row r="4681" s="20" customFormat="1" ht="45" customHeight="1">
      <c r="A4681" s="15">
        <v>90301030</v>
      </c>
      <c r="B4681" s="16" t="s">
        <v>6790</v>
      </c>
      <c r="C4681" s="16" t="s">
        <v>6793</v>
      </c>
      <c r="D4681" s="17" t="s">
        <v>78</v>
      </c>
      <c r="E4681" s="17">
        <v>1</v>
      </c>
      <c r="F4681" s="18" t="s">
        <v>60</v>
      </c>
      <c r="G4681" s="18" t="s">
        <v>14</v>
      </c>
      <c r="H4681" s="19">
        <v>1.4966437500000001</v>
      </c>
    </row>
    <row r="4682" s="20" customFormat="1" ht="45" customHeight="1">
      <c r="A4682" s="15">
        <v>90301048</v>
      </c>
      <c r="B4682" s="16" t="s">
        <v>6790</v>
      </c>
      <c r="C4682" s="16" t="s">
        <v>6794</v>
      </c>
      <c r="D4682" s="17" t="s">
        <v>78</v>
      </c>
      <c r="E4682" s="17">
        <v>1</v>
      </c>
      <c r="F4682" s="18" t="s">
        <v>60</v>
      </c>
      <c r="G4682" s="18" t="s">
        <v>14</v>
      </c>
      <c r="H4682" s="19">
        <v>0.89798624999999999</v>
      </c>
    </row>
    <row r="4683" s="20" customFormat="1" ht="45" customHeight="1">
      <c r="A4683" s="15">
        <v>90148061</v>
      </c>
      <c r="B4683" s="16" t="s">
        <v>6795</v>
      </c>
      <c r="C4683" s="16" t="s">
        <v>6795</v>
      </c>
      <c r="D4683" s="17" t="s">
        <v>17</v>
      </c>
      <c r="E4683" s="17">
        <v>1</v>
      </c>
      <c r="F4683" s="18" t="s">
        <v>60</v>
      </c>
      <c r="G4683" s="18" t="s">
        <v>14</v>
      </c>
      <c r="H4683" s="19">
        <v>0.8860131</v>
      </c>
    </row>
    <row r="4684" s="20" customFormat="1" ht="45" customHeight="1">
      <c r="A4684" s="15">
        <v>90251440</v>
      </c>
      <c r="B4684" s="16" t="s">
        <v>6796</v>
      </c>
      <c r="C4684" s="16" t="s">
        <v>6797</v>
      </c>
      <c r="D4684" s="17" t="s">
        <v>21</v>
      </c>
      <c r="E4684" s="17">
        <v>1</v>
      </c>
      <c r="F4684" s="18" t="s">
        <v>60</v>
      </c>
      <c r="G4684" s="18" t="s">
        <v>14</v>
      </c>
      <c r="H4684" s="19">
        <v>0.89798624999999999</v>
      </c>
    </row>
    <row r="4685" s="20" customFormat="1" ht="45" customHeight="1">
      <c r="A4685" s="15">
        <v>90249747</v>
      </c>
      <c r="B4685" s="16" t="s">
        <v>6798</v>
      </c>
      <c r="C4685" s="16" t="s">
        <v>6798</v>
      </c>
      <c r="D4685" s="17" t="s">
        <v>131</v>
      </c>
      <c r="E4685" s="17">
        <v>1</v>
      </c>
      <c r="F4685" s="18" t="s">
        <v>60</v>
      </c>
      <c r="G4685" s="18" t="s">
        <v>14</v>
      </c>
      <c r="H4685" s="19">
        <v>1.0536372000000001</v>
      </c>
    </row>
    <row r="4686" s="20" customFormat="1" ht="45" customHeight="1">
      <c r="A4686" s="15">
        <v>90249755</v>
      </c>
      <c r="B4686" s="16" t="s">
        <v>6799</v>
      </c>
      <c r="C4686" s="16" t="s">
        <v>6799</v>
      </c>
      <c r="D4686" s="17" t="s">
        <v>131</v>
      </c>
      <c r="E4686" s="17">
        <v>1</v>
      </c>
      <c r="F4686" s="18" t="s">
        <v>60</v>
      </c>
      <c r="G4686" s="18" t="s">
        <v>14</v>
      </c>
      <c r="H4686" s="19">
        <v>1.6044020999999999</v>
      </c>
    </row>
    <row r="4687" s="20" customFormat="1" ht="45" customHeight="1">
      <c r="A4687" s="15">
        <v>92417620</v>
      </c>
      <c r="B4687" s="16" t="s">
        <v>6800</v>
      </c>
      <c r="C4687" s="16" t="s">
        <v>6801</v>
      </c>
      <c r="D4687" s="17" t="s">
        <v>1298</v>
      </c>
      <c r="E4687" s="17">
        <v>1</v>
      </c>
      <c r="F4687" s="18" t="s">
        <v>158</v>
      </c>
      <c r="G4687" s="18" t="s">
        <v>14</v>
      </c>
      <c r="H4687" s="19">
        <v>2.1072744000000001</v>
      </c>
    </row>
    <row r="4688" s="20" customFormat="1" ht="45" customHeight="1">
      <c r="A4688" s="15">
        <v>90020685</v>
      </c>
      <c r="B4688" s="16" t="s">
        <v>6802</v>
      </c>
      <c r="C4688" s="16" t="s">
        <v>6802</v>
      </c>
      <c r="D4688" s="17" t="s">
        <v>378</v>
      </c>
      <c r="E4688" s="17">
        <v>20</v>
      </c>
      <c r="F4688" s="18" t="s">
        <v>18</v>
      </c>
      <c r="G4688" s="18" t="s">
        <v>19</v>
      </c>
      <c r="H4688" s="19">
        <v>0.22748984999999999</v>
      </c>
    </row>
    <row r="4689" s="20" customFormat="1" ht="45" customHeight="1">
      <c r="A4689" s="15">
        <v>92455298</v>
      </c>
      <c r="B4689" s="16" t="s">
        <v>6803</v>
      </c>
      <c r="C4689" s="16" t="s">
        <v>6804</v>
      </c>
      <c r="D4689" s="17" t="s">
        <v>455</v>
      </c>
      <c r="E4689" s="17">
        <v>14</v>
      </c>
      <c r="F4689" s="18" t="s">
        <v>95</v>
      </c>
      <c r="G4689" s="18" t="s">
        <v>14</v>
      </c>
      <c r="H4689" s="19">
        <v>1.1970000000000001</v>
      </c>
    </row>
    <row r="4690" s="20" customFormat="1" ht="45" customHeight="1">
      <c r="A4690" s="15">
        <v>91049016</v>
      </c>
      <c r="B4690" s="16" t="s">
        <v>6805</v>
      </c>
      <c r="C4690" s="16" t="s">
        <v>6806</v>
      </c>
      <c r="D4690" s="17" t="s">
        <v>1356</v>
      </c>
      <c r="E4690" s="17">
        <v>240</v>
      </c>
      <c r="F4690" s="18" t="s">
        <v>18</v>
      </c>
      <c r="G4690" s="18" t="s">
        <v>19</v>
      </c>
      <c r="H4690" s="19">
        <v>7.1838899999999997e-002</v>
      </c>
    </row>
    <row r="4691" s="20" customFormat="1" ht="45" customHeight="1">
      <c r="A4691" s="15">
        <v>91049024</v>
      </c>
      <c r="B4691" s="16" t="s">
        <v>6805</v>
      </c>
      <c r="C4691" s="16" t="s">
        <v>6807</v>
      </c>
      <c r="D4691" s="17" t="s">
        <v>1356</v>
      </c>
      <c r="E4691" s="17">
        <v>1</v>
      </c>
      <c r="F4691" s="18" t="s">
        <v>60</v>
      </c>
      <c r="G4691" s="18" t="s">
        <v>14</v>
      </c>
      <c r="H4691" s="19">
        <v>0.90995939999999997</v>
      </c>
    </row>
    <row r="4692" s="20" customFormat="1" ht="45" customHeight="1">
      <c r="A4692" s="15">
        <v>90333020</v>
      </c>
      <c r="B4692" s="16" t="s">
        <v>6808</v>
      </c>
      <c r="C4692" s="16" t="s">
        <v>6809</v>
      </c>
      <c r="D4692" s="17" t="s">
        <v>69</v>
      </c>
      <c r="E4692" s="17">
        <v>1</v>
      </c>
      <c r="F4692" s="18" t="s">
        <v>60</v>
      </c>
      <c r="G4692" s="18" t="s">
        <v>14</v>
      </c>
      <c r="H4692" s="19">
        <v>0.32327505000000001</v>
      </c>
    </row>
    <row r="4693" s="20" customFormat="1" ht="45" customHeight="1">
      <c r="A4693" s="15">
        <v>92394973</v>
      </c>
      <c r="B4693" s="16" t="s">
        <v>6810</v>
      </c>
      <c r="C4693" s="16" t="s">
        <v>6811</v>
      </c>
      <c r="D4693" s="17" t="s">
        <v>43</v>
      </c>
      <c r="E4693" s="17">
        <v>1</v>
      </c>
      <c r="F4693" s="18" t="s">
        <v>60</v>
      </c>
      <c r="G4693" s="18" t="s">
        <v>14</v>
      </c>
      <c r="H4693" s="19">
        <v>1.1494224</v>
      </c>
    </row>
    <row r="4694" s="20" customFormat="1" ht="45" customHeight="1">
      <c r="A4694" s="15">
        <v>92376690</v>
      </c>
      <c r="B4694" s="16" t="s">
        <v>6812</v>
      </c>
      <c r="C4694" s="16" t="s">
        <v>6813</v>
      </c>
      <c r="D4694" s="17" t="s">
        <v>43</v>
      </c>
      <c r="E4694" s="17">
        <v>200</v>
      </c>
      <c r="F4694" s="18" t="s">
        <v>151</v>
      </c>
      <c r="G4694" s="18" t="s">
        <v>19</v>
      </c>
      <c r="H4694" s="19">
        <v>3.5919449999999999e-002</v>
      </c>
    </row>
    <row r="4695" s="20" customFormat="1" ht="45" customHeight="1">
      <c r="A4695" s="15">
        <v>92045014</v>
      </c>
      <c r="B4695" s="16" t="s">
        <v>6814</v>
      </c>
      <c r="C4695" s="16" t="s">
        <v>6815</v>
      </c>
      <c r="D4695" s="17" t="s">
        <v>43</v>
      </c>
      <c r="E4695" s="17">
        <v>120</v>
      </c>
      <c r="F4695" s="18" t="s">
        <v>18</v>
      </c>
      <c r="G4695" s="18" t="s">
        <v>19</v>
      </c>
      <c r="H4695" s="19">
        <v>9.5785200000000001e-002</v>
      </c>
    </row>
    <row r="4696" s="20" customFormat="1" ht="45" customHeight="1">
      <c r="A4696" s="15">
        <v>90177061</v>
      </c>
      <c r="B4696" s="16" t="s">
        <v>6816</v>
      </c>
      <c r="C4696" s="16" t="s">
        <v>6817</v>
      </c>
      <c r="D4696" s="17" t="s">
        <v>327</v>
      </c>
      <c r="E4696" s="17">
        <v>1</v>
      </c>
      <c r="F4696" s="18" t="s">
        <v>436</v>
      </c>
      <c r="G4696" s="18" t="s">
        <v>14</v>
      </c>
      <c r="H4696" s="19">
        <v>1.0177177500000001</v>
      </c>
    </row>
    <row r="4697" s="20" customFormat="1" ht="45" customHeight="1">
      <c r="A4697" s="15">
        <v>90290160</v>
      </c>
      <c r="B4697" s="16" t="s">
        <v>6818</v>
      </c>
      <c r="C4697" s="16" t="s">
        <v>6819</v>
      </c>
      <c r="D4697" s="17" t="s">
        <v>43</v>
      </c>
      <c r="E4697" s="17">
        <v>1</v>
      </c>
      <c r="F4697" s="18" t="s">
        <v>60</v>
      </c>
      <c r="G4697" s="18" t="s">
        <v>14</v>
      </c>
      <c r="H4697" s="19">
        <v>0.92193254999999996</v>
      </c>
    </row>
    <row r="4698" s="20" customFormat="1" ht="45" customHeight="1">
      <c r="A4698" s="15">
        <v>90290151</v>
      </c>
      <c r="B4698" s="16" t="s">
        <v>6818</v>
      </c>
      <c r="C4698" s="16" t="s">
        <v>6820</v>
      </c>
      <c r="D4698" s="17" t="s">
        <v>43</v>
      </c>
      <c r="E4698" s="17">
        <v>1</v>
      </c>
      <c r="F4698" s="18" t="s">
        <v>60</v>
      </c>
      <c r="G4698" s="18" t="s">
        <v>14</v>
      </c>
      <c r="H4698" s="19">
        <v>0.62260380000000004</v>
      </c>
    </row>
    <row r="4699" s="20" customFormat="1" ht="45" customHeight="1">
      <c r="A4699" s="15">
        <v>92428347</v>
      </c>
      <c r="B4699" s="16" t="s">
        <v>6821</v>
      </c>
      <c r="C4699" s="16" t="s">
        <v>6822</v>
      </c>
      <c r="D4699" s="17" t="s">
        <v>39</v>
      </c>
      <c r="E4699" s="17">
        <v>1</v>
      </c>
      <c r="F4699" s="18" t="s">
        <v>60</v>
      </c>
      <c r="G4699" s="18" t="s">
        <v>14</v>
      </c>
      <c r="H4699" s="19">
        <v>0.41906025000000002</v>
      </c>
    </row>
    <row r="4700" s="20" customFormat="1" ht="45" customHeight="1">
      <c r="A4700" s="15">
        <v>90166841</v>
      </c>
      <c r="B4700" s="16" t="s">
        <v>6823</v>
      </c>
      <c r="C4700" s="16" t="s">
        <v>6824</v>
      </c>
      <c r="D4700" s="17" t="s">
        <v>683</v>
      </c>
      <c r="E4700" s="17">
        <v>1</v>
      </c>
      <c r="F4700" s="18" t="s">
        <v>436</v>
      </c>
      <c r="G4700" s="18" t="s">
        <v>14</v>
      </c>
      <c r="H4700" s="19">
        <v>0.64655010000000002</v>
      </c>
    </row>
    <row r="4701" s="20" customFormat="1" ht="45" customHeight="1">
      <c r="A4701" s="15">
        <v>90198000</v>
      </c>
      <c r="B4701" s="16" t="s">
        <v>6825</v>
      </c>
      <c r="C4701" s="16" t="s">
        <v>6826</v>
      </c>
      <c r="D4701" s="17" t="s">
        <v>1274</v>
      </c>
      <c r="E4701" s="17">
        <v>1</v>
      </c>
      <c r="F4701" s="18" t="s">
        <v>60</v>
      </c>
      <c r="G4701" s="18" t="s">
        <v>14</v>
      </c>
      <c r="H4701" s="19">
        <v>0.62792519999999996</v>
      </c>
    </row>
    <row r="4702" s="20" customFormat="1" ht="45" customHeight="1">
      <c r="A4702" s="15">
        <v>92469949</v>
      </c>
      <c r="B4702" s="16" t="s">
        <v>6827</v>
      </c>
      <c r="C4702" s="16" t="s">
        <v>6827</v>
      </c>
      <c r="D4702" s="17" t="s">
        <v>24</v>
      </c>
      <c r="E4702" s="17">
        <v>120</v>
      </c>
      <c r="F4702" s="18" t="s">
        <v>18</v>
      </c>
      <c r="G4702" s="18" t="s">
        <v>19</v>
      </c>
      <c r="H4702" s="19">
        <v>0.1676241</v>
      </c>
    </row>
    <row r="4703" s="20" customFormat="1" ht="45" customHeight="1">
      <c r="A4703" s="15">
        <v>90247663</v>
      </c>
      <c r="B4703" s="16" t="s">
        <v>6828</v>
      </c>
      <c r="C4703" s="16" t="s">
        <v>6829</v>
      </c>
      <c r="D4703" s="17" t="s">
        <v>1002</v>
      </c>
      <c r="E4703" s="17">
        <v>100</v>
      </c>
      <c r="F4703" s="18" t="s">
        <v>18</v>
      </c>
      <c r="G4703" s="18" t="s">
        <v>19</v>
      </c>
      <c r="H4703" s="19">
        <v>9.5785200000000001e-002</v>
      </c>
    </row>
    <row r="4704" s="20" customFormat="1" ht="45" customHeight="1">
      <c r="A4704" s="15">
        <v>92409695</v>
      </c>
      <c r="B4704" s="16" t="s">
        <v>6830</v>
      </c>
      <c r="C4704" s="16" t="s">
        <v>6831</v>
      </c>
      <c r="D4704" s="17" t="s">
        <v>603</v>
      </c>
      <c r="E4704" s="17">
        <v>120</v>
      </c>
      <c r="F4704" s="18" t="s">
        <v>18</v>
      </c>
      <c r="G4704" s="18" t="s">
        <v>19</v>
      </c>
      <c r="H4704" s="19">
        <v>7.1838899999999997e-002</v>
      </c>
    </row>
    <row r="4705" s="20" customFormat="1" ht="45" customHeight="1">
      <c r="A4705" s="15">
        <v>90383036</v>
      </c>
      <c r="B4705" s="16" t="s">
        <v>6832</v>
      </c>
      <c r="C4705" s="16" t="s">
        <v>6833</v>
      </c>
      <c r="D4705" s="17" t="s">
        <v>703</v>
      </c>
      <c r="E4705" s="17">
        <v>120</v>
      </c>
      <c r="F4705" s="18" t="s">
        <v>18</v>
      </c>
      <c r="G4705" s="18" t="s">
        <v>19</v>
      </c>
      <c r="H4705" s="19">
        <v>0.1197315</v>
      </c>
    </row>
    <row r="4706" s="20" customFormat="1" ht="45" customHeight="1">
      <c r="A4706" s="15">
        <v>92458335</v>
      </c>
      <c r="B4706" s="16" t="s">
        <v>6834</v>
      </c>
      <c r="C4706" s="16" t="s">
        <v>6834</v>
      </c>
      <c r="D4706" s="17" t="s">
        <v>24</v>
      </c>
      <c r="E4706" s="17">
        <v>120</v>
      </c>
      <c r="F4706" s="18" t="s">
        <v>18</v>
      </c>
      <c r="G4706" s="18" t="s">
        <v>19</v>
      </c>
      <c r="H4706" s="19">
        <v>7.1838899999999997e-002</v>
      </c>
    </row>
    <row r="4707" s="20" customFormat="1" ht="45" customHeight="1">
      <c r="A4707" s="15">
        <v>92455794</v>
      </c>
      <c r="B4707" s="16" t="s">
        <v>6834</v>
      </c>
      <c r="C4707" s="16" t="s">
        <v>6835</v>
      </c>
      <c r="D4707" s="17" t="s">
        <v>17</v>
      </c>
      <c r="E4707" s="17">
        <v>120</v>
      </c>
      <c r="F4707" s="18" t="s">
        <v>18</v>
      </c>
      <c r="G4707" s="18" t="s">
        <v>19</v>
      </c>
      <c r="H4707" s="19">
        <v>7.1838899999999997e-002</v>
      </c>
    </row>
    <row r="4708" s="20" customFormat="1" ht="45" customHeight="1">
      <c r="A4708" s="15">
        <v>90209850</v>
      </c>
      <c r="B4708" s="16" t="s">
        <v>6836</v>
      </c>
      <c r="C4708" s="16" t="s">
        <v>6837</v>
      </c>
      <c r="D4708" s="17" t="s">
        <v>31</v>
      </c>
      <c r="E4708" s="17">
        <v>1</v>
      </c>
      <c r="F4708" s="18" t="s">
        <v>60</v>
      </c>
      <c r="G4708" s="18" t="s">
        <v>14</v>
      </c>
      <c r="H4708" s="19">
        <v>0.29932874999999998</v>
      </c>
    </row>
    <row r="4709" s="20" customFormat="1" ht="45" customHeight="1">
      <c r="A4709" s="15">
        <v>92468543</v>
      </c>
      <c r="B4709" s="16" t="s">
        <v>6836</v>
      </c>
      <c r="C4709" s="16" t="s">
        <v>6836</v>
      </c>
      <c r="D4709" s="17" t="s">
        <v>17</v>
      </c>
      <c r="E4709" s="17">
        <v>1</v>
      </c>
      <c r="F4709" s="18" t="s">
        <v>60</v>
      </c>
      <c r="G4709" s="18" t="s">
        <v>14</v>
      </c>
      <c r="H4709" s="19">
        <v>0.33411892500000001</v>
      </c>
    </row>
    <row r="4710" s="20" customFormat="1" ht="45" customHeight="1">
      <c r="A4710" s="15">
        <v>90383010</v>
      </c>
      <c r="B4710" s="16" t="s">
        <v>6836</v>
      </c>
      <c r="C4710" s="16" t="s">
        <v>6838</v>
      </c>
      <c r="D4710" s="17" t="s">
        <v>703</v>
      </c>
      <c r="E4710" s="17">
        <v>1</v>
      </c>
      <c r="F4710" s="18" t="s">
        <v>60</v>
      </c>
      <c r="G4710" s="18" t="s">
        <v>14</v>
      </c>
      <c r="H4710" s="19">
        <v>0.56273804999999999</v>
      </c>
    </row>
    <row r="4711" s="20" customFormat="1" ht="45" customHeight="1">
      <c r="A4711" s="15">
        <v>90209869</v>
      </c>
      <c r="B4711" s="16" t="s">
        <v>6839</v>
      </c>
      <c r="C4711" s="16" t="s">
        <v>6840</v>
      </c>
      <c r="D4711" s="17" t="s">
        <v>31</v>
      </c>
      <c r="E4711" s="17">
        <v>100</v>
      </c>
      <c r="F4711" s="18" t="s">
        <v>18</v>
      </c>
      <c r="G4711" s="18" t="s">
        <v>19</v>
      </c>
      <c r="H4711" s="19">
        <v>8.2687499999999997e-002</v>
      </c>
    </row>
    <row r="4712" s="20" customFormat="1" ht="45" customHeight="1">
      <c r="A4712" s="15">
        <v>92419976</v>
      </c>
      <c r="B4712" s="16" t="s">
        <v>6841</v>
      </c>
      <c r="C4712" s="16" t="s">
        <v>6842</v>
      </c>
      <c r="D4712" s="17" t="s">
        <v>703</v>
      </c>
      <c r="E4712" s="17">
        <v>1</v>
      </c>
      <c r="F4712" s="18" t="s">
        <v>60</v>
      </c>
      <c r="G4712" s="18" t="s">
        <v>14</v>
      </c>
      <c r="H4712" s="19">
        <v>1.2297502</v>
      </c>
    </row>
    <row r="4713" s="20" customFormat="1" ht="45" customHeight="1">
      <c r="A4713" s="15">
        <v>90158423</v>
      </c>
      <c r="B4713" s="16" t="s">
        <v>6843</v>
      </c>
      <c r="C4713" s="16" t="s">
        <v>6843</v>
      </c>
      <c r="D4713" s="17" t="s">
        <v>229</v>
      </c>
      <c r="E4713" s="17">
        <v>120</v>
      </c>
      <c r="F4713" s="18" t="s">
        <v>18</v>
      </c>
      <c r="G4713" s="18" t="s">
        <v>19</v>
      </c>
      <c r="H4713" s="19">
        <v>0.1676241</v>
      </c>
    </row>
    <row r="4714" s="20" customFormat="1" ht="45" customHeight="1">
      <c r="A4714" s="15">
        <v>90158199</v>
      </c>
      <c r="B4714" s="16" t="s">
        <v>6844</v>
      </c>
      <c r="C4714" s="16" t="s">
        <v>6845</v>
      </c>
      <c r="D4714" s="17" t="s">
        <v>229</v>
      </c>
      <c r="E4714" s="17">
        <v>120</v>
      </c>
      <c r="F4714" s="18" t="s">
        <v>18</v>
      </c>
      <c r="G4714" s="18" t="s">
        <v>19</v>
      </c>
      <c r="H4714" s="19">
        <v>7.1838899999999997e-002</v>
      </c>
    </row>
    <row r="4715" s="20" customFormat="1" ht="45" customHeight="1">
      <c r="A4715" s="15">
        <v>90277783</v>
      </c>
      <c r="B4715" s="16" t="s">
        <v>6846</v>
      </c>
      <c r="C4715" s="16" t="s">
        <v>6846</v>
      </c>
      <c r="D4715" s="17" t="s">
        <v>244</v>
      </c>
      <c r="E4715" s="17">
        <v>100</v>
      </c>
      <c r="F4715" s="18" t="s">
        <v>18</v>
      </c>
      <c r="G4715" s="18" t="s">
        <v>19</v>
      </c>
      <c r="H4715" s="19">
        <v>7.1838899999999997e-002</v>
      </c>
    </row>
    <row r="4716" s="20" customFormat="1" ht="45" customHeight="1">
      <c r="A4716" s="15">
        <v>90213220</v>
      </c>
      <c r="B4716" s="16" t="s">
        <v>6847</v>
      </c>
      <c r="C4716" s="16" t="s">
        <v>6848</v>
      </c>
      <c r="D4716" s="17" t="s">
        <v>279</v>
      </c>
      <c r="E4716" s="17">
        <v>1</v>
      </c>
      <c r="F4716" s="18" t="s">
        <v>60</v>
      </c>
      <c r="G4716" s="18" t="s">
        <v>14</v>
      </c>
      <c r="H4716" s="19">
        <v>0.22748984999999999</v>
      </c>
    </row>
    <row r="4717" s="20" customFormat="1" ht="45" customHeight="1">
      <c r="A4717" s="15">
        <v>90243706</v>
      </c>
      <c r="B4717" s="16" t="s">
        <v>6847</v>
      </c>
      <c r="C4717" s="16" t="s">
        <v>6847</v>
      </c>
      <c r="D4717" s="17" t="s">
        <v>181</v>
      </c>
      <c r="E4717" s="17">
        <v>1</v>
      </c>
      <c r="F4717" s="18" t="s">
        <v>60</v>
      </c>
      <c r="G4717" s="18" t="s">
        <v>14</v>
      </c>
      <c r="H4717" s="19">
        <v>0.31130190000000002</v>
      </c>
    </row>
    <row r="4718" s="20" customFormat="1" ht="45" customHeight="1">
      <c r="A4718" s="15">
        <v>90237803</v>
      </c>
      <c r="B4718" s="16" t="s">
        <v>6847</v>
      </c>
      <c r="C4718" s="16" t="s">
        <v>6847</v>
      </c>
      <c r="D4718" s="17" t="s">
        <v>29</v>
      </c>
      <c r="E4718" s="17">
        <v>1</v>
      </c>
      <c r="F4718" s="18" t="s">
        <v>60</v>
      </c>
      <c r="G4718" s="18" t="s">
        <v>14</v>
      </c>
      <c r="H4718" s="19">
        <v>0.34649370000000002</v>
      </c>
    </row>
    <row r="4719" s="20" customFormat="1" ht="45" customHeight="1">
      <c r="A4719" s="15">
        <v>90303440</v>
      </c>
      <c r="B4719" s="16" t="s">
        <v>6849</v>
      </c>
      <c r="C4719" s="16" t="s">
        <v>6850</v>
      </c>
      <c r="D4719" s="17" t="s">
        <v>31</v>
      </c>
      <c r="E4719" s="17">
        <v>100</v>
      </c>
      <c r="F4719" s="18" t="s">
        <v>18</v>
      </c>
      <c r="G4719" s="18" t="s">
        <v>19</v>
      </c>
      <c r="H4719" s="19">
        <v>9.5785200000000001e-002</v>
      </c>
    </row>
    <row r="4720" s="20" customFormat="1" ht="45" customHeight="1">
      <c r="A4720" s="15">
        <v>90137949</v>
      </c>
      <c r="B4720" s="16" t="s">
        <v>6851</v>
      </c>
      <c r="C4720" s="16" t="s">
        <v>6852</v>
      </c>
      <c r="D4720" s="17" t="s">
        <v>703</v>
      </c>
      <c r="E4720" s="17">
        <v>120</v>
      </c>
      <c r="F4720" s="18" t="s">
        <v>18</v>
      </c>
      <c r="G4720" s="18" t="s">
        <v>19</v>
      </c>
      <c r="H4720" s="19">
        <v>0.25143615000000002</v>
      </c>
    </row>
    <row r="4721" s="20" customFormat="1" ht="45" customHeight="1">
      <c r="A4721" s="15">
        <v>90125169</v>
      </c>
      <c r="B4721" s="16" t="s">
        <v>6851</v>
      </c>
      <c r="C4721" s="16" t="s">
        <v>6853</v>
      </c>
      <c r="D4721" s="17" t="s">
        <v>50</v>
      </c>
      <c r="E4721" s="17">
        <v>120</v>
      </c>
      <c r="F4721" s="18" t="s">
        <v>18</v>
      </c>
      <c r="G4721" s="18" t="s">
        <v>19</v>
      </c>
      <c r="H4721" s="19">
        <v>0.13170465000000001</v>
      </c>
    </row>
    <row r="4722" s="20" customFormat="1" ht="45" customHeight="1">
      <c r="A4722" s="15">
        <v>90124936</v>
      </c>
      <c r="B4722" s="16" t="s">
        <v>6851</v>
      </c>
      <c r="C4722" s="16" t="s">
        <v>6854</v>
      </c>
      <c r="D4722" s="17" t="s">
        <v>50</v>
      </c>
      <c r="E4722" s="17">
        <v>120</v>
      </c>
      <c r="F4722" s="18" t="s">
        <v>18</v>
      </c>
      <c r="G4722" s="18" t="s">
        <v>19</v>
      </c>
      <c r="H4722" s="19">
        <v>0.15565095000000001</v>
      </c>
    </row>
    <row r="4723" s="20" customFormat="1" ht="45" customHeight="1">
      <c r="A4723" s="15">
        <v>90244044</v>
      </c>
      <c r="B4723" s="16" t="s">
        <v>6851</v>
      </c>
      <c r="C4723" s="16" t="s">
        <v>6855</v>
      </c>
      <c r="D4723" s="17" t="s">
        <v>181</v>
      </c>
      <c r="E4723" s="17">
        <v>120</v>
      </c>
      <c r="F4723" s="18" t="s">
        <v>18</v>
      </c>
      <c r="G4723" s="18" t="s">
        <v>19</v>
      </c>
      <c r="H4723" s="19">
        <v>0.13170465000000001</v>
      </c>
    </row>
    <row r="4724" s="20" customFormat="1" ht="45" customHeight="1">
      <c r="A4724" s="15">
        <v>90125177</v>
      </c>
      <c r="B4724" s="16" t="s">
        <v>6856</v>
      </c>
      <c r="C4724" s="16" t="s">
        <v>6857</v>
      </c>
      <c r="D4724" s="17" t="s">
        <v>50</v>
      </c>
      <c r="E4724" s="17">
        <v>1</v>
      </c>
      <c r="F4724" s="18" t="s">
        <v>60</v>
      </c>
      <c r="G4724" s="18" t="s">
        <v>14</v>
      </c>
      <c r="H4724" s="19">
        <v>0.61063065000000005</v>
      </c>
    </row>
    <row r="4725" s="20" customFormat="1" ht="45" customHeight="1">
      <c r="A4725" s="15">
        <v>90137957</v>
      </c>
      <c r="B4725" s="16" t="s">
        <v>6858</v>
      </c>
      <c r="C4725" s="16" t="s">
        <v>6859</v>
      </c>
      <c r="D4725" s="17" t="s">
        <v>703</v>
      </c>
      <c r="E4725" s="17">
        <v>1</v>
      </c>
      <c r="F4725" s="18" t="s">
        <v>60</v>
      </c>
      <c r="G4725" s="18" t="s">
        <v>14</v>
      </c>
      <c r="H4725" s="19">
        <v>0.86206680000000002</v>
      </c>
    </row>
    <row r="4726" s="20" customFormat="1" ht="45" customHeight="1">
      <c r="A4726" s="15">
        <v>90240898</v>
      </c>
      <c r="B4726" s="16" t="s">
        <v>6860</v>
      </c>
      <c r="C4726" s="16" t="s">
        <v>6860</v>
      </c>
      <c r="D4726" s="17" t="s">
        <v>227</v>
      </c>
      <c r="E4726" s="17">
        <v>120</v>
      </c>
      <c r="F4726" s="18" t="s">
        <v>18</v>
      </c>
      <c r="G4726" s="18" t="s">
        <v>19</v>
      </c>
      <c r="H4726" s="19">
        <v>0.1676241</v>
      </c>
    </row>
    <row r="4727" s="20" customFormat="1" ht="45" customHeight="1">
      <c r="A4727" s="15">
        <v>90278470</v>
      </c>
      <c r="B4727" s="16" t="s">
        <v>6861</v>
      </c>
      <c r="C4727" s="16" t="s">
        <v>6861</v>
      </c>
      <c r="D4727" s="17" t="s">
        <v>31</v>
      </c>
      <c r="E4727" s="17">
        <v>120</v>
      </c>
      <c r="F4727" s="18" t="s">
        <v>18</v>
      </c>
      <c r="G4727" s="18" t="s">
        <v>19</v>
      </c>
      <c r="H4727" s="19">
        <v>0.15565095000000001</v>
      </c>
    </row>
    <row r="4728" s="20" customFormat="1" ht="45" customHeight="1">
      <c r="A4728" s="15">
        <v>90145305</v>
      </c>
      <c r="B4728" s="16" t="s">
        <v>6862</v>
      </c>
      <c r="C4728" s="16" t="s">
        <v>6862</v>
      </c>
      <c r="D4728" s="17" t="s">
        <v>17</v>
      </c>
      <c r="E4728" s="17">
        <v>1</v>
      </c>
      <c r="F4728" s="18" t="s">
        <v>60</v>
      </c>
      <c r="G4728" s="18" t="s">
        <v>14</v>
      </c>
      <c r="H4728" s="19">
        <v>0.52681860000000003</v>
      </c>
    </row>
    <row r="4729" s="20" customFormat="1" ht="45" customHeight="1">
      <c r="A4729" s="15">
        <v>90175204</v>
      </c>
      <c r="B4729" s="16" t="s">
        <v>6863</v>
      </c>
      <c r="C4729" s="16" t="s">
        <v>6864</v>
      </c>
      <c r="D4729" s="17" t="s">
        <v>34</v>
      </c>
      <c r="E4729" s="17">
        <v>120</v>
      </c>
      <c r="F4729" s="18" t="s">
        <v>18</v>
      </c>
      <c r="G4729" s="18" t="s">
        <v>19</v>
      </c>
      <c r="H4729" s="19">
        <v>0.13170465000000001</v>
      </c>
    </row>
    <row r="4730" s="20" customFormat="1" ht="45" customHeight="1">
      <c r="A4730" s="15">
        <v>90182286</v>
      </c>
      <c r="B4730" s="16" t="s">
        <v>6865</v>
      </c>
      <c r="C4730" s="16" t="s">
        <v>6866</v>
      </c>
      <c r="D4730" s="17" t="s">
        <v>24</v>
      </c>
      <c r="E4730" s="17">
        <v>120</v>
      </c>
      <c r="F4730" s="18" t="s">
        <v>18</v>
      </c>
      <c r="G4730" s="18" t="s">
        <v>19</v>
      </c>
      <c r="H4730" s="19">
        <v>9.5785200000000001e-002</v>
      </c>
    </row>
    <row r="4731" s="20" customFormat="1" ht="45" customHeight="1">
      <c r="A4731" s="15">
        <v>90147804</v>
      </c>
      <c r="B4731" s="16" t="s">
        <v>6865</v>
      </c>
      <c r="C4731" s="16" t="s">
        <v>6867</v>
      </c>
      <c r="D4731" s="17" t="s">
        <v>17</v>
      </c>
      <c r="E4731" s="17">
        <v>120</v>
      </c>
      <c r="F4731" s="18" t="s">
        <v>18</v>
      </c>
      <c r="G4731" s="18" t="s">
        <v>19</v>
      </c>
      <c r="H4731" s="19">
        <v>9.5785200000000001e-002</v>
      </c>
    </row>
    <row r="4732" s="20" customFormat="1" ht="45" customHeight="1">
      <c r="A4732" s="15">
        <v>90195370</v>
      </c>
      <c r="B4732" s="16" t="s">
        <v>6868</v>
      </c>
      <c r="C4732" s="16" t="s">
        <v>6869</v>
      </c>
      <c r="D4732" s="17" t="s">
        <v>2080</v>
      </c>
      <c r="E4732" s="17">
        <v>1</v>
      </c>
      <c r="F4732" s="18" t="s">
        <v>60</v>
      </c>
      <c r="G4732" s="18" t="s">
        <v>14</v>
      </c>
      <c r="H4732" s="19">
        <v>0.65852325</v>
      </c>
    </row>
    <row r="4733" s="20" customFormat="1" ht="45" customHeight="1">
      <c r="A4733" s="15">
        <v>92268838</v>
      </c>
      <c r="B4733" s="16" t="s">
        <v>6868</v>
      </c>
      <c r="C4733" s="16" t="s">
        <v>6870</v>
      </c>
      <c r="D4733" s="17" t="s">
        <v>894</v>
      </c>
      <c r="E4733" s="17">
        <v>1</v>
      </c>
      <c r="F4733" s="18" t="s">
        <v>60</v>
      </c>
      <c r="G4733" s="18" t="s">
        <v>14</v>
      </c>
      <c r="H4733" s="19">
        <v>0.3352482</v>
      </c>
    </row>
    <row r="4734" s="20" customFormat="1" ht="45" customHeight="1">
      <c r="A4734" s="15">
        <v>90886020</v>
      </c>
      <c r="B4734" s="16" t="s">
        <v>6868</v>
      </c>
      <c r="C4734" s="16" t="s">
        <v>6871</v>
      </c>
      <c r="D4734" s="17" t="s">
        <v>21</v>
      </c>
      <c r="E4734" s="17">
        <v>1</v>
      </c>
      <c r="F4734" s="18" t="s">
        <v>60</v>
      </c>
      <c r="G4734" s="18" t="s">
        <v>14</v>
      </c>
      <c r="H4734" s="19">
        <v>0.76628160000000001</v>
      </c>
    </row>
    <row r="4735" s="20" customFormat="1" ht="45" customHeight="1">
      <c r="A4735" s="15">
        <v>90204174</v>
      </c>
      <c r="B4735" s="16" t="s">
        <v>6868</v>
      </c>
      <c r="C4735" s="16" t="s">
        <v>6872</v>
      </c>
      <c r="D4735" s="17" t="s">
        <v>888</v>
      </c>
      <c r="E4735" s="17">
        <v>1</v>
      </c>
      <c r="F4735" s="18" t="s">
        <v>60</v>
      </c>
      <c r="G4735" s="18" t="s">
        <v>14</v>
      </c>
      <c r="H4735" s="19">
        <v>0.63457695000000003</v>
      </c>
    </row>
    <row r="4736" s="20" customFormat="1" ht="45" customHeight="1">
      <c r="A4736" s="15">
        <v>90248333</v>
      </c>
      <c r="B4736" s="16" t="s">
        <v>6868</v>
      </c>
      <c r="C4736" s="16" t="s">
        <v>6873</v>
      </c>
      <c r="D4736" s="17" t="s">
        <v>5231</v>
      </c>
      <c r="E4736" s="17">
        <v>1</v>
      </c>
      <c r="F4736" s="18" t="s">
        <v>60</v>
      </c>
      <c r="G4736" s="18" t="s">
        <v>14</v>
      </c>
      <c r="H4736" s="19">
        <v>0.68246954999999998</v>
      </c>
    </row>
    <row r="4737" s="20" customFormat="1" ht="45" customHeight="1">
      <c r="A4737" s="15">
        <v>92409717</v>
      </c>
      <c r="B4737" s="16" t="s">
        <v>6868</v>
      </c>
      <c r="C4737" s="16" t="s">
        <v>6868</v>
      </c>
      <c r="D4737" s="17" t="s">
        <v>21</v>
      </c>
      <c r="E4737" s="17">
        <v>1</v>
      </c>
      <c r="F4737" s="18" t="s">
        <v>60</v>
      </c>
      <c r="G4737" s="18" t="s">
        <v>14</v>
      </c>
      <c r="H4737" s="19">
        <v>0.77961082500000001</v>
      </c>
    </row>
    <row r="4738" s="20" customFormat="1" ht="45" customHeight="1">
      <c r="A4738" s="15">
        <v>90208935</v>
      </c>
      <c r="B4738" s="16" t="s">
        <v>6868</v>
      </c>
      <c r="C4738" s="16" t="s">
        <v>6868</v>
      </c>
      <c r="D4738" s="17" t="s">
        <v>31</v>
      </c>
      <c r="E4738" s="17">
        <v>1</v>
      </c>
      <c r="F4738" s="18" t="s">
        <v>60</v>
      </c>
      <c r="G4738" s="18" t="s">
        <v>14</v>
      </c>
      <c r="H4738" s="19">
        <v>0.68061262499999997</v>
      </c>
    </row>
    <row r="4739" s="20" customFormat="1" ht="45" customHeight="1">
      <c r="A4739" s="15">
        <v>90294726</v>
      </c>
      <c r="B4739" s="16" t="s">
        <v>6868</v>
      </c>
      <c r="C4739" s="16" t="s">
        <v>6868</v>
      </c>
      <c r="D4739" s="17" t="s">
        <v>26</v>
      </c>
      <c r="E4739" s="17">
        <v>1</v>
      </c>
      <c r="F4739" s="18" t="s">
        <v>60</v>
      </c>
      <c r="G4739" s="18" t="s">
        <v>14</v>
      </c>
      <c r="H4739" s="19">
        <v>0.64655010000000002</v>
      </c>
    </row>
    <row r="4740" s="20" customFormat="1" ht="45" customHeight="1">
      <c r="A4740" s="15">
        <v>90236734</v>
      </c>
      <c r="B4740" s="16" t="s">
        <v>6868</v>
      </c>
      <c r="C4740" s="16" t="s">
        <v>6868</v>
      </c>
      <c r="D4740" s="17" t="s">
        <v>29</v>
      </c>
      <c r="E4740" s="17">
        <v>1</v>
      </c>
      <c r="F4740" s="18" t="s">
        <v>60</v>
      </c>
      <c r="G4740" s="18" t="s">
        <v>14</v>
      </c>
      <c r="H4740" s="19">
        <v>0.63111352499999995</v>
      </c>
    </row>
    <row r="4741" s="20" customFormat="1" ht="45" customHeight="1">
      <c r="A4741" s="15">
        <v>92409725</v>
      </c>
      <c r="B4741" s="16" t="s">
        <v>6868</v>
      </c>
      <c r="C4741" s="16" t="s">
        <v>6868</v>
      </c>
      <c r="D4741" s="17" t="s">
        <v>17</v>
      </c>
      <c r="E4741" s="17">
        <v>1</v>
      </c>
      <c r="F4741" s="18" t="s">
        <v>60</v>
      </c>
      <c r="G4741" s="18" t="s">
        <v>14</v>
      </c>
      <c r="H4741" s="19">
        <v>0.82910992500000003</v>
      </c>
    </row>
    <row r="4742" s="20" customFormat="1" ht="45" customHeight="1">
      <c r="A4742" s="15">
        <v>92421040</v>
      </c>
      <c r="B4742" s="16" t="s">
        <v>6868</v>
      </c>
      <c r="C4742" s="16" t="s">
        <v>6874</v>
      </c>
      <c r="D4742" s="17" t="s">
        <v>244</v>
      </c>
      <c r="E4742" s="17">
        <v>1</v>
      </c>
      <c r="F4742" s="18" t="s">
        <v>60</v>
      </c>
      <c r="G4742" s="18" t="s">
        <v>14</v>
      </c>
      <c r="H4742" s="19">
        <v>0.58668434999999997</v>
      </c>
    </row>
    <row r="4743" s="20" customFormat="1" ht="45" customHeight="1">
      <c r="A4743" s="15">
        <v>92231012</v>
      </c>
      <c r="B4743" s="16" t="s">
        <v>6868</v>
      </c>
      <c r="C4743" s="16" t="s">
        <v>6875</v>
      </c>
      <c r="D4743" s="17" t="s">
        <v>31</v>
      </c>
      <c r="E4743" s="17">
        <v>1</v>
      </c>
      <c r="F4743" s="18" t="s">
        <v>60</v>
      </c>
      <c r="G4743" s="18" t="s">
        <v>14</v>
      </c>
      <c r="H4743" s="19">
        <v>0.63457695000000003</v>
      </c>
    </row>
    <row r="4744" s="20" customFormat="1" ht="45" customHeight="1">
      <c r="A4744" s="15">
        <v>92465307</v>
      </c>
      <c r="B4744" s="16" t="s">
        <v>6868</v>
      </c>
      <c r="C4744" s="16" t="s">
        <v>6876</v>
      </c>
      <c r="D4744" s="17" t="s">
        <v>169</v>
      </c>
      <c r="E4744" s="17">
        <v>1</v>
      </c>
      <c r="F4744" s="18" t="s">
        <v>60</v>
      </c>
      <c r="G4744" s="18" t="s">
        <v>14</v>
      </c>
      <c r="H4744" s="19">
        <v>0.89798624999999999</v>
      </c>
    </row>
    <row r="4745" s="20" customFormat="1" ht="45" customHeight="1">
      <c r="A4745" s="15">
        <v>90404033</v>
      </c>
      <c r="B4745" s="16" t="s">
        <v>6868</v>
      </c>
      <c r="C4745" s="16" t="s">
        <v>6877</v>
      </c>
      <c r="D4745" s="17" t="s">
        <v>73</v>
      </c>
      <c r="E4745" s="17">
        <v>1</v>
      </c>
      <c r="F4745" s="18" t="s">
        <v>60</v>
      </c>
      <c r="G4745" s="18" t="s">
        <v>14</v>
      </c>
      <c r="H4745" s="19">
        <v>1.06561035</v>
      </c>
    </row>
    <row r="4746" s="20" customFormat="1" ht="45" customHeight="1">
      <c r="A4746" s="15">
        <v>91521033</v>
      </c>
      <c r="B4746" s="16" t="s">
        <v>6868</v>
      </c>
      <c r="C4746" s="16" t="s">
        <v>6878</v>
      </c>
      <c r="D4746" s="17" t="s">
        <v>414</v>
      </c>
      <c r="E4746" s="17">
        <v>1</v>
      </c>
      <c r="F4746" s="18" t="s">
        <v>60</v>
      </c>
      <c r="G4746" s="18" t="s">
        <v>14</v>
      </c>
      <c r="H4746" s="19">
        <v>0.83812050000000005</v>
      </c>
    </row>
    <row r="4747" s="20" customFormat="1" ht="45" customHeight="1">
      <c r="A4747" s="15">
        <v>92409580</v>
      </c>
      <c r="B4747" s="16" t="s">
        <v>6879</v>
      </c>
      <c r="C4747" s="16" t="s">
        <v>6879</v>
      </c>
      <c r="D4747" s="17" t="s">
        <v>24</v>
      </c>
      <c r="E4747" s="17">
        <v>1</v>
      </c>
      <c r="F4747" s="18" t="s">
        <v>60</v>
      </c>
      <c r="G4747" s="18" t="s">
        <v>14</v>
      </c>
      <c r="H4747" s="19">
        <v>0.87860902500000004</v>
      </c>
    </row>
    <row r="4748" s="20" customFormat="1" ht="45" customHeight="1">
      <c r="A4748" s="15">
        <v>90249305</v>
      </c>
      <c r="B4748" s="16" t="s">
        <v>6879</v>
      </c>
      <c r="C4748" s="16" t="s">
        <v>6879</v>
      </c>
      <c r="D4748" s="17" t="s">
        <v>131</v>
      </c>
      <c r="E4748" s="17">
        <v>1</v>
      </c>
      <c r="F4748" s="18" t="s">
        <v>60</v>
      </c>
      <c r="G4748" s="18" t="s">
        <v>14</v>
      </c>
      <c r="H4748" s="19">
        <v>0.80220104999999997</v>
      </c>
    </row>
    <row r="4749" s="20" customFormat="1" ht="45" customHeight="1">
      <c r="A4749" s="15">
        <v>92377815</v>
      </c>
      <c r="B4749" s="16" t="s">
        <v>6880</v>
      </c>
      <c r="C4749" s="16" t="s">
        <v>6881</v>
      </c>
      <c r="D4749" s="17" t="s">
        <v>21</v>
      </c>
      <c r="E4749" s="17">
        <v>1</v>
      </c>
      <c r="F4749" s="18" t="s">
        <v>60</v>
      </c>
      <c r="G4749" s="18" t="s">
        <v>14</v>
      </c>
      <c r="H4749" s="19">
        <v>0.5507649</v>
      </c>
    </row>
    <row r="4750" s="20" customFormat="1" ht="45" customHeight="1">
      <c r="A4750" s="15">
        <v>92387837</v>
      </c>
      <c r="B4750" s="16" t="s">
        <v>6882</v>
      </c>
      <c r="C4750" s="16" t="s">
        <v>6883</v>
      </c>
      <c r="D4750" s="17" t="s">
        <v>894</v>
      </c>
      <c r="E4750" s="17">
        <v>1</v>
      </c>
      <c r="F4750" s="18" t="s">
        <v>60</v>
      </c>
      <c r="G4750" s="18" t="s">
        <v>14</v>
      </c>
      <c r="H4750" s="19">
        <v>0.49089915000000001</v>
      </c>
    </row>
    <row r="4751" s="20" customFormat="1" ht="45" customHeight="1">
      <c r="A4751" s="15">
        <v>90886038</v>
      </c>
      <c r="B4751" s="16" t="s">
        <v>6882</v>
      </c>
      <c r="C4751" s="16" t="s">
        <v>6884</v>
      </c>
      <c r="D4751" s="17" t="s">
        <v>21</v>
      </c>
      <c r="E4751" s="17">
        <v>1</v>
      </c>
      <c r="F4751" s="18" t="s">
        <v>60</v>
      </c>
      <c r="G4751" s="18" t="s">
        <v>14</v>
      </c>
      <c r="H4751" s="19">
        <v>1.4487511500000001</v>
      </c>
    </row>
    <row r="4752" s="20" customFormat="1" ht="45" customHeight="1">
      <c r="A4752" s="15">
        <v>92409750</v>
      </c>
      <c r="B4752" s="16" t="s">
        <v>6882</v>
      </c>
      <c r="C4752" s="16" t="s">
        <v>6882</v>
      </c>
      <c r="D4752" s="17" t="s">
        <v>21</v>
      </c>
      <c r="E4752" s="17">
        <v>1</v>
      </c>
      <c r="F4752" s="18" t="s">
        <v>60</v>
      </c>
      <c r="G4752" s="18" t="s">
        <v>14</v>
      </c>
      <c r="H4752" s="19">
        <v>1.324100925</v>
      </c>
    </row>
    <row r="4753" s="20" customFormat="1" ht="45" customHeight="1">
      <c r="A4753" s="15">
        <v>90264177</v>
      </c>
      <c r="B4753" s="16" t="s">
        <v>6882</v>
      </c>
      <c r="C4753" s="16" t="s">
        <v>6882</v>
      </c>
      <c r="D4753" s="17" t="s">
        <v>244</v>
      </c>
      <c r="E4753" s="17">
        <v>1</v>
      </c>
      <c r="F4753" s="18" t="s">
        <v>60</v>
      </c>
      <c r="G4753" s="18" t="s">
        <v>14</v>
      </c>
      <c r="H4753" s="19">
        <v>0.91573335</v>
      </c>
    </row>
    <row r="4754" s="20" customFormat="1" ht="45" customHeight="1">
      <c r="A4754" s="15">
        <v>90208951</v>
      </c>
      <c r="B4754" s="16" t="s">
        <v>6882</v>
      </c>
      <c r="C4754" s="16" t="s">
        <v>6882</v>
      </c>
      <c r="D4754" s="17" t="s">
        <v>31</v>
      </c>
      <c r="E4754" s="17">
        <v>1</v>
      </c>
      <c r="F4754" s="18" t="s">
        <v>60</v>
      </c>
      <c r="G4754" s="18" t="s">
        <v>14</v>
      </c>
      <c r="H4754" s="19">
        <v>1.01473155</v>
      </c>
    </row>
    <row r="4755" s="20" customFormat="1" ht="45" customHeight="1">
      <c r="A4755" s="15">
        <v>92421059</v>
      </c>
      <c r="B4755" s="16" t="s">
        <v>6882</v>
      </c>
      <c r="C4755" s="16" t="s">
        <v>6885</v>
      </c>
      <c r="D4755" s="17" t="s">
        <v>244</v>
      </c>
      <c r="E4755" s="17">
        <v>1</v>
      </c>
      <c r="F4755" s="18" t="s">
        <v>60</v>
      </c>
      <c r="G4755" s="18" t="s">
        <v>14</v>
      </c>
      <c r="H4755" s="19">
        <v>0.92193254999999996</v>
      </c>
    </row>
    <row r="4756" s="20" customFormat="1" ht="45" customHeight="1">
      <c r="A4756" s="15">
        <v>90233689</v>
      </c>
      <c r="B4756" s="16" t="s">
        <v>6882</v>
      </c>
      <c r="C4756" s="16" t="s">
        <v>6886</v>
      </c>
      <c r="D4756" s="17" t="s">
        <v>169</v>
      </c>
      <c r="E4756" s="17">
        <v>1</v>
      </c>
      <c r="F4756" s="18" t="s">
        <v>60</v>
      </c>
      <c r="G4756" s="18" t="s">
        <v>14</v>
      </c>
      <c r="H4756" s="19">
        <v>1.4966437500000001</v>
      </c>
    </row>
    <row r="4757" s="20" customFormat="1" ht="45" customHeight="1">
      <c r="A4757" s="15">
        <v>90404017</v>
      </c>
      <c r="B4757" s="16" t="s">
        <v>6882</v>
      </c>
      <c r="C4757" s="16" t="s">
        <v>6887</v>
      </c>
      <c r="D4757" s="17" t="s">
        <v>73</v>
      </c>
      <c r="E4757" s="17">
        <v>1</v>
      </c>
      <c r="F4757" s="18" t="s">
        <v>60</v>
      </c>
      <c r="G4757" s="18" t="s">
        <v>14</v>
      </c>
      <c r="H4757" s="19">
        <v>1.06561035</v>
      </c>
    </row>
    <row r="4758" s="20" customFormat="1" ht="45" customHeight="1">
      <c r="A4758" s="15">
        <v>92409768</v>
      </c>
      <c r="B4758" s="16" t="s">
        <v>6888</v>
      </c>
      <c r="C4758" s="16" t="s">
        <v>6888</v>
      </c>
      <c r="D4758" s="17" t="s">
        <v>17</v>
      </c>
      <c r="E4758" s="17">
        <v>1</v>
      </c>
      <c r="F4758" s="18" t="s">
        <v>60</v>
      </c>
      <c r="G4758" s="18" t="s">
        <v>14</v>
      </c>
      <c r="H4758" s="19">
        <v>1.2498522750000001</v>
      </c>
    </row>
    <row r="4759" s="20" customFormat="1" ht="45" customHeight="1">
      <c r="A4759" s="15">
        <v>92409610</v>
      </c>
      <c r="B4759" s="16" t="s">
        <v>6888</v>
      </c>
      <c r="C4759" s="16" t="s">
        <v>6888</v>
      </c>
      <c r="D4759" s="17" t="s">
        <v>24</v>
      </c>
      <c r="E4759" s="17">
        <v>1</v>
      </c>
      <c r="F4759" s="18" t="s">
        <v>60</v>
      </c>
      <c r="G4759" s="18" t="s">
        <v>14</v>
      </c>
      <c r="H4759" s="19">
        <v>1.324100925</v>
      </c>
    </row>
    <row r="4760" s="20" customFormat="1" ht="45" customHeight="1">
      <c r="A4760" s="15">
        <v>92387845</v>
      </c>
      <c r="B4760" s="16" t="s">
        <v>6889</v>
      </c>
      <c r="C4760" s="16" t="s">
        <v>6890</v>
      </c>
      <c r="D4760" s="17" t="s">
        <v>894</v>
      </c>
      <c r="E4760" s="17">
        <v>1</v>
      </c>
      <c r="F4760" s="18" t="s">
        <v>60</v>
      </c>
      <c r="G4760" s="18" t="s">
        <v>14</v>
      </c>
      <c r="H4760" s="19">
        <v>0.23946300000000001</v>
      </c>
    </row>
    <row r="4761" s="20" customFormat="1" ht="45" customHeight="1">
      <c r="A4761" s="15">
        <v>92454348</v>
      </c>
      <c r="B4761" s="16" t="s">
        <v>6889</v>
      </c>
      <c r="C4761" s="16" t="s">
        <v>6889</v>
      </c>
      <c r="D4761" s="17" t="s">
        <v>21</v>
      </c>
      <c r="E4761" s="17">
        <v>1</v>
      </c>
      <c r="F4761" s="18" t="s">
        <v>60</v>
      </c>
      <c r="G4761" s="18" t="s">
        <v>14</v>
      </c>
      <c r="H4761" s="19">
        <v>0.56923964999999999</v>
      </c>
    </row>
    <row r="4762" s="20" customFormat="1" ht="45" customHeight="1">
      <c r="A4762" s="15">
        <v>90264185</v>
      </c>
      <c r="B4762" s="16" t="s">
        <v>6889</v>
      </c>
      <c r="C4762" s="16" t="s">
        <v>6889</v>
      </c>
      <c r="D4762" s="17" t="s">
        <v>244</v>
      </c>
      <c r="E4762" s="17">
        <v>1</v>
      </c>
      <c r="F4762" s="18" t="s">
        <v>60</v>
      </c>
      <c r="G4762" s="18" t="s">
        <v>14</v>
      </c>
      <c r="H4762" s="19">
        <v>0.34649370000000002</v>
      </c>
    </row>
    <row r="4763" s="20" customFormat="1" ht="45" customHeight="1">
      <c r="A4763" s="15">
        <v>90294769</v>
      </c>
      <c r="B4763" s="16" t="s">
        <v>6889</v>
      </c>
      <c r="C4763" s="16" t="s">
        <v>6889</v>
      </c>
      <c r="D4763" s="17" t="s">
        <v>26</v>
      </c>
      <c r="E4763" s="17">
        <v>1</v>
      </c>
      <c r="F4763" s="18" t="s">
        <v>60</v>
      </c>
      <c r="G4763" s="18" t="s">
        <v>14</v>
      </c>
      <c r="H4763" s="19">
        <v>0.44300655</v>
      </c>
    </row>
    <row r="4764" s="20" customFormat="1" ht="45" customHeight="1">
      <c r="A4764" s="15">
        <v>92409792</v>
      </c>
      <c r="B4764" s="16" t="s">
        <v>6889</v>
      </c>
      <c r="C4764" s="16" t="s">
        <v>6891</v>
      </c>
      <c r="D4764" s="17" t="s">
        <v>17</v>
      </c>
      <c r="E4764" s="17">
        <v>1</v>
      </c>
      <c r="F4764" s="18" t="s">
        <v>60</v>
      </c>
      <c r="G4764" s="18" t="s">
        <v>14</v>
      </c>
      <c r="H4764" s="19">
        <v>0.49499100000000001</v>
      </c>
    </row>
    <row r="4765" s="20" customFormat="1" ht="45" customHeight="1">
      <c r="A4765" s="15">
        <v>92421105</v>
      </c>
      <c r="B4765" s="16" t="s">
        <v>6889</v>
      </c>
      <c r="C4765" s="16" t="s">
        <v>6892</v>
      </c>
      <c r="D4765" s="17" t="s">
        <v>244</v>
      </c>
      <c r="E4765" s="17">
        <v>1</v>
      </c>
      <c r="F4765" s="18" t="s">
        <v>60</v>
      </c>
      <c r="G4765" s="18" t="s">
        <v>14</v>
      </c>
      <c r="H4765" s="19">
        <v>0.37116765000000002</v>
      </c>
    </row>
    <row r="4766" s="20" customFormat="1" ht="45" customHeight="1">
      <c r="A4766" s="15">
        <v>90233670</v>
      </c>
      <c r="B4766" s="16" t="s">
        <v>6889</v>
      </c>
      <c r="C4766" s="16" t="s">
        <v>6893</v>
      </c>
      <c r="D4766" s="17" t="s">
        <v>169</v>
      </c>
      <c r="E4766" s="17">
        <v>1</v>
      </c>
      <c r="F4766" s="18" t="s">
        <v>60</v>
      </c>
      <c r="G4766" s="18" t="s">
        <v>14</v>
      </c>
      <c r="H4766" s="19">
        <v>0.63457695000000003</v>
      </c>
    </row>
    <row r="4767" s="20" customFormat="1" ht="45" customHeight="1">
      <c r="A4767" s="15">
        <v>90404025</v>
      </c>
      <c r="B4767" s="16" t="s">
        <v>6889</v>
      </c>
      <c r="C4767" s="16" t="s">
        <v>6894</v>
      </c>
      <c r="D4767" s="17" t="s">
        <v>73</v>
      </c>
      <c r="E4767" s="17">
        <v>1</v>
      </c>
      <c r="F4767" s="18" t="s">
        <v>60</v>
      </c>
      <c r="G4767" s="18" t="s">
        <v>14</v>
      </c>
      <c r="H4767" s="19">
        <v>0.53879175000000001</v>
      </c>
    </row>
    <row r="4768" s="20" customFormat="1" ht="45" customHeight="1">
      <c r="A4768" s="15">
        <v>91521025</v>
      </c>
      <c r="B4768" s="16" t="s">
        <v>6889</v>
      </c>
      <c r="C4768" s="16" t="s">
        <v>6895</v>
      </c>
      <c r="D4768" s="17" t="s">
        <v>414</v>
      </c>
      <c r="E4768" s="17">
        <v>1</v>
      </c>
      <c r="F4768" s="18" t="s">
        <v>60</v>
      </c>
      <c r="G4768" s="18" t="s">
        <v>14</v>
      </c>
      <c r="H4768" s="19">
        <v>0.57471119999999998</v>
      </c>
    </row>
    <row r="4769" s="20" customFormat="1" ht="45" customHeight="1">
      <c r="A4769" s="15">
        <v>92409636</v>
      </c>
      <c r="B4769" s="16" t="s">
        <v>6891</v>
      </c>
      <c r="C4769" s="16" t="s">
        <v>6891</v>
      </c>
      <c r="D4769" s="17" t="s">
        <v>24</v>
      </c>
      <c r="E4769" s="17">
        <v>1</v>
      </c>
      <c r="F4769" s="18" t="s">
        <v>60</v>
      </c>
      <c r="G4769" s="18" t="s">
        <v>14</v>
      </c>
      <c r="H4769" s="19">
        <v>0.63111352499999995</v>
      </c>
    </row>
    <row r="4770" s="20" customFormat="1" ht="45" customHeight="1">
      <c r="A4770" s="15">
        <v>90208943</v>
      </c>
      <c r="B4770" s="16" t="s">
        <v>6891</v>
      </c>
      <c r="C4770" s="16" t="s">
        <v>6891</v>
      </c>
      <c r="D4770" s="17" t="s">
        <v>31</v>
      </c>
      <c r="E4770" s="17">
        <v>1</v>
      </c>
      <c r="F4770" s="18" t="s">
        <v>60</v>
      </c>
      <c r="G4770" s="18" t="s">
        <v>14</v>
      </c>
      <c r="H4770" s="19">
        <v>0.37116765000000002</v>
      </c>
    </row>
    <row r="4771" s="20" customFormat="1" ht="45" customHeight="1">
      <c r="A4771" s="15">
        <v>92375219</v>
      </c>
      <c r="B4771" s="16" t="s">
        <v>6896</v>
      </c>
      <c r="C4771" s="16" t="s">
        <v>6897</v>
      </c>
      <c r="D4771" s="17" t="s">
        <v>73</v>
      </c>
      <c r="E4771" s="17">
        <v>1</v>
      </c>
      <c r="F4771" s="18" t="s">
        <v>60</v>
      </c>
      <c r="G4771" s="18" t="s">
        <v>14</v>
      </c>
      <c r="H4771" s="19">
        <v>0.86206680000000002</v>
      </c>
    </row>
    <row r="4772" s="20" customFormat="1" ht="45" customHeight="1">
      <c r="A4772" s="15">
        <v>92396933</v>
      </c>
      <c r="B4772" s="16" t="s">
        <v>6896</v>
      </c>
      <c r="C4772" s="16" t="s">
        <v>6898</v>
      </c>
      <c r="D4772" s="17" t="s">
        <v>461</v>
      </c>
      <c r="E4772" s="17">
        <v>1</v>
      </c>
      <c r="F4772" s="18" t="s">
        <v>60</v>
      </c>
      <c r="G4772" s="18" t="s">
        <v>14</v>
      </c>
      <c r="H4772" s="19">
        <v>0.77825475</v>
      </c>
    </row>
    <row r="4773" s="20" customFormat="1" ht="45" customHeight="1">
      <c r="A4773" s="15">
        <v>92375138</v>
      </c>
      <c r="B4773" s="16" t="s">
        <v>6899</v>
      </c>
      <c r="C4773" s="16" t="s">
        <v>6900</v>
      </c>
      <c r="D4773" s="17" t="s">
        <v>244</v>
      </c>
      <c r="E4773" s="17">
        <v>1</v>
      </c>
      <c r="F4773" s="18" t="s">
        <v>60</v>
      </c>
      <c r="G4773" s="18" t="s">
        <v>14</v>
      </c>
      <c r="H4773" s="19">
        <v>1.13744925</v>
      </c>
    </row>
    <row r="4774" s="20" customFormat="1" ht="45" customHeight="1">
      <c r="A4774" s="15">
        <v>92434630</v>
      </c>
      <c r="B4774" s="16" t="s">
        <v>6901</v>
      </c>
      <c r="C4774" s="16" t="s">
        <v>6902</v>
      </c>
      <c r="D4774" s="17" t="s">
        <v>414</v>
      </c>
      <c r="E4774" s="17">
        <v>1</v>
      </c>
      <c r="F4774" s="18" t="s">
        <v>60</v>
      </c>
      <c r="G4774" s="18" t="s">
        <v>14</v>
      </c>
      <c r="H4774" s="19">
        <v>1.4607243000000001</v>
      </c>
    </row>
    <row r="4775" s="20" customFormat="1" ht="45" customHeight="1">
      <c r="A4775" s="15">
        <v>90740017</v>
      </c>
      <c r="B4775" s="16" t="s">
        <v>6903</v>
      </c>
      <c r="C4775" s="16" t="s">
        <v>6904</v>
      </c>
      <c r="D4775" s="17" t="s">
        <v>73</v>
      </c>
      <c r="E4775" s="17">
        <v>1</v>
      </c>
      <c r="F4775" s="18" t="s">
        <v>60</v>
      </c>
      <c r="G4775" s="18" t="s">
        <v>14</v>
      </c>
      <c r="H4775" s="19">
        <v>1.30507335</v>
      </c>
    </row>
    <row r="4776" s="20" customFormat="1" ht="45" customHeight="1">
      <c r="A4776" s="15">
        <v>90257286</v>
      </c>
      <c r="B4776" s="16" t="s">
        <v>6905</v>
      </c>
      <c r="C4776" s="16" t="s">
        <v>6905</v>
      </c>
      <c r="D4776" s="17" t="s">
        <v>244</v>
      </c>
      <c r="E4776" s="17">
        <v>1</v>
      </c>
      <c r="F4776" s="18" t="s">
        <v>60</v>
      </c>
      <c r="G4776" s="18" t="s">
        <v>14</v>
      </c>
      <c r="H4776" s="19">
        <v>0.70641584999999996</v>
      </c>
    </row>
    <row r="4777" s="20" customFormat="1" ht="45" customHeight="1">
      <c r="A4777" s="15">
        <v>90263758</v>
      </c>
      <c r="B4777" s="16" t="s">
        <v>6906</v>
      </c>
      <c r="C4777" s="16" t="s">
        <v>6907</v>
      </c>
      <c r="D4777" s="17" t="s">
        <v>1797</v>
      </c>
      <c r="E4777" s="17">
        <v>1</v>
      </c>
      <c r="F4777" s="18" t="s">
        <v>60</v>
      </c>
      <c r="G4777" s="18" t="s">
        <v>14</v>
      </c>
      <c r="H4777" s="19">
        <v>0.45497969999999999</v>
      </c>
    </row>
    <row r="4778" s="20" customFormat="1" ht="45" customHeight="1">
      <c r="A4778" s="15">
        <v>92383530</v>
      </c>
      <c r="B4778" s="16" t="s">
        <v>6906</v>
      </c>
      <c r="C4778" s="16" t="s">
        <v>6908</v>
      </c>
      <c r="D4778" s="17" t="s">
        <v>806</v>
      </c>
      <c r="E4778" s="17">
        <v>1</v>
      </c>
      <c r="F4778" s="18" t="s">
        <v>60</v>
      </c>
      <c r="G4778" s="18" t="s">
        <v>14</v>
      </c>
      <c r="H4778" s="19">
        <v>0.62260380000000004</v>
      </c>
    </row>
    <row r="4779" s="20" customFormat="1" ht="45" customHeight="1">
      <c r="A4779" s="15">
        <v>92464203</v>
      </c>
      <c r="B4779" s="16" t="s">
        <v>6906</v>
      </c>
      <c r="C4779" s="16" t="s">
        <v>6906</v>
      </c>
      <c r="D4779" s="17" t="s">
        <v>227</v>
      </c>
      <c r="E4779" s="17">
        <v>1</v>
      </c>
      <c r="F4779" s="18" t="s">
        <v>60</v>
      </c>
      <c r="G4779" s="18" t="s">
        <v>14</v>
      </c>
      <c r="H4779" s="19">
        <v>0.82614734999999995</v>
      </c>
    </row>
    <row r="4780" s="20" customFormat="1" ht="45" customHeight="1">
      <c r="A4780" s="15">
        <v>90310470</v>
      </c>
      <c r="B4780" s="16" t="s">
        <v>6906</v>
      </c>
      <c r="C4780" s="16" t="s">
        <v>6909</v>
      </c>
      <c r="D4780" s="17" t="s">
        <v>3047</v>
      </c>
      <c r="E4780" s="17">
        <v>1</v>
      </c>
      <c r="F4780" s="18" t="s">
        <v>60</v>
      </c>
      <c r="G4780" s="18" t="s">
        <v>14</v>
      </c>
      <c r="H4780" s="19">
        <v>0.41906025000000002</v>
      </c>
    </row>
    <row r="4781" s="20" customFormat="1" ht="45" customHeight="1">
      <c r="A4781" s="15">
        <v>92255280</v>
      </c>
      <c r="B4781" s="16" t="s">
        <v>6910</v>
      </c>
      <c r="C4781" s="16" t="s">
        <v>6911</v>
      </c>
      <c r="D4781" s="17" t="s">
        <v>73</v>
      </c>
      <c r="E4781" s="17">
        <v>1</v>
      </c>
      <c r="F4781" s="18" t="s">
        <v>60</v>
      </c>
      <c r="G4781" s="18" t="s">
        <v>14</v>
      </c>
      <c r="H4781" s="19">
        <v>0.85009365000000003</v>
      </c>
    </row>
    <row r="4782" s="20" customFormat="1" ht="45" customHeight="1">
      <c r="A4782" s="15">
        <v>92464220</v>
      </c>
      <c r="B4782" s="16" t="s">
        <v>6912</v>
      </c>
      <c r="C4782" s="16" t="s">
        <v>6912</v>
      </c>
      <c r="D4782" s="17" t="s">
        <v>227</v>
      </c>
      <c r="E4782" s="17">
        <v>1</v>
      </c>
      <c r="F4782" s="18" t="s">
        <v>60</v>
      </c>
      <c r="G4782" s="18" t="s">
        <v>14</v>
      </c>
      <c r="H4782" s="19">
        <v>0.89798624999999999</v>
      </c>
    </row>
    <row r="4783" s="20" customFormat="1" ht="45" customHeight="1">
      <c r="A4783" s="15">
        <v>90242793</v>
      </c>
      <c r="B4783" s="16" t="s">
        <v>6913</v>
      </c>
      <c r="C4783" s="16" t="s">
        <v>6914</v>
      </c>
      <c r="D4783" s="17" t="s">
        <v>298</v>
      </c>
      <c r="E4783" s="17">
        <v>1</v>
      </c>
      <c r="F4783" s="18" t="s">
        <v>60</v>
      </c>
      <c r="G4783" s="18" t="s">
        <v>14</v>
      </c>
      <c r="H4783" s="19">
        <v>0.67049639999999999</v>
      </c>
    </row>
    <row r="4784" s="20" customFormat="1" ht="45" customHeight="1">
      <c r="A4784" s="15">
        <v>90263740</v>
      </c>
      <c r="B4784" s="16" t="s">
        <v>6915</v>
      </c>
      <c r="C4784" s="16" t="s">
        <v>6916</v>
      </c>
      <c r="D4784" s="17" t="s">
        <v>1797</v>
      </c>
      <c r="E4784" s="17">
        <v>1</v>
      </c>
      <c r="F4784" s="18" t="s">
        <v>60</v>
      </c>
      <c r="G4784" s="18" t="s">
        <v>14</v>
      </c>
      <c r="H4784" s="19">
        <v>0.64655010000000002</v>
      </c>
    </row>
    <row r="4785" s="20" customFormat="1" ht="45" customHeight="1">
      <c r="A4785" s="15">
        <v>92454933</v>
      </c>
      <c r="B4785" s="16" t="s">
        <v>6917</v>
      </c>
      <c r="C4785" s="16" t="s">
        <v>6918</v>
      </c>
      <c r="D4785" s="17" t="s">
        <v>894</v>
      </c>
      <c r="E4785" s="17">
        <v>1</v>
      </c>
      <c r="F4785" s="18" t="s">
        <v>60</v>
      </c>
      <c r="G4785" s="18" t="s">
        <v>14</v>
      </c>
      <c r="H4785" s="19">
        <v>0.37116765000000002</v>
      </c>
    </row>
    <row r="4786" s="20" customFormat="1" ht="45" customHeight="1">
      <c r="A4786" s="15">
        <v>90263766</v>
      </c>
      <c r="B4786" s="16" t="s">
        <v>6919</v>
      </c>
      <c r="C4786" s="16" t="s">
        <v>6920</v>
      </c>
      <c r="D4786" s="17" t="s">
        <v>1797</v>
      </c>
      <c r="E4786" s="17">
        <v>1</v>
      </c>
      <c r="F4786" s="18" t="s">
        <v>60</v>
      </c>
      <c r="G4786" s="18" t="s">
        <v>14</v>
      </c>
      <c r="H4786" s="19">
        <v>0.31130190000000002</v>
      </c>
    </row>
    <row r="4787" s="20" customFormat="1" ht="45" customHeight="1">
      <c r="A4787" s="15">
        <v>90146824</v>
      </c>
      <c r="B4787" s="16" t="s">
        <v>6921</v>
      </c>
      <c r="C4787" s="16" t="s">
        <v>6921</v>
      </c>
      <c r="D4787" s="17" t="s">
        <v>17</v>
      </c>
      <c r="E4787" s="17">
        <v>1</v>
      </c>
      <c r="F4787" s="18" t="s">
        <v>60</v>
      </c>
      <c r="G4787" s="18" t="s">
        <v>14</v>
      </c>
      <c r="H4787" s="19">
        <v>0.82614734999999995</v>
      </c>
    </row>
    <row r="4788" s="20" customFormat="1" ht="45" customHeight="1">
      <c r="A4788" s="15">
        <v>90158822</v>
      </c>
      <c r="B4788" s="16" t="s">
        <v>6921</v>
      </c>
      <c r="C4788" s="16" t="s">
        <v>6921</v>
      </c>
      <c r="D4788" s="17" t="s">
        <v>229</v>
      </c>
      <c r="E4788" s="17">
        <v>1</v>
      </c>
      <c r="F4788" s="18" t="s">
        <v>60</v>
      </c>
      <c r="G4788" s="18" t="s">
        <v>14</v>
      </c>
      <c r="H4788" s="19">
        <v>0.82614734999999995</v>
      </c>
    </row>
    <row r="4789" s="20" customFormat="1" ht="45" customHeight="1">
      <c r="A4789" s="15">
        <v>90182154</v>
      </c>
      <c r="B4789" s="16" t="s">
        <v>6921</v>
      </c>
      <c r="C4789" s="16" t="s">
        <v>6921</v>
      </c>
      <c r="D4789" s="17" t="s">
        <v>24</v>
      </c>
      <c r="E4789" s="17">
        <v>1</v>
      </c>
      <c r="F4789" s="18" t="s">
        <v>60</v>
      </c>
      <c r="G4789" s="18" t="s">
        <v>14</v>
      </c>
      <c r="H4789" s="19">
        <v>0.94048290000000001</v>
      </c>
    </row>
    <row r="4790" s="20" customFormat="1" ht="45" customHeight="1">
      <c r="A4790" s="15">
        <v>90238974</v>
      </c>
      <c r="B4790" s="16" t="s">
        <v>6921</v>
      </c>
      <c r="C4790" s="16" t="s">
        <v>6921</v>
      </c>
      <c r="D4790" s="17" t="s">
        <v>29</v>
      </c>
      <c r="E4790" s="17">
        <v>1</v>
      </c>
      <c r="F4790" s="18" t="s">
        <v>60</v>
      </c>
      <c r="G4790" s="18" t="s">
        <v>14</v>
      </c>
      <c r="H4790" s="19">
        <v>0.59398919999999999</v>
      </c>
    </row>
    <row r="4791" s="20" customFormat="1" ht="45" customHeight="1">
      <c r="A4791" s="15">
        <v>90146859</v>
      </c>
      <c r="B4791" s="16" t="s">
        <v>6922</v>
      </c>
      <c r="C4791" s="16" t="s">
        <v>6922</v>
      </c>
      <c r="D4791" s="17" t="s">
        <v>17</v>
      </c>
      <c r="E4791" s="17">
        <v>1</v>
      </c>
      <c r="F4791" s="18" t="s">
        <v>60</v>
      </c>
      <c r="G4791" s="18" t="s">
        <v>14</v>
      </c>
      <c r="H4791" s="19">
        <v>0.74233530000000003</v>
      </c>
    </row>
    <row r="4792" s="20" customFormat="1" ht="45" customHeight="1">
      <c r="A4792" s="15">
        <v>90158830</v>
      </c>
      <c r="B4792" s="16" t="s">
        <v>6923</v>
      </c>
      <c r="C4792" s="16" t="s">
        <v>6923</v>
      </c>
      <c r="D4792" s="17" t="s">
        <v>229</v>
      </c>
      <c r="E4792" s="17">
        <v>1</v>
      </c>
      <c r="F4792" s="18" t="s">
        <v>60</v>
      </c>
      <c r="G4792" s="18" t="s">
        <v>14</v>
      </c>
      <c r="H4792" s="19">
        <v>1.32901965</v>
      </c>
    </row>
    <row r="4793" s="20" customFormat="1" ht="45" customHeight="1">
      <c r="A4793" s="15">
        <v>90146840</v>
      </c>
      <c r="B4793" s="16" t="s">
        <v>6924</v>
      </c>
      <c r="C4793" s="16" t="s">
        <v>6924</v>
      </c>
      <c r="D4793" s="17" t="s">
        <v>17</v>
      </c>
      <c r="E4793" s="17">
        <v>1</v>
      </c>
      <c r="F4793" s="18" t="s">
        <v>60</v>
      </c>
      <c r="G4793" s="18" t="s">
        <v>14</v>
      </c>
      <c r="H4793" s="19">
        <v>1.2691539000000001</v>
      </c>
    </row>
    <row r="4794" s="20" customFormat="1" ht="45" customHeight="1">
      <c r="A4794" s="15">
        <v>92409423</v>
      </c>
      <c r="B4794" s="16" t="s">
        <v>6925</v>
      </c>
      <c r="C4794" s="16" t="s">
        <v>6926</v>
      </c>
      <c r="D4794" s="17" t="s">
        <v>2261</v>
      </c>
      <c r="E4794" s="17">
        <v>1</v>
      </c>
      <c r="F4794" s="18" t="s">
        <v>60</v>
      </c>
      <c r="G4794" s="18" t="s">
        <v>14</v>
      </c>
      <c r="H4794" s="19">
        <v>4.8970183499999997</v>
      </c>
    </row>
    <row r="4795" s="20" customFormat="1" ht="45" customHeight="1">
      <c r="A4795" s="15">
        <v>90311981</v>
      </c>
      <c r="B4795" s="16" t="s">
        <v>6927</v>
      </c>
      <c r="C4795" s="16" t="s">
        <v>6928</v>
      </c>
      <c r="D4795" s="17" t="s">
        <v>146</v>
      </c>
      <c r="E4795" s="17">
        <v>1</v>
      </c>
      <c r="F4795" s="18" t="s">
        <v>436</v>
      </c>
      <c r="G4795" s="18" t="s">
        <v>14</v>
      </c>
      <c r="H4795" s="19">
        <v>3.2806430999999998</v>
      </c>
    </row>
    <row r="4796" s="20" customFormat="1" ht="45" customHeight="1">
      <c r="A4796" s="15">
        <v>90333055</v>
      </c>
      <c r="B4796" s="16" t="s">
        <v>6929</v>
      </c>
      <c r="C4796" s="16" t="s">
        <v>6930</v>
      </c>
      <c r="D4796" s="17" t="s">
        <v>69</v>
      </c>
      <c r="E4796" s="17">
        <v>1</v>
      </c>
      <c r="F4796" s="18" t="s">
        <v>60</v>
      </c>
      <c r="G4796" s="18" t="s">
        <v>14</v>
      </c>
      <c r="H4796" s="19">
        <v>0.76628160000000001</v>
      </c>
    </row>
    <row r="4797" s="20" customFormat="1" ht="45" customHeight="1">
      <c r="A4797" s="15">
        <v>90333047</v>
      </c>
      <c r="B4797" s="16" t="s">
        <v>6931</v>
      </c>
      <c r="C4797" s="16" t="s">
        <v>6932</v>
      </c>
      <c r="D4797" s="17" t="s">
        <v>69</v>
      </c>
      <c r="E4797" s="17">
        <v>1</v>
      </c>
      <c r="F4797" s="18" t="s">
        <v>64</v>
      </c>
      <c r="G4797" s="18" t="s">
        <v>14</v>
      </c>
      <c r="H4797" s="19">
        <v>1.3170465</v>
      </c>
    </row>
    <row r="4798" s="20" customFormat="1" ht="45" customHeight="1">
      <c r="A4798" s="15">
        <v>90162102</v>
      </c>
      <c r="B4798" s="16" t="s">
        <v>6933</v>
      </c>
      <c r="C4798" s="16" t="s">
        <v>6934</v>
      </c>
      <c r="D4798" s="17" t="s">
        <v>90</v>
      </c>
      <c r="E4798" s="17">
        <v>1</v>
      </c>
      <c r="F4798" s="18" t="s">
        <v>60</v>
      </c>
      <c r="G4798" s="18" t="s">
        <v>14</v>
      </c>
      <c r="H4798" s="19">
        <v>0.29932874999999998</v>
      </c>
    </row>
    <row r="4799" s="20" customFormat="1" ht="45" customHeight="1">
      <c r="A4799" s="15">
        <v>90268040</v>
      </c>
      <c r="B4799" s="16" t="s">
        <v>6935</v>
      </c>
      <c r="C4799" s="16" t="s">
        <v>6936</v>
      </c>
      <c r="D4799" s="17" t="s">
        <v>603</v>
      </c>
      <c r="E4799" s="17">
        <v>1</v>
      </c>
      <c r="F4799" s="18" t="s">
        <v>60</v>
      </c>
      <c r="G4799" s="18" t="s">
        <v>14</v>
      </c>
      <c r="H4799" s="19">
        <v>0.65852325</v>
      </c>
    </row>
    <row r="4800" s="20" customFormat="1" ht="45" customHeight="1">
      <c r="A4800" s="15">
        <v>90162099</v>
      </c>
      <c r="B4800" s="16" t="s">
        <v>6937</v>
      </c>
      <c r="C4800" s="16" t="s">
        <v>6938</v>
      </c>
      <c r="D4800" s="17" t="s">
        <v>90</v>
      </c>
      <c r="E4800" s="17">
        <v>1</v>
      </c>
      <c r="F4800" s="18" t="s">
        <v>60</v>
      </c>
      <c r="G4800" s="18" t="s">
        <v>14</v>
      </c>
      <c r="H4800" s="19">
        <v>0.28735559999999999</v>
      </c>
    </row>
    <row r="4801" s="20" customFormat="1" ht="45" customHeight="1">
      <c r="A4801" s="15">
        <v>90268059</v>
      </c>
      <c r="B4801" s="16" t="s">
        <v>6939</v>
      </c>
      <c r="C4801" s="16" t="s">
        <v>6940</v>
      </c>
      <c r="D4801" s="17" t="s">
        <v>603</v>
      </c>
      <c r="E4801" s="17">
        <v>1</v>
      </c>
      <c r="F4801" s="18" t="s">
        <v>60</v>
      </c>
      <c r="G4801" s="18" t="s">
        <v>14</v>
      </c>
      <c r="H4801" s="19">
        <v>0.32327505000000001</v>
      </c>
    </row>
    <row r="4802" s="20" customFormat="1" ht="45" customHeight="1">
      <c r="A4802" s="15">
        <v>90333039</v>
      </c>
      <c r="B4802" s="16" t="s">
        <v>6941</v>
      </c>
      <c r="C4802" s="16" t="s">
        <v>6942</v>
      </c>
      <c r="D4802" s="17" t="s">
        <v>69</v>
      </c>
      <c r="E4802" s="17">
        <v>400</v>
      </c>
      <c r="F4802" s="18" t="s">
        <v>151</v>
      </c>
      <c r="G4802" s="18" t="s">
        <v>19</v>
      </c>
      <c r="H4802" s="19">
        <v>2.39463e-002</v>
      </c>
    </row>
    <row r="4803" s="20" customFormat="1" ht="45" customHeight="1">
      <c r="A4803" s="15">
        <v>92407030</v>
      </c>
      <c r="B4803" s="16" t="s">
        <v>6943</v>
      </c>
      <c r="C4803" s="16" t="s">
        <v>6944</v>
      </c>
      <c r="D4803" s="17" t="s">
        <v>603</v>
      </c>
      <c r="E4803" s="17">
        <v>400</v>
      </c>
      <c r="F4803" s="18" t="s">
        <v>151</v>
      </c>
      <c r="G4803" s="18" t="s">
        <v>19</v>
      </c>
      <c r="H4803" s="19">
        <v>2.39463e-002</v>
      </c>
    </row>
    <row r="4804" s="20" customFormat="1" ht="45" customHeight="1">
      <c r="A4804" s="15">
        <v>92416420</v>
      </c>
      <c r="B4804" s="16" t="s">
        <v>6945</v>
      </c>
      <c r="C4804" s="16" t="s">
        <v>6946</v>
      </c>
      <c r="D4804" s="17" t="s">
        <v>50</v>
      </c>
      <c r="E4804" s="17">
        <v>1</v>
      </c>
      <c r="F4804" s="18" t="s">
        <v>158</v>
      </c>
      <c r="G4804" s="18" t="s">
        <v>14</v>
      </c>
      <c r="H4804" s="19">
        <v>0.23946300000000001</v>
      </c>
    </row>
    <row r="4805" s="20" customFormat="1" ht="45" customHeight="1">
      <c r="A4805" s="15">
        <v>90301021</v>
      </c>
      <c r="B4805" s="16" t="s">
        <v>6945</v>
      </c>
      <c r="C4805" s="16" t="s">
        <v>6947</v>
      </c>
      <c r="D4805" s="17" t="s">
        <v>146</v>
      </c>
      <c r="E4805" s="17">
        <v>1</v>
      </c>
      <c r="F4805" s="18" t="s">
        <v>158</v>
      </c>
      <c r="G4805" s="18" t="s">
        <v>14</v>
      </c>
      <c r="H4805" s="19">
        <v>0.45497969999999999</v>
      </c>
    </row>
    <row r="4806" s="20" customFormat="1" ht="45" customHeight="1">
      <c r="A4806" s="15">
        <v>91383013</v>
      </c>
      <c r="B4806" s="16" t="s">
        <v>6948</v>
      </c>
      <c r="C4806" s="16" t="s">
        <v>6949</v>
      </c>
      <c r="D4806" s="17" t="s">
        <v>50</v>
      </c>
      <c r="E4806" s="17">
        <v>1</v>
      </c>
      <c r="F4806" s="18" t="s">
        <v>64</v>
      </c>
      <c r="G4806" s="18" t="s">
        <v>14</v>
      </c>
      <c r="H4806" s="19">
        <v>1.3769122499999999</v>
      </c>
    </row>
    <row r="4807" s="20" customFormat="1" ht="45" customHeight="1">
      <c r="A4807" s="15">
        <v>90301013</v>
      </c>
      <c r="B4807" s="16" t="s">
        <v>6950</v>
      </c>
      <c r="C4807" s="16" t="s">
        <v>6951</v>
      </c>
      <c r="D4807" s="17" t="s">
        <v>146</v>
      </c>
      <c r="E4807" s="17">
        <v>1</v>
      </c>
      <c r="F4807" s="18" t="s">
        <v>64</v>
      </c>
      <c r="G4807" s="18" t="s">
        <v>14</v>
      </c>
      <c r="H4807" s="19">
        <v>1.8199187999999999</v>
      </c>
    </row>
    <row r="4808" s="20" customFormat="1" ht="45" customHeight="1">
      <c r="A4808" s="15">
        <v>90123468</v>
      </c>
      <c r="B4808" s="16" t="s">
        <v>6952</v>
      </c>
      <c r="C4808" s="16" t="s">
        <v>6953</v>
      </c>
      <c r="D4808" s="17" t="s">
        <v>50</v>
      </c>
      <c r="E4808" s="17">
        <v>1</v>
      </c>
      <c r="F4808" s="18" t="s">
        <v>60</v>
      </c>
      <c r="G4808" s="18" t="s">
        <v>14</v>
      </c>
      <c r="H4808" s="19">
        <v>1.30507335</v>
      </c>
    </row>
    <row r="4809" s="20" customFormat="1" ht="45" customHeight="1">
      <c r="A4809" s="15">
        <v>92382134</v>
      </c>
      <c r="B4809" s="16" t="s">
        <v>6952</v>
      </c>
      <c r="C4809" s="16" t="s">
        <v>6954</v>
      </c>
      <c r="D4809" s="17" t="s">
        <v>220</v>
      </c>
      <c r="E4809" s="17">
        <v>1</v>
      </c>
      <c r="F4809" s="18" t="s">
        <v>60</v>
      </c>
      <c r="G4809" s="18" t="s">
        <v>14</v>
      </c>
      <c r="H4809" s="19">
        <v>2.1312207000000001</v>
      </c>
    </row>
    <row r="4810" s="20" customFormat="1" ht="45" customHeight="1">
      <c r="A4810" s="15">
        <v>90153197</v>
      </c>
      <c r="B4810" s="16" t="s">
        <v>6952</v>
      </c>
      <c r="C4810" s="16" t="s">
        <v>6952</v>
      </c>
      <c r="D4810" s="17" t="s">
        <v>39</v>
      </c>
      <c r="E4810" s="17">
        <v>1</v>
      </c>
      <c r="F4810" s="18" t="s">
        <v>60</v>
      </c>
      <c r="G4810" s="18" t="s">
        <v>14</v>
      </c>
      <c r="H4810" s="19">
        <v>1.2931002</v>
      </c>
    </row>
    <row r="4811" s="20" customFormat="1" ht="45" customHeight="1">
      <c r="A4811" s="15">
        <v>92467750</v>
      </c>
      <c r="B4811" s="16" t="s">
        <v>6952</v>
      </c>
      <c r="C4811" s="16" t="s">
        <v>6952</v>
      </c>
      <c r="D4811" s="17" t="s">
        <v>39</v>
      </c>
      <c r="E4811" s="17">
        <v>1</v>
      </c>
      <c r="F4811" s="18" t="s">
        <v>60</v>
      </c>
      <c r="G4811" s="18" t="s">
        <v>14</v>
      </c>
      <c r="H4811" s="19">
        <v>1.2931002</v>
      </c>
    </row>
    <row r="4812" s="20" customFormat="1" ht="45" customHeight="1">
      <c r="A4812" s="15">
        <v>92175015</v>
      </c>
      <c r="B4812" s="16" t="s">
        <v>6955</v>
      </c>
      <c r="C4812" s="16" t="s">
        <v>6956</v>
      </c>
      <c r="D4812" s="17" t="s">
        <v>603</v>
      </c>
      <c r="E4812" s="17">
        <v>1</v>
      </c>
      <c r="F4812" s="18" t="s">
        <v>64</v>
      </c>
      <c r="G4812" s="18" t="s">
        <v>14</v>
      </c>
      <c r="H4812" s="19">
        <v>9.0463799999999992</v>
      </c>
    </row>
    <row r="4813" s="20" customFormat="1" ht="45" customHeight="1">
      <c r="A4813" s="15">
        <v>92181015</v>
      </c>
      <c r="B4813" s="16" t="s">
        <v>6955</v>
      </c>
      <c r="C4813" s="16" t="s">
        <v>6957</v>
      </c>
      <c r="D4813" s="17" t="s">
        <v>50</v>
      </c>
      <c r="E4813" s="17">
        <v>1</v>
      </c>
      <c r="F4813" s="18" t="s">
        <v>64</v>
      </c>
      <c r="G4813" s="18" t="s">
        <v>14</v>
      </c>
      <c r="H4813" s="19">
        <v>10.196816</v>
      </c>
    </row>
    <row r="4814" s="20" customFormat="1" ht="45" customHeight="1">
      <c r="A4814" s="15">
        <v>92382088</v>
      </c>
      <c r="B4814" s="16" t="s">
        <v>6958</v>
      </c>
      <c r="C4814" s="16" t="s">
        <v>6959</v>
      </c>
      <c r="D4814" s="17" t="s">
        <v>603</v>
      </c>
      <c r="E4814" s="17">
        <v>1</v>
      </c>
      <c r="F4814" s="18" t="s">
        <v>88</v>
      </c>
      <c r="G4814" s="18" t="s">
        <v>14</v>
      </c>
      <c r="H4814" s="19">
        <v>12.67</v>
      </c>
    </row>
    <row r="4815" s="20" customFormat="1" ht="45" customHeight="1">
      <c r="A4815" s="15">
        <v>92382096</v>
      </c>
      <c r="B4815" s="16" t="s">
        <v>6960</v>
      </c>
      <c r="C4815" s="16" t="s">
        <v>6961</v>
      </c>
      <c r="D4815" s="17" t="s">
        <v>603</v>
      </c>
      <c r="E4815" s="17">
        <v>1</v>
      </c>
      <c r="F4815" s="18" t="s">
        <v>13</v>
      </c>
      <c r="G4815" s="18" t="s">
        <v>14</v>
      </c>
      <c r="H4815" s="19">
        <v>25.218368000000002</v>
      </c>
    </row>
    <row r="4816" s="20" customFormat="1" ht="45" customHeight="1">
      <c r="A4816" s="15">
        <v>92453988</v>
      </c>
      <c r="B4816" s="16" t="s">
        <v>6960</v>
      </c>
      <c r="C4816" s="16" t="s">
        <v>6962</v>
      </c>
      <c r="D4816" s="17" t="s">
        <v>50</v>
      </c>
      <c r="E4816" s="17">
        <v>1</v>
      </c>
      <c r="F4816" s="18" t="s">
        <v>13</v>
      </c>
      <c r="G4816" s="18" t="s">
        <v>14</v>
      </c>
      <c r="H4816" s="19">
        <v>25.998840000000001</v>
      </c>
    </row>
    <row r="4817" s="20" customFormat="1" ht="45" customHeight="1">
      <c r="A4817" s="15">
        <v>92437672</v>
      </c>
      <c r="B4817" s="16" t="s">
        <v>6963</v>
      </c>
      <c r="C4817" s="16" t="s">
        <v>6964</v>
      </c>
      <c r="D4817" s="17" t="s">
        <v>613</v>
      </c>
      <c r="E4817" s="17">
        <v>1</v>
      </c>
      <c r="F4817" s="18" t="s">
        <v>13</v>
      </c>
      <c r="G4817" s="18" t="s">
        <v>14</v>
      </c>
      <c r="H4817" s="19">
        <v>23.191991550000001</v>
      </c>
    </row>
    <row r="4818" s="20" customFormat="1" ht="45" customHeight="1">
      <c r="A4818" s="15">
        <v>92437664</v>
      </c>
      <c r="B4818" s="16" t="s">
        <v>6965</v>
      </c>
      <c r="C4818" s="16" t="s">
        <v>6966</v>
      </c>
      <c r="D4818" s="17" t="s">
        <v>613</v>
      </c>
      <c r="E4818" s="17">
        <v>1</v>
      </c>
      <c r="F4818" s="18" t="s">
        <v>64</v>
      </c>
      <c r="G4818" s="18" t="s">
        <v>14</v>
      </c>
      <c r="H4818" s="19">
        <v>9.7461441000000004</v>
      </c>
    </row>
    <row r="4819" s="20" customFormat="1" ht="45" customHeight="1">
      <c r="A4819" s="15">
        <v>92437680</v>
      </c>
      <c r="B4819" s="16" t="s">
        <v>6965</v>
      </c>
      <c r="C4819" s="16" t="s">
        <v>6966</v>
      </c>
      <c r="D4819" s="17" t="s">
        <v>613</v>
      </c>
      <c r="E4819" s="17">
        <v>1</v>
      </c>
      <c r="F4819" s="18" t="s">
        <v>64</v>
      </c>
      <c r="G4819" s="18" t="s">
        <v>14</v>
      </c>
      <c r="H4819" s="19">
        <v>7.9262252999999996</v>
      </c>
    </row>
    <row r="4820" s="20" customFormat="1" ht="45" customHeight="1">
      <c r="A4820" s="15">
        <v>92382126</v>
      </c>
      <c r="B4820" s="16" t="s">
        <v>6967</v>
      </c>
      <c r="C4820" s="16" t="s">
        <v>6968</v>
      </c>
      <c r="D4820" s="17" t="s">
        <v>50</v>
      </c>
      <c r="E4820" s="17">
        <v>1</v>
      </c>
      <c r="F4820" s="18" t="s">
        <v>64</v>
      </c>
      <c r="G4820" s="18" t="s">
        <v>14</v>
      </c>
      <c r="H4820" s="19">
        <v>5.4238369500000001</v>
      </c>
    </row>
    <row r="4821" s="20" customFormat="1" ht="45" customHeight="1">
      <c r="A4821" s="15">
        <v>92452442</v>
      </c>
      <c r="B4821" s="16" t="s">
        <v>6969</v>
      </c>
      <c r="C4821" s="16" t="s">
        <v>6970</v>
      </c>
      <c r="D4821" s="17" t="s">
        <v>220</v>
      </c>
      <c r="E4821" s="17">
        <v>1</v>
      </c>
      <c r="F4821" s="18" t="s">
        <v>60</v>
      </c>
      <c r="G4821" s="18" t="s">
        <v>14</v>
      </c>
      <c r="H4821" s="19">
        <v>1.35738778</v>
      </c>
    </row>
    <row r="4822" s="20" customFormat="1" ht="45" customHeight="1">
      <c r="A4822" s="15">
        <v>92452450</v>
      </c>
      <c r="B4822" s="16" t="s">
        <v>6969</v>
      </c>
      <c r="C4822" s="16" t="s">
        <v>6970</v>
      </c>
      <c r="D4822" s="17" t="s">
        <v>220</v>
      </c>
      <c r="E4822" s="17">
        <v>1</v>
      </c>
      <c r="F4822" s="18" t="s">
        <v>60</v>
      </c>
      <c r="G4822" s="18" t="s">
        <v>14</v>
      </c>
      <c r="H4822" s="19">
        <v>1.06561035</v>
      </c>
    </row>
    <row r="4823" s="20" customFormat="1" ht="45" customHeight="1">
      <c r="A4823" s="15">
        <v>92430961</v>
      </c>
      <c r="B4823" s="16" t="s">
        <v>6971</v>
      </c>
      <c r="C4823" s="16" t="s">
        <v>6972</v>
      </c>
      <c r="D4823" s="17" t="s">
        <v>73</v>
      </c>
      <c r="E4823" s="17">
        <v>100</v>
      </c>
      <c r="F4823" s="18" t="s">
        <v>151</v>
      </c>
      <c r="G4823" s="18" t="s">
        <v>19</v>
      </c>
      <c r="H4823" s="19">
        <v>7.1838899999999997e-002</v>
      </c>
    </row>
    <row r="4824" s="20" customFormat="1" ht="45" customHeight="1">
      <c r="A4824" s="15">
        <v>92369014</v>
      </c>
      <c r="B4824" s="16" t="s">
        <v>6973</v>
      </c>
      <c r="C4824" s="16" t="s">
        <v>6974</v>
      </c>
      <c r="D4824" s="17" t="s">
        <v>150</v>
      </c>
      <c r="E4824" s="17">
        <v>100</v>
      </c>
      <c r="F4824" s="18" t="s">
        <v>151</v>
      </c>
      <c r="G4824" s="18" t="s">
        <v>19</v>
      </c>
      <c r="H4824" s="19">
        <v>7.1838899999999997e-002</v>
      </c>
    </row>
    <row r="4825" s="20" customFormat="1" ht="45" customHeight="1">
      <c r="A4825" s="15">
        <v>92454372</v>
      </c>
      <c r="B4825" s="16" t="s">
        <v>6973</v>
      </c>
      <c r="C4825" s="16" t="s">
        <v>6973</v>
      </c>
      <c r="D4825" s="17" t="s">
        <v>21</v>
      </c>
      <c r="E4825" s="17">
        <v>100</v>
      </c>
      <c r="F4825" s="18" t="s">
        <v>151</v>
      </c>
      <c r="G4825" s="18" t="s">
        <v>19</v>
      </c>
      <c r="H4825" s="19">
        <v>5.9865750000000002e-002</v>
      </c>
    </row>
    <row r="4826" s="20" customFormat="1" ht="45" customHeight="1">
      <c r="A4826" s="15">
        <v>90587022</v>
      </c>
      <c r="B4826" s="16" t="s">
        <v>6975</v>
      </c>
      <c r="C4826" s="16" t="s">
        <v>6976</v>
      </c>
      <c r="D4826" s="17" t="s">
        <v>73</v>
      </c>
      <c r="E4826" s="17">
        <v>100</v>
      </c>
      <c r="F4826" s="18" t="s">
        <v>151</v>
      </c>
      <c r="G4826" s="18" t="s">
        <v>19</v>
      </c>
      <c r="H4826" s="19">
        <v>9.5785200000000001e-002</v>
      </c>
    </row>
    <row r="4827" s="20" customFormat="1" ht="45" customHeight="1">
      <c r="A4827" s="15">
        <v>90182332</v>
      </c>
      <c r="B4827" s="16" t="s">
        <v>6977</v>
      </c>
      <c r="C4827" s="16" t="s">
        <v>6978</v>
      </c>
      <c r="D4827" s="17" t="s">
        <v>24</v>
      </c>
      <c r="E4827" s="17">
        <v>1</v>
      </c>
      <c r="F4827" s="18" t="s">
        <v>436</v>
      </c>
      <c r="G4827" s="18" t="s">
        <v>14</v>
      </c>
      <c r="H4827" s="19">
        <v>2.0833281000000001</v>
      </c>
    </row>
    <row r="4828" s="20" customFormat="1" ht="45" customHeight="1">
      <c r="A4828" s="15">
        <v>90287177</v>
      </c>
      <c r="B4828" s="16" t="s">
        <v>6979</v>
      </c>
      <c r="C4828" s="16" t="s">
        <v>6980</v>
      </c>
      <c r="D4828" s="17" t="s">
        <v>495</v>
      </c>
      <c r="E4828" s="17">
        <v>1</v>
      </c>
      <c r="F4828" s="18" t="s">
        <v>88</v>
      </c>
      <c r="G4828" s="18" t="s">
        <v>14</v>
      </c>
      <c r="H4828" s="19">
        <v>10.6423065</v>
      </c>
    </row>
    <row r="4829" s="20" customFormat="1" ht="45" customHeight="1">
      <c r="A4829" s="15">
        <v>90304799</v>
      </c>
      <c r="B4829" s="16" t="s">
        <v>6981</v>
      </c>
      <c r="C4829" s="16" t="s">
        <v>6981</v>
      </c>
      <c r="D4829" s="17" t="s">
        <v>504</v>
      </c>
      <c r="E4829" s="17">
        <v>1</v>
      </c>
      <c r="F4829" s="18" t="s">
        <v>88</v>
      </c>
      <c r="G4829" s="18" t="s">
        <v>14</v>
      </c>
      <c r="H4829" s="19">
        <v>11.1844395</v>
      </c>
    </row>
    <row r="4830" s="20" customFormat="1" ht="45" customHeight="1">
      <c r="A4830" s="15">
        <v>90213726</v>
      </c>
      <c r="B4830" s="16" t="s">
        <v>6982</v>
      </c>
      <c r="C4830" s="16" t="s">
        <v>6983</v>
      </c>
      <c r="D4830" s="17" t="s">
        <v>506</v>
      </c>
      <c r="E4830" s="17">
        <v>1</v>
      </c>
      <c r="F4830" s="18" t="s">
        <v>88</v>
      </c>
      <c r="G4830" s="18" t="s">
        <v>14</v>
      </c>
      <c r="H4830" s="19">
        <v>5.7843656010000002</v>
      </c>
    </row>
    <row r="4831" s="20" customFormat="1" ht="45" customHeight="1">
      <c r="A4831" s="15">
        <v>90306716</v>
      </c>
      <c r="B4831" s="16" t="s">
        <v>6984</v>
      </c>
      <c r="C4831" s="16" t="s">
        <v>6984</v>
      </c>
      <c r="D4831" s="17" t="s">
        <v>504</v>
      </c>
      <c r="E4831" s="17">
        <v>1</v>
      </c>
      <c r="F4831" s="18" t="s">
        <v>88</v>
      </c>
      <c r="G4831" s="18" t="s">
        <v>14</v>
      </c>
      <c r="H4831" s="19">
        <v>11.186796599999999</v>
      </c>
    </row>
    <row r="4832" s="20" customFormat="1" ht="45" customHeight="1">
      <c r="A4832" s="15">
        <v>92409890</v>
      </c>
      <c r="B4832" s="16" t="s">
        <v>6985</v>
      </c>
      <c r="C4832" s="16" t="s">
        <v>6985</v>
      </c>
      <c r="D4832" s="17" t="s">
        <v>544</v>
      </c>
      <c r="E4832" s="17">
        <v>1</v>
      </c>
      <c r="F4832" s="18" t="s">
        <v>88</v>
      </c>
      <c r="G4832" s="18" t="s">
        <v>14</v>
      </c>
      <c r="H4832" s="19">
        <v>9.6399497249999992</v>
      </c>
    </row>
    <row r="4833" s="20" customFormat="1" ht="45" customHeight="1">
      <c r="A4833" s="15">
        <v>90287169</v>
      </c>
      <c r="B4833" s="16" t="s">
        <v>6986</v>
      </c>
      <c r="C4833" s="16" t="s">
        <v>6987</v>
      </c>
      <c r="D4833" s="17" t="s">
        <v>561</v>
      </c>
      <c r="E4833" s="17">
        <v>1</v>
      </c>
      <c r="F4833" s="18" t="s">
        <v>88</v>
      </c>
      <c r="G4833" s="18" t="s">
        <v>14</v>
      </c>
      <c r="H4833" s="19">
        <v>10.2463137</v>
      </c>
    </row>
    <row r="4834" s="20" customFormat="1" ht="45" customHeight="1">
      <c r="A4834" s="15">
        <v>90308905</v>
      </c>
      <c r="B4834" s="16" t="s">
        <v>6988</v>
      </c>
      <c r="C4834" s="16" t="s">
        <v>6988</v>
      </c>
      <c r="D4834" s="17" t="s">
        <v>554</v>
      </c>
      <c r="E4834" s="17">
        <v>1</v>
      </c>
      <c r="F4834" s="18" t="s">
        <v>88</v>
      </c>
      <c r="G4834" s="18" t="s">
        <v>14</v>
      </c>
      <c r="H4834" s="19">
        <v>9.4348422000000003</v>
      </c>
    </row>
    <row r="4835" s="20" customFormat="1" ht="45" customHeight="1">
      <c r="A4835" s="15">
        <v>90287096</v>
      </c>
      <c r="B4835" s="16" t="s">
        <v>6989</v>
      </c>
      <c r="C4835" s="16" t="s">
        <v>6989</v>
      </c>
      <c r="D4835" s="17" t="s">
        <v>502</v>
      </c>
      <c r="E4835" s="17">
        <v>1</v>
      </c>
      <c r="F4835" s="18" t="s">
        <v>88</v>
      </c>
      <c r="G4835" s="18" t="s">
        <v>14</v>
      </c>
      <c r="H4835" s="19">
        <v>15.66</v>
      </c>
    </row>
    <row r="4836" s="20" customFormat="1" ht="45" customHeight="1">
      <c r="A4836" s="15">
        <v>90287100</v>
      </c>
      <c r="B4836" s="16" t="s">
        <v>6990</v>
      </c>
      <c r="C4836" s="16" t="s">
        <v>6990</v>
      </c>
      <c r="D4836" s="17" t="s">
        <v>502</v>
      </c>
      <c r="E4836" s="17">
        <v>1</v>
      </c>
      <c r="F4836" s="18" t="s">
        <v>88</v>
      </c>
      <c r="G4836" s="18" t="s">
        <v>14</v>
      </c>
      <c r="H4836" s="19">
        <v>15.66</v>
      </c>
    </row>
    <row r="4837" s="20" customFormat="1" ht="45" customHeight="1">
      <c r="A4837" s="15">
        <v>92409920</v>
      </c>
      <c r="B4837" s="16" t="s">
        <v>6991</v>
      </c>
      <c r="C4837" s="16" t="s">
        <v>6991</v>
      </c>
      <c r="D4837" s="17" t="s">
        <v>520</v>
      </c>
      <c r="E4837" s="17">
        <v>1</v>
      </c>
      <c r="F4837" s="18" t="s">
        <v>88</v>
      </c>
      <c r="G4837" s="18" t="s">
        <v>14</v>
      </c>
      <c r="H4837" s="19">
        <v>10.960000000000001</v>
      </c>
    </row>
    <row r="4838" s="20" customFormat="1" ht="45" customHeight="1">
      <c r="A4838" s="15">
        <v>90287118</v>
      </c>
      <c r="B4838" s="16" t="s">
        <v>6992</v>
      </c>
      <c r="C4838" s="16" t="s">
        <v>6992</v>
      </c>
      <c r="D4838" s="17" t="s">
        <v>544</v>
      </c>
      <c r="E4838" s="17">
        <v>1</v>
      </c>
      <c r="F4838" s="18" t="s">
        <v>88</v>
      </c>
      <c r="G4838" s="18" t="s">
        <v>14</v>
      </c>
      <c r="H4838" s="19">
        <v>8.15371515</v>
      </c>
    </row>
    <row r="4839" s="20" customFormat="1" ht="45" customHeight="1">
      <c r="A4839" s="15">
        <v>90287126</v>
      </c>
      <c r="B4839" s="16" t="s">
        <v>6993</v>
      </c>
      <c r="C4839" s="16" t="s">
        <v>6993</v>
      </c>
      <c r="D4839" s="17" t="s">
        <v>502</v>
      </c>
      <c r="E4839" s="17">
        <v>1</v>
      </c>
      <c r="F4839" s="18" t="s">
        <v>88</v>
      </c>
      <c r="G4839" s="18" t="s">
        <v>14</v>
      </c>
      <c r="H4839" s="19">
        <v>10.960000000000001</v>
      </c>
    </row>
    <row r="4840" s="20" customFormat="1" ht="45" customHeight="1">
      <c r="A4840" s="15">
        <v>90287134</v>
      </c>
      <c r="B4840" s="16" t="s">
        <v>6994</v>
      </c>
      <c r="C4840" s="16" t="s">
        <v>6994</v>
      </c>
      <c r="D4840" s="17" t="s">
        <v>544</v>
      </c>
      <c r="E4840" s="17">
        <v>1</v>
      </c>
      <c r="F4840" s="18" t="s">
        <v>88</v>
      </c>
      <c r="G4840" s="18" t="s">
        <v>14</v>
      </c>
      <c r="H4840" s="19">
        <v>8.0683533000000001</v>
      </c>
    </row>
    <row r="4841" s="20" customFormat="1" ht="45" customHeight="1">
      <c r="A4841" s="15">
        <v>90287142</v>
      </c>
      <c r="B4841" s="16" t="s">
        <v>6995</v>
      </c>
      <c r="C4841" s="16" t="s">
        <v>6995</v>
      </c>
      <c r="D4841" s="17" t="s">
        <v>502</v>
      </c>
      <c r="E4841" s="17">
        <v>1</v>
      </c>
      <c r="F4841" s="18" t="s">
        <v>88</v>
      </c>
      <c r="G4841" s="18" t="s">
        <v>14</v>
      </c>
      <c r="H4841" s="19">
        <v>10.960000000000001</v>
      </c>
    </row>
    <row r="4842" s="20" customFormat="1" ht="45" customHeight="1">
      <c r="A4842" s="15">
        <v>90287150</v>
      </c>
      <c r="B4842" s="16" t="s">
        <v>6980</v>
      </c>
      <c r="C4842" s="16" t="s">
        <v>6980</v>
      </c>
      <c r="D4842" s="17" t="s">
        <v>573</v>
      </c>
      <c r="E4842" s="17">
        <v>1</v>
      </c>
      <c r="F4842" s="18" t="s">
        <v>88</v>
      </c>
      <c r="G4842" s="18" t="s">
        <v>14</v>
      </c>
      <c r="H4842" s="19">
        <v>10.827928125</v>
      </c>
    </row>
    <row r="4843" s="20" customFormat="1" ht="45" customHeight="1">
      <c r="A4843" s="15">
        <v>90308891</v>
      </c>
      <c r="B4843" s="16" t="s">
        <v>6996</v>
      </c>
      <c r="C4843" s="16" t="s">
        <v>6996</v>
      </c>
      <c r="D4843" s="17" t="s">
        <v>554</v>
      </c>
      <c r="E4843" s="17">
        <v>1</v>
      </c>
      <c r="F4843" s="18" t="s">
        <v>88</v>
      </c>
      <c r="G4843" s="18" t="s">
        <v>14</v>
      </c>
      <c r="H4843" s="19">
        <v>9.4348422000000003</v>
      </c>
    </row>
    <row r="4844" s="20" customFormat="1" ht="45" customHeight="1">
      <c r="A4844" s="15">
        <v>90122178</v>
      </c>
      <c r="B4844" s="16" t="s">
        <v>6997</v>
      </c>
      <c r="C4844" s="16" t="s">
        <v>6998</v>
      </c>
      <c r="D4844" s="17" t="s">
        <v>506</v>
      </c>
      <c r="E4844" s="17">
        <v>1</v>
      </c>
      <c r="F4844" s="18" t="s">
        <v>88</v>
      </c>
      <c r="G4844" s="18" t="s">
        <v>14</v>
      </c>
      <c r="H4844" s="19">
        <v>19.762515675</v>
      </c>
    </row>
    <row r="4845" s="20" customFormat="1" ht="45" customHeight="1">
      <c r="A4845" s="15">
        <v>91304016</v>
      </c>
      <c r="B4845" s="16" t="s">
        <v>6999</v>
      </c>
      <c r="C4845" s="16" t="s">
        <v>7000</v>
      </c>
      <c r="D4845" s="17" t="s">
        <v>146</v>
      </c>
      <c r="E4845" s="17">
        <v>1</v>
      </c>
      <c r="F4845" s="18" t="s">
        <v>60</v>
      </c>
      <c r="G4845" s="18" t="s">
        <v>14</v>
      </c>
      <c r="H4845" s="19">
        <v>1.32901965</v>
      </c>
    </row>
    <row r="4846" s="20" customFormat="1" ht="45" customHeight="1">
      <c r="A4846" s="15">
        <v>91304024</v>
      </c>
      <c r="B4846" s="16" t="s">
        <v>7001</v>
      </c>
      <c r="C4846" s="16" t="s">
        <v>7002</v>
      </c>
      <c r="D4846" s="17" t="s">
        <v>146</v>
      </c>
      <c r="E4846" s="17">
        <v>1</v>
      </c>
      <c r="F4846" s="18" t="s">
        <v>60</v>
      </c>
      <c r="G4846" s="18" t="s">
        <v>14</v>
      </c>
      <c r="H4846" s="19">
        <v>3.4123477499999999</v>
      </c>
    </row>
    <row r="4847" s="20" customFormat="1" ht="45" customHeight="1">
      <c r="A4847" s="15">
        <v>92382622</v>
      </c>
      <c r="B4847" s="16" t="s">
        <v>7003</v>
      </c>
      <c r="C4847" s="16" t="s">
        <v>7004</v>
      </c>
      <c r="D4847" s="17" t="s">
        <v>279</v>
      </c>
      <c r="E4847" s="17">
        <v>1</v>
      </c>
      <c r="F4847" s="18" t="s">
        <v>60</v>
      </c>
      <c r="G4847" s="18" t="s">
        <v>14</v>
      </c>
      <c r="H4847" s="19">
        <v>0.34722134999999998</v>
      </c>
    </row>
    <row r="4848" s="20" customFormat="1" ht="45" customHeight="1">
      <c r="A4848" s="15">
        <v>92413900</v>
      </c>
      <c r="B4848" s="16" t="s">
        <v>7005</v>
      </c>
      <c r="C4848" s="16" t="s">
        <v>7006</v>
      </c>
      <c r="D4848" s="17" t="s">
        <v>43</v>
      </c>
      <c r="E4848" s="17">
        <v>30</v>
      </c>
      <c r="F4848" s="18" t="s">
        <v>18</v>
      </c>
      <c r="G4848" s="18" t="s">
        <v>19</v>
      </c>
      <c r="H4848" s="19">
        <v>0.21551670000000001</v>
      </c>
    </row>
    <row r="4849" s="20" customFormat="1" ht="45" customHeight="1">
      <c r="A4849" s="15">
        <v>94939136</v>
      </c>
      <c r="B4849" s="16" t="s">
        <v>7007</v>
      </c>
      <c r="C4849" s="16" t="s">
        <v>7008</v>
      </c>
      <c r="D4849" s="17" t="s">
        <v>235</v>
      </c>
      <c r="E4849" s="17">
        <v>50</v>
      </c>
      <c r="F4849" s="18" t="s">
        <v>743</v>
      </c>
      <c r="G4849" s="18" t="s">
        <v>261</v>
      </c>
      <c r="H4849" s="19">
        <v>2.9967084000000002</v>
      </c>
    </row>
    <row r="4850" s="20" customFormat="1" ht="45" customHeight="1">
      <c r="A4850" s="15">
        <v>92456847</v>
      </c>
      <c r="B4850" s="16" t="s">
        <v>7009</v>
      </c>
      <c r="C4850" s="16" t="s">
        <v>7009</v>
      </c>
      <c r="D4850" s="17" t="s">
        <v>39</v>
      </c>
      <c r="E4850" s="17">
        <v>1</v>
      </c>
      <c r="F4850" s="18" t="s">
        <v>64</v>
      </c>
      <c r="G4850" s="18" t="s">
        <v>14</v>
      </c>
      <c r="H4850" s="19">
        <v>4.3806703499999999</v>
      </c>
    </row>
    <row r="4851" s="20" customFormat="1" ht="45" customHeight="1">
      <c r="A4851" s="15">
        <v>92369995</v>
      </c>
      <c r="B4851" s="16" t="s">
        <v>7010</v>
      </c>
      <c r="C4851" s="16" t="s">
        <v>7011</v>
      </c>
      <c r="D4851" s="17" t="s">
        <v>2405</v>
      </c>
      <c r="E4851" s="17">
        <v>1</v>
      </c>
      <c r="F4851" s="18" t="s">
        <v>60</v>
      </c>
      <c r="G4851" s="18" t="s">
        <v>14</v>
      </c>
      <c r="H4851" s="19">
        <v>2.9693412000000001</v>
      </c>
    </row>
    <row r="4852" s="20" customFormat="1" ht="45" customHeight="1">
      <c r="A4852" s="15">
        <v>92456863</v>
      </c>
      <c r="B4852" s="16" t="s">
        <v>7010</v>
      </c>
      <c r="C4852" s="16" t="s">
        <v>7010</v>
      </c>
      <c r="D4852" s="17" t="s">
        <v>39</v>
      </c>
      <c r="E4852" s="17">
        <v>1</v>
      </c>
      <c r="F4852" s="18" t="s">
        <v>60</v>
      </c>
      <c r="G4852" s="18" t="s">
        <v>14</v>
      </c>
      <c r="H4852" s="19">
        <v>1.7959725</v>
      </c>
    </row>
    <row r="4853" s="20" customFormat="1" ht="45" customHeight="1">
      <c r="A4853" s="15">
        <v>92469639</v>
      </c>
      <c r="B4853" s="16" t="s">
        <v>7010</v>
      </c>
      <c r="C4853" s="16" t="s">
        <v>7010</v>
      </c>
      <c r="D4853" s="17" t="s">
        <v>17</v>
      </c>
      <c r="E4853" s="17">
        <v>1</v>
      </c>
      <c r="F4853" s="18" t="s">
        <v>60</v>
      </c>
      <c r="G4853" s="18" t="s">
        <v>14</v>
      </c>
      <c r="H4853" s="19">
        <v>2.5739532000000001</v>
      </c>
    </row>
    <row r="4854" s="20" customFormat="1" ht="45" customHeight="1">
      <c r="A4854" s="15">
        <v>90248643</v>
      </c>
      <c r="B4854" s="16" t="s">
        <v>7010</v>
      </c>
      <c r="C4854" s="16" t="s">
        <v>7012</v>
      </c>
      <c r="D4854" s="17" t="s">
        <v>1182</v>
      </c>
      <c r="E4854" s="17">
        <v>1</v>
      </c>
      <c r="F4854" s="18" t="s">
        <v>60</v>
      </c>
      <c r="G4854" s="18" t="s">
        <v>14</v>
      </c>
      <c r="H4854" s="19">
        <v>2.00471355</v>
      </c>
    </row>
    <row r="4855" s="20" customFormat="1" ht="45" customHeight="1">
      <c r="A4855" s="15">
        <v>92411029</v>
      </c>
      <c r="B4855" s="16" t="s">
        <v>7010</v>
      </c>
      <c r="C4855" s="16" t="s">
        <v>7013</v>
      </c>
      <c r="D4855" s="17" t="s">
        <v>360</v>
      </c>
      <c r="E4855" s="17">
        <v>1</v>
      </c>
      <c r="F4855" s="18" t="s">
        <v>60</v>
      </c>
      <c r="G4855" s="18" t="s">
        <v>14</v>
      </c>
      <c r="H4855" s="19">
        <v>2.88552915</v>
      </c>
    </row>
    <row r="4856" s="20" customFormat="1" ht="45" customHeight="1">
      <c r="A4856" s="15">
        <v>91412013</v>
      </c>
      <c r="B4856" s="16" t="s">
        <v>7014</v>
      </c>
      <c r="C4856" s="16" t="s">
        <v>7015</v>
      </c>
      <c r="D4856" s="17" t="s">
        <v>720</v>
      </c>
      <c r="E4856" s="17">
        <v>1</v>
      </c>
      <c r="F4856" s="18" t="s">
        <v>64</v>
      </c>
      <c r="G4856" s="18" t="s">
        <v>14</v>
      </c>
      <c r="H4856" s="19">
        <v>7.4951919</v>
      </c>
    </row>
    <row r="4857" s="20" customFormat="1" ht="45" customHeight="1">
      <c r="A4857" s="15">
        <v>92412823</v>
      </c>
      <c r="B4857" s="16" t="s">
        <v>7016</v>
      </c>
      <c r="C4857" s="16" t="s">
        <v>7017</v>
      </c>
      <c r="D4857" s="17" t="s">
        <v>806</v>
      </c>
      <c r="E4857" s="17">
        <v>1</v>
      </c>
      <c r="F4857" s="18" t="s">
        <v>60</v>
      </c>
      <c r="G4857" s="18" t="s">
        <v>14</v>
      </c>
      <c r="H4857" s="19">
        <v>1.2931002</v>
      </c>
    </row>
    <row r="4858" s="20" customFormat="1" ht="45" customHeight="1">
      <c r="A4858" s="15">
        <v>91412021</v>
      </c>
      <c r="B4858" s="16" t="s">
        <v>7016</v>
      </c>
      <c r="C4858" s="16" t="s">
        <v>7018</v>
      </c>
      <c r="D4858" s="17" t="s">
        <v>720</v>
      </c>
      <c r="E4858" s="17">
        <v>1</v>
      </c>
      <c r="F4858" s="18" t="s">
        <v>60</v>
      </c>
      <c r="G4858" s="18" t="s">
        <v>14</v>
      </c>
      <c r="H4858" s="19">
        <v>1.9396503</v>
      </c>
    </row>
    <row r="4859" s="20" customFormat="1" ht="45" customHeight="1">
      <c r="A4859" s="15">
        <v>90265351</v>
      </c>
      <c r="B4859" s="16" t="s">
        <v>7019</v>
      </c>
      <c r="C4859" s="16" t="s">
        <v>7020</v>
      </c>
      <c r="D4859" s="17" t="s">
        <v>39</v>
      </c>
      <c r="E4859" s="17">
        <v>1</v>
      </c>
      <c r="F4859" s="18" t="s">
        <v>64</v>
      </c>
      <c r="G4859" s="18" t="s">
        <v>14</v>
      </c>
      <c r="H4859" s="19">
        <v>4.2384950999999997</v>
      </c>
    </row>
    <row r="4860" s="20" customFormat="1" ht="45" customHeight="1">
      <c r="A4860" s="15">
        <v>90156668</v>
      </c>
      <c r="B4860" s="16" t="s">
        <v>7019</v>
      </c>
      <c r="C4860" s="16" t="s">
        <v>7021</v>
      </c>
      <c r="D4860" s="17" t="s">
        <v>36</v>
      </c>
      <c r="E4860" s="17">
        <v>1</v>
      </c>
      <c r="F4860" s="18" t="s">
        <v>64</v>
      </c>
      <c r="G4860" s="18" t="s">
        <v>14</v>
      </c>
      <c r="H4860" s="19">
        <v>3.5799718500000002</v>
      </c>
    </row>
    <row r="4861" s="20" customFormat="1" ht="45" customHeight="1">
      <c r="A4861" s="15">
        <v>90190874</v>
      </c>
      <c r="B4861" s="16" t="s">
        <v>7019</v>
      </c>
      <c r="C4861" s="16" t="s">
        <v>7019</v>
      </c>
      <c r="D4861" s="17" t="s">
        <v>360</v>
      </c>
      <c r="E4861" s="17">
        <v>1</v>
      </c>
      <c r="F4861" s="18" t="s">
        <v>64</v>
      </c>
      <c r="G4861" s="18" t="s">
        <v>14</v>
      </c>
      <c r="H4861" s="19">
        <v>3.31656255</v>
      </c>
    </row>
    <row r="4862" s="20" customFormat="1" ht="45" customHeight="1">
      <c r="A4862" s="15">
        <v>90153715</v>
      </c>
      <c r="B4862" s="16" t="s">
        <v>7022</v>
      </c>
      <c r="C4862" s="16" t="s">
        <v>7023</v>
      </c>
      <c r="D4862" s="17" t="s">
        <v>39</v>
      </c>
      <c r="E4862" s="17">
        <v>1</v>
      </c>
      <c r="F4862" s="18" t="s">
        <v>60</v>
      </c>
      <c r="G4862" s="18" t="s">
        <v>14</v>
      </c>
      <c r="H4862" s="19">
        <v>2.02346235</v>
      </c>
    </row>
    <row r="4863" s="20" customFormat="1" ht="45" customHeight="1">
      <c r="A4863" s="15">
        <v>90127790</v>
      </c>
      <c r="B4863" s="16" t="s">
        <v>7022</v>
      </c>
      <c r="C4863" s="16" t="s">
        <v>7021</v>
      </c>
      <c r="D4863" s="17" t="s">
        <v>21</v>
      </c>
      <c r="E4863" s="17">
        <v>1</v>
      </c>
      <c r="F4863" s="18" t="s">
        <v>60</v>
      </c>
      <c r="G4863" s="18" t="s">
        <v>14</v>
      </c>
      <c r="H4863" s="19">
        <v>1.9276771500000001</v>
      </c>
    </row>
    <row r="4864" s="20" customFormat="1" ht="45" customHeight="1">
      <c r="A4864" s="15">
        <v>90294904</v>
      </c>
      <c r="B4864" s="16" t="s">
        <v>7022</v>
      </c>
      <c r="C4864" s="16" t="s">
        <v>7022</v>
      </c>
      <c r="D4864" s="17" t="s">
        <v>590</v>
      </c>
      <c r="E4864" s="17">
        <v>1</v>
      </c>
      <c r="F4864" s="18" t="s">
        <v>60</v>
      </c>
      <c r="G4864" s="18" t="s">
        <v>14</v>
      </c>
      <c r="H4864" s="19">
        <v>2.3140829250000001</v>
      </c>
    </row>
    <row r="4865" s="20" customFormat="1" ht="45" customHeight="1">
      <c r="A4865" s="15">
        <v>90172620</v>
      </c>
      <c r="B4865" s="16" t="s">
        <v>7022</v>
      </c>
      <c r="C4865" s="16" t="s">
        <v>7024</v>
      </c>
      <c r="D4865" s="17" t="s">
        <v>244</v>
      </c>
      <c r="E4865" s="17">
        <v>1</v>
      </c>
      <c r="F4865" s="18" t="s">
        <v>60</v>
      </c>
      <c r="G4865" s="18" t="s">
        <v>14</v>
      </c>
      <c r="H4865" s="19">
        <v>2.7897439500000001</v>
      </c>
    </row>
    <row r="4866" s="20" customFormat="1" ht="45" customHeight="1">
      <c r="A4866" s="15">
        <v>90146182</v>
      </c>
      <c r="B4866" s="16" t="s">
        <v>7025</v>
      </c>
      <c r="C4866" s="16" t="s">
        <v>7021</v>
      </c>
      <c r="D4866" s="17" t="s">
        <v>17</v>
      </c>
      <c r="E4866" s="17">
        <v>1</v>
      </c>
      <c r="F4866" s="18" t="s">
        <v>60</v>
      </c>
      <c r="G4866" s="18" t="s">
        <v>14</v>
      </c>
      <c r="H4866" s="19">
        <v>2.4904152000000002</v>
      </c>
    </row>
    <row r="4867" s="20" customFormat="1" ht="45" customHeight="1">
      <c r="A4867" s="15">
        <v>90197534</v>
      </c>
      <c r="B4867" s="16" t="s">
        <v>7026</v>
      </c>
      <c r="C4867" s="16" t="s">
        <v>7027</v>
      </c>
      <c r="D4867" s="17" t="s">
        <v>2405</v>
      </c>
      <c r="E4867" s="17">
        <v>1</v>
      </c>
      <c r="F4867" s="18" t="s">
        <v>64</v>
      </c>
      <c r="G4867" s="18" t="s">
        <v>14</v>
      </c>
      <c r="H4867" s="19">
        <v>4.8850452000000004</v>
      </c>
    </row>
    <row r="4868" s="20" customFormat="1" ht="45" customHeight="1">
      <c r="A4868" s="15">
        <v>90127803</v>
      </c>
      <c r="B4868" s="16" t="s">
        <v>7028</v>
      </c>
      <c r="C4868" s="16" t="s">
        <v>7021</v>
      </c>
      <c r="D4868" s="17" t="s">
        <v>21</v>
      </c>
      <c r="E4868" s="17">
        <v>1</v>
      </c>
      <c r="F4868" s="18" t="s">
        <v>60</v>
      </c>
      <c r="G4868" s="18" t="s">
        <v>14</v>
      </c>
      <c r="H4868" s="19">
        <v>1.0296909000000001</v>
      </c>
    </row>
    <row r="4869" s="20" customFormat="1" ht="45" customHeight="1">
      <c r="A4869" s="15">
        <v>90020960</v>
      </c>
      <c r="B4869" s="16" t="s">
        <v>7029</v>
      </c>
      <c r="C4869" s="16" t="s">
        <v>7029</v>
      </c>
      <c r="D4869" s="17" t="s">
        <v>378</v>
      </c>
      <c r="E4869" s="17">
        <v>1</v>
      </c>
      <c r="F4869" s="18" t="s">
        <v>238</v>
      </c>
      <c r="G4869" s="18" t="s">
        <v>14</v>
      </c>
      <c r="H4869" s="19">
        <v>1.5565095</v>
      </c>
    </row>
    <row r="4870" s="20" customFormat="1" ht="45" customHeight="1">
      <c r="A4870" s="15">
        <v>90241444</v>
      </c>
      <c r="B4870" s="16" t="s">
        <v>7030</v>
      </c>
      <c r="C4870" s="16" t="s">
        <v>7031</v>
      </c>
      <c r="D4870" s="17" t="s">
        <v>528</v>
      </c>
      <c r="E4870" s="17">
        <v>1</v>
      </c>
      <c r="F4870" s="18" t="s">
        <v>88</v>
      </c>
      <c r="G4870" s="18" t="s">
        <v>14</v>
      </c>
      <c r="H4870" s="19">
        <v>94.201501500000006</v>
      </c>
    </row>
    <row r="4871" s="20" customFormat="1" ht="45" customHeight="1">
      <c r="A4871" s="15">
        <v>92471978</v>
      </c>
      <c r="B4871" s="16" t="s">
        <v>7032</v>
      </c>
      <c r="C4871" s="16" t="s">
        <v>7032</v>
      </c>
      <c r="D4871" s="17" t="s">
        <v>39</v>
      </c>
      <c r="E4871" s="17">
        <v>1</v>
      </c>
      <c r="F4871" s="18" t="s">
        <v>88</v>
      </c>
      <c r="G4871" s="18" t="s">
        <v>14</v>
      </c>
      <c r="H4871" s="19">
        <v>158.13726012000001</v>
      </c>
    </row>
    <row r="4872" s="20" customFormat="1" ht="45" customHeight="1">
      <c r="A4872" s="15">
        <v>90241460</v>
      </c>
      <c r="B4872" s="16" t="s">
        <v>7033</v>
      </c>
      <c r="C4872" s="16" t="s">
        <v>7033</v>
      </c>
      <c r="D4872" s="17" t="s">
        <v>528</v>
      </c>
      <c r="E4872" s="17">
        <v>1</v>
      </c>
      <c r="F4872" s="18" t="s">
        <v>88</v>
      </c>
      <c r="G4872" s="18" t="s">
        <v>14</v>
      </c>
      <c r="H4872" s="19">
        <v>158.13726012000001</v>
      </c>
    </row>
    <row r="4873" s="20" customFormat="1" ht="45" customHeight="1">
      <c r="A4873" s="15">
        <v>92457355</v>
      </c>
      <c r="B4873" s="16" t="s">
        <v>7034</v>
      </c>
      <c r="C4873" s="16" t="s">
        <v>7034</v>
      </c>
      <c r="D4873" s="17" t="s">
        <v>39</v>
      </c>
      <c r="E4873" s="17">
        <v>1</v>
      </c>
      <c r="F4873" s="18" t="s">
        <v>13</v>
      </c>
      <c r="G4873" s="18" t="s">
        <v>14</v>
      </c>
      <c r="H4873" s="19">
        <v>91.159339288499993</v>
      </c>
    </row>
    <row r="4874" s="20" customFormat="1" ht="45" customHeight="1">
      <c r="A4874" s="15">
        <v>90273729</v>
      </c>
      <c r="B4874" s="16" t="s">
        <v>7035</v>
      </c>
      <c r="C4874" s="16" t="s">
        <v>7036</v>
      </c>
      <c r="D4874" s="17" t="s">
        <v>956</v>
      </c>
      <c r="E4874" s="17">
        <v>1</v>
      </c>
      <c r="F4874" s="18" t="s">
        <v>88</v>
      </c>
      <c r="G4874" s="18" t="s">
        <v>14</v>
      </c>
      <c r="H4874" s="19">
        <v>230.202</v>
      </c>
    </row>
    <row r="4875" s="20" customFormat="1" ht="45" customHeight="1">
      <c r="A4875" s="15">
        <v>90177720</v>
      </c>
      <c r="B4875" s="16" t="s">
        <v>7037</v>
      </c>
      <c r="C4875" s="16" t="s">
        <v>7038</v>
      </c>
      <c r="D4875" s="17" t="s">
        <v>915</v>
      </c>
      <c r="E4875" s="17">
        <v>1</v>
      </c>
      <c r="F4875" s="18" t="s">
        <v>13</v>
      </c>
      <c r="G4875" s="18" t="s">
        <v>14</v>
      </c>
      <c r="H4875" s="19">
        <v>229.21398360000001</v>
      </c>
    </row>
    <row r="4876" s="20" customFormat="1" ht="45" customHeight="1">
      <c r="A4876" s="15">
        <v>90205499</v>
      </c>
      <c r="B4876" s="16" t="s">
        <v>7039</v>
      </c>
      <c r="C4876" s="16" t="s">
        <v>7040</v>
      </c>
      <c r="D4876" s="17" t="s">
        <v>956</v>
      </c>
      <c r="E4876" s="17">
        <v>1</v>
      </c>
      <c r="F4876" s="18" t="s">
        <v>88</v>
      </c>
      <c r="G4876" s="18" t="s">
        <v>14</v>
      </c>
      <c r="H4876" s="19">
        <v>230.21516700000001</v>
      </c>
    </row>
    <row r="4877" s="20" customFormat="1" ht="45" customHeight="1">
      <c r="A4877" s="15">
        <v>90295102</v>
      </c>
      <c r="B4877" s="16" t="s">
        <v>7041</v>
      </c>
      <c r="C4877" s="16" t="s">
        <v>7042</v>
      </c>
      <c r="D4877" s="17" t="s">
        <v>39</v>
      </c>
      <c r="E4877" s="17">
        <v>1</v>
      </c>
      <c r="F4877" s="18" t="s">
        <v>88</v>
      </c>
      <c r="G4877" s="18" t="s">
        <v>14</v>
      </c>
      <c r="H4877" s="19">
        <v>340.47077400000001</v>
      </c>
    </row>
    <row r="4878" s="20" customFormat="1" ht="45" customHeight="1">
      <c r="A4878" s="15">
        <v>90252454</v>
      </c>
      <c r="B4878" s="16" t="s">
        <v>7043</v>
      </c>
      <c r="C4878" s="16" t="s">
        <v>7044</v>
      </c>
      <c r="D4878" s="17" t="s">
        <v>871</v>
      </c>
      <c r="E4878" s="17">
        <v>1</v>
      </c>
      <c r="F4878" s="18" t="s">
        <v>88</v>
      </c>
      <c r="G4878" s="18" t="s">
        <v>14</v>
      </c>
      <c r="H4878" s="19">
        <v>106.14197475</v>
      </c>
    </row>
    <row r="4879" s="20" customFormat="1" ht="45" customHeight="1">
      <c r="A4879" s="15">
        <v>90177738</v>
      </c>
      <c r="B4879" s="16" t="s">
        <v>7045</v>
      </c>
      <c r="C4879" s="16" t="s">
        <v>7046</v>
      </c>
      <c r="D4879" s="17" t="s">
        <v>915</v>
      </c>
      <c r="E4879" s="17">
        <v>1</v>
      </c>
      <c r="F4879" s="18" t="s">
        <v>13</v>
      </c>
      <c r="G4879" s="18" t="s">
        <v>14</v>
      </c>
      <c r="H4879" s="19">
        <v>132.18357599999999</v>
      </c>
    </row>
    <row r="4880" s="20" customFormat="1" ht="45" customHeight="1">
      <c r="A4880" s="15">
        <v>90273737</v>
      </c>
      <c r="B4880" s="16" t="s">
        <v>7045</v>
      </c>
      <c r="C4880" s="16" t="s">
        <v>7047</v>
      </c>
      <c r="D4880" s="17" t="s">
        <v>956</v>
      </c>
      <c r="E4880" s="17">
        <v>1</v>
      </c>
      <c r="F4880" s="18" t="s">
        <v>88</v>
      </c>
      <c r="G4880" s="18" t="s">
        <v>14</v>
      </c>
      <c r="H4880" s="19">
        <v>132.70811399999999</v>
      </c>
    </row>
    <row r="4881" s="20" customFormat="1" ht="45" customHeight="1">
      <c r="A4881" s="15">
        <v>90241452</v>
      </c>
      <c r="B4881" s="16" t="s">
        <v>7048</v>
      </c>
      <c r="C4881" s="16" t="s">
        <v>7048</v>
      </c>
      <c r="D4881" s="17" t="s">
        <v>528</v>
      </c>
      <c r="E4881" s="17">
        <v>1</v>
      </c>
      <c r="F4881" s="18" t="s">
        <v>13</v>
      </c>
      <c r="G4881" s="18" t="s">
        <v>14</v>
      </c>
      <c r="H4881" s="19">
        <v>158.13999999999999</v>
      </c>
    </row>
    <row r="4882" s="20" customFormat="1" ht="45" customHeight="1">
      <c r="A4882" s="15">
        <v>90313070</v>
      </c>
      <c r="B4882" s="16" t="s">
        <v>7049</v>
      </c>
      <c r="C4882" s="16" t="s">
        <v>7049</v>
      </c>
      <c r="D4882" s="17" t="s">
        <v>39</v>
      </c>
      <c r="E4882" s="17">
        <v>30</v>
      </c>
      <c r="F4882" s="18" t="s">
        <v>18</v>
      </c>
      <c r="G4882" s="18" t="s">
        <v>14</v>
      </c>
      <c r="H4882" s="19">
        <v>90.002168549999993</v>
      </c>
    </row>
    <row r="4883" s="20" customFormat="1" ht="45" customHeight="1">
      <c r="A4883" s="15">
        <v>90205502</v>
      </c>
      <c r="B4883" s="16" t="s">
        <v>7050</v>
      </c>
      <c r="C4883" s="16" t="s">
        <v>7051</v>
      </c>
      <c r="D4883" s="17" t="s">
        <v>956</v>
      </c>
      <c r="E4883" s="17">
        <v>1</v>
      </c>
      <c r="F4883" s="18" t="s">
        <v>88</v>
      </c>
      <c r="G4883" s="18" t="s">
        <v>14</v>
      </c>
      <c r="H4883" s="19">
        <v>132.70811399999999</v>
      </c>
    </row>
    <row r="4884" s="20" customFormat="1" ht="45" customHeight="1">
      <c r="A4884" s="15">
        <v>91030030</v>
      </c>
      <c r="B4884" s="16" t="s">
        <v>7052</v>
      </c>
      <c r="C4884" s="16" t="s">
        <v>7053</v>
      </c>
      <c r="D4884" s="17" t="s">
        <v>229</v>
      </c>
      <c r="E4884" s="17">
        <v>3</v>
      </c>
      <c r="F4884" s="18" t="s">
        <v>95</v>
      </c>
      <c r="G4884" s="18" t="s">
        <v>14</v>
      </c>
      <c r="H4884" s="19">
        <v>2.8017170999999998</v>
      </c>
    </row>
    <row r="4885" s="20" customFormat="1" ht="45" customHeight="1">
      <c r="A4885" s="15">
        <v>90185552</v>
      </c>
      <c r="B4885" s="16" t="s">
        <v>7054</v>
      </c>
      <c r="C4885" s="16" t="s">
        <v>7055</v>
      </c>
      <c r="D4885" s="17" t="s">
        <v>98</v>
      </c>
      <c r="E4885" s="17">
        <v>1</v>
      </c>
      <c r="F4885" s="18" t="s">
        <v>60</v>
      </c>
      <c r="G4885" s="18" t="s">
        <v>14</v>
      </c>
      <c r="H4885" s="19">
        <v>4.60966275</v>
      </c>
    </row>
    <row r="4886" s="20" customFormat="1" ht="45" customHeight="1">
      <c r="A4886" s="15">
        <v>90148142</v>
      </c>
      <c r="B4886" s="16" t="s">
        <v>7056</v>
      </c>
      <c r="C4886" s="16" t="s">
        <v>7057</v>
      </c>
      <c r="D4886" s="17" t="s">
        <v>17</v>
      </c>
      <c r="E4886" s="17">
        <v>1</v>
      </c>
      <c r="F4886" s="18" t="s">
        <v>60</v>
      </c>
      <c r="G4886" s="18" t="s">
        <v>14</v>
      </c>
      <c r="H4886" s="19">
        <v>2.3946299999999998</v>
      </c>
    </row>
    <row r="4887" s="20" customFormat="1" ht="45" customHeight="1">
      <c r="A4887" s="15">
        <v>90239814</v>
      </c>
      <c r="B4887" s="16" t="s">
        <v>7056</v>
      </c>
      <c r="C4887" s="16" t="s">
        <v>7057</v>
      </c>
      <c r="D4887" s="17" t="s">
        <v>29</v>
      </c>
      <c r="E4887" s="17">
        <v>1</v>
      </c>
      <c r="F4887" s="18" t="s">
        <v>60</v>
      </c>
      <c r="G4887" s="18" t="s">
        <v>14</v>
      </c>
      <c r="H4887" s="19">
        <v>2.2629253500000002</v>
      </c>
    </row>
    <row r="4888" s="20" customFormat="1" ht="45" customHeight="1">
      <c r="A4888" s="15">
        <v>92465684</v>
      </c>
      <c r="B4888" s="16" t="s">
        <v>7058</v>
      </c>
      <c r="C4888" s="16" t="s">
        <v>7059</v>
      </c>
      <c r="D4888" s="17" t="s">
        <v>1356</v>
      </c>
      <c r="E4888" s="17">
        <v>1</v>
      </c>
      <c r="F4888" s="18" t="s">
        <v>60</v>
      </c>
      <c r="G4888" s="18" t="s">
        <v>14</v>
      </c>
      <c r="H4888" s="19">
        <v>3.4602403499999999</v>
      </c>
    </row>
    <row r="4889" s="20" customFormat="1" ht="45" customHeight="1">
      <c r="A4889" s="15">
        <v>92385109</v>
      </c>
      <c r="B4889" s="16" t="s">
        <v>7060</v>
      </c>
      <c r="C4889" s="16" t="s">
        <v>7061</v>
      </c>
      <c r="D4889" s="17" t="s">
        <v>229</v>
      </c>
      <c r="E4889" s="17">
        <v>3</v>
      </c>
      <c r="F4889" s="18" t="s">
        <v>95</v>
      </c>
      <c r="G4889" s="18" t="s">
        <v>14</v>
      </c>
      <c r="H4889" s="19">
        <v>33.836121900000002</v>
      </c>
    </row>
    <row r="4890" s="20" customFormat="1" ht="45" customHeight="1">
      <c r="A4890" s="15">
        <v>90297628</v>
      </c>
      <c r="B4890" s="16" t="s">
        <v>7062</v>
      </c>
      <c r="C4890" s="16" t="s">
        <v>7063</v>
      </c>
      <c r="D4890" s="17" t="s">
        <v>98</v>
      </c>
      <c r="E4890" s="17">
        <v>1</v>
      </c>
      <c r="F4890" s="18" t="s">
        <v>88</v>
      </c>
      <c r="G4890" s="18" t="s">
        <v>14</v>
      </c>
      <c r="H4890" s="19">
        <v>20.51000595</v>
      </c>
    </row>
    <row r="4891" s="20" customFormat="1" ht="45" customHeight="1">
      <c r="A4891" s="15">
        <v>90148100</v>
      </c>
      <c r="B4891" s="16" t="s">
        <v>7064</v>
      </c>
      <c r="C4891" s="16" t="s">
        <v>7065</v>
      </c>
      <c r="D4891" s="17" t="s">
        <v>17</v>
      </c>
      <c r="E4891" s="17">
        <v>1</v>
      </c>
      <c r="F4891" s="18" t="s">
        <v>88</v>
      </c>
      <c r="G4891" s="18" t="s">
        <v>14</v>
      </c>
      <c r="H4891" s="19">
        <v>21.982703399999998</v>
      </c>
    </row>
    <row r="4892" s="20" customFormat="1" ht="45" customHeight="1">
      <c r="A4892" s="15">
        <v>90216768</v>
      </c>
      <c r="B4892" s="16" t="s">
        <v>7066</v>
      </c>
      <c r="C4892" s="16" t="s">
        <v>7067</v>
      </c>
      <c r="D4892" s="17" t="s">
        <v>78</v>
      </c>
      <c r="E4892" s="17">
        <v>1</v>
      </c>
      <c r="F4892" s="18" t="s">
        <v>60</v>
      </c>
      <c r="G4892" s="18" t="s">
        <v>14</v>
      </c>
      <c r="H4892" s="19">
        <v>1.95162345</v>
      </c>
    </row>
    <row r="4893" s="20" customFormat="1" ht="45" customHeight="1">
      <c r="A4893" s="15">
        <v>90136993</v>
      </c>
      <c r="B4893" s="16" t="s">
        <v>7066</v>
      </c>
      <c r="C4893" s="16" t="s">
        <v>7068</v>
      </c>
      <c r="D4893" s="17" t="s">
        <v>1356</v>
      </c>
      <c r="E4893" s="17">
        <v>1</v>
      </c>
      <c r="F4893" s="18" t="s">
        <v>60</v>
      </c>
      <c r="G4893" s="18" t="s">
        <v>14</v>
      </c>
      <c r="H4893" s="19">
        <v>2.3227910999999999</v>
      </c>
    </row>
    <row r="4894" s="20" customFormat="1" ht="45" customHeight="1">
      <c r="A4894" s="15">
        <v>92385125</v>
      </c>
      <c r="B4894" s="16" t="s">
        <v>7069</v>
      </c>
      <c r="C4894" s="16" t="s">
        <v>7070</v>
      </c>
      <c r="D4894" s="17" t="s">
        <v>229</v>
      </c>
      <c r="E4894" s="17">
        <v>1</v>
      </c>
      <c r="F4894" s="18" t="s">
        <v>4349</v>
      </c>
      <c r="G4894" s="18" t="s">
        <v>14</v>
      </c>
      <c r="H4894" s="19">
        <v>2.6460661499999998</v>
      </c>
    </row>
    <row r="4895" s="20" customFormat="1" ht="45" customHeight="1">
      <c r="A4895" s="15">
        <v>90226755</v>
      </c>
      <c r="B4895" s="16" t="s">
        <v>7071</v>
      </c>
      <c r="C4895" s="16" t="s">
        <v>7071</v>
      </c>
      <c r="D4895" s="17" t="s">
        <v>59</v>
      </c>
      <c r="E4895" s="17">
        <v>1</v>
      </c>
      <c r="F4895" s="18" t="s">
        <v>60</v>
      </c>
      <c r="G4895" s="18" t="s">
        <v>14</v>
      </c>
      <c r="H4895" s="19">
        <v>1.8933405750000001</v>
      </c>
    </row>
    <row r="4896" s="20" customFormat="1" ht="45" customHeight="1">
      <c r="A4896" s="15">
        <v>92418589</v>
      </c>
      <c r="B4896" s="16" t="s">
        <v>7072</v>
      </c>
      <c r="C4896" s="16" t="s">
        <v>7073</v>
      </c>
      <c r="D4896" s="17" t="s">
        <v>146</v>
      </c>
      <c r="E4896" s="17">
        <v>1</v>
      </c>
      <c r="F4896" s="18" t="s">
        <v>60</v>
      </c>
      <c r="G4896" s="18" t="s">
        <v>14</v>
      </c>
      <c r="H4896" s="19">
        <v>2.47844205</v>
      </c>
    </row>
    <row r="4897" s="20" customFormat="1" ht="45" customHeight="1">
      <c r="A4897" s="15">
        <v>90237013</v>
      </c>
      <c r="B4897" s="16" t="s">
        <v>7074</v>
      </c>
      <c r="C4897" s="16" t="s">
        <v>7075</v>
      </c>
      <c r="D4897" s="17" t="s">
        <v>146</v>
      </c>
      <c r="E4897" s="17">
        <v>1</v>
      </c>
      <c r="F4897" s="18" t="s">
        <v>64</v>
      </c>
      <c r="G4897" s="18" t="s">
        <v>14</v>
      </c>
      <c r="H4897" s="19">
        <v>2.1671401499999998</v>
      </c>
    </row>
    <row r="4898" s="20" customFormat="1" ht="45" customHeight="1">
      <c r="A4898" s="15">
        <v>92404510</v>
      </c>
      <c r="B4898" s="16" t="s">
        <v>7076</v>
      </c>
      <c r="C4898" s="16" t="s">
        <v>7077</v>
      </c>
      <c r="D4898" s="17" t="s">
        <v>146</v>
      </c>
      <c r="E4898" s="17">
        <v>1</v>
      </c>
      <c r="F4898" s="18" t="s">
        <v>436</v>
      </c>
      <c r="G4898" s="18" t="s">
        <v>14</v>
      </c>
      <c r="H4898" s="19">
        <v>1.08955665</v>
      </c>
    </row>
    <row r="4899" s="20" customFormat="1" ht="45" customHeight="1">
      <c r="A4899" s="15">
        <v>90237021</v>
      </c>
      <c r="B4899" s="16" t="s">
        <v>7078</v>
      </c>
      <c r="C4899" s="16" t="s">
        <v>7079</v>
      </c>
      <c r="D4899" s="17" t="s">
        <v>146</v>
      </c>
      <c r="E4899" s="17">
        <v>600</v>
      </c>
      <c r="F4899" s="18" t="s">
        <v>151</v>
      </c>
      <c r="G4899" s="18" t="s">
        <v>19</v>
      </c>
      <c r="H4899" s="19">
        <v>4.78926e-002</v>
      </c>
    </row>
    <row r="4900" s="20" customFormat="1" ht="45" customHeight="1">
      <c r="A4900" s="15">
        <v>90237048</v>
      </c>
      <c r="B4900" s="16" t="s">
        <v>7080</v>
      </c>
      <c r="C4900" s="16" t="s">
        <v>7081</v>
      </c>
      <c r="D4900" s="17" t="s">
        <v>146</v>
      </c>
      <c r="E4900" s="17">
        <v>1</v>
      </c>
      <c r="F4900" s="18" t="s">
        <v>60</v>
      </c>
      <c r="G4900" s="18" t="s">
        <v>14</v>
      </c>
      <c r="H4900" s="19">
        <v>3.7116764999999998</v>
      </c>
    </row>
    <row r="4901" s="20" customFormat="1" ht="45" customHeight="1">
      <c r="A4901" s="15">
        <v>92404472</v>
      </c>
      <c r="B4901" s="16" t="s">
        <v>7082</v>
      </c>
      <c r="C4901" s="16" t="s">
        <v>7083</v>
      </c>
      <c r="D4901" s="17" t="s">
        <v>146</v>
      </c>
      <c r="E4901" s="17">
        <v>300</v>
      </c>
      <c r="F4901" s="18" t="s">
        <v>151</v>
      </c>
      <c r="G4901" s="18" t="s">
        <v>19</v>
      </c>
      <c r="H4901" s="19">
        <v>0.10775835</v>
      </c>
    </row>
    <row r="4902" s="20" customFormat="1" ht="45" customHeight="1">
      <c r="A4902" s="15">
        <v>92395317</v>
      </c>
      <c r="B4902" s="16" t="s">
        <v>7084</v>
      </c>
      <c r="C4902" s="16" t="s">
        <v>7085</v>
      </c>
      <c r="D4902" s="17" t="s">
        <v>146</v>
      </c>
      <c r="E4902" s="17">
        <v>1</v>
      </c>
      <c r="F4902" s="18" t="s">
        <v>64</v>
      </c>
      <c r="G4902" s="18" t="s">
        <v>14</v>
      </c>
      <c r="H4902" s="19">
        <v>40.181891399999998</v>
      </c>
    </row>
    <row r="4903" s="20" customFormat="1" ht="45" customHeight="1">
      <c r="A4903" s="15">
        <v>90959027</v>
      </c>
      <c r="B4903" s="16" t="s">
        <v>7086</v>
      </c>
      <c r="C4903" s="16" t="s">
        <v>7087</v>
      </c>
      <c r="D4903" s="17" t="s">
        <v>43</v>
      </c>
      <c r="E4903" s="17">
        <v>1</v>
      </c>
      <c r="F4903" s="18" t="s">
        <v>436</v>
      </c>
      <c r="G4903" s="18" t="s">
        <v>14</v>
      </c>
      <c r="H4903" s="19">
        <v>3.6757570500000001</v>
      </c>
    </row>
    <row r="4904" s="20" customFormat="1" ht="45" customHeight="1">
      <c r="A4904" s="15">
        <v>92412041</v>
      </c>
      <c r="B4904" s="16" t="s">
        <v>7088</v>
      </c>
      <c r="C4904" s="16" t="s">
        <v>7089</v>
      </c>
      <c r="D4904" s="17" t="s">
        <v>78</v>
      </c>
      <c r="E4904" s="17">
        <v>1</v>
      </c>
      <c r="F4904" s="18" t="s">
        <v>60</v>
      </c>
      <c r="G4904" s="18" t="s">
        <v>14</v>
      </c>
      <c r="H4904" s="19">
        <v>0.86206680000000002</v>
      </c>
    </row>
    <row r="4905" s="20" customFormat="1" ht="45" customHeight="1">
      <c r="A4905" s="15">
        <v>90168704</v>
      </c>
      <c r="B4905" s="16" t="s">
        <v>7090</v>
      </c>
      <c r="C4905" s="16" t="s">
        <v>7091</v>
      </c>
      <c r="D4905" s="17" t="s">
        <v>92</v>
      </c>
      <c r="E4905" s="17">
        <v>1</v>
      </c>
      <c r="F4905" s="18" t="s">
        <v>60</v>
      </c>
      <c r="G4905" s="18" t="s">
        <v>14</v>
      </c>
      <c r="H4905" s="19">
        <v>6.4415547000000002</v>
      </c>
    </row>
    <row r="4906" s="20" customFormat="1" ht="45" customHeight="1">
      <c r="A4906" s="15">
        <v>90291930</v>
      </c>
      <c r="B4906" s="16" t="s">
        <v>7090</v>
      </c>
      <c r="C4906" s="16" t="s">
        <v>7092</v>
      </c>
      <c r="D4906" s="17" t="s">
        <v>50</v>
      </c>
      <c r="E4906" s="17">
        <v>1</v>
      </c>
      <c r="F4906" s="18" t="s">
        <v>60</v>
      </c>
      <c r="G4906" s="18" t="s">
        <v>14</v>
      </c>
      <c r="H4906" s="19">
        <v>1.9037308500000001</v>
      </c>
    </row>
    <row r="4907" s="20" customFormat="1" ht="45" customHeight="1">
      <c r="A4907" s="15">
        <v>90291948</v>
      </c>
      <c r="B4907" s="16" t="s">
        <v>7090</v>
      </c>
      <c r="C4907" s="16" t="s">
        <v>7093</v>
      </c>
      <c r="D4907" s="17" t="s">
        <v>50</v>
      </c>
      <c r="E4907" s="17">
        <v>1</v>
      </c>
      <c r="F4907" s="18" t="s">
        <v>60</v>
      </c>
      <c r="G4907" s="18" t="s">
        <v>14</v>
      </c>
      <c r="H4907" s="19">
        <v>2.7418513500000001</v>
      </c>
    </row>
    <row r="4908" s="20" customFormat="1" ht="45" customHeight="1">
      <c r="A4908" s="15">
        <v>90234421</v>
      </c>
      <c r="B4908" s="16" t="s">
        <v>7090</v>
      </c>
      <c r="C4908" s="16" t="s">
        <v>7094</v>
      </c>
      <c r="D4908" s="17" t="s">
        <v>169</v>
      </c>
      <c r="E4908" s="17">
        <v>1</v>
      </c>
      <c r="F4908" s="18" t="s">
        <v>60</v>
      </c>
      <c r="G4908" s="18" t="s">
        <v>14</v>
      </c>
      <c r="H4908" s="19">
        <v>3.2806430999999998</v>
      </c>
    </row>
    <row r="4909" s="20" customFormat="1" ht="45" customHeight="1">
      <c r="A4909" s="15">
        <v>90281136</v>
      </c>
      <c r="B4909" s="16" t="s">
        <v>7090</v>
      </c>
      <c r="C4909" s="16" t="s">
        <v>7095</v>
      </c>
      <c r="D4909" s="17" t="s">
        <v>131</v>
      </c>
      <c r="E4909" s="17">
        <v>1</v>
      </c>
      <c r="F4909" s="18" t="s">
        <v>60</v>
      </c>
      <c r="G4909" s="18" t="s">
        <v>14</v>
      </c>
      <c r="H4909" s="19">
        <v>1.5565095</v>
      </c>
    </row>
    <row r="4910" s="20" customFormat="1" ht="45" customHeight="1">
      <c r="A4910" s="15">
        <v>90291980</v>
      </c>
      <c r="B4910" s="16" t="s">
        <v>7090</v>
      </c>
      <c r="C4910" s="16" t="s">
        <v>7096</v>
      </c>
      <c r="D4910" s="17" t="s">
        <v>39</v>
      </c>
      <c r="E4910" s="17">
        <v>1</v>
      </c>
      <c r="F4910" s="18" t="s">
        <v>60</v>
      </c>
      <c r="G4910" s="18" t="s">
        <v>14</v>
      </c>
      <c r="H4910" s="19">
        <v>0.59865749999999995</v>
      </c>
    </row>
    <row r="4911" s="20" customFormat="1" ht="45" customHeight="1">
      <c r="A4911" s="15">
        <v>90295129</v>
      </c>
      <c r="B4911" s="16" t="s">
        <v>7090</v>
      </c>
      <c r="C4911" s="16" t="s">
        <v>7097</v>
      </c>
      <c r="D4911" s="17" t="s">
        <v>229</v>
      </c>
      <c r="E4911" s="17">
        <v>1</v>
      </c>
      <c r="F4911" s="18" t="s">
        <v>60</v>
      </c>
      <c r="G4911" s="18" t="s">
        <v>14</v>
      </c>
      <c r="H4911" s="19">
        <v>1.1853418499999999</v>
      </c>
    </row>
    <row r="4912" s="20" customFormat="1" ht="45" customHeight="1">
      <c r="A4912" s="15">
        <v>90243994</v>
      </c>
      <c r="B4912" s="16" t="s">
        <v>7090</v>
      </c>
      <c r="C4912" s="16" t="s">
        <v>7098</v>
      </c>
      <c r="D4912" s="17" t="s">
        <v>181</v>
      </c>
      <c r="E4912" s="17">
        <v>1</v>
      </c>
      <c r="F4912" s="18" t="s">
        <v>60</v>
      </c>
      <c r="G4912" s="18" t="s">
        <v>14</v>
      </c>
      <c r="H4912" s="19">
        <v>1.4846706000000001</v>
      </c>
    </row>
    <row r="4913" s="20" customFormat="1" ht="45" customHeight="1">
      <c r="A4913" s="15">
        <v>90181263</v>
      </c>
      <c r="B4913" s="16" t="s">
        <v>7090</v>
      </c>
      <c r="C4913" s="16" t="s">
        <v>7098</v>
      </c>
      <c r="D4913" s="17" t="s">
        <v>24</v>
      </c>
      <c r="E4913" s="17">
        <v>1</v>
      </c>
      <c r="F4913" s="18" t="s">
        <v>60</v>
      </c>
      <c r="G4913" s="18" t="s">
        <v>14</v>
      </c>
      <c r="H4913" s="19">
        <v>1.7200937249999999</v>
      </c>
    </row>
    <row r="4914" s="20" customFormat="1" ht="45" customHeight="1">
      <c r="A4914" s="15">
        <v>90238150</v>
      </c>
      <c r="B4914" s="16" t="s">
        <v>7090</v>
      </c>
      <c r="C4914" s="16" t="s">
        <v>7098</v>
      </c>
      <c r="D4914" s="17" t="s">
        <v>29</v>
      </c>
      <c r="E4914" s="17">
        <v>1</v>
      </c>
      <c r="F4914" s="18" t="s">
        <v>60</v>
      </c>
      <c r="G4914" s="18" t="s">
        <v>14</v>
      </c>
      <c r="H4914" s="19">
        <v>1.4354739000000001</v>
      </c>
    </row>
    <row r="4915" s="20" customFormat="1" ht="45" customHeight="1">
      <c r="A4915" s="15">
        <v>90249852</v>
      </c>
      <c r="B4915" s="16" t="s">
        <v>7090</v>
      </c>
      <c r="C4915" s="16" t="s">
        <v>7099</v>
      </c>
      <c r="D4915" s="17" t="s">
        <v>131</v>
      </c>
      <c r="E4915" s="17">
        <v>1</v>
      </c>
      <c r="F4915" s="18" t="s">
        <v>60</v>
      </c>
      <c r="G4915" s="18" t="s">
        <v>14</v>
      </c>
      <c r="H4915" s="19">
        <v>3.4154379000000001</v>
      </c>
    </row>
    <row r="4916" s="20" customFormat="1" ht="45" customHeight="1">
      <c r="A4916" s="15">
        <v>90249810</v>
      </c>
      <c r="B4916" s="16" t="s">
        <v>7090</v>
      </c>
      <c r="C4916" s="16" t="s">
        <v>7100</v>
      </c>
      <c r="D4916" s="17" t="s">
        <v>131</v>
      </c>
      <c r="E4916" s="17">
        <v>1</v>
      </c>
      <c r="F4916" s="18" t="s">
        <v>60</v>
      </c>
      <c r="G4916" s="18" t="s">
        <v>14</v>
      </c>
      <c r="H4916" s="19">
        <v>2.00471355</v>
      </c>
    </row>
    <row r="4917" s="20" customFormat="1" ht="45" customHeight="1">
      <c r="A4917" s="15">
        <v>90249828</v>
      </c>
      <c r="B4917" s="16" t="s">
        <v>7101</v>
      </c>
      <c r="C4917" s="16" t="s">
        <v>7101</v>
      </c>
      <c r="D4917" s="17" t="s">
        <v>131</v>
      </c>
      <c r="E4917" s="17">
        <v>1</v>
      </c>
      <c r="F4917" s="18" t="s">
        <v>60</v>
      </c>
      <c r="G4917" s="18" t="s">
        <v>14</v>
      </c>
      <c r="H4917" s="19">
        <v>1.6522946999999999</v>
      </c>
    </row>
    <row r="4918" s="20" customFormat="1" ht="45" customHeight="1">
      <c r="A4918" s="15">
        <v>90145283</v>
      </c>
      <c r="B4918" s="16" t="s">
        <v>7101</v>
      </c>
      <c r="C4918" s="16" t="s">
        <v>7101</v>
      </c>
      <c r="D4918" s="17" t="s">
        <v>17</v>
      </c>
      <c r="E4918" s="17">
        <v>1</v>
      </c>
      <c r="F4918" s="18" t="s">
        <v>60</v>
      </c>
      <c r="G4918" s="18" t="s">
        <v>14</v>
      </c>
      <c r="H4918" s="19">
        <v>1.7200937249999999</v>
      </c>
    </row>
    <row r="4919" s="20" customFormat="1" ht="45" customHeight="1">
      <c r="A4919" s="15">
        <v>92410979</v>
      </c>
      <c r="B4919" s="16" t="s">
        <v>7101</v>
      </c>
      <c r="C4919" s="16" t="s">
        <v>7101</v>
      </c>
      <c r="D4919" s="17" t="s">
        <v>229</v>
      </c>
      <c r="E4919" s="17">
        <v>1</v>
      </c>
      <c r="F4919" s="18" t="s">
        <v>60</v>
      </c>
      <c r="G4919" s="18" t="s">
        <v>14</v>
      </c>
      <c r="H4919" s="19">
        <v>1.7077189500000001</v>
      </c>
    </row>
    <row r="4920" s="20" customFormat="1" ht="45" customHeight="1">
      <c r="A4920" s="15">
        <v>92433880</v>
      </c>
      <c r="B4920" s="16" t="s">
        <v>7101</v>
      </c>
      <c r="C4920" s="16" t="s">
        <v>7102</v>
      </c>
      <c r="D4920" s="17" t="s">
        <v>1221</v>
      </c>
      <c r="E4920" s="17">
        <v>1</v>
      </c>
      <c r="F4920" s="18" t="s">
        <v>60</v>
      </c>
      <c r="G4920" s="18" t="s">
        <v>14</v>
      </c>
      <c r="H4920" s="19">
        <v>1.78399935</v>
      </c>
    </row>
    <row r="4921" s="20" customFormat="1" ht="45" customHeight="1">
      <c r="A4921" s="15">
        <v>92393098</v>
      </c>
      <c r="B4921" s="16" t="s">
        <v>7103</v>
      </c>
      <c r="C4921" s="16" t="s">
        <v>7104</v>
      </c>
      <c r="D4921" s="17" t="s">
        <v>683</v>
      </c>
      <c r="E4921" s="17">
        <v>1</v>
      </c>
      <c r="F4921" s="18" t="s">
        <v>60</v>
      </c>
      <c r="G4921" s="18" t="s">
        <v>14</v>
      </c>
      <c r="H4921" s="19">
        <v>4.5976895999999998</v>
      </c>
    </row>
    <row r="4922" s="20" customFormat="1" ht="45" customHeight="1">
      <c r="A4922" s="15">
        <v>92437575</v>
      </c>
      <c r="B4922" s="16" t="s">
        <v>7103</v>
      </c>
      <c r="C4922" s="16" t="s">
        <v>7105</v>
      </c>
      <c r="D4922" s="17" t="s">
        <v>455</v>
      </c>
      <c r="E4922" s="17">
        <v>1</v>
      </c>
      <c r="F4922" s="18" t="s">
        <v>60</v>
      </c>
      <c r="G4922" s="18" t="s">
        <v>14</v>
      </c>
      <c r="H4922" s="19">
        <v>5.1843739500000003</v>
      </c>
    </row>
    <row r="4923" s="20" customFormat="1" ht="45" customHeight="1">
      <c r="A4923" s="15">
        <v>92266487</v>
      </c>
      <c r="B4923" s="16" t="s">
        <v>7106</v>
      </c>
      <c r="C4923" s="16" t="s">
        <v>7107</v>
      </c>
      <c r="D4923" s="17" t="s">
        <v>683</v>
      </c>
      <c r="E4923" s="17">
        <v>1</v>
      </c>
      <c r="F4923" s="18" t="s">
        <v>60</v>
      </c>
      <c r="G4923" s="18" t="s">
        <v>14</v>
      </c>
      <c r="H4923" s="19">
        <v>3.2207773500000001</v>
      </c>
    </row>
    <row r="4924" s="20" customFormat="1" ht="45" customHeight="1">
      <c r="A4924" s="15">
        <v>90309693</v>
      </c>
      <c r="B4924" s="16" t="s">
        <v>7106</v>
      </c>
      <c r="C4924" s="16" t="s">
        <v>7106</v>
      </c>
      <c r="D4924" s="17" t="s">
        <v>244</v>
      </c>
      <c r="E4924" s="17">
        <v>1</v>
      </c>
      <c r="F4924" s="18" t="s">
        <v>60</v>
      </c>
      <c r="G4924" s="18" t="s">
        <v>14</v>
      </c>
      <c r="H4924" s="19">
        <v>1.2251027249999999</v>
      </c>
    </row>
    <row r="4925" s="20" customFormat="1" ht="45" customHeight="1">
      <c r="A4925" s="15">
        <v>92433898</v>
      </c>
      <c r="B4925" s="16" t="s">
        <v>7108</v>
      </c>
      <c r="C4925" s="16" t="s">
        <v>7109</v>
      </c>
      <c r="D4925" s="17" t="s">
        <v>1221</v>
      </c>
      <c r="E4925" s="17">
        <v>1</v>
      </c>
      <c r="F4925" s="18" t="s">
        <v>60</v>
      </c>
      <c r="G4925" s="18" t="s">
        <v>14</v>
      </c>
      <c r="H4925" s="19">
        <v>2.3706836999999998</v>
      </c>
    </row>
    <row r="4926" s="20" customFormat="1" ht="45" customHeight="1">
      <c r="A4926" s="15">
        <v>90159276</v>
      </c>
      <c r="B4926" s="16" t="s">
        <v>7110</v>
      </c>
      <c r="C4926" s="16" t="s">
        <v>7111</v>
      </c>
      <c r="D4926" s="17" t="s">
        <v>1221</v>
      </c>
      <c r="E4926" s="17">
        <v>1</v>
      </c>
      <c r="F4926" s="18" t="s">
        <v>60</v>
      </c>
      <c r="G4926" s="18" t="s">
        <v>14</v>
      </c>
      <c r="H4926" s="19">
        <v>2.7418513500000001</v>
      </c>
    </row>
    <row r="4927" s="20" customFormat="1" ht="45" customHeight="1">
      <c r="A4927" s="15">
        <v>96003790</v>
      </c>
      <c r="B4927" s="16" t="s">
        <v>7112</v>
      </c>
      <c r="C4927" s="16" t="s">
        <v>7113</v>
      </c>
      <c r="D4927" s="17" t="s">
        <v>7114</v>
      </c>
      <c r="E4927" s="17">
        <v>1</v>
      </c>
      <c r="F4927" s="18" t="s">
        <v>13</v>
      </c>
      <c r="G4927" s="18" t="s">
        <v>14</v>
      </c>
      <c r="H4927" s="19">
        <v>1295.8900000000001</v>
      </c>
    </row>
    <row r="4928" s="28" customFormat="1" ht="45" customHeight="1">
      <c r="A4928" s="23">
        <v>92412440</v>
      </c>
      <c r="B4928" s="24" t="s">
        <v>7115</v>
      </c>
      <c r="C4928" s="24" t="s">
        <v>7116</v>
      </c>
      <c r="D4928" s="25" t="s">
        <v>620</v>
      </c>
      <c r="E4928" s="25">
        <v>1</v>
      </c>
      <c r="F4928" s="26" t="s">
        <v>60</v>
      </c>
      <c r="G4928" s="26" t="s">
        <v>14</v>
      </c>
      <c r="H4928" s="27">
        <v>7.4249999999999998</v>
      </c>
      <c r="I4928" s="28" t="s">
        <v>957</v>
      </c>
    </row>
    <row r="4929" s="20" customFormat="1" ht="45" customHeight="1">
      <c r="A4929" s="15">
        <v>94938644</v>
      </c>
      <c r="B4929" s="16" t="s">
        <v>7117</v>
      </c>
      <c r="C4929" s="16" t="s">
        <v>7117</v>
      </c>
      <c r="D4929" s="17" t="s">
        <v>231</v>
      </c>
      <c r="E4929" s="17">
        <v>400</v>
      </c>
      <c r="F4929" s="18" t="s">
        <v>743</v>
      </c>
      <c r="G4929" s="18" t="s">
        <v>261</v>
      </c>
      <c r="H4929" s="19">
        <v>2.392292385e-002</v>
      </c>
    </row>
    <row r="4930" s="20" customFormat="1" ht="45" customHeight="1">
      <c r="A4930" s="15">
        <v>94938652</v>
      </c>
      <c r="B4930" s="16" t="s">
        <v>7118</v>
      </c>
      <c r="C4930" s="16" t="s">
        <v>7119</v>
      </c>
      <c r="D4930" s="17" t="s">
        <v>620</v>
      </c>
      <c r="E4930" s="17">
        <v>400</v>
      </c>
      <c r="F4930" s="18" t="s">
        <v>743</v>
      </c>
      <c r="G4930" s="18" t="s">
        <v>261</v>
      </c>
      <c r="H4930" s="19">
        <v>4.4999999999999998e-002</v>
      </c>
    </row>
    <row r="4931" s="20" customFormat="1" ht="45" customHeight="1">
      <c r="A4931" s="15">
        <v>94938660</v>
      </c>
      <c r="B4931" s="16" t="s">
        <v>7120</v>
      </c>
      <c r="C4931" s="16" t="s">
        <v>7120</v>
      </c>
      <c r="D4931" s="17" t="s">
        <v>39</v>
      </c>
      <c r="E4931" s="17">
        <v>400</v>
      </c>
      <c r="F4931" s="18" t="s">
        <v>743</v>
      </c>
      <c r="G4931" s="18" t="s">
        <v>261</v>
      </c>
      <c r="H4931" s="19">
        <v>2.392292385e-002</v>
      </c>
    </row>
    <row r="4932" s="20" customFormat="1" ht="45" customHeight="1">
      <c r="A4932" s="15">
        <v>94938679</v>
      </c>
      <c r="B4932" s="16" t="s">
        <v>7121</v>
      </c>
      <c r="C4932" s="16" t="s">
        <v>7122</v>
      </c>
      <c r="D4932" s="17" t="s">
        <v>1672</v>
      </c>
      <c r="E4932" s="17">
        <v>400</v>
      </c>
      <c r="F4932" s="18" t="s">
        <v>743</v>
      </c>
      <c r="G4932" s="18" t="s">
        <v>261</v>
      </c>
      <c r="H4932" s="19">
        <v>3.9682439999999999e-002</v>
      </c>
    </row>
    <row r="4933" s="20" customFormat="1" ht="45" customHeight="1">
      <c r="A4933" s="15">
        <v>94938687</v>
      </c>
      <c r="B4933" s="16" t="s">
        <v>7123</v>
      </c>
      <c r="C4933" s="16" t="s">
        <v>7123</v>
      </c>
      <c r="D4933" s="17" t="s">
        <v>39</v>
      </c>
      <c r="E4933" s="17">
        <v>400</v>
      </c>
      <c r="F4933" s="18" t="s">
        <v>743</v>
      </c>
      <c r="G4933" s="18" t="s">
        <v>261</v>
      </c>
      <c r="H4933" s="19">
        <v>2.392292385e-002</v>
      </c>
    </row>
    <row r="4934" s="20" customFormat="1" ht="45" customHeight="1">
      <c r="A4934" s="15">
        <v>92432808</v>
      </c>
      <c r="B4934" s="16" t="s">
        <v>7124</v>
      </c>
      <c r="C4934" s="16" t="s">
        <v>7125</v>
      </c>
      <c r="D4934" s="17" t="s">
        <v>78</v>
      </c>
      <c r="E4934" s="17">
        <v>300</v>
      </c>
      <c r="F4934" s="18" t="s">
        <v>151</v>
      </c>
      <c r="G4934" s="18" t="s">
        <v>19</v>
      </c>
      <c r="H4934" s="19">
        <v>4.78926e-002</v>
      </c>
    </row>
    <row r="4935" s="20" customFormat="1" ht="45" customHeight="1">
      <c r="A4935" s="15">
        <v>90149181</v>
      </c>
      <c r="B4935" s="16" t="s">
        <v>7126</v>
      </c>
      <c r="C4935" s="16" t="s">
        <v>7127</v>
      </c>
      <c r="D4935" s="17" t="s">
        <v>233</v>
      </c>
      <c r="E4935" s="17">
        <v>1</v>
      </c>
      <c r="F4935" s="18" t="s">
        <v>60</v>
      </c>
      <c r="G4935" s="18" t="s">
        <v>14</v>
      </c>
      <c r="H4935" s="19">
        <v>0.34722134999999998</v>
      </c>
    </row>
    <row r="4936" s="20" customFormat="1" ht="45" customHeight="1">
      <c r="A4936" s="15">
        <v>90149190</v>
      </c>
      <c r="B4936" s="16" t="s">
        <v>7126</v>
      </c>
      <c r="C4936" s="16" t="s">
        <v>7128</v>
      </c>
      <c r="D4936" s="17" t="s">
        <v>233</v>
      </c>
      <c r="E4936" s="17">
        <v>1</v>
      </c>
      <c r="F4936" s="18" t="s">
        <v>60</v>
      </c>
      <c r="G4936" s="18" t="s">
        <v>14</v>
      </c>
      <c r="H4936" s="19">
        <v>0.68246954999999998</v>
      </c>
    </row>
    <row r="4937" s="20" customFormat="1" ht="45" customHeight="1">
      <c r="A4937" s="15">
        <v>90145372</v>
      </c>
      <c r="B4937" s="16" t="s">
        <v>7126</v>
      </c>
      <c r="C4937" s="16" t="s">
        <v>7129</v>
      </c>
      <c r="D4937" s="17" t="s">
        <v>17</v>
      </c>
      <c r="E4937" s="17">
        <v>1</v>
      </c>
      <c r="F4937" s="18" t="s">
        <v>60</v>
      </c>
      <c r="G4937" s="18" t="s">
        <v>14</v>
      </c>
      <c r="H4937" s="19">
        <v>0.3831408</v>
      </c>
    </row>
    <row r="4938" s="20" customFormat="1" ht="45" customHeight="1">
      <c r="A4938" s="15">
        <v>90145364</v>
      </c>
      <c r="B4938" s="16" t="s">
        <v>7126</v>
      </c>
      <c r="C4938" s="16" t="s">
        <v>7130</v>
      </c>
      <c r="D4938" s="17" t="s">
        <v>17</v>
      </c>
      <c r="E4938" s="17">
        <v>1</v>
      </c>
      <c r="F4938" s="18" t="s">
        <v>60</v>
      </c>
      <c r="G4938" s="18" t="s">
        <v>14</v>
      </c>
      <c r="H4938" s="19">
        <v>0.71838900000000006</v>
      </c>
    </row>
    <row r="4939" s="20" customFormat="1" ht="45" customHeight="1">
      <c r="A4939" s="15">
        <v>90165730</v>
      </c>
      <c r="B4939" s="16" t="s">
        <v>7127</v>
      </c>
      <c r="C4939" s="16" t="s">
        <v>7131</v>
      </c>
      <c r="D4939" s="17" t="s">
        <v>871</v>
      </c>
      <c r="E4939" s="17">
        <v>1</v>
      </c>
      <c r="F4939" s="18" t="s">
        <v>60</v>
      </c>
      <c r="G4939" s="18" t="s">
        <v>14</v>
      </c>
      <c r="H4939" s="19">
        <v>0.65852325</v>
      </c>
    </row>
    <row r="4940" s="20" customFormat="1" ht="45" customHeight="1">
      <c r="A4940" s="15">
        <v>92392938</v>
      </c>
      <c r="B4940" s="16" t="s">
        <v>7132</v>
      </c>
      <c r="C4940" s="16" t="s">
        <v>7133</v>
      </c>
      <c r="D4940" s="17" t="s">
        <v>894</v>
      </c>
      <c r="E4940" s="17">
        <v>1</v>
      </c>
      <c r="F4940" s="18" t="s">
        <v>60</v>
      </c>
      <c r="G4940" s="18" t="s">
        <v>14</v>
      </c>
      <c r="H4940" s="19">
        <v>0.76628160000000001</v>
      </c>
    </row>
    <row r="4941" s="20" customFormat="1" ht="45" customHeight="1">
      <c r="A4941" s="15">
        <v>92382665</v>
      </c>
      <c r="B4941" s="16" t="s">
        <v>7132</v>
      </c>
      <c r="C4941" s="16" t="s">
        <v>7134</v>
      </c>
      <c r="D4941" s="17" t="s">
        <v>279</v>
      </c>
      <c r="E4941" s="17">
        <v>1</v>
      </c>
      <c r="F4941" s="18" t="s">
        <v>60</v>
      </c>
      <c r="G4941" s="18" t="s">
        <v>14</v>
      </c>
      <c r="H4941" s="19">
        <v>0.56273804999999999</v>
      </c>
    </row>
    <row r="4942" s="20" customFormat="1" ht="45" customHeight="1">
      <c r="A4942" s="15">
        <v>92461271</v>
      </c>
      <c r="B4942" s="16" t="s">
        <v>7132</v>
      </c>
      <c r="C4942" s="16" t="s">
        <v>7135</v>
      </c>
      <c r="D4942" s="17" t="s">
        <v>31</v>
      </c>
      <c r="E4942" s="17">
        <v>1</v>
      </c>
      <c r="F4942" s="18" t="s">
        <v>60</v>
      </c>
      <c r="G4942" s="18" t="s">
        <v>14</v>
      </c>
      <c r="H4942" s="19">
        <v>0.98179830000000001</v>
      </c>
    </row>
    <row r="4943" s="20" customFormat="1" ht="45" customHeight="1">
      <c r="A4943" s="15">
        <v>92411304</v>
      </c>
      <c r="B4943" s="16" t="s">
        <v>7132</v>
      </c>
      <c r="C4943" s="16" t="s">
        <v>7136</v>
      </c>
      <c r="D4943" s="17" t="s">
        <v>233</v>
      </c>
      <c r="E4943" s="17">
        <v>1</v>
      </c>
      <c r="F4943" s="18" t="s">
        <v>60</v>
      </c>
      <c r="G4943" s="18" t="s">
        <v>14</v>
      </c>
      <c r="H4943" s="19">
        <v>0.69444269999999997</v>
      </c>
    </row>
    <row r="4944" s="20" customFormat="1" ht="45" customHeight="1">
      <c r="A4944" s="15">
        <v>92455905</v>
      </c>
      <c r="B4944" s="16" t="s">
        <v>7132</v>
      </c>
      <c r="C4944" s="16" t="s">
        <v>7132</v>
      </c>
      <c r="D4944" s="17" t="s">
        <v>17</v>
      </c>
      <c r="E4944" s="17">
        <v>1</v>
      </c>
      <c r="F4944" s="18" t="s">
        <v>60</v>
      </c>
      <c r="G4944" s="18" t="s">
        <v>14</v>
      </c>
      <c r="H4944" s="19">
        <v>0.4454919</v>
      </c>
    </row>
    <row r="4945" s="20" customFormat="1" ht="45" customHeight="1">
      <c r="A4945" s="15">
        <v>92262228</v>
      </c>
      <c r="B4945" s="16" t="s">
        <v>7137</v>
      </c>
      <c r="C4945" s="16" t="s">
        <v>7137</v>
      </c>
      <c r="D4945" s="17" t="s">
        <v>21</v>
      </c>
      <c r="E4945" s="17">
        <v>1</v>
      </c>
      <c r="F4945" s="18" t="s">
        <v>60</v>
      </c>
      <c r="G4945" s="18" t="s">
        <v>14</v>
      </c>
      <c r="H4945" s="19">
        <v>0.43311712499999999</v>
      </c>
    </row>
    <row r="4946" s="20" customFormat="1" ht="45" customHeight="1">
      <c r="A4946" s="15">
        <v>92392954</v>
      </c>
      <c r="B4946" s="16" t="s">
        <v>7138</v>
      </c>
      <c r="C4946" s="16" t="s">
        <v>7139</v>
      </c>
      <c r="D4946" s="17" t="s">
        <v>894</v>
      </c>
      <c r="E4946" s="17">
        <v>1</v>
      </c>
      <c r="F4946" s="18" t="s">
        <v>60</v>
      </c>
      <c r="G4946" s="18" t="s">
        <v>14</v>
      </c>
      <c r="H4946" s="19">
        <v>1.5086169</v>
      </c>
    </row>
    <row r="4947" s="20" customFormat="1" ht="45" customHeight="1">
      <c r="A4947" s="15">
        <v>92455913</v>
      </c>
      <c r="B4947" s="16" t="s">
        <v>7138</v>
      </c>
      <c r="C4947" s="16" t="s">
        <v>7138</v>
      </c>
      <c r="D4947" s="17" t="s">
        <v>17</v>
      </c>
      <c r="E4947" s="17">
        <v>1</v>
      </c>
      <c r="F4947" s="18" t="s">
        <v>60</v>
      </c>
      <c r="G4947" s="18" t="s">
        <v>14</v>
      </c>
      <c r="H4947" s="19">
        <v>0.82910992500000003</v>
      </c>
    </row>
    <row r="4948" s="20" customFormat="1" ht="45" customHeight="1">
      <c r="A4948" s="15">
        <v>92262244</v>
      </c>
      <c r="B4948" s="16" t="s">
        <v>7140</v>
      </c>
      <c r="C4948" s="16" t="s">
        <v>7138</v>
      </c>
      <c r="D4948" s="17" t="s">
        <v>21</v>
      </c>
      <c r="E4948" s="17">
        <v>1</v>
      </c>
      <c r="F4948" s="18" t="s">
        <v>60</v>
      </c>
      <c r="G4948" s="18" t="s">
        <v>14</v>
      </c>
      <c r="H4948" s="19">
        <v>0.82910992500000003</v>
      </c>
    </row>
    <row r="4949" s="20" customFormat="1" ht="45" customHeight="1">
      <c r="A4949" s="15">
        <v>92262252</v>
      </c>
      <c r="B4949" s="16" t="s">
        <v>7140</v>
      </c>
      <c r="C4949" s="16" t="s">
        <v>7140</v>
      </c>
      <c r="D4949" s="17" t="s">
        <v>24</v>
      </c>
      <c r="E4949" s="17">
        <v>1</v>
      </c>
      <c r="F4949" s="18" t="s">
        <v>60</v>
      </c>
      <c r="G4949" s="18" t="s">
        <v>14</v>
      </c>
      <c r="H4949" s="19">
        <v>0.80220104999999997</v>
      </c>
    </row>
    <row r="4950" s="20" customFormat="1" ht="45" customHeight="1">
      <c r="A4950" s="15">
        <v>90215699</v>
      </c>
      <c r="B4950" s="16" t="s">
        <v>7141</v>
      </c>
      <c r="C4950" s="16" t="s">
        <v>7142</v>
      </c>
      <c r="D4950" s="17" t="s">
        <v>78</v>
      </c>
      <c r="E4950" s="17">
        <v>1</v>
      </c>
      <c r="F4950" s="18" t="s">
        <v>60</v>
      </c>
      <c r="G4950" s="18" t="s">
        <v>14</v>
      </c>
      <c r="H4950" s="19">
        <v>0.34722134999999998</v>
      </c>
    </row>
    <row r="4951" s="20" customFormat="1" ht="45" customHeight="1">
      <c r="A4951" s="15">
        <v>90165748</v>
      </c>
      <c r="B4951" s="16" t="s">
        <v>7143</v>
      </c>
      <c r="C4951" s="16" t="s">
        <v>7144</v>
      </c>
      <c r="D4951" s="17" t="s">
        <v>871</v>
      </c>
      <c r="E4951" s="17">
        <v>1</v>
      </c>
      <c r="F4951" s="18" t="s">
        <v>60</v>
      </c>
      <c r="G4951" s="18" t="s">
        <v>14</v>
      </c>
      <c r="H4951" s="19">
        <v>1.28112705</v>
      </c>
    </row>
    <row r="4952" s="20" customFormat="1" ht="45" customHeight="1">
      <c r="A4952" s="15">
        <v>90215702</v>
      </c>
      <c r="B4952" s="16" t="s">
        <v>7145</v>
      </c>
      <c r="C4952" s="16" t="s">
        <v>7146</v>
      </c>
      <c r="D4952" s="17" t="s">
        <v>78</v>
      </c>
      <c r="E4952" s="17">
        <v>1</v>
      </c>
      <c r="F4952" s="18" t="s">
        <v>60</v>
      </c>
      <c r="G4952" s="18" t="s">
        <v>14</v>
      </c>
      <c r="H4952" s="19">
        <v>0.63457695000000003</v>
      </c>
    </row>
    <row r="4953" s="20" customFormat="1" ht="45" customHeight="1">
      <c r="A4953" s="15">
        <v>90125762</v>
      </c>
      <c r="B4953" s="16" t="s">
        <v>7147</v>
      </c>
      <c r="C4953" s="16" t="s">
        <v>7148</v>
      </c>
      <c r="D4953" s="17" t="s">
        <v>50</v>
      </c>
      <c r="E4953" s="17">
        <v>1</v>
      </c>
      <c r="F4953" s="18" t="s">
        <v>13</v>
      </c>
      <c r="G4953" s="18" t="s">
        <v>14</v>
      </c>
      <c r="H4953" s="19">
        <v>25.804988999999999</v>
      </c>
    </row>
    <row r="4954" s="20" customFormat="1" ht="45" customHeight="1">
      <c r="A4954" s="15">
        <v>90203810</v>
      </c>
      <c r="B4954" s="16" t="s">
        <v>7149</v>
      </c>
      <c r="C4954" s="16" t="s">
        <v>7150</v>
      </c>
      <c r="D4954" s="17" t="s">
        <v>414</v>
      </c>
      <c r="E4954" s="17">
        <v>1</v>
      </c>
      <c r="F4954" s="18" t="s">
        <v>60</v>
      </c>
      <c r="G4954" s="18" t="s">
        <v>14</v>
      </c>
      <c r="H4954" s="19">
        <v>0.98179830000000001</v>
      </c>
    </row>
    <row r="4955" s="20" customFormat="1" ht="45" customHeight="1">
      <c r="A4955" s="15">
        <v>90125614</v>
      </c>
      <c r="B4955" s="16" t="s">
        <v>7151</v>
      </c>
      <c r="C4955" s="16" t="s">
        <v>7152</v>
      </c>
      <c r="D4955" s="17" t="s">
        <v>50</v>
      </c>
      <c r="E4955" s="17">
        <v>1</v>
      </c>
      <c r="F4955" s="18" t="s">
        <v>64</v>
      </c>
      <c r="G4955" s="18" t="s">
        <v>14</v>
      </c>
      <c r="H4955" s="19">
        <v>0.73036215000000004</v>
      </c>
    </row>
    <row r="4956" s="20" customFormat="1" ht="45" customHeight="1">
      <c r="A4956" s="15">
        <v>90392019</v>
      </c>
      <c r="B4956" s="16" t="s">
        <v>7151</v>
      </c>
      <c r="C4956" s="16" t="s">
        <v>7153</v>
      </c>
      <c r="D4956" s="17" t="s">
        <v>1361</v>
      </c>
      <c r="E4956" s="17">
        <v>1</v>
      </c>
      <c r="F4956" s="18" t="s">
        <v>64</v>
      </c>
      <c r="G4956" s="18" t="s">
        <v>14</v>
      </c>
      <c r="H4956" s="19">
        <v>0.80220104999999997</v>
      </c>
    </row>
    <row r="4957" s="20" customFormat="1" ht="45" customHeight="1">
      <c r="A4957" s="15">
        <v>92261701</v>
      </c>
      <c r="B4957" s="16" t="s">
        <v>7154</v>
      </c>
      <c r="C4957" s="16" t="s">
        <v>7155</v>
      </c>
      <c r="D4957" s="17" t="s">
        <v>157</v>
      </c>
      <c r="E4957" s="17">
        <v>1</v>
      </c>
      <c r="F4957" s="18" t="s">
        <v>60</v>
      </c>
      <c r="G4957" s="18" t="s">
        <v>14</v>
      </c>
      <c r="H4957" s="19">
        <v>0.52681860000000003</v>
      </c>
    </row>
    <row r="4958" s="20" customFormat="1" ht="45" customHeight="1">
      <c r="A4958" s="15">
        <v>92420001</v>
      </c>
      <c r="B4958" s="16" t="s">
        <v>7154</v>
      </c>
      <c r="C4958" s="16" t="s">
        <v>7155</v>
      </c>
      <c r="D4958" s="17" t="s">
        <v>157</v>
      </c>
      <c r="E4958" s="17">
        <v>1</v>
      </c>
      <c r="F4958" s="18" t="s">
        <v>60</v>
      </c>
      <c r="G4958" s="18" t="s">
        <v>14</v>
      </c>
      <c r="H4958" s="19">
        <v>0.40708709999999998</v>
      </c>
    </row>
    <row r="4959" s="20" customFormat="1" ht="45" customHeight="1">
      <c r="A4959" s="15">
        <v>90380029</v>
      </c>
      <c r="B4959" s="16" t="s">
        <v>7154</v>
      </c>
      <c r="C4959" s="16" t="s">
        <v>7156</v>
      </c>
      <c r="D4959" s="17" t="s">
        <v>69</v>
      </c>
      <c r="E4959" s="17">
        <v>1</v>
      </c>
      <c r="F4959" s="18" t="s">
        <v>60</v>
      </c>
      <c r="G4959" s="18" t="s">
        <v>14</v>
      </c>
      <c r="H4959" s="19">
        <v>0.31130190000000002</v>
      </c>
    </row>
    <row r="4960" s="20" customFormat="1" ht="45" customHeight="1">
      <c r="A4960" s="15">
        <v>90380037</v>
      </c>
      <c r="B4960" s="16" t="s">
        <v>7157</v>
      </c>
      <c r="C4960" s="16" t="s">
        <v>7158</v>
      </c>
      <c r="D4960" s="17" t="s">
        <v>69</v>
      </c>
      <c r="E4960" s="17">
        <v>1</v>
      </c>
      <c r="F4960" s="18" t="s">
        <v>64</v>
      </c>
      <c r="G4960" s="18" t="s">
        <v>14</v>
      </c>
      <c r="H4960" s="19">
        <v>1.335</v>
      </c>
    </row>
    <row r="4961" s="20" customFormat="1" ht="45" customHeight="1">
      <c r="A4961" s="15">
        <v>92261620</v>
      </c>
      <c r="B4961" s="16" t="s">
        <v>7159</v>
      </c>
      <c r="C4961" s="16" t="s">
        <v>7160</v>
      </c>
      <c r="D4961" s="17" t="s">
        <v>157</v>
      </c>
      <c r="E4961" s="17">
        <v>200</v>
      </c>
      <c r="F4961" s="18" t="s">
        <v>151</v>
      </c>
      <c r="G4961" s="18" t="s">
        <v>19</v>
      </c>
      <c r="H4961" s="19">
        <v>3.5919449999999999e-002</v>
      </c>
    </row>
    <row r="4962" s="20" customFormat="1" ht="45" customHeight="1">
      <c r="A4962" s="15">
        <v>91152046</v>
      </c>
      <c r="B4962" s="16" t="s">
        <v>7161</v>
      </c>
      <c r="C4962" s="16" t="s">
        <v>7161</v>
      </c>
      <c r="D4962" s="17" t="s">
        <v>31</v>
      </c>
      <c r="E4962" s="17">
        <v>1</v>
      </c>
      <c r="F4962" s="18" t="s">
        <v>64</v>
      </c>
      <c r="G4962" s="18" t="s">
        <v>14</v>
      </c>
      <c r="H4962" s="19">
        <v>0.70641584999999996</v>
      </c>
    </row>
    <row r="4963" s="20" customFormat="1" ht="45" customHeight="1">
      <c r="A4963" s="15">
        <v>90257316</v>
      </c>
      <c r="B4963" s="16" t="s">
        <v>7162</v>
      </c>
      <c r="C4963" s="16" t="s">
        <v>7162</v>
      </c>
      <c r="D4963" s="17" t="s">
        <v>244</v>
      </c>
      <c r="E4963" s="17">
        <v>1</v>
      </c>
      <c r="F4963" s="18" t="s">
        <v>64</v>
      </c>
      <c r="G4963" s="18" t="s">
        <v>14</v>
      </c>
      <c r="H4963" s="19">
        <v>0.457866675</v>
      </c>
    </row>
    <row r="4964" s="20" customFormat="1" ht="45" customHeight="1">
      <c r="A4964" s="15">
        <v>90309855</v>
      </c>
      <c r="B4964" s="16" t="s">
        <v>7163</v>
      </c>
      <c r="C4964" s="16" t="s">
        <v>7164</v>
      </c>
      <c r="D4964" s="17" t="s">
        <v>792</v>
      </c>
      <c r="E4964" s="17">
        <v>1</v>
      </c>
      <c r="F4964" s="18" t="s">
        <v>60</v>
      </c>
      <c r="G4964" s="18" t="s">
        <v>14</v>
      </c>
      <c r="H4964" s="19">
        <v>5.9865750000000002e-002</v>
      </c>
    </row>
    <row r="4965" s="20" customFormat="1" ht="45" customHeight="1">
      <c r="A4965" s="15">
        <v>90380010</v>
      </c>
      <c r="B4965" s="16" t="s">
        <v>7165</v>
      </c>
      <c r="C4965" s="16" t="s">
        <v>7166</v>
      </c>
      <c r="D4965" s="17" t="s">
        <v>69</v>
      </c>
      <c r="E4965" s="17">
        <v>200</v>
      </c>
      <c r="F4965" s="18" t="s">
        <v>151</v>
      </c>
      <c r="G4965" s="18" t="s">
        <v>19</v>
      </c>
      <c r="H4965" s="19">
        <v>3.5919449999999999e-002</v>
      </c>
    </row>
    <row r="4966" s="20" customFormat="1" ht="45" customHeight="1">
      <c r="A4966" s="15">
        <v>90380045</v>
      </c>
      <c r="B4966" s="16" t="s">
        <v>7167</v>
      </c>
      <c r="C4966" s="16" t="s">
        <v>7168</v>
      </c>
      <c r="D4966" s="17" t="s">
        <v>69</v>
      </c>
      <c r="E4966" s="17">
        <v>100</v>
      </c>
      <c r="F4966" s="18" t="s">
        <v>18</v>
      </c>
      <c r="G4966" s="18" t="s">
        <v>19</v>
      </c>
      <c r="H4966" s="19">
        <v>0.10775835</v>
      </c>
    </row>
    <row r="4967" s="20" customFormat="1" ht="45" customHeight="1">
      <c r="A4967" s="15">
        <v>94938695</v>
      </c>
      <c r="B4967" s="16" t="s">
        <v>7169</v>
      </c>
      <c r="C4967" s="16" t="s">
        <v>7170</v>
      </c>
      <c r="D4967" s="17" t="s">
        <v>1714</v>
      </c>
      <c r="E4967" s="17">
        <v>500</v>
      </c>
      <c r="F4967" s="18" t="s">
        <v>743</v>
      </c>
      <c r="G4967" s="18" t="s">
        <v>261</v>
      </c>
      <c r="H4967" s="19">
        <v>0.21737999999999999</v>
      </c>
    </row>
    <row r="4968" s="20" customFormat="1" ht="45" customHeight="1">
      <c r="A4968" s="15">
        <v>94938709</v>
      </c>
      <c r="B4968" s="16" t="s">
        <v>7169</v>
      </c>
      <c r="C4968" s="16" t="s">
        <v>7171</v>
      </c>
      <c r="D4968" s="17" t="s">
        <v>1714</v>
      </c>
      <c r="E4968" s="17">
        <v>50</v>
      </c>
      <c r="F4968" s="18" t="s">
        <v>743</v>
      </c>
      <c r="G4968" s="18" t="s">
        <v>261</v>
      </c>
      <c r="H4968" s="19">
        <v>0.34939999999999999</v>
      </c>
    </row>
    <row r="4969" s="20" customFormat="1" ht="45" customHeight="1">
      <c r="A4969" s="15">
        <v>94938717</v>
      </c>
      <c r="B4969" s="16" t="s">
        <v>7169</v>
      </c>
      <c r="C4969" s="16" t="s">
        <v>7172</v>
      </c>
      <c r="D4969" s="17" t="s">
        <v>1714</v>
      </c>
      <c r="E4969" s="17">
        <v>1000</v>
      </c>
      <c r="F4969" s="18" t="s">
        <v>743</v>
      </c>
      <c r="G4969" s="18" t="s">
        <v>261</v>
      </c>
      <c r="H4969" s="19">
        <v>0.20252999999999999</v>
      </c>
    </row>
    <row r="4970" s="20" customFormat="1" ht="45" customHeight="1">
      <c r="A4970" s="15">
        <v>94938725</v>
      </c>
      <c r="B4970" s="16" t="s">
        <v>7169</v>
      </c>
      <c r="C4970" s="16" t="s">
        <v>7173</v>
      </c>
      <c r="D4970" s="17" t="s">
        <v>1672</v>
      </c>
      <c r="E4970" s="17">
        <v>5000</v>
      </c>
      <c r="F4970" s="18" t="s">
        <v>743</v>
      </c>
      <c r="G4970" s="18" t="s">
        <v>261</v>
      </c>
      <c r="H4970" s="19">
        <v>0.20121049620000001</v>
      </c>
    </row>
    <row r="4971" s="20" customFormat="1" ht="45" customHeight="1">
      <c r="A4971" s="15">
        <v>94938733</v>
      </c>
      <c r="B4971" s="16" t="s">
        <v>7169</v>
      </c>
      <c r="C4971" s="16" t="s">
        <v>7174</v>
      </c>
      <c r="D4971" s="17" t="s">
        <v>1672</v>
      </c>
      <c r="E4971" s="17">
        <v>1000</v>
      </c>
      <c r="F4971" s="18" t="s">
        <v>743</v>
      </c>
      <c r="G4971" s="18" t="s">
        <v>261</v>
      </c>
      <c r="H4971" s="19">
        <v>0.201217338</v>
      </c>
    </row>
    <row r="4972" s="20" customFormat="1" ht="45" customHeight="1">
      <c r="A4972" s="15">
        <v>94938741</v>
      </c>
      <c r="B4972" s="16" t="s">
        <v>7169</v>
      </c>
      <c r="C4972" s="16" t="s">
        <v>7175</v>
      </c>
      <c r="D4972" s="17" t="s">
        <v>1672</v>
      </c>
      <c r="E4972" s="17">
        <v>500</v>
      </c>
      <c r="F4972" s="18" t="s">
        <v>743</v>
      </c>
      <c r="G4972" s="18" t="s">
        <v>261</v>
      </c>
      <c r="H4972" s="19">
        <v>0.21597282000000001</v>
      </c>
    </row>
    <row r="4973" s="20" customFormat="1" ht="45" customHeight="1">
      <c r="A4973" s="15">
        <v>94938750</v>
      </c>
      <c r="B4973" s="16" t="s">
        <v>7169</v>
      </c>
      <c r="C4973" s="16" t="s">
        <v>7176</v>
      </c>
      <c r="D4973" s="17" t="s">
        <v>1672</v>
      </c>
      <c r="E4973" s="17">
        <v>50</v>
      </c>
      <c r="F4973" s="18" t="s">
        <v>743</v>
      </c>
      <c r="G4973" s="18" t="s">
        <v>261</v>
      </c>
      <c r="H4973" s="19">
        <v>0.34687926000000002</v>
      </c>
    </row>
    <row r="4974" s="20" customFormat="1" ht="45" customHeight="1">
      <c r="A4974" s="15">
        <v>94938768</v>
      </c>
      <c r="B4974" s="16" t="s">
        <v>7169</v>
      </c>
      <c r="C4974" s="16" t="s">
        <v>7177</v>
      </c>
      <c r="D4974" s="17" t="s">
        <v>946</v>
      </c>
      <c r="E4974" s="17">
        <v>500</v>
      </c>
      <c r="F4974" s="18" t="s">
        <v>743</v>
      </c>
      <c r="G4974" s="18" t="s">
        <v>261</v>
      </c>
      <c r="H4974" s="19">
        <v>0.11544749999999999</v>
      </c>
    </row>
    <row r="4975" s="20" customFormat="1" ht="45" customHeight="1">
      <c r="A4975" s="15">
        <v>94938776</v>
      </c>
      <c r="B4975" s="16" t="s">
        <v>7178</v>
      </c>
      <c r="C4975" s="16" t="s">
        <v>7179</v>
      </c>
      <c r="D4975" s="17" t="s">
        <v>455</v>
      </c>
      <c r="E4975" s="17">
        <v>1000</v>
      </c>
      <c r="F4975" s="18" t="s">
        <v>743</v>
      </c>
      <c r="G4975" s="18" t="s">
        <v>261</v>
      </c>
      <c r="H4975" s="19">
        <v>0.46578974400000001</v>
      </c>
    </row>
    <row r="4976" s="20" customFormat="1" ht="45" customHeight="1">
      <c r="A4976" s="15">
        <v>94938784</v>
      </c>
      <c r="B4976" s="16" t="s">
        <v>7180</v>
      </c>
      <c r="C4976" s="16" t="s">
        <v>7181</v>
      </c>
      <c r="D4976" s="17" t="s">
        <v>455</v>
      </c>
      <c r="E4976" s="17">
        <v>5000</v>
      </c>
      <c r="F4976" s="18" t="s">
        <v>743</v>
      </c>
      <c r="G4976" s="18" t="s">
        <v>261</v>
      </c>
      <c r="H4976" s="19">
        <v>0.46810911420000001</v>
      </c>
    </row>
    <row r="4977" s="20" customFormat="1" ht="45" customHeight="1">
      <c r="A4977" s="15">
        <v>94938792</v>
      </c>
      <c r="B4977" s="16" t="s">
        <v>7182</v>
      </c>
      <c r="C4977" s="16" t="s">
        <v>7183</v>
      </c>
      <c r="D4977" s="17" t="s">
        <v>92</v>
      </c>
      <c r="E4977" s="17">
        <v>50</v>
      </c>
      <c r="F4977" s="18" t="s">
        <v>743</v>
      </c>
      <c r="G4977" s="18" t="s">
        <v>261</v>
      </c>
      <c r="H4977" s="19">
        <v>0.35392499999999999</v>
      </c>
    </row>
    <row r="4978" s="20" customFormat="1" ht="45" customHeight="1">
      <c r="A4978" s="15">
        <v>94938806</v>
      </c>
      <c r="B4978" s="16" t="s">
        <v>7184</v>
      </c>
      <c r="C4978" s="16" t="s">
        <v>7185</v>
      </c>
      <c r="D4978" s="17" t="s">
        <v>455</v>
      </c>
      <c r="E4978" s="17">
        <v>50</v>
      </c>
      <c r="F4978" s="18" t="s">
        <v>743</v>
      </c>
      <c r="G4978" s="18" t="s">
        <v>261</v>
      </c>
      <c r="H4978" s="19">
        <v>0.63136130400000001</v>
      </c>
    </row>
    <row r="4979" s="20" customFormat="1" ht="45" customHeight="1">
      <c r="A4979" s="15">
        <v>94938814</v>
      </c>
      <c r="B4979" s="16" t="s">
        <v>7186</v>
      </c>
      <c r="C4979" s="16" t="s">
        <v>7186</v>
      </c>
      <c r="D4979" s="17" t="s">
        <v>506</v>
      </c>
      <c r="E4979" s="17">
        <v>50</v>
      </c>
      <c r="F4979" s="18" t="s">
        <v>743</v>
      </c>
      <c r="G4979" s="18" t="s">
        <v>261</v>
      </c>
      <c r="H4979" s="19">
        <v>0.59386824000000005</v>
      </c>
    </row>
    <row r="4980" s="20" customFormat="1" ht="45" customHeight="1">
      <c r="A4980" s="15">
        <v>94938822</v>
      </c>
      <c r="B4980" s="16" t="s">
        <v>7187</v>
      </c>
      <c r="C4980" s="16" t="s">
        <v>7188</v>
      </c>
      <c r="D4980" s="17" t="s">
        <v>455</v>
      </c>
      <c r="E4980" s="17">
        <v>500</v>
      </c>
      <c r="F4980" s="18" t="s">
        <v>743</v>
      </c>
      <c r="G4980" s="18" t="s">
        <v>261</v>
      </c>
      <c r="H4980" s="19">
        <v>0.46576693800000002</v>
      </c>
    </row>
    <row r="4981" s="20" customFormat="1" ht="45" customHeight="1">
      <c r="A4981" s="15">
        <v>94938830</v>
      </c>
      <c r="B4981" s="16" t="s">
        <v>7189</v>
      </c>
      <c r="C4981" s="16" t="s">
        <v>7190</v>
      </c>
      <c r="D4981" s="17" t="s">
        <v>534</v>
      </c>
      <c r="E4981" s="17">
        <v>500</v>
      </c>
      <c r="F4981" s="18" t="s">
        <v>743</v>
      </c>
      <c r="G4981" s="18" t="s">
        <v>261</v>
      </c>
      <c r="H4981" s="19">
        <v>0.25689590639999998</v>
      </c>
    </row>
    <row r="4982" s="20" customFormat="1" ht="45" customHeight="1">
      <c r="A4982" s="15">
        <v>94938849</v>
      </c>
      <c r="B4982" s="16" t="s">
        <v>7191</v>
      </c>
      <c r="C4982" s="16" t="s">
        <v>7191</v>
      </c>
      <c r="D4982" s="17" t="s">
        <v>506</v>
      </c>
      <c r="E4982" s="17">
        <v>500</v>
      </c>
      <c r="F4982" s="18" t="s">
        <v>743</v>
      </c>
      <c r="G4982" s="18" t="s">
        <v>261</v>
      </c>
      <c r="H4982" s="19">
        <v>0.38242241100000002</v>
      </c>
    </row>
    <row r="4983" s="20" customFormat="1" ht="45" customHeight="1">
      <c r="A4983" s="15">
        <v>92409024</v>
      </c>
      <c r="B4983" s="16" t="s">
        <v>7192</v>
      </c>
      <c r="C4983" s="16" t="s">
        <v>7193</v>
      </c>
      <c r="D4983" s="17" t="s">
        <v>946</v>
      </c>
      <c r="E4983" s="17">
        <v>1</v>
      </c>
      <c r="F4983" s="18" t="s">
        <v>13</v>
      </c>
      <c r="G4983" s="18" t="s">
        <v>14</v>
      </c>
      <c r="H4983" s="19">
        <v>61.290554849999999</v>
      </c>
    </row>
    <row r="4984" s="20" customFormat="1" ht="45" customHeight="1">
      <c r="A4984" s="15">
        <v>94938857</v>
      </c>
      <c r="B4984" s="16" t="s">
        <v>7194</v>
      </c>
      <c r="C4984" s="16" t="s">
        <v>7195</v>
      </c>
      <c r="D4984" s="17" t="s">
        <v>92</v>
      </c>
      <c r="E4984" s="17">
        <v>1000</v>
      </c>
      <c r="F4984" s="18" t="s">
        <v>743</v>
      </c>
      <c r="G4984" s="18" t="s">
        <v>261</v>
      </c>
      <c r="H4984" s="19">
        <v>0.201217338</v>
      </c>
    </row>
    <row r="4985" s="20" customFormat="1" ht="45" customHeight="1">
      <c r="A4985" s="15">
        <v>94938865</v>
      </c>
      <c r="B4985" s="16" t="s">
        <v>7196</v>
      </c>
      <c r="C4985" s="16" t="s">
        <v>7197</v>
      </c>
      <c r="D4985" s="17" t="s">
        <v>92</v>
      </c>
      <c r="E4985" s="17">
        <v>500</v>
      </c>
      <c r="F4985" s="18" t="s">
        <v>743</v>
      </c>
      <c r="G4985" s="18" t="s">
        <v>261</v>
      </c>
      <c r="H4985" s="19">
        <v>0.21601843200000001</v>
      </c>
    </row>
    <row r="4986" s="28" customFormat="1" ht="45" customHeight="1">
      <c r="A4986" s="23">
        <v>90200241</v>
      </c>
      <c r="B4986" s="24" t="s">
        <v>7198</v>
      </c>
      <c r="C4986" s="24" t="s">
        <v>7199</v>
      </c>
      <c r="D4986" s="25" t="s">
        <v>231</v>
      </c>
      <c r="E4986" s="25">
        <v>1</v>
      </c>
      <c r="F4986" s="26" t="s">
        <v>60</v>
      </c>
      <c r="G4986" s="26" t="s">
        <v>14</v>
      </c>
      <c r="H4986" s="27">
        <v>0.76628160000000001</v>
      </c>
      <c r="I4986" s="28" t="s">
        <v>957</v>
      </c>
    </row>
    <row r="4987" s="20" customFormat="1" ht="45" customHeight="1">
      <c r="A4987" s="15">
        <v>94938873</v>
      </c>
      <c r="B4987" s="16" t="s">
        <v>7200</v>
      </c>
      <c r="C4987" s="16" t="s">
        <v>7201</v>
      </c>
      <c r="D4987" s="17" t="s">
        <v>21</v>
      </c>
      <c r="E4987" s="17">
        <v>500</v>
      </c>
      <c r="F4987" s="18" t="s">
        <v>743</v>
      </c>
      <c r="G4987" s="18" t="s">
        <v>261</v>
      </c>
      <c r="H4987" s="19">
        <v>0.57988360080000001</v>
      </c>
    </row>
    <row r="4988" s="20" customFormat="1" ht="45" customHeight="1">
      <c r="A4988" s="15">
        <v>94938881</v>
      </c>
      <c r="B4988" s="16" t="s">
        <v>7202</v>
      </c>
      <c r="C4988" s="16" t="s">
        <v>7203</v>
      </c>
      <c r="D4988" s="17" t="s">
        <v>21</v>
      </c>
      <c r="E4988" s="17">
        <v>50</v>
      </c>
      <c r="F4988" s="18" t="s">
        <v>743</v>
      </c>
      <c r="G4988" s="18" t="s">
        <v>261</v>
      </c>
      <c r="H4988" s="19">
        <v>0.743772078</v>
      </c>
    </row>
    <row r="4989" s="20" customFormat="1" ht="45" customHeight="1">
      <c r="A4989" s="15">
        <v>94938890</v>
      </c>
      <c r="B4989" s="16" t="s">
        <v>7204</v>
      </c>
      <c r="C4989" s="16" t="s">
        <v>7205</v>
      </c>
      <c r="D4989" s="17" t="s">
        <v>534</v>
      </c>
      <c r="E4989" s="17">
        <v>50</v>
      </c>
      <c r="F4989" s="18" t="s">
        <v>743</v>
      </c>
      <c r="G4989" s="18" t="s">
        <v>261</v>
      </c>
      <c r="H4989" s="19">
        <v>0.41283421199999998</v>
      </c>
    </row>
    <row r="4990" s="20" customFormat="1" ht="45" customHeight="1">
      <c r="A4990" s="15">
        <v>90295366</v>
      </c>
      <c r="B4990" s="16" t="s">
        <v>7206</v>
      </c>
      <c r="C4990" s="16" t="s">
        <v>7207</v>
      </c>
      <c r="D4990" s="17" t="s">
        <v>220</v>
      </c>
      <c r="E4990" s="17">
        <v>1</v>
      </c>
      <c r="F4990" s="18" t="s">
        <v>88</v>
      </c>
      <c r="G4990" s="18" t="s">
        <v>14</v>
      </c>
      <c r="H4990" s="19">
        <v>333.73000000000002</v>
      </c>
    </row>
    <row r="4991" s="20" customFormat="1" ht="45" customHeight="1">
      <c r="A4991" s="15">
        <v>90243161</v>
      </c>
      <c r="B4991" s="16" t="s">
        <v>7208</v>
      </c>
      <c r="C4991" s="16" t="s">
        <v>7209</v>
      </c>
      <c r="D4991" s="17" t="s">
        <v>181</v>
      </c>
      <c r="E4991" s="17">
        <v>1</v>
      </c>
      <c r="F4991" s="18" t="s">
        <v>88</v>
      </c>
      <c r="G4991" s="18" t="s">
        <v>14</v>
      </c>
      <c r="H4991" s="19">
        <v>8.5727753999999994</v>
      </c>
    </row>
    <row r="4992" s="20" customFormat="1" ht="45" customHeight="1">
      <c r="A4992" s="15">
        <v>90199154</v>
      </c>
      <c r="B4992" s="16" t="s">
        <v>7208</v>
      </c>
      <c r="C4992" s="16" t="s">
        <v>7210</v>
      </c>
      <c r="D4992" s="17" t="s">
        <v>620</v>
      </c>
      <c r="E4992" s="17">
        <v>1</v>
      </c>
      <c r="F4992" s="18" t="s">
        <v>88</v>
      </c>
      <c r="G4992" s="18" t="s">
        <v>14</v>
      </c>
      <c r="H4992" s="19">
        <v>8.1303389999999993</v>
      </c>
    </row>
    <row r="4993" s="20" customFormat="1" ht="45" customHeight="1">
      <c r="A4993" s="15">
        <v>92452493</v>
      </c>
      <c r="B4993" s="16" t="s">
        <v>7211</v>
      </c>
      <c r="C4993" s="16" t="s">
        <v>7212</v>
      </c>
      <c r="D4993" s="17" t="s">
        <v>26</v>
      </c>
      <c r="E4993" s="17">
        <v>1</v>
      </c>
      <c r="F4993" s="18" t="s">
        <v>88</v>
      </c>
      <c r="G4993" s="18" t="s">
        <v>14</v>
      </c>
      <c r="H4993" s="19">
        <v>13.63741785</v>
      </c>
    </row>
    <row r="4994" s="20" customFormat="1" ht="45" customHeight="1">
      <c r="A4994" s="15">
        <v>92435289</v>
      </c>
      <c r="B4994" s="16" t="s">
        <v>7213</v>
      </c>
      <c r="C4994" s="16" t="s">
        <v>7214</v>
      </c>
      <c r="D4994" s="17" t="s">
        <v>506</v>
      </c>
      <c r="E4994" s="17">
        <v>1</v>
      </c>
      <c r="F4994" s="18" t="s">
        <v>88</v>
      </c>
      <c r="G4994" s="18" t="s">
        <v>14</v>
      </c>
      <c r="H4994" s="19">
        <v>8.5488291000000007</v>
      </c>
    </row>
    <row r="4995" s="20" customFormat="1" ht="45" customHeight="1">
      <c r="A4995" s="15">
        <v>92411533</v>
      </c>
      <c r="B4995" s="16" t="s">
        <v>7215</v>
      </c>
      <c r="C4995" s="16" t="s">
        <v>7216</v>
      </c>
      <c r="D4995" s="17" t="s">
        <v>17</v>
      </c>
      <c r="E4995" s="17">
        <v>1</v>
      </c>
      <c r="F4995" s="18" t="s">
        <v>88</v>
      </c>
      <c r="G4995" s="18" t="s">
        <v>14</v>
      </c>
      <c r="H4995" s="19">
        <v>9.1594597499999999</v>
      </c>
    </row>
    <row r="4996" s="20" customFormat="1" ht="45" customHeight="1">
      <c r="A4996" s="15">
        <v>90190025</v>
      </c>
      <c r="B4996" s="16" t="s">
        <v>7217</v>
      </c>
      <c r="C4996" s="16" t="s">
        <v>7218</v>
      </c>
      <c r="D4996" s="17" t="s">
        <v>69</v>
      </c>
      <c r="E4996" s="17">
        <v>120</v>
      </c>
      <c r="F4996" s="18" t="s">
        <v>18</v>
      </c>
      <c r="G4996" s="18" t="s">
        <v>19</v>
      </c>
      <c r="H4996" s="19">
        <v>9.5785200000000001e-002</v>
      </c>
    </row>
    <row r="4997" s="20" customFormat="1" ht="45" customHeight="1">
      <c r="A4997" s="15">
        <v>92403905</v>
      </c>
      <c r="B4997" s="16" t="s">
        <v>7219</v>
      </c>
      <c r="C4997" s="16" t="s">
        <v>7220</v>
      </c>
      <c r="D4997" s="17" t="s">
        <v>244</v>
      </c>
      <c r="E4997" s="17">
        <v>80</v>
      </c>
      <c r="F4997" s="18" t="s">
        <v>18</v>
      </c>
      <c r="G4997" s="18" t="s">
        <v>19</v>
      </c>
      <c r="H4997" s="19">
        <v>0.13170465000000001</v>
      </c>
    </row>
    <row r="4998" s="20" customFormat="1" ht="45" customHeight="1">
      <c r="A4998" s="15">
        <v>90190017</v>
      </c>
      <c r="B4998" s="16" t="s">
        <v>7221</v>
      </c>
      <c r="C4998" s="16" t="s">
        <v>7222</v>
      </c>
      <c r="D4998" s="17" t="s">
        <v>69</v>
      </c>
      <c r="E4998" s="17">
        <v>1</v>
      </c>
      <c r="F4998" s="18" t="s">
        <v>60</v>
      </c>
      <c r="G4998" s="18" t="s">
        <v>14</v>
      </c>
      <c r="H4998" s="19">
        <v>0.57471119999999998</v>
      </c>
    </row>
    <row r="4999" s="20" customFormat="1" ht="45" customHeight="1">
      <c r="A4999" s="15">
        <v>90162536</v>
      </c>
      <c r="B4999" s="16" t="s">
        <v>7221</v>
      </c>
      <c r="C4999" s="16" t="s">
        <v>7223</v>
      </c>
      <c r="D4999" s="17" t="s">
        <v>2759</v>
      </c>
      <c r="E4999" s="17">
        <v>1</v>
      </c>
      <c r="F4999" s="18" t="s">
        <v>60</v>
      </c>
      <c r="G4999" s="18" t="s">
        <v>14</v>
      </c>
      <c r="H4999" s="19">
        <v>0.34722134999999998</v>
      </c>
    </row>
    <row r="5000" s="20" customFormat="1" ht="45" customHeight="1">
      <c r="A5000" s="15">
        <v>92261310</v>
      </c>
      <c r="B5000" s="16" t="s">
        <v>7221</v>
      </c>
      <c r="C5000" s="16" t="s">
        <v>7221</v>
      </c>
      <c r="D5000" s="17" t="s">
        <v>31</v>
      </c>
      <c r="E5000" s="17">
        <v>1</v>
      </c>
      <c r="F5000" s="18" t="s">
        <v>60</v>
      </c>
      <c r="G5000" s="18" t="s">
        <v>14</v>
      </c>
      <c r="H5000" s="19">
        <v>0.32174415000000001</v>
      </c>
    </row>
    <row r="5001" s="20" customFormat="1" ht="45" customHeight="1">
      <c r="A5001" s="15">
        <v>90267141</v>
      </c>
      <c r="B5001" s="16" t="s">
        <v>7221</v>
      </c>
      <c r="C5001" s="16" t="s">
        <v>7221</v>
      </c>
      <c r="D5001" s="17" t="s">
        <v>26</v>
      </c>
      <c r="E5001" s="17">
        <v>1</v>
      </c>
      <c r="F5001" s="18" t="s">
        <v>60</v>
      </c>
      <c r="G5001" s="18" t="s">
        <v>14</v>
      </c>
      <c r="H5001" s="19">
        <v>0.35886847500000002</v>
      </c>
    </row>
    <row r="5002" s="20" customFormat="1" ht="45" customHeight="1">
      <c r="A5002" s="15">
        <v>92411541</v>
      </c>
      <c r="B5002" s="16" t="s">
        <v>7221</v>
      </c>
      <c r="C5002" s="16" t="s">
        <v>7221</v>
      </c>
      <c r="D5002" s="17" t="s">
        <v>17</v>
      </c>
      <c r="E5002" s="17">
        <v>1</v>
      </c>
      <c r="F5002" s="18" t="s">
        <v>60</v>
      </c>
      <c r="G5002" s="18" t="s">
        <v>14</v>
      </c>
      <c r="H5002" s="19">
        <v>0.27538245</v>
      </c>
    </row>
    <row r="5003" s="20" customFormat="1" ht="45" customHeight="1">
      <c r="A5003" s="15">
        <v>92420044</v>
      </c>
      <c r="B5003" s="16" t="s">
        <v>7221</v>
      </c>
      <c r="C5003" s="16" t="s">
        <v>7224</v>
      </c>
      <c r="D5003" s="17" t="s">
        <v>26</v>
      </c>
      <c r="E5003" s="17">
        <v>1</v>
      </c>
      <c r="F5003" s="18" t="s">
        <v>60</v>
      </c>
      <c r="G5003" s="18" t="s">
        <v>14</v>
      </c>
      <c r="H5003" s="19">
        <v>7.1838899999999997e-002</v>
      </c>
    </row>
    <row r="5004" s="20" customFormat="1" ht="45" customHeight="1">
      <c r="A5004" s="15">
        <v>92393357</v>
      </c>
      <c r="B5004" s="16" t="s">
        <v>7225</v>
      </c>
      <c r="C5004" s="16" t="s">
        <v>7226</v>
      </c>
      <c r="D5004" s="17" t="s">
        <v>34</v>
      </c>
      <c r="E5004" s="17">
        <v>1</v>
      </c>
      <c r="F5004" s="18" t="s">
        <v>60</v>
      </c>
      <c r="G5004" s="18" t="s">
        <v>14</v>
      </c>
      <c r="H5004" s="19">
        <v>0.76628160000000001</v>
      </c>
    </row>
    <row r="5005" s="20" customFormat="1" ht="45" customHeight="1">
      <c r="A5005" s="15">
        <v>90190050</v>
      </c>
      <c r="B5005" s="16" t="s">
        <v>7225</v>
      </c>
      <c r="C5005" s="16" t="s">
        <v>7227</v>
      </c>
      <c r="D5005" s="17" t="s">
        <v>69</v>
      </c>
      <c r="E5005" s="17">
        <v>1</v>
      </c>
      <c r="F5005" s="18" t="s">
        <v>60</v>
      </c>
      <c r="G5005" s="18" t="s">
        <v>14</v>
      </c>
      <c r="H5005" s="19">
        <v>0.74233530000000003</v>
      </c>
    </row>
    <row r="5006" s="20" customFormat="1" ht="45" customHeight="1">
      <c r="A5006" s="15">
        <v>92411550</v>
      </c>
      <c r="B5006" s="16" t="s">
        <v>7228</v>
      </c>
      <c r="C5006" s="16" t="s">
        <v>7228</v>
      </c>
      <c r="D5006" s="17" t="s">
        <v>17</v>
      </c>
      <c r="E5006" s="17">
        <v>1</v>
      </c>
      <c r="F5006" s="18" t="s">
        <v>60</v>
      </c>
      <c r="G5006" s="18" t="s">
        <v>14</v>
      </c>
      <c r="H5006" s="19">
        <v>0.31130190000000002</v>
      </c>
    </row>
    <row r="5007" s="20" customFormat="1" ht="45" customHeight="1">
      <c r="A5007" s="15">
        <v>92438784</v>
      </c>
      <c r="B5007" s="16" t="s">
        <v>7229</v>
      </c>
      <c r="C5007" s="16" t="s">
        <v>7230</v>
      </c>
      <c r="D5007" s="17" t="s">
        <v>69</v>
      </c>
      <c r="E5007" s="17">
        <v>100</v>
      </c>
      <c r="F5007" s="18" t="s">
        <v>18</v>
      </c>
      <c r="G5007" s="18" t="s">
        <v>19</v>
      </c>
      <c r="H5007" s="19">
        <v>0.1197315</v>
      </c>
    </row>
    <row r="5008" s="20" customFormat="1" ht="45" customHeight="1">
      <c r="A5008" s="15">
        <v>92469485</v>
      </c>
      <c r="B5008" s="16" t="s">
        <v>7231</v>
      </c>
      <c r="C5008" s="16" t="s">
        <v>7232</v>
      </c>
      <c r="D5008" s="17" t="s">
        <v>31</v>
      </c>
      <c r="E5008" s="17">
        <v>80</v>
      </c>
      <c r="F5008" s="18" t="s">
        <v>18</v>
      </c>
      <c r="G5008" s="18" t="s">
        <v>19</v>
      </c>
      <c r="H5008" s="19">
        <v>0.13170465000000001</v>
      </c>
    </row>
    <row r="5009" s="20" customFormat="1" ht="45" customHeight="1">
      <c r="A5009" s="15">
        <v>90287207</v>
      </c>
      <c r="B5009" s="16" t="s">
        <v>7233</v>
      </c>
      <c r="C5009" s="16" t="s">
        <v>7233</v>
      </c>
      <c r="D5009" s="17" t="s">
        <v>502</v>
      </c>
      <c r="E5009" s="17">
        <v>100</v>
      </c>
      <c r="F5009" s="18" t="s">
        <v>18</v>
      </c>
      <c r="G5009" s="18" t="s">
        <v>19</v>
      </c>
      <c r="H5009" s="19">
        <v>8.3812049999999999e-002</v>
      </c>
    </row>
    <row r="5010" s="20" customFormat="1" ht="45" customHeight="1">
      <c r="A5010" s="15">
        <v>92403921</v>
      </c>
      <c r="B5010" s="16" t="s">
        <v>7234</v>
      </c>
      <c r="C5010" s="16" t="s">
        <v>7235</v>
      </c>
      <c r="D5010" s="17" t="s">
        <v>244</v>
      </c>
      <c r="E5010" s="17">
        <v>1</v>
      </c>
      <c r="F5010" s="18" t="s">
        <v>60</v>
      </c>
      <c r="G5010" s="18" t="s">
        <v>14</v>
      </c>
      <c r="H5010" s="19">
        <v>0.57471119999999998</v>
      </c>
    </row>
    <row r="5011" s="20" customFormat="1" ht="45" customHeight="1">
      <c r="A5011" s="15">
        <v>90222652</v>
      </c>
      <c r="B5011" s="16" t="s">
        <v>7236</v>
      </c>
      <c r="C5011" s="16" t="s">
        <v>7237</v>
      </c>
      <c r="D5011" s="17" t="s">
        <v>69</v>
      </c>
      <c r="E5011" s="17">
        <v>1</v>
      </c>
      <c r="F5011" s="18" t="s">
        <v>88</v>
      </c>
      <c r="G5011" s="18" t="s">
        <v>14</v>
      </c>
      <c r="H5011" s="19">
        <v>15.793155</v>
      </c>
    </row>
    <row r="5012" s="20" customFormat="1" ht="45" customHeight="1">
      <c r="A5012" s="15">
        <v>90227948</v>
      </c>
      <c r="B5012" s="16" t="s">
        <v>7238</v>
      </c>
      <c r="C5012" s="16" t="s">
        <v>7238</v>
      </c>
      <c r="D5012" s="17" t="s">
        <v>502</v>
      </c>
      <c r="E5012" s="17">
        <v>100</v>
      </c>
      <c r="F5012" s="18" t="s">
        <v>18</v>
      </c>
      <c r="G5012" s="18" t="s">
        <v>19</v>
      </c>
      <c r="H5012" s="19">
        <v>2.39463e-002</v>
      </c>
    </row>
    <row r="5013" s="20" customFormat="1" ht="45" customHeight="1">
      <c r="A5013" s="15">
        <v>92252494</v>
      </c>
      <c r="B5013" s="16" t="s">
        <v>7239</v>
      </c>
      <c r="C5013" s="16" t="s">
        <v>7240</v>
      </c>
      <c r="D5013" s="17" t="s">
        <v>69</v>
      </c>
      <c r="E5013" s="17">
        <v>50</v>
      </c>
      <c r="F5013" s="18" t="s">
        <v>95</v>
      </c>
      <c r="G5013" s="18" t="s">
        <v>19</v>
      </c>
      <c r="H5013" s="19">
        <v>0.70641584999999996</v>
      </c>
    </row>
    <row r="5014" s="20" customFormat="1" ht="45" customHeight="1">
      <c r="A5014" s="15">
        <v>92374670</v>
      </c>
      <c r="B5014" s="16" t="s">
        <v>7241</v>
      </c>
      <c r="C5014" s="16" t="s">
        <v>7242</v>
      </c>
      <c r="D5014" s="17" t="s">
        <v>244</v>
      </c>
      <c r="E5014" s="17">
        <v>40</v>
      </c>
      <c r="F5014" s="18" t="s">
        <v>95</v>
      </c>
      <c r="G5014" s="18" t="s">
        <v>19</v>
      </c>
      <c r="H5014" s="19">
        <v>0.3352482</v>
      </c>
    </row>
    <row r="5015" s="20" customFormat="1" ht="45" customHeight="1">
      <c r="A5015" s="15">
        <v>92411460</v>
      </c>
      <c r="B5015" s="16" t="s">
        <v>7243</v>
      </c>
      <c r="C5015" s="16" t="s">
        <v>7244</v>
      </c>
      <c r="D5015" s="17" t="s">
        <v>520</v>
      </c>
      <c r="E5015" s="17">
        <v>1</v>
      </c>
      <c r="F5015" s="18" t="s">
        <v>88</v>
      </c>
      <c r="G5015" s="18" t="s">
        <v>14</v>
      </c>
      <c r="H5015" s="19">
        <v>7.3574999999999999</v>
      </c>
    </row>
    <row r="5016" s="20" customFormat="1" ht="45" customHeight="1">
      <c r="A5016" s="15">
        <v>92411487</v>
      </c>
      <c r="B5016" s="16" t="s">
        <v>7245</v>
      </c>
      <c r="C5016" s="16" t="s">
        <v>7246</v>
      </c>
      <c r="D5016" s="17" t="s">
        <v>2995</v>
      </c>
      <c r="E5016" s="17">
        <v>1</v>
      </c>
      <c r="F5016" s="18" t="s">
        <v>88</v>
      </c>
      <c r="G5016" s="18" t="s">
        <v>14</v>
      </c>
      <c r="H5016" s="19">
        <v>4.8610989</v>
      </c>
    </row>
    <row r="5017" s="20" customFormat="1" ht="45" customHeight="1">
      <c r="A5017" s="15">
        <v>92465692</v>
      </c>
      <c r="B5017" s="16" t="s">
        <v>7247</v>
      </c>
      <c r="C5017" s="16" t="s">
        <v>7248</v>
      </c>
      <c r="D5017" s="17" t="s">
        <v>504</v>
      </c>
      <c r="E5017" s="17">
        <v>1</v>
      </c>
      <c r="F5017" s="18" t="s">
        <v>88</v>
      </c>
      <c r="G5017" s="18" t="s">
        <v>14</v>
      </c>
      <c r="H5017" s="19">
        <v>9.6144394500000008</v>
      </c>
    </row>
    <row r="5018" s="20" customFormat="1" ht="45" customHeight="1">
      <c r="A5018" s="15">
        <v>90119088</v>
      </c>
      <c r="B5018" s="16" t="s">
        <v>7249</v>
      </c>
      <c r="C5018" s="16" t="s">
        <v>7250</v>
      </c>
      <c r="D5018" s="17" t="s">
        <v>520</v>
      </c>
      <c r="E5018" s="17">
        <v>1</v>
      </c>
      <c r="F5018" s="18" t="s">
        <v>88</v>
      </c>
      <c r="G5018" s="18" t="s">
        <v>14</v>
      </c>
      <c r="H5018" s="19">
        <v>8.6400000000000006</v>
      </c>
    </row>
    <row r="5019" s="20" customFormat="1" ht="45" customHeight="1">
      <c r="A5019" s="15">
        <v>92452507</v>
      </c>
      <c r="B5019" s="16" t="s">
        <v>7251</v>
      </c>
      <c r="C5019" s="16" t="s">
        <v>7251</v>
      </c>
      <c r="D5019" s="17" t="s">
        <v>26</v>
      </c>
      <c r="E5019" s="17">
        <v>1</v>
      </c>
      <c r="F5019" s="18" t="s">
        <v>88</v>
      </c>
      <c r="G5019" s="18" t="s">
        <v>14</v>
      </c>
      <c r="H5019" s="19">
        <v>3.5391856499999998</v>
      </c>
    </row>
    <row r="5020" s="20" customFormat="1" ht="45" customHeight="1">
      <c r="A5020" s="15">
        <v>90259602</v>
      </c>
      <c r="B5020" s="16" t="s">
        <v>7252</v>
      </c>
      <c r="C5020" s="16" t="s">
        <v>7253</v>
      </c>
      <c r="D5020" s="17" t="s">
        <v>244</v>
      </c>
      <c r="E5020" s="17">
        <v>1</v>
      </c>
      <c r="F5020" s="18" t="s">
        <v>60</v>
      </c>
      <c r="G5020" s="18" t="s">
        <v>14</v>
      </c>
      <c r="H5020" s="19">
        <v>0.3831408</v>
      </c>
    </row>
    <row r="5021" s="20" customFormat="1" ht="45" customHeight="1">
      <c r="A5021" s="15">
        <v>90287231</v>
      </c>
      <c r="B5021" s="16" t="s">
        <v>7254</v>
      </c>
      <c r="C5021" s="16" t="s">
        <v>7254</v>
      </c>
      <c r="D5021" s="17" t="s">
        <v>69</v>
      </c>
      <c r="E5021" s="17">
        <v>1</v>
      </c>
      <c r="F5021" s="18" t="s">
        <v>60</v>
      </c>
      <c r="G5021" s="18" t="s">
        <v>14</v>
      </c>
      <c r="H5021" s="19">
        <v>0.37116765000000002</v>
      </c>
    </row>
    <row r="5022" s="20" customFormat="1" ht="45" customHeight="1">
      <c r="A5022" s="15">
        <v>90193539</v>
      </c>
      <c r="B5022" s="16" t="s">
        <v>7255</v>
      </c>
      <c r="C5022" s="16" t="s">
        <v>7255</v>
      </c>
      <c r="D5022" s="17" t="s">
        <v>504</v>
      </c>
      <c r="E5022" s="17">
        <v>1</v>
      </c>
      <c r="F5022" s="18" t="s">
        <v>88</v>
      </c>
      <c r="G5022" s="18" t="s">
        <v>14</v>
      </c>
      <c r="H5022" s="19">
        <v>9.0512639999999998</v>
      </c>
    </row>
    <row r="5023" s="20" customFormat="1" ht="45" customHeight="1">
      <c r="A5023" s="15">
        <v>92468640</v>
      </c>
      <c r="B5023" s="16" t="s">
        <v>7256</v>
      </c>
      <c r="C5023" s="16" t="s">
        <v>7256</v>
      </c>
      <c r="D5023" s="17" t="s">
        <v>544</v>
      </c>
      <c r="E5023" s="17">
        <v>1</v>
      </c>
      <c r="F5023" s="18" t="s">
        <v>88</v>
      </c>
      <c r="G5023" s="18" t="s">
        <v>14</v>
      </c>
      <c r="H5023" s="19">
        <v>3.74759595</v>
      </c>
    </row>
    <row r="5024" s="20" customFormat="1" ht="45" customHeight="1">
      <c r="A5024" s="15">
        <v>90295200</v>
      </c>
      <c r="B5024" s="16" t="s">
        <v>7257</v>
      </c>
      <c r="C5024" s="16" t="s">
        <v>7257</v>
      </c>
      <c r="D5024" s="17" t="s">
        <v>511</v>
      </c>
      <c r="E5024" s="17">
        <v>1</v>
      </c>
      <c r="F5024" s="18" t="s">
        <v>88</v>
      </c>
      <c r="G5024" s="18" t="s">
        <v>14</v>
      </c>
      <c r="H5024" s="19">
        <v>10.571593500000001</v>
      </c>
    </row>
    <row r="5025" s="20" customFormat="1" ht="45" customHeight="1">
      <c r="A5025" s="15">
        <v>90306686</v>
      </c>
      <c r="B5025" s="16" t="s">
        <v>7258</v>
      </c>
      <c r="C5025" s="16" t="s">
        <v>7259</v>
      </c>
      <c r="D5025" s="17" t="s">
        <v>504</v>
      </c>
      <c r="E5025" s="17">
        <v>1</v>
      </c>
      <c r="F5025" s="18" t="s">
        <v>88</v>
      </c>
      <c r="G5025" s="18" t="s">
        <v>14</v>
      </c>
      <c r="H5025" s="19">
        <v>8.7575040000000008</v>
      </c>
    </row>
    <row r="5026" s="20" customFormat="1" ht="45" customHeight="1">
      <c r="A5026" s="15">
        <v>90135652</v>
      </c>
      <c r="B5026" s="16" t="s">
        <v>7260</v>
      </c>
      <c r="C5026" s="16" t="s">
        <v>7261</v>
      </c>
      <c r="D5026" s="17" t="s">
        <v>207</v>
      </c>
      <c r="E5026" s="17">
        <v>1</v>
      </c>
      <c r="F5026" s="18" t="s">
        <v>88</v>
      </c>
      <c r="G5026" s="18" t="s">
        <v>14</v>
      </c>
      <c r="H5026" s="19">
        <v>7.5909770999999999</v>
      </c>
    </row>
    <row r="5027" s="20" customFormat="1" ht="45" customHeight="1">
      <c r="A5027" s="15">
        <v>90828062</v>
      </c>
      <c r="B5027" s="16" t="s">
        <v>7262</v>
      </c>
      <c r="C5027" s="16" t="s">
        <v>7263</v>
      </c>
      <c r="D5027" s="17" t="s">
        <v>244</v>
      </c>
      <c r="E5027" s="17">
        <v>1</v>
      </c>
      <c r="F5027" s="18" t="s">
        <v>88</v>
      </c>
      <c r="G5027" s="18" t="s">
        <v>14</v>
      </c>
      <c r="H5027" s="19">
        <v>10.02356775</v>
      </c>
    </row>
    <row r="5028" s="20" customFormat="1" ht="45" customHeight="1">
      <c r="A5028" s="15">
        <v>90225104</v>
      </c>
      <c r="B5028" s="16" t="s">
        <v>7264</v>
      </c>
      <c r="C5028" s="16" t="s">
        <v>7265</v>
      </c>
      <c r="D5028" s="17" t="s">
        <v>26</v>
      </c>
      <c r="E5028" s="17">
        <v>1</v>
      </c>
      <c r="F5028" s="18" t="s">
        <v>88</v>
      </c>
      <c r="G5028" s="18" t="s">
        <v>14</v>
      </c>
      <c r="H5028" s="19">
        <v>18.673535475000001</v>
      </c>
    </row>
    <row r="5029" s="20" customFormat="1" ht="45" customHeight="1">
      <c r="A5029" s="15">
        <v>90310390</v>
      </c>
      <c r="B5029" s="16" t="s">
        <v>7266</v>
      </c>
      <c r="C5029" s="16" t="s">
        <v>7267</v>
      </c>
      <c r="D5029" s="17" t="s">
        <v>7268</v>
      </c>
      <c r="E5029" s="17">
        <v>1</v>
      </c>
      <c r="F5029" s="18" t="s">
        <v>13</v>
      </c>
      <c r="G5029" s="18" t="s">
        <v>14</v>
      </c>
      <c r="H5029" s="19">
        <v>121.0964391</v>
      </c>
    </row>
    <row r="5030" s="20" customFormat="1" ht="45" customHeight="1">
      <c r="A5030" s="15">
        <v>92395945</v>
      </c>
      <c r="B5030" s="16" t="s">
        <v>7269</v>
      </c>
      <c r="C5030" s="16" t="s">
        <v>7270</v>
      </c>
      <c r="D5030" s="17" t="s">
        <v>220</v>
      </c>
      <c r="E5030" s="17">
        <v>1</v>
      </c>
      <c r="F5030" s="18" t="s">
        <v>60</v>
      </c>
      <c r="G5030" s="18" t="s">
        <v>14</v>
      </c>
      <c r="H5030" s="19">
        <v>13.912800300000001</v>
      </c>
    </row>
    <row r="5031" s="20" customFormat="1" ht="45" customHeight="1">
      <c r="A5031" s="15">
        <v>92459650</v>
      </c>
      <c r="B5031" s="16" t="s">
        <v>7271</v>
      </c>
      <c r="C5031" s="16" t="s">
        <v>7272</v>
      </c>
      <c r="D5031" s="17" t="s">
        <v>146</v>
      </c>
      <c r="E5031" s="17">
        <v>1</v>
      </c>
      <c r="F5031" s="18" t="s">
        <v>60</v>
      </c>
      <c r="G5031" s="18" t="s">
        <v>14</v>
      </c>
      <c r="H5031" s="19">
        <v>6.7768028999999999</v>
      </c>
    </row>
    <row r="5032" s="20" customFormat="1" ht="45" customHeight="1">
      <c r="A5032" s="15">
        <v>92459668</v>
      </c>
      <c r="B5032" s="16" t="s">
        <v>7273</v>
      </c>
      <c r="C5032" s="16" t="s">
        <v>7274</v>
      </c>
      <c r="D5032" s="17" t="s">
        <v>146</v>
      </c>
      <c r="E5032" s="17">
        <v>1</v>
      </c>
      <c r="F5032" s="18" t="s">
        <v>60</v>
      </c>
      <c r="G5032" s="18" t="s">
        <v>14</v>
      </c>
      <c r="H5032" s="19">
        <v>13.565578950000001</v>
      </c>
    </row>
    <row r="5033" s="20" customFormat="1" ht="45" customHeight="1">
      <c r="A5033" s="15">
        <v>92368727</v>
      </c>
      <c r="B5033" s="16" t="s">
        <v>7275</v>
      </c>
      <c r="C5033" s="16" t="s">
        <v>7276</v>
      </c>
      <c r="D5033" s="17" t="s">
        <v>157</v>
      </c>
      <c r="E5033" s="17">
        <v>1</v>
      </c>
      <c r="F5033" s="18" t="s">
        <v>88</v>
      </c>
      <c r="G5033" s="18" t="s">
        <v>14</v>
      </c>
      <c r="H5033" s="19">
        <v>18.833764949999999</v>
      </c>
    </row>
    <row r="5034" s="20" customFormat="1" ht="45" customHeight="1">
      <c r="A5034" s="15">
        <v>90217373</v>
      </c>
      <c r="B5034" s="16" t="s">
        <v>7277</v>
      </c>
      <c r="C5034" s="16" t="s">
        <v>7278</v>
      </c>
      <c r="D5034" s="17" t="s">
        <v>78</v>
      </c>
      <c r="E5034" s="17">
        <v>1</v>
      </c>
      <c r="F5034" s="18" t="s">
        <v>60</v>
      </c>
      <c r="G5034" s="18" t="s">
        <v>14</v>
      </c>
      <c r="H5034" s="19">
        <v>1.0057446000000001</v>
      </c>
    </row>
    <row r="5035" s="20" customFormat="1" ht="45" customHeight="1">
      <c r="A5035" s="15">
        <v>90217381</v>
      </c>
      <c r="B5035" s="16" t="s">
        <v>7279</v>
      </c>
      <c r="C5035" s="16" t="s">
        <v>7280</v>
      </c>
      <c r="D5035" s="17" t="s">
        <v>78</v>
      </c>
      <c r="E5035" s="17">
        <v>1</v>
      </c>
      <c r="F5035" s="18" t="s">
        <v>60</v>
      </c>
      <c r="G5035" s="18" t="s">
        <v>14</v>
      </c>
      <c r="H5035" s="19">
        <v>1.8917577000000001</v>
      </c>
    </row>
    <row r="5036" s="20" customFormat="1" ht="45" customHeight="1">
      <c r="A5036" s="15">
        <v>90178114</v>
      </c>
      <c r="B5036" s="16" t="s">
        <v>7281</v>
      </c>
      <c r="C5036" s="16" t="s">
        <v>7282</v>
      </c>
      <c r="D5036" s="17" t="s">
        <v>915</v>
      </c>
      <c r="E5036" s="17">
        <v>1</v>
      </c>
      <c r="F5036" s="18" t="s">
        <v>64</v>
      </c>
      <c r="G5036" s="18" t="s">
        <v>14</v>
      </c>
      <c r="H5036" s="19">
        <v>8.9080235999999999</v>
      </c>
    </row>
    <row r="5037" s="20" customFormat="1" ht="45" customHeight="1">
      <c r="A5037" s="15">
        <v>90287258</v>
      </c>
      <c r="B5037" s="16" t="s">
        <v>7283</v>
      </c>
      <c r="C5037" s="16" t="s">
        <v>7283</v>
      </c>
      <c r="D5037" s="17" t="s">
        <v>792</v>
      </c>
      <c r="E5037" s="17">
        <v>1</v>
      </c>
      <c r="F5037" s="18" t="s">
        <v>64</v>
      </c>
      <c r="G5037" s="18" t="s">
        <v>14</v>
      </c>
      <c r="H5037" s="19">
        <v>7.0536217499999996</v>
      </c>
    </row>
    <row r="5038" s="20" customFormat="1" ht="45" customHeight="1">
      <c r="A5038" s="15">
        <v>90178106</v>
      </c>
      <c r="B5038" s="16" t="s">
        <v>7284</v>
      </c>
      <c r="C5038" s="16" t="s">
        <v>7285</v>
      </c>
      <c r="D5038" s="17" t="s">
        <v>915</v>
      </c>
      <c r="E5038" s="17">
        <v>1</v>
      </c>
      <c r="F5038" s="18" t="s">
        <v>64</v>
      </c>
      <c r="G5038" s="18" t="s">
        <v>14</v>
      </c>
      <c r="H5038" s="19">
        <v>8.9080235999999999</v>
      </c>
    </row>
    <row r="5039" s="20" customFormat="1" ht="45" customHeight="1">
      <c r="A5039" s="15">
        <v>90153987</v>
      </c>
      <c r="B5039" s="16" t="s">
        <v>7286</v>
      </c>
      <c r="C5039" s="16" t="s">
        <v>7287</v>
      </c>
      <c r="D5039" s="17" t="s">
        <v>220</v>
      </c>
      <c r="E5039" s="17">
        <v>1</v>
      </c>
      <c r="F5039" s="18" t="s">
        <v>64</v>
      </c>
      <c r="G5039" s="18" t="s">
        <v>14</v>
      </c>
      <c r="H5039" s="19">
        <v>12.463479</v>
      </c>
    </row>
    <row r="5040" s="20" customFormat="1" ht="45" customHeight="1">
      <c r="A5040" s="15">
        <v>90278640</v>
      </c>
      <c r="B5040" s="16" t="s">
        <v>7288</v>
      </c>
      <c r="C5040" s="16" t="s">
        <v>7289</v>
      </c>
      <c r="D5040" s="17" t="s">
        <v>31</v>
      </c>
      <c r="E5040" s="17">
        <v>1</v>
      </c>
      <c r="F5040" s="18" t="s">
        <v>64</v>
      </c>
      <c r="G5040" s="18" t="s">
        <v>14</v>
      </c>
      <c r="H5040" s="19">
        <v>8.4769901999999995</v>
      </c>
    </row>
    <row r="5041" s="20" customFormat="1" ht="45" customHeight="1">
      <c r="A5041" s="15">
        <v>90152093</v>
      </c>
      <c r="B5041" s="16" t="s">
        <v>7290</v>
      </c>
      <c r="C5041" s="16" t="s">
        <v>7291</v>
      </c>
      <c r="D5041" s="17" t="s">
        <v>39</v>
      </c>
      <c r="E5041" s="17">
        <v>1</v>
      </c>
      <c r="F5041" s="18" t="s">
        <v>64</v>
      </c>
      <c r="G5041" s="18" t="s">
        <v>14</v>
      </c>
      <c r="H5041" s="19">
        <v>7.69711005</v>
      </c>
    </row>
    <row r="5042" s="20" customFormat="1" ht="45" customHeight="1">
      <c r="A5042" s="15">
        <v>90125088</v>
      </c>
      <c r="B5042" s="16" t="s">
        <v>7290</v>
      </c>
      <c r="C5042" s="16" t="s">
        <v>7290</v>
      </c>
      <c r="D5042" s="17" t="s">
        <v>50</v>
      </c>
      <c r="E5042" s="17">
        <v>1</v>
      </c>
      <c r="F5042" s="18" t="s">
        <v>64</v>
      </c>
      <c r="G5042" s="18" t="s">
        <v>14</v>
      </c>
      <c r="H5042" s="19">
        <v>7.7084279999999996</v>
      </c>
    </row>
    <row r="5043" s="20" customFormat="1" ht="45" customHeight="1">
      <c r="A5043" s="15">
        <v>90223446</v>
      </c>
      <c r="B5043" s="16" t="s">
        <v>7292</v>
      </c>
      <c r="C5043" s="16" t="s">
        <v>7293</v>
      </c>
      <c r="D5043" s="17" t="s">
        <v>871</v>
      </c>
      <c r="E5043" s="17">
        <v>1</v>
      </c>
      <c r="F5043" s="18" t="s">
        <v>64</v>
      </c>
      <c r="G5043" s="18" t="s">
        <v>14</v>
      </c>
      <c r="H5043" s="19">
        <v>10.308882150000001</v>
      </c>
    </row>
    <row r="5044" s="20" customFormat="1" ht="45" customHeight="1">
      <c r="A5044" s="15">
        <v>90184203</v>
      </c>
      <c r="B5044" s="16" t="s">
        <v>7294</v>
      </c>
      <c r="C5044" s="16" t="s">
        <v>7295</v>
      </c>
      <c r="D5044" s="17" t="s">
        <v>603</v>
      </c>
      <c r="E5044" s="17">
        <v>1</v>
      </c>
      <c r="F5044" s="18" t="s">
        <v>60</v>
      </c>
      <c r="G5044" s="18" t="s">
        <v>14</v>
      </c>
      <c r="H5044" s="19">
        <v>1.8797845500000001</v>
      </c>
    </row>
    <row r="5045" s="20" customFormat="1" ht="45" customHeight="1">
      <c r="A5045" s="15">
        <v>90154002</v>
      </c>
      <c r="B5045" s="16" t="s">
        <v>7296</v>
      </c>
      <c r="C5045" s="16" t="s">
        <v>7297</v>
      </c>
      <c r="D5045" s="17" t="s">
        <v>220</v>
      </c>
      <c r="E5045" s="17">
        <v>1</v>
      </c>
      <c r="F5045" s="18" t="s">
        <v>60</v>
      </c>
      <c r="G5045" s="18" t="s">
        <v>14</v>
      </c>
      <c r="H5045" s="19">
        <v>2.4183144533333301</v>
      </c>
    </row>
    <row r="5046" s="20" customFormat="1" ht="45" customHeight="1">
      <c r="A5046" s="15">
        <v>90156994</v>
      </c>
      <c r="B5046" s="16" t="s">
        <v>7296</v>
      </c>
      <c r="C5046" s="16" t="s">
        <v>7298</v>
      </c>
      <c r="D5046" s="17" t="s">
        <v>36</v>
      </c>
      <c r="E5046" s="17">
        <v>1</v>
      </c>
      <c r="F5046" s="18" t="s">
        <v>60</v>
      </c>
      <c r="G5046" s="18" t="s">
        <v>14</v>
      </c>
      <c r="H5046" s="19">
        <v>1.32901965</v>
      </c>
    </row>
    <row r="5047" s="20" customFormat="1" ht="45" customHeight="1">
      <c r="A5047" s="15">
        <v>90303172</v>
      </c>
      <c r="B5047" s="16" t="s">
        <v>7299</v>
      </c>
      <c r="C5047" s="16" t="s">
        <v>7300</v>
      </c>
      <c r="D5047" s="17" t="s">
        <v>24</v>
      </c>
      <c r="E5047" s="17">
        <v>1</v>
      </c>
      <c r="F5047" s="18" t="s">
        <v>60</v>
      </c>
      <c r="G5047" s="18" t="s">
        <v>14</v>
      </c>
      <c r="H5047" s="19">
        <v>1.4354739000000001</v>
      </c>
    </row>
    <row r="5048" s="20" customFormat="1" ht="45" customHeight="1">
      <c r="A5048" s="15">
        <v>92443346</v>
      </c>
      <c r="B5048" s="16" t="s">
        <v>7301</v>
      </c>
      <c r="C5048" s="16" t="s">
        <v>7302</v>
      </c>
      <c r="D5048" s="17" t="s">
        <v>603</v>
      </c>
      <c r="E5048" s="17">
        <v>120</v>
      </c>
      <c r="F5048" s="18" t="s">
        <v>18</v>
      </c>
      <c r="G5048" s="18" t="s">
        <v>19</v>
      </c>
      <c r="H5048" s="19">
        <v>0.76628160000000001</v>
      </c>
    </row>
    <row r="5049" s="20" customFormat="1" ht="45" customHeight="1">
      <c r="A5049" s="15">
        <v>90287266</v>
      </c>
      <c r="B5049" s="16" t="s">
        <v>7303</v>
      </c>
      <c r="C5049" s="16" t="s">
        <v>7303</v>
      </c>
      <c r="D5049" s="17" t="s">
        <v>792</v>
      </c>
      <c r="E5049" s="17">
        <v>1</v>
      </c>
      <c r="F5049" s="18" t="s">
        <v>64</v>
      </c>
      <c r="G5049" s="18" t="s">
        <v>14</v>
      </c>
      <c r="H5049" s="19">
        <v>3.106068525</v>
      </c>
    </row>
    <row r="5050" s="20" customFormat="1" ht="45" customHeight="1">
      <c r="A5050" s="15">
        <v>90153995</v>
      </c>
      <c r="B5050" s="16" t="s">
        <v>7304</v>
      </c>
      <c r="C5050" s="16" t="s">
        <v>7305</v>
      </c>
      <c r="D5050" s="17" t="s">
        <v>220</v>
      </c>
      <c r="E5050" s="17">
        <v>1</v>
      </c>
      <c r="F5050" s="18" t="s">
        <v>64</v>
      </c>
      <c r="G5050" s="18" t="s">
        <v>14</v>
      </c>
      <c r="H5050" s="19">
        <v>5.9039999999999999</v>
      </c>
    </row>
    <row r="5051" s="20" customFormat="1" ht="45" customHeight="1">
      <c r="A5051" s="15">
        <v>90185439</v>
      </c>
      <c r="B5051" s="16" t="s">
        <v>7306</v>
      </c>
      <c r="C5051" s="16" t="s">
        <v>7307</v>
      </c>
      <c r="D5051" s="17" t="s">
        <v>603</v>
      </c>
      <c r="E5051" s="17">
        <v>1</v>
      </c>
      <c r="F5051" s="18" t="s">
        <v>64</v>
      </c>
      <c r="G5051" s="18" t="s">
        <v>14</v>
      </c>
      <c r="H5051" s="19">
        <v>5.5435684500000004</v>
      </c>
    </row>
    <row r="5052" s="20" customFormat="1" ht="45" customHeight="1">
      <c r="A5052" s="15">
        <v>90152107</v>
      </c>
      <c r="B5052" s="16" t="s">
        <v>7308</v>
      </c>
      <c r="C5052" s="16" t="s">
        <v>7308</v>
      </c>
      <c r="D5052" s="17" t="s">
        <v>39</v>
      </c>
      <c r="E5052" s="17">
        <v>1</v>
      </c>
      <c r="F5052" s="18" t="s">
        <v>64</v>
      </c>
      <c r="G5052" s="18" t="s">
        <v>14</v>
      </c>
      <c r="H5052" s="19">
        <v>3.4722135000000001</v>
      </c>
    </row>
    <row r="5053" s="20" customFormat="1" ht="45" customHeight="1">
      <c r="A5053" s="15">
        <v>90153979</v>
      </c>
      <c r="B5053" s="16" t="s">
        <v>7309</v>
      </c>
      <c r="C5053" s="16" t="s">
        <v>7310</v>
      </c>
      <c r="D5053" s="17" t="s">
        <v>220</v>
      </c>
      <c r="E5053" s="17">
        <v>1</v>
      </c>
      <c r="F5053" s="18" t="s">
        <v>64</v>
      </c>
      <c r="G5053" s="18" t="s">
        <v>14</v>
      </c>
      <c r="H5053" s="19">
        <v>29.84</v>
      </c>
    </row>
    <row r="5054" s="20" customFormat="1" ht="45" customHeight="1">
      <c r="A5054" s="15">
        <v>90287282</v>
      </c>
      <c r="B5054" s="16" t="s">
        <v>7309</v>
      </c>
      <c r="C5054" s="16" t="s">
        <v>7309</v>
      </c>
      <c r="D5054" s="17" t="s">
        <v>792</v>
      </c>
      <c r="E5054" s="17">
        <v>1</v>
      </c>
      <c r="F5054" s="18" t="s">
        <v>64</v>
      </c>
      <c r="G5054" s="18" t="s">
        <v>14</v>
      </c>
      <c r="H5054" s="19">
        <v>15.6912147</v>
      </c>
    </row>
    <row r="5055" s="20" customFormat="1" ht="45" customHeight="1">
      <c r="A5055" s="15">
        <v>90295277</v>
      </c>
      <c r="B5055" s="16" t="s">
        <v>7311</v>
      </c>
      <c r="C5055" s="16" t="s">
        <v>7312</v>
      </c>
      <c r="D5055" s="17" t="s">
        <v>915</v>
      </c>
      <c r="E5055" s="17">
        <v>1</v>
      </c>
      <c r="F5055" s="18" t="s">
        <v>64</v>
      </c>
      <c r="G5055" s="18" t="s">
        <v>14</v>
      </c>
      <c r="H5055" s="19">
        <v>27.143131050000001</v>
      </c>
    </row>
    <row r="5056" s="20" customFormat="1" ht="45" customHeight="1">
      <c r="A5056" s="15">
        <v>90152115</v>
      </c>
      <c r="B5056" s="16" t="s">
        <v>7313</v>
      </c>
      <c r="C5056" s="16" t="s">
        <v>7313</v>
      </c>
      <c r="D5056" s="17" t="s">
        <v>39</v>
      </c>
      <c r="E5056" s="17">
        <v>1</v>
      </c>
      <c r="F5056" s="18" t="s">
        <v>64</v>
      </c>
      <c r="G5056" s="18" t="s">
        <v>14</v>
      </c>
      <c r="H5056" s="19">
        <v>19.620000000000001</v>
      </c>
    </row>
    <row r="5057" s="20" customFormat="1" ht="45" customHeight="1">
      <c r="A5057" s="15">
        <v>90217365</v>
      </c>
      <c r="B5057" s="16" t="s">
        <v>7314</v>
      </c>
      <c r="C5057" s="16" t="s">
        <v>7315</v>
      </c>
      <c r="D5057" s="17" t="s">
        <v>78</v>
      </c>
      <c r="E5057" s="17">
        <v>1</v>
      </c>
      <c r="F5057" s="18" t="s">
        <v>60</v>
      </c>
      <c r="G5057" s="18" t="s">
        <v>14</v>
      </c>
      <c r="H5057" s="19">
        <v>0.67049639999999999</v>
      </c>
    </row>
    <row r="5058" s="20" customFormat="1" ht="45" customHeight="1">
      <c r="A5058" s="15">
        <v>90303180</v>
      </c>
      <c r="B5058" s="16" t="s">
        <v>7316</v>
      </c>
      <c r="C5058" s="16" t="s">
        <v>7317</v>
      </c>
      <c r="D5058" s="17" t="s">
        <v>24</v>
      </c>
      <c r="E5058" s="17">
        <v>1</v>
      </c>
      <c r="F5058" s="18" t="s">
        <v>60</v>
      </c>
      <c r="G5058" s="18" t="s">
        <v>14</v>
      </c>
      <c r="H5058" s="19">
        <v>0.70536217499999998</v>
      </c>
    </row>
    <row r="5059" s="20" customFormat="1" ht="45" customHeight="1">
      <c r="A5059" s="15">
        <v>90167295</v>
      </c>
      <c r="B5059" s="16" t="s">
        <v>7318</v>
      </c>
      <c r="C5059" s="16" t="s">
        <v>7319</v>
      </c>
      <c r="D5059" s="17" t="s">
        <v>92</v>
      </c>
      <c r="E5059" s="17">
        <v>1</v>
      </c>
      <c r="F5059" s="18" t="s">
        <v>60</v>
      </c>
      <c r="G5059" s="18" t="s">
        <v>14</v>
      </c>
      <c r="H5059" s="19">
        <v>1.1015298</v>
      </c>
    </row>
    <row r="5060" s="20" customFormat="1" ht="45" customHeight="1">
      <c r="A5060" s="15">
        <v>90279603</v>
      </c>
      <c r="B5060" s="16" t="s">
        <v>7320</v>
      </c>
      <c r="C5060" s="16" t="s">
        <v>7321</v>
      </c>
      <c r="D5060" s="17" t="s">
        <v>440</v>
      </c>
      <c r="E5060" s="17">
        <v>1</v>
      </c>
      <c r="F5060" s="18" t="s">
        <v>60</v>
      </c>
      <c r="G5060" s="18" t="s">
        <v>14</v>
      </c>
      <c r="H5060" s="19">
        <v>3.0890727</v>
      </c>
    </row>
    <row r="5061" s="20" customFormat="1" ht="45" customHeight="1">
      <c r="A5061" s="15">
        <v>90279611</v>
      </c>
      <c r="B5061" s="16" t="s">
        <v>7320</v>
      </c>
      <c r="C5061" s="16" t="s">
        <v>7322</v>
      </c>
      <c r="D5061" s="17" t="s">
        <v>440</v>
      </c>
      <c r="E5061" s="17">
        <v>1</v>
      </c>
      <c r="F5061" s="18" t="s">
        <v>60</v>
      </c>
      <c r="G5061" s="18" t="s">
        <v>14</v>
      </c>
      <c r="H5061" s="19">
        <v>4.3941460499999998</v>
      </c>
    </row>
    <row r="5062" s="20" customFormat="1" ht="45" customHeight="1">
      <c r="A5062" s="15">
        <v>90298268</v>
      </c>
      <c r="B5062" s="16" t="s">
        <v>7320</v>
      </c>
      <c r="C5062" s="16" t="s">
        <v>7323</v>
      </c>
      <c r="D5062" s="17" t="s">
        <v>131</v>
      </c>
      <c r="E5062" s="17">
        <v>1</v>
      </c>
      <c r="F5062" s="18" t="s">
        <v>60</v>
      </c>
      <c r="G5062" s="18" t="s">
        <v>14</v>
      </c>
      <c r="H5062" s="19">
        <v>2.3946299999999998</v>
      </c>
    </row>
    <row r="5063" s="20" customFormat="1" ht="45" customHeight="1">
      <c r="A5063" s="15">
        <v>90298276</v>
      </c>
      <c r="B5063" s="16" t="s">
        <v>7320</v>
      </c>
      <c r="C5063" s="16" t="s">
        <v>7324</v>
      </c>
      <c r="D5063" s="17" t="s">
        <v>131</v>
      </c>
      <c r="E5063" s="17">
        <v>1</v>
      </c>
      <c r="F5063" s="18" t="s">
        <v>60</v>
      </c>
      <c r="G5063" s="18" t="s">
        <v>14</v>
      </c>
      <c r="H5063" s="19">
        <v>2.3946299999999998</v>
      </c>
    </row>
    <row r="5064" s="20" customFormat="1" ht="45" customHeight="1">
      <c r="A5064" s="15">
        <v>90298292</v>
      </c>
      <c r="B5064" s="16" t="s">
        <v>7320</v>
      </c>
      <c r="C5064" s="16" t="s">
        <v>7325</v>
      </c>
      <c r="D5064" s="17" t="s">
        <v>131</v>
      </c>
      <c r="E5064" s="17">
        <v>1</v>
      </c>
      <c r="F5064" s="18" t="s">
        <v>60</v>
      </c>
      <c r="G5064" s="18" t="s">
        <v>14</v>
      </c>
      <c r="H5064" s="19">
        <v>3.3644551499999999</v>
      </c>
    </row>
    <row r="5065" s="20" customFormat="1" ht="45" customHeight="1">
      <c r="A5065" s="15">
        <v>92366015</v>
      </c>
      <c r="B5065" s="16" t="s">
        <v>7326</v>
      </c>
      <c r="C5065" s="16" t="s">
        <v>7327</v>
      </c>
      <c r="D5065" s="17" t="s">
        <v>1371</v>
      </c>
      <c r="E5065" s="17">
        <v>1</v>
      </c>
      <c r="F5065" s="18" t="s">
        <v>60</v>
      </c>
      <c r="G5065" s="18" t="s">
        <v>14</v>
      </c>
      <c r="H5065" s="19">
        <v>6.0943333500000003</v>
      </c>
    </row>
    <row r="5066" s="20" customFormat="1" ht="45" customHeight="1">
      <c r="A5066" s="15">
        <v>92424740</v>
      </c>
      <c r="B5066" s="16" t="s">
        <v>7328</v>
      </c>
      <c r="C5066" s="16" t="s">
        <v>7329</v>
      </c>
      <c r="D5066" s="17" t="s">
        <v>1371</v>
      </c>
      <c r="E5066" s="17">
        <v>1</v>
      </c>
      <c r="F5066" s="18" t="s">
        <v>60</v>
      </c>
      <c r="G5066" s="18" t="s">
        <v>14</v>
      </c>
      <c r="H5066" s="19">
        <v>8.6685605999999993</v>
      </c>
    </row>
    <row r="5067" s="20" customFormat="1" ht="45" customHeight="1">
      <c r="A5067" s="15">
        <v>92471510</v>
      </c>
      <c r="B5067" s="16" t="s">
        <v>7330</v>
      </c>
      <c r="C5067" s="16" t="s">
        <v>7331</v>
      </c>
      <c r="D5067" s="17" t="s">
        <v>1371</v>
      </c>
      <c r="E5067" s="17">
        <v>1</v>
      </c>
      <c r="F5067" s="18" t="s">
        <v>60</v>
      </c>
      <c r="G5067" s="18" t="s">
        <v>14</v>
      </c>
      <c r="H5067" s="19">
        <v>3.0411801000000001</v>
      </c>
    </row>
    <row r="5068" s="20" customFormat="1" ht="45" customHeight="1">
      <c r="A5068" s="15">
        <v>92467490</v>
      </c>
      <c r="B5068" s="16" t="s">
        <v>7332</v>
      </c>
      <c r="C5068" s="16" t="s">
        <v>7332</v>
      </c>
      <c r="D5068" s="17" t="s">
        <v>131</v>
      </c>
      <c r="E5068" s="17">
        <v>1</v>
      </c>
      <c r="F5068" s="18" t="s">
        <v>60</v>
      </c>
      <c r="G5068" s="18" t="s">
        <v>14</v>
      </c>
      <c r="H5068" s="19">
        <v>4.7533405499999999</v>
      </c>
    </row>
    <row r="5069" s="20" customFormat="1" ht="45" customHeight="1">
      <c r="A5069" s="15">
        <v>92467512</v>
      </c>
      <c r="B5069" s="16" t="s">
        <v>7333</v>
      </c>
      <c r="C5069" s="16" t="s">
        <v>7333</v>
      </c>
      <c r="D5069" s="17" t="s">
        <v>131</v>
      </c>
      <c r="E5069" s="17">
        <v>1</v>
      </c>
      <c r="F5069" s="18" t="s">
        <v>60</v>
      </c>
      <c r="G5069" s="18" t="s">
        <v>14</v>
      </c>
      <c r="H5069" s="19">
        <v>4.7533405499999999</v>
      </c>
    </row>
    <row r="5070" s="20" customFormat="1" ht="45" customHeight="1">
      <c r="A5070" s="15">
        <v>90287290</v>
      </c>
      <c r="B5070" s="16" t="s">
        <v>7334</v>
      </c>
      <c r="C5070" s="16" t="s">
        <v>7335</v>
      </c>
      <c r="D5070" s="17" t="s">
        <v>461</v>
      </c>
      <c r="E5070" s="17">
        <v>1</v>
      </c>
      <c r="F5070" s="18" t="s">
        <v>60</v>
      </c>
      <c r="G5070" s="18" t="s">
        <v>14</v>
      </c>
      <c r="H5070" s="19">
        <v>19.097174249999998</v>
      </c>
    </row>
    <row r="5071" s="20" customFormat="1" ht="45" customHeight="1">
      <c r="A5071" s="15">
        <v>90287304</v>
      </c>
      <c r="B5071" s="16" t="s">
        <v>7336</v>
      </c>
      <c r="C5071" s="16" t="s">
        <v>7337</v>
      </c>
      <c r="D5071" s="17" t="s">
        <v>461</v>
      </c>
      <c r="E5071" s="17">
        <v>1</v>
      </c>
      <c r="F5071" s="18" t="s">
        <v>60</v>
      </c>
      <c r="G5071" s="18" t="s">
        <v>14</v>
      </c>
      <c r="H5071" s="19">
        <v>30.004713899999999</v>
      </c>
    </row>
    <row r="5072" s="20" customFormat="1" ht="45" customHeight="1">
      <c r="A5072" s="15">
        <v>90287312</v>
      </c>
      <c r="B5072" s="16" t="s">
        <v>7338</v>
      </c>
      <c r="C5072" s="16" t="s">
        <v>7339</v>
      </c>
      <c r="D5072" s="17" t="s">
        <v>461</v>
      </c>
      <c r="E5072" s="17">
        <v>1</v>
      </c>
      <c r="F5072" s="18" t="s">
        <v>60</v>
      </c>
      <c r="G5072" s="18" t="s">
        <v>14</v>
      </c>
      <c r="H5072" s="19">
        <v>6.5852325</v>
      </c>
    </row>
    <row r="5073" s="20" customFormat="1" ht="45" customHeight="1">
      <c r="A5073" s="15">
        <v>90020880</v>
      </c>
      <c r="B5073" s="16" t="s">
        <v>7340</v>
      </c>
      <c r="C5073" s="16" t="s">
        <v>7341</v>
      </c>
      <c r="D5073" s="17" t="s">
        <v>378</v>
      </c>
      <c r="E5073" s="17">
        <v>1</v>
      </c>
      <c r="F5073" s="18" t="s">
        <v>743</v>
      </c>
      <c r="G5073" s="18" t="s">
        <v>14</v>
      </c>
      <c r="H5073" s="19">
        <v>34.6263498</v>
      </c>
    </row>
    <row r="5074" s="20" customFormat="1" ht="45" customHeight="1">
      <c r="A5074" s="15">
        <v>90315014</v>
      </c>
      <c r="B5074" s="16" t="s">
        <v>7342</v>
      </c>
      <c r="C5074" s="16" t="s">
        <v>7343</v>
      </c>
      <c r="D5074" s="17" t="s">
        <v>139</v>
      </c>
      <c r="E5074" s="17">
        <v>1</v>
      </c>
      <c r="F5074" s="18" t="s">
        <v>13</v>
      </c>
      <c r="G5074" s="18" t="s">
        <v>14</v>
      </c>
      <c r="H5074" s="19">
        <v>118.41445349999999</v>
      </c>
    </row>
    <row r="5075" s="20" customFormat="1" ht="45" customHeight="1">
      <c r="A5075" s="15">
        <v>90299434</v>
      </c>
      <c r="B5075" s="16" t="s">
        <v>7344</v>
      </c>
      <c r="C5075" s="16" t="s">
        <v>7345</v>
      </c>
      <c r="D5075" s="17" t="s">
        <v>455</v>
      </c>
      <c r="E5075" s="17">
        <v>1</v>
      </c>
      <c r="F5075" s="18" t="s">
        <v>60</v>
      </c>
      <c r="G5075" s="18" t="s">
        <v>14</v>
      </c>
      <c r="H5075" s="19">
        <v>4.9928035499999996</v>
      </c>
    </row>
    <row r="5076" s="20" customFormat="1" ht="45" customHeight="1">
      <c r="A5076" s="15">
        <v>90307739</v>
      </c>
      <c r="B5076" s="16" t="s">
        <v>7346</v>
      </c>
      <c r="C5076" s="16" t="s">
        <v>7347</v>
      </c>
      <c r="D5076" s="17" t="s">
        <v>4430</v>
      </c>
      <c r="E5076" s="17">
        <v>1</v>
      </c>
      <c r="F5076" s="18" t="s">
        <v>88</v>
      </c>
      <c r="G5076" s="18" t="s">
        <v>14</v>
      </c>
      <c r="H5076" s="19">
        <v>31.199999999999999</v>
      </c>
    </row>
    <row r="5077" s="20" customFormat="1" ht="45" customHeight="1">
      <c r="A5077" s="15">
        <v>90307089</v>
      </c>
      <c r="B5077" s="16" t="s">
        <v>7348</v>
      </c>
      <c r="C5077" s="16" t="s">
        <v>7348</v>
      </c>
      <c r="D5077" s="17" t="s">
        <v>5913</v>
      </c>
      <c r="E5077" s="17">
        <v>250</v>
      </c>
      <c r="F5077" s="18" t="s">
        <v>95</v>
      </c>
      <c r="G5077" s="18" t="s">
        <v>19</v>
      </c>
      <c r="H5077" s="19">
        <v>0.62719999999999998</v>
      </c>
    </row>
    <row r="5078" s="20" customFormat="1" ht="45" customHeight="1">
      <c r="A5078" s="15">
        <v>92450580</v>
      </c>
      <c r="B5078" s="16" t="s">
        <v>7349</v>
      </c>
      <c r="C5078" s="16" t="s">
        <v>7350</v>
      </c>
      <c r="D5078" s="17" t="s">
        <v>4430</v>
      </c>
      <c r="E5078" s="17">
        <v>250</v>
      </c>
      <c r="F5078" s="18" t="s">
        <v>95</v>
      </c>
      <c r="G5078" s="18" t="s">
        <v>19</v>
      </c>
      <c r="H5078" s="19">
        <v>0.60005120000000001</v>
      </c>
    </row>
    <row r="5079" s="20" customFormat="1" ht="45" customHeight="1">
      <c r="A5079" s="15">
        <v>90942434</v>
      </c>
      <c r="B5079" s="16" t="s">
        <v>7351</v>
      </c>
      <c r="C5079" s="16" t="s">
        <v>7351</v>
      </c>
      <c r="D5079" s="17" t="s">
        <v>662</v>
      </c>
      <c r="E5079" s="17">
        <v>400</v>
      </c>
      <c r="F5079" s="18" t="s">
        <v>95</v>
      </c>
      <c r="G5079" s="18" t="s">
        <v>19</v>
      </c>
      <c r="H5079" s="19">
        <v>0.75334806399999998</v>
      </c>
    </row>
    <row r="5080" s="20" customFormat="1" ht="45" customHeight="1">
      <c r="A5080" s="15">
        <v>92406440</v>
      </c>
      <c r="B5080" s="16" t="s">
        <v>7352</v>
      </c>
      <c r="C5080" s="16" t="s">
        <v>7353</v>
      </c>
      <c r="D5080" s="17" t="s">
        <v>231</v>
      </c>
      <c r="E5080" s="17">
        <v>1</v>
      </c>
      <c r="F5080" s="18" t="s">
        <v>64</v>
      </c>
      <c r="G5080" s="18" t="s">
        <v>14</v>
      </c>
      <c r="H5080" s="19">
        <v>342.35000000000002</v>
      </c>
    </row>
    <row r="5081" s="20" customFormat="1" ht="45" customHeight="1">
      <c r="A5081" s="15">
        <v>90133412</v>
      </c>
      <c r="B5081" s="16" t="s">
        <v>7354</v>
      </c>
      <c r="C5081" s="16" t="s">
        <v>7355</v>
      </c>
      <c r="D5081" s="17" t="s">
        <v>1298</v>
      </c>
      <c r="E5081" s="17">
        <v>1</v>
      </c>
      <c r="F5081" s="18" t="s">
        <v>436</v>
      </c>
      <c r="G5081" s="18" t="s">
        <v>14</v>
      </c>
      <c r="H5081" s="19">
        <v>0.51484545000000004</v>
      </c>
    </row>
    <row r="5082" s="20" customFormat="1" ht="45" customHeight="1">
      <c r="A5082" s="15">
        <v>90133420</v>
      </c>
      <c r="B5082" s="16" t="s">
        <v>7354</v>
      </c>
      <c r="C5082" s="16" t="s">
        <v>7356</v>
      </c>
      <c r="D5082" s="17" t="s">
        <v>1298</v>
      </c>
      <c r="E5082" s="17">
        <v>1</v>
      </c>
      <c r="F5082" s="18" t="s">
        <v>436</v>
      </c>
      <c r="G5082" s="18" t="s">
        <v>14</v>
      </c>
      <c r="H5082" s="19">
        <v>1.0177177500000001</v>
      </c>
    </row>
    <row r="5083" s="20" customFormat="1" ht="45" customHeight="1">
      <c r="A5083" s="15">
        <v>90133439</v>
      </c>
      <c r="B5083" s="16" t="s">
        <v>7354</v>
      </c>
      <c r="C5083" s="16" t="s">
        <v>7357</v>
      </c>
      <c r="D5083" s="17" t="s">
        <v>1298</v>
      </c>
      <c r="E5083" s="17">
        <v>1</v>
      </c>
      <c r="F5083" s="18" t="s">
        <v>436</v>
      </c>
      <c r="G5083" s="18" t="s">
        <v>14</v>
      </c>
      <c r="H5083" s="19">
        <v>1.5325632</v>
      </c>
    </row>
    <row r="5084" s="20" customFormat="1" ht="45" customHeight="1">
      <c r="A5084" s="15">
        <v>92375243</v>
      </c>
      <c r="B5084" s="16" t="s">
        <v>7358</v>
      </c>
      <c r="C5084" s="16" t="s">
        <v>7359</v>
      </c>
      <c r="D5084" s="17" t="s">
        <v>414</v>
      </c>
      <c r="E5084" s="17">
        <v>1</v>
      </c>
      <c r="F5084" s="18" t="s">
        <v>64</v>
      </c>
      <c r="G5084" s="18" t="s">
        <v>14</v>
      </c>
      <c r="H5084" s="19">
        <v>1.7001873000000001</v>
      </c>
    </row>
    <row r="5085" s="20" customFormat="1" ht="45" customHeight="1">
      <c r="A5085" s="15">
        <v>92412696</v>
      </c>
      <c r="B5085" s="16" t="s">
        <v>7358</v>
      </c>
      <c r="C5085" s="16" t="s">
        <v>7360</v>
      </c>
      <c r="D5085" s="17" t="s">
        <v>991</v>
      </c>
      <c r="E5085" s="17">
        <v>1</v>
      </c>
      <c r="F5085" s="18" t="s">
        <v>64</v>
      </c>
      <c r="G5085" s="18" t="s">
        <v>14</v>
      </c>
      <c r="H5085" s="19">
        <v>1.8318919499999999</v>
      </c>
    </row>
    <row r="5086" s="20" customFormat="1" ht="45" customHeight="1">
      <c r="A5086" s="15">
        <v>92375260</v>
      </c>
      <c r="B5086" s="16" t="s">
        <v>7361</v>
      </c>
      <c r="C5086" s="16" t="s">
        <v>7362</v>
      </c>
      <c r="D5086" s="17" t="s">
        <v>414</v>
      </c>
      <c r="E5086" s="17">
        <v>1</v>
      </c>
      <c r="F5086" s="18" t="s">
        <v>60</v>
      </c>
      <c r="G5086" s="18" t="s">
        <v>14</v>
      </c>
      <c r="H5086" s="19">
        <v>0.29932874999999998</v>
      </c>
    </row>
    <row r="5087" s="20" customFormat="1" ht="45" customHeight="1">
      <c r="A5087" s="15">
        <v>90673018</v>
      </c>
      <c r="B5087" s="16" t="s">
        <v>7363</v>
      </c>
      <c r="C5087" s="16" t="s">
        <v>7364</v>
      </c>
      <c r="D5087" s="17" t="s">
        <v>991</v>
      </c>
      <c r="E5087" s="17">
        <v>1</v>
      </c>
      <c r="F5087" s="18" t="s">
        <v>60</v>
      </c>
      <c r="G5087" s="18" t="s">
        <v>14</v>
      </c>
      <c r="H5087" s="19">
        <v>0.3831408</v>
      </c>
    </row>
    <row r="5088" s="20" customFormat="1" ht="45" customHeight="1">
      <c r="A5088" s="15">
        <v>92412670</v>
      </c>
      <c r="B5088" s="16" t="s">
        <v>7363</v>
      </c>
      <c r="C5088" s="16" t="s">
        <v>7364</v>
      </c>
      <c r="D5088" s="17" t="s">
        <v>991</v>
      </c>
      <c r="E5088" s="17">
        <v>1</v>
      </c>
      <c r="F5088" s="18" t="s">
        <v>60</v>
      </c>
      <c r="G5088" s="18" t="s">
        <v>14</v>
      </c>
      <c r="H5088" s="19">
        <v>0.29932874999999998</v>
      </c>
    </row>
    <row r="5089" s="20" customFormat="1" ht="45" customHeight="1">
      <c r="A5089" s="15">
        <v>92467580</v>
      </c>
      <c r="B5089" s="16" t="s">
        <v>7363</v>
      </c>
      <c r="C5089" s="16" t="s">
        <v>7363</v>
      </c>
      <c r="D5089" s="17" t="s">
        <v>21</v>
      </c>
      <c r="E5089" s="17">
        <v>1</v>
      </c>
      <c r="F5089" s="18" t="s">
        <v>60</v>
      </c>
      <c r="G5089" s="18" t="s">
        <v>14</v>
      </c>
      <c r="H5089" s="19">
        <v>0.21037117499999999</v>
      </c>
    </row>
    <row r="5090" s="20" customFormat="1" ht="45" customHeight="1">
      <c r="A5090" s="15">
        <v>90128583</v>
      </c>
      <c r="B5090" s="16" t="s">
        <v>7363</v>
      </c>
      <c r="C5090" s="16" t="s">
        <v>7363</v>
      </c>
      <c r="D5090" s="17" t="s">
        <v>21</v>
      </c>
      <c r="E5090" s="17">
        <v>1</v>
      </c>
      <c r="F5090" s="18" t="s">
        <v>60</v>
      </c>
      <c r="G5090" s="18" t="s">
        <v>14</v>
      </c>
      <c r="H5090" s="19">
        <v>0.25143615000000002</v>
      </c>
    </row>
    <row r="5091" s="20" customFormat="1" ht="45" customHeight="1">
      <c r="A5091" s="15">
        <v>90248678</v>
      </c>
      <c r="B5091" s="16" t="s">
        <v>7363</v>
      </c>
      <c r="C5091" s="16" t="s">
        <v>7363</v>
      </c>
      <c r="D5091" s="17" t="s">
        <v>1182</v>
      </c>
      <c r="E5091" s="17">
        <v>1</v>
      </c>
      <c r="F5091" s="18" t="s">
        <v>60</v>
      </c>
      <c r="G5091" s="18" t="s">
        <v>14</v>
      </c>
      <c r="H5091" s="19">
        <v>0.18562162500000001</v>
      </c>
    </row>
    <row r="5092" s="20" customFormat="1" ht="45" customHeight="1">
      <c r="A5092" s="15">
        <v>92412688</v>
      </c>
      <c r="B5092" s="16" t="s">
        <v>7365</v>
      </c>
      <c r="C5092" s="16" t="s">
        <v>7366</v>
      </c>
      <c r="D5092" s="17" t="s">
        <v>991</v>
      </c>
      <c r="E5092" s="17">
        <v>1</v>
      </c>
      <c r="F5092" s="18" t="s">
        <v>60</v>
      </c>
      <c r="G5092" s="18" t="s">
        <v>14</v>
      </c>
      <c r="H5092" s="19">
        <v>0.57471119999999998</v>
      </c>
    </row>
    <row r="5093" s="20" customFormat="1" ht="45" customHeight="1">
      <c r="A5093" s="15">
        <v>90673026</v>
      </c>
      <c r="B5093" s="16" t="s">
        <v>7365</v>
      </c>
      <c r="C5093" s="16" t="s">
        <v>7366</v>
      </c>
      <c r="D5093" s="17" t="s">
        <v>991</v>
      </c>
      <c r="E5093" s="17">
        <v>1</v>
      </c>
      <c r="F5093" s="18" t="s">
        <v>60</v>
      </c>
      <c r="G5093" s="18" t="s">
        <v>14</v>
      </c>
      <c r="H5093" s="19">
        <v>0.5507649</v>
      </c>
    </row>
    <row r="5094" s="20" customFormat="1" ht="45" customHeight="1">
      <c r="A5094" s="15">
        <v>92467598</v>
      </c>
      <c r="B5094" s="16" t="s">
        <v>7365</v>
      </c>
      <c r="C5094" s="16" t="s">
        <v>7365</v>
      </c>
      <c r="D5094" s="17" t="s">
        <v>21</v>
      </c>
      <c r="E5094" s="17">
        <v>1</v>
      </c>
      <c r="F5094" s="18" t="s">
        <v>60</v>
      </c>
      <c r="G5094" s="18" t="s">
        <v>14</v>
      </c>
      <c r="H5094" s="19">
        <v>0.42074234999999999</v>
      </c>
    </row>
    <row r="5095" s="20" customFormat="1" ht="45" customHeight="1">
      <c r="A5095" s="15">
        <v>90248686</v>
      </c>
      <c r="B5095" s="16" t="s">
        <v>7365</v>
      </c>
      <c r="C5095" s="16" t="s">
        <v>7365</v>
      </c>
      <c r="D5095" s="17" t="s">
        <v>1182</v>
      </c>
      <c r="E5095" s="17">
        <v>1</v>
      </c>
      <c r="F5095" s="18" t="s">
        <v>60</v>
      </c>
      <c r="G5095" s="18" t="s">
        <v>14</v>
      </c>
      <c r="H5095" s="19">
        <v>0.51974054999999997</v>
      </c>
    </row>
    <row r="5096" s="20" customFormat="1" ht="45" customHeight="1">
      <c r="A5096" s="15">
        <v>92412718</v>
      </c>
      <c r="B5096" s="16" t="s">
        <v>7367</v>
      </c>
      <c r="C5096" s="16" t="s">
        <v>7368</v>
      </c>
      <c r="D5096" s="17" t="s">
        <v>991</v>
      </c>
      <c r="E5096" s="17">
        <v>1</v>
      </c>
      <c r="F5096" s="18" t="s">
        <v>60</v>
      </c>
      <c r="G5096" s="18" t="s">
        <v>14</v>
      </c>
      <c r="H5096" s="19">
        <v>0.3352482</v>
      </c>
    </row>
    <row r="5097" s="20" customFormat="1" ht="45" customHeight="1">
      <c r="A5097" s="15">
        <v>91341019</v>
      </c>
      <c r="B5097" s="16" t="s">
        <v>7369</v>
      </c>
      <c r="C5097" s="16" t="s">
        <v>7370</v>
      </c>
      <c r="D5097" s="17" t="s">
        <v>78</v>
      </c>
      <c r="E5097" s="17">
        <v>1</v>
      </c>
      <c r="F5097" s="18" t="s">
        <v>60</v>
      </c>
      <c r="G5097" s="18" t="s">
        <v>14</v>
      </c>
      <c r="H5097" s="19">
        <v>0.27538245</v>
      </c>
    </row>
    <row r="5098" s="20" customFormat="1" ht="45" customHeight="1">
      <c r="A5098" s="15">
        <v>90128575</v>
      </c>
      <c r="B5098" s="16" t="s">
        <v>7371</v>
      </c>
      <c r="C5098" s="16" t="s">
        <v>7371</v>
      </c>
      <c r="D5098" s="17" t="s">
        <v>21</v>
      </c>
      <c r="E5098" s="17">
        <v>1</v>
      </c>
      <c r="F5098" s="18" t="s">
        <v>60</v>
      </c>
      <c r="G5098" s="18" t="s">
        <v>14</v>
      </c>
      <c r="H5098" s="19">
        <v>0.49089915000000001</v>
      </c>
    </row>
    <row r="5099" s="20" customFormat="1" ht="45" customHeight="1">
      <c r="A5099" s="15">
        <v>92412661</v>
      </c>
      <c r="B5099" s="16" t="s">
        <v>7372</v>
      </c>
      <c r="C5099" s="16" t="s">
        <v>7373</v>
      </c>
      <c r="D5099" s="17" t="s">
        <v>991</v>
      </c>
      <c r="E5099" s="17">
        <v>1</v>
      </c>
      <c r="F5099" s="18" t="s">
        <v>64</v>
      </c>
      <c r="G5099" s="18" t="s">
        <v>14</v>
      </c>
      <c r="H5099" s="19">
        <v>4.6336090499999996</v>
      </c>
    </row>
    <row r="5100" s="20" customFormat="1" ht="45" customHeight="1">
      <c r="A5100" s="15">
        <v>90164083</v>
      </c>
      <c r="B5100" s="16" t="s">
        <v>7374</v>
      </c>
      <c r="C5100" s="16" t="s">
        <v>7375</v>
      </c>
      <c r="D5100" s="17" t="s">
        <v>991</v>
      </c>
      <c r="E5100" s="17">
        <v>1</v>
      </c>
      <c r="F5100" s="18" t="s">
        <v>436</v>
      </c>
      <c r="G5100" s="18" t="s">
        <v>14</v>
      </c>
      <c r="H5100" s="19">
        <v>1.3409928</v>
      </c>
    </row>
    <row r="5101" s="20" customFormat="1" ht="45" customHeight="1">
      <c r="A5101" s="15">
        <v>92412335</v>
      </c>
      <c r="B5101" s="16" t="s">
        <v>7376</v>
      </c>
      <c r="C5101" s="16" t="s">
        <v>7377</v>
      </c>
      <c r="D5101" s="17" t="s">
        <v>229</v>
      </c>
      <c r="E5101" s="17">
        <v>1</v>
      </c>
      <c r="F5101" s="18" t="s">
        <v>60</v>
      </c>
      <c r="G5101" s="18" t="s">
        <v>14</v>
      </c>
      <c r="H5101" s="19">
        <v>1.1494224</v>
      </c>
    </row>
    <row r="5102" s="20" customFormat="1" ht="45" customHeight="1">
      <c r="A5102" s="15">
        <v>90166299</v>
      </c>
      <c r="B5102" s="16" t="s">
        <v>7378</v>
      </c>
      <c r="C5102" s="16" t="s">
        <v>7379</v>
      </c>
      <c r="D5102" s="17" t="s">
        <v>73</v>
      </c>
      <c r="E5102" s="17">
        <v>1</v>
      </c>
      <c r="F5102" s="18" t="s">
        <v>88</v>
      </c>
      <c r="G5102" s="18" t="s">
        <v>14</v>
      </c>
      <c r="H5102" s="19">
        <v>4.3223071500000003</v>
      </c>
    </row>
    <row r="5103" s="20" customFormat="1" ht="45" customHeight="1">
      <c r="A5103" s="15">
        <v>92427162</v>
      </c>
      <c r="B5103" s="16" t="s">
        <v>7380</v>
      </c>
      <c r="C5103" s="16" t="s">
        <v>7381</v>
      </c>
      <c r="D5103" s="17" t="s">
        <v>73</v>
      </c>
      <c r="E5103" s="17">
        <v>1</v>
      </c>
      <c r="F5103" s="18" t="s">
        <v>60</v>
      </c>
      <c r="G5103" s="18" t="s">
        <v>14</v>
      </c>
      <c r="H5103" s="19">
        <v>2.7777707999999999</v>
      </c>
    </row>
    <row r="5104" s="20" customFormat="1" ht="45" customHeight="1">
      <c r="A5104" s="15">
        <v>92427154</v>
      </c>
      <c r="B5104" s="16" t="s">
        <v>7380</v>
      </c>
      <c r="C5104" s="16" t="s">
        <v>7381</v>
      </c>
      <c r="D5104" s="17" t="s">
        <v>73</v>
      </c>
      <c r="E5104" s="17">
        <v>1</v>
      </c>
      <c r="F5104" s="18" t="s">
        <v>60</v>
      </c>
      <c r="G5104" s="18" t="s">
        <v>14</v>
      </c>
      <c r="H5104" s="19">
        <v>2.7777707999999999</v>
      </c>
    </row>
    <row r="5105" s="20" customFormat="1" ht="45" customHeight="1">
      <c r="A5105" s="15">
        <v>92427197</v>
      </c>
      <c r="B5105" s="16" t="s">
        <v>7382</v>
      </c>
      <c r="C5105" s="16" t="s">
        <v>7383</v>
      </c>
      <c r="D5105" s="17" t="s">
        <v>73</v>
      </c>
      <c r="E5105" s="17">
        <v>1</v>
      </c>
      <c r="F5105" s="18" t="s">
        <v>60</v>
      </c>
      <c r="G5105" s="18" t="s">
        <v>14</v>
      </c>
      <c r="H5105" s="19">
        <v>2.7777707999999999</v>
      </c>
    </row>
    <row r="5106" s="20" customFormat="1" ht="45" customHeight="1">
      <c r="A5106" s="15">
        <v>92442501</v>
      </c>
      <c r="B5106" s="16" t="s">
        <v>7384</v>
      </c>
      <c r="C5106" s="16" t="s">
        <v>7385</v>
      </c>
      <c r="D5106" s="17" t="s">
        <v>81</v>
      </c>
      <c r="E5106" s="17">
        <v>1</v>
      </c>
      <c r="F5106" s="18" t="s">
        <v>88</v>
      </c>
      <c r="G5106" s="18" t="s">
        <v>14</v>
      </c>
      <c r="H5106" s="19">
        <v>155.16005085</v>
      </c>
    </row>
    <row r="5107" s="20" customFormat="1" ht="45" customHeight="1">
      <c r="A5107" s="15">
        <v>90133048</v>
      </c>
      <c r="B5107" s="16" t="s">
        <v>7386</v>
      </c>
      <c r="C5107" s="16" t="s">
        <v>7387</v>
      </c>
      <c r="D5107" s="17" t="s">
        <v>150</v>
      </c>
      <c r="E5107" s="17">
        <v>100</v>
      </c>
      <c r="F5107" s="18" t="s">
        <v>151</v>
      </c>
      <c r="G5107" s="18" t="s">
        <v>19</v>
      </c>
      <c r="H5107" s="19">
        <v>0.24254181</v>
      </c>
    </row>
    <row r="5108" s="20" customFormat="1" ht="45" customHeight="1">
      <c r="A5108" s="15">
        <v>92461646</v>
      </c>
      <c r="B5108" s="16" t="s">
        <v>7388</v>
      </c>
      <c r="C5108" s="16" t="s">
        <v>7389</v>
      </c>
      <c r="D5108" s="17" t="s">
        <v>31</v>
      </c>
      <c r="E5108" s="17">
        <v>1</v>
      </c>
      <c r="F5108" s="18" t="s">
        <v>60</v>
      </c>
      <c r="G5108" s="18" t="s">
        <v>14</v>
      </c>
      <c r="H5108" s="19">
        <v>0.45497969999999999</v>
      </c>
    </row>
    <row r="5109" s="20" customFormat="1" ht="45" customHeight="1">
      <c r="A5109" s="15">
        <v>92461638</v>
      </c>
      <c r="B5109" s="16" t="s">
        <v>7390</v>
      </c>
      <c r="C5109" s="16" t="s">
        <v>7391</v>
      </c>
      <c r="D5109" s="17" t="s">
        <v>31</v>
      </c>
      <c r="E5109" s="17">
        <v>300</v>
      </c>
      <c r="F5109" s="18" t="s">
        <v>151</v>
      </c>
      <c r="G5109" s="18" t="s">
        <v>19</v>
      </c>
      <c r="H5109" s="19">
        <v>3.5919449999999999e-002</v>
      </c>
    </row>
    <row r="5110" s="20" customFormat="1" ht="45" customHeight="1">
      <c r="A5110" s="15">
        <v>90312031</v>
      </c>
      <c r="B5110" s="16" t="s">
        <v>7392</v>
      </c>
      <c r="C5110" s="16" t="s">
        <v>7392</v>
      </c>
      <c r="D5110" s="17" t="s">
        <v>725</v>
      </c>
      <c r="E5110" s="17">
        <v>350</v>
      </c>
      <c r="F5110" s="18" t="s">
        <v>95</v>
      </c>
      <c r="G5110" s="18" t="s">
        <v>19</v>
      </c>
      <c r="H5110" s="19">
        <v>0.60435899999999998</v>
      </c>
    </row>
    <row r="5111" s="20" customFormat="1" ht="45" customHeight="1">
      <c r="A5111" s="15">
        <v>92410065</v>
      </c>
      <c r="B5111" s="16" t="s">
        <v>7393</v>
      </c>
      <c r="C5111" s="16" t="s">
        <v>7394</v>
      </c>
      <c r="D5111" s="17" t="s">
        <v>244</v>
      </c>
      <c r="E5111" s="17">
        <v>1</v>
      </c>
      <c r="F5111" s="18" t="s">
        <v>158</v>
      </c>
      <c r="G5111" s="18" t="s">
        <v>14</v>
      </c>
      <c r="H5111" s="19">
        <v>1.0057446000000001</v>
      </c>
    </row>
    <row r="5112" s="20" customFormat="1" ht="45" customHeight="1">
      <c r="A5112" s="15">
        <v>90206010</v>
      </c>
      <c r="B5112" s="16" t="s">
        <v>7395</v>
      </c>
      <c r="C5112" s="16" t="s">
        <v>7396</v>
      </c>
      <c r="D5112" s="17" t="s">
        <v>603</v>
      </c>
      <c r="E5112" s="17">
        <v>1</v>
      </c>
      <c r="F5112" s="18" t="s">
        <v>64</v>
      </c>
      <c r="G5112" s="18" t="s">
        <v>14</v>
      </c>
      <c r="H5112" s="19">
        <v>3.6637838999999999</v>
      </c>
    </row>
    <row r="5113" s="20" customFormat="1" ht="45" customHeight="1">
      <c r="A5113" s="15">
        <v>92422632</v>
      </c>
      <c r="B5113" s="16" t="s">
        <v>7397</v>
      </c>
      <c r="C5113" s="16" t="s">
        <v>7398</v>
      </c>
      <c r="D5113" s="17" t="s">
        <v>81</v>
      </c>
      <c r="E5113" s="17">
        <v>400</v>
      </c>
      <c r="F5113" s="18" t="s">
        <v>151</v>
      </c>
      <c r="G5113" s="18" t="s">
        <v>19</v>
      </c>
      <c r="H5113" s="19">
        <v>2.39463e-002</v>
      </c>
    </row>
    <row r="5114" s="20" customFormat="1" ht="45" customHeight="1">
      <c r="A5114" s="15">
        <v>90727010</v>
      </c>
      <c r="B5114" s="16" t="s">
        <v>7399</v>
      </c>
      <c r="C5114" s="16" t="s">
        <v>7400</v>
      </c>
      <c r="D5114" s="17" t="s">
        <v>235</v>
      </c>
      <c r="E5114" s="17">
        <v>15</v>
      </c>
      <c r="F5114" s="18" t="s">
        <v>95</v>
      </c>
      <c r="G5114" s="18" t="s">
        <v>19</v>
      </c>
      <c r="H5114" s="19">
        <v>2.2435117425</v>
      </c>
    </row>
    <row r="5115" s="20" customFormat="1" ht="45" customHeight="1">
      <c r="A5115" s="15">
        <v>90208374</v>
      </c>
      <c r="B5115" s="16" t="s">
        <v>7401</v>
      </c>
      <c r="C5115" s="16" t="s">
        <v>7402</v>
      </c>
      <c r="D5115" s="17" t="s">
        <v>1361</v>
      </c>
      <c r="E5115" s="17">
        <v>15</v>
      </c>
      <c r="F5115" s="18" t="s">
        <v>95</v>
      </c>
      <c r="G5115" s="18" t="s">
        <v>19</v>
      </c>
      <c r="H5115" s="19">
        <v>2.2629253500000002</v>
      </c>
    </row>
    <row r="5116" s="20" customFormat="1" ht="45" customHeight="1">
      <c r="A5116" s="15">
        <v>90939204</v>
      </c>
      <c r="B5116" s="16" t="s">
        <v>7403</v>
      </c>
      <c r="C5116" s="16" t="s">
        <v>7403</v>
      </c>
      <c r="D5116" s="17" t="s">
        <v>1744</v>
      </c>
      <c r="E5116" s="17">
        <v>1</v>
      </c>
      <c r="F5116" s="18" t="s">
        <v>88</v>
      </c>
      <c r="G5116" s="18" t="s">
        <v>14</v>
      </c>
      <c r="H5116" s="19">
        <v>208.55000000000001</v>
      </c>
    </row>
    <row r="5117" s="20" customFormat="1" ht="45" customHeight="1">
      <c r="A5117" s="15">
        <v>90939212</v>
      </c>
      <c r="B5117" s="16" t="s">
        <v>7404</v>
      </c>
      <c r="C5117" s="16" t="s">
        <v>7404</v>
      </c>
      <c r="D5117" s="17" t="s">
        <v>1744</v>
      </c>
      <c r="E5117" s="17">
        <v>1</v>
      </c>
      <c r="F5117" s="18" t="s">
        <v>88</v>
      </c>
      <c r="G5117" s="18" t="s">
        <v>14</v>
      </c>
      <c r="H5117" s="19">
        <v>208.55000000000001</v>
      </c>
    </row>
    <row r="5118" s="20" customFormat="1" ht="45" customHeight="1">
      <c r="A5118" s="15">
        <v>90248090</v>
      </c>
      <c r="B5118" s="16" t="s">
        <v>7405</v>
      </c>
      <c r="C5118" s="16" t="s">
        <v>7406</v>
      </c>
      <c r="D5118" s="17" t="s">
        <v>7407</v>
      </c>
      <c r="E5118" s="17">
        <v>1</v>
      </c>
      <c r="F5118" s="18" t="s">
        <v>64</v>
      </c>
      <c r="G5118" s="18" t="s">
        <v>14</v>
      </c>
      <c r="H5118" s="19">
        <v>318.37</v>
      </c>
    </row>
    <row r="5119" s="20" customFormat="1" ht="45" customHeight="1">
      <c r="A5119" s="15">
        <v>92439063</v>
      </c>
      <c r="B5119" s="16" t="s">
        <v>7408</v>
      </c>
      <c r="C5119" s="16" t="s">
        <v>7409</v>
      </c>
      <c r="D5119" s="17" t="s">
        <v>50</v>
      </c>
      <c r="E5119" s="17">
        <v>3</v>
      </c>
      <c r="F5119" s="18" t="s">
        <v>64</v>
      </c>
      <c r="G5119" s="18" t="s">
        <v>14</v>
      </c>
      <c r="H5119" s="19">
        <v>3.3764283000000002</v>
      </c>
    </row>
    <row r="5120" s="20" customFormat="1" ht="45" customHeight="1">
      <c r="A5120" s="15">
        <v>90131908</v>
      </c>
      <c r="B5120" s="16" t="s">
        <v>7410</v>
      </c>
      <c r="C5120" s="16" t="s">
        <v>7411</v>
      </c>
      <c r="D5120" s="17" t="s">
        <v>81</v>
      </c>
      <c r="E5120" s="17">
        <v>1</v>
      </c>
      <c r="F5120" s="18" t="s">
        <v>60</v>
      </c>
      <c r="G5120" s="18" t="s">
        <v>14</v>
      </c>
      <c r="H5120" s="19">
        <v>1.0177177500000001</v>
      </c>
    </row>
    <row r="5121" s="20" customFormat="1" ht="45" customHeight="1">
      <c r="A5121" s="15">
        <v>90172566</v>
      </c>
      <c r="B5121" s="16" t="s">
        <v>7410</v>
      </c>
      <c r="C5121" s="16" t="s">
        <v>7412</v>
      </c>
      <c r="D5121" s="17" t="s">
        <v>244</v>
      </c>
      <c r="E5121" s="17">
        <v>1</v>
      </c>
      <c r="F5121" s="18" t="s">
        <v>60</v>
      </c>
      <c r="G5121" s="18" t="s">
        <v>14</v>
      </c>
      <c r="H5121" s="19">
        <v>0.50287230000000005</v>
      </c>
    </row>
    <row r="5122" s="20" customFormat="1" ht="45" customHeight="1">
      <c r="A5122" s="15">
        <v>90128095</v>
      </c>
      <c r="B5122" s="16" t="s">
        <v>7410</v>
      </c>
      <c r="C5122" s="16" t="s">
        <v>7413</v>
      </c>
      <c r="D5122" s="17" t="s">
        <v>21</v>
      </c>
      <c r="E5122" s="17">
        <v>1</v>
      </c>
      <c r="F5122" s="18" t="s">
        <v>60</v>
      </c>
      <c r="G5122" s="18" t="s">
        <v>14</v>
      </c>
      <c r="H5122" s="19">
        <v>0.75430845000000002</v>
      </c>
    </row>
    <row r="5123" s="20" customFormat="1" ht="45" customHeight="1">
      <c r="A5123" s="15">
        <v>92438822</v>
      </c>
      <c r="B5123" s="16" t="s">
        <v>7414</v>
      </c>
      <c r="C5123" s="16" t="s">
        <v>7415</v>
      </c>
      <c r="D5123" s="17" t="s">
        <v>81</v>
      </c>
      <c r="E5123" s="17">
        <v>1</v>
      </c>
      <c r="F5123" s="18" t="s">
        <v>60</v>
      </c>
      <c r="G5123" s="18" t="s">
        <v>14</v>
      </c>
      <c r="H5123" s="19">
        <v>1.1015298</v>
      </c>
    </row>
    <row r="5124" s="20" customFormat="1" ht="45" customHeight="1">
      <c r="A5124" s="15">
        <v>90191048</v>
      </c>
      <c r="B5124" s="16" t="s">
        <v>7416</v>
      </c>
      <c r="C5124" s="16" t="s">
        <v>7417</v>
      </c>
      <c r="D5124" s="17" t="s">
        <v>81</v>
      </c>
      <c r="E5124" s="17">
        <v>1</v>
      </c>
      <c r="F5124" s="18" t="s">
        <v>60</v>
      </c>
      <c r="G5124" s="18" t="s">
        <v>14</v>
      </c>
      <c r="H5124" s="19">
        <v>2.0953012499999999</v>
      </c>
    </row>
    <row r="5125" s="20" customFormat="1" ht="45" customHeight="1">
      <c r="A5125" s="15">
        <v>90021045</v>
      </c>
      <c r="B5125" s="16" t="s">
        <v>7418</v>
      </c>
      <c r="C5125" s="16" t="s">
        <v>7418</v>
      </c>
      <c r="D5125" s="17" t="s">
        <v>378</v>
      </c>
      <c r="E5125" s="17">
        <v>1</v>
      </c>
      <c r="F5125" s="18" t="s">
        <v>64</v>
      </c>
      <c r="G5125" s="18" t="s">
        <v>14</v>
      </c>
      <c r="H5125" s="19">
        <v>7.5550576500000002</v>
      </c>
    </row>
    <row r="5126" s="20" customFormat="1" ht="45" customHeight="1">
      <c r="A5126" s="15">
        <v>92459609</v>
      </c>
      <c r="B5126" s="16" t="s">
        <v>7419</v>
      </c>
      <c r="C5126" s="16" t="s">
        <v>7420</v>
      </c>
      <c r="D5126" s="17" t="s">
        <v>146</v>
      </c>
      <c r="E5126" s="17">
        <v>1</v>
      </c>
      <c r="F5126" s="18" t="s">
        <v>60</v>
      </c>
      <c r="G5126" s="18" t="s">
        <v>14</v>
      </c>
      <c r="H5126" s="19">
        <v>1.80794565</v>
      </c>
    </row>
    <row r="5127" s="20" customFormat="1" ht="45" customHeight="1">
      <c r="A5127" s="15">
        <v>92459633</v>
      </c>
      <c r="B5127" s="16" t="s">
        <v>7421</v>
      </c>
      <c r="C5127" s="16" t="s">
        <v>7422</v>
      </c>
      <c r="D5127" s="17" t="s">
        <v>146</v>
      </c>
      <c r="E5127" s="17">
        <v>1</v>
      </c>
      <c r="F5127" s="18" t="s">
        <v>60</v>
      </c>
      <c r="G5127" s="18" t="s">
        <v>14</v>
      </c>
      <c r="H5127" s="19">
        <v>1.80794565</v>
      </c>
    </row>
    <row r="5128" s="20" customFormat="1" ht="45" customHeight="1">
      <c r="A5128" s="15">
        <v>92459625</v>
      </c>
      <c r="B5128" s="16" t="s">
        <v>7421</v>
      </c>
      <c r="C5128" s="16" t="s">
        <v>7422</v>
      </c>
      <c r="D5128" s="17" t="s">
        <v>146</v>
      </c>
      <c r="E5128" s="17">
        <v>1</v>
      </c>
      <c r="F5128" s="18" t="s">
        <v>60</v>
      </c>
      <c r="G5128" s="18" t="s">
        <v>14</v>
      </c>
      <c r="H5128" s="19">
        <v>1.80794565</v>
      </c>
    </row>
    <row r="5129" s="20" customFormat="1" ht="45" customHeight="1">
      <c r="A5129" s="15">
        <v>90312252</v>
      </c>
      <c r="B5129" s="16" t="s">
        <v>7423</v>
      </c>
      <c r="C5129" s="16" t="s">
        <v>7424</v>
      </c>
      <c r="D5129" s="17" t="s">
        <v>725</v>
      </c>
      <c r="E5129" s="17">
        <v>400</v>
      </c>
      <c r="F5129" s="18" t="s">
        <v>95</v>
      </c>
      <c r="G5129" s="18" t="s">
        <v>19</v>
      </c>
      <c r="H5129" s="19">
        <v>0.63</v>
      </c>
    </row>
    <row r="5130" s="20" customFormat="1" ht="45" customHeight="1">
      <c r="A5130" s="15">
        <v>92414010</v>
      </c>
      <c r="B5130" s="16" t="s">
        <v>7425</v>
      </c>
      <c r="C5130" s="16" t="s">
        <v>7426</v>
      </c>
      <c r="D5130" s="17" t="s">
        <v>157</v>
      </c>
      <c r="E5130" s="17">
        <v>20</v>
      </c>
      <c r="F5130" s="18" t="s">
        <v>95</v>
      </c>
      <c r="G5130" s="18" t="s">
        <v>19</v>
      </c>
      <c r="H5130" s="19">
        <v>0.58210034399999999</v>
      </c>
    </row>
    <row r="5131" s="20" customFormat="1" ht="45" customHeight="1">
      <c r="A5131" s="15">
        <v>92414214</v>
      </c>
      <c r="B5131" s="16" t="s">
        <v>7427</v>
      </c>
      <c r="C5131" s="16" t="s">
        <v>7428</v>
      </c>
      <c r="D5131" s="17" t="s">
        <v>894</v>
      </c>
      <c r="E5131" s="17">
        <v>15</v>
      </c>
      <c r="F5131" s="18" t="s">
        <v>95</v>
      </c>
      <c r="G5131" s="18" t="s">
        <v>19</v>
      </c>
      <c r="H5131" s="19">
        <v>0.68246954999999998</v>
      </c>
    </row>
    <row r="5132" s="20" customFormat="1" ht="45" customHeight="1">
      <c r="A5132" s="15">
        <v>90021010</v>
      </c>
      <c r="B5132" s="16" t="s">
        <v>7429</v>
      </c>
      <c r="C5132" s="16" t="s">
        <v>7429</v>
      </c>
      <c r="D5132" s="17" t="s">
        <v>378</v>
      </c>
      <c r="E5132" s="17">
        <v>1</v>
      </c>
      <c r="F5132" s="18" t="s">
        <v>436</v>
      </c>
      <c r="G5132" s="18" t="s">
        <v>14</v>
      </c>
      <c r="H5132" s="19">
        <v>0.32327505000000001</v>
      </c>
    </row>
    <row r="5133" s="20" customFormat="1" ht="45" customHeight="1">
      <c r="A5133" s="15">
        <v>90020979</v>
      </c>
      <c r="B5133" s="16" t="s">
        <v>7430</v>
      </c>
      <c r="C5133" s="16" t="s">
        <v>7430</v>
      </c>
      <c r="D5133" s="17" t="s">
        <v>378</v>
      </c>
      <c r="E5133" s="17">
        <v>1</v>
      </c>
      <c r="F5133" s="18" t="s">
        <v>7431</v>
      </c>
      <c r="G5133" s="18" t="s">
        <v>14</v>
      </c>
      <c r="H5133" s="19">
        <v>0.68246954999999998</v>
      </c>
    </row>
    <row r="5134" s="20" customFormat="1" ht="45" customHeight="1">
      <c r="A5134" s="15">
        <v>90939239</v>
      </c>
      <c r="B5134" s="16" t="s">
        <v>7432</v>
      </c>
      <c r="C5134" s="16" t="s">
        <v>7432</v>
      </c>
      <c r="D5134" s="17" t="s">
        <v>1744</v>
      </c>
      <c r="E5134" s="17">
        <v>1</v>
      </c>
      <c r="F5134" s="18" t="s">
        <v>88</v>
      </c>
      <c r="G5134" s="18" t="s">
        <v>14</v>
      </c>
      <c r="H5134" s="19">
        <v>208.55000000000001</v>
      </c>
    </row>
    <row r="5135" s="20" customFormat="1" ht="45" customHeight="1">
      <c r="A5135" s="15">
        <v>90939255</v>
      </c>
      <c r="B5135" s="16" t="s">
        <v>7433</v>
      </c>
      <c r="C5135" s="16" t="s">
        <v>7433</v>
      </c>
      <c r="D5135" s="17" t="s">
        <v>1744</v>
      </c>
      <c r="E5135" s="17">
        <v>1</v>
      </c>
      <c r="F5135" s="18" t="s">
        <v>88</v>
      </c>
      <c r="G5135" s="18" t="s">
        <v>14</v>
      </c>
      <c r="H5135" s="19">
        <v>1200.8099999999999</v>
      </c>
    </row>
    <row r="5136" s="20" customFormat="1" ht="45" customHeight="1">
      <c r="A5136" s="15">
        <v>90939263</v>
      </c>
      <c r="B5136" s="16" t="s">
        <v>7434</v>
      </c>
      <c r="C5136" s="16" t="s">
        <v>7434</v>
      </c>
      <c r="D5136" s="17" t="s">
        <v>1744</v>
      </c>
      <c r="E5136" s="17">
        <v>1</v>
      </c>
      <c r="F5136" s="18" t="s">
        <v>88</v>
      </c>
      <c r="G5136" s="18" t="s">
        <v>14</v>
      </c>
      <c r="H5136" s="19">
        <v>208.55000000000001</v>
      </c>
    </row>
    <row r="5137" s="20" customFormat="1" ht="45" customHeight="1">
      <c r="A5137" s="15">
        <v>90939298</v>
      </c>
      <c r="B5137" s="16" t="s">
        <v>7435</v>
      </c>
      <c r="C5137" s="16" t="s">
        <v>7435</v>
      </c>
      <c r="D5137" s="17" t="s">
        <v>1744</v>
      </c>
      <c r="E5137" s="17">
        <v>1</v>
      </c>
      <c r="F5137" s="18" t="s">
        <v>88</v>
      </c>
      <c r="G5137" s="18" t="s">
        <v>14</v>
      </c>
      <c r="H5137" s="19">
        <v>208.55000000000001</v>
      </c>
    </row>
    <row r="5138" s="20" customFormat="1" ht="45" customHeight="1">
      <c r="A5138" s="15">
        <v>92435505</v>
      </c>
      <c r="B5138" s="16" t="s">
        <v>7436</v>
      </c>
      <c r="C5138" s="16" t="s">
        <v>7437</v>
      </c>
      <c r="D5138" s="17" t="s">
        <v>720</v>
      </c>
      <c r="E5138" s="17">
        <v>1</v>
      </c>
      <c r="F5138" s="18" t="s">
        <v>60</v>
      </c>
      <c r="G5138" s="18" t="s">
        <v>14</v>
      </c>
      <c r="H5138" s="19">
        <v>1.6762410000000001</v>
      </c>
    </row>
    <row r="5139" s="20" customFormat="1" ht="45" customHeight="1">
      <c r="A5139" s="15">
        <v>92415156</v>
      </c>
      <c r="B5139" s="16" t="s">
        <v>7438</v>
      </c>
      <c r="C5139" s="16" t="s">
        <v>7439</v>
      </c>
      <c r="D5139" s="17" t="s">
        <v>235</v>
      </c>
      <c r="E5139" s="17">
        <v>1</v>
      </c>
      <c r="F5139" s="18" t="s">
        <v>147</v>
      </c>
      <c r="G5139" s="18" t="s">
        <v>14</v>
      </c>
      <c r="H5139" s="19">
        <v>6.2499843000000004</v>
      </c>
    </row>
    <row r="5140" s="20" customFormat="1" ht="45" customHeight="1">
      <c r="A5140" s="15">
        <v>92415164</v>
      </c>
      <c r="B5140" s="16" t="s">
        <v>7440</v>
      </c>
      <c r="C5140" s="16" t="s">
        <v>7441</v>
      </c>
      <c r="D5140" s="17" t="s">
        <v>235</v>
      </c>
      <c r="E5140" s="17">
        <v>1</v>
      </c>
      <c r="F5140" s="18" t="s">
        <v>147</v>
      </c>
      <c r="G5140" s="18" t="s">
        <v>14</v>
      </c>
      <c r="H5140" s="19">
        <v>6.5253667499999999</v>
      </c>
    </row>
    <row r="5141" s="20" customFormat="1" ht="45" customHeight="1">
      <c r="A5141" s="15">
        <v>90330013</v>
      </c>
      <c r="B5141" s="16" t="s">
        <v>7442</v>
      </c>
      <c r="C5141" s="16" t="s">
        <v>7443</v>
      </c>
      <c r="D5141" s="17" t="s">
        <v>50</v>
      </c>
      <c r="E5141" s="17">
        <v>10</v>
      </c>
      <c r="F5141" s="18" t="s">
        <v>18</v>
      </c>
      <c r="G5141" s="18" t="s">
        <v>14</v>
      </c>
      <c r="H5141" s="19">
        <v>10.821446999999999</v>
      </c>
    </row>
    <row r="5142" s="20" customFormat="1" ht="45" customHeight="1">
      <c r="A5142" s="15">
        <v>90131460</v>
      </c>
      <c r="B5142" s="16" t="s">
        <v>7444</v>
      </c>
      <c r="C5142" s="16" t="s">
        <v>7445</v>
      </c>
      <c r="D5142" s="17" t="s">
        <v>81</v>
      </c>
      <c r="E5142" s="17">
        <v>1</v>
      </c>
      <c r="F5142" s="18" t="s">
        <v>436</v>
      </c>
      <c r="G5142" s="18" t="s">
        <v>14</v>
      </c>
      <c r="H5142" s="19">
        <v>0.39511394999999999</v>
      </c>
    </row>
    <row r="5143" s="20" customFormat="1" ht="45" customHeight="1">
      <c r="A5143" s="15">
        <v>90210042</v>
      </c>
      <c r="B5143" s="16" t="s">
        <v>7444</v>
      </c>
      <c r="C5143" s="16" t="s">
        <v>7446</v>
      </c>
      <c r="D5143" s="17" t="s">
        <v>31</v>
      </c>
      <c r="E5143" s="17">
        <v>1</v>
      </c>
      <c r="F5143" s="18" t="s">
        <v>436</v>
      </c>
      <c r="G5143" s="18" t="s">
        <v>14</v>
      </c>
      <c r="H5143" s="19">
        <v>0.29932874999999998</v>
      </c>
    </row>
    <row r="5144" s="20" customFormat="1" ht="45" customHeight="1">
      <c r="A5144" s="15">
        <v>90358015</v>
      </c>
      <c r="B5144" s="16" t="s">
        <v>7444</v>
      </c>
      <c r="C5144" s="16" t="s">
        <v>7447</v>
      </c>
      <c r="D5144" s="17" t="s">
        <v>21</v>
      </c>
      <c r="E5144" s="17">
        <v>1</v>
      </c>
      <c r="F5144" s="18" t="s">
        <v>436</v>
      </c>
      <c r="G5144" s="18" t="s">
        <v>14</v>
      </c>
      <c r="H5144" s="19">
        <v>0.40708709999999998</v>
      </c>
    </row>
    <row r="5145" s="20" customFormat="1" ht="45" customHeight="1">
      <c r="A5145" s="15">
        <v>92414940</v>
      </c>
      <c r="B5145" s="16" t="s">
        <v>7448</v>
      </c>
      <c r="C5145" s="16" t="s">
        <v>7449</v>
      </c>
      <c r="D5145" s="17" t="s">
        <v>894</v>
      </c>
      <c r="E5145" s="17">
        <v>1</v>
      </c>
      <c r="F5145" s="18" t="s">
        <v>436</v>
      </c>
      <c r="G5145" s="18" t="s">
        <v>14</v>
      </c>
      <c r="H5145" s="19">
        <v>0.52681860000000003</v>
      </c>
    </row>
    <row r="5146" s="20" customFormat="1" ht="45" customHeight="1">
      <c r="A5146" s="15">
        <v>90242521</v>
      </c>
      <c r="B5146" s="16" t="s">
        <v>7448</v>
      </c>
      <c r="C5146" s="16" t="s">
        <v>7450</v>
      </c>
      <c r="D5146" s="17" t="s">
        <v>298</v>
      </c>
      <c r="E5146" s="17">
        <v>1</v>
      </c>
      <c r="F5146" s="18" t="s">
        <v>60</v>
      </c>
      <c r="G5146" s="18" t="s">
        <v>14</v>
      </c>
      <c r="H5146" s="19">
        <v>0.22748984999999999</v>
      </c>
    </row>
    <row r="5147" s="20" customFormat="1" ht="45" customHeight="1">
      <c r="A5147" s="15">
        <v>92395783</v>
      </c>
      <c r="B5147" s="16" t="s">
        <v>7451</v>
      </c>
      <c r="C5147" s="16" t="s">
        <v>7452</v>
      </c>
      <c r="D5147" s="17" t="s">
        <v>24</v>
      </c>
      <c r="E5147" s="17">
        <v>1</v>
      </c>
      <c r="F5147" s="18" t="s">
        <v>436</v>
      </c>
      <c r="G5147" s="18" t="s">
        <v>14</v>
      </c>
      <c r="H5147" s="19">
        <v>0.1915704</v>
      </c>
    </row>
    <row r="5148" s="20" customFormat="1" ht="45" customHeight="1">
      <c r="A5148" s="15">
        <v>90287347</v>
      </c>
      <c r="B5148" s="16" t="s">
        <v>7453</v>
      </c>
      <c r="C5148" s="16" t="s">
        <v>7454</v>
      </c>
      <c r="D5148" s="17" t="s">
        <v>81</v>
      </c>
      <c r="E5148" s="17">
        <v>1</v>
      </c>
      <c r="F5148" s="18" t="s">
        <v>60</v>
      </c>
      <c r="G5148" s="18" t="s">
        <v>14</v>
      </c>
      <c r="H5148" s="19">
        <v>3.1609115999999999</v>
      </c>
    </row>
    <row r="5149" s="20" customFormat="1" ht="45" customHeight="1">
      <c r="A5149" s="15">
        <v>90131479</v>
      </c>
      <c r="B5149" s="16" t="s">
        <v>7453</v>
      </c>
      <c r="C5149" s="16" t="s">
        <v>7455</v>
      </c>
      <c r="D5149" s="17" t="s">
        <v>81</v>
      </c>
      <c r="E5149" s="17">
        <v>1</v>
      </c>
      <c r="F5149" s="18" t="s">
        <v>60</v>
      </c>
      <c r="G5149" s="18" t="s">
        <v>14</v>
      </c>
      <c r="H5149" s="19">
        <v>3.1609115999999999</v>
      </c>
    </row>
    <row r="5150" s="20" customFormat="1" ht="45" customHeight="1">
      <c r="A5150" s="15">
        <v>90131509</v>
      </c>
      <c r="B5150" s="16" t="s">
        <v>7453</v>
      </c>
      <c r="C5150" s="16" t="s">
        <v>7456</v>
      </c>
      <c r="D5150" s="17" t="s">
        <v>81</v>
      </c>
      <c r="E5150" s="17">
        <v>1</v>
      </c>
      <c r="F5150" s="18" t="s">
        <v>60</v>
      </c>
      <c r="G5150" s="18" t="s">
        <v>14</v>
      </c>
      <c r="H5150" s="19">
        <v>0.82614734999999995</v>
      </c>
    </row>
    <row r="5151" s="20" customFormat="1" ht="45" customHeight="1">
      <c r="A5151" s="15">
        <v>90242530</v>
      </c>
      <c r="B5151" s="16" t="s">
        <v>7453</v>
      </c>
      <c r="C5151" s="16" t="s">
        <v>7457</v>
      </c>
      <c r="D5151" s="17" t="s">
        <v>298</v>
      </c>
      <c r="E5151" s="17">
        <v>1</v>
      </c>
      <c r="F5151" s="18" t="s">
        <v>60</v>
      </c>
      <c r="G5151" s="18" t="s">
        <v>14</v>
      </c>
      <c r="H5151" s="19">
        <v>0.35919450000000003</v>
      </c>
    </row>
    <row r="5152" s="20" customFormat="1" ht="45" customHeight="1">
      <c r="A5152" s="15">
        <v>90358023</v>
      </c>
      <c r="B5152" s="16" t="s">
        <v>7453</v>
      </c>
      <c r="C5152" s="16" t="s">
        <v>7458</v>
      </c>
      <c r="D5152" s="17" t="s">
        <v>21</v>
      </c>
      <c r="E5152" s="17">
        <v>1</v>
      </c>
      <c r="F5152" s="18" t="s">
        <v>60</v>
      </c>
      <c r="G5152" s="18" t="s">
        <v>14</v>
      </c>
      <c r="H5152" s="19">
        <v>0.65852325</v>
      </c>
    </row>
    <row r="5153" s="20" customFormat="1" ht="45" customHeight="1">
      <c r="A5153" s="15">
        <v>91393019</v>
      </c>
      <c r="B5153" s="16" t="s">
        <v>7459</v>
      </c>
      <c r="C5153" s="16" t="s">
        <v>7460</v>
      </c>
      <c r="D5153" s="17" t="s">
        <v>24</v>
      </c>
      <c r="E5153" s="17">
        <v>1</v>
      </c>
      <c r="F5153" s="18" t="s">
        <v>60</v>
      </c>
      <c r="G5153" s="18" t="s">
        <v>14</v>
      </c>
      <c r="H5153" s="19">
        <v>0.43103340000000001</v>
      </c>
    </row>
    <row r="5154" s="20" customFormat="1" ht="45" customHeight="1">
      <c r="A5154" s="15">
        <v>92254640</v>
      </c>
      <c r="B5154" s="16" t="s">
        <v>7459</v>
      </c>
      <c r="C5154" s="16" t="s">
        <v>7461</v>
      </c>
      <c r="D5154" s="17" t="s">
        <v>21</v>
      </c>
      <c r="E5154" s="17">
        <v>1</v>
      </c>
      <c r="F5154" s="18" t="s">
        <v>60</v>
      </c>
      <c r="G5154" s="18" t="s">
        <v>14</v>
      </c>
      <c r="H5154" s="19">
        <v>0.71838900000000006</v>
      </c>
    </row>
    <row r="5155" s="20" customFormat="1" ht="45" customHeight="1">
      <c r="A5155" s="15">
        <v>90131487</v>
      </c>
      <c r="B5155" s="16" t="s">
        <v>7462</v>
      </c>
      <c r="C5155" s="16" t="s">
        <v>7463</v>
      </c>
      <c r="D5155" s="17" t="s">
        <v>81</v>
      </c>
      <c r="E5155" s="17">
        <v>1</v>
      </c>
      <c r="F5155" s="18" t="s">
        <v>60</v>
      </c>
      <c r="G5155" s="18" t="s">
        <v>14</v>
      </c>
      <c r="H5155" s="19">
        <v>3.8673274499999999</v>
      </c>
    </row>
    <row r="5156" s="20" customFormat="1" ht="45" customHeight="1">
      <c r="A5156" s="15">
        <v>90287355</v>
      </c>
      <c r="B5156" s="16" t="s">
        <v>7462</v>
      </c>
      <c r="C5156" s="16" t="s">
        <v>7464</v>
      </c>
      <c r="D5156" s="17" t="s">
        <v>81</v>
      </c>
      <c r="E5156" s="17">
        <v>1</v>
      </c>
      <c r="F5156" s="18" t="s">
        <v>60</v>
      </c>
      <c r="G5156" s="18" t="s">
        <v>14</v>
      </c>
      <c r="H5156" s="19">
        <v>3.8673274499999999</v>
      </c>
    </row>
    <row r="5157" s="20" customFormat="1" ht="45" customHeight="1">
      <c r="A5157" s="15">
        <v>90287363</v>
      </c>
      <c r="B5157" s="16" t="s">
        <v>7465</v>
      </c>
      <c r="C5157" s="16" t="s">
        <v>7466</v>
      </c>
      <c r="D5157" s="17" t="s">
        <v>81</v>
      </c>
      <c r="E5157" s="17">
        <v>1</v>
      </c>
      <c r="F5157" s="18" t="s">
        <v>60</v>
      </c>
      <c r="G5157" s="18" t="s">
        <v>14</v>
      </c>
      <c r="H5157" s="19">
        <v>5.6872462500000003</v>
      </c>
    </row>
    <row r="5158" s="20" customFormat="1" ht="45" customHeight="1">
      <c r="A5158" s="15">
        <v>91205018</v>
      </c>
      <c r="B5158" s="16" t="s">
        <v>7467</v>
      </c>
      <c r="C5158" s="16" t="s">
        <v>7468</v>
      </c>
      <c r="D5158" s="17" t="s">
        <v>21</v>
      </c>
      <c r="E5158" s="17">
        <v>1</v>
      </c>
      <c r="F5158" s="18" t="s">
        <v>436</v>
      </c>
      <c r="G5158" s="18" t="s">
        <v>14</v>
      </c>
      <c r="H5158" s="19">
        <v>0.93390569999999995</v>
      </c>
    </row>
    <row r="5159" s="20" customFormat="1" ht="45" customHeight="1">
      <c r="A5159" s="15">
        <v>92415008</v>
      </c>
      <c r="B5159" s="16" t="s">
        <v>7469</v>
      </c>
      <c r="C5159" s="16" t="s">
        <v>7470</v>
      </c>
      <c r="D5159" s="17" t="s">
        <v>21</v>
      </c>
      <c r="E5159" s="17">
        <v>1</v>
      </c>
      <c r="F5159" s="18" t="s">
        <v>436</v>
      </c>
      <c r="G5159" s="18" t="s">
        <v>14</v>
      </c>
      <c r="H5159" s="19">
        <v>1.28112705</v>
      </c>
    </row>
    <row r="5160" s="20" customFormat="1" ht="45" customHeight="1">
      <c r="A5160" s="15">
        <v>92366694</v>
      </c>
      <c r="B5160" s="16" t="s">
        <v>7471</v>
      </c>
      <c r="C5160" s="16" t="s">
        <v>7472</v>
      </c>
      <c r="D5160" s="17" t="s">
        <v>81</v>
      </c>
      <c r="E5160" s="17">
        <v>1</v>
      </c>
      <c r="F5160" s="18" t="s">
        <v>60</v>
      </c>
      <c r="G5160" s="18" t="s">
        <v>14</v>
      </c>
      <c r="H5160" s="19">
        <v>0.5507649</v>
      </c>
    </row>
    <row r="5161" s="20" customFormat="1" ht="45" customHeight="1">
      <c r="A5161" s="15">
        <v>90207793</v>
      </c>
      <c r="B5161" s="16" t="s">
        <v>7473</v>
      </c>
      <c r="C5161" s="16" t="s">
        <v>7474</v>
      </c>
      <c r="D5161" s="17" t="s">
        <v>157</v>
      </c>
      <c r="E5161" s="17">
        <v>1</v>
      </c>
      <c r="F5161" s="18" t="s">
        <v>60</v>
      </c>
      <c r="G5161" s="18" t="s">
        <v>14</v>
      </c>
      <c r="H5161" s="19">
        <v>1.5325632</v>
      </c>
    </row>
    <row r="5162" s="20" customFormat="1" ht="45" customHeight="1">
      <c r="A5162" s="15">
        <v>90296249</v>
      </c>
      <c r="B5162" s="16" t="s">
        <v>7473</v>
      </c>
      <c r="C5162" s="16" t="s">
        <v>7475</v>
      </c>
      <c r="D5162" s="17" t="s">
        <v>131</v>
      </c>
      <c r="E5162" s="17">
        <v>1</v>
      </c>
      <c r="F5162" s="18" t="s">
        <v>60</v>
      </c>
      <c r="G5162" s="18" t="s">
        <v>14</v>
      </c>
      <c r="H5162" s="19">
        <v>1.2452076000000001</v>
      </c>
    </row>
    <row r="5163" s="20" customFormat="1" ht="45" customHeight="1">
      <c r="A5163" s="15">
        <v>90156510</v>
      </c>
      <c r="B5163" s="16" t="s">
        <v>7473</v>
      </c>
      <c r="C5163" s="16" t="s">
        <v>7476</v>
      </c>
      <c r="D5163" s="17" t="s">
        <v>36</v>
      </c>
      <c r="E5163" s="17">
        <v>1</v>
      </c>
      <c r="F5163" s="18" t="s">
        <v>60</v>
      </c>
      <c r="G5163" s="18" t="s">
        <v>14</v>
      </c>
      <c r="H5163" s="19">
        <v>1.2332344500000001</v>
      </c>
    </row>
    <row r="5164" s="20" customFormat="1" ht="45" customHeight="1">
      <c r="A5164" s="15">
        <v>90240707</v>
      </c>
      <c r="B5164" s="16" t="s">
        <v>7473</v>
      </c>
      <c r="C5164" s="16" t="s">
        <v>7476</v>
      </c>
      <c r="D5164" s="17" t="s">
        <v>227</v>
      </c>
      <c r="E5164" s="17">
        <v>1</v>
      </c>
      <c r="F5164" s="18" t="s">
        <v>60</v>
      </c>
      <c r="G5164" s="18" t="s">
        <v>14</v>
      </c>
      <c r="H5164" s="19">
        <v>1.3488504750000001</v>
      </c>
    </row>
    <row r="5165" s="20" customFormat="1" ht="45" customHeight="1">
      <c r="A5165" s="15">
        <v>90260740</v>
      </c>
      <c r="B5165" s="16" t="s">
        <v>7473</v>
      </c>
      <c r="C5165" s="16" t="s">
        <v>7476</v>
      </c>
      <c r="D5165" s="17" t="s">
        <v>21</v>
      </c>
      <c r="E5165" s="17">
        <v>1</v>
      </c>
      <c r="F5165" s="18" t="s">
        <v>60</v>
      </c>
      <c r="G5165" s="18" t="s">
        <v>14</v>
      </c>
      <c r="H5165" s="19">
        <v>1.1853418499999999</v>
      </c>
    </row>
    <row r="5166" s="20" customFormat="1" ht="45" customHeight="1">
      <c r="A5166" s="15">
        <v>90258398</v>
      </c>
      <c r="B5166" s="16" t="s">
        <v>7473</v>
      </c>
      <c r="C5166" s="16" t="s">
        <v>7476</v>
      </c>
      <c r="D5166" s="17" t="s">
        <v>1175</v>
      </c>
      <c r="E5166" s="17">
        <v>1</v>
      </c>
      <c r="F5166" s="18" t="s">
        <v>60</v>
      </c>
      <c r="G5166" s="18" t="s">
        <v>14</v>
      </c>
      <c r="H5166" s="19">
        <v>1.1733686999999999</v>
      </c>
    </row>
    <row r="5167" s="20" customFormat="1" ht="45" customHeight="1">
      <c r="A5167" s="15">
        <v>90251547</v>
      </c>
      <c r="B5167" s="16" t="s">
        <v>7477</v>
      </c>
      <c r="C5167" s="16" t="s">
        <v>7477</v>
      </c>
      <c r="D5167" s="17" t="s">
        <v>17</v>
      </c>
      <c r="E5167" s="17">
        <v>1</v>
      </c>
      <c r="F5167" s="18" t="s">
        <v>60</v>
      </c>
      <c r="G5167" s="18" t="s">
        <v>14</v>
      </c>
      <c r="H5167" s="19">
        <v>1.2993513750000001</v>
      </c>
    </row>
    <row r="5168" s="20" customFormat="1" ht="45" customHeight="1">
      <c r="A5168" s="15">
        <v>92415075</v>
      </c>
      <c r="B5168" s="16" t="s">
        <v>7477</v>
      </c>
      <c r="C5168" s="16" t="s">
        <v>7477</v>
      </c>
      <c r="D5168" s="17" t="s">
        <v>24</v>
      </c>
      <c r="E5168" s="17">
        <v>1</v>
      </c>
      <c r="F5168" s="18" t="s">
        <v>60</v>
      </c>
      <c r="G5168" s="18" t="s">
        <v>14</v>
      </c>
      <c r="H5168" s="19">
        <v>1.2452076000000001</v>
      </c>
    </row>
    <row r="5169" s="20" customFormat="1" ht="45" customHeight="1">
      <c r="A5169" s="15">
        <v>92467679</v>
      </c>
      <c r="B5169" s="16" t="s">
        <v>7477</v>
      </c>
      <c r="C5169" s="16" t="s">
        <v>7477</v>
      </c>
      <c r="D5169" s="17" t="s">
        <v>39</v>
      </c>
      <c r="E5169" s="17">
        <v>1</v>
      </c>
      <c r="F5169" s="18" t="s">
        <v>60</v>
      </c>
      <c r="G5169" s="18" t="s">
        <v>14</v>
      </c>
      <c r="H5169" s="19">
        <v>1.2251027249999999</v>
      </c>
    </row>
    <row r="5170" s="20" customFormat="1" ht="45" customHeight="1">
      <c r="A5170" s="15">
        <v>92457622</v>
      </c>
      <c r="B5170" s="16" t="s">
        <v>7477</v>
      </c>
      <c r="C5170" s="16" t="s">
        <v>7478</v>
      </c>
      <c r="D5170" s="17" t="s">
        <v>244</v>
      </c>
      <c r="E5170" s="17">
        <v>1</v>
      </c>
      <c r="F5170" s="18" t="s">
        <v>60</v>
      </c>
      <c r="G5170" s="18" t="s">
        <v>14</v>
      </c>
      <c r="H5170" s="19">
        <v>1.2092881499999999</v>
      </c>
    </row>
    <row r="5171" s="20" customFormat="1" ht="45" customHeight="1">
      <c r="A5171" s="15">
        <v>90761014</v>
      </c>
      <c r="B5171" s="16" t="s">
        <v>7477</v>
      </c>
      <c r="C5171" s="16" t="s">
        <v>7479</v>
      </c>
      <c r="D5171" s="17" t="s">
        <v>43</v>
      </c>
      <c r="E5171" s="17">
        <v>1</v>
      </c>
      <c r="F5171" s="18" t="s">
        <v>60</v>
      </c>
      <c r="G5171" s="18" t="s">
        <v>14</v>
      </c>
      <c r="H5171" s="19">
        <v>2.1431938499999998</v>
      </c>
    </row>
    <row r="5172" s="20" customFormat="1" ht="45" customHeight="1">
      <c r="A5172" s="15">
        <v>90659015</v>
      </c>
      <c r="B5172" s="16" t="s">
        <v>7477</v>
      </c>
      <c r="C5172" s="16" t="s">
        <v>7480</v>
      </c>
      <c r="D5172" s="17" t="s">
        <v>703</v>
      </c>
      <c r="E5172" s="17">
        <v>1</v>
      </c>
      <c r="F5172" s="18" t="s">
        <v>60</v>
      </c>
      <c r="G5172" s="18" t="s">
        <v>14</v>
      </c>
      <c r="H5172" s="19">
        <v>2.0953012499999999</v>
      </c>
    </row>
    <row r="5173" s="20" customFormat="1" ht="45" customHeight="1">
      <c r="A5173" s="15">
        <v>92415296</v>
      </c>
      <c r="B5173" s="16" t="s">
        <v>7481</v>
      </c>
      <c r="C5173" s="16" t="s">
        <v>7479</v>
      </c>
      <c r="D5173" s="17" t="s">
        <v>43</v>
      </c>
      <c r="E5173" s="17">
        <v>1</v>
      </c>
      <c r="F5173" s="18" t="s">
        <v>60</v>
      </c>
      <c r="G5173" s="18" t="s">
        <v>14</v>
      </c>
      <c r="H5173" s="19">
        <v>2.3706836999999998</v>
      </c>
    </row>
    <row r="5174" s="20" customFormat="1" ht="45" customHeight="1">
      <c r="A5174" s="15">
        <v>90761030</v>
      </c>
      <c r="B5174" s="16" t="s">
        <v>7482</v>
      </c>
      <c r="C5174" s="16" t="s">
        <v>7483</v>
      </c>
      <c r="D5174" s="17" t="s">
        <v>43</v>
      </c>
      <c r="E5174" s="17">
        <v>1</v>
      </c>
      <c r="F5174" s="18" t="s">
        <v>4349</v>
      </c>
      <c r="G5174" s="18" t="s">
        <v>14</v>
      </c>
      <c r="H5174" s="19">
        <v>2.1910864499999998</v>
      </c>
    </row>
    <row r="5175" s="20" customFormat="1" ht="45" customHeight="1">
      <c r="A5175" s="15">
        <v>92369790</v>
      </c>
      <c r="B5175" s="16" t="s">
        <v>7484</v>
      </c>
      <c r="C5175" s="16" t="s">
        <v>7485</v>
      </c>
      <c r="D5175" s="17" t="s">
        <v>34</v>
      </c>
      <c r="E5175" s="17">
        <v>300</v>
      </c>
      <c r="F5175" s="18" t="s">
        <v>151</v>
      </c>
      <c r="G5175" s="18" t="s">
        <v>19</v>
      </c>
      <c r="H5175" s="19">
        <v>4.78926e-002</v>
      </c>
    </row>
    <row r="5176" s="20" customFormat="1" ht="45" customHeight="1">
      <c r="A5176" s="15">
        <v>92415067</v>
      </c>
      <c r="B5176" s="16" t="s">
        <v>7484</v>
      </c>
      <c r="C5176" s="16" t="s">
        <v>7486</v>
      </c>
      <c r="D5176" s="17" t="s">
        <v>78</v>
      </c>
      <c r="E5176" s="17">
        <v>300</v>
      </c>
      <c r="F5176" s="18" t="s">
        <v>151</v>
      </c>
      <c r="G5176" s="18" t="s">
        <v>19</v>
      </c>
      <c r="H5176" s="19">
        <v>3.5919449999999999e-002</v>
      </c>
    </row>
    <row r="5177" s="20" customFormat="1" ht="45" customHeight="1">
      <c r="A5177" s="15">
        <v>92456723</v>
      </c>
      <c r="B5177" s="16" t="s">
        <v>7484</v>
      </c>
      <c r="C5177" s="16" t="s">
        <v>7484</v>
      </c>
      <c r="D5177" s="17" t="s">
        <v>39</v>
      </c>
      <c r="E5177" s="17">
        <v>300</v>
      </c>
      <c r="F5177" s="18" t="s">
        <v>151</v>
      </c>
      <c r="G5177" s="18" t="s">
        <v>19</v>
      </c>
      <c r="H5177" s="19">
        <v>3.5919449999999999e-002</v>
      </c>
    </row>
    <row r="5178" s="20" customFormat="1" ht="45" customHeight="1">
      <c r="A5178" s="15">
        <v>90659031</v>
      </c>
      <c r="B5178" s="16" t="s">
        <v>7484</v>
      </c>
      <c r="C5178" s="16" t="s">
        <v>7487</v>
      </c>
      <c r="D5178" s="17" t="s">
        <v>703</v>
      </c>
      <c r="E5178" s="17">
        <v>300</v>
      </c>
      <c r="F5178" s="18" t="s">
        <v>151</v>
      </c>
      <c r="G5178" s="18" t="s">
        <v>19</v>
      </c>
      <c r="H5178" s="19">
        <v>5.9865750000000002e-002</v>
      </c>
    </row>
    <row r="5179" s="20" customFormat="1" ht="45" customHeight="1">
      <c r="A5179" s="15">
        <v>90761065</v>
      </c>
      <c r="B5179" s="16" t="s">
        <v>7488</v>
      </c>
      <c r="C5179" s="16" t="s">
        <v>7489</v>
      </c>
      <c r="D5179" s="17" t="s">
        <v>43</v>
      </c>
      <c r="E5179" s="17">
        <v>300</v>
      </c>
      <c r="F5179" s="18" t="s">
        <v>151</v>
      </c>
      <c r="G5179" s="18" t="s">
        <v>19</v>
      </c>
      <c r="H5179" s="19">
        <v>7.1838899999999997e-002</v>
      </c>
    </row>
    <row r="5180" s="20" customFormat="1" ht="45" customHeight="1">
      <c r="A5180" s="15">
        <v>92415083</v>
      </c>
      <c r="B5180" s="16" t="s">
        <v>7490</v>
      </c>
      <c r="C5180" s="16" t="s">
        <v>7490</v>
      </c>
      <c r="D5180" s="17" t="s">
        <v>24</v>
      </c>
      <c r="E5180" s="17">
        <v>300</v>
      </c>
      <c r="F5180" s="18" t="s">
        <v>151</v>
      </c>
      <c r="G5180" s="18" t="s">
        <v>19</v>
      </c>
      <c r="H5180" s="19">
        <v>3.5919449999999999e-002</v>
      </c>
    </row>
    <row r="5181" s="20" customFormat="1" ht="45" customHeight="1">
      <c r="A5181" s="15">
        <v>90207777</v>
      </c>
      <c r="B5181" s="16" t="s">
        <v>7491</v>
      </c>
      <c r="C5181" s="16" t="s">
        <v>7492</v>
      </c>
      <c r="D5181" s="17" t="s">
        <v>157</v>
      </c>
      <c r="E5181" s="17">
        <v>60</v>
      </c>
      <c r="F5181" s="18" t="s">
        <v>18</v>
      </c>
      <c r="G5181" s="18" t="s">
        <v>19</v>
      </c>
      <c r="H5181" s="19">
        <v>0.22748984999999999</v>
      </c>
    </row>
    <row r="5182" s="20" customFormat="1" ht="45" customHeight="1">
      <c r="A5182" s="15">
        <v>90248376</v>
      </c>
      <c r="B5182" s="16" t="s">
        <v>7476</v>
      </c>
      <c r="C5182" s="16" t="s">
        <v>7493</v>
      </c>
      <c r="D5182" s="17" t="s">
        <v>5231</v>
      </c>
      <c r="E5182" s="17">
        <v>1</v>
      </c>
      <c r="F5182" s="18" t="s">
        <v>60</v>
      </c>
      <c r="G5182" s="18" t="s">
        <v>14</v>
      </c>
      <c r="H5182" s="19">
        <v>1.3888853999999999</v>
      </c>
    </row>
    <row r="5183" s="20" customFormat="1" ht="45" customHeight="1">
      <c r="A5183" s="15">
        <v>92468624</v>
      </c>
      <c r="B5183" s="16" t="s">
        <v>7494</v>
      </c>
      <c r="C5183" s="16" t="s">
        <v>7494</v>
      </c>
      <c r="D5183" s="17" t="s">
        <v>131</v>
      </c>
      <c r="E5183" s="17">
        <v>1</v>
      </c>
      <c r="F5183" s="18" t="s">
        <v>60</v>
      </c>
      <c r="G5183" s="18" t="s">
        <v>14</v>
      </c>
      <c r="H5183" s="19">
        <v>1.3364757</v>
      </c>
    </row>
    <row r="5184" s="20" customFormat="1" ht="45" customHeight="1">
      <c r="A5184" s="15">
        <v>90195540</v>
      </c>
      <c r="B5184" s="16" t="s">
        <v>7495</v>
      </c>
      <c r="C5184" s="16" t="s">
        <v>7496</v>
      </c>
      <c r="D5184" s="17" t="s">
        <v>2080</v>
      </c>
      <c r="E5184" s="17">
        <v>1</v>
      </c>
      <c r="F5184" s="18" t="s">
        <v>436</v>
      </c>
      <c r="G5184" s="18" t="s">
        <v>14</v>
      </c>
      <c r="H5184" s="19">
        <v>3.0770995499999998</v>
      </c>
    </row>
    <row r="5185" s="20" customFormat="1" ht="45" customHeight="1">
      <c r="A5185" s="15">
        <v>90195531</v>
      </c>
      <c r="B5185" s="16" t="s">
        <v>7497</v>
      </c>
      <c r="C5185" s="16" t="s">
        <v>7498</v>
      </c>
      <c r="D5185" s="17" t="s">
        <v>2080</v>
      </c>
      <c r="E5185" s="17">
        <v>1</v>
      </c>
      <c r="F5185" s="18" t="s">
        <v>436</v>
      </c>
      <c r="G5185" s="18" t="s">
        <v>14</v>
      </c>
      <c r="H5185" s="19">
        <v>3.2447236500000001</v>
      </c>
    </row>
    <row r="5186" s="20" customFormat="1" ht="45" customHeight="1">
      <c r="A5186" s="15">
        <v>92381219</v>
      </c>
      <c r="B5186" s="16" t="s">
        <v>7499</v>
      </c>
      <c r="C5186" s="16" t="s">
        <v>7500</v>
      </c>
      <c r="D5186" s="17" t="s">
        <v>233</v>
      </c>
      <c r="E5186" s="17">
        <v>300</v>
      </c>
      <c r="F5186" s="18" t="s">
        <v>151</v>
      </c>
      <c r="G5186" s="18" t="s">
        <v>19</v>
      </c>
      <c r="H5186" s="19">
        <v>4.78926e-002</v>
      </c>
    </row>
    <row r="5187" s="20" customFormat="1" ht="45" customHeight="1">
      <c r="A5187" s="15">
        <v>92415130</v>
      </c>
      <c r="B5187" s="16" t="s">
        <v>7501</v>
      </c>
      <c r="C5187" s="16" t="s">
        <v>7502</v>
      </c>
      <c r="D5187" s="17" t="s">
        <v>2080</v>
      </c>
      <c r="E5187" s="17">
        <v>1</v>
      </c>
      <c r="F5187" s="18" t="s">
        <v>60</v>
      </c>
      <c r="G5187" s="18" t="s">
        <v>14</v>
      </c>
      <c r="H5187" s="19">
        <v>0.87403995000000001</v>
      </c>
    </row>
    <row r="5188" s="20" customFormat="1" ht="45" customHeight="1">
      <c r="A5188" s="15">
        <v>91219019</v>
      </c>
      <c r="B5188" s="16" t="s">
        <v>7501</v>
      </c>
      <c r="C5188" s="16" t="s">
        <v>7503</v>
      </c>
      <c r="D5188" s="17" t="s">
        <v>1221</v>
      </c>
      <c r="E5188" s="17">
        <v>1</v>
      </c>
      <c r="F5188" s="18" t="s">
        <v>60</v>
      </c>
      <c r="G5188" s="18" t="s">
        <v>14</v>
      </c>
      <c r="H5188" s="19">
        <v>0.87403995000000001</v>
      </c>
    </row>
    <row r="5189" s="20" customFormat="1" ht="45" customHeight="1">
      <c r="A5189" s="15">
        <v>90675010</v>
      </c>
      <c r="B5189" s="16" t="s">
        <v>7501</v>
      </c>
      <c r="C5189" s="16" t="s">
        <v>7504</v>
      </c>
      <c r="D5189" s="17" t="s">
        <v>21</v>
      </c>
      <c r="E5189" s="17">
        <v>1</v>
      </c>
      <c r="F5189" s="18" t="s">
        <v>60</v>
      </c>
      <c r="G5189" s="18" t="s">
        <v>14</v>
      </c>
      <c r="H5189" s="19">
        <v>2.5622541000000001</v>
      </c>
    </row>
    <row r="5190" s="20" customFormat="1" ht="45" customHeight="1">
      <c r="A5190" s="15">
        <v>92454321</v>
      </c>
      <c r="B5190" s="16" t="s">
        <v>7501</v>
      </c>
      <c r="C5190" s="16" t="s">
        <v>7504</v>
      </c>
      <c r="D5190" s="17" t="s">
        <v>21</v>
      </c>
      <c r="E5190" s="17">
        <v>1</v>
      </c>
      <c r="F5190" s="18" t="s">
        <v>60</v>
      </c>
      <c r="G5190" s="18" t="s">
        <v>14</v>
      </c>
      <c r="H5190" s="19">
        <v>1.5565095</v>
      </c>
    </row>
    <row r="5191" s="20" customFormat="1" ht="45" customHeight="1">
      <c r="A5191" s="15">
        <v>92461573</v>
      </c>
      <c r="B5191" s="16" t="s">
        <v>7501</v>
      </c>
      <c r="C5191" s="16" t="s">
        <v>7505</v>
      </c>
      <c r="D5191" s="17" t="s">
        <v>31</v>
      </c>
      <c r="E5191" s="17">
        <v>1</v>
      </c>
      <c r="F5191" s="18" t="s">
        <v>60</v>
      </c>
      <c r="G5191" s="18" t="s">
        <v>14</v>
      </c>
      <c r="H5191" s="19">
        <v>1.1254761</v>
      </c>
    </row>
    <row r="5192" s="20" customFormat="1" ht="45" customHeight="1">
      <c r="A5192" s="15">
        <v>90145917</v>
      </c>
      <c r="B5192" s="16" t="s">
        <v>7506</v>
      </c>
      <c r="C5192" s="16" t="s">
        <v>7506</v>
      </c>
      <c r="D5192" s="17" t="s">
        <v>17</v>
      </c>
      <c r="E5192" s="17">
        <v>1</v>
      </c>
      <c r="F5192" s="18" t="s">
        <v>60</v>
      </c>
      <c r="G5192" s="18" t="s">
        <v>14</v>
      </c>
      <c r="H5192" s="19">
        <v>1.7001873000000001</v>
      </c>
    </row>
    <row r="5193" s="20" customFormat="1" ht="45" customHeight="1">
      <c r="A5193" s="15">
        <v>90238478</v>
      </c>
      <c r="B5193" s="16" t="s">
        <v>7506</v>
      </c>
      <c r="C5193" s="16" t="s">
        <v>7506</v>
      </c>
      <c r="D5193" s="17" t="s">
        <v>29</v>
      </c>
      <c r="E5193" s="17">
        <v>1</v>
      </c>
      <c r="F5193" s="18" t="s">
        <v>60</v>
      </c>
      <c r="G5193" s="18" t="s">
        <v>14</v>
      </c>
      <c r="H5193" s="19">
        <v>1.6891875000000001</v>
      </c>
    </row>
    <row r="5194" s="20" customFormat="1" ht="45" customHeight="1">
      <c r="A5194" s="15">
        <v>90249968</v>
      </c>
      <c r="B5194" s="16" t="s">
        <v>7506</v>
      </c>
      <c r="C5194" s="16" t="s">
        <v>7506</v>
      </c>
      <c r="D5194" s="17" t="s">
        <v>131</v>
      </c>
      <c r="E5194" s="17">
        <v>1</v>
      </c>
      <c r="F5194" s="18" t="s">
        <v>60</v>
      </c>
      <c r="G5194" s="18" t="s">
        <v>14</v>
      </c>
      <c r="H5194" s="19">
        <v>1.2452076000000001</v>
      </c>
    </row>
    <row r="5195" s="20" customFormat="1" ht="45" customHeight="1">
      <c r="A5195" s="15">
        <v>90247582</v>
      </c>
      <c r="B5195" s="16" t="s">
        <v>7507</v>
      </c>
      <c r="C5195" s="16" t="s">
        <v>7508</v>
      </c>
      <c r="D5195" s="17" t="s">
        <v>1002</v>
      </c>
      <c r="E5195" s="17">
        <v>1</v>
      </c>
      <c r="F5195" s="18" t="s">
        <v>60</v>
      </c>
      <c r="G5195" s="18" t="s">
        <v>14</v>
      </c>
      <c r="H5195" s="19">
        <v>0.98179830000000001</v>
      </c>
    </row>
    <row r="5196" s="20" customFormat="1" ht="45" customHeight="1">
      <c r="A5196" s="15">
        <v>90575016</v>
      </c>
      <c r="B5196" s="16" t="s">
        <v>7507</v>
      </c>
      <c r="C5196" s="16" t="s">
        <v>7509</v>
      </c>
      <c r="D5196" s="17" t="s">
        <v>81</v>
      </c>
      <c r="E5196" s="17">
        <v>1</v>
      </c>
      <c r="F5196" s="18" t="s">
        <v>60</v>
      </c>
      <c r="G5196" s="18" t="s">
        <v>14</v>
      </c>
      <c r="H5196" s="19">
        <v>2.5502809499999999</v>
      </c>
    </row>
    <row r="5197" s="20" customFormat="1" ht="45" customHeight="1">
      <c r="A5197" s="15">
        <v>90266412</v>
      </c>
      <c r="B5197" s="16" t="s">
        <v>7510</v>
      </c>
      <c r="C5197" s="16" t="s">
        <v>7511</v>
      </c>
      <c r="D5197" s="17" t="s">
        <v>894</v>
      </c>
      <c r="E5197" s="17">
        <v>1</v>
      </c>
      <c r="F5197" s="18" t="s">
        <v>88</v>
      </c>
      <c r="G5197" s="18" t="s">
        <v>14</v>
      </c>
      <c r="H5197" s="19">
        <v>14.942491199999999</v>
      </c>
    </row>
    <row r="5198" s="20" customFormat="1" ht="45" customHeight="1">
      <c r="A5198" s="15">
        <v>90237110</v>
      </c>
      <c r="B5198" s="16" t="s">
        <v>7510</v>
      </c>
      <c r="C5198" s="16" t="s">
        <v>7512</v>
      </c>
      <c r="D5198" s="17" t="s">
        <v>29</v>
      </c>
      <c r="E5198" s="17">
        <v>1</v>
      </c>
      <c r="F5198" s="18" t="s">
        <v>88</v>
      </c>
      <c r="G5198" s="18" t="s">
        <v>14</v>
      </c>
      <c r="H5198" s="19">
        <v>8.6805337500000004</v>
      </c>
    </row>
    <row r="5199" s="20" customFormat="1" ht="45" customHeight="1">
      <c r="A5199" s="15">
        <v>90308026</v>
      </c>
      <c r="B5199" s="16" t="s">
        <v>7513</v>
      </c>
      <c r="C5199" s="16" t="s">
        <v>7514</v>
      </c>
      <c r="D5199" s="17" t="s">
        <v>139</v>
      </c>
      <c r="E5199" s="17">
        <v>50</v>
      </c>
      <c r="F5199" s="18" t="s">
        <v>18</v>
      </c>
      <c r="G5199" s="18" t="s">
        <v>19</v>
      </c>
      <c r="H5199" s="19">
        <v>0.52453799999999995</v>
      </c>
    </row>
    <row r="5200" s="20" customFormat="1" ht="45" customHeight="1">
      <c r="A5200" s="15">
        <v>90210239</v>
      </c>
      <c r="B5200" s="16" t="s">
        <v>7515</v>
      </c>
      <c r="C5200" s="16" t="s">
        <v>7516</v>
      </c>
      <c r="D5200" s="17" t="s">
        <v>31</v>
      </c>
      <c r="E5200" s="17">
        <v>50</v>
      </c>
      <c r="F5200" s="18" t="s">
        <v>18</v>
      </c>
      <c r="G5200" s="18" t="s">
        <v>19</v>
      </c>
      <c r="H5200" s="19">
        <v>0.3831408</v>
      </c>
    </row>
    <row r="5201" s="20" customFormat="1" ht="45" customHeight="1">
      <c r="A5201" s="15">
        <v>90171179</v>
      </c>
      <c r="B5201" s="16" t="s">
        <v>7517</v>
      </c>
      <c r="C5201" s="16" t="s">
        <v>7517</v>
      </c>
      <c r="D5201" s="17" t="s">
        <v>244</v>
      </c>
      <c r="E5201" s="17">
        <v>50</v>
      </c>
      <c r="F5201" s="18" t="s">
        <v>18</v>
      </c>
      <c r="G5201" s="18" t="s">
        <v>19</v>
      </c>
      <c r="H5201" s="19">
        <v>0.28735559999999999</v>
      </c>
    </row>
    <row r="5202" s="20" customFormat="1" ht="45" customHeight="1">
      <c r="A5202" s="15">
        <v>92262139</v>
      </c>
      <c r="B5202" s="16" t="s">
        <v>7517</v>
      </c>
      <c r="C5202" s="16" t="s">
        <v>7517</v>
      </c>
      <c r="D5202" s="17" t="s">
        <v>17</v>
      </c>
      <c r="E5202" s="17">
        <v>50</v>
      </c>
      <c r="F5202" s="18" t="s">
        <v>18</v>
      </c>
      <c r="G5202" s="18" t="s">
        <v>19</v>
      </c>
      <c r="H5202" s="19">
        <v>0.32327505000000001</v>
      </c>
    </row>
    <row r="5203" s="20" customFormat="1" ht="45" customHeight="1">
      <c r="A5203" s="15">
        <v>90223969</v>
      </c>
      <c r="B5203" s="16" t="s">
        <v>7517</v>
      </c>
      <c r="C5203" s="16" t="s">
        <v>7517</v>
      </c>
      <c r="D5203" s="17" t="s">
        <v>26</v>
      </c>
      <c r="E5203" s="17">
        <v>50</v>
      </c>
      <c r="F5203" s="18" t="s">
        <v>18</v>
      </c>
      <c r="G5203" s="18" t="s">
        <v>19</v>
      </c>
      <c r="H5203" s="19">
        <v>0.25143615000000002</v>
      </c>
    </row>
    <row r="5204" s="20" customFormat="1" ht="45" customHeight="1">
      <c r="A5204" s="15">
        <v>92262066</v>
      </c>
      <c r="B5204" s="16" t="s">
        <v>7517</v>
      </c>
      <c r="C5204" s="16" t="s">
        <v>7518</v>
      </c>
      <c r="D5204" s="17" t="s">
        <v>279</v>
      </c>
      <c r="E5204" s="17">
        <v>50</v>
      </c>
      <c r="F5204" s="18" t="s">
        <v>18</v>
      </c>
      <c r="G5204" s="18" t="s">
        <v>19</v>
      </c>
      <c r="H5204" s="19">
        <v>0.22748984999999999</v>
      </c>
    </row>
    <row r="5205" s="20" customFormat="1" ht="45" customHeight="1">
      <c r="A5205" s="15">
        <v>92461107</v>
      </c>
      <c r="B5205" s="16" t="s">
        <v>7519</v>
      </c>
      <c r="C5205" s="16" t="s">
        <v>7519</v>
      </c>
      <c r="D5205" s="17" t="s">
        <v>31</v>
      </c>
      <c r="E5205" s="17">
        <v>50</v>
      </c>
      <c r="F5205" s="18" t="s">
        <v>18</v>
      </c>
      <c r="G5205" s="18" t="s">
        <v>19</v>
      </c>
      <c r="H5205" s="19">
        <v>0.25143615000000002</v>
      </c>
    </row>
    <row r="5206" s="20" customFormat="1" ht="45" customHeight="1">
      <c r="A5206" s="15">
        <v>90870018</v>
      </c>
      <c r="B5206" s="16" t="s">
        <v>7520</v>
      </c>
      <c r="C5206" s="16" t="s">
        <v>7519</v>
      </c>
      <c r="D5206" s="17" t="s">
        <v>603</v>
      </c>
      <c r="E5206" s="17">
        <v>50</v>
      </c>
      <c r="F5206" s="18" t="s">
        <v>18</v>
      </c>
      <c r="G5206" s="18" t="s">
        <v>19</v>
      </c>
      <c r="H5206" s="19">
        <v>0.31130190000000002</v>
      </c>
    </row>
    <row r="5207" s="20" customFormat="1" ht="45" customHeight="1">
      <c r="A5207" s="15">
        <v>92469957</v>
      </c>
      <c r="B5207" s="16" t="s">
        <v>7521</v>
      </c>
      <c r="C5207" s="16" t="s">
        <v>7521</v>
      </c>
      <c r="D5207" s="17" t="s">
        <v>24</v>
      </c>
      <c r="E5207" s="17">
        <v>60</v>
      </c>
      <c r="F5207" s="18" t="s">
        <v>95</v>
      </c>
      <c r="G5207" s="18" t="s">
        <v>19</v>
      </c>
      <c r="H5207" s="19">
        <v>0.39511394999999999</v>
      </c>
    </row>
    <row r="5208" s="20" customFormat="1" ht="45" customHeight="1">
      <c r="A5208" s="15">
        <v>90147146</v>
      </c>
      <c r="B5208" s="16" t="s">
        <v>7521</v>
      </c>
      <c r="C5208" s="16" t="s">
        <v>7521</v>
      </c>
      <c r="D5208" s="17" t="s">
        <v>17</v>
      </c>
      <c r="E5208" s="17">
        <v>60</v>
      </c>
      <c r="F5208" s="18" t="s">
        <v>95</v>
      </c>
      <c r="G5208" s="18" t="s">
        <v>19</v>
      </c>
      <c r="H5208" s="19">
        <v>0.39511394999999999</v>
      </c>
    </row>
    <row r="5209" s="20" customFormat="1" ht="45" customHeight="1">
      <c r="A5209" s="15">
        <v>92262082</v>
      </c>
      <c r="B5209" s="16" t="s">
        <v>7522</v>
      </c>
      <c r="C5209" s="16" t="s">
        <v>7522</v>
      </c>
      <c r="D5209" s="17" t="s">
        <v>17</v>
      </c>
      <c r="E5209" s="17">
        <v>60</v>
      </c>
      <c r="F5209" s="18" t="s">
        <v>95</v>
      </c>
      <c r="G5209" s="18" t="s">
        <v>19</v>
      </c>
      <c r="H5209" s="19">
        <v>0.15565095000000001</v>
      </c>
    </row>
    <row r="5210" s="20" customFormat="1" ht="45" customHeight="1">
      <c r="A5210" s="15">
        <v>92461115</v>
      </c>
      <c r="B5210" s="16" t="s">
        <v>7523</v>
      </c>
      <c r="C5210" s="16" t="s">
        <v>7524</v>
      </c>
      <c r="D5210" s="17" t="s">
        <v>31</v>
      </c>
      <c r="E5210" s="17">
        <v>60</v>
      </c>
      <c r="F5210" s="18" t="s">
        <v>95</v>
      </c>
      <c r="G5210" s="18" t="s">
        <v>19</v>
      </c>
      <c r="H5210" s="19">
        <v>0.14367779999999999</v>
      </c>
    </row>
    <row r="5211" s="20" customFormat="1" ht="45" customHeight="1">
      <c r="A5211" s="15">
        <v>92415245</v>
      </c>
      <c r="B5211" s="16" t="s">
        <v>7525</v>
      </c>
      <c r="C5211" s="16" t="s">
        <v>7526</v>
      </c>
      <c r="D5211" s="17" t="s">
        <v>26</v>
      </c>
      <c r="E5211" s="17">
        <v>30</v>
      </c>
      <c r="F5211" s="18" t="s">
        <v>18</v>
      </c>
      <c r="G5211" s="18" t="s">
        <v>19</v>
      </c>
      <c r="H5211" s="19">
        <v>9.5785200000000001e-002</v>
      </c>
    </row>
    <row r="5212" s="20" customFormat="1" ht="45" customHeight="1">
      <c r="A5212" s="15">
        <v>92415253</v>
      </c>
      <c r="B5212" s="16" t="s">
        <v>7527</v>
      </c>
      <c r="C5212" s="16" t="s">
        <v>7527</v>
      </c>
      <c r="D5212" s="17" t="s">
        <v>26</v>
      </c>
      <c r="E5212" s="17">
        <v>50</v>
      </c>
      <c r="F5212" s="18" t="s">
        <v>18</v>
      </c>
      <c r="G5212" s="18" t="s">
        <v>19</v>
      </c>
      <c r="H5212" s="19">
        <v>0.21551670000000001</v>
      </c>
    </row>
    <row r="5213" s="20" customFormat="1" ht="45" customHeight="1">
      <c r="A5213" s="15">
        <v>92393403</v>
      </c>
      <c r="B5213" s="16" t="s">
        <v>7528</v>
      </c>
      <c r="C5213" s="16" t="s">
        <v>7529</v>
      </c>
      <c r="D5213" s="17" t="s">
        <v>244</v>
      </c>
      <c r="E5213" s="17">
        <v>60</v>
      </c>
      <c r="F5213" s="18" t="s">
        <v>95</v>
      </c>
      <c r="G5213" s="18" t="s">
        <v>19</v>
      </c>
      <c r="H5213" s="19">
        <v>0.27538245</v>
      </c>
    </row>
    <row r="5214" s="20" customFormat="1" ht="45" customHeight="1">
      <c r="A5214" s="15">
        <v>90308034</v>
      </c>
      <c r="B5214" s="16" t="s">
        <v>7528</v>
      </c>
      <c r="C5214" s="16" t="s">
        <v>7530</v>
      </c>
      <c r="D5214" s="17" t="s">
        <v>139</v>
      </c>
      <c r="E5214" s="17">
        <v>60</v>
      </c>
      <c r="F5214" s="18" t="s">
        <v>95</v>
      </c>
      <c r="G5214" s="18" t="s">
        <v>19</v>
      </c>
      <c r="H5214" s="19">
        <v>0.23946300000000001</v>
      </c>
    </row>
    <row r="5215" s="20" customFormat="1" ht="45" customHeight="1">
      <c r="A5215" s="15">
        <v>92415237</v>
      </c>
      <c r="B5215" s="16" t="s">
        <v>7528</v>
      </c>
      <c r="C5215" s="16" t="s">
        <v>7528</v>
      </c>
      <c r="D5215" s="17" t="s">
        <v>244</v>
      </c>
      <c r="E5215" s="17">
        <v>60</v>
      </c>
      <c r="F5215" s="18" t="s">
        <v>95</v>
      </c>
      <c r="G5215" s="18" t="s">
        <v>19</v>
      </c>
      <c r="H5215" s="19">
        <v>0.15565095000000001</v>
      </c>
    </row>
    <row r="5216" s="20" customFormat="1" ht="45" customHeight="1">
      <c r="A5216" s="15">
        <v>92262155</v>
      </c>
      <c r="B5216" s="16" t="s">
        <v>7531</v>
      </c>
      <c r="C5216" s="16" t="s">
        <v>7532</v>
      </c>
      <c r="D5216" s="17" t="s">
        <v>24</v>
      </c>
      <c r="E5216" s="17">
        <v>60</v>
      </c>
      <c r="F5216" s="18" t="s">
        <v>95</v>
      </c>
      <c r="G5216" s="18" t="s">
        <v>19</v>
      </c>
      <c r="H5216" s="19">
        <v>0.15565095000000001</v>
      </c>
    </row>
    <row r="5217" s="20" customFormat="1" ht="45" customHeight="1">
      <c r="A5217" s="15">
        <v>90175794</v>
      </c>
      <c r="B5217" s="16" t="s">
        <v>7533</v>
      </c>
      <c r="C5217" s="16" t="s">
        <v>7534</v>
      </c>
      <c r="D5217" s="17" t="s">
        <v>139</v>
      </c>
      <c r="E5217" s="17">
        <v>60</v>
      </c>
      <c r="F5217" s="18" t="s">
        <v>95</v>
      </c>
      <c r="G5217" s="18" t="s">
        <v>19</v>
      </c>
      <c r="H5217" s="19">
        <v>0.5507649</v>
      </c>
    </row>
    <row r="5218" s="20" customFormat="1" ht="45" customHeight="1">
      <c r="A5218" s="15">
        <v>90171195</v>
      </c>
      <c r="B5218" s="16" t="s">
        <v>7535</v>
      </c>
      <c r="C5218" s="16" t="s">
        <v>7535</v>
      </c>
      <c r="D5218" s="17" t="s">
        <v>244</v>
      </c>
      <c r="E5218" s="17">
        <v>50</v>
      </c>
      <c r="F5218" s="18" t="s">
        <v>18</v>
      </c>
      <c r="G5218" s="18" t="s">
        <v>19</v>
      </c>
      <c r="H5218" s="19">
        <v>0.28735559999999999</v>
      </c>
    </row>
    <row r="5219" s="20" customFormat="1" ht="45" customHeight="1">
      <c r="A5219" s="15">
        <v>90234200</v>
      </c>
      <c r="B5219" s="16" t="s">
        <v>7536</v>
      </c>
      <c r="C5219" s="16" t="s">
        <v>7537</v>
      </c>
      <c r="D5219" s="17" t="s">
        <v>169</v>
      </c>
      <c r="E5219" s="17">
        <v>40</v>
      </c>
      <c r="F5219" s="18" t="s">
        <v>18</v>
      </c>
      <c r="G5219" s="18" t="s">
        <v>19</v>
      </c>
      <c r="H5219" s="19">
        <v>0.35919450000000003</v>
      </c>
    </row>
    <row r="5220" s="20" customFormat="1" ht="45" customHeight="1">
      <c r="A5220" s="15">
        <v>90171780</v>
      </c>
      <c r="B5220" s="16" t="s">
        <v>7538</v>
      </c>
      <c r="C5220" s="16" t="s">
        <v>7539</v>
      </c>
      <c r="D5220" s="17" t="s">
        <v>244</v>
      </c>
      <c r="E5220" s="17">
        <v>50</v>
      </c>
      <c r="F5220" s="18" t="s">
        <v>18</v>
      </c>
      <c r="G5220" s="18" t="s">
        <v>19</v>
      </c>
      <c r="H5220" s="19">
        <v>0.3352482</v>
      </c>
    </row>
    <row r="5221" s="20" customFormat="1" ht="45" customHeight="1">
      <c r="A5221" s="15">
        <v>92415229</v>
      </c>
      <c r="B5221" s="16" t="s">
        <v>7512</v>
      </c>
      <c r="C5221" s="16" t="s">
        <v>7512</v>
      </c>
      <c r="D5221" s="17" t="s">
        <v>603</v>
      </c>
      <c r="E5221" s="17">
        <v>60</v>
      </c>
      <c r="F5221" s="18" t="s">
        <v>95</v>
      </c>
      <c r="G5221" s="18" t="s">
        <v>19</v>
      </c>
      <c r="H5221" s="19">
        <v>0.15565095000000001</v>
      </c>
    </row>
    <row r="5222" s="20" customFormat="1" ht="45" customHeight="1">
      <c r="A5222" s="15">
        <v>90165578</v>
      </c>
      <c r="B5222" s="16" t="s">
        <v>7540</v>
      </c>
      <c r="C5222" s="16" t="s">
        <v>7541</v>
      </c>
      <c r="D5222" s="17" t="s">
        <v>4208</v>
      </c>
      <c r="E5222" s="17">
        <v>1</v>
      </c>
      <c r="F5222" s="18" t="s">
        <v>88</v>
      </c>
      <c r="G5222" s="18" t="s">
        <v>14</v>
      </c>
      <c r="H5222" s="19">
        <v>8.0938493999999999</v>
      </c>
    </row>
    <row r="5223" s="20" customFormat="1" ht="45" customHeight="1">
      <c r="A5223" s="15">
        <v>92469850</v>
      </c>
      <c r="B5223" s="16" t="s">
        <v>7542</v>
      </c>
      <c r="C5223" s="16" t="s">
        <v>7542</v>
      </c>
      <c r="D5223" s="17" t="s">
        <v>26</v>
      </c>
      <c r="E5223" s="17">
        <v>50</v>
      </c>
      <c r="F5223" s="18" t="s">
        <v>95</v>
      </c>
      <c r="G5223" s="18" t="s">
        <v>19</v>
      </c>
      <c r="H5223" s="19">
        <v>5.9865750000000002e-002</v>
      </c>
    </row>
    <row r="5224" s="20" customFormat="1" ht="45" customHeight="1">
      <c r="A5224" s="15">
        <v>90295250</v>
      </c>
      <c r="B5224" s="16" t="s">
        <v>7543</v>
      </c>
      <c r="C5224" s="16" t="s">
        <v>7544</v>
      </c>
      <c r="D5224" s="17" t="s">
        <v>1592</v>
      </c>
      <c r="E5224" s="17">
        <v>1</v>
      </c>
      <c r="F5224" s="18" t="s">
        <v>88</v>
      </c>
      <c r="G5224" s="18" t="s">
        <v>14</v>
      </c>
      <c r="H5224" s="19">
        <v>1.32901965</v>
      </c>
    </row>
    <row r="5225" s="20" customFormat="1" ht="45" customHeight="1">
      <c r="A5225" s="15">
        <v>90197950</v>
      </c>
      <c r="B5225" s="16" t="s">
        <v>7545</v>
      </c>
      <c r="C5225" s="16" t="s">
        <v>7546</v>
      </c>
      <c r="D5225" s="17" t="s">
        <v>2405</v>
      </c>
      <c r="E5225" s="17">
        <v>100</v>
      </c>
      <c r="F5225" s="18" t="s">
        <v>18</v>
      </c>
      <c r="G5225" s="18" t="s">
        <v>19</v>
      </c>
      <c r="H5225" s="19">
        <v>0.44300655</v>
      </c>
    </row>
    <row r="5226" s="20" customFormat="1" ht="45" customHeight="1">
      <c r="A5226" s="15">
        <v>90197941</v>
      </c>
      <c r="B5226" s="16" t="s">
        <v>7547</v>
      </c>
      <c r="C5226" s="16" t="s">
        <v>7548</v>
      </c>
      <c r="D5226" s="17" t="s">
        <v>2405</v>
      </c>
      <c r="E5226" s="17">
        <v>1</v>
      </c>
      <c r="F5226" s="18" t="s">
        <v>88</v>
      </c>
      <c r="G5226" s="18" t="s">
        <v>14</v>
      </c>
      <c r="H5226" s="19">
        <v>21.39601905</v>
      </c>
    </row>
    <row r="5227" s="20" customFormat="1" ht="45" customHeight="1">
      <c r="A5227" s="15">
        <v>90197933</v>
      </c>
      <c r="B5227" s="16" t="s">
        <v>7549</v>
      </c>
      <c r="C5227" s="16" t="s">
        <v>7550</v>
      </c>
      <c r="D5227" s="17" t="s">
        <v>2405</v>
      </c>
      <c r="E5227" s="17">
        <v>1</v>
      </c>
      <c r="F5227" s="18" t="s">
        <v>60</v>
      </c>
      <c r="G5227" s="18" t="s">
        <v>14</v>
      </c>
      <c r="H5227" s="19">
        <v>8.6206680000000002</v>
      </c>
    </row>
    <row r="5228" s="20" customFormat="1" ht="45" customHeight="1">
      <c r="A5228" s="15">
        <v>90278356</v>
      </c>
      <c r="B5228" s="16" t="s">
        <v>7551</v>
      </c>
      <c r="C5228" s="16" t="s">
        <v>7552</v>
      </c>
      <c r="D5228" s="17" t="s">
        <v>7553</v>
      </c>
      <c r="E5228" s="17">
        <v>50</v>
      </c>
      <c r="F5228" s="18" t="s">
        <v>95</v>
      </c>
      <c r="G5228" s="18" t="s">
        <v>19</v>
      </c>
      <c r="H5228" s="19">
        <v>0.80220104999999997</v>
      </c>
    </row>
    <row r="5229" s="20" customFormat="1" ht="45" customHeight="1">
      <c r="A5229" s="15">
        <v>92376975</v>
      </c>
      <c r="B5229" s="16" t="s">
        <v>7554</v>
      </c>
      <c r="C5229" s="16" t="s">
        <v>7555</v>
      </c>
      <c r="D5229" s="17" t="s">
        <v>7553</v>
      </c>
      <c r="E5229" s="17">
        <v>120</v>
      </c>
      <c r="F5229" s="18" t="s">
        <v>95</v>
      </c>
      <c r="G5229" s="18" t="s">
        <v>14</v>
      </c>
      <c r="H5229" s="19">
        <v>74.425100400000005</v>
      </c>
    </row>
    <row r="5230" s="20" customFormat="1" ht="45" customHeight="1">
      <c r="A5230" s="15">
        <v>92404332</v>
      </c>
      <c r="B5230" s="16" t="s">
        <v>7556</v>
      </c>
      <c r="C5230" s="16" t="s">
        <v>7557</v>
      </c>
      <c r="D5230" s="17" t="s">
        <v>737</v>
      </c>
      <c r="E5230" s="17">
        <v>1</v>
      </c>
      <c r="F5230" s="18" t="s">
        <v>88</v>
      </c>
      <c r="G5230" s="18" t="s">
        <v>14</v>
      </c>
      <c r="H5230" s="19">
        <v>1.0536372000000001</v>
      </c>
    </row>
    <row r="5231" s="20" customFormat="1" ht="45" customHeight="1">
      <c r="A5231" s="15">
        <v>92402925</v>
      </c>
      <c r="B5231" s="16" t="s">
        <v>7558</v>
      </c>
      <c r="C5231" s="16" t="s">
        <v>7559</v>
      </c>
      <c r="D5231" s="17" t="s">
        <v>737</v>
      </c>
      <c r="E5231" s="17">
        <v>1</v>
      </c>
      <c r="F5231" s="18" t="s">
        <v>88</v>
      </c>
      <c r="G5231" s="18" t="s">
        <v>14</v>
      </c>
      <c r="H5231" s="19">
        <v>39.463502400000003</v>
      </c>
    </row>
    <row r="5232" s="20" customFormat="1" ht="45" customHeight="1">
      <c r="A5232" s="15">
        <v>90705025</v>
      </c>
      <c r="B5232" s="16" t="s">
        <v>7560</v>
      </c>
      <c r="C5232" s="16" t="s">
        <v>7561</v>
      </c>
      <c r="D5232" s="17" t="s">
        <v>633</v>
      </c>
      <c r="E5232" s="17">
        <v>30</v>
      </c>
      <c r="F5232" s="18" t="s">
        <v>18</v>
      </c>
      <c r="G5232" s="18" t="s">
        <v>19</v>
      </c>
      <c r="H5232" s="19">
        <v>0.44300655</v>
      </c>
    </row>
    <row r="5233" s="20" customFormat="1" ht="45" customHeight="1">
      <c r="A5233" s="15">
        <v>90705017</v>
      </c>
      <c r="B5233" s="16" t="s">
        <v>7562</v>
      </c>
      <c r="C5233" s="16" t="s">
        <v>7563</v>
      </c>
      <c r="D5233" s="17" t="s">
        <v>633</v>
      </c>
      <c r="E5233" s="17">
        <v>40</v>
      </c>
      <c r="F5233" s="18" t="s">
        <v>95</v>
      </c>
      <c r="G5233" s="18" t="s">
        <v>19</v>
      </c>
      <c r="H5233" s="19">
        <v>0.52681860000000003</v>
      </c>
    </row>
    <row r="5234" s="20" customFormat="1" ht="45" customHeight="1">
      <c r="A5234" s="15">
        <v>90222016</v>
      </c>
      <c r="B5234" s="16" t="s">
        <v>7564</v>
      </c>
      <c r="C5234" s="16" t="s">
        <v>7565</v>
      </c>
      <c r="D5234" s="17" t="s">
        <v>633</v>
      </c>
      <c r="E5234" s="17">
        <v>1</v>
      </c>
      <c r="F5234" s="18" t="s">
        <v>88</v>
      </c>
      <c r="G5234" s="18" t="s">
        <v>14</v>
      </c>
      <c r="H5234" s="19">
        <v>16.606759050000001</v>
      </c>
    </row>
    <row r="5235" s="20" customFormat="1" ht="45" customHeight="1">
      <c r="A5235" s="15">
        <v>90207084</v>
      </c>
      <c r="B5235" s="16" t="s">
        <v>7566</v>
      </c>
      <c r="C5235" s="16" t="s">
        <v>7567</v>
      </c>
      <c r="D5235" s="17" t="s">
        <v>157</v>
      </c>
      <c r="E5235" s="17">
        <v>28</v>
      </c>
      <c r="F5235" s="18" t="s">
        <v>95</v>
      </c>
      <c r="G5235" s="18" t="s">
        <v>19</v>
      </c>
      <c r="H5235" s="19">
        <v>0.53879175000000001</v>
      </c>
    </row>
    <row r="5236" s="20" customFormat="1" ht="45" customHeight="1">
      <c r="A5236" s="15">
        <v>90207076</v>
      </c>
      <c r="B5236" s="16" t="s">
        <v>7568</v>
      </c>
      <c r="C5236" s="16" t="s">
        <v>7569</v>
      </c>
      <c r="D5236" s="17" t="s">
        <v>157</v>
      </c>
      <c r="E5236" s="17">
        <v>1</v>
      </c>
      <c r="F5236" s="18" t="s">
        <v>88</v>
      </c>
      <c r="G5236" s="18" t="s">
        <v>14</v>
      </c>
      <c r="H5236" s="19">
        <v>10.88359335</v>
      </c>
    </row>
    <row r="5237" s="20" customFormat="1" ht="45" customHeight="1">
      <c r="A5237" s="15">
        <v>90182596</v>
      </c>
      <c r="B5237" s="16" t="s">
        <v>7570</v>
      </c>
      <c r="C5237" s="16" t="s">
        <v>7570</v>
      </c>
      <c r="D5237" s="17" t="s">
        <v>24</v>
      </c>
      <c r="E5237" s="17">
        <v>1</v>
      </c>
      <c r="F5237" s="18" t="s">
        <v>88</v>
      </c>
      <c r="G5237" s="18" t="s">
        <v>14</v>
      </c>
      <c r="H5237" s="19">
        <v>13.5536058</v>
      </c>
    </row>
    <row r="5238" s="20" customFormat="1" ht="45" customHeight="1">
      <c r="A5238" s="15">
        <v>92421318</v>
      </c>
      <c r="B5238" s="16" t="s">
        <v>7571</v>
      </c>
      <c r="C5238" s="16" t="s">
        <v>7572</v>
      </c>
      <c r="D5238" s="17" t="s">
        <v>146</v>
      </c>
      <c r="E5238" s="17">
        <v>300</v>
      </c>
      <c r="F5238" s="18" t="s">
        <v>151</v>
      </c>
      <c r="G5238" s="18" t="s">
        <v>19</v>
      </c>
      <c r="H5238" s="19">
        <v>1.197315e-002</v>
      </c>
    </row>
    <row r="5239" s="20" customFormat="1" ht="45" customHeight="1">
      <c r="A5239" s="15">
        <v>90021061</v>
      </c>
      <c r="B5239" s="16" t="s">
        <v>7573</v>
      </c>
      <c r="C5239" s="16" t="s">
        <v>7573</v>
      </c>
      <c r="D5239" s="17" t="s">
        <v>378</v>
      </c>
      <c r="E5239" s="17">
        <v>2</v>
      </c>
      <c r="F5239" s="18" t="s">
        <v>18</v>
      </c>
      <c r="G5239" s="18" t="s">
        <v>19</v>
      </c>
      <c r="H5239" s="19">
        <v>0.89798624999999999</v>
      </c>
    </row>
    <row r="5240" s="20" customFormat="1" ht="45" customHeight="1">
      <c r="A5240" s="15">
        <v>90267842</v>
      </c>
      <c r="B5240" s="16" t="s">
        <v>7574</v>
      </c>
      <c r="C5240" s="16" t="s">
        <v>7575</v>
      </c>
      <c r="D5240" s="17" t="s">
        <v>78</v>
      </c>
      <c r="E5240" s="17">
        <v>1</v>
      </c>
      <c r="F5240" s="18" t="s">
        <v>60</v>
      </c>
      <c r="G5240" s="18" t="s">
        <v>14</v>
      </c>
      <c r="H5240" s="19">
        <v>0.5507649</v>
      </c>
    </row>
    <row r="5241" s="20" customFormat="1" ht="45" customHeight="1">
      <c r="A5241" s="15">
        <v>92393233</v>
      </c>
      <c r="B5241" s="16" t="s">
        <v>7576</v>
      </c>
      <c r="C5241" s="16" t="s">
        <v>7577</v>
      </c>
      <c r="D5241" s="17" t="s">
        <v>455</v>
      </c>
      <c r="E5241" s="17">
        <v>1</v>
      </c>
      <c r="F5241" s="18" t="s">
        <v>60</v>
      </c>
      <c r="G5241" s="18" t="s">
        <v>14</v>
      </c>
      <c r="H5241" s="19">
        <v>1.1254761</v>
      </c>
    </row>
    <row r="5242" s="20" customFormat="1" ht="45" customHeight="1">
      <c r="A5242" s="15">
        <v>92454607</v>
      </c>
      <c r="B5242" s="16" t="s">
        <v>7578</v>
      </c>
      <c r="C5242" s="16" t="s">
        <v>7578</v>
      </c>
      <c r="D5242" s="17" t="s">
        <v>21</v>
      </c>
      <c r="E5242" s="17">
        <v>1</v>
      </c>
      <c r="F5242" s="18" t="s">
        <v>60</v>
      </c>
      <c r="G5242" s="18" t="s">
        <v>14</v>
      </c>
      <c r="H5242" s="19">
        <v>0.52681860000000003</v>
      </c>
    </row>
    <row r="5243" s="20" customFormat="1" ht="45" customHeight="1">
      <c r="A5243" s="15">
        <v>92454593</v>
      </c>
      <c r="B5243" s="16" t="s">
        <v>7579</v>
      </c>
      <c r="C5243" s="16" t="s">
        <v>7579</v>
      </c>
      <c r="D5243" s="17" t="s">
        <v>21</v>
      </c>
      <c r="E5243" s="17">
        <v>1</v>
      </c>
      <c r="F5243" s="18" t="s">
        <v>60</v>
      </c>
      <c r="G5243" s="18" t="s">
        <v>14</v>
      </c>
      <c r="H5243" s="19">
        <v>0.92193254999999996</v>
      </c>
    </row>
    <row r="5244" s="20" customFormat="1" ht="45" customHeight="1">
      <c r="A5244" s="15">
        <v>92415563</v>
      </c>
      <c r="B5244" s="16" t="s">
        <v>7580</v>
      </c>
      <c r="C5244" s="16" t="s">
        <v>7581</v>
      </c>
      <c r="D5244" s="17" t="s">
        <v>21</v>
      </c>
      <c r="E5244" s="17">
        <v>1</v>
      </c>
      <c r="F5244" s="18" t="s">
        <v>436</v>
      </c>
      <c r="G5244" s="18" t="s">
        <v>14</v>
      </c>
      <c r="H5244" s="19">
        <v>0.83812050000000005</v>
      </c>
    </row>
    <row r="5245" s="20" customFormat="1" ht="45" customHeight="1">
      <c r="A5245" s="15">
        <v>90209010</v>
      </c>
      <c r="B5245" s="16" t="s">
        <v>7582</v>
      </c>
      <c r="C5245" s="16" t="s">
        <v>7583</v>
      </c>
      <c r="D5245" s="17" t="s">
        <v>703</v>
      </c>
      <c r="E5245" s="17">
        <v>30</v>
      </c>
      <c r="F5245" s="18" t="s">
        <v>95</v>
      </c>
      <c r="G5245" s="18" t="s">
        <v>19</v>
      </c>
      <c r="H5245" s="19">
        <v>0.27538245</v>
      </c>
    </row>
    <row r="5246" s="20" customFormat="1" ht="45" customHeight="1">
      <c r="A5246" s="15">
        <v>90209028</v>
      </c>
      <c r="B5246" s="16" t="s">
        <v>7584</v>
      </c>
      <c r="C5246" s="16" t="s">
        <v>7585</v>
      </c>
      <c r="D5246" s="17" t="s">
        <v>703</v>
      </c>
      <c r="E5246" s="17">
        <v>30</v>
      </c>
      <c r="F5246" s="18" t="s">
        <v>18</v>
      </c>
      <c r="G5246" s="18" t="s">
        <v>19</v>
      </c>
      <c r="H5246" s="19">
        <v>0.1915704</v>
      </c>
    </row>
    <row r="5247" s="20" customFormat="1" ht="45" customHeight="1">
      <c r="A5247" s="15">
        <v>92458017</v>
      </c>
      <c r="B5247" s="16" t="s">
        <v>7586</v>
      </c>
      <c r="C5247" s="16" t="s">
        <v>7587</v>
      </c>
      <c r="D5247" s="17" t="s">
        <v>244</v>
      </c>
      <c r="E5247" s="17">
        <v>1</v>
      </c>
      <c r="F5247" s="18" t="s">
        <v>436</v>
      </c>
      <c r="G5247" s="18" t="s">
        <v>14</v>
      </c>
      <c r="H5247" s="19">
        <v>0.26340930000000001</v>
      </c>
    </row>
    <row r="5248" s="20" customFormat="1" ht="45" customHeight="1">
      <c r="A5248" s="15">
        <v>90290011</v>
      </c>
      <c r="B5248" s="16" t="s">
        <v>7588</v>
      </c>
      <c r="C5248" s="16" t="s">
        <v>7589</v>
      </c>
      <c r="D5248" s="17" t="s">
        <v>703</v>
      </c>
      <c r="E5248" s="17">
        <v>1</v>
      </c>
      <c r="F5248" s="18" t="s">
        <v>436</v>
      </c>
      <c r="G5248" s="18" t="s">
        <v>14</v>
      </c>
      <c r="H5248" s="19">
        <v>0.26679599100000001</v>
      </c>
    </row>
    <row r="5249" s="20" customFormat="1" ht="45" customHeight="1">
      <c r="A5249" s="15">
        <v>91357012</v>
      </c>
      <c r="B5249" s="16" t="s">
        <v>7590</v>
      </c>
      <c r="C5249" s="16" t="s">
        <v>7591</v>
      </c>
      <c r="D5249" s="17" t="s">
        <v>146</v>
      </c>
      <c r="E5249" s="17">
        <v>1</v>
      </c>
      <c r="F5249" s="18" t="s">
        <v>88</v>
      </c>
      <c r="G5249" s="18" t="s">
        <v>14</v>
      </c>
      <c r="H5249" s="19">
        <v>7.8424132499999999</v>
      </c>
    </row>
    <row r="5250" s="20" customFormat="1" ht="45" customHeight="1">
      <c r="A5250" s="15">
        <v>91483026</v>
      </c>
      <c r="B5250" s="16" t="s">
        <v>7592</v>
      </c>
      <c r="C5250" s="16" t="s">
        <v>7593</v>
      </c>
      <c r="D5250" s="17" t="s">
        <v>603</v>
      </c>
      <c r="E5250" s="17">
        <v>1</v>
      </c>
      <c r="F5250" s="18" t="s">
        <v>88</v>
      </c>
      <c r="G5250" s="18" t="s">
        <v>14</v>
      </c>
      <c r="H5250" s="19">
        <v>23.353344</v>
      </c>
    </row>
    <row r="5251" s="20" customFormat="1" ht="45" customHeight="1">
      <c r="A5251" s="15">
        <v>91483018</v>
      </c>
      <c r="B5251" s="16" t="s">
        <v>7594</v>
      </c>
      <c r="C5251" s="16" t="s">
        <v>7595</v>
      </c>
      <c r="D5251" s="17" t="s">
        <v>603</v>
      </c>
      <c r="E5251" s="17">
        <v>1</v>
      </c>
      <c r="F5251" s="18" t="s">
        <v>88</v>
      </c>
      <c r="G5251" s="18" t="s">
        <v>14</v>
      </c>
      <c r="H5251" s="19">
        <v>24.904152</v>
      </c>
    </row>
    <row r="5252" s="20" customFormat="1" ht="45" customHeight="1">
      <c r="A5252" s="15">
        <v>91357020</v>
      </c>
      <c r="B5252" s="16" t="s">
        <v>7596</v>
      </c>
      <c r="C5252" s="16" t="s">
        <v>7597</v>
      </c>
      <c r="D5252" s="17" t="s">
        <v>146</v>
      </c>
      <c r="E5252" s="17">
        <v>1</v>
      </c>
      <c r="F5252" s="18" t="s">
        <v>88</v>
      </c>
      <c r="G5252" s="18" t="s">
        <v>14</v>
      </c>
      <c r="H5252" s="19">
        <v>5.3879175000000004</v>
      </c>
    </row>
    <row r="5253" s="20" customFormat="1" ht="45" customHeight="1">
      <c r="A5253" s="15">
        <v>90240022</v>
      </c>
      <c r="B5253" s="16" t="s">
        <v>7598</v>
      </c>
      <c r="C5253" s="16" t="s">
        <v>7599</v>
      </c>
      <c r="D5253" s="17" t="s">
        <v>7600</v>
      </c>
      <c r="E5253" s="17">
        <v>1</v>
      </c>
      <c r="F5253" s="18" t="s">
        <v>88</v>
      </c>
      <c r="G5253" s="18" t="s">
        <v>14</v>
      </c>
      <c r="H5253" s="19">
        <v>15.972182099999999</v>
      </c>
    </row>
    <row r="5254" s="20" customFormat="1" ht="45" customHeight="1">
      <c r="A5254" s="15">
        <v>92415377</v>
      </c>
      <c r="B5254" s="16" t="s">
        <v>7601</v>
      </c>
      <c r="C5254" s="16" t="s">
        <v>7602</v>
      </c>
      <c r="D5254" s="17" t="s">
        <v>334</v>
      </c>
      <c r="E5254" s="17">
        <v>1</v>
      </c>
      <c r="F5254" s="18" t="s">
        <v>88</v>
      </c>
      <c r="G5254" s="18" t="s">
        <v>14</v>
      </c>
      <c r="H5254" s="19">
        <v>20.737495800000001</v>
      </c>
    </row>
    <row r="5255" s="20" customFormat="1" ht="45" customHeight="1">
      <c r="A5255" s="15">
        <v>90335023</v>
      </c>
      <c r="B5255" s="16" t="s">
        <v>7603</v>
      </c>
      <c r="C5255" s="16" t="s">
        <v>7604</v>
      </c>
      <c r="D5255" s="17" t="s">
        <v>414</v>
      </c>
      <c r="E5255" s="17">
        <v>1</v>
      </c>
      <c r="F5255" s="18" t="s">
        <v>13</v>
      </c>
      <c r="G5255" s="18" t="s">
        <v>14</v>
      </c>
      <c r="H5255" s="19">
        <v>24.402419999999999</v>
      </c>
    </row>
    <row r="5256" s="20" customFormat="1" ht="45" customHeight="1">
      <c r="A5256" s="15">
        <v>90296370</v>
      </c>
      <c r="B5256" s="16" t="s">
        <v>7605</v>
      </c>
      <c r="C5256" s="16" t="s">
        <v>7606</v>
      </c>
      <c r="D5256" s="17" t="s">
        <v>603</v>
      </c>
      <c r="E5256" s="17">
        <v>1</v>
      </c>
      <c r="F5256" s="18" t="s">
        <v>64</v>
      </c>
      <c r="G5256" s="18" t="s">
        <v>14</v>
      </c>
      <c r="H5256" s="19">
        <v>26.831829150000001</v>
      </c>
    </row>
    <row r="5257" s="20" customFormat="1" ht="45" customHeight="1">
      <c r="A5257" s="15">
        <v>92386547</v>
      </c>
      <c r="B5257" s="16" t="s">
        <v>7607</v>
      </c>
      <c r="C5257" s="16" t="s">
        <v>7608</v>
      </c>
      <c r="D5257" s="17" t="s">
        <v>2405</v>
      </c>
      <c r="E5257" s="17">
        <v>1</v>
      </c>
      <c r="F5257" s="18" t="s">
        <v>436</v>
      </c>
      <c r="G5257" s="18" t="s">
        <v>14</v>
      </c>
      <c r="H5257" s="19">
        <v>2.2030596</v>
      </c>
    </row>
    <row r="5258" s="20" customFormat="1" ht="45" customHeight="1">
      <c r="A5258" s="15">
        <v>91136016</v>
      </c>
      <c r="B5258" s="16" t="s">
        <v>7609</v>
      </c>
      <c r="C5258" s="16" t="s">
        <v>7610</v>
      </c>
      <c r="D5258" s="17" t="s">
        <v>81</v>
      </c>
      <c r="E5258" s="17">
        <v>1</v>
      </c>
      <c r="F5258" s="18" t="s">
        <v>60</v>
      </c>
      <c r="G5258" s="18" t="s">
        <v>14</v>
      </c>
      <c r="H5258" s="19">
        <v>0.21551670000000001</v>
      </c>
    </row>
    <row r="5259" s="20" customFormat="1" ht="45" customHeight="1">
      <c r="A5259" s="15">
        <v>90171365</v>
      </c>
      <c r="B5259" s="16" t="s">
        <v>7611</v>
      </c>
      <c r="C5259" s="16" t="s">
        <v>7612</v>
      </c>
      <c r="D5259" s="17" t="s">
        <v>244</v>
      </c>
      <c r="E5259" s="17">
        <v>1</v>
      </c>
      <c r="F5259" s="18" t="s">
        <v>60</v>
      </c>
      <c r="G5259" s="18" t="s">
        <v>14</v>
      </c>
      <c r="H5259" s="19">
        <v>1.8917577000000001</v>
      </c>
    </row>
    <row r="5260" s="20" customFormat="1" ht="45" customHeight="1">
      <c r="A5260" s="15">
        <v>90303830</v>
      </c>
      <c r="B5260" s="16" t="s">
        <v>7611</v>
      </c>
      <c r="C5260" s="16" t="s">
        <v>7613</v>
      </c>
      <c r="D5260" s="17" t="s">
        <v>131</v>
      </c>
      <c r="E5260" s="17">
        <v>1</v>
      </c>
      <c r="F5260" s="18" t="s">
        <v>60</v>
      </c>
      <c r="G5260" s="18" t="s">
        <v>14</v>
      </c>
      <c r="H5260" s="19">
        <v>1.8678113999999999</v>
      </c>
    </row>
    <row r="5261" s="20" customFormat="1" ht="45" customHeight="1">
      <c r="A5261" s="15">
        <v>90197011</v>
      </c>
      <c r="B5261" s="16" t="s">
        <v>7614</v>
      </c>
      <c r="C5261" s="16" t="s">
        <v>7615</v>
      </c>
      <c r="D5261" s="17" t="s">
        <v>73</v>
      </c>
      <c r="E5261" s="17">
        <v>1</v>
      </c>
      <c r="F5261" s="18" t="s">
        <v>60</v>
      </c>
      <c r="G5261" s="18" t="s">
        <v>14</v>
      </c>
      <c r="H5261" s="19">
        <v>2.1551670000000001</v>
      </c>
    </row>
    <row r="5262" s="20" customFormat="1" ht="45" customHeight="1">
      <c r="A5262" s="15">
        <v>92252540</v>
      </c>
      <c r="B5262" s="16" t="s">
        <v>7614</v>
      </c>
      <c r="C5262" s="16" t="s">
        <v>7615</v>
      </c>
      <c r="D5262" s="17" t="s">
        <v>73</v>
      </c>
      <c r="E5262" s="17">
        <v>1</v>
      </c>
      <c r="F5262" s="18" t="s">
        <v>60</v>
      </c>
      <c r="G5262" s="18" t="s">
        <v>14</v>
      </c>
      <c r="H5262" s="19">
        <v>1.8917577000000001</v>
      </c>
    </row>
    <row r="5263" s="20" customFormat="1" ht="45" customHeight="1">
      <c r="A5263" s="15">
        <v>92381480</v>
      </c>
      <c r="B5263" s="16" t="s">
        <v>7614</v>
      </c>
      <c r="C5263" s="16" t="s">
        <v>7616</v>
      </c>
      <c r="D5263" s="17" t="s">
        <v>5650</v>
      </c>
      <c r="E5263" s="17">
        <v>1</v>
      </c>
      <c r="F5263" s="18" t="s">
        <v>60</v>
      </c>
      <c r="G5263" s="18" t="s">
        <v>14</v>
      </c>
      <c r="H5263" s="19">
        <v>1.8678113999999999</v>
      </c>
    </row>
    <row r="5264" s="20" customFormat="1" ht="45" customHeight="1">
      <c r="A5264" s="15">
        <v>92415849</v>
      </c>
      <c r="B5264" s="16" t="s">
        <v>7614</v>
      </c>
      <c r="C5264" s="16" t="s">
        <v>7614</v>
      </c>
      <c r="D5264" s="17" t="s">
        <v>17</v>
      </c>
      <c r="E5264" s="17">
        <v>1</v>
      </c>
      <c r="F5264" s="18" t="s">
        <v>60</v>
      </c>
      <c r="G5264" s="18" t="s">
        <v>14</v>
      </c>
      <c r="H5264" s="19">
        <v>1.78399935</v>
      </c>
    </row>
    <row r="5265" s="20" customFormat="1" ht="45" customHeight="1">
      <c r="A5265" s="15">
        <v>92433979</v>
      </c>
      <c r="B5265" s="16" t="s">
        <v>7614</v>
      </c>
      <c r="C5265" s="16" t="s">
        <v>7614</v>
      </c>
      <c r="D5265" s="17" t="s">
        <v>21</v>
      </c>
      <c r="E5265" s="17">
        <v>1</v>
      </c>
      <c r="F5265" s="18" t="s">
        <v>60</v>
      </c>
      <c r="G5265" s="18" t="s">
        <v>14</v>
      </c>
      <c r="H5265" s="19">
        <v>1.7121604500000001</v>
      </c>
    </row>
    <row r="5266" s="20" customFormat="1" ht="45" customHeight="1">
      <c r="A5266" s="15">
        <v>92458211</v>
      </c>
      <c r="B5266" s="16" t="s">
        <v>7614</v>
      </c>
      <c r="C5266" s="16" t="s">
        <v>7614</v>
      </c>
      <c r="D5266" s="17" t="s">
        <v>24</v>
      </c>
      <c r="E5266" s="17">
        <v>1</v>
      </c>
      <c r="F5266" s="18" t="s">
        <v>60</v>
      </c>
      <c r="G5266" s="18" t="s">
        <v>14</v>
      </c>
      <c r="H5266" s="19">
        <v>2.2748984999999999</v>
      </c>
    </row>
    <row r="5267" s="20" customFormat="1" ht="45" customHeight="1">
      <c r="A5267" s="15">
        <v>92464033</v>
      </c>
      <c r="B5267" s="16" t="s">
        <v>7614</v>
      </c>
      <c r="C5267" s="16" t="s">
        <v>7614</v>
      </c>
      <c r="D5267" s="17" t="s">
        <v>227</v>
      </c>
      <c r="E5267" s="17">
        <v>1</v>
      </c>
      <c r="F5267" s="18" t="s">
        <v>60</v>
      </c>
      <c r="G5267" s="18" t="s">
        <v>14</v>
      </c>
      <c r="H5267" s="19">
        <v>1.8917577000000001</v>
      </c>
    </row>
    <row r="5268" s="20" customFormat="1" ht="45" customHeight="1">
      <c r="A5268" s="15">
        <v>92458190</v>
      </c>
      <c r="B5268" s="16" t="s">
        <v>7614</v>
      </c>
      <c r="C5268" s="16" t="s">
        <v>7614</v>
      </c>
      <c r="D5268" s="17" t="s">
        <v>24</v>
      </c>
      <c r="E5268" s="17">
        <v>1</v>
      </c>
      <c r="F5268" s="18" t="s">
        <v>60</v>
      </c>
      <c r="G5268" s="18" t="s">
        <v>14</v>
      </c>
      <c r="H5268" s="19">
        <v>1.8917577000000001</v>
      </c>
    </row>
    <row r="5269" s="20" customFormat="1" ht="45" customHeight="1">
      <c r="A5269" s="15">
        <v>90124120</v>
      </c>
      <c r="B5269" s="16" t="s">
        <v>7614</v>
      </c>
      <c r="C5269" s="16" t="s">
        <v>7617</v>
      </c>
      <c r="D5269" s="17" t="s">
        <v>50</v>
      </c>
      <c r="E5269" s="17">
        <v>1</v>
      </c>
      <c r="F5269" s="18" t="s">
        <v>60</v>
      </c>
      <c r="G5269" s="18" t="s">
        <v>14</v>
      </c>
      <c r="H5269" s="19">
        <v>1.9875429</v>
      </c>
    </row>
    <row r="5270" s="20" customFormat="1" ht="45" customHeight="1">
      <c r="A5270" s="15">
        <v>92263143</v>
      </c>
      <c r="B5270" s="16" t="s">
        <v>7614</v>
      </c>
      <c r="C5270" s="16" t="s">
        <v>7618</v>
      </c>
      <c r="D5270" s="17" t="s">
        <v>73</v>
      </c>
      <c r="E5270" s="17">
        <v>1</v>
      </c>
      <c r="F5270" s="18" t="s">
        <v>60</v>
      </c>
      <c r="G5270" s="18" t="s">
        <v>14</v>
      </c>
      <c r="H5270" s="19">
        <v>3.4602403499999999</v>
      </c>
    </row>
    <row r="5271" s="20" customFormat="1" ht="45" customHeight="1">
      <c r="A5271" s="15">
        <v>92433545</v>
      </c>
      <c r="B5271" s="16" t="s">
        <v>7614</v>
      </c>
      <c r="C5271" s="16" t="s">
        <v>7619</v>
      </c>
      <c r="D5271" s="17" t="s">
        <v>50</v>
      </c>
      <c r="E5271" s="17">
        <v>1</v>
      </c>
      <c r="F5271" s="18" t="s">
        <v>60</v>
      </c>
      <c r="G5271" s="18" t="s">
        <v>14</v>
      </c>
      <c r="H5271" s="19">
        <v>1.9276771500000001</v>
      </c>
    </row>
    <row r="5272" s="20" customFormat="1" ht="45" customHeight="1">
      <c r="A5272" s="15">
        <v>92415822</v>
      </c>
      <c r="B5272" s="16" t="s">
        <v>7620</v>
      </c>
      <c r="C5272" s="16" t="s">
        <v>7620</v>
      </c>
      <c r="D5272" s="17" t="s">
        <v>21</v>
      </c>
      <c r="E5272" s="17">
        <v>1</v>
      </c>
      <c r="F5272" s="18" t="s">
        <v>60</v>
      </c>
      <c r="G5272" s="18" t="s">
        <v>14</v>
      </c>
      <c r="H5272" s="19">
        <v>1.7959725</v>
      </c>
    </row>
    <row r="5273" s="20" customFormat="1" ht="45" customHeight="1">
      <c r="A5273" s="15">
        <v>92434053</v>
      </c>
      <c r="B5273" s="16" t="s">
        <v>7620</v>
      </c>
      <c r="C5273" s="16" t="s">
        <v>7621</v>
      </c>
      <c r="D5273" s="17" t="s">
        <v>888</v>
      </c>
      <c r="E5273" s="17">
        <v>1</v>
      </c>
      <c r="F5273" s="18" t="s">
        <v>60</v>
      </c>
      <c r="G5273" s="18" t="s">
        <v>14</v>
      </c>
      <c r="H5273" s="19">
        <v>2.2150327500000002</v>
      </c>
    </row>
    <row r="5274" s="20" customFormat="1" ht="45" customHeight="1">
      <c r="A5274" s="15">
        <v>90124111</v>
      </c>
      <c r="B5274" s="16" t="s">
        <v>7622</v>
      </c>
      <c r="C5274" s="16" t="s">
        <v>7622</v>
      </c>
      <c r="D5274" s="17" t="s">
        <v>50</v>
      </c>
      <c r="E5274" s="17">
        <v>1</v>
      </c>
      <c r="F5274" s="18" t="s">
        <v>60</v>
      </c>
      <c r="G5274" s="18" t="s">
        <v>14</v>
      </c>
      <c r="H5274" s="19">
        <v>2.2748984999999999</v>
      </c>
    </row>
    <row r="5275" s="20" customFormat="1" ht="45" customHeight="1">
      <c r="A5275" s="15">
        <v>90296451</v>
      </c>
      <c r="B5275" s="16" t="s">
        <v>7613</v>
      </c>
      <c r="C5275" s="16" t="s">
        <v>7613</v>
      </c>
      <c r="D5275" s="17" t="s">
        <v>1592</v>
      </c>
      <c r="E5275" s="17">
        <v>1</v>
      </c>
      <c r="F5275" s="18" t="s">
        <v>60</v>
      </c>
      <c r="G5275" s="18" t="s">
        <v>14</v>
      </c>
      <c r="H5275" s="19">
        <v>1.4487511500000001</v>
      </c>
    </row>
    <row r="5276" s="20" customFormat="1" ht="45" customHeight="1">
      <c r="A5276" s="15">
        <v>92464025</v>
      </c>
      <c r="B5276" s="16" t="s">
        <v>7623</v>
      </c>
      <c r="C5276" s="16" t="s">
        <v>7623</v>
      </c>
      <c r="D5276" s="17" t="s">
        <v>227</v>
      </c>
      <c r="E5276" s="17">
        <v>1</v>
      </c>
      <c r="F5276" s="18" t="s">
        <v>60</v>
      </c>
      <c r="G5276" s="18" t="s">
        <v>14</v>
      </c>
      <c r="H5276" s="19">
        <v>1.7241336</v>
      </c>
    </row>
    <row r="5277" s="20" customFormat="1" ht="45" customHeight="1">
      <c r="A5277" s="15">
        <v>90276442</v>
      </c>
      <c r="B5277" s="16" t="s">
        <v>7624</v>
      </c>
      <c r="C5277" s="16" t="s">
        <v>7624</v>
      </c>
      <c r="D5277" s="17" t="s">
        <v>728</v>
      </c>
      <c r="E5277" s="17">
        <v>1</v>
      </c>
      <c r="F5277" s="18" t="s">
        <v>88</v>
      </c>
      <c r="G5277" s="18" t="s">
        <v>14</v>
      </c>
      <c r="H5277" s="19">
        <v>514</v>
      </c>
    </row>
    <row r="5278" s="20" customFormat="1" ht="45" customHeight="1">
      <c r="A5278" s="15">
        <v>90298381</v>
      </c>
      <c r="B5278" s="16" t="s">
        <v>7625</v>
      </c>
      <c r="C5278" s="16" t="s">
        <v>7625</v>
      </c>
      <c r="D5278" s="17" t="s">
        <v>728</v>
      </c>
      <c r="E5278" s="17">
        <v>1</v>
      </c>
      <c r="F5278" s="18" t="s">
        <v>88</v>
      </c>
      <c r="G5278" s="18" t="s">
        <v>14</v>
      </c>
      <c r="H5278" s="19">
        <v>245.30000000000001</v>
      </c>
    </row>
    <row r="5279" s="20" customFormat="1" ht="45" customHeight="1">
      <c r="A5279" s="15">
        <v>90314158</v>
      </c>
      <c r="B5279" s="16" t="s">
        <v>7626</v>
      </c>
      <c r="C5279" s="16" t="s">
        <v>7626</v>
      </c>
      <c r="D5279" s="17" t="s">
        <v>728</v>
      </c>
      <c r="E5279" s="17">
        <v>1</v>
      </c>
      <c r="F5279" s="18" t="s">
        <v>88</v>
      </c>
      <c r="G5279" s="18" t="s">
        <v>14</v>
      </c>
      <c r="H5279" s="19">
        <v>91.019999999999996</v>
      </c>
    </row>
    <row r="5280" s="20" customFormat="1" ht="45" customHeight="1">
      <c r="A5280" s="15">
        <v>90276876</v>
      </c>
      <c r="B5280" s="16" t="s">
        <v>7627</v>
      </c>
      <c r="C5280" s="16" t="s">
        <v>7627</v>
      </c>
      <c r="D5280" s="17" t="s">
        <v>728</v>
      </c>
      <c r="E5280" s="17">
        <v>1</v>
      </c>
      <c r="F5280" s="18" t="s">
        <v>88</v>
      </c>
      <c r="G5280" s="18" t="s">
        <v>14</v>
      </c>
      <c r="H5280" s="19">
        <v>91.024000000000001</v>
      </c>
    </row>
    <row r="5281" s="20" customFormat="1" ht="45" customHeight="1">
      <c r="A5281" s="15">
        <v>90276906</v>
      </c>
      <c r="B5281" s="16" t="s">
        <v>7628</v>
      </c>
      <c r="C5281" s="16" t="s">
        <v>7628</v>
      </c>
      <c r="D5281" s="17" t="s">
        <v>728</v>
      </c>
      <c r="E5281" s="17">
        <v>1</v>
      </c>
      <c r="F5281" s="18" t="s">
        <v>88</v>
      </c>
      <c r="G5281" s="18" t="s">
        <v>14</v>
      </c>
      <c r="H5281" s="19">
        <v>520.07010000000002</v>
      </c>
    </row>
    <row r="5282" s="20" customFormat="1" ht="45" customHeight="1">
      <c r="A5282" s="15">
        <v>90276485</v>
      </c>
      <c r="B5282" s="16" t="s">
        <v>7629</v>
      </c>
      <c r="C5282" s="16" t="s">
        <v>7629</v>
      </c>
      <c r="D5282" s="17" t="s">
        <v>728</v>
      </c>
      <c r="E5282" s="17">
        <v>1</v>
      </c>
      <c r="F5282" s="18" t="s">
        <v>88</v>
      </c>
      <c r="G5282" s="18" t="s">
        <v>14</v>
      </c>
      <c r="H5282" s="19">
        <v>686.63869999999997</v>
      </c>
    </row>
    <row r="5283" s="20" customFormat="1" ht="45" customHeight="1">
      <c r="A5283" s="15">
        <v>90276477</v>
      </c>
      <c r="B5283" s="16" t="s">
        <v>7630</v>
      </c>
      <c r="C5283" s="16" t="s">
        <v>7630</v>
      </c>
      <c r="D5283" s="17" t="s">
        <v>728</v>
      </c>
      <c r="E5283" s="17">
        <v>1</v>
      </c>
      <c r="F5283" s="18" t="s">
        <v>88</v>
      </c>
      <c r="G5283" s="18" t="s">
        <v>14</v>
      </c>
      <c r="H5283" s="19">
        <v>46.3551</v>
      </c>
    </row>
    <row r="5284" s="20" customFormat="1" ht="45" customHeight="1">
      <c r="A5284" s="15">
        <v>90276469</v>
      </c>
      <c r="B5284" s="29" t="s">
        <v>7631</v>
      </c>
      <c r="C5284" s="30" t="s">
        <v>7631</v>
      </c>
      <c r="D5284" s="18" t="s">
        <v>728</v>
      </c>
      <c r="E5284" s="17">
        <v>1</v>
      </c>
      <c r="F5284" s="18" t="s">
        <v>88</v>
      </c>
      <c r="G5284" s="18" t="s">
        <v>14</v>
      </c>
      <c r="H5284" s="22">
        <v>64.859999999999999</v>
      </c>
    </row>
    <row r="5285" s="20" customFormat="1" ht="45" customHeight="1">
      <c r="A5285" s="15">
        <v>90276450</v>
      </c>
      <c r="B5285" s="29" t="s">
        <v>7632</v>
      </c>
      <c r="C5285" s="29" t="s">
        <v>7632</v>
      </c>
      <c r="D5285" s="18" t="s">
        <v>728</v>
      </c>
      <c r="E5285" s="17">
        <v>1</v>
      </c>
      <c r="F5285" s="18" t="s">
        <v>88</v>
      </c>
      <c r="G5285" s="18" t="s">
        <v>14</v>
      </c>
      <c r="H5285" s="22">
        <v>514.00999999999999</v>
      </c>
    </row>
    <row r="5286" s="20" customFormat="1" ht="45" customHeight="1">
      <c r="A5286" s="15">
        <v>90261275</v>
      </c>
      <c r="B5286" s="16" t="s">
        <v>7633</v>
      </c>
      <c r="C5286" s="16" t="s">
        <v>7633</v>
      </c>
      <c r="D5286" s="17" t="s">
        <v>481</v>
      </c>
      <c r="E5286" s="17">
        <v>1</v>
      </c>
      <c r="F5286" s="18" t="s">
        <v>88</v>
      </c>
      <c r="G5286" s="18" t="s">
        <v>14</v>
      </c>
      <c r="H5286" s="19">
        <v>408.07999999999998</v>
      </c>
    </row>
    <row r="5287" s="20" customFormat="1" ht="45" customHeight="1">
      <c r="A5287" s="15">
        <v>90936469</v>
      </c>
      <c r="B5287" s="16" t="s">
        <v>7634</v>
      </c>
      <c r="C5287" s="16" t="s">
        <v>7634</v>
      </c>
      <c r="D5287" s="17" t="s">
        <v>484</v>
      </c>
      <c r="E5287" s="17">
        <v>1</v>
      </c>
      <c r="F5287" s="18" t="s">
        <v>485</v>
      </c>
      <c r="G5287" s="18" t="s">
        <v>14</v>
      </c>
      <c r="H5287" s="19">
        <v>642.77999999999997</v>
      </c>
    </row>
    <row r="5288" s="20" customFormat="1" ht="45" customHeight="1">
      <c r="A5288" s="15">
        <v>90936477</v>
      </c>
      <c r="B5288" s="16" t="s">
        <v>7635</v>
      </c>
      <c r="C5288" s="16" t="s">
        <v>7635</v>
      </c>
      <c r="D5288" s="17" t="s">
        <v>484</v>
      </c>
      <c r="E5288" s="17">
        <v>1</v>
      </c>
      <c r="F5288" s="18" t="s">
        <v>485</v>
      </c>
      <c r="G5288" s="18" t="s">
        <v>14</v>
      </c>
      <c r="H5288" s="19">
        <v>764.20000000000005</v>
      </c>
    </row>
    <row r="5289" s="20" customFormat="1" ht="45" customHeight="1">
      <c r="A5289" s="15">
        <v>90936485</v>
      </c>
      <c r="B5289" s="16" t="s">
        <v>7636</v>
      </c>
      <c r="C5289" s="16" t="s">
        <v>7636</v>
      </c>
      <c r="D5289" s="17" t="s">
        <v>484</v>
      </c>
      <c r="E5289" s="17">
        <v>1</v>
      </c>
      <c r="F5289" s="18" t="s">
        <v>485</v>
      </c>
      <c r="G5289" s="18" t="s">
        <v>14</v>
      </c>
      <c r="H5289" s="19">
        <v>859.36000000000001</v>
      </c>
    </row>
    <row r="5290" s="20" customFormat="1" ht="45" customHeight="1">
      <c r="A5290" s="15">
        <v>90936884</v>
      </c>
      <c r="B5290" s="16" t="s">
        <v>7637</v>
      </c>
      <c r="C5290" s="16" t="s">
        <v>7637</v>
      </c>
      <c r="D5290" s="17" t="s">
        <v>484</v>
      </c>
      <c r="E5290" s="17">
        <v>1</v>
      </c>
      <c r="F5290" s="18" t="s">
        <v>485</v>
      </c>
      <c r="G5290" s="18" t="s">
        <v>14</v>
      </c>
      <c r="H5290" s="19">
        <v>710.36000000000001</v>
      </c>
    </row>
    <row r="5291" s="20" customFormat="1" ht="45" customHeight="1">
      <c r="A5291" s="15">
        <v>90936906</v>
      </c>
      <c r="B5291" s="16" t="s">
        <v>7638</v>
      </c>
      <c r="C5291" s="16" t="s">
        <v>7638</v>
      </c>
      <c r="D5291" s="17" t="s">
        <v>484</v>
      </c>
      <c r="E5291" s="17">
        <v>1</v>
      </c>
      <c r="F5291" s="18" t="s">
        <v>485</v>
      </c>
      <c r="G5291" s="18" t="s">
        <v>14</v>
      </c>
      <c r="H5291" s="19">
        <v>881.77539999999999</v>
      </c>
    </row>
    <row r="5292" s="20" customFormat="1" ht="45" customHeight="1">
      <c r="A5292" s="15">
        <v>90936914</v>
      </c>
      <c r="B5292" s="16" t="s">
        <v>7639</v>
      </c>
      <c r="C5292" s="16" t="s">
        <v>7639</v>
      </c>
      <c r="D5292" s="17" t="s">
        <v>484</v>
      </c>
      <c r="E5292" s="17">
        <v>1</v>
      </c>
      <c r="F5292" s="18" t="s">
        <v>485</v>
      </c>
      <c r="G5292" s="18" t="s">
        <v>14</v>
      </c>
      <c r="H5292" s="19">
        <v>1036.3</v>
      </c>
    </row>
    <row r="5293" s="20" customFormat="1" ht="45" customHeight="1">
      <c r="A5293" s="15">
        <v>90936833</v>
      </c>
      <c r="B5293" s="16" t="s">
        <v>7640</v>
      </c>
      <c r="C5293" s="16" t="s">
        <v>7640</v>
      </c>
      <c r="D5293" s="17" t="s">
        <v>484</v>
      </c>
      <c r="E5293" s="17">
        <v>1</v>
      </c>
      <c r="F5293" s="18" t="s">
        <v>485</v>
      </c>
      <c r="G5293" s="18" t="s">
        <v>14</v>
      </c>
      <c r="H5293" s="19">
        <v>596.03999999999996</v>
      </c>
    </row>
    <row r="5294" s="20" customFormat="1" ht="45" customHeight="1">
      <c r="A5294" s="15">
        <v>90937007</v>
      </c>
      <c r="B5294" s="16" t="s">
        <v>7641</v>
      </c>
      <c r="C5294" s="16" t="s">
        <v>7641</v>
      </c>
      <c r="D5294" s="17" t="s">
        <v>484</v>
      </c>
      <c r="E5294" s="17">
        <v>1</v>
      </c>
      <c r="F5294" s="18" t="s">
        <v>485</v>
      </c>
      <c r="G5294" s="18" t="s">
        <v>14</v>
      </c>
      <c r="H5294" s="19">
        <v>589.37599999999998</v>
      </c>
    </row>
    <row r="5295" s="20" customFormat="1" ht="45" customHeight="1">
      <c r="A5295" s="15">
        <v>90255690</v>
      </c>
      <c r="B5295" s="16" t="s">
        <v>7642</v>
      </c>
      <c r="C5295" s="16" t="s">
        <v>7642</v>
      </c>
      <c r="D5295" s="17" t="s">
        <v>484</v>
      </c>
      <c r="E5295" s="17">
        <v>1</v>
      </c>
      <c r="F5295" s="18" t="s">
        <v>485</v>
      </c>
      <c r="G5295" s="18" t="s">
        <v>14</v>
      </c>
      <c r="H5295" s="19">
        <v>642.21000000000004</v>
      </c>
    </row>
    <row r="5296" s="20" customFormat="1" ht="45" customHeight="1">
      <c r="A5296" s="15">
        <v>90255704</v>
      </c>
      <c r="B5296" s="16" t="s">
        <v>7643</v>
      </c>
      <c r="C5296" s="16" t="s">
        <v>7643</v>
      </c>
      <c r="D5296" s="17" t="s">
        <v>484</v>
      </c>
      <c r="E5296" s="17">
        <v>1</v>
      </c>
      <c r="F5296" s="18" t="s">
        <v>485</v>
      </c>
      <c r="G5296" s="18" t="s">
        <v>14</v>
      </c>
      <c r="H5296" s="19">
        <v>708.70000000000005</v>
      </c>
    </row>
    <row r="5297" s="20" customFormat="1" ht="45" customHeight="1">
      <c r="A5297" s="15">
        <v>90937031</v>
      </c>
      <c r="B5297" s="16" t="s">
        <v>7644</v>
      </c>
      <c r="C5297" s="16" t="s">
        <v>7644</v>
      </c>
      <c r="D5297" s="17" t="s">
        <v>484</v>
      </c>
      <c r="E5297" s="17">
        <v>1</v>
      </c>
      <c r="F5297" s="18" t="s">
        <v>485</v>
      </c>
      <c r="G5297" s="18" t="s">
        <v>14</v>
      </c>
      <c r="H5297" s="19">
        <v>855.48800000000006</v>
      </c>
    </row>
    <row r="5298" s="20" customFormat="1" ht="45" customHeight="1">
      <c r="A5298" s="15">
        <v>90306996</v>
      </c>
      <c r="B5298" s="16" t="s">
        <v>7645</v>
      </c>
      <c r="C5298" s="16" t="s">
        <v>7645</v>
      </c>
      <c r="D5298" s="17" t="s">
        <v>728</v>
      </c>
      <c r="E5298" s="17">
        <v>1</v>
      </c>
      <c r="F5298" s="18" t="s">
        <v>88</v>
      </c>
      <c r="G5298" s="18" t="s">
        <v>14</v>
      </c>
      <c r="H5298" s="19">
        <v>38.808</v>
      </c>
    </row>
    <row r="5299" s="20" customFormat="1" ht="45" customHeight="1">
      <c r="A5299" s="15">
        <v>90276531</v>
      </c>
      <c r="B5299" s="16" t="s">
        <v>7646</v>
      </c>
      <c r="C5299" s="16" t="s">
        <v>7647</v>
      </c>
      <c r="D5299" s="17" t="s">
        <v>728</v>
      </c>
      <c r="E5299" s="17">
        <v>400</v>
      </c>
      <c r="F5299" s="18" t="s">
        <v>95</v>
      </c>
      <c r="G5299" s="18" t="s">
        <v>19</v>
      </c>
      <c r="H5299" s="19">
        <v>0.26662000000000002</v>
      </c>
    </row>
    <row r="5300" s="20" customFormat="1" ht="45" customHeight="1">
      <c r="A5300" s="15">
        <v>90307003</v>
      </c>
      <c r="B5300" s="16" t="s">
        <v>7648</v>
      </c>
      <c r="C5300" s="16" t="s">
        <v>7648</v>
      </c>
      <c r="D5300" s="17" t="s">
        <v>728</v>
      </c>
      <c r="E5300" s="17">
        <v>1</v>
      </c>
      <c r="F5300" s="18" t="s">
        <v>88</v>
      </c>
      <c r="G5300" s="18" t="s">
        <v>14</v>
      </c>
      <c r="H5300" s="19">
        <v>47.920000000000002</v>
      </c>
    </row>
    <row r="5301" s="20" customFormat="1" ht="45" customHeight="1">
      <c r="A5301" s="15">
        <v>90276515</v>
      </c>
      <c r="B5301" s="16" t="s">
        <v>7649</v>
      </c>
      <c r="C5301" s="16" t="s">
        <v>7649</v>
      </c>
      <c r="D5301" s="17" t="s">
        <v>728</v>
      </c>
      <c r="E5301" s="17">
        <v>400</v>
      </c>
      <c r="F5301" s="18" t="s">
        <v>95</v>
      </c>
      <c r="G5301" s="18" t="s">
        <v>19</v>
      </c>
      <c r="H5301" s="19">
        <v>5.0680000000000003e-002</v>
      </c>
    </row>
    <row r="5302" s="20" customFormat="1" ht="45" customHeight="1">
      <c r="A5302" s="15">
        <v>90276540</v>
      </c>
      <c r="B5302" s="16" t="s">
        <v>7650</v>
      </c>
      <c r="C5302" s="16" t="s">
        <v>7650</v>
      </c>
      <c r="D5302" s="17" t="s">
        <v>728</v>
      </c>
      <c r="E5302" s="17">
        <v>400</v>
      </c>
      <c r="F5302" s="18" t="s">
        <v>95</v>
      </c>
      <c r="G5302" s="18" t="s">
        <v>19</v>
      </c>
      <c r="H5302" s="19">
        <v>0.131768</v>
      </c>
    </row>
    <row r="5303" s="20" customFormat="1" ht="45" customHeight="1">
      <c r="A5303" s="15">
        <v>96003812</v>
      </c>
      <c r="B5303" s="16" t="s">
        <v>7651</v>
      </c>
      <c r="C5303" s="16" t="s">
        <v>7651</v>
      </c>
      <c r="D5303" s="17" t="s">
        <v>7652</v>
      </c>
      <c r="E5303" s="17">
        <v>1</v>
      </c>
      <c r="F5303" s="18" t="s">
        <v>88</v>
      </c>
      <c r="G5303" s="18" t="s">
        <v>5903</v>
      </c>
      <c r="H5303" s="19">
        <v>59.399999999999999</v>
      </c>
    </row>
    <row r="5304" s="20" customFormat="1" ht="45" customHeight="1">
      <c r="A5304" s="15">
        <v>96003839</v>
      </c>
      <c r="B5304" s="16" t="s">
        <v>7653</v>
      </c>
      <c r="C5304" s="16" t="s">
        <v>7653</v>
      </c>
      <c r="D5304" s="17" t="s">
        <v>7652</v>
      </c>
      <c r="E5304" s="17">
        <v>1</v>
      </c>
      <c r="F5304" s="18" t="s">
        <v>88</v>
      </c>
      <c r="G5304" s="18" t="s">
        <v>5903</v>
      </c>
      <c r="H5304" s="19">
        <v>56.32</v>
      </c>
    </row>
    <row r="5305" s="20" customFormat="1" ht="45" customHeight="1">
      <c r="A5305" s="15">
        <v>96003820</v>
      </c>
      <c r="B5305" s="16" t="s">
        <v>7654</v>
      </c>
      <c r="C5305" s="16" t="s">
        <v>7654</v>
      </c>
      <c r="D5305" s="17" t="s">
        <v>7652</v>
      </c>
      <c r="E5305" s="17">
        <v>1</v>
      </c>
      <c r="F5305" s="18" t="s">
        <v>88</v>
      </c>
      <c r="G5305" s="18" t="s">
        <v>5903</v>
      </c>
      <c r="H5305" s="19">
        <v>15.800000000000001</v>
      </c>
    </row>
    <row r="5306" s="20" customFormat="1" ht="45" customHeight="1">
      <c r="A5306" s="15">
        <v>96003847</v>
      </c>
      <c r="B5306" s="16" t="s">
        <v>7655</v>
      </c>
      <c r="C5306" s="16" t="s">
        <v>7655</v>
      </c>
      <c r="D5306" s="17" t="s">
        <v>7652</v>
      </c>
      <c r="E5306" s="17">
        <v>1</v>
      </c>
      <c r="F5306" s="18" t="s">
        <v>88</v>
      </c>
      <c r="G5306" s="18" t="s">
        <v>5903</v>
      </c>
      <c r="H5306" s="19">
        <v>16.98</v>
      </c>
    </row>
    <row r="5307" s="20" customFormat="1" ht="45" customHeight="1">
      <c r="A5307" s="15">
        <v>90936752</v>
      </c>
      <c r="B5307" s="16" t="s">
        <v>7656</v>
      </c>
      <c r="C5307" s="16" t="s">
        <v>7656</v>
      </c>
      <c r="D5307" s="17" t="s">
        <v>484</v>
      </c>
      <c r="E5307" s="17">
        <v>1</v>
      </c>
      <c r="F5307" s="18" t="s">
        <v>485</v>
      </c>
      <c r="G5307" s="18" t="s">
        <v>14</v>
      </c>
      <c r="H5307" s="19">
        <v>380.37</v>
      </c>
    </row>
    <row r="5308" s="20" customFormat="1" ht="45" customHeight="1">
      <c r="A5308" s="15">
        <v>90310462</v>
      </c>
      <c r="B5308" s="16" t="s">
        <v>7657</v>
      </c>
      <c r="C5308" s="16" t="s">
        <v>7657</v>
      </c>
      <c r="D5308" s="17" t="s">
        <v>520</v>
      </c>
      <c r="E5308" s="17">
        <v>1</v>
      </c>
      <c r="F5308" s="18" t="s">
        <v>88</v>
      </c>
      <c r="G5308" s="18" t="s">
        <v>14</v>
      </c>
      <c r="H5308" s="19">
        <v>324.6309</v>
      </c>
    </row>
    <row r="5309" s="20" customFormat="1" ht="45" customHeight="1">
      <c r="A5309" s="15">
        <v>90311680</v>
      </c>
      <c r="B5309" s="16" t="s">
        <v>7658</v>
      </c>
      <c r="C5309" s="16" t="s">
        <v>7659</v>
      </c>
      <c r="D5309" s="17" t="s">
        <v>725</v>
      </c>
      <c r="E5309" s="17">
        <v>1</v>
      </c>
      <c r="F5309" s="18" t="s">
        <v>88</v>
      </c>
      <c r="G5309" s="18" t="s">
        <v>14</v>
      </c>
      <c r="H5309" s="19">
        <v>55.439999999999998</v>
      </c>
    </row>
    <row r="5310" s="20" customFormat="1" ht="45" customHeight="1">
      <c r="A5310" s="15">
        <v>90296613</v>
      </c>
      <c r="B5310" s="16" t="s">
        <v>7660</v>
      </c>
      <c r="C5310" s="16" t="s">
        <v>7660</v>
      </c>
      <c r="D5310" s="17" t="s">
        <v>725</v>
      </c>
      <c r="E5310" s="17">
        <v>350</v>
      </c>
      <c r="F5310" s="18" t="s">
        <v>95</v>
      </c>
      <c r="G5310" s="18" t="s">
        <v>19</v>
      </c>
      <c r="H5310" s="19">
        <v>0.21907688</v>
      </c>
    </row>
    <row r="5311" s="20" customFormat="1" ht="45" customHeight="1">
      <c r="A5311" s="15">
        <v>90852508</v>
      </c>
      <c r="B5311" s="16" t="s">
        <v>7661</v>
      </c>
      <c r="C5311" s="16" t="s">
        <v>7661</v>
      </c>
      <c r="D5311" s="17" t="s">
        <v>725</v>
      </c>
      <c r="E5311" s="17">
        <v>1</v>
      </c>
      <c r="F5311" s="18" t="s">
        <v>88</v>
      </c>
      <c r="G5311" s="18" t="s">
        <v>14</v>
      </c>
      <c r="H5311" s="19">
        <v>56</v>
      </c>
    </row>
    <row r="5312" s="20" customFormat="1" ht="45" customHeight="1">
      <c r="A5312" s="15">
        <v>90296621</v>
      </c>
      <c r="B5312" s="16" t="s">
        <v>7662</v>
      </c>
      <c r="C5312" s="16" t="s">
        <v>7662</v>
      </c>
      <c r="D5312" s="17" t="s">
        <v>725</v>
      </c>
      <c r="E5312" s="17">
        <v>1</v>
      </c>
      <c r="F5312" s="18" t="s">
        <v>88</v>
      </c>
      <c r="G5312" s="18" t="s">
        <v>14</v>
      </c>
      <c r="H5312" s="19">
        <v>96.799999999999997</v>
      </c>
    </row>
    <row r="5313" s="20" customFormat="1" ht="45" customHeight="1">
      <c r="A5313" s="15">
        <v>90852397</v>
      </c>
      <c r="B5313" s="16" t="s">
        <v>7663</v>
      </c>
      <c r="C5313" s="16" t="s">
        <v>7663</v>
      </c>
      <c r="D5313" s="17" t="s">
        <v>725</v>
      </c>
      <c r="E5313" s="17">
        <v>1</v>
      </c>
      <c r="F5313" s="18" t="s">
        <v>88</v>
      </c>
      <c r="G5313" s="18" t="s">
        <v>14</v>
      </c>
      <c r="H5313" s="19">
        <v>67.599999999999994</v>
      </c>
    </row>
    <row r="5314" s="20" customFormat="1" ht="45" customHeight="1">
      <c r="A5314" s="15">
        <v>90852621</v>
      </c>
      <c r="B5314" s="16" t="s">
        <v>7664</v>
      </c>
      <c r="C5314" s="16" t="s">
        <v>7664</v>
      </c>
      <c r="D5314" s="17" t="s">
        <v>725</v>
      </c>
      <c r="E5314" s="17">
        <v>1</v>
      </c>
      <c r="F5314" s="18" t="s">
        <v>88</v>
      </c>
      <c r="G5314" s="18" t="s">
        <v>14</v>
      </c>
      <c r="H5314" s="19">
        <v>273.29000000000002</v>
      </c>
    </row>
    <row r="5315" s="20" customFormat="1" ht="45" customHeight="1">
      <c r="A5315" s="15">
        <v>90852664</v>
      </c>
      <c r="B5315" s="16" t="s">
        <v>7665</v>
      </c>
      <c r="C5315" s="16" t="s">
        <v>7665</v>
      </c>
      <c r="D5315" s="17" t="s">
        <v>725</v>
      </c>
      <c r="E5315" s="17">
        <v>1</v>
      </c>
      <c r="F5315" s="18" t="s">
        <v>88</v>
      </c>
      <c r="G5315" s="18" t="s">
        <v>14</v>
      </c>
      <c r="H5315" s="19">
        <v>280</v>
      </c>
    </row>
    <row r="5316" s="20" customFormat="1" ht="45" customHeight="1">
      <c r="A5316" s="15">
        <v>90852648</v>
      </c>
      <c r="B5316" s="16" t="s">
        <v>7666</v>
      </c>
      <c r="C5316" s="16" t="s">
        <v>7666</v>
      </c>
      <c r="D5316" s="17" t="s">
        <v>725</v>
      </c>
      <c r="E5316" s="17">
        <v>1</v>
      </c>
      <c r="F5316" s="18" t="s">
        <v>88</v>
      </c>
      <c r="G5316" s="18" t="s">
        <v>14</v>
      </c>
      <c r="H5316" s="19">
        <v>138.25460000000001</v>
      </c>
    </row>
    <row r="5317" s="20" customFormat="1" ht="45" customHeight="1">
      <c r="A5317" s="15">
        <v>90852710</v>
      </c>
      <c r="B5317" s="16" t="s">
        <v>7667</v>
      </c>
      <c r="C5317" s="16" t="s">
        <v>7667</v>
      </c>
      <c r="D5317" s="17" t="s">
        <v>725</v>
      </c>
      <c r="E5317" s="17">
        <v>1</v>
      </c>
      <c r="F5317" s="18" t="s">
        <v>88</v>
      </c>
      <c r="G5317" s="18" t="s">
        <v>14</v>
      </c>
      <c r="H5317" s="19">
        <v>149.59999999999999</v>
      </c>
    </row>
    <row r="5318" s="20" customFormat="1" ht="45" customHeight="1">
      <c r="A5318" s="15">
        <v>90852729</v>
      </c>
      <c r="B5318" s="16" t="s">
        <v>7668</v>
      </c>
      <c r="C5318" s="16" t="s">
        <v>7668</v>
      </c>
      <c r="D5318" s="17" t="s">
        <v>725</v>
      </c>
      <c r="E5318" s="17">
        <v>1</v>
      </c>
      <c r="F5318" s="18" t="s">
        <v>88</v>
      </c>
      <c r="G5318" s="18" t="s">
        <v>14</v>
      </c>
      <c r="H5318" s="19">
        <v>553.24829999999997</v>
      </c>
    </row>
    <row r="5319" s="20" customFormat="1" ht="45" customHeight="1">
      <c r="A5319" s="15">
        <v>90852346</v>
      </c>
      <c r="B5319" s="16" t="s">
        <v>7669</v>
      </c>
      <c r="C5319" s="16" t="s">
        <v>7669</v>
      </c>
      <c r="D5319" s="17" t="s">
        <v>725</v>
      </c>
      <c r="E5319" s="17">
        <v>1</v>
      </c>
      <c r="F5319" s="18" t="s">
        <v>88</v>
      </c>
      <c r="G5319" s="18" t="s">
        <v>14</v>
      </c>
      <c r="H5319" s="19">
        <v>85.142399999999995</v>
      </c>
    </row>
    <row r="5320" s="20" customFormat="1" ht="45" customHeight="1">
      <c r="A5320" s="15">
        <v>90852370</v>
      </c>
      <c r="B5320" s="16" t="s">
        <v>7670</v>
      </c>
      <c r="C5320" s="16" t="s">
        <v>7670</v>
      </c>
      <c r="D5320" s="17" t="s">
        <v>725</v>
      </c>
      <c r="E5320" s="17">
        <v>1</v>
      </c>
      <c r="F5320" s="18" t="s">
        <v>88</v>
      </c>
      <c r="G5320" s="18" t="s">
        <v>14</v>
      </c>
      <c r="H5320" s="19">
        <v>597.5222</v>
      </c>
    </row>
    <row r="5321" s="20" customFormat="1" ht="45" customHeight="1">
      <c r="A5321" s="15">
        <v>90852362</v>
      </c>
      <c r="B5321" s="16" t="s">
        <v>7671</v>
      </c>
      <c r="C5321" s="16" t="s">
        <v>7671</v>
      </c>
      <c r="D5321" s="17" t="s">
        <v>725</v>
      </c>
      <c r="E5321" s="17">
        <v>1</v>
      </c>
      <c r="F5321" s="18" t="s">
        <v>88</v>
      </c>
      <c r="G5321" s="18" t="s">
        <v>14</v>
      </c>
      <c r="H5321" s="19">
        <v>201.59999999999999</v>
      </c>
    </row>
    <row r="5322" s="20" customFormat="1" ht="45" customHeight="1">
      <c r="A5322" s="15">
        <v>90312520</v>
      </c>
      <c r="B5322" s="16" t="s">
        <v>7672</v>
      </c>
      <c r="C5322" s="16" t="s">
        <v>7672</v>
      </c>
      <c r="D5322" s="17" t="s">
        <v>725</v>
      </c>
      <c r="E5322" s="17">
        <v>1</v>
      </c>
      <c r="F5322" s="18" t="s">
        <v>88</v>
      </c>
      <c r="G5322" s="18" t="s">
        <v>14</v>
      </c>
      <c r="H5322" s="19">
        <v>561.44000000000005</v>
      </c>
    </row>
    <row r="5323" s="20" customFormat="1" ht="45" customHeight="1">
      <c r="A5323" s="15">
        <v>92448178</v>
      </c>
      <c r="B5323" s="16" t="s">
        <v>7673</v>
      </c>
      <c r="C5323" s="16" t="s">
        <v>7673</v>
      </c>
      <c r="D5323" s="17" t="s">
        <v>725</v>
      </c>
      <c r="E5323" s="17">
        <v>1</v>
      </c>
      <c r="F5323" s="18" t="s">
        <v>88</v>
      </c>
      <c r="G5323" s="18" t="s">
        <v>14</v>
      </c>
      <c r="H5323" s="19">
        <v>35.769944000000002</v>
      </c>
    </row>
    <row r="5324" s="20" customFormat="1" ht="45" customHeight="1">
      <c r="A5324" s="15">
        <v>90852281</v>
      </c>
      <c r="B5324" s="16" t="s">
        <v>7674</v>
      </c>
      <c r="C5324" s="16" t="s">
        <v>7674</v>
      </c>
      <c r="D5324" s="17" t="s">
        <v>725</v>
      </c>
      <c r="E5324" s="17">
        <v>1</v>
      </c>
      <c r="F5324" s="18" t="s">
        <v>88</v>
      </c>
      <c r="G5324" s="18" t="s">
        <v>14</v>
      </c>
      <c r="H5324" s="19">
        <v>36</v>
      </c>
    </row>
    <row r="5325" s="20" customFormat="1" ht="45" customHeight="1">
      <c r="A5325" s="15">
        <v>90852737</v>
      </c>
      <c r="B5325" s="16" t="s">
        <v>7675</v>
      </c>
      <c r="C5325" s="16" t="s">
        <v>7675</v>
      </c>
      <c r="D5325" s="17" t="s">
        <v>725</v>
      </c>
      <c r="E5325" s="17">
        <v>1</v>
      </c>
      <c r="F5325" s="18" t="s">
        <v>88</v>
      </c>
      <c r="G5325" s="18" t="s">
        <v>14</v>
      </c>
      <c r="H5325" s="19">
        <v>140.80000000000001</v>
      </c>
    </row>
    <row r="5326" s="20" customFormat="1" ht="45" customHeight="1">
      <c r="A5326" s="15">
        <v>90852745</v>
      </c>
      <c r="B5326" s="16" t="s">
        <v>7676</v>
      </c>
      <c r="C5326" s="16" t="s">
        <v>7676</v>
      </c>
      <c r="D5326" s="17" t="s">
        <v>725</v>
      </c>
      <c r="E5326" s="17">
        <v>1</v>
      </c>
      <c r="F5326" s="18" t="s">
        <v>88</v>
      </c>
      <c r="G5326" s="18" t="s">
        <v>14</v>
      </c>
      <c r="H5326" s="19">
        <v>678.48000000000002</v>
      </c>
    </row>
    <row r="5327" s="20" customFormat="1" ht="45" customHeight="1">
      <c r="A5327" s="15">
        <v>90266633</v>
      </c>
      <c r="B5327" s="16" t="s">
        <v>7677</v>
      </c>
      <c r="C5327" s="16" t="s">
        <v>7677</v>
      </c>
      <c r="D5327" s="17" t="s">
        <v>725</v>
      </c>
      <c r="E5327" s="17">
        <v>1</v>
      </c>
      <c r="F5327" s="18" t="s">
        <v>88</v>
      </c>
      <c r="G5327" s="18" t="s">
        <v>14</v>
      </c>
      <c r="H5327" s="19">
        <v>123.25376</v>
      </c>
    </row>
    <row r="5328" s="20" customFormat="1" ht="45" customHeight="1">
      <c r="A5328" s="15">
        <v>90266641</v>
      </c>
      <c r="B5328" s="16" t="s">
        <v>7678</v>
      </c>
      <c r="C5328" s="16" t="s">
        <v>7678</v>
      </c>
      <c r="D5328" s="17" t="s">
        <v>725</v>
      </c>
      <c r="E5328" s="17">
        <v>1</v>
      </c>
      <c r="F5328" s="18" t="s">
        <v>88</v>
      </c>
      <c r="G5328" s="18" t="s">
        <v>14</v>
      </c>
      <c r="H5328" s="19">
        <v>668.79999999999995</v>
      </c>
    </row>
    <row r="5329" s="20" customFormat="1" ht="45" customHeight="1">
      <c r="A5329" s="15">
        <v>90266617</v>
      </c>
      <c r="B5329" s="16" t="s">
        <v>7679</v>
      </c>
      <c r="C5329" s="16" t="s">
        <v>7679</v>
      </c>
      <c r="D5329" s="17" t="s">
        <v>725</v>
      </c>
      <c r="E5329" s="17">
        <v>1</v>
      </c>
      <c r="F5329" s="18" t="s">
        <v>88</v>
      </c>
      <c r="G5329" s="18" t="s">
        <v>14</v>
      </c>
      <c r="H5329" s="19">
        <v>107.2</v>
      </c>
    </row>
    <row r="5330" s="20" customFormat="1" ht="45" customHeight="1">
      <c r="A5330" s="15">
        <v>90266625</v>
      </c>
      <c r="B5330" s="16" t="s">
        <v>7680</v>
      </c>
      <c r="C5330" s="16" t="s">
        <v>7680</v>
      </c>
      <c r="D5330" s="17" t="s">
        <v>725</v>
      </c>
      <c r="E5330" s="17">
        <v>1</v>
      </c>
      <c r="F5330" s="18" t="s">
        <v>88</v>
      </c>
      <c r="G5330" s="18" t="s">
        <v>14</v>
      </c>
      <c r="H5330" s="19">
        <v>444.63869999999997</v>
      </c>
    </row>
    <row r="5331" s="20" customFormat="1" ht="45" customHeight="1">
      <c r="A5331" s="15">
        <v>90852788</v>
      </c>
      <c r="B5331" s="16" t="s">
        <v>7681</v>
      </c>
      <c r="C5331" s="16" t="s">
        <v>7681</v>
      </c>
      <c r="D5331" s="17" t="s">
        <v>725</v>
      </c>
      <c r="E5331" s="17">
        <v>1</v>
      </c>
      <c r="F5331" s="18" t="s">
        <v>88</v>
      </c>
      <c r="G5331" s="18" t="s">
        <v>14</v>
      </c>
      <c r="H5331" s="19">
        <v>637.50059999999996</v>
      </c>
    </row>
    <row r="5332" s="20" customFormat="1" ht="45" customHeight="1">
      <c r="A5332" s="15">
        <v>90852770</v>
      </c>
      <c r="B5332" s="16" t="s">
        <v>7682</v>
      </c>
      <c r="C5332" s="16" t="s">
        <v>7682</v>
      </c>
      <c r="D5332" s="17" t="s">
        <v>725</v>
      </c>
      <c r="E5332" s="17">
        <v>1</v>
      </c>
      <c r="F5332" s="18" t="s">
        <v>88</v>
      </c>
      <c r="G5332" s="18" t="s">
        <v>14</v>
      </c>
      <c r="H5332" s="19">
        <v>446.24799999999999</v>
      </c>
    </row>
    <row r="5333" s="20" customFormat="1" ht="45" customHeight="1">
      <c r="A5333" s="15">
        <v>90852583</v>
      </c>
      <c r="B5333" s="16" t="s">
        <v>7683</v>
      </c>
      <c r="C5333" s="16" t="s">
        <v>7683</v>
      </c>
      <c r="D5333" s="17" t="s">
        <v>725</v>
      </c>
      <c r="E5333" s="17">
        <v>800</v>
      </c>
      <c r="F5333" s="18" t="s">
        <v>95</v>
      </c>
      <c r="G5333" s="18" t="s">
        <v>19</v>
      </c>
      <c r="H5333" s="19">
        <v>0.309</v>
      </c>
    </row>
    <row r="5334" s="20" customFormat="1" ht="45" customHeight="1">
      <c r="A5334" s="15">
        <v>90273354</v>
      </c>
      <c r="B5334" s="16" t="s">
        <v>7684</v>
      </c>
      <c r="C5334" s="16" t="s">
        <v>7684</v>
      </c>
      <c r="D5334" s="17" t="s">
        <v>725</v>
      </c>
      <c r="E5334" s="17">
        <v>800</v>
      </c>
      <c r="F5334" s="18" t="s">
        <v>95</v>
      </c>
      <c r="G5334" s="18" t="s">
        <v>19</v>
      </c>
      <c r="H5334" s="19">
        <v>0.35881439999999998</v>
      </c>
    </row>
    <row r="5335" s="20" customFormat="1" ht="45" customHeight="1">
      <c r="A5335" s="15">
        <v>90266595</v>
      </c>
      <c r="B5335" s="16" t="s">
        <v>7685</v>
      </c>
      <c r="C5335" s="16" t="s">
        <v>7685</v>
      </c>
      <c r="D5335" s="17" t="s">
        <v>725</v>
      </c>
      <c r="E5335" s="17">
        <v>1</v>
      </c>
      <c r="F5335" s="18" t="s">
        <v>88</v>
      </c>
      <c r="G5335" s="18" t="s">
        <v>14</v>
      </c>
      <c r="H5335" s="19">
        <v>93.599999999999994</v>
      </c>
    </row>
    <row r="5336" s="20" customFormat="1" ht="45" customHeight="1">
      <c r="A5336" s="15">
        <v>90266609</v>
      </c>
      <c r="B5336" s="16" t="s">
        <v>7686</v>
      </c>
      <c r="C5336" s="16" t="s">
        <v>7686</v>
      </c>
      <c r="D5336" s="17" t="s">
        <v>725</v>
      </c>
      <c r="E5336" s="17">
        <v>1</v>
      </c>
      <c r="F5336" s="18" t="s">
        <v>88</v>
      </c>
      <c r="G5336" s="18" t="s">
        <v>14</v>
      </c>
      <c r="H5336" s="19">
        <v>403.4624</v>
      </c>
    </row>
    <row r="5337" s="20" customFormat="1" ht="45" customHeight="1">
      <c r="A5337" s="15">
        <v>92413412</v>
      </c>
      <c r="B5337" s="16" t="s">
        <v>7687</v>
      </c>
      <c r="C5337" s="16" t="s">
        <v>7688</v>
      </c>
      <c r="D5337" s="17" t="s">
        <v>39</v>
      </c>
      <c r="E5337" s="17">
        <v>1</v>
      </c>
      <c r="F5337" s="18" t="s">
        <v>64</v>
      </c>
      <c r="G5337" s="18" t="s">
        <v>14</v>
      </c>
      <c r="H5337" s="19">
        <v>0.87403995000000001</v>
      </c>
    </row>
    <row r="5338" s="20" customFormat="1" ht="45" customHeight="1">
      <c r="A5338" s="15">
        <v>90296648</v>
      </c>
      <c r="B5338" s="16" t="s">
        <v>7689</v>
      </c>
      <c r="C5338" s="16" t="s">
        <v>7690</v>
      </c>
      <c r="D5338" s="17" t="s">
        <v>915</v>
      </c>
      <c r="E5338" s="17">
        <v>1</v>
      </c>
      <c r="F5338" s="18" t="s">
        <v>64</v>
      </c>
      <c r="G5338" s="18" t="s">
        <v>14</v>
      </c>
      <c r="H5338" s="19">
        <v>1.2571807500000001</v>
      </c>
    </row>
    <row r="5339" s="20" customFormat="1" ht="45" customHeight="1">
      <c r="A5339" s="15">
        <v>90296656</v>
      </c>
      <c r="B5339" s="16" t="s">
        <v>7691</v>
      </c>
      <c r="C5339" s="16" t="s">
        <v>7692</v>
      </c>
      <c r="D5339" s="17" t="s">
        <v>915</v>
      </c>
      <c r="E5339" s="17">
        <v>1</v>
      </c>
      <c r="F5339" s="18" t="s">
        <v>64</v>
      </c>
      <c r="G5339" s="18" t="s">
        <v>14</v>
      </c>
      <c r="H5339" s="19">
        <v>1.2691539000000001</v>
      </c>
    </row>
    <row r="5340" s="20" customFormat="1" ht="45" customHeight="1">
      <c r="A5340" s="15">
        <v>90296664</v>
      </c>
      <c r="B5340" s="16" t="s">
        <v>7693</v>
      </c>
      <c r="C5340" s="16" t="s">
        <v>7694</v>
      </c>
      <c r="D5340" s="17" t="s">
        <v>915</v>
      </c>
      <c r="E5340" s="17">
        <v>1</v>
      </c>
      <c r="F5340" s="18" t="s">
        <v>64</v>
      </c>
      <c r="G5340" s="18" t="s">
        <v>14</v>
      </c>
      <c r="H5340" s="19">
        <v>1.2691539000000001</v>
      </c>
    </row>
    <row r="5341" s="20" customFormat="1" ht="45" customHeight="1">
      <c r="A5341" s="15">
        <v>90296672</v>
      </c>
      <c r="B5341" s="16" t="s">
        <v>7695</v>
      </c>
      <c r="C5341" s="16" t="s">
        <v>7696</v>
      </c>
      <c r="D5341" s="17" t="s">
        <v>915</v>
      </c>
      <c r="E5341" s="17">
        <v>1</v>
      </c>
      <c r="F5341" s="18" t="s">
        <v>64</v>
      </c>
      <c r="G5341" s="18" t="s">
        <v>14</v>
      </c>
      <c r="H5341" s="19">
        <v>1.2691539000000001</v>
      </c>
    </row>
    <row r="5342" s="20" customFormat="1" ht="45" customHeight="1">
      <c r="A5342" s="15">
        <v>90187849</v>
      </c>
      <c r="B5342" s="16" t="s">
        <v>7697</v>
      </c>
      <c r="C5342" s="16" t="s">
        <v>7698</v>
      </c>
      <c r="D5342" s="17" t="s">
        <v>146</v>
      </c>
      <c r="E5342" s="17">
        <v>1</v>
      </c>
      <c r="F5342" s="18" t="s">
        <v>13</v>
      </c>
      <c r="G5342" s="18" t="s">
        <v>14</v>
      </c>
      <c r="H5342" s="19">
        <v>5241.2174999999997</v>
      </c>
    </row>
    <row r="5343" s="20" customFormat="1" ht="45" customHeight="1">
      <c r="A5343" s="15">
        <v>92423485</v>
      </c>
      <c r="B5343" s="16" t="s">
        <v>7699</v>
      </c>
      <c r="C5343" s="16" t="s">
        <v>7700</v>
      </c>
      <c r="D5343" s="17" t="s">
        <v>146</v>
      </c>
      <c r="E5343" s="17">
        <v>1</v>
      </c>
      <c r="F5343" s="18" t="s">
        <v>64</v>
      </c>
      <c r="G5343" s="18" t="s">
        <v>14</v>
      </c>
      <c r="H5343" s="19">
        <v>61.807499999999997</v>
      </c>
    </row>
    <row r="5344" s="20" customFormat="1" ht="45" customHeight="1">
      <c r="A5344" s="15">
        <v>92423493</v>
      </c>
      <c r="B5344" s="16" t="s">
        <v>7701</v>
      </c>
      <c r="C5344" s="16" t="s">
        <v>7702</v>
      </c>
      <c r="D5344" s="17" t="s">
        <v>146</v>
      </c>
      <c r="E5344" s="17">
        <v>1</v>
      </c>
      <c r="F5344" s="18" t="s">
        <v>64</v>
      </c>
      <c r="G5344" s="18" t="s">
        <v>14</v>
      </c>
      <c r="H5344" s="19">
        <v>269.30250000000001</v>
      </c>
    </row>
    <row r="5345" s="20" customFormat="1" ht="45" customHeight="1">
      <c r="A5345" s="15">
        <v>90187857</v>
      </c>
      <c r="B5345" s="16" t="s">
        <v>7703</v>
      </c>
      <c r="C5345" s="16" t="s">
        <v>7704</v>
      </c>
      <c r="D5345" s="17" t="s">
        <v>146</v>
      </c>
      <c r="E5345" s="17">
        <v>1</v>
      </c>
      <c r="F5345" s="18" t="s">
        <v>13</v>
      </c>
      <c r="G5345" s="18" t="s">
        <v>14</v>
      </c>
      <c r="H5345" s="19">
        <v>7075.6199999999999</v>
      </c>
    </row>
    <row r="5346" s="20" customFormat="1" ht="45" customHeight="1">
      <c r="A5346" s="15">
        <v>90223373</v>
      </c>
      <c r="B5346" s="16" t="s">
        <v>7705</v>
      </c>
      <c r="C5346" s="16" t="s">
        <v>7706</v>
      </c>
      <c r="D5346" s="17" t="s">
        <v>871</v>
      </c>
      <c r="E5346" s="17">
        <v>1</v>
      </c>
      <c r="F5346" s="18" t="s">
        <v>60</v>
      </c>
      <c r="G5346" s="18" t="s">
        <v>14</v>
      </c>
      <c r="H5346" s="19">
        <v>10.089739295999999</v>
      </c>
    </row>
    <row r="5347" s="20" customFormat="1" ht="45" customHeight="1">
      <c r="A5347" s="15">
        <v>92417043</v>
      </c>
      <c r="B5347" s="16" t="s">
        <v>7707</v>
      </c>
      <c r="C5347" s="16" t="s">
        <v>7708</v>
      </c>
      <c r="D5347" s="17" t="s">
        <v>154</v>
      </c>
      <c r="E5347" s="17">
        <v>100</v>
      </c>
      <c r="F5347" s="18" t="s">
        <v>151</v>
      </c>
      <c r="G5347" s="18" t="s">
        <v>19</v>
      </c>
      <c r="H5347" s="19">
        <v>0.2304147195</v>
      </c>
    </row>
    <row r="5348" s="20" customFormat="1" ht="45" customHeight="1">
      <c r="A5348" s="15">
        <v>90162951</v>
      </c>
      <c r="B5348" s="16" t="s">
        <v>7709</v>
      </c>
      <c r="C5348" s="16" t="s">
        <v>7710</v>
      </c>
      <c r="D5348" s="17" t="s">
        <v>12</v>
      </c>
      <c r="E5348" s="17">
        <v>1</v>
      </c>
      <c r="F5348" s="18" t="s">
        <v>60</v>
      </c>
      <c r="G5348" s="18" t="s">
        <v>14</v>
      </c>
      <c r="H5348" s="19">
        <v>23.649822</v>
      </c>
    </row>
    <row r="5349" s="20" customFormat="1" ht="45" customHeight="1">
      <c r="A5349" s="15">
        <v>92437915</v>
      </c>
      <c r="B5349" s="16" t="s">
        <v>7711</v>
      </c>
      <c r="C5349" s="16" t="s">
        <v>7712</v>
      </c>
      <c r="D5349" s="17" t="s">
        <v>12</v>
      </c>
      <c r="E5349" s="17">
        <v>1</v>
      </c>
      <c r="F5349" s="18" t="s">
        <v>60</v>
      </c>
      <c r="G5349" s="18" t="s">
        <v>14</v>
      </c>
      <c r="H5349" s="19">
        <v>23.048313749999998</v>
      </c>
    </row>
    <row r="5350" s="20" customFormat="1" ht="45" customHeight="1">
      <c r="A5350" s="15">
        <v>90162960</v>
      </c>
      <c r="B5350" s="16" t="s">
        <v>7713</v>
      </c>
      <c r="C5350" s="16" t="s">
        <v>7714</v>
      </c>
      <c r="D5350" s="17" t="s">
        <v>12</v>
      </c>
      <c r="E5350" s="17">
        <v>1</v>
      </c>
      <c r="F5350" s="18" t="s">
        <v>60</v>
      </c>
      <c r="G5350" s="18" t="s">
        <v>14</v>
      </c>
      <c r="H5350" s="19">
        <v>23.048313749999998</v>
      </c>
    </row>
    <row r="5351" s="20" customFormat="1" ht="45" customHeight="1">
      <c r="A5351" s="15">
        <v>90312546</v>
      </c>
      <c r="B5351" s="16" t="s">
        <v>7715</v>
      </c>
      <c r="C5351" s="16" t="s">
        <v>7715</v>
      </c>
      <c r="D5351" s="17" t="s">
        <v>17</v>
      </c>
      <c r="E5351" s="17">
        <v>1</v>
      </c>
      <c r="F5351" s="18" t="s">
        <v>60</v>
      </c>
      <c r="G5351" s="18" t="s">
        <v>14</v>
      </c>
      <c r="H5351" s="19">
        <v>14.1762096</v>
      </c>
    </row>
    <row r="5352" s="20" customFormat="1" ht="45" customHeight="1">
      <c r="A5352" s="15">
        <v>92437923</v>
      </c>
      <c r="B5352" s="16" t="s">
        <v>7715</v>
      </c>
      <c r="C5352" s="16" t="s">
        <v>7716</v>
      </c>
      <c r="D5352" s="17" t="s">
        <v>12</v>
      </c>
      <c r="E5352" s="17">
        <v>1</v>
      </c>
      <c r="F5352" s="18" t="s">
        <v>60</v>
      </c>
      <c r="G5352" s="18" t="s">
        <v>14</v>
      </c>
      <c r="H5352" s="19">
        <v>23.060286900000001</v>
      </c>
    </row>
    <row r="5353" s="20" customFormat="1" ht="45" customHeight="1">
      <c r="A5353" s="15">
        <v>90301170</v>
      </c>
      <c r="B5353" s="16" t="s">
        <v>7717</v>
      </c>
      <c r="C5353" s="16" t="s">
        <v>7718</v>
      </c>
      <c r="D5353" s="17" t="s">
        <v>12</v>
      </c>
      <c r="E5353" s="17">
        <v>1</v>
      </c>
      <c r="F5353" s="18" t="s">
        <v>60</v>
      </c>
      <c r="G5353" s="18" t="s">
        <v>14</v>
      </c>
      <c r="H5353" s="19">
        <v>24.43</v>
      </c>
    </row>
    <row r="5354" s="20" customFormat="1" ht="45" customHeight="1">
      <c r="A5354" s="15">
        <v>92466290</v>
      </c>
      <c r="B5354" s="16" t="s">
        <v>7719</v>
      </c>
      <c r="C5354" s="16" t="s">
        <v>7720</v>
      </c>
      <c r="D5354" s="17" t="s">
        <v>12</v>
      </c>
      <c r="E5354" s="17">
        <v>1</v>
      </c>
      <c r="F5354" s="18" t="s">
        <v>13</v>
      </c>
      <c r="G5354" s="18" t="s">
        <v>14</v>
      </c>
      <c r="H5354" s="19">
        <v>23.649822</v>
      </c>
    </row>
    <row r="5355" s="20" customFormat="1" ht="45" customHeight="1">
      <c r="A5355" s="15">
        <v>92437940</v>
      </c>
      <c r="B5355" s="16" t="s">
        <v>7721</v>
      </c>
      <c r="C5355" s="16" t="s">
        <v>7722</v>
      </c>
      <c r="D5355" s="17" t="s">
        <v>12</v>
      </c>
      <c r="E5355" s="17">
        <v>1</v>
      </c>
      <c r="F5355" s="18" t="s">
        <v>60</v>
      </c>
      <c r="G5355" s="18" t="s">
        <v>14</v>
      </c>
      <c r="H5355" s="19">
        <v>8.0818762500000005</v>
      </c>
    </row>
    <row r="5356" s="20" customFormat="1" ht="45" customHeight="1">
      <c r="A5356" s="15">
        <v>92437958</v>
      </c>
      <c r="B5356" s="16" t="s">
        <v>7723</v>
      </c>
      <c r="C5356" s="16" t="s">
        <v>7724</v>
      </c>
      <c r="D5356" s="17" t="s">
        <v>12</v>
      </c>
      <c r="E5356" s="17">
        <v>1</v>
      </c>
      <c r="F5356" s="18" t="s">
        <v>60</v>
      </c>
      <c r="G5356" s="18" t="s">
        <v>14</v>
      </c>
      <c r="H5356" s="19">
        <v>7.8064938000000001</v>
      </c>
    </row>
    <row r="5357" s="20" customFormat="1" ht="45" customHeight="1">
      <c r="A5357" s="15">
        <v>90162935</v>
      </c>
      <c r="B5357" s="16" t="s">
        <v>7725</v>
      </c>
      <c r="C5357" s="16" t="s">
        <v>7726</v>
      </c>
      <c r="D5357" s="17" t="s">
        <v>12</v>
      </c>
      <c r="E5357" s="17">
        <v>1</v>
      </c>
      <c r="F5357" s="18" t="s">
        <v>60</v>
      </c>
      <c r="G5357" s="18" t="s">
        <v>14</v>
      </c>
      <c r="H5357" s="19">
        <v>11.530143450000001</v>
      </c>
    </row>
    <row r="5358" s="20" customFormat="1" ht="45" customHeight="1">
      <c r="A5358" s="15">
        <v>92437966</v>
      </c>
      <c r="B5358" s="16" t="s">
        <v>7727</v>
      </c>
      <c r="C5358" s="16" t="s">
        <v>7728</v>
      </c>
      <c r="D5358" s="17" t="s">
        <v>12</v>
      </c>
      <c r="E5358" s="17">
        <v>1</v>
      </c>
      <c r="F5358" s="18" t="s">
        <v>60</v>
      </c>
      <c r="G5358" s="18" t="s">
        <v>14</v>
      </c>
      <c r="H5358" s="19">
        <v>11.414403</v>
      </c>
    </row>
    <row r="5359" s="20" customFormat="1" ht="45" customHeight="1">
      <c r="A5359" s="15">
        <v>90162943</v>
      </c>
      <c r="B5359" s="16" t="s">
        <v>7729</v>
      </c>
      <c r="C5359" s="16" t="s">
        <v>7730</v>
      </c>
      <c r="D5359" s="17" t="s">
        <v>12</v>
      </c>
      <c r="E5359" s="17">
        <v>1</v>
      </c>
      <c r="F5359" s="18" t="s">
        <v>60</v>
      </c>
      <c r="G5359" s="18" t="s">
        <v>14</v>
      </c>
      <c r="H5359" s="19">
        <v>11.813508000000001</v>
      </c>
    </row>
    <row r="5360" s="20" customFormat="1" ht="45" customHeight="1">
      <c r="A5360" s="15">
        <v>92437974</v>
      </c>
      <c r="B5360" s="16" t="s">
        <v>7731</v>
      </c>
      <c r="C5360" s="16" t="s">
        <v>7732</v>
      </c>
      <c r="D5360" s="17" t="s">
        <v>12</v>
      </c>
      <c r="E5360" s="17">
        <v>1</v>
      </c>
      <c r="F5360" s="18" t="s">
        <v>60</v>
      </c>
      <c r="G5360" s="18" t="s">
        <v>14</v>
      </c>
      <c r="H5360" s="19">
        <v>11.530143450000001</v>
      </c>
    </row>
    <row r="5361" s="20" customFormat="1" ht="45" customHeight="1">
      <c r="A5361" s="15">
        <v>90558022</v>
      </c>
      <c r="B5361" s="16" t="s">
        <v>7733</v>
      </c>
      <c r="C5361" s="16" t="s">
        <v>7734</v>
      </c>
      <c r="D5361" s="17" t="s">
        <v>2405</v>
      </c>
      <c r="E5361" s="17">
        <v>1</v>
      </c>
      <c r="F5361" s="18" t="s">
        <v>64</v>
      </c>
      <c r="G5361" s="18" t="s">
        <v>14</v>
      </c>
      <c r="H5361" s="19">
        <v>5.4118637999999999</v>
      </c>
    </row>
    <row r="5362" s="20" customFormat="1" ht="45" customHeight="1">
      <c r="A5362" s="15">
        <v>90046420</v>
      </c>
      <c r="B5362" s="16" t="s">
        <v>7735</v>
      </c>
      <c r="C5362" s="16" t="s">
        <v>7736</v>
      </c>
      <c r="D5362" s="17" t="s">
        <v>7737</v>
      </c>
      <c r="E5362" s="17">
        <v>60</v>
      </c>
      <c r="F5362" s="18" t="s">
        <v>95</v>
      </c>
      <c r="G5362" s="18" t="s">
        <v>19</v>
      </c>
      <c r="H5362" s="19">
        <v>0.53879175000000001</v>
      </c>
    </row>
    <row r="5363" s="20" customFormat="1" ht="45" customHeight="1">
      <c r="A5363" s="15">
        <v>92420397</v>
      </c>
      <c r="B5363" s="16" t="s">
        <v>7738</v>
      </c>
      <c r="C5363" s="16" t="s">
        <v>7739</v>
      </c>
      <c r="D5363" s="17" t="s">
        <v>34</v>
      </c>
      <c r="E5363" s="17">
        <v>45</v>
      </c>
      <c r="F5363" s="18" t="s">
        <v>95</v>
      </c>
      <c r="G5363" s="18" t="s">
        <v>19</v>
      </c>
      <c r="H5363" s="19">
        <v>0.23946300000000001</v>
      </c>
    </row>
    <row r="5364" s="20" customFormat="1" ht="45" customHeight="1">
      <c r="A5364" s="15">
        <v>90288920</v>
      </c>
      <c r="B5364" s="16" t="s">
        <v>7740</v>
      </c>
      <c r="C5364" s="16" t="s">
        <v>7741</v>
      </c>
      <c r="D5364" s="17" t="s">
        <v>7742</v>
      </c>
      <c r="E5364" s="17">
        <v>100</v>
      </c>
      <c r="F5364" s="18" t="s">
        <v>18</v>
      </c>
      <c r="G5364" s="18" t="s">
        <v>19</v>
      </c>
      <c r="H5364" s="19">
        <v>0.3831408</v>
      </c>
    </row>
    <row r="5365" s="20" customFormat="1" ht="45" customHeight="1">
      <c r="A5365" s="15">
        <v>90288939</v>
      </c>
      <c r="B5365" s="16" t="s">
        <v>7740</v>
      </c>
      <c r="C5365" s="16" t="s">
        <v>7743</v>
      </c>
      <c r="D5365" s="17" t="s">
        <v>7742</v>
      </c>
      <c r="E5365" s="17">
        <v>20</v>
      </c>
      <c r="F5365" s="18" t="s">
        <v>18</v>
      </c>
      <c r="G5365" s="18" t="s">
        <v>19</v>
      </c>
      <c r="H5365" s="19">
        <v>0.66317567399999999</v>
      </c>
    </row>
    <row r="5366" s="20" customFormat="1" ht="45" customHeight="1">
      <c r="A5366" s="15">
        <v>90296788</v>
      </c>
      <c r="B5366" s="16" t="s">
        <v>7744</v>
      </c>
      <c r="C5366" s="16" t="s">
        <v>7745</v>
      </c>
      <c r="D5366" s="17" t="s">
        <v>5913</v>
      </c>
      <c r="E5366" s="17">
        <v>1</v>
      </c>
      <c r="F5366" s="18" t="s">
        <v>436</v>
      </c>
      <c r="G5366" s="18" t="s">
        <v>14</v>
      </c>
      <c r="H5366" s="19">
        <v>0.88</v>
      </c>
    </row>
    <row r="5367" s="20" customFormat="1" ht="45" customHeight="1">
      <c r="A5367" s="15">
        <v>90274130</v>
      </c>
      <c r="B5367" s="16" t="s">
        <v>7746</v>
      </c>
      <c r="C5367" s="16" t="s">
        <v>7747</v>
      </c>
      <c r="D5367" s="17" t="s">
        <v>506</v>
      </c>
      <c r="E5367" s="17">
        <v>100</v>
      </c>
      <c r="F5367" s="18" t="s">
        <v>18</v>
      </c>
      <c r="G5367" s="18" t="s">
        <v>19</v>
      </c>
      <c r="H5367" s="19">
        <v>4.784192</v>
      </c>
    </row>
    <row r="5368" s="20" customFormat="1" ht="45" customHeight="1">
      <c r="A5368" s="15">
        <v>92408281</v>
      </c>
      <c r="B5368" s="16" t="s">
        <v>7748</v>
      </c>
      <c r="C5368" s="16" t="s">
        <v>7749</v>
      </c>
      <c r="D5368" s="17" t="s">
        <v>520</v>
      </c>
      <c r="E5368" s="17">
        <v>100</v>
      </c>
      <c r="F5368" s="18" t="s">
        <v>18</v>
      </c>
      <c r="G5368" s="18" t="s">
        <v>19</v>
      </c>
      <c r="H5368" s="19">
        <v>1.575</v>
      </c>
    </row>
    <row r="5369" s="20" customFormat="1" ht="45" customHeight="1">
      <c r="A5369" s="15">
        <v>90455045</v>
      </c>
      <c r="B5369" s="16" t="s">
        <v>7748</v>
      </c>
      <c r="C5369" s="16" t="s">
        <v>7750</v>
      </c>
      <c r="D5369" s="17" t="s">
        <v>520</v>
      </c>
      <c r="E5369" s="17">
        <v>500</v>
      </c>
      <c r="F5369" s="18" t="s">
        <v>18</v>
      </c>
      <c r="G5369" s="18" t="s">
        <v>19</v>
      </c>
      <c r="H5369" s="19">
        <v>2.9336665343999999</v>
      </c>
    </row>
    <row r="5370" s="20" customFormat="1" ht="45" customHeight="1">
      <c r="A5370" s="15">
        <v>90173880</v>
      </c>
      <c r="B5370" s="16" t="s">
        <v>7751</v>
      </c>
      <c r="C5370" s="16" t="s">
        <v>7752</v>
      </c>
      <c r="D5370" s="17" t="s">
        <v>383</v>
      </c>
      <c r="E5370" s="17">
        <v>1</v>
      </c>
      <c r="F5370" s="18" t="s">
        <v>64</v>
      </c>
      <c r="G5370" s="18" t="s">
        <v>14</v>
      </c>
      <c r="H5370" s="22">
        <v>499.55000000000001</v>
      </c>
    </row>
    <row r="5371" s="20" customFormat="1" ht="45" customHeight="1">
      <c r="A5371" s="15">
        <v>90295285</v>
      </c>
      <c r="B5371" s="16" t="s">
        <v>7753</v>
      </c>
      <c r="C5371" s="16" t="s">
        <v>7754</v>
      </c>
      <c r="D5371" s="17" t="s">
        <v>603</v>
      </c>
      <c r="E5371" s="17">
        <v>100</v>
      </c>
      <c r="F5371" s="18" t="s">
        <v>18</v>
      </c>
      <c r="G5371" s="18" t="s">
        <v>19</v>
      </c>
      <c r="H5371" s="19">
        <v>3.5919449999999999e-002</v>
      </c>
    </row>
    <row r="5372" s="20" customFormat="1" ht="45" customHeight="1">
      <c r="A5372" s="15">
        <v>92416438</v>
      </c>
      <c r="B5372" s="16" t="s">
        <v>7753</v>
      </c>
      <c r="C5372" s="16" t="s">
        <v>7753</v>
      </c>
      <c r="D5372" s="17" t="s">
        <v>50</v>
      </c>
      <c r="E5372" s="17">
        <v>100</v>
      </c>
      <c r="F5372" s="18" t="s">
        <v>18</v>
      </c>
      <c r="G5372" s="18" t="s">
        <v>19</v>
      </c>
      <c r="H5372" s="19">
        <v>9.5785200000000001e-002</v>
      </c>
    </row>
    <row r="5373" s="20" customFormat="1" ht="45" customHeight="1">
      <c r="A5373" s="15">
        <v>92416802</v>
      </c>
      <c r="B5373" s="16" t="s">
        <v>7755</v>
      </c>
      <c r="C5373" s="16" t="s">
        <v>7756</v>
      </c>
      <c r="D5373" s="17" t="s">
        <v>703</v>
      </c>
      <c r="E5373" s="17">
        <v>120</v>
      </c>
      <c r="F5373" s="18" t="s">
        <v>18</v>
      </c>
      <c r="G5373" s="18" t="s">
        <v>19</v>
      </c>
      <c r="H5373" s="19">
        <v>0.28000000000000003</v>
      </c>
    </row>
    <row r="5374" s="20" customFormat="1" ht="45" customHeight="1">
      <c r="A5374" s="15">
        <v>90348010</v>
      </c>
      <c r="B5374" s="16" t="s">
        <v>7757</v>
      </c>
      <c r="C5374" s="16" t="s">
        <v>7758</v>
      </c>
      <c r="D5374" s="17" t="s">
        <v>703</v>
      </c>
      <c r="E5374" s="17">
        <v>200</v>
      </c>
      <c r="F5374" s="18" t="s">
        <v>18</v>
      </c>
      <c r="G5374" s="18" t="s">
        <v>19</v>
      </c>
      <c r="H5374" s="19">
        <v>0.1489992</v>
      </c>
    </row>
    <row r="5375" s="20" customFormat="1" ht="45" customHeight="1">
      <c r="A5375" s="15">
        <v>90089537</v>
      </c>
      <c r="B5375" s="16" t="s">
        <v>7759</v>
      </c>
      <c r="C5375" s="16" t="s">
        <v>7759</v>
      </c>
      <c r="D5375" s="17" t="s">
        <v>500</v>
      </c>
      <c r="E5375" s="17">
        <v>100</v>
      </c>
      <c r="F5375" s="18" t="s">
        <v>18</v>
      </c>
      <c r="G5375" s="18" t="s">
        <v>19</v>
      </c>
      <c r="H5375" s="19">
        <v>3.5919449999999999e-002</v>
      </c>
    </row>
    <row r="5376" s="20" customFormat="1" ht="45" customHeight="1">
      <c r="A5376" s="15">
        <v>90269616</v>
      </c>
      <c r="B5376" s="16" t="s">
        <v>7760</v>
      </c>
      <c r="C5376" s="16" t="s">
        <v>7761</v>
      </c>
      <c r="D5376" s="17" t="s">
        <v>3438</v>
      </c>
      <c r="E5376" s="17">
        <v>240</v>
      </c>
      <c r="F5376" s="18" t="s">
        <v>18</v>
      </c>
      <c r="G5376" s="18" t="s">
        <v>19</v>
      </c>
      <c r="H5376" s="19">
        <v>4.725e-002</v>
      </c>
    </row>
    <row r="5377" s="20" customFormat="1" ht="45" customHeight="1">
      <c r="A5377" s="15">
        <v>90269608</v>
      </c>
      <c r="B5377" s="16" t="s">
        <v>7760</v>
      </c>
      <c r="C5377" s="16" t="s">
        <v>7762</v>
      </c>
      <c r="D5377" s="17" t="s">
        <v>3438</v>
      </c>
      <c r="E5377" s="17">
        <v>240</v>
      </c>
      <c r="F5377" s="18" t="s">
        <v>18</v>
      </c>
      <c r="G5377" s="18" t="s">
        <v>19</v>
      </c>
      <c r="H5377" s="19">
        <v>4.78926e-002</v>
      </c>
    </row>
    <row r="5378" s="20" customFormat="1" ht="45" customHeight="1">
      <c r="A5378" s="15">
        <v>90848861</v>
      </c>
      <c r="B5378" s="16" t="s">
        <v>7763</v>
      </c>
      <c r="C5378" s="16" t="s">
        <v>7764</v>
      </c>
      <c r="D5378" s="17" t="s">
        <v>139</v>
      </c>
      <c r="E5378" s="17">
        <v>45</v>
      </c>
      <c r="F5378" s="18" t="s">
        <v>95</v>
      </c>
      <c r="G5378" s="18" t="s">
        <v>19</v>
      </c>
      <c r="H5378" s="19">
        <v>0.27538245</v>
      </c>
    </row>
    <row r="5379" s="20" customFormat="1" ht="45" customHeight="1">
      <c r="A5379" s="15">
        <v>92431593</v>
      </c>
      <c r="B5379" s="16" t="s">
        <v>7765</v>
      </c>
      <c r="C5379" s="16" t="s">
        <v>7766</v>
      </c>
      <c r="D5379" s="17" t="s">
        <v>2995</v>
      </c>
      <c r="E5379" s="17">
        <v>1</v>
      </c>
      <c r="F5379" s="18" t="s">
        <v>88</v>
      </c>
      <c r="G5379" s="18" t="s">
        <v>14</v>
      </c>
      <c r="H5379" s="19">
        <v>15.369999999999999</v>
      </c>
    </row>
    <row r="5380" s="20" customFormat="1" ht="45" customHeight="1">
      <c r="A5380" s="15">
        <v>90287320</v>
      </c>
      <c r="B5380" s="16" t="s">
        <v>7767</v>
      </c>
      <c r="C5380" s="16" t="s">
        <v>7767</v>
      </c>
      <c r="D5380" s="17" t="s">
        <v>725</v>
      </c>
      <c r="E5380" s="17">
        <v>400</v>
      </c>
      <c r="F5380" s="18" t="s">
        <v>95</v>
      </c>
      <c r="G5380" s="18" t="s">
        <v>19</v>
      </c>
      <c r="H5380" s="19">
        <v>0.1074416</v>
      </c>
    </row>
    <row r="5381" s="20" customFormat="1" ht="45" customHeight="1">
      <c r="A5381" s="15">
        <v>90269691</v>
      </c>
      <c r="B5381" s="16" t="s">
        <v>7768</v>
      </c>
      <c r="C5381" s="16" t="s">
        <v>7769</v>
      </c>
      <c r="D5381" s="17" t="s">
        <v>409</v>
      </c>
      <c r="E5381" s="17">
        <v>1</v>
      </c>
      <c r="F5381" s="18" t="s">
        <v>60</v>
      </c>
      <c r="G5381" s="18" t="s">
        <v>14</v>
      </c>
      <c r="H5381" s="19">
        <v>1.1254761</v>
      </c>
    </row>
    <row r="5382" s="20" customFormat="1" ht="45" customHeight="1">
      <c r="A5382" s="15">
        <v>90269705</v>
      </c>
      <c r="B5382" s="16" t="s">
        <v>7770</v>
      </c>
      <c r="C5382" s="16" t="s">
        <v>7771</v>
      </c>
      <c r="D5382" s="17" t="s">
        <v>409</v>
      </c>
      <c r="E5382" s="17">
        <v>1</v>
      </c>
      <c r="F5382" s="18" t="s">
        <v>60</v>
      </c>
      <c r="G5382" s="18" t="s">
        <v>14</v>
      </c>
      <c r="H5382" s="19">
        <v>1.06561035</v>
      </c>
    </row>
    <row r="5383" s="20" customFormat="1" ht="45" customHeight="1">
      <c r="A5383" s="15">
        <v>92457606</v>
      </c>
      <c r="B5383" s="16" t="s">
        <v>7772</v>
      </c>
      <c r="C5383" s="16" t="s">
        <v>7773</v>
      </c>
      <c r="D5383" s="17" t="s">
        <v>92</v>
      </c>
      <c r="E5383" s="17">
        <v>1</v>
      </c>
      <c r="F5383" s="18" t="s">
        <v>60</v>
      </c>
      <c r="G5383" s="18" t="s">
        <v>14</v>
      </c>
      <c r="H5383" s="19">
        <v>2.5862004000000001</v>
      </c>
    </row>
    <row r="5384" s="20" customFormat="1" ht="45" customHeight="1">
      <c r="A5384" s="15">
        <v>92457614</v>
      </c>
      <c r="B5384" s="16" t="s">
        <v>7774</v>
      </c>
      <c r="C5384" s="16" t="s">
        <v>7775</v>
      </c>
      <c r="D5384" s="17" t="s">
        <v>92</v>
      </c>
      <c r="E5384" s="17">
        <v>1</v>
      </c>
      <c r="F5384" s="18" t="s">
        <v>60</v>
      </c>
      <c r="G5384" s="18" t="s">
        <v>14</v>
      </c>
      <c r="H5384" s="19">
        <v>2.9813143499999999</v>
      </c>
    </row>
    <row r="5385" s="20" customFormat="1" ht="45" customHeight="1">
      <c r="A5385" s="15">
        <v>90282078</v>
      </c>
      <c r="B5385" s="16" t="s">
        <v>7776</v>
      </c>
      <c r="C5385" s="16" t="s">
        <v>7777</v>
      </c>
      <c r="D5385" s="17" t="s">
        <v>409</v>
      </c>
      <c r="E5385" s="17">
        <v>1</v>
      </c>
      <c r="F5385" s="18" t="s">
        <v>60</v>
      </c>
      <c r="G5385" s="18" t="s">
        <v>14</v>
      </c>
      <c r="H5385" s="19">
        <v>1.7241336</v>
      </c>
    </row>
    <row r="5386" s="20" customFormat="1" ht="45" customHeight="1">
      <c r="A5386" s="15">
        <v>90169425</v>
      </c>
      <c r="B5386" s="16" t="s">
        <v>7778</v>
      </c>
      <c r="C5386" s="16" t="s">
        <v>7779</v>
      </c>
      <c r="D5386" s="17" t="s">
        <v>92</v>
      </c>
      <c r="E5386" s="17">
        <v>1</v>
      </c>
      <c r="F5386" s="18" t="s">
        <v>60</v>
      </c>
      <c r="G5386" s="18" t="s">
        <v>14</v>
      </c>
      <c r="H5386" s="19">
        <v>2.8496096999999998</v>
      </c>
    </row>
    <row r="5387" s="20" customFormat="1" ht="45" customHeight="1">
      <c r="A5387" s="15">
        <v>90169417</v>
      </c>
      <c r="B5387" s="16" t="s">
        <v>7780</v>
      </c>
      <c r="C5387" s="16" t="s">
        <v>7781</v>
      </c>
      <c r="D5387" s="17" t="s">
        <v>92</v>
      </c>
      <c r="E5387" s="17">
        <v>1</v>
      </c>
      <c r="F5387" s="18" t="s">
        <v>60</v>
      </c>
      <c r="G5387" s="18" t="s">
        <v>14</v>
      </c>
      <c r="H5387" s="19">
        <v>2.5023883499999999</v>
      </c>
    </row>
    <row r="5388" s="20" customFormat="1" ht="45" customHeight="1">
      <c r="A5388" s="15">
        <v>90049446</v>
      </c>
      <c r="B5388" s="16" t="s">
        <v>7782</v>
      </c>
      <c r="C5388" s="16" t="s">
        <v>7783</v>
      </c>
      <c r="D5388" s="17" t="s">
        <v>409</v>
      </c>
      <c r="E5388" s="17">
        <v>1</v>
      </c>
      <c r="F5388" s="18" t="s">
        <v>60</v>
      </c>
      <c r="G5388" s="18" t="s">
        <v>14</v>
      </c>
      <c r="H5388" s="19">
        <v>1.4487511500000001</v>
      </c>
    </row>
    <row r="5389" s="20" customFormat="1" ht="45" customHeight="1">
      <c r="A5389" s="15">
        <v>90225562</v>
      </c>
      <c r="B5389" s="16" t="s">
        <v>7784</v>
      </c>
      <c r="C5389" s="16" t="s">
        <v>7785</v>
      </c>
      <c r="D5389" s="17" t="s">
        <v>26</v>
      </c>
      <c r="E5389" s="17">
        <v>1</v>
      </c>
      <c r="F5389" s="18" t="s">
        <v>436</v>
      </c>
      <c r="G5389" s="18" t="s">
        <v>14</v>
      </c>
      <c r="H5389" s="19">
        <v>0.52681860000000003</v>
      </c>
    </row>
    <row r="5390" s="20" customFormat="1" ht="45" customHeight="1">
      <c r="A5390" s="15">
        <v>92416578</v>
      </c>
      <c r="B5390" s="16" t="s">
        <v>7786</v>
      </c>
      <c r="C5390" s="16" t="s">
        <v>7787</v>
      </c>
      <c r="D5390" s="17" t="s">
        <v>90</v>
      </c>
      <c r="E5390" s="17">
        <v>1</v>
      </c>
      <c r="F5390" s="18" t="s">
        <v>60</v>
      </c>
      <c r="G5390" s="18" t="s">
        <v>14</v>
      </c>
      <c r="H5390" s="19">
        <v>0.99377145</v>
      </c>
    </row>
    <row r="5391" s="20" customFormat="1" ht="45" customHeight="1">
      <c r="A5391" s="15">
        <v>90144074</v>
      </c>
      <c r="B5391" s="16" t="s">
        <v>7786</v>
      </c>
      <c r="C5391" s="16" t="s">
        <v>7786</v>
      </c>
      <c r="D5391" s="17" t="s">
        <v>17</v>
      </c>
      <c r="E5391" s="17">
        <v>1</v>
      </c>
      <c r="F5391" s="18" t="s">
        <v>436</v>
      </c>
      <c r="G5391" s="18" t="s">
        <v>14</v>
      </c>
      <c r="H5391" s="19">
        <v>1.0416640500000001</v>
      </c>
    </row>
    <row r="5392" s="20" customFormat="1" ht="45" customHeight="1">
      <c r="A5392" s="15">
        <v>92417353</v>
      </c>
      <c r="B5392" s="16" t="s">
        <v>7786</v>
      </c>
      <c r="C5392" s="16" t="s">
        <v>7786</v>
      </c>
      <c r="D5392" s="17" t="s">
        <v>24</v>
      </c>
      <c r="E5392" s="17">
        <v>1</v>
      </c>
      <c r="F5392" s="18" t="s">
        <v>60</v>
      </c>
      <c r="G5392" s="18" t="s">
        <v>14</v>
      </c>
      <c r="H5392" s="19">
        <v>1.3488504750000001</v>
      </c>
    </row>
    <row r="5393" s="20" customFormat="1" ht="45" customHeight="1">
      <c r="A5393" s="15">
        <v>92375812</v>
      </c>
      <c r="B5393" s="16" t="s">
        <v>7788</v>
      </c>
      <c r="C5393" s="16" t="s">
        <v>7789</v>
      </c>
      <c r="D5393" s="17" t="s">
        <v>157</v>
      </c>
      <c r="E5393" s="17">
        <v>1</v>
      </c>
      <c r="F5393" s="18" t="s">
        <v>60</v>
      </c>
      <c r="G5393" s="18" t="s">
        <v>14</v>
      </c>
      <c r="H5393" s="19">
        <v>2.8975023000000002</v>
      </c>
    </row>
    <row r="5394" s="20" customFormat="1" ht="45" customHeight="1">
      <c r="A5394" s="15">
        <v>90128940</v>
      </c>
      <c r="B5394" s="16" t="s">
        <v>7788</v>
      </c>
      <c r="C5394" s="16" t="s">
        <v>7790</v>
      </c>
      <c r="D5394" s="17" t="s">
        <v>271</v>
      </c>
      <c r="E5394" s="17">
        <v>1</v>
      </c>
      <c r="F5394" s="18" t="s">
        <v>436</v>
      </c>
      <c r="G5394" s="18" t="s">
        <v>14</v>
      </c>
      <c r="H5394" s="19">
        <v>0.92193254999999996</v>
      </c>
    </row>
    <row r="5395" s="20" customFormat="1" ht="45" customHeight="1">
      <c r="A5395" s="15">
        <v>92267335</v>
      </c>
      <c r="B5395" s="16" t="s">
        <v>7788</v>
      </c>
      <c r="C5395" s="16" t="s">
        <v>7791</v>
      </c>
      <c r="D5395" s="17" t="s">
        <v>233</v>
      </c>
      <c r="E5395" s="17">
        <v>1</v>
      </c>
      <c r="F5395" s="18" t="s">
        <v>436</v>
      </c>
      <c r="G5395" s="18" t="s">
        <v>14</v>
      </c>
      <c r="H5395" s="19">
        <v>2.47844205</v>
      </c>
    </row>
    <row r="5396" s="20" customFormat="1" ht="45" customHeight="1">
      <c r="A5396" s="15">
        <v>92411088</v>
      </c>
      <c r="B5396" s="16" t="s">
        <v>7788</v>
      </c>
      <c r="C5396" s="16" t="s">
        <v>7792</v>
      </c>
      <c r="D5396" s="17" t="s">
        <v>894</v>
      </c>
      <c r="E5396" s="17">
        <v>1</v>
      </c>
      <c r="F5396" s="18" t="s">
        <v>436</v>
      </c>
      <c r="G5396" s="18" t="s">
        <v>14</v>
      </c>
      <c r="H5396" s="19">
        <v>1.06561035</v>
      </c>
    </row>
    <row r="5397" s="20" customFormat="1" ht="45" customHeight="1">
      <c r="A5397" s="15">
        <v>92455697</v>
      </c>
      <c r="B5397" s="16" t="s">
        <v>7788</v>
      </c>
      <c r="C5397" s="16" t="s">
        <v>7788</v>
      </c>
      <c r="D5397" s="17" t="s">
        <v>17</v>
      </c>
      <c r="E5397" s="17">
        <v>1</v>
      </c>
      <c r="F5397" s="18" t="s">
        <v>436</v>
      </c>
      <c r="G5397" s="18" t="s">
        <v>14</v>
      </c>
      <c r="H5397" s="19">
        <v>2.6517374999999999</v>
      </c>
    </row>
    <row r="5398" s="20" customFormat="1" ht="45" customHeight="1">
      <c r="A5398" s="15">
        <v>92417310</v>
      </c>
      <c r="B5398" s="16" t="s">
        <v>7788</v>
      </c>
      <c r="C5398" s="16" t="s">
        <v>7788</v>
      </c>
      <c r="D5398" s="17" t="s">
        <v>455</v>
      </c>
      <c r="E5398" s="17">
        <v>1</v>
      </c>
      <c r="F5398" s="18" t="s">
        <v>436</v>
      </c>
      <c r="G5398" s="18" t="s">
        <v>14</v>
      </c>
      <c r="H5398" s="19">
        <v>1.35296595</v>
      </c>
    </row>
    <row r="5399" s="20" customFormat="1" ht="45" customHeight="1">
      <c r="A5399" s="15">
        <v>92417370</v>
      </c>
      <c r="B5399" s="16" t="s">
        <v>7788</v>
      </c>
      <c r="C5399" s="16" t="s">
        <v>7788</v>
      </c>
      <c r="D5399" s="17" t="s">
        <v>24</v>
      </c>
      <c r="E5399" s="17">
        <v>1</v>
      </c>
      <c r="F5399" s="18" t="s">
        <v>436</v>
      </c>
      <c r="G5399" s="18" t="s">
        <v>14</v>
      </c>
      <c r="H5399" s="19">
        <v>2.6110775249999998</v>
      </c>
    </row>
    <row r="5400" s="20" customFormat="1" ht="45" customHeight="1">
      <c r="A5400" s="15">
        <v>92455719</v>
      </c>
      <c r="B5400" s="16" t="s">
        <v>7788</v>
      </c>
      <c r="C5400" s="16" t="s">
        <v>7788</v>
      </c>
      <c r="D5400" s="17" t="s">
        <v>17</v>
      </c>
      <c r="E5400" s="17">
        <v>1</v>
      </c>
      <c r="F5400" s="18" t="s">
        <v>436</v>
      </c>
      <c r="G5400" s="18" t="s">
        <v>14</v>
      </c>
      <c r="H5400" s="19">
        <v>2.5863279750000001</v>
      </c>
    </row>
    <row r="5401" s="20" customFormat="1" ht="45" customHeight="1">
      <c r="A5401" s="15">
        <v>90144082</v>
      </c>
      <c r="B5401" s="16" t="s">
        <v>7788</v>
      </c>
      <c r="C5401" s="16" t="s">
        <v>7788</v>
      </c>
      <c r="D5401" s="17" t="s">
        <v>17</v>
      </c>
      <c r="E5401" s="17">
        <v>1</v>
      </c>
      <c r="F5401" s="18" t="s">
        <v>436</v>
      </c>
      <c r="G5401" s="18" t="s">
        <v>14</v>
      </c>
      <c r="H5401" s="19">
        <v>1.6403215499999999</v>
      </c>
    </row>
    <row r="5402" s="20" customFormat="1" ht="45" customHeight="1">
      <c r="A5402" s="15">
        <v>92417361</v>
      </c>
      <c r="B5402" s="16" t="s">
        <v>7788</v>
      </c>
      <c r="C5402" s="16" t="s">
        <v>7788</v>
      </c>
      <c r="D5402" s="17" t="s">
        <v>24</v>
      </c>
      <c r="E5402" s="17">
        <v>1</v>
      </c>
      <c r="F5402" s="18" t="s">
        <v>436</v>
      </c>
      <c r="G5402" s="18" t="s">
        <v>14</v>
      </c>
      <c r="H5402" s="19">
        <v>2.1779603999999999</v>
      </c>
    </row>
    <row r="5403" s="20" customFormat="1" ht="45" customHeight="1">
      <c r="A5403" s="15">
        <v>92417302</v>
      </c>
      <c r="B5403" s="16" t="s">
        <v>7788</v>
      </c>
      <c r="C5403" s="16" t="s">
        <v>7788</v>
      </c>
      <c r="D5403" s="17" t="s">
        <v>455</v>
      </c>
      <c r="E5403" s="17">
        <v>1</v>
      </c>
      <c r="F5403" s="18" t="s">
        <v>436</v>
      </c>
      <c r="G5403" s="18" t="s">
        <v>14</v>
      </c>
      <c r="H5403" s="19">
        <v>2.1284613000000001</v>
      </c>
    </row>
    <row r="5404" s="20" customFormat="1" ht="45" customHeight="1">
      <c r="A5404" s="15">
        <v>92455700</v>
      </c>
      <c r="B5404" s="16" t="s">
        <v>7788</v>
      </c>
      <c r="C5404" s="16" t="s">
        <v>7788</v>
      </c>
      <c r="D5404" s="17" t="s">
        <v>17</v>
      </c>
      <c r="E5404" s="17">
        <v>1</v>
      </c>
      <c r="F5404" s="18" t="s">
        <v>436</v>
      </c>
      <c r="G5404" s="18" t="s">
        <v>14</v>
      </c>
      <c r="H5404" s="19">
        <v>1.8318919499999999</v>
      </c>
    </row>
    <row r="5405" s="20" customFormat="1" ht="45" customHeight="1">
      <c r="A5405" s="15">
        <v>92419097</v>
      </c>
      <c r="B5405" s="16" t="s">
        <v>7788</v>
      </c>
      <c r="C5405" s="16" t="s">
        <v>7793</v>
      </c>
      <c r="D5405" s="17" t="s">
        <v>455</v>
      </c>
      <c r="E5405" s="17">
        <v>1</v>
      </c>
      <c r="F5405" s="18" t="s">
        <v>436</v>
      </c>
      <c r="G5405" s="18" t="s">
        <v>14</v>
      </c>
      <c r="H5405" s="19">
        <v>1.9726874999999999</v>
      </c>
    </row>
    <row r="5406" s="20" customFormat="1" ht="45" customHeight="1">
      <c r="A5406" s="15">
        <v>92419100</v>
      </c>
      <c r="B5406" s="16" t="s">
        <v>7788</v>
      </c>
      <c r="C5406" s="16" t="s">
        <v>7793</v>
      </c>
      <c r="D5406" s="17" t="s">
        <v>455</v>
      </c>
      <c r="E5406" s="17">
        <v>1</v>
      </c>
      <c r="F5406" s="18" t="s">
        <v>436</v>
      </c>
      <c r="G5406" s="18" t="s">
        <v>14</v>
      </c>
      <c r="H5406" s="19">
        <v>1.9276771500000001</v>
      </c>
    </row>
    <row r="5407" s="20" customFormat="1" ht="45" customHeight="1">
      <c r="A5407" s="15">
        <v>90297733</v>
      </c>
      <c r="B5407" s="16" t="s">
        <v>7788</v>
      </c>
      <c r="C5407" s="16" t="s">
        <v>7794</v>
      </c>
      <c r="D5407" s="17" t="s">
        <v>26</v>
      </c>
      <c r="E5407" s="17">
        <v>1</v>
      </c>
      <c r="F5407" s="18" t="s">
        <v>436</v>
      </c>
      <c r="G5407" s="18" t="s">
        <v>14</v>
      </c>
      <c r="H5407" s="19">
        <v>0.68246954999999998</v>
      </c>
    </row>
    <row r="5408" s="20" customFormat="1" ht="45" customHeight="1">
      <c r="A5408" s="15">
        <v>90124928</v>
      </c>
      <c r="B5408" s="16" t="s">
        <v>7788</v>
      </c>
      <c r="C5408" s="16" t="s">
        <v>7795</v>
      </c>
      <c r="D5408" s="17" t="s">
        <v>50</v>
      </c>
      <c r="E5408" s="17">
        <v>1</v>
      </c>
      <c r="F5408" s="18" t="s">
        <v>436</v>
      </c>
      <c r="G5408" s="18" t="s">
        <v>14</v>
      </c>
      <c r="H5408" s="19">
        <v>0.76628160000000001</v>
      </c>
    </row>
    <row r="5409" s="20" customFormat="1" ht="45" customHeight="1">
      <c r="A5409" s="15">
        <v>92433740</v>
      </c>
      <c r="B5409" s="16" t="s">
        <v>7788</v>
      </c>
      <c r="C5409" s="16" t="s">
        <v>7795</v>
      </c>
      <c r="D5409" s="17" t="s">
        <v>50</v>
      </c>
      <c r="E5409" s="17">
        <v>1</v>
      </c>
      <c r="F5409" s="18" t="s">
        <v>436</v>
      </c>
      <c r="G5409" s="18" t="s">
        <v>14</v>
      </c>
      <c r="H5409" s="19">
        <v>2.2030596</v>
      </c>
    </row>
    <row r="5410" s="20" customFormat="1" ht="45" customHeight="1">
      <c r="A5410" s="15">
        <v>92265405</v>
      </c>
      <c r="B5410" s="16" t="s">
        <v>7788</v>
      </c>
      <c r="C5410" s="16" t="s">
        <v>7796</v>
      </c>
      <c r="D5410" s="17" t="s">
        <v>36</v>
      </c>
      <c r="E5410" s="17">
        <v>1</v>
      </c>
      <c r="F5410" s="18" t="s">
        <v>436</v>
      </c>
      <c r="G5410" s="18" t="s">
        <v>14</v>
      </c>
      <c r="H5410" s="19">
        <v>2.5968431999999999</v>
      </c>
    </row>
    <row r="5411" s="20" customFormat="1" ht="45" customHeight="1">
      <c r="A5411" s="15">
        <v>90184122</v>
      </c>
      <c r="B5411" s="16" t="s">
        <v>7797</v>
      </c>
      <c r="C5411" s="16" t="s">
        <v>7797</v>
      </c>
      <c r="D5411" s="17" t="s">
        <v>603</v>
      </c>
      <c r="E5411" s="17">
        <v>1</v>
      </c>
      <c r="F5411" s="18" t="s">
        <v>436</v>
      </c>
      <c r="G5411" s="18" t="s">
        <v>14</v>
      </c>
      <c r="H5411" s="19">
        <v>1.95162345</v>
      </c>
    </row>
    <row r="5412" s="20" customFormat="1" ht="45" customHeight="1">
      <c r="A5412" s="15">
        <v>92417337</v>
      </c>
      <c r="B5412" s="16" t="s">
        <v>7797</v>
      </c>
      <c r="C5412" s="16" t="s">
        <v>7797</v>
      </c>
      <c r="D5412" s="17" t="s">
        <v>21</v>
      </c>
      <c r="E5412" s="17">
        <v>1</v>
      </c>
      <c r="F5412" s="18" t="s">
        <v>436</v>
      </c>
      <c r="G5412" s="18" t="s">
        <v>14</v>
      </c>
      <c r="H5412" s="19">
        <v>2.2868716500000001</v>
      </c>
    </row>
    <row r="5413" s="20" customFormat="1" ht="45" customHeight="1">
      <c r="A5413" s="15">
        <v>90184114</v>
      </c>
      <c r="B5413" s="16" t="s">
        <v>7797</v>
      </c>
      <c r="C5413" s="16" t="s">
        <v>7797</v>
      </c>
      <c r="D5413" s="17" t="s">
        <v>603</v>
      </c>
      <c r="E5413" s="17">
        <v>1</v>
      </c>
      <c r="F5413" s="18" t="s">
        <v>436</v>
      </c>
      <c r="G5413" s="18" t="s">
        <v>14</v>
      </c>
      <c r="H5413" s="19">
        <v>2.289333375</v>
      </c>
    </row>
    <row r="5414" s="20" customFormat="1" ht="45" customHeight="1">
      <c r="A5414" s="15">
        <v>92417329</v>
      </c>
      <c r="B5414" s="16" t="s">
        <v>7798</v>
      </c>
      <c r="C5414" s="16" t="s">
        <v>7797</v>
      </c>
      <c r="D5414" s="17" t="s">
        <v>21</v>
      </c>
      <c r="E5414" s="17">
        <v>1</v>
      </c>
      <c r="F5414" s="18" t="s">
        <v>436</v>
      </c>
      <c r="G5414" s="18" t="s">
        <v>14</v>
      </c>
      <c r="H5414" s="19">
        <v>2.45449575</v>
      </c>
    </row>
    <row r="5415" s="20" customFormat="1" ht="45" customHeight="1">
      <c r="A5415" s="15">
        <v>92465447</v>
      </c>
      <c r="B5415" s="16" t="s">
        <v>7799</v>
      </c>
      <c r="C5415" s="16" t="s">
        <v>7800</v>
      </c>
      <c r="D5415" s="17" t="s">
        <v>414</v>
      </c>
      <c r="E5415" s="17">
        <v>1</v>
      </c>
      <c r="F5415" s="18" t="s">
        <v>13</v>
      </c>
      <c r="G5415" s="18" t="s">
        <v>14</v>
      </c>
      <c r="H5415" s="19">
        <v>40.84041465</v>
      </c>
    </row>
    <row r="5416" s="20" customFormat="1" ht="45" customHeight="1">
      <c r="A5416" s="15">
        <v>90142721</v>
      </c>
      <c r="B5416" s="16" t="s">
        <v>7799</v>
      </c>
      <c r="C5416" s="16" t="s">
        <v>7801</v>
      </c>
      <c r="D5416" s="17" t="s">
        <v>17</v>
      </c>
      <c r="E5416" s="17">
        <v>1</v>
      </c>
      <c r="F5416" s="18" t="s">
        <v>436</v>
      </c>
      <c r="G5416" s="18" t="s">
        <v>14</v>
      </c>
      <c r="H5416" s="19">
        <v>4.1427098999999998</v>
      </c>
    </row>
    <row r="5417" s="20" customFormat="1" ht="45" customHeight="1">
      <c r="A5417" s="15">
        <v>92371973</v>
      </c>
      <c r="B5417" s="16" t="s">
        <v>7799</v>
      </c>
      <c r="C5417" s="16" t="s">
        <v>7799</v>
      </c>
      <c r="D5417" s="17" t="s">
        <v>21</v>
      </c>
      <c r="E5417" s="17">
        <v>1</v>
      </c>
      <c r="F5417" s="18" t="s">
        <v>60</v>
      </c>
      <c r="G5417" s="18" t="s">
        <v>14</v>
      </c>
      <c r="H5417" s="19">
        <v>4.5617701500000001</v>
      </c>
    </row>
    <row r="5418" s="20" customFormat="1" ht="45" customHeight="1">
      <c r="A5418" s="15">
        <v>90144090</v>
      </c>
      <c r="B5418" s="16" t="s">
        <v>7799</v>
      </c>
      <c r="C5418" s="16" t="s">
        <v>7799</v>
      </c>
      <c r="D5418" s="17" t="s">
        <v>17</v>
      </c>
      <c r="E5418" s="17">
        <v>1</v>
      </c>
      <c r="F5418" s="18" t="s">
        <v>436</v>
      </c>
      <c r="G5418" s="18" t="s">
        <v>14</v>
      </c>
      <c r="H5418" s="19">
        <v>3.3524820000000002</v>
      </c>
    </row>
    <row r="5419" s="20" customFormat="1" ht="45" customHeight="1">
      <c r="A5419" s="15">
        <v>92417388</v>
      </c>
      <c r="B5419" s="16" t="s">
        <v>7799</v>
      </c>
      <c r="C5419" s="16" t="s">
        <v>7799</v>
      </c>
      <c r="D5419" s="17" t="s">
        <v>24</v>
      </c>
      <c r="E5419" s="17">
        <v>1</v>
      </c>
      <c r="F5419" s="18" t="s">
        <v>436</v>
      </c>
      <c r="G5419" s="18" t="s">
        <v>14</v>
      </c>
      <c r="H5419" s="19">
        <v>4.3311712499999997</v>
      </c>
    </row>
    <row r="5420" s="20" customFormat="1" ht="45" customHeight="1">
      <c r="A5420" s="15">
        <v>92417345</v>
      </c>
      <c r="B5420" s="16" t="s">
        <v>7799</v>
      </c>
      <c r="C5420" s="16" t="s">
        <v>7799</v>
      </c>
      <c r="D5420" s="17" t="s">
        <v>455</v>
      </c>
      <c r="E5420" s="17">
        <v>1</v>
      </c>
      <c r="F5420" s="18" t="s">
        <v>436</v>
      </c>
      <c r="G5420" s="18" t="s">
        <v>14</v>
      </c>
      <c r="H5420" s="19">
        <v>4.8385370249999999</v>
      </c>
    </row>
    <row r="5421" s="20" customFormat="1" ht="45" customHeight="1">
      <c r="A5421" s="15">
        <v>92419119</v>
      </c>
      <c r="B5421" s="16" t="s">
        <v>7799</v>
      </c>
      <c r="C5421" s="16" t="s">
        <v>7802</v>
      </c>
      <c r="D5421" s="17" t="s">
        <v>455</v>
      </c>
      <c r="E5421" s="17">
        <v>1</v>
      </c>
      <c r="F5421" s="18" t="s">
        <v>436</v>
      </c>
      <c r="G5421" s="18" t="s">
        <v>14</v>
      </c>
      <c r="H5421" s="19">
        <v>3.4841866499999998</v>
      </c>
    </row>
    <row r="5422" s="20" customFormat="1" ht="45" customHeight="1">
      <c r="A5422" s="15">
        <v>91208025</v>
      </c>
      <c r="B5422" s="16" t="s">
        <v>7803</v>
      </c>
      <c r="C5422" s="16" t="s">
        <v>7804</v>
      </c>
      <c r="D5422" s="17" t="s">
        <v>36</v>
      </c>
      <c r="E5422" s="17">
        <v>1</v>
      </c>
      <c r="F5422" s="18" t="s">
        <v>13</v>
      </c>
      <c r="G5422" s="18" t="s">
        <v>14</v>
      </c>
      <c r="H5422" s="19">
        <v>26.090064000000002</v>
      </c>
    </row>
    <row r="5423" s="20" customFormat="1" ht="45" customHeight="1">
      <c r="A5423" s="15">
        <v>92371906</v>
      </c>
      <c r="B5423" s="16" t="s">
        <v>7805</v>
      </c>
      <c r="C5423" s="16" t="s">
        <v>7806</v>
      </c>
      <c r="D5423" s="17" t="s">
        <v>414</v>
      </c>
      <c r="E5423" s="17">
        <v>1</v>
      </c>
      <c r="F5423" s="18" t="s">
        <v>436</v>
      </c>
      <c r="G5423" s="18" t="s">
        <v>14</v>
      </c>
      <c r="H5423" s="19">
        <v>3.113019</v>
      </c>
    </row>
    <row r="5424" s="20" customFormat="1" ht="45" customHeight="1">
      <c r="A5424" s="15">
        <v>90170407</v>
      </c>
      <c r="B5424" s="16" t="s">
        <v>7805</v>
      </c>
      <c r="C5424" s="16" t="s">
        <v>7807</v>
      </c>
      <c r="D5424" s="17" t="s">
        <v>244</v>
      </c>
      <c r="E5424" s="17">
        <v>1</v>
      </c>
      <c r="F5424" s="18" t="s">
        <v>436</v>
      </c>
      <c r="G5424" s="18" t="s">
        <v>14</v>
      </c>
      <c r="H5424" s="19">
        <v>2.0354355000000002</v>
      </c>
    </row>
    <row r="5425" s="20" customFormat="1" ht="45" customHeight="1">
      <c r="A5425" s="15">
        <v>92417264</v>
      </c>
      <c r="B5425" s="16" t="s">
        <v>7805</v>
      </c>
      <c r="C5425" s="16" t="s">
        <v>7808</v>
      </c>
      <c r="D5425" s="17" t="s">
        <v>17</v>
      </c>
      <c r="E5425" s="17">
        <v>1</v>
      </c>
      <c r="F5425" s="18" t="s">
        <v>436</v>
      </c>
      <c r="G5425" s="18" t="s">
        <v>14</v>
      </c>
      <c r="H5425" s="19">
        <v>2.1551670000000001</v>
      </c>
    </row>
    <row r="5426" s="20" customFormat="1" ht="45" customHeight="1">
      <c r="A5426" s="15">
        <v>90158067</v>
      </c>
      <c r="B5426" s="16" t="s">
        <v>7805</v>
      </c>
      <c r="C5426" s="16" t="s">
        <v>7805</v>
      </c>
      <c r="D5426" s="17" t="s">
        <v>229</v>
      </c>
      <c r="E5426" s="17">
        <v>1</v>
      </c>
      <c r="F5426" s="18" t="s">
        <v>436</v>
      </c>
      <c r="G5426" s="18" t="s">
        <v>14</v>
      </c>
      <c r="H5426" s="19">
        <v>1.7720262</v>
      </c>
    </row>
    <row r="5427" s="20" customFormat="1" ht="45" customHeight="1">
      <c r="A5427" s="15">
        <v>90171330</v>
      </c>
      <c r="B5427" s="16" t="s">
        <v>7805</v>
      </c>
      <c r="C5427" s="16" t="s">
        <v>7805</v>
      </c>
      <c r="D5427" s="17" t="s">
        <v>244</v>
      </c>
      <c r="E5427" s="17">
        <v>1</v>
      </c>
      <c r="F5427" s="18" t="s">
        <v>436</v>
      </c>
      <c r="G5427" s="18" t="s">
        <v>14</v>
      </c>
      <c r="H5427" s="19">
        <v>0.95285767499999996</v>
      </c>
    </row>
    <row r="5428" s="20" customFormat="1" ht="45" customHeight="1">
      <c r="A5428" s="15">
        <v>90180356</v>
      </c>
      <c r="B5428" s="16" t="s">
        <v>7809</v>
      </c>
      <c r="C5428" s="16" t="s">
        <v>7809</v>
      </c>
      <c r="D5428" s="17" t="s">
        <v>24</v>
      </c>
      <c r="E5428" s="17">
        <v>1</v>
      </c>
      <c r="F5428" s="18" t="s">
        <v>436</v>
      </c>
      <c r="G5428" s="18" t="s">
        <v>14</v>
      </c>
      <c r="H5428" s="19">
        <v>2.1284613000000001</v>
      </c>
    </row>
    <row r="5429" s="20" customFormat="1" ht="45" customHeight="1">
      <c r="A5429" s="15">
        <v>90171306</v>
      </c>
      <c r="B5429" s="16" t="s">
        <v>7809</v>
      </c>
      <c r="C5429" s="16" t="s">
        <v>7809</v>
      </c>
      <c r="D5429" s="17" t="s">
        <v>244</v>
      </c>
      <c r="E5429" s="17">
        <v>1</v>
      </c>
      <c r="F5429" s="18" t="s">
        <v>436</v>
      </c>
      <c r="G5429" s="18" t="s">
        <v>14</v>
      </c>
      <c r="H5429" s="19">
        <v>0.73011172499999999</v>
      </c>
    </row>
    <row r="5430" s="20" customFormat="1" ht="45" customHeight="1">
      <c r="A5430" s="15">
        <v>90296800</v>
      </c>
      <c r="B5430" s="16" t="s">
        <v>7810</v>
      </c>
      <c r="C5430" s="16" t="s">
        <v>7810</v>
      </c>
      <c r="D5430" s="17" t="s">
        <v>26</v>
      </c>
      <c r="E5430" s="17">
        <v>1</v>
      </c>
      <c r="F5430" s="18" t="s">
        <v>436</v>
      </c>
      <c r="G5430" s="18" t="s">
        <v>14</v>
      </c>
      <c r="H5430" s="19">
        <v>1.1261045249999999</v>
      </c>
    </row>
    <row r="5431" s="20" customFormat="1" ht="45" customHeight="1">
      <c r="A5431" s="15">
        <v>90225546</v>
      </c>
      <c r="B5431" s="16" t="s">
        <v>7810</v>
      </c>
      <c r="C5431" s="16" t="s">
        <v>7811</v>
      </c>
      <c r="D5431" s="17" t="s">
        <v>26</v>
      </c>
      <c r="E5431" s="17">
        <v>1</v>
      </c>
      <c r="F5431" s="18" t="s">
        <v>436</v>
      </c>
      <c r="G5431" s="18" t="s">
        <v>14</v>
      </c>
      <c r="H5431" s="19">
        <v>0.62606249999999997</v>
      </c>
    </row>
    <row r="5432" s="20" customFormat="1" ht="45" customHeight="1">
      <c r="A5432" s="15">
        <v>90225538</v>
      </c>
      <c r="B5432" s="16" t="s">
        <v>7812</v>
      </c>
      <c r="C5432" s="16" t="s">
        <v>7813</v>
      </c>
      <c r="D5432" s="17" t="s">
        <v>26</v>
      </c>
      <c r="E5432" s="17">
        <v>1</v>
      </c>
      <c r="F5432" s="18" t="s">
        <v>436</v>
      </c>
      <c r="G5432" s="18" t="s">
        <v>14</v>
      </c>
      <c r="H5432" s="19">
        <v>0.90995939999999997</v>
      </c>
    </row>
    <row r="5433" s="20" customFormat="1" ht="45" customHeight="1">
      <c r="A5433" s="15">
        <v>90225570</v>
      </c>
      <c r="B5433" s="16" t="s">
        <v>7814</v>
      </c>
      <c r="C5433" s="16" t="s">
        <v>7815</v>
      </c>
      <c r="D5433" s="17" t="s">
        <v>26</v>
      </c>
      <c r="E5433" s="17">
        <v>1</v>
      </c>
      <c r="F5433" s="18" t="s">
        <v>436</v>
      </c>
      <c r="G5433" s="18" t="s">
        <v>14</v>
      </c>
      <c r="H5433" s="19">
        <v>0.75430845000000002</v>
      </c>
    </row>
    <row r="5434" s="20" customFormat="1" ht="45" customHeight="1">
      <c r="A5434" s="15">
        <v>90293142</v>
      </c>
      <c r="B5434" s="16" t="s">
        <v>7816</v>
      </c>
      <c r="C5434" s="16" t="s">
        <v>7817</v>
      </c>
      <c r="D5434" s="17" t="s">
        <v>271</v>
      </c>
      <c r="E5434" s="17">
        <v>1</v>
      </c>
      <c r="F5434" s="18" t="s">
        <v>436</v>
      </c>
      <c r="G5434" s="18" t="s">
        <v>14</v>
      </c>
      <c r="H5434" s="19">
        <v>0.28735559999999999</v>
      </c>
    </row>
    <row r="5435" s="20" customFormat="1" ht="45" customHeight="1">
      <c r="A5435" s="15">
        <v>90293150</v>
      </c>
      <c r="B5435" s="16" t="s">
        <v>7818</v>
      </c>
      <c r="C5435" s="16" t="s">
        <v>7819</v>
      </c>
      <c r="D5435" s="17" t="s">
        <v>271</v>
      </c>
      <c r="E5435" s="17">
        <v>1</v>
      </c>
      <c r="F5435" s="18" t="s">
        <v>436</v>
      </c>
      <c r="G5435" s="18" t="s">
        <v>14</v>
      </c>
      <c r="H5435" s="19">
        <v>0.68246954999999998</v>
      </c>
    </row>
    <row r="5436" s="20" customFormat="1" ht="45" customHeight="1">
      <c r="A5436" s="15">
        <v>92410502</v>
      </c>
      <c r="B5436" s="16" t="s">
        <v>7820</v>
      </c>
      <c r="C5436" s="16" t="s">
        <v>7821</v>
      </c>
      <c r="D5436" s="17" t="s">
        <v>244</v>
      </c>
      <c r="E5436" s="17">
        <v>1</v>
      </c>
      <c r="F5436" s="18" t="s">
        <v>436</v>
      </c>
      <c r="G5436" s="18" t="s">
        <v>14</v>
      </c>
      <c r="H5436" s="19">
        <v>1.95162345</v>
      </c>
    </row>
    <row r="5437" s="20" customFormat="1" ht="45" customHeight="1">
      <c r="A5437" s="15">
        <v>92457835</v>
      </c>
      <c r="B5437" s="16" t="s">
        <v>7820</v>
      </c>
      <c r="C5437" s="16" t="s">
        <v>7820</v>
      </c>
      <c r="D5437" s="17" t="s">
        <v>244</v>
      </c>
      <c r="E5437" s="17">
        <v>1</v>
      </c>
      <c r="F5437" s="18" t="s">
        <v>60</v>
      </c>
      <c r="G5437" s="18" t="s">
        <v>14</v>
      </c>
      <c r="H5437" s="19">
        <v>1.5715964250000001</v>
      </c>
    </row>
    <row r="5438" s="20" customFormat="1" ht="45" customHeight="1">
      <c r="A5438" s="15">
        <v>90235100</v>
      </c>
      <c r="B5438" s="16" t="s">
        <v>7820</v>
      </c>
      <c r="C5438" s="16" t="s">
        <v>7820</v>
      </c>
      <c r="D5438" s="17" t="s">
        <v>590</v>
      </c>
      <c r="E5438" s="17">
        <v>1</v>
      </c>
      <c r="F5438" s="18" t="s">
        <v>436</v>
      </c>
      <c r="G5438" s="18" t="s">
        <v>14</v>
      </c>
      <c r="H5438" s="19">
        <v>1.9875429</v>
      </c>
    </row>
    <row r="5439" s="20" customFormat="1" ht="45" customHeight="1">
      <c r="A5439" s="15">
        <v>90294637</v>
      </c>
      <c r="B5439" s="16" t="s">
        <v>7822</v>
      </c>
      <c r="C5439" s="16" t="s">
        <v>7823</v>
      </c>
      <c r="D5439" s="17" t="s">
        <v>1592</v>
      </c>
      <c r="E5439" s="17">
        <v>1</v>
      </c>
      <c r="F5439" s="18" t="s">
        <v>436</v>
      </c>
      <c r="G5439" s="18" t="s">
        <v>14</v>
      </c>
      <c r="H5439" s="19">
        <v>0.90995939999999997</v>
      </c>
    </row>
    <row r="5440" s="20" customFormat="1" ht="45" customHeight="1">
      <c r="A5440" s="15">
        <v>90294653</v>
      </c>
      <c r="B5440" s="16" t="s">
        <v>7824</v>
      </c>
      <c r="C5440" s="16" t="s">
        <v>7825</v>
      </c>
      <c r="D5440" s="17" t="s">
        <v>1592</v>
      </c>
      <c r="E5440" s="17">
        <v>1</v>
      </c>
      <c r="F5440" s="18" t="s">
        <v>436</v>
      </c>
      <c r="G5440" s="18" t="s">
        <v>14</v>
      </c>
      <c r="H5440" s="19">
        <v>0.61063065000000005</v>
      </c>
    </row>
    <row r="5441" s="20" customFormat="1" ht="45" customHeight="1">
      <c r="A5441" s="15">
        <v>90255380</v>
      </c>
      <c r="B5441" s="16" t="s">
        <v>7826</v>
      </c>
      <c r="C5441" s="16" t="s">
        <v>7827</v>
      </c>
      <c r="D5441" s="17" t="s">
        <v>26</v>
      </c>
      <c r="E5441" s="17">
        <v>1</v>
      </c>
      <c r="F5441" s="18" t="s">
        <v>436</v>
      </c>
      <c r="G5441" s="18" t="s">
        <v>14</v>
      </c>
      <c r="H5441" s="19">
        <v>0.59865749999999995</v>
      </c>
    </row>
    <row r="5442" s="20" customFormat="1" ht="45" customHeight="1">
      <c r="A5442" s="15">
        <v>92433758</v>
      </c>
      <c r="B5442" s="16" t="s">
        <v>7828</v>
      </c>
      <c r="C5442" s="16" t="s">
        <v>7829</v>
      </c>
      <c r="D5442" s="17" t="s">
        <v>50</v>
      </c>
      <c r="E5442" s="17">
        <v>1</v>
      </c>
      <c r="F5442" s="18" t="s">
        <v>436</v>
      </c>
      <c r="G5442" s="18" t="s">
        <v>14</v>
      </c>
      <c r="H5442" s="19">
        <v>2.2389790500000002</v>
      </c>
    </row>
    <row r="5443" s="20" customFormat="1" ht="45" customHeight="1">
      <c r="A5443" s="15">
        <v>90237404</v>
      </c>
      <c r="B5443" s="16" t="s">
        <v>7830</v>
      </c>
      <c r="C5443" s="16" t="s">
        <v>7830</v>
      </c>
      <c r="D5443" s="17" t="s">
        <v>29</v>
      </c>
      <c r="E5443" s="17">
        <v>1</v>
      </c>
      <c r="F5443" s="18" t="s">
        <v>436</v>
      </c>
      <c r="G5443" s="18" t="s">
        <v>14</v>
      </c>
      <c r="H5443" s="19">
        <v>3.9723027750000002</v>
      </c>
    </row>
    <row r="5444" s="20" customFormat="1" ht="45" customHeight="1">
      <c r="A5444" s="15">
        <v>90178220</v>
      </c>
      <c r="B5444" s="16" t="s">
        <v>7831</v>
      </c>
      <c r="C5444" s="16" t="s">
        <v>7832</v>
      </c>
      <c r="D5444" s="17" t="s">
        <v>915</v>
      </c>
      <c r="E5444" s="17">
        <v>1</v>
      </c>
      <c r="F5444" s="18" t="s">
        <v>88</v>
      </c>
      <c r="G5444" s="18" t="s">
        <v>14</v>
      </c>
      <c r="H5444" s="19">
        <v>12.9549483</v>
      </c>
    </row>
    <row r="5445" s="20" customFormat="1" ht="45" customHeight="1">
      <c r="A5445" s="15">
        <v>90301927</v>
      </c>
      <c r="B5445" s="16" t="s">
        <v>7833</v>
      </c>
      <c r="C5445" s="16" t="s">
        <v>7834</v>
      </c>
      <c r="D5445" s="17" t="s">
        <v>915</v>
      </c>
      <c r="E5445" s="17">
        <v>1</v>
      </c>
      <c r="F5445" s="18" t="s">
        <v>88</v>
      </c>
      <c r="G5445" s="18" t="s">
        <v>14</v>
      </c>
      <c r="H5445" s="19">
        <v>12.942975150000001</v>
      </c>
    </row>
    <row r="5446" s="20" customFormat="1" ht="45" customHeight="1">
      <c r="A5446" s="15">
        <v>90135431</v>
      </c>
      <c r="B5446" s="16" t="s">
        <v>7835</v>
      </c>
      <c r="C5446" s="16" t="s">
        <v>7836</v>
      </c>
      <c r="D5446" s="17" t="s">
        <v>207</v>
      </c>
      <c r="E5446" s="17">
        <v>1</v>
      </c>
      <c r="F5446" s="18" t="s">
        <v>13</v>
      </c>
      <c r="G5446" s="18" t="s">
        <v>14</v>
      </c>
      <c r="H5446" s="19">
        <v>26.259272549999999</v>
      </c>
    </row>
    <row r="5447" s="20" customFormat="1" ht="45" customHeight="1">
      <c r="A5447" s="15">
        <v>92408443</v>
      </c>
      <c r="B5447" s="16" t="s">
        <v>7837</v>
      </c>
      <c r="C5447" s="16" t="s">
        <v>7838</v>
      </c>
      <c r="D5447" s="17" t="s">
        <v>956</v>
      </c>
      <c r="E5447" s="17">
        <v>1</v>
      </c>
      <c r="F5447" s="18" t="s">
        <v>60</v>
      </c>
      <c r="G5447" s="18" t="s">
        <v>14</v>
      </c>
      <c r="H5447" s="19">
        <v>4.2504682499999999</v>
      </c>
    </row>
    <row r="5448" s="20" customFormat="1" ht="45" customHeight="1">
      <c r="A5448" s="15">
        <v>92408451</v>
      </c>
      <c r="B5448" s="16" t="s">
        <v>7839</v>
      </c>
      <c r="C5448" s="16" t="s">
        <v>7840</v>
      </c>
      <c r="D5448" s="17" t="s">
        <v>956</v>
      </c>
      <c r="E5448" s="17">
        <v>1</v>
      </c>
      <c r="F5448" s="18" t="s">
        <v>60</v>
      </c>
      <c r="G5448" s="18" t="s">
        <v>14</v>
      </c>
      <c r="H5448" s="19">
        <v>7.4461589999999998</v>
      </c>
    </row>
    <row r="5449" s="20" customFormat="1" ht="45" customHeight="1">
      <c r="A5449" s="15">
        <v>92408460</v>
      </c>
      <c r="B5449" s="16" t="s">
        <v>7841</v>
      </c>
      <c r="C5449" s="16" t="s">
        <v>7842</v>
      </c>
      <c r="D5449" s="17" t="s">
        <v>956</v>
      </c>
      <c r="E5449" s="17">
        <v>1</v>
      </c>
      <c r="F5449" s="18" t="s">
        <v>60</v>
      </c>
      <c r="G5449" s="18" t="s">
        <v>14</v>
      </c>
      <c r="H5449" s="19">
        <v>8.2495003499999999</v>
      </c>
    </row>
    <row r="5450" s="20" customFormat="1" ht="45" customHeight="1">
      <c r="A5450" s="15">
        <v>90144104</v>
      </c>
      <c r="B5450" s="16" t="s">
        <v>7843</v>
      </c>
      <c r="C5450" s="16" t="s">
        <v>7843</v>
      </c>
      <c r="D5450" s="17" t="s">
        <v>17</v>
      </c>
      <c r="E5450" s="17">
        <v>1</v>
      </c>
      <c r="F5450" s="18" t="s">
        <v>13</v>
      </c>
      <c r="G5450" s="18" t="s">
        <v>14</v>
      </c>
      <c r="H5450" s="19">
        <v>21.228394949999998</v>
      </c>
    </row>
    <row r="5451" s="20" customFormat="1" ht="45" customHeight="1">
      <c r="A5451" s="15">
        <v>92417396</v>
      </c>
      <c r="B5451" s="16" t="s">
        <v>7844</v>
      </c>
      <c r="C5451" s="16" t="s">
        <v>7844</v>
      </c>
      <c r="D5451" s="17" t="s">
        <v>39</v>
      </c>
      <c r="E5451" s="17">
        <v>1</v>
      </c>
      <c r="F5451" s="18" t="s">
        <v>13</v>
      </c>
      <c r="G5451" s="18" t="s">
        <v>14</v>
      </c>
      <c r="H5451" s="19">
        <v>28.5</v>
      </c>
    </row>
    <row r="5452" s="20" customFormat="1" ht="45" customHeight="1">
      <c r="A5452" s="15">
        <v>90269683</v>
      </c>
      <c r="B5452" s="16" t="s">
        <v>7845</v>
      </c>
      <c r="C5452" s="16" t="s">
        <v>7845</v>
      </c>
      <c r="D5452" s="17" t="s">
        <v>603</v>
      </c>
      <c r="E5452" s="17">
        <v>1</v>
      </c>
      <c r="F5452" s="18" t="s">
        <v>13</v>
      </c>
      <c r="G5452" s="18" t="s">
        <v>14</v>
      </c>
      <c r="H5452" s="19">
        <v>29.157326999999999</v>
      </c>
    </row>
    <row r="5453" s="20" customFormat="1" ht="45" customHeight="1">
      <c r="A5453" s="15">
        <v>90134710</v>
      </c>
      <c r="B5453" s="16" t="s">
        <v>7846</v>
      </c>
      <c r="C5453" s="16" t="s">
        <v>7847</v>
      </c>
      <c r="D5453" s="17" t="s">
        <v>455</v>
      </c>
      <c r="E5453" s="17">
        <v>1</v>
      </c>
      <c r="F5453" s="18" t="s">
        <v>436</v>
      </c>
      <c r="G5453" s="18" t="s">
        <v>14</v>
      </c>
      <c r="H5453" s="19">
        <v>1.8917577000000001</v>
      </c>
    </row>
    <row r="5454" s="20" customFormat="1" ht="45" customHeight="1">
      <c r="A5454" s="15">
        <v>90939310</v>
      </c>
      <c r="B5454" s="16" t="s">
        <v>7848</v>
      </c>
      <c r="C5454" s="16" t="s">
        <v>7848</v>
      </c>
      <c r="D5454" s="17" t="s">
        <v>1744</v>
      </c>
      <c r="E5454" s="17">
        <v>1</v>
      </c>
      <c r="F5454" s="18" t="s">
        <v>88</v>
      </c>
      <c r="G5454" s="18" t="s">
        <v>14</v>
      </c>
      <c r="H5454" s="19">
        <v>7086.3000000000002</v>
      </c>
    </row>
    <row r="5455" s="20" customFormat="1" ht="45" customHeight="1">
      <c r="A5455" s="15">
        <v>90939328</v>
      </c>
      <c r="B5455" s="16" t="s">
        <v>7849</v>
      </c>
      <c r="C5455" s="16" t="s">
        <v>7849</v>
      </c>
      <c r="D5455" s="17" t="s">
        <v>1744</v>
      </c>
      <c r="E5455" s="17">
        <v>1</v>
      </c>
      <c r="F5455" s="18" t="s">
        <v>88</v>
      </c>
      <c r="G5455" s="18" t="s">
        <v>14</v>
      </c>
      <c r="H5455" s="19">
        <v>718.59000000000003</v>
      </c>
    </row>
    <row r="5456" s="20" customFormat="1" ht="45" customHeight="1">
      <c r="A5456" s="15">
        <v>90939379</v>
      </c>
      <c r="B5456" s="16" t="s">
        <v>7850</v>
      </c>
      <c r="C5456" s="16" t="s">
        <v>7850</v>
      </c>
      <c r="D5456" s="17" t="s">
        <v>1744</v>
      </c>
      <c r="E5456" s="17">
        <v>1</v>
      </c>
      <c r="F5456" s="18" t="s">
        <v>88</v>
      </c>
      <c r="G5456" s="18" t="s">
        <v>14</v>
      </c>
      <c r="H5456" s="19">
        <v>730.17999999999995</v>
      </c>
    </row>
    <row r="5457" s="20" customFormat="1" ht="45" customHeight="1">
      <c r="A5457" s="15">
        <v>90939387</v>
      </c>
      <c r="B5457" s="16" t="s">
        <v>7851</v>
      </c>
      <c r="C5457" s="16" t="s">
        <v>7851</v>
      </c>
      <c r="D5457" s="17" t="s">
        <v>1744</v>
      </c>
      <c r="E5457" s="17">
        <v>1</v>
      </c>
      <c r="F5457" s="18" t="s">
        <v>88</v>
      </c>
      <c r="G5457" s="18" t="s">
        <v>14</v>
      </c>
      <c r="H5457" s="19">
        <v>208.55000000000001</v>
      </c>
    </row>
    <row r="5458" s="20" customFormat="1" ht="45" customHeight="1">
      <c r="A5458" s="15">
        <v>90939395</v>
      </c>
      <c r="B5458" s="16" t="s">
        <v>7852</v>
      </c>
      <c r="C5458" s="16" t="s">
        <v>7852</v>
      </c>
      <c r="D5458" s="17" t="s">
        <v>1744</v>
      </c>
      <c r="E5458" s="17">
        <v>1</v>
      </c>
      <c r="F5458" s="18" t="s">
        <v>88</v>
      </c>
      <c r="G5458" s="18" t="s">
        <v>14</v>
      </c>
      <c r="H5458" s="19">
        <v>208.55000000000001</v>
      </c>
    </row>
    <row r="5459" s="20" customFormat="1" ht="45" customHeight="1">
      <c r="A5459" s="15">
        <v>90258410</v>
      </c>
      <c r="B5459" s="16" t="s">
        <v>7853</v>
      </c>
      <c r="C5459" s="16" t="s">
        <v>7854</v>
      </c>
      <c r="D5459" s="17" t="s">
        <v>450</v>
      </c>
      <c r="E5459" s="17">
        <v>1</v>
      </c>
      <c r="F5459" s="18" t="s">
        <v>64</v>
      </c>
      <c r="G5459" s="18" t="s">
        <v>14</v>
      </c>
      <c r="H5459" s="19">
        <v>28.48412385</v>
      </c>
    </row>
    <row r="5460" s="20" customFormat="1" ht="45" customHeight="1">
      <c r="A5460" s="15">
        <v>90201388</v>
      </c>
      <c r="B5460" s="16" t="s">
        <v>7855</v>
      </c>
      <c r="C5460" s="16" t="s">
        <v>7856</v>
      </c>
      <c r="D5460" s="17" t="s">
        <v>231</v>
      </c>
      <c r="E5460" s="17">
        <v>1</v>
      </c>
      <c r="F5460" s="18" t="s">
        <v>64</v>
      </c>
      <c r="G5460" s="18" t="s">
        <v>14</v>
      </c>
      <c r="H5460" s="19">
        <v>44.671822650000003</v>
      </c>
    </row>
    <row r="5461" s="20" customFormat="1" ht="45" customHeight="1">
      <c r="A5461" s="15">
        <v>92453201</v>
      </c>
      <c r="B5461" s="16" t="s">
        <v>7857</v>
      </c>
      <c r="C5461" s="16" t="s">
        <v>7857</v>
      </c>
      <c r="D5461" s="17" t="s">
        <v>39</v>
      </c>
      <c r="E5461" s="17">
        <v>1</v>
      </c>
      <c r="F5461" s="18" t="s">
        <v>64</v>
      </c>
      <c r="G5461" s="18" t="s">
        <v>14</v>
      </c>
      <c r="H5461" s="19">
        <v>27.321587999999998</v>
      </c>
    </row>
    <row r="5462" s="20" customFormat="1" ht="45" customHeight="1">
      <c r="A5462" s="15">
        <v>92426832</v>
      </c>
      <c r="B5462" s="16" t="s">
        <v>7858</v>
      </c>
      <c r="C5462" s="16" t="s">
        <v>7859</v>
      </c>
      <c r="D5462" s="17" t="s">
        <v>871</v>
      </c>
      <c r="E5462" s="17">
        <v>1</v>
      </c>
      <c r="F5462" s="18" t="s">
        <v>64</v>
      </c>
      <c r="G5462" s="18" t="s">
        <v>14</v>
      </c>
      <c r="H5462" s="19">
        <v>19.864025999999999</v>
      </c>
    </row>
    <row r="5463" s="20" customFormat="1" ht="45" customHeight="1">
      <c r="A5463" s="15">
        <v>92355110</v>
      </c>
      <c r="B5463" s="16" t="s">
        <v>7860</v>
      </c>
      <c r="C5463" s="16" t="s">
        <v>7861</v>
      </c>
      <c r="D5463" s="17" t="s">
        <v>414</v>
      </c>
      <c r="E5463" s="17">
        <v>1</v>
      </c>
      <c r="F5463" s="18" t="s">
        <v>64</v>
      </c>
      <c r="G5463" s="18" t="s">
        <v>14</v>
      </c>
      <c r="H5463" s="19">
        <v>11.8294722</v>
      </c>
    </row>
    <row r="5464" s="20" customFormat="1" ht="45" customHeight="1">
      <c r="A5464" s="15">
        <v>92412599</v>
      </c>
      <c r="B5464" s="16" t="s">
        <v>7862</v>
      </c>
      <c r="C5464" s="16" t="s">
        <v>7863</v>
      </c>
      <c r="D5464" s="17" t="s">
        <v>124</v>
      </c>
      <c r="E5464" s="17">
        <v>1</v>
      </c>
      <c r="F5464" s="18" t="s">
        <v>64</v>
      </c>
      <c r="G5464" s="18" t="s">
        <v>14</v>
      </c>
      <c r="H5464" s="19">
        <v>32.040149399999997</v>
      </c>
    </row>
    <row r="5465" s="20" customFormat="1" ht="45" customHeight="1">
      <c r="A5465" s="15">
        <v>90269918</v>
      </c>
      <c r="B5465" s="16" t="s">
        <v>7864</v>
      </c>
      <c r="C5465" s="16" t="s">
        <v>7865</v>
      </c>
      <c r="D5465" s="17" t="s">
        <v>334</v>
      </c>
      <c r="E5465" s="17">
        <v>1</v>
      </c>
      <c r="F5465" s="18" t="s">
        <v>64</v>
      </c>
      <c r="G5465" s="18" t="s">
        <v>14</v>
      </c>
      <c r="H5465" s="19">
        <v>29.780000000000001</v>
      </c>
    </row>
    <row r="5466" s="20" customFormat="1" ht="45" customHeight="1">
      <c r="A5466" s="15">
        <v>90287401</v>
      </c>
      <c r="B5466" s="16" t="s">
        <v>7866</v>
      </c>
      <c r="C5466" s="16" t="s">
        <v>7867</v>
      </c>
      <c r="D5466" s="17" t="s">
        <v>792</v>
      </c>
      <c r="E5466" s="17">
        <v>1</v>
      </c>
      <c r="F5466" s="18" t="s">
        <v>64</v>
      </c>
      <c r="G5466" s="18" t="s">
        <v>14</v>
      </c>
      <c r="H5466" s="19">
        <v>30.367697849999999</v>
      </c>
    </row>
    <row r="5467" s="20" customFormat="1" ht="45" customHeight="1">
      <c r="A5467" s="15">
        <v>90201370</v>
      </c>
      <c r="B5467" s="16" t="s">
        <v>7868</v>
      </c>
      <c r="C5467" s="16" t="s">
        <v>7869</v>
      </c>
      <c r="D5467" s="17" t="s">
        <v>231</v>
      </c>
      <c r="E5467" s="17">
        <v>1</v>
      </c>
      <c r="F5467" s="18" t="s">
        <v>64</v>
      </c>
      <c r="G5467" s="18" t="s">
        <v>14</v>
      </c>
      <c r="H5467" s="19">
        <v>44.671822650000003</v>
      </c>
    </row>
    <row r="5468" s="20" customFormat="1" ht="45" customHeight="1">
      <c r="A5468" s="15">
        <v>90829034</v>
      </c>
      <c r="B5468" s="16" t="s">
        <v>7870</v>
      </c>
      <c r="C5468" s="16" t="s">
        <v>7871</v>
      </c>
      <c r="D5468" s="17" t="s">
        <v>235</v>
      </c>
      <c r="E5468" s="17">
        <v>1</v>
      </c>
      <c r="F5468" s="18" t="s">
        <v>64</v>
      </c>
      <c r="G5468" s="18" t="s">
        <v>14</v>
      </c>
      <c r="H5468" s="19">
        <v>50.595111000000003</v>
      </c>
    </row>
    <row r="5469" s="20" customFormat="1" ht="45" customHeight="1">
      <c r="A5469" s="15">
        <v>90248902</v>
      </c>
      <c r="B5469" s="16" t="s">
        <v>7872</v>
      </c>
      <c r="C5469" s="16" t="s">
        <v>7873</v>
      </c>
      <c r="D5469" s="17" t="s">
        <v>247</v>
      </c>
      <c r="E5469" s="17">
        <v>1</v>
      </c>
      <c r="F5469" s="18" t="s">
        <v>64</v>
      </c>
      <c r="G5469" s="18" t="s">
        <v>14</v>
      </c>
      <c r="H5469" s="19">
        <v>28.549499999999998</v>
      </c>
    </row>
    <row r="5470" s="20" customFormat="1" ht="45" customHeight="1">
      <c r="A5470" s="15">
        <v>90216172</v>
      </c>
      <c r="B5470" s="16" t="s">
        <v>7874</v>
      </c>
      <c r="C5470" s="16" t="s">
        <v>7875</v>
      </c>
      <c r="D5470" s="17" t="s">
        <v>78</v>
      </c>
      <c r="E5470" s="17">
        <v>1</v>
      </c>
      <c r="F5470" s="18" t="s">
        <v>64</v>
      </c>
      <c r="G5470" s="18" t="s">
        <v>14</v>
      </c>
      <c r="H5470" s="19">
        <v>4.9808304000000003</v>
      </c>
    </row>
    <row r="5471" s="20" customFormat="1" ht="45" customHeight="1">
      <c r="A5471" s="15">
        <v>90263383</v>
      </c>
      <c r="B5471" s="16" t="s">
        <v>7876</v>
      </c>
      <c r="C5471" s="16" t="s">
        <v>7877</v>
      </c>
      <c r="D5471" s="17" t="s">
        <v>247</v>
      </c>
      <c r="E5471" s="17">
        <v>1</v>
      </c>
      <c r="F5471" s="18" t="s">
        <v>64</v>
      </c>
      <c r="G5471" s="18" t="s">
        <v>14</v>
      </c>
      <c r="H5471" s="19">
        <v>31.381626149999999</v>
      </c>
    </row>
    <row r="5472" s="20" customFormat="1" ht="45" customHeight="1">
      <c r="A5472" s="15">
        <v>92413765</v>
      </c>
      <c r="B5472" s="16" t="s">
        <v>7878</v>
      </c>
      <c r="C5472" s="16" t="s">
        <v>7879</v>
      </c>
      <c r="D5472" s="17" t="s">
        <v>603</v>
      </c>
      <c r="E5472" s="17">
        <v>1</v>
      </c>
      <c r="F5472" s="18" t="s">
        <v>64</v>
      </c>
      <c r="G5472" s="18" t="s">
        <v>14</v>
      </c>
      <c r="H5472" s="19">
        <v>22.807520400000001</v>
      </c>
    </row>
    <row r="5473" s="20" customFormat="1" ht="45" customHeight="1">
      <c r="A5473" s="15">
        <v>90268180</v>
      </c>
      <c r="B5473" s="16" t="s">
        <v>7880</v>
      </c>
      <c r="C5473" s="16" t="s">
        <v>7881</v>
      </c>
      <c r="D5473" s="17" t="s">
        <v>603</v>
      </c>
      <c r="E5473" s="17">
        <v>1</v>
      </c>
      <c r="F5473" s="18" t="s">
        <v>64</v>
      </c>
      <c r="G5473" s="18" t="s">
        <v>14</v>
      </c>
      <c r="H5473" s="19">
        <v>23.078627999999998</v>
      </c>
    </row>
    <row r="5474" s="20" customFormat="1" ht="45" customHeight="1">
      <c r="A5474" s="15">
        <v>90216156</v>
      </c>
      <c r="B5474" s="16" t="s">
        <v>7882</v>
      </c>
      <c r="C5474" s="16" t="s">
        <v>7883</v>
      </c>
      <c r="D5474" s="17" t="s">
        <v>78</v>
      </c>
      <c r="E5474" s="17">
        <v>1</v>
      </c>
      <c r="F5474" s="18" t="s">
        <v>60</v>
      </c>
      <c r="G5474" s="18" t="s">
        <v>14</v>
      </c>
      <c r="H5474" s="19">
        <v>2.5742272499999999</v>
      </c>
    </row>
    <row r="5475" s="20" customFormat="1" ht="45" customHeight="1">
      <c r="A5475" s="15">
        <v>92437583</v>
      </c>
      <c r="B5475" s="16" t="s">
        <v>7882</v>
      </c>
      <c r="C5475" s="16" t="s">
        <v>7884</v>
      </c>
      <c r="D5475" s="17" t="s">
        <v>235</v>
      </c>
      <c r="E5475" s="17">
        <v>1</v>
      </c>
      <c r="F5475" s="18" t="s">
        <v>60</v>
      </c>
      <c r="G5475" s="18" t="s">
        <v>14</v>
      </c>
      <c r="H5475" s="19">
        <v>28.199618999999998</v>
      </c>
    </row>
    <row r="5476" s="20" customFormat="1" ht="45" customHeight="1">
      <c r="A5476" s="15">
        <v>90204093</v>
      </c>
      <c r="B5476" s="16" t="s">
        <v>7885</v>
      </c>
      <c r="C5476" s="16" t="s">
        <v>7886</v>
      </c>
      <c r="D5476" s="17" t="s">
        <v>414</v>
      </c>
      <c r="E5476" s="17">
        <v>1</v>
      </c>
      <c r="F5476" s="18" t="s">
        <v>60</v>
      </c>
      <c r="G5476" s="18" t="s">
        <v>14</v>
      </c>
      <c r="H5476" s="19">
        <v>2.3262119999999999</v>
      </c>
    </row>
    <row r="5477" s="20" customFormat="1" ht="45" customHeight="1">
      <c r="A5477" s="15">
        <v>92383505</v>
      </c>
      <c r="B5477" s="16" t="s">
        <v>7887</v>
      </c>
      <c r="C5477" s="16" t="s">
        <v>7888</v>
      </c>
      <c r="D5477" s="17" t="s">
        <v>21</v>
      </c>
      <c r="E5477" s="17">
        <v>1</v>
      </c>
      <c r="F5477" s="18" t="s">
        <v>64</v>
      </c>
      <c r="G5477" s="18" t="s">
        <v>14</v>
      </c>
      <c r="H5477" s="19">
        <v>55.640000000000001</v>
      </c>
    </row>
    <row r="5478" s="20" customFormat="1" ht="45" customHeight="1">
      <c r="A5478" s="15">
        <v>92413781</v>
      </c>
      <c r="B5478" s="16" t="s">
        <v>7889</v>
      </c>
      <c r="C5478" s="16" t="s">
        <v>7890</v>
      </c>
      <c r="D5478" s="17" t="s">
        <v>603</v>
      </c>
      <c r="E5478" s="17">
        <v>1</v>
      </c>
      <c r="F5478" s="18" t="s">
        <v>60</v>
      </c>
      <c r="G5478" s="18" t="s">
        <v>14</v>
      </c>
      <c r="H5478" s="19">
        <v>12.8591631</v>
      </c>
    </row>
    <row r="5479" s="20" customFormat="1" ht="45" customHeight="1">
      <c r="A5479" s="15">
        <v>90258436</v>
      </c>
      <c r="B5479" s="16" t="s">
        <v>7891</v>
      </c>
      <c r="C5479" s="16" t="s">
        <v>7892</v>
      </c>
      <c r="D5479" s="17" t="s">
        <v>450</v>
      </c>
      <c r="E5479" s="17">
        <v>1</v>
      </c>
      <c r="F5479" s="18" t="s">
        <v>64</v>
      </c>
      <c r="G5479" s="18" t="s">
        <v>14</v>
      </c>
      <c r="H5479" s="19">
        <v>62.667467100000003</v>
      </c>
    </row>
    <row r="5480" s="20" customFormat="1" ht="45" customHeight="1">
      <c r="A5480" s="15">
        <v>92426840</v>
      </c>
      <c r="B5480" s="16" t="s">
        <v>7893</v>
      </c>
      <c r="C5480" s="16" t="s">
        <v>7894</v>
      </c>
      <c r="D5480" s="17" t="s">
        <v>871</v>
      </c>
      <c r="E5480" s="17">
        <v>1</v>
      </c>
      <c r="F5480" s="18" t="s">
        <v>64</v>
      </c>
      <c r="G5480" s="18" t="s">
        <v>14</v>
      </c>
      <c r="H5480" s="19">
        <v>27.514298700000001</v>
      </c>
    </row>
    <row r="5481" s="20" customFormat="1" ht="45" customHeight="1">
      <c r="A5481" s="15">
        <v>90268172</v>
      </c>
      <c r="B5481" s="16" t="s">
        <v>7895</v>
      </c>
      <c r="C5481" s="16" t="s">
        <v>7896</v>
      </c>
      <c r="D5481" s="17" t="s">
        <v>603</v>
      </c>
      <c r="E5481" s="17">
        <v>1</v>
      </c>
      <c r="F5481" s="18" t="s">
        <v>64</v>
      </c>
      <c r="G5481" s="18" t="s">
        <v>14</v>
      </c>
      <c r="H5481" s="19">
        <v>35.799999999999997</v>
      </c>
    </row>
    <row r="5482" s="20" customFormat="1" ht="45" customHeight="1">
      <c r="A5482" s="15">
        <v>92413790</v>
      </c>
      <c r="B5482" s="16" t="s">
        <v>7897</v>
      </c>
      <c r="C5482" s="16" t="s">
        <v>7898</v>
      </c>
      <c r="D5482" s="17" t="s">
        <v>603</v>
      </c>
      <c r="E5482" s="17">
        <v>1</v>
      </c>
      <c r="F5482" s="18" t="s">
        <v>64</v>
      </c>
      <c r="G5482" s="18" t="s">
        <v>14</v>
      </c>
      <c r="H5482" s="19">
        <v>36.290617650000002</v>
      </c>
    </row>
    <row r="5483" s="20" customFormat="1" ht="45" customHeight="1">
      <c r="A5483" s="15">
        <v>92355102</v>
      </c>
      <c r="B5483" s="16" t="s">
        <v>7899</v>
      </c>
      <c r="C5483" s="16" t="s">
        <v>7900</v>
      </c>
      <c r="D5483" s="17" t="s">
        <v>414</v>
      </c>
      <c r="E5483" s="17">
        <v>1</v>
      </c>
      <c r="F5483" s="18" t="s">
        <v>64</v>
      </c>
      <c r="G5483" s="18" t="s">
        <v>14</v>
      </c>
      <c r="H5483" s="19">
        <v>13.295897999999999</v>
      </c>
    </row>
    <row r="5484" s="20" customFormat="1" ht="45" customHeight="1">
      <c r="A5484" s="15">
        <v>92412602</v>
      </c>
      <c r="B5484" s="16" t="s">
        <v>7901</v>
      </c>
      <c r="C5484" s="16" t="s">
        <v>7902</v>
      </c>
      <c r="D5484" s="17" t="s">
        <v>124</v>
      </c>
      <c r="E5484" s="17">
        <v>1</v>
      </c>
      <c r="F5484" s="18" t="s">
        <v>64</v>
      </c>
      <c r="G5484" s="18" t="s">
        <v>14</v>
      </c>
      <c r="H5484" s="19">
        <v>61.838469000000003</v>
      </c>
    </row>
    <row r="5485" s="20" customFormat="1" ht="45" customHeight="1">
      <c r="A5485" s="15">
        <v>90269926</v>
      </c>
      <c r="B5485" s="16" t="s">
        <v>7903</v>
      </c>
      <c r="C5485" s="16" t="s">
        <v>7904</v>
      </c>
      <c r="D5485" s="17" t="s">
        <v>334</v>
      </c>
      <c r="E5485" s="17">
        <v>1</v>
      </c>
      <c r="F5485" s="18" t="s">
        <v>64</v>
      </c>
      <c r="G5485" s="18" t="s">
        <v>14</v>
      </c>
      <c r="H5485" s="19">
        <v>59.557499999999997</v>
      </c>
    </row>
    <row r="5486" s="20" customFormat="1" ht="45" customHeight="1">
      <c r="A5486" s="15">
        <v>90287410</v>
      </c>
      <c r="B5486" s="16" t="s">
        <v>7905</v>
      </c>
      <c r="C5486" s="16" t="s">
        <v>7906</v>
      </c>
      <c r="D5486" s="17" t="s">
        <v>792</v>
      </c>
      <c r="E5486" s="17">
        <v>1</v>
      </c>
      <c r="F5486" s="18" t="s">
        <v>64</v>
      </c>
      <c r="G5486" s="18" t="s">
        <v>14</v>
      </c>
      <c r="H5486" s="19">
        <v>60.435899999999997</v>
      </c>
    </row>
    <row r="5487" s="20" customFormat="1" ht="45" customHeight="1">
      <c r="A5487" s="15">
        <v>90201396</v>
      </c>
      <c r="B5487" s="16" t="s">
        <v>7907</v>
      </c>
      <c r="C5487" s="16" t="s">
        <v>7908</v>
      </c>
      <c r="D5487" s="17" t="s">
        <v>231</v>
      </c>
      <c r="E5487" s="17">
        <v>1</v>
      </c>
      <c r="F5487" s="18" t="s">
        <v>64</v>
      </c>
      <c r="G5487" s="18" t="s">
        <v>14</v>
      </c>
      <c r="H5487" s="19">
        <v>81.920000000000002</v>
      </c>
    </row>
    <row r="5488" s="20" customFormat="1" ht="45" customHeight="1">
      <c r="A5488" s="15">
        <v>92261485</v>
      </c>
      <c r="B5488" s="16" t="s">
        <v>7909</v>
      </c>
      <c r="C5488" s="16" t="s">
        <v>7910</v>
      </c>
      <c r="D5488" s="17" t="s">
        <v>235</v>
      </c>
      <c r="E5488" s="17">
        <v>1</v>
      </c>
      <c r="F5488" s="18" t="s">
        <v>64</v>
      </c>
      <c r="G5488" s="18" t="s">
        <v>14</v>
      </c>
      <c r="H5488" s="19">
        <v>101.4365268</v>
      </c>
    </row>
    <row r="5489" s="20" customFormat="1" ht="45" customHeight="1">
      <c r="A5489" s="15">
        <v>92453210</v>
      </c>
      <c r="B5489" s="16" t="s">
        <v>7911</v>
      </c>
      <c r="C5489" s="16" t="s">
        <v>7911</v>
      </c>
      <c r="D5489" s="17" t="s">
        <v>39</v>
      </c>
      <c r="E5489" s="17">
        <v>1</v>
      </c>
      <c r="F5489" s="18" t="s">
        <v>64</v>
      </c>
      <c r="G5489" s="18" t="s">
        <v>14</v>
      </c>
      <c r="H5489" s="19">
        <v>52.077500999999998</v>
      </c>
    </row>
    <row r="5490" s="20" customFormat="1" ht="45" customHeight="1">
      <c r="A5490" s="15">
        <v>90217640</v>
      </c>
      <c r="B5490" s="16" t="s">
        <v>7912</v>
      </c>
      <c r="C5490" s="16" t="s">
        <v>7913</v>
      </c>
      <c r="D5490" s="17" t="s">
        <v>1686</v>
      </c>
      <c r="E5490" s="17">
        <v>1</v>
      </c>
      <c r="F5490" s="18" t="s">
        <v>64</v>
      </c>
      <c r="G5490" s="18" t="s">
        <v>14</v>
      </c>
      <c r="H5490" s="19">
        <v>60.667951049999999</v>
      </c>
    </row>
    <row r="5491" s="20" customFormat="1" ht="45" customHeight="1">
      <c r="A5491" s="15">
        <v>90216180</v>
      </c>
      <c r="B5491" s="16" t="s">
        <v>7912</v>
      </c>
      <c r="C5491" s="16" t="s">
        <v>7914</v>
      </c>
      <c r="D5491" s="17" t="s">
        <v>78</v>
      </c>
      <c r="E5491" s="17">
        <v>1</v>
      </c>
      <c r="F5491" s="18" t="s">
        <v>64</v>
      </c>
      <c r="G5491" s="18" t="s">
        <v>14</v>
      </c>
      <c r="H5491" s="19">
        <v>9.97363395</v>
      </c>
    </row>
    <row r="5492" s="20" customFormat="1" ht="45" customHeight="1">
      <c r="A5492" s="15">
        <v>90287398</v>
      </c>
      <c r="B5492" s="16" t="s">
        <v>7915</v>
      </c>
      <c r="C5492" s="16" t="s">
        <v>7916</v>
      </c>
      <c r="D5492" s="17" t="s">
        <v>21</v>
      </c>
      <c r="E5492" s="17">
        <v>1</v>
      </c>
      <c r="F5492" s="18" t="s">
        <v>60</v>
      </c>
      <c r="G5492" s="18" t="s">
        <v>14</v>
      </c>
      <c r="H5492" s="19">
        <v>9.6980625000000007</v>
      </c>
    </row>
    <row r="5493" s="20" customFormat="1" ht="45" customHeight="1">
      <c r="A5493" s="15">
        <v>90147774</v>
      </c>
      <c r="B5493" s="16" t="s">
        <v>7917</v>
      </c>
      <c r="C5493" s="16" t="s">
        <v>7918</v>
      </c>
      <c r="D5493" s="17" t="s">
        <v>17</v>
      </c>
      <c r="E5493" s="17">
        <v>1</v>
      </c>
      <c r="F5493" s="18" t="s">
        <v>60</v>
      </c>
      <c r="G5493" s="18" t="s">
        <v>14</v>
      </c>
      <c r="H5493" s="19">
        <v>11.21884155</v>
      </c>
    </row>
    <row r="5494" s="20" customFormat="1" ht="45" customHeight="1">
      <c r="A5494" s="15">
        <v>92417485</v>
      </c>
      <c r="B5494" s="16" t="s">
        <v>7917</v>
      </c>
      <c r="C5494" s="16" t="s">
        <v>7919</v>
      </c>
      <c r="D5494" s="17" t="s">
        <v>231</v>
      </c>
      <c r="E5494" s="17">
        <v>1</v>
      </c>
      <c r="F5494" s="18" t="s">
        <v>60</v>
      </c>
      <c r="G5494" s="18" t="s">
        <v>14</v>
      </c>
      <c r="H5494" s="19">
        <v>4.3342802999999996</v>
      </c>
    </row>
    <row r="5495" s="20" customFormat="1" ht="45" customHeight="1">
      <c r="A5495" s="15">
        <v>90204107</v>
      </c>
      <c r="B5495" s="16" t="s">
        <v>7920</v>
      </c>
      <c r="C5495" s="16" t="s">
        <v>7921</v>
      </c>
      <c r="D5495" s="17" t="s">
        <v>414</v>
      </c>
      <c r="E5495" s="17">
        <v>1</v>
      </c>
      <c r="F5495" s="18" t="s">
        <v>60</v>
      </c>
      <c r="G5495" s="18" t="s">
        <v>14</v>
      </c>
      <c r="H5495" s="19">
        <v>4.5857164499999996</v>
      </c>
    </row>
    <row r="5496" s="20" customFormat="1" ht="45" customHeight="1">
      <c r="A5496" s="15">
        <v>92391974</v>
      </c>
      <c r="B5496" s="16" t="s">
        <v>7922</v>
      </c>
      <c r="C5496" s="16" t="s">
        <v>7923</v>
      </c>
      <c r="D5496" s="17" t="s">
        <v>21</v>
      </c>
      <c r="E5496" s="17">
        <v>1</v>
      </c>
      <c r="F5496" s="18" t="s">
        <v>64</v>
      </c>
      <c r="G5496" s="18" t="s">
        <v>14</v>
      </c>
      <c r="H5496" s="19">
        <v>110.3878125</v>
      </c>
    </row>
    <row r="5497" s="20" customFormat="1" ht="45" customHeight="1">
      <c r="A5497" s="15">
        <v>90277422</v>
      </c>
      <c r="B5497" s="16" t="s">
        <v>7924</v>
      </c>
      <c r="C5497" s="16" t="s">
        <v>7924</v>
      </c>
      <c r="D5497" s="17" t="s">
        <v>39</v>
      </c>
      <c r="E5497" s="17">
        <v>1</v>
      </c>
      <c r="F5497" s="18" t="s">
        <v>64</v>
      </c>
      <c r="G5497" s="18" t="s">
        <v>14</v>
      </c>
      <c r="H5497" s="19">
        <v>50.503886999999999</v>
      </c>
    </row>
    <row r="5498" s="20" customFormat="1" ht="45" customHeight="1">
      <c r="A5498" s="15">
        <v>92252281</v>
      </c>
      <c r="B5498" s="16" t="s">
        <v>7925</v>
      </c>
      <c r="C5498" s="16" t="s">
        <v>7926</v>
      </c>
      <c r="D5498" s="17" t="s">
        <v>69</v>
      </c>
      <c r="E5498" s="17">
        <v>1</v>
      </c>
      <c r="F5498" s="18" t="s">
        <v>60</v>
      </c>
      <c r="G5498" s="18" t="s">
        <v>14</v>
      </c>
      <c r="H5498" s="19">
        <v>0.3352482</v>
      </c>
    </row>
    <row r="5499" s="20" customFormat="1" ht="45" customHeight="1">
      <c r="A5499" s="15">
        <v>90219783</v>
      </c>
      <c r="B5499" s="16" t="s">
        <v>7927</v>
      </c>
      <c r="C5499" s="16" t="s">
        <v>7928</v>
      </c>
      <c r="D5499" s="17" t="s">
        <v>69</v>
      </c>
      <c r="E5499" s="17">
        <v>1</v>
      </c>
      <c r="F5499" s="18" t="s">
        <v>60</v>
      </c>
      <c r="G5499" s="18" t="s">
        <v>14</v>
      </c>
      <c r="H5499" s="19">
        <v>0.3352482</v>
      </c>
    </row>
    <row r="5500" s="20" customFormat="1" ht="45" customHeight="1">
      <c r="A5500" s="15">
        <v>90297571</v>
      </c>
      <c r="B5500" s="16" t="s">
        <v>7927</v>
      </c>
      <c r="C5500" s="16" t="s">
        <v>7929</v>
      </c>
      <c r="D5500" s="17" t="s">
        <v>1253</v>
      </c>
      <c r="E5500" s="17">
        <v>1</v>
      </c>
      <c r="F5500" s="18" t="s">
        <v>60</v>
      </c>
      <c r="G5500" s="18" t="s">
        <v>14</v>
      </c>
      <c r="H5500" s="19">
        <v>0.29932874999999998</v>
      </c>
    </row>
    <row r="5501" s="20" customFormat="1" ht="45" customHeight="1">
      <c r="A5501" s="15">
        <v>90170466</v>
      </c>
      <c r="B5501" s="16" t="s">
        <v>7927</v>
      </c>
      <c r="C5501" s="16" t="s">
        <v>7930</v>
      </c>
      <c r="D5501" s="17" t="s">
        <v>244</v>
      </c>
      <c r="E5501" s="17">
        <v>1</v>
      </c>
      <c r="F5501" s="18" t="s">
        <v>60</v>
      </c>
      <c r="G5501" s="18" t="s">
        <v>14</v>
      </c>
      <c r="H5501" s="19">
        <v>0.31130190000000002</v>
      </c>
    </row>
    <row r="5502" s="20" customFormat="1" ht="45" customHeight="1">
      <c r="A5502" s="15">
        <v>90303865</v>
      </c>
      <c r="B5502" s="16" t="s">
        <v>7931</v>
      </c>
      <c r="C5502" s="16" t="s">
        <v>7932</v>
      </c>
      <c r="D5502" s="17" t="s">
        <v>69</v>
      </c>
      <c r="E5502" s="17">
        <v>1</v>
      </c>
      <c r="F5502" s="18" t="s">
        <v>60</v>
      </c>
      <c r="G5502" s="18" t="s">
        <v>14</v>
      </c>
      <c r="H5502" s="19">
        <v>0.71838900000000006</v>
      </c>
    </row>
    <row r="5503" s="20" customFormat="1" ht="45" customHeight="1">
      <c r="A5503" s="15">
        <v>90307755</v>
      </c>
      <c r="B5503" s="16" t="s">
        <v>7933</v>
      </c>
      <c r="C5503" s="16" t="s">
        <v>7933</v>
      </c>
      <c r="D5503" s="17" t="s">
        <v>134</v>
      </c>
      <c r="E5503" s="17">
        <v>1</v>
      </c>
      <c r="F5503" s="18" t="s">
        <v>88</v>
      </c>
      <c r="G5503" s="18" t="s">
        <v>14</v>
      </c>
      <c r="H5503" s="19">
        <v>624.21699999999998</v>
      </c>
    </row>
    <row r="5504" s="20" customFormat="1" ht="45" customHeight="1">
      <c r="A5504" s="15">
        <v>90939581</v>
      </c>
      <c r="B5504" s="16" t="s">
        <v>7934</v>
      </c>
      <c r="C5504" s="16" t="s">
        <v>7934</v>
      </c>
      <c r="D5504" s="17" t="s">
        <v>1744</v>
      </c>
      <c r="E5504" s="17">
        <v>1</v>
      </c>
      <c r="F5504" s="18" t="s">
        <v>88</v>
      </c>
      <c r="G5504" s="18" t="s">
        <v>14</v>
      </c>
      <c r="H5504" s="19">
        <v>2921.9299999999998</v>
      </c>
    </row>
    <row r="5505" s="20" customFormat="1" ht="45" customHeight="1">
      <c r="A5505" s="15">
        <v>90249208</v>
      </c>
      <c r="B5505" s="16" t="s">
        <v>7935</v>
      </c>
      <c r="C5505" s="16" t="s">
        <v>7936</v>
      </c>
      <c r="D5505" s="17" t="s">
        <v>247</v>
      </c>
      <c r="E5505" s="17">
        <v>1</v>
      </c>
      <c r="F5505" s="18" t="s">
        <v>13</v>
      </c>
      <c r="G5505" s="18" t="s">
        <v>14</v>
      </c>
      <c r="H5505" s="19">
        <v>2.8741204484999998</v>
      </c>
    </row>
    <row r="5506" s="20" customFormat="1" ht="45" customHeight="1">
      <c r="A5506" s="15">
        <v>90258207</v>
      </c>
      <c r="B5506" s="16" t="s">
        <v>7935</v>
      </c>
      <c r="C5506" s="16" t="s">
        <v>7935</v>
      </c>
      <c r="D5506" s="17" t="s">
        <v>244</v>
      </c>
      <c r="E5506" s="17">
        <v>1</v>
      </c>
      <c r="F5506" s="18" t="s">
        <v>13</v>
      </c>
      <c r="G5506" s="18" t="s">
        <v>14</v>
      </c>
      <c r="H5506" s="19">
        <v>1.891826118</v>
      </c>
    </row>
    <row r="5507" s="20" customFormat="1" ht="45" customHeight="1">
      <c r="A5507" s="15">
        <v>90460014</v>
      </c>
      <c r="B5507" s="16" t="s">
        <v>7935</v>
      </c>
      <c r="C5507" s="16" t="s">
        <v>7937</v>
      </c>
      <c r="D5507" s="17" t="s">
        <v>139</v>
      </c>
      <c r="E5507" s="17">
        <v>1</v>
      </c>
      <c r="F5507" s="18" t="s">
        <v>13</v>
      </c>
      <c r="G5507" s="18" t="s">
        <v>14</v>
      </c>
      <c r="H5507" s="19">
        <v>7.4575620000000002</v>
      </c>
    </row>
    <row r="5508" s="20" customFormat="1" ht="45" customHeight="1">
      <c r="A5508" s="15">
        <v>92389678</v>
      </c>
      <c r="B5508" s="16" t="s">
        <v>7938</v>
      </c>
      <c r="C5508" s="16" t="s">
        <v>7939</v>
      </c>
      <c r="D5508" s="17" t="s">
        <v>871</v>
      </c>
      <c r="E5508" s="17">
        <v>1</v>
      </c>
      <c r="F5508" s="18" t="s">
        <v>13</v>
      </c>
      <c r="G5508" s="18" t="s">
        <v>14</v>
      </c>
      <c r="H5508" s="19">
        <v>2.2556388329999999</v>
      </c>
    </row>
    <row r="5509" s="20" customFormat="1" ht="45" customHeight="1">
      <c r="A5509" s="15">
        <v>90135717</v>
      </c>
      <c r="B5509" s="16" t="s">
        <v>7940</v>
      </c>
      <c r="C5509" s="16" t="s">
        <v>7941</v>
      </c>
      <c r="D5509" s="17" t="s">
        <v>207</v>
      </c>
      <c r="E5509" s="17">
        <v>1</v>
      </c>
      <c r="F5509" s="18" t="s">
        <v>88</v>
      </c>
      <c r="G5509" s="18" t="s">
        <v>14</v>
      </c>
      <c r="H5509" s="19">
        <v>2.4185762999999998</v>
      </c>
    </row>
    <row r="5510" s="20" customFormat="1" ht="45" customHeight="1">
      <c r="A5510" s="15">
        <v>92417841</v>
      </c>
      <c r="B5510" s="16" t="s">
        <v>7942</v>
      </c>
      <c r="C5510" s="16" t="s">
        <v>7942</v>
      </c>
      <c r="D5510" s="17" t="s">
        <v>39</v>
      </c>
      <c r="E5510" s="17">
        <v>1</v>
      </c>
      <c r="F5510" s="18" t="s">
        <v>88</v>
      </c>
      <c r="G5510" s="18" t="s">
        <v>14</v>
      </c>
      <c r="H5510" s="19">
        <v>2.5086599999999999</v>
      </c>
    </row>
    <row r="5511" s="20" customFormat="1" ht="45" customHeight="1">
      <c r="A5511" s="15">
        <v>90257154</v>
      </c>
      <c r="B5511" s="16" t="s">
        <v>7942</v>
      </c>
      <c r="C5511" s="16" t="s">
        <v>7942</v>
      </c>
      <c r="D5511" s="17" t="s">
        <v>836</v>
      </c>
      <c r="E5511" s="17">
        <v>1</v>
      </c>
      <c r="F5511" s="18" t="s">
        <v>88</v>
      </c>
      <c r="G5511" s="18" t="s">
        <v>14</v>
      </c>
      <c r="H5511" s="19">
        <v>5.0287230000000003</v>
      </c>
    </row>
    <row r="5512" s="20" customFormat="1" ht="45" customHeight="1">
      <c r="A5512" s="15">
        <v>90297059</v>
      </c>
      <c r="B5512" s="16" t="s">
        <v>7943</v>
      </c>
      <c r="C5512" s="16" t="s">
        <v>7944</v>
      </c>
      <c r="D5512" s="17" t="s">
        <v>207</v>
      </c>
      <c r="E5512" s="17">
        <v>1</v>
      </c>
      <c r="F5512" s="18" t="s">
        <v>88</v>
      </c>
      <c r="G5512" s="18" t="s">
        <v>14</v>
      </c>
      <c r="H5512" s="19">
        <v>2.3946299999999998</v>
      </c>
    </row>
    <row r="5513" s="20" customFormat="1" ht="45" customHeight="1">
      <c r="A5513" s="15">
        <v>92465269</v>
      </c>
      <c r="B5513" s="16" t="s">
        <v>7945</v>
      </c>
      <c r="C5513" s="16" t="s">
        <v>7946</v>
      </c>
      <c r="D5513" s="17" t="s">
        <v>2232</v>
      </c>
      <c r="E5513" s="17">
        <v>1</v>
      </c>
      <c r="F5513" s="18" t="s">
        <v>60</v>
      </c>
      <c r="G5513" s="18" t="s">
        <v>14</v>
      </c>
      <c r="H5513" s="19">
        <v>5.4238369500000001</v>
      </c>
    </row>
    <row r="5514" s="20" customFormat="1" ht="45" customHeight="1">
      <c r="A5514" s="15">
        <v>90231635</v>
      </c>
      <c r="B5514" s="16" t="s">
        <v>7947</v>
      </c>
      <c r="C5514" s="16" t="s">
        <v>7948</v>
      </c>
      <c r="D5514" s="17" t="s">
        <v>2232</v>
      </c>
      <c r="E5514" s="17">
        <v>1</v>
      </c>
      <c r="F5514" s="18" t="s">
        <v>60</v>
      </c>
      <c r="G5514" s="18" t="s">
        <v>14</v>
      </c>
      <c r="H5514" s="19">
        <v>5.5646639999999996</v>
      </c>
    </row>
    <row r="5515" s="20" customFormat="1" ht="45" customHeight="1">
      <c r="A5515" s="15">
        <v>90308450</v>
      </c>
      <c r="B5515" s="16" t="s">
        <v>7949</v>
      </c>
      <c r="C5515" s="16" t="s">
        <v>7950</v>
      </c>
      <c r="D5515" s="17" t="s">
        <v>43</v>
      </c>
      <c r="E5515" s="17">
        <v>1</v>
      </c>
      <c r="F5515" s="18" t="s">
        <v>60</v>
      </c>
      <c r="G5515" s="18" t="s">
        <v>14</v>
      </c>
      <c r="H5515" s="19">
        <v>1.7959725</v>
      </c>
    </row>
    <row r="5516" s="20" customFormat="1" ht="45" customHeight="1">
      <c r="A5516" s="15">
        <v>90306228</v>
      </c>
      <c r="B5516" s="16" t="s">
        <v>7951</v>
      </c>
      <c r="C5516" s="16" t="s">
        <v>7952</v>
      </c>
      <c r="D5516" s="17" t="s">
        <v>43</v>
      </c>
      <c r="E5516" s="17">
        <v>1</v>
      </c>
      <c r="F5516" s="18" t="s">
        <v>60</v>
      </c>
      <c r="G5516" s="18" t="s">
        <v>14</v>
      </c>
      <c r="H5516" s="19">
        <v>1.7959725</v>
      </c>
    </row>
    <row r="5517" s="20" customFormat="1" ht="45" customHeight="1">
      <c r="A5517" s="15">
        <v>90311302</v>
      </c>
      <c r="B5517" s="16" t="s">
        <v>7953</v>
      </c>
      <c r="C5517" s="16" t="s">
        <v>7954</v>
      </c>
      <c r="D5517" s="17" t="s">
        <v>2232</v>
      </c>
      <c r="E5517" s="17">
        <v>1</v>
      </c>
      <c r="F5517" s="18" t="s">
        <v>60</v>
      </c>
      <c r="G5517" s="18" t="s">
        <v>14</v>
      </c>
      <c r="H5517" s="19">
        <v>6.5014204500000004</v>
      </c>
    </row>
    <row r="5518" s="20" customFormat="1" ht="45" customHeight="1">
      <c r="A5518" s="15">
        <v>90231619</v>
      </c>
      <c r="B5518" s="16" t="s">
        <v>7955</v>
      </c>
      <c r="C5518" s="16" t="s">
        <v>7956</v>
      </c>
      <c r="D5518" s="17" t="s">
        <v>2232</v>
      </c>
      <c r="E5518" s="17">
        <v>1</v>
      </c>
      <c r="F5518" s="18" t="s">
        <v>60</v>
      </c>
      <c r="G5518" s="18" t="s">
        <v>14</v>
      </c>
      <c r="H5518" s="19">
        <v>10.8476739</v>
      </c>
    </row>
    <row r="5519" s="20" customFormat="1" ht="45" customHeight="1">
      <c r="A5519" s="15">
        <v>90294394</v>
      </c>
      <c r="B5519" s="16" t="s">
        <v>7957</v>
      </c>
      <c r="C5519" s="16" t="s">
        <v>7958</v>
      </c>
      <c r="D5519" s="17" t="s">
        <v>2232</v>
      </c>
      <c r="E5519" s="17">
        <v>1</v>
      </c>
      <c r="F5519" s="18" t="s">
        <v>60</v>
      </c>
      <c r="G5519" s="18" t="s">
        <v>14</v>
      </c>
      <c r="H5519" s="19">
        <v>10.308882150000001</v>
      </c>
    </row>
    <row r="5520" s="20" customFormat="1" ht="45" customHeight="1">
      <c r="A5520" s="15">
        <v>90309405</v>
      </c>
      <c r="B5520" s="16" t="s">
        <v>7959</v>
      </c>
      <c r="C5520" s="16" t="s">
        <v>7959</v>
      </c>
      <c r="D5520" s="17" t="s">
        <v>21</v>
      </c>
      <c r="E5520" s="17">
        <v>1</v>
      </c>
      <c r="F5520" s="18" t="s">
        <v>60</v>
      </c>
      <c r="G5520" s="18" t="s">
        <v>14</v>
      </c>
      <c r="H5520" s="19">
        <v>1.9396503</v>
      </c>
    </row>
    <row r="5521" s="20" customFormat="1" ht="45" customHeight="1">
      <c r="A5521" s="15">
        <v>92464327</v>
      </c>
      <c r="B5521" s="16" t="s">
        <v>7960</v>
      </c>
      <c r="C5521" s="16" t="s">
        <v>7961</v>
      </c>
      <c r="D5521" s="17" t="s">
        <v>3350</v>
      </c>
      <c r="E5521" s="17">
        <v>100</v>
      </c>
      <c r="F5521" s="18" t="s">
        <v>743</v>
      </c>
      <c r="G5521" s="18" t="s">
        <v>19</v>
      </c>
      <c r="H5521" s="19">
        <v>37.32030855</v>
      </c>
    </row>
    <row r="5522" s="20" customFormat="1" ht="45" customHeight="1">
      <c r="A5522" s="15">
        <v>92417493</v>
      </c>
      <c r="B5522" s="16" t="s">
        <v>7962</v>
      </c>
      <c r="C5522" s="16" t="s">
        <v>7963</v>
      </c>
      <c r="D5522" s="17" t="s">
        <v>124</v>
      </c>
      <c r="E5522" s="17">
        <v>100</v>
      </c>
      <c r="F5522" s="18" t="s">
        <v>743</v>
      </c>
      <c r="G5522" s="18" t="s">
        <v>261</v>
      </c>
      <c r="H5522" s="19">
        <v>32.772221999999999</v>
      </c>
    </row>
    <row r="5523" s="20" customFormat="1" ht="45" customHeight="1">
      <c r="A5523" s="15">
        <v>92464319</v>
      </c>
      <c r="B5523" s="16" t="s">
        <v>7964</v>
      </c>
      <c r="C5523" s="16" t="s">
        <v>7965</v>
      </c>
      <c r="D5523" s="17" t="s">
        <v>3350</v>
      </c>
      <c r="E5523" s="17">
        <v>50</v>
      </c>
      <c r="F5523" s="18" t="s">
        <v>743</v>
      </c>
      <c r="G5523" s="18" t="s">
        <v>261</v>
      </c>
      <c r="H5523" s="19">
        <v>37.32030855</v>
      </c>
    </row>
    <row r="5524" s="20" customFormat="1" ht="45" customHeight="1">
      <c r="A5524" s="15">
        <v>92453775</v>
      </c>
      <c r="B5524" s="16" t="s">
        <v>7964</v>
      </c>
      <c r="C5524" s="16" t="s">
        <v>7964</v>
      </c>
      <c r="D5524" s="17" t="s">
        <v>39</v>
      </c>
      <c r="E5524" s="17">
        <v>50</v>
      </c>
      <c r="F5524" s="18" t="s">
        <v>743</v>
      </c>
      <c r="G5524" s="18" t="s">
        <v>261</v>
      </c>
      <c r="H5524" s="19">
        <v>21.152564999999999</v>
      </c>
    </row>
    <row r="5525" s="20" customFormat="1" ht="45" customHeight="1">
      <c r="A5525" s="15">
        <v>92417507</v>
      </c>
      <c r="B5525" s="16" t="s">
        <v>7966</v>
      </c>
      <c r="C5525" s="16" t="s">
        <v>7967</v>
      </c>
      <c r="D5525" s="17" t="s">
        <v>124</v>
      </c>
      <c r="E5525" s="17">
        <v>50</v>
      </c>
      <c r="F5525" s="18" t="s">
        <v>743</v>
      </c>
      <c r="G5525" s="18" t="s">
        <v>261</v>
      </c>
      <c r="H5525" s="19">
        <v>32.760818999999998</v>
      </c>
    </row>
    <row r="5526" s="20" customFormat="1" ht="45" customHeight="1">
      <c r="A5526" s="15">
        <v>90287444</v>
      </c>
      <c r="B5526" s="16" t="s">
        <v>7968</v>
      </c>
      <c r="C5526" s="16" t="s">
        <v>7969</v>
      </c>
      <c r="D5526" s="17" t="s">
        <v>69</v>
      </c>
      <c r="E5526" s="17">
        <v>100</v>
      </c>
      <c r="F5526" s="18" t="s">
        <v>743</v>
      </c>
      <c r="G5526" s="18" t="s">
        <v>261</v>
      </c>
      <c r="H5526" s="19">
        <v>35.771211000000001</v>
      </c>
    </row>
    <row r="5527" s="20" customFormat="1" ht="45" customHeight="1">
      <c r="A5527" s="15">
        <v>90259181</v>
      </c>
      <c r="B5527" s="16" t="s">
        <v>7970</v>
      </c>
      <c r="C5527" s="16" t="s">
        <v>7971</v>
      </c>
      <c r="D5527" s="17" t="s">
        <v>131</v>
      </c>
      <c r="E5527" s="17">
        <v>100</v>
      </c>
      <c r="F5527" s="18" t="s">
        <v>743</v>
      </c>
      <c r="G5527" s="18" t="s">
        <v>261</v>
      </c>
      <c r="H5527" s="19">
        <v>36.661785299999998</v>
      </c>
    </row>
    <row r="5528" s="20" customFormat="1" ht="45" customHeight="1">
      <c r="A5528" s="15">
        <v>90297032</v>
      </c>
      <c r="B5528" s="16" t="s">
        <v>7972</v>
      </c>
      <c r="C5528" s="16" t="s">
        <v>7973</v>
      </c>
      <c r="D5528" s="17" t="s">
        <v>455</v>
      </c>
      <c r="E5528" s="17">
        <v>100</v>
      </c>
      <c r="F5528" s="18" t="s">
        <v>743</v>
      </c>
      <c r="G5528" s="18" t="s">
        <v>261</v>
      </c>
      <c r="H5528" s="19">
        <v>31.620519000000002</v>
      </c>
    </row>
    <row r="5529" s="20" customFormat="1" ht="45" customHeight="1">
      <c r="A5529" s="15">
        <v>90222253</v>
      </c>
      <c r="B5529" s="16" t="s">
        <v>7974</v>
      </c>
      <c r="C5529" s="16" t="s">
        <v>7975</v>
      </c>
      <c r="D5529" s="17" t="s">
        <v>69</v>
      </c>
      <c r="E5529" s="17">
        <v>100</v>
      </c>
      <c r="F5529" s="18" t="s">
        <v>743</v>
      </c>
      <c r="G5529" s="18" t="s">
        <v>261</v>
      </c>
      <c r="H5529" s="19">
        <v>35.771211000000001</v>
      </c>
    </row>
    <row r="5530" s="20" customFormat="1" ht="45" customHeight="1">
      <c r="A5530" s="15">
        <v>92453120</v>
      </c>
      <c r="B5530" s="16" t="s">
        <v>7976</v>
      </c>
      <c r="C5530" s="16" t="s">
        <v>7977</v>
      </c>
      <c r="D5530" s="17" t="s">
        <v>21</v>
      </c>
      <c r="E5530" s="17">
        <v>100</v>
      </c>
      <c r="F5530" s="18" t="s">
        <v>743</v>
      </c>
      <c r="G5530" s="18" t="s">
        <v>261</v>
      </c>
      <c r="H5530" s="19">
        <v>35.406314999999999</v>
      </c>
    </row>
    <row r="5531" s="20" customFormat="1" ht="45" customHeight="1">
      <c r="A5531" s="15">
        <v>90250257</v>
      </c>
      <c r="B5531" s="16" t="s">
        <v>7978</v>
      </c>
      <c r="C5531" s="16" t="s">
        <v>7979</v>
      </c>
      <c r="D5531" s="17" t="s">
        <v>1717</v>
      </c>
      <c r="E5531" s="17">
        <v>100</v>
      </c>
      <c r="F5531" s="18" t="s">
        <v>743</v>
      </c>
      <c r="G5531" s="18" t="s">
        <v>261</v>
      </c>
      <c r="H5531" s="19">
        <v>33.616044000000002</v>
      </c>
    </row>
    <row r="5532" s="20" customFormat="1" ht="45" customHeight="1">
      <c r="A5532" s="15">
        <v>90287428</v>
      </c>
      <c r="B5532" s="16" t="s">
        <v>7980</v>
      </c>
      <c r="C5532" s="16" t="s">
        <v>7981</v>
      </c>
      <c r="D5532" s="17" t="s">
        <v>1672</v>
      </c>
      <c r="E5532" s="17">
        <v>100</v>
      </c>
      <c r="F5532" s="18" t="s">
        <v>743</v>
      </c>
      <c r="G5532" s="18" t="s">
        <v>261</v>
      </c>
      <c r="H5532" s="19">
        <v>35.771211000000001</v>
      </c>
    </row>
    <row r="5533" s="20" customFormat="1" ht="45" customHeight="1">
      <c r="A5533" s="15">
        <v>92453783</v>
      </c>
      <c r="B5533" s="16" t="s">
        <v>7982</v>
      </c>
      <c r="C5533" s="16" t="s">
        <v>7982</v>
      </c>
      <c r="D5533" s="17" t="s">
        <v>39</v>
      </c>
      <c r="E5533" s="17">
        <v>100</v>
      </c>
      <c r="F5533" s="18" t="s">
        <v>743</v>
      </c>
      <c r="G5533" s="18" t="s">
        <v>261</v>
      </c>
      <c r="H5533" s="19">
        <v>21.152564999999999</v>
      </c>
    </row>
    <row r="5534" s="20" customFormat="1" ht="45" customHeight="1">
      <c r="A5534" s="15">
        <v>90246624</v>
      </c>
      <c r="B5534" s="16" t="s">
        <v>7983</v>
      </c>
      <c r="C5534" s="16" t="s">
        <v>7983</v>
      </c>
      <c r="D5534" s="17" t="s">
        <v>1690</v>
      </c>
      <c r="E5534" s="17">
        <v>100</v>
      </c>
      <c r="F5534" s="18" t="s">
        <v>743</v>
      </c>
      <c r="G5534" s="18" t="s">
        <v>261</v>
      </c>
      <c r="H5534" s="19">
        <v>19.567547999999999</v>
      </c>
    </row>
    <row r="5535" s="20" customFormat="1" ht="45" customHeight="1">
      <c r="A5535" s="15">
        <v>90287436</v>
      </c>
      <c r="B5535" s="16" t="s">
        <v>7984</v>
      </c>
      <c r="C5535" s="16" t="s">
        <v>7985</v>
      </c>
      <c r="D5535" s="17" t="s">
        <v>69</v>
      </c>
      <c r="E5535" s="17">
        <v>50</v>
      </c>
      <c r="F5535" s="18" t="s">
        <v>743</v>
      </c>
      <c r="G5535" s="18" t="s">
        <v>261</v>
      </c>
      <c r="H5535" s="19">
        <v>35.771211000000001</v>
      </c>
    </row>
    <row r="5536" s="20" customFormat="1" ht="45" customHeight="1">
      <c r="A5536" s="15">
        <v>90259173</v>
      </c>
      <c r="B5536" s="16" t="s">
        <v>7986</v>
      </c>
      <c r="C5536" s="16" t="s">
        <v>7987</v>
      </c>
      <c r="D5536" s="17" t="s">
        <v>131</v>
      </c>
      <c r="E5536" s="17">
        <v>50</v>
      </c>
      <c r="F5536" s="18" t="s">
        <v>743</v>
      </c>
      <c r="G5536" s="18" t="s">
        <v>261</v>
      </c>
      <c r="H5536" s="19">
        <v>36.661785299999998</v>
      </c>
    </row>
    <row r="5537" s="20" customFormat="1" ht="45" customHeight="1">
      <c r="A5537" s="15">
        <v>90297040</v>
      </c>
      <c r="B5537" s="16" t="s">
        <v>7988</v>
      </c>
      <c r="C5537" s="16" t="s">
        <v>7989</v>
      </c>
      <c r="D5537" s="17" t="s">
        <v>455</v>
      </c>
      <c r="E5537" s="17">
        <v>50</v>
      </c>
      <c r="F5537" s="18" t="s">
        <v>743</v>
      </c>
      <c r="G5537" s="18" t="s">
        <v>261</v>
      </c>
      <c r="H5537" s="19">
        <v>31.848579000000001</v>
      </c>
    </row>
    <row r="5538" s="20" customFormat="1" ht="45" customHeight="1">
      <c r="A5538" s="15">
        <v>90222245</v>
      </c>
      <c r="B5538" s="16" t="s">
        <v>7990</v>
      </c>
      <c r="C5538" s="16" t="s">
        <v>7991</v>
      </c>
      <c r="D5538" s="17" t="s">
        <v>69</v>
      </c>
      <c r="E5538" s="17">
        <v>50</v>
      </c>
      <c r="F5538" s="18" t="s">
        <v>743</v>
      </c>
      <c r="G5538" s="18" t="s">
        <v>261</v>
      </c>
      <c r="H5538" s="19">
        <v>35.771211000000001</v>
      </c>
    </row>
    <row r="5539" s="20" customFormat="1" ht="45" customHeight="1">
      <c r="A5539" s="15">
        <v>92453112</v>
      </c>
      <c r="B5539" s="16" t="s">
        <v>7992</v>
      </c>
      <c r="C5539" s="16" t="s">
        <v>7993</v>
      </c>
      <c r="D5539" s="17" t="s">
        <v>21</v>
      </c>
      <c r="E5539" s="17">
        <v>50</v>
      </c>
      <c r="F5539" s="18" t="s">
        <v>743</v>
      </c>
      <c r="G5539" s="18" t="s">
        <v>261</v>
      </c>
      <c r="H5539" s="19">
        <v>35.406314999999999</v>
      </c>
    </row>
    <row r="5540" s="20" customFormat="1" ht="45" customHeight="1">
      <c r="A5540" s="15">
        <v>90246616</v>
      </c>
      <c r="B5540" s="16" t="s">
        <v>7994</v>
      </c>
      <c r="C5540" s="16" t="s">
        <v>7994</v>
      </c>
      <c r="D5540" s="17" t="s">
        <v>1690</v>
      </c>
      <c r="E5540" s="17">
        <v>50</v>
      </c>
      <c r="F5540" s="18" t="s">
        <v>743</v>
      </c>
      <c r="G5540" s="18" t="s">
        <v>261</v>
      </c>
      <c r="H5540" s="19">
        <v>19.567547999999999</v>
      </c>
    </row>
    <row r="5541" s="20" customFormat="1" ht="45" customHeight="1">
      <c r="A5541" s="15">
        <v>90250249</v>
      </c>
      <c r="B5541" s="16" t="s">
        <v>7995</v>
      </c>
      <c r="C5541" s="16" t="s">
        <v>7996</v>
      </c>
      <c r="D5541" s="17" t="s">
        <v>1717</v>
      </c>
      <c r="E5541" s="17">
        <v>50</v>
      </c>
      <c r="F5541" s="18" t="s">
        <v>743</v>
      </c>
      <c r="G5541" s="18" t="s">
        <v>261</v>
      </c>
      <c r="H5541" s="19">
        <v>31.81437</v>
      </c>
    </row>
    <row r="5542" s="20" customFormat="1" ht="45" customHeight="1">
      <c r="A5542" s="15">
        <v>92410030</v>
      </c>
      <c r="B5542" s="16" t="s">
        <v>7997</v>
      </c>
      <c r="C5542" s="16" t="s">
        <v>7998</v>
      </c>
      <c r="D5542" s="17" t="s">
        <v>92</v>
      </c>
      <c r="E5542" s="17">
        <v>12</v>
      </c>
      <c r="F5542" s="18" t="s">
        <v>18</v>
      </c>
      <c r="G5542" s="18" t="s">
        <v>19</v>
      </c>
      <c r="H5542" s="19">
        <v>2.3108179500000001</v>
      </c>
    </row>
    <row r="5543" s="20" customFormat="1" ht="45" customHeight="1">
      <c r="A5543" s="15">
        <v>90232607</v>
      </c>
      <c r="B5543" s="16" t="s">
        <v>7999</v>
      </c>
      <c r="C5543" s="16" t="s">
        <v>8000</v>
      </c>
      <c r="D5543" s="17" t="s">
        <v>440</v>
      </c>
      <c r="E5543" s="17">
        <v>1</v>
      </c>
      <c r="F5543" s="18" t="s">
        <v>60</v>
      </c>
      <c r="G5543" s="18" t="s">
        <v>14</v>
      </c>
      <c r="H5543" s="19">
        <v>1.0536372000000001</v>
      </c>
    </row>
    <row r="5544" s="20" customFormat="1" ht="45" customHeight="1">
      <c r="A5544" s="15">
        <v>90182510</v>
      </c>
      <c r="B5544" s="16" t="s">
        <v>7999</v>
      </c>
      <c r="C5544" s="16" t="s">
        <v>8001</v>
      </c>
      <c r="D5544" s="17" t="s">
        <v>24</v>
      </c>
      <c r="E5544" s="17">
        <v>1</v>
      </c>
      <c r="F5544" s="18" t="s">
        <v>60</v>
      </c>
      <c r="G5544" s="18" t="s">
        <v>14</v>
      </c>
      <c r="H5544" s="19">
        <v>1.0416640500000001</v>
      </c>
    </row>
    <row r="5545" s="20" customFormat="1" ht="45" customHeight="1">
      <c r="A5545" s="15">
        <v>90182537</v>
      </c>
      <c r="B5545" s="16" t="s">
        <v>7999</v>
      </c>
      <c r="C5545" s="16" t="s">
        <v>8002</v>
      </c>
      <c r="D5545" s="17" t="s">
        <v>24</v>
      </c>
      <c r="E5545" s="17">
        <v>1</v>
      </c>
      <c r="F5545" s="18" t="s">
        <v>60</v>
      </c>
      <c r="G5545" s="18" t="s">
        <v>14</v>
      </c>
      <c r="H5545" s="19">
        <v>1.99951605</v>
      </c>
    </row>
    <row r="5546" s="20" customFormat="1" ht="45" customHeight="1">
      <c r="A5546" s="15">
        <v>90182529</v>
      </c>
      <c r="B5546" s="16" t="s">
        <v>8003</v>
      </c>
      <c r="C5546" s="16" t="s">
        <v>8003</v>
      </c>
      <c r="D5546" s="17" t="s">
        <v>24</v>
      </c>
      <c r="E5546" s="17">
        <v>1</v>
      </c>
      <c r="F5546" s="18" t="s">
        <v>60</v>
      </c>
      <c r="G5546" s="18" t="s">
        <v>14</v>
      </c>
      <c r="H5546" s="19">
        <v>1.0416640500000001</v>
      </c>
    </row>
    <row r="5547" s="20" customFormat="1" ht="45" customHeight="1">
      <c r="A5547" s="15">
        <v>91207010</v>
      </c>
      <c r="B5547" s="16" t="s">
        <v>8003</v>
      </c>
      <c r="C5547" s="16" t="s">
        <v>8004</v>
      </c>
      <c r="D5547" s="17" t="s">
        <v>146</v>
      </c>
      <c r="E5547" s="17">
        <v>1</v>
      </c>
      <c r="F5547" s="18" t="s">
        <v>60</v>
      </c>
      <c r="G5547" s="18" t="s">
        <v>14</v>
      </c>
      <c r="H5547" s="19">
        <v>1.6283483999999999</v>
      </c>
    </row>
    <row r="5548" s="20" customFormat="1" ht="45" customHeight="1">
      <c r="A5548" s="15">
        <v>92265391</v>
      </c>
      <c r="B5548" s="16" t="s">
        <v>8003</v>
      </c>
      <c r="C5548" s="16" t="s">
        <v>8004</v>
      </c>
      <c r="D5548" s="17" t="s">
        <v>146</v>
      </c>
      <c r="E5548" s="17">
        <v>1</v>
      </c>
      <c r="F5548" s="18" t="s">
        <v>60</v>
      </c>
      <c r="G5548" s="18" t="s">
        <v>14</v>
      </c>
      <c r="H5548" s="19">
        <v>1.59242895</v>
      </c>
    </row>
    <row r="5549" s="20" customFormat="1" ht="45" customHeight="1">
      <c r="A5549" s="15">
        <v>92432450</v>
      </c>
      <c r="B5549" s="16" t="s">
        <v>8003</v>
      </c>
      <c r="C5549" s="16" t="s">
        <v>8004</v>
      </c>
      <c r="D5549" s="17" t="s">
        <v>146</v>
      </c>
      <c r="E5549" s="17">
        <v>1</v>
      </c>
      <c r="F5549" s="18" t="s">
        <v>60</v>
      </c>
      <c r="G5549" s="18" t="s">
        <v>14</v>
      </c>
      <c r="H5549" s="19">
        <v>1.6044020999999999</v>
      </c>
    </row>
    <row r="5550" s="20" customFormat="1" ht="45" customHeight="1">
      <c r="A5550" s="15">
        <v>92432468</v>
      </c>
      <c r="B5550" s="16" t="s">
        <v>8005</v>
      </c>
      <c r="C5550" s="16" t="s">
        <v>8006</v>
      </c>
      <c r="D5550" s="17" t="s">
        <v>146</v>
      </c>
      <c r="E5550" s="17">
        <v>1</v>
      </c>
      <c r="F5550" s="18" t="s">
        <v>60</v>
      </c>
      <c r="G5550" s="18" t="s">
        <v>14</v>
      </c>
      <c r="H5550" s="19">
        <v>3.1369653</v>
      </c>
    </row>
    <row r="5551" s="20" customFormat="1" ht="45" customHeight="1">
      <c r="A5551" s="15">
        <v>90125746</v>
      </c>
      <c r="B5551" s="16" t="s">
        <v>8007</v>
      </c>
      <c r="C5551" s="16" t="s">
        <v>8008</v>
      </c>
      <c r="D5551" s="17" t="s">
        <v>50</v>
      </c>
      <c r="E5551" s="17">
        <v>1</v>
      </c>
      <c r="F5551" s="18" t="s">
        <v>60</v>
      </c>
      <c r="G5551" s="18" t="s">
        <v>14</v>
      </c>
      <c r="H5551" s="19">
        <v>0.98179830000000001</v>
      </c>
    </row>
    <row r="5552" s="20" customFormat="1" ht="45" customHeight="1">
      <c r="A5552" s="15">
        <v>90187237</v>
      </c>
      <c r="B5552" s="16" t="s">
        <v>8009</v>
      </c>
      <c r="C5552" s="16" t="s">
        <v>8010</v>
      </c>
      <c r="D5552" s="17" t="s">
        <v>146</v>
      </c>
      <c r="E5552" s="17">
        <v>100</v>
      </c>
      <c r="F5552" s="18" t="s">
        <v>18</v>
      </c>
      <c r="G5552" s="18" t="s">
        <v>19</v>
      </c>
      <c r="H5552" s="19">
        <v>0.35919450000000003</v>
      </c>
    </row>
    <row r="5553" s="20" customFormat="1" ht="45" customHeight="1">
      <c r="A5553" s="15">
        <v>90125754</v>
      </c>
      <c r="B5553" s="16" t="s">
        <v>8002</v>
      </c>
      <c r="C5553" s="16" t="s">
        <v>8011</v>
      </c>
      <c r="D5553" s="17" t="s">
        <v>50</v>
      </c>
      <c r="E5553" s="17">
        <v>1</v>
      </c>
      <c r="F5553" s="18" t="s">
        <v>60</v>
      </c>
      <c r="G5553" s="18" t="s">
        <v>14</v>
      </c>
      <c r="H5553" s="19">
        <v>1.97556975</v>
      </c>
    </row>
    <row r="5554" s="20" customFormat="1" ht="45" customHeight="1">
      <c r="A5554" s="15">
        <v>92459293</v>
      </c>
      <c r="B5554" s="16" t="s">
        <v>8012</v>
      </c>
      <c r="C5554" s="16" t="s">
        <v>8013</v>
      </c>
      <c r="D5554" s="17" t="s">
        <v>146</v>
      </c>
      <c r="E5554" s="17">
        <v>1</v>
      </c>
      <c r="F5554" s="18" t="s">
        <v>60</v>
      </c>
      <c r="G5554" s="18" t="s">
        <v>14</v>
      </c>
      <c r="H5554" s="19">
        <v>3.0770995499999998</v>
      </c>
    </row>
    <row r="5555" s="20" customFormat="1" ht="45" customHeight="1">
      <c r="A5555" s="15">
        <v>90263642</v>
      </c>
      <c r="B5555" s="16" t="s">
        <v>8014</v>
      </c>
      <c r="C5555" s="16" t="s">
        <v>8015</v>
      </c>
      <c r="D5555" s="17" t="s">
        <v>1797</v>
      </c>
      <c r="E5555" s="17">
        <v>80</v>
      </c>
      <c r="F5555" s="18" t="s">
        <v>95</v>
      </c>
      <c r="G5555" s="18" t="s">
        <v>19</v>
      </c>
      <c r="H5555" s="19">
        <v>0.13170465000000001</v>
      </c>
    </row>
    <row r="5556" s="20" customFormat="1" ht="45" customHeight="1">
      <c r="A5556" s="15">
        <v>92430201</v>
      </c>
      <c r="B5556" s="16" t="s">
        <v>8016</v>
      </c>
      <c r="C5556" s="16" t="s">
        <v>8017</v>
      </c>
      <c r="D5556" s="17" t="s">
        <v>92</v>
      </c>
      <c r="E5556" s="17">
        <v>1</v>
      </c>
      <c r="F5556" s="18" t="s">
        <v>64</v>
      </c>
      <c r="G5556" s="18" t="s">
        <v>14</v>
      </c>
      <c r="H5556" s="19">
        <v>5.0206154669999998</v>
      </c>
    </row>
    <row r="5557" s="20" customFormat="1" ht="45" customHeight="1">
      <c r="A5557" s="15">
        <v>90470028</v>
      </c>
      <c r="B5557" s="16" t="s">
        <v>8018</v>
      </c>
      <c r="C5557" s="16" t="s">
        <v>8019</v>
      </c>
      <c r="D5557" s="17" t="s">
        <v>146</v>
      </c>
      <c r="E5557" s="17">
        <v>50</v>
      </c>
      <c r="F5557" s="18" t="s">
        <v>99</v>
      </c>
      <c r="G5557" s="18" t="s">
        <v>19</v>
      </c>
      <c r="H5557" s="19">
        <v>0.47892600000000002</v>
      </c>
    </row>
    <row r="5558" s="20" customFormat="1" ht="45" customHeight="1">
      <c r="A5558" s="15">
        <v>91332010</v>
      </c>
      <c r="B5558" s="16" t="s">
        <v>8020</v>
      </c>
      <c r="C5558" s="16" t="s">
        <v>8021</v>
      </c>
      <c r="D5558" s="17" t="s">
        <v>50</v>
      </c>
      <c r="E5558" s="17">
        <v>1</v>
      </c>
      <c r="F5558" s="18" t="s">
        <v>64</v>
      </c>
      <c r="G5558" s="18" t="s">
        <v>14</v>
      </c>
      <c r="H5558" s="19">
        <v>1.2691539000000001</v>
      </c>
    </row>
    <row r="5559" s="20" customFormat="1" ht="45" customHeight="1">
      <c r="A5559" s="15">
        <v>90470010</v>
      </c>
      <c r="B5559" s="16" t="s">
        <v>8020</v>
      </c>
      <c r="C5559" s="16" t="s">
        <v>8022</v>
      </c>
      <c r="D5559" s="17" t="s">
        <v>146</v>
      </c>
      <c r="E5559" s="17">
        <v>1</v>
      </c>
      <c r="F5559" s="18" t="s">
        <v>64</v>
      </c>
      <c r="G5559" s="18" t="s">
        <v>14</v>
      </c>
      <c r="H5559" s="19">
        <v>1.80794565</v>
      </c>
    </row>
    <row r="5560" s="20" customFormat="1" ht="45" customHeight="1">
      <c r="A5560" s="15">
        <v>92431151</v>
      </c>
      <c r="B5560" s="16" t="s">
        <v>8023</v>
      </c>
      <c r="C5560" s="16" t="s">
        <v>8024</v>
      </c>
      <c r="D5560" s="17" t="s">
        <v>1274</v>
      </c>
      <c r="E5560" s="17">
        <v>120</v>
      </c>
      <c r="F5560" s="18" t="s">
        <v>18</v>
      </c>
      <c r="G5560" s="18" t="s">
        <v>19</v>
      </c>
      <c r="H5560" s="19">
        <v>0.10775835</v>
      </c>
    </row>
    <row r="5561" s="20" customFormat="1" ht="45" customHeight="1">
      <c r="A5561" s="15">
        <v>92391834</v>
      </c>
      <c r="B5561" s="16" t="s">
        <v>8025</v>
      </c>
      <c r="C5561" s="16" t="s">
        <v>8026</v>
      </c>
      <c r="D5561" s="17" t="s">
        <v>157</v>
      </c>
      <c r="E5561" s="17">
        <v>1</v>
      </c>
      <c r="F5561" s="18" t="s">
        <v>158</v>
      </c>
      <c r="G5561" s="18" t="s">
        <v>14</v>
      </c>
      <c r="H5561" s="19">
        <v>0.99377145</v>
      </c>
    </row>
    <row r="5562" s="20" customFormat="1" ht="45" customHeight="1">
      <c r="A5562" s="15">
        <v>90281845</v>
      </c>
      <c r="B5562" s="16" t="s">
        <v>8027</v>
      </c>
      <c r="C5562" s="16" t="s">
        <v>8028</v>
      </c>
      <c r="D5562" s="17" t="s">
        <v>1717</v>
      </c>
      <c r="E5562" s="17">
        <v>300</v>
      </c>
      <c r="F5562" s="18" t="s">
        <v>743</v>
      </c>
      <c r="G5562" s="18" t="s">
        <v>19</v>
      </c>
      <c r="H5562" s="19">
        <v>16.740648</v>
      </c>
    </row>
    <row r="5563" s="20" customFormat="1" ht="45" customHeight="1">
      <c r="A5563" s="15">
        <v>90278909</v>
      </c>
      <c r="B5563" s="16" t="s">
        <v>8027</v>
      </c>
      <c r="C5563" s="16" t="s">
        <v>8029</v>
      </c>
      <c r="D5563" s="17" t="s">
        <v>946</v>
      </c>
      <c r="E5563" s="17">
        <v>100</v>
      </c>
      <c r="F5563" s="18" t="s">
        <v>743</v>
      </c>
      <c r="G5563" s="18" t="s">
        <v>19</v>
      </c>
      <c r="H5563" s="19">
        <v>8.65658745</v>
      </c>
    </row>
    <row r="5564" s="20" customFormat="1" ht="45" customHeight="1">
      <c r="A5564" s="15">
        <v>90278917</v>
      </c>
      <c r="B5564" s="16" t="s">
        <v>8027</v>
      </c>
      <c r="C5564" s="16" t="s">
        <v>8030</v>
      </c>
      <c r="D5564" s="17" t="s">
        <v>946</v>
      </c>
      <c r="E5564" s="17">
        <v>30</v>
      </c>
      <c r="F5564" s="18" t="s">
        <v>743</v>
      </c>
      <c r="G5564" s="18" t="s">
        <v>19</v>
      </c>
      <c r="H5564" s="19">
        <v>3.0770995499999998</v>
      </c>
    </row>
    <row r="5565" s="20" customFormat="1" ht="45" customHeight="1">
      <c r="A5565" s="15">
        <v>90278895</v>
      </c>
      <c r="B5565" s="16" t="s">
        <v>8027</v>
      </c>
      <c r="C5565" s="16" t="s">
        <v>8031</v>
      </c>
      <c r="D5565" s="17" t="s">
        <v>946</v>
      </c>
      <c r="E5565" s="17">
        <v>300</v>
      </c>
      <c r="F5565" s="18" t="s">
        <v>743</v>
      </c>
      <c r="G5565" s="18" t="s">
        <v>19</v>
      </c>
      <c r="H5565" s="19">
        <v>21.70732095</v>
      </c>
    </row>
    <row r="5566" s="20" customFormat="1" ht="45" customHeight="1">
      <c r="A5566" s="15">
        <v>91283027</v>
      </c>
      <c r="B5566" s="16" t="s">
        <v>8032</v>
      </c>
      <c r="C5566" s="16" t="s">
        <v>8033</v>
      </c>
      <c r="D5566" s="17" t="s">
        <v>139</v>
      </c>
      <c r="E5566" s="17">
        <v>100</v>
      </c>
      <c r="F5566" s="18" t="s">
        <v>743</v>
      </c>
      <c r="G5566" s="18" t="s">
        <v>19</v>
      </c>
      <c r="H5566" s="19">
        <v>24.322500000000002</v>
      </c>
    </row>
    <row r="5567" s="20" customFormat="1" ht="45" customHeight="1">
      <c r="A5567" s="15">
        <v>92453589</v>
      </c>
      <c r="B5567" s="16" t="s">
        <v>8034</v>
      </c>
      <c r="C5567" s="16" t="s">
        <v>8035</v>
      </c>
      <c r="D5567" s="17" t="s">
        <v>1686</v>
      </c>
      <c r="E5567" s="17">
        <v>102</v>
      </c>
      <c r="F5567" s="18" t="s">
        <v>743</v>
      </c>
      <c r="G5567" s="18" t="s">
        <v>19</v>
      </c>
      <c r="H5567" s="19">
        <v>19.588073399999999</v>
      </c>
    </row>
    <row r="5568" s="20" customFormat="1" ht="45" customHeight="1">
      <c r="A5568" s="15">
        <v>90191471</v>
      </c>
      <c r="B5568" s="16" t="s">
        <v>8036</v>
      </c>
      <c r="C5568" s="16" t="s">
        <v>8037</v>
      </c>
      <c r="D5568" s="17" t="s">
        <v>124</v>
      </c>
      <c r="E5568" s="17">
        <v>150</v>
      </c>
      <c r="F5568" s="18" t="s">
        <v>743</v>
      </c>
      <c r="G5568" s="18" t="s">
        <v>19</v>
      </c>
      <c r="H5568" s="19">
        <v>13.788</v>
      </c>
    </row>
    <row r="5569" s="20" customFormat="1" ht="45" customHeight="1">
      <c r="A5569" s="15">
        <v>92429475</v>
      </c>
      <c r="B5569" s="16" t="s">
        <v>8038</v>
      </c>
      <c r="C5569" s="16" t="s">
        <v>8039</v>
      </c>
      <c r="D5569" s="17" t="s">
        <v>139</v>
      </c>
      <c r="E5569" s="17">
        <v>300</v>
      </c>
      <c r="F5569" s="18" t="s">
        <v>743</v>
      </c>
      <c r="G5569" s="18" t="s">
        <v>19</v>
      </c>
      <c r="H5569" s="19">
        <v>25.86375</v>
      </c>
    </row>
    <row r="5570" s="20" customFormat="1" ht="45" customHeight="1">
      <c r="A5570" s="15">
        <v>92418520</v>
      </c>
      <c r="B5570" s="16" t="s">
        <v>8040</v>
      </c>
      <c r="C5570" s="16" t="s">
        <v>8041</v>
      </c>
      <c r="D5570" s="17" t="s">
        <v>124</v>
      </c>
      <c r="E5570" s="17">
        <v>30</v>
      </c>
      <c r="F5570" s="18" t="s">
        <v>743</v>
      </c>
      <c r="G5570" s="18" t="s">
        <v>19</v>
      </c>
      <c r="H5570" s="19">
        <v>13.56</v>
      </c>
    </row>
    <row r="5571" s="20" customFormat="1" ht="45" customHeight="1">
      <c r="A5571" s="15">
        <v>92417213</v>
      </c>
      <c r="B5571" s="16" t="s">
        <v>8042</v>
      </c>
      <c r="C5571" s="16" t="s">
        <v>8043</v>
      </c>
      <c r="D5571" s="17" t="s">
        <v>1686</v>
      </c>
      <c r="E5571" s="17">
        <v>30</v>
      </c>
      <c r="F5571" s="18" t="s">
        <v>743</v>
      </c>
      <c r="G5571" s="18" t="s">
        <v>19</v>
      </c>
      <c r="H5571" s="19">
        <v>19.588073399999999</v>
      </c>
    </row>
    <row r="5572" s="20" customFormat="1" ht="45" customHeight="1">
      <c r="A5572" s="15">
        <v>90240235</v>
      </c>
      <c r="B5572" s="16" t="s">
        <v>8042</v>
      </c>
      <c r="C5572" s="16" t="s">
        <v>8044</v>
      </c>
      <c r="D5572" s="17" t="s">
        <v>450</v>
      </c>
      <c r="E5572" s="17">
        <v>30</v>
      </c>
      <c r="F5572" s="18" t="s">
        <v>743</v>
      </c>
      <c r="G5572" s="18" t="s">
        <v>19</v>
      </c>
      <c r="H5572" s="19">
        <v>19.659912299999998</v>
      </c>
    </row>
    <row r="5573" s="20" customFormat="1" ht="45" customHeight="1">
      <c r="A5573" s="15">
        <v>90246675</v>
      </c>
      <c r="B5573" s="16" t="s">
        <v>8042</v>
      </c>
      <c r="C5573" s="16" t="s">
        <v>8042</v>
      </c>
      <c r="D5573" s="17" t="s">
        <v>1690</v>
      </c>
      <c r="E5573" s="17">
        <v>30</v>
      </c>
      <c r="F5573" s="18" t="s">
        <v>743</v>
      </c>
      <c r="G5573" s="18" t="s">
        <v>19</v>
      </c>
      <c r="H5573" s="19">
        <v>14.364000000000001</v>
      </c>
    </row>
    <row r="5574" s="20" customFormat="1" ht="45" customHeight="1">
      <c r="A5574" s="15">
        <v>91283019</v>
      </c>
      <c r="B5574" s="16" t="s">
        <v>8045</v>
      </c>
      <c r="C5574" s="16" t="s">
        <v>8046</v>
      </c>
      <c r="D5574" s="17" t="s">
        <v>139</v>
      </c>
      <c r="E5574" s="17">
        <v>30</v>
      </c>
      <c r="F5574" s="18" t="s">
        <v>743</v>
      </c>
      <c r="G5574" s="18" t="s">
        <v>19</v>
      </c>
      <c r="H5574" s="19">
        <v>25.852499999999999</v>
      </c>
    </row>
    <row r="5575" s="20" customFormat="1" ht="45" customHeight="1">
      <c r="A5575" s="15">
        <v>90246683</v>
      </c>
      <c r="B5575" s="16" t="s">
        <v>8047</v>
      </c>
      <c r="C5575" s="16" t="s">
        <v>8047</v>
      </c>
      <c r="D5575" s="17" t="s">
        <v>1690</v>
      </c>
      <c r="E5575" s="17">
        <v>300</v>
      </c>
      <c r="F5575" s="18" t="s">
        <v>743</v>
      </c>
      <c r="G5575" s="18" t="s">
        <v>19</v>
      </c>
      <c r="H5575" s="19">
        <v>10.845000000000001</v>
      </c>
    </row>
    <row r="5576" s="20" customFormat="1" ht="45" customHeight="1">
      <c r="A5576" s="15">
        <v>90268687</v>
      </c>
      <c r="B5576" s="16" t="s">
        <v>8048</v>
      </c>
      <c r="C5576" s="16" t="s">
        <v>8049</v>
      </c>
      <c r="D5576" s="17" t="s">
        <v>455</v>
      </c>
      <c r="E5576" s="17">
        <v>30</v>
      </c>
      <c r="F5576" s="18" t="s">
        <v>743</v>
      </c>
      <c r="G5576" s="18" t="s">
        <v>19</v>
      </c>
      <c r="H5576" s="19">
        <v>18.091429649999998</v>
      </c>
    </row>
    <row r="5577" s="20" customFormat="1" ht="45" customHeight="1">
      <c r="A5577" s="15">
        <v>92453619</v>
      </c>
      <c r="B5577" s="16" t="s">
        <v>8050</v>
      </c>
      <c r="C5577" s="16" t="s">
        <v>8051</v>
      </c>
      <c r="D5577" s="17" t="s">
        <v>534</v>
      </c>
      <c r="E5577" s="17">
        <v>100</v>
      </c>
      <c r="F5577" s="18" t="s">
        <v>743</v>
      </c>
      <c r="G5577" s="18" t="s">
        <v>19</v>
      </c>
      <c r="H5577" s="19">
        <v>17.32</v>
      </c>
    </row>
    <row r="5578" s="20" customFormat="1" ht="45" customHeight="1">
      <c r="A5578" s="15">
        <v>90297105</v>
      </c>
      <c r="B5578" s="16" t="s">
        <v>8052</v>
      </c>
      <c r="C5578" s="16" t="s">
        <v>8052</v>
      </c>
      <c r="D5578" s="17" t="s">
        <v>39</v>
      </c>
      <c r="E5578" s="17">
        <v>100</v>
      </c>
      <c r="F5578" s="18" t="s">
        <v>743</v>
      </c>
      <c r="G5578" s="18" t="s">
        <v>19</v>
      </c>
      <c r="H5578" s="19">
        <v>15.167249999999999</v>
      </c>
    </row>
    <row r="5579" s="20" customFormat="1" ht="45" customHeight="1">
      <c r="A5579" s="15">
        <v>90250320</v>
      </c>
      <c r="B5579" s="16" t="s">
        <v>8053</v>
      </c>
      <c r="C5579" s="16" t="s">
        <v>8054</v>
      </c>
      <c r="D5579" s="17" t="s">
        <v>1717</v>
      </c>
      <c r="E5579" s="17">
        <v>100</v>
      </c>
      <c r="F5579" s="18" t="s">
        <v>743</v>
      </c>
      <c r="G5579" s="18" t="s">
        <v>19</v>
      </c>
      <c r="H5579" s="19">
        <v>16.227323999999999</v>
      </c>
    </row>
    <row r="5580" s="20" customFormat="1" ht="45" customHeight="1">
      <c r="A5580" s="15">
        <v>90265165</v>
      </c>
      <c r="B5580" s="16" t="s">
        <v>8055</v>
      </c>
      <c r="C5580" s="16" t="s">
        <v>8056</v>
      </c>
      <c r="D5580" s="17" t="s">
        <v>455</v>
      </c>
      <c r="E5580" s="17">
        <v>100</v>
      </c>
      <c r="F5580" s="18" t="s">
        <v>743</v>
      </c>
      <c r="G5580" s="18" t="s">
        <v>19</v>
      </c>
      <c r="H5580" s="19">
        <v>19.154</v>
      </c>
    </row>
    <row r="5581" s="20" customFormat="1" ht="45" customHeight="1">
      <c r="A5581" s="15">
        <v>92418120</v>
      </c>
      <c r="B5581" s="16" t="s">
        <v>8055</v>
      </c>
      <c r="C5581" s="16" t="s">
        <v>8055</v>
      </c>
      <c r="D5581" s="17" t="s">
        <v>39</v>
      </c>
      <c r="E5581" s="17">
        <v>100</v>
      </c>
      <c r="F5581" s="18" t="s">
        <v>743</v>
      </c>
      <c r="G5581" s="18" t="s">
        <v>19</v>
      </c>
      <c r="H5581" s="19">
        <v>13.545</v>
      </c>
    </row>
    <row r="5582" s="20" customFormat="1" ht="45" customHeight="1">
      <c r="A5582" s="15">
        <v>90177886</v>
      </c>
      <c r="B5582" s="16" t="s">
        <v>8057</v>
      </c>
      <c r="C5582" s="16" t="s">
        <v>8058</v>
      </c>
      <c r="D5582" s="17" t="s">
        <v>915</v>
      </c>
      <c r="E5582" s="17">
        <v>100</v>
      </c>
      <c r="F5582" s="18" t="s">
        <v>743</v>
      </c>
      <c r="G5582" s="18" t="s">
        <v>19</v>
      </c>
      <c r="H5582" s="19">
        <v>17.857098000000001</v>
      </c>
    </row>
    <row r="5583" s="20" customFormat="1" ht="45" customHeight="1">
      <c r="A5583" s="15">
        <v>90297083</v>
      </c>
      <c r="B5583" s="16" t="s">
        <v>8059</v>
      </c>
      <c r="C5583" s="16" t="s">
        <v>8059</v>
      </c>
      <c r="D5583" s="17" t="s">
        <v>1690</v>
      </c>
      <c r="E5583" s="17">
        <v>100</v>
      </c>
      <c r="F5583" s="18" t="s">
        <v>743</v>
      </c>
      <c r="G5583" s="18" t="s">
        <v>19</v>
      </c>
      <c r="H5583" s="19">
        <v>13.6670625</v>
      </c>
    </row>
    <row r="5584" s="20" customFormat="1" ht="45" customHeight="1">
      <c r="A5584" s="15">
        <v>90265149</v>
      </c>
      <c r="B5584" s="16" t="s">
        <v>8060</v>
      </c>
      <c r="C5584" s="16" t="s">
        <v>8060</v>
      </c>
      <c r="D5584" s="17" t="s">
        <v>1714</v>
      </c>
      <c r="E5584" s="17">
        <v>100</v>
      </c>
      <c r="F5584" s="18" t="s">
        <v>743</v>
      </c>
      <c r="G5584" s="18" t="s">
        <v>19</v>
      </c>
      <c r="H5584" s="19">
        <v>15.167249999999999</v>
      </c>
    </row>
    <row r="5585" s="20" customFormat="1" ht="45" customHeight="1">
      <c r="A5585" s="15">
        <v>90250338</v>
      </c>
      <c r="B5585" s="16" t="s">
        <v>8061</v>
      </c>
      <c r="C5585" s="16" t="s">
        <v>8062</v>
      </c>
      <c r="D5585" s="17" t="s">
        <v>1717</v>
      </c>
      <c r="E5585" s="17">
        <v>150</v>
      </c>
      <c r="F5585" s="18" t="s">
        <v>743</v>
      </c>
      <c r="G5585" s="18" t="s">
        <v>19</v>
      </c>
      <c r="H5585" s="19">
        <v>19.234999999999999</v>
      </c>
    </row>
    <row r="5586" s="20" customFormat="1" ht="45" customHeight="1">
      <c r="A5586" s="15">
        <v>90297008</v>
      </c>
      <c r="B5586" s="16" t="s">
        <v>8063</v>
      </c>
      <c r="C5586" s="16" t="s">
        <v>8064</v>
      </c>
      <c r="D5586" s="17" t="s">
        <v>455</v>
      </c>
      <c r="E5586" s="17">
        <v>150</v>
      </c>
      <c r="F5586" s="18" t="s">
        <v>743</v>
      </c>
      <c r="G5586" s="18" t="s">
        <v>19</v>
      </c>
      <c r="H5586" s="19">
        <v>18.684200000000001</v>
      </c>
    </row>
    <row r="5587" s="20" customFormat="1" ht="45" customHeight="1">
      <c r="A5587" s="15">
        <v>90153642</v>
      </c>
      <c r="B5587" s="16" t="s">
        <v>8065</v>
      </c>
      <c r="C5587" s="16" t="s">
        <v>8066</v>
      </c>
      <c r="D5587" s="17" t="s">
        <v>39</v>
      </c>
      <c r="E5587" s="17">
        <v>150</v>
      </c>
      <c r="F5587" s="18" t="s">
        <v>743</v>
      </c>
      <c r="G5587" s="18" t="s">
        <v>19</v>
      </c>
      <c r="H5587" s="19">
        <v>13.489875</v>
      </c>
    </row>
    <row r="5588" s="20" customFormat="1" ht="45" customHeight="1">
      <c r="A5588" s="15">
        <v>90297091</v>
      </c>
      <c r="B5588" s="16" t="s">
        <v>8067</v>
      </c>
      <c r="C5588" s="16" t="s">
        <v>8067</v>
      </c>
      <c r="D5588" s="17" t="s">
        <v>1690</v>
      </c>
      <c r="E5588" s="17">
        <v>150</v>
      </c>
      <c r="F5588" s="18" t="s">
        <v>743</v>
      </c>
      <c r="G5588" s="18" t="s">
        <v>19</v>
      </c>
      <c r="H5588" s="19">
        <v>10.06</v>
      </c>
    </row>
    <row r="5589" s="20" customFormat="1" ht="45" customHeight="1">
      <c r="A5589" s="15">
        <v>92453597</v>
      </c>
      <c r="B5589" s="16" t="s">
        <v>8068</v>
      </c>
      <c r="C5589" s="16" t="s">
        <v>8069</v>
      </c>
      <c r="D5589" s="17" t="s">
        <v>534</v>
      </c>
      <c r="E5589" s="17">
        <v>30</v>
      </c>
      <c r="F5589" s="18" t="s">
        <v>743</v>
      </c>
      <c r="G5589" s="18" t="s">
        <v>19</v>
      </c>
      <c r="H5589" s="19">
        <v>20.768664000000001</v>
      </c>
    </row>
    <row r="5590" s="20" customFormat="1" ht="45" customHeight="1">
      <c r="A5590" s="15">
        <v>90297067</v>
      </c>
      <c r="B5590" s="16" t="s">
        <v>8070</v>
      </c>
      <c r="C5590" s="16" t="s">
        <v>8070</v>
      </c>
      <c r="D5590" s="17" t="s">
        <v>39</v>
      </c>
      <c r="E5590" s="17">
        <v>30</v>
      </c>
      <c r="F5590" s="18" t="s">
        <v>743</v>
      </c>
      <c r="G5590" s="18" t="s">
        <v>19</v>
      </c>
      <c r="H5590" s="19">
        <v>13.725</v>
      </c>
    </row>
    <row r="5591" s="20" customFormat="1" ht="45" customHeight="1">
      <c r="A5591" s="15">
        <v>90250311</v>
      </c>
      <c r="B5591" s="16" t="s">
        <v>8071</v>
      </c>
      <c r="C5591" s="16" t="s">
        <v>8072</v>
      </c>
      <c r="D5591" s="17" t="s">
        <v>1717</v>
      </c>
      <c r="E5591" s="17">
        <v>30</v>
      </c>
      <c r="F5591" s="18" t="s">
        <v>743</v>
      </c>
      <c r="G5591" s="18" t="s">
        <v>19</v>
      </c>
      <c r="H5591" s="19">
        <v>16.455700799999999</v>
      </c>
    </row>
    <row r="5592" s="20" customFormat="1" ht="45" customHeight="1">
      <c r="A5592" s="15">
        <v>90265157</v>
      </c>
      <c r="B5592" s="16" t="s">
        <v>8071</v>
      </c>
      <c r="C5592" s="16" t="s">
        <v>8073</v>
      </c>
      <c r="D5592" s="17" t="s">
        <v>455</v>
      </c>
      <c r="E5592" s="17">
        <v>30</v>
      </c>
      <c r="F5592" s="18" t="s">
        <v>743</v>
      </c>
      <c r="G5592" s="18" t="s">
        <v>19</v>
      </c>
      <c r="H5592" s="19">
        <v>20.280000000000001</v>
      </c>
    </row>
    <row r="5593" s="20" customFormat="1" ht="45" customHeight="1">
      <c r="A5593" s="15">
        <v>92470831</v>
      </c>
      <c r="B5593" s="16" t="s">
        <v>8071</v>
      </c>
      <c r="C5593" s="16" t="s">
        <v>8071</v>
      </c>
      <c r="D5593" s="17" t="s">
        <v>39</v>
      </c>
      <c r="E5593" s="17">
        <v>30</v>
      </c>
      <c r="F5593" s="18" t="s">
        <v>743</v>
      </c>
      <c r="G5593" s="18" t="s">
        <v>19</v>
      </c>
      <c r="H5593" s="19">
        <v>15.167249999999999</v>
      </c>
    </row>
    <row r="5594" s="20" customFormat="1" ht="45" customHeight="1">
      <c r="A5594" s="15">
        <v>90265122</v>
      </c>
      <c r="B5594" s="16" t="s">
        <v>8071</v>
      </c>
      <c r="C5594" s="16" t="s">
        <v>8071</v>
      </c>
      <c r="D5594" s="17" t="s">
        <v>1714</v>
      </c>
      <c r="E5594" s="17">
        <v>30</v>
      </c>
      <c r="F5594" s="18" t="s">
        <v>743</v>
      </c>
      <c r="G5594" s="18" t="s">
        <v>19</v>
      </c>
      <c r="H5594" s="19">
        <v>15.167249999999999</v>
      </c>
    </row>
    <row r="5595" s="20" customFormat="1" ht="45" customHeight="1">
      <c r="A5595" s="15">
        <v>94938903</v>
      </c>
      <c r="B5595" s="16" t="s">
        <v>8071</v>
      </c>
      <c r="C5595" s="16" t="s">
        <v>8074</v>
      </c>
      <c r="D5595" s="17" t="s">
        <v>915</v>
      </c>
      <c r="E5595" s="17">
        <v>30</v>
      </c>
      <c r="F5595" s="18" t="s">
        <v>743</v>
      </c>
      <c r="G5595" s="18" t="s">
        <v>261</v>
      </c>
      <c r="H5595" s="19">
        <v>19.761399000000001</v>
      </c>
    </row>
    <row r="5596" s="20" customFormat="1" ht="45" customHeight="1">
      <c r="A5596" s="15">
        <v>90265130</v>
      </c>
      <c r="B5596" s="16" t="s">
        <v>8075</v>
      </c>
      <c r="C5596" s="16" t="s">
        <v>8075</v>
      </c>
      <c r="D5596" s="17" t="s">
        <v>1714</v>
      </c>
      <c r="E5596" s="17">
        <v>300</v>
      </c>
      <c r="F5596" s="18" t="s">
        <v>743</v>
      </c>
      <c r="G5596" s="18" t="s">
        <v>19</v>
      </c>
      <c r="H5596" s="19">
        <v>15.167249999999999</v>
      </c>
    </row>
    <row r="5597" s="20" customFormat="1" ht="45" customHeight="1">
      <c r="A5597" s="15">
        <v>90177908</v>
      </c>
      <c r="B5597" s="16" t="s">
        <v>8075</v>
      </c>
      <c r="C5597" s="16" t="s">
        <v>8076</v>
      </c>
      <c r="D5597" s="17" t="s">
        <v>915</v>
      </c>
      <c r="E5597" s="17">
        <v>300</v>
      </c>
      <c r="F5597" s="18" t="s">
        <v>743</v>
      </c>
      <c r="G5597" s="18" t="s">
        <v>19</v>
      </c>
      <c r="H5597" s="19">
        <v>17.911832400000002</v>
      </c>
    </row>
    <row r="5598" s="20" customFormat="1" ht="45" customHeight="1">
      <c r="A5598" s="15">
        <v>90287479</v>
      </c>
      <c r="B5598" s="16" t="s">
        <v>8077</v>
      </c>
      <c r="C5598" s="16" t="s">
        <v>8078</v>
      </c>
      <c r="D5598" s="17" t="s">
        <v>633</v>
      </c>
      <c r="E5598" s="17">
        <v>1</v>
      </c>
      <c r="F5598" s="18" t="s">
        <v>60</v>
      </c>
      <c r="G5598" s="18" t="s">
        <v>14</v>
      </c>
      <c r="H5598" s="19">
        <v>9.8898218999999994</v>
      </c>
    </row>
    <row r="5599" s="20" customFormat="1" ht="45" customHeight="1">
      <c r="A5599" s="15">
        <v>92436137</v>
      </c>
      <c r="B5599" s="16" t="s">
        <v>8079</v>
      </c>
      <c r="C5599" s="16" t="s">
        <v>8080</v>
      </c>
      <c r="D5599" s="17" t="s">
        <v>50</v>
      </c>
      <c r="E5599" s="17">
        <v>1</v>
      </c>
      <c r="F5599" s="18" t="s">
        <v>13</v>
      </c>
      <c r="G5599" s="18" t="s">
        <v>14</v>
      </c>
      <c r="H5599" s="19">
        <v>4.2687358560000002</v>
      </c>
    </row>
    <row r="5600" s="20" customFormat="1" ht="45" customHeight="1">
      <c r="A5600" s="15">
        <v>92429971</v>
      </c>
      <c r="B5600" s="16" t="s">
        <v>8081</v>
      </c>
      <c r="C5600" s="16" t="s">
        <v>8082</v>
      </c>
      <c r="D5600" s="17" t="s">
        <v>358</v>
      </c>
      <c r="E5600" s="17">
        <v>1</v>
      </c>
      <c r="F5600" s="18" t="s">
        <v>436</v>
      </c>
      <c r="G5600" s="18" t="s">
        <v>14</v>
      </c>
      <c r="H5600" s="19">
        <v>1.1733686999999999</v>
      </c>
    </row>
    <row r="5601" s="20" customFormat="1" ht="45" customHeight="1">
      <c r="A5601" s="15">
        <v>92457320</v>
      </c>
      <c r="B5601" s="16" t="s">
        <v>8083</v>
      </c>
      <c r="C5601" s="16" t="s">
        <v>8083</v>
      </c>
      <c r="D5601" s="17" t="s">
        <v>39</v>
      </c>
      <c r="E5601" s="17">
        <v>1</v>
      </c>
      <c r="F5601" s="18" t="s">
        <v>13</v>
      </c>
      <c r="G5601" s="18" t="s">
        <v>14</v>
      </c>
      <c r="H5601" s="19">
        <v>268.32093750000001</v>
      </c>
    </row>
    <row r="5602" s="20" customFormat="1" ht="45" customHeight="1">
      <c r="A5602" s="15">
        <v>94938911</v>
      </c>
      <c r="B5602" s="16" t="s">
        <v>8084</v>
      </c>
      <c r="C5602" s="16" t="s">
        <v>8084</v>
      </c>
      <c r="D5602" s="17" t="s">
        <v>39</v>
      </c>
      <c r="E5602" s="17">
        <v>90</v>
      </c>
      <c r="F5602" s="18" t="s">
        <v>743</v>
      </c>
      <c r="G5602" s="18" t="s">
        <v>261</v>
      </c>
      <c r="H5602" s="19">
        <v>7.5999999999999996</v>
      </c>
    </row>
    <row r="5603" s="20" customFormat="1" ht="45" customHeight="1">
      <c r="A5603" s="15">
        <v>92384706</v>
      </c>
      <c r="B5603" s="16" t="s">
        <v>8085</v>
      </c>
      <c r="C5603" s="16" t="s">
        <v>8086</v>
      </c>
      <c r="D5603" s="17" t="s">
        <v>146</v>
      </c>
      <c r="E5603" s="17">
        <v>1</v>
      </c>
      <c r="F5603" s="18" t="s">
        <v>13</v>
      </c>
      <c r="G5603" s="18" t="s">
        <v>14</v>
      </c>
      <c r="H5603" s="19">
        <v>513.40999999999997</v>
      </c>
    </row>
    <row r="5604" s="20" customFormat="1" ht="45" customHeight="1">
      <c r="A5604" s="15">
        <v>90240197</v>
      </c>
      <c r="B5604" s="16" t="s">
        <v>8087</v>
      </c>
      <c r="C5604" s="16" t="s">
        <v>8088</v>
      </c>
      <c r="D5604" s="17" t="s">
        <v>450</v>
      </c>
      <c r="E5604" s="17">
        <v>1</v>
      </c>
      <c r="F5604" s="18" t="s">
        <v>13</v>
      </c>
      <c r="G5604" s="18" t="s">
        <v>14</v>
      </c>
      <c r="H5604" s="19">
        <v>372.50999999999999</v>
      </c>
    </row>
    <row r="5605" s="20" customFormat="1" ht="45" customHeight="1">
      <c r="A5605" s="15">
        <v>90270118</v>
      </c>
      <c r="B5605" s="16" t="s">
        <v>8089</v>
      </c>
      <c r="C5605" s="16" t="s">
        <v>8090</v>
      </c>
      <c r="D5605" s="17" t="s">
        <v>603</v>
      </c>
      <c r="E5605" s="17">
        <v>1</v>
      </c>
      <c r="F5605" s="18" t="s">
        <v>13</v>
      </c>
      <c r="G5605" s="18" t="s">
        <v>14</v>
      </c>
      <c r="H5605" s="19">
        <v>638.82000000000005</v>
      </c>
    </row>
    <row r="5606" s="20" customFormat="1" ht="45" customHeight="1">
      <c r="A5606" s="15">
        <v>90240189</v>
      </c>
      <c r="B5606" s="16" t="s">
        <v>8091</v>
      </c>
      <c r="C5606" s="16" t="s">
        <v>8092</v>
      </c>
      <c r="D5606" s="17" t="s">
        <v>450</v>
      </c>
      <c r="E5606" s="17">
        <v>1</v>
      </c>
      <c r="F5606" s="18" t="s">
        <v>13</v>
      </c>
      <c r="G5606" s="18" t="s">
        <v>14</v>
      </c>
      <c r="H5606" s="19">
        <v>740.57000000000005</v>
      </c>
    </row>
    <row r="5607" s="20" customFormat="1" ht="45" customHeight="1">
      <c r="A5607" s="15">
        <v>94938920</v>
      </c>
      <c r="B5607" s="16" t="s">
        <v>8093</v>
      </c>
      <c r="C5607" s="16" t="s">
        <v>8094</v>
      </c>
      <c r="D5607" s="17" t="s">
        <v>455</v>
      </c>
      <c r="E5607" s="17">
        <v>90</v>
      </c>
      <c r="F5607" s="18" t="s">
        <v>743</v>
      </c>
      <c r="G5607" s="18" t="s">
        <v>261</v>
      </c>
      <c r="H5607" s="19">
        <v>10.289999999999999</v>
      </c>
    </row>
    <row r="5608" s="20" customFormat="1" ht="45" customHeight="1">
      <c r="A5608" s="15">
        <v>90270126</v>
      </c>
      <c r="B5608" s="16" t="s">
        <v>8095</v>
      </c>
      <c r="C5608" s="16" t="s">
        <v>8096</v>
      </c>
      <c r="D5608" s="17" t="s">
        <v>603</v>
      </c>
      <c r="E5608" s="17">
        <v>1</v>
      </c>
      <c r="F5608" s="18" t="s">
        <v>13</v>
      </c>
      <c r="G5608" s="18" t="s">
        <v>14</v>
      </c>
      <c r="H5608" s="19">
        <v>1010.35</v>
      </c>
    </row>
    <row r="5609" s="20" customFormat="1" ht="45" customHeight="1">
      <c r="A5609" s="15">
        <v>90491033</v>
      </c>
      <c r="B5609" s="16" t="s">
        <v>8097</v>
      </c>
      <c r="C5609" s="16" t="s">
        <v>8098</v>
      </c>
      <c r="D5609" s="17" t="s">
        <v>146</v>
      </c>
      <c r="E5609" s="17">
        <v>1</v>
      </c>
      <c r="F5609" s="18" t="s">
        <v>436</v>
      </c>
      <c r="G5609" s="18" t="s">
        <v>14</v>
      </c>
      <c r="H5609" s="19">
        <v>0.89399519999999999</v>
      </c>
    </row>
    <row r="5610" s="20" customFormat="1" ht="45" customHeight="1">
      <c r="A5610" s="15">
        <v>90278135</v>
      </c>
      <c r="B5610" s="16" t="s">
        <v>8099</v>
      </c>
      <c r="C5610" s="16" t="s">
        <v>8100</v>
      </c>
      <c r="D5610" s="17" t="s">
        <v>146</v>
      </c>
      <c r="E5610" s="17">
        <v>1</v>
      </c>
      <c r="F5610" s="18" t="s">
        <v>436</v>
      </c>
      <c r="G5610" s="18" t="s">
        <v>14</v>
      </c>
      <c r="H5610" s="19">
        <v>1.113</v>
      </c>
    </row>
    <row r="5611" s="20" customFormat="1" ht="45" customHeight="1">
      <c r="A5611" s="15">
        <v>92436030</v>
      </c>
      <c r="B5611" s="16" t="s">
        <v>8101</v>
      </c>
      <c r="C5611" s="16" t="s">
        <v>8102</v>
      </c>
      <c r="D5611" s="17" t="s">
        <v>358</v>
      </c>
      <c r="E5611" s="17">
        <v>1</v>
      </c>
      <c r="F5611" s="18" t="s">
        <v>436</v>
      </c>
      <c r="G5611" s="18" t="s">
        <v>14</v>
      </c>
      <c r="H5611" s="19">
        <v>1.6403215499999999</v>
      </c>
    </row>
    <row r="5612" s="20" customFormat="1" ht="45" customHeight="1">
      <c r="A5612" s="15">
        <v>90231171</v>
      </c>
      <c r="B5612" s="16" t="s">
        <v>8103</v>
      </c>
      <c r="C5612" s="16" t="s">
        <v>8104</v>
      </c>
      <c r="D5612" s="17" t="s">
        <v>2261</v>
      </c>
      <c r="E5612" s="17">
        <v>1</v>
      </c>
      <c r="F5612" s="18" t="s">
        <v>436</v>
      </c>
      <c r="G5612" s="18" t="s">
        <v>14</v>
      </c>
      <c r="H5612" s="19">
        <v>2.634093</v>
      </c>
    </row>
    <row r="5613" s="20" customFormat="1" ht="45" customHeight="1">
      <c r="A5613" s="15">
        <v>90277554</v>
      </c>
      <c r="B5613" s="16" t="s">
        <v>8105</v>
      </c>
      <c r="C5613" s="16" t="s">
        <v>8106</v>
      </c>
      <c r="D5613" s="17" t="s">
        <v>1221</v>
      </c>
      <c r="E5613" s="17">
        <v>1</v>
      </c>
      <c r="F5613" s="18" t="s">
        <v>158</v>
      </c>
      <c r="G5613" s="18" t="s">
        <v>14</v>
      </c>
      <c r="H5613" s="19">
        <v>0.57471119999999998</v>
      </c>
    </row>
    <row r="5614" s="20" customFormat="1" ht="45" customHeight="1">
      <c r="A5614" s="15">
        <v>94939144</v>
      </c>
      <c r="B5614" s="16" t="s">
        <v>8107</v>
      </c>
      <c r="C5614" s="16" t="s">
        <v>8108</v>
      </c>
      <c r="D5614" s="17" t="s">
        <v>8109</v>
      </c>
      <c r="E5614" s="17">
        <v>100</v>
      </c>
      <c r="F5614" s="18" t="s">
        <v>743</v>
      </c>
      <c r="G5614" s="18" t="s">
        <v>261</v>
      </c>
      <c r="H5614" s="19">
        <v>16.400711250000001</v>
      </c>
    </row>
    <row r="5615" s="20" customFormat="1" ht="45" customHeight="1">
      <c r="A5615" s="15">
        <v>90297229</v>
      </c>
      <c r="B5615" s="16" t="s">
        <v>8110</v>
      </c>
      <c r="C5615" s="16" t="s">
        <v>8111</v>
      </c>
      <c r="D5615" s="17" t="s">
        <v>3869</v>
      </c>
      <c r="E5615" s="17">
        <v>1</v>
      </c>
      <c r="F5615" s="18" t="s">
        <v>13</v>
      </c>
      <c r="G5615" s="18" t="s">
        <v>14</v>
      </c>
      <c r="H5615" s="19">
        <v>61.003199250000002</v>
      </c>
    </row>
    <row r="5616" s="20" customFormat="1" ht="45" customHeight="1">
      <c r="A5616" s="15">
        <v>90218825</v>
      </c>
      <c r="B5616" s="16" t="s">
        <v>8110</v>
      </c>
      <c r="C5616" s="16" t="s">
        <v>8112</v>
      </c>
      <c r="D5616" s="17" t="s">
        <v>806</v>
      </c>
      <c r="E5616" s="17">
        <v>1</v>
      </c>
      <c r="F5616" s="18" t="s">
        <v>60</v>
      </c>
      <c r="G5616" s="18" t="s">
        <v>14</v>
      </c>
      <c r="H5616" s="19">
        <v>1.6403215499999999</v>
      </c>
    </row>
    <row r="5617" s="20" customFormat="1" ht="45" customHeight="1">
      <c r="A5617" s="15">
        <v>90218868</v>
      </c>
      <c r="B5617" s="16" t="s">
        <v>8110</v>
      </c>
      <c r="C5617" s="16" t="s">
        <v>8113</v>
      </c>
      <c r="D5617" s="17" t="s">
        <v>806</v>
      </c>
      <c r="E5617" s="17">
        <v>1</v>
      </c>
      <c r="F5617" s="18" t="s">
        <v>60</v>
      </c>
      <c r="G5617" s="18" t="s">
        <v>14</v>
      </c>
      <c r="H5617" s="19">
        <v>3.113019</v>
      </c>
    </row>
    <row r="5618" s="20" customFormat="1" ht="45" customHeight="1">
      <c r="A5618" s="15">
        <v>90218876</v>
      </c>
      <c r="B5618" s="16" t="s">
        <v>8110</v>
      </c>
      <c r="C5618" s="16" t="s">
        <v>8114</v>
      </c>
      <c r="D5618" s="17" t="s">
        <v>806</v>
      </c>
      <c r="E5618" s="17">
        <v>1</v>
      </c>
      <c r="F5618" s="18" t="s">
        <v>60</v>
      </c>
      <c r="G5618" s="18" t="s">
        <v>14</v>
      </c>
      <c r="H5618" s="19">
        <v>2.8136902500000001</v>
      </c>
    </row>
    <row r="5619" s="20" customFormat="1" ht="45" customHeight="1">
      <c r="A5619" s="15">
        <v>90297377</v>
      </c>
      <c r="B5619" s="16" t="s">
        <v>8110</v>
      </c>
      <c r="C5619" s="16" t="s">
        <v>8115</v>
      </c>
      <c r="D5619" s="17" t="s">
        <v>131</v>
      </c>
      <c r="E5619" s="17">
        <v>1</v>
      </c>
      <c r="F5619" s="18" t="s">
        <v>60</v>
      </c>
      <c r="G5619" s="18" t="s">
        <v>14</v>
      </c>
      <c r="H5619" s="19">
        <v>3.0441946500000001</v>
      </c>
    </row>
    <row r="5620" s="20" customFormat="1" ht="45" customHeight="1">
      <c r="A5620" s="15">
        <v>90269543</v>
      </c>
      <c r="B5620" s="16" t="s">
        <v>8110</v>
      </c>
      <c r="C5620" s="16" t="s">
        <v>8116</v>
      </c>
      <c r="D5620" s="17" t="s">
        <v>29</v>
      </c>
      <c r="E5620" s="17">
        <v>1</v>
      </c>
      <c r="F5620" s="18" t="s">
        <v>60</v>
      </c>
      <c r="G5620" s="18" t="s">
        <v>14</v>
      </c>
      <c r="H5620" s="19">
        <v>1.5839711999999999</v>
      </c>
    </row>
    <row r="5621" s="20" customFormat="1" ht="45" customHeight="1">
      <c r="A5621" s="15">
        <v>90297318</v>
      </c>
      <c r="B5621" s="16" t="s">
        <v>8110</v>
      </c>
      <c r="C5621" s="16" t="s">
        <v>8116</v>
      </c>
      <c r="D5621" s="17" t="s">
        <v>131</v>
      </c>
      <c r="E5621" s="17">
        <v>1</v>
      </c>
      <c r="F5621" s="18" t="s">
        <v>60</v>
      </c>
      <c r="G5621" s="18" t="s">
        <v>14</v>
      </c>
      <c r="H5621" s="19">
        <v>1.6829693999999999</v>
      </c>
    </row>
    <row r="5622" s="20" customFormat="1" ht="45" customHeight="1">
      <c r="A5622" s="15">
        <v>90297288</v>
      </c>
      <c r="B5622" s="16" t="s">
        <v>8110</v>
      </c>
      <c r="C5622" s="16" t="s">
        <v>8117</v>
      </c>
      <c r="D5622" s="17" t="s">
        <v>1714</v>
      </c>
      <c r="E5622" s="17">
        <v>1</v>
      </c>
      <c r="F5622" s="18" t="s">
        <v>60</v>
      </c>
      <c r="G5622" s="18" t="s">
        <v>14</v>
      </c>
      <c r="H5622" s="19">
        <v>1.6334702999999999</v>
      </c>
    </row>
    <row r="5623" s="20" customFormat="1" ht="45" customHeight="1">
      <c r="A5623" s="15">
        <v>90303156</v>
      </c>
      <c r="B5623" s="16" t="s">
        <v>8110</v>
      </c>
      <c r="C5623" s="16" t="s">
        <v>8118</v>
      </c>
      <c r="D5623" s="17" t="s">
        <v>24</v>
      </c>
      <c r="E5623" s="17">
        <v>1</v>
      </c>
      <c r="F5623" s="18" t="s">
        <v>60</v>
      </c>
      <c r="G5623" s="18" t="s">
        <v>14</v>
      </c>
      <c r="H5623" s="19">
        <v>1.2571807500000001</v>
      </c>
    </row>
    <row r="5624" s="20" customFormat="1" ht="45" customHeight="1">
      <c r="A5624" s="15">
        <v>90158733</v>
      </c>
      <c r="B5624" s="16" t="s">
        <v>8110</v>
      </c>
      <c r="C5624" s="16" t="s">
        <v>8119</v>
      </c>
      <c r="D5624" s="17" t="s">
        <v>229</v>
      </c>
      <c r="E5624" s="17">
        <v>1</v>
      </c>
      <c r="F5624" s="18" t="s">
        <v>60</v>
      </c>
      <c r="G5624" s="18" t="s">
        <v>14</v>
      </c>
      <c r="H5624" s="19">
        <v>1.596345975</v>
      </c>
    </row>
    <row r="5625" s="20" customFormat="1" ht="45" customHeight="1">
      <c r="A5625" s="15">
        <v>90269578</v>
      </c>
      <c r="B5625" s="16" t="s">
        <v>8110</v>
      </c>
      <c r="C5625" s="16" t="s">
        <v>8120</v>
      </c>
      <c r="D5625" s="17" t="s">
        <v>29</v>
      </c>
      <c r="E5625" s="17">
        <v>1</v>
      </c>
      <c r="F5625" s="18" t="s">
        <v>60</v>
      </c>
      <c r="G5625" s="18" t="s">
        <v>14</v>
      </c>
      <c r="H5625" s="19">
        <v>2.4997045500000001</v>
      </c>
    </row>
    <row r="5626" s="20" customFormat="1" ht="45" customHeight="1">
      <c r="A5626" s="15">
        <v>90158768</v>
      </c>
      <c r="B5626" s="16" t="s">
        <v>8110</v>
      </c>
      <c r="C5626" s="16" t="s">
        <v>8120</v>
      </c>
      <c r="D5626" s="17" t="s">
        <v>229</v>
      </c>
      <c r="E5626" s="17">
        <v>1</v>
      </c>
      <c r="F5626" s="18" t="s">
        <v>60</v>
      </c>
      <c r="G5626" s="18" t="s">
        <v>14</v>
      </c>
      <c r="H5626" s="19">
        <v>2.9204469</v>
      </c>
    </row>
    <row r="5627" s="20" customFormat="1" ht="45" customHeight="1">
      <c r="A5627" s="15">
        <v>90158776</v>
      </c>
      <c r="B5627" s="16" t="s">
        <v>8110</v>
      </c>
      <c r="C5627" s="16" t="s">
        <v>8121</v>
      </c>
      <c r="D5627" s="17" t="s">
        <v>229</v>
      </c>
      <c r="E5627" s="17">
        <v>1</v>
      </c>
      <c r="F5627" s="18" t="s">
        <v>60</v>
      </c>
      <c r="G5627" s="18" t="s">
        <v>14</v>
      </c>
      <c r="H5627" s="19">
        <v>2.7224504999999999</v>
      </c>
    </row>
    <row r="5628" s="20" customFormat="1" ht="45" customHeight="1">
      <c r="A5628" s="15">
        <v>90303164</v>
      </c>
      <c r="B5628" s="16" t="s">
        <v>8110</v>
      </c>
      <c r="C5628" s="16" t="s">
        <v>8122</v>
      </c>
      <c r="D5628" s="17" t="s">
        <v>24</v>
      </c>
      <c r="E5628" s="17">
        <v>1</v>
      </c>
      <c r="F5628" s="18" t="s">
        <v>60</v>
      </c>
      <c r="G5628" s="18" t="s">
        <v>14</v>
      </c>
      <c r="H5628" s="19">
        <v>2.2509522</v>
      </c>
    </row>
    <row r="5629" s="20" customFormat="1" ht="45" customHeight="1">
      <c r="A5629" s="15">
        <v>90158725</v>
      </c>
      <c r="B5629" s="16" t="s">
        <v>8110</v>
      </c>
      <c r="C5629" s="16" t="s">
        <v>8123</v>
      </c>
      <c r="D5629" s="17" t="s">
        <v>229</v>
      </c>
      <c r="E5629" s="17">
        <v>1</v>
      </c>
      <c r="F5629" s="18" t="s">
        <v>60</v>
      </c>
      <c r="G5629" s="18" t="s">
        <v>14</v>
      </c>
      <c r="H5629" s="19">
        <v>2.8214486999999999</v>
      </c>
    </row>
    <row r="5630" s="20" customFormat="1" ht="45" customHeight="1">
      <c r="A5630" s="15">
        <v>90136713</v>
      </c>
      <c r="B5630" s="16" t="s">
        <v>8110</v>
      </c>
      <c r="C5630" s="16" t="s">
        <v>8124</v>
      </c>
      <c r="D5630" s="17" t="s">
        <v>1356</v>
      </c>
      <c r="E5630" s="17">
        <v>1</v>
      </c>
      <c r="F5630" s="18" t="s">
        <v>60</v>
      </c>
      <c r="G5630" s="18" t="s">
        <v>14</v>
      </c>
      <c r="H5630" s="19">
        <v>3.7356227999999998</v>
      </c>
    </row>
    <row r="5631" s="20" customFormat="1" ht="45" customHeight="1">
      <c r="A5631" s="15">
        <v>90136721</v>
      </c>
      <c r="B5631" s="16" t="s">
        <v>8110</v>
      </c>
      <c r="C5631" s="16" t="s">
        <v>8125</v>
      </c>
      <c r="D5631" s="17" t="s">
        <v>1356</v>
      </c>
      <c r="E5631" s="17">
        <v>1</v>
      </c>
      <c r="F5631" s="18" t="s">
        <v>60</v>
      </c>
      <c r="G5631" s="18" t="s">
        <v>14</v>
      </c>
      <c r="H5631" s="19">
        <v>6.83666865</v>
      </c>
    </row>
    <row r="5632" s="20" customFormat="1" ht="45" customHeight="1">
      <c r="A5632" s="15">
        <v>90242564</v>
      </c>
      <c r="B5632" s="16" t="s">
        <v>8126</v>
      </c>
      <c r="C5632" s="16" t="s">
        <v>8127</v>
      </c>
      <c r="D5632" s="17" t="s">
        <v>298</v>
      </c>
      <c r="E5632" s="17">
        <v>1</v>
      </c>
      <c r="F5632" s="18" t="s">
        <v>60</v>
      </c>
      <c r="G5632" s="18" t="s">
        <v>14</v>
      </c>
      <c r="H5632" s="19">
        <v>1.8438650999999999</v>
      </c>
    </row>
    <row r="5633" s="20" customFormat="1" ht="45" customHeight="1">
      <c r="A5633" s="15">
        <v>92418201</v>
      </c>
      <c r="B5633" s="16" t="s">
        <v>8128</v>
      </c>
      <c r="C5633" s="16" t="s">
        <v>8129</v>
      </c>
      <c r="D5633" s="17" t="s">
        <v>39</v>
      </c>
      <c r="E5633" s="17">
        <v>1</v>
      </c>
      <c r="F5633" s="18" t="s">
        <v>60</v>
      </c>
      <c r="G5633" s="18" t="s">
        <v>14</v>
      </c>
      <c r="H5633" s="19">
        <v>1.95162345</v>
      </c>
    </row>
    <row r="5634" s="20" customFormat="1" ht="45" customHeight="1">
      <c r="A5634" s="15">
        <v>90150635</v>
      </c>
      <c r="B5634" s="16" t="s">
        <v>8128</v>
      </c>
      <c r="C5634" s="16" t="s">
        <v>8129</v>
      </c>
      <c r="D5634" s="17" t="s">
        <v>39</v>
      </c>
      <c r="E5634" s="17">
        <v>1</v>
      </c>
      <c r="F5634" s="18" t="s">
        <v>60</v>
      </c>
      <c r="G5634" s="18" t="s">
        <v>14</v>
      </c>
      <c r="H5634" s="19">
        <v>1.5565095</v>
      </c>
    </row>
    <row r="5635" s="20" customFormat="1" ht="45" customHeight="1">
      <c r="A5635" s="15">
        <v>92418180</v>
      </c>
      <c r="B5635" s="16" t="s">
        <v>8128</v>
      </c>
      <c r="C5635" s="16" t="s">
        <v>8129</v>
      </c>
      <c r="D5635" s="17" t="s">
        <v>39</v>
      </c>
      <c r="E5635" s="17">
        <v>1</v>
      </c>
      <c r="F5635" s="18" t="s">
        <v>60</v>
      </c>
      <c r="G5635" s="18" t="s">
        <v>14</v>
      </c>
      <c r="H5635" s="19">
        <v>1.7001873000000001</v>
      </c>
    </row>
    <row r="5636" s="20" customFormat="1" ht="45" customHeight="1">
      <c r="A5636" s="15">
        <v>92456278</v>
      </c>
      <c r="B5636" s="16" t="s">
        <v>8128</v>
      </c>
      <c r="C5636" s="16" t="s">
        <v>8128</v>
      </c>
      <c r="D5636" s="17" t="s">
        <v>17</v>
      </c>
      <c r="E5636" s="17">
        <v>1</v>
      </c>
      <c r="F5636" s="18" t="s">
        <v>60</v>
      </c>
      <c r="G5636" s="18" t="s">
        <v>14</v>
      </c>
      <c r="H5636" s="19">
        <v>1.9304649</v>
      </c>
    </row>
    <row r="5637" s="20" customFormat="1" ht="45" customHeight="1">
      <c r="A5637" s="15">
        <v>92456260</v>
      </c>
      <c r="B5637" s="16" t="s">
        <v>8128</v>
      </c>
      <c r="C5637" s="16" t="s">
        <v>8128</v>
      </c>
      <c r="D5637" s="17" t="s">
        <v>17</v>
      </c>
      <c r="E5637" s="17">
        <v>1</v>
      </c>
      <c r="F5637" s="18" t="s">
        <v>60</v>
      </c>
      <c r="G5637" s="18" t="s">
        <v>14</v>
      </c>
      <c r="H5637" s="19">
        <v>1.60872075</v>
      </c>
    </row>
    <row r="5638" s="20" customFormat="1" ht="45" customHeight="1">
      <c r="A5638" s="15">
        <v>92456294</v>
      </c>
      <c r="B5638" s="16" t="s">
        <v>8128</v>
      </c>
      <c r="C5638" s="16" t="s">
        <v>8128</v>
      </c>
      <c r="D5638" s="17" t="s">
        <v>17</v>
      </c>
      <c r="E5638" s="17">
        <v>1</v>
      </c>
      <c r="F5638" s="18" t="s">
        <v>60</v>
      </c>
      <c r="G5638" s="18" t="s">
        <v>14</v>
      </c>
      <c r="H5638" s="19">
        <v>1.546846875</v>
      </c>
    </row>
    <row r="5639" s="20" customFormat="1" ht="45" customHeight="1">
      <c r="A5639" s="15">
        <v>90158741</v>
      </c>
      <c r="B5639" s="16" t="s">
        <v>8128</v>
      </c>
      <c r="C5639" s="16" t="s">
        <v>8128</v>
      </c>
      <c r="D5639" s="17" t="s">
        <v>229</v>
      </c>
      <c r="E5639" s="17">
        <v>1</v>
      </c>
      <c r="F5639" s="18" t="s">
        <v>60</v>
      </c>
      <c r="G5639" s="18" t="s">
        <v>14</v>
      </c>
      <c r="H5639" s="19">
        <v>1.645845075</v>
      </c>
    </row>
    <row r="5640" s="20" customFormat="1" ht="45" customHeight="1">
      <c r="A5640" s="15">
        <v>92458769</v>
      </c>
      <c r="B5640" s="16" t="s">
        <v>8128</v>
      </c>
      <c r="C5640" s="16" t="s">
        <v>8128</v>
      </c>
      <c r="D5640" s="17" t="s">
        <v>24</v>
      </c>
      <c r="E5640" s="17">
        <v>1</v>
      </c>
      <c r="F5640" s="18" t="s">
        <v>60</v>
      </c>
      <c r="G5640" s="18" t="s">
        <v>14</v>
      </c>
      <c r="H5640" s="19">
        <v>1.5804558</v>
      </c>
    </row>
    <row r="5641" s="20" customFormat="1" ht="45" customHeight="1">
      <c r="A5641" s="15">
        <v>91394023</v>
      </c>
      <c r="B5641" s="16" t="s">
        <v>8128</v>
      </c>
      <c r="C5641" s="16" t="s">
        <v>8130</v>
      </c>
      <c r="D5641" s="17" t="s">
        <v>1356</v>
      </c>
      <c r="E5641" s="17">
        <v>1</v>
      </c>
      <c r="F5641" s="18" t="s">
        <v>60</v>
      </c>
      <c r="G5641" s="18" t="s">
        <v>14</v>
      </c>
      <c r="H5641" s="19">
        <v>3.3524820000000002</v>
      </c>
    </row>
    <row r="5642" s="20" customFormat="1" ht="45" customHeight="1">
      <c r="A5642" s="15">
        <v>92267246</v>
      </c>
      <c r="B5642" s="16" t="s">
        <v>8128</v>
      </c>
      <c r="C5642" s="16" t="s">
        <v>8130</v>
      </c>
      <c r="D5642" s="17" t="s">
        <v>1356</v>
      </c>
      <c r="E5642" s="17">
        <v>1</v>
      </c>
      <c r="F5642" s="18" t="s">
        <v>60</v>
      </c>
      <c r="G5642" s="18" t="s">
        <v>14</v>
      </c>
      <c r="H5642" s="19">
        <v>4.4180923500000002</v>
      </c>
    </row>
    <row r="5643" s="20" customFormat="1" ht="45" customHeight="1">
      <c r="A5643" s="15">
        <v>92418236</v>
      </c>
      <c r="B5643" s="16" t="s">
        <v>8131</v>
      </c>
      <c r="C5643" s="16" t="s">
        <v>8132</v>
      </c>
      <c r="D5643" s="17" t="s">
        <v>39</v>
      </c>
      <c r="E5643" s="17">
        <v>1</v>
      </c>
      <c r="F5643" s="18" t="s">
        <v>60</v>
      </c>
      <c r="G5643" s="18" t="s">
        <v>14</v>
      </c>
      <c r="H5643" s="19">
        <v>3.2566967999999998</v>
      </c>
    </row>
    <row r="5644" s="20" customFormat="1" ht="45" customHeight="1">
      <c r="A5644" s="15">
        <v>92418228</v>
      </c>
      <c r="B5644" s="16" t="s">
        <v>8131</v>
      </c>
      <c r="C5644" s="16" t="s">
        <v>8132</v>
      </c>
      <c r="D5644" s="17" t="s">
        <v>39</v>
      </c>
      <c r="E5644" s="17">
        <v>1</v>
      </c>
      <c r="F5644" s="18" t="s">
        <v>60</v>
      </c>
      <c r="G5644" s="18" t="s">
        <v>14</v>
      </c>
      <c r="H5644" s="19">
        <v>2.8975023000000002</v>
      </c>
    </row>
    <row r="5645" s="20" customFormat="1" ht="45" customHeight="1">
      <c r="A5645" s="15">
        <v>92458777</v>
      </c>
      <c r="B5645" s="16" t="s">
        <v>8131</v>
      </c>
      <c r="C5645" s="16" t="s">
        <v>8131</v>
      </c>
      <c r="D5645" s="17" t="s">
        <v>24</v>
      </c>
      <c r="E5645" s="17">
        <v>1</v>
      </c>
      <c r="F5645" s="18" t="s">
        <v>60</v>
      </c>
      <c r="G5645" s="18" t="s">
        <v>14</v>
      </c>
      <c r="H5645" s="19">
        <v>3.26866995</v>
      </c>
    </row>
    <row r="5646" s="20" customFormat="1" ht="45" customHeight="1">
      <c r="A5646" s="15">
        <v>92458785</v>
      </c>
      <c r="B5646" s="16" t="s">
        <v>8131</v>
      </c>
      <c r="C5646" s="16" t="s">
        <v>8131</v>
      </c>
      <c r="D5646" s="17" t="s">
        <v>24</v>
      </c>
      <c r="E5646" s="17">
        <v>1</v>
      </c>
      <c r="F5646" s="18" t="s">
        <v>60</v>
      </c>
      <c r="G5646" s="18" t="s">
        <v>14</v>
      </c>
      <c r="H5646" s="19">
        <v>2.9813143499999999</v>
      </c>
    </row>
    <row r="5647" s="20" customFormat="1" ht="45" customHeight="1">
      <c r="A5647" s="15">
        <v>92456286</v>
      </c>
      <c r="B5647" s="16" t="s">
        <v>8131</v>
      </c>
      <c r="C5647" s="16" t="s">
        <v>8131</v>
      </c>
      <c r="D5647" s="17" t="s">
        <v>17</v>
      </c>
      <c r="E5647" s="17">
        <v>1</v>
      </c>
      <c r="F5647" s="18" t="s">
        <v>60</v>
      </c>
      <c r="G5647" s="18" t="s">
        <v>14</v>
      </c>
      <c r="H5647" s="19">
        <v>3.1926919499999999</v>
      </c>
    </row>
    <row r="5648" s="20" customFormat="1" ht="45" customHeight="1">
      <c r="A5648" s="15">
        <v>92456308</v>
      </c>
      <c r="B5648" s="16" t="s">
        <v>8131</v>
      </c>
      <c r="C5648" s="16" t="s">
        <v>8131</v>
      </c>
      <c r="D5648" s="17" t="s">
        <v>17</v>
      </c>
      <c r="E5648" s="17">
        <v>1</v>
      </c>
      <c r="F5648" s="18" t="s">
        <v>60</v>
      </c>
      <c r="G5648" s="18" t="s">
        <v>14</v>
      </c>
      <c r="H5648" s="19">
        <v>2.74720005</v>
      </c>
    </row>
    <row r="5649" s="20" customFormat="1" ht="45" customHeight="1">
      <c r="A5649" s="15">
        <v>91394015</v>
      </c>
      <c r="B5649" s="16" t="s">
        <v>8131</v>
      </c>
      <c r="C5649" s="16" t="s">
        <v>8133</v>
      </c>
      <c r="D5649" s="17" t="s">
        <v>1356</v>
      </c>
      <c r="E5649" s="17">
        <v>1</v>
      </c>
      <c r="F5649" s="18" t="s">
        <v>60</v>
      </c>
      <c r="G5649" s="18" t="s">
        <v>14</v>
      </c>
      <c r="H5649" s="19">
        <v>7.3994067000000001</v>
      </c>
    </row>
    <row r="5650" s="20" customFormat="1" ht="45" customHeight="1">
      <c r="A5650" s="15">
        <v>91394031</v>
      </c>
      <c r="B5650" s="16" t="s">
        <v>8131</v>
      </c>
      <c r="C5650" s="16" t="s">
        <v>8134</v>
      </c>
      <c r="D5650" s="17" t="s">
        <v>1356</v>
      </c>
      <c r="E5650" s="17">
        <v>1</v>
      </c>
      <c r="F5650" s="18" t="s">
        <v>13</v>
      </c>
      <c r="G5650" s="18" t="s">
        <v>14</v>
      </c>
      <c r="H5650" s="19">
        <v>84.826916999999995</v>
      </c>
    </row>
    <row r="5651" s="20" customFormat="1" ht="45" customHeight="1">
      <c r="A5651" s="15">
        <v>90269560</v>
      </c>
      <c r="B5651" s="16" t="s">
        <v>8121</v>
      </c>
      <c r="C5651" s="16" t="s">
        <v>8121</v>
      </c>
      <c r="D5651" s="17" t="s">
        <v>29</v>
      </c>
      <c r="E5651" s="17">
        <v>1</v>
      </c>
      <c r="F5651" s="18" t="s">
        <v>60</v>
      </c>
      <c r="G5651" s="18" t="s">
        <v>14</v>
      </c>
      <c r="H5651" s="19">
        <v>2.64820185</v>
      </c>
    </row>
    <row r="5652" s="20" customFormat="1" ht="45" customHeight="1">
      <c r="A5652" s="15">
        <v>92457142</v>
      </c>
      <c r="B5652" s="16" t="s">
        <v>8135</v>
      </c>
      <c r="C5652" s="16" t="s">
        <v>8135</v>
      </c>
      <c r="D5652" s="17" t="s">
        <v>39</v>
      </c>
      <c r="E5652" s="17">
        <v>1</v>
      </c>
      <c r="F5652" s="18" t="s">
        <v>13</v>
      </c>
      <c r="G5652" s="18" t="s">
        <v>14</v>
      </c>
      <c r="H5652" s="19">
        <v>55.822610025000003</v>
      </c>
    </row>
    <row r="5653" s="20" customFormat="1" ht="45" customHeight="1">
      <c r="A5653" s="15">
        <v>90150643</v>
      </c>
      <c r="B5653" s="16" t="s">
        <v>8136</v>
      </c>
      <c r="C5653" s="16" t="s">
        <v>8137</v>
      </c>
      <c r="D5653" s="17" t="s">
        <v>39</v>
      </c>
      <c r="E5653" s="17">
        <v>1</v>
      </c>
      <c r="F5653" s="18" t="s">
        <v>13</v>
      </c>
      <c r="G5653" s="18" t="s">
        <v>14</v>
      </c>
      <c r="H5653" s="19">
        <v>86.589820799999998</v>
      </c>
    </row>
    <row r="5654" s="20" customFormat="1" ht="45" customHeight="1">
      <c r="A5654" s="15">
        <v>90020596</v>
      </c>
      <c r="B5654" s="16" t="s">
        <v>8138</v>
      </c>
      <c r="C5654" s="16" t="s">
        <v>8138</v>
      </c>
      <c r="D5654" s="17" t="s">
        <v>378</v>
      </c>
      <c r="E5654" s="17">
        <v>1</v>
      </c>
      <c r="F5654" s="18" t="s">
        <v>95</v>
      </c>
      <c r="G5654" s="18" t="s">
        <v>19</v>
      </c>
      <c r="H5654" s="19">
        <v>0.43103340000000001</v>
      </c>
    </row>
    <row r="5655" s="20" customFormat="1" ht="45" customHeight="1">
      <c r="A5655" s="15">
        <v>90197194</v>
      </c>
      <c r="B5655" s="16" t="s">
        <v>8139</v>
      </c>
      <c r="C5655" s="16" t="s">
        <v>8140</v>
      </c>
      <c r="D5655" s="17" t="s">
        <v>720</v>
      </c>
      <c r="E5655" s="17">
        <v>1</v>
      </c>
      <c r="F5655" s="18" t="s">
        <v>60</v>
      </c>
      <c r="G5655" s="18" t="s">
        <v>14</v>
      </c>
      <c r="H5655" s="19">
        <v>0.34056959999999997</v>
      </c>
    </row>
    <row r="5656" s="20" customFormat="1" ht="45" customHeight="1">
      <c r="A5656" s="15">
        <v>90211065</v>
      </c>
      <c r="B5656" s="16" t="s">
        <v>8139</v>
      </c>
      <c r="C5656" s="16" t="s">
        <v>8141</v>
      </c>
      <c r="D5656" s="17" t="s">
        <v>31</v>
      </c>
      <c r="E5656" s="17">
        <v>1</v>
      </c>
      <c r="F5656" s="18" t="s">
        <v>60</v>
      </c>
      <c r="G5656" s="18" t="s">
        <v>14</v>
      </c>
      <c r="H5656" s="19">
        <v>0.5507649</v>
      </c>
    </row>
    <row r="5657" s="20" customFormat="1" ht="45" customHeight="1">
      <c r="A5657" s="15">
        <v>90219821</v>
      </c>
      <c r="B5657" s="16" t="s">
        <v>8139</v>
      </c>
      <c r="C5657" s="16" t="s">
        <v>8142</v>
      </c>
      <c r="D5657" s="17" t="s">
        <v>69</v>
      </c>
      <c r="E5657" s="17">
        <v>1</v>
      </c>
      <c r="F5657" s="18" t="s">
        <v>60</v>
      </c>
      <c r="G5657" s="18" t="s">
        <v>14</v>
      </c>
      <c r="H5657" s="19">
        <v>0.55342559999999996</v>
      </c>
    </row>
    <row r="5658" s="20" customFormat="1" ht="45" customHeight="1">
      <c r="A5658" s="15">
        <v>90219872</v>
      </c>
      <c r="B5658" s="16" t="s">
        <v>8139</v>
      </c>
      <c r="C5658" s="16" t="s">
        <v>8143</v>
      </c>
      <c r="D5658" s="17" t="s">
        <v>69</v>
      </c>
      <c r="E5658" s="17">
        <v>1</v>
      </c>
      <c r="F5658" s="18" t="s">
        <v>60</v>
      </c>
      <c r="G5658" s="18" t="s">
        <v>14</v>
      </c>
      <c r="H5658" s="19">
        <v>1.3622783999999999</v>
      </c>
    </row>
    <row r="5659" s="20" customFormat="1" ht="45" customHeight="1">
      <c r="A5659" s="15">
        <v>90219848</v>
      </c>
      <c r="B5659" s="16" t="s">
        <v>8139</v>
      </c>
      <c r="C5659" s="16" t="s">
        <v>8144</v>
      </c>
      <c r="D5659" s="17" t="s">
        <v>69</v>
      </c>
      <c r="E5659" s="17">
        <v>1</v>
      </c>
      <c r="F5659" s="18" t="s">
        <v>60</v>
      </c>
      <c r="G5659" s="18" t="s">
        <v>14</v>
      </c>
      <c r="H5659" s="19">
        <v>1.277136</v>
      </c>
    </row>
    <row r="5660" s="20" customFormat="1" ht="45" customHeight="1">
      <c r="A5660" s="15">
        <v>90143728</v>
      </c>
      <c r="B5660" s="16" t="s">
        <v>8139</v>
      </c>
      <c r="C5660" s="16" t="s">
        <v>8145</v>
      </c>
      <c r="D5660" s="17" t="s">
        <v>17</v>
      </c>
      <c r="E5660" s="17">
        <v>1</v>
      </c>
      <c r="F5660" s="18" t="s">
        <v>88</v>
      </c>
      <c r="G5660" s="18" t="s">
        <v>14</v>
      </c>
      <c r="H5660" s="19">
        <v>0.76998599999999995</v>
      </c>
    </row>
    <row r="5661" s="20" customFormat="1" ht="45" customHeight="1">
      <c r="A5661" s="15">
        <v>90237145</v>
      </c>
      <c r="B5661" s="16" t="s">
        <v>8139</v>
      </c>
      <c r="C5661" s="16" t="s">
        <v>8146</v>
      </c>
      <c r="D5661" s="17" t="s">
        <v>29</v>
      </c>
      <c r="E5661" s="17">
        <v>1</v>
      </c>
      <c r="F5661" s="18" t="s">
        <v>60</v>
      </c>
      <c r="G5661" s="18" t="s">
        <v>14</v>
      </c>
      <c r="H5661" s="19">
        <v>0.27671279999999998</v>
      </c>
    </row>
    <row r="5662" s="20" customFormat="1" ht="45" customHeight="1">
      <c r="A5662" s="15">
        <v>90143744</v>
      </c>
      <c r="B5662" s="16" t="s">
        <v>8139</v>
      </c>
      <c r="C5662" s="16" t="s">
        <v>8147</v>
      </c>
      <c r="D5662" s="17" t="s">
        <v>17</v>
      </c>
      <c r="E5662" s="17">
        <v>1</v>
      </c>
      <c r="F5662" s="18" t="s">
        <v>60</v>
      </c>
      <c r="G5662" s="18" t="s">
        <v>14</v>
      </c>
      <c r="H5662" s="19">
        <v>0.31899420000000001</v>
      </c>
    </row>
    <row r="5663" s="20" customFormat="1" ht="45" customHeight="1">
      <c r="A5663" s="15">
        <v>90257111</v>
      </c>
      <c r="B5663" s="16" t="s">
        <v>8139</v>
      </c>
      <c r="C5663" s="16" t="s">
        <v>8148</v>
      </c>
      <c r="D5663" s="17" t="s">
        <v>26</v>
      </c>
      <c r="E5663" s="17">
        <v>1</v>
      </c>
      <c r="F5663" s="18" t="s">
        <v>60</v>
      </c>
      <c r="G5663" s="18" t="s">
        <v>14</v>
      </c>
      <c r="H5663" s="19">
        <v>0.27499499999999999</v>
      </c>
    </row>
    <row r="5664" s="20" customFormat="1" ht="45" customHeight="1">
      <c r="A5664" s="15">
        <v>90287509</v>
      </c>
      <c r="B5664" s="16" t="s">
        <v>8139</v>
      </c>
      <c r="C5664" s="16" t="s">
        <v>8149</v>
      </c>
      <c r="D5664" s="17" t="s">
        <v>792</v>
      </c>
      <c r="E5664" s="17">
        <v>1</v>
      </c>
      <c r="F5664" s="18" t="s">
        <v>60</v>
      </c>
      <c r="G5664" s="18" t="s">
        <v>14</v>
      </c>
      <c r="H5664" s="19">
        <v>0.164997</v>
      </c>
    </row>
    <row r="5665" s="20" customFormat="1" ht="45" customHeight="1">
      <c r="A5665" s="15">
        <v>90180194</v>
      </c>
      <c r="B5665" s="16" t="s">
        <v>8139</v>
      </c>
      <c r="C5665" s="16" t="s">
        <v>8150</v>
      </c>
      <c r="D5665" s="17" t="s">
        <v>24</v>
      </c>
      <c r="E5665" s="17">
        <v>1</v>
      </c>
      <c r="F5665" s="18" t="s">
        <v>60</v>
      </c>
      <c r="G5665" s="18" t="s">
        <v>14</v>
      </c>
      <c r="H5665" s="19">
        <v>0.74798640000000005</v>
      </c>
    </row>
    <row r="5666" s="20" customFormat="1" ht="45" customHeight="1">
      <c r="A5666" s="15">
        <v>90123638</v>
      </c>
      <c r="B5666" s="16" t="s">
        <v>8139</v>
      </c>
      <c r="C5666" s="16" t="s">
        <v>8151</v>
      </c>
      <c r="D5666" s="17" t="s">
        <v>50</v>
      </c>
      <c r="E5666" s="17">
        <v>1</v>
      </c>
      <c r="F5666" s="18" t="s">
        <v>60</v>
      </c>
      <c r="G5666" s="18" t="s">
        <v>14</v>
      </c>
      <c r="H5666" s="19">
        <v>0.4576404</v>
      </c>
    </row>
    <row r="5667" s="20" customFormat="1" ht="45" customHeight="1">
      <c r="A5667" s="15">
        <v>90231767</v>
      </c>
      <c r="B5667" s="16" t="s">
        <v>8139</v>
      </c>
      <c r="C5667" s="16" t="s">
        <v>8151</v>
      </c>
      <c r="D5667" s="17" t="s">
        <v>1175</v>
      </c>
      <c r="E5667" s="17">
        <v>1</v>
      </c>
      <c r="F5667" s="18" t="s">
        <v>60</v>
      </c>
      <c r="G5667" s="18" t="s">
        <v>14</v>
      </c>
      <c r="H5667" s="19">
        <v>0.54278280000000001</v>
      </c>
    </row>
    <row r="5668" s="20" customFormat="1" ht="45" customHeight="1">
      <c r="A5668" s="15">
        <v>90171225</v>
      </c>
      <c r="B5668" s="16" t="s">
        <v>8139</v>
      </c>
      <c r="C5668" s="16" t="s">
        <v>8151</v>
      </c>
      <c r="D5668" s="17" t="s">
        <v>244</v>
      </c>
      <c r="E5668" s="17">
        <v>1</v>
      </c>
      <c r="F5668" s="18" t="s">
        <v>60</v>
      </c>
      <c r="G5668" s="18" t="s">
        <v>14</v>
      </c>
      <c r="H5668" s="19">
        <v>0.39599279999999998</v>
      </c>
    </row>
    <row r="5669" s="20" customFormat="1" ht="45" customHeight="1">
      <c r="A5669" s="15">
        <v>90257227</v>
      </c>
      <c r="B5669" s="16" t="s">
        <v>8139</v>
      </c>
      <c r="C5669" s="16" t="s">
        <v>8151</v>
      </c>
      <c r="D5669" s="17" t="s">
        <v>131</v>
      </c>
      <c r="E5669" s="17">
        <v>1</v>
      </c>
      <c r="F5669" s="18" t="s">
        <v>60</v>
      </c>
      <c r="G5669" s="18" t="s">
        <v>14</v>
      </c>
      <c r="H5669" s="19">
        <v>0.51699059999999997</v>
      </c>
    </row>
    <row r="5670" s="20" customFormat="1" ht="45" customHeight="1">
      <c r="A5670" s="15">
        <v>90287517</v>
      </c>
      <c r="B5670" s="16" t="s">
        <v>8139</v>
      </c>
      <c r="C5670" s="16" t="s">
        <v>8151</v>
      </c>
      <c r="D5670" s="17" t="s">
        <v>69</v>
      </c>
      <c r="E5670" s="17">
        <v>1</v>
      </c>
      <c r="F5670" s="18" t="s">
        <v>60</v>
      </c>
      <c r="G5670" s="18" t="s">
        <v>14</v>
      </c>
      <c r="H5670" s="19">
        <v>0.47299140000000001</v>
      </c>
    </row>
    <row r="5671" s="20" customFormat="1" ht="45" customHeight="1">
      <c r="A5671" s="15">
        <v>90126840</v>
      </c>
      <c r="B5671" s="16" t="s">
        <v>8139</v>
      </c>
      <c r="C5671" s="16" t="s">
        <v>8152</v>
      </c>
      <c r="D5671" s="17" t="s">
        <v>21</v>
      </c>
      <c r="E5671" s="17">
        <v>1</v>
      </c>
      <c r="F5671" s="18" t="s">
        <v>60</v>
      </c>
      <c r="G5671" s="18" t="s">
        <v>14</v>
      </c>
      <c r="H5671" s="19">
        <v>0.4576404</v>
      </c>
    </row>
    <row r="5672" s="20" customFormat="1" ht="45" customHeight="1">
      <c r="A5672" s="15">
        <v>90237161</v>
      </c>
      <c r="B5672" s="16" t="s">
        <v>8139</v>
      </c>
      <c r="C5672" s="16" t="s">
        <v>8152</v>
      </c>
      <c r="D5672" s="17" t="s">
        <v>29</v>
      </c>
      <c r="E5672" s="17">
        <v>1</v>
      </c>
      <c r="F5672" s="18" t="s">
        <v>60</v>
      </c>
      <c r="G5672" s="18" t="s">
        <v>14</v>
      </c>
      <c r="H5672" s="19">
        <v>0.40699259999999998</v>
      </c>
    </row>
    <row r="5673" s="20" customFormat="1" ht="45" customHeight="1">
      <c r="A5673" s="15">
        <v>90231775</v>
      </c>
      <c r="B5673" s="16" t="s">
        <v>8139</v>
      </c>
      <c r="C5673" s="16" t="s">
        <v>8153</v>
      </c>
      <c r="D5673" s="17" t="s">
        <v>2158</v>
      </c>
      <c r="E5673" s="17">
        <v>1</v>
      </c>
      <c r="F5673" s="18" t="s">
        <v>60</v>
      </c>
      <c r="G5673" s="18" t="s">
        <v>14</v>
      </c>
      <c r="H5673" s="19">
        <v>0.47892600000000002</v>
      </c>
    </row>
    <row r="5674" s="20" customFormat="1" ht="45" customHeight="1">
      <c r="A5674" s="15">
        <v>90206584</v>
      </c>
      <c r="B5674" s="16" t="s">
        <v>8139</v>
      </c>
      <c r="C5674" s="16" t="s">
        <v>8153</v>
      </c>
      <c r="D5674" s="17" t="s">
        <v>157</v>
      </c>
      <c r="E5674" s="17">
        <v>1</v>
      </c>
      <c r="F5674" s="18" t="s">
        <v>60</v>
      </c>
      <c r="G5674" s="18" t="s">
        <v>14</v>
      </c>
      <c r="H5674" s="19">
        <v>0.37399320000000003</v>
      </c>
    </row>
    <row r="5675" s="20" customFormat="1" ht="45" customHeight="1">
      <c r="A5675" s="15">
        <v>90126831</v>
      </c>
      <c r="B5675" s="16" t="s">
        <v>8139</v>
      </c>
      <c r="C5675" s="16" t="s">
        <v>8154</v>
      </c>
      <c r="D5675" s="17" t="s">
        <v>21</v>
      </c>
      <c r="E5675" s="17">
        <v>1</v>
      </c>
      <c r="F5675" s="18" t="s">
        <v>60</v>
      </c>
      <c r="G5675" s="18" t="s">
        <v>14</v>
      </c>
      <c r="H5675" s="19">
        <v>0.41506920000000003</v>
      </c>
    </row>
    <row r="5676" s="20" customFormat="1" ht="45" customHeight="1">
      <c r="A5676" s="15">
        <v>90297512</v>
      </c>
      <c r="B5676" s="16" t="s">
        <v>8139</v>
      </c>
      <c r="C5676" s="16" t="s">
        <v>8154</v>
      </c>
      <c r="D5676" s="17" t="s">
        <v>590</v>
      </c>
      <c r="E5676" s="17">
        <v>1</v>
      </c>
      <c r="F5676" s="18" t="s">
        <v>60</v>
      </c>
      <c r="G5676" s="18" t="s">
        <v>14</v>
      </c>
      <c r="H5676" s="19">
        <v>0.51699059999999997</v>
      </c>
    </row>
    <row r="5677" s="20" customFormat="1" ht="45" customHeight="1">
      <c r="A5677" s="15">
        <v>90279247</v>
      </c>
      <c r="B5677" s="16" t="s">
        <v>8139</v>
      </c>
      <c r="C5677" s="16" t="s">
        <v>8155</v>
      </c>
      <c r="D5677" s="17" t="s">
        <v>26</v>
      </c>
      <c r="E5677" s="17">
        <v>1</v>
      </c>
      <c r="F5677" s="18" t="s">
        <v>60</v>
      </c>
      <c r="G5677" s="18" t="s">
        <v>14</v>
      </c>
      <c r="H5677" s="19">
        <v>0.44699759999999999</v>
      </c>
    </row>
    <row r="5678" s="20" customFormat="1" ht="45" customHeight="1">
      <c r="A5678" s="15">
        <v>90279263</v>
      </c>
      <c r="B5678" s="16" t="s">
        <v>8139</v>
      </c>
      <c r="C5678" s="16" t="s">
        <v>8156</v>
      </c>
      <c r="D5678" s="17" t="s">
        <v>26</v>
      </c>
      <c r="E5678" s="17">
        <v>1</v>
      </c>
      <c r="F5678" s="18" t="s">
        <v>60</v>
      </c>
      <c r="G5678" s="18" t="s">
        <v>14</v>
      </c>
      <c r="H5678" s="19">
        <v>0.13199759999999999</v>
      </c>
    </row>
    <row r="5679" s="20" customFormat="1" ht="45" customHeight="1">
      <c r="A5679" s="15">
        <v>90272358</v>
      </c>
      <c r="B5679" s="16" t="s">
        <v>8139</v>
      </c>
      <c r="C5679" s="16" t="s">
        <v>8157</v>
      </c>
      <c r="D5679" s="17" t="s">
        <v>271</v>
      </c>
      <c r="E5679" s="17">
        <v>1</v>
      </c>
      <c r="F5679" s="18" t="s">
        <v>60</v>
      </c>
      <c r="G5679" s="18" t="s">
        <v>14</v>
      </c>
      <c r="H5679" s="19">
        <v>0.372498</v>
      </c>
    </row>
    <row r="5680" s="20" customFormat="1" ht="45" customHeight="1">
      <c r="A5680" s="15">
        <v>90128907</v>
      </c>
      <c r="B5680" s="16" t="s">
        <v>8139</v>
      </c>
      <c r="C5680" s="16" t="s">
        <v>8158</v>
      </c>
      <c r="D5680" s="17" t="s">
        <v>271</v>
      </c>
      <c r="E5680" s="17">
        <v>1</v>
      </c>
      <c r="F5680" s="18" t="s">
        <v>60</v>
      </c>
      <c r="G5680" s="18" t="s">
        <v>14</v>
      </c>
      <c r="H5680" s="19">
        <v>0.24806249999999999</v>
      </c>
    </row>
    <row r="5681" s="20" customFormat="1" ht="45" customHeight="1">
      <c r="A5681" s="15">
        <v>90267885</v>
      </c>
      <c r="B5681" s="16" t="s">
        <v>8139</v>
      </c>
      <c r="C5681" s="16" t="s">
        <v>8159</v>
      </c>
      <c r="D5681" s="17" t="s">
        <v>8160</v>
      </c>
      <c r="E5681" s="17">
        <v>1</v>
      </c>
      <c r="F5681" s="18" t="s">
        <v>60</v>
      </c>
      <c r="G5681" s="18" t="s">
        <v>14</v>
      </c>
      <c r="H5681" s="19">
        <v>0.44699759999999999</v>
      </c>
    </row>
    <row r="5682" s="20" customFormat="1" ht="45" customHeight="1">
      <c r="A5682" s="15">
        <v>90300459</v>
      </c>
      <c r="B5682" s="16" t="s">
        <v>8139</v>
      </c>
      <c r="C5682" s="16" t="s">
        <v>8161</v>
      </c>
      <c r="D5682" s="17" t="s">
        <v>8160</v>
      </c>
      <c r="E5682" s="17">
        <v>1</v>
      </c>
      <c r="F5682" s="18" t="s">
        <v>60</v>
      </c>
      <c r="G5682" s="18" t="s">
        <v>14</v>
      </c>
      <c r="H5682" s="19">
        <v>0.60663959999999995</v>
      </c>
    </row>
    <row r="5683" s="20" customFormat="1" ht="45" customHeight="1">
      <c r="A5683" s="15">
        <v>90267877</v>
      </c>
      <c r="B5683" s="16" t="s">
        <v>8139</v>
      </c>
      <c r="C5683" s="16" t="s">
        <v>8162</v>
      </c>
      <c r="D5683" s="17" t="s">
        <v>8160</v>
      </c>
      <c r="E5683" s="17">
        <v>15</v>
      </c>
      <c r="F5683" s="18" t="s">
        <v>18</v>
      </c>
      <c r="G5683" s="18" t="s">
        <v>19</v>
      </c>
      <c r="H5683" s="19">
        <v>1.0004232</v>
      </c>
    </row>
    <row r="5684" s="20" customFormat="1" ht="45" customHeight="1">
      <c r="A5684" s="15">
        <v>90300475</v>
      </c>
      <c r="B5684" s="16" t="s">
        <v>8139</v>
      </c>
      <c r="C5684" s="16" t="s">
        <v>8163</v>
      </c>
      <c r="D5684" s="17" t="s">
        <v>31</v>
      </c>
      <c r="E5684" s="17">
        <v>1</v>
      </c>
      <c r="F5684" s="18" t="s">
        <v>60</v>
      </c>
      <c r="G5684" s="18" t="s">
        <v>14</v>
      </c>
      <c r="H5684" s="19">
        <v>0.53213999999999995</v>
      </c>
    </row>
    <row r="5685" s="20" customFormat="1" ht="45" customHeight="1">
      <c r="A5685" s="15">
        <v>90177169</v>
      </c>
      <c r="B5685" s="16" t="s">
        <v>8139</v>
      </c>
      <c r="C5685" s="16" t="s">
        <v>8164</v>
      </c>
      <c r="D5685" s="17" t="s">
        <v>8165</v>
      </c>
      <c r="E5685" s="17">
        <v>1</v>
      </c>
      <c r="F5685" s="18" t="s">
        <v>88</v>
      </c>
      <c r="G5685" s="18" t="s">
        <v>14</v>
      </c>
      <c r="H5685" s="19">
        <v>1.3409928</v>
      </c>
    </row>
    <row r="5686" s="20" customFormat="1" ht="45" customHeight="1">
      <c r="A5686" s="15">
        <v>90262611</v>
      </c>
      <c r="B5686" s="16" t="s">
        <v>8139</v>
      </c>
      <c r="C5686" s="16" t="s">
        <v>8166</v>
      </c>
      <c r="D5686" s="17" t="s">
        <v>1175</v>
      </c>
      <c r="E5686" s="17">
        <v>1</v>
      </c>
      <c r="F5686" s="18" t="s">
        <v>60</v>
      </c>
      <c r="G5686" s="18" t="s">
        <v>14</v>
      </c>
      <c r="H5686" s="19">
        <v>0.54278280000000001</v>
      </c>
    </row>
    <row r="5687" s="20" customFormat="1" ht="45" customHeight="1">
      <c r="A5687" s="15">
        <v>90291883</v>
      </c>
      <c r="B5687" s="16" t="s">
        <v>8167</v>
      </c>
      <c r="C5687" s="16" t="s">
        <v>8168</v>
      </c>
      <c r="D5687" s="17" t="s">
        <v>1592</v>
      </c>
      <c r="E5687" s="17">
        <v>1</v>
      </c>
      <c r="F5687" s="18" t="s">
        <v>60</v>
      </c>
      <c r="G5687" s="18" t="s">
        <v>14</v>
      </c>
      <c r="H5687" s="19">
        <v>0.32992680000000002</v>
      </c>
    </row>
    <row r="5688" s="20" customFormat="1" ht="45" customHeight="1">
      <c r="A5688" s="15">
        <v>90291891</v>
      </c>
      <c r="B5688" s="16" t="s">
        <v>8167</v>
      </c>
      <c r="C5688" s="16" t="s">
        <v>8169</v>
      </c>
      <c r="D5688" s="17" t="s">
        <v>1592</v>
      </c>
      <c r="E5688" s="17">
        <v>1</v>
      </c>
      <c r="F5688" s="18" t="s">
        <v>60</v>
      </c>
      <c r="G5688" s="18" t="s">
        <v>14</v>
      </c>
      <c r="H5688" s="19">
        <v>0.34056959999999997</v>
      </c>
    </row>
    <row r="5689" s="20" customFormat="1" ht="45" customHeight="1">
      <c r="A5689" s="15">
        <v>90297466</v>
      </c>
      <c r="B5689" s="16" t="s">
        <v>8167</v>
      </c>
      <c r="C5689" s="16" t="s">
        <v>8151</v>
      </c>
      <c r="D5689" s="17" t="s">
        <v>1592</v>
      </c>
      <c r="E5689" s="17">
        <v>1</v>
      </c>
      <c r="F5689" s="18" t="s">
        <v>60</v>
      </c>
      <c r="G5689" s="18" t="s">
        <v>14</v>
      </c>
      <c r="H5689" s="19">
        <v>0.42899219999999999</v>
      </c>
    </row>
    <row r="5690" s="20" customFormat="1" ht="45" customHeight="1">
      <c r="A5690" s="15">
        <v>90297474</v>
      </c>
      <c r="B5690" s="16" t="s">
        <v>8167</v>
      </c>
      <c r="C5690" s="16" t="s">
        <v>8153</v>
      </c>
      <c r="D5690" s="17" t="s">
        <v>1592</v>
      </c>
      <c r="E5690" s="17">
        <v>1</v>
      </c>
      <c r="F5690" s="18" t="s">
        <v>60</v>
      </c>
      <c r="G5690" s="18" t="s">
        <v>14</v>
      </c>
      <c r="H5690" s="19">
        <v>0.4619916</v>
      </c>
    </row>
    <row r="5691" s="20" customFormat="1" ht="45" customHeight="1">
      <c r="A5691" s="15">
        <v>92418376</v>
      </c>
      <c r="B5691" s="16" t="s">
        <v>8170</v>
      </c>
      <c r="C5691" s="16" t="s">
        <v>8170</v>
      </c>
      <c r="D5691" s="17" t="s">
        <v>26</v>
      </c>
      <c r="E5691" s="17">
        <v>300</v>
      </c>
      <c r="F5691" s="18" t="s">
        <v>151</v>
      </c>
      <c r="G5691" s="18" t="s">
        <v>19</v>
      </c>
      <c r="H5691" s="19">
        <v>2.39463e-002</v>
      </c>
    </row>
    <row r="5692" s="20" customFormat="1" ht="45" customHeight="1">
      <c r="A5692" s="15">
        <v>92456626</v>
      </c>
      <c r="B5692" s="16" t="s">
        <v>8170</v>
      </c>
      <c r="C5692" s="16" t="s">
        <v>8170</v>
      </c>
      <c r="D5692" s="17" t="s">
        <v>39</v>
      </c>
      <c r="E5692" s="17">
        <v>300</v>
      </c>
      <c r="F5692" s="18" t="s">
        <v>151</v>
      </c>
      <c r="G5692" s="18" t="s">
        <v>19</v>
      </c>
      <c r="H5692" s="19">
        <v>1.197315e-002</v>
      </c>
    </row>
    <row r="5693" s="20" customFormat="1" ht="45" customHeight="1">
      <c r="A5693" s="15">
        <v>92418384</v>
      </c>
      <c r="B5693" s="16" t="s">
        <v>8170</v>
      </c>
      <c r="C5693" s="16" t="s">
        <v>8170</v>
      </c>
      <c r="D5693" s="17" t="s">
        <v>26</v>
      </c>
      <c r="E5693" s="17">
        <v>300</v>
      </c>
      <c r="F5693" s="18" t="s">
        <v>151</v>
      </c>
      <c r="G5693" s="18" t="s">
        <v>19</v>
      </c>
      <c r="H5693" s="19">
        <v>1.197315e-002</v>
      </c>
    </row>
    <row r="5694" s="20" customFormat="1" ht="45" customHeight="1">
      <c r="A5694" s="15">
        <v>92430155</v>
      </c>
      <c r="B5694" s="16" t="s">
        <v>8171</v>
      </c>
      <c r="C5694" s="16" t="s">
        <v>8172</v>
      </c>
      <c r="D5694" s="17" t="s">
        <v>50</v>
      </c>
      <c r="E5694" s="17">
        <v>300</v>
      </c>
      <c r="F5694" s="18" t="s">
        <v>151</v>
      </c>
      <c r="G5694" s="18" t="s">
        <v>19</v>
      </c>
      <c r="H5694" s="19">
        <v>3.1928400000000003e-002</v>
      </c>
    </row>
    <row r="5695" s="20" customFormat="1" ht="45" customHeight="1">
      <c r="A5695" s="15">
        <v>92433006</v>
      </c>
      <c r="B5695" s="16" t="s">
        <v>8171</v>
      </c>
      <c r="C5695" s="16" t="s">
        <v>8173</v>
      </c>
      <c r="D5695" s="17" t="s">
        <v>8174</v>
      </c>
      <c r="E5695" s="17">
        <v>300</v>
      </c>
      <c r="F5695" s="18" t="s">
        <v>151</v>
      </c>
      <c r="G5695" s="18" t="s">
        <v>19</v>
      </c>
      <c r="H5695" s="19">
        <v>2.39463e-002</v>
      </c>
    </row>
    <row r="5696" s="20" customFormat="1" ht="45" customHeight="1">
      <c r="A5696" s="15">
        <v>92418392</v>
      </c>
      <c r="B5696" s="16" t="s">
        <v>8175</v>
      </c>
      <c r="C5696" s="16" t="s">
        <v>8175</v>
      </c>
      <c r="D5696" s="17" t="s">
        <v>24</v>
      </c>
      <c r="E5696" s="17">
        <v>300</v>
      </c>
      <c r="F5696" s="18" t="s">
        <v>151</v>
      </c>
      <c r="G5696" s="18" t="s">
        <v>19</v>
      </c>
      <c r="H5696" s="19">
        <v>3.5919449999999999e-002</v>
      </c>
    </row>
    <row r="5697" s="20" customFormat="1" ht="45" customHeight="1">
      <c r="A5697" s="15">
        <v>91420016</v>
      </c>
      <c r="B5697" s="16" t="s">
        <v>8176</v>
      </c>
      <c r="C5697" s="16" t="s">
        <v>8177</v>
      </c>
      <c r="D5697" s="17" t="s">
        <v>244</v>
      </c>
      <c r="E5697" s="17">
        <v>300</v>
      </c>
      <c r="F5697" s="18" t="s">
        <v>151</v>
      </c>
      <c r="G5697" s="18" t="s">
        <v>19</v>
      </c>
      <c r="H5697" s="19">
        <v>1.197315e-002</v>
      </c>
    </row>
    <row r="5698" s="20" customFormat="1" ht="45" customHeight="1">
      <c r="A5698" s="15">
        <v>92418406</v>
      </c>
      <c r="B5698" s="16" t="s">
        <v>8176</v>
      </c>
      <c r="C5698" s="16" t="s">
        <v>8177</v>
      </c>
      <c r="D5698" s="17" t="s">
        <v>17</v>
      </c>
      <c r="E5698" s="17">
        <v>300</v>
      </c>
      <c r="F5698" s="18" t="s">
        <v>151</v>
      </c>
      <c r="G5698" s="18" t="s">
        <v>19</v>
      </c>
      <c r="H5698" s="19">
        <v>2.39463e-002</v>
      </c>
    </row>
    <row r="5699" s="20" customFormat="1" ht="45" customHeight="1">
      <c r="A5699" s="15">
        <v>92418430</v>
      </c>
      <c r="B5699" s="16" t="s">
        <v>8176</v>
      </c>
      <c r="C5699" s="16" t="s">
        <v>8178</v>
      </c>
      <c r="D5699" s="17" t="s">
        <v>34</v>
      </c>
      <c r="E5699" s="17">
        <v>300</v>
      </c>
      <c r="F5699" s="18" t="s">
        <v>151</v>
      </c>
      <c r="G5699" s="18" t="s">
        <v>19</v>
      </c>
      <c r="H5699" s="19">
        <v>3.5919449999999999e-002</v>
      </c>
    </row>
    <row r="5700" s="20" customFormat="1" ht="45" customHeight="1">
      <c r="A5700" s="15">
        <v>92471765</v>
      </c>
      <c r="B5700" s="16" t="s">
        <v>8179</v>
      </c>
      <c r="C5700" s="16" t="s">
        <v>8179</v>
      </c>
      <c r="D5700" s="17" t="s">
        <v>50</v>
      </c>
      <c r="E5700" s="17">
        <v>300</v>
      </c>
      <c r="F5700" s="18" t="s">
        <v>151</v>
      </c>
      <c r="G5700" s="18" t="s">
        <v>19</v>
      </c>
      <c r="H5700" s="19">
        <v>2.39463e-002</v>
      </c>
    </row>
    <row r="5701" s="20" customFormat="1" ht="45" customHeight="1">
      <c r="A5701" s="15">
        <v>90263685</v>
      </c>
      <c r="B5701" s="16" t="s">
        <v>8180</v>
      </c>
      <c r="C5701" s="16" t="s">
        <v>8181</v>
      </c>
      <c r="D5701" s="17" t="s">
        <v>1797</v>
      </c>
      <c r="E5701" s="17">
        <v>1</v>
      </c>
      <c r="F5701" s="18" t="s">
        <v>60</v>
      </c>
      <c r="G5701" s="18" t="s">
        <v>14</v>
      </c>
      <c r="H5701" s="19">
        <v>0.45497969999999999</v>
      </c>
    </row>
    <row r="5702" s="20" customFormat="1" ht="45" customHeight="1">
      <c r="A5702" s="15">
        <v>92463355</v>
      </c>
      <c r="B5702" s="16" t="s">
        <v>8182</v>
      </c>
      <c r="C5702" s="16" t="s">
        <v>8182</v>
      </c>
      <c r="D5702" s="17" t="s">
        <v>26</v>
      </c>
      <c r="E5702" s="17">
        <v>1</v>
      </c>
      <c r="F5702" s="18" t="s">
        <v>60</v>
      </c>
      <c r="G5702" s="18" t="s">
        <v>14</v>
      </c>
      <c r="H5702" s="19">
        <v>0.38361802499999997</v>
      </c>
    </row>
    <row r="5703" s="20" customFormat="1" ht="45" customHeight="1">
      <c r="A5703" s="15">
        <v>90143736</v>
      </c>
      <c r="B5703" s="16" t="s">
        <v>8182</v>
      </c>
      <c r="C5703" s="16" t="s">
        <v>8182</v>
      </c>
      <c r="D5703" s="17" t="s">
        <v>17</v>
      </c>
      <c r="E5703" s="17">
        <v>1</v>
      </c>
      <c r="F5703" s="18" t="s">
        <v>60</v>
      </c>
      <c r="G5703" s="18" t="s">
        <v>14</v>
      </c>
      <c r="H5703" s="19">
        <v>0.32327505000000001</v>
      </c>
    </row>
    <row r="5704" s="20" customFormat="1" ht="45" customHeight="1">
      <c r="A5704" s="15">
        <v>90243323</v>
      </c>
      <c r="B5704" s="16" t="s">
        <v>8182</v>
      </c>
      <c r="C5704" s="16" t="s">
        <v>8182</v>
      </c>
      <c r="D5704" s="17" t="s">
        <v>181</v>
      </c>
      <c r="E5704" s="17">
        <v>1</v>
      </c>
      <c r="F5704" s="18" t="s">
        <v>60</v>
      </c>
      <c r="G5704" s="18" t="s">
        <v>14</v>
      </c>
      <c r="H5704" s="19">
        <v>0.31130190000000002</v>
      </c>
    </row>
    <row r="5705" s="20" customFormat="1" ht="45" customHeight="1">
      <c r="A5705" s="15">
        <v>90254732</v>
      </c>
      <c r="B5705" s="16" t="s">
        <v>8182</v>
      </c>
      <c r="C5705" s="16" t="s">
        <v>8182</v>
      </c>
      <c r="D5705" s="17" t="s">
        <v>26</v>
      </c>
      <c r="E5705" s="17">
        <v>1</v>
      </c>
      <c r="F5705" s="18" t="s">
        <v>60</v>
      </c>
      <c r="G5705" s="18" t="s">
        <v>14</v>
      </c>
      <c r="H5705" s="19">
        <v>0.28735559999999999</v>
      </c>
    </row>
    <row r="5706" s="20" customFormat="1" ht="45" customHeight="1">
      <c r="A5706" s="15">
        <v>92433022</v>
      </c>
      <c r="B5706" s="16" t="s">
        <v>8182</v>
      </c>
      <c r="C5706" s="16" t="s">
        <v>8183</v>
      </c>
      <c r="D5706" s="17" t="s">
        <v>244</v>
      </c>
      <c r="E5706" s="17">
        <v>1</v>
      </c>
      <c r="F5706" s="18" t="s">
        <v>60</v>
      </c>
      <c r="G5706" s="18" t="s">
        <v>14</v>
      </c>
      <c r="H5706" s="19">
        <v>0.46695284999999997</v>
      </c>
    </row>
    <row r="5707" s="20" customFormat="1" ht="45" customHeight="1">
      <c r="A5707" s="15">
        <v>92472141</v>
      </c>
      <c r="B5707" s="16" t="s">
        <v>8184</v>
      </c>
      <c r="C5707" s="16" t="s">
        <v>8185</v>
      </c>
      <c r="D5707" s="17" t="s">
        <v>50</v>
      </c>
      <c r="E5707" s="17">
        <v>1</v>
      </c>
      <c r="F5707" s="18" t="s">
        <v>60</v>
      </c>
      <c r="G5707" s="18" t="s">
        <v>14</v>
      </c>
      <c r="H5707" s="19">
        <v>1.3409928</v>
      </c>
    </row>
    <row r="5708" s="20" customFormat="1" ht="45" customHeight="1">
      <c r="A5708" s="15">
        <v>92472370</v>
      </c>
      <c r="B5708" s="16" t="s">
        <v>8186</v>
      </c>
      <c r="C5708" s="16" t="s">
        <v>8187</v>
      </c>
      <c r="D5708" s="17" t="s">
        <v>50</v>
      </c>
      <c r="E5708" s="17">
        <v>1</v>
      </c>
      <c r="F5708" s="18" t="s">
        <v>60</v>
      </c>
      <c r="G5708" s="18" t="s">
        <v>14</v>
      </c>
      <c r="H5708" s="19">
        <v>0.96982515000000002</v>
      </c>
    </row>
    <row r="5709" s="20" customFormat="1" ht="45" customHeight="1">
      <c r="A5709" s="15">
        <v>90219830</v>
      </c>
      <c r="B5709" s="16" t="s">
        <v>8188</v>
      </c>
      <c r="C5709" s="16" t="s">
        <v>8189</v>
      </c>
      <c r="D5709" s="17" t="s">
        <v>69</v>
      </c>
      <c r="E5709" s="17">
        <v>1</v>
      </c>
      <c r="F5709" s="18" t="s">
        <v>60</v>
      </c>
      <c r="G5709" s="18" t="s">
        <v>14</v>
      </c>
      <c r="H5709" s="19">
        <v>1.1707080000000001</v>
      </c>
    </row>
    <row r="5710" s="20" customFormat="1" ht="45" customHeight="1">
      <c r="A5710" s="15">
        <v>92418422</v>
      </c>
      <c r="B5710" s="16" t="s">
        <v>8188</v>
      </c>
      <c r="C5710" s="16" t="s">
        <v>8188</v>
      </c>
      <c r="D5710" s="17" t="s">
        <v>24</v>
      </c>
      <c r="E5710" s="17">
        <v>1</v>
      </c>
      <c r="F5710" s="18" t="s">
        <v>60</v>
      </c>
      <c r="G5710" s="18" t="s">
        <v>14</v>
      </c>
      <c r="H5710" s="19">
        <v>0.82910992500000003</v>
      </c>
    </row>
    <row r="5711" s="20" customFormat="1" ht="45" customHeight="1">
      <c r="A5711" s="15">
        <v>92468748</v>
      </c>
      <c r="B5711" s="16" t="s">
        <v>8188</v>
      </c>
      <c r="C5711" s="16" t="s">
        <v>8188</v>
      </c>
      <c r="D5711" s="17" t="s">
        <v>50</v>
      </c>
      <c r="E5711" s="17">
        <v>1</v>
      </c>
      <c r="F5711" s="18" t="s">
        <v>60</v>
      </c>
      <c r="G5711" s="18" t="s">
        <v>14</v>
      </c>
      <c r="H5711" s="19">
        <v>0.49499100000000001</v>
      </c>
    </row>
    <row r="5712" s="20" customFormat="1" ht="45" customHeight="1">
      <c r="A5712" s="15">
        <v>92455620</v>
      </c>
      <c r="B5712" s="16" t="s">
        <v>8188</v>
      </c>
      <c r="C5712" s="16" t="s">
        <v>8188</v>
      </c>
      <c r="D5712" s="17" t="s">
        <v>17</v>
      </c>
      <c r="E5712" s="17">
        <v>1</v>
      </c>
      <c r="F5712" s="18" t="s">
        <v>60</v>
      </c>
      <c r="G5712" s="18" t="s">
        <v>14</v>
      </c>
      <c r="H5712" s="19">
        <v>0.47299140000000001</v>
      </c>
    </row>
    <row r="5713" s="20" customFormat="1" ht="45" customHeight="1">
      <c r="A5713" s="15">
        <v>92456634</v>
      </c>
      <c r="B5713" s="16" t="s">
        <v>8188</v>
      </c>
      <c r="C5713" s="16" t="s">
        <v>8188</v>
      </c>
      <c r="D5713" s="17" t="s">
        <v>39</v>
      </c>
      <c r="E5713" s="17">
        <v>1</v>
      </c>
      <c r="F5713" s="18" t="s">
        <v>60</v>
      </c>
      <c r="G5713" s="18" t="s">
        <v>14</v>
      </c>
      <c r="H5713" s="19">
        <v>0.48261622500000001</v>
      </c>
    </row>
    <row r="5714" s="20" customFormat="1" ht="45" customHeight="1">
      <c r="A5714" s="15">
        <v>92418414</v>
      </c>
      <c r="B5714" s="16" t="s">
        <v>8188</v>
      </c>
      <c r="C5714" s="16" t="s">
        <v>8188</v>
      </c>
      <c r="D5714" s="17" t="s">
        <v>24</v>
      </c>
      <c r="E5714" s="17">
        <v>1</v>
      </c>
      <c r="F5714" s="18" t="s">
        <v>60</v>
      </c>
      <c r="G5714" s="18" t="s">
        <v>14</v>
      </c>
      <c r="H5714" s="19">
        <v>0.89098379999999999</v>
      </c>
    </row>
    <row r="5715" s="20" customFormat="1" ht="45" customHeight="1">
      <c r="A5715" s="15">
        <v>92430163</v>
      </c>
      <c r="B5715" s="16" t="s">
        <v>8188</v>
      </c>
      <c r="C5715" s="16" t="s">
        <v>8190</v>
      </c>
      <c r="D5715" s="17" t="s">
        <v>50</v>
      </c>
      <c r="E5715" s="17">
        <v>1</v>
      </c>
      <c r="F5715" s="18" t="s">
        <v>60</v>
      </c>
      <c r="G5715" s="18" t="s">
        <v>14</v>
      </c>
      <c r="H5715" s="19">
        <v>0.81417419999999996</v>
      </c>
    </row>
    <row r="5716" s="20" customFormat="1" ht="45" customHeight="1">
      <c r="A5716" s="15">
        <v>90162374</v>
      </c>
      <c r="B5716" s="16" t="s">
        <v>8188</v>
      </c>
      <c r="C5716" s="16" t="s">
        <v>8191</v>
      </c>
      <c r="D5716" s="17" t="s">
        <v>2759</v>
      </c>
      <c r="E5716" s="17">
        <v>1</v>
      </c>
      <c r="F5716" s="18" t="s">
        <v>60</v>
      </c>
      <c r="G5716" s="18" t="s">
        <v>14</v>
      </c>
      <c r="H5716" s="19">
        <v>0.44300655</v>
      </c>
    </row>
    <row r="5717" s="20" customFormat="1" ht="45" customHeight="1">
      <c r="A5717" s="15">
        <v>90267915</v>
      </c>
      <c r="B5717" s="16" t="s">
        <v>8188</v>
      </c>
      <c r="C5717" s="16" t="s">
        <v>8192</v>
      </c>
      <c r="D5717" s="17" t="s">
        <v>8160</v>
      </c>
      <c r="E5717" s="17">
        <v>1</v>
      </c>
      <c r="F5717" s="18" t="s">
        <v>60</v>
      </c>
      <c r="G5717" s="18" t="s">
        <v>14</v>
      </c>
      <c r="H5717" s="19">
        <v>1.044008</v>
      </c>
    </row>
    <row r="5718" s="20" customFormat="1" ht="45" customHeight="1">
      <c r="A5718" s="15">
        <v>92418368</v>
      </c>
      <c r="B5718" s="16" t="s">
        <v>8193</v>
      </c>
      <c r="C5718" s="16" t="s">
        <v>8193</v>
      </c>
      <c r="D5718" s="17" t="s">
        <v>17</v>
      </c>
      <c r="E5718" s="17">
        <v>1</v>
      </c>
      <c r="F5718" s="18" t="s">
        <v>60</v>
      </c>
      <c r="G5718" s="18" t="s">
        <v>14</v>
      </c>
      <c r="H5718" s="19">
        <v>0.51699059999999997</v>
      </c>
    </row>
    <row r="5719" s="20" customFormat="1" ht="45" customHeight="1">
      <c r="A5719" s="15">
        <v>90172213</v>
      </c>
      <c r="B5719" s="16" t="s">
        <v>8193</v>
      </c>
      <c r="C5719" s="16" t="s">
        <v>8194</v>
      </c>
      <c r="D5719" s="17" t="s">
        <v>244</v>
      </c>
      <c r="E5719" s="17">
        <v>1</v>
      </c>
      <c r="F5719" s="18" t="s">
        <v>60</v>
      </c>
      <c r="G5719" s="18" t="s">
        <v>14</v>
      </c>
      <c r="H5719" s="19">
        <v>0.42571199999999998</v>
      </c>
    </row>
    <row r="5720" s="20" customFormat="1" ht="45" customHeight="1">
      <c r="A5720" s="15">
        <v>92264565</v>
      </c>
      <c r="B5720" s="16" t="s">
        <v>8195</v>
      </c>
      <c r="C5720" s="16" t="s">
        <v>8196</v>
      </c>
      <c r="D5720" s="17" t="s">
        <v>43</v>
      </c>
      <c r="E5720" s="17">
        <v>1</v>
      </c>
      <c r="F5720" s="18" t="s">
        <v>60</v>
      </c>
      <c r="G5720" s="18" t="s">
        <v>14</v>
      </c>
      <c r="H5720" s="19">
        <v>0.67049639999999999</v>
      </c>
    </row>
    <row r="5721" s="20" customFormat="1" ht="45" customHeight="1">
      <c r="A5721" s="15">
        <v>90176774</v>
      </c>
      <c r="B5721" s="16" t="s">
        <v>8197</v>
      </c>
      <c r="C5721" s="16" t="s">
        <v>8198</v>
      </c>
      <c r="D5721" s="17" t="s">
        <v>139</v>
      </c>
      <c r="E5721" s="17">
        <v>1</v>
      </c>
      <c r="F5721" s="18" t="s">
        <v>60</v>
      </c>
      <c r="G5721" s="18" t="s">
        <v>14</v>
      </c>
      <c r="H5721" s="19">
        <v>0.83013840000000005</v>
      </c>
    </row>
    <row r="5722" s="20" customFormat="1" ht="45" customHeight="1">
      <c r="A5722" s="15">
        <v>92470807</v>
      </c>
      <c r="B5722" s="16" t="s">
        <v>8199</v>
      </c>
      <c r="C5722" s="16" t="s">
        <v>8200</v>
      </c>
      <c r="D5722" s="17" t="s">
        <v>633</v>
      </c>
      <c r="E5722" s="17">
        <v>1</v>
      </c>
      <c r="F5722" s="18" t="s">
        <v>60</v>
      </c>
      <c r="G5722" s="18" t="s">
        <v>14</v>
      </c>
      <c r="H5722" s="19">
        <v>2.6394144000000002</v>
      </c>
    </row>
    <row r="5723" s="20" customFormat="1" ht="45" customHeight="1">
      <c r="A5723" s="15">
        <v>92416071</v>
      </c>
      <c r="B5723" s="16" t="s">
        <v>8201</v>
      </c>
      <c r="C5723" s="16" t="s">
        <v>8202</v>
      </c>
      <c r="D5723" s="17" t="s">
        <v>43</v>
      </c>
      <c r="E5723" s="17">
        <v>1</v>
      </c>
      <c r="F5723" s="18" t="s">
        <v>2483</v>
      </c>
      <c r="G5723" s="18" t="s">
        <v>14</v>
      </c>
      <c r="H5723" s="19">
        <v>0.74499599999999999</v>
      </c>
    </row>
    <row r="5724" s="20" customFormat="1" ht="45" customHeight="1">
      <c r="A5724" s="15">
        <v>90301404</v>
      </c>
      <c r="B5724" s="16" t="s">
        <v>8203</v>
      </c>
      <c r="C5724" s="16" t="s">
        <v>8203</v>
      </c>
      <c r="D5724" s="17" t="s">
        <v>1175</v>
      </c>
      <c r="E5724" s="17">
        <v>1</v>
      </c>
      <c r="F5724" s="18" t="s">
        <v>60</v>
      </c>
      <c r="G5724" s="18" t="s">
        <v>14</v>
      </c>
      <c r="H5724" s="19">
        <v>0.89098379999999999</v>
      </c>
    </row>
    <row r="5725" s="20" customFormat="1" ht="45" customHeight="1">
      <c r="A5725" s="15">
        <v>90143760</v>
      </c>
      <c r="B5725" s="16" t="s">
        <v>8204</v>
      </c>
      <c r="C5725" s="16" t="s">
        <v>8204</v>
      </c>
      <c r="D5725" s="17" t="s">
        <v>17</v>
      </c>
      <c r="E5725" s="17">
        <v>15</v>
      </c>
      <c r="F5725" s="18" t="s">
        <v>18</v>
      </c>
      <c r="G5725" s="18" t="s">
        <v>19</v>
      </c>
      <c r="H5725" s="19">
        <v>0.61728240000000001</v>
      </c>
    </row>
    <row r="5726" s="20" customFormat="1" ht="45" customHeight="1">
      <c r="A5726" s="15">
        <v>90243374</v>
      </c>
      <c r="B5726" s="16" t="s">
        <v>8204</v>
      </c>
      <c r="C5726" s="16" t="s">
        <v>8204</v>
      </c>
      <c r="D5726" s="17" t="s">
        <v>181</v>
      </c>
      <c r="E5726" s="17">
        <v>15</v>
      </c>
      <c r="F5726" s="18" t="s">
        <v>18</v>
      </c>
      <c r="G5726" s="18" t="s">
        <v>19</v>
      </c>
      <c r="H5726" s="19">
        <v>0.64921079999999998</v>
      </c>
    </row>
    <row r="5727" s="20" customFormat="1" ht="45" customHeight="1">
      <c r="A5727" s="15">
        <v>90312899</v>
      </c>
      <c r="B5727" s="16" t="s">
        <v>8205</v>
      </c>
      <c r="C5727" s="16" t="s">
        <v>8205</v>
      </c>
      <c r="D5727" s="17" t="s">
        <v>24</v>
      </c>
      <c r="E5727" s="17">
        <v>300</v>
      </c>
      <c r="F5727" s="18" t="s">
        <v>151</v>
      </c>
      <c r="G5727" s="18" t="s">
        <v>19</v>
      </c>
      <c r="H5727" s="19">
        <v>3.1928400000000003e-002</v>
      </c>
    </row>
    <row r="5728" s="20" customFormat="1" ht="45" customHeight="1">
      <c r="A5728" s="15">
        <v>90309774</v>
      </c>
      <c r="B5728" s="16" t="s">
        <v>8206</v>
      </c>
      <c r="C5728" s="16" t="s">
        <v>8206</v>
      </c>
      <c r="D5728" s="17" t="s">
        <v>1557</v>
      </c>
      <c r="E5728" s="17">
        <v>300</v>
      </c>
      <c r="F5728" s="18" t="s">
        <v>151</v>
      </c>
      <c r="G5728" s="18" t="s">
        <v>19</v>
      </c>
      <c r="H5728" s="19">
        <v>2.39463e-002</v>
      </c>
    </row>
    <row r="5729" s="20" customFormat="1" ht="45" customHeight="1">
      <c r="A5729" s="15">
        <v>90209184</v>
      </c>
      <c r="B5729" s="16" t="s">
        <v>8207</v>
      </c>
      <c r="C5729" s="16" t="s">
        <v>8207</v>
      </c>
      <c r="D5729" s="17" t="s">
        <v>31</v>
      </c>
      <c r="E5729" s="17">
        <v>300</v>
      </c>
      <c r="F5729" s="18" t="s">
        <v>151</v>
      </c>
      <c r="G5729" s="18" t="s">
        <v>19</v>
      </c>
      <c r="H5729" s="19">
        <v>1.197315e-002</v>
      </c>
    </row>
    <row r="5730" s="20" customFormat="1" ht="45" customHeight="1">
      <c r="A5730" s="15">
        <v>90126823</v>
      </c>
      <c r="B5730" s="16" t="s">
        <v>8208</v>
      </c>
      <c r="C5730" s="16" t="s">
        <v>8208</v>
      </c>
      <c r="D5730" s="17" t="s">
        <v>21</v>
      </c>
      <c r="E5730" s="17">
        <v>300</v>
      </c>
      <c r="F5730" s="18" t="s">
        <v>151</v>
      </c>
      <c r="G5730" s="18" t="s">
        <v>19</v>
      </c>
      <c r="H5730" s="19">
        <v>2.39463e-002</v>
      </c>
    </row>
    <row r="5731" s="20" customFormat="1" ht="45" customHeight="1">
      <c r="A5731" s="15">
        <v>90157940</v>
      </c>
      <c r="B5731" s="16" t="s">
        <v>8208</v>
      </c>
      <c r="C5731" s="16" t="s">
        <v>8208</v>
      </c>
      <c r="D5731" s="17" t="s">
        <v>229</v>
      </c>
      <c r="E5731" s="17">
        <v>300</v>
      </c>
      <c r="F5731" s="18" t="s">
        <v>151</v>
      </c>
      <c r="G5731" s="18" t="s">
        <v>19</v>
      </c>
      <c r="H5731" s="19">
        <v>2.39463e-002</v>
      </c>
    </row>
    <row r="5732" s="20" customFormat="1" ht="45" customHeight="1">
      <c r="A5732" s="15">
        <v>90823010</v>
      </c>
      <c r="B5732" s="16" t="s">
        <v>8209</v>
      </c>
      <c r="C5732" s="16" t="s">
        <v>8210</v>
      </c>
      <c r="D5732" s="17" t="s">
        <v>24</v>
      </c>
      <c r="E5732" s="17">
        <v>300</v>
      </c>
      <c r="F5732" s="18" t="s">
        <v>151</v>
      </c>
      <c r="G5732" s="18" t="s">
        <v>19</v>
      </c>
      <c r="H5732" s="19">
        <v>2.39463e-002</v>
      </c>
    </row>
    <row r="5733" s="20" customFormat="1" ht="45" customHeight="1">
      <c r="A5733" s="15">
        <v>90297458</v>
      </c>
      <c r="B5733" s="16" t="s">
        <v>8209</v>
      </c>
      <c r="C5733" s="16" t="s">
        <v>8209</v>
      </c>
      <c r="D5733" s="17" t="s">
        <v>590</v>
      </c>
      <c r="E5733" s="17">
        <v>300</v>
      </c>
      <c r="F5733" s="18" t="s">
        <v>151</v>
      </c>
      <c r="G5733" s="18" t="s">
        <v>19</v>
      </c>
      <c r="H5733" s="19">
        <v>2.39463e-002</v>
      </c>
    </row>
    <row r="5734" s="20" customFormat="1" ht="45" customHeight="1">
      <c r="A5734" s="15">
        <v>90267940</v>
      </c>
      <c r="B5734" s="16" t="s">
        <v>8211</v>
      </c>
      <c r="C5734" s="16" t="s">
        <v>8212</v>
      </c>
      <c r="D5734" s="17" t="s">
        <v>8160</v>
      </c>
      <c r="E5734" s="17">
        <v>300</v>
      </c>
      <c r="F5734" s="18" t="s">
        <v>151</v>
      </c>
      <c r="G5734" s="18" t="s">
        <v>19</v>
      </c>
      <c r="H5734" s="19">
        <v>4.2571199999999997e-002</v>
      </c>
    </row>
    <row r="5735" s="20" customFormat="1" ht="45" customHeight="1">
      <c r="A5735" s="15">
        <v>90172205</v>
      </c>
      <c r="B5735" s="16" t="s">
        <v>8211</v>
      </c>
      <c r="C5735" s="16" t="s">
        <v>8213</v>
      </c>
      <c r="D5735" s="17" t="s">
        <v>244</v>
      </c>
      <c r="E5735" s="17">
        <v>300</v>
      </c>
      <c r="F5735" s="18" t="s">
        <v>151</v>
      </c>
      <c r="G5735" s="18" t="s">
        <v>19</v>
      </c>
      <c r="H5735" s="19">
        <v>2.39463e-002</v>
      </c>
    </row>
    <row r="5736" s="20" customFormat="1" ht="45" customHeight="1">
      <c r="A5736" s="15">
        <v>90219864</v>
      </c>
      <c r="B5736" s="16" t="s">
        <v>8214</v>
      </c>
      <c r="C5736" s="16" t="s">
        <v>8215</v>
      </c>
      <c r="D5736" s="17" t="s">
        <v>69</v>
      </c>
      <c r="E5736" s="17">
        <v>200</v>
      </c>
      <c r="F5736" s="18" t="s">
        <v>151</v>
      </c>
      <c r="G5736" s="18" t="s">
        <v>19</v>
      </c>
      <c r="H5736" s="19">
        <v>5.3213999999999997e-002</v>
      </c>
    </row>
    <row r="5737" s="20" customFormat="1" ht="45" customHeight="1">
      <c r="A5737" s="15">
        <v>90143752</v>
      </c>
      <c r="B5737" s="16" t="s">
        <v>8216</v>
      </c>
      <c r="C5737" s="16" t="s">
        <v>8216</v>
      </c>
      <c r="D5737" s="17" t="s">
        <v>17</v>
      </c>
      <c r="E5737" s="17">
        <v>60</v>
      </c>
      <c r="F5737" s="18" t="s">
        <v>18</v>
      </c>
      <c r="G5737" s="18" t="s">
        <v>19</v>
      </c>
      <c r="H5737" s="19">
        <v>0.1170708</v>
      </c>
    </row>
    <row r="5738" s="20" customFormat="1" ht="45" customHeight="1">
      <c r="A5738" s="15">
        <v>90267931</v>
      </c>
      <c r="B5738" s="16" t="s">
        <v>8216</v>
      </c>
      <c r="C5738" s="16" t="s">
        <v>8217</v>
      </c>
      <c r="D5738" s="17" t="s">
        <v>8160</v>
      </c>
      <c r="E5738" s="17">
        <v>60</v>
      </c>
      <c r="F5738" s="18" t="s">
        <v>18</v>
      </c>
      <c r="G5738" s="18" t="s">
        <v>19</v>
      </c>
      <c r="H5738" s="19">
        <v>0.1915704</v>
      </c>
    </row>
    <row r="5739" s="20" customFormat="1" ht="45" customHeight="1">
      <c r="A5739" s="15">
        <v>90311043</v>
      </c>
      <c r="B5739" s="16" t="s">
        <v>8218</v>
      </c>
      <c r="C5739" s="16" t="s">
        <v>8218</v>
      </c>
      <c r="D5739" s="17" t="s">
        <v>244</v>
      </c>
      <c r="E5739" s="17">
        <v>1</v>
      </c>
      <c r="F5739" s="18" t="s">
        <v>60</v>
      </c>
      <c r="G5739" s="18" t="s">
        <v>14</v>
      </c>
      <c r="H5739" s="19">
        <v>0.17599680000000001</v>
      </c>
    </row>
    <row r="5740" s="20" customFormat="1" ht="45" customHeight="1">
      <c r="A5740" s="15">
        <v>90257006</v>
      </c>
      <c r="B5740" s="16" t="s">
        <v>8219</v>
      </c>
      <c r="C5740" s="16" t="s">
        <v>8219</v>
      </c>
      <c r="D5740" s="17" t="s">
        <v>244</v>
      </c>
      <c r="E5740" s="17">
        <v>1</v>
      </c>
      <c r="F5740" s="18" t="s">
        <v>60</v>
      </c>
      <c r="G5740" s="18" t="s">
        <v>14</v>
      </c>
      <c r="H5740" s="19">
        <v>0.35199360000000002</v>
      </c>
    </row>
    <row r="5741" s="20" customFormat="1" ht="45" customHeight="1">
      <c r="A5741" s="15">
        <v>92433014</v>
      </c>
      <c r="B5741" s="16" t="s">
        <v>8219</v>
      </c>
      <c r="C5741" s="16" t="s">
        <v>8220</v>
      </c>
      <c r="D5741" s="17" t="s">
        <v>244</v>
      </c>
      <c r="E5741" s="17">
        <v>1</v>
      </c>
      <c r="F5741" s="18" t="s">
        <v>60</v>
      </c>
      <c r="G5741" s="18" t="s">
        <v>14</v>
      </c>
      <c r="H5741" s="19">
        <v>0.3831408</v>
      </c>
    </row>
    <row r="5742" s="20" customFormat="1" ht="45" customHeight="1">
      <c r="A5742" s="15">
        <v>90242769</v>
      </c>
      <c r="B5742" s="16" t="s">
        <v>8149</v>
      </c>
      <c r="C5742" s="16" t="s">
        <v>8221</v>
      </c>
      <c r="D5742" s="17" t="s">
        <v>298</v>
      </c>
      <c r="E5742" s="17">
        <v>1</v>
      </c>
      <c r="F5742" s="18" t="s">
        <v>60</v>
      </c>
      <c r="G5742" s="18" t="s">
        <v>14</v>
      </c>
      <c r="H5742" s="19">
        <v>0.26606999999999997</v>
      </c>
    </row>
    <row r="5743" s="20" customFormat="1" ht="45" customHeight="1">
      <c r="A5743" s="15">
        <v>90254724</v>
      </c>
      <c r="B5743" s="16" t="s">
        <v>8222</v>
      </c>
      <c r="C5743" s="16" t="s">
        <v>8222</v>
      </c>
      <c r="D5743" s="17" t="s">
        <v>26</v>
      </c>
      <c r="E5743" s="17">
        <v>1</v>
      </c>
      <c r="F5743" s="18" t="s">
        <v>60</v>
      </c>
      <c r="G5743" s="18" t="s">
        <v>14</v>
      </c>
      <c r="H5743" s="19">
        <v>9.8998199999999995e-002</v>
      </c>
    </row>
    <row r="5744" s="20" customFormat="1" ht="45" customHeight="1">
      <c r="A5744" s="15">
        <v>90257120</v>
      </c>
      <c r="B5744" s="16" t="s">
        <v>8223</v>
      </c>
      <c r="C5744" s="16" t="s">
        <v>8223</v>
      </c>
      <c r="D5744" s="17" t="s">
        <v>26</v>
      </c>
      <c r="E5744" s="17">
        <v>1</v>
      </c>
      <c r="F5744" s="18" t="s">
        <v>60</v>
      </c>
      <c r="G5744" s="18" t="s">
        <v>14</v>
      </c>
      <c r="H5744" s="19">
        <v>0.4509918</v>
      </c>
    </row>
    <row r="5745" s="20" customFormat="1" ht="45" customHeight="1">
      <c r="A5745" s="15">
        <v>90252705</v>
      </c>
      <c r="B5745" s="16" t="s">
        <v>8224</v>
      </c>
      <c r="C5745" s="16" t="s">
        <v>8225</v>
      </c>
      <c r="D5745" s="17" t="s">
        <v>298</v>
      </c>
      <c r="E5745" s="17">
        <v>1</v>
      </c>
      <c r="F5745" s="18" t="s">
        <v>60</v>
      </c>
      <c r="G5745" s="18" t="s">
        <v>14</v>
      </c>
      <c r="H5745" s="19">
        <v>0.47892600000000002</v>
      </c>
    </row>
    <row r="5746" s="20" customFormat="1" ht="45" customHeight="1">
      <c r="A5746" s="15">
        <v>90290046</v>
      </c>
      <c r="B5746" s="16" t="s">
        <v>8151</v>
      </c>
      <c r="C5746" s="16" t="s">
        <v>8226</v>
      </c>
      <c r="D5746" s="17" t="s">
        <v>1002</v>
      </c>
      <c r="E5746" s="17">
        <v>1</v>
      </c>
      <c r="F5746" s="18" t="s">
        <v>60</v>
      </c>
      <c r="G5746" s="18" t="s">
        <v>14</v>
      </c>
      <c r="H5746" s="19">
        <v>0.56406840000000003</v>
      </c>
    </row>
    <row r="5747" s="20" customFormat="1" ht="45" customHeight="1">
      <c r="A5747" s="15">
        <v>90171217</v>
      </c>
      <c r="B5747" s="16" t="s">
        <v>8153</v>
      </c>
      <c r="C5747" s="16" t="s">
        <v>8153</v>
      </c>
      <c r="D5747" s="17" t="s">
        <v>244</v>
      </c>
      <c r="E5747" s="17">
        <v>1</v>
      </c>
      <c r="F5747" s="18" t="s">
        <v>60</v>
      </c>
      <c r="G5747" s="18" t="s">
        <v>14</v>
      </c>
      <c r="H5747" s="19">
        <v>0.40699259999999998</v>
      </c>
    </row>
    <row r="5748" s="20" customFormat="1" ht="45" customHeight="1">
      <c r="A5748" s="15">
        <v>90257235</v>
      </c>
      <c r="B5748" s="16" t="s">
        <v>8153</v>
      </c>
      <c r="C5748" s="16" t="s">
        <v>8153</v>
      </c>
      <c r="D5748" s="17" t="s">
        <v>131</v>
      </c>
      <c r="E5748" s="17">
        <v>1</v>
      </c>
      <c r="F5748" s="18" t="s">
        <v>60</v>
      </c>
      <c r="G5748" s="18" t="s">
        <v>14</v>
      </c>
      <c r="H5748" s="19">
        <v>0.48956880000000003</v>
      </c>
    </row>
    <row r="5749" s="20" customFormat="1" ht="45" customHeight="1">
      <c r="A5749" s="15">
        <v>92366333</v>
      </c>
      <c r="B5749" s="16" t="s">
        <v>8154</v>
      </c>
      <c r="C5749" s="16" t="s">
        <v>8227</v>
      </c>
      <c r="D5749" s="17" t="s">
        <v>24</v>
      </c>
      <c r="E5749" s="17">
        <v>1</v>
      </c>
      <c r="F5749" s="18" t="s">
        <v>60</v>
      </c>
      <c r="G5749" s="18" t="s">
        <v>14</v>
      </c>
      <c r="H5749" s="19">
        <v>0.50021159999999998</v>
      </c>
    </row>
    <row r="5750" s="20" customFormat="1" ht="45" customHeight="1">
      <c r="A5750" s="15">
        <v>90267907</v>
      </c>
      <c r="B5750" s="16" t="s">
        <v>8154</v>
      </c>
      <c r="C5750" s="16" t="s">
        <v>8228</v>
      </c>
      <c r="D5750" s="17" t="s">
        <v>8160</v>
      </c>
      <c r="E5750" s="17">
        <v>1</v>
      </c>
      <c r="F5750" s="18" t="s">
        <v>60</v>
      </c>
      <c r="G5750" s="18" t="s">
        <v>14</v>
      </c>
      <c r="H5750" s="19">
        <v>0.83013840000000005</v>
      </c>
    </row>
    <row r="5751" s="20" customFormat="1" ht="45" customHeight="1">
      <c r="A5751" s="15">
        <v>92463371</v>
      </c>
      <c r="B5751" s="16" t="s">
        <v>8229</v>
      </c>
      <c r="C5751" s="16" t="s">
        <v>8229</v>
      </c>
      <c r="D5751" s="17" t="s">
        <v>26</v>
      </c>
      <c r="E5751" s="17">
        <v>1</v>
      </c>
      <c r="F5751" s="18" t="s">
        <v>60</v>
      </c>
      <c r="G5751" s="18" t="s">
        <v>14</v>
      </c>
      <c r="H5751" s="19">
        <v>0.44699759999999999</v>
      </c>
    </row>
    <row r="5752" s="20" customFormat="1" ht="45" customHeight="1">
      <c r="A5752" s="15">
        <v>92463380</v>
      </c>
      <c r="B5752" s="16" t="s">
        <v>8230</v>
      </c>
      <c r="C5752" s="16" t="s">
        <v>8230</v>
      </c>
      <c r="D5752" s="17" t="s">
        <v>26</v>
      </c>
      <c r="E5752" s="17">
        <v>1</v>
      </c>
      <c r="F5752" s="18" t="s">
        <v>60</v>
      </c>
      <c r="G5752" s="18" t="s">
        <v>14</v>
      </c>
      <c r="H5752" s="19">
        <v>9.8998199999999995e-002</v>
      </c>
    </row>
    <row r="5753" s="20" customFormat="1" ht="45" customHeight="1">
      <c r="A5753" s="15">
        <v>90287525</v>
      </c>
      <c r="B5753" s="16" t="s">
        <v>8231</v>
      </c>
      <c r="C5753" s="16" t="s">
        <v>8231</v>
      </c>
      <c r="D5753" s="17" t="s">
        <v>792</v>
      </c>
      <c r="E5753" s="17">
        <v>1</v>
      </c>
      <c r="F5753" s="18" t="s">
        <v>60</v>
      </c>
      <c r="G5753" s="18" t="s">
        <v>14</v>
      </c>
      <c r="H5753" s="19">
        <v>0.35199360000000002</v>
      </c>
    </row>
    <row r="5754" s="20" customFormat="1" ht="45" customHeight="1">
      <c r="A5754" s="15">
        <v>90267893</v>
      </c>
      <c r="B5754" s="16" t="s">
        <v>8232</v>
      </c>
      <c r="C5754" s="16" t="s">
        <v>8233</v>
      </c>
      <c r="D5754" s="17" t="s">
        <v>8160</v>
      </c>
      <c r="E5754" s="17">
        <v>1</v>
      </c>
      <c r="F5754" s="18" t="s">
        <v>60</v>
      </c>
      <c r="G5754" s="18" t="s">
        <v>14</v>
      </c>
      <c r="H5754" s="19">
        <v>0.63856800000000002</v>
      </c>
    </row>
    <row r="5755" s="20" customFormat="1" ht="45" customHeight="1">
      <c r="A5755" s="15">
        <v>92267602</v>
      </c>
      <c r="B5755" s="16" t="s">
        <v>8234</v>
      </c>
      <c r="C5755" s="16" t="s">
        <v>8235</v>
      </c>
      <c r="D5755" s="17" t="s">
        <v>271</v>
      </c>
      <c r="E5755" s="17">
        <v>300</v>
      </c>
      <c r="F5755" s="18" t="s">
        <v>151</v>
      </c>
      <c r="G5755" s="18" t="s">
        <v>19</v>
      </c>
      <c r="H5755" s="19">
        <v>1.197315e-002</v>
      </c>
    </row>
    <row r="5756" s="20" customFormat="1" ht="45" customHeight="1">
      <c r="A5756" s="15">
        <v>90287541</v>
      </c>
      <c r="B5756" s="16" t="s">
        <v>8236</v>
      </c>
      <c r="C5756" s="16" t="s">
        <v>8237</v>
      </c>
      <c r="D5756" s="17" t="s">
        <v>1274</v>
      </c>
      <c r="E5756" s="17">
        <v>1</v>
      </c>
      <c r="F5756" s="18" t="s">
        <v>60</v>
      </c>
      <c r="G5756" s="18" t="s">
        <v>14</v>
      </c>
      <c r="H5756" s="19">
        <v>0.69444269999999997</v>
      </c>
    </row>
    <row r="5757" s="20" customFormat="1" ht="45" customHeight="1">
      <c r="A5757" s="15">
        <v>90269527</v>
      </c>
      <c r="B5757" s="16" t="s">
        <v>8238</v>
      </c>
      <c r="C5757" s="16" t="s">
        <v>8239</v>
      </c>
      <c r="D5757" s="17" t="s">
        <v>8160</v>
      </c>
      <c r="E5757" s="17">
        <v>1</v>
      </c>
      <c r="F5757" s="18" t="s">
        <v>60</v>
      </c>
      <c r="G5757" s="18" t="s">
        <v>14</v>
      </c>
      <c r="H5757" s="19">
        <v>0.69178200000000001</v>
      </c>
    </row>
    <row r="5758" s="20" customFormat="1" ht="45" customHeight="1">
      <c r="A5758" s="15">
        <v>90187733</v>
      </c>
      <c r="B5758" s="16" t="s">
        <v>8240</v>
      </c>
      <c r="C5758" s="16" t="s">
        <v>8241</v>
      </c>
      <c r="D5758" s="17" t="s">
        <v>146</v>
      </c>
      <c r="E5758" s="17">
        <v>1</v>
      </c>
      <c r="F5758" s="18" t="s">
        <v>60</v>
      </c>
      <c r="G5758" s="18" t="s">
        <v>14</v>
      </c>
      <c r="H5758" s="19">
        <v>1.1254761</v>
      </c>
    </row>
    <row r="5759" s="20" customFormat="1" ht="45" customHeight="1">
      <c r="A5759" s="15">
        <v>90139526</v>
      </c>
      <c r="B5759" s="16" t="s">
        <v>8242</v>
      </c>
      <c r="C5759" s="16" t="s">
        <v>8243</v>
      </c>
      <c r="D5759" s="17" t="s">
        <v>43</v>
      </c>
      <c r="E5759" s="17">
        <v>1</v>
      </c>
      <c r="F5759" s="18" t="s">
        <v>60</v>
      </c>
      <c r="G5759" s="18" t="s">
        <v>14</v>
      </c>
      <c r="H5759" s="19">
        <v>0.73036215000000004</v>
      </c>
    </row>
    <row r="5760" s="20" customFormat="1" ht="45" customHeight="1">
      <c r="A5760" s="15">
        <v>90278267</v>
      </c>
      <c r="B5760" s="16" t="s">
        <v>8244</v>
      </c>
      <c r="C5760" s="16" t="s">
        <v>8245</v>
      </c>
      <c r="D5760" s="17" t="s">
        <v>633</v>
      </c>
      <c r="E5760" s="17">
        <v>1</v>
      </c>
      <c r="F5760" s="18" t="s">
        <v>60</v>
      </c>
      <c r="G5760" s="18" t="s">
        <v>14</v>
      </c>
      <c r="H5760" s="19">
        <v>2.88552915</v>
      </c>
    </row>
    <row r="5761" s="20" customFormat="1" ht="45" customHeight="1">
      <c r="A5761" s="15">
        <v>92432506</v>
      </c>
      <c r="B5761" s="16" t="s">
        <v>8246</v>
      </c>
      <c r="C5761" s="16" t="s">
        <v>8247</v>
      </c>
      <c r="D5761" s="17" t="s">
        <v>146</v>
      </c>
      <c r="E5761" s="17">
        <v>1</v>
      </c>
      <c r="F5761" s="18" t="s">
        <v>60</v>
      </c>
      <c r="G5761" s="18" t="s">
        <v>14</v>
      </c>
      <c r="H5761" s="19">
        <v>0.5507649</v>
      </c>
    </row>
    <row r="5762" s="20" customFormat="1" ht="45" customHeight="1">
      <c r="A5762" s="15">
        <v>90310373</v>
      </c>
      <c r="B5762" s="16" t="s">
        <v>8248</v>
      </c>
      <c r="C5762" s="16" t="s">
        <v>8249</v>
      </c>
      <c r="D5762" s="17" t="s">
        <v>39</v>
      </c>
      <c r="E5762" s="17">
        <v>1</v>
      </c>
      <c r="F5762" s="18" t="s">
        <v>60</v>
      </c>
      <c r="G5762" s="18" t="s">
        <v>14</v>
      </c>
      <c r="H5762" s="19">
        <v>1.1853418499999999</v>
      </c>
    </row>
    <row r="5763" s="20" customFormat="1" ht="45" customHeight="1">
      <c r="A5763" s="15">
        <v>90176626</v>
      </c>
      <c r="B5763" s="16" t="s">
        <v>8250</v>
      </c>
      <c r="C5763" s="16" t="s">
        <v>8251</v>
      </c>
      <c r="D5763" s="17" t="s">
        <v>139</v>
      </c>
      <c r="E5763" s="17">
        <v>60</v>
      </c>
      <c r="F5763" s="18" t="s">
        <v>18</v>
      </c>
      <c r="G5763" s="18" t="s">
        <v>19</v>
      </c>
      <c r="H5763" s="19">
        <v>0.15565095000000001</v>
      </c>
    </row>
    <row r="5764" s="20" customFormat="1" ht="45" customHeight="1">
      <c r="A5764" s="15">
        <v>90129130</v>
      </c>
      <c r="B5764" s="16" t="s">
        <v>8252</v>
      </c>
      <c r="C5764" s="16" t="s">
        <v>8253</v>
      </c>
      <c r="D5764" s="17" t="s">
        <v>271</v>
      </c>
      <c r="E5764" s="17">
        <v>1</v>
      </c>
      <c r="F5764" s="18" t="s">
        <v>436</v>
      </c>
      <c r="G5764" s="18" t="s">
        <v>14</v>
      </c>
      <c r="H5764" s="19">
        <v>0.47892600000000002</v>
      </c>
    </row>
    <row r="5765" s="20" customFormat="1" ht="45" customHeight="1">
      <c r="A5765" s="15">
        <v>90295811</v>
      </c>
      <c r="B5765" s="16" t="s">
        <v>8252</v>
      </c>
      <c r="C5765" s="16" t="s">
        <v>8254</v>
      </c>
      <c r="D5765" s="17" t="s">
        <v>1592</v>
      </c>
      <c r="E5765" s="17">
        <v>1</v>
      </c>
      <c r="F5765" s="18" t="s">
        <v>436</v>
      </c>
      <c r="G5765" s="18" t="s">
        <v>14</v>
      </c>
      <c r="H5765" s="19">
        <v>0.65852325</v>
      </c>
    </row>
    <row r="5766" s="20" customFormat="1" ht="45" customHeight="1">
      <c r="A5766" s="15">
        <v>90132025</v>
      </c>
      <c r="B5766" s="16" t="s">
        <v>8255</v>
      </c>
      <c r="C5766" s="16" t="s">
        <v>8256</v>
      </c>
      <c r="D5766" s="17" t="s">
        <v>81</v>
      </c>
      <c r="E5766" s="17">
        <v>1</v>
      </c>
      <c r="F5766" s="18" t="s">
        <v>60</v>
      </c>
      <c r="G5766" s="18" t="s">
        <v>14</v>
      </c>
      <c r="H5766" s="19">
        <v>0.61063065000000005</v>
      </c>
    </row>
    <row r="5767" s="20" customFormat="1" ht="45" customHeight="1">
      <c r="A5767" s="15">
        <v>90265416</v>
      </c>
      <c r="B5767" s="16" t="s">
        <v>8257</v>
      </c>
      <c r="C5767" s="16" t="s">
        <v>8258</v>
      </c>
      <c r="D5767" s="17" t="s">
        <v>29</v>
      </c>
      <c r="E5767" s="17">
        <v>1</v>
      </c>
      <c r="F5767" s="18" t="s">
        <v>60</v>
      </c>
      <c r="G5767" s="18" t="s">
        <v>14</v>
      </c>
      <c r="H5767" s="19">
        <v>0.2969946</v>
      </c>
    </row>
    <row r="5768" s="20" customFormat="1" ht="45" customHeight="1">
      <c r="A5768" s="15">
        <v>92451926</v>
      </c>
      <c r="B5768" s="16" t="s">
        <v>8259</v>
      </c>
      <c r="C5768" s="16" t="s">
        <v>8260</v>
      </c>
      <c r="D5768" s="17" t="s">
        <v>92</v>
      </c>
      <c r="E5768" s="17">
        <v>1</v>
      </c>
      <c r="F5768" s="18" t="s">
        <v>88</v>
      </c>
      <c r="G5768" s="18" t="s">
        <v>14</v>
      </c>
      <c r="H5768" s="19">
        <v>41.130620999999998</v>
      </c>
    </row>
    <row r="5769" s="20" customFormat="1" ht="45" customHeight="1">
      <c r="A5769" s="15">
        <v>90169158</v>
      </c>
      <c r="B5769" s="16" t="s">
        <v>8261</v>
      </c>
      <c r="C5769" s="16" t="s">
        <v>8262</v>
      </c>
      <c r="D5769" s="17" t="s">
        <v>92</v>
      </c>
      <c r="E5769" s="17">
        <v>1</v>
      </c>
      <c r="F5769" s="18" t="s">
        <v>88</v>
      </c>
      <c r="G5769" s="18" t="s">
        <v>14</v>
      </c>
      <c r="H5769" s="19">
        <v>41.1397434</v>
      </c>
    </row>
    <row r="5770" s="20" customFormat="1" ht="45" customHeight="1">
      <c r="A5770" s="15">
        <v>90311906</v>
      </c>
      <c r="B5770" s="16" t="s">
        <v>8263</v>
      </c>
      <c r="C5770" s="16" t="s">
        <v>8263</v>
      </c>
      <c r="D5770" s="17" t="s">
        <v>134</v>
      </c>
      <c r="E5770" s="17">
        <v>900</v>
      </c>
      <c r="F5770" s="18" t="s">
        <v>95</v>
      </c>
      <c r="G5770" s="18" t="s">
        <v>19</v>
      </c>
      <c r="H5770" s="19">
        <v>6.9177064767999993e-002</v>
      </c>
    </row>
    <row r="5771" s="20" customFormat="1" ht="45" customHeight="1">
      <c r="A5771" s="15">
        <v>90369025</v>
      </c>
      <c r="B5771" s="16" t="s">
        <v>8264</v>
      </c>
      <c r="C5771" s="16" t="s">
        <v>8265</v>
      </c>
      <c r="D5771" s="17" t="s">
        <v>69</v>
      </c>
      <c r="E5771" s="17">
        <v>1</v>
      </c>
      <c r="F5771" s="18" t="s">
        <v>60</v>
      </c>
      <c r="G5771" s="18" t="s">
        <v>14</v>
      </c>
      <c r="H5771" s="19">
        <v>16.3074303</v>
      </c>
    </row>
    <row r="5772" s="20" customFormat="1" ht="45" customHeight="1">
      <c r="A5772" s="15">
        <v>90155092</v>
      </c>
      <c r="B5772" s="16" t="s">
        <v>8266</v>
      </c>
      <c r="C5772" s="16" t="s">
        <v>8267</v>
      </c>
      <c r="D5772" s="17" t="s">
        <v>220</v>
      </c>
      <c r="E5772" s="17">
        <v>1</v>
      </c>
      <c r="F5772" s="18" t="s">
        <v>70</v>
      </c>
      <c r="G5772" s="18" t="s">
        <v>14</v>
      </c>
      <c r="H5772" s="19">
        <v>4631.9411250000003</v>
      </c>
    </row>
    <row r="5773" s="20" customFormat="1" ht="45" customHeight="1">
      <c r="A5773" s="15">
        <v>90319311</v>
      </c>
      <c r="B5773" s="16" t="s">
        <v>8268</v>
      </c>
      <c r="C5773" s="16" t="s">
        <v>8269</v>
      </c>
      <c r="D5773" s="17" t="s">
        <v>455</v>
      </c>
      <c r="E5773" s="17">
        <v>100</v>
      </c>
      <c r="F5773" s="18" t="s">
        <v>743</v>
      </c>
      <c r="G5773" s="18" t="s">
        <v>19</v>
      </c>
      <c r="H5773" s="19">
        <v>14.694750000000001</v>
      </c>
    </row>
    <row r="5774" s="20" customFormat="1" ht="45" customHeight="1">
      <c r="A5774" s="15">
        <v>90316746</v>
      </c>
      <c r="B5774" s="16" t="s">
        <v>8270</v>
      </c>
      <c r="C5774" s="16" t="s">
        <v>8271</v>
      </c>
      <c r="D5774" s="17" t="s">
        <v>8272</v>
      </c>
      <c r="E5774" s="17">
        <v>100</v>
      </c>
      <c r="F5774" s="18" t="s">
        <v>743</v>
      </c>
      <c r="G5774" s="18" t="s">
        <v>19</v>
      </c>
      <c r="H5774" s="19">
        <v>11.48</v>
      </c>
    </row>
    <row r="5775" s="20" customFormat="1" ht="45" customHeight="1">
      <c r="A5775" s="15">
        <v>90307542</v>
      </c>
      <c r="B5775" s="16" t="s">
        <v>8273</v>
      </c>
      <c r="C5775" s="16" t="s">
        <v>8274</v>
      </c>
      <c r="D5775" s="17" t="s">
        <v>12</v>
      </c>
      <c r="E5775" s="17">
        <v>100</v>
      </c>
      <c r="F5775" s="18" t="s">
        <v>743</v>
      </c>
      <c r="G5775" s="18" t="s">
        <v>19</v>
      </c>
      <c r="H5775" s="19">
        <v>14.2425</v>
      </c>
    </row>
    <row r="5776" s="20" customFormat="1" ht="45" customHeight="1">
      <c r="A5776" s="15">
        <v>90319303</v>
      </c>
      <c r="B5776" s="16" t="s">
        <v>8275</v>
      </c>
      <c r="C5776" s="16" t="s">
        <v>8276</v>
      </c>
      <c r="D5776" s="17" t="s">
        <v>455</v>
      </c>
      <c r="E5776" s="17">
        <v>500</v>
      </c>
      <c r="F5776" s="18" t="s">
        <v>743</v>
      </c>
      <c r="G5776" s="18" t="s">
        <v>19</v>
      </c>
      <c r="H5776" s="19">
        <v>11.48</v>
      </c>
    </row>
    <row r="5777" s="20" customFormat="1" ht="45" customHeight="1">
      <c r="A5777" s="15">
        <v>90316754</v>
      </c>
      <c r="B5777" s="16" t="s">
        <v>8277</v>
      </c>
      <c r="C5777" s="16" t="s">
        <v>8278</v>
      </c>
      <c r="D5777" s="17" t="s">
        <v>8272</v>
      </c>
      <c r="E5777" s="17">
        <v>500</v>
      </c>
      <c r="F5777" s="18" t="s">
        <v>743</v>
      </c>
      <c r="G5777" s="18" t="s">
        <v>19</v>
      </c>
      <c r="H5777" s="19">
        <v>11.48</v>
      </c>
    </row>
    <row r="5778" s="20" customFormat="1" ht="45" customHeight="1">
      <c r="A5778" s="15">
        <v>92471455</v>
      </c>
      <c r="B5778" s="16" t="s">
        <v>8279</v>
      </c>
      <c r="C5778" s="16" t="s">
        <v>8280</v>
      </c>
      <c r="D5778" s="17" t="s">
        <v>12</v>
      </c>
      <c r="E5778" s="17">
        <v>500</v>
      </c>
      <c r="F5778" s="18" t="s">
        <v>743</v>
      </c>
      <c r="G5778" s="18" t="s">
        <v>19</v>
      </c>
      <c r="H5778" s="19">
        <v>14.244</v>
      </c>
    </row>
    <row r="5779" s="20" customFormat="1" ht="45" customHeight="1">
      <c r="A5779" s="15">
        <v>92418864</v>
      </c>
      <c r="B5779" s="16" t="s">
        <v>8281</v>
      </c>
      <c r="C5779" s="16" t="s">
        <v>8281</v>
      </c>
      <c r="D5779" s="17" t="s">
        <v>244</v>
      </c>
      <c r="E5779" s="17">
        <v>1</v>
      </c>
      <c r="F5779" s="18" t="s">
        <v>60</v>
      </c>
      <c r="G5779" s="18" t="s">
        <v>14</v>
      </c>
      <c r="H5779" s="19">
        <v>0.81417419999999996</v>
      </c>
    </row>
    <row r="5780" s="20" customFormat="1" ht="45" customHeight="1">
      <c r="A5780" s="15">
        <v>90248961</v>
      </c>
      <c r="B5780" s="16" t="s">
        <v>8282</v>
      </c>
      <c r="C5780" s="16" t="s">
        <v>8283</v>
      </c>
      <c r="D5780" s="17" t="s">
        <v>247</v>
      </c>
      <c r="E5780" s="17">
        <v>1</v>
      </c>
      <c r="F5780" s="18" t="s">
        <v>13</v>
      </c>
      <c r="G5780" s="18" t="s">
        <v>14</v>
      </c>
      <c r="H5780" s="19">
        <v>4.2202274940000004</v>
      </c>
    </row>
    <row r="5781" s="20" customFormat="1" ht="45" customHeight="1">
      <c r="A5781" s="15">
        <v>90248953</v>
      </c>
      <c r="B5781" s="16" t="s">
        <v>8284</v>
      </c>
      <c r="C5781" s="16" t="s">
        <v>8285</v>
      </c>
      <c r="D5781" s="17" t="s">
        <v>247</v>
      </c>
      <c r="E5781" s="17">
        <v>1</v>
      </c>
      <c r="F5781" s="18" t="s">
        <v>13</v>
      </c>
      <c r="G5781" s="18" t="s">
        <v>14</v>
      </c>
      <c r="H5781" s="19">
        <v>3.1287893489999998</v>
      </c>
    </row>
    <row r="5782" s="20" customFormat="1" ht="45" customHeight="1">
      <c r="A5782" s="15">
        <v>92411290</v>
      </c>
      <c r="B5782" s="16" t="s">
        <v>8286</v>
      </c>
      <c r="C5782" s="16" t="s">
        <v>8287</v>
      </c>
      <c r="D5782" s="17" t="s">
        <v>43</v>
      </c>
      <c r="E5782" s="17">
        <v>1</v>
      </c>
      <c r="F5782" s="18" t="s">
        <v>60</v>
      </c>
      <c r="G5782" s="18" t="s">
        <v>14</v>
      </c>
      <c r="H5782" s="19">
        <v>0.44870234850000001</v>
      </c>
    </row>
    <row r="5783" s="20" customFormat="1" ht="45" customHeight="1">
      <c r="A5783" s="15">
        <v>90127250</v>
      </c>
      <c r="B5783" s="16" t="s">
        <v>8288</v>
      </c>
      <c r="C5783" s="16" t="s">
        <v>8289</v>
      </c>
      <c r="D5783" s="17" t="s">
        <v>21</v>
      </c>
      <c r="E5783" s="17">
        <v>1</v>
      </c>
      <c r="F5783" s="18" t="s">
        <v>60</v>
      </c>
      <c r="G5783" s="18" t="s">
        <v>14</v>
      </c>
      <c r="H5783" s="19">
        <v>1.2931002</v>
      </c>
    </row>
    <row r="5784" s="20" customFormat="1" ht="45" customHeight="1">
      <c r="A5784" s="15">
        <v>90144520</v>
      </c>
      <c r="B5784" s="16" t="s">
        <v>8288</v>
      </c>
      <c r="C5784" s="16" t="s">
        <v>8290</v>
      </c>
      <c r="D5784" s="17" t="s">
        <v>17</v>
      </c>
      <c r="E5784" s="17">
        <v>1</v>
      </c>
      <c r="F5784" s="18" t="s">
        <v>60</v>
      </c>
      <c r="G5784" s="18" t="s">
        <v>14</v>
      </c>
      <c r="H5784" s="19">
        <v>1.1853418499999999</v>
      </c>
    </row>
    <row r="5785" s="20" customFormat="1" ht="45" customHeight="1">
      <c r="A5785" s="15">
        <v>90263200</v>
      </c>
      <c r="B5785" s="16" t="s">
        <v>8288</v>
      </c>
      <c r="C5785" s="16" t="s">
        <v>8291</v>
      </c>
      <c r="D5785" s="17" t="s">
        <v>244</v>
      </c>
      <c r="E5785" s="17">
        <v>1</v>
      </c>
      <c r="F5785" s="18" t="s">
        <v>158</v>
      </c>
      <c r="G5785" s="18" t="s">
        <v>14</v>
      </c>
      <c r="H5785" s="19">
        <v>1.4487511500000001</v>
      </c>
    </row>
    <row r="5786" s="20" customFormat="1" ht="45" customHeight="1">
      <c r="A5786" s="15">
        <v>90217004</v>
      </c>
      <c r="B5786" s="16" t="s">
        <v>8288</v>
      </c>
      <c r="C5786" s="16" t="s">
        <v>8292</v>
      </c>
      <c r="D5786" s="17" t="s">
        <v>78</v>
      </c>
      <c r="E5786" s="17">
        <v>1</v>
      </c>
      <c r="F5786" s="18" t="s">
        <v>60</v>
      </c>
      <c r="G5786" s="18" t="s">
        <v>14</v>
      </c>
      <c r="H5786" s="19">
        <v>0.67049639999999999</v>
      </c>
    </row>
    <row r="5787" s="20" customFormat="1" ht="45" customHeight="1">
      <c r="A5787" s="15">
        <v>90124464</v>
      </c>
      <c r="B5787" s="16" t="s">
        <v>8288</v>
      </c>
      <c r="C5787" s="16" t="s">
        <v>8293</v>
      </c>
      <c r="D5787" s="17" t="s">
        <v>50</v>
      </c>
      <c r="E5787" s="17">
        <v>1</v>
      </c>
      <c r="F5787" s="18" t="s">
        <v>64</v>
      </c>
      <c r="G5787" s="18" t="s">
        <v>14</v>
      </c>
      <c r="H5787" s="19">
        <v>1.6522946999999999</v>
      </c>
    </row>
    <row r="5788" s="20" customFormat="1" ht="45" customHeight="1">
      <c r="A5788" s="15">
        <v>92419003</v>
      </c>
      <c r="B5788" s="16" t="s">
        <v>8294</v>
      </c>
      <c r="C5788" s="16" t="s">
        <v>8295</v>
      </c>
      <c r="D5788" s="17" t="s">
        <v>36</v>
      </c>
      <c r="E5788" s="17">
        <v>1</v>
      </c>
      <c r="F5788" s="18" t="s">
        <v>64</v>
      </c>
      <c r="G5788" s="18" t="s">
        <v>14</v>
      </c>
      <c r="H5788" s="19">
        <v>1.8438650999999999</v>
      </c>
    </row>
    <row r="5789" s="20" customFormat="1" ht="45" customHeight="1">
      <c r="A5789" s="15">
        <v>90494024</v>
      </c>
      <c r="B5789" s="16" t="s">
        <v>8294</v>
      </c>
      <c r="C5789" s="16" t="s">
        <v>8296</v>
      </c>
      <c r="D5789" s="17" t="s">
        <v>69</v>
      </c>
      <c r="E5789" s="17">
        <v>1</v>
      </c>
      <c r="F5789" s="18" t="s">
        <v>64</v>
      </c>
      <c r="G5789" s="18" t="s">
        <v>14</v>
      </c>
      <c r="H5789" s="19">
        <v>1.8199187999999999</v>
      </c>
    </row>
    <row r="5790" s="20" customFormat="1" ht="45" customHeight="1">
      <c r="A5790" s="15">
        <v>92397859</v>
      </c>
      <c r="B5790" s="16" t="s">
        <v>8297</v>
      </c>
      <c r="C5790" s="16" t="s">
        <v>8298</v>
      </c>
      <c r="D5790" s="17" t="s">
        <v>2080</v>
      </c>
      <c r="E5790" s="17">
        <v>1</v>
      </c>
      <c r="F5790" s="18" t="s">
        <v>60</v>
      </c>
      <c r="G5790" s="18" t="s">
        <v>14</v>
      </c>
      <c r="H5790" s="19">
        <v>0.86206680000000002</v>
      </c>
    </row>
    <row r="5791" s="20" customFormat="1" ht="45" customHeight="1">
      <c r="A5791" s="15">
        <v>91403014</v>
      </c>
      <c r="B5791" s="16" t="s">
        <v>8297</v>
      </c>
      <c r="C5791" s="16" t="s">
        <v>8299</v>
      </c>
      <c r="D5791" s="17" t="s">
        <v>36</v>
      </c>
      <c r="E5791" s="17">
        <v>1</v>
      </c>
      <c r="F5791" s="18" t="s">
        <v>60</v>
      </c>
      <c r="G5791" s="18" t="s">
        <v>14</v>
      </c>
      <c r="H5791" s="19">
        <v>1.2212613000000001</v>
      </c>
    </row>
    <row r="5792" s="20" customFormat="1" ht="45" customHeight="1">
      <c r="A5792" s="15">
        <v>92455778</v>
      </c>
      <c r="B5792" s="16" t="s">
        <v>8297</v>
      </c>
      <c r="C5792" s="16" t="s">
        <v>8297</v>
      </c>
      <c r="D5792" s="17" t="s">
        <v>17</v>
      </c>
      <c r="E5792" s="17">
        <v>1</v>
      </c>
      <c r="F5792" s="18" t="s">
        <v>60</v>
      </c>
      <c r="G5792" s="18" t="s">
        <v>14</v>
      </c>
      <c r="H5792" s="19">
        <v>1.3170465</v>
      </c>
    </row>
    <row r="5793" s="20" customFormat="1" ht="45" customHeight="1">
      <c r="A5793" s="15">
        <v>90494016</v>
      </c>
      <c r="B5793" s="16" t="s">
        <v>8297</v>
      </c>
      <c r="C5793" s="16" t="s">
        <v>8300</v>
      </c>
      <c r="D5793" s="17" t="s">
        <v>69</v>
      </c>
      <c r="E5793" s="17">
        <v>1</v>
      </c>
      <c r="F5793" s="18" t="s">
        <v>60</v>
      </c>
      <c r="G5793" s="18" t="s">
        <v>14</v>
      </c>
      <c r="H5793" s="19">
        <v>1.8318919499999999</v>
      </c>
    </row>
    <row r="5794" s="20" customFormat="1" ht="45" customHeight="1">
      <c r="A5794" s="15">
        <v>92434517</v>
      </c>
      <c r="B5794" s="16" t="s">
        <v>8297</v>
      </c>
      <c r="C5794" s="16" t="s">
        <v>8301</v>
      </c>
      <c r="D5794" s="17" t="s">
        <v>50</v>
      </c>
      <c r="E5794" s="17">
        <v>1</v>
      </c>
      <c r="F5794" s="18" t="s">
        <v>60</v>
      </c>
      <c r="G5794" s="18" t="s">
        <v>14</v>
      </c>
      <c r="H5794" s="19">
        <v>1.6163752499999999</v>
      </c>
    </row>
    <row r="5795" s="20" customFormat="1" ht="45" customHeight="1">
      <c r="A5795" s="15">
        <v>92432042</v>
      </c>
      <c r="B5795" s="16" t="s">
        <v>8302</v>
      </c>
      <c r="C5795" s="16" t="s">
        <v>8303</v>
      </c>
      <c r="D5795" s="17" t="s">
        <v>69</v>
      </c>
      <c r="E5795" s="17">
        <v>1</v>
      </c>
      <c r="F5795" s="18" t="s">
        <v>60</v>
      </c>
      <c r="G5795" s="18" t="s">
        <v>14</v>
      </c>
      <c r="H5795" s="19">
        <v>2.5263346499999999</v>
      </c>
    </row>
    <row r="5796" s="20" customFormat="1" ht="45" customHeight="1">
      <c r="A5796" s="15">
        <v>90276680</v>
      </c>
      <c r="B5796" s="16" t="s">
        <v>8304</v>
      </c>
      <c r="C5796" s="16" t="s">
        <v>8304</v>
      </c>
      <c r="D5796" s="17" t="s">
        <v>728</v>
      </c>
      <c r="E5796" s="17">
        <v>1</v>
      </c>
      <c r="F5796" s="18" t="s">
        <v>88</v>
      </c>
      <c r="G5796" s="18" t="s">
        <v>14</v>
      </c>
      <c r="H5796" s="19">
        <v>167.51159039999999</v>
      </c>
    </row>
    <row r="5797" s="20" customFormat="1" ht="45" customHeight="1">
      <c r="A5797" s="15">
        <v>90276698</v>
      </c>
      <c r="B5797" s="16" t="s">
        <v>8305</v>
      </c>
      <c r="C5797" s="16" t="s">
        <v>8305</v>
      </c>
      <c r="D5797" s="17" t="s">
        <v>728</v>
      </c>
      <c r="E5797" s="17">
        <v>1</v>
      </c>
      <c r="F5797" s="18" t="s">
        <v>88</v>
      </c>
      <c r="G5797" s="18" t="s">
        <v>14</v>
      </c>
      <c r="H5797" s="19">
        <v>837.91999999999996</v>
      </c>
    </row>
    <row r="5798" s="20" customFormat="1" ht="45" customHeight="1">
      <c r="A5798" s="15">
        <v>90310454</v>
      </c>
      <c r="B5798" s="16" t="s">
        <v>8306</v>
      </c>
      <c r="C5798" s="16" t="s">
        <v>8306</v>
      </c>
      <c r="D5798" s="17" t="s">
        <v>728</v>
      </c>
      <c r="E5798" s="17">
        <v>1</v>
      </c>
      <c r="F5798" s="18" t="s">
        <v>88</v>
      </c>
      <c r="G5798" s="18" t="s">
        <v>14</v>
      </c>
      <c r="H5798" s="19">
        <v>862.51199999999994</v>
      </c>
    </row>
    <row r="5799" s="20" customFormat="1" ht="45" customHeight="1">
      <c r="A5799" s="15">
        <v>90316789</v>
      </c>
      <c r="B5799" s="16" t="s">
        <v>8307</v>
      </c>
      <c r="C5799" s="16" t="s">
        <v>8307</v>
      </c>
      <c r="D5799" s="17" t="s">
        <v>728</v>
      </c>
      <c r="E5799" s="17">
        <v>1</v>
      </c>
      <c r="F5799" s="18" t="s">
        <v>88</v>
      </c>
      <c r="G5799" s="18" t="s">
        <v>14</v>
      </c>
      <c r="H5799" s="19">
        <v>1053.8240000000001</v>
      </c>
    </row>
    <row r="5800" s="20" customFormat="1" ht="45" customHeight="1">
      <c r="A5800" s="15">
        <v>90276663</v>
      </c>
      <c r="B5800" s="16" t="s">
        <v>8308</v>
      </c>
      <c r="C5800" s="16" t="s">
        <v>8308</v>
      </c>
      <c r="D5800" s="17" t="s">
        <v>728</v>
      </c>
      <c r="E5800" s="17">
        <v>1</v>
      </c>
      <c r="F5800" s="18" t="s">
        <v>88</v>
      </c>
      <c r="G5800" s="18" t="s">
        <v>14</v>
      </c>
      <c r="H5800" s="19">
        <v>811.74000000000001</v>
      </c>
    </row>
    <row r="5801" s="20" customFormat="1" ht="45" customHeight="1">
      <c r="A5801" s="15">
        <v>90303709</v>
      </c>
      <c r="B5801" s="16" t="s">
        <v>8309</v>
      </c>
      <c r="C5801" s="16" t="s">
        <v>8309</v>
      </c>
      <c r="D5801" s="17" t="s">
        <v>662</v>
      </c>
      <c r="E5801" s="17">
        <v>400</v>
      </c>
      <c r="F5801" s="18" t="s">
        <v>95</v>
      </c>
      <c r="G5801" s="18" t="s">
        <v>19</v>
      </c>
      <c r="H5801" s="19">
        <v>0.80500000000000005</v>
      </c>
    </row>
    <row r="5802" s="20" customFormat="1" ht="45" customHeight="1">
      <c r="A5802" s="15">
        <v>90591038</v>
      </c>
      <c r="B5802" s="16" t="s">
        <v>8310</v>
      </c>
      <c r="C5802" s="16" t="s">
        <v>8311</v>
      </c>
      <c r="D5802" s="17" t="s">
        <v>69</v>
      </c>
      <c r="E5802" s="17">
        <v>1</v>
      </c>
      <c r="F5802" s="18" t="s">
        <v>60</v>
      </c>
      <c r="G5802" s="18" t="s">
        <v>14</v>
      </c>
      <c r="H5802" s="19">
        <v>0.29932874999999998</v>
      </c>
    </row>
    <row r="5803" s="20" customFormat="1" ht="45" customHeight="1">
      <c r="A5803" s="15">
        <v>90591011</v>
      </c>
      <c r="B5803" s="16" t="s">
        <v>8312</v>
      </c>
      <c r="C5803" s="16" t="s">
        <v>8313</v>
      </c>
      <c r="D5803" s="17" t="s">
        <v>69</v>
      </c>
      <c r="E5803" s="17">
        <v>400</v>
      </c>
      <c r="F5803" s="18" t="s">
        <v>151</v>
      </c>
      <c r="G5803" s="18" t="s">
        <v>19</v>
      </c>
      <c r="H5803" s="19">
        <v>1.197315e-002</v>
      </c>
    </row>
    <row r="5804" s="20" customFormat="1" ht="45" customHeight="1">
      <c r="A5804" s="15">
        <v>90591020</v>
      </c>
      <c r="B5804" s="16" t="s">
        <v>8314</v>
      </c>
      <c r="C5804" s="16" t="s">
        <v>8315</v>
      </c>
      <c r="D5804" s="17" t="s">
        <v>69</v>
      </c>
      <c r="E5804" s="17">
        <v>400</v>
      </c>
      <c r="F5804" s="18" t="s">
        <v>151</v>
      </c>
      <c r="G5804" s="18" t="s">
        <v>19</v>
      </c>
      <c r="H5804" s="19">
        <v>2.39463e-002</v>
      </c>
    </row>
    <row r="5805" s="20" customFormat="1" ht="45" customHeight="1">
      <c r="A5805" s="15">
        <v>90193210</v>
      </c>
      <c r="B5805" s="16" t="s">
        <v>8316</v>
      </c>
      <c r="C5805" s="16" t="s">
        <v>8317</v>
      </c>
      <c r="D5805" s="17" t="s">
        <v>492</v>
      </c>
      <c r="E5805" s="17">
        <v>1</v>
      </c>
      <c r="F5805" s="18" t="s">
        <v>60</v>
      </c>
      <c r="G5805" s="18" t="s">
        <v>14</v>
      </c>
      <c r="H5805" s="19">
        <v>3.9631126499999998</v>
      </c>
    </row>
    <row r="5806" s="20" customFormat="1" ht="45" customHeight="1">
      <c r="A5806" s="15">
        <v>90193342</v>
      </c>
      <c r="B5806" s="16" t="s">
        <v>8318</v>
      </c>
      <c r="C5806" s="16" t="s">
        <v>8319</v>
      </c>
      <c r="D5806" s="17" t="s">
        <v>492</v>
      </c>
      <c r="E5806" s="17">
        <v>1</v>
      </c>
      <c r="F5806" s="18" t="s">
        <v>60</v>
      </c>
      <c r="G5806" s="18" t="s">
        <v>14</v>
      </c>
      <c r="H5806" s="19">
        <v>2.6580393</v>
      </c>
    </row>
    <row r="5807" s="20" customFormat="1" ht="45" customHeight="1">
      <c r="A5807" s="15">
        <v>90193334</v>
      </c>
      <c r="B5807" s="16" t="s">
        <v>8320</v>
      </c>
      <c r="C5807" s="16" t="s">
        <v>8321</v>
      </c>
      <c r="D5807" s="17" t="s">
        <v>492</v>
      </c>
      <c r="E5807" s="17">
        <v>1</v>
      </c>
      <c r="F5807" s="18" t="s">
        <v>60</v>
      </c>
      <c r="G5807" s="18" t="s">
        <v>14</v>
      </c>
      <c r="H5807" s="19">
        <v>2.6580393</v>
      </c>
    </row>
    <row r="5808" s="20" customFormat="1" ht="45" customHeight="1">
      <c r="A5808" s="15">
        <v>90310888</v>
      </c>
      <c r="B5808" s="16" t="s">
        <v>8322</v>
      </c>
      <c r="C5808" s="16" t="s">
        <v>8322</v>
      </c>
      <c r="D5808" s="17" t="s">
        <v>39</v>
      </c>
      <c r="E5808" s="17">
        <v>1</v>
      </c>
      <c r="F5808" s="18" t="s">
        <v>60</v>
      </c>
      <c r="G5808" s="18" t="s">
        <v>14</v>
      </c>
      <c r="H5808" s="19">
        <v>0.1676241</v>
      </c>
    </row>
    <row r="5809" s="20" customFormat="1" ht="45" customHeight="1">
      <c r="A5809" s="15">
        <v>92472389</v>
      </c>
      <c r="B5809" s="16" t="s">
        <v>8323</v>
      </c>
      <c r="C5809" s="16" t="s">
        <v>8324</v>
      </c>
      <c r="D5809" s="17" t="s">
        <v>220</v>
      </c>
      <c r="E5809" s="17">
        <v>420</v>
      </c>
      <c r="F5809" s="18" t="s">
        <v>743</v>
      </c>
      <c r="G5809" s="18" t="s">
        <v>19</v>
      </c>
      <c r="H5809" s="19">
        <v>28.074186000000001</v>
      </c>
    </row>
    <row r="5810" s="20" customFormat="1" ht="45" customHeight="1">
      <c r="A5810" s="15">
        <v>92366058</v>
      </c>
      <c r="B5810" s="16" t="s">
        <v>8325</v>
      </c>
      <c r="C5810" s="16" t="s">
        <v>8326</v>
      </c>
      <c r="D5810" s="17" t="s">
        <v>50</v>
      </c>
      <c r="E5810" s="17">
        <v>1</v>
      </c>
      <c r="F5810" s="18" t="s">
        <v>64</v>
      </c>
      <c r="G5810" s="18" t="s">
        <v>14</v>
      </c>
      <c r="H5810" s="19">
        <v>2.1431938499999998</v>
      </c>
    </row>
    <row r="5811" s="20" customFormat="1" ht="45" customHeight="1">
      <c r="A5811" s="15">
        <v>90221010</v>
      </c>
      <c r="B5811" s="16" t="s">
        <v>8327</v>
      </c>
      <c r="C5811" s="16" t="s">
        <v>8328</v>
      </c>
      <c r="D5811" s="17" t="s">
        <v>720</v>
      </c>
      <c r="E5811" s="17">
        <v>400</v>
      </c>
      <c r="F5811" s="18" t="s">
        <v>151</v>
      </c>
      <c r="G5811" s="18" t="s">
        <v>19</v>
      </c>
      <c r="H5811" s="19">
        <v>2.39463e-002</v>
      </c>
    </row>
    <row r="5812" s="20" customFormat="1" ht="45" customHeight="1">
      <c r="A5812" s="15">
        <v>92402291</v>
      </c>
      <c r="B5812" s="16" t="s">
        <v>8329</v>
      </c>
      <c r="C5812" s="16" t="s">
        <v>8330</v>
      </c>
      <c r="D5812" s="17" t="s">
        <v>720</v>
      </c>
      <c r="E5812" s="17">
        <v>1</v>
      </c>
      <c r="F5812" s="18" t="s">
        <v>88</v>
      </c>
      <c r="G5812" s="18" t="s">
        <v>14</v>
      </c>
      <c r="H5812" s="19">
        <v>0.37116765000000002</v>
      </c>
    </row>
    <row r="5813" s="20" customFormat="1" ht="45" customHeight="1">
      <c r="A5813" s="15">
        <v>91105013</v>
      </c>
      <c r="B5813" s="16" t="s">
        <v>8331</v>
      </c>
      <c r="C5813" s="16" t="s">
        <v>8332</v>
      </c>
      <c r="D5813" s="17" t="s">
        <v>991</v>
      </c>
      <c r="E5813" s="17">
        <v>1</v>
      </c>
      <c r="F5813" s="18" t="s">
        <v>4367</v>
      </c>
      <c r="G5813" s="18" t="s">
        <v>14</v>
      </c>
      <c r="H5813" s="19">
        <v>2.1144375000000002</v>
      </c>
    </row>
    <row r="5814" s="20" customFormat="1" ht="45" customHeight="1">
      <c r="A5814" s="15">
        <v>92419461</v>
      </c>
      <c r="B5814" s="16" t="s">
        <v>8333</v>
      </c>
      <c r="C5814" s="16" t="s">
        <v>8334</v>
      </c>
      <c r="D5814" s="17" t="s">
        <v>154</v>
      </c>
      <c r="E5814" s="17">
        <v>200</v>
      </c>
      <c r="F5814" s="18" t="s">
        <v>151</v>
      </c>
      <c r="G5814" s="18" t="s">
        <v>19</v>
      </c>
      <c r="H5814" s="19">
        <v>0.13170465000000001</v>
      </c>
    </row>
    <row r="5815" s="20" customFormat="1" ht="45" customHeight="1">
      <c r="A5815" s="15">
        <v>92465471</v>
      </c>
      <c r="B5815" s="16" t="s">
        <v>8335</v>
      </c>
      <c r="C5815" s="16" t="s">
        <v>8336</v>
      </c>
      <c r="D5815" s="17" t="s">
        <v>146</v>
      </c>
      <c r="E5815" s="17">
        <v>15</v>
      </c>
      <c r="F5815" s="18" t="s">
        <v>95</v>
      </c>
      <c r="G5815" s="18" t="s">
        <v>19</v>
      </c>
      <c r="H5815" s="19">
        <v>8.5129096499999992</v>
      </c>
    </row>
    <row r="5816" s="20" customFormat="1" ht="45" customHeight="1">
      <c r="A5816" s="15">
        <v>92413250</v>
      </c>
      <c r="B5816" s="16" t="s">
        <v>8337</v>
      </c>
      <c r="C5816" s="16" t="s">
        <v>8338</v>
      </c>
      <c r="D5816" s="17" t="s">
        <v>146</v>
      </c>
      <c r="E5816" s="17">
        <v>120</v>
      </c>
      <c r="F5816" s="18" t="s">
        <v>18</v>
      </c>
      <c r="G5816" s="18" t="s">
        <v>19</v>
      </c>
      <c r="H5816" s="19">
        <v>5.9865750000000002e-002</v>
      </c>
    </row>
    <row r="5817" s="20" customFormat="1" ht="45" customHeight="1">
      <c r="A5817" s="15">
        <v>90323025</v>
      </c>
      <c r="B5817" s="16" t="s">
        <v>8339</v>
      </c>
      <c r="C5817" s="16" t="s">
        <v>8340</v>
      </c>
      <c r="D5817" s="17" t="s">
        <v>146</v>
      </c>
      <c r="E5817" s="17">
        <v>10</v>
      </c>
      <c r="F5817" s="18" t="s">
        <v>18</v>
      </c>
      <c r="G5817" s="18" t="s">
        <v>19</v>
      </c>
      <c r="H5817" s="19">
        <v>0.61063065000000005</v>
      </c>
    </row>
    <row r="5818" s="20" customFormat="1" ht="45" customHeight="1">
      <c r="A5818" s="15">
        <v>91242029</v>
      </c>
      <c r="B5818" s="16" t="s">
        <v>8341</v>
      </c>
      <c r="C5818" s="16" t="s">
        <v>8342</v>
      </c>
      <c r="D5818" s="17" t="s">
        <v>633</v>
      </c>
      <c r="E5818" s="17">
        <v>1</v>
      </c>
      <c r="F5818" s="18" t="s">
        <v>60</v>
      </c>
      <c r="G5818" s="18" t="s">
        <v>14</v>
      </c>
      <c r="H5818" s="19">
        <v>0.70641584999999996</v>
      </c>
    </row>
    <row r="5819" s="20" customFormat="1" ht="45" customHeight="1">
      <c r="A5819" s="15">
        <v>92435688</v>
      </c>
      <c r="B5819" s="16" t="s">
        <v>8343</v>
      </c>
      <c r="C5819" s="16" t="s">
        <v>8344</v>
      </c>
      <c r="D5819" s="17" t="s">
        <v>146</v>
      </c>
      <c r="E5819" s="17">
        <v>1</v>
      </c>
      <c r="F5819" s="18" t="s">
        <v>60</v>
      </c>
      <c r="G5819" s="18" t="s">
        <v>14</v>
      </c>
      <c r="H5819" s="19">
        <v>1.0296909000000001</v>
      </c>
    </row>
    <row r="5820" s="20" customFormat="1" ht="45" customHeight="1">
      <c r="A5820" s="15">
        <v>90223160</v>
      </c>
      <c r="B5820" s="16" t="s">
        <v>8345</v>
      </c>
      <c r="C5820" s="16" t="s">
        <v>8346</v>
      </c>
      <c r="D5820" s="17" t="s">
        <v>871</v>
      </c>
      <c r="E5820" s="17">
        <v>1</v>
      </c>
      <c r="F5820" s="18" t="s">
        <v>13</v>
      </c>
      <c r="G5820" s="18" t="s">
        <v>14</v>
      </c>
      <c r="H5820" s="19">
        <v>80.426864195999997</v>
      </c>
    </row>
    <row r="5821" s="20" customFormat="1" ht="45" customHeight="1">
      <c r="A5821" s="15">
        <v>90223179</v>
      </c>
      <c r="B5821" s="16" t="s">
        <v>8347</v>
      </c>
      <c r="C5821" s="16" t="s">
        <v>8348</v>
      </c>
      <c r="D5821" s="17" t="s">
        <v>871</v>
      </c>
      <c r="E5821" s="17">
        <v>1</v>
      </c>
      <c r="F5821" s="18" t="s">
        <v>13</v>
      </c>
      <c r="G5821" s="18" t="s">
        <v>14</v>
      </c>
      <c r="H5821" s="19">
        <v>121.89375</v>
      </c>
    </row>
    <row r="5822" s="20" customFormat="1" ht="45" customHeight="1">
      <c r="A5822" s="15">
        <v>92429513</v>
      </c>
      <c r="B5822" s="16" t="s">
        <v>8349</v>
      </c>
      <c r="C5822" s="16" t="s">
        <v>8350</v>
      </c>
      <c r="D5822" s="17" t="s">
        <v>3162</v>
      </c>
      <c r="E5822" s="17">
        <v>1</v>
      </c>
      <c r="F5822" s="18" t="s">
        <v>13</v>
      </c>
      <c r="G5822" s="18" t="s">
        <v>14</v>
      </c>
      <c r="H5822" s="19">
        <v>81.689999999999998</v>
      </c>
    </row>
    <row r="5823" s="20" customFormat="1" ht="45" customHeight="1">
      <c r="A5823" s="15">
        <v>92468152</v>
      </c>
      <c r="B5823" s="16" t="s">
        <v>8351</v>
      </c>
      <c r="C5823" s="16" t="s">
        <v>8351</v>
      </c>
      <c r="D5823" s="17" t="s">
        <v>39</v>
      </c>
      <c r="E5823" s="17">
        <v>1</v>
      </c>
      <c r="F5823" s="18" t="s">
        <v>13</v>
      </c>
      <c r="G5823" s="18" t="s">
        <v>14</v>
      </c>
      <c r="H5823" s="19">
        <v>85.856188950000004</v>
      </c>
    </row>
    <row r="5824" s="20" customFormat="1" ht="45" customHeight="1">
      <c r="A5824" s="15">
        <v>90287576</v>
      </c>
      <c r="B5824" s="16" t="s">
        <v>8352</v>
      </c>
      <c r="C5824" s="16" t="s">
        <v>8353</v>
      </c>
      <c r="D5824" s="17" t="s">
        <v>836</v>
      </c>
      <c r="E5824" s="17">
        <v>1</v>
      </c>
      <c r="F5824" s="18" t="s">
        <v>13</v>
      </c>
      <c r="G5824" s="18" t="s">
        <v>14</v>
      </c>
      <c r="H5824" s="19">
        <v>83.333123999999998</v>
      </c>
    </row>
    <row r="5825" s="20" customFormat="1" ht="45" customHeight="1">
      <c r="A5825" s="15">
        <v>90296516</v>
      </c>
      <c r="B5825" s="16" t="s">
        <v>8352</v>
      </c>
      <c r="C5825" s="16" t="s">
        <v>8354</v>
      </c>
      <c r="D5825" s="17" t="s">
        <v>247</v>
      </c>
      <c r="E5825" s="17">
        <v>1</v>
      </c>
      <c r="F5825" s="18" t="s">
        <v>13</v>
      </c>
      <c r="G5825" s="18" t="s">
        <v>14</v>
      </c>
      <c r="H5825" s="19">
        <v>64.495367999999999</v>
      </c>
    </row>
    <row r="5826" s="20" customFormat="1" ht="45" customHeight="1">
      <c r="A5826" s="15">
        <v>90258444</v>
      </c>
      <c r="B5826" s="16" t="s">
        <v>8352</v>
      </c>
      <c r="C5826" s="16" t="s">
        <v>8355</v>
      </c>
      <c r="D5826" s="17" t="s">
        <v>247</v>
      </c>
      <c r="E5826" s="17">
        <v>1</v>
      </c>
      <c r="F5826" s="18" t="s">
        <v>13</v>
      </c>
      <c r="G5826" s="18" t="s">
        <v>14</v>
      </c>
      <c r="H5826" s="19">
        <v>64.4847252</v>
      </c>
    </row>
    <row r="5827" s="20" customFormat="1" ht="45" customHeight="1">
      <c r="A5827" s="15">
        <v>90263294</v>
      </c>
      <c r="B5827" s="16" t="s">
        <v>8352</v>
      </c>
      <c r="C5827" s="16" t="s">
        <v>8356</v>
      </c>
      <c r="D5827" s="17" t="s">
        <v>836</v>
      </c>
      <c r="E5827" s="17">
        <v>1</v>
      </c>
      <c r="F5827" s="18" t="s">
        <v>13</v>
      </c>
      <c r="G5827" s="18" t="s">
        <v>14</v>
      </c>
      <c r="H5827" s="19">
        <v>54.857377575000001</v>
      </c>
    </row>
    <row r="5828" s="20" customFormat="1" ht="45" customHeight="1">
      <c r="A5828" s="15">
        <v>90263286</v>
      </c>
      <c r="B5828" s="16" t="s">
        <v>8352</v>
      </c>
      <c r="C5828" s="16" t="s">
        <v>8357</v>
      </c>
      <c r="D5828" s="17" t="s">
        <v>836</v>
      </c>
      <c r="E5828" s="17">
        <v>1</v>
      </c>
      <c r="F5828" s="18" t="s">
        <v>13</v>
      </c>
      <c r="G5828" s="18" t="s">
        <v>14</v>
      </c>
      <c r="H5828" s="19">
        <v>87.848527724999997</v>
      </c>
    </row>
    <row r="5829" s="20" customFormat="1" ht="45" customHeight="1">
      <c r="A5829" s="15">
        <v>90278992</v>
      </c>
      <c r="B5829" s="16" t="s">
        <v>8352</v>
      </c>
      <c r="C5829" s="16" t="s">
        <v>8358</v>
      </c>
      <c r="D5829" s="17" t="s">
        <v>946</v>
      </c>
      <c r="E5829" s="17">
        <v>1</v>
      </c>
      <c r="F5829" s="18" t="s">
        <v>13</v>
      </c>
      <c r="G5829" s="18" t="s">
        <v>14</v>
      </c>
      <c r="H5829" s="19">
        <v>91.370000000000005</v>
      </c>
    </row>
    <row r="5830" s="20" customFormat="1" ht="45" customHeight="1">
      <c r="A5830" s="15">
        <v>90178165</v>
      </c>
      <c r="B5830" s="16" t="s">
        <v>8352</v>
      </c>
      <c r="C5830" s="16" t="s">
        <v>8359</v>
      </c>
      <c r="D5830" s="17" t="s">
        <v>915</v>
      </c>
      <c r="E5830" s="17">
        <v>1</v>
      </c>
      <c r="F5830" s="18" t="s">
        <v>13</v>
      </c>
      <c r="G5830" s="18" t="s">
        <v>14</v>
      </c>
      <c r="H5830" s="19">
        <v>58.849874999999997</v>
      </c>
    </row>
    <row r="5831" s="20" customFormat="1" ht="45" customHeight="1">
      <c r="A5831" s="15">
        <v>90178203</v>
      </c>
      <c r="B5831" s="16" t="s">
        <v>8352</v>
      </c>
      <c r="C5831" s="16" t="s">
        <v>8360</v>
      </c>
      <c r="D5831" s="17" t="s">
        <v>915</v>
      </c>
      <c r="E5831" s="17">
        <v>1</v>
      </c>
      <c r="F5831" s="18" t="s">
        <v>13</v>
      </c>
      <c r="G5831" s="18" t="s">
        <v>14</v>
      </c>
      <c r="H5831" s="19">
        <v>95.449951799999994</v>
      </c>
    </row>
    <row r="5832" s="20" customFormat="1" ht="45" customHeight="1">
      <c r="A5832" s="15">
        <v>90178211</v>
      </c>
      <c r="B5832" s="16" t="s">
        <v>8352</v>
      </c>
      <c r="C5832" s="16" t="s">
        <v>8361</v>
      </c>
      <c r="D5832" s="17" t="s">
        <v>915</v>
      </c>
      <c r="E5832" s="17">
        <v>1</v>
      </c>
      <c r="F5832" s="18" t="s">
        <v>13</v>
      </c>
      <c r="G5832" s="18" t="s">
        <v>14</v>
      </c>
      <c r="H5832" s="19">
        <v>95.449951799999994</v>
      </c>
    </row>
    <row r="5833" s="20" customFormat="1" ht="45" customHeight="1">
      <c r="A5833" s="15">
        <v>90249216</v>
      </c>
      <c r="B5833" s="16" t="s">
        <v>8362</v>
      </c>
      <c r="C5833" s="16" t="s">
        <v>8362</v>
      </c>
      <c r="D5833" s="17" t="s">
        <v>247</v>
      </c>
      <c r="E5833" s="17">
        <v>1</v>
      </c>
      <c r="F5833" s="18" t="s">
        <v>13</v>
      </c>
      <c r="G5833" s="18" t="s">
        <v>14</v>
      </c>
      <c r="H5833" s="19">
        <v>76.959999999999994</v>
      </c>
    </row>
    <row r="5834" s="20" customFormat="1" ht="45" customHeight="1">
      <c r="A5834" s="15">
        <v>92429521</v>
      </c>
      <c r="B5834" s="16" t="s">
        <v>8362</v>
      </c>
      <c r="C5834" s="16" t="s">
        <v>8363</v>
      </c>
      <c r="D5834" s="17" t="s">
        <v>3162</v>
      </c>
      <c r="E5834" s="17">
        <v>1</v>
      </c>
      <c r="F5834" s="18" t="s">
        <v>13</v>
      </c>
      <c r="G5834" s="18" t="s">
        <v>14</v>
      </c>
      <c r="H5834" s="19">
        <v>130.77074429999999</v>
      </c>
    </row>
    <row r="5835" s="20" customFormat="1" ht="45" customHeight="1">
      <c r="A5835" s="15">
        <v>92468144</v>
      </c>
      <c r="B5835" s="16" t="s">
        <v>8364</v>
      </c>
      <c r="C5835" s="16" t="s">
        <v>8364</v>
      </c>
      <c r="D5835" s="17" t="s">
        <v>39</v>
      </c>
      <c r="E5835" s="17">
        <v>1</v>
      </c>
      <c r="F5835" s="18" t="s">
        <v>13</v>
      </c>
      <c r="G5835" s="18" t="s">
        <v>14</v>
      </c>
      <c r="H5835" s="19">
        <v>53.753665499999997</v>
      </c>
    </row>
    <row r="5836" s="20" customFormat="1" ht="45" customHeight="1">
      <c r="A5836" s="15">
        <v>90178190</v>
      </c>
      <c r="B5836" s="16" t="s">
        <v>8365</v>
      </c>
      <c r="C5836" s="16" t="s">
        <v>8366</v>
      </c>
      <c r="D5836" s="17" t="s">
        <v>915</v>
      </c>
      <c r="E5836" s="17">
        <v>1</v>
      </c>
      <c r="F5836" s="18" t="s">
        <v>13</v>
      </c>
      <c r="G5836" s="18" t="s">
        <v>14</v>
      </c>
      <c r="H5836" s="19">
        <v>95.437978650000005</v>
      </c>
    </row>
    <row r="5837" s="20" customFormat="1" ht="45" customHeight="1">
      <c r="A5837" s="15">
        <v>92419534</v>
      </c>
      <c r="B5837" s="16" t="s">
        <v>8367</v>
      </c>
      <c r="C5837" s="16" t="s">
        <v>8368</v>
      </c>
      <c r="D5837" s="17" t="s">
        <v>69</v>
      </c>
      <c r="E5837" s="17">
        <v>1</v>
      </c>
      <c r="F5837" s="18" t="s">
        <v>60</v>
      </c>
      <c r="G5837" s="18" t="s">
        <v>14</v>
      </c>
      <c r="H5837" s="19">
        <v>2.2270059</v>
      </c>
    </row>
    <row r="5838" s="20" customFormat="1" ht="45" customHeight="1">
      <c r="A5838" s="15">
        <v>90340019</v>
      </c>
      <c r="B5838" s="16" t="s">
        <v>8369</v>
      </c>
      <c r="C5838" s="16" t="s">
        <v>8370</v>
      </c>
      <c r="D5838" s="17" t="s">
        <v>21</v>
      </c>
      <c r="E5838" s="17">
        <v>1</v>
      </c>
      <c r="F5838" s="18" t="s">
        <v>60</v>
      </c>
      <c r="G5838" s="18" t="s">
        <v>14</v>
      </c>
      <c r="H5838" s="19">
        <v>0.39511394999999999</v>
      </c>
    </row>
    <row r="5839" s="20" customFormat="1" ht="45" customHeight="1">
      <c r="A5839" s="15">
        <v>90341023</v>
      </c>
      <c r="B5839" s="16" t="s">
        <v>8371</v>
      </c>
      <c r="C5839" s="16" t="s">
        <v>8372</v>
      </c>
      <c r="D5839" s="17" t="s">
        <v>69</v>
      </c>
      <c r="E5839" s="17">
        <v>1</v>
      </c>
      <c r="F5839" s="18" t="s">
        <v>64</v>
      </c>
      <c r="G5839" s="18" t="s">
        <v>14</v>
      </c>
      <c r="H5839" s="19">
        <v>1.7241336</v>
      </c>
    </row>
    <row r="5840" s="20" customFormat="1" ht="45" customHeight="1">
      <c r="A5840" s="15">
        <v>92398650</v>
      </c>
      <c r="B5840" s="16" t="s">
        <v>8373</v>
      </c>
      <c r="C5840" s="16" t="s">
        <v>8374</v>
      </c>
      <c r="D5840" s="17" t="s">
        <v>24</v>
      </c>
      <c r="E5840" s="17">
        <v>1</v>
      </c>
      <c r="F5840" s="18" t="s">
        <v>436</v>
      </c>
      <c r="G5840" s="18" t="s">
        <v>14</v>
      </c>
      <c r="H5840" s="19">
        <v>0.3352482</v>
      </c>
    </row>
    <row r="5841" s="20" customFormat="1" ht="45" customHeight="1">
      <c r="A5841" s="15">
        <v>90341015</v>
      </c>
      <c r="B5841" s="16" t="s">
        <v>8375</v>
      </c>
      <c r="C5841" s="16" t="s">
        <v>8376</v>
      </c>
      <c r="D5841" s="17" t="s">
        <v>69</v>
      </c>
      <c r="E5841" s="17">
        <v>1</v>
      </c>
      <c r="F5841" s="18" t="s">
        <v>60</v>
      </c>
      <c r="G5841" s="18" t="s">
        <v>14</v>
      </c>
      <c r="H5841" s="19">
        <v>0.69444269999999997</v>
      </c>
    </row>
    <row r="5842" s="20" customFormat="1" ht="45" customHeight="1">
      <c r="A5842" s="15">
        <v>92370950</v>
      </c>
      <c r="B5842" s="16" t="s">
        <v>8377</v>
      </c>
      <c r="C5842" s="16" t="s">
        <v>8378</v>
      </c>
      <c r="D5842" s="17" t="s">
        <v>43</v>
      </c>
      <c r="E5842" s="17">
        <v>1</v>
      </c>
      <c r="F5842" s="18" t="s">
        <v>60</v>
      </c>
      <c r="G5842" s="18" t="s">
        <v>14</v>
      </c>
      <c r="H5842" s="19">
        <v>0.74233530000000003</v>
      </c>
    </row>
    <row r="5843" s="20" customFormat="1" ht="45" customHeight="1">
      <c r="A5843" s="15">
        <v>91118018</v>
      </c>
      <c r="B5843" s="16" t="s">
        <v>8379</v>
      </c>
      <c r="C5843" s="16" t="s">
        <v>8380</v>
      </c>
      <c r="D5843" s="17" t="s">
        <v>69</v>
      </c>
      <c r="E5843" s="17">
        <v>1</v>
      </c>
      <c r="F5843" s="18" t="s">
        <v>60</v>
      </c>
      <c r="G5843" s="18" t="s">
        <v>14</v>
      </c>
      <c r="H5843" s="19">
        <v>0.87403995000000001</v>
      </c>
    </row>
    <row r="5844" s="20" customFormat="1" ht="45" customHeight="1">
      <c r="A5844" s="15">
        <v>90197313</v>
      </c>
      <c r="B5844" s="16" t="s">
        <v>8381</v>
      </c>
      <c r="C5844" s="16" t="s">
        <v>8382</v>
      </c>
      <c r="D5844" s="17" t="s">
        <v>2405</v>
      </c>
      <c r="E5844" s="17">
        <v>1</v>
      </c>
      <c r="F5844" s="18" t="s">
        <v>60</v>
      </c>
      <c r="G5844" s="18" t="s">
        <v>14</v>
      </c>
      <c r="H5844" s="19">
        <v>6.8384213333333305e-002</v>
      </c>
    </row>
    <row r="5845" s="20" customFormat="1" ht="45" customHeight="1">
      <c r="A5845" s="15">
        <v>90137248</v>
      </c>
      <c r="B5845" s="16" t="s">
        <v>8383</v>
      </c>
      <c r="C5845" s="16" t="s">
        <v>8384</v>
      </c>
      <c r="D5845" s="17" t="s">
        <v>748</v>
      </c>
      <c r="E5845" s="17">
        <v>1</v>
      </c>
      <c r="F5845" s="18" t="s">
        <v>60</v>
      </c>
      <c r="G5845" s="18" t="s">
        <v>14</v>
      </c>
      <c r="H5845" s="19">
        <v>4.9089915</v>
      </c>
    </row>
    <row r="5846" s="20" customFormat="1" ht="45" customHeight="1">
      <c r="A5846" s="15">
        <v>90180461</v>
      </c>
      <c r="B5846" s="16" t="s">
        <v>8383</v>
      </c>
      <c r="C5846" s="16" t="s">
        <v>8385</v>
      </c>
      <c r="D5846" s="17" t="s">
        <v>24</v>
      </c>
      <c r="E5846" s="17">
        <v>1</v>
      </c>
      <c r="F5846" s="18" t="s">
        <v>436</v>
      </c>
      <c r="G5846" s="18" t="s">
        <v>14</v>
      </c>
      <c r="H5846" s="19">
        <v>0.79022789999999998</v>
      </c>
    </row>
    <row r="5847" s="20" customFormat="1" ht="45" customHeight="1">
      <c r="A5847" s="15">
        <v>92252435</v>
      </c>
      <c r="B5847" s="16" t="s">
        <v>8386</v>
      </c>
      <c r="C5847" s="16" t="s">
        <v>8387</v>
      </c>
      <c r="D5847" s="17" t="s">
        <v>92</v>
      </c>
      <c r="E5847" s="17">
        <v>1</v>
      </c>
      <c r="F5847" s="18" t="s">
        <v>436</v>
      </c>
      <c r="G5847" s="18" t="s">
        <v>14</v>
      </c>
      <c r="H5847" s="19">
        <v>1.8917577000000001</v>
      </c>
    </row>
    <row r="5848" s="20" customFormat="1" ht="45" customHeight="1">
      <c r="A5848" s="15">
        <v>90168852</v>
      </c>
      <c r="B5848" s="16" t="s">
        <v>8388</v>
      </c>
      <c r="C5848" s="16" t="s">
        <v>8389</v>
      </c>
      <c r="D5848" s="17" t="s">
        <v>92</v>
      </c>
      <c r="E5848" s="17">
        <v>1</v>
      </c>
      <c r="F5848" s="18" t="s">
        <v>60</v>
      </c>
      <c r="G5848" s="18" t="s">
        <v>14</v>
      </c>
      <c r="H5848" s="19">
        <v>3.9271932000000001</v>
      </c>
    </row>
    <row r="5849" s="20" customFormat="1" ht="45" customHeight="1">
      <c r="A5849" s="15">
        <v>92369944</v>
      </c>
      <c r="B5849" s="16" t="s">
        <v>8390</v>
      </c>
      <c r="C5849" s="16" t="s">
        <v>8391</v>
      </c>
      <c r="D5849" s="17" t="s">
        <v>360</v>
      </c>
      <c r="E5849" s="17">
        <v>1</v>
      </c>
      <c r="F5849" s="18" t="s">
        <v>64</v>
      </c>
      <c r="G5849" s="18" t="s">
        <v>14</v>
      </c>
      <c r="H5849" s="19">
        <v>5.3041054499999998</v>
      </c>
    </row>
    <row r="5850" s="20" customFormat="1" ht="45" customHeight="1">
      <c r="A5850" s="15">
        <v>90180054</v>
      </c>
      <c r="B5850" s="16" t="s">
        <v>8392</v>
      </c>
      <c r="C5850" s="16" t="s">
        <v>8393</v>
      </c>
      <c r="D5850" s="17" t="s">
        <v>92</v>
      </c>
      <c r="E5850" s="17">
        <v>1</v>
      </c>
      <c r="F5850" s="18" t="s">
        <v>64</v>
      </c>
      <c r="G5850" s="18" t="s">
        <v>14</v>
      </c>
      <c r="H5850" s="19">
        <v>8.6925068999999997</v>
      </c>
    </row>
    <row r="5851" s="20" customFormat="1" ht="45" customHeight="1">
      <c r="A5851" s="15">
        <v>92452299</v>
      </c>
      <c r="B5851" s="16" t="s">
        <v>8394</v>
      </c>
      <c r="C5851" s="16" t="s">
        <v>8395</v>
      </c>
      <c r="D5851" s="17" t="s">
        <v>748</v>
      </c>
      <c r="E5851" s="17">
        <v>10</v>
      </c>
      <c r="F5851" s="18" t="s">
        <v>18</v>
      </c>
      <c r="G5851" s="18" t="s">
        <v>19</v>
      </c>
      <c r="H5851" s="19">
        <v>1.1973149999999999</v>
      </c>
    </row>
    <row r="5852" s="20" customFormat="1" ht="45" customHeight="1">
      <c r="A5852" s="15">
        <v>90145933</v>
      </c>
      <c r="B5852" s="16" t="s">
        <v>8396</v>
      </c>
      <c r="C5852" s="16" t="s">
        <v>8396</v>
      </c>
      <c r="D5852" s="17" t="s">
        <v>17</v>
      </c>
      <c r="E5852" s="17">
        <v>1</v>
      </c>
      <c r="F5852" s="18" t="s">
        <v>436</v>
      </c>
      <c r="G5852" s="18" t="s">
        <v>14</v>
      </c>
      <c r="H5852" s="19">
        <v>0.8860131</v>
      </c>
    </row>
    <row r="5853" s="20" customFormat="1" ht="45" customHeight="1">
      <c r="A5853" s="15">
        <v>90272242</v>
      </c>
      <c r="B5853" s="16" t="s">
        <v>8397</v>
      </c>
      <c r="C5853" s="16" t="s">
        <v>8397</v>
      </c>
      <c r="D5853" s="17" t="s">
        <v>360</v>
      </c>
      <c r="E5853" s="17">
        <v>1</v>
      </c>
      <c r="F5853" s="18" t="s">
        <v>64</v>
      </c>
      <c r="G5853" s="18" t="s">
        <v>14</v>
      </c>
      <c r="H5853" s="19">
        <v>4.0828441499999997</v>
      </c>
    </row>
    <row r="5854" s="20" customFormat="1" ht="45" customHeight="1">
      <c r="A5854" s="15">
        <v>90168860</v>
      </c>
      <c r="B5854" s="16" t="s">
        <v>8398</v>
      </c>
      <c r="C5854" s="16" t="s">
        <v>8398</v>
      </c>
      <c r="D5854" s="17" t="s">
        <v>92</v>
      </c>
      <c r="E5854" s="17">
        <v>1</v>
      </c>
      <c r="F5854" s="18" t="s">
        <v>4349</v>
      </c>
      <c r="G5854" s="18" t="s">
        <v>14</v>
      </c>
      <c r="H5854" s="19">
        <v>1.99951605</v>
      </c>
    </row>
    <row r="5855" s="20" customFormat="1" ht="45" customHeight="1">
      <c r="A5855" s="15">
        <v>92409369</v>
      </c>
      <c r="B5855" s="16" t="s">
        <v>8399</v>
      </c>
      <c r="C5855" s="16" t="s">
        <v>8400</v>
      </c>
      <c r="D5855" s="17" t="s">
        <v>146</v>
      </c>
      <c r="E5855" s="17">
        <v>15</v>
      </c>
      <c r="F5855" s="18" t="s">
        <v>95</v>
      </c>
      <c r="G5855" s="18" t="s">
        <v>19</v>
      </c>
      <c r="H5855" s="19">
        <v>1.30507335</v>
      </c>
    </row>
    <row r="5856" s="20" customFormat="1" ht="45" customHeight="1">
      <c r="A5856" s="15">
        <v>92420010</v>
      </c>
      <c r="B5856" s="16" t="s">
        <v>8401</v>
      </c>
      <c r="C5856" s="16" t="s">
        <v>8402</v>
      </c>
      <c r="D5856" s="17" t="s">
        <v>1356</v>
      </c>
      <c r="E5856" s="17">
        <v>1</v>
      </c>
      <c r="F5856" s="18" t="s">
        <v>88</v>
      </c>
      <c r="G5856" s="18" t="s">
        <v>14</v>
      </c>
      <c r="H5856" s="19">
        <v>2.2389790500000002</v>
      </c>
    </row>
    <row r="5857" s="20" customFormat="1" ht="45" customHeight="1">
      <c r="A5857" s="15">
        <v>92367186</v>
      </c>
      <c r="B5857" s="16" t="s">
        <v>8403</v>
      </c>
      <c r="C5857" s="16" t="s">
        <v>8404</v>
      </c>
      <c r="D5857" s="17" t="s">
        <v>1356</v>
      </c>
      <c r="E5857" s="17">
        <v>250</v>
      </c>
      <c r="F5857" s="18" t="s">
        <v>95</v>
      </c>
      <c r="G5857" s="18" t="s">
        <v>19</v>
      </c>
      <c r="H5857" s="19">
        <v>0.43103340000000001</v>
      </c>
    </row>
    <row r="5858" s="20" customFormat="1" ht="45" customHeight="1">
      <c r="A5858" s="15">
        <v>92367178</v>
      </c>
      <c r="B5858" s="16" t="s">
        <v>8405</v>
      </c>
      <c r="C5858" s="16" t="s">
        <v>8406</v>
      </c>
      <c r="D5858" s="17" t="s">
        <v>1356</v>
      </c>
      <c r="E5858" s="17">
        <v>1</v>
      </c>
      <c r="F5858" s="18" t="s">
        <v>88</v>
      </c>
      <c r="G5858" s="18" t="s">
        <v>14</v>
      </c>
      <c r="H5858" s="19">
        <v>2.8017170999999998</v>
      </c>
    </row>
    <row r="5859" s="20" customFormat="1" ht="45" customHeight="1">
      <c r="A5859" s="15">
        <v>92411240</v>
      </c>
      <c r="B5859" s="16" t="s">
        <v>8407</v>
      </c>
      <c r="C5859" s="16" t="s">
        <v>8408</v>
      </c>
      <c r="D5859" s="17" t="s">
        <v>8165</v>
      </c>
      <c r="E5859" s="17">
        <v>174</v>
      </c>
      <c r="F5859" s="18" t="s">
        <v>95</v>
      </c>
      <c r="G5859" s="18" t="s">
        <v>19</v>
      </c>
      <c r="H5859" s="19">
        <v>0.22748984999999999</v>
      </c>
    </row>
    <row r="5860" s="20" customFormat="1" ht="45" customHeight="1">
      <c r="A5860" s="15">
        <v>90300017</v>
      </c>
      <c r="B5860" s="16" t="s">
        <v>8409</v>
      </c>
      <c r="C5860" s="16" t="s">
        <v>8410</v>
      </c>
      <c r="D5860" s="17" t="s">
        <v>8165</v>
      </c>
      <c r="E5860" s="17">
        <v>1</v>
      </c>
      <c r="F5860" s="18" t="s">
        <v>5137</v>
      </c>
      <c r="G5860" s="18" t="s">
        <v>14</v>
      </c>
      <c r="H5860" s="19">
        <v>2.8709713200000002</v>
      </c>
    </row>
    <row r="5861" s="20" customFormat="1" ht="45" customHeight="1">
      <c r="A5861" s="15">
        <v>90852435</v>
      </c>
      <c r="B5861" s="16" t="s">
        <v>8411</v>
      </c>
      <c r="C5861" s="16" t="s">
        <v>8411</v>
      </c>
      <c r="D5861" s="17" t="s">
        <v>725</v>
      </c>
      <c r="E5861" s="17">
        <v>1</v>
      </c>
      <c r="F5861" s="18" t="s">
        <v>88</v>
      </c>
      <c r="G5861" s="18" t="s">
        <v>14</v>
      </c>
      <c r="H5861" s="19">
        <v>3.1117520000000001</v>
      </c>
    </row>
    <row r="5862" s="20" customFormat="1" ht="45" customHeight="1">
      <c r="A5862" s="15">
        <v>92455301</v>
      </c>
      <c r="B5862" s="16" t="s">
        <v>8412</v>
      </c>
      <c r="C5862" s="16" t="s">
        <v>8413</v>
      </c>
      <c r="D5862" s="17" t="s">
        <v>455</v>
      </c>
      <c r="E5862" s="17">
        <v>1</v>
      </c>
      <c r="F5862" s="18" t="s">
        <v>60</v>
      </c>
      <c r="G5862" s="18" t="s">
        <v>14</v>
      </c>
      <c r="H5862" s="19">
        <v>0.80220104999999997</v>
      </c>
    </row>
    <row r="5863" s="20" customFormat="1" ht="45" customHeight="1">
      <c r="A5863" s="15">
        <v>92368867</v>
      </c>
      <c r="B5863" s="16" t="s">
        <v>8414</v>
      </c>
      <c r="C5863" s="16" t="s">
        <v>8415</v>
      </c>
      <c r="D5863" s="17" t="s">
        <v>1356</v>
      </c>
      <c r="E5863" s="17">
        <v>1</v>
      </c>
      <c r="F5863" s="18" t="s">
        <v>8416</v>
      </c>
      <c r="G5863" s="18" t="s">
        <v>14</v>
      </c>
      <c r="H5863" s="19">
        <v>1.6283483999999999</v>
      </c>
    </row>
    <row r="5864" s="20" customFormat="1" ht="45" customHeight="1">
      <c r="A5864" s="15">
        <v>92421407</v>
      </c>
      <c r="B5864" s="16" t="s">
        <v>8417</v>
      </c>
      <c r="C5864" s="16" t="s">
        <v>8418</v>
      </c>
      <c r="D5864" s="17" t="s">
        <v>1356</v>
      </c>
      <c r="E5864" s="17">
        <v>1</v>
      </c>
      <c r="F5864" s="18" t="s">
        <v>4349</v>
      </c>
      <c r="G5864" s="18" t="s">
        <v>14</v>
      </c>
      <c r="H5864" s="19">
        <v>2.4904152000000002</v>
      </c>
    </row>
    <row r="5865" s="20" customFormat="1" ht="45" customHeight="1">
      <c r="A5865" s="15">
        <v>92421415</v>
      </c>
      <c r="B5865" s="16" t="s">
        <v>8419</v>
      </c>
      <c r="C5865" s="16" t="s">
        <v>8420</v>
      </c>
      <c r="D5865" s="17" t="s">
        <v>1356</v>
      </c>
      <c r="E5865" s="17">
        <v>30</v>
      </c>
      <c r="F5865" s="18" t="s">
        <v>95</v>
      </c>
      <c r="G5865" s="18" t="s">
        <v>19</v>
      </c>
      <c r="H5865" s="19">
        <v>1.1613955499999999</v>
      </c>
    </row>
    <row r="5866" s="20" customFormat="1" ht="45" customHeight="1">
      <c r="A5866" s="15">
        <v>92367372</v>
      </c>
      <c r="B5866" s="16" t="s">
        <v>8421</v>
      </c>
      <c r="C5866" s="16" t="s">
        <v>8422</v>
      </c>
      <c r="D5866" s="17" t="s">
        <v>1356</v>
      </c>
      <c r="E5866" s="17">
        <v>12</v>
      </c>
      <c r="F5866" s="18" t="s">
        <v>18</v>
      </c>
      <c r="G5866" s="18" t="s">
        <v>19</v>
      </c>
      <c r="H5866" s="19">
        <v>1.2691539000000001</v>
      </c>
    </row>
    <row r="5867" s="20" customFormat="1" ht="45" customHeight="1">
      <c r="A5867" s="15">
        <v>92471625</v>
      </c>
      <c r="B5867" s="16" t="s">
        <v>8423</v>
      </c>
      <c r="C5867" s="16" t="s">
        <v>8424</v>
      </c>
      <c r="D5867" s="17" t="s">
        <v>1356</v>
      </c>
      <c r="E5867" s="17">
        <v>1</v>
      </c>
      <c r="F5867" s="18" t="s">
        <v>88</v>
      </c>
      <c r="G5867" s="18" t="s">
        <v>14</v>
      </c>
      <c r="H5867" s="19">
        <v>3.4841866499999998</v>
      </c>
    </row>
    <row r="5868" s="20" customFormat="1" ht="45" customHeight="1">
      <c r="A5868" s="15">
        <v>90736010</v>
      </c>
      <c r="B5868" s="16" t="s">
        <v>8425</v>
      </c>
      <c r="C5868" s="16" t="s">
        <v>8426</v>
      </c>
      <c r="D5868" s="17" t="s">
        <v>3162</v>
      </c>
      <c r="E5868" s="17">
        <v>1</v>
      </c>
      <c r="F5868" s="18" t="s">
        <v>88</v>
      </c>
      <c r="G5868" s="18" t="s">
        <v>14</v>
      </c>
      <c r="H5868" s="19">
        <v>16.822275749999999</v>
      </c>
    </row>
    <row r="5869" s="20" customFormat="1" ht="45" customHeight="1">
      <c r="A5869" s="15">
        <v>90872150</v>
      </c>
      <c r="B5869" s="16" t="s">
        <v>8427</v>
      </c>
      <c r="C5869" s="16" t="s">
        <v>8428</v>
      </c>
      <c r="D5869" s="17" t="s">
        <v>69</v>
      </c>
      <c r="E5869" s="17">
        <v>1</v>
      </c>
      <c r="F5869" s="18" t="s">
        <v>485</v>
      </c>
      <c r="G5869" s="18" t="s">
        <v>14</v>
      </c>
      <c r="H5869" s="19">
        <v>56.2019661</v>
      </c>
    </row>
    <row r="5870" s="20" customFormat="1" ht="45" customHeight="1">
      <c r="A5870" s="15">
        <v>90268016</v>
      </c>
      <c r="B5870" s="16" t="s">
        <v>8429</v>
      </c>
      <c r="C5870" s="16" t="s">
        <v>8430</v>
      </c>
      <c r="D5870" s="17" t="s">
        <v>409</v>
      </c>
      <c r="E5870" s="17">
        <v>40</v>
      </c>
      <c r="F5870" s="18" t="s">
        <v>95</v>
      </c>
      <c r="G5870" s="18" t="s">
        <v>19</v>
      </c>
      <c r="H5870" s="19">
        <v>0.3831408</v>
      </c>
    </row>
    <row r="5871" s="20" customFormat="1" ht="45" customHeight="1">
      <c r="A5871" s="15">
        <v>90267990</v>
      </c>
      <c r="B5871" s="16" t="s">
        <v>8431</v>
      </c>
      <c r="C5871" s="16" t="s">
        <v>8432</v>
      </c>
      <c r="D5871" s="17" t="s">
        <v>409</v>
      </c>
      <c r="E5871" s="17">
        <v>40</v>
      </c>
      <c r="F5871" s="18" t="s">
        <v>95</v>
      </c>
      <c r="G5871" s="18" t="s">
        <v>19</v>
      </c>
      <c r="H5871" s="19">
        <v>0.43103340000000001</v>
      </c>
    </row>
    <row r="5872" s="20" customFormat="1" ht="45" customHeight="1">
      <c r="A5872" s="15">
        <v>90125622</v>
      </c>
      <c r="B5872" s="16" t="s">
        <v>8433</v>
      </c>
      <c r="C5872" s="16" t="s">
        <v>8434</v>
      </c>
      <c r="D5872" s="17" t="s">
        <v>50</v>
      </c>
      <c r="E5872" s="17">
        <v>40</v>
      </c>
      <c r="F5872" s="18" t="s">
        <v>95</v>
      </c>
      <c r="G5872" s="18" t="s">
        <v>19</v>
      </c>
      <c r="H5872" s="19">
        <v>0.40708709999999998</v>
      </c>
    </row>
    <row r="5873" s="20" customFormat="1" ht="45" customHeight="1">
      <c r="A5873" s="15">
        <v>92396216</v>
      </c>
      <c r="B5873" s="16" t="s">
        <v>8435</v>
      </c>
      <c r="C5873" s="16" t="s">
        <v>8436</v>
      </c>
      <c r="D5873" s="17" t="s">
        <v>327</v>
      </c>
      <c r="E5873" s="17">
        <v>1</v>
      </c>
      <c r="F5873" s="18" t="s">
        <v>60</v>
      </c>
      <c r="G5873" s="18" t="s">
        <v>14</v>
      </c>
      <c r="H5873" s="19">
        <v>0.99377145</v>
      </c>
    </row>
    <row r="5874" s="20" customFormat="1" ht="45" customHeight="1">
      <c r="A5874" s="15">
        <v>92396208</v>
      </c>
      <c r="B5874" s="16" t="s">
        <v>8435</v>
      </c>
      <c r="C5874" s="16" t="s">
        <v>8437</v>
      </c>
      <c r="D5874" s="17" t="s">
        <v>327</v>
      </c>
      <c r="E5874" s="17">
        <v>1</v>
      </c>
      <c r="F5874" s="18" t="s">
        <v>60</v>
      </c>
      <c r="G5874" s="18" t="s">
        <v>14</v>
      </c>
      <c r="H5874" s="19">
        <v>1.0536372000000001</v>
      </c>
    </row>
    <row r="5875" s="20" customFormat="1" ht="45" customHeight="1">
      <c r="A5875" s="15">
        <v>92396240</v>
      </c>
      <c r="B5875" s="16" t="s">
        <v>8435</v>
      </c>
      <c r="C5875" s="16" t="s">
        <v>8438</v>
      </c>
      <c r="D5875" s="17" t="s">
        <v>327</v>
      </c>
      <c r="E5875" s="17">
        <v>1</v>
      </c>
      <c r="F5875" s="18" t="s">
        <v>60</v>
      </c>
      <c r="G5875" s="18" t="s">
        <v>14</v>
      </c>
      <c r="H5875" s="19">
        <v>1.1613955499999999</v>
      </c>
    </row>
    <row r="5876" s="20" customFormat="1" ht="45" customHeight="1">
      <c r="A5876" s="15">
        <v>92396232</v>
      </c>
      <c r="B5876" s="16" t="s">
        <v>8439</v>
      </c>
      <c r="C5876" s="16" t="s">
        <v>8436</v>
      </c>
      <c r="D5876" s="17" t="s">
        <v>327</v>
      </c>
      <c r="E5876" s="17">
        <v>1</v>
      </c>
      <c r="F5876" s="18" t="s">
        <v>60</v>
      </c>
      <c r="G5876" s="18" t="s">
        <v>14</v>
      </c>
      <c r="H5876" s="19">
        <v>1.2452076000000001</v>
      </c>
    </row>
    <row r="5877" s="20" customFormat="1" ht="45" customHeight="1">
      <c r="A5877" s="15">
        <v>92264760</v>
      </c>
      <c r="B5877" s="16" t="s">
        <v>8440</v>
      </c>
      <c r="C5877" s="16" t="s">
        <v>8441</v>
      </c>
      <c r="D5877" s="17" t="s">
        <v>3162</v>
      </c>
      <c r="E5877" s="17">
        <v>1</v>
      </c>
      <c r="F5877" s="18" t="s">
        <v>158</v>
      </c>
      <c r="G5877" s="18" t="s">
        <v>14</v>
      </c>
      <c r="H5877" s="19">
        <v>1.0536372000000001</v>
      </c>
    </row>
    <row r="5878" s="20" customFormat="1" ht="45" customHeight="1">
      <c r="A5878" s="15">
        <v>92460461</v>
      </c>
      <c r="B5878" s="16" t="s">
        <v>8442</v>
      </c>
      <c r="C5878" s="16" t="s">
        <v>8443</v>
      </c>
      <c r="D5878" s="17" t="s">
        <v>720</v>
      </c>
      <c r="E5878" s="17">
        <v>1</v>
      </c>
      <c r="F5878" s="18" t="s">
        <v>60</v>
      </c>
      <c r="G5878" s="18" t="s">
        <v>14</v>
      </c>
      <c r="H5878" s="19">
        <v>1.0057446000000001</v>
      </c>
    </row>
    <row r="5879" s="20" customFormat="1" ht="45" customHeight="1">
      <c r="A5879" s="15">
        <v>92426883</v>
      </c>
      <c r="B5879" s="16" t="s">
        <v>8444</v>
      </c>
      <c r="C5879" s="16" t="s">
        <v>8445</v>
      </c>
      <c r="D5879" s="17" t="s">
        <v>720</v>
      </c>
      <c r="E5879" s="17">
        <v>1</v>
      </c>
      <c r="F5879" s="18" t="s">
        <v>60</v>
      </c>
      <c r="G5879" s="18" t="s">
        <v>14</v>
      </c>
      <c r="H5879" s="19">
        <v>2.2988447999999999</v>
      </c>
    </row>
    <row r="5880" s="20" customFormat="1" ht="45" customHeight="1">
      <c r="A5880" s="15">
        <v>92426891</v>
      </c>
      <c r="B5880" s="16" t="s">
        <v>8446</v>
      </c>
      <c r="C5880" s="16" t="s">
        <v>8447</v>
      </c>
      <c r="D5880" s="17" t="s">
        <v>720</v>
      </c>
      <c r="E5880" s="17">
        <v>1</v>
      </c>
      <c r="F5880" s="18" t="s">
        <v>60</v>
      </c>
      <c r="G5880" s="18" t="s">
        <v>14</v>
      </c>
      <c r="H5880" s="19">
        <v>6.9204806999999997</v>
      </c>
    </row>
    <row r="5881" s="20" customFormat="1" ht="45" customHeight="1">
      <c r="A5881" s="15">
        <v>92379370</v>
      </c>
      <c r="B5881" s="16" t="s">
        <v>8448</v>
      </c>
      <c r="C5881" s="16" t="s">
        <v>8449</v>
      </c>
      <c r="D5881" s="17" t="s">
        <v>154</v>
      </c>
      <c r="E5881" s="17">
        <v>5</v>
      </c>
      <c r="F5881" s="18" t="s">
        <v>18</v>
      </c>
      <c r="G5881" s="18" t="s">
        <v>19</v>
      </c>
      <c r="H5881" s="19">
        <v>1.1254761</v>
      </c>
    </row>
    <row r="5882" s="20" customFormat="1" ht="45" customHeight="1">
      <c r="A5882" s="15">
        <v>90804015</v>
      </c>
      <c r="B5882" s="16" t="s">
        <v>8450</v>
      </c>
      <c r="C5882" s="16" t="s">
        <v>8451</v>
      </c>
      <c r="D5882" s="17" t="s">
        <v>139</v>
      </c>
      <c r="E5882" s="17">
        <v>1</v>
      </c>
      <c r="F5882" s="18" t="s">
        <v>60</v>
      </c>
      <c r="G5882" s="18" t="s">
        <v>14</v>
      </c>
      <c r="H5882" s="19">
        <v>1.7001873000000001</v>
      </c>
    </row>
    <row r="5883" s="20" customFormat="1" ht="45" customHeight="1">
      <c r="A5883" s="15">
        <v>92420648</v>
      </c>
      <c r="B5883" s="16" t="s">
        <v>8452</v>
      </c>
      <c r="C5883" s="16" t="s">
        <v>8453</v>
      </c>
      <c r="D5883" s="17" t="s">
        <v>139</v>
      </c>
      <c r="E5883" s="17">
        <v>1</v>
      </c>
      <c r="F5883" s="18" t="s">
        <v>60</v>
      </c>
      <c r="G5883" s="18" t="s">
        <v>14</v>
      </c>
      <c r="H5883" s="19">
        <v>2.45449575</v>
      </c>
    </row>
    <row r="5884" s="20" customFormat="1" ht="45" customHeight="1">
      <c r="A5884" s="15">
        <v>90176189</v>
      </c>
      <c r="B5884" s="16" t="s">
        <v>8454</v>
      </c>
      <c r="C5884" s="16" t="s">
        <v>8455</v>
      </c>
      <c r="D5884" s="17" t="s">
        <v>139</v>
      </c>
      <c r="E5884" s="17">
        <v>1</v>
      </c>
      <c r="F5884" s="18" t="s">
        <v>60</v>
      </c>
      <c r="G5884" s="18" t="s">
        <v>14</v>
      </c>
      <c r="H5884" s="19">
        <v>4.6695285000000002</v>
      </c>
    </row>
    <row r="5885" s="20" customFormat="1" ht="45" customHeight="1">
      <c r="A5885" s="15">
        <v>90268393</v>
      </c>
      <c r="B5885" s="16" t="s">
        <v>8456</v>
      </c>
      <c r="C5885" s="16" t="s">
        <v>8457</v>
      </c>
      <c r="D5885" s="17" t="s">
        <v>409</v>
      </c>
      <c r="E5885" s="17">
        <v>1</v>
      </c>
      <c r="F5885" s="18" t="s">
        <v>60</v>
      </c>
      <c r="G5885" s="18" t="s">
        <v>14</v>
      </c>
      <c r="H5885" s="19">
        <v>2.0833281000000001</v>
      </c>
    </row>
    <row r="5886" s="20" customFormat="1" ht="45" customHeight="1">
      <c r="A5886" s="15">
        <v>90233638</v>
      </c>
      <c r="B5886" s="16" t="s">
        <v>8458</v>
      </c>
      <c r="C5886" s="16" t="s">
        <v>8459</v>
      </c>
      <c r="D5886" s="17" t="s">
        <v>169</v>
      </c>
      <c r="E5886" s="17">
        <v>1</v>
      </c>
      <c r="F5886" s="18" t="s">
        <v>60</v>
      </c>
      <c r="G5886" s="18" t="s">
        <v>14</v>
      </c>
      <c r="H5886" s="19">
        <v>0.69444269999999997</v>
      </c>
    </row>
    <row r="5887" s="20" customFormat="1" ht="45" customHeight="1">
      <c r="A5887" s="15">
        <v>90175093</v>
      </c>
      <c r="B5887" s="16" t="s">
        <v>8458</v>
      </c>
      <c r="C5887" s="16" t="s">
        <v>8460</v>
      </c>
      <c r="D5887" s="17" t="s">
        <v>34</v>
      </c>
      <c r="E5887" s="17">
        <v>1</v>
      </c>
      <c r="F5887" s="18" t="s">
        <v>60</v>
      </c>
      <c r="G5887" s="18" t="s">
        <v>14</v>
      </c>
      <c r="H5887" s="19">
        <v>0.90995939999999997</v>
      </c>
    </row>
    <row r="5888" s="20" customFormat="1" ht="45" customHeight="1">
      <c r="A5888" s="15">
        <v>90297814</v>
      </c>
      <c r="B5888" s="16" t="s">
        <v>8458</v>
      </c>
      <c r="C5888" s="16" t="s">
        <v>8461</v>
      </c>
      <c r="D5888" s="17" t="s">
        <v>26</v>
      </c>
      <c r="E5888" s="17">
        <v>1</v>
      </c>
      <c r="F5888" s="18" t="s">
        <v>60</v>
      </c>
      <c r="G5888" s="18" t="s">
        <v>14</v>
      </c>
      <c r="H5888" s="19">
        <v>1.274601825</v>
      </c>
    </row>
    <row r="5889" s="20" customFormat="1" ht="45" customHeight="1">
      <c r="A5889" s="15">
        <v>90303130</v>
      </c>
      <c r="B5889" s="16" t="s">
        <v>8458</v>
      </c>
      <c r="C5889" s="16" t="s">
        <v>8461</v>
      </c>
      <c r="D5889" s="17" t="s">
        <v>24</v>
      </c>
      <c r="E5889" s="17">
        <v>1</v>
      </c>
      <c r="F5889" s="18" t="s">
        <v>60</v>
      </c>
      <c r="G5889" s="18" t="s">
        <v>14</v>
      </c>
      <c r="H5889" s="19">
        <v>1.2993513750000001</v>
      </c>
    </row>
    <row r="5890" s="20" customFormat="1" ht="45" customHeight="1">
      <c r="A5890" s="15">
        <v>90211464</v>
      </c>
      <c r="B5890" s="16" t="s">
        <v>8458</v>
      </c>
      <c r="C5890" s="16" t="s">
        <v>8462</v>
      </c>
      <c r="D5890" s="17" t="s">
        <v>31</v>
      </c>
      <c r="E5890" s="17">
        <v>1</v>
      </c>
      <c r="F5890" s="18" t="s">
        <v>60</v>
      </c>
      <c r="G5890" s="18" t="s">
        <v>14</v>
      </c>
      <c r="H5890" s="19">
        <v>1.0416640500000001</v>
      </c>
    </row>
    <row r="5891" s="20" customFormat="1" ht="45" customHeight="1">
      <c r="A5891" s="15">
        <v>90146700</v>
      </c>
      <c r="B5891" s="16" t="s">
        <v>8458</v>
      </c>
      <c r="C5891" s="16" t="s">
        <v>8463</v>
      </c>
      <c r="D5891" s="17" t="s">
        <v>17</v>
      </c>
      <c r="E5891" s="17">
        <v>1</v>
      </c>
      <c r="F5891" s="18" t="s">
        <v>60</v>
      </c>
      <c r="G5891" s="18" t="s">
        <v>14</v>
      </c>
      <c r="H5891" s="19">
        <v>1.0536372000000001</v>
      </c>
    </row>
    <row r="5892" s="20" customFormat="1" ht="45" customHeight="1">
      <c r="A5892" s="15">
        <v>90303148</v>
      </c>
      <c r="B5892" s="16" t="s">
        <v>8458</v>
      </c>
      <c r="C5892" s="16" t="s">
        <v>8463</v>
      </c>
      <c r="D5892" s="17" t="s">
        <v>24</v>
      </c>
      <c r="E5892" s="17">
        <v>1</v>
      </c>
      <c r="F5892" s="18" t="s">
        <v>60</v>
      </c>
      <c r="G5892" s="18" t="s">
        <v>14</v>
      </c>
      <c r="H5892" s="19">
        <v>1.324100925</v>
      </c>
    </row>
    <row r="5893" s="20" customFormat="1" ht="45" customHeight="1">
      <c r="A5893" s="15">
        <v>90238940</v>
      </c>
      <c r="B5893" s="16" t="s">
        <v>8458</v>
      </c>
      <c r="C5893" s="16" t="s">
        <v>8464</v>
      </c>
      <c r="D5893" s="17" t="s">
        <v>29</v>
      </c>
      <c r="E5893" s="17">
        <v>1</v>
      </c>
      <c r="F5893" s="18" t="s">
        <v>60</v>
      </c>
      <c r="G5893" s="18" t="s">
        <v>14</v>
      </c>
      <c r="H5893" s="19">
        <v>0.40836757499999998</v>
      </c>
    </row>
    <row r="5894" s="20" customFormat="1" ht="45" customHeight="1">
      <c r="A5894" s="15">
        <v>90211456</v>
      </c>
      <c r="B5894" s="16" t="s">
        <v>8458</v>
      </c>
      <c r="C5894" s="16" t="s">
        <v>8464</v>
      </c>
      <c r="D5894" s="17" t="s">
        <v>31</v>
      </c>
      <c r="E5894" s="17">
        <v>1</v>
      </c>
      <c r="F5894" s="18" t="s">
        <v>60</v>
      </c>
      <c r="G5894" s="18" t="s">
        <v>14</v>
      </c>
      <c r="H5894" s="19">
        <v>0.37116765000000002</v>
      </c>
    </row>
    <row r="5895" s="20" customFormat="1" ht="45" customHeight="1">
      <c r="A5895" s="15">
        <v>90287584</v>
      </c>
      <c r="B5895" s="16" t="s">
        <v>8458</v>
      </c>
      <c r="C5895" s="16" t="s">
        <v>8465</v>
      </c>
      <c r="D5895" s="17" t="s">
        <v>603</v>
      </c>
      <c r="E5895" s="17">
        <v>1</v>
      </c>
      <c r="F5895" s="18" t="s">
        <v>60</v>
      </c>
      <c r="G5895" s="18" t="s">
        <v>14</v>
      </c>
      <c r="H5895" s="19">
        <v>0.61063065000000005</v>
      </c>
    </row>
    <row r="5896" s="20" customFormat="1" ht="45" customHeight="1">
      <c r="A5896" s="15">
        <v>90125215</v>
      </c>
      <c r="B5896" s="16" t="s">
        <v>8466</v>
      </c>
      <c r="C5896" s="16" t="s">
        <v>8464</v>
      </c>
      <c r="D5896" s="17" t="s">
        <v>50</v>
      </c>
      <c r="E5896" s="17">
        <v>1</v>
      </c>
      <c r="F5896" s="18" t="s">
        <v>60</v>
      </c>
      <c r="G5896" s="18" t="s">
        <v>14</v>
      </c>
      <c r="H5896" s="19">
        <v>0.4454919</v>
      </c>
    </row>
    <row r="5897" s="20" customFormat="1" ht="45" customHeight="1">
      <c r="A5897" s="15">
        <v>92440797</v>
      </c>
      <c r="B5897" s="16" t="s">
        <v>8467</v>
      </c>
      <c r="C5897" s="16" t="s">
        <v>8468</v>
      </c>
      <c r="D5897" s="17" t="s">
        <v>85</v>
      </c>
      <c r="E5897" s="17">
        <v>1</v>
      </c>
      <c r="F5897" s="18" t="s">
        <v>60</v>
      </c>
      <c r="G5897" s="18" t="s">
        <v>14</v>
      </c>
      <c r="H5897" s="19">
        <v>0.62260380000000004</v>
      </c>
    </row>
    <row r="5898" s="20" customFormat="1" ht="45" customHeight="1">
      <c r="A5898" s="15">
        <v>90303016</v>
      </c>
      <c r="B5898" s="16" t="s">
        <v>8467</v>
      </c>
      <c r="C5898" s="16" t="s">
        <v>8469</v>
      </c>
      <c r="D5898" s="17" t="s">
        <v>703</v>
      </c>
      <c r="E5898" s="17">
        <v>1</v>
      </c>
      <c r="F5898" s="18" t="s">
        <v>60</v>
      </c>
      <c r="G5898" s="18" t="s">
        <v>14</v>
      </c>
      <c r="H5898" s="19">
        <v>1.4798560000000001</v>
      </c>
    </row>
    <row r="5899" s="20" customFormat="1" ht="45" customHeight="1">
      <c r="A5899" s="15">
        <v>92263267</v>
      </c>
      <c r="B5899" s="16" t="s">
        <v>8467</v>
      </c>
      <c r="C5899" s="16" t="s">
        <v>8470</v>
      </c>
      <c r="D5899" s="17" t="s">
        <v>50</v>
      </c>
      <c r="E5899" s="17">
        <v>1</v>
      </c>
      <c r="F5899" s="18" t="s">
        <v>60</v>
      </c>
      <c r="G5899" s="18" t="s">
        <v>14</v>
      </c>
      <c r="H5899" s="19">
        <v>0.69444269999999997</v>
      </c>
    </row>
    <row r="5900" s="20" customFormat="1" ht="45" customHeight="1">
      <c r="A5900" s="15">
        <v>90125207</v>
      </c>
      <c r="B5900" s="16" t="s">
        <v>8467</v>
      </c>
      <c r="C5900" s="16" t="s">
        <v>8467</v>
      </c>
      <c r="D5900" s="17" t="s">
        <v>50</v>
      </c>
      <c r="E5900" s="17">
        <v>1</v>
      </c>
      <c r="F5900" s="18" t="s">
        <v>60</v>
      </c>
      <c r="G5900" s="18" t="s">
        <v>14</v>
      </c>
      <c r="H5900" s="19">
        <v>1.324100925</v>
      </c>
    </row>
    <row r="5901" s="20" customFormat="1" ht="45" customHeight="1">
      <c r="A5901" s="15">
        <v>90211472</v>
      </c>
      <c r="B5901" s="16" t="s">
        <v>8467</v>
      </c>
      <c r="C5901" s="16" t="s">
        <v>8467</v>
      </c>
      <c r="D5901" s="17" t="s">
        <v>31</v>
      </c>
      <c r="E5901" s="17">
        <v>1</v>
      </c>
      <c r="F5901" s="18" t="s">
        <v>60</v>
      </c>
      <c r="G5901" s="18" t="s">
        <v>14</v>
      </c>
      <c r="H5901" s="19">
        <v>1.1015298</v>
      </c>
    </row>
    <row r="5902" s="20" customFormat="1" ht="45" customHeight="1">
      <c r="A5902" s="15">
        <v>92456227</v>
      </c>
      <c r="B5902" s="16" t="s">
        <v>8467</v>
      </c>
      <c r="C5902" s="16" t="s">
        <v>8467</v>
      </c>
      <c r="D5902" s="17" t="s">
        <v>17</v>
      </c>
      <c r="E5902" s="17">
        <v>1</v>
      </c>
      <c r="F5902" s="18" t="s">
        <v>60</v>
      </c>
      <c r="G5902" s="18" t="s">
        <v>14</v>
      </c>
      <c r="H5902" s="19">
        <v>1.2251027249999999</v>
      </c>
    </row>
    <row r="5903" s="20" customFormat="1" ht="45" customHeight="1">
      <c r="A5903" s="15">
        <v>92470939</v>
      </c>
      <c r="B5903" s="16" t="s">
        <v>8471</v>
      </c>
      <c r="C5903" s="16" t="s">
        <v>8472</v>
      </c>
      <c r="D5903" s="17" t="s">
        <v>244</v>
      </c>
      <c r="E5903" s="17">
        <v>1</v>
      </c>
      <c r="F5903" s="18" t="s">
        <v>60</v>
      </c>
      <c r="G5903" s="18" t="s">
        <v>14</v>
      </c>
      <c r="H5903" s="19">
        <v>0.31130190000000002</v>
      </c>
    </row>
    <row r="5904" s="20" customFormat="1" ht="45" customHeight="1">
      <c r="A5904" s="15">
        <v>90303024</v>
      </c>
      <c r="B5904" s="16" t="s">
        <v>8471</v>
      </c>
      <c r="C5904" s="16" t="s">
        <v>8473</v>
      </c>
      <c r="D5904" s="17" t="s">
        <v>703</v>
      </c>
      <c r="E5904" s="17">
        <v>1</v>
      </c>
      <c r="F5904" s="18" t="s">
        <v>60</v>
      </c>
      <c r="G5904" s="18" t="s">
        <v>14</v>
      </c>
      <c r="H5904" s="19">
        <v>0.54734400000000005</v>
      </c>
    </row>
    <row r="5905" s="20" customFormat="1" ht="45" customHeight="1">
      <c r="A5905" s="15">
        <v>92456219</v>
      </c>
      <c r="B5905" s="16" t="s">
        <v>8471</v>
      </c>
      <c r="C5905" s="16" t="s">
        <v>8471</v>
      </c>
      <c r="D5905" s="17" t="s">
        <v>17</v>
      </c>
      <c r="E5905" s="17">
        <v>1</v>
      </c>
      <c r="F5905" s="18" t="s">
        <v>60</v>
      </c>
      <c r="G5905" s="18" t="s">
        <v>14</v>
      </c>
      <c r="H5905" s="19">
        <v>0.40708709999999998</v>
      </c>
    </row>
    <row r="5906" s="20" customFormat="1" ht="45" customHeight="1">
      <c r="A5906" s="15">
        <v>92464009</v>
      </c>
      <c r="B5906" s="16" t="s">
        <v>8461</v>
      </c>
      <c r="C5906" s="16" t="s">
        <v>8461</v>
      </c>
      <c r="D5906" s="17" t="s">
        <v>227</v>
      </c>
      <c r="E5906" s="17">
        <v>1</v>
      </c>
      <c r="F5906" s="18" t="s">
        <v>60</v>
      </c>
      <c r="G5906" s="18" t="s">
        <v>14</v>
      </c>
      <c r="H5906" s="19">
        <v>0.93390569999999995</v>
      </c>
    </row>
    <row r="5907" s="20" customFormat="1" ht="45" customHeight="1">
      <c r="A5907" s="15">
        <v>92457100</v>
      </c>
      <c r="B5907" s="16" t="s">
        <v>8464</v>
      </c>
      <c r="C5907" s="16" t="s">
        <v>8464</v>
      </c>
      <c r="D5907" s="17" t="s">
        <v>39</v>
      </c>
      <c r="E5907" s="17">
        <v>1</v>
      </c>
      <c r="F5907" s="18" t="s">
        <v>60</v>
      </c>
      <c r="G5907" s="18" t="s">
        <v>14</v>
      </c>
      <c r="H5907" s="19">
        <v>0.40836757499999998</v>
      </c>
    </row>
    <row r="5908" s="20" customFormat="1" ht="45" customHeight="1">
      <c r="A5908" s="15">
        <v>90303555</v>
      </c>
      <c r="B5908" s="16" t="s">
        <v>8474</v>
      </c>
      <c r="C5908" s="16" t="s">
        <v>8475</v>
      </c>
      <c r="D5908" s="17" t="s">
        <v>92</v>
      </c>
      <c r="E5908" s="17">
        <v>1</v>
      </c>
      <c r="F5908" s="18" t="s">
        <v>436</v>
      </c>
      <c r="G5908" s="18" t="s">
        <v>14</v>
      </c>
      <c r="H5908" s="19">
        <v>4.5976895999999998</v>
      </c>
    </row>
    <row r="5909" s="20" customFormat="1" ht="45" customHeight="1">
      <c r="A5909" s="15">
        <v>90303571</v>
      </c>
      <c r="B5909" s="16" t="s">
        <v>8476</v>
      </c>
      <c r="C5909" s="16" t="s">
        <v>8477</v>
      </c>
      <c r="D5909" s="17" t="s">
        <v>92</v>
      </c>
      <c r="E5909" s="17">
        <v>1</v>
      </c>
      <c r="F5909" s="18" t="s">
        <v>436</v>
      </c>
      <c r="G5909" s="18" t="s">
        <v>14</v>
      </c>
      <c r="H5909" s="19">
        <v>2.9932875000000001</v>
      </c>
    </row>
    <row r="5910" s="20" customFormat="1" ht="45" customHeight="1">
      <c r="A5910" s="15">
        <v>90303563</v>
      </c>
      <c r="B5910" s="16" t="s">
        <v>8476</v>
      </c>
      <c r="C5910" s="16" t="s">
        <v>8477</v>
      </c>
      <c r="D5910" s="17" t="s">
        <v>92</v>
      </c>
      <c r="E5910" s="17">
        <v>1</v>
      </c>
      <c r="F5910" s="18" t="s">
        <v>436</v>
      </c>
      <c r="G5910" s="18" t="s">
        <v>14</v>
      </c>
      <c r="H5910" s="19">
        <v>3.0052606499999999</v>
      </c>
    </row>
    <row r="5911" s="20" customFormat="1" ht="45" customHeight="1">
      <c r="A5911" s="15">
        <v>90256999</v>
      </c>
      <c r="B5911" s="16" t="s">
        <v>8478</v>
      </c>
      <c r="C5911" s="16" t="s">
        <v>8479</v>
      </c>
      <c r="D5911" s="17" t="s">
        <v>1221</v>
      </c>
      <c r="E5911" s="17">
        <v>1</v>
      </c>
      <c r="F5911" s="18" t="s">
        <v>60</v>
      </c>
      <c r="G5911" s="18" t="s">
        <v>14</v>
      </c>
      <c r="H5911" s="19">
        <v>0.3352482</v>
      </c>
    </row>
    <row r="5912" s="20" customFormat="1" ht="45" customHeight="1">
      <c r="A5912" s="15">
        <v>90191730</v>
      </c>
      <c r="B5912" s="16" t="s">
        <v>8480</v>
      </c>
      <c r="C5912" s="16" t="s">
        <v>8481</v>
      </c>
      <c r="D5912" s="17" t="s">
        <v>124</v>
      </c>
      <c r="E5912" s="17">
        <v>1</v>
      </c>
      <c r="F5912" s="18" t="s">
        <v>436</v>
      </c>
      <c r="G5912" s="18" t="s">
        <v>14</v>
      </c>
      <c r="H5912" s="19">
        <v>1.2452076000000001</v>
      </c>
    </row>
    <row r="5913" s="20" customFormat="1" ht="45" customHeight="1">
      <c r="A5913" s="15">
        <v>90197852</v>
      </c>
      <c r="B5913" s="16" t="s">
        <v>8482</v>
      </c>
      <c r="C5913" s="16" t="s">
        <v>8483</v>
      </c>
      <c r="D5913" s="17" t="s">
        <v>2405</v>
      </c>
      <c r="E5913" s="17">
        <v>1</v>
      </c>
      <c r="F5913" s="18" t="s">
        <v>436</v>
      </c>
      <c r="G5913" s="18" t="s">
        <v>14</v>
      </c>
      <c r="H5913" s="19">
        <v>1.1973149999999999</v>
      </c>
    </row>
    <row r="5914" s="20" customFormat="1" ht="45" customHeight="1">
      <c r="A5914" s="15">
        <v>90197860</v>
      </c>
      <c r="B5914" s="16" t="s">
        <v>8484</v>
      </c>
      <c r="C5914" s="16" t="s">
        <v>8485</v>
      </c>
      <c r="D5914" s="17" t="s">
        <v>2405</v>
      </c>
      <c r="E5914" s="17">
        <v>1</v>
      </c>
      <c r="F5914" s="18" t="s">
        <v>436</v>
      </c>
      <c r="G5914" s="18" t="s">
        <v>14</v>
      </c>
      <c r="H5914" s="19">
        <v>2.38265685</v>
      </c>
    </row>
    <row r="5915" s="20" customFormat="1" ht="45" customHeight="1">
      <c r="A5915" s="15">
        <v>92433553</v>
      </c>
      <c r="B5915" s="16" t="s">
        <v>8486</v>
      </c>
      <c r="C5915" s="16" t="s">
        <v>8487</v>
      </c>
      <c r="D5915" s="17" t="s">
        <v>50</v>
      </c>
      <c r="E5915" s="17">
        <v>1</v>
      </c>
      <c r="F5915" s="18" t="s">
        <v>60</v>
      </c>
      <c r="G5915" s="18" t="s">
        <v>14</v>
      </c>
      <c r="H5915" s="19">
        <v>0.15565095000000001</v>
      </c>
    </row>
    <row r="5916" s="20" customFormat="1" ht="45" customHeight="1">
      <c r="A5916" s="15">
        <v>90469011</v>
      </c>
      <c r="B5916" s="16" t="s">
        <v>8488</v>
      </c>
      <c r="C5916" s="16" t="s">
        <v>8489</v>
      </c>
      <c r="D5916" s="17" t="s">
        <v>139</v>
      </c>
      <c r="E5916" s="17">
        <v>1</v>
      </c>
      <c r="F5916" s="18" t="s">
        <v>60</v>
      </c>
      <c r="G5916" s="18" t="s">
        <v>14</v>
      </c>
      <c r="H5916" s="19">
        <v>0.2979984</v>
      </c>
    </row>
    <row r="5917" s="20" customFormat="1" ht="45" customHeight="1">
      <c r="A5917" s="15">
        <v>90169115</v>
      </c>
      <c r="B5917" s="16" t="s">
        <v>8490</v>
      </c>
      <c r="C5917" s="16" t="s">
        <v>8491</v>
      </c>
      <c r="D5917" s="17" t="s">
        <v>92</v>
      </c>
      <c r="E5917" s="17">
        <v>1</v>
      </c>
      <c r="F5917" s="18" t="s">
        <v>60</v>
      </c>
      <c r="G5917" s="18" t="s">
        <v>14</v>
      </c>
      <c r="H5917" s="19">
        <v>0.57471119999999998</v>
      </c>
    </row>
    <row r="5918" s="20" customFormat="1" ht="45" customHeight="1">
      <c r="A5918" s="15">
        <v>90582012</v>
      </c>
      <c r="B5918" s="16" t="s">
        <v>8490</v>
      </c>
      <c r="C5918" s="16" t="s">
        <v>8492</v>
      </c>
      <c r="D5918" s="17" t="s">
        <v>414</v>
      </c>
      <c r="E5918" s="17">
        <v>1</v>
      </c>
      <c r="F5918" s="18" t="s">
        <v>60</v>
      </c>
      <c r="G5918" s="18" t="s">
        <v>14</v>
      </c>
      <c r="H5918" s="19">
        <v>0.49089915000000001</v>
      </c>
    </row>
    <row r="5919" s="20" customFormat="1" ht="45" customHeight="1">
      <c r="A5919" s="15">
        <v>92422918</v>
      </c>
      <c r="B5919" s="16" t="s">
        <v>8493</v>
      </c>
      <c r="C5919" s="16" t="s">
        <v>8494</v>
      </c>
      <c r="D5919" s="17" t="s">
        <v>235</v>
      </c>
      <c r="E5919" s="17">
        <v>50</v>
      </c>
      <c r="F5919" s="18" t="s">
        <v>95</v>
      </c>
      <c r="G5919" s="18" t="s">
        <v>14</v>
      </c>
      <c r="H5919" s="19">
        <v>27.873493199999999</v>
      </c>
    </row>
    <row r="5920" s="20" customFormat="1" ht="45" customHeight="1">
      <c r="A5920" s="15">
        <v>92400132</v>
      </c>
      <c r="B5920" s="16" t="s">
        <v>8495</v>
      </c>
      <c r="C5920" s="16" t="s">
        <v>8496</v>
      </c>
      <c r="D5920" s="17" t="s">
        <v>1361</v>
      </c>
      <c r="E5920" s="17">
        <v>30</v>
      </c>
      <c r="F5920" s="18" t="s">
        <v>95</v>
      </c>
      <c r="G5920" s="18" t="s">
        <v>19</v>
      </c>
      <c r="H5920" s="19">
        <v>0.67049639999999999</v>
      </c>
    </row>
    <row r="5921" s="20" customFormat="1" ht="45" customHeight="1">
      <c r="A5921" s="15">
        <v>92400140</v>
      </c>
      <c r="B5921" s="16" t="s">
        <v>8497</v>
      </c>
      <c r="C5921" s="16" t="s">
        <v>8498</v>
      </c>
      <c r="D5921" s="17" t="s">
        <v>1361</v>
      </c>
      <c r="E5921" s="17">
        <v>30</v>
      </c>
      <c r="F5921" s="18" t="s">
        <v>95</v>
      </c>
      <c r="G5921" s="18" t="s">
        <v>19</v>
      </c>
      <c r="H5921" s="19">
        <v>0.61063065000000005</v>
      </c>
    </row>
    <row r="5922" s="20" customFormat="1" ht="45" customHeight="1">
      <c r="A5922" s="15">
        <v>92422950</v>
      </c>
      <c r="B5922" s="16" t="s">
        <v>8499</v>
      </c>
      <c r="C5922" s="16" t="s">
        <v>8500</v>
      </c>
      <c r="D5922" s="17" t="s">
        <v>235</v>
      </c>
      <c r="E5922" s="17">
        <v>30</v>
      </c>
      <c r="F5922" s="18" t="s">
        <v>95</v>
      </c>
      <c r="G5922" s="18" t="s">
        <v>19</v>
      </c>
      <c r="H5922" s="19">
        <v>0.68246954999999998</v>
      </c>
    </row>
    <row r="5923" s="20" customFormat="1" ht="45" customHeight="1">
      <c r="A5923" s="15">
        <v>90268539</v>
      </c>
      <c r="B5923" s="16" t="s">
        <v>8501</v>
      </c>
      <c r="C5923" s="16" t="s">
        <v>8502</v>
      </c>
      <c r="D5923" s="17" t="s">
        <v>7737</v>
      </c>
      <c r="E5923" s="17">
        <v>118</v>
      </c>
      <c r="F5923" s="18" t="s">
        <v>18</v>
      </c>
      <c r="G5923" s="18" t="s">
        <v>19</v>
      </c>
      <c r="H5923" s="19">
        <v>0.50287230000000005</v>
      </c>
    </row>
    <row r="5924" s="20" customFormat="1" ht="45" customHeight="1">
      <c r="A5924" s="15">
        <v>92422942</v>
      </c>
      <c r="B5924" s="16" t="s">
        <v>8503</v>
      </c>
      <c r="C5924" s="16" t="s">
        <v>8504</v>
      </c>
      <c r="D5924" s="17" t="s">
        <v>235</v>
      </c>
      <c r="E5924" s="17">
        <v>30</v>
      </c>
      <c r="F5924" s="18" t="s">
        <v>95</v>
      </c>
      <c r="G5924" s="18" t="s">
        <v>19</v>
      </c>
      <c r="H5924" s="19">
        <v>0.65852325</v>
      </c>
    </row>
    <row r="5925" s="20" customFormat="1" ht="45" customHeight="1">
      <c r="A5925" s="15">
        <v>92381081</v>
      </c>
      <c r="B5925" s="16" t="s">
        <v>8505</v>
      </c>
      <c r="C5925" s="16" t="s">
        <v>8506</v>
      </c>
      <c r="D5925" s="17" t="s">
        <v>235</v>
      </c>
      <c r="E5925" s="17">
        <v>60</v>
      </c>
      <c r="F5925" s="18" t="s">
        <v>99</v>
      </c>
      <c r="G5925" s="18" t="s">
        <v>19</v>
      </c>
      <c r="H5925" s="19">
        <v>1.1613955499999999</v>
      </c>
    </row>
    <row r="5926" s="20" customFormat="1" ht="45" customHeight="1">
      <c r="A5926" s="15">
        <v>92381111</v>
      </c>
      <c r="B5926" s="16" t="s">
        <v>8507</v>
      </c>
      <c r="C5926" s="16" t="s">
        <v>8508</v>
      </c>
      <c r="D5926" s="17" t="s">
        <v>235</v>
      </c>
      <c r="E5926" s="17">
        <v>60</v>
      </c>
      <c r="F5926" s="18" t="s">
        <v>99</v>
      </c>
      <c r="G5926" s="18" t="s">
        <v>19</v>
      </c>
      <c r="H5926" s="19">
        <v>0.82614734999999995</v>
      </c>
    </row>
    <row r="5927" s="20" customFormat="1" ht="45" customHeight="1">
      <c r="A5927" s="15">
        <v>92455255</v>
      </c>
      <c r="B5927" s="16" t="s">
        <v>8507</v>
      </c>
      <c r="C5927" s="16" t="s">
        <v>8509</v>
      </c>
      <c r="D5927" s="17" t="s">
        <v>455</v>
      </c>
      <c r="E5927" s="17">
        <v>60</v>
      </c>
      <c r="F5927" s="18" t="s">
        <v>99</v>
      </c>
      <c r="G5927" s="18" t="s">
        <v>19</v>
      </c>
      <c r="H5927" s="19">
        <v>0.37116765000000002</v>
      </c>
    </row>
    <row r="5928" s="20" customFormat="1" ht="45" customHeight="1">
      <c r="A5928" s="15">
        <v>92421601</v>
      </c>
      <c r="B5928" s="16" t="s">
        <v>8510</v>
      </c>
      <c r="C5928" s="16" t="s">
        <v>8511</v>
      </c>
      <c r="D5928" s="17" t="s">
        <v>231</v>
      </c>
      <c r="E5928" s="17">
        <v>1</v>
      </c>
      <c r="F5928" s="18" t="s">
        <v>64</v>
      </c>
      <c r="G5928" s="18" t="s">
        <v>14</v>
      </c>
      <c r="H5928" s="19">
        <v>38.086019999999998</v>
      </c>
    </row>
    <row r="5929" s="20" customFormat="1" ht="45" customHeight="1">
      <c r="A5929" s="15">
        <v>92421610</v>
      </c>
      <c r="B5929" s="16" t="s">
        <v>8510</v>
      </c>
      <c r="C5929" s="16" t="s">
        <v>8511</v>
      </c>
      <c r="D5929" s="17" t="s">
        <v>231</v>
      </c>
      <c r="E5929" s="17">
        <v>1</v>
      </c>
      <c r="F5929" s="18" t="s">
        <v>64</v>
      </c>
      <c r="G5929" s="18" t="s">
        <v>14</v>
      </c>
      <c r="H5929" s="19">
        <v>38.086019999999998</v>
      </c>
    </row>
    <row r="5930" s="20" customFormat="1" ht="45" customHeight="1">
      <c r="A5930" s="15">
        <v>92421881</v>
      </c>
      <c r="B5930" s="16" t="s">
        <v>8512</v>
      </c>
      <c r="C5930" s="16" t="s">
        <v>8513</v>
      </c>
      <c r="D5930" s="17" t="s">
        <v>613</v>
      </c>
      <c r="E5930" s="17">
        <v>50</v>
      </c>
      <c r="F5930" s="18" t="s">
        <v>18</v>
      </c>
      <c r="G5930" s="18" t="s">
        <v>19</v>
      </c>
      <c r="H5930" s="19">
        <v>0.77825475</v>
      </c>
    </row>
    <row r="5931" s="20" customFormat="1" ht="45" customHeight="1">
      <c r="A5931" s="15">
        <v>92422195</v>
      </c>
      <c r="B5931" s="16" t="s">
        <v>8514</v>
      </c>
      <c r="C5931" s="16" t="s">
        <v>8515</v>
      </c>
      <c r="D5931" s="17" t="s">
        <v>603</v>
      </c>
      <c r="E5931" s="17">
        <v>1</v>
      </c>
      <c r="F5931" s="18" t="s">
        <v>64</v>
      </c>
      <c r="G5931" s="18" t="s">
        <v>14</v>
      </c>
      <c r="H5931" s="19">
        <v>19.116496000000001</v>
      </c>
    </row>
    <row r="5932" s="20" customFormat="1" ht="45" customHeight="1">
      <c r="A5932" s="15">
        <v>92471757</v>
      </c>
      <c r="B5932" s="16" t="s">
        <v>8516</v>
      </c>
      <c r="C5932" s="16" t="s">
        <v>8516</v>
      </c>
      <c r="D5932" s="17" t="s">
        <v>39</v>
      </c>
      <c r="E5932" s="17">
        <v>1</v>
      </c>
      <c r="F5932" s="18" t="s">
        <v>64</v>
      </c>
      <c r="G5932" s="18" t="s">
        <v>14</v>
      </c>
      <c r="H5932" s="19">
        <v>16.714517399999998</v>
      </c>
    </row>
    <row r="5933" s="20" customFormat="1" ht="45" customHeight="1">
      <c r="A5933" s="15">
        <v>92422225</v>
      </c>
      <c r="B5933" s="16" t="s">
        <v>8516</v>
      </c>
      <c r="C5933" s="16" t="s">
        <v>8517</v>
      </c>
      <c r="D5933" s="17" t="s">
        <v>603</v>
      </c>
      <c r="E5933" s="17">
        <v>1</v>
      </c>
      <c r="F5933" s="18" t="s">
        <v>64</v>
      </c>
      <c r="G5933" s="18" t="s">
        <v>14</v>
      </c>
      <c r="H5933" s="19">
        <v>34.340767999999997</v>
      </c>
    </row>
    <row r="5934" s="20" customFormat="1" ht="45" customHeight="1">
      <c r="A5934" s="15">
        <v>92450792</v>
      </c>
      <c r="B5934" s="16" t="s">
        <v>8518</v>
      </c>
      <c r="C5934" s="16" t="s">
        <v>8519</v>
      </c>
      <c r="D5934" s="17" t="s">
        <v>506</v>
      </c>
      <c r="E5934" s="17">
        <v>1</v>
      </c>
      <c r="F5934" s="18" t="s">
        <v>64</v>
      </c>
      <c r="G5934" s="18" t="s">
        <v>14</v>
      </c>
      <c r="H5934" s="19">
        <v>40.109999999999999</v>
      </c>
    </row>
    <row r="5935" s="20" customFormat="1" ht="45" customHeight="1">
      <c r="A5935" s="15">
        <v>90119398</v>
      </c>
      <c r="B5935" s="16" t="s">
        <v>8520</v>
      </c>
      <c r="C5935" s="16" t="s">
        <v>8521</v>
      </c>
      <c r="D5935" s="17" t="s">
        <v>520</v>
      </c>
      <c r="E5935" s="17">
        <v>1</v>
      </c>
      <c r="F5935" s="18" t="s">
        <v>64</v>
      </c>
      <c r="G5935" s="18" t="s">
        <v>14</v>
      </c>
      <c r="H5935" s="19">
        <v>36.134999999999998</v>
      </c>
    </row>
    <row r="5936" s="20" customFormat="1" ht="45" customHeight="1">
      <c r="A5936" s="15">
        <v>92450806</v>
      </c>
      <c r="B5936" s="16" t="s">
        <v>8522</v>
      </c>
      <c r="C5936" s="16" t="s">
        <v>8523</v>
      </c>
      <c r="D5936" s="17" t="s">
        <v>506</v>
      </c>
      <c r="E5936" s="17">
        <v>100</v>
      </c>
      <c r="F5936" s="18" t="s">
        <v>18</v>
      </c>
      <c r="G5936" s="18" t="s">
        <v>19</v>
      </c>
      <c r="H5936" s="19">
        <v>1.6522946999999999</v>
      </c>
    </row>
    <row r="5937" s="20" customFormat="1" ht="45" customHeight="1">
      <c r="A5937" s="15">
        <v>90119410</v>
      </c>
      <c r="B5937" s="16" t="s">
        <v>8524</v>
      </c>
      <c r="C5937" s="16" t="s">
        <v>8525</v>
      </c>
      <c r="D5937" s="17" t="s">
        <v>520</v>
      </c>
      <c r="E5937" s="17">
        <v>100</v>
      </c>
      <c r="F5937" s="18" t="s">
        <v>18</v>
      </c>
      <c r="G5937" s="18" t="s">
        <v>19</v>
      </c>
      <c r="H5937" s="19">
        <v>1.81125</v>
      </c>
    </row>
    <row r="5938" s="20" customFormat="1" ht="45" customHeight="1">
      <c r="A5938" s="15">
        <v>90119401</v>
      </c>
      <c r="B5938" s="16" t="s">
        <v>8526</v>
      </c>
      <c r="C5938" s="16" t="s">
        <v>8527</v>
      </c>
      <c r="D5938" s="17" t="s">
        <v>520</v>
      </c>
      <c r="E5938" s="17">
        <v>50</v>
      </c>
      <c r="F5938" s="18" t="s">
        <v>18</v>
      </c>
      <c r="G5938" s="18" t="s">
        <v>19</v>
      </c>
      <c r="H5938" s="19">
        <v>1.81125</v>
      </c>
    </row>
    <row r="5939" s="20" customFormat="1" ht="45" customHeight="1">
      <c r="A5939" s="15">
        <v>90178149</v>
      </c>
      <c r="B5939" s="16" t="s">
        <v>8528</v>
      </c>
      <c r="C5939" s="16" t="s">
        <v>8529</v>
      </c>
      <c r="D5939" s="17" t="s">
        <v>915</v>
      </c>
      <c r="E5939" s="17">
        <v>1</v>
      </c>
      <c r="F5939" s="18" t="s">
        <v>64</v>
      </c>
      <c r="G5939" s="18" t="s">
        <v>14</v>
      </c>
      <c r="H5939" s="19">
        <v>27.765734850000001</v>
      </c>
    </row>
    <row r="5940" s="20" customFormat="1" ht="45" customHeight="1">
      <c r="A5940" s="15">
        <v>90178157</v>
      </c>
      <c r="B5940" s="16" t="s">
        <v>8530</v>
      </c>
      <c r="C5940" s="16" t="s">
        <v>8531</v>
      </c>
      <c r="D5940" s="17" t="s">
        <v>915</v>
      </c>
      <c r="E5940" s="17">
        <v>1</v>
      </c>
      <c r="F5940" s="18" t="s">
        <v>64</v>
      </c>
      <c r="G5940" s="18" t="s">
        <v>14</v>
      </c>
      <c r="H5940" s="19">
        <v>27.405000000000001</v>
      </c>
    </row>
    <row r="5941" s="20" customFormat="1" ht="45" customHeight="1">
      <c r="A5941" s="15">
        <v>90178130</v>
      </c>
      <c r="B5941" s="16" t="s">
        <v>8532</v>
      </c>
      <c r="C5941" s="16" t="s">
        <v>8533</v>
      </c>
      <c r="D5941" s="17" t="s">
        <v>915</v>
      </c>
      <c r="E5941" s="17">
        <v>1</v>
      </c>
      <c r="F5941" s="18" t="s">
        <v>64</v>
      </c>
      <c r="G5941" s="18" t="s">
        <v>14</v>
      </c>
      <c r="H5941" s="19">
        <v>28.131201000000001</v>
      </c>
    </row>
    <row r="5942" s="20" customFormat="1" ht="45" customHeight="1">
      <c r="A5942" s="15">
        <v>90205391</v>
      </c>
      <c r="B5942" s="16" t="s">
        <v>8534</v>
      </c>
      <c r="C5942" s="16" t="s">
        <v>8535</v>
      </c>
      <c r="D5942" s="17" t="s">
        <v>956</v>
      </c>
      <c r="E5942" s="17">
        <v>1</v>
      </c>
      <c r="F5942" s="18" t="s">
        <v>64</v>
      </c>
      <c r="G5942" s="18" t="s">
        <v>14</v>
      </c>
      <c r="H5942" s="19">
        <v>29.640000000000001</v>
      </c>
    </row>
    <row r="5943" s="20" customFormat="1" ht="45" customHeight="1">
      <c r="A5943" s="15">
        <v>90192680</v>
      </c>
      <c r="B5943" s="16" t="s">
        <v>8534</v>
      </c>
      <c r="C5943" s="16" t="s">
        <v>8536</v>
      </c>
      <c r="D5943" s="17" t="s">
        <v>613</v>
      </c>
      <c r="E5943" s="17">
        <v>1</v>
      </c>
      <c r="F5943" s="18" t="s">
        <v>64</v>
      </c>
      <c r="G5943" s="18" t="s">
        <v>14</v>
      </c>
      <c r="H5943" s="19">
        <v>23.0842332</v>
      </c>
    </row>
    <row r="5944" s="20" customFormat="1" ht="45" customHeight="1">
      <c r="A5944" s="15">
        <v>90298110</v>
      </c>
      <c r="B5944" s="16" t="s">
        <v>8537</v>
      </c>
      <c r="C5944" s="16" t="s">
        <v>8538</v>
      </c>
      <c r="D5944" s="17" t="s">
        <v>915</v>
      </c>
      <c r="E5944" s="17">
        <v>1</v>
      </c>
      <c r="F5944" s="18" t="s">
        <v>64</v>
      </c>
      <c r="G5944" s="18" t="s">
        <v>14</v>
      </c>
      <c r="H5944" s="19">
        <v>27.777708000000001</v>
      </c>
    </row>
    <row r="5945" s="20" customFormat="1" ht="45" customHeight="1">
      <c r="A5945" s="15">
        <v>90205413</v>
      </c>
      <c r="B5945" s="16" t="s">
        <v>8539</v>
      </c>
      <c r="C5945" s="16" t="s">
        <v>8540</v>
      </c>
      <c r="D5945" s="17" t="s">
        <v>956</v>
      </c>
      <c r="E5945" s="17">
        <v>100</v>
      </c>
      <c r="F5945" s="18" t="s">
        <v>18</v>
      </c>
      <c r="G5945" s="18" t="s">
        <v>19</v>
      </c>
      <c r="H5945" s="19">
        <v>1.8199187999999999</v>
      </c>
    </row>
    <row r="5946" s="20" customFormat="1" ht="45" customHeight="1">
      <c r="A5946" s="15">
        <v>90273672</v>
      </c>
      <c r="B5946" s="16" t="s">
        <v>8541</v>
      </c>
      <c r="C5946" s="16" t="s">
        <v>8542</v>
      </c>
      <c r="D5946" s="17" t="s">
        <v>956</v>
      </c>
      <c r="E5946" s="17">
        <v>50</v>
      </c>
      <c r="F5946" s="18" t="s">
        <v>18</v>
      </c>
      <c r="G5946" s="18" t="s">
        <v>19</v>
      </c>
      <c r="H5946" s="19">
        <v>1.71045</v>
      </c>
    </row>
    <row r="5947" s="20" customFormat="1" ht="45" customHeight="1">
      <c r="A5947" s="15">
        <v>90273702</v>
      </c>
      <c r="B5947" s="16" t="s">
        <v>8543</v>
      </c>
      <c r="C5947" s="16" t="s">
        <v>8544</v>
      </c>
      <c r="D5947" s="17" t="s">
        <v>956</v>
      </c>
      <c r="E5947" s="17">
        <v>50</v>
      </c>
      <c r="F5947" s="18" t="s">
        <v>18</v>
      </c>
      <c r="G5947" s="18" t="s">
        <v>19</v>
      </c>
      <c r="H5947" s="19">
        <v>3.3524820000000002</v>
      </c>
    </row>
    <row r="5948" s="20" customFormat="1" ht="45" customHeight="1">
      <c r="A5948" s="15">
        <v>90213769</v>
      </c>
      <c r="B5948" s="16" t="s">
        <v>8543</v>
      </c>
      <c r="C5948" s="16" t="s">
        <v>8545</v>
      </c>
      <c r="D5948" s="17" t="s">
        <v>506</v>
      </c>
      <c r="E5948" s="17">
        <v>50</v>
      </c>
      <c r="F5948" s="18" t="s">
        <v>18</v>
      </c>
      <c r="G5948" s="18" t="s">
        <v>19</v>
      </c>
      <c r="H5948" s="19">
        <v>3.31656255</v>
      </c>
    </row>
    <row r="5949" s="20" customFormat="1" ht="45" customHeight="1">
      <c r="A5949" s="15">
        <v>90205383</v>
      </c>
      <c r="B5949" s="16" t="s">
        <v>8546</v>
      </c>
      <c r="C5949" s="16" t="s">
        <v>8547</v>
      </c>
      <c r="D5949" s="17" t="s">
        <v>956</v>
      </c>
      <c r="E5949" s="17">
        <v>50</v>
      </c>
      <c r="F5949" s="18" t="s">
        <v>18</v>
      </c>
      <c r="G5949" s="18" t="s">
        <v>19</v>
      </c>
      <c r="H5949" s="19">
        <v>2.8399999999999999</v>
      </c>
    </row>
    <row r="5950" s="20" customFormat="1" ht="45" customHeight="1">
      <c r="A5950" s="15">
        <v>90205405</v>
      </c>
      <c r="B5950" s="16" t="s">
        <v>8548</v>
      </c>
      <c r="C5950" s="16" t="s">
        <v>8549</v>
      </c>
      <c r="D5950" s="17" t="s">
        <v>956</v>
      </c>
      <c r="E5950" s="17">
        <v>50</v>
      </c>
      <c r="F5950" s="18" t="s">
        <v>18</v>
      </c>
      <c r="G5950" s="18" t="s">
        <v>19</v>
      </c>
      <c r="H5950" s="19">
        <v>5.5646639999999996</v>
      </c>
    </row>
    <row r="5951" s="20" customFormat="1" ht="45" customHeight="1">
      <c r="A5951" s="15">
        <v>92435181</v>
      </c>
      <c r="B5951" s="16" t="s">
        <v>8550</v>
      </c>
      <c r="C5951" s="16" t="s">
        <v>8551</v>
      </c>
      <c r="D5951" s="17" t="s">
        <v>628</v>
      </c>
      <c r="E5951" s="17">
        <v>1</v>
      </c>
      <c r="F5951" s="18" t="s">
        <v>60</v>
      </c>
      <c r="G5951" s="18" t="s">
        <v>14</v>
      </c>
      <c r="H5951" s="19">
        <v>0.39378360000000001</v>
      </c>
    </row>
    <row r="5952" s="20" customFormat="1" ht="45" customHeight="1">
      <c r="A5952" s="15">
        <v>90020995</v>
      </c>
      <c r="B5952" s="16" t="s">
        <v>8552</v>
      </c>
      <c r="C5952" s="16" t="s">
        <v>8552</v>
      </c>
      <c r="D5952" s="17" t="s">
        <v>378</v>
      </c>
      <c r="E5952" s="17">
        <v>1</v>
      </c>
      <c r="F5952" s="18" t="s">
        <v>88</v>
      </c>
      <c r="G5952" s="18" t="s">
        <v>14</v>
      </c>
      <c r="H5952" s="19">
        <v>0.67049639999999999</v>
      </c>
    </row>
    <row r="5953" s="20" customFormat="1" ht="45" customHeight="1">
      <c r="A5953" s="15">
        <v>92418562</v>
      </c>
      <c r="B5953" s="16" t="s">
        <v>8553</v>
      </c>
      <c r="C5953" s="16" t="s">
        <v>8554</v>
      </c>
      <c r="D5953" s="17" t="s">
        <v>633</v>
      </c>
      <c r="E5953" s="17">
        <v>1</v>
      </c>
      <c r="F5953" s="18" t="s">
        <v>60</v>
      </c>
      <c r="G5953" s="18" t="s">
        <v>14</v>
      </c>
      <c r="H5953" s="19">
        <v>7.4592724500000003</v>
      </c>
    </row>
    <row r="5954" s="20" customFormat="1" ht="45" customHeight="1">
      <c r="A5954" s="15">
        <v>92185010</v>
      </c>
      <c r="B5954" s="16" t="s">
        <v>8555</v>
      </c>
      <c r="C5954" s="16" t="s">
        <v>8556</v>
      </c>
      <c r="D5954" s="17" t="s">
        <v>888</v>
      </c>
      <c r="E5954" s="17">
        <v>1</v>
      </c>
      <c r="F5954" s="18" t="s">
        <v>436</v>
      </c>
      <c r="G5954" s="18" t="s">
        <v>14</v>
      </c>
      <c r="H5954" s="19">
        <v>2.88552915</v>
      </c>
    </row>
    <row r="5955" s="20" customFormat="1" ht="45" customHeight="1">
      <c r="A5955" s="15">
        <v>90204433</v>
      </c>
      <c r="B5955" s="16" t="s">
        <v>8557</v>
      </c>
      <c r="C5955" s="16" t="s">
        <v>8558</v>
      </c>
      <c r="D5955" s="17" t="s">
        <v>888</v>
      </c>
      <c r="E5955" s="17">
        <v>1</v>
      </c>
      <c r="F5955" s="18" t="s">
        <v>88</v>
      </c>
      <c r="G5955" s="18" t="s">
        <v>14</v>
      </c>
      <c r="H5955" s="19">
        <v>1.6642678500000001</v>
      </c>
    </row>
    <row r="5956" s="20" customFormat="1" ht="45" customHeight="1">
      <c r="A5956" s="15">
        <v>90269780</v>
      </c>
      <c r="B5956" s="16" t="s">
        <v>8559</v>
      </c>
      <c r="C5956" s="16" t="s">
        <v>8560</v>
      </c>
      <c r="D5956" s="17" t="s">
        <v>131</v>
      </c>
      <c r="E5956" s="17">
        <v>1</v>
      </c>
      <c r="F5956" s="18" t="s">
        <v>60</v>
      </c>
      <c r="G5956" s="18" t="s">
        <v>14</v>
      </c>
      <c r="H5956" s="19">
        <v>2.88552915</v>
      </c>
    </row>
    <row r="5957" s="20" customFormat="1" ht="45" customHeight="1">
      <c r="A5957" s="15">
        <v>92413420</v>
      </c>
      <c r="B5957" s="16" t="s">
        <v>8561</v>
      </c>
      <c r="C5957" s="16" t="s">
        <v>8562</v>
      </c>
      <c r="D5957" s="17" t="s">
        <v>455</v>
      </c>
      <c r="E5957" s="17">
        <v>1</v>
      </c>
      <c r="F5957" s="18" t="s">
        <v>60</v>
      </c>
      <c r="G5957" s="18" t="s">
        <v>14</v>
      </c>
      <c r="H5957" s="19">
        <v>1.1613955499999999</v>
      </c>
    </row>
    <row r="5958" s="20" customFormat="1" ht="45" customHeight="1">
      <c r="A5958" s="15">
        <v>92454682</v>
      </c>
      <c r="B5958" s="16" t="s">
        <v>8563</v>
      </c>
      <c r="C5958" s="16" t="s">
        <v>8563</v>
      </c>
      <c r="D5958" s="17" t="s">
        <v>21</v>
      </c>
      <c r="E5958" s="17">
        <v>1</v>
      </c>
      <c r="F5958" s="18" t="s">
        <v>60</v>
      </c>
      <c r="G5958" s="18" t="s">
        <v>14</v>
      </c>
      <c r="H5958" s="19">
        <v>1.1613955499999999</v>
      </c>
    </row>
    <row r="5959" s="20" customFormat="1" ht="45" customHeight="1">
      <c r="A5959" s="15">
        <v>92470718</v>
      </c>
      <c r="B5959" s="16" t="s">
        <v>8563</v>
      </c>
      <c r="C5959" s="16" t="s">
        <v>8563</v>
      </c>
      <c r="D5959" s="17" t="s">
        <v>227</v>
      </c>
      <c r="E5959" s="17">
        <v>1</v>
      </c>
      <c r="F5959" s="18" t="s">
        <v>60</v>
      </c>
      <c r="G5959" s="18" t="s">
        <v>14</v>
      </c>
      <c r="H5959" s="19">
        <v>0.94587885000000005</v>
      </c>
    </row>
    <row r="5960" s="20" customFormat="1" ht="45" customHeight="1">
      <c r="A5960" s="15">
        <v>90837010</v>
      </c>
      <c r="B5960" s="16" t="s">
        <v>8563</v>
      </c>
      <c r="C5960" s="16" t="s">
        <v>8564</v>
      </c>
      <c r="D5960" s="17" t="s">
        <v>69</v>
      </c>
      <c r="E5960" s="17">
        <v>1</v>
      </c>
      <c r="F5960" s="18" t="s">
        <v>60</v>
      </c>
      <c r="G5960" s="18" t="s">
        <v>14</v>
      </c>
      <c r="H5960" s="19">
        <v>2.5263346499999999</v>
      </c>
    </row>
    <row r="5961" s="20" customFormat="1" ht="45" customHeight="1">
      <c r="A5961" s="15">
        <v>92432093</v>
      </c>
      <c r="B5961" s="16" t="s">
        <v>8563</v>
      </c>
      <c r="C5961" s="16" t="s">
        <v>8564</v>
      </c>
      <c r="D5961" s="17" t="s">
        <v>69</v>
      </c>
      <c r="E5961" s="17">
        <v>1</v>
      </c>
      <c r="F5961" s="18" t="s">
        <v>60</v>
      </c>
      <c r="G5961" s="18" t="s">
        <v>14</v>
      </c>
      <c r="H5961" s="19">
        <v>2.38265685</v>
      </c>
    </row>
    <row r="5962" s="20" customFormat="1" ht="45" customHeight="1">
      <c r="A5962" s="15">
        <v>90232550</v>
      </c>
      <c r="B5962" s="16" t="s">
        <v>8565</v>
      </c>
      <c r="C5962" s="16" t="s">
        <v>8566</v>
      </c>
      <c r="D5962" s="17" t="s">
        <v>440</v>
      </c>
      <c r="E5962" s="17">
        <v>1</v>
      </c>
      <c r="F5962" s="18" t="s">
        <v>60</v>
      </c>
      <c r="G5962" s="18" t="s">
        <v>14</v>
      </c>
      <c r="H5962" s="19">
        <v>0.95785200000000004</v>
      </c>
    </row>
    <row r="5963" s="20" customFormat="1" ht="45" customHeight="1">
      <c r="A5963" s="15">
        <v>92413455</v>
      </c>
      <c r="B5963" s="16" t="s">
        <v>8565</v>
      </c>
      <c r="C5963" s="16" t="s">
        <v>8567</v>
      </c>
      <c r="D5963" s="17" t="s">
        <v>455</v>
      </c>
      <c r="E5963" s="17">
        <v>1</v>
      </c>
      <c r="F5963" s="18" t="s">
        <v>60</v>
      </c>
      <c r="G5963" s="18" t="s">
        <v>14</v>
      </c>
      <c r="H5963" s="19">
        <v>2.45449575</v>
      </c>
    </row>
    <row r="5964" s="20" customFormat="1" ht="45" customHeight="1">
      <c r="A5964" s="15">
        <v>92413463</v>
      </c>
      <c r="B5964" s="16" t="s">
        <v>8565</v>
      </c>
      <c r="C5964" s="16" t="s">
        <v>8567</v>
      </c>
      <c r="D5964" s="17" t="s">
        <v>455</v>
      </c>
      <c r="E5964" s="17">
        <v>1</v>
      </c>
      <c r="F5964" s="18" t="s">
        <v>60</v>
      </c>
      <c r="G5964" s="18" t="s">
        <v>14</v>
      </c>
      <c r="H5964" s="19">
        <v>1.1613955499999999</v>
      </c>
    </row>
    <row r="5965" s="20" customFormat="1" ht="45" customHeight="1">
      <c r="A5965" s="15">
        <v>90227409</v>
      </c>
      <c r="B5965" s="16" t="s">
        <v>8565</v>
      </c>
      <c r="C5965" s="16" t="s">
        <v>8565</v>
      </c>
      <c r="D5965" s="17" t="s">
        <v>59</v>
      </c>
      <c r="E5965" s="17">
        <v>1</v>
      </c>
      <c r="F5965" s="18" t="s">
        <v>60</v>
      </c>
      <c r="G5965" s="18" t="s">
        <v>14</v>
      </c>
      <c r="H5965" s="19">
        <v>1.5804558</v>
      </c>
    </row>
    <row r="5966" s="20" customFormat="1" ht="45" customHeight="1">
      <c r="A5966" s="15">
        <v>92432107</v>
      </c>
      <c r="B5966" s="16" t="s">
        <v>8565</v>
      </c>
      <c r="C5966" s="16" t="s">
        <v>8568</v>
      </c>
      <c r="D5966" s="17" t="s">
        <v>69</v>
      </c>
      <c r="E5966" s="17">
        <v>1</v>
      </c>
      <c r="F5966" s="18" t="s">
        <v>60</v>
      </c>
      <c r="G5966" s="18" t="s">
        <v>14</v>
      </c>
      <c r="H5966" s="19">
        <v>4.7653137000000001</v>
      </c>
    </row>
    <row r="5967" s="20" customFormat="1" ht="45" customHeight="1">
      <c r="A5967" s="15">
        <v>90193350</v>
      </c>
      <c r="B5967" s="16" t="s">
        <v>8569</v>
      </c>
      <c r="C5967" s="16" t="s">
        <v>8570</v>
      </c>
      <c r="D5967" s="17" t="s">
        <v>492</v>
      </c>
      <c r="E5967" s="17">
        <v>1</v>
      </c>
      <c r="F5967" s="18" t="s">
        <v>88</v>
      </c>
      <c r="G5967" s="18" t="s">
        <v>14</v>
      </c>
      <c r="H5967" s="19">
        <v>4.5378238499999997</v>
      </c>
    </row>
    <row r="5968" s="20" customFormat="1" ht="45" customHeight="1">
      <c r="A5968" s="15">
        <v>90309154</v>
      </c>
      <c r="B5968" s="16" t="s">
        <v>8571</v>
      </c>
      <c r="C5968" s="16" t="s">
        <v>8572</v>
      </c>
      <c r="D5968" s="17" t="s">
        <v>146</v>
      </c>
      <c r="E5968" s="17">
        <v>1</v>
      </c>
      <c r="F5968" s="18" t="s">
        <v>88</v>
      </c>
      <c r="G5968" s="18" t="s">
        <v>14</v>
      </c>
      <c r="H5968" s="19">
        <v>2284.7370299999998</v>
      </c>
    </row>
    <row r="5969" s="20" customFormat="1" ht="45" customHeight="1">
      <c r="A5969" s="15">
        <v>90257812</v>
      </c>
      <c r="B5969" s="16" t="s">
        <v>8573</v>
      </c>
      <c r="C5969" s="16" t="s">
        <v>8574</v>
      </c>
      <c r="D5969" s="17" t="s">
        <v>69</v>
      </c>
      <c r="E5969" s="17">
        <v>1</v>
      </c>
      <c r="F5969" s="18" t="s">
        <v>88</v>
      </c>
      <c r="G5969" s="18" t="s">
        <v>14</v>
      </c>
      <c r="H5969" s="19">
        <v>354.97995120000002</v>
      </c>
    </row>
    <row r="5970" s="20" customFormat="1" ht="45" customHeight="1">
      <c r="A5970" s="15">
        <v>90290542</v>
      </c>
      <c r="B5970" s="16" t="s">
        <v>8575</v>
      </c>
      <c r="C5970" s="16" t="s">
        <v>8575</v>
      </c>
      <c r="D5970" s="17" t="s">
        <v>506</v>
      </c>
      <c r="E5970" s="17">
        <v>1</v>
      </c>
      <c r="F5970" s="18" t="s">
        <v>88</v>
      </c>
      <c r="G5970" s="18" t="s">
        <v>14</v>
      </c>
      <c r="H5970" s="19">
        <v>356</v>
      </c>
    </row>
    <row r="5971" s="20" customFormat="1" ht="45" customHeight="1">
      <c r="A5971" s="15">
        <v>92388604</v>
      </c>
      <c r="B5971" s="16" t="s">
        <v>8576</v>
      </c>
      <c r="C5971" s="16" t="s">
        <v>8577</v>
      </c>
      <c r="D5971" s="17" t="s">
        <v>50</v>
      </c>
      <c r="E5971" s="17">
        <v>27.899999999999999</v>
      </c>
      <c r="F5971" s="18" t="s">
        <v>95</v>
      </c>
      <c r="G5971" s="18" t="s">
        <v>19</v>
      </c>
      <c r="H5971" s="19">
        <v>0.10775835</v>
      </c>
    </row>
    <row r="5972" s="20" customFormat="1" ht="45" customHeight="1">
      <c r="A5972" s="15">
        <v>92388612</v>
      </c>
      <c r="B5972" s="16" t="s">
        <v>8576</v>
      </c>
      <c r="C5972" s="16" t="s">
        <v>8577</v>
      </c>
      <c r="D5972" s="17" t="s">
        <v>50</v>
      </c>
      <c r="E5972" s="17">
        <v>27.899999999999999</v>
      </c>
      <c r="F5972" s="18" t="s">
        <v>95</v>
      </c>
      <c r="G5972" s="18" t="s">
        <v>19</v>
      </c>
      <c r="H5972" s="19">
        <v>0.10775835</v>
      </c>
    </row>
    <row r="5973" s="20" customFormat="1" ht="45" customHeight="1">
      <c r="A5973" s="15">
        <v>90298160</v>
      </c>
      <c r="B5973" s="16" t="s">
        <v>8578</v>
      </c>
      <c r="C5973" s="16" t="s">
        <v>8579</v>
      </c>
      <c r="D5973" s="17" t="s">
        <v>1690</v>
      </c>
      <c r="E5973" s="17">
        <v>1</v>
      </c>
      <c r="F5973" s="18" t="s">
        <v>60</v>
      </c>
      <c r="G5973" s="18" t="s">
        <v>14</v>
      </c>
      <c r="H5973" s="19">
        <v>1.4367780000000001</v>
      </c>
    </row>
    <row r="5974" s="20" customFormat="1" ht="45" customHeight="1">
      <c r="A5974" s="15">
        <v>90844394</v>
      </c>
      <c r="B5974" s="16" t="s">
        <v>8580</v>
      </c>
      <c r="C5974" s="16" t="s">
        <v>8580</v>
      </c>
      <c r="D5974" s="17" t="s">
        <v>134</v>
      </c>
      <c r="E5974" s="17">
        <v>1</v>
      </c>
      <c r="F5974" s="18" t="s">
        <v>88</v>
      </c>
      <c r="G5974" s="18" t="s">
        <v>14</v>
      </c>
      <c r="H5974" s="19">
        <v>80</v>
      </c>
    </row>
    <row r="5975" s="20" customFormat="1" ht="45" customHeight="1">
      <c r="A5975" s="15">
        <v>92415172</v>
      </c>
      <c r="B5975" s="16" t="s">
        <v>8581</v>
      </c>
      <c r="C5975" s="16" t="s">
        <v>8582</v>
      </c>
      <c r="D5975" s="17" t="s">
        <v>235</v>
      </c>
      <c r="E5975" s="17">
        <v>1</v>
      </c>
      <c r="F5975" s="18" t="s">
        <v>147</v>
      </c>
      <c r="G5975" s="18" t="s">
        <v>14</v>
      </c>
      <c r="H5975" s="19">
        <v>5.97460185</v>
      </c>
    </row>
    <row r="5976" s="20" customFormat="1" ht="45" customHeight="1">
      <c r="A5976" s="15">
        <v>90276922</v>
      </c>
      <c r="B5976" s="16" t="s">
        <v>8583</v>
      </c>
      <c r="C5976" s="16" t="s">
        <v>8584</v>
      </c>
      <c r="D5976" s="17" t="s">
        <v>728</v>
      </c>
      <c r="E5976" s="17">
        <v>1</v>
      </c>
      <c r="F5976" s="18" t="s">
        <v>88</v>
      </c>
      <c r="G5976" s="18" t="s">
        <v>14</v>
      </c>
      <c r="H5976" s="19">
        <v>3.8872</v>
      </c>
    </row>
    <row r="5977" s="20" customFormat="1" ht="45" customHeight="1">
      <c r="A5977" s="15">
        <v>90276914</v>
      </c>
      <c r="B5977" s="16" t="s">
        <v>8585</v>
      </c>
      <c r="C5977" s="16" t="s">
        <v>8586</v>
      </c>
      <c r="D5977" s="17" t="s">
        <v>728</v>
      </c>
      <c r="E5977" s="17">
        <v>260</v>
      </c>
      <c r="F5977" s="18" t="s">
        <v>95</v>
      </c>
      <c r="G5977" s="18" t="s">
        <v>19</v>
      </c>
      <c r="H5977" s="19">
        <v>0.41304615384615401</v>
      </c>
    </row>
    <row r="5978" s="20" customFormat="1" ht="45" customHeight="1">
      <c r="A5978" s="15">
        <v>90312082</v>
      </c>
      <c r="B5978" s="16" t="s">
        <v>8587</v>
      </c>
      <c r="C5978" s="16" t="s">
        <v>8587</v>
      </c>
      <c r="D5978" s="17" t="s">
        <v>728</v>
      </c>
      <c r="E5978" s="17">
        <v>1</v>
      </c>
      <c r="F5978" s="18" t="s">
        <v>5137</v>
      </c>
      <c r="G5978" s="18" t="s">
        <v>14</v>
      </c>
      <c r="H5978" s="19">
        <v>9.9026666399999996</v>
      </c>
    </row>
    <row r="5979" s="20" customFormat="1" ht="45" customHeight="1">
      <c r="A5979" s="15">
        <v>90276957</v>
      </c>
      <c r="B5979" s="16" t="s">
        <v>8588</v>
      </c>
      <c r="C5979" s="16" t="s">
        <v>8588</v>
      </c>
      <c r="D5979" s="17" t="s">
        <v>728</v>
      </c>
      <c r="E5979" s="17">
        <v>1</v>
      </c>
      <c r="F5979" s="18" t="s">
        <v>88</v>
      </c>
      <c r="G5979" s="18" t="s">
        <v>14</v>
      </c>
      <c r="H5979" s="19">
        <v>22.969999999999999</v>
      </c>
    </row>
    <row r="5980" s="20" customFormat="1" ht="45" customHeight="1">
      <c r="A5980" s="15">
        <v>90276965</v>
      </c>
      <c r="B5980" s="16" t="s">
        <v>8589</v>
      </c>
      <c r="C5980" s="16" t="s">
        <v>8589</v>
      </c>
      <c r="D5980" s="17" t="s">
        <v>728</v>
      </c>
      <c r="E5980" s="17">
        <v>240</v>
      </c>
      <c r="F5980" s="18" t="s">
        <v>95</v>
      </c>
      <c r="G5980" s="18" t="s">
        <v>19</v>
      </c>
      <c r="H5980" s="19">
        <v>0.82382029333333295</v>
      </c>
    </row>
    <row r="5981" s="20" customFormat="1" ht="45" customHeight="1">
      <c r="A5981" s="15">
        <v>90276841</v>
      </c>
      <c r="B5981" s="16" t="s">
        <v>8590</v>
      </c>
      <c r="C5981" s="16" t="s">
        <v>8590</v>
      </c>
      <c r="D5981" s="17" t="s">
        <v>728</v>
      </c>
      <c r="E5981" s="17">
        <v>1</v>
      </c>
      <c r="F5981" s="18" t="s">
        <v>5137</v>
      </c>
      <c r="G5981" s="18" t="s">
        <v>14</v>
      </c>
      <c r="H5981" s="19">
        <v>5.8133328000000004</v>
      </c>
    </row>
    <row r="5982" s="20" customFormat="1" ht="45" customHeight="1">
      <c r="A5982" s="15">
        <v>90315871</v>
      </c>
      <c r="B5982" s="16" t="s">
        <v>8591</v>
      </c>
      <c r="C5982" s="16" t="s">
        <v>8591</v>
      </c>
      <c r="D5982" s="17" t="s">
        <v>728</v>
      </c>
      <c r="E5982" s="17">
        <v>1.2</v>
      </c>
      <c r="F5982" s="18" t="s">
        <v>5137</v>
      </c>
      <c r="G5982" s="18" t="s">
        <v>14</v>
      </c>
      <c r="H5982" s="19">
        <v>6.9699999999999998</v>
      </c>
    </row>
    <row r="5983" s="20" customFormat="1" ht="45" customHeight="1">
      <c r="A5983" s="15">
        <v>90307011</v>
      </c>
      <c r="B5983" s="16" t="s">
        <v>8592</v>
      </c>
      <c r="C5983" s="16" t="s">
        <v>8593</v>
      </c>
      <c r="D5983" s="17" t="s">
        <v>725</v>
      </c>
      <c r="E5983" s="17">
        <v>1</v>
      </c>
      <c r="F5983" s="18" t="s">
        <v>88</v>
      </c>
      <c r="G5983" s="18" t="s">
        <v>14</v>
      </c>
      <c r="H5983" s="19">
        <v>32.435200000000002</v>
      </c>
    </row>
    <row r="5984" s="20" customFormat="1" ht="45" customHeight="1">
      <c r="A5984" s="15">
        <v>90939425</v>
      </c>
      <c r="B5984" s="16" t="s">
        <v>8594</v>
      </c>
      <c r="C5984" s="16" t="s">
        <v>8594</v>
      </c>
      <c r="D5984" s="17" t="s">
        <v>1744</v>
      </c>
      <c r="E5984" s="17">
        <v>1</v>
      </c>
      <c r="F5984" s="18" t="s">
        <v>88</v>
      </c>
      <c r="G5984" s="18" t="s">
        <v>14</v>
      </c>
      <c r="H5984" s="19">
        <v>208.55000000000001</v>
      </c>
    </row>
    <row r="5985" s="20" customFormat="1" ht="45" customHeight="1">
      <c r="A5985" s="15">
        <v>90939433</v>
      </c>
      <c r="B5985" s="16" t="s">
        <v>8595</v>
      </c>
      <c r="C5985" s="16" t="s">
        <v>8595</v>
      </c>
      <c r="D5985" s="17" t="s">
        <v>1744</v>
      </c>
      <c r="E5985" s="17">
        <v>1</v>
      </c>
      <c r="F5985" s="18" t="s">
        <v>88</v>
      </c>
      <c r="G5985" s="18" t="s">
        <v>14</v>
      </c>
      <c r="H5985" s="19">
        <v>208.55000000000001</v>
      </c>
    </row>
    <row r="5986" s="20" customFormat="1" ht="45" customHeight="1">
      <c r="A5986" s="15">
        <v>90939441</v>
      </c>
      <c r="B5986" s="16" t="s">
        <v>8596</v>
      </c>
      <c r="C5986" s="16" t="s">
        <v>8596</v>
      </c>
      <c r="D5986" s="17" t="s">
        <v>1744</v>
      </c>
      <c r="E5986" s="17">
        <v>1</v>
      </c>
      <c r="F5986" s="18" t="s">
        <v>88</v>
      </c>
      <c r="G5986" s="18" t="s">
        <v>14</v>
      </c>
      <c r="H5986" s="19">
        <v>309.51999999999998</v>
      </c>
    </row>
    <row r="5987" s="20" customFormat="1" ht="45" customHeight="1">
      <c r="A5987" s="15">
        <v>92366708</v>
      </c>
      <c r="B5987" s="16" t="s">
        <v>8597</v>
      </c>
      <c r="C5987" s="16" t="s">
        <v>8598</v>
      </c>
      <c r="D5987" s="17" t="s">
        <v>17</v>
      </c>
      <c r="E5987" s="17">
        <v>45</v>
      </c>
      <c r="F5987" s="18" t="s">
        <v>95</v>
      </c>
      <c r="G5987" s="18" t="s">
        <v>19</v>
      </c>
      <c r="H5987" s="19">
        <v>0.22748984999999999</v>
      </c>
    </row>
    <row r="5988" s="20" customFormat="1" ht="45" customHeight="1">
      <c r="A5988" s="15">
        <v>90240324</v>
      </c>
      <c r="B5988" s="16" t="s">
        <v>8599</v>
      </c>
      <c r="C5988" s="16" t="s">
        <v>8600</v>
      </c>
      <c r="D5988" s="17" t="s">
        <v>1742</v>
      </c>
      <c r="E5988" s="17">
        <v>3.5</v>
      </c>
      <c r="F5988" s="18" t="s">
        <v>95</v>
      </c>
      <c r="G5988" s="18" t="s">
        <v>19</v>
      </c>
      <c r="H5988" s="19">
        <v>2.3467373999999999</v>
      </c>
    </row>
    <row r="5989" s="20" customFormat="1" ht="45" customHeight="1">
      <c r="A5989" s="15">
        <v>90135962</v>
      </c>
      <c r="B5989" s="16" t="s">
        <v>8601</v>
      </c>
      <c r="C5989" s="16" t="s">
        <v>8602</v>
      </c>
      <c r="D5989" s="17" t="s">
        <v>1356</v>
      </c>
      <c r="E5989" s="17">
        <v>200</v>
      </c>
      <c r="F5989" s="18" t="s">
        <v>151</v>
      </c>
      <c r="G5989" s="18" t="s">
        <v>19</v>
      </c>
      <c r="H5989" s="19">
        <v>2.39463e-002</v>
      </c>
    </row>
    <row r="5990" s="20" customFormat="1" ht="45" customHeight="1">
      <c r="A5990" s="15">
        <v>90177100</v>
      </c>
      <c r="B5990" s="16" t="s">
        <v>8603</v>
      </c>
      <c r="C5990" s="16" t="s">
        <v>8604</v>
      </c>
      <c r="D5990" s="17" t="s">
        <v>8165</v>
      </c>
      <c r="E5990" s="17">
        <v>45</v>
      </c>
      <c r="F5990" s="18" t="s">
        <v>95</v>
      </c>
      <c r="G5990" s="18" t="s">
        <v>19</v>
      </c>
      <c r="H5990" s="19">
        <v>0.2234988</v>
      </c>
    </row>
    <row r="5991" s="20" customFormat="1" ht="45" customHeight="1">
      <c r="A5991" s="15">
        <v>90211138</v>
      </c>
      <c r="B5991" s="16" t="s">
        <v>8605</v>
      </c>
      <c r="C5991" s="16" t="s">
        <v>8606</v>
      </c>
      <c r="D5991" s="17" t="s">
        <v>31</v>
      </c>
      <c r="E5991" s="17">
        <v>45</v>
      </c>
      <c r="F5991" s="18" t="s">
        <v>95</v>
      </c>
      <c r="G5991" s="18" t="s">
        <v>19</v>
      </c>
      <c r="H5991" s="19">
        <v>0.22748984999999999</v>
      </c>
    </row>
    <row r="5992" s="20" customFormat="1" ht="45" customHeight="1">
      <c r="A5992" s="15">
        <v>90225783</v>
      </c>
      <c r="B5992" s="16" t="s">
        <v>8607</v>
      </c>
      <c r="C5992" s="16" t="s">
        <v>8608</v>
      </c>
      <c r="D5992" s="17" t="s">
        <v>26</v>
      </c>
      <c r="E5992" s="17">
        <v>45</v>
      </c>
      <c r="F5992" s="18" t="s">
        <v>95</v>
      </c>
      <c r="G5992" s="18" t="s">
        <v>19</v>
      </c>
      <c r="H5992" s="19">
        <v>0.23946300000000001</v>
      </c>
    </row>
    <row r="5993" s="20" customFormat="1" ht="45" customHeight="1">
      <c r="A5993" s="15">
        <v>90111761</v>
      </c>
      <c r="B5993" s="16" t="s">
        <v>8607</v>
      </c>
      <c r="C5993" s="16" t="s">
        <v>8609</v>
      </c>
      <c r="D5993" s="17" t="s">
        <v>3726</v>
      </c>
      <c r="E5993" s="17">
        <v>45</v>
      </c>
      <c r="F5993" s="18" t="s">
        <v>95</v>
      </c>
      <c r="G5993" s="18" t="s">
        <v>19</v>
      </c>
      <c r="H5993" s="19">
        <v>0.23946300000000001</v>
      </c>
    </row>
    <row r="5994" s="20" customFormat="1" ht="45" customHeight="1">
      <c r="A5994" s="15">
        <v>92413269</v>
      </c>
      <c r="B5994" s="16" t="s">
        <v>8610</v>
      </c>
      <c r="C5994" s="16" t="s">
        <v>8611</v>
      </c>
      <c r="D5994" s="17" t="s">
        <v>1361</v>
      </c>
      <c r="E5994" s="17">
        <v>1</v>
      </c>
      <c r="F5994" s="18" t="s">
        <v>13</v>
      </c>
      <c r="G5994" s="18" t="s">
        <v>14</v>
      </c>
      <c r="H5994" s="19">
        <v>8.15371515</v>
      </c>
    </row>
    <row r="5995" s="20" customFormat="1" ht="45" customHeight="1">
      <c r="A5995" s="15">
        <v>90133358</v>
      </c>
      <c r="B5995" s="16" t="s">
        <v>8612</v>
      </c>
      <c r="C5995" s="16" t="s">
        <v>8613</v>
      </c>
      <c r="D5995" s="17" t="s">
        <v>1298</v>
      </c>
      <c r="E5995" s="17">
        <v>1</v>
      </c>
      <c r="F5995" s="18" t="s">
        <v>64</v>
      </c>
      <c r="G5995" s="18" t="s">
        <v>14</v>
      </c>
      <c r="H5995" s="19">
        <v>5.2921322999999996</v>
      </c>
    </row>
    <row r="5996" s="20" customFormat="1" ht="45" customHeight="1">
      <c r="A5996" s="15">
        <v>90205847</v>
      </c>
      <c r="B5996" s="16" t="s">
        <v>8614</v>
      </c>
      <c r="C5996" s="16" t="s">
        <v>8615</v>
      </c>
      <c r="D5996" s="17" t="s">
        <v>154</v>
      </c>
      <c r="E5996" s="17">
        <v>3.5</v>
      </c>
      <c r="F5996" s="18" t="s">
        <v>95</v>
      </c>
      <c r="G5996" s="18" t="s">
        <v>19</v>
      </c>
      <c r="H5996" s="19">
        <v>2.43054945</v>
      </c>
    </row>
    <row r="5997" s="20" customFormat="1" ht="45" customHeight="1">
      <c r="A5997" s="15">
        <v>92406920</v>
      </c>
      <c r="B5997" s="16" t="s">
        <v>8616</v>
      </c>
      <c r="C5997" s="16" t="s">
        <v>8617</v>
      </c>
      <c r="D5997" s="17" t="s">
        <v>157</v>
      </c>
      <c r="E5997" s="17">
        <v>1</v>
      </c>
      <c r="F5997" s="18" t="s">
        <v>60</v>
      </c>
      <c r="G5997" s="18" t="s">
        <v>14</v>
      </c>
      <c r="H5997" s="19">
        <v>8.3812049999999999e-002</v>
      </c>
    </row>
    <row r="5998" s="20" customFormat="1" ht="45" customHeight="1">
      <c r="A5998" s="15">
        <v>92457312</v>
      </c>
      <c r="B5998" s="16" t="s">
        <v>8618</v>
      </c>
      <c r="C5998" s="16" t="s">
        <v>8619</v>
      </c>
      <c r="D5998" s="17" t="s">
        <v>39</v>
      </c>
      <c r="E5998" s="17">
        <v>20</v>
      </c>
      <c r="F5998" s="18" t="s">
        <v>18</v>
      </c>
      <c r="G5998" s="18" t="s">
        <v>19</v>
      </c>
      <c r="H5998" s="19">
        <v>0.56273804999999999</v>
      </c>
    </row>
    <row r="5999" s="20" customFormat="1" ht="45" customHeight="1">
      <c r="A5999" s="15">
        <v>92468039</v>
      </c>
      <c r="B5999" s="16" t="s">
        <v>8620</v>
      </c>
      <c r="C5999" s="16" t="s">
        <v>8621</v>
      </c>
      <c r="D5999" s="17" t="s">
        <v>17</v>
      </c>
      <c r="E5999" s="17">
        <v>20</v>
      </c>
      <c r="F5999" s="18" t="s">
        <v>18</v>
      </c>
      <c r="G5999" s="18" t="s">
        <v>19</v>
      </c>
      <c r="H5999" s="19">
        <v>0.49089915000000001</v>
      </c>
    </row>
    <row r="6000" s="20" customFormat="1" ht="45" customHeight="1">
      <c r="A6000" s="15">
        <v>90239270</v>
      </c>
      <c r="B6000" s="16" t="s">
        <v>8622</v>
      </c>
      <c r="C6000" s="16" t="s">
        <v>8622</v>
      </c>
      <c r="D6000" s="17" t="s">
        <v>29</v>
      </c>
      <c r="E6000" s="17">
        <v>20</v>
      </c>
      <c r="F6000" s="18" t="s">
        <v>18</v>
      </c>
      <c r="G6000" s="18" t="s">
        <v>19</v>
      </c>
      <c r="H6000" s="19">
        <v>0.53879175000000001</v>
      </c>
    </row>
    <row r="6001" s="20" customFormat="1" ht="45" customHeight="1">
      <c r="A6001" s="15">
        <v>90148088</v>
      </c>
      <c r="B6001" s="16" t="s">
        <v>8622</v>
      </c>
      <c r="C6001" s="16" t="s">
        <v>8623</v>
      </c>
      <c r="D6001" s="17" t="s">
        <v>17</v>
      </c>
      <c r="E6001" s="17">
        <v>20</v>
      </c>
      <c r="F6001" s="18" t="s">
        <v>18</v>
      </c>
      <c r="G6001" s="18" t="s">
        <v>19</v>
      </c>
      <c r="H6001" s="19">
        <v>0.52681860000000003</v>
      </c>
    </row>
    <row r="6002" s="20" customFormat="1" ht="45" customHeight="1">
      <c r="A6002" s="15">
        <v>90409027</v>
      </c>
      <c r="B6002" s="16" t="s">
        <v>8622</v>
      </c>
      <c r="C6002" s="16" t="s">
        <v>8624</v>
      </c>
      <c r="D6002" s="17" t="s">
        <v>69</v>
      </c>
      <c r="E6002" s="17">
        <v>20</v>
      </c>
      <c r="F6002" s="18" t="s">
        <v>18</v>
      </c>
      <c r="G6002" s="18" t="s">
        <v>19</v>
      </c>
      <c r="H6002" s="19">
        <v>0.86143499999999995</v>
      </c>
    </row>
    <row r="6003" s="20" customFormat="1" ht="45" customHeight="1">
      <c r="A6003" s="15">
        <v>90287649</v>
      </c>
      <c r="B6003" s="16" t="s">
        <v>8625</v>
      </c>
      <c r="C6003" s="16" t="s">
        <v>8626</v>
      </c>
      <c r="D6003" s="17" t="s">
        <v>39</v>
      </c>
      <c r="E6003" s="17">
        <v>20</v>
      </c>
      <c r="F6003" s="18" t="s">
        <v>18</v>
      </c>
      <c r="G6003" s="18" t="s">
        <v>19</v>
      </c>
      <c r="H6003" s="19">
        <v>0.50287230000000005</v>
      </c>
    </row>
    <row r="6004" s="20" customFormat="1" ht="45" customHeight="1">
      <c r="A6004" s="15">
        <v>92425615</v>
      </c>
      <c r="B6004" s="16" t="s">
        <v>8627</v>
      </c>
      <c r="C6004" s="16" t="s">
        <v>8628</v>
      </c>
      <c r="D6004" s="17" t="s">
        <v>69</v>
      </c>
      <c r="E6004" s="17">
        <v>1</v>
      </c>
      <c r="F6004" s="18" t="s">
        <v>64</v>
      </c>
      <c r="G6004" s="18" t="s">
        <v>14</v>
      </c>
      <c r="H6004" s="19">
        <v>11.350956708</v>
      </c>
    </row>
    <row r="6005" s="20" customFormat="1" ht="45" customHeight="1">
      <c r="A6005" s="15">
        <v>92425569</v>
      </c>
      <c r="B6005" s="16" t="s">
        <v>8629</v>
      </c>
      <c r="C6005" s="16" t="s">
        <v>8630</v>
      </c>
      <c r="D6005" s="17" t="s">
        <v>69</v>
      </c>
      <c r="E6005" s="17">
        <v>60</v>
      </c>
      <c r="F6005" s="18" t="s">
        <v>18</v>
      </c>
      <c r="G6005" s="18" t="s">
        <v>19</v>
      </c>
      <c r="H6005" s="19">
        <v>0.15565095000000001</v>
      </c>
    </row>
    <row r="6006" s="20" customFormat="1" ht="45" customHeight="1">
      <c r="A6006" s="15">
        <v>90408020</v>
      </c>
      <c r="B6006" s="16" t="s">
        <v>8631</v>
      </c>
      <c r="C6006" s="16" t="s">
        <v>8632</v>
      </c>
      <c r="D6006" s="17" t="s">
        <v>69</v>
      </c>
      <c r="E6006" s="17">
        <v>1</v>
      </c>
      <c r="F6006" s="18" t="s">
        <v>436</v>
      </c>
      <c r="G6006" s="18" t="s">
        <v>14</v>
      </c>
      <c r="H6006" s="19">
        <v>1.9282073895</v>
      </c>
    </row>
    <row r="6007" s="20" customFormat="1" ht="45" customHeight="1">
      <c r="A6007" s="15">
        <v>92404987</v>
      </c>
      <c r="B6007" s="16" t="s">
        <v>8633</v>
      </c>
      <c r="C6007" s="16" t="s">
        <v>8634</v>
      </c>
      <c r="D6007" s="17" t="s">
        <v>492</v>
      </c>
      <c r="E6007" s="17">
        <v>1</v>
      </c>
      <c r="F6007" s="18" t="s">
        <v>60</v>
      </c>
      <c r="G6007" s="18" t="s">
        <v>14</v>
      </c>
      <c r="H6007" s="19">
        <v>2.0354355000000002</v>
      </c>
    </row>
    <row r="6008" s="20" customFormat="1" ht="45" customHeight="1">
      <c r="A6008" s="15">
        <v>90281624</v>
      </c>
      <c r="B6008" s="16" t="s">
        <v>8635</v>
      </c>
      <c r="C6008" s="16" t="s">
        <v>8635</v>
      </c>
      <c r="D6008" s="17" t="s">
        <v>554</v>
      </c>
      <c r="E6008" s="17">
        <v>1</v>
      </c>
      <c r="F6008" s="18" t="s">
        <v>485</v>
      </c>
      <c r="G6008" s="18" t="s">
        <v>14</v>
      </c>
      <c r="H6008" s="19">
        <v>5.4597563999999998</v>
      </c>
    </row>
    <row r="6009" s="20" customFormat="1" ht="45" customHeight="1">
      <c r="A6009" s="15">
        <v>90281438</v>
      </c>
      <c r="B6009" s="16" t="s">
        <v>8636</v>
      </c>
      <c r="C6009" s="16" t="s">
        <v>8636</v>
      </c>
      <c r="D6009" s="17" t="s">
        <v>554</v>
      </c>
      <c r="E6009" s="17">
        <v>1</v>
      </c>
      <c r="F6009" s="18" t="s">
        <v>485</v>
      </c>
      <c r="G6009" s="18" t="s">
        <v>14</v>
      </c>
      <c r="H6009" s="19">
        <v>5.4620369999999996</v>
      </c>
    </row>
    <row r="6010" s="20" customFormat="1" ht="45" customHeight="1">
      <c r="A6010" s="15">
        <v>92426115</v>
      </c>
      <c r="B6010" s="16" t="s">
        <v>8637</v>
      </c>
      <c r="C6010" s="16" t="s">
        <v>8638</v>
      </c>
      <c r="D6010" s="17" t="s">
        <v>520</v>
      </c>
      <c r="E6010" s="17">
        <v>1</v>
      </c>
      <c r="F6010" s="18" t="s">
        <v>485</v>
      </c>
      <c r="G6010" s="18" t="s">
        <v>14</v>
      </c>
      <c r="H6010" s="19">
        <v>7.21</v>
      </c>
    </row>
    <row r="6011" s="20" customFormat="1" ht="45" customHeight="1">
      <c r="A6011" s="15">
        <v>92426131</v>
      </c>
      <c r="B6011" s="16" t="s">
        <v>8639</v>
      </c>
      <c r="C6011" s="16" t="s">
        <v>8640</v>
      </c>
      <c r="D6011" s="17" t="s">
        <v>520</v>
      </c>
      <c r="E6011" s="17">
        <v>1</v>
      </c>
      <c r="F6011" s="18" t="s">
        <v>485</v>
      </c>
      <c r="G6011" s="18" t="s">
        <v>14</v>
      </c>
      <c r="H6011" s="19">
        <v>5.4787499999999998</v>
      </c>
    </row>
    <row r="6012" s="20" customFormat="1" ht="45" customHeight="1">
      <c r="A6012" s="15">
        <v>90304993</v>
      </c>
      <c r="B6012" s="16" t="s">
        <v>8641</v>
      </c>
      <c r="C6012" s="16" t="s">
        <v>8641</v>
      </c>
      <c r="D6012" s="17" t="s">
        <v>566</v>
      </c>
      <c r="E6012" s="17">
        <v>1</v>
      </c>
      <c r="F6012" s="18" t="s">
        <v>485</v>
      </c>
      <c r="G6012" s="18" t="s">
        <v>14</v>
      </c>
      <c r="H6012" s="19">
        <v>4.8359970959999998</v>
      </c>
    </row>
    <row r="6013" s="20" customFormat="1" ht="45" customHeight="1">
      <c r="A6013" s="15">
        <v>90281632</v>
      </c>
      <c r="B6013" s="16" t="s">
        <v>8642</v>
      </c>
      <c r="C6013" s="16" t="s">
        <v>8642</v>
      </c>
      <c r="D6013" s="17" t="s">
        <v>554</v>
      </c>
      <c r="E6013" s="17">
        <v>1</v>
      </c>
      <c r="F6013" s="18" t="s">
        <v>485</v>
      </c>
      <c r="G6013" s="18" t="s">
        <v>14</v>
      </c>
      <c r="H6013" s="19">
        <v>5.1843739500000003</v>
      </c>
    </row>
    <row r="6014" s="20" customFormat="1" ht="45" customHeight="1">
      <c r="A6014" s="15">
        <v>90281446</v>
      </c>
      <c r="B6014" s="16" t="s">
        <v>8643</v>
      </c>
      <c r="C6014" s="16" t="s">
        <v>8643</v>
      </c>
      <c r="D6014" s="17" t="s">
        <v>554</v>
      </c>
      <c r="E6014" s="17">
        <v>1</v>
      </c>
      <c r="F6014" s="18" t="s">
        <v>485</v>
      </c>
      <c r="G6014" s="18" t="s">
        <v>14</v>
      </c>
      <c r="H6014" s="19">
        <v>5.1245082000000002</v>
      </c>
    </row>
    <row r="6015" s="20" customFormat="1" ht="45" customHeight="1">
      <c r="A6015" s="15">
        <v>90298519</v>
      </c>
      <c r="B6015" s="16" t="s">
        <v>8644</v>
      </c>
      <c r="C6015" s="16" t="s">
        <v>8645</v>
      </c>
      <c r="D6015" s="17" t="s">
        <v>450</v>
      </c>
      <c r="E6015" s="17">
        <v>1</v>
      </c>
      <c r="F6015" s="18" t="s">
        <v>60</v>
      </c>
      <c r="G6015" s="18" t="s">
        <v>14</v>
      </c>
      <c r="H6015" s="19">
        <v>1.30507335</v>
      </c>
    </row>
    <row r="6016" s="20" customFormat="1" ht="45" customHeight="1">
      <c r="A6016" s="15">
        <v>90268598</v>
      </c>
      <c r="B6016" s="16" t="s">
        <v>8644</v>
      </c>
      <c r="C6016" s="16" t="s">
        <v>8646</v>
      </c>
      <c r="D6016" s="17" t="s">
        <v>603</v>
      </c>
      <c r="E6016" s="17">
        <v>1</v>
      </c>
      <c r="F6016" s="18" t="s">
        <v>60</v>
      </c>
      <c r="G6016" s="18" t="s">
        <v>14</v>
      </c>
      <c r="H6016" s="19">
        <v>1.7077189500000001</v>
      </c>
    </row>
    <row r="6017" s="20" customFormat="1" ht="45" customHeight="1">
      <c r="A6017" s="15">
        <v>90287657</v>
      </c>
      <c r="B6017" s="16" t="s">
        <v>8644</v>
      </c>
      <c r="C6017" s="16" t="s">
        <v>8647</v>
      </c>
      <c r="D6017" s="17" t="s">
        <v>603</v>
      </c>
      <c r="E6017" s="17">
        <v>1</v>
      </c>
      <c r="F6017" s="18" t="s">
        <v>60</v>
      </c>
      <c r="G6017" s="18" t="s">
        <v>14</v>
      </c>
      <c r="H6017" s="19">
        <v>1.2251027249999999</v>
      </c>
    </row>
    <row r="6018" s="20" customFormat="1" ht="45" customHeight="1">
      <c r="A6018" s="15">
        <v>90268610</v>
      </c>
      <c r="B6018" s="16" t="s">
        <v>8644</v>
      </c>
      <c r="C6018" s="16" t="s">
        <v>8648</v>
      </c>
      <c r="D6018" s="17" t="s">
        <v>603</v>
      </c>
      <c r="E6018" s="17">
        <v>1</v>
      </c>
      <c r="F6018" s="18" t="s">
        <v>60</v>
      </c>
      <c r="G6018" s="18" t="s">
        <v>14</v>
      </c>
      <c r="H6018" s="19">
        <v>2.3388324749999998</v>
      </c>
    </row>
    <row r="6019" s="20" customFormat="1" ht="45" customHeight="1">
      <c r="A6019" s="15">
        <v>90298578</v>
      </c>
      <c r="B6019" s="16" t="s">
        <v>8644</v>
      </c>
      <c r="C6019" s="16" t="s">
        <v>8649</v>
      </c>
      <c r="D6019" s="17" t="s">
        <v>39</v>
      </c>
      <c r="E6019" s="17">
        <v>1</v>
      </c>
      <c r="F6019" s="18" t="s">
        <v>60</v>
      </c>
      <c r="G6019" s="18" t="s">
        <v>14</v>
      </c>
      <c r="H6019" s="19">
        <v>2.0294631000000001</v>
      </c>
    </row>
    <row r="6020" s="20" customFormat="1" ht="45" customHeight="1">
      <c r="A6020" s="15">
        <v>90281055</v>
      </c>
      <c r="B6020" s="16" t="s">
        <v>8644</v>
      </c>
      <c r="C6020" s="16" t="s">
        <v>8650</v>
      </c>
      <c r="D6020" s="17" t="s">
        <v>131</v>
      </c>
      <c r="E6020" s="17">
        <v>1</v>
      </c>
      <c r="F6020" s="18" t="s">
        <v>60</v>
      </c>
      <c r="G6020" s="18" t="s">
        <v>14</v>
      </c>
      <c r="H6020" s="19">
        <v>1.6059707999999999</v>
      </c>
    </row>
    <row r="6021" s="20" customFormat="1" ht="45" customHeight="1">
      <c r="A6021" s="15">
        <v>90298594</v>
      </c>
      <c r="B6021" s="16" t="s">
        <v>8644</v>
      </c>
      <c r="C6021" s="16" t="s">
        <v>8651</v>
      </c>
      <c r="D6021" s="17" t="s">
        <v>39</v>
      </c>
      <c r="E6021" s="17">
        <v>1</v>
      </c>
      <c r="F6021" s="18" t="s">
        <v>60</v>
      </c>
      <c r="G6021" s="18" t="s">
        <v>14</v>
      </c>
      <c r="H6021" s="19">
        <v>4.2074235</v>
      </c>
    </row>
    <row r="6022" s="20" customFormat="1" ht="45" customHeight="1">
      <c r="A6022" s="15">
        <v>90298632</v>
      </c>
      <c r="B6022" s="16" t="s">
        <v>8644</v>
      </c>
      <c r="C6022" s="16" t="s">
        <v>8652</v>
      </c>
      <c r="D6022" s="17" t="s">
        <v>39</v>
      </c>
      <c r="E6022" s="17">
        <v>1</v>
      </c>
      <c r="F6022" s="18" t="s">
        <v>60</v>
      </c>
      <c r="G6022" s="18" t="s">
        <v>14</v>
      </c>
      <c r="H6022" s="19">
        <v>1.2691539000000001</v>
      </c>
    </row>
    <row r="6023" s="20" customFormat="1" ht="45" customHeight="1">
      <c r="A6023" s="15">
        <v>90298640</v>
      </c>
      <c r="B6023" s="16" t="s">
        <v>8644</v>
      </c>
      <c r="C6023" s="16" t="s">
        <v>8653</v>
      </c>
      <c r="D6023" s="17" t="s">
        <v>39</v>
      </c>
      <c r="E6023" s="17">
        <v>1</v>
      </c>
      <c r="F6023" s="18" t="s">
        <v>60</v>
      </c>
      <c r="G6023" s="18" t="s">
        <v>14</v>
      </c>
      <c r="H6023" s="19">
        <v>1.2691539000000001</v>
      </c>
    </row>
    <row r="6024" s="20" customFormat="1" ht="45" customHeight="1">
      <c r="A6024" s="15">
        <v>90298659</v>
      </c>
      <c r="B6024" s="16" t="s">
        <v>8644</v>
      </c>
      <c r="C6024" s="16" t="s">
        <v>8654</v>
      </c>
      <c r="D6024" s="17" t="s">
        <v>39</v>
      </c>
      <c r="E6024" s="17">
        <v>1</v>
      </c>
      <c r="F6024" s="18" t="s">
        <v>60</v>
      </c>
      <c r="G6024" s="18" t="s">
        <v>14</v>
      </c>
      <c r="H6024" s="19">
        <v>1.1973149999999999</v>
      </c>
    </row>
    <row r="6025" s="20" customFormat="1" ht="45" customHeight="1">
      <c r="A6025" s="15">
        <v>92471170</v>
      </c>
      <c r="B6025" s="16" t="s">
        <v>8655</v>
      </c>
      <c r="C6025" s="16" t="s">
        <v>8656</v>
      </c>
      <c r="D6025" s="17" t="s">
        <v>440</v>
      </c>
      <c r="E6025" s="17">
        <v>1</v>
      </c>
      <c r="F6025" s="18" t="s">
        <v>60</v>
      </c>
      <c r="G6025" s="18" t="s">
        <v>14</v>
      </c>
      <c r="H6025" s="19">
        <v>1.0536372000000001</v>
      </c>
    </row>
    <row r="6026" s="20" customFormat="1" ht="45" customHeight="1">
      <c r="A6026" s="15">
        <v>92426581</v>
      </c>
      <c r="B6026" s="16" t="s">
        <v>8655</v>
      </c>
      <c r="C6026" s="16" t="s">
        <v>8657</v>
      </c>
      <c r="D6026" s="17" t="s">
        <v>633</v>
      </c>
      <c r="E6026" s="17">
        <v>1</v>
      </c>
      <c r="F6026" s="18" t="s">
        <v>60</v>
      </c>
      <c r="G6026" s="18" t="s">
        <v>14</v>
      </c>
      <c r="H6026" s="19">
        <v>3.1968310500000001</v>
      </c>
    </row>
    <row r="6027" s="20" customFormat="1" ht="45" customHeight="1">
      <c r="A6027" s="15">
        <v>92426638</v>
      </c>
      <c r="B6027" s="16" t="s">
        <v>8658</v>
      </c>
      <c r="C6027" s="16" t="s">
        <v>8659</v>
      </c>
      <c r="D6027" s="17" t="s">
        <v>603</v>
      </c>
      <c r="E6027" s="17">
        <v>1</v>
      </c>
      <c r="F6027" s="18" t="s">
        <v>60</v>
      </c>
      <c r="G6027" s="18" t="s">
        <v>14</v>
      </c>
      <c r="H6027" s="19">
        <v>1.695344175</v>
      </c>
    </row>
    <row r="6028" s="20" customFormat="1" ht="45" customHeight="1">
      <c r="A6028" s="15">
        <v>92436897</v>
      </c>
      <c r="B6028" s="16" t="s">
        <v>8658</v>
      </c>
      <c r="C6028" s="16" t="s">
        <v>8660</v>
      </c>
      <c r="D6028" s="17" t="s">
        <v>21</v>
      </c>
      <c r="E6028" s="17">
        <v>1</v>
      </c>
      <c r="F6028" s="18" t="s">
        <v>60</v>
      </c>
      <c r="G6028" s="18" t="s">
        <v>14</v>
      </c>
      <c r="H6028" s="19">
        <v>1.0323515999999999</v>
      </c>
    </row>
    <row r="6029" s="20" customFormat="1" ht="45" customHeight="1">
      <c r="A6029" s="15">
        <v>92471188</v>
      </c>
      <c r="B6029" s="16" t="s">
        <v>8661</v>
      </c>
      <c r="C6029" s="16" t="s">
        <v>8662</v>
      </c>
      <c r="D6029" s="17" t="s">
        <v>440</v>
      </c>
      <c r="E6029" s="17">
        <v>1</v>
      </c>
      <c r="F6029" s="18" t="s">
        <v>60</v>
      </c>
      <c r="G6029" s="18" t="s">
        <v>14</v>
      </c>
      <c r="H6029" s="19">
        <v>1.0536372000000001</v>
      </c>
    </row>
    <row r="6030" s="20" customFormat="1" ht="45" customHeight="1">
      <c r="A6030" s="15">
        <v>92426603</v>
      </c>
      <c r="B6030" s="16" t="s">
        <v>8661</v>
      </c>
      <c r="C6030" s="16" t="s">
        <v>8663</v>
      </c>
      <c r="D6030" s="17" t="s">
        <v>633</v>
      </c>
      <c r="E6030" s="17">
        <v>1</v>
      </c>
      <c r="F6030" s="18" t="s">
        <v>60</v>
      </c>
      <c r="G6030" s="18" t="s">
        <v>14</v>
      </c>
      <c r="H6030" s="19">
        <v>6.6331251</v>
      </c>
    </row>
    <row r="6031" s="20" customFormat="1" ht="45" customHeight="1">
      <c r="A6031" s="15">
        <v>92426662</v>
      </c>
      <c r="B6031" s="16" t="s">
        <v>8661</v>
      </c>
      <c r="C6031" s="16" t="s">
        <v>8664</v>
      </c>
      <c r="D6031" s="17" t="s">
        <v>603</v>
      </c>
      <c r="E6031" s="17">
        <v>1</v>
      </c>
      <c r="F6031" s="18" t="s">
        <v>60</v>
      </c>
      <c r="G6031" s="18" t="s">
        <v>14</v>
      </c>
      <c r="H6031" s="19">
        <v>2.3706836999999998</v>
      </c>
    </row>
    <row r="6032" s="20" customFormat="1" ht="45" customHeight="1">
      <c r="A6032" s="15">
        <v>92436900</v>
      </c>
      <c r="B6032" s="16" t="s">
        <v>8661</v>
      </c>
      <c r="C6032" s="16" t="s">
        <v>8665</v>
      </c>
      <c r="D6032" s="17" t="s">
        <v>21</v>
      </c>
      <c r="E6032" s="17">
        <v>1</v>
      </c>
      <c r="F6032" s="18" t="s">
        <v>60</v>
      </c>
      <c r="G6032" s="18" t="s">
        <v>14</v>
      </c>
      <c r="H6032" s="19">
        <v>1.0323515999999999</v>
      </c>
    </row>
    <row r="6033" s="20" customFormat="1" ht="45" customHeight="1">
      <c r="A6033" s="15">
        <v>92471196</v>
      </c>
      <c r="B6033" s="16" t="s">
        <v>8666</v>
      </c>
      <c r="C6033" s="16" t="s">
        <v>8667</v>
      </c>
      <c r="D6033" s="17" t="s">
        <v>440</v>
      </c>
      <c r="E6033" s="17">
        <v>1</v>
      </c>
      <c r="F6033" s="18" t="s">
        <v>60</v>
      </c>
      <c r="G6033" s="18" t="s">
        <v>14</v>
      </c>
      <c r="H6033" s="19">
        <v>1.0536372000000001</v>
      </c>
    </row>
    <row r="6034" s="20" customFormat="1" ht="45" customHeight="1">
      <c r="A6034" s="15">
        <v>92426611</v>
      </c>
      <c r="B6034" s="16" t="s">
        <v>8666</v>
      </c>
      <c r="C6034" s="16" t="s">
        <v>8668</v>
      </c>
      <c r="D6034" s="17" t="s">
        <v>633</v>
      </c>
      <c r="E6034" s="17">
        <v>1</v>
      </c>
      <c r="F6034" s="18" t="s">
        <v>60</v>
      </c>
      <c r="G6034" s="18" t="s">
        <v>14</v>
      </c>
      <c r="H6034" s="19">
        <v>10.125864</v>
      </c>
    </row>
    <row r="6035" s="20" customFormat="1" ht="45" customHeight="1">
      <c r="A6035" s="15">
        <v>90194500</v>
      </c>
      <c r="B6035" s="16" t="s">
        <v>8669</v>
      </c>
      <c r="C6035" s="16" t="s">
        <v>8670</v>
      </c>
      <c r="D6035" s="17" t="s">
        <v>633</v>
      </c>
      <c r="E6035" s="17">
        <v>1</v>
      </c>
      <c r="F6035" s="18" t="s">
        <v>60</v>
      </c>
      <c r="G6035" s="18" t="s">
        <v>14</v>
      </c>
      <c r="H6035" s="19">
        <v>1.6283483999999999</v>
      </c>
    </row>
    <row r="6036" s="20" customFormat="1" ht="45" customHeight="1">
      <c r="A6036" s="15">
        <v>90223527</v>
      </c>
      <c r="B6036" s="16" t="s">
        <v>8671</v>
      </c>
      <c r="C6036" s="16" t="s">
        <v>8672</v>
      </c>
      <c r="D6036" s="17" t="s">
        <v>953</v>
      </c>
      <c r="E6036" s="17">
        <v>1</v>
      </c>
      <c r="F6036" s="18" t="s">
        <v>60</v>
      </c>
      <c r="G6036" s="18" t="s">
        <v>14</v>
      </c>
      <c r="H6036" s="19">
        <v>1.4726974500000001</v>
      </c>
    </row>
    <row r="6037" s="20" customFormat="1" ht="45" customHeight="1">
      <c r="A6037" s="15">
        <v>90281071</v>
      </c>
      <c r="B6037" s="16" t="s">
        <v>8649</v>
      </c>
      <c r="C6037" s="16" t="s">
        <v>8649</v>
      </c>
      <c r="D6037" s="17" t="s">
        <v>131</v>
      </c>
      <c r="E6037" s="17">
        <v>1</v>
      </c>
      <c r="F6037" s="18" t="s">
        <v>60</v>
      </c>
      <c r="G6037" s="18" t="s">
        <v>14</v>
      </c>
      <c r="H6037" s="19">
        <v>1.8039672</v>
      </c>
    </row>
    <row r="6038" s="20" customFormat="1" ht="45" customHeight="1">
      <c r="A6038" s="15">
        <v>90307810</v>
      </c>
      <c r="B6038" s="16" t="s">
        <v>8673</v>
      </c>
      <c r="C6038" s="16" t="s">
        <v>8673</v>
      </c>
      <c r="D6038" s="17" t="s">
        <v>21</v>
      </c>
      <c r="E6038" s="17">
        <v>1</v>
      </c>
      <c r="F6038" s="18" t="s">
        <v>60</v>
      </c>
      <c r="G6038" s="18" t="s">
        <v>14</v>
      </c>
      <c r="H6038" s="19">
        <v>1.5729713999999999</v>
      </c>
    </row>
    <row r="6039" s="20" customFormat="1" ht="45" customHeight="1">
      <c r="A6039" s="15">
        <v>90147782</v>
      </c>
      <c r="B6039" s="16" t="s">
        <v>8674</v>
      </c>
      <c r="C6039" s="16" t="s">
        <v>8674</v>
      </c>
      <c r="D6039" s="17" t="s">
        <v>17</v>
      </c>
      <c r="E6039" s="17">
        <v>30</v>
      </c>
      <c r="F6039" s="18" t="s">
        <v>18</v>
      </c>
      <c r="G6039" s="18" t="s">
        <v>19</v>
      </c>
      <c r="H6039" s="19">
        <v>2.1072744000000001</v>
      </c>
    </row>
    <row r="6040" s="20" customFormat="1" ht="45" customHeight="1">
      <c r="A6040" s="15">
        <v>90239504</v>
      </c>
      <c r="B6040" s="16" t="s">
        <v>8674</v>
      </c>
      <c r="C6040" s="16" t="s">
        <v>8674</v>
      </c>
      <c r="D6040" s="17" t="s">
        <v>29</v>
      </c>
      <c r="E6040" s="17">
        <v>30</v>
      </c>
      <c r="F6040" s="18" t="s">
        <v>18</v>
      </c>
      <c r="G6040" s="18" t="s">
        <v>19</v>
      </c>
      <c r="H6040" s="19">
        <v>2.2270059</v>
      </c>
    </row>
    <row r="6041" s="20" customFormat="1" ht="45" customHeight="1">
      <c r="A6041" s="15">
        <v>90223519</v>
      </c>
      <c r="B6041" s="16" t="s">
        <v>8675</v>
      </c>
      <c r="C6041" s="16" t="s">
        <v>8676</v>
      </c>
      <c r="D6041" s="17" t="s">
        <v>953</v>
      </c>
      <c r="E6041" s="17">
        <v>1</v>
      </c>
      <c r="F6041" s="18" t="s">
        <v>60</v>
      </c>
      <c r="G6041" s="18" t="s">
        <v>14</v>
      </c>
      <c r="H6041" s="19">
        <v>2.5981735499999998</v>
      </c>
    </row>
    <row r="6042" s="20" customFormat="1" ht="45" customHeight="1">
      <c r="A6042" s="15">
        <v>90223535</v>
      </c>
      <c r="B6042" s="16" t="s">
        <v>8677</v>
      </c>
      <c r="C6042" s="16" t="s">
        <v>8678</v>
      </c>
      <c r="D6042" s="17" t="s">
        <v>871</v>
      </c>
      <c r="E6042" s="17">
        <v>1</v>
      </c>
      <c r="F6042" s="18" t="s">
        <v>60</v>
      </c>
      <c r="G6042" s="18" t="s">
        <v>14</v>
      </c>
      <c r="H6042" s="19">
        <v>3.9682439999999999</v>
      </c>
    </row>
    <row r="6043" s="20" customFormat="1" ht="45" customHeight="1">
      <c r="A6043" s="15">
        <v>90287681</v>
      </c>
      <c r="B6043" s="16" t="s">
        <v>8679</v>
      </c>
      <c r="C6043" s="16" t="s">
        <v>8680</v>
      </c>
      <c r="D6043" s="17" t="s">
        <v>603</v>
      </c>
      <c r="E6043" s="17">
        <v>1</v>
      </c>
      <c r="F6043" s="18" t="s">
        <v>436</v>
      </c>
      <c r="G6043" s="18" t="s">
        <v>14</v>
      </c>
      <c r="H6043" s="19">
        <v>2.7657976500000001</v>
      </c>
    </row>
    <row r="6044" s="20" customFormat="1" ht="45" customHeight="1">
      <c r="A6044" s="15">
        <v>92179029</v>
      </c>
      <c r="B6044" s="16" t="s">
        <v>8681</v>
      </c>
      <c r="C6044" s="16" t="s">
        <v>8682</v>
      </c>
      <c r="D6044" s="17" t="s">
        <v>220</v>
      </c>
      <c r="E6044" s="17">
        <v>100</v>
      </c>
      <c r="F6044" s="18" t="s">
        <v>743</v>
      </c>
      <c r="G6044" s="18" t="s">
        <v>19</v>
      </c>
      <c r="H6044" s="19">
        <v>14.778288</v>
      </c>
    </row>
    <row r="6045" s="20" customFormat="1" ht="45" customHeight="1">
      <c r="A6045" s="15">
        <v>92179010</v>
      </c>
      <c r="B6045" s="16" t="s">
        <v>8683</v>
      </c>
      <c r="C6045" s="16" t="s">
        <v>8684</v>
      </c>
      <c r="D6045" s="17" t="s">
        <v>220</v>
      </c>
      <c r="E6045" s="17">
        <v>500</v>
      </c>
      <c r="F6045" s="18" t="s">
        <v>743</v>
      </c>
      <c r="G6045" s="18" t="s">
        <v>19</v>
      </c>
      <c r="H6045" s="19">
        <v>14.74788</v>
      </c>
    </row>
    <row r="6046" s="20" customFormat="1" ht="45" customHeight="1">
      <c r="A6046" s="15">
        <v>90305299</v>
      </c>
      <c r="B6046" s="16" t="s">
        <v>8685</v>
      </c>
      <c r="C6046" s="16" t="s">
        <v>8686</v>
      </c>
      <c r="D6046" s="17" t="s">
        <v>81</v>
      </c>
      <c r="E6046" s="17">
        <v>1</v>
      </c>
      <c r="F6046" s="18" t="s">
        <v>60</v>
      </c>
      <c r="G6046" s="18" t="s">
        <v>14</v>
      </c>
      <c r="H6046" s="19">
        <v>7.0042927500000003</v>
      </c>
    </row>
    <row r="6047" s="20" customFormat="1" ht="45" customHeight="1">
      <c r="A6047" s="15">
        <v>90305302</v>
      </c>
      <c r="B6047" s="16" t="s">
        <v>8687</v>
      </c>
      <c r="C6047" s="16" t="s">
        <v>8688</v>
      </c>
      <c r="D6047" s="17" t="s">
        <v>81</v>
      </c>
      <c r="E6047" s="17">
        <v>1</v>
      </c>
      <c r="F6047" s="18" t="s">
        <v>60</v>
      </c>
      <c r="G6047" s="18" t="s">
        <v>14</v>
      </c>
      <c r="H6047" s="19">
        <v>6.9324538499999999</v>
      </c>
    </row>
    <row r="6048" s="20" customFormat="1" ht="45" customHeight="1">
      <c r="A6048" s="15">
        <v>90317602</v>
      </c>
      <c r="B6048" s="16" t="s">
        <v>8689</v>
      </c>
      <c r="C6048" s="16" t="s">
        <v>8690</v>
      </c>
      <c r="D6048" s="17" t="s">
        <v>81</v>
      </c>
      <c r="E6048" s="17">
        <v>1</v>
      </c>
      <c r="F6048" s="18" t="s">
        <v>60</v>
      </c>
      <c r="G6048" s="18" t="s">
        <v>14</v>
      </c>
      <c r="H6048" s="19">
        <v>6.9324538499999999</v>
      </c>
    </row>
    <row r="6049" s="20" customFormat="1" ht="45" customHeight="1">
      <c r="A6049" s="15">
        <v>90317610</v>
      </c>
      <c r="B6049" s="16" t="s">
        <v>8691</v>
      </c>
      <c r="C6049" s="16" t="s">
        <v>8692</v>
      </c>
      <c r="D6049" s="17" t="s">
        <v>81</v>
      </c>
      <c r="E6049" s="17">
        <v>1</v>
      </c>
      <c r="F6049" s="18" t="s">
        <v>60</v>
      </c>
      <c r="G6049" s="18" t="s">
        <v>14</v>
      </c>
      <c r="H6049" s="19">
        <v>6.9324538499999999</v>
      </c>
    </row>
    <row r="6050" s="20" customFormat="1" ht="45" customHeight="1">
      <c r="A6050" s="15">
        <v>90262441</v>
      </c>
      <c r="B6050" s="16" t="s">
        <v>8693</v>
      </c>
      <c r="C6050" s="16" t="s">
        <v>8694</v>
      </c>
      <c r="D6050" s="17" t="s">
        <v>146</v>
      </c>
      <c r="E6050" s="17">
        <v>1</v>
      </c>
      <c r="F6050" s="18" t="s">
        <v>88</v>
      </c>
      <c r="G6050" s="18" t="s">
        <v>14</v>
      </c>
      <c r="H6050" s="19">
        <v>13.5536058</v>
      </c>
    </row>
    <row r="6051" s="20" customFormat="1" ht="45" customHeight="1">
      <c r="A6051" s="15">
        <v>92421768</v>
      </c>
      <c r="B6051" s="16" t="s">
        <v>8695</v>
      </c>
      <c r="C6051" s="16" t="s">
        <v>8696</v>
      </c>
      <c r="D6051" s="17" t="s">
        <v>21</v>
      </c>
      <c r="E6051" s="17">
        <v>1</v>
      </c>
      <c r="F6051" s="18" t="s">
        <v>436</v>
      </c>
      <c r="G6051" s="18" t="s">
        <v>14</v>
      </c>
      <c r="H6051" s="19">
        <v>4.3103340000000001</v>
      </c>
    </row>
    <row r="6052" s="20" customFormat="1" ht="45" customHeight="1">
      <c r="A6052" s="15">
        <v>92378099</v>
      </c>
      <c r="B6052" s="16" t="s">
        <v>8697</v>
      </c>
      <c r="C6052" s="16" t="s">
        <v>8698</v>
      </c>
      <c r="D6052" s="17" t="s">
        <v>146</v>
      </c>
      <c r="E6052" s="17">
        <v>120</v>
      </c>
      <c r="F6052" s="18" t="s">
        <v>18</v>
      </c>
      <c r="G6052" s="18" t="s">
        <v>19</v>
      </c>
      <c r="H6052" s="19">
        <v>3.4482672000000001</v>
      </c>
    </row>
    <row r="6053" s="20" customFormat="1" ht="45" customHeight="1">
      <c r="A6053" s="15">
        <v>92421792</v>
      </c>
      <c r="B6053" s="16" t="s">
        <v>8699</v>
      </c>
      <c r="C6053" s="16" t="s">
        <v>8700</v>
      </c>
      <c r="D6053" s="17" t="s">
        <v>21</v>
      </c>
      <c r="E6053" s="17">
        <v>1</v>
      </c>
      <c r="F6053" s="18" t="s">
        <v>436</v>
      </c>
      <c r="G6053" s="18" t="s">
        <v>14</v>
      </c>
      <c r="H6053" s="19">
        <v>4.9089915</v>
      </c>
    </row>
    <row r="6054" s="20" customFormat="1" ht="45" customHeight="1">
      <c r="A6054" s="15">
        <v>92378129</v>
      </c>
      <c r="B6054" s="16" t="s">
        <v>8701</v>
      </c>
      <c r="C6054" s="16" t="s">
        <v>8702</v>
      </c>
      <c r="D6054" s="17" t="s">
        <v>146</v>
      </c>
      <c r="E6054" s="17">
        <v>1</v>
      </c>
      <c r="F6054" s="18" t="s">
        <v>60</v>
      </c>
      <c r="G6054" s="18" t="s">
        <v>14</v>
      </c>
      <c r="H6054" s="19">
        <v>6.6450982500000002</v>
      </c>
    </row>
    <row r="6055" s="20" customFormat="1" ht="45" customHeight="1">
      <c r="A6055" s="15">
        <v>92421814</v>
      </c>
      <c r="B6055" s="16" t="s">
        <v>8703</v>
      </c>
      <c r="C6055" s="16" t="s">
        <v>8704</v>
      </c>
      <c r="D6055" s="17" t="s">
        <v>21</v>
      </c>
      <c r="E6055" s="17">
        <v>1</v>
      </c>
      <c r="F6055" s="18" t="s">
        <v>436</v>
      </c>
      <c r="G6055" s="18" t="s">
        <v>14</v>
      </c>
      <c r="H6055" s="19">
        <v>5.6034341999999997</v>
      </c>
    </row>
    <row r="6056" s="20" customFormat="1" ht="45" customHeight="1">
      <c r="A6056" s="15">
        <v>92438180</v>
      </c>
      <c r="B6056" s="16" t="s">
        <v>8705</v>
      </c>
      <c r="C6056" s="16" t="s">
        <v>8706</v>
      </c>
      <c r="D6056" s="17" t="s">
        <v>146</v>
      </c>
      <c r="E6056" s="17">
        <v>1</v>
      </c>
      <c r="F6056" s="18" t="s">
        <v>60</v>
      </c>
      <c r="G6056" s="18" t="s">
        <v>14</v>
      </c>
      <c r="H6056" s="19">
        <v>5.0526692999999998</v>
      </c>
    </row>
    <row r="6057" s="20" customFormat="1" ht="45" customHeight="1">
      <c r="A6057" s="15">
        <v>92438199</v>
      </c>
      <c r="B6057" s="16" t="s">
        <v>8707</v>
      </c>
      <c r="C6057" s="16" t="s">
        <v>8708</v>
      </c>
      <c r="D6057" s="17" t="s">
        <v>146</v>
      </c>
      <c r="E6057" s="17">
        <v>1</v>
      </c>
      <c r="F6057" s="18" t="s">
        <v>60</v>
      </c>
      <c r="G6057" s="18" t="s">
        <v>14</v>
      </c>
      <c r="H6057" s="19">
        <v>5.7950046000000004</v>
      </c>
    </row>
    <row r="6058" s="20" customFormat="1" ht="45" customHeight="1">
      <c r="A6058" s="15">
        <v>90289900</v>
      </c>
      <c r="B6058" s="16" t="s">
        <v>8709</v>
      </c>
      <c r="C6058" s="16" t="s">
        <v>8710</v>
      </c>
      <c r="D6058" s="17" t="s">
        <v>956</v>
      </c>
      <c r="E6058" s="17">
        <v>1</v>
      </c>
      <c r="F6058" s="18" t="s">
        <v>60</v>
      </c>
      <c r="G6058" s="18" t="s">
        <v>14</v>
      </c>
      <c r="H6058" s="19">
        <v>7.29164835</v>
      </c>
    </row>
    <row r="6059" s="20" customFormat="1" ht="45" customHeight="1">
      <c r="A6059" s="15">
        <v>90203925</v>
      </c>
      <c r="B6059" s="16" t="s">
        <v>8711</v>
      </c>
      <c r="C6059" s="16" t="s">
        <v>8712</v>
      </c>
      <c r="D6059" s="17" t="s">
        <v>414</v>
      </c>
      <c r="E6059" s="17">
        <v>1</v>
      </c>
      <c r="F6059" s="18" t="s">
        <v>60</v>
      </c>
      <c r="G6059" s="18" t="s">
        <v>14</v>
      </c>
      <c r="H6059" s="19">
        <v>4.1067904500000001</v>
      </c>
    </row>
    <row r="6060" s="20" customFormat="1" ht="45" customHeight="1">
      <c r="A6060" s="15">
        <v>92460828</v>
      </c>
      <c r="B6060" s="16" t="s">
        <v>8713</v>
      </c>
      <c r="C6060" s="16" t="s">
        <v>8714</v>
      </c>
      <c r="D6060" s="17" t="s">
        <v>956</v>
      </c>
      <c r="E6060" s="17">
        <v>1</v>
      </c>
      <c r="F6060" s="18" t="s">
        <v>60</v>
      </c>
      <c r="G6060" s="18" t="s">
        <v>14</v>
      </c>
      <c r="H6060" s="19">
        <v>4.2077070000000001</v>
      </c>
    </row>
    <row r="6061" s="20" customFormat="1" ht="45" customHeight="1">
      <c r="A6061" s="15">
        <v>92460836</v>
      </c>
      <c r="B6061" s="16" t="s">
        <v>8715</v>
      </c>
      <c r="C6061" s="16" t="s">
        <v>8716</v>
      </c>
      <c r="D6061" s="17" t="s">
        <v>956</v>
      </c>
      <c r="E6061" s="17">
        <v>1</v>
      </c>
      <c r="F6061" s="18" t="s">
        <v>60</v>
      </c>
      <c r="G6061" s="18" t="s">
        <v>14</v>
      </c>
      <c r="H6061" s="19">
        <v>3.9226320000000001</v>
      </c>
    </row>
    <row r="6062" s="20" customFormat="1" ht="45" customHeight="1">
      <c r="A6062" s="15">
        <v>90203917</v>
      </c>
      <c r="B6062" s="16" t="s">
        <v>8717</v>
      </c>
      <c r="C6062" s="16" t="s">
        <v>8718</v>
      </c>
      <c r="D6062" s="17" t="s">
        <v>414</v>
      </c>
      <c r="E6062" s="17">
        <v>1</v>
      </c>
      <c r="F6062" s="18" t="s">
        <v>60</v>
      </c>
      <c r="G6062" s="18" t="s">
        <v>14</v>
      </c>
      <c r="H6062" s="19">
        <v>3.8194348499999999</v>
      </c>
    </row>
    <row r="6063" s="20" customFormat="1" ht="45" customHeight="1">
      <c r="A6063" s="15">
        <v>92460844</v>
      </c>
      <c r="B6063" s="16" t="s">
        <v>8719</v>
      </c>
      <c r="C6063" s="16" t="s">
        <v>8720</v>
      </c>
      <c r="D6063" s="17" t="s">
        <v>956</v>
      </c>
      <c r="E6063" s="17">
        <v>1</v>
      </c>
      <c r="F6063" s="18" t="s">
        <v>60</v>
      </c>
      <c r="G6063" s="18" t="s">
        <v>14</v>
      </c>
      <c r="H6063" s="19">
        <v>6.6929908500000002</v>
      </c>
    </row>
    <row r="6064" s="20" customFormat="1" ht="45" customHeight="1">
      <c r="A6064" s="15">
        <v>90509013</v>
      </c>
      <c r="B6064" s="16" t="s">
        <v>8721</v>
      </c>
      <c r="C6064" s="16" t="s">
        <v>8722</v>
      </c>
      <c r="D6064" s="17" t="s">
        <v>8723</v>
      </c>
      <c r="E6064" s="17">
        <v>1</v>
      </c>
      <c r="F6064" s="18" t="s">
        <v>158</v>
      </c>
      <c r="G6064" s="18" t="s">
        <v>14</v>
      </c>
      <c r="H6064" s="19">
        <v>1.6522946999999999</v>
      </c>
    </row>
    <row r="6065" s="20" customFormat="1" ht="45" customHeight="1">
      <c r="A6065" s="15">
        <v>90343018</v>
      </c>
      <c r="B6065" s="16" t="s">
        <v>8724</v>
      </c>
      <c r="C6065" s="16" t="s">
        <v>8725</v>
      </c>
      <c r="D6065" s="17" t="s">
        <v>1356</v>
      </c>
      <c r="E6065" s="17">
        <v>1</v>
      </c>
      <c r="F6065" s="18" t="s">
        <v>64</v>
      </c>
      <c r="G6065" s="18" t="s">
        <v>14</v>
      </c>
      <c r="H6065" s="19">
        <v>8.472429</v>
      </c>
    </row>
    <row r="6066" s="20" customFormat="1" ht="45" customHeight="1">
      <c r="A6066" s="15">
        <v>90343026</v>
      </c>
      <c r="B6066" s="16" t="s">
        <v>8726</v>
      </c>
      <c r="C6066" s="16" t="s">
        <v>8727</v>
      </c>
      <c r="D6066" s="17" t="s">
        <v>1356</v>
      </c>
      <c r="E6066" s="17">
        <v>1</v>
      </c>
      <c r="F6066" s="18" t="s">
        <v>64</v>
      </c>
      <c r="G6066" s="18" t="s">
        <v>14</v>
      </c>
      <c r="H6066" s="19">
        <v>9.0876208500000004</v>
      </c>
    </row>
    <row r="6067" s="20" customFormat="1" ht="45" customHeight="1">
      <c r="A6067" s="15">
        <v>92460100</v>
      </c>
      <c r="B6067" s="16" t="s">
        <v>8728</v>
      </c>
      <c r="C6067" s="16" t="s">
        <v>8729</v>
      </c>
      <c r="D6067" s="17" t="s">
        <v>78</v>
      </c>
      <c r="E6067" s="17">
        <v>1</v>
      </c>
      <c r="F6067" s="18" t="s">
        <v>436</v>
      </c>
      <c r="G6067" s="18" t="s">
        <v>14</v>
      </c>
      <c r="H6067" s="19">
        <v>2.9334217499999999</v>
      </c>
    </row>
    <row r="6068" s="20" customFormat="1" ht="45" customHeight="1">
      <c r="A6068" s="15">
        <v>92460097</v>
      </c>
      <c r="B6068" s="16" t="s">
        <v>8730</v>
      </c>
      <c r="C6068" s="16" t="s">
        <v>8731</v>
      </c>
      <c r="D6068" s="17" t="s">
        <v>78</v>
      </c>
      <c r="E6068" s="17">
        <v>1</v>
      </c>
      <c r="F6068" s="18" t="s">
        <v>436</v>
      </c>
      <c r="G6068" s="18" t="s">
        <v>14</v>
      </c>
      <c r="H6068" s="19">
        <v>1.4726974500000001</v>
      </c>
    </row>
    <row r="6069" s="20" customFormat="1" ht="45" customHeight="1">
      <c r="A6069" s="15">
        <v>92424805</v>
      </c>
      <c r="B6069" s="16" t="s">
        <v>8730</v>
      </c>
      <c r="C6069" s="16" t="s">
        <v>8732</v>
      </c>
      <c r="D6069" s="17" t="s">
        <v>34</v>
      </c>
      <c r="E6069" s="17">
        <v>1</v>
      </c>
      <c r="F6069" s="18" t="s">
        <v>436</v>
      </c>
      <c r="G6069" s="18" t="s">
        <v>14</v>
      </c>
      <c r="H6069" s="19">
        <v>1.99951605</v>
      </c>
    </row>
    <row r="6070" s="20" customFormat="1" ht="45" customHeight="1">
      <c r="A6070" s="15">
        <v>92460119</v>
      </c>
      <c r="B6070" s="16" t="s">
        <v>8733</v>
      </c>
      <c r="C6070" s="16" t="s">
        <v>8734</v>
      </c>
      <c r="D6070" s="17" t="s">
        <v>78</v>
      </c>
      <c r="E6070" s="17">
        <v>1</v>
      </c>
      <c r="F6070" s="18" t="s">
        <v>95</v>
      </c>
      <c r="G6070" s="18" t="s">
        <v>14</v>
      </c>
      <c r="H6070" s="19">
        <v>2.7059318999999999</v>
      </c>
    </row>
    <row r="6071" s="20" customFormat="1" ht="45" customHeight="1">
      <c r="A6071" s="15">
        <v>90174666</v>
      </c>
      <c r="B6071" s="16" t="s">
        <v>8735</v>
      </c>
      <c r="C6071" s="16" t="s">
        <v>8736</v>
      </c>
      <c r="D6071" s="17" t="s">
        <v>34</v>
      </c>
      <c r="E6071" s="17">
        <v>1</v>
      </c>
      <c r="F6071" s="18" t="s">
        <v>436</v>
      </c>
      <c r="G6071" s="18" t="s">
        <v>14</v>
      </c>
      <c r="H6071" s="19">
        <v>3.6637838999999999</v>
      </c>
    </row>
    <row r="6072" s="20" customFormat="1" ht="45" customHeight="1">
      <c r="A6072" s="15">
        <v>90292570</v>
      </c>
      <c r="B6072" s="16" t="s">
        <v>8737</v>
      </c>
      <c r="C6072" s="16" t="s">
        <v>8738</v>
      </c>
      <c r="D6072" s="17" t="s">
        <v>229</v>
      </c>
      <c r="E6072" s="17">
        <v>1</v>
      </c>
      <c r="F6072" s="18" t="s">
        <v>436</v>
      </c>
      <c r="G6072" s="18" t="s">
        <v>14</v>
      </c>
      <c r="H6072" s="19">
        <v>2.1192475499999999</v>
      </c>
    </row>
    <row r="6073" s="20" customFormat="1" ht="45" customHeight="1">
      <c r="A6073" s="15">
        <v>90247337</v>
      </c>
      <c r="B6073" s="16" t="s">
        <v>8739</v>
      </c>
      <c r="C6073" s="16" t="s">
        <v>8740</v>
      </c>
      <c r="D6073" s="17" t="s">
        <v>1002</v>
      </c>
      <c r="E6073" s="17">
        <v>1</v>
      </c>
      <c r="F6073" s="18" t="s">
        <v>436</v>
      </c>
      <c r="G6073" s="18" t="s">
        <v>14</v>
      </c>
      <c r="H6073" s="19">
        <v>2.02346235</v>
      </c>
    </row>
    <row r="6074" s="20" customFormat="1" ht="45" customHeight="1">
      <c r="A6074" s="15">
        <v>90196015</v>
      </c>
      <c r="B6074" s="16" t="s">
        <v>8741</v>
      </c>
      <c r="C6074" s="16" t="s">
        <v>8742</v>
      </c>
      <c r="D6074" s="17" t="s">
        <v>229</v>
      </c>
      <c r="E6074" s="17">
        <v>1</v>
      </c>
      <c r="F6074" s="18" t="s">
        <v>436</v>
      </c>
      <c r="G6074" s="18" t="s">
        <v>14</v>
      </c>
      <c r="H6074" s="19">
        <v>2.1910864499999998</v>
      </c>
    </row>
    <row r="6075" s="20" customFormat="1" ht="45" customHeight="1">
      <c r="A6075" s="15">
        <v>90292588</v>
      </c>
      <c r="B6075" s="16" t="s">
        <v>8743</v>
      </c>
      <c r="C6075" s="16" t="s">
        <v>8744</v>
      </c>
      <c r="D6075" s="17" t="s">
        <v>229</v>
      </c>
      <c r="E6075" s="17">
        <v>1</v>
      </c>
      <c r="F6075" s="18" t="s">
        <v>436</v>
      </c>
      <c r="G6075" s="18" t="s">
        <v>14</v>
      </c>
      <c r="H6075" s="19">
        <v>4.2265219500000004</v>
      </c>
    </row>
    <row r="6076" s="20" customFormat="1" ht="45" customHeight="1">
      <c r="A6076" s="15">
        <v>90196023</v>
      </c>
      <c r="B6076" s="16" t="s">
        <v>8745</v>
      </c>
      <c r="C6076" s="16" t="s">
        <v>8746</v>
      </c>
      <c r="D6076" s="17" t="s">
        <v>229</v>
      </c>
      <c r="E6076" s="17">
        <v>1</v>
      </c>
      <c r="F6076" s="18" t="s">
        <v>436</v>
      </c>
      <c r="G6076" s="18" t="s">
        <v>14</v>
      </c>
      <c r="H6076" s="19">
        <v>4.3462534499999999</v>
      </c>
    </row>
    <row r="6077" s="20" customFormat="1" ht="45" customHeight="1">
      <c r="A6077" s="15">
        <v>92252532</v>
      </c>
      <c r="B6077" s="16" t="s">
        <v>8747</v>
      </c>
      <c r="C6077" s="16" t="s">
        <v>8748</v>
      </c>
      <c r="D6077" s="17" t="s">
        <v>229</v>
      </c>
      <c r="E6077" s="17">
        <v>1</v>
      </c>
      <c r="F6077" s="18" t="s">
        <v>193</v>
      </c>
      <c r="G6077" s="18" t="s">
        <v>14</v>
      </c>
      <c r="H6077" s="19">
        <v>4.7413673999999997</v>
      </c>
    </row>
    <row r="6078" s="20" customFormat="1" ht="45" customHeight="1">
      <c r="A6078" s="15">
        <v>92252524</v>
      </c>
      <c r="B6078" s="16" t="s">
        <v>8749</v>
      </c>
      <c r="C6078" s="16" t="s">
        <v>8750</v>
      </c>
      <c r="D6078" s="17" t="s">
        <v>229</v>
      </c>
      <c r="E6078" s="17">
        <v>1</v>
      </c>
      <c r="F6078" s="18" t="s">
        <v>193</v>
      </c>
      <c r="G6078" s="18" t="s">
        <v>14</v>
      </c>
      <c r="H6078" s="19">
        <v>3.8912737499999999</v>
      </c>
    </row>
    <row r="6079" s="20" customFormat="1" ht="45" customHeight="1">
      <c r="A6079" s="15">
        <v>90292596</v>
      </c>
      <c r="B6079" s="16" t="s">
        <v>8751</v>
      </c>
      <c r="C6079" s="16" t="s">
        <v>8752</v>
      </c>
      <c r="D6079" s="17" t="s">
        <v>229</v>
      </c>
      <c r="E6079" s="17">
        <v>1</v>
      </c>
      <c r="F6079" s="18" t="s">
        <v>88</v>
      </c>
      <c r="G6079" s="18" t="s">
        <v>14</v>
      </c>
      <c r="H6079" s="19">
        <v>3.8912737499999999</v>
      </c>
    </row>
    <row r="6080" s="20" customFormat="1" ht="45" customHeight="1">
      <c r="A6080" s="15">
        <v>90211588</v>
      </c>
      <c r="B6080" s="16" t="s">
        <v>8753</v>
      </c>
      <c r="C6080" s="16" t="s">
        <v>8754</v>
      </c>
      <c r="D6080" s="17" t="s">
        <v>31</v>
      </c>
      <c r="E6080" s="17">
        <v>1</v>
      </c>
      <c r="F6080" s="18" t="s">
        <v>88</v>
      </c>
      <c r="G6080" s="18" t="s">
        <v>14</v>
      </c>
      <c r="H6080" s="19">
        <v>4.0110052500000002</v>
      </c>
    </row>
    <row r="6081" s="20" customFormat="1" ht="45" customHeight="1">
      <c r="A6081" s="15">
        <v>90247345</v>
      </c>
      <c r="B6081" s="16" t="s">
        <v>8755</v>
      </c>
      <c r="C6081" s="16" t="s">
        <v>8756</v>
      </c>
      <c r="D6081" s="17" t="s">
        <v>1002</v>
      </c>
      <c r="E6081" s="17">
        <v>1</v>
      </c>
      <c r="F6081" s="18" t="s">
        <v>88</v>
      </c>
      <c r="G6081" s="18" t="s">
        <v>14</v>
      </c>
      <c r="H6081" s="19">
        <v>4.1067904500000001</v>
      </c>
    </row>
    <row r="6082" s="20" customFormat="1" ht="45" customHeight="1">
      <c r="A6082" s="15">
        <v>92424813</v>
      </c>
      <c r="B6082" s="16" t="s">
        <v>8757</v>
      </c>
      <c r="C6082" s="16" t="s">
        <v>8758</v>
      </c>
      <c r="D6082" s="17" t="s">
        <v>34</v>
      </c>
      <c r="E6082" s="17">
        <v>1</v>
      </c>
      <c r="F6082" s="18" t="s">
        <v>5137</v>
      </c>
      <c r="G6082" s="18" t="s">
        <v>14</v>
      </c>
      <c r="H6082" s="19">
        <v>4.3941460499999998</v>
      </c>
    </row>
    <row r="6083" s="20" customFormat="1" ht="45" customHeight="1">
      <c r="A6083" s="15">
        <v>90195680</v>
      </c>
      <c r="B6083" s="16" t="s">
        <v>8759</v>
      </c>
      <c r="C6083" s="16" t="s">
        <v>8760</v>
      </c>
      <c r="D6083" s="17" t="s">
        <v>461</v>
      </c>
      <c r="E6083" s="17">
        <v>1</v>
      </c>
      <c r="F6083" s="18" t="s">
        <v>88</v>
      </c>
      <c r="G6083" s="18" t="s">
        <v>14</v>
      </c>
      <c r="H6083" s="19">
        <v>2.6221198499999998</v>
      </c>
    </row>
    <row r="6084" s="20" customFormat="1" ht="45" customHeight="1">
      <c r="A6084" s="15">
        <v>92423221</v>
      </c>
      <c r="B6084" s="16" t="s">
        <v>8761</v>
      </c>
      <c r="C6084" s="16" t="s">
        <v>8761</v>
      </c>
      <c r="D6084" s="17" t="s">
        <v>233</v>
      </c>
      <c r="E6084" s="17">
        <v>120</v>
      </c>
      <c r="F6084" s="18" t="s">
        <v>18</v>
      </c>
      <c r="G6084" s="18" t="s">
        <v>19</v>
      </c>
      <c r="H6084" s="19">
        <v>5.9865750000000002e-002</v>
      </c>
    </row>
    <row r="6085" s="20" customFormat="1" ht="45" customHeight="1">
      <c r="A6085" s="15">
        <v>92423248</v>
      </c>
      <c r="B6085" s="16" t="s">
        <v>8762</v>
      </c>
      <c r="C6085" s="16" t="s">
        <v>8763</v>
      </c>
      <c r="D6085" s="17" t="s">
        <v>157</v>
      </c>
      <c r="E6085" s="17">
        <v>100</v>
      </c>
      <c r="F6085" s="18" t="s">
        <v>18</v>
      </c>
      <c r="G6085" s="18" t="s">
        <v>19</v>
      </c>
      <c r="H6085" s="19">
        <v>7.1838899999999997e-002</v>
      </c>
    </row>
    <row r="6086" s="20" customFormat="1" ht="45" customHeight="1">
      <c r="A6086" s="15">
        <v>92366910</v>
      </c>
      <c r="B6086" s="16" t="s">
        <v>8764</v>
      </c>
      <c r="C6086" s="16" t="s">
        <v>8765</v>
      </c>
      <c r="D6086" s="17" t="s">
        <v>748</v>
      </c>
      <c r="E6086" s="17">
        <v>100</v>
      </c>
      <c r="F6086" s="18" t="s">
        <v>18</v>
      </c>
      <c r="G6086" s="18" t="s">
        <v>19</v>
      </c>
      <c r="H6086" s="19">
        <v>4.78926e-002</v>
      </c>
    </row>
    <row r="6087" s="20" customFormat="1" ht="45" customHeight="1">
      <c r="A6087" s="15">
        <v>92366902</v>
      </c>
      <c r="B6087" s="16" t="s">
        <v>8766</v>
      </c>
      <c r="C6087" s="16" t="s">
        <v>8767</v>
      </c>
      <c r="D6087" s="17" t="s">
        <v>748</v>
      </c>
      <c r="E6087" s="17">
        <v>200</v>
      </c>
      <c r="F6087" s="18" t="s">
        <v>99</v>
      </c>
      <c r="G6087" s="18" t="s">
        <v>19</v>
      </c>
      <c r="H6087" s="19">
        <v>9.5785200000000001e-002</v>
      </c>
    </row>
    <row r="6088" s="20" customFormat="1" ht="45" customHeight="1">
      <c r="A6088" s="15">
        <v>92366880</v>
      </c>
      <c r="B6088" s="16" t="s">
        <v>8768</v>
      </c>
      <c r="C6088" s="16" t="s">
        <v>8769</v>
      </c>
      <c r="D6088" s="17" t="s">
        <v>8770</v>
      </c>
      <c r="E6088" s="17">
        <v>1</v>
      </c>
      <c r="F6088" s="18" t="s">
        <v>60</v>
      </c>
      <c r="G6088" s="18" t="s">
        <v>14</v>
      </c>
      <c r="H6088" s="19">
        <v>0.14367779999999999</v>
      </c>
    </row>
    <row r="6089" s="20" customFormat="1" ht="45" customHeight="1">
      <c r="A6089" s="15">
        <v>92366899</v>
      </c>
      <c r="B6089" s="16" t="s">
        <v>8771</v>
      </c>
      <c r="C6089" s="16" t="s">
        <v>8772</v>
      </c>
      <c r="D6089" s="17" t="s">
        <v>8770</v>
      </c>
      <c r="E6089" s="17">
        <v>1</v>
      </c>
      <c r="F6089" s="18" t="s">
        <v>60</v>
      </c>
      <c r="G6089" s="18" t="s">
        <v>14</v>
      </c>
      <c r="H6089" s="19">
        <v>0.20354354999999999</v>
      </c>
    </row>
    <row r="6090" s="20" customFormat="1" ht="45" customHeight="1">
      <c r="A6090" s="15">
        <v>92372104</v>
      </c>
      <c r="B6090" s="16" t="s">
        <v>8773</v>
      </c>
      <c r="C6090" s="16" t="s">
        <v>8774</v>
      </c>
      <c r="D6090" s="17" t="s">
        <v>1253</v>
      </c>
      <c r="E6090" s="17">
        <v>20</v>
      </c>
      <c r="F6090" s="18" t="s">
        <v>95</v>
      </c>
      <c r="G6090" s="18" t="s">
        <v>19</v>
      </c>
      <c r="H6090" s="19">
        <v>0.53879175000000001</v>
      </c>
    </row>
    <row r="6091" s="20" customFormat="1" ht="45" customHeight="1">
      <c r="A6091" s="15">
        <v>92372074</v>
      </c>
      <c r="B6091" s="16" t="s">
        <v>8775</v>
      </c>
      <c r="C6091" s="16" t="s">
        <v>8776</v>
      </c>
      <c r="D6091" s="17" t="s">
        <v>1253</v>
      </c>
      <c r="E6091" s="17">
        <v>60</v>
      </c>
      <c r="F6091" s="18" t="s">
        <v>18</v>
      </c>
      <c r="G6091" s="18" t="s">
        <v>19</v>
      </c>
      <c r="H6091" s="19">
        <v>0.35919450000000003</v>
      </c>
    </row>
    <row r="6092" s="20" customFormat="1" ht="45" customHeight="1">
      <c r="A6092" s="15">
        <v>92443419</v>
      </c>
      <c r="B6092" s="16" t="s">
        <v>8777</v>
      </c>
      <c r="C6092" s="16" t="s">
        <v>8778</v>
      </c>
      <c r="D6092" s="17" t="s">
        <v>235</v>
      </c>
      <c r="E6092" s="17">
        <v>120</v>
      </c>
      <c r="F6092" s="18" t="s">
        <v>99</v>
      </c>
      <c r="G6092" s="18" t="s">
        <v>19</v>
      </c>
      <c r="H6092" s="19">
        <v>0.59295600000000004</v>
      </c>
    </row>
    <row r="6093" s="20" customFormat="1" ht="45" customHeight="1">
      <c r="A6093" s="15">
        <v>92443427</v>
      </c>
      <c r="B6093" s="16" t="s">
        <v>8779</v>
      </c>
      <c r="C6093" s="16" t="s">
        <v>8780</v>
      </c>
      <c r="D6093" s="17" t="s">
        <v>235</v>
      </c>
      <c r="E6093" s="17">
        <v>120</v>
      </c>
      <c r="F6093" s="18" t="s">
        <v>99</v>
      </c>
      <c r="G6093" s="18" t="s">
        <v>19</v>
      </c>
      <c r="H6093" s="19">
        <v>0.99206099999999997</v>
      </c>
    </row>
    <row r="6094" s="20" customFormat="1" ht="45" customHeight="1">
      <c r="A6094" s="15">
        <v>92443400</v>
      </c>
      <c r="B6094" s="16" t="s">
        <v>8781</v>
      </c>
      <c r="C6094" s="16" t="s">
        <v>8782</v>
      </c>
      <c r="D6094" s="17" t="s">
        <v>235</v>
      </c>
      <c r="E6094" s="17">
        <v>120</v>
      </c>
      <c r="F6094" s="18" t="s">
        <v>99</v>
      </c>
      <c r="G6094" s="18" t="s">
        <v>19</v>
      </c>
      <c r="H6094" s="19">
        <v>0.53879175000000001</v>
      </c>
    </row>
    <row r="6095" s="20" customFormat="1" ht="45" customHeight="1">
      <c r="A6095" s="15">
        <v>92426441</v>
      </c>
      <c r="B6095" s="16" t="s">
        <v>8783</v>
      </c>
      <c r="C6095" s="16" t="s">
        <v>8784</v>
      </c>
      <c r="D6095" s="17" t="s">
        <v>235</v>
      </c>
      <c r="E6095" s="17">
        <v>60</v>
      </c>
      <c r="F6095" s="18" t="s">
        <v>99</v>
      </c>
      <c r="G6095" s="18" t="s">
        <v>19</v>
      </c>
      <c r="H6095" s="19">
        <v>1.06561035</v>
      </c>
    </row>
    <row r="6096" s="20" customFormat="1" ht="45" customHeight="1">
      <c r="A6096" s="15">
        <v>92426450</v>
      </c>
      <c r="B6096" s="16" t="s">
        <v>8785</v>
      </c>
      <c r="C6096" s="16" t="s">
        <v>8786</v>
      </c>
      <c r="D6096" s="17" t="s">
        <v>235</v>
      </c>
      <c r="E6096" s="17">
        <v>60</v>
      </c>
      <c r="F6096" s="18" t="s">
        <v>99</v>
      </c>
      <c r="G6096" s="18" t="s">
        <v>19</v>
      </c>
      <c r="H6096" s="19">
        <v>1.13744925</v>
      </c>
    </row>
    <row r="6097" s="20" customFormat="1" ht="45" customHeight="1">
      <c r="A6097" s="15">
        <v>92426468</v>
      </c>
      <c r="B6097" s="16" t="s">
        <v>8787</v>
      </c>
      <c r="C6097" s="16" t="s">
        <v>8788</v>
      </c>
      <c r="D6097" s="17" t="s">
        <v>235</v>
      </c>
      <c r="E6097" s="17">
        <v>60</v>
      </c>
      <c r="F6097" s="18" t="s">
        <v>99</v>
      </c>
      <c r="G6097" s="18" t="s">
        <v>19</v>
      </c>
      <c r="H6097" s="19">
        <v>1.9396503</v>
      </c>
    </row>
    <row r="6098" s="20" customFormat="1" ht="45" customHeight="1">
      <c r="A6098" s="15">
        <v>90190939</v>
      </c>
      <c r="B6098" s="16" t="s">
        <v>8789</v>
      </c>
      <c r="C6098" s="16" t="s">
        <v>8790</v>
      </c>
      <c r="D6098" s="17" t="s">
        <v>360</v>
      </c>
      <c r="E6098" s="17">
        <v>1</v>
      </c>
      <c r="F6098" s="18" t="s">
        <v>436</v>
      </c>
      <c r="G6098" s="18" t="s">
        <v>14</v>
      </c>
      <c r="H6098" s="19">
        <v>1.1254761</v>
      </c>
    </row>
    <row r="6099" s="20" customFormat="1" ht="45" customHeight="1">
      <c r="A6099" s="15">
        <v>92441084</v>
      </c>
      <c r="B6099" s="16" t="s">
        <v>8791</v>
      </c>
      <c r="C6099" s="16" t="s">
        <v>8792</v>
      </c>
      <c r="D6099" s="17" t="s">
        <v>603</v>
      </c>
      <c r="E6099" s="17">
        <v>100</v>
      </c>
      <c r="F6099" s="18" t="s">
        <v>18</v>
      </c>
      <c r="G6099" s="18" t="s">
        <v>19</v>
      </c>
      <c r="H6099" s="19">
        <v>5.2801591500000002</v>
      </c>
    </row>
    <row r="6100" s="20" customFormat="1" ht="45" customHeight="1">
      <c r="A6100" s="15">
        <v>92426859</v>
      </c>
      <c r="B6100" s="16" t="s">
        <v>8793</v>
      </c>
      <c r="C6100" s="16" t="s">
        <v>8794</v>
      </c>
      <c r="D6100" s="17" t="s">
        <v>603</v>
      </c>
      <c r="E6100" s="17">
        <v>250</v>
      </c>
      <c r="F6100" s="18" t="s">
        <v>18</v>
      </c>
      <c r="G6100" s="18" t="s">
        <v>19</v>
      </c>
      <c r="H6100" s="19">
        <v>4.6299999999999999</v>
      </c>
    </row>
    <row r="6101" s="20" customFormat="1" ht="45" customHeight="1">
      <c r="A6101" s="15">
        <v>90165446</v>
      </c>
      <c r="B6101" s="16" t="s">
        <v>8795</v>
      </c>
      <c r="C6101" s="16" t="s">
        <v>8796</v>
      </c>
      <c r="D6101" s="17" t="s">
        <v>134</v>
      </c>
      <c r="E6101" s="17">
        <v>100</v>
      </c>
      <c r="F6101" s="18" t="s">
        <v>18</v>
      </c>
      <c r="G6101" s="18" t="s">
        <v>19</v>
      </c>
      <c r="H6101" s="19">
        <v>5.8408937999999999</v>
      </c>
    </row>
    <row r="6102" s="20" customFormat="1" ht="45" customHeight="1">
      <c r="A6102" s="15">
        <v>92445209</v>
      </c>
      <c r="B6102" s="16" t="s">
        <v>8797</v>
      </c>
      <c r="C6102" s="16" t="s">
        <v>8798</v>
      </c>
      <c r="D6102" s="17" t="s">
        <v>134</v>
      </c>
      <c r="E6102" s="17">
        <v>250</v>
      </c>
      <c r="F6102" s="18" t="s">
        <v>18</v>
      </c>
      <c r="G6102" s="18" t="s">
        <v>19</v>
      </c>
      <c r="H6102" s="19">
        <v>5.6399999999999997</v>
      </c>
    </row>
    <row r="6103" s="20" customFormat="1" ht="45" customHeight="1">
      <c r="A6103" s="15">
        <v>90278046</v>
      </c>
      <c r="B6103" s="16" t="s">
        <v>8799</v>
      </c>
      <c r="C6103" s="16" t="s">
        <v>8799</v>
      </c>
      <c r="D6103" s="17" t="s">
        <v>915</v>
      </c>
      <c r="E6103" s="17">
        <v>100</v>
      </c>
      <c r="F6103" s="18" t="s">
        <v>18</v>
      </c>
      <c r="G6103" s="18" t="s">
        <v>19</v>
      </c>
      <c r="H6103" s="19">
        <v>4.0349515499999997</v>
      </c>
    </row>
    <row r="6104" s="20" customFormat="1" ht="45" customHeight="1">
      <c r="A6104" s="15">
        <v>90278054</v>
      </c>
      <c r="B6104" s="16" t="s">
        <v>8800</v>
      </c>
      <c r="C6104" s="16" t="s">
        <v>8800</v>
      </c>
      <c r="D6104" s="17" t="s">
        <v>915</v>
      </c>
      <c r="E6104" s="17">
        <v>250</v>
      </c>
      <c r="F6104" s="18" t="s">
        <v>18</v>
      </c>
      <c r="G6104" s="18" t="s">
        <v>19</v>
      </c>
      <c r="H6104" s="19">
        <v>3.5799718500000002</v>
      </c>
    </row>
    <row r="6105" s="20" customFormat="1" ht="45" customHeight="1">
      <c r="A6105" s="15">
        <v>90278038</v>
      </c>
      <c r="B6105" s="16" t="s">
        <v>8801</v>
      </c>
      <c r="C6105" s="16" t="s">
        <v>8801</v>
      </c>
      <c r="D6105" s="17" t="s">
        <v>915</v>
      </c>
      <c r="E6105" s="17">
        <v>50</v>
      </c>
      <c r="F6105" s="18" t="s">
        <v>18</v>
      </c>
      <c r="G6105" s="18" t="s">
        <v>19</v>
      </c>
      <c r="H6105" s="19">
        <v>4.1307367499999996</v>
      </c>
    </row>
    <row r="6106" s="20" customFormat="1" ht="45" customHeight="1">
      <c r="A6106" s="15">
        <v>90251792</v>
      </c>
      <c r="B6106" s="16" t="s">
        <v>8802</v>
      </c>
      <c r="C6106" s="16" t="s">
        <v>8803</v>
      </c>
      <c r="D6106" s="17" t="s">
        <v>915</v>
      </c>
      <c r="E6106" s="17">
        <v>100</v>
      </c>
      <c r="F6106" s="18" t="s">
        <v>18</v>
      </c>
      <c r="G6106" s="18" t="s">
        <v>19</v>
      </c>
      <c r="H6106" s="19">
        <v>5.2921322999999996</v>
      </c>
    </row>
    <row r="6107" s="20" customFormat="1" ht="45" customHeight="1">
      <c r="A6107" s="15">
        <v>90251806</v>
      </c>
      <c r="B6107" s="16" t="s">
        <v>8804</v>
      </c>
      <c r="C6107" s="16" t="s">
        <v>8805</v>
      </c>
      <c r="D6107" s="17" t="s">
        <v>915</v>
      </c>
      <c r="E6107" s="17">
        <v>250</v>
      </c>
      <c r="F6107" s="18" t="s">
        <v>18</v>
      </c>
      <c r="G6107" s="18" t="s">
        <v>19</v>
      </c>
      <c r="H6107" s="19">
        <v>5.2921322999999996</v>
      </c>
    </row>
    <row r="6108" s="20" customFormat="1" ht="45" customHeight="1">
      <c r="A6108" s="15">
        <v>90287711</v>
      </c>
      <c r="B6108" s="16" t="s">
        <v>8806</v>
      </c>
      <c r="C6108" s="16" t="s">
        <v>8807</v>
      </c>
      <c r="D6108" s="17" t="s">
        <v>915</v>
      </c>
      <c r="E6108" s="17">
        <v>50</v>
      </c>
      <c r="F6108" s="18" t="s">
        <v>18</v>
      </c>
      <c r="G6108" s="18" t="s">
        <v>19</v>
      </c>
      <c r="H6108" s="19">
        <v>5.2921322999999996</v>
      </c>
    </row>
    <row r="6109" s="20" customFormat="1" ht="45" customHeight="1">
      <c r="A6109" s="15">
        <v>90276043</v>
      </c>
      <c r="B6109" s="16" t="s">
        <v>8808</v>
      </c>
      <c r="C6109" s="16" t="s">
        <v>8809</v>
      </c>
      <c r="D6109" s="17" t="s">
        <v>1356</v>
      </c>
      <c r="E6109" s="17">
        <v>1</v>
      </c>
      <c r="F6109" s="18" t="s">
        <v>436</v>
      </c>
      <c r="G6109" s="18" t="s">
        <v>14</v>
      </c>
      <c r="H6109" s="19">
        <v>3.1010458500000002</v>
      </c>
    </row>
    <row r="6110" s="20" customFormat="1" ht="45" customHeight="1">
      <c r="A6110" s="15">
        <v>90276035</v>
      </c>
      <c r="B6110" s="16" t="s">
        <v>8810</v>
      </c>
      <c r="C6110" s="16" t="s">
        <v>8811</v>
      </c>
      <c r="D6110" s="17" t="s">
        <v>1356</v>
      </c>
      <c r="E6110" s="17">
        <v>1</v>
      </c>
      <c r="F6110" s="18" t="s">
        <v>158</v>
      </c>
      <c r="G6110" s="18" t="s">
        <v>14</v>
      </c>
      <c r="H6110" s="19">
        <v>1.6163752499999999</v>
      </c>
    </row>
    <row r="6111" s="20" customFormat="1" ht="45" customHeight="1">
      <c r="A6111" s="15">
        <v>92427049</v>
      </c>
      <c r="B6111" s="16" t="s">
        <v>8812</v>
      </c>
      <c r="C6111" s="16" t="s">
        <v>8813</v>
      </c>
      <c r="D6111" s="17" t="s">
        <v>354</v>
      </c>
      <c r="E6111" s="17">
        <v>1</v>
      </c>
      <c r="F6111" s="18" t="s">
        <v>158</v>
      </c>
      <c r="G6111" s="18" t="s">
        <v>14</v>
      </c>
      <c r="H6111" s="19">
        <v>1.2571807500000001</v>
      </c>
    </row>
    <row r="6112" s="20" customFormat="1" ht="45" customHeight="1">
      <c r="A6112" s="15">
        <v>90312279</v>
      </c>
      <c r="B6112" s="16" t="s">
        <v>8814</v>
      </c>
      <c r="C6112" s="16" t="s">
        <v>8815</v>
      </c>
      <c r="D6112" s="17" t="s">
        <v>39</v>
      </c>
      <c r="E6112" s="17">
        <v>1</v>
      </c>
      <c r="F6112" s="18" t="s">
        <v>436</v>
      </c>
      <c r="G6112" s="18" t="s">
        <v>14</v>
      </c>
      <c r="H6112" s="19">
        <v>2.9453949000000001</v>
      </c>
    </row>
    <row r="6113" s="20" customFormat="1" ht="45" customHeight="1">
      <c r="A6113" s="15">
        <v>90303393</v>
      </c>
      <c r="B6113" s="16" t="s">
        <v>8816</v>
      </c>
      <c r="C6113" s="16" t="s">
        <v>8816</v>
      </c>
      <c r="D6113" s="17" t="s">
        <v>31</v>
      </c>
      <c r="E6113" s="17">
        <v>1</v>
      </c>
      <c r="F6113" s="18" t="s">
        <v>60</v>
      </c>
      <c r="G6113" s="18" t="s">
        <v>14</v>
      </c>
      <c r="H6113" s="19">
        <v>0.4454919</v>
      </c>
    </row>
    <row r="6114" s="20" customFormat="1" ht="45" customHeight="1">
      <c r="A6114" s="15">
        <v>90303857</v>
      </c>
      <c r="B6114" s="16" t="s">
        <v>8816</v>
      </c>
      <c r="C6114" s="16" t="s">
        <v>8816</v>
      </c>
      <c r="D6114" s="17" t="s">
        <v>131</v>
      </c>
      <c r="E6114" s="17">
        <v>1</v>
      </c>
      <c r="F6114" s="18" t="s">
        <v>60</v>
      </c>
      <c r="G6114" s="18" t="s">
        <v>14</v>
      </c>
      <c r="H6114" s="19">
        <v>0.4454919</v>
      </c>
    </row>
    <row r="6115" s="20" customFormat="1" ht="45" customHeight="1">
      <c r="A6115" s="15">
        <v>90299094</v>
      </c>
      <c r="B6115" s="16" t="s">
        <v>8817</v>
      </c>
      <c r="C6115" s="16" t="s">
        <v>8817</v>
      </c>
      <c r="D6115" s="17" t="s">
        <v>244</v>
      </c>
      <c r="E6115" s="17">
        <v>1</v>
      </c>
      <c r="F6115" s="18" t="s">
        <v>60</v>
      </c>
      <c r="G6115" s="18" t="s">
        <v>14</v>
      </c>
      <c r="H6115" s="19">
        <v>0.457866675</v>
      </c>
    </row>
    <row r="6116" s="20" customFormat="1" ht="45" customHeight="1">
      <c r="A6116" s="15">
        <v>90277503</v>
      </c>
      <c r="B6116" s="16" t="s">
        <v>8818</v>
      </c>
      <c r="C6116" s="16" t="s">
        <v>8819</v>
      </c>
      <c r="D6116" s="17" t="s">
        <v>229</v>
      </c>
      <c r="E6116" s="17">
        <v>1</v>
      </c>
      <c r="F6116" s="18" t="s">
        <v>60</v>
      </c>
      <c r="G6116" s="18" t="s">
        <v>14</v>
      </c>
      <c r="H6116" s="19">
        <v>1.4846706000000001</v>
      </c>
    </row>
    <row r="6117" s="20" customFormat="1" ht="45" customHeight="1">
      <c r="A6117" s="15">
        <v>90182375</v>
      </c>
      <c r="B6117" s="16" t="s">
        <v>8818</v>
      </c>
      <c r="C6117" s="16" t="s">
        <v>8820</v>
      </c>
      <c r="D6117" s="17" t="s">
        <v>24</v>
      </c>
      <c r="E6117" s="17">
        <v>1</v>
      </c>
      <c r="F6117" s="18" t="s">
        <v>60</v>
      </c>
      <c r="G6117" s="18" t="s">
        <v>14</v>
      </c>
      <c r="H6117" s="19">
        <v>1.2691539000000001</v>
      </c>
    </row>
    <row r="6118" s="20" customFormat="1" ht="45" customHeight="1">
      <c r="A6118" s="15">
        <v>90299124</v>
      </c>
      <c r="B6118" s="16" t="s">
        <v>8818</v>
      </c>
      <c r="C6118" s="16" t="s">
        <v>8821</v>
      </c>
      <c r="D6118" s="17" t="s">
        <v>806</v>
      </c>
      <c r="E6118" s="17">
        <v>1</v>
      </c>
      <c r="F6118" s="18" t="s">
        <v>60</v>
      </c>
      <c r="G6118" s="18" t="s">
        <v>14</v>
      </c>
      <c r="H6118" s="19">
        <v>0.67049639999999999</v>
      </c>
    </row>
    <row r="6119" s="20" customFormat="1" ht="45" customHeight="1">
      <c r="A6119" s="15">
        <v>90235290</v>
      </c>
      <c r="B6119" s="16" t="s">
        <v>8818</v>
      </c>
      <c r="C6119" s="16" t="s">
        <v>8822</v>
      </c>
      <c r="D6119" s="17" t="s">
        <v>590</v>
      </c>
      <c r="E6119" s="17">
        <v>1</v>
      </c>
      <c r="F6119" s="18" t="s">
        <v>60</v>
      </c>
      <c r="G6119" s="18" t="s">
        <v>14</v>
      </c>
      <c r="H6119" s="19">
        <v>2.0354355000000002</v>
      </c>
    </row>
    <row r="6120" s="20" customFormat="1" ht="45" customHeight="1">
      <c r="A6120" s="15">
        <v>90249682</v>
      </c>
      <c r="B6120" s="16" t="s">
        <v>8818</v>
      </c>
      <c r="C6120" s="16" t="s">
        <v>8823</v>
      </c>
      <c r="D6120" s="17" t="s">
        <v>131</v>
      </c>
      <c r="E6120" s="17">
        <v>1</v>
      </c>
      <c r="F6120" s="18" t="s">
        <v>60</v>
      </c>
      <c r="G6120" s="18" t="s">
        <v>14</v>
      </c>
      <c r="H6120" s="19">
        <v>1.3409928</v>
      </c>
    </row>
    <row r="6121" s="20" customFormat="1" ht="45" customHeight="1">
      <c r="A6121" s="15">
        <v>90127285</v>
      </c>
      <c r="B6121" s="16" t="s">
        <v>8818</v>
      </c>
      <c r="C6121" s="16" t="s">
        <v>8824</v>
      </c>
      <c r="D6121" s="17" t="s">
        <v>21</v>
      </c>
      <c r="E6121" s="17">
        <v>1</v>
      </c>
      <c r="F6121" s="18" t="s">
        <v>60</v>
      </c>
      <c r="G6121" s="18" t="s">
        <v>14</v>
      </c>
      <c r="H6121" s="19">
        <v>1.54453635</v>
      </c>
    </row>
    <row r="6122" s="20" customFormat="1" ht="45" customHeight="1">
      <c r="A6122" s="15">
        <v>90249666</v>
      </c>
      <c r="B6122" s="16" t="s">
        <v>8818</v>
      </c>
      <c r="C6122" s="16" t="s">
        <v>8825</v>
      </c>
      <c r="D6122" s="17" t="s">
        <v>131</v>
      </c>
      <c r="E6122" s="17">
        <v>1</v>
      </c>
      <c r="F6122" s="18" t="s">
        <v>60</v>
      </c>
      <c r="G6122" s="18" t="s">
        <v>14</v>
      </c>
      <c r="H6122" s="19">
        <v>2.634093</v>
      </c>
    </row>
    <row r="6123" s="20" customFormat="1" ht="45" customHeight="1">
      <c r="A6123" s="15">
        <v>90127269</v>
      </c>
      <c r="B6123" s="16" t="s">
        <v>8818</v>
      </c>
      <c r="C6123" s="16" t="s">
        <v>8826</v>
      </c>
      <c r="D6123" s="17" t="s">
        <v>21</v>
      </c>
      <c r="E6123" s="17">
        <v>1</v>
      </c>
      <c r="F6123" s="18" t="s">
        <v>60</v>
      </c>
      <c r="G6123" s="18" t="s">
        <v>14</v>
      </c>
      <c r="H6123" s="19">
        <v>1.4607243000000001</v>
      </c>
    </row>
    <row r="6124" s="20" customFormat="1" ht="45" customHeight="1">
      <c r="A6124" s="15">
        <v>90299132</v>
      </c>
      <c r="B6124" s="16" t="s">
        <v>8818</v>
      </c>
      <c r="C6124" s="16" t="s">
        <v>8827</v>
      </c>
      <c r="D6124" s="17" t="s">
        <v>131</v>
      </c>
      <c r="E6124" s="17">
        <v>1</v>
      </c>
      <c r="F6124" s="18" t="s">
        <v>60</v>
      </c>
      <c r="G6124" s="18" t="s">
        <v>14</v>
      </c>
      <c r="H6124" s="19">
        <v>1.13744925</v>
      </c>
    </row>
    <row r="6125" s="20" customFormat="1" ht="45" customHeight="1">
      <c r="A6125" s="15">
        <v>90151518</v>
      </c>
      <c r="B6125" s="16" t="s">
        <v>8818</v>
      </c>
      <c r="C6125" s="16" t="s">
        <v>8828</v>
      </c>
      <c r="D6125" s="17" t="s">
        <v>39</v>
      </c>
      <c r="E6125" s="17">
        <v>1</v>
      </c>
      <c r="F6125" s="18" t="s">
        <v>60</v>
      </c>
      <c r="G6125" s="18" t="s">
        <v>14</v>
      </c>
      <c r="H6125" s="19">
        <v>2.0665874249999998</v>
      </c>
    </row>
    <row r="6126" s="20" customFormat="1" ht="45" customHeight="1">
      <c r="A6126" s="15">
        <v>90235282</v>
      </c>
      <c r="B6126" s="16" t="s">
        <v>8818</v>
      </c>
      <c r="C6126" s="16" t="s">
        <v>8828</v>
      </c>
      <c r="D6126" s="17" t="s">
        <v>590</v>
      </c>
      <c r="E6126" s="17">
        <v>1</v>
      </c>
      <c r="F6126" s="18" t="s">
        <v>60</v>
      </c>
      <c r="G6126" s="18" t="s">
        <v>14</v>
      </c>
      <c r="H6126" s="19">
        <v>2.0354355000000002</v>
      </c>
    </row>
    <row r="6127" s="20" customFormat="1" ht="45" customHeight="1">
      <c r="A6127" s="15">
        <v>90299140</v>
      </c>
      <c r="B6127" s="16" t="s">
        <v>8818</v>
      </c>
      <c r="C6127" s="16" t="s">
        <v>8829</v>
      </c>
      <c r="D6127" s="17" t="s">
        <v>39</v>
      </c>
      <c r="E6127" s="17">
        <v>1</v>
      </c>
      <c r="F6127" s="18" t="s">
        <v>60</v>
      </c>
      <c r="G6127" s="18" t="s">
        <v>14</v>
      </c>
      <c r="H6127" s="19">
        <v>1.8318919499999999</v>
      </c>
    </row>
    <row r="6128" s="20" customFormat="1" ht="45" customHeight="1">
      <c r="A6128" s="15">
        <v>90247760</v>
      </c>
      <c r="B6128" s="16" t="s">
        <v>8818</v>
      </c>
      <c r="C6128" s="16" t="s">
        <v>8830</v>
      </c>
      <c r="D6128" s="17" t="s">
        <v>1002</v>
      </c>
      <c r="E6128" s="17">
        <v>1</v>
      </c>
      <c r="F6128" s="18" t="s">
        <v>60</v>
      </c>
      <c r="G6128" s="18" t="s">
        <v>14</v>
      </c>
      <c r="H6128" s="19">
        <v>1.4128316999999999</v>
      </c>
    </row>
    <row r="6129" s="20" customFormat="1" ht="45" customHeight="1">
      <c r="A6129" s="15">
        <v>90125665</v>
      </c>
      <c r="B6129" s="16" t="s">
        <v>8831</v>
      </c>
      <c r="C6129" s="16" t="s">
        <v>8832</v>
      </c>
      <c r="D6129" s="17" t="s">
        <v>50</v>
      </c>
      <c r="E6129" s="17">
        <v>1</v>
      </c>
      <c r="F6129" s="18" t="s">
        <v>60</v>
      </c>
      <c r="G6129" s="18" t="s">
        <v>14</v>
      </c>
      <c r="H6129" s="19">
        <v>1.2332344500000001</v>
      </c>
    </row>
    <row r="6130" s="20" customFormat="1" ht="45" customHeight="1">
      <c r="A6130" s="15">
        <v>92427278</v>
      </c>
      <c r="B6130" s="16" t="s">
        <v>8833</v>
      </c>
      <c r="C6130" s="16" t="s">
        <v>8834</v>
      </c>
      <c r="D6130" s="17" t="s">
        <v>991</v>
      </c>
      <c r="E6130" s="17">
        <v>1</v>
      </c>
      <c r="F6130" s="18" t="s">
        <v>60</v>
      </c>
      <c r="G6130" s="18" t="s">
        <v>14</v>
      </c>
      <c r="H6130" s="19">
        <v>1.5325632</v>
      </c>
    </row>
    <row r="6131" s="20" customFormat="1" ht="45" customHeight="1">
      <c r="A6131" s="15">
        <v>90249712</v>
      </c>
      <c r="B6131" s="16" t="s">
        <v>8833</v>
      </c>
      <c r="C6131" s="16" t="s">
        <v>8833</v>
      </c>
      <c r="D6131" s="17" t="s">
        <v>131</v>
      </c>
      <c r="E6131" s="17">
        <v>1</v>
      </c>
      <c r="F6131" s="18" t="s">
        <v>60</v>
      </c>
      <c r="G6131" s="18" t="s">
        <v>14</v>
      </c>
      <c r="H6131" s="19">
        <v>1.7200937249999999</v>
      </c>
    </row>
    <row r="6132" s="20" customFormat="1" ht="45" customHeight="1">
      <c r="A6132" s="15">
        <v>92427340</v>
      </c>
      <c r="B6132" s="16" t="s">
        <v>8833</v>
      </c>
      <c r="C6132" s="16" t="s">
        <v>8833</v>
      </c>
      <c r="D6132" s="17" t="s">
        <v>59</v>
      </c>
      <c r="E6132" s="17">
        <v>1</v>
      </c>
      <c r="F6132" s="18" t="s">
        <v>60</v>
      </c>
      <c r="G6132" s="18" t="s">
        <v>14</v>
      </c>
      <c r="H6132" s="19">
        <v>1.4367780000000001</v>
      </c>
    </row>
    <row r="6133" s="20" customFormat="1" ht="45" customHeight="1">
      <c r="A6133" s="15">
        <v>92437516</v>
      </c>
      <c r="B6133" s="16" t="s">
        <v>8833</v>
      </c>
      <c r="C6133" s="16" t="s">
        <v>8835</v>
      </c>
      <c r="D6133" s="17" t="s">
        <v>73</v>
      </c>
      <c r="E6133" s="17">
        <v>1</v>
      </c>
      <c r="F6133" s="18" t="s">
        <v>60</v>
      </c>
      <c r="G6133" s="18" t="s">
        <v>14</v>
      </c>
      <c r="H6133" s="19">
        <v>1.56848265</v>
      </c>
    </row>
    <row r="6134" s="20" customFormat="1" ht="45" customHeight="1">
      <c r="A6134" s="15">
        <v>92427286</v>
      </c>
      <c r="B6134" s="16" t="s">
        <v>8836</v>
      </c>
      <c r="C6134" s="16" t="s">
        <v>8837</v>
      </c>
      <c r="D6134" s="17" t="s">
        <v>991</v>
      </c>
      <c r="E6134" s="17">
        <v>1</v>
      </c>
      <c r="F6134" s="18" t="s">
        <v>60</v>
      </c>
      <c r="G6134" s="18" t="s">
        <v>14</v>
      </c>
      <c r="H6134" s="19">
        <v>1.5325632</v>
      </c>
    </row>
    <row r="6135" s="20" customFormat="1" ht="45" customHeight="1">
      <c r="A6135" s="15">
        <v>90151500</v>
      </c>
      <c r="B6135" s="16" t="s">
        <v>8836</v>
      </c>
      <c r="C6135" s="16" t="s">
        <v>8836</v>
      </c>
      <c r="D6135" s="17" t="s">
        <v>39</v>
      </c>
      <c r="E6135" s="17">
        <v>1</v>
      </c>
      <c r="F6135" s="18" t="s">
        <v>60</v>
      </c>
      <c r="G6135" s="18" t="s">
        <v>14</v>
      </c>
      <c r="H6135" s="19">
        <v>1.5804558</v>
      </c>
    </row>
    <row r="6136" s="20" customFormat="1" ht="45" customHeight="1">
      <c r="A6136" s="15">
        <v>92458262</v>
      </c>
      <c r="B6136" s="16" t="s">
        <v>8836</v>
      </c>
      <c r="C6136" s="16" t="s">
        <v>8836</v>
      </c>
      <c r="D6136" s="17" t="s">
        <v>24</v>
      </c>
      <c r="E6136" s="17">
        <v>1</v>
      </c>
      <c r="F6136" s="18" t="s">
        <v>60</v>
      </c>
      <c r="G6136" s="18" t="s">
        <v>14</v>
      </c>
      <c r="H6136" s="19">
        <v>1.8438414750000001</v>
      </c>
    </row>
    <row r="6137" s="20" customFormat="1" ht="45" customHeight="1">
      <c r="A6137" s="15">
        <v>92458297</v>
      </c>
      <c r="B6137" s="16" t="s">
        <v>8836</v>
      </c>
      <c r="C6137" s="16" t="s">
        <v>8836</v>
      </c>
      <c r="D6137" s="17" t="s">
        <v>24</v>
      </c>
      <c r="E6137" s="17">
        <v>1</v>
      </c>
      <c r="F6137" s="18" t="s">
        <v>60</v>
      </c>
      <c r="G6137" s="18" t="s">
        <v>14</v>
      </c>
      <c r="H6137" s="19">
        <v>1.1879784</v>
      </c>
    </row>
    <row r="6138" s="20" customFormat="1" ht="45" customHeight="1">
      <c r="A6138" s="15">
        <v>92434568</v>
      </c>
      <c r="B6138" s="16" t="s">
        <v>8836</v>
      </c>
      <c r="C6138" s="16" t="s">
        <v>8838</v>
      </c>
      <c r="D6138" s="17" t="s">
        <v>414</v>
      </c>
      <c r="E6138" s="17">
        <v>1</v>
      </c>
      <c r="F6138" s="18" t="s">
        <v>60</v>
      </c>
      <c r="G6138" s="18" t="s">
        <v>14</v>
      </c>
      <c r="H6138" s="19">
        <v>0.61063065000000005</v>
      </c>
    </row>
    <row r="6139" s="20" customFormat="1" ht="45" customHeight="1">
      <c r="A6139" s="15">
        <v>92437524</v>
      </c>
      <c r="B6139" s="16" t="s">
        <v>8836</v>
      </c>
      <c r="C6139" s="16" t="s">
        <v>8839</v>
      </c>
      <c r="D6139" s="17" t="s">
        <v>73</v>
      </c>
      <c r="E6139" s="17">
        <v>1</v>
      </c>
      <c r="F6139" s="18" t="s">
        <v>60</v>
      </c>
      <c r="G6139" s="18" t="s">
        <v>14</v>
      </c>
      <c r="H6139" s="19">
        <v>2.0183309999999999</v>
      </c>
    </row>
    <row r="6140" s="20" customFormat="1" ht="45" customHeight="1">
      <c r="A6140" s="15">
        <v>92427260</v>
      </c>
      <c r="B6140" s="16" t="s">
        <v>8840</v>
      </c>
      <c r="C6140" s="16" t="s">
        <v>8841</v>
      </c>
      <c r="D6140" s="17" t="s">
        <v>991</v>
      </c>
      <c r="E6140" s="17">
        <v>1</v>
      </c>
      <c r="F6140" s="18" t="s">
        <v>60</v>
      </c>
      <c r="G6140" s="18" t="s">
        <v>14</v>
      </c>
      <c r="H6140" s="19">
        <v>1.7001873000000001</v>
      </c>
    </row>
    <row r="6141" s="20" customFormat="1" ht="45" customHeight="1">
      <c r="A6141" s="15">
        <v>92470262</v>
      </c>
      <c r="B6141" s="16" t="s">
        <v>8840</v>
      </c>
      <c r="C6141" s="16" t="s">
        <v>8841</v>
      </c>
      <c r="D6141" s="17" t="s">
        <v>991</v>
      </c>
      <c r="E6141" s="17">
        <v>1</v>
      </c>
      <c r="F6141" s="18" t="s">
        <v>60</v>
      </c>
      <c r="G6141" s="18" t="s">
        <v>14</v>
      </c>
      <c r="H6141" s="19">
        <v>1.512</v>
      </c>
    </row>
    <row r="6142" s="20" customFormat="1" ht="45" customHeight="1">
      <c r="A6142" s="15">
        <v>90127277</v>
      </c>
      <c r="B6142" s="16" t="s">
        <v>8840</v>
      </c>
      <c r="C6142" s="16" t="s">
        <v>8840</v>
      </c>
      <c r="D6142" s="17" t="s">
        <v>21</v>
      </c>
      <c r="E6142" s="17">
        <v>1</v>
      </c>
      <c r="F6142" s="18" t="s">
        <v>60</v>
      </c>
      <c r="G6142" s="18" t="s">
        <v>14</v>
      </c>
      <c r="H6142" s="19">
        <v>1.8678113999999999</v>
      </c>
    </row>
    <row r="6143" s="20" customFormat="1" ht="45" customHeight="1">
      <c r="A6143" s="15">
        <v>92458319</v>
      </c>
      <c r="B6143" s="16" t="s">
        <v>8840</v>
      </c>
      <c r="C6143" s="16" t="s">
        <v>8840</v>
      </c>
      <c r="D6143" s="17" t="s">
        <v>24</v>
      </c>
      <c r="E6143" s="17">
        <v>1</v>
      </c>
      <c r="F6143" s="18" t="s">
        <v>60</v>
      </c>
      <c r="G6143" s="18" t="s">
        <v>14</v>
      </c>
      <c r="H6143" s="19">
        <v>2.2645838249999999</v>
      </c>
    </row>
    <row r="6144" s="20" customFormat="1" ht="45" customHeight="1">
      <c r="A6144" s="15">
        <v>92458300</v>
      </c>
      <c r="B6144" s="16" t="s">
        <v>8840</v>
      </c>
      <c r="C6144" s="16" t="s">
        <v>8840</v>
      </c>
      <c r="D6144" s="17" t="s">
        <v>24</v>
      </c>
      <c r="E6144" s="17">
        <v>1</v>
      </c>
      <c r="F6144" s="18" t="s">
        <v>60</v>
      </c>
      <c r="G6144" s="18" t="s">
        <v>14</v>
      </c>
      <c r="H6144" s="19">
        <v>2.0913369749999999</v>
      </c>
    </row>
    <row r="6145" s="20" customFormat="1" ht="45" customHeight="1">
      <c r="A6145" s="15">
        <v>90127293</v>
      </c>
      <c r="B6145" s="16" t="s">
        <v>8840</v>
      </c>
      <c r="C6145" s="16" t="s">
        <v>8840</v>
      </c>
      <c r="D6145" s="17" t="s">
        <v>21</v>
      </c>
      <c r="E6145" s="17">
        <v>1</v>
      </c>
      <c r="F6145" s="18" t="s">
        <v>60</v>
      </c>
      <c r="G6145" s="18" t="s">
        <v>14</v>
      </c>
      <c r="H6145" s="19">
        <v>2.0474086499999999</v>
      </c>
    </row>
    <row r="6146" s="20" customFormat="1" ht="45" customHeight="1">
      <c r="A6146" s="15">
        <v>90249690</v>
      </c>
      <c r="B6146" s="16" t="s">
        <v>8840</v>
      </c>
      <c r="C6146" s="16" t="s">
        <v>8840</v>
      </c>
      <c r="D6146" s="17" t="s">
        <v>131</v>
      </c>
      <c r="E6146" s="17">
        <v>1</v>
      </c>
      <c r="F6146" s="18" t="s">
        <v>60</v>
      </c>
      <c r="G6146" s="18" t="s">
        <v>14</v>
      </c>
      <c r="H6146" s="19">
        <v>2.289333375</v>
      </c>
    </row>
    <row r="6147" s="20" customFormat="1" ht="45" customHeight="1">
      <c r="A6147" s="15">
        <v>92458289</v>
      </c>
      <c r="B6147" s="16" t="s">
        <v>8842</v>
      </c>
      <c r="C6147" s="16" t="s">
        <v>8842</v>
      </c>
      <c r="D6147" s="17" t="s">
        <v>24</v>
      </c>
      <c r="E6147" s="17">
        <v>1</v>
      </c>
      <c r="F6147" s="18" t="s">
        <v>60</v>
      </c>
      <c r="G6147" s="18" t="s">
        <v>14</v>
      </c>
      <c r="H6147" s="19">
        <v>1.6829693999999999</v>
      </c>
    </row>
    <row r="6148" s="20" customFormat="1" ht="45" customHeight="1">
      <c r="A6148" s="15">
        <v>90174542</v>
      </c>
      <c r="B6148" s="16" t="s">
        <v>8843</v>
      </c>
      <c r="C6148" s="16" t="s">
        <v>8844</v>
      </c>
      <c r="D6148" s="17" t="s">
        <v>34</v>
      </c>
      <c r="E6148" s="17">
        <v>1</v>
      </c>
      <c r="F6148" s="18" t="s">
        <v>60</v>
      </c>
      <c r="G6148" s="18" t="s">
        <v>14</v>
      </c>
      <c r="H6148" s="19">
        <v>0.68246954999999998</v>
      </c>
    </row>
    <row r="6149" s="20" customFormat="1" ht="45" customHeight="1">
      <c r="A6149" s="15">
        <v>90313097</v>
      </c>
      <c r="B6149" s="16" t="s">
        <v>8845</v>
      </c>
      <c r="C6149" s="16" t="s">
        <v>8845</v>
      </c>
      <c r="D6149" s="17" t="s">
        <v>17</v>
      </c>
      <c r="E6149" s="17">
        <v>1</v>
      </c>
      <c r="F6149" s="18" t="s">
        <v>60</v>
      </c>
      <c r="G6149" s="18" t="s">
        <v>14</v>
      </c>
      <c r="H6149" s="19">
        <v>1.596345975</v>
      </c>
    </row>
    <row r="6150" s="20" customFormat="1" ht="45" customHeight="1">
      <c r="A6150" s="15">
        <v>92464068</v>
      </c>
      <c r="B6150" s="16" t="s">
        <v>8846</v>
      </c>
      <c r="C6150" s="16" t="s">
        <v>8846</v>
      </c>
      <c r="D6150" s="17" t="s">
        <v>227</v>
      </c>
      <c r="E6150" s="17">
        <v>1</v>
      </c>
      <c r="F6150" s="18" t="s">
        <v>60</v>
      </c>
      <c r="G6150" s="18" t="s">
        <v>14</v>
      </c>
      <c r="H6150" s="19">
        <v>2.3140829250000001</v>
      </c>
    </row>
    <row r="6151" s="20" customFormat="1" ht="45" customHeight="1">
      <c r="A6151" s="15">
        <v>90249720</v>
      </c>
      <c r="B6151" s="16" t="s">
        <v>8846</v>
      </c>
      <c r="C6151" s="16" t="s">
        <v>8846</v>
      </c>
      <c r="D6151" s="17" t="s">
        <v>131</v>
      </c>
      <c r="E6151" s="17">
        <v>1</v>
      </c>
      <c r="F6151" s="18" t="s">
        <v>60</v>
      </c>
      <c r="G6151" s="18" t="s">
        <v>14</v>
      </c>
      <c r="H6151" s="19">
        <v>1.9304649</v>
      </c>
    </row>
    <row r="6152" s="20" customFormat="1" ht="45" customHeight="1">
      <c r="A6152" s="15">
        <v>90226453</v>
      </c>
      <c r="B6152" s="16" t="s">
        <v>8847</v>
      </c>
      <c r="C6152" s="16" t="s">
        <v>8847</v>
      </c>
      <c r="D6152" s="17" t="s">
        <v>59</v>
      </c>
      <c r="E6152" s="17">
        <v>1</v>
      </c>
      <c r="F6152" s="18" t="s">
        <v>60</v>
      </c>
      <c r="G6152" s="18" t="s">
        <v>14</v>
      </c>
      <c r="H6152" s="19">
        <v>2.10371175</v>
      </c>
    </row>
    <row r="6153" s="20" customFormat="1" ht="45" customHeight="1">
      <c r="A6153" s="15">
        <v>90157990</v>
      </c>
      <c r="B6153" s="16" t="s">
        <v>8848</v>
      </c>
      <c r="C6153" s="16" t="s">
        <v>8849</v>
      </c>
      <c r="D6153" s="17" t="s">
        <v>229</v>
      </c>
      <c r="E6153" s="17">
        <v>1</v>
      </c>
      <c r="F6153" s="18" t="s">
        <v>60</v>
      </c>
      <c r="G6153" s="18" t="s">
        <v>14</v>
      </c>
      <c r="H6153" s="19">
        <v>0.73036215000000004</v>
      </c>
    </row>
    <row r="6154" s="20" customFormat="1" ht="45" customHeight="1">
      <c r="A6154" s="15">
        <v>90294980</v>
      </c>
      <c r="B6154" s="16" t="s">
        <v>8848</v>
      </c>
      <c r="C6154" s="16" t="s">
        <v>8850</v>
      </c>
      <c r="D6154" s="17" t="s">
        <v>1592</v>
      </c>
      <c r="E6154" s="17">
        <v>1</v>
      </c>
      <c r="F6154" s="18" t="s">
        <v>60</v>
      </c>
      <c r="G6154" s="18" t="s">
        <v>14</v>
      </c>
      <c r="H6154" s="19">
        <v>0.67049639999999999</v>
      </c>
    </row>
    <row r="6155" s="20" customFormat="1" ht="45" customHeight="1">
      <c r="A6155" s="15">
        <v>90249674</v>
      </c>
      <c r="B6155" s="16" t="s">
        <v>8851</v>
      </c>
      <c r="C6155" s="16" t="s">
        <v>8828</v>
      </c>
      <c r="D6155" s="17" t="s">
        <v>131</v>
      </c>
      <c r="E6155" s="17">
        <v>1</v>
      </c>
      <c r="F6155" s="18" t="s">
        <v>60</v>
      </c>
      <c r="G6155" s="18" t="s">
        <v>14</v>
      </c>
      <c r="H6155" s="19">
        <v>2.3467373999999999</v>
      </c>
    </row>
    <row r="6156" s="20" customFormat="1" ht="45" customHeight="1">
      <c r="A6156" s="15">
        <v>90226445</v>
      </c>
      <c r="B6156" s="16" t="s">
        <v>8852</v>
      </c>
      <c r="C6156" s="16" t="s">
        <v>8852</v>
      </c>
      <c r="D6156" s="17" t="s">
        <v>59</v>
      </c>
      <c r="E6156" s="17">
        <v>1</v>
      </c>
      <c r="F6156" s="18" t="s">
        <v>60</v>
      </c>
      <c r="G6156" s="18" t="s">
        <v>14</v>
      </c>
      <c r="H6156" s="19">
        <v>1.7077189500000001</v>
      </c>
    </row>
    <row r="6157" s="20" customFormat="1" ht="45" customHeight="1">
      <c r="A6157" s="15">
        <v>92437532</v>
      </c>
      <c r="B6157" s="16" t="s">
        <v>8853</v>
      </c>
      <c r="C6157" s="16" t="s">
        <v>8854</v>
      </c>
      <c r="D6157" s="17" t="s">
        <v>73</v>
      </c>
      <c r="E6157" s="17">
        <v>1</v>
      </c>
      <c r="F6157" s="18" t="s">
        <v>60</v>
      </c>
      <c r="G6157" s="18" t="s">
        <v>14</v>
      </c>
      <c r="H6157" s="19">
        <v>2.6819856</v>
      </c>
    </row>
    <row r="6158" s="20" customFormat="1" ht="45" customHeight="1">
      <c r="A6158" s="15">
        <v>92470912</v>
      </c>
      <c r="B6158" s="16" t="s">
        <v>8855</v>
      </c>
      <c r="C6158" s="16" t="s">
        <v>8856</v>
      </c>
      <c r="D6158" s="17" t="s">
        <v>3162</v>
      </c>
      <c r="E6158" s="17">
        <v>1</v>
      </c>
      <c r="F6158" s="18" t="s">
        <v>158</v>
      </c>
      <c r="G6158" s="18" t="s">
        <v>14</v>
      </c>
      <c r="H6158" s="19">
        <v>26.245144799999998</v>
      </c>
    </row>
    <row r="6159" s="20" customFormat="1" ht="45" customHeight="1">
      <c r="A6159" s="15">
        <v>90294009</v>
      </c>
      <c r="B6159" s="16" t="s">
        <v>8857</v>
      </c>
      <c r="C6159" s="16" t="s">
        <v>8858</v>
      </c>
      <c r="D6159" s="17" t="s">
        <v>73</v>
      </c>
      <c r="E6159" s="17">
        <v>1</v>
      </c>
      <c r="F6159" s="18" t="s">
        <v>60</v>
      </c>
      <c r="G6159" s="18" t="s">
        <v>14</v>
      </c>
      <c r="H6159" s="19">
        <v>3.0172338000000001</v>
      </c>
    </row>
    <row r="6160" s="20" customFormat="1" ht="45" customHeight="1">
      <c r="A6160" s="15">
        <v>90294025</v>
      </c>
      <c r="B6160" s="16" t="s">
        <v>8857</v>
      </c>
      <c r="C6160" s="16" t="s">
        <v>8859</v>
      </c>
      <c r="D6160" s="17" t="s">
        <v>73</v>
      </c>
      <c r="E6160" s="17">
        <v>1</v>
      </c>
      <c r="F6160" s="18" t="s">
        <v>60</v>
      </c>
      <c r="G6160" s="18" t="s">
        <v>14</v>
      </c>
      <c r="H6160" s="19">
        <v>3.0172338000000001</v>
      </c>
    </row>
    <row r="6161" s="20" customFormat="1" ht="45" customHeight="1">
      <c r="A6161" s="15">
        <v>90294041</v>
      </c>
      <c r="B6161" s="16" t="s">
        <v>8857</v>
      </c>
      <c r="C6161" s="16" t="s">
        <v>8860</v>
      </c>
      <c r="D6161" s="17" t="s">
        <v>73</v>
      </c>
      <c r="E6161" s="17">
        <v>1</v>
      </c>
      <c r="F6161" s="18" t="s">
        <v>60</v>
      </c>
      <c r="G6161" s="18" t="s">
        <v>14</v>
      </c>
      <c r="H6161" s="19">
        <v>3.0172338000000001</v>
      </c>
    </row>
    <row r="6162" s="20" customFormat="1" ht="45" customHeight="1">
      <c r="A6162" s="15">
        <v>92435319</v>
      </c>
      <c r="B6162" s="16" t="s">
        <v>8861</v>
      </c>
      <c r="C6162" s="16" t="s">
        <v>8861</v>
      </c>
      <c r="D6162" s="17" t="s">
        <v>495</v>
      </c>
      <c r="E6162" s="17">
        <v>1</v>
      </c>
      <c r="F6162" s="18" t="s">
        <v>485</v>
      </c>
      <c r="G6162" s="18" t="s">
        <v>14</v>
      </c>
      <c r="H6162" s="19">
        <v>8.0339836499999997</v>
      </c>
    </row>
    <row r="6163" s="20" customFormat="1" ht="45" customHeight="1">
      <c r="A6163" s="15">
        <v>90876547</v>
      </c>
      <c r="B6163" s="16" t="s">
        <v>8862</v>
      </c>
      <c r="C6163" s="16" t="s">
        <v>8862</v>
      </c>
      <c r="D6163" s="17" t="s">
        <v>4092</v>
      </c>
      <c r="E6163" s="17">
        <v>1</v>
      </c>
      <c r="F6163" s="18" t="s">
        <v>485</v>
      </c>
      <c r="G6163" s="18" t="s">
        <v>14</v>
      </c>
      <c r="H6163" s="19">
        <v>24.137870400000001</v>
      </c>
    </row>
    <row r="6164" s="20" customFormat="1" ht="45" customHeight="1">
      <c r="A6164" s="15">
        <v>90227794</v>
      </c>
      <c r="B6164" s="16" t="s">
        <v>8863</v>
      </c>
      <c r="C6164" s="16" t="s">
        <v>8863</v>
      </c>
      <c r="D6164" s="17" t="s">
        <v>4092</v>
      </c>
      <c r="E6164" s="17">
        <v>1</v>
      </c>
      <c r="F6164" s="18" t="s">
        <v>485</v>
      </c>
      <c r="G6164" s="18" t="s">
        <v>14</v>
      </c>
      <c r="H6164" s="19">
        <v>24.137870400000001</v>
      </c>
    </row>
    <row r="6165" s="20" customFormat="1" ht="45" customHeight="1">
      <c r="A6165" s="15">
        <v>90121864</v>
      </c>
      <c r="B6165" s="16" t="s">
        <v>8864</v>
      </c>
      <c r="C6165" s="16" t="s">
        <v>8864</v>
      </c>
      <c r="D6165" s="17" t="s">
        <v>511</v>
      </c>
      <c r="E6165" s="17">
        <v>1</v>
      </c>
      <c r="F6165" s="18" t="s">
        <v>64</v>
      </c>
      <c r="G6165" s="18" t="s">
        <v>14</v>
      </c>
      <c r="H6165" s="19">
        <v>0.28735559999999999</v>
      </c>
    </row>
    <row r="6166" s="20" customFormat="1" ht="45" customHeight="1">
      <c r="A6166" s="15">
        <v>90307593</v>
      </c>
      <c r="B6166" s="16" t="s">
        <v>8865</v>
      </c>
      <c r="C6166" s="16" t="s">
        <v>8865</v>
      </c>
      <c r="D6166" s="17" t="s">
        <v>561</v>
      </c>
      <c r="E6166" s="17">
        <v>1</v>
      </c>
      <c r="F6166" s="18" t="s">
        <v>485</v>
      </c>
      <c r="G6166" s="18" t="s">
        <v>14</v>
      </c>
      <c r="H6166" s="19">
        <v>5.6672909999999996</v>
      </c>
    </row>
    <row r="6167" s="20" customFormat="1" ht="45" customHeight="1">
      <c r="A6167" s="15">
        <v>90199251</v>
      </c>
      <c r="B6167" s="16" t="s">
        <v>8866</v>
      </c>
      <c r="C6167" s="16" t="s">
        <v>8867</v>
      </c>
      <c r="D6167" s="17" t="s">
        <v>620</v>
      </c>
      <c r="E6167" s="17">
        <v>1</v>
      </c>
      <c r="F6167" s="18" t="s">
        <v>88</v>
      </c>
      <c r="G6167" s="18" t="s">
        <v>14</v>
      </c>
      <c r="H6167" s="19">
        <v>13.6836</v>
      </c>
    </row>
    <row r="6168" s="20" customFormat="1" ht="45" customHeight="1">
      <c r="A6168" s="15">
        <v>92440703</v>
      </c>
      <c r="B6168" s="16" t="s">
        <v>8868</v>
      </c>
      <c r="C6168" s="16" t="s">
        <v>8868</v>
      </c>
      <c r="D6168" s="17" t="s">
        <v>334</v>
      </c>
      <c r="E6168" s="17">
        <v>1</v>
      </c>
      <c r="F6168" s="18" t="s">
        <v>485</v>
      </c>
      <c r="G6168" s="18" t="s">
        <v>14</v>
      </c>
      <c r="H6168" s="19">
        <v>4.2624414000000002</v>
      </c>
    </row>
    <row r="6169" s="20" customFormat="1" ht="45" customHeight="1">
      <c r="A6169" s="15">
        <v>92374255</v>
      </c>
      <c r="B6169" s="16" t="s">
        <v>8869</v>
      </c>
      <c r="C6169" s="16" t="s">
        <v>8869</v>
      </c>
      <c r="D6169" s="17" t="s">
        <v>502</v>
      </c>
      <c r="E6169" s="17">
        <v>1</v>
      </c>
      <c r="F6169" s="18" t="s">
        <v>485</v>
      </c>
      <c r="G6169" s="18" t="s">
        <v>14</v>
      </c>
      <c r="H6169" s="19">
        <v>3.4100000000000001</v>
      </c>
    </row>
    <row r="6170" s="20" customFormat="1" ht="45" customHeight="1">
      <c r="A6170" s="15">
        <v>92257542</v>
      </c>
      <c r="B6170" s="16" t="s">
        <v>8870</v>
      </c>
      <c r="C6170" s="16" t="s">
        <v>8870</v>
      </c>
      <c r="D6170" s="17" t="s">
        <v>502</v>
      </c>
      <c r="E6170" s="17">
        <v>1</v>
      </c>
      <c r="F6170" s="18" t="s">
        <v>485</v>
      </c>
      <c r="G6170" s="18" t="s">
        <v>14</v>
      </c>
      <c r="H6170" s="19">
        <v>4.8099999999999996</v>
      </c>
    </row>
    <row r="6171" s="20" customFormat="1" ht="45" customHeight="1">
      <c r="A6171" s="15">
        <v>90199421</v>
      </c>
      <c r="B6171" s="16" t="s">
        <v>8871</v>
      </c>
      <c r="C6171" s="16" t="s">
        <v>8872</v>
      </c>
      <c r="D6171" s="17" t="s">
        <v>620</v>
      </c>
      <c r="E6171" s="17">
        <v>1</v>
      </c>
      <c r="F6171" s="18" t="s">
        <v>88</v>
      </c>
      <c r="G6171" s="18" t="s">
        <v>14</v>
      </c>
      <c r="H6171" s="19">
        <v>9.2987594999999992</v>
      </c>
    </row>
    <row r="6172" s="20" customFormat="1" ht="45" customHeight="1">
      <c r="A6172" s="15">
        <v>90199405</v>
      </c>
      <c r="B6172" s="16" t="s">
        <v>8873</v>
      </c>
      <c r="C6172" s="16" t="s">
        <v>8874</v>
      </c>
      <c r="D6172" s="17" t="s">
        <v>620</v>
      </c>
      <c r="E6172" s="17">
        <v>1</v>
      </c>
      <c r="F6172" s="18" t="s">
        <v>88</v>
      </c>
      <c r="G6172" s="18" t="s">
        <v>14</v>
      </c>
      <c r="H6172" s="19">
        <v>4.5727739999999999</v>
      </c>
    </row>
    <row r="6173" s="20" customFormat="1" ht="45" customHeight="1">
      <c r="A6173" s="15">
        <v>90199391</v>
      </c>
      <c r="B6173" s="16" t="s">
        <v>8875</v>
      </c>
      <c r="C6173" s="16" t="s">
        <v>8876</v>
      </c>
      <c r="D6173" s="17" t="s">
        <v>620</v>
      </c>
      <c r="E6173" s="17">
        <v>1</v>
      </c>
      <c r="F6173" s="18" t="s">
        <v>88</v>
      </c>
      <c r="G6173" s="18" t="s">
        <v>14</v>
      </c>
      <c r="H6173" s="19">
        <v>7.5662909999999997</v>
      </c>
    </row>
    <row r="6174" s="20" customFormat="1" ht="45" customHeight="1">
      <c r="A6174" s="15">
        <v>90199367</v>
      </c>
      <c r="B6174" s="16" t="s">
        <v>8877</v>
      </c>
      <c r="C6174" s="16" t="s">
        <v>8878</v>
      </c>
      <c r="D6174" s="17" t="s">
        <v>620</v>
      </c>
      <c r="E6174" s="17">
        <v>1</v>
      </c>
      <c r="F6174" s="18" t="s">
        <v>88</v>
      </c>
      <c r="G6174" s="18" t="s">
        <v>14</v>
      </c>
      <c r="H6174" s="19">
        <v>4.9734809999999996</v>
      </c>
    </row>
    <row r="6175" s="20" customFormat="1" ht="45" customHeight="1">
      <c r="A6175" s="15">
        <v>90199375</v>
      </c>
      <c r="B6175" s="16" t="s">
        <v>8879</v>
      </c>
      <c r="C6175" s="16" t="s">
        <v>8880</v>
      </c>
      <c r="D6175" s="17" t="s">
        <v>620</v>
      </c>
      <c r="E6175" s="17">
        <v>1</v>
      </c>
      <c r="F6175" s="18" t="s">
        <v>88</v>
      </c>
      <c r="G6175" s="18" t="s">
        <v>14</v>
      </c>
      <c r="H6175" s="19">
        <v>4.3724204999999996</v>
      </c>
    </row>
    <row r="6176" s="20" customFormat="1" ht="45" customHeight="1">
      <c r="A6176" s="15">
        <v>90306376</v>
      </c>
      <c r="B6176" s="16" t="s">
        <v>8881</v>
      </c>
      <c r="C6176" s="16" t="s">
        <v>8881</v>
      </c>
      <c r="D6176" s="17" t="s">
        <v>536</v>
      </c>
      <c r="E6176" s="17">
        <v>1</v>
      </c>
      <c r="F6176" s="18" t="s">
        <v>88</v>
      </c>
      <c r="G6176" s="18" t="s">
        <v>14</v>
      </c>
      <c r="H6176" s="19">
        <v>9.7513226999999993</v>
      </c>
    </row>
    <row r="6177" s="20" customFormat="1" ht="45" customHeight="1">
      <c r="A6177" s="15">
        <v>90306392</v>
      </c>
      <c r="B6177" s="16" t="s">
        <v>8882</v>
      </c>
      <c r="C6177" s="16" t="s">
        <v>8882</v>
      </c>
      <c r="D6177" s="17" t="s">
        <v>536</v>
      </c>
      <c r="E6177" s="17">
        <v>1</v>
      </c>
      <c r="F6177" s="18" t="s">
        <v>88</v>
      </c>
      <c r="G6177" s="18" t="s">
        <v>14</v>
      </c>
      <c r="H6177" s="19">
        <v>6.8803748999999996</v>
      </c>
    </row>
    <row r="6178" s="20" customFormat="1" ht="45" customHeight="1">
      <c r="A6178" s="15">
        <v>92253148</v>
      </c>
      <c r="B6178" s="16" t="s">
        <v>8883</v>
      </c>
      <c r="C6178" s="16" t="s">
        <v>8883</v>
      </c>
      <c r="D6178" s="17" t="s">
        <v>502</v>
      </c>
      <c r="E6178" s="17">
        <v>1</v>
      </c>
      <c r="F6178" s="18" t="s">
        <v>64</v>
      </c>
      <c r="G6178" s="18" t="s">
        <v>14</v>
      </c>
      <c r="H6178" s="19">
        <v>0.41906025000000002</v>
      </c>
    </row>
    <row r="6179" s="20" customFormat="1" ht="45" customHeight="1">
      <c r="A6179" s="15">
        <v>92439993</v>
      </c>
      <c r="B6179" s="16" t="s">
        <v>8884</v>
      </c>
      <c r="C6179" s="16" t="s">
        <v>8884</v>
      </c>
      <c r="D6179" s="17" t="s">
        <v>534</v>
      </c>
      <c r="E6179" s="17">
        <v>1</v>
      </c>
      <c r="F6179" s="18" t="s">
        <v>64</v>
      </c>
      <c r="G6179" s="18" t="s">
        <v>14</v>
      </c>
      <c r="H6179" s="19">
        <v>0.34722134999999998</v>
      </c>
    </row>
    <row r="6180" s="20" customFormat="1" ht="45" customHeight="1">
      <c r="A6180" s="15">
        <v>90306406</v>
      </c>
      <c r="B6180" s="16" t="s">
        <v>8885</v>
      </c>
      <c r="C6180" s="16" t="s">
        <v>8885</v>
      </c>
      <c r="D6180" s="17" t="s">
        <v>536</v>
      </c>
      <c r="E6180" s="17">
        <v>1</v>
      </c>
      <c r="F6180" s="18" t="s">
        <v>88</v>
      </c>
      <c r="G6180" s="18" t="s">
        <v>14</v>
      </c>
      <c r="H6180" s="19">
        <v>7.4496145499999997</v>
      </c>
    </row>
    <row r="6181" s="20" customFormat="1" ht="45" customHeight="1">
      <c r="A6181" s="15">
        <v>90306430</v>
      </c>
      <c r="B6181" s="16" t="s">
        <v>8886</v>
      </c>
      <c r="C6181" s="16" t="s">
        <v>8886</v>
      </c>
      <c r="D6181" s="17" t="s">
        <v>536</v>
      </c>
      <c r="E6181" s="17">
        <v>1</v>
      </c>
      <c r="F6181" s="18" t="s">
        <v>88</v>
      </c>
      <c r="G6181" s="18" t="s">
        <v>14</v>
      </c>
      <c r="H6181" s="19">
        <v>5.4566865</v>
      </c>
    </row>
    <row r="6182" s="20" customFormat="1" ht="45" customHeight="1">
      <c r="A6182" s="15">
        <v>90306422</v>
      </c>
      <c r="B6182" s="16" t="s">
        <v>8887</v>
      </c>
      <c r="C6182" s="16" t="s">
        <v>8887</v>
      </c>
      <c r="D6182" s="17" t="s">
        <v>536</v>
      </c>
      <c r="E6182" s="17">
        <v>1</v>
      </c>
      <c r="F6182" s="18" t="s">
        <v>88</v>
      </c>
      <c r="G6182" s="18" t="s">
        <v>14</v>
      </c>
      <c r="H6182" s="19">
        <v>4.294046925</v>
      </c>
    </row>
    <row r="6183" s="20" customFormat="1" ht="45" customHeight="1">
      <c r="A6183" s="15">
        <v>90306414</v>
      </c>
      <c r="B6183" s="16" t="s">
        <v>8888</v>
      </c>
      <c r="C6183" s="16" t="s">
        <v>8888</v>
      </c>
      <c r="D6183" s="17" t="s">
        <v>536</v>
      </c>
      <c r="E6183" s="17">
        <v>1</v>
      </c>
      <c r="F6183" s="18" t="s">
        <v>88</v>
      </c>
      <c r="G6183" s="18" t="s">
        <v>14</v>
      </c>
      <c r="H6183" s="19">
        <v>4.7147892750000002</v>
      </c>
    </row>
    <row r="6184" s="20" customFormat="1" ht="45" customHeight="1">
      <c r="A6184" s="15">
        <v>92253032</v>
      </c>
      <c r="B6184" s="16" t="s">
        <v>8889</v>
      </c>
      <c r="C6184" s="16" t="s">
        <v>8889</v>
      </c>
      <c r="D6184" s="17" t="s">
        <v>502</v>
      </c>
      <c r="E6184" s="17">
        <v>1</v>
      </c>
      <c r="F6184" s="18" t="s">
        <v>64</v>
      </c>
      <c r="G6184" s="18" t="s">
        <v>14</v>
      </c>
      <c r="H6184" s="19">
        <v>0.44300655</v>
      </c>
    </row>
    <row r="6185" s="20" customFormat="1" ht="45" customHeight="1">
      <c r="A6185" s="15">
        <v>90853938</v>
      </c>
      <c r="B6185" s="16" t="s">
        <v>8890</v>
      </c>
      <c r="C6185" s="16" t="s">
        <v>8890</v>
      </c>
      <c r="D6185" s="17" t="s">
        <v>620</v>
      </c>
      <c r="E6185" s="17">
        <v>1</v>
      </c>
      <c r="F6185" s="18" t="s">
        <v>88</v>
      </c>
      <c r="G6185" s="18" t="s">
        <v>14</v>
      </c>
      <c r="H6185" s="19">
        <v>16.275775500000002</v>
      </c>
    </row>
    <row r="6186" s="20" customFormat="1" ht="45" customHeight="1">
      <c r="A6186" s="15">
        <v>90199235</v>
      </c>
      <c r="B6186" s="16" t="s">
        <v>8891</v>
      </c>
      <c r="C6186" s="16" t="s">
        <v>8891</v>
      </c>
      <c r="D6186" s="17" t="s">
        <v>620</v>
      </c>
      <c r="E6186" s="17">
        <v>1</v>
      </c>
      <c r="F6186" s="18" t="s">
        <v>88</v>
      </c>
      <c r="G6186" s="18" t="s">
        <v>14</v>
      </c>
      <c r="H6186" s="19">
        <v>28.068750000000001</v>
      </c>
    </row>
    <row r="6187" s="20" customFormat="1" ht="45" customHeight="1">
      <c r="A6187" s="15">
        <v>90199480</v>
      </c>
      <c r="B6187" s="16" t="s">
        <v>8892</v>
      </c>
      <c r="C6187" s="16" t="s">
        <v>8892</v>
      </c>
      <c r="D6187" s="17" t="s">
        <v>620</v>
      </c>
      <c r="E6187" s="17">
        <v>1</v>
      </c>
      <c r="F6187" s="18" t="s">
        <v>88</v>
      </c>
      <c r="G6187" s="18" t="s">
        <v>14</v>
      </c>
      <c r="H6187" s="19">
        <v>11.049507</v>
      </c>
    </row>
    <row r="6188" s="20" customFormat="1" ht="45" customHeight="1">
      <c r="A6188" s="15">
        <v>90306449</v>
      </c>
      <c r="B6188" s="16" t="s">
        <v>8893</v>
      </c>
      <c r="C6188" s="16" t="s">
        <v>8893</v>
      </c>
      <c r="D6188" s="17" t="s">
        <v>536</v>
      </c>
      <c r="E6188" s="17">
        <v>1</v>
      </c>
      <c r="F6188" s="18" t="s">
        <v>88</v>
      </c>
      <c r="G6188" s="18" t="s">
        <v>14</v>
      </c>
      <c r="H6188" s="19">
        <v>9.7141983750000005</v>
      </c>
    </row>
    <row r="6189" s="20" customFormat="1" ht="45" customHeight="1">
      <c r="A6189" s="15">
        <v>92256406</v>
      </c>
      <c r="B6189" s="16" t="s">
        <v>8894</v>
      </c>
      <c r="C6189" s="16" t="s">
        <v>8894</v>
      </c>
      <c r="D6189" s="17" t="s">
        <v>502</v>
      </c>
      <c r="E6189" s="17">
        <v>1</v>
      </c>
      <c r="F6189" s="18" t="s">
        <v>64</v>
      </c>
      <c r="G6189" s="18" t="s">
        <v>14</v>
      </c>
      <c r="H6189" s="19">
        <v>0.39910499999999999</v>
      </c>
    </row>
    <row r="6190" s="20" customFormat="1" ht="45" customHeight="1">
      <c r="A6190" s="15">
        <v>92256520</v>
      </c>
      <c r="B6190" s="16" t="s">
        <v>8895</v>
      </c>
      <c r="C6190" s="16" t="s">
        <v>8895</v>
      </c>
      <c r="D6190" s="17" t="s">
        <v>502</v>
      </c>
      <c r="E6190" s="17">
        <v>1</v>
      </c>
      <c r="F6190" s="18" t="s">
        <v>64</v>
      </c>
      <c r="G6190" s="18" t="s">
        <v>14</v>
      </c>
      <c r="H6190" s="19">
        <v>0.41906025000000002</v>
      </c>
    </row>
    <row r="6191" s="20" customFormat="1" ht="45" customHeight="1">
      <c r="A6191" s="15">
        <v>92250092</v>
      </c>
      <c r="B6191" s="16" t="s">
        <v>8896</v>
      </c>
      <c r="C6191" s="16" t="s">
        <v>8896</v>
      </c>
      <c r="D6191" s="17" t="s">
        <v>502</v>
      </c>
      <c r="E6191" s="17">
        <v>1</v>
      </c>
      <c r="F6191" s="18" t="s">
        <v>64</v>
      </c>
      <c r="G6191" s="18" t="s">
        <v>14</v>
      </c>
      <c r="H6191" s="19">
        <v>0.42983608499999998</v>
      </c>
    </row>
    <row r="6192" s="20" customFormat="1" ht="45" customHeight="1">
      <c r="A6192" s="15">
        <v>90199448</v>
      </c>
      <c r="B6192" s="16" t="s">
        <v>8897</v>
      </c>
      <c r="C6192" s="16" t="s">
        <v>8898</v>
      </c>
      <c r="D6192" s="17" t="s">
        <v>620</v>
      </c>
      <c r="E6192" s="17">
        <v>1</v>
      </c>
      <c r="F6192" s="18" t="s">
        <v>88</v>
      </c>
      <c r="G6192" s="18" t="s">
        <v>14</v>
      </c>
      <c r="H6192" s="19">
        <v>8.1202094999999996</v>
      </c>
    </row>
    <row r="6193" s="20" customFormat="1" ht="45" customHeight="1">
      <c r="A6193" s="15">
        <v>90443136</v>
      </c>
      <c r="B6193" s="16" t="s">
        <v>8899</v>
      </c>
      <c r="C6193" s="16" t="s">
        <v>8899</v>
      </c>
      <c r="D6193" s="17" t="s">
        <v>504</v>
      </c>
      <c r="E6193" s="17">
        <v>1</v>
      </c>
      <c r="F6193" s="18" t="s">
        <v>88</v>
      </c>
      <c r="G6193" s="18" t="s">
        <v>14</v>
      </c>
      <c r="H6193" s="19">
        <v>6.9683732999999997</v>
      </c>
    </row>
    <row r="6194" s="20" customFormat="1" ht="45" customHeight="1">
      <c r="A6194" s="15">
        <v>90443250</v>
      </c>
      <c r="B6194" s="16" t="s">
        <v>8900</v>
      </c>
      <c r="C6194" s="16" t="s">
        <v>8900</v>
      </c>
      <c r="D6194" s="17" t="s">
        <v>504</v>
      </c>
      <c r="E6194" s="17">
        <v>1</v>
      </c>
      <c r="F6194" s="18" t="s">
        <v>88</v>
      </c>
      <c r="G6194" s="18" t="s">
        <v>14</v>
      </c>
      <c r="H6194" s="19">
        <v>4.0469246999999999</v>
      </c>
    </row>
    <row r="6195" s="20" customFormat="1" ht="45" customHeight="1">
      <c r="A6195" s="15">
        <v>90260457</v>
      </c>
      <c r="B6195" s="16" t="s">
        <v>8901</v>
      </c>
      <c r="C6195" s="16" t="s">
        <v>8902</v>
      </c>
      <c r="D6195" s="17" t="s">
        <v>150</v>
      </c>
      <c r="E6195" s="17">
        <v>1</v>
      </c>
      <c r="F6195" s="18" t="s">
        <v>88</v>
      </c>
      <c r="G6195" s="18" t="s">
        <v>14</v>
      </c>
      <c r="H6195" s="19">
        <v>187.23725999999999</v>
      </c>
    </row>
    <row r="6196" s="20" customFormat="1" ht="45" customHeight="1">
      <c r="A6196" s="15">
        <v>90201663</v>
      </c>
      <c r="B6196" s="16" t="s">
        <v>8903</v>
      </c>
      <c r="C6196" s="16" t="s">
        <v>8904</v>
      </c>
      <c r="D6196" s="17" t="s">
        <v>85</v>
      </c>
      <c r="E6196" s="17">
        <v>1</v>
      </c>
      <c r="F6196" s="18" t="s">
        <v>13</v>
      </c>
      <c r="G6196" s="18" t="s">
        <v>14</v>
      </c>
      <c r="H6196" s="19">
        <v>148.85020080000001</v>
      </c>
    </row>
    <row r="6197" s="20" customFormat="1" ht="45" customHeight="1">
      <c r="A6197" s="15">
        <v>92436366</v>
      </c>
      <c r="B6197" s="16" t="s">
        <v>8905</v>
      </c>
      <c r="C6197" s="16" t="s">
        <v>8906</v>
      </c>
      <c r="D6197" s="17" t="s">
        <v>21</v>
      </c>
      <c r="E6197" s="17">
        <v>1</v>
      </c>
      <c r="F6197" s="18" t="s">
        <v>13</v>
      </c>
      <c r="G6197" s="18" t="s">
        <v>14</v>
      </c>
      <c r="H6197" s="19">
        <v>145.98861794999999</v>
      </c>
    </row>
    <row r="6198" s="20" customFormat="1" ht="45" customHeight="1">
      <c r="A6198" s="15">
        <v>90199243</v>
      </c>
      <c r="B6198" s="16" t="s">
        <v>8907</v>
      </c>
      <c r="C6198" s="16" t="s">
        <v>8907</v>
      </c>
      <c r="D6198" s="17" t="s">
        <v>620</v>
      </c>
      <c r="E6198" s="17">
        <v>1</v>
      </c>
      <c r="F6198" s="18" t="s">
        <v>88</v>
      </c>
      <c r="G6198" s="18" t="s">
        <v>14</v>
      </c>
      <c r="H6198" s="19">
        <v>21.9328155</v>
      </c>
    </row>
    <row r="6199" s="20" customFormat="1" ht="45" customHeight="1">
      <c r="A6199" s="15">
        <v>90309014</v>
      </c>
      <c r="B6199" s="16" t="s">
        <v>8908</v>
      </c>
      <c r="C6199" s="16" t="s">
        <v>8909</v>
      </c>
      <c r="D6199" s="17" t="s">
        <v>39</v>
      </c>
      <c r="E6199" s="17">
        <v>1</v>
      </c>
      <c r="F6199" s="18" t="s">
        <v>88</v>
      </c>
      <c r="G6199" s="18" t="s">
        <v>14</v>
      </c>
      <c r="H6199" s="19">
        <v>3.26866995</v>
      </c>
    </row>
    <row r="6200" s="20" customFormat="1" ht="45" customHeight="1">
      <c r="A6200" s="15">
        <v>92438237</v>
      </c>
      <c r="B6200" s="16" t="s">
        <v>8910</v>
      </c>
      <c r="C6200" s="16" t="s">
        <v>8910</v>
      </c>
      <c r="D6200" s="17" t="s">
        <v>520</v>
      </c>
      <c r="E6200" s="17">
        <v>1</v>
      </c>
      <c r="F6200" s="18" t="s">
        <v>485</v>
      </c>
      <c r="G6200" s="18" t="s">
        <v>14</v>
      </c>
      <c r="H6200" s="19">
        <v>15.002356949999999</v>
      </c>
    </row>
    <row r="6201" s="20" customFormat="1" ht="45" customHeight="1">
      <c r="A6201" s="15">
        <v>90311060</v>
      </c>
      <c r="B6201" s="16" t="s">
        <v>8911</v>
      </c>
      <c r="C6201" s="16" t="s">
        <v>8912</v>
      </c>
      <c r="D6201" s="17" t="s">
        <v>506</v>
      </c>
      <c r="E6201" s="17">
        <v>1</v>
      </c>
      <c r="F6201" s="18" t="s">
        <v>485</v>
      </c>
      <c r="G6201" s="18" t="s">
        <v>14</v>
      </c>
      <c r="H6201" s="19">
        <v>19.4531463</v>
      </c>
    </row>
    <row r="6202" s="20" customFormat="1" ht="45" customHeight="1">
      <c r="A6202" s="15">
        <v>92427731</v>
      </c>
      <c r="B6202" s="16" t="s">
        <v>8913</v>
      </c>
      <c r="C6202" s="16" t="s">
        <v>8913</v>
      </c>
      <c r="D6202" s="17" t="s">
        <v>244</v>
      </c>
      <c r="E6202" s="17">
        <v>1</v>
      </c>
      <c r="F6202" s="18" t="s">
        <v>436</v>
      </c>
      <c r="G6202" s="18" t="s">
        <v>14</v>
      </c>
      <c r="H6202" s="19">
        <v>1.32901965</v>
      </c>
    </row>
    <row r="6203" s="20" customFormat="1" ht="45" customHeight="1">
      <c r="A6203" s="15">
        <v>92419232</v>
      </c>
      <c r="B6203" s="16" t="s">
        <v>8914</v>
      </c>
      <c r="C6203" s="16" t="s">
        <v>8915</v>
      </c>
      <c r="D6203" s="17" t="s">
        <v>36</v>
      </c>
      <c r="E6203" s="17">
        <v>1</v>
      </c>
      <c r="F6203" s="18" t="s">
        <v>60</v>
      </c>
      <c r="G6203" s="18" t="s">
        <v>14</v>
      </c>
      <c r="H6203" s="19">
        <v>1.9157040000000001</v>
      </c>
    </row>
    <row r="6204" s="20" customFormat="1" ht="45" customHeight="1">
      <c r="A6204" s="15">
        <v>90020707</v>
      </c>
      <c r="B6204" s="16" t="s">
        <v>8916</v>
      </c>
      <c r="C6204" s="16" t="s">
        <v>8916</v>
      </c>
      <c r="D6204" s="17" t="s">
        <v>378</v>
      </c>
      <c r="E6204" s="17">
        <v>1</v>
      </c>
      <c r="F6204" s="18" t="s">
        <v>95</v>
      </c>
      <c r="G6204" s="18" t="s">
        <v>19</v>
      </c>
      <c r="H6204" s="19">
        <v>1.2092881499999999</v>
      </c>
    </row>
    <row r="6205" s="20" customFormat="1" ht="45" customHeight="1">
      <c r="A6205" s="15">
        <v>90297938</v>
      </c>
      <c r="B6205" s="16" t="s">
        <v>8917</v>
      </c>
      <c r="C6205" s="16" t="s">
        <v>8918</v>
      </c>
      <c r="D6205" s="17" t="s">
        <v>3162</v>
      </c>
      <c r="E6205" s="17">
        <v>1</v>
      </c>
      <c r="F6205" s="18" t="s">
        <v>60</v>
      </c>
      <c r="G6205" s="18" t="s">
        <v>14</v>
      </c>
      <c r="H6205" s="19">
        <v>4.6455821999999998</v>
      </c>
    </row>
    <row r="6206" s="20" customFormat="1" ht="45" customHeight="1">
      <c r="A6206" s="15">
        <v>90297946</v>
      </c>
      <c r="B6206" s="16" t="s">
        <v>8919</v>
      </c>
      <c r="C6206" s="16" t="s">
        <v>8920</v>
      </c>
      <c r="D6206" s="17" t="s">
        <v>3162</v>
      </c>
      <c r="E6206" s="17">
        <v>1</v>
      </c>
      <c r="F6206" s="18" t="s">
        <v>60</v>
      </c>
      <c r="G6206" s="18" t="s">
        <v>14</v>
      </c>
      <c r="H6206" s="19">
        <v>3.9152200499999998</v>
      </c>
    </row>
    <row r="6207" s="20" customFormat="1" ht="45" customHeight="1">
      <c r="A6207" s="15">
        <v>90297954</v>
      </c>
      <c r="B6207" s="16" t="s">
        <v>8921</v>
      </c>
      <c r="C6207" s="16" t="s">
        <v>8922</v>
      </c>
      <c r="D6207" s="17" t="s">
        <v>3162</v>
      </c>
      <c r="E6207" s="17">
        <v>1</v>
      </c>
      <c r="F6207" s="18" t="s">
        <v>60</v>
      </c>
      <c r="G6207" s="18" t="s">
        <v>14</v>
      </c>
      <c r="H6207" s="19">
        <v>3.9152200499999998</v>
      </c>
    </row>
    <row r="6208" s="20" customFormat="1" ht="45" customHeight="1">
      <c r="A6208" s="15">
        <v>92403000</v>
      </c>
      <c r="B6208" s="16" t="s">
        <v>8923</v>
      </c>
      <c r="C6208" s="16" t="s">
        <v>8924</v>
      </c>
      <c r="D6208" s="17" t="s">
        <v>953</v>
      </c>
      <c r="E6208" s="17">
        <v>1</v>
      </c>
      <c r="F6208" s="18" t="s">
        <v>13</v>
      </c>
      <c r="G6208" s="18" t="s">
        <v>14</v>
      </c>
      <c r="H6208" s="19">
        <v>3.4722135000000001</v>
      </c>
    </row>
    <row r="6209" s="20" customFormat="1" ht="45" customHeight="1">
      <c r="A6209" s="15">
        <v>90301269</v>
      </c>
      <c r="B6209" s="16" t="s">
        <v>8925</v>
      </c>
      <c r="C6209" s="16" t="s">
        <v>8926</v>
      </c>
      <c r="D6209" s="17" t="s">
        <v>956</v>
      </c>
      <c r="E6209" s="17">
        <v>1</v>
      </c>
      <c r="F6209" s="18" t="s">
        <v>60</v>
      </c>
      <c r="G6209" s="18" t="s">
        <v>14</v>
      </c>
      <c r="H6209" s="19">
        <v>1.8438650999999999</v>
      </c>
    </row>
    <row r="6210" s="20" customFormat="1" ht="45" customHeight="1">
      <c r="A6210" s="15">
        <v>90301277</v>
      </c>
      <c r="B6210" s="16" t="s">
        <v>8927</v>
      </c>
      <c r="C6210" s="16" t="s">
        <v>8928</v>
      </c>
      <c r="D6210" s="17" t="s">
        <v>956</v>
      </c>
      <c r="E6210" s="17">
        <v>1</v>
      </c>
      <c r="F6210" s="18" t="s">
        <v>60</v>
      </c>
      <c r="G6210" s="18" t="s">
        <v>14</v>
      </c>
      <c r="H6210" s="19">
        <v>0.72425098666666698</v>
      </c>
    </row>
    <row r="6211" s="20" customFormat="1" ht="45" customHeight="1">
      <c r="A6211" s="15">
        <v>92426220</v>
      </c>
      <c r="B6211" s="16" t="s">
        <v>8929</v>
      </c>
      <c r="C6211" s="16" t="s">
        <v>8930</v>
      </c>
      <c r="D6211" s="17" t="s">
        <v>956</v>
      </c>
      <c r="E6211" s="17">
        <v>1</v>
      </c>
      <c r="F6211" s="18" t="s">
        <v>60</v>
      </c>
      <c r="G6211" s="18" t="s">
        <v>14</v>
      </c>
      <c r="H6211" s="19">
        <v>1.1254761</v>
      </c>
    </row>
    <row r="6212" s="20" customFormat="1" ht="45" customHeight="1">
      <c r="A6212" s="15">
        <v>90301285</v>
      </c>
      <c r="B6212" s="16" t="s">
        <v>8931</v>
      </c>
      <c r="C6212" s="16" t="s">
        <v>8932</v>
      </c>
      <c r="D6212" s="17" t="s">
        <v>956</v>
      </c>
      <c r="E6212" s="17">
        <v>1</v>
      </c>
      <c r="F6212" s="18" t="s">
        <v>60</v>
      </c>
      <c r="G6212" s="18" t="s">
        <v>14</v>
      </c>
      <c r="H6212" s="19">
        <v>1.1254761</v>
      </c>
    </row>
    <row r="6213" s="20" customFormat="1" ht="45" customHeight="1">
      <c r="A6213" s="15">
        <v>92426140</v>
      </c>
      <c r="B6213" s="16" t="s">
        <v>8933</v>
      </c>
      <c r="C6213" s="16" t="s">
        <v>8934</v>
      </c>
      <c r="D6213" s="17" t="s">
        <v>956</v>
      </c>
      <c r="E6213" s="17">
        <v>1</v>
      </c>
      <c r="F6213" s="18" t="s">
        <v>60</v>
      </c>
      <c r="G6213" s="18" t="s">
        <v>14</v>
      </c>
      <c r="H6213" s="19">
        <v>1.8318919499999999</v>
      </c>
    </row>
    <row r="6214" s="20" customFormat="1" ht="45" customHeight="1">
      <c r="A6214" s="15">
        <v>92426212</v>
      </c>
      <c r="B6214" s="16" t="s">
        <v>8935</v>
      </c>
      <c r="C6214" s="16" t="s">
        <v>8936</v>
      </c>
      <c r="D6214" s="17" t="s">
        <v>956</v>
      </c>
      <c r="E6214" s="17">
        <v>1</v>
      </c>
      <c r="F6214" s="18" t="s">
        <v>60</v>
      </c>
      <c r="G6214" s="18" t="s">
        <v>14</v>
      </c>
      <c r="H6214" s="19">
        <v>1.8438650999999999</v>
      </c>
    </row>
    <row r="6215" s="20" customFormat="1" ht="45" customHeight="1">
      <c r="A6215" s="15">
        <v>92426182</v>
      </c>
      <c r="B6215" s="16" t="s">
        <v>8937</v>
      </c>
      <c r="C6215" s="16" t="s">
        <v>8938</v>
      </c>
      <c r="D6215" s="17" t="s">
        <v>956</v>
      </c>
      <c r="E6215" s="17">
        <v>1</v>
      </c>
      <c r="F6215" s="18" t="s">
        <v>60</v>
      </c>
      <c r="G6215" s="18" t="s">
        <v>14</v>
      </c>
      <c r="H6215" s="19">
        <v>0.56273804999999999</v>
      </c>
    </row>
    <row r="6216" s="20" customFormat="1" ht="45" customHeight="1">
      <c r="A6216" s="15">
        <v>90153391</v>
      </c>
      <c r="B6216" s="16" t="s">
        <v>8939</v>
      </c>
      <c r="C6216" s="16" t="s">
        <v>8939</v>
      </c>
      <c r="D6216" s="17" t="s">
        <v>39</v>
      </c>
      <c r="E6216" s="17">
        <v>1</v>
      </c>
      <c r="F6216" s="18" t="s">
        <v>60</v>
      </c>
      <c r="G6216" s="18" t="s">
        <v>14</v>
      </c>
      <c r="H6216" s="19">
        <v>13.062706650000001</v>
      </c>
    </row>
    <row r="6217" s="20" customFormat="1" ht="45" customHeight="1">
      <c r="A6217" s="15">
        <v>90153383</v>
      </c>
      <c r="B6217" s="16" t="s">
        <v>8940</v>
      </c>
      <c r="C6217" s="16" t="s">
        <v>8940</v>
      </c>
      <c r="D6217" s="17" t="s">
        <v>39</v>
      </c>
      <c r="E6217" s="17">
        <v>1</v>
      </c>
      <c r="F6217" s="18" t="s">
        <v>60</v>
      </c>
      <c r="G6217" s="18" t="s">
        <v>14</v>
      </c>
      <c r="H6217" s="19">
        <v>6.5852325</v>
      </c>
    </row>
    <row r="6218" s="20" customFormat="1" ht="45" customHeight="1">
      <c r="A6218" s="15">
        <v>92428282</v>
      </c>
      <c r="B6218" s="16" t="s">
        <v>8941</v>
      </c>
      <c r="C6218" s="16" t="s">
        <v>8942</v>
      </c>
      <c r="D6218" s="17" t="s">
        <v>455</v>
      </c>
      <c r="E6218" s="17">
        <v>1</v>
      </c>
      <c r="F6218" s="18" t="s">
        <v>60</v>
      </c>
      <c r="G6218" s="18" t="s">
        <v>14</v>
      </c>
      <c r="H6218" s="19">
        <v>17.720262000000002</v>
      </c>
    </row>
    <row r="6219" s="20" customFormat="1" ht="45" customHeight="1">
      <c r="A6219" s="15">
        <v>92428290</v>
      </c>
      <c r="B6219" s="16" t="s">
        <v>8943</v>
      </c>
      <c r="C6219" s="16" t="s">
        <v>8944</v>
      </c>
      <c r="D6219" s="17" t="s">
        <v>455</v>
      </c>
      <c r="E6219" s="17">
        <v>1</v>
      </c>
      <c r="F6219" s="18" t="s">
        <v>60</v>
      </c>
      <c r="G6219" s="18" t="s">
        <v>14</v>
      </c>
      <c r="H6219" s="19">
        <v>4.4899312499999997</v>
      </c>
    </row>
    <row r="6220" s="20" customFormat="1" ht="45" customHeight="1">
      <c r="A6220" s="15">
        <v>91465010</v>
      </c>
      <c r="B6220" s="16" t="s">
        <v>8945</v>
      </c>
      <c r="C6220" s="16" t="s">
        <v>8946</v>
      </c>
      <c r="D6220" s="17" t="s">
        <v>455</v>
      </c>
      <c r="E6220" s="17">
        <v>1</v>
      </c>
      <c r="F6220" s="18" t="s">
        <v>60</v>
      </c>
      <c r="G6220" s="18" t="s">
        <v>14</v>
      </c>
      <c r="H6220" s="19">
        <v>8.9798624999999994</v>
      </c>
    </row>
    <row r="6221" s="20" customFormat="1" ht="45" customHeight="1">
      <c r="A6221" s="15">
        <v>92428304</v>
      </c>
      <c r="B6221" s="16" t="s">
        <v>8947</v>
      </c>
      <c r="C6221" s="16" t="s">
        <v>8948</v>
      </c>
      <c r="D6221" s="17" t="s">
        <v>455</v>
      </c>
      <c r="E6221" s="17">
        <v>1</v>
      </c>
      <c r="F6221" s="18" t="s">
        <v>70</v>
      </c>
      <c r="G6221" s="18" t="s">
        <v>14</v>
      </c>
      <c r="H6221" s="19">
        <v>36.793489950000001</v>
      </c>
    </row>
    <row r="6222" s="20" customFormat="1" ht="45" customHeight="1">
      <c r="A6222" s="15">
        <v>90135148</v>
      </c>
      <c r="B6222" s="16" t="s">
        <v>8949</v>
      </c>
      <c r="C6222" s="16" t="s">
        <v>8950</v>
      </c>
      <c r="D6222" s="17" t="s">
        <v>207</v>
      </c>
      <c r="E6222" s="17">
        <v>1</v>
      </c>
      <c r="F6222" s="18" t="s">
        <v>13</v>
      </c>
      <c r="G6222" s="18" t="s">
        <v>14</v>
      </c>
      <c r="H6222" s="19">
        <v>4.1110836795000001</v>
      </c>
    </row>
    <row r="6223" s="20" customFormat="1" ht="45" customHeight="1">
      <c r="A6223" s="15">
        <v>90257219</v>
      </c>
      <c r="B6223" s="16" t="s">
        <v>8951</v>
      </c>
      <c r="C6223" s="16" t="s">
        <v>8951</v>
      </c>
      <c r="D6223" s="17" t="s">
        <v>247</v>
      </c>
      <c r="E6223" s="17">
        <v>1</v>
      </c>
      <c r="F6223" s="18" t="s">
        <v>13</v>
      </c>
      <c r="G6223" s="18" t="s">
        <v>14</v>
      </c>
      <c r="H6223" s="19">
        <v>8.1720892710000008</v>
      </c>
    </row>
    <row r="6224" s="20" customFormat="1" ht="45" customHeight="1">
      <c r="A6224" s="15">
        <v>90249070</v>
      </c>
      <c r="B6224" s="16" t="s">
        <v>8952</v>
      </c>
      <c r="C6224" s="16" t="s">
        <v>8953</v>
      </c>
      <c r="D6224" s="17" t="s">
        <v>247</v>
      </c>
      <c r="E6224" s="17">
        <v>1</v>
      </c>
      <c r="F6224" s="18" t="s">
        <v>88</v>
      </c>
      <c r="G6224" s="18" t="s">
        <v>14</v>
      </c>
      <c r="H6224" s="19">
        <v>2.5862004000000001</v>
      </c>
    </row>
    <row r="6225" s="20" customFormat="1" ht="45" customHeight="1">
      <c r="A6225" s="15">
        <v>90289870</v>
      </c>
      <c r="B6225" s="16" t="s">
        <v>8952</v>
      </c>
      <c r="C6225" s="16" t="s">
        <v>8954</v>
      </c>
      <c r="D6225" s="17" t="s">
        <v>247</v>
      </c>
      <c r="E6225" s="17">
        <v>1</v>
      </c>
      <c r="F6225" s="18" t="s">
        <v>88</v>
      </c>
      <c r="G6225" s="18" t="s">
        <v>14</v>
      </c>
      <c r="H6225" s="19">
        <v>2.5862004000000001</v>
      </c>
    </row>
    <row r="6226" s="20" customFormat="1" ht="45" customHeight="1">
      <c r="A6226" s="15">
        <v>90249089</v>
      </c>
      <c r="B6226" s="16" t="s">
        <v>8952</v>
      </c>
      <c r="C6226" s="16" t="s">
        <v>8955</v>
      </c>
      <c r="D6226" s="17" t="s">
        <v>247</v>
      </c>
      <c r="E6226" s="17">
        <v>1</v>
      </c>
      <c r="F6226" s="18" t="s">
        <v>88</v>
      </c>
      <c r="G6226" s="18" t="s">
        <v>14</v>
      </c>
      <c r="H6226" s="19">
        <v>6.5732593499999998</v>
      </c>
    </row>
    <row r="6227" s="20" customFormat="1" ht="45" customHeight="1">
      <c r="A6227" s="15">
        <v>90289889</v>
      </c>
      <c r="B6227" s="16" t="s">
        <v>8952</v>
      </c>
      <c r="C6227" s="16" t="s">
        <v>8956</v>
      </c>
      <c r="D6227" s="17" t="s">
        <v>247</v>
      </c>
      <c r="E6227" s="17">
        <v>1</v>
      </c>
      <c r="F6227" s="18" t="s">
        <v>88</v>
      </c>
      <c r="G6227" s="18" t="s">
        <v>14</v>
      </c>
      <c r="H6227" s="19">
        <v>7.8184669500000004</v>
      </c>
    </row>
    <row r="6228" s="20" customFormat="1" ht="45" customHeight="1">
      <c r="A6228" s="15">
        <v>90135636</v>
      </c>
      <c r="B6228" s="16" t="s">
        <v>8952</v>
      </c>
      <c r="C6228" s="16" t="s">
        <v>8957</v>
      </c>
      <c r="D6228" s="17" t="s">
        <v>207</v>
      </c>
      <c r="E6228" s="17">
        <v>1</v>
      </c>
      <c r="F6228" s="18" t="s">
        <v>88</v>
      </c>
      <c r="G6228" s="18" t="s">
        <v>14</v>
      </c>
      <c r="H6228" s="19">
        <v>10.06941915</v>
      </c>
    </row>
    <row r="6229" s="20" customFormat="1" ht="45" customHeight="1">
      <c r="A6229" s="15">
        <v>90222938</v>
      </c>
      <c r="B6229" s="16" t="s">
        <v>8958</v>
      </c>
      <c r="C6229" s="16" t="s">
        <v>8959</v>
      </c>
      <c r="D6229" s="17" t="s">
        <v>871</v>
      </c>
      <c r="E6229" s="17">
        <v>1</v>
      </c>
      <c r="F6229" s="18" t="s">
        <v>13</v>
      </c>
      <c r="G6229" s="18" t="s">
        <v>14</v>
      </c>
      <c r="H6229" s="19">
        <v>3.4602403499999999</v>
      </c>
    </row>
    <row r="6230" s="20" customFormat="1" ht="45" customHeight="1">
      <c r="A6230" s="15">
        <v>90135628</v>
      </c>
      <c r="B6230" s="16" t="s">
        <v>8960</v>
      </c>
      <c r="C6230" s="16" t="s">
        <v>8961</v>
      </c>
      <c r="D6230" s="17" t="s">
        <v>207</v>
      </c>
      <c r="E6230" s="17">
        <v>1</v>
      </c>
      <c r="F6230" s="18" t="s">
        <v>13</v>
      </c>
      <c r="G6230" s="18" t="s">
        <v>14</v>
      </c>
      <c r="H6230" s="19">
        <v>10.06941915</v>
      </c>
    </row>
    <row r="6231" s="20" customFormat="1" ht="45" customHeight="1">
      <c r="A6231" s="15">
        <v>92403018</v>
      </c>
      <c r="B6231" s="16" t="s">
        <v>8962</v>
      </c>
      <c r="C6231" s="16" t="s">
        <v>8963</v>
      </c>
      <c r="D6231" s="17" t="s">
        <v>953</v>
      </c>
      <c r="E6231" s="17">
        <v>1</v>
      </c>
      <c r="F6231" s="18" t="s">
        <v>13</v>
      </c>
      <c r="G6231" s="18" t="s">
        <v>14</v>
      </c>
      <c r="H6231" s="19">
        <v>8.3692318500000003</v>
      </c>
    </row>
    <row r="6232" s="20" customFormat="1" ht="45" customHeight="1">
      <c r="A6232" s="15">
        <v>90173384</v>
      </c>
      <c r="B6232" s="16" t="s">
        <v>8964</v>
      </c>
      <c r="C6232" s="16" t="s">
        <v>8965</v>
      </c>
      <c r="D6232" s="17" t="s">
        <v>244</v>
      </c>
      <c r="E6232" s="17">
        <v>1</v>
      </c>
      <c r="F6232" s="18" t="s">
        <v>13</v>
      </c>
      <c r="G6232" s="18" t="s">
        <v>14</v>
      </c>
      <c r="H6232" s="19">
        <v>6.9564001500000003</v>
      </c>
    </row>
    <row r="6233" s="20" customFormat="1" ht="45" customHeight="1">
      <c r="A6233" s="15">
        <v>90135610</v>
      </c>
      <c r="B6233" s="16" t="s">
        <v>8966</v>
      </c>
      <c r="C6233" s="16" t="s">
        <v>8967</v>
      </c>
      <c r="D6233" s="17" t="s">
        <v>207</v>
      </c>
      <c r="E6233" s="17">
        <v>1</v>
      </c>
      <c r="F6233" s="18" t="s">
        <v>13</v>
      </c>
      <c r="G6233" s="18" t="s">
        <v>14</v>
      </c>
      <c r="H6233" s="19">
        <v>4.1666562000000003</v>
      </c>
    </row>
    <row r="6234" s="20" customFormat="1" ht="45" customHeight="1">
      <c r="A6234" s="15">
        <v>90135598</v>
      </c>
      <c r="B6234" s="16" t="s">
        <v>8968</v>
      </c>
      <c r="C6234" s="16" t="s">
        <v>8969</v>
      </c>
      <c r="D6234" s="17" t="s">
        <v>207</v>
      </c>
      <c r="E6234" s="17">
        <v>1</v>
      </c>
      <c r="F6234" s="18" t="s">
        <v>13</v>
      </c>
      <c r="G6234" s="18" t="s">
        <v>14</v>
      </c>
      <c r="H6234" s="19">
        <v>4.4180923500000002</v>
      </c>
    </row>
    <row r="6235" s="20" customFormat="1" ht="45" customHeight="1">
      <c r="A6235" s="15">
        <v>90251385</v>
      </c>
      <c r="B6235" s="16" t="s">
        <v>8970</v>
      </c>
      <c r="C6235" s="16" t="s">
        <v>8971</v>
      </c>
      <c r="D6235" s="17" t="s">
        <v>50</v>
      </c>
      <c r="E6235" s="17">
        <v>1</v>
      </c>
      <c r="F6235" s="18" t="s">
        <v>13</v>
      </c>
      <c r="G6235" s="18" t="s">
        <v>14</v>
      </c>
      <c r="H6235" s="19">
        <v>1.9396503</v>
      </c>
    </row>
    <row r="6236" s="20" customFormat="1" ht="45" customHeight="1">
      <c r="A6236" s="15">
        <v>92427758</v>
      </c>
      <c r="B6236" s="16" t="s">
        <v>8972</v>
      </c>
      <c r="C6236" s="16" t="s">
        <v>8972</v>
      </c>
      <c r="D6236" s="17" t="s">
        <v>39</v>
      </c>
      <c r="E6236" s="17">
        <v>1</v>
      </c>
      <c r="F6236" s="18" t="s">
        <v>13</v>
      </c>
      <c r="G6236" s="18" t="s">
        <v>14</v>
      </c>
      <c r="H6236" s="19">
        <v>2.8246371300000002</v>
      </c>
    </row>
    <row r="6237" s="20" customFormat="1" ht="45" customHeight="1">
      <c r="A6237" s="15">
        <v>90173392</v>
      </c>
      <c r="B6237" s="16" t="s">
        <v>8973</v>
      </c>
      <c r="C6237" s="16" t="s">
        <v>8974</v>
      </c>
      <c r="D6237" s="17" t="s">
        <v>244</v>
      </c>
      <c r="E6237" s="17">
        <v>1</v>
      </c>
      <c r="F6237" s="18" t="s">
        <v>13</v>
      </c>
      <c r="G6237" s="18" t="s">
        <v>14</v>
      </c>
      <c r="H6237" s="19">
        <v>3.047625</v>
      </c>
    </row>
    <row r="6238" s="20" customFormat="1" ht="45" customHeight="1">
      <c r="A6238" s="15">
        <v>90259211</v>
      </c>
      <c r="B6238" s="16" t="s">
        <v>8975</v>
      </c>
      <c r="C6238" s="16" t="s">
        <v>8976</v>
      </c>
      <c r="D6238" s="17" t="s">
        <v>17</v>
      </c>
      <c r="E6238" s="17">
        <v>1</v>
      </c>
      <c r="F6238" s="18" t="s">
        <v>13</v>
      </c>
      <c r="G6238" s="18" t="s">
        <v>14</v>
      </c>
      <c r="H6238" s="19">
        <v>2.4425226000000002</v>
      </c>
    </row>
    <row r="6239" s="20" customFormat="1" ht="45" customHeight="1">
      <c r="A6239" s="15">
        <v>90310381</v>
      </c>
      <c r="B6239" s="16" t="s">
        <v>8977</v>
      </c>
      <c r="C6239" s="16" t="s">
        <v>8978</v>
      </c>
      <c r="D6239" s="17" t="s">
        <v>207</v>
      </c>
      <c r="E6239" s="17">
        <v>1</v>
      </c>
      <c r="F6239" s="18" t="s">
        <v>13</v>
      </c>
      <c r="G6239" s="18" t="s">
        <v>14</v>
      </c>
      <c r="H6239" s="19">
        <v>4.4180923500000002</v>
      </c>
    </row>
    <row r="6240" s="20" customFormat="1" ht="45" customHeight="1">
      <c r="A6240" s="15">
        <v>90173414</v>
      </c>
      <c r="B6240" s="16" t="s">
        <v>8979</v>
      </c>
      <c r="C6240" s="16" t="s">
        <v>8980</v>
      </c>
      <c r="D6240" s="17" t="s">
        <v>244</v>
      </c>
      <c r="E6240" s="17">
        <v>1</v>
      </c>
      <c r="F6240" s="18" t="s">
        <v>13</v>
      </c>
      <c r="G6240" s="18" t="s">
        <v>14</v>
      </c>
      <c r="H6240" s="19">
        <v>6.4056352499999996</v>
      </c>
    </row>
    <row r="6241" s="20" customFormat="1" ht="45" customHeight="1">
      <c r="A6241" s="15">
        <v>90135601</v>
      </c>
      <c r="B6241" s="16" t="s">
        <v>8979</v>
      </c>
      <c r="C6241" s="16" t="s">
        <v>8981</v>
      </c>
      <c r="D6241" s="17" t="s">
        <v>207</v>
      </c>
      <c r="E6241" s="17">
        <v>1</v>
      </c>
      <c r="F6241" s="18" t="s">
        <v>13</v>
      </c>
      <c r="G6241" s="18" t="s">
        <v>14</v>
      </c>
      <c r="H6241" s="19">
        <v>10.06941915</v>
      </c>
    </row>
    <row r="6242" s="20" customFormat="1" ht="45" customHeight="1">
      <c r="A6242" s="15">
        <v>90251393</v>
      </c>
      <c r="B6242" s="16" t="s">
        <v>8982</v>
      </c>
      <c r="C6242" s="16" t="s">
        <v>8983</v>
      </c>
      <c r="D6242" s="17" t="s">
        <v>50</v>
      </c>
      <c r="E6242" s="17">
        <v>1</v>
      </c>
      <c r="F6242" s="18" t="s">
        <v>13</v>
      </c>
      <c r="G6242" s="18" t="s">
        <v>14</v>
      </c>
      <c r="H6242" s="19">
        <v>9.4758929999999992</v>
      </c>
    </row>
    <row r="6243" s="20" customFormat="1" ht="45" customHeight="1">
      <c r="A6243" s="15">
        <v>92427766</v>
      </c>
      <c r="B6243" s="16" t="s">
        <v>8984</v>
      </c>
      <c r="C6243" s="16" t="s">
        <v>8984</v>
      </c>
      <c r="D6243" s="17" t="s">
        <v>39</v>
      </c>
      <c r="E6243" s="17">
        <v>1</v>
      </c>
      <c r="F6243" s="18" t="s">
        <v>13</v>
      </c>
      <c r="G6243" s="18" t="s">
        <v>14</v>
      </c>
      <c r="H6243" s="19">
        <v>6.5710055250000003</v>
      </c>
    </row>
    <row r="6244" s="20" customFormat="1" ht="45" customHeight="1">
      <c r="A6244" s="15">
        <v>90222920</v>
      </c>
      <c r="B6244" s="16" t="s">
        <v>8985</v>
      </c>
      <c r="C6244" s="16" t="s">
        <v>8986</v>
      </c>
      <c r="D6244" s="17" t="s">
        <v>871</v>
      </c>
      <c r="E6244" s="17">
        <v>1</v>
      </c>
      <c r="F6244" s="18" t="s">
        <v>13</v>
      </c>
      <c r="G6244" s="18" t="s">
        <v>14</v>
      </c>
      <c r="H6244" s="19">
        <v>9.2672180999999991</v>
      </c>
    </row>
    <row r="6245" s="20" customFormat="1" ht="45" customHeight="1">
      <c r="A6245" s="15">
        <v>92460569</v>
      </c>
      <c r="B6245" s="16" t="s">
        <v>8987</v>
      </c>
      <c r="C6245" s="16" t="s">
        <v>8988</v>
      </c>
      <c r="D6245" s="17" t="s">
        <v>85</v>
      </c>
      <c r="E6245" s="17">
        <v>1</v>
      </c>
      <c r="F6245" s="18" t="s">
        <v>13</v>
      </c>
      <c r="G6245" s="18" t="s">
        <v>14</v>
      </c>
      <c r="H6245" s="19">
        <v>13.3859817</v>
      </c>
    </row>
    <row r="6246" s="20" customFormat="1" ht="45" customHeight="1">
      <c r="A6246" s="15">
        <v>92460577</v>
      </c>
      <c r="B6246" s="16" t="s">
        <v>8989</v>
      </c>
      <c r="C6246" s="16" t="s">
        <v>8990</v>
      </c>
      <c r="D6246" s="17" t="s">
        <v>85</v>
      </c>
      <c r="E6246" s="17">
        <v>1</v>
      </c>
      <c r="F6246" s="18" t="s">
        <v>13</v>
      </c>
      <c r="G6246" s="18" t="s">
        <v>14</v>
      </c>
      <c r="H6246" s="19">
        <v>13.0746798</v>
      </c>
    </row>
    <row r="6247" s="20" customFormat="1" ht="45" customHeight="1">
      <c r="A6247" s="15">
        <v>90259203</v>
      </c>
      <c r="B6247" s="16" t="s">
        <v>8991</v>
      </c>
      <c r="C6247" s="16" t="s">
        <v>8992</v>
      </c>
      <c r="D6247" s="17" t="s">
        <v>17</v>
      </c>
      <c r="E6247" s="17">
        <v>1</v>
      </c>
      <c r="F6247" s="18" t="s">
        <v>88</v>
      </c>
      <c r="G6247" s="18" t="s">
        <v>14</v>
      </c>
      <c r="H6247" s="19">
        <v>5.9985481500000004</v>
      </c>
    </row>
    <row r="6248" s="20" customFormat="1" ht="45" customHeight="1">
      <c r="A6248" s="15">
        <v>90135644</v>
      </c>
      <c r="B6248" s="16" t="s">
        <v>8993</v>
      </c>
      <c r="C6248" s="16" t="s">
        <v>8994</v>
      </c>
      <c r="D6248" s="17" t="s">
        <v>207</v>
      </c>
      <c r="E6248" s="17">
        <v>1</v>
      </c>
      <c r="F6248" s="18" t="s">
        <v>88</v>
      </c>
      <c r="G6248" s="18" t="s">
        <v>14</v>
      </c>
      <c r="H6248" s="19">
        <v>4.1666562000000003</v>
      </c>
    </row>
    <row r="6249" s="20" customFormat="1" ht="45" customHeight="1">
      <c r="A6249" s="15">
        <v>90151305</v>
      </c>
      <c r="B6249" s="16" t="s">
        <v>8995</v>
      </c>
      <c r="C6249" s="16" t="s">
        <v>8996</v>
      </c>
      <c r="D6249" s="17" t="s">
        <v>39</v>
      </c>
      <c r="E6249" s="17">
        <v>1</v>
      </c>
      <c r="F6249" s="18" t="s">
        <v>13</v>
      </c>
      <c r="G6249" s="18" t="s">
        <v>14</v>
      </c>
      <c r="H6249" s="19">
        <v>42.372977849999998</v>
      </c>
    </row>
    <row r="6250" s="20" customFormat="1" ht="45" customHeight="1">
      <c r="A6250" s="15">
        <v>90223101</v>
      </c>
      <c r="B6250" s="16" t="s">
        <v>8995</v>
      </c>
      <c r="C6250" s="16" t="s">
        <v>8997</v>
      </c>
      <c r="D6250" s="17" t="s">
        <v>871</v>
      </c>
      <c r="E6250" s="17">
        <v>1</v>
      </c>
      <c r="F6250" s="18" t="s">
        <v>88</v>
      </c>
      <c r="G6250" s="18" t="s">
        <v>14</v>
      </c>
      <c r="H6250" s="19">
        <v>72.377691749999997</v>
      </c>
    </row>
    <row r="6251" s="20" customFormat="1" ht="45" customHeight="1">
      <c r="A6251" s="15">
        <v>90223098</v>
      </c>
      <c r="B6251" s="16" t="s">
        <v>8995</v>
      </c>
      <c r="C6251" s="16" t="s">
        <v>8998</v>
      </c>
      <c r="D6251" s="17" t="s">
        <v>871</v>
      </c>
      <c r="E6251" s="17">
        <v>1</v>
      </c>
      <c r="F6251" s="18" t="s">
        <v>88</v>
      </c>
      <c r="G6251" s="18" t="s">
        <v>14</v>
      </c>
      <c r="H6251" s="19">
        <v>47.952465750000002</v>
      </c>
    </row>
    <row r="6252" s="20" customFormat="1" ht="45" customHeight="1">
      <c r="A6252" s="15">
        <v>90201914</v>
      </c>
      <c r="B6252" s="16" t="s">
        <v>8995</v>
      </c>
      <c r="C6252" s="16" t="s">
        <v>8999</v>
      </c>
      <c r="D6252" s="17" t="s">
        <v>85</v>
      </c>
      <c r="E6252" s="17">
        <v>1</v>
      </c>
      <c r="F6252" s="18" t="s">
        <v>88</v>
      </c>
      <c r="G6252" s="18" t="s">
        <v>14</v>
      </c>
      <c r="H6252" s="19">
        <v>63.4816413</v>
      </c>
    </row>
    <row r="6253" s="20" customFormat="1" ht="45" customHeight="1">
      <c r="A6253" s="15">
        <v>90287720</v>
      </c>
      <c r="B6253" s="16" t="s">
        <v>8995</v>
      </c>
      <c r="C6253" s="16" t="s">
        <v>9000</v>
      </c>
      <c r="D6253" s="17" t="s">
        <v>247</v>
      </c>
      <c r="E6253" s="17">
        <v>1</v>
      </c>
      <c r="F6253" s="18" t="s">
        <v>88</v>
      </c>
      <c r="G6253" s="18" t="s">
        <v>14</v>
      </c>
      <c r="H6253" s="19">
        <v>8.1728514000000008</v>
      </c>
    </row>
    <row r="6254" s="20" customFormat="1" ht="45" customHeight="1">
      <c r="A6254" s="15">
        <v>90287738</v>
      </c>
      <c r="B6254" s="16" t="s">
        <v>8995</v>
      </c>
      <c r="C6254" s="16" t="s">
        <v>9001</v>
      </c>
      <c r="D6254" s="17" t="s">
        <v>247</v>
      </c>
      <c r="E6254" s="17">
        <v>1</v>
      </c>
      <c r="F6254" s="18" t="s">
        <v>88</v>
      </c>
      <c r="G6254" s="18" t="s">
        <v>14</v>
      </c>
      <c r="H6254" s="19">
        <v>23.176578599999999</v>
      </c>
    </row>
    <row r="6255" s="20" customFormat="1" ht="45" customHeight="1">
      <c r="A6255" s="15">
        <v>90167686</v>
      </c>
      <c r="B6255" s="16" t="s">
        <v>9002</v>
      </c>
      <c r="C6255" s="16" t="s">
        <v>9003</v>
      </c>
      <c r="D6255" s="17" t="s">
        <v>92</v>
      </c>
      <c r="E6255" s="17">
        <v>1</v>
      </c>
      <c r="F6255" s="18" t="s">
        <v>88</v>
      </c>
      <c r="G6255" s="18" t="s">
        <v>14</v>
      </c>
      <c r="H6255" s="19">
        <v>83.0457684</v>
      </c>
    </row>
    <row r="6256" s="20" customFormat="1" ht="45" customHeight="1">
      <c r="A6256" s="15">
        <v>90167708</v>
      </c>
      <c r="B6256" s="16" t="s">
        <v>9004</v>
      </c>
      <c r="C6256" s="16" t="s">
        <v>9005</v>
      </c>
      <c r="D6256" s="17" t="s">
        <v>92</v>
      </c>
      <c r="E6256" s="17">
        <v>1</v>
      </c>
      <c r="F6256" s="18" t="s">
        <v>13</v>
      </c>
      <c r="G6256" s="18" t="s">
        <v>14</v>
      </c>
      <c r="H6256" s="19">
        <v>14.032531799999999</v>
      </c>
    </row>
    <row r="6257" s="20" customFormat="1" ht="45" customHeight="1">
      <c r="A6257" s="15">
        <v>90167694</v>
      </c>
      <c r="B6257" s="16" t="s">
        <v>9006</v>
      </c>
      <c r="C6257" s="16" t="s">
        <v>9007</v>
      </c>
      <c r="D6257" s="17" t="s">
        <v>92</v>
      </c>
      <c r="E6257" s="17">
        <v>1</v>
      </c>
      <c r="F6257" s="18" t="s">
        <v>13</v>
      </c>
      <c r="G6257" s="18" t="s">
        <v>14</v>
      </c>
      <c r="H6257" s="19">
        <v>7.4472993000000001</v>
      </c>
    </row>
    <row r="6258" s="20" customFormat="1" ht="45" customHeight="1">
      <c r="A6258" s="15">
        <v>90167716</v>
      </c>
      <c r="B6258" s="16" t="s">
        <v>9008</v>
      </c>
      <c r="C6258" s="16" t="s">
        <v>9009</v>
      </c>
      <c r="D6258" s="17" t="s">
        <v>92</v>
      </c>
      <c r="E6258" s="17">
        <v>1</v>
      </c>
      <c r="F6258" s="18" t="s">
        <v>88</v>
      </c>
      <c r="G6258" s="18" t="s">
        <v>14</v>
      </c>
      <c r="H6258" s="19">
        <v>40.845545999999999</v>
      </c>
    </row>
    <row r="6259" s="20" customFormat="1" ht="45" customHeight="1">
      <c r="A6259" s="15">
        <v>90125770</v>
      </c>
      <c r="B6259" s="16" t="s">
        <v>9010</v>
      </c>
      <c r="C6259" s="16" t="s">
        <v>9011</v>
      </c>
      <c r="D6259" s="17" t="s">
        <v>50</v>
      </c>
      <c r="E6259" s="17">
        <v>1</v>
      </c>
      <c r="F6259" s="18" t="s">
        <v>88</v>
      </c>
      <c r="G6259" s="18" t="s">
        <v>14</v>
      </c>
      <c r="H6259" s="19">
        <v>69.384404250000003</v>
      </c>
    </row>
    <row r="6260" s="20" customFormat="1" ht="45" customHeight="1">
      <c r="A6260" s="15">
        <v>92427790</v>
      </c>
      <c r="B6260" s="16" t="s">
        <v>9012</v>
      </c>
      <c r="C6260" s="16" t="s">
        <v>9013</v>
      </c>
      <c r="D6260" s="17" t="s">
        <v>78</v>
      </c>
      <c r="E6260" s="17">
        <v>1</v>
      </c>
      <c r="F6260" s="18" t="s">
        <v>60</v>
      </c>
      <c r="G6260" s="18" t="s">
        <v>14</v>
      </c>
      <c r="H6260" s="19">
        <v>1.1853418499999999</v>
      </c>
    </row>
    <row r="6261" s="20" customFormat="1" ht="45" customHeight="1">
      <c r="A6261" s="15">
        <v>92427804</v>
      </c>
      <c r="B6261" s="16" t="s">
        <v>9014</v>
      </c>
      <c r="C6261" s="16" t="s">
        <v>9015</v>
      </c>
      <c r="D6261" s="17" t="s">
        <v>78</v>
      </c>
      <c r="E6261" s="17">
        <v>1</v>
      </c>
      <c r="F6261" s="18" t="s">
        <v>88</v>
      </c>
      <c r="G6261" s="18" t="s">
        <v>14</v>
      </c>
      <c r="H6261" s="19">
        <v>2.7179050500000002</v>
      </c>
    </row>
    <row r="6262" s="20" customFormat="1" ht="45" customHeight="1">
      <c r="A6262" s="15">
        <v>90308310</v>
      </c>
      <c r="B6262" s="16" t="s">
        <v>9016</v>
      </c>
      <c r="C6262" s="16" t="s">
        <v>9017</v>
      </c>
      <c r="D6262" s="17" t="s">
        <v>742</v>
      </c>
      <c r="E6262" s="17">
        <v>1</v>
      </c>
      <c r="F6262" s="18" t="s">
        <v>13</v>
      </c>
      <c r="G6262" s="18" t="s">
        <v>14</v>
      </c>
      <c r="H6262" s="19">
        <v>378.44999999999999</v>
      </c>
    </row>
    <row r="6263" s="20" customFormat="1" ht="45" customHeight="1">
      <c r="A6263" s="15">
        <v>90223217</v>
      </c>
      <c r="B6263" s="16" t="s">
        <v>9018</v>
      </c>
      <c r="C6263" s="16" t="s">
        <v>9019</v>
      </c>
      <c r="D6263" s="17" t="s">
        <v>871</v>
      </c>
      <c r="E6263" s="17">
        <v>1</v>
      </c>
      <c r="F6263" s="18" t="s">
        <v>13</v>
      </c>
      <c r="G6263" s="18" t="s">
        <v>14</v>
      </c>
      <c r="H6263" s="19">
        <v>21.210281284499999</v>
      </c>
    </row>
    <row r="6264" s="20" customFormat="1" ht="45" customHeight="1">
      <c r="A6264" s="15">
        <v>92384633</v>
      </c>
      <c r="B6264" s="16" t="s">
        <v>9020</v>
      </c>
      <c r="C6264" s="16" t="s">
        <v>9021</v>
      </c>
      <c r="D6264" s="17" t="s">
        <v>492</v>
      </c>
      <c r="E6264" s="17">
        <v>1</v>
      </c>
      <c r="F6264" s="18" t="s">
        <v>158</v>
      </c>
      <c r="G6264" s="18" t="s">
        <v>14</v>
      </c>
      <c r="H6264" s="19">
        <v>1.32901965</v>
      </c>
    </row>
    <row r="6265" s="20" customFormat="1" ht="45" customHeight="1">
      <c r="A6265" s="15">
        <v>92384625</v>
      </c>
      <c r="B6265" s="16" t="s">
        <v>9020</v>
      </c>
      <c r="C6265" s="16" t="s">
        <v>9022</v>
      </c>
      <c r="D6265" s="17" t="s">
        <v>492</v>
      </c>
      <c r="E6265" s="17">
        <v>1</v>
      </c>
      <c r="F6265" s="18" t="s">
        <v>158</v>
      </c>
      <c r="G6265" s="18" t="s">
        <v>14</v>
      </c>
      <c r="H6265" s="19">
        <v>1.3769122499999999</v>
      </c>
    </row>
    <row r="6266" s="20" customFormat="1" ht="45" customHeight="1">
      <c r="A6266" s="15">
        <v>90768027</v>
      </c>
      <c r="B6266" s="16" t="s">
        <v>9023</v>
      </c>
      <c r="C6266" s="16" t="s">
        <v>9024</v>
      </c>
      <c r="D6266" s="17" t="s">
        <v>69</v>
      </c>
      <c r="E6266" s="17">
        <v>200</v>
      </c>
      <c r="F6266" s="18" t="s">
        <v>99</v>
      </c>
      <c r="G6266" s="18" t="s">
        <v>19</v>
      </c>
      <c r="H6266" s="19">
        <v>4.78926e-002</v>
      </c>
    </row>
    <row r="6267" s="20" customFormat="1" ht="45" customHeight="1">
      <c r="A6267" s="15">
        <v>90313127</v>
      </c>
      <c r="B6267" s="16" t="s">
        <v>9025</v>
      </c>
      <c r="C6267" s="16" t="s">
        <v>9026</v>
      </c>
      <c r="D6267" s="17" t="s">
        <v>5050</v>
      </c>
      <c r="E6267" s="17">
        <v>1</v>
      </c>
      <c r="F6267" s="18" t="s">
        <v>60</v>
      </c>
      <c r="G6267" s="18" t="s">
        <v>14</v>
      </c>
      <c r="H6267" s="19">
        <v>0.24254181</v>
      </c>
    </row>
    <row r="6268" s="20" customFormat="1" ht="45" customHeight="1">
      <c r="A6268" s="15">
        <v>90201507</v>
      </c>
      <c r="B6268" s="16" t="s">
        <v>9027</v>
      </c>
      <c r="C6268" s="16" t="s">
        <v>9028</v>
      </c>
      <c r="D6268" s="17" t="s">
        <v>7553</v>
      </c>
      <c r="E6268" s="17">
        <v>1</v>
      </c>
      <c r="F6268" s="18" t="s">
        <v>88</v>
      </c>
      <c r="G6268" s="18" t="s">
        <v>14</v>
      </c>
      <c r="H6268" s="19">
        <v>23.0123943</v>
      </c>
    </row>
    <row r="6269" s="20" customFormat="1" ht="45" customHeight="1">
      <c r="A6269" s="15">
        <v>90262824</v>
      </c>
      <c r="B6269" s="16" t="s">
        <v>9029</v>
      </c>
      <c r="C6269" s="16" t="s">
        <v>9029</v>
      </c>
      <c r="D6269" s="17" t="s">
        <v>50</v>
      </c>
      <c r="E6269" s="17">
        <v>30</v>
      </c>
      <c r="F6269" s="18" t="s">
        <v>95</v>
      </c>
      <c r="G6269" s="18" t="s">
        <v>19</v>
      </c>
      <c r="H6269" s="19">
        <v>0.37116765000000002</v>
      </c>
    </row>
    <row r="6270" s="20" customFormat="1" ht="45" customHeight="1">
      <c r="A6270" s="15">
        <v>90278380</v>
      </c>
      <c r="B6270" s="16" t="s">
        <v>9030</v>
      </c>
      <c r="C6270" s="16" t="s">
        <v>9031</v>
      </c>
      <c r="D6270" s="17" t="s">
        <v>7553</v>
      </c>
      <c r="E6270" s="17">
        <v>100</v>
      </c>
      <c r="F6270" s="18" t="s">
        <v>95</v>
      </c>
      <c r="G6270" s="18" t="s">
        <v>19</v>
      </c>
      <c r="H6270" s="19">
        <v>0.31130190000000002</v>
      </c>
    </row>
    <row r="6271" s="20" customFormat="1" ht="45" customHeight="1">
      <c r="A6271" s="15">
        <v>90278364</v>
      </c>
      <c r="B6271" s="16" t="s">
        <v>9032</v>
      </c>
      <c r="C6271" s="16" t="s">
        <v>9033</v>
      </c>
      <c r="D6271" s="17" t="s">
        <v>7553</v>
      </c>
      <c r="E6271" s="17">
        <v>30</v>
      </c>
      <c r="F6271" s="18" t="s">
        <v>95</v>
      </c>
      <c r="G6271" s="18" t="s">
        <v>19</v>
      </c>
      <c r="H6271" s="19">
        <v>0.58668434999999997</v>
      </c>
    </row>
    <row r="6272" s="20" customFormat="1" ht="45" customHeight="1">
      <c r="A6272" s="15">
        <v>90278372</v>
      </c>
      <c r="B6272" s="16" t="s">
        <v>9034</v>
      </c>
      <c r="C6272" s="16" t="s">
        <v>9035</v>
      </c>
      <c r="D6272" s="17" t="s">
        <v>7553</v>
      </c>
      <c r="E6272" s="17">
        <v>50</v>
      </c>
      <c r="F6272" s="18" t="s">
        <v>95</v>
      </c>
      <c r="G6272" s="18" t="s">
        <v>19</v>
      </c>
      <c r="H6272" s="19">
        <v>0.46695284999999997</v>
      </c>
    </row>
    <row r="6273" s="20" customFormat="1" ht="45" customHeight="1">
      <c r="A6273" s="15">
        <v>90278399</v>
      </c>
      <c r="B6273" s="16" t="s">
        <v>9036</v>
      </c>
      <c r="C6273" s="16" t="s">
        <v>9037</v>
      </c>
      <c r="D6273" s="17" t="s">
        <v>7553</v>
      </c>
      <c r="E6273" s="17">
        <v>400</v>
      </c>
      <c r="F6273" s="18" t="s">
        <v>95</v>
      </c>
      <c r="G6273" s="18" t="s">
        <v>19</v>
      </c>
      <c r="H6273" s="19">
        <v>0.1676241</v>
      </c>
    </row>
    <row r="6274" s="20" customFormat="1" ht="45" customHeight="1">
      <c r="A6274" s="15">
        <v>90125843</v>
      </c>
      <c r="B6274" s="16" t="s">
        <v>9038</v>
      </c>
      <c r="C6274" s="16" t="s">
        <v>9039</v>
      </c>
      <c r="D6274" s="17" t="s">
        <v>50</v>
      </c>
      <c r="E6274" s="17">
        <v>50</v>
      </c>
      <c r="F6274" s="18" t="s">
        <v>95</v>
      </c>
      <c r="G6274" s="18" t="s">
        <v>19</v>
      </c>
      <c r="H6274" s="19">
        <v>0.51484545000000004</v>
      </c>
    </row>
    <row r="6275" s="20" customFormat="1" ht="45" customHeight="1">
      <c r="A6275" s="15">
        <v>90255097</v>
      </c>
      <c r="B6275" s="16" t="s">
        <v>9040</v>
      </c>
      <c r="C6275" s="16" t="s">
        <v>9040</v>
      </c>
      <c r="D6275" s="17" t="s">
        <v>26</v>
      </c>
      <c r="E6275" s="17">
        <v>30</v>
      </c>
      <c r="F6275" s="18" t="s">
        <v>95</v>
      </c>
      <c r="G6275" s="18" t="s">
        <v>19</v>
      </c>
      <c r="H6275" s="19">
        <v>0.41906025000000002</v>
      </c>
    </row>
    <row r="6276" s="20" customFormat="1" ht="45" customHeight="1">
      <c r="A6276" s="15">
        <v>90255089</v>
      </c>
      <c r="B6276" s="16" t="s">
        <v>9041</v>
      </c>
      <c r="C6276" s="16" t="s">
        <v>9041</v>
      </c>
      <c r="D6276" s="17" t="s">
        <v>26</v>
      </c>
      <c r="E6276" s="17">
        <v>50</v>
      </c>
      <c r="F6276" s="18" t="s">
        <v>95</v>
      </c>
      <c r="G6276" s="18" t="s">
        <v>19</v>
      </c>
      <c r="H6276" s="19">
        <v>0.35919450000000003</v>
      </c>
    </row>
    <row r="6277" s="20" customFormat="1" ht="45" customHeight="1">
      <c r="A6277" s="15">
        <v>92468101</v>
      </c>
      <c r="B6277" s="16" t="s">
        <v>9042</v>
      </c>
      <c r="C6277" s="16" t="s">
        <v>9042</v>
      </c>
      <c r="D6277" s="17" t="s">
        <v>26</v>
      </c>
      <c r="E6277" s="17">
        <v>50</v>
      </c>
      <c r="F6277" s="18" t="s">
        <v>95</v>
      </c>
      <c r="G6277" s="18" t="s">
        <v>19</v>
      </c>
      <c r="H6277" s="19">
        <v>0.23946300000000001</v>
      </c>
    </row>
    <row r="6278" s="20" customFormat="1" ht="45" customHeight="1">
      <c r="A6278" s="15">
        <v>90235835</v>
      </c>
      <c r="B6278" s="16" t="s">
        <v>9043</v>
      </c>
      <c r="C6278" s="16" t="s">
        <v>9044</v>
      </c>
      <c r="D6278" s="17" t="s">
        <v>2859</v>
      </c>
      <c r="E6278" s="17">
        <v>20</v>
      </c>
      <c r="F6278" s="18" t="s">
        <v>95</v>
      </c>
      <c r="G6278" s="18" t="s">
        <v>19</v>
      </c>
      <c r="H6278" s="19">
        <v>0.68246954999999998</v>
      </c>
    </row>
    <row r="6279" s="20" customFormat="1" ht="45" customHeight="1">
      <c r="A6279" s="15">
        <v>90235843</v>
      </c>
      <c r="B6279" s="16" t="s">
        <v>9045</v>
      </c>
      <c r="C6279" s="16" t="s">
        <v>9046</v>
      </c>
      <c r="D6279" s="17" t="s">
        <v>2859</v>
      </c>
      <c r="E6279" s="17">
        <v>50</v>
      </c>
      <c r="F6279" s="18" t="s">
        <v>95</v>
      </c>
      <c r="G6279" s="18" t="s">
        <v>19</v>
      </c>
      <c r="H6279" s="19">
        <v>0.45497969999999999</v>
      </c>
    </row>
    <row r="6280" s="20" customFormat="1" ht="45" customHeight="1">
      <c r="A6280" s="15">
        <v>90255100</v>
      </c>
      <c r="B6280" s="16" t="s">
        <v>9047</v>
      </c>
      <c r="C6280" s="16" t="s">
        <v>9047</v>
      </c>
      <c r="D6280" s="17" t="s">
        <v>26</v>
      </c>
      <c r="E6280" s="17">
        <v>400</v>
      </c>
      <c r="F6280" s="18" t="s">
        <v>95</v>
      </c>
      <c r="G6280" s="18" t="s">
        <v>19</v>
      </c>
      <c r="H6280" s="19">
        <v>7.1838899999999997e-002</v>
      </c>
    </row>
    <row r="6281" s="20" customFormat="1" ht="45" customHeight="1">
      <c r="A6281" s="15">
        <v>92378749</v>
      </c>
      <c r="B6281" s="16" t="s">
        <v>9048</v>
      </c>
      <c r="C6281" s="16" t="s">
        <v>9049</v>
      </c>
      <c r="D6281" s="17" t="s">
        <v>220</v>
      </c>
      <c r="E6281" s="17">
        <v>1</v>
      </c>
      <c r="F6281" s="18" t="s">
        <v>60</v>
      </c>
      <c r="G6281" s="18" t="s">
        <v>14</v>
      </c>
      <c r="H6281" s="19">
        <v>0.26340930000000001</v>
      </c>
    </row>
    <row r="6282" s="20" customFormat="1" ht="45" customHeight="1">
      <c r="A6282" s="15">
        <v>90183223</v>
      </c>
      <c r="B6282" s="16" t="s">
        <v>9050</v>
      </c>
      <c r="C6282" s="16" t="s">
        <v>9051</v>
      </c>
      <c r="D6282" s="17" t="s">
        <v>628</v>
      </c>
      <c r="E6282" s="17">
        <v>1</v>
      </c>
      <c r="F6282" s="18" t="s">
        <v>60</v>
      </c>
      <c r="G6282" s="18" t="s">
        <v>14</v>
      </c>
      <c r="H6282" s="19">
        <v>1.2691539000000001</v>
      </c>
    </row>
    <row r="6283" s="20" customFormat="1" ht="45" customHeight="1">
      <c r="A6283" s="15">
        <v>91376041</v>
      </c>
      <c r="B6283" s="16" t="s">
        <v>9050</v>
      </c>
      <c r="C6283" s="16" t="s">
        <v>9051</v>
      </c>
      <c r="D6283" s="17" t="s">
        <v>628</v>
      </c>
      <c r="E6283" s="17">
        <v>1</v>
      </c>
      <c r="F6283" s="18" t="s">
        <v>60</v>
      </c>
      <c r="G6283" s="18" t="s">
        <v>14</v>
      </c>
      <c r="H6283" s="19">
        <v>0.58668434999999997</v>
      </c>
    </row>
    <row r="6284" s="20" customFormat="1" ht="45" customHeight="1">
      <c r="A6284" s="15">
        <v>92388787</v>
      </c>
      <c r="B6284" s="16" t="s">
        <v>9050</v>
      </c>
      <c r="C6284" s="16" t="s">
        <v>9052</v>
      </c>
      <c r="D6284" s="17" t="s">
        <v>244</v>
      </c>
      <c r="E6284" s="17">
        <v>1</v>
      </c>
      <c r="F6284" s="18" t="s">
        <v>60</v>
      </c>
      <c r="G6284" s="18" t="s">
        <v>14</v>
      </c>
      <c r="H6284" s="19">
        <v>0.67049639999999999</v>
      </c>
    </row>
    <row r="6285" s="20" customFormat="1" ht="45" customHeight="1">
      <c r="A6285" s="15">
        <v>92423965</v>
      </c>
      <c r="B6285" s="16" t="s">
        <v>9050</v>
      </c>
      <c r="C6285" s="16" t="s">
        <v>9053</v>
      </c>
      <c r="D6285" s="17" t="s">
        <v>806</v>
      </c>
      <c r="E6285" s="17">
        <v>1</v>
      </c>
      <c r="F6285" s="18" t="s">
        <v>60</v>
      </c>
      <c r="G6285" s="18" t="s">
        <v>14</v>
      </c>
      <c r="H6285" s="19">
        <v>0.98179830000000001</v>
      </c>
    </row>
    <row r="6286" s="20" customFormat="1" ht="45" customHeight="1">
      <c r="A6286" s="15">
        <v>92427855</v>
      </c>
      <c r="B6286" s="16" t="s">
        <v>9054</v>
      </c>
      <c r="C6286" s="16" t="s">
        <v>9055</v>
      </c>
      <c r="D6286" s="17" t="s">
        <v>17</v>
      </c>
      <c r="E6286" s="17">
        <v>100</v>
      </c>
      <c r="F6286" s="18" t="s">
        <v>18</v>
      </c>
      <c r="G6286" s="18" t="s">
        <v>19</v>
      </c>
      <c r="H6286" s="19">
        <v>7.1838899999999997e-002</v>
      </c>
    </row>
    <row r="6287" s="20" customFormat="1" ht="45" customHeight="1">
      <c r="A6287" s="15">
        <v>92423949</v>
      </c>
      <c r="B6287" s="16" t="s">
        <v>9056</v>
      </c>
      <c r="C6287" s="16" t="s">
        <v>9057</v>
      </c>
      <c r="D6287" s="17" t="s">
        <v>806</v>
      </c>
      <c r="E6287" s="17">
        <v>1</v>
      </c>
      <c r="F6287" s="18" t="s">
        <v>60</v>
      </c>
      <c r="G6287" s="18" t="s">
        <v>14</v>
      </c>
      <c r="H6287" s="19">
        <v>0.49089915000000001</v>
      </c>
    </row>
    <row r="6288" s="20" customFormat="1" ht="45" customHeight="1">
      <c r="A6288" s="15">
        <v>90638042</v>
      </c>
      <c r="B6288" s="16" t="s">
        <v>9058</v>
      </c>
      <c r="C6288" s="16" t="s">
        <v>9059</v>
      </c>
      <c r="D6288" s="17" t="s">
        <v>720</v>
      </c>
      <c r="E6288" s="17">
        <v>1</v>
      </c>
      <c r="F6288" s="18" t="s">
        <v>60</v>
      </c>
      <c r="G6288" s="18" t="s">
        <v>14</v>
      </c>
      <c r="H6288" s="19">
        <v>0.57471119999999998</v>
      </c>
    </row>
    <row r="6289" s="20" customFormat="1" ht="45" customHeight="1">
      <c r="A6289" s="15">
        <v>92267165</v>
      </c>
      <c r="B6289" s="16" t="s">
        <v>9060</v>
      </c>
      <c r="C6289" s="16" t="s">
        <v>9061</v>
      </c>
      <c r="D6289" s="17" t="s">
        <v>628</v>
      </c>
      <c r="E6289" s="17">
        <v>50</v>
      </c>
      <c r="F6289" s="18" t="s">
        <v>18</v>
      </c>
      <c r="G6289" s="18" t="s">
        <v>19</v>
      </c>
      <c r="H6289" s="19">
        <v>0.13170465000000001</v>
      </c>
    </row>
    <row r="6290" s="20" customFormat="1" ht="45" customHeight="1">
      <c r="A6290" s="15">
        <v>90144686</v>
      </c>
      <c r="B6290" s="16" t="s">
        <v>9062</v>
      </c>
      <c r="C6290" s="16" t="s">
        <v>9063</v>
      </c>
      <c r="D6290" s="17" t="s">
        <v>17</v>
      </c>
      <c r="E6290" s="17">
        <v>1</v>
      </c>
      <c r="F6290" s="18" t="s">
        <v>64</v>
      </c>
      <c r="G6290" s="18" t="s">
        <v>14</v>
      </c>
      <c r="H6290" s="19">
        <v>1.35296595</v>
      </c>
    </row>
    <row r="6291" s="20" customFormat="1" ht="45" customHeight="1">
      <c r="A6291" s="15">
        <v>92369707</v>
      </c>
      <c r="B6291" s="16" t="s">
        <v>9064</v>
      </c>
      <c r="C6291" s="16" t="s">
        <v>9065</v>
      </c>
      <c r="D6291" s="17" t="s">
        <v>720</v>
      </c>
      <c r="E6291" s="17">
        <v>1</v>
      </c>
      <c r="F6291" s="18" t="s">
        <v>60</v>
      </c>
      <c r="G6291" s="18" t="s">
        <v>14</v>
      </c>
      <c r="H6291" s="19">
        <v>1.28112705</v>
      </c>
    </row>
    <row r="6292" s="20" customFormat="1" ht="45" customHeight="1">
      <c r="A6292" s="15">
        <v>92422349</v>
      </c>
      <c r="B6292" s="16" t="s">
        <v>9066</v>
      </c>
      <c r="C6292" s="16" t="s">
        <v>9067</v>
      </c>
      <c r="D6292" s="17" t="s">
        <v>894</v>
      </c>
      <c r="E6292" s="17">
        <v>1</v>
      </c>
      <c r="F6292" s="18" t="s">
        <v>60</v>
      </c>
      <c r="G6292" s="18" t="s">
        <v>14</v>
      </c>
      <c r="H6292" s="19">
        <v>0.49089915000000001</v>
      </c>
    </row>
    <row r="6293" s="20" customFormat="1" ht="45" customHeight="1">
      <c r="A6293" s="15">
        <v>92387101</v>
      </c>
      <c r="B6293" s="16" t="s">
        <v>9068</v>
      </c>
      <c r="C6293" s="16" t="s">
        <v>9069</v>
      </c>
      <c r="D6293" s="17" t="s">
        <v>34</v>
      </c>
      <c r="E6293" s="17">
        <v>1</v>
      </c>
      <c r="F6293" s="18" t="s">
        <v>60</v>
      </c>
      <c r="G6293" s="18" t="s">
        <v>14</v>
      </c>
      <c r="H6293" s="19">
        <v>0.69444269999999997</v>
      </c>
    </row>
    <row r="6294" s="20" customFormat="1" ht="45" customHeight="1">
      <c r="A6294" s="15">
        <v>92388809</v>
      </c>
      <c r="B6294" s="16" t="s">
        <v>9070</v>
      </c>
      <c r="C6294" s="16" t="s">
        <v>9071</v>
      </c>
      <c r="D6294" s="17" t="s">
        <v>244</v>
      </c>
      <c r="E6294" s="17">
        <v>100</v>
      </c>
      <c r="F6294" s="18" t="s">
        <v>18</v>
      </c>
      <c r="G6294" s="18" t="s">
        <v>19</v>
      </c>
      <c r="H6294" s="19">
        <v>9.5785200000000001e-002</v>
      </c>
    </row>
    <row r="6295" s="20" customFormat="1" ht="45" customHeight="1">
      <c r="A6295" s="15">
        <v>92389651</v>
      </c>
      <c r="B6295" s="16" t="s">
        <v>9072</v>
      </c>
      <c r="C6295" s="16" t="s">
        <v>9073</v>
      </c>
      <c r="D6295" s="17" t="s">
        <v>244</v>
      </c>
      <c r="E6295" s="17">
        <v>1</v>
      </c>
      <c r="F6295" s="18" t="s">
        <v>60</v>
      </c>
      <c r="G6295" s="18" t="s">
        <v>14</v>
      </c>
      <c r="H6295" s="19">
        <v>1.1763277784999999</v>
      </c>
    </row>
    <row r="6296" s="20" customFormat="1" ht="45" customHeight="1">
      <c r="A6296" s="15">
        <v>90212444</v>
      </c>
      <c r="B6296" s="16" t="s">
        <v>9074</v>
      </c>
      <c r="C6296" s="16" t="s">
        <v>9075</v>
      </c>
      <c r="D6296" s="17" t="s">
        <v>279</v>
      </c>
      <c r="E6296" s="17">
        <v>100</v>
      </c>
      <c r="F6296" s="18" t="s">
        <v>18</v>
      </c>
      <c r="G6296" s="18" t="s">
        <v>19</v>
      </c>
      <c r="H6296" s="19">
        <v>9.5785200000000001e-002</v>
      </c>
    </row>
    <row r="6297" s="20" customFormat="1" ht="45" customHeight="1">
      <c r="A6297" s="15">
        <v>90153880</v>
      </c>
      <c r="B6297" s="16" t="s">
        <v>9074</v>
      </c>
      <c r="C6297" s="16" t="s">
        <v>9076</v>
      </c>
      <c r="D6297" s="17" t="s">
        <v>220</v>
      </c>
      <c r="E6297" s="17">
        <v>100</v>
      </c>
      <c r="F6297" s="18" t="s">
        <v>18</v>
      </c>
      <c r="G6297" s="18" t="s">
        <v>19</v>
      </c>
      <c r="H6297" s="19">
        <v>0.13170465000000001</v>
      </c>
    </row>
    <row r="6298" s="20" customFormat="1" ht="45" customHeight="1">
      <c r="A6298" s="15">
        <v>90153928</v>
      </c>
      <c r="B6298" s="16" t="s">
        <v>9074</v>
      </c>
      <c r="C6298" s="16" t="s">
        <v>9077</v>
      </c>
      <c r="D6298" s="17" t="s">
        <v>220</v>
      </c>
      <c r="E6298" s="17">
        <v>100</v>
      </c>
      <c r="F6298" s="18" t="s">
        <v>18</v>
      </c>
      <c r="G6298" s="18" t="s">
        <v>19</v>
      </c>
      <c r="H6298" s="19">
        <v>0.25143615000000002</v>
      </c>
    </row>
    <row r="6299" s="20" customFormat="1" ht="45" customHeight="1">
      <c r="A6299" s="15">
        <v>90153910</v>
      </c>
      <c r="B6299" s="16" t="s">
        <v>9074</v>
      </c>
      <c r="C6299" s="16" t="s">
        <v>9078</v>
      </c>
      <c r="D6299" s="17" t="s">
        <v>220</v>
      </c>
      <c r="E6299" s="17">
        <v>1</v>
      </c>
      <c r="F6299" s="18" t="s">
        <v>60</v>
      </c>
      <c r="G6299" s="18" t="s">
        <v>14</v>
      </c>
      <c r="H6299" s="19">
        <v>1.59242895</v>
      </c>
    </row>
    <row r="6300" s="20" customFormat="1" ht="45" customHeight="1">
      <c r="A6300" s="15">
        <v>90174771</v>
      </c>
      <c r="B6300" s="16" t="s">
        <v>9074</v>
      </c>
      <c r="C6300" s="16" t="s">
        <v>9079</v>
      </c>
      <c r="D6300" s="17" t="s">
        <v>34</v>
      </c>
      <c r="E6300" s="17">
        <v>1</v>
      </c>
      <c r="F6300" s="18" t="s">
        <v>60</v>
      </c>
      <c r="G6300" s="18" t="s">
        <v>14</v>
      </c>
      <c r="H6300" s="19">
        <v>1.4726974500000001</v>
      </c>
    </row>
    <row r="6301" s="20" customFormat="1" ht="45" customHeight="1">
      <c r="A6301" s="15">
        <v>90144660</v>
      </c>
      <c r="B6301" s="16" t="s">
        <v>9074</v>
      </c>
      <c r="C6301" s="16" t="s">
        <v>9080</v>
      </c>
      <c r="D6301" s="17" t="s">
        <v>17</v>
      </c>
      <c r="E6301" s="17">
        <v>100</v>
      </c>
      <c r="F6301" s="18" t="s">
        <v>18</v>
      </c>
      <c r="G6301" s="18" t="s">
        <v>19</v>
      </c>
      <c r="H6301" s="19">
        <v>9.5785200000000001e-002</v>
      </c>
    </row>
    <row r="6302" s="20" customFormat="1" ht="45" customHeight="1">
      <c r="A6302" s="15">
        <v>90299507</v>
      </c>
      <c r="B6302" s="16" t="s">
        <v>9074</v>
      </c>
      <c r="C6302" s="16" t="s">
        <v>9081</v>
      </c>
      <c r="D6302" s="17" t="s">
        <v>244</v>
      </c>
      <c r="E6302" s="17">
        <v>100</v>
      </c>
      <c r="F6302" s="18" t="s">
        <v>18</v>
      </c>
      <c r="G6302" s="18" t="s">
        <v>19</v>
      </c>
      <c r="H6302" s="19">
        <v>8.3812049999999999e-002</v>
      </c>
    </row>
    <row r="6303" s="20" customFormat="1" ht="45" customHeight="1">
      <c r="A6303" s="15">
        <v>90242378</v>
      </c>
      <c r="B6303" s="16" t="s">
        <v>9082</v>
      </c>
      <c r="C6303" s="16" t="s">
        <v>9083</v>
      </c>
      <c r="D6303" s="17" t="s">
        <v>298</v>
      </c>
      <c r="E6303" s="17">
        <v>1</v>
      </c>
      <c r="F6303" s="18" t="s">
        <v>60</v>
      </c>
      <c r="G6303" s="18" t="s">
        <v>14</v>
      </c>
      <c r="H6303" s="19">
        <v>0.40708709999999998</v>
      </c>
    </row>
    <row r="6304" s="20" customFormat="1" ht="45" customHeight="1">
      <c r="A6304" s="15">
        <v>90277805</v>
      </c>
      <c r="B6304" s="16" t="s">
        <v>9084</v>
      </c>
      <c r="C6304" s="16" t="s">
        <v>9085</v>
      </c>
      <c r="D6304" s="17" t="s">
        <v>244</v>
      </c>
      <c r="E6304" s="17">
        <v>50</v>
      </c>
      <c r="F6304" s="18" t="s">
        <v>18</v>
      </c>
      <c r="G6304" s="18" t="s">
        <v>19</v>
      </c>
      <c r="H6304" s="19">
        <v>8.3812049999999999e-002</v>
      </c>
    </row>
    <row r="6305" s="20" customFormat="1" ht="45" customHeight="1">
      <c r="A6305" s="15">
        <v>90224396</v>
      </c>
      <c r="B6305" s="16" t="s">
        <v>9086</v>
      </c>
      <c r="C6305" s="16" t="s">
        <v>9087</v>
      </c>
      <c r="D6305" s="17" t="s">
        <v>26</v>
      </c>
      <c r="E6305" s="17">
        <v>50</v>
      </c>
      <c r="F6305" s="18" t="s">
        <v>18</v>
      </c>
      <c r="G6305" s="18" t="s">
        <v>19</v>
      </c>
      <c r="H6305" s="19">
        <v>2.39463e-002</v>
      </c>
    </row>
    <row r="6306" s="20" customFormat="1" ht="45" customHeight="1">
      <c r="A6306" s="15">
        <v>90171438</v>
      </c>
      <c r="B6306" s="16" t="s">
        <v>9088</v>
      </c>
      <c r="C6306" s="16" t="s">
        <v>9088</v>
      </c>
      <c r="D6306" s="17" t="s">
        <v>244</v>
      </c>
      <c r="E6306" s="17">
        <v>1</v>
      </c>
      <c r="F6306" s="18" t="s">
        <v>60</v>
      </c>
      <c r="G6306" s="18" t="s">
        <v>14</v>
      </c>
      <c r="H6306" s="19">
        <v>0.39511394999999999</v>
      </c>
    </row>
    <row r="6307" s="20" customFormat="1" ht="45" customHeight="1">
      <c r="A6307" s="15">
        <v>90171446</v>
      </c>
      <c r="B6307" s="16" t="s">
        <v>9089</v>
      </c>
      <c r="C6307" s="16" t="s">
        <v>9089</v>
      </c>
      <c r="D6307" s="17" t="s">
        <v>244</v>
      </c>
      <c r="E6307" s="17">
        <v>100</v>
      </c>
      <c r="F6307" s="18" t="s">
        <v>18</v>
      </c>
      <c r="G6307" s="18" t="s">
        <v>19</v>
      </c>
      <c r="H6307" s="19">
        <v>5.9865750000000002e-002</v>
      </c>
    </row>
    <row r="6308" s="20" customFormat="1" ht="45" customHeight="1">
      <c r="A6308" s="15">
        <v>90153901</v>
      </c>
      <c r="B6308" s="16" t="s">
        <v>9090</v>
      </c>
      <c r="C6308" s="16" t="s">
        <v>9091</v>
      </c>
      <c r="D6308" s="17" t="s">
        <v>220</v>
      </c>
      <c r="E6308" s="17">
        <v>50</v>
      </c>
      <c r="F6308" s="18" t="s">
        <v>18</v>
      </c>
      <c r="G6308" s="18" t="s">
        <v>19</v>
      </c>
      <c r="H6308" s="19">
        <v>0.10775835</v>
      </c>
    </row>
    <row r="6309" s="20" customFormat="1" ht="45" customHeight="1">
      <c r="A6309" s="15">
        <v>90219635</v>
      </c>
      <c r="B6309" s="16" t="s">
        <v>9092</v>
      </c>
      <c r="C6309" s="16" t="s">
        <v>9093</v>
      </c>
      <c r="D6309" s="17" t="s">
        <v>69</v>
      </c>
      <c r="E6309" s="17">
        <v>1</v>
      </c>
      <c r="F6309" s="18" t="s">
        <v>60</v>
      </c>
      <c r="G6309" s="18" t="s">
        <v>14</v>
      </c>
      <c r="H6309" s="19">
        <v>0.47892600000000002</v>
      </c>
    </row>
    <row r="6310" s="20" customFormat="1" ht="45" customHeight="1">
      <c r="A6310" s="15">
        <v>90153871</v>
      </c>
      <c r="B6310" s="16" t="s">
        <v>9094</v>
      </c>
      <c r="C6310" s="16" t="s">
        <v>9095</v>
      </c>
      <c r="D6310" s="17" t="s">
        <v>220</v>
      </c>
      <c r="E6310" s="17">
        <v>1</v>
      </c>
      <c r="F6310" s="18" t="s">
        <v>60</v>
      </c>
      <c r="G6310" s="18" t="s">
        <v>14</v>
      </c>
      <c r="H6310" s="19">
        <v>0.81417419999999996</v>
      </c>
    </row>
    <row r="6311" s="20" customFormat="1" ht="45" customHeight="1">
      <c r="A6311" s="15">
        <v>90171454</v>
      </c>
      <c r="B6311" s="16" t="s">
        <v>9094</v>
      </c>
      <c r="C6311" s="16" t="s">
        <v>9094</v>
      </c>
      <c r="D6311" s="17" t="s">
        <v>244</v>
      </c>
      <c r="E6311" s="17">
        <v>1</v>
      </c>
      <c r="F6311" s="18" t="s">
        <v>60</v>
      </c>
      <c r="G6311" s="18" t="s">
        <v>14</v>
      </c>
      <c r="H6311" s="19">
        <v>0.41906025000000002</v>
      </c>
    </row>
    <row r="6312" s="20" customFormat="1" ht="45" customHeight="1">
      <c r="A6312" s="15">
        <v>90287746</v>
      </c>
      <c r="B6312" s="16" t="s">
        <v>9096</v>
      </c>
      <c r="C6312" s="16" t="s">
        <v>9097</v>
      </c>
      <c r="D6312" s="17" t="s">
        <v>31</v>
      </c>
      <c r="E6312" s="17">
        <v>1</v>
      </c>
      <c r="F6312" s="18" t="s">
        <v>64</v>
      </c>
      <c r="G6312" s="18" t="s">
        <v>14</v>
      </c>
      <c r="H6312" s="19">
        <v>2.0114892000000002</v>
      </c>
    </row>
    <row r="6313" s="20" customFormat="1" ht="45" customHeight="1">
      <c r="A6313" s="15">
        <v>91421012</v>
      </c>
      <c r="B6313" s="16" t="s">
        <v>9098</v>
      </c>
      <c r="C6313" s="16" t="s">
        <v>9099</v>
      </c>
      <c r="D6313" s="17" t="s">
        <v>1221</v>
      </c>
      <c r="E6313" s="17">
        <v>1</v>
      </c>
      <c r="F6313" s="18" t="s">
        <v>60</v>
      </c>
      <c r="G6313" s="18" t="s">
        <v>14</v>
      </c>
      <c r="H6313" s="19">
        <v>0.99377145</v>
      </c>
    </row>
    <row r="6314" s="20" customFormat="1" ht="45" customHeight="1">
      <c r="A6314" s="15">
        <v>90233697</v>
      </c>
      <c r="B6314" s="16" t="s">
        <v>9100</v>
      </c>
      <c r="C6314" s="16" t="s">
        <v>9101</v>
      </c>
      <c r="D6314" s="17" t="s">
        <v>169</v>
      </c>
      <c r="E6314" s="17">
        <v>1</v>
      </c>
      <c r="F6314" s="18" t="s">
        <v>60</v>
      </c>
      <c r="G6314" s="18" t="s">
        <v>14</v>
      </c>
      <c r="H6314" s="19">
        <v>1.2092881499999999</v>
      </c>
    </row>
    <row r="6315" s="20" customFormat="1" ht="45" customHeight="1">
      <c r="A6315" s="15">
        <v>90248821</v>
      </c>
      <c r="B6315" s="16" t="s">
        <v>9102</v>
      </c>
      <c r="C6315" s="16" t="s">
        <v>9102</v>
      </c>
      <c r="D6315" s="17" t="s">
        <v>247</v>
      </c>
      <c r="E6315" s="17">
        <v>1</v>
      </c>
      <c r="F6315" s="18" t="s">
        <v>64</v>
      </c>
      <c r="G6315" s="18" t="s">
        <v>14</v>
      </c>
      <c r="H6315" s="19">
        <v>5.9285248852499999</v>
      </c>
    </row>
    <row r="6316" s="20" customFormat="1" ht="45" customHeight="1">
      <c r="A6316" s="15">
        <v>92428010</v>
      </c>
      <c r="B6316" s="16" t="s">
        <v>9103</v>
      </c>
      <c r="C6316" s="16" t="s">
        <v>9103</v>
      </c>
      <c r="D6316" s="17" t="s">
        <v>244</v>
      </c>
      <c r="E6316" s="17">
        <v>1</v>
      </c>
      <c r="F6316" s="18" t="s">
        <v>64</v>
      </c>
      <c r="G6316" s="18" t="s">
        <v>14</v>
      </c>
      <c r="H6316" s="19">
        <v>2.2686321442500001</v>
      </c>
    </row>
    <row r="6317" s="20" customFormat="1" ht="45" customHeight="1">
      <c r="A6317" s="15">
        <v>90346017</v>
      </c>
      <c r="B6317" s="16" t="s">
        <v>9104</v>
      </c>
      <c r="C6317" s="16" t="s">
        <v>9105</v>
      </c>
      <c r="D6317" s="17" t="s">
        <v>139</v>
      </c>
      <c r="E6317" s="17">
        <v>1</v>
      </c>
      <c r="F6317" s="18" t="s">
        <v>64</v>
      </c>
      <c r="G6317" s="18" t="s">
        <v>14</v>
      </c>
      <c r="H6317" s="19">
        <v>8.3191840829999997</v>
      </c>
    </row>
    <row r="6318" s="20" customFormat="1" ht="45" customHeight="1">
      <c r="A6318" s="15">
        <v>92428002</v>
      </c>
      <c r="B6318" s="16" t="s">
        <v>9106</v>
      </c>
      <c r="C6318" s="16" t="s">
        <v>9107</v>
      </c>
      <c r="D6318" s="17" t="s">
        <v>244</v>
      </c>
      <c r="E6318" s="17">
        <v>1</v>
      </c>
      <c r="F6318" s="18" t="s">
        <v>64</v>
      </c>
      <c r="G6318" s="18" t="s">
        <v>14</v>
      </c>
      <c r="H6318" s="19">
        <v>6.6213914129999996</v>
      </c>
    </row>
    <row r="6319" s="20" customFormat="1" ht="45" customHeight="1">
      <c r="A6319" s="15">
        <v>92465943</v>
      </c>
      <c r="B6319" s="16" t="s">
        <v>9108</v>
      </c>
      <c r="C6319" s="16" t="s">
        <v>9109</v>
      </c>
      <c r="D6319" s="17" t="s">
        <v>504</v>
      </c>
      <c r="E6319" s="17">
        <v>1</v>
      </c>
      <c r="F6319" s="18" t="s">
        <v>64</v>
      </c>
      <c r="G6319" s="18" t="s">
        <v>14</v>
      </c>
      <c r="H6319" s="19">
        <v>4.0140669554999997</v>
      </c>
    </row>
    <row r="6320" s="20" customFormat="1" ht="45" customHeight="1">
      <c r="A6320" s="15">
        <v>90346033</v>
      </c>
      <c r="B6320" s="16" t="s">
        <v>9108</v>
      </c>
      <c r="C6320" s="16" t="s">
        <v>9110</v>
      </c>
      <c r="D6320" s="17" t="s">
        <v>139</v>
      </c>
      <c r="E6320" s="17">
        <v>1</v>
      </c>
      <c r="F6320" s="18" t="s">
        <v>64</v>
      </c>
      <c r="G6320" s="18" t="s">
        <v>14</v>
      </c>
      <c r="H6320" s="19">
        <v>18.119367</v>
      </c>
    </row>
    <row r="6321" s="20" customFormat="1" ht="45" customHeight="1">
      <c r="A6321" s="15">
        <v>92368107</v>
      </c>
      <c r="B6321" s="16" t="s">
        <v>9111</v>
      </c>
      <c r="C6321" s="16" t="s">
        <v>9112</v>
      </c>
      <c r="D6321" s="17" t="s">
        <v>207</v>
      </c>
      <c r="E6321" s="17">
        <v>1</v>
      </c>
      <c r="F6321" s="18" t="s">
        <v>64</v>
      </c>
      <c r="G6321" s="18" t="s">
        <v>14</v>
      </c>
      <c r="H6321" s="19">
        <v>0.6669899775</v>
      </c>
    </row>
    <row r="6322" s="20" customFormat="1" ht="45" customHeight="1">
      <c r="A6322" s="15">
        <v>92248322</v>
      </c>
      <c r="B6322" s="16" t="s">
        <v>9113</v>
      </c>
      <c r="C6322" s="16" t="s">
        <v>9114</v>
      </c>
      <c r="D6322" s="17" t="s">
        <v>894</v>
      </c>
      <c r="E6322" s="17">
        <v>1</v>
      </c>
      <c r="F6322" s="18" t="s">
        <v>64</v>
      </c>
      <c r="G6322" s="18" t="s">
        <v>14</v>
      </c>
      <c r="H6322" s="19">
        <v>1.2248361404999999</v>
      </c>
    </row>
    <row r="6323" s="20" customFormat="1" ht="45" customHeight="1">
      <c r="A6323" s="15">
        <v>90307909</v>
      </c>
      <c r="B6323" s="16" t="s">
        <v>9115</v>
      </c>
      <c r="C6323" s="16" t="s">
        <v>9115</v>
      </c>
      <c r="D6323" s="17" t="s">
        <v>792</v>
      </c>
      <c r="E6323" s="17">
        <v>1</v>
      </c>
      <c r="F6323" s="18" t="s">
        <v>64</v>
      </c>
      <c r="G6323" s="18" t="s">
        <v>14</v>
      </c>
      <c r="H6323" s="19">
        <v>2.9105017200000001</v>
      </c>
    </row>
    <row r="6324" s="20" customFormat="1" ht="45" customHeight="1">
      <c r="A6324" s="15">
        <v>92428029</v>
      </c>
      <c r="B6324" s="16" t="s">
        <v>9116</v>
      </c>
      <c r="C6324" s="16" t="s">
        <v>9116</v>
      </c>
      <c r="D6324" s="17" t="s">
        <v>244</v>
      </c>
      <c r="E6324" s="17">
        <v>1</v>
      </c>
      <c r="F6324" s="18" t="s">
        <v>64</v>
      </c>
      <c r="G6324" s="18" t="s">
        <v>14</v>
      </c>
      <c r="H6324" s="19">
        <v>0.70189723800000003</v>
      </c>
    </row>
    <row r="6325" s="20" customFormat="1" ht="45" customHeight="1">
      <c r="A6325" s="15">
        <v>92389015</v>
      </c>
      <c r="B6325" s="16" t="s">
        <v>9117</v>
      </c>
      <c r="C6325" s="16" t="s">
        <v>9118</v>
      </c>
      <c r="D6325" s="17" t="s">
        <v>207</v>
      </c>
      <c r="E6325" s="17">
        <v>1</v>
      </c>
      <c r="F6325" s="18" t="s">
        <v>64</v>
      </c>
      <c r="G6325" s="18" t="s">
        <v>14</v>
      </c>
      <c r="H6325" s="19">
        <v>2.4375451904999998</v>
      </c>
    </row>
    <row r="6326" s="20" customFormat="1" ht="45" customHeight="1">
      <c r="A6326" s="15">
        <v>90248830</v>
      </c>
      <c r="B6326" s="16" t="s">
        <v>9119</v>
      </c>
      <c r="C6326" s="16" t="s">
        <v>9119</v>
      </c>
      <c r="D6326" s="17" t="s">
        <v>247</v>
      </c>
      <c r="E6326" s="17">
        <v>1</v>
      </c>
      <c r="F6326" s="18" t="s">
        <v>64</v>
      </c>
      <c r="G6326" s="18" t="s">
        <v>14</v>
      </c>
      <c r="H6326" s="19">
        <v>8.3865568079999999</v>
      </c>
    </row>
    <row r="6327" s="20" customFormat="1" ht="45" customHeight="1">
      <c r="A6327" s="15">
        <v>92248314</v>
      </c>
      <c r="B6327" s="16" t="s">
        <v>9120</v>
      </c>
      <c r="C6327" s="16" t="s">
        <v>9121</v>
      </c>
      <c r="D6327" s="17" t="s">
        <v>894</v>
      </c>
      <c r="E6327" s="17">
        <v>1</v>
      </c>
      <c r="F6327" s="18" t="s">
        <v>64</v>
      </c>
      <c r="G6327" s="18" t="s">
        <v>14</v>
      </c>
      <c r="H6327" s="19">
        <v>3.3834582494999998</v>
      </c>
    </row>
    <row r="6328" s="20" customFormat="1" ht="45" customHeight="1">
      <c r="A6328" s="15">
        <v>90135105</v>
      </c>
      <c r="B6328" s="16" t="s">
        <v>9122</v>
      </c>
      <c r="C6328" s="16" t="s">
        <v>9123</v>
      </c>
      <c r="D6328" s="17" t="s">
        <v>207</v>
      </c>
      <c r="E6328" s="17">
        <v>1</v>
      </c>
      <c r="F6328" s="18" t="s">
        <v>64</v>
      </c>
      <c r="G6328" s="18" t="s">
        <v>14</v>
      </c>
      <c r="H6328" s="19">
        <v>2.1707491994999999</v>
      </c>
    </row>
    <row r="6329" s="20" customFormat="1" ht="45" customHeight="1">
      <c r="A6329" s="15">
        <v>92427995</v>
      </c>
      <c r="B6329" s="16" t="s">
        <v>9124</v>
      </c>
      <c r="C6329" s="16" t="s">
        <v>9124</v>
      </c>
      <c r="D6329" s="17" t="s">
        <v>39</v>
      </c>
      <c r="E6329" s="17">
        <v>1</v>
      </c>
      <c r="F6329" s="18" t="s">
        <v>64</v>
      </c>
      <c r="G6329" s="18" t="s">
        <v>14</v>
      </c>
      <c r="H6329" s="19">
        <v>4.9884839415000002</v>
      </c>
    </row>
    <row r="6330" s="20" customFormat="1" ht="45" customHeight="1">
      <c r="A6330" s="15">
        <v>90248848</v>
      </c>
      <c r="B6330" s="16" t="s">
        <v>9125</v>
      </c>
      <c r="C6330" s="16" t="s">
        <v>9125</v>
      </c>
      <c r="D6330" s="17" t="s">
        <v>247</v>
      </c>
      <c r="E6330" s="17">
        <v>1</v>
      </c>
      <c r="F6330" s="18" t="s">
        <v>64</v>
      </c>
      <c r="G6330" s="18" t="s">
        <v>14</v>
      </c>
      <c r="H6330" s="19">
        <v>12.210783696</v>
      </c>
    </row>
    <row r="6331" s="20" customFormat="1" ht="45" customHeight="1">
      <c r="A6331" s="15">
        <v>92385940</v>
      </c>
      <c r="B6331" s="16" t="s">
        <v>9126</v>
      </c>
      <c r="C6331" s="16" t="s">
        <v>9127</v>
      </c>
      <c r="D6331" s="17" t="s">
        <v>504</v>
      </c>
      <c r="E6331" s="17">
        <v>1</v>
      </c>
      <c r="F6331" s="18" t="s">
        <v>64</v>
      </c>
      <c r="G6331" s="18" t="s">
        <v>14</v>
      </c>
      <c r="H6331" s="19">
        <v>0.86206680000000002</v>
      </c>
    </row>
    <row r="6332" s="20" customFormat="1" ht="45" customHeight="1">
      <c r="A6332" s="15">
        <v>92404154</v>
      </c>
      <c r="B6332" s="16" t="s">
        <v>9126</v>
      </c>
      <c r="C6332" s="16" t="s">
        <v>9128</v>
      </c>
      <c r="D6332" s="17" t="s">
        <v>334</v>
      </c>
      <c r="E6332" s="17">
        <v>1</v>
      </c>
      <c r="F6332" s="18" t="s">
        <v>64</v>
      </c>
      <c r="G6332" s="18" t="s">
        <v>14</v>
      </c>
      <c r="H6332" s="19">
        <v>1.1073580000000001</v>
      </c>
    </row>
    <row r="6333" s="20" customFormat="1" ht="45" customHeight="1">
      <c r="A6333" s="15">
        <v>90232712</v>
      </c>
      <c r="B6333" s="16" t="s">
        <v>9129</v>
      </c>
      <c r="C6333" s="16" t="s">
        <v>9130</v>
      </c>
      <c r="D6333" s="17" t="s">
        <v>511</v>
      </c>
      <c r="E6333" s="17">
        <v>1</v>
      </c>
      <c r="F6333" s="18" t="s">
        <v>64</v>
      </c>
      <c r="G6333" s="18" t="s">
        <v>14</v>
      </c>
      <c r="H6333" s="19">
        <v>0.41906025000000002</v>
      </c>
    </row>
    <row r="6334" s="20" customFormat="1" ht="45" customHeight="1">
      <c r="A6334" s="15">
        <v>90232720</v>
      </c>
      <c r="B6334" s="16" t="s">
        <v>9131</v>
      </c>
      <c r="C6334" s="16" t="s">
        <v>9132</v>
      </c>
      <c r="D6334" s="17" t="s">
        <v>511</v>
      </c>
      <c r="E6334" s="17">
        <v>1</v>
      </c>
      <c r="F6334" s="18" t="s">
        <v>64</v>
      </c>
      <c r="G6334" s="18" t="s">
        <v>14</v>
      </c>
      <c r="H6334" s="19">
        <v>0.3352482</v>
      </c>
    </row>
    <row r="6335" s="20" customFormat="1" ht="45" customHeight="1">
      <c r="A6335" s="15">
        <v>90232739</v>
      </c>
      <c r="B6335" s="16" t="s">
        <v>9131</v>
      </c>
      <c r="C6335" s="16" t="s">
        <v>9132</v>
      </c>
      <c r="D6335" s="17" t="s">
        <v>511</v>
      </c>
      <c r="E6335" s="17">
        <v>1</v>
      </c>
      <c r="F6335" s="18" t="s">
        <v>64</v>
      </c>
      <c r="G6335" s="18" t="s">
        <v>14</v>
      </c>
      <c r="H6335" s="19">
        <v>0.354375</v>
      </c>
    </row>
    <row r="6336" s="20" customFormat="1" ht="45" customHeight="1">
      <c r="A6336" s="15">
        <v>90135474</v>
      </c>
      <c r="B6336" s="16" t="s">
        <v>9133</v>
      </c>
      <c r="C6336" s="16" t="s">
        <v>9134</v>
      </c>
      <c r="D6336" s="17" t="s">
        <v>207</v>
      </c>
      <c r="E6336" s="17">
        <v>1</v>
      </c>
      <c r="F6336" s="18" t="s">
        <v>64</v>
      </c>
      <c r="G6336" s="18" t="s">
        <v>14</v>
      </c>
      <c r="H6336" s="19">
        <v>0.56273804999999999</v>
      </c>
    </row>
    <row r="6337" s="20" customFormat="1" ht="45" customHeight="1">
      <c r="A6337" s="15">
        <v>92427901</v>
      </c>
      <c r="B6337" s="16" t="s">
        <v>9135</v>
      </c>
      <c r="C6337" s="16" t="s">
        <v>9136</v>
      </c>
      <c r="D6337" s="17" t="s">
        <v>792</v>
      </c>
      <c r="E6337" s="17">
        <v>1</v>
      </c>
      <c r="F6337" s="18" t="s">
        <v>64</v>
      </c>
      <c r="G6337" s="18" t="s">
        <v>14</v>
      </c>
      <c r="H6337" s="19">
        <v>0.31130190000000002</v>
      </c>
    </row>
    <row r="6338" s="20" customFormat="1" ht="45" customHeight="1">
      <c r="A6338" s="15">
        <v>90309766</v>
      </c>
      <c r="B6338" s="16" t="s">
        <v>9137</v>
      </c>
      <c r="C6338" s="16" t="s">
        <v>9138</v>
      </c>
      <c r="D6338" s="17" t="s">
        <v>339</v>
      </c>
      <c r="E6338" s="17">
        <v>1</v>
      </c>
      <c r="F6338" s="18" t="s">
        <v>64</v>
      </c>
      <c r="G6338" s="18" t="s">
        <v>14</v>
      </c>
      <c r="H6338" s="19">
        <v>0.56273804999999999</v>
      </c>
    </row>
    <row r="6339" s="20" customFormat="1" ht="45" customHeight="1">
      <c r="A6339" s="15">
        <v>90091663</v>
      </c>
      <c r="B6339" s="16" t="s">
        <v>9139</v>
      </c>
      <c r="C6339" s="16" t="s">
        <v>9140</v>
      </c>
      <c r="D6339" s="17" t="s">
        <v>4683</v>
      </c>
      <c r="E6339" s="17">
        <v>1</v>
      </c>
      <c r="F6339" s="18" t="s">
        <v>64</v>
      </c>
      <c r="G6339" s="18" t="s">
        <v>14</v>
      </c>
      <c r="H6339" s="19">
        <v>0.43103340000000001</v>
      </c>
    </row>
    <row r="6340" s="20" customFormat="1" ht="45" customHeight="1">
      <c r="A6340" s="15">
        <v>91285011</v>
      </c>
      <c r="B6340" s="16" t="s">
        <v>9141</v>
      </c>
      <c r="C6340" s="16" t="s">
        <v>9142</v>
      </c>
      <c r="D6340" s="17" t="s">
        <v>4683</v>
      </c>
      <c r="E6340" s="17">
        <v>1</v>
      </c>
      <c r="F6340" s="18" t="s">
        <v>64</v>
      </c>
      <c r="G6340" s="18" t="s">
        <v>14</v>
      </c>
      <c r="H6340" s="19">
        <v>0.45497969999999999</v>
      </c>
    </row>
    <row r="6341" s="20" customFormat="1" ht="45" customHeight="1">
      <c r="A6341" s="15">
        <v>90287762</v>
      </c>
      <c r="B6341" s="16" t="s">
        <v>9143</v>
      </c>
      <c r="C6341" s="16" t="s">
        <v>9143</v>
      </c>
      <c r="D6341" s="17" t="s">
        <v>792</v>
      </c>
      <c r="E6341" s="17">
        <v>1</v>
      </c>
      <c r="F6341" s="18" t="s">
        <v>64</v>
      </c>
      <c r="G6341" s="18" t="s">
        <v>14</v>
      </c>
      <c r="H6341" s="19">
        <v>0.33411892500000001</v>
      </c>
    </row>
    <row r="6342" s="20" customFormat="1" ht="45" customHeight="1">
      <c r="A6342" s="15">
        <v>90258452</v>
      </c>
      <c r="B6342" s="16" t="s">
        <v>9144</v>
      </c>
      <c r="C6342" s="16" t="s">
        <v>9145</v>
      </c>
      <c r="D6342" s="17" t="s">
        <v>247</v>
      </c>
      <c r="E6342" s="17">
        <v>1</v>
      </c>
      <c r="F6342" s="18" t="s">
        <v>64</v>
      </c>
      <c r="G6342" s="18" t="s">
        <v>14</v>
      </c>
      <c r="H6342" s="19">
        <v>0.5507649</v>
      </c>
    </row>
    <row r="6343" s="20" customFormat="1" ht="45" customHeight="1">
      <c r="A6343" s="15">
        <v>90135482</v>
      </c>
      <c r="B6343" s="16" t="s">
        <v>9146</v>
      </c>
      <c r="C6343" s="16" t="s">
        <v>9147</v>
      </c>
      <c r="D6343" s="17" t="s">
        <v>207</v>
      </c>
      <c r="E6343" s="17">
        <v>1</v>
      </c>
      <c r="F6343" s="18" t="s">
        <v>64</v>
      </c>
      <c r="G6343" s="18" t="s">
        <v>14</v>
      </c>
      <c r="H6343" s="19">
        <v>0.56273804999999999</v>
      </c>
    </row>
    <row r="6344" s="20" customFormat="1" ht="45" customHeight="1">
      <c r="A6344" s="15">
        <v>92404170</v>
      </c>
      <c r="B6344" s="16" t="s">
        <v>9148</v>
      </c>
      <c r="C6344" s="16" t="s">
        <v>9149</v>
      </c>
      <c r="D6344" s="17" t="s">
        <v>334</v>
      </c>
      <c r="E6344" s="17">
        <v>1</v>
      </c>
      <c r="F6344" s="18" t="s">
        <v>64</v>
      </c>
      <c r="G6344" s="18" t="s">
        <v>14</v>
      </c>
      <c r="H6344" s="19">
        <v>0.73656791600000004</v>
      </c>
    </row>
    <row r="6345" s="20" customFormat="1" ht="45" customHeight="1">
      <c r="A6345" s="15">
        <v>90205642</v>
      </c>
      <c r="B6345" s="16" t="s">
        <v>9150</v>
      </c>
      <c r="C6345" s="16" t="s">
        <v>9151</v>
      </c>
      <c r="D6345" s="17" t="s">
        <v>154</v>
      </c>
      <c r="E6345" s="17">
        <v>100</v>
      </c>
      <c r="F6345" s="18" t="s">
        <v>151</v>
      </c>
      <c r="G6345" s="18" t="s">
        <v>19</v>
      </c>
      <c r="H6345" s="19">
        <v>5.9865750000000002e-002</v>
      </c>
    </row>
    <row r="6346" s="20" customFormat="1" ht="45" customHeight="1">
      <c r="A6346" s="15">
        <v>90173902</v>
      </c>
      <c r="B6346" s="16" t="s">
        <v>9152</v>
      </c>
      <c r="C6346" s="16" t="s">
        <v>9153</v>
      </c>
      <c r="D6346" s="17" t="s">
        <v>383</v>
      </c>
      <c r="E6346" s="17">
        <v>150</v>
      </c>
      <c r="F6346" s="18" t="s">
        <v>18</v>
      </c>
      <c r="G6346" s="18" t="s">
        <v>19</v>
      </c>
      <c r="H6346" s="19">
        <v>7.1838899999999997e-002</v>
      </c>
    </row>
    <row r="6347" s="20" customFormat="1" ht="45" customHeight="1">
      <c r="A6347" s="15">
        <v>90260465</v>
      </c>
      <c r="B6347" s="16" t="s">
        <v>9154</v>
      </c>
      <c r="C6347" s="16" t="s">
        <v>9155</v>
      </c>
      <c r="D6347" s="17" t="s">
        <v>9156</v>
      </c>
      <c r="E6347" s="17">
        <v>450</v>
      </c>
      <c r="F6347" s="18" t="s">
        <v>18</v>
      </c>
      <c r="G6347" s="18" t="s">
        <v>19</v>
      </c>
      <c r="H6347" s="19">
        <v>0.41906025000000002</v>
      </c>
    </row>
    <row r="6348" s="20" customFormat="1" ht="45" customHeight="1">
      <c r="A6348" s="15">
        <v>90282116</v>
      </c>
      <c r="B6348" s="16" t="s">
        <v>9157</v>
      </c>
      <c r="C6348" s="16" t="s">
        <v>9157</v>
      </c>
      <c r="D6348" s="17" t="s">
        <v>5622</v>
      </c>
      <c r="E6348" s="17">
        <v>1</v>
      </c>
      <c r="F6348" s="18" t="s">
        <v>88</v>
      </c>
      <c r="G6348" s="18" t="s">
        <v>14</v>
      </c>
      <c r="H6348" s="19">
        <v>56.034342000000002</v>
      </c>
    </row>
    <row r="6349" s="20" customFormat="1" ht="45" customHeight="1">
      <c r="A6349" s="15">
        <v>90282124</v>
      </c>
      <c r="B6349" s="16" t="s">
        <v>9158</v>
      </c>
      <c r="C6349" s="16" t="s">
        <v>9158</v>
      </c>
      <c r="D6349" s="17" t="s">
        <v>5622</v>
      </c>
      <c r="E6349" s="17">
        <v>1</v>
      </c>
      <c r="F6349" s="18" t="s">
        <v>88</v>
      </c>
      <c r="G6349" s="18" t="s">
        <v>14</v>
      </c>
      <c r="H6349" s="19">
        <v>75.430845000000005</v>
      </c>
    </row>
    <row r="6350" s="20" customFormat="1" ht="45" customHeight="1">
      <c r="A6350" s="15">
        <v>90282086</v>
      </c>
      <c r="B6350" s="16" t="s">
        <v>9159</v>
      </c>
      <c r="C6350" s="16" t="s">
        <v>9159</v>
      </c>
      <c r="D6350" s="17" t="s">
        <v>5622</v>
      </c>
      <c r="E6350" s="17">
        <v>150</v>
      </c>
      <c r="F6350" s="18" t="s">
        <v>18</v>
      </c>
      <c r="G6350" s="18" t="s">
        <v>19</v>
      </c>
      <c r="H6350" s="19">
        <v>8.3812049999999999e-002</v>
      </c>
    </row>
    <row r="6351" s="20" customFormat="1" ht="45" customHeight="1">
      <c r="A6351" s="15">
        <v>90185200</v>
      </c>
      <c r="B6351" s="16" t="s">
        <v>9160</v>
      </c>
      <c r="C6351" s="16" t="s">
        <v>9161</v>
      </c>
      <c r="D6351" s="17" t="s">
        <v>603</v>
      </c>
      <c r="E6351" s="17">
        <v>150</v>
      </c>
      <c r="F6351" s="18" t="s">
        <v>18</v>
      </c>
      <c r="G6351" s="18" t="s">
        <v>19</v>
      </c>
      <c r="H6351" s="19">
        <v>8.3812049999999999e-002</v>
      </c>
    </row>
    <row r="6352" s="20" customFormat="1" ht="45" customHeight="1">
      <c r="A6352" s="15">
        <v>90269640</v>
      </c>
      <c r="B6352" s="16" t="s">
        <v>9162</v>
      </c>
      <c r="C6352" s="16" t="s">
        <v>9163</v>
      </c>
      <c r="D6352" s="17" t="s">
        <v>603</v>
      </c>
      <c r="E6352" s="17">
        <v>200</v>
      </c>
      <c r="F6352" s="18" t="s">
        <v>18</v>
      </c>
      <c r="G6352" s="18" t="s">
        <v>19</v>
      </c>
      <c r="H6352" s="19">
        <v>7.1838899999999997e-002</v>
      </c>
    </row>
    <row r="6353" s="20" customFormat="1" ht="45" customHeight="1">
      <c r="A6353" s="15">
        <v>90269667</v>
      </c>
      <c r="B6353" s="16" t="s">
        <v>9164</v>
      </c>
      <c r="C6353" s="16" t="s">
        <v>9165</v>
      </c>
      <c r="D6353" s="17" t="s">
        <v>603</v>
      </c>
      <c r="E6353" s="17">
        <v>150</v>
      </c>
      <c r="F6353" s="18" t="s">
        <v>18</v>
      </c>
      <c r="G6353" s="18" t="s">
        <v>19</v>
      </c>
      <c r="H6353" s="19">
        <v>8.3812049999999999e-002</v>
      </c>
    </row>
    <row r="6354" s="20" customFormat="1" ht="45" customHeight="1">
      <c r="A6354" s="15">
        <v>90269659</v>
      </c>
      <c r="B6354" s="16" t="s">
        <v>9166</v>
      </c>
      <c r="C6354" s="16" t="s">
        <v>9167</v>
      </c>
      <c r="D6354" s="17" t="s">
        <v>603</v>
      </c>
      <c r="E6354" s="17">
        <v>200</v>
      </c>
      <c r="F6354" s="18" t="s">
        <v>18</v>
      </c>
      <c r="G6354" s="18" t="s">
        <v>19</v>
      </c>
      <c r="H6354" s="19">
        <v>7.1838899999999997e-002</v>
      </c>
    </row>
    <row r="6355" s="20" customFormat="1" ht="45" customHeight="1">
      <c r="A6355" s="15">
        <v>90272765</v>
      </c>
      <c r="B6355" s="16" t="s">
        <v>9168</v>
      </c>
      <c r="C6355" s="16" t="s">
        <v>9169</v>
      </c>
      <c r="D6355" s="17" t="s">
        <v>613</v>
      </c>
      <c r="E6355" s="17">
        <v>1</v>
      </c>
      <c r="F6355" s="18" t="s">
        <v>13</v>
      </c>
      <c r="G6355" s="18" t="s">
        <v>14</v>
      </c>
      <c r="H6355" s="19">
        <v>231.24941910000001</v>
      </c>
    </row>
    <row r="6356" s="20" customFormat="1" ht="45" customHeight="1">
      <c r="A6356" s="15">
        <v>90310616</v>
      </c>
      <c r="B6356" s="16" t="s">
        <v>9170</v>
      </c>
      <c r="C6356" s="16" t="s">
        <v>9171</v>
      </c>
      <c r="D6356" s="17" t="s">
        <v>21</v>
      </c>
      <c r="E6356" s="17">
        <v>1</v>
      </c>
      <c r="F6356" s="18" t="s">
        <v>13</v>
      </c>
      <c r="G6356" s="18" t="s">
        <v>14</v>
      </c>
      <c r="H6356" s="19">
        <v>233.99127045</v>
      </c>
    </row>
    <row r="6357" s="20" customFormat="1" ht="45" customHeight="1">
      <c r="A6357" s="15">
        <v>90310624</v>
      </c>
      <c r="B6357" s="16" t="s">
        <v>9172</v>
      </c>
      <c r="C6357" s="16" t="s">
        <v>9173</v>
      </c>
      <c r="D6357" s="17" t="s">
        <v>21</v>
      </c>
      <c r="E6357" s="17">
        <v>1</v>
      </c>
      <c r="F6357" s="18" t="s">
        <v>13</v>
      </c>
      <c r="G6357" s="18" t="s">
        <v>14</v>
      </c>
      <c r="H6357" s="19">
        <v>233.99127045</v>
      </c>
    </row>
    <row r="6358" s="20" customFormat="1" ht="45" customHeight="1">
      <c r="A6358" s="15">
        <v>92390579</v>
      </c>
      <c r="B6358" s="16" t="s">
        <v>9174</v>
      </c>
      <c r="C6358" s="16" t="s">
        <v>9175</v>
      </c>
      <c r="D6358" s="17" t="s">
        <v>21</v>
      </c>
      <c r="E6358" s="17">
        <v>1</v>
      </c>
      <c r="F6358" s="18" t="s">
        <v>13</v>
      </c>
      <c r="G6358" s="18" t="s">
        <v>14</v>
      </c>
      <c r="H6358" s="19">
        <v>236.98854900000001</v>
      </c>
    </row>
    <row r="6359" s="20" customFormat="1" ht="45" customHeight="1">
      <c r="A6359" s="15">
        <v>92429610</v>
      </c>
      <c r="B6359" s="16" t="s">
        <v>9176</v>
      </c>
      <c r="C6359" s="16" t="s">
        <v>9177</v>
      </c>
      <c r="D6359" s="17" t="s">
        <v>124</v>
      </c>
      <c r="E6359" s="17">
        <v>1</v>
      </c>
      <c r="F6359" s="18" t="s">
        <v>13</v>
      </c>
      <c r="G6359" s="18" t="s">
        <v>14</v>
      </c>
      <c r="H6359" s="19">
        <v>150.4546029</v>
      </c>
    </row>
    <row r="6360" s="20" customFormat="1" ht="45" customHeight="1">
      <c r="A6360" s="15">
        <v>90175611</v>
      </c>
      <c r="B6360" s="16" t="s">
        <v>9178</v>
      </c>
      <c r="C6360" s="16" t="s">
        <v>9179</v>
      </c>
      <c r="D6360" s="17" t="s">
        <v>139</v>
      </c>
      <c r="E6360" s="17">
        <v>1</v>
      </c>
      <c r="F6360" s="18" t="s">
        <v>13</v>
      </c>
      <c r="G6360" s="18" t="s">
        <v>14</v>
      </c>
      <c r="H6360" s="19">
        <v>231.59664045</v>
      </c>
    </row>
    <row r="6361" s="20" customFormat="1" ht="45" customHeight="1">
      <c r="A6361" s="15">
        <v>92470742</v>
      </c>
      <c r="B6361" s="16" t="s">
        <v>9180</v>
      </c>
      <c r="C6361" s="16" t="s">
        <v>9181</v>
      </c>
      <c r="D6361" s="17" t="s">
        <v>43</v>
      </c>
      <c r="E6361" s="17">
        <v>1</v>
      </c>
      <c r="F6361" s="18" t="s">
        <v>436</v>
      </c>
      <c r="G6361" s="18" t="s">
        <v>14</v>
      </c>
      <c r="H6361" s="19">
        <v>1.7480799</v>
      </c>
    </row>
    <row r="6362" s="20" customFormat="1" ht="45" customHeight="1">
      <c r="A6362" s="15">
        <v>91517010</v>
      </c>
      <c r="B6362" s="16" t="s">
        <v>9182</v>
      </c>
      <c r="C6362" s="16" t="s">
        <v>9183</v>
      </c>
      <c r="D6362" s="17" t="s">
        <v>603</v>
      </c>
      <c r="E6362" s="17">
        <v>1</v>
      </c>
      <c r="F6362" s="18" t="s">
        <v>64</v>
      </c>
      <c r="G6362" s="18" t="s">
        <v>14</v>
      </c>
      <c r="H6362" s="19">
        <v>7.7371875000000001</v>
      </c>
    </row>
    <row r="6363" s="20" customFormat="1" ht="45" customHeight="1">
      <c r="A6363" s="15">
        <v>90125878</v>
      </c>
      <c r="B6363" s="16" t="s">
        <v>9182</v>
      </c>
      <c r="C6363" s="16" t="s">
        <v>9184</v>
      </c>
      <c r="D6363" s="17" t="s">
        <v>50</v>
      </c>
      <c r="E6363" s="17">
        <v>1</v>
      </c>
      <c r="F6363" s="18" t="s">
        <v>64</v>
      </c>
      <c r="G6363" s="18" t="s">
        <v>14</v>
      </c>
      <c r="H6363" s="19">
        <v>6.3936621000000002</v>
      </c>
    </row>
    <row r="6364" s="20" customFormat="1" ht="45" customHeight="1">
      <c r="A6364" s="15">
        <v>92252630</v>
      </c>
      <c r="B6364" s="16" t="s">
        <v>9185</v>
      </c>
      <c r="C6364" s="16" t="s">
        <v>9186</v>
      </c>
      <c r="D6364" s="17" t="s">
        <v>703</v>
      </c>
      <c r="E6364" s="17">
        <v>1</v>
      </c>
      <c r="F6364" s="18" t="s">
        <v>64</v>
      </c>
      <c r="G6364" s="18" t="s">
        <v>14</v>
      </c>
      <c r="H6364" s="19">
        <v>7.6158128339999998</v>
      </c>
    </row>
    <row r="6365" s="20" customFormat="1" ht="45" customHeight="1">
      <c r="A6365" s="15">
        <v>92372406</v>
      </c>
      <c r="B6365" s="16" t="s">
        <v>9187</v>
      </c>
      <c r="C6365" s="16" t="s">
        <v>9188</v>
      </c>
      <c r="D6365" s="17" t="s">
        <v>279</v>
      </c>
      <c r="E6365" s="17">
        <v>1</v>
      </c>
      <c r="F6365" s="18" t="s">
        <v>64</v>
      </c>
      <c r="G6365" s="18" t="s">
        <v>14</v>
      </c>
      <c r="H6365" s="19">
        <v>5.0933780100000003</v>
      </c>
    </row>
    <row r="6366" s="20" customFormat="1" ht="45" customHeight="1">
      <c r="A6366" s="15">
        <v>92372414</v>
      </c>
      <c r="B6366" s="16" t="s">
        <v>9189</v>
      </c>
      <c r="C6366" s="16" t="s">
        <v>9190</v>
      </c>
      <c r="D6366" s="17" t="s">
        <v>279</v>
      </c>
      <c r="E6366" s="17">
        <v>1</v>
      </c>
      <c r="F6366" s="18" t="s">
        <v>64</v>
      </c>
      <c r="G6366" s="18" t="s">
        <v>14</v>
      </c>
      <c r="H6366" s="19">
        <v>2.4496722809999998</v>
      </c>
    </row>
    <row r="6367" s="20" customFormat="1" ht="45" customHeight="1">
      <c r="A6367" s="15">
        <v>90212061</v>
      </c>
      <c r="B6367" s="16" t="s">
        <v>9191</v>
      </c>
      <c r="C6367" s="16" t="s">
        <v>9192</v>
      </c>
      <c r="D6367" s="17" t="s">
        <v>703</v>
      </c>
      <c r="E6367" s="17">
        <v>1</v>
      </c>
      <c r="F6367" s="18" t="s">
        <v>64</v>
      </c>
      <c r="G6367" s="18" t="s">
        <v>14</v>
      </c>
      <c r="H6367" s="19">
        <v>18.942515361000002</v>
      </c>
    </row>
    <row r="6368" s="20" customFormat="1" ht="45" customHeight="1">
      <c r="A6368" s="15">
        <v>90212100</v>
      </c>
      <c r="B6368" s="16" t="s">
        <v>9193</v>
      </c>
      <c r="C6368" s="16" t="s">
        <v>9194</v>
      </c>
      <c r="D6368" s="17" t="s">
        <v>703</v>
      </c>
      <c r="E6368" s="17">
        <v>30</v>
      </c>
      <c r="F6368" s="18" t="s">
        <v>95</v>
      </c>
      <c r="G6368" s="18" t="s">
        <v>19</v>
      </c>
      <c r="H6368" s="19">
        <v>0.21828762900000001</v>
      </c>
    </row>
    <row r="6369" s="20" customFormat="1" ht="45" customHeight="1">
      <c r="A6369" s="15">
        <v>90212010</v>
      </c>
      <c r="B6369" s="16" t="s">
        <v>9195</v>
      </c>
      <c r="C6369" s="16" t="s">
        <v>9196</v>
      </c>
      <c r="D6369" s="17" t="s">
        <v>703</v>
      </c>
      <c r="E6369" s="17">
        <v>1</v>
      </c>
      <c r="F6369" s="18" t="s">
        <v>64</v>
      </c>
      <c r="G6369" s="18" t="s">
        <v>14</v>
      </c>
      <c r="H6369" s="19">
        <v>2.66795991</v>
      </c>
    </row>
    <row r="6370" s="20" customFormat="1" ht="45" customHeight="1">
      <c r="A6370" s="15">
        <v>90213394</v>
      </c>
      <c r="B6370" s="16" t="s">
        <v>9197</v>
      </c>
      <c r="C6370" s="16" t="s">
        <v>9197</v>
      </c>
      <c r="D6370" s="17" t="s">
        <v>279</v>
      </c>
      <c r="E6370" s="17">
        <v>1</v>
      </c>
      <c r="F6370" s="18" t="s">
        <v>64</v>
      </c>
      <c r="G6370" s="18" t="s">
        <v>14</v>
      </c>
      <c r="H6370" s="19">
        <v>3.1651706205000001</v>
      </c>
    </row>
    <row r="6371" s="20" customFormat="1" ht="45" customHeight="1">
      <c r="A6371" s="15">
        <v>90215095</v>
      </c>
      <c r="B6371" s="16" t="s">
        <v>9198</v>
      </c>
      <c r="C6371" s="16" t="s">
        <v>9199</v>
      </c>
      <c r="D6371" s="17" t="s">
        <v>154</v>
      </c>
      <c r="E6371" s="17">
        <v>100</v>
      </c>
      <c r="F6371" s="18" t="s">
        <v>151</v>
      </c>
      <c r="G6371" s="18" t="s">
        <v>19</v>
      </c>
      <c r="H6371" s="19">
        <v>6.0635452499999999e-002</v>
      </c>
    </row>
    <row r="6372" s="20" customFormat="1" ht="45" customHeight="1">
      <c r="A6372" s="15">
        <v>90212029</v>
      </c>
      <c r="B6372" s="16" t="s">
        <v>9200</v>
      </c>
      <c r="C6372" s="16" t="s">
        <v>9201</v>
      </c>
      <c r="D6372" s="17" t="s">
        <v>703</v>
      </c>
      <c r="E6372" s="17">
        <v>1</v>
      </c>
      <c r="F6372" s="18" t="s">
        <v>64</v>
      </c>
      <c r="G6372" s="18" t="s">
        <v>14</v>
      </c>
      <c r="H6372" s="19">
        <v>3.7715251455000001</v>
      </c>
    </row>
    <row r="6373" s="20" customFormat="1" ht="45" customHeight="1">
      <c r="A6373" s="15">
        <v>90212037</v>
      </c>
      <c r="B6373" s="16" t="s">
        <v>9202</v>
      </c>
      <c r="C6373" s="16" t="s">
        <v>9203</v>
      </c>
      <c r="D6373" s="17" t="s">
        <v>703</v>
      </c>
      <c r="E6373" s="17">
        <v>1</v>
      </c>
      <c r="F6373" s="18" t="s">
        <v>64</v>
      </c>
      <c r="G6373" s="18" t="s">
        <v>14</v>
      </c>
      <c r="H6373" s="19">
        <v>5.450634</v>
      </c>
    </row>
    <row r="6374" s="20" customFormat="1" ht="45" customHeight="1">
      <c r="A6374" s="15">
        <v>92372430</v>
      </c>
      <c r="B6374" s="16" t="s">
        <v>9202</v>
      </c>
      <c r="C6374" s="16" t="s">
        <v>9204</v>
      </c>
      <c r="D6374" s="17" t="s">
        <v>279</v>
      </c>
      <c r="E6374" s="17">
        <v>1</v>
      </c>
      <c r="F6374" s="18" t="s">
        <v>64</v>
      </c>
      <c r="G6374" s="18" t="s">
        <v>14</v>
      </c>
      <c r="H6374" s="19">
        <v>3.3834582494999998</v>
      </c>
    </row>
    <row r="6375" s="20" customFormat="1" ht="45" customHeight="1">
      <c r="A6375" s="15">
        <v>92252893</v>
      </c>
      <c r="B6375" s="16" t="s">
        <v>9202</v>
      </c>
      <c r="C6375" s="16" t="s">
        <v>9205</v>
      </c>
      <c r="D6375" s="17" t="s">
        <v>31</v>
      </c>
      <c r="E6375" s="17">
        <v>1</v>
      </c>
      <c r="F6375" s="18" t="s">
        <v>64</v>
      </c>
      <c r="G6375" s="18" t="s">
        <v>14</v>
      </c>
      <c r="H6375" s="19">
        <v>3.6866355120000001</v>
      </c>
    </row>
    <row r="6376" s="20" customFormat="1" ht="45" customHeight="1">
      <c r="A6376" s="15">
        <v>90215184</v>
      </c>
      <c r="B6376" s="16" t="s">
        <v>9202</v>
      </c>
      <c r="C6376" s="16" t="s">
        <v>9202</v>
      </c>
      <c r="D6376" s="17" t="s">
        <v>31</v>
      </c>
      <c r="E6376" s="17">
        <v>1</v>
      </c>
      <c r="F6376" s="18" t="s">
        <v>64</v>
      </c>
      <c r="G6376" s="18" t="s">
        <v>14</v>
      </c>
      <c r="H6376" s="19">
        <v>3.0681538965000001</v>
      </c>
    </row>
    <row r="6377" s="20" customFormat="1" ht="45" customHeight="1">
      <c r="A6377" s="15">
        <v>90212053</v>
      </c>
      <c r="B6377" s="16" t="s">
        <v>9206</v>
      </c>
      <c r="C6377" s="16" t="s">
        <v>9207</v>
      </c>
      <c r="D6377" s="17" t="s">
        <v>703</v>
      </c>
      <c r="E6377" s="17">
        <v>1</v>
      </c>
      <c r="F6377" s="18" t="s">
        <v>64</v>
      </c>
      <c r="G6377" s="18" t="s">
        <v>14</v>
      </c>
      <c r="H6377" s="19">
        <v>10.3929165585</v>
      </c>
    </row>
    <row r="6378" s="20" customFormat="1" ht="45" customHeight="1">
      <c r="A6378" s="15">
        <v>90212088</v>
      </c>
      <c r="B6378" s="16" t="s">
        <v>9208</v>
      </c>
      <c r="C6378" s="16" t="s">
        <v>9209</v>
      </c>
      <c r="D6378" s="17" t="s">
        <v>703</v>
      </c>
      <c r="E6378" s="17">
        <v>1</v>
      </c>
      <c r="F6378" s="18" t="s">
        <v>64</v>
      </c>
      <c r="G6378" s="18" t="s">
        <v>14</v>
      </c>
      <c r="H6378" s="19">
        <v>2.8256120865000001</v>
      </c>
    </row>
    <row r="6379" s="20" customFormat="1" ht="45" customHeight="1">
      <c r="A6379" s="15">
        <v>90215028</v>
      </c>
      <c r="B6379" s="16" t="s">
        <v>9210</v>
      </c>
      <c r="C6379" s="16" t="s">
        <v>9211</v>
      </c>
      <c r="D6379" s="17" t="s">
        <v>207</v>
      </c>
      <c r="E6379" s="17">
        <v>1</v>
      </c>
      <c r="F6379" s="18" t="s">
        <v>64</v>
      </c>
      <c r="G6379" s="18" t="s">
        <v>14</v>
      </c>
      <c r="H6379" s="19">
        <v>0.61848161550000003</v>
      </c>
    </row>
    <row r="6380" s="20" customFormat="1" ht="45" customHeight="1">
      <c r="A6380" s="15">
        <v>90249135</v>
      </c>
      <c r="B6380" s="16" t="s">
        <v>9212</v>
      </c>
      <c r="C6380" s="16" t="s">
        <v>9213</v>
      </c>
      <c r="D6380" s="17" t="s">
        <v>247</v>
      </c>
      <c r="E6380" s="17">
        <v>1</v>
      </c>
      <c r="F6380" s="18" t="s">
        <v>64</v>
      </c>
      <c r="G6380" s="18" t="s">
        <v>14</v>
      </c>
      <c r="H6380" s="19">
        <v>0.902439306</v>
      </c>
    </row>
    <row r="6381" s="20" customFormat="1" ht="45" customHeight="1">
      <c r="A6381" s="15">
        <v>90309669</v>
      </c>
      <c r="B6381" s="16" t="s">
        <v>9214</v>
      </c>
      <c r="C6381" s="16" t="s">
        <v>9214</v>
      </c>
      <c r="D6381" s="17" t="s">
        <v>792</v>
      </c>
      <c r="E6381" s="17">
        <v>1</v>
      </c>
      <c r="F6381" s="18" t="s">
        <v>64</v>
      </c>
      <c r="G6381" s="18" t="s">
        <v>14</v>
      </c>
      <c r="H6381" s="19">
        <v>1.6670059402499999</v>
      </c>
    </row>
    <row r="6382" s="20" customFormat="1" ht="45" customHeight="1">
      <c r="A6382" s="15">
        <v>90249143</v>
      </c>
      <c r="B6382" s="16" t="s">
        <v>9215</v>
      </c>
      <c r="C6382" s="16" t="s">
        <v>9216</v>
      </c>
      <c r="D6382" s="17" t="s">
        <v>247</v>
      </c>
      <c r="E6382" s="17">
        <v>1</v>
      </c>
      <c r="F6382" s="18" t="s">
        <v>64</v>
      </c>
      <c r="G6382" s="18" t="s">
        <v>14</v>
      </c>
      <c r="H6382" s="19">
        <v>0.99017646074999999</v>
      </c>
    </row>
    <row r="6383" s="20" customFormat="1" ht="45" customHeight="1">
      <c r="A6383" s="15">
        <v>90202716</v>
      </c>
      <c r="B6383" s="16" t="s">
        <v>9217</v>
      </c>
      <c r="C6383" s="16" t="s">
        <v>9218</v>
      </c>
      <c r="D6383" s="17" t="s">
        <v>334</v>
      </c>
      <c r="E6383" s="17">
        <v>1</v>
      </c>
      <c r="F6383" s="18" t="s">
        <v>64</v>
      </c>
      <c r="G6383" s="18" t="s">
        <v>14</v>
      </c>
      <c r="H6383" s="19">
        <v>2.2435117425</v>
      </c>
    </row>
    <row r="6384" s="20" customFormat="1" ht="45" customHeight="1">
      <c r="A6384" s="15">
        <v>90215087</v>
      </c>
      <c r="B6384" s="16" t="s">
        <v>9219</v>
      </c>
      <c r="C6384" s="16" t="s">
        <v>9220</v>
      </c>
      <c r="D6384" s="17" t="s">
        <v>154</v>
      </c>
      <c r="E6384" s="17">
        <v>3.5</v>
      </c>
      <c r="F6384" s="18" t="s">
        <v>95</v>
      </c>
      <c r="G6384" s="18" t="s">
        <v>19</v>
      </c>
      <c r="H6384" s="19">
        <v>2.1343679280000001</v>
      </c>
    </row>
    <row r="6385" s="20" customFormat="1" ht="45" customHeight="1">
      <c r="A6385" s="15">
        <v>90215044</v>
      </c>
      <c r="B6385" s="16" t="s">
        <v>9221</v>
      </c>
      <c r="C6385" s="16" t="s">
        <v>9222</v>
      </c>
      <c r="D6385" s="17" t="s">
        <v>207</v>
      </c>
      <c r="E6385" s="17">
        <v>1</v>
      </c>
      <c r="F6385" s="18" t="s">
        <v>64</v>
      </c>
      <c r="G6385" s="18" t="s">
        <v>14</v>
      </c>
      <c r="H6385" s="19">
        <v>0.72762543000000002</v>
      </c>
    </row>
    <row r="6386" s="20" customFormat="1" ht="45" customHeight="1">
      <c r="A6386" s="15">
        <v>90296087</v>
      </c>
      <c r="B6386" s="16" t="s">
        <v>9223</v>
      </c>
      <c r="C6386" s="16" t="s">
        <v>9224</v>
      </c>
      <c r="D6386" s="17" t="s">
        <v>31</v>
      </c>
      <c r="E6386" s="17">
        <v>1</v>
      </c>
      <c r="F6386" s="18" t="s">
        <v>64</v>
      </c>
      <c r="G6386" s="18" t="s">
        <v>14</v>
      </c>
      <c r="H6386" s="19">
        <v>3.6623813310000002</v>
      </c>
    </row>
    <row r="6387" s="20" customFormat="1" ht="45" customHeight="1">
      <c r="A6387" s="15">
        <v>90135296</v>
      </c>
      <c r="B6387" s="16" t="s">
        <v>9225</v>
      </c>
      <c r="C6387" s="16" t="s">
        <v>9226</v>
      </c>
      <c r="D6387" s="17" t="s">
        <v>207</v>
      </c>
      <c r="E6387" s="17">
        <v>1</v>
      </c>
      <c r="F6387" s="18" t="s">
        <v>64</v>
      </c>
      <c r="G6387" s="18" t="s">
        <v>14</v>
      </c>
      <c r="H6387" s="19">
        <v>0.70337124900000003</v>
      </c>
    </row>
    <row r="6388" s="20" customFormat="1" ht="45" customHeight="1">
      <c r="A6388" s="15">
        <v>90249151</v>
      </c>
      <c r="B6388" s="16" t="s">
        <v>9227</v>
      </c>
      <c r="C6388" s="16" t="s">
        <v>9228</v>
      </c>
      <c r="D6388" s="17" t="s">
        <v>247</v>
      </c>
      <c r="E6388" s="17">
        <v>1</v>
      </c>
      <c r="F6388" s="18" t="s">
        <v>64</v>
      </c>
      <c r="G6388" s="18" t="s">
        <v>14</v>
      </c>
      <c r="H6388" s="19">
        <v>1.153116891</v>
      </c>
    </row>
    <row r="6389" s="20" customFormat="1" ht="45" customHeight="1">
      <c r="A6389" s="15">
        <v>92379826</v>
      </c>
      <c r="B6389" s="16" t="s">
        <v>9229</v>
      </c>
      <c r="C6389" s="16" t="s">
        <v>9230</v>
      </c>
      <c r="D6389" s="17" t="s">
        <v>124</v>
      </c>
      <c r="E6389" s="17">
        <v>1.5</v>
      </c>
      <c r="F6389" s="18" t="s">
        <v>95</v>
      </c>
      <c r="G6389" s="18" t="s">
        <v>14</v>
      </c>
      <c r="H6389" s="19">
        <v>4.6216359000000002</v>
      </c>
    </row>
    <row r="6390" s="20" customFormat="1" ht="45" customHeight="1">
      <c r="A6390" s="15">
        <v>90221583</v>
      </c>
      <c r="B6390" s="16" t="s">
        <v>9231</v>
      </c>
      <c r="C6390" s="16" t="s">
        <v>9232</v>
      </c>
      <c r="D6390" s="17" t="s">
        <v>69</v>
      </c>
      <c r="E6390" s="17">
        <v>1</v>
      </c>
      <c r="F6390" s="18" t="s">
        <v>60</v>
      </c>
      <c r="G6390" s="18" t="s">
        <v>14</v>
      </c>
      <c r="H6390" s="19">
        <v>2.2868716500000001</v>
      </c>
    </row>
    <row r="6391" s="20" customFormat="1" ht="45" customHeight="1">
      <c r="A6391" s="15">
        <v>92428185</v>
      </c>
      <c r="B6391" s="16" t="s">
        <v>9233</v>
      </c>
      <c r="C6391" s="16" t="s">
        <v>9233</v>
      </c>
      <c r="D6391" s="17" t="s">
        <v>504</v>
      </c>
      <c r="E6391" s="17">
        <v>1</v>
      </c>
      <c r="F6391" s="18" t="s">
        <v>88</v>
      </c>
      <c r="G6391" s="18" t="s">
        <v>14</v>
      </c>
      <c r="H6391" s="19">
        <v>1.3364757</v>
      </c>
    </row>
    <row r="6392" s="20" customFormat="1" ht="45" customHeight="1">
      <c r="A6392" s="15">
        <v>92428037</v>
      </c>
      <c r="B6392" s="16" t="s">
        <v>9234</v>
      </c>
      <c r="C6392" s="16" t="s">
        <v>9235</v>
      </c>
      <c r="D6392" s="17" t="s">
        <v>534</v>
      </c>
      <c r="E6392" s="17">
        <v>1</v>
      </c>
      <c r="F6392" s="18" t="s">
        <v>64</v>
      </c>
      <c r="G6392" s="18" t="s">
        <v>14</v>
      </c>
      <c r="H6392" s="19">
        <v>0.73036215000000004</v>
      </c>
    </row>
    <row r="6393" s="20" customFormat="1" ht="45" customHeight="1">
      <c r="A6393" s="15">
        <v>90121813</v>
      </c>
      <c r="B6393" s="16" t="s">
        <v>9236</v>
      </c>
      <c r="C6393" s="16" t="s">
        <v>9237</v>
      </c>
      <c r="D6393" s="17" t="s">
        <v>511</v>
      </c>
      <c r="E6393" s="17">
        <v>1</v>
      </c>
      <c r="F6393" s="18" t="s">
        <v>64</v>
      </c>
      <c r="G6393" s="18" t="s">
        <v>14</v>
      </c>
      <c r="H6393" s="19">
        <v>1.2169681109999999</v>
      </c>
    </row>
    <row r="6394" s="20" customFormat="1" ht="45" customHeight="1">
      <c r="A6394" s="15">
        <v>92257640</v>
      </c>
      <c r="B6394" s="16" t="s">
        <v>9238</v>
      </c>
      <c r="C6394" s="16" t="s">
        <v>9239</v>
      </c>
      <c r="D6394" s="17" t="s">
        <v>207</v>
      </c>
      <c r="E6394" s="17">
        <v>1</v>
      </c>
      <c r="F6394" s="18" t="s">
        <v>64</v>
      </c>
      <c r="G6394" s="18" t="s">
        <v>14</v>
      </c>
      <c r="H6394" s="19">
        <v>0.90120182849999997</v>
      </c>
    </row>
    <row r="6395" s="20" customFormat="1" ht="45" customHeight="1">
      <c r="A6395" s="15">
        <v>92471730</v>
      </c>
      <c r="B6395" s="16" t="s">
        <v>9238</v>
      </c>
      <c r="C6395" s="16" t="s">
        <v>9238</v>
      </c>
      <c r="D6395" s="17" t="s">
        <v>511</v>
      </c>
      <c r="E6395" s="17">
        <v>1</v>
      </c>
      <c r="F6395" s="18" t="s">
        <v>64</v>
      </c>
      <c r="G6395" s="18" t="s">
        <v>14</v>
      </c>
      <c r="H6395" s="19">
        <v>0.92107732499999995</v>
      </c>
    </row>
    <row r="6396" s="20" customFormat="1" ht="45" customHeight="1">
      <c r="A6396" s="15">
        <v>90261445</v>
      </c>
      <c r="B6396" s="16" t="s">
        <v>9240</v>
      </c>
      <c r="C6396" s="16" t="s">
        <v>9241</v>
      </c>
      <c r="D6396" s="17" t="s">
        <v>334</v>
      </c>
      <c r="E6396" s="17">
        <v>1</v>
      </c>
      <c r="F6396" s="18" t="s">
        <v>64</v>
      </c>
      <c r="G6396" s="18" t="s">
        <v>14</v>
      </c>
      <c r="H6396" s="19">
        <v>1.4354739000000001</v>
      </c>
    </row>
    <row r="6397" s="20" customFormat="1" ht="45" customHeight="1">
      <c r="A6397" s="15">
        <v>90464010</v>
      </c>
      <c r="B6397" s="16" t="s">
        <v>9240</v>
      </c>
      <c r="C6397" s="16" t="s">
        <v>9242</v>
      </c>
      <c r="D6397" s="17" t="s">
        <v>207</v>
      </c>
      <c r="E6397" s="17">
        <v>1</v>
      </c>
      <c r="F6397" s="18" t="s">
        <v>64</v>
      </c>
      <c r="G6397" s="18" t="s">
        <v>14</v>
      </c>
      <c r="H6397" s="19">
        <v>0.97760722499999997</v>
      </c>
    </row>
    <row r="6398" s="20" customFormat="1" ht="45" customHeight="1">
      <c r="A6398" s="15">
        <v>90177835</v>
      </c>
      <c r="B6398" s="16" t="s">
        <v>9243</v>
      </c>
      <c r="C6398" s="16" t="s">
        <v>9244</v>
      </c>
      <c r="D6398" s="17" t="s">
        <v>915</v>
      </c>
      <c r="E6398" s="17">
        <v>1</v>
      </c>
      <c r="F6398" s="18" t="s">
        <v>64</v>
      </c>
      <c r="G6398" s="18" t="s">
        <v>14</v>
      </c>
      <c r="H6398" s="19">
        <v>2.5862004000000001</v>
      </c>
    </row>
    <row r="6399" s="20" customFormat="1" ht="45" customHeight="1">
      <c r="A6399" s="15">
        <v>90268164</v>
      </c>
      <c r="B6399" s="16" t="s">
        <v>9245</v>
      </c>
      <c r="C6399" s="16" t="s">
        <v>9246</v>
      </c>
      <c r="D6399" s="17" t="s">
        <v>603</v>
      </c>
      <c r="E6399" s="17">
        <v>1</v>
      </c>
      <c r="F6399" s="18" t="s">
        <v>64</v>
      </c>
      <c r="G6399" s="18" t="s">
        <v>14</v>
      </c>
      <c r="H6399" s="19">
        <v>1.8318919499999999</v>
      </c>
    </row>
    <row r="6400" s="20" customFormat="1" ht="45" customHeight="1">
      <c r="A6400" s="15">
        <v>90239997</v>
      </c>
      <c r="B6400" s="16" t="s">
        <v>9247</v>
      </c>
      <c r="C6400" s="16" t="s">
        <v>9247</v>
      </c>
      <c r="D6400" s="17" t="s">
        <v>29</v>
      </c>
      <c r="E6400" s="17">
        <v>1</v>
      </c>
      <c r="F6400" s="18" t="s">
        <v>64</v>
      </c>
      <c r="G6400" s="18" t="s">
        <v>14</v>
      </c>
      <c r="H6400" s="19">
        <v>2.1791133</v>
      </c>
    </row>
    <row r="6401" s="20" customFormat="1" ht="45" customHeight="1">
      <c r="A6401" s="15">
        <v>92396275</v>
      </c>
      <c r="B6401" s="16" t="s">
        <v>9248</v>
      </c>
      <c r="C6401" s="16" t="s">
        <v>9249</v>
      </c>
      <c r="D6401" s="17" t="s">
        <v>603</v>
      </c>
      <c r="E6401" s="17">
        <v>1</v>
      </c>
      <c r="F6401" s="18" t="s">
        <v>64</v>
      </c>
      <c r="G6401" s="18" t="s">
        <v>14</v>
      </c>
      <c r="H6401" s="19">
        <v>3.797199</v>
      </c>
    </row>
    <row r="6402" s="20" customFormat="1" ht="45" customHeight="1">
      <c r="A6402" s="15">
        <v>92379796</v>
      </c>
      <c r="B6402" s="16" t="s">
        <v>9250</v>
      </c>
      <c r="C6402" s="16" t="s">
        <v>9251</v>
      </c>
      <c r="D6402" s="17" t="s">
        <v>603</v>
      </c>
      <c r="E6402" s="17">
        <v>1</v>
      </c>
      <c r="F6402" s="18" t="s">
        <v>436</v>
      </c>
      <c r="G6402" s="18" t="s">
        <v>14</v>
      </c>
      <c r="H6402" s="19">
        <v>2.8735560000000002</v>
      </c>
    </row>
    <row r="6403" s="20" customFormat="1" ht="45" customHeight="1">
      <c r="A6403" s="15">
        <v>92396291</v>
      </c>
      <c r="B6403" s="16" t="s">
        <v>9252</v>
      </c>
      <c r="C6403" s="16" t="s">
        <v>9253</v>
      </c>
      <c r="D6403" s="17" t="s">
        <v>603</v>
      </c>
      <c r="E6403" s="17">
        <v>1</v>
      </c>
      <c r="F6403" s="18" t="s">
        <v>60</v>
      </c>
      <c r="G6403" s="18" t="s">
        <v>14</v>
      </c>
      <c r="H6403" s="19">
        <v>0.46695284999999997</v>
      </c>
    </row>
    <row r="6404" s="20" customFormat="1" ht="45" customHeight="1">
      <c r="A6404" s="15">
        <v>92396305</v>
      </c>
      <c r="B6404" s="16" t="s">
        <v>9254</v>
      </c>
      <c r="C6404" s="16" t="s">
        <v>9255</v>
      </c>
      <c r="D6404" s="17" t="s">
        <v>603</v>
      </c>
      <c r="E6404" s="17">
        <v>1</v>
      </c>
      <c r="F6404" s="18" t="s">
        <v>64</v>
      </c>
      <c r="G6404" s="18" t="s">
        <v>14</v>
      </c>
      <c r="H6404" s="19">
        <v>2.9533770000000001</v>
      </c>
    </row>
    <row r="6405" s="20" customFormat="1" ht="45" customHeight="1">
      <c r="A6405" s="15">
        <v>92458955</v>
      </c>
      <c r="B6405" s="16" t="s">
        <v>9256</v>
      </c>
      <c r="C6405" s="16" t="s">
        <v>9257</v>
      </c>
      <c r="D6405" s="17" t="s">
        <v>603</v>
      </c>
      <c r="E6405" s="17">
        <v>60</v>
      </c>
      <c r="F6405" s="18" t="s">
        <v>18</v>
      </c>
      <c r="G6405" s="18" t="s">
        <v>19</v>
      </c>
      <c r="H6405" s="19">
        <v>0.40708709999999998</v>
      </c>
    </row>
    <row r="6406" s="20" customFormat="1" ht="45" customHeight="1">
      <c r="A6406" s="15">
        <v>92471773</v>
      </c>
      <c r="B6406" s="16" t="s">
        <v>9258</v>
      </c>
      <c r="C6406" s="16" t="s">
        <v>9259</v>
      </c>
      <c r="D6406" s="17" t="s">
        <v>603</v>
      </c>
      <c r="E6406" s="17">
        <v>1</v>
      </c>
      <c r="F6406" s="18" t="s">
        <v>64</v>
      </c>
      <c r="G6406" s="18" t="s">
        <v>14</v>
      </c>
      <c r="H6406" s="19">
        <v>4.2305130000000002</v>
      </c>
    </row>
    <row r="6407" s="20" customFormat="1" ht="45" customHeight="1">
      <c r="A6407" s="15">
        <v>92379800</v>
      </c>
      <c r="B6407" s="16" t="s">
        <v>9260</v>
      </c>
      <c r="C6407" s="16" t="s">
        <v>9261</v>
      </c>
      <c r="D6407" s="17" t="s">
        <v>603</v>
      </c>
      <c r="E6407" s="17">
        <v>1</v>
      </c>
      <c r="F6407" s="18" t="s">
        <v>436</v>
      </c>
      <c r="G6407" s="18" t="s">
        <v>14</v>
      </c>
      <c r="H6407" s="19">
        <v>1.6163752499999999</v>
      </c>
    </row>
    <row r="6408" s="20" customFormat="1" ht="45" customHeight="1">
      <c r="A6408" s="15">
        <v>90268130</v>
      </c>
      <c r="B6408" s="16" t="s">
        <v>9262</v>
      </c>
      <c r="C6408" s="16" t="s">
        <v>9263</v>
      </c>
      <c r="D6408" s="17" t="s">
        <v>603</v>
      </c>
      <c r="E6408" s="17">
        <v>1</v>
      </c>
      <c r="F6408" s="18" t="s">
        <v>64</v>
      </c>
      <c r="G6408" s="18" t="s">
        <v>14</v>
      </c>
      <c r="H6408" s="19">
        <v>3.74759595</v>
      </c>
    </row>
    <row r="6409" s="20" customFormat="1" ht="45" customHeight="1">
      <c r="A6409" s="15">
        <v>90240006</v>
      </c>
      <c r="B6409" s="16" t="s">
        <v>9264</v>
      </c>
      <c r="C6409" s="16" t="s">
        <v>9264</v>
      </c>
      <c r="D6409" s="17" t="s">
        <v>29</v>
      </c>
      <c r="E6409" s="17">
        <v>1</v>
      </c>
      <c r="F6409" s="18" t="s">
        <v>64</v>
      </c>
      <c r="G6409" s="18" t="s">
        <v>14</v>
      </c>
      <c r="H6409" s="19">
        <v>2.6110775249999998</v>
      </c>
    </row>
    <row r="6410" s="20" customFormat="1" ht="45" customHeight="1">
      <c r="A6410" s="15">
        <v>90309553</v>
      </c>
      <c r="B6410" s="16" t="s">
        <v>9265</v>
      </c>
      <c r="C6410" s="16" t="s">
        <v>9265</v>
      </c>
      <c r="D6410" s="17" t="s">
        <v>792</v>
      </c>
      <c r="E6410" s="17">
        <v>1</v>
      </c>
      <c r="F6410" s="18" t="s">
        <v>64</v>
      </c>
      <c r="G6410" s="18" t="s">
        <v>14</v>
      </c>
      <c r="H6410" s="19">
        <v>1.6582198500000001</v>
      </c>
    </row>
    <row r="6411" s="20" customFormat="1" ht="45" customHeight="1">
      <c r="A6411" s="15">
        <v>90268148</v>
      </c>
      <c r="B6411" s="16" t="s">
        <v>9266</v>
      </c>
      <c r="C6411" s="16" t="s">
        <v>9267</v>
      </c>
      <c r="D6411" s="17" t="s">
        <v>603</v>
      </c>
      <c r="E6411" s="17">
        <v>1</v>
      </c>
      <c r="F6411" s="18" t="s">
        <v>64</v>
      </c>
      <c r="G6411" s="18" t="s">
        <v>14</v>
      </c>
      <c r="H6411" s="19">
        <v>2.8051379999999999</v>
      </c>
    </row>
    <row r="6412" s="20" customFormat="1" ht="45" customHeight="1">
      <c r="A6412" s="15">
        <v>90177843</v>
      </c>
      <c r="B6412" s="16" t="s">
        <v>9268</v>
      </c>
      <c r="C6412" s="16" t="s">
        <v>9269</v>
      </c>
      <c r="D6412" s="17" t="s">
        <v>915</v>
      </c>
      <c r="E6412" s="17">
        <v>1</v>
      </c>
      <c r="F6412" s="18" t="s">
        <v>64</v>
      </c>
      <c r="G6412" s="18" t="s">
        <v>14</v>
      </c>
      <c r="H6412" s="19">
        <v>2.5862004000000001</v>
      </c>
    </row>
    <row r="6413" s="20" customFormat="1" ht="45" customHeight="1">
      <c r="A6413" s="15">
        <v>90240014</v>
      </c>
      <c r="B6413" s="16" t="s">
        <v>9268</v>
      </c>
      <c r="C6413" s="16" t="s">
        <v>9270</v>
      </c>
      <c r="D6413" s="17" t="s">
        <v>29</v>
      </c>
      <c r="E6413" s="17">
        <v>1</v>
      </c>
      <c r="F6413" s="18" t="s">
        <v>64</v>
      </c>
      <c r="G6413" s="18" t="s">
        <v>14</v>
      </c>
      <c r="H6413" s="19">
        <v>1.6044020999999999</v>
      </c>
    </row>
    <row r="6414" s="20" customFormat="1" ht="45" customHeight="1">
      <c r="A6414" s="15">
        <v>90183363</v>
      </c>
      <c r="B6414" s="16" t="s">
        <v>9271</v>
      </c>
      <c r="C6414" s="16" t="s">
        <v>9272</v>
      </c>
      <c r="D6414" s="17" t="s">
        <v>603</v>
      </c>
      <c r="E6414" s="17">
        <v>1</v>
      </c>
      <c r="F6414" s="18" t="s">
        <v>60</v>
      </c>
      <c r="G6414" s="18" t="s">
        <v>14</v>
      </c>
      <c r="H6414" s="19">
        <v>1.2571807500000001</v>
      </c>
    </row>
    <row r="6415" s="20" customFormat="1" ht="45" customHeight="1">
      <c r="A6415" s="15">
        <v>90125266</v>
      </c>
      <c r="B6415" s="16" t="s">
        <v>9273</v>
      </c>
      <c r="C6415" s="16" t="s">
        <v>9274</v>
      </c>
      <c r="D6415" s="17" t="s">
        <v>50</v>
      </c>
      <c r="E6415" s="17">
        <v>1</v>
      </c>
      <c r="F6415" s="18" t="s">
        <v>18</v>
      </c>
      <c r="G6415" s="18" t="s">
        <v>14</v>
      </c>
      <c r="H6415" s="19">
        <v>3.4961598</v>
      </c>
    </row>
    <row r="6416" s="20" customFormat="1" ht="45" customHeight="1">
      <c r="A6416" s="15">
        <v>92454259</v>
      </c>
      <c r="B6416" s="16" t="s">
        <v>9275</v>
      </c>
      <c r="C6416" s="16" t="s">
        <v>9276</v>
      </c>
      <c r="D6416" s="17" t="s">
        <v>50</v>
      </c>
      <c r="E6416" s="17">
        <v>1</v>
      </c>
      <c r="F6416" s="18" t="s">
        <v>60</v>
      </c>
      <c r="G6416" s="18" t="s">
        <v>14</v>
      </c>
      <c r="H6416" s="19">
        <v>0.41906025000000002</v>
      </c>
    </row>
    <row r="6417" s="20" customFormat="1" ht="45" customHeight="1">
      <c r="A6417" s="15">
        <v>90125282</v>
      </c>
      <c r="B6417" s="16" t="s">
        <v>9277</v>
      </c>
      <c r="C6417" s="16" t="s">
        <v>9278</v>
      </c>
      <c r="D6417" s="17" t="s">
        <v>50</v>
      </c>
      <c r="E6417" s="17">
        <v>1</v>
      </c>
      <c r="F6417" s="18" t="s">
        <v>64</v>
      </c>
      <c r="G6417" s="18" t="s">
        <v>14</v>
      </c>
      <c r="H6417" s="19">
        <v>2.38265685</v>
      </c>
    </row>
    <row r="6418" s="20" customFormat="1" ht="45" customHeight="1">
      <c r="A6418" s="15">
        <v>90125274</v>
      </c>
      <c r="B6418" s="16" t="s">
        <v>9279</v>
      </c>
      <c r="C6418" s="16" t="s">
        <v>9280</v>
      </c>
      <c r="D6418" s="17" t="s">
        <v>50</v>
      </c>
      <c r="E6418" s="17">
        <v>1</v>
      </c>
      <c r="F6418" s="18" t="s">
        <v>64</v>
      </c>
      <c r="G6418" s="18" t="s">
        <v>14</v>
      </c>
      <c r="H6418" s="19">
        <v>3.9032469000000001</v>
      </c>
    </row>
    <row r="6419" s="20" customFormat="1" ht="45" customHeight="1">
      <c r="A6419" s="15">
        <v>90328027</v>
      </c>
      <c r="B6419" s="16" t="s">
        <v>9281</v>
      </c>
      <c r="C6419" s="16" t="s">
        <v>9282</v>
      </c>
      <c r="D6419" s="17" t="s">
        <v>1356</v>
      </c>
      <c r="E6419" s="17">
        <v>15</v>
      </c>
      <c r="F6419" s="18" t="s">
        <v>95</v>
      </c>
      <c r="G6419" s="18" t="s">
        <v>19</v>
      </c>
      <c r="H6419" s="19">
        <v>0.67049639999999999</v>
      </c>
    </row>
    <row r="6420" s="20" customFormat="1" ht="45" customHeight="1">
      <c r="A6420" s="15">
        <v>92414281</v>
      </c>
      <c r="B6420" s="16" t="s">
        <v>9283</v>
      </c>
      <c r="C6420" s="16" t="s">
        <v>9284</v>
      </c>
      <c r="D6420" s="17" t="s">
        <v>157</v>
      </c>
      <c r="E6420" s="17">
        <v>15</v>
      </c>
      <c r="F6420" s="18" t="s">
        <v>95</v>
      </c>
      <c r="G6420" s="18" t="s">
        <v>19</v>
      </c>
      <c r="H6420" s="19">
        <v>0.83812050000000005</v>
      </c>
    </row>
    <row r="6421" s="20" customFormat="1" ht="45" customHeight="1">
      <c r="A6421" s="15">
        <v>92428070</v>
      </c>
      <c r="B6421" s="16" t="s">
        <v>9283</v>
      </c>
      <c r="C6421" s="16" t="s">
        <v>9283</v>
      </c>
      <c r="D6421" s="17" t="s">
        <v>24</v>
      </c>
      <c r="E6421" s="17">
        <v>15</v>
      </c>
      <c r="F6421" s="18" t="s">
        <v>95</v>
      </c>
      <c r="G6421" s="18" t="s">
        <v>19</v>
      </c>
      <c r="H6421" s="19">
        <v>0.37116765000000002</v>
      </c>
    </row>
    <row r="6422" s="20" customFormat="1" ht="45" customHeight="1">
      <c r="A6422" s="15">
        <v>92428061</v>
      </c>
      <c r="B6422" s="16" t="s">
        <v>9283</v>
      </c>
      <c r="C6422" s="16" t="s">
        <v>9285</v>
      </c>
      <c r="D6422" s="17" t="s">
        <v>17</v>
      </c>
      <c r="E6422" s="17">
        <v>15</v>
      </c>
      <c r="F6422" s="18" t="s">
        <v>95</v>
      </c>
      <c r="G6422" s="18" t="s">
        <v>19</v>
      </c>
      <c r="H6422" s="19">
        <v>0.34722134999999998</v>
      </c>
    </row>
    <row r="6423" s="20" customFormat="1" ht="45" customHeight="1">
      <c r="A6423" s="15">
        <v>90328019</v>
      </c>
      <c r="B6423" s="16" t="s">
        <v>9286</v>
      </c>
      <c r="C6423" s="16" t="s">
        <v>9287</v>
      </c>
      <c r="D6423" s="17" t="s">
        <v>1356</v>
      </c>
      <c r="E6423" s="17">
        <v>50</v>
      </c>
      <c r="F6423" s="18" t="s">
        <v>95</v>
      </c>
      <c r="G6423" s="18" t="s">
        <v>19</v>
      </c>
      <c r="H6423" s="19">
        <v>0.41906025000000002</v>
      </c>
    </row>
    <row r="6424" s="20" customFormat="1" ht="45" customHeight="1">
      <c r="A6424" s="15">
        <v>92428096</v>
      </c>
      <c r="B6424" s="16" t="s">
        <v>9288</v>
      </c>
      <c r="C6424" s="16" t="s">
        <v>9288</v>
      </c>
      <c r="D6424" s="17" t="s">
        <v>24</v>
      </c>
      <c r="E6424" s="17">
        <v>50</v>
      </c>
      <c r="F6424" s="18" t="s">
        <v>95</v>
      </c>
      <c r="G6424" s="18" t="s">
        <v>19</v>
      </c>
      <c r="H6424" s="19">
        <v>0.23946300000000001</v>
      </c>
    </row>
    <row r="6425" s="20" customFormat="1" ht="45" customHeight="1">
      <c r="A6425" s="15">
        <v>92388639</v>
      </c>
      <c r="B6425" s="16" t="s">
        <v>9289</v>
      </c>
      <c r="C6425" s="16" t="s">
        <v>9290</v>
      </c>
      <c r="D6425" s="17" t="s">
        <v>233</v>
      </c>
      <c r="E6425" s="17">
        <v>15</v>
      </c>
      <c r="F6425" s="18" t="s">
        <v>95</v>
      </c>
      <c r="G6425" s="18" t="s">
        <v>19</v>
      </c>
      <c r="H6425" s="19">
        <v>0.76400670150000005</v>
      </c>
    </row>
    <row r="6426" s="20" customFormat="1" ht="45" customHeight="1">
      <c r="A6426" s="15">
        <v>90172884</v>
      </c>
      <c r="B6426" s="16" t="s">
        <v>9291</v>
      </c>
      <c r="C6426" s="16" t="s">
        <v>9292</v>
      </c>
      <c r="D6426" s="17" t="s">
        <v>244</v>
      </c>
      <c r="E6426" s="17">
        <v>10</v>
      </c>
      <c r="F6426" s="18" t="s">
        <v>95</v>
      </c>
      <c r="G6426" s="18" t="s">
        <v>19</v>
      </c>
      <c r="H6426" s="19">
        <v>0.90995939999999997</v>
      </c>
    </row>
    <row r="6427" s="20" customFormat="1" ht="45" customHeight="1">
      <c r="A6427" s="15">
        <v>92454313</v>
      </c>
      <c r="B6427" s="16" t="s">
        <v>9293</v>
      </c>
      <c r="C6427" s="16" t="s">
        <v>9294</v>
      </c>
      <c r="D6427" s="17" t="s">
        <v>50</v>
      </c>
      <c r="E6427" s="17">
        <v>1</v>
      </c>
      <c r="F6427" s="18" t="s">
        <v>88</v>
      </c>
      <c r="G6427" s="18" t="s">
        <v>14</v>
      </c>
      <c r="H6427" s="19">
        <v>6.0943333500000003</v>
      </c>
    </row>
    <row r="6428" s="20" customFormat="1" ht="45" customHeight="1">
      <c r="A6428" s="15">
        <v>92420273</v>
      </c>
      <c r="B6428" s="16" t="s">
        <v>9295</v>
      </c>
      <c r="C6428" s="16" t="s">
        <v>9296</v>
      </c>
      <c r="D6428" s="17" t="s">
        <v>2261</v>
      </c>
      <c r="E6428" s="17">
        <v>60</v>
      </c>
      <c r="F6428" s="18" t="s">
        <v>95</v>
      </c>
      <c r="G6428" s="18" t="s">
        <v>19</v>
      </c>
      <c r="H6428" s="19">
        <v>1.0416640500000001</v>
      </c>
    </row>
    <row r="6429" s="20" customFormat="1" ht="45" customHeight="1">
      <c r="A6429" s="15">
        <v>92470467</v>
      </c>
      <c r="B6429" s="16" t="s">
        <v>9297</v>
      </c>
      <c r="C6429" s="16" t="s">
        <v>9298</v>
      </c>
      <c r="D6429" s="17" t="s">
        <v>2759</v>
      </c>
      <c r="E6429" s="17">
        <v>10</v>
      </c>
      <c r="F6429" s="18" t="s">
        <v>95</v>
      </c>
      <c r="G6429" s="18" t="s">
        <v>19</v>
      </c>
      <c r="H6429" s="19">
        <v>0.59865749999999995</v>
      </c>
    </row>
    <row r="6430" s="20" customFormat="1" ht="45" customHeight="1">
      <c r="A6430" s="15">
        <v>91334012</v>
      </c>
      <c r="B6430" s="16" t="s">
        <v>9299</v>
      </c>
      <c r="C6430" s="16" t="s">
        <v>9300</v>
      </c>
      <c r="D6430" s="17" t="s">
        <v>628</v>
      </c>
      <c r="E6430" s="17">
        <v>5</v>
      </c>
      <c r="F6430" s="18" t="s">
        <v>18</v>
      </c>
      <c r="G6430" s="18" t="s">
        <v>19</v>
      </c>
      <c r="H6430" s="19">
        <v>1.1733686999999999</v>
      </c>
    </row>
    <row r="6431" s="20" customFormat="1" ht="45" customHeight="1">
      <c r="A6431" s="15">
        <v>90197305</v>
      </c>
      <c r="B6431" s="16" t="s">
        <v>9301</v>
      </c>
      <c r="C6431" s="16" t="s">
        <v>9302</v>
      </c>
      <c r="D6431" s="17" t="s">
        <v>2405</v>
      </c>
      <c r="E6431" s="17">
        <v>20</v>
      </c>
      <c r="F6431" s="18" t="s">
        <v>95</v>
      </c>
      <c r="G6431" s="18" t="s">
        <v>19</v>
      </c>
      <c r="H6431" s="19">
        <v>0.53879175000000001</v>
      </c>
    </row>
    <row r="6432" s="20" customFormat="1" ht="45" customHeight="1">
      <c r="A6432" s="15">
        <v>92414354</v>
      </c>
      <c r="B6432" s="16" t="s">
        <v>9301</v>
      </c>
      <c r="C6432" s="16" t="s">
        <v>9303</v>
      </c>
      <c r="D6432" s="17" t="s">
        <v>4208</v>
      </c>
      <c r="E6432" s="17">
        <v>10</v>
      </c>
      <c r="F6432" s="18" t="s">
        <v>95</v>
      </c>
      <c r="G6432" s="18" t="s">
        <v>19</v>
      </c>
      <c r="H6432" s="19">
        <v>0.63457695000000003</v>
      </c>
    </row>
    <row r="6433" s="20" customFormat="1" ht="45" customHeight="1">
      <c r="A6433" s="15">
        <v>90175441</v>
      </c>
      <c r="B6433" s="16" t="s">
        <v>9304</v>
      </c>
      <c r="C6433" s="16" t="s">
        <v>9305</v>
      </c>
      <c r="D6433" s="17" t="s">
        <v>34</v>
      </c>
      <c r="E6433" s="17">
        <v>15</v>
      </c>
      <c r="F6433" s="18" t="s">
        <v>95</v>
      </c>
      <c r="G6433" s="18" t="s">
        <v>19</v>
      </c>
      <c r="H6433" s="19">
        <v>0.61063065000000005</v>
      </c>
    </row>
    <row r="6434" s="20" customFormat="1" ht="45" customHeight="1">
      <c r="A6434" s="15">
        <v>90225660</v>
      </c>
      <c r="B6434" s="16" t="s">
        <v>9306</v>
      </c>
      <c r="C6434" s="16" t="s">
        <v>9306</v>
      </c>
      <c r="D6434" s="17" t="s">
        <v>26</v>
      </c>
      <c r="E6434" s="17">
        <v>15</v>
      </c>
      <c r="F6434" s="18" t="s">
        <v>95</v>
      </c>
      <c r="G6434" s="18" t="s">
        <v>19</v>
      </c>
      <c r="H6434" s="19">
        <v>0.43103340000000001</v>
      </c>
    </row>
    <row r="6435" s="20" customFormat="1" ht="45" customHeight="1">
      <c r="A6435" s="15">
        <v>92468136</v>
      </c>
      <c r="B6435" s="16" t="s">
        <v>9307</v>
      </c>
      <c r="C6435" s="16" t="s">
        <v>9307</v>
      </c>
      <c r="D6435" s="17" t="s">
        <v>39</v>
      </c>
      <c r="E6435" s="17">
        <v>1</v>
      </c>
      <c r="F6435" s="18" t="s">
        <v>13</v>
      </c>
      <c r="G6435" s="18" t="s">
        <v>14</v>
      </c>
      <c r="H6435" s="19">
        <v>72.230000000000004</v>
      </c>
    </row>
    <row r="6436" s="20" customFormat="1" ht="45" customHeight="1">
      <c r="A6436" s="15">
        <v>92393586</v>
      </c>
      <c r="B6436" s="16" t="s">
        <v>9308</v>
      </c>
      <c r="C6436" s="16" t="s">
        <v>9309</v>
      </c>
      <c r="D6436" s="17" t="s">
        <v>36</v>
      </c>
      <c r="E6436" s="17">
        <v>10</v>
      </c>
      <c r="F6436" s="18" t="s">
        <v>95</v>
      </c>
      <c r="G6436" s="18" t="s">
        <v>19</v>
      </c>
      <c r="H6436" s="19">
        <v>1.6522946999999999</v>
      </c>
    </row>
    <row r="6437" s="20" customFormat="1" ht="45" customHeight="1">
      <c r="A6437" s="15">
        <v>92466109</v>
      </c>
      <c r="B6437" s="16" t="s">
        <v>9310</v>
      </c>
      <c r="C6437" s="16" t="s">
        <v>9311</v>
      </c>
      <c r="D6437" s="17" t="s">
        <v>4074</v>
      </c>
      <c r="E6437" s="17">
        <v>1</v>
      </c>
      <c r="F6437" s="18" t="s">
        <v>13</v>
      </c>
      <c r="G6437" s="18" t="s">
        <v>14</v>
      </c>
      <c r="H6437" s="19">
        <v>81.118408000000002</v>
      </c>
    </row>
    <row r="6438" s="20" customFormat="1" ht="45" customHeight="1">
      <c r="A6438" s="15">
        <v>90650018</v>
      </c>
      <c r="B6438" s="16" t="s">
        <v>9312</v>
      </c>
      <c r="C6438" s="16" t="s">
        <v>9313</v>
      </c>
      <c r="D6438" s="17" t="s">
        <v>190</v>
      </c>
      <c r="E6438" s="17">
        <v>160</v>
      </c>
      <c r="F6438" s="18" t="s">
        <v>151</v>
      </c>
      <c r="G6438" s="18" t="s">
        <v>19</v>
      </c>
      <c r="H6438" s="19">
        <v>5.9865750000000002e-002</v>
      </c>
    </row>
    <row r="6439" s="20" customFormat="1" ht="45" customHeight="1">
      <c r="A6439" s="15">
        <v>90228561</v>
      </c>
      <c r="B6439" s="16" t="s">
        <v>9314</v>
      </c>
      <c r="C6439" s="16" t="s">
        <v>9315</v>
      </c>
      <c r="D6439" s="17" t="s">
        <v>235</v>
      </c>
      <c r="E6439" s="17">
        <v>120</v>
      </c>
      <c r="F6439" s="18" t="s">
        <v>18</v>
      </c>
      <c r="G6439" s="18" t="s">
        <v>19</v>
      </c>
      <c r="H6439" s="19">
        <v>4.78926e-002</v>
      </c>
    </row>
    <row r="6440" s="20" customFormat="1" ht="45" customHeight="1">
      <c r="A6440" s="15">
        <v>90206550</v>
      </c>
      <c r="B6440" s="16" t="s">
        <v>9314</v>
      </c>
      <c r="C6440" s="16" t="s">
        <v>9316</v>
      </c>
      <c r="D6440" s="17" t="s">
        <v>157</v>
      </c>
      <c r="E6440" s="17">
        <v>100</v>
      </c>
      <c r="F6440" s="18" t="s">
        <v>18</v>
      </c>
      <c r="G6440" s="18" t="s">
        <v>19</v>
      </c>
      <c r="H6440" s="19">
        <v>3.5919449999999999e-002</v>
      </c>
    </row>
    <row r="6441" s="20" customFormat="1" ht="45" customHeight="1">
      <c r="A6441" s="15">
        <v>90223632</v>
      </c>
      <c r="B6441" s="16" t="s">
        <v>9314</v>
      </c>
      <c r="C6441" s="16" t="s">
        <v>9317</v>
      </c>
      <c r="D6441" s="17" t="s">
        <v>26</v>
      </c>
      <c r="E6441" s="17">
        <v>120</v>
      </c>
      <c r="F6441" s="18" t="s">
        <v>18</v>
      </c>
      <c r="G6441" s="18" t="s">
        <v>19</v>
      </c>
      <c r="H6441" s="19">
        <v>2.39463e-002</v>
      </c>
    </row>
    <row r="6442" s="20" customFormat="1" ht="45" customHeight="1">
      <c r="A6442" s="15">
        <v>90228529</v>
      </c>
      <c r="B6442" s="16" t="s">
        <v>9318</v>
      </c>
      <c r="C6442" s="16" t="s">
        <v>9319</v>
      </c>
      <c r="D6442" s="17" t="s">
        <v>235</v>
      </c>
      <c r="E6442" s="17">
        <v>200</v>
      </c>
      <c r="F6442" s="18" t="s">
        <v>99</v>
      </c>
      <c r="G6442" s="18" t="s">
        <v>19</v>
      </c>
      <c r="H6442" s="19">
        <v>0.1197315</v>
      </c>
    </row>
    <row r="6443" s="20" customFormat="1" ht="45" customHeight="1">
      <c r="A6443" s="15">
        <v>90173473</v>
      </c>
      <c r="B6443" s="16" t="s">
        <v>9320</v>
      </c>
      <c r="C6443" s="16" t="s">
        <v>9321</v>
      </c>
      <c r="D6443" s="17" t="s">
        <v>244</v>
      </c>
      <c r="E6443" s="17">
        <v>200</v>
      </c>
      <c r="F6443" s="18" t="s">
        <v>99</v>
      </c>
      <c r="G6443" s="18" t="s">
        <v>19</v>
      </c>
      <c r="H6443" s="19">
        <v>0.1197315</v>
      </c>
    </row>
    <row r="6444" s="20" customFormat="1" ht="45" customHeight="1">
      <c r="A6444" s="15">
        <v>92458971</v>
      </c>
      <c r="B6444" s="16" t="s">
        <v>9322</v>
      </c>
      <c r="C6444" s="16" t="s">
        <v>9323</v>
      </c>
      <c r="D6444" s="17" t="s">
        <v>603</v>
      </c>
      <c r="E6444" s="17">
        <v>120</v>
      </c>
      <c r="F6444" s="18" t="s">
        <v>18</v>
      </c>
      <c r="G6444" s="18" t="s">
        <v>19</v>
      </c>
      <c r="H6444" s="19">
        <v>3.5919449999999999e-002</v>
      </c>
    </row>
    <row r="6445" s="20" customFormat="1" ht="45" customHeight="1">
      <c r="A6445" s="15">
        <v>92423230</v>
      </c>
      <c r="B6445" s="16" t="s">
        <v>9322</v>
      </c>
      <c r="C6445" s="16" t="s">
        <v>9322</v>
      </c>
      <c r="D6445" s="17" t="s">
        <v>24</v>
      </c>
      <c r="E6445" s="17">
        <v>120</v>
      </c>
      <c r="F6445" s="18" t="s">
        <v>18</v>
      </c>
      <c r="G6445" s="18" t="s">
        <v>19</v>
      </c>
      <c r="H6445" s="19">
        <v>2.39463e-002</v>
      </c>
    </row>
    <row r="6446" s="20" customFormat="1" ht="45" customHeight="1">
      <c r="A6446" s="15">
        <v>92366996</v>
      </c>
      <c r="B6446" s="16" t="s">
        <v>9324</v>
      </c>
      <c r="C6446" s="16" t="s">
        <v>9325</v>
      </c>
      <c r="D6446" s="17" t="s">
        <v>894</v>
      </c>
      <c r="E6446" s="17">
        <v>1</v>
      </c>
      <c r="F6446" s="18" t="s">
        <v>60</v>
      </c>
      <c r="G6446" s="18" t="s">
        <v>14</v>
      </c>
      <c r="H6446" s="19">
        <v>0.1676241</v>
      </c>
    </row>
    <row r="6447" s="20" customFormat="1" ht="45" customHeight="1">
      <c r="A6447" s="15">
        <v>92461050</v>
      </c>
      <c r="B6447" s="16" t="s">
        <v>9326</v>
      </c>
      <c r="C6447" s="16" t="s">
        <v>9326</v>
      </c>
      <c r="D6447" s="17" t="s">
        <v>31</v>
      </c>
      <c r="E6447" s="17">
        <v>120</v>
      </c>
      <c r="F6447" s="18" t="s">
        <v>18</v>
      </c>
      <c r="G6447" s="18" t="s">
        <v>19</v>
      </c>
      <c r="H6447" s="19">
        <v>2.39463e-002</v>
      </c>
    </row>
    <row r="6448" s="20" customFormat="1" ht="45" customHeight="1">
      <c r="A6448" s="15">
        <v>92428118</v>
      </c>
      <c r="B6448" s="16" t="s">
        <v>9327</v>
      </c>
      <c r="C6448" s="16" t="s">
        <v>9328</v>
      </c>
      <c r="D6448" s="17" t="s">
        <v>50</v>
      </c>
      <c r="E6448" s="17">
        <v>100</v>
      </c>
      <c r="F6448" s="18" t="s">
        <v>18</v>
      </c>
      <c r="G6448" s="18" t="s">
        <v>19</v>
      </c>
      <c r="H6448" s="19">
        <v>3.5919449999999999e-002</v>
      </c>
    </row>
    <row r="6449" s="20" customFormat="1" ht="45" customHeight="1">
      <c r="A6449" s="15">
        <v>92366961</v>
      </c>
      <c r="B6449" s="16" t="s">
        <v>9329</v>
      </c>
      <c r="C6449" s="16" t="s">
        <v>9330</v>
      </c>
      <c r="D6449" s="17" t="s">
        <v>235</v>
      </c>
      <c r="E6449" s="17">
        <v>200</v>
      </c>
      <c r="F6449" s="18" t="s">
        <v>151</v>
      </c>
      <c r="G6449" s="18" t="s">
        <v>19</v>
      </c>
      <c r="H6449" s="19">
        <v>4.78926e-002</v>
      </c>
    </row>
    <row r="6450" s="20" customFormat="1" ht="45" customHeight="1">
      <c r="A6450" s="15">
        <v>90223659</v>
      </c>
      <c r="B6450" s="16" t="s">
        <v>9331</v>
      </c>
      <c r="C6450" s="16" t="s">
        <v>9332</v>
      </c>
      <c r="D6450" s="17" t="s">
        <v>26</v>
      </c>
      <c r="E6450" s="17">
        <v>120</v>
      </c>
      <c r="F6450" s="18" t="s">
        <v>18</v>
      </c>
      <c r="G6450" s="18" t="s">
        <v>19</v>
      </c>
      <c r="H6450" s="19">
        <v>1.197315e-002</v>
      </c>
    </row>
    <row r="6451" s="20" customFormat="1" ht="45" customHeight="1">
      <c r="A6451" s="15">
        <v>90228545</v>
      </c>
      <c r="B6451" s="16" t="s">
        <v>9333</v>
      </c>
      <c r="C6451" s="16" t="s">
        <v>9334</v>
      </c>
      <c r="D6451" s="17" t="s">
        <v>235</v>
      </c>
      <c r="E6451" s="17">
        <v>1</v>
      </c>
      <c r="F6451" s="18" t="s">
        <v>64</v>
      </c>
      <c r="G6451" s="18" t="s">
        <v>14</v>
      </c>
      <c r="H6451" s="19">
        <v>1.7959725</v>
      </c>
    </row>
    <row r="6452" s="20" customFormat="1" ht="45" customHeight="1">
      <c r="A6452" s="15">
        <v>90311159</v>
      </c>
      <c r="B6452" s="16" t="s">
        <v>9335</v>
      </c>
      <c r="C6452" s="16" t="s">
        <v>9336</v>
      </c>
      <c r="D6452" s="17" t="s">
        <v>235</v>
      </c>
      <c r="E6452" s="17">
        <v>1</v>
      </c>
      <c r="F6452" s="18" t="s">
        <v>64</v>
      </c>
      <c r="G6452" s="18" t="s">
        <v>14</v>
      </c>
      <c r="H6452" s="19">
        <v>0.73036215000000004</v>
      </c>
    </row>
    <row r="6453" s="20" customFormat="1" ht="45" customHeight="1">
      <c r="A6453" s="15">
        <v>90228510</v>
      </c>
      <c r="B6453" s="16" t="s">
        <v>9337</v>
      </c>
      <c r="C6453" s="16" t="s">
        <v>9338</v>
      </c>
      <c r="D6453" s="17" t="s">
        <v>235</v>
      </c>
      <c r="E6453" s="17">
        <v>1</v>
      </c>
      <c r="F6453" s="18" t="s">
        <v>60</v>
      </c>
      <c r="G6453" s="18" t="s">
        <v>14</v>
      </c>
      <c r="H6453" s="19">
        <v>0.15565095000000001</v>
      </c>
    </row>
    <row r="6454" s="20" customFormat="1" ht="45" customHeight="1">
      <c r="A6454" s="15">
        <v>90228537</v>
      </c>
      <c r="B6454" s="16" t="s">
        <v>9339</v>
      </c>
      <c r="C6454" s="16" t="s">
        <v>9340</v>
      </c>
      <c r="D6454" s="17" t="s">
        <v>235</v>
      </c>
      <c r="E6454" s="17">
        <v>1</v>
      </c>
      <c r="F6454" s="18" t="s">
        <v>60</v>
      </c>
      <c r="G6454" s="18" t="s">
        <v>14</v>
      </c>
      <c r="H6454" s="19">
        <v>0.22748984999999999</v>
      </c>
    </row>
    <row r="6455" s="20" customFormat="1" ht="45" customHeight="1">
      <c r="A6455" s="15">
        <v>92367011</v>
      </c>
      <c r="B6455" s="16" t="s">
        <v>9341</v>
      </c>
      <c r="C6455" s="16" t="s">
        <v>9342</v>
      </c>
      <c r="D6455" s="17" t="s">
        <v>894</v>
      </c>
      <c r="E6455" s="17">
        <v>120</v>
      </c>
      <c r="F6455" s="18" t="s">
        <v>18</v>
      </c>
      <c r="G6455" s="18" t="s">
        <v>19</v>
      </c>
      <c r="H6455" s="19">
        <v>5.9865750000000002e-002</v>
      </c>
    </row>
    <row r="6456" s="20" customFormat="1" ht="45" customHeight="1">
      <c r="A6456" s="15">
        <v>90148436</v>
      </c>
      <c r="B6456" s="16" t="s">
        <v>9343</v>
      </c>
      <c r="C6456" s="16" t="s">
        <v>9344</v>
      </c>
      <c r="D6456" s="17" t="s">
        <v>17</v>
      </c>
      <c r="E6456" s="17">
        <v>120</v>
      </c>
      <c r="F6456" s="18" t="s">
        <v>18</v>
      </c>
      <c r="G6456" s="18" t="s">
        <v>19</v>
      </c>
      <c r="H6456" s="19">
        <v>5.9865750000000002e-002</v>
      </c>
    </row>
    <row r="6457" s="20" customFormat="1" ht="45" customHeight="1">
      <c r="A6457" s="15">
        <v>90204484</v>
      </c>
      <c r="B6457" s="16" t="s">
        <v>9345</v>
      </c>
      <c r="C6457" s="16" t="s">
        <v>9346</v>
      </c>
      <c r="D6457" s="17" t="s">
        <v>956</v>
      </c>
      <c r="E6457" s="17">
        <v>100</v>
      </c>
      <c r="F6457" s="18" t="s">
        <v>18</v>
      </c>
      <c r="G6457" s="18" t="s">
        <v>19</v>
      </c>
      <c r="H6457" s="19">
        <v>0.10775835</v>
      </c>
    </row>
    <row r="6458" s="20" customFormat="1" ht="45" customHeight="1">
      <c r="A6458" s="15">
        <v>90125100</v>
      </c>
      <c r="B6458" s="16" t="s">
        <v>9345</v>
      </c>
      <c r="C6458" s="16" t="s">
        <v>9347</v>
      </c>
      <c r="D6458" s="17" t="s">
        <v>50</v>
      </c>
      <c r="E6458" s="17">
        <v>1</v>
      </c>
      <c r="F6458" s="18" t="s">
        <v>64</v>
      </c>
      <c r="G6458" s="18" t="s">
        <v>14</v>
      </c>
      <c r="H6458" s="19">
        <v>3.7835154000000002</v>
      </c>
    </row>
    <row r="6459" s="20" customFormat="1" ht="45" customHeight="1">
      <c r="A6459" s="15">
        <v>92458653</v>
      </c>
      <c r="B6459" s="16" t="s">
        <v>9348</v>
      </c>
      <c r="C6459" s="16" t="s">
        <v>9348</v>
      </c>
      <c r="D6459" s="17" t="s">
        <v>24</v>
      </c>
      <c r="E6459" s="17">
        <v>100</v>
      </c>
      <c r="F6459" s="18" t="s">
        <v>18</v>
      </c>
      <c r="G6459" s="18" t="s">
        <v>19</v>
      </c>
      <c r="H6459" s="19">
        <v>7.1838899999999997e-002</v>
      </c>
    </row>
    <row r="6460" s="20" customFormat="1" ht="45" customHeight="1">
      <c r="A6460" s="15">
        <v>90125096</v>
      </c>
      <c r="B6460" s="16" t="s">
        <v>9349</v>
      </c>
      <c r="C6460" s="16" t="s">
        <v>9350</v>
      </c>
      <c r="D6460" s="17" t="s">
        <v>50</v>
      </c>
      <c r="E6460" s="17">
        <v>1</v>
      </c>
      <c r="F6460" s="18" t="s">
        <v>64</v>
      </c>
      <c r="G6460" s="18" t="s">
        <v>14</v>
      </c>
      <c r="H6460" s="19">
        <v>3.74759595</v>
      </c>
    </row>
    <row r="6461" s="20" customFormat="1" ht="45" customHeight="1">
      <c r="A6461" s="15">
        <v>92458696</v>
      </c>
      <c r="B6461" s="16" t="s">
        <v>9351</v>
      </c>
      <c r="C6461" s="16" t="s">
        <v>9352</v>
      </c>
      <c r="D6461" s="17" t="s">
        <v>24</v>
      </c>
      <c r="E6461" s="17">
        <v>100</v>
      </c>
      <c r="F6461" s="18" t="s">
        <v>18</v>
      </c>
      <c r="G6461" s="18" t="s">
        <v>19</v>
      </c>
      <c r="H6461" s="19">
        <v>8.3812049999999999e-002</v>
      </c>
    </row>
    <row r="6462" s="20" customFormat="1" ht="45" customHeight="1">
      <c r="A6462" s="15">
        <v>92463584</v>
      </c>
      <c r="B6462" s="16" t="s">
        <v>9353</v>
      </c>
      <c r="C6462" s="16" t="s">
        <v>9353</v>
      </c>
      <c r="D6462" s="17" t="s">
        <v>26</v>
      </c>
      <c r="E6462" s="17">
        <v>100</v>
      </c>
      <c r="F6462" s="18" t="s">
        <v>18</v>
      </c>
      <c r="G6462" s="18" t="s">
        <v>19</v>
      </c>
      <c r="H6462" s="19">
        <v>2.39463e-002</v>
      </c>
    </row>
    <row r="6463" s="20" customFormat="1" ht="45" customHeight="1">
      <c r="A6463" s="15">
        <v>90161912</v>
      </c>
      <c r="B6463" s="16" t="s">
        <v>9354</v>
      </c>
      <c r="C6463" s="16" t="s">
        <v>9355</v>
      </c>
      <c r="D6463" s="17" t="s">
        <v>90</v>
      </c>
      <c r="E6463" s="17">
        <v>100</v>
      </c>
      <c r="F6463" s="18" t="s">
        <v>18</v>
      </c>
      <c r="G6463" s="18" t="s">
        <v>19</v>
      </c>
      <c r="H6463" s="19">
        <v>8.3812049999999999e-002</v>
      </c>
    </row>
    <row r="6464" s="20" customFormat="1" ht="45" customHeight="1">
      <c r="A6464" s="15">
        <v>90269349</v>
      </c>
      <c r="B6464" s="16" t="s">
        <v>9356</v>
      </c>
      <c r="C6464" s="16" t="s">
        <v>9356</v>
      </c>
      <c r="D6464" s="17" t="s">
        <v>17</v>
      </c>
      <c r="E6464" s="17">
        <v>100</v>
      </c>
      <c r="F6464" s="18" t="s">
        <v>18</v>
      </c>
      <c r="G6464" s="18" t="s">
        <v>19</v>
      </c>
      <c r="H6464" s="19">
        <v>7.1838899999999997e-002</v>
      </c>
    </row>
    <row r="6465" s="20" customFormat="1" ht="45" customHeight="1">
      <c r="A6465" s="15">
        <v>90158520</v>
      </c>
      <c r="B6465" s="16" t="s">
        <v>9356</v>
      </c>
      <c r="C6465" s="16" t="s">
        <v>9356</v>
      </c>
      <c r="D6465" s="17" t="s">
        <v>229</v>
      </c>
      <c r="E6465" s="17">
        <v>100</v>
      </c>
      <c r="F6465" s="18" t="s">
        <v>18</v>
      </c>
      <c r="G6465" s="18" t="s">
        <v>19</v>
      </c>
      <c r="H6465" s="19">
        <v>7.1838899999999997e-002</v>
      </c>
    </row>
    <row r="6466" s="20" customFormat="1" ht="45" customHeight="1">
      <c r="A6466" s="15">
        <v>90311914</v>
      </c>
      <c r="B6466" s="16" t="s">
        <v>9357</v>
      </c>
      <c r="C6466" s="16" t="s">
        <v>9357</v>
      </c>
      <c r="D6466" s="17" t="s">
        <v>50</v>
      </c>
      <c r="E6466" s="17">
        <v>1</v>
      </c>
      <c r="F6466" s="18" t="s">
        <v>64</v>
      </c>
      <c r="G6466" s="18" t="s">
        <v>14</v>
      </c>
      <c r="H6466" s="19">
        <v>2.5987027500000002</v>
      </c>
    </row>
    <row r="6467" s="20" customFormat="1" ht="45" customHeight="1">
      <c r="A6467" s="15">
        <v>90125070</v>
      </c>
      <c r="B6467" s="16" t="s">
        <v>9358</v>
      </c>
      <c r="C6467" s="16" t="s">
        <v>9358</v>
      </c>
      <c r="D6467" s="17" t="s">
        <v>50</v>
      </c>
      <c r="E6467" s="17">
        <v>1</v>
      </c>
      <c r="F6467" s="18" t="s">
        <v>64</v>
      </c>
      <c r="G6467" s="18" t="s">
        <v>14</v>
      </c>
      <c r="H6467" s="19">
        <v>2.5143615000000001</v>
      </c>
    </row>
    <row r="6468" s="20" customFormat="1" ht="45" customHeight="1">
      <c r="A6468" s="15">
        <v>90204476</v>
      </c>
      <c r="B6468" s="16" t="s">
        <v>9359</v>
      </c>
      <c r="C6468" s="16" t="s">
        <v>9360</v>
      </c>
      <c r="D6468" s="17" t="s">
        <v>956</v>
      </c>
      <c r="E6468" s="17">
        <v>100</v>
      </c>
      <c r="F6468" s="18" t="s">
        <v>18</v>
      </c>
      <c r="G6468" s="18" t="s">
        <v>19</v>
      </c>
      <c r="H6468" s="19">
        <v>0.14367779999999999</v>
      </c>
    </row>
    <row r="6469" s="20" customFormat="1" ht="45" customHeight="1">
      <c r="A6469" s="15">
        <v>90241258</v>
      </c>
      <c r="B6469" s="16" t="s">
        <v>9361</v>
      </c>
      <c r="C6469" s="16" t="s">
        <v>9362</v>
      </c>
      <c r="D6469" s="17" t="s">
        <v>528</v>
      </c>
      <c r="E6469" s="17">
        <v>1</v>
      </c>
      <c r="F6469" s="18" t="s">
        <v>13</v>
      </c>
      <c r="G6469" s="18" t="s">
        <v>14</v>
      </c>
      <c r="H6469" s="19">
        <v>37.547798399999998</v>
      </c>
    </row>
    <row r="6470" s="20" customFormat="1" ht="45" customHeight="1">
      <c r="A6470" s="15">
        <v>92429580</v>
      </c>
      <c r="B6470" s="16" t="s">
        <v>9361</v>
      </c>
      <c r="C6470" s="16" t="s">
        <v>9363</v>
      </c>
      <c r="D6470" s="17" t="s">
        <v>124</v>
      </c>
      <c r="E6470" s="17">
        <v>1</v>
      </c>
      <c r="F6470" s="18" t="s">
        <v>13</v>
      </c>
      <c r="G6470" s="18" t="s">
        <v>14</v>
      </c>
      <c r="H6470" s="19">
        <v>31.16610945</v>
      </c>
    </row>
    <row r="6471" s="20" customFormat="1" ht="45" customHeight="1">
      <c r="A6471" s="15">
        <v>92435734</v>
      </c>
      <c r="B6471" s="16" t="s">
        <v>9364</v>
      </c>
      <c r="C6471" s="16" t="s">
        <v>9365</v>
      </c>
      <c r="D6471" s="17" t="s">
        <v>806</v>
      </c>
      <c r="E6471" s="17">
        <v>15</v>
      </c>
      <c r="F6471" s="18" t="s">
        <v>18</v>
      </c>
      <c r="G6471" s="18" t="s">
        <v>19</v>
      </c>
      <c r="H6471" s="19">
        <v>0.53879175000000001</v>
      </c>
    </row>
    <row r="6472" s="20" customFormat="1" ht="45" customHeight="1">
      <c r="A6472" s="15">
        <v>92437257</v>
      </c>
      <c r="B6472" s="16" t="s">
        <v>9366</v>
      </c>
      <c r="C6472" s="16" t="s">
        <v>9367</v>
      </c>
      <c r="D6472" s="17" t="s">
        <v>154</v>
      </c>
      <c r="E6472" s="17">
        <v>10</v>
      </c>
      <c r="F6472" s="18" t="s">
        <v>18</v>
      </c>
      <c r="G6472" s="18" t="s">
        <v>19</v>
      </c>
      <c r="H6472" s="19">
        <v>0.63457695000000003</v>
      </c>
    </row>
    <row r="6473" s="20" customFormat="1" ht="45" customHeight="1">
      <c r="A6473" s="15">
        <v>90118642</v>
      </c>
      <c r="B6473" s="16" t="s">
        <v>9368</v>
      </c>
      <c r="C6473" s="16" t="s">
        <v>9369</v>
      </c>
      <c r="D6473" s="17" t="s">
        <v>534</v>
      </c>
      <c r="E6473" s="17">
        <v>1</v>
      </c>
      <c r="F6473" s="18" t="s">
        <v>64</v>
      </c>
      <c r="G6473" s="18" t="s">
        <v>14</v>
      </c>
      <c r="H6473" s="19">
        <v>9.06367455</v>
      </c>
    </row>
    <row r="6474" s="20" customFormat="1" ht="45" customHeight="1">
      <c r="A6474" s="15">
        <v>92410286</v>
      </c>
      <c r="B6474" s="16" t="s">
        <v>9370</v>
      </c>
      <c r="C6474" s="16" t="s">
        <v>9371</v>
      </c>
      <c r="D6474" s="17" t="s">
        <v>2759</v>
      </c>
      <c r="E6474" s="17">
        <v>100</v>
      </c>
      <c r="F6474" s="18" t="s">
        <v>18</v>
      </c>
      <c r="G6474" s="18" t="s">
        <v>19</v>
      </c>
      <c r="H6474" s="19">
        <v>7.1838899999999997e-002</v>
      </c>
    </row>
    <row r="6475" s="20" customFormat="1" ht="45" customHeight="1">
      <c r="A6475" s="15">
        <v>92260241</v>
      </c>
      <c r="B6475" s="16" t="s">
        <v>9372</v>
      </c>
      <c r="C6475" s="16" t="s">
        <v>9373</v>
      </c>
      <c r="D6475" s="17" t="s">
        <v>157</v>
      </c>
      <c r="E6475" s="17">
        <v>1</v>
      </c>
      <c r="F6475" s="18" t="s">
        <v>158</v>
      </c>
      <c r="G6475" s="18" t="s">
        <v>14</v>
      </c>
      <c r="H6475" s="19">
        <v>0.20354354999999999</v>
      </c>
    </row>
    <row r="6476" s="20" customFormat="1" ht="45" customHeight="1">
      <c r="A6476" s="15">
        <v>92410308</v>
      </c>
      <c r="B6476" s="16" t="s">
        <v>9374</v>
      </c>
      <c r="C6476" s="16" t="s">
        <v>9375</v>
      </c>
      <c r="D6476" s="17" t="s">
        <v>2759</v>
      </c>
      <c r="E6476" s="17">
        <v>1</v>
      </c>
      <c r="F6476" s="18" t="s">
        <v>158</v>
      </c>
      <c r="G6476" s="18" t="s">
        <v>14</v>
      </c>
      <c r="H6476" s="19">
        <v>0.14367779999999999</v>
      </c>
    </row>
    <row r="6477" s="20" customFormat="1" ht="45" customHeight="1">
      <c r="A6477" s="15">
        <v>90162226</v>
      </c>
      <c r="B6477" s="16" t="s">
        <v>9374</v>
      </c>
      <c r="C6477" s="16" t="s">
        <v>9375</v>
      </c>
      <c r="D6477" s="17" t="s">
        <v>2759</v>
      </c>
      <c r="E6477" s="17">
        <v>1</v>
      </c>
      <c r="F6477" s="18" t="s">
        <v>158</v>
      </c>
      <c r="G6477" s="18" t="s">
        <v>14</v>
      </c>
      <c r="H6477" s="19">
        <v>0.1676241</v>
      </c>
    </row>
    <row r="6478" s="20" customFormat="1" ht="45" customHeight="1">
      <c r="A6478" s="15">
        <v>92260470</v>
      </c>
      <c r="B6478" s="16" t="s">
        <v>9376</v>
      </c>
      <c r="C6478" s="16" t="s">
        <v>9377</v>
      </c>
      <c r="D6478" s="17" t="s">
        <v>157</v>
      </c>
      <c r="E6478" s="17">
        <v>600</v>
      </c>
      <c r="F6478" s="18" t="s">
        <v>151</v>
      </c>
      <c r="G6478" s="18" t="s">
        <v>19</v>
      </c>
      <c r="H6478" s="19">
        <v>1.197315e-002</v>
      </c>
    </row>
    <row r="6479" s="20" customFormat="1" ht="45" customHeight="1">
      <c r="A6479" s="15">
        <v>90185013</v>
      </c>
      <c r="B6479" s="16" t="s">
        <v>9378</v>
      </c>
      <c r="C6479" s="16" t="s">
        <v>9379</v>
      </c>
      <c r="D6479" s="17" t="s">
        <v>139</v>
      </c>
      <c r="E6479" s="17">
        <v>600</v>
      </c>
      <c r="F6479" s="18" t="s">
        <v>151</v>
      </c>
      <c r="G6479" s="18" t="s">
        <v>19</v>
      </c>
      <c r="H6479" s="19">
        <v>1.197315e-002</v>
      </c>
    </row>
    <row r="6480" s="20" customFormat="1" ht="45" customHeight="1">
      <c r="A6480" s="15">
        <v>92404286</v>
      </c>
      <c r="B6480" s="16" t="s">
        <v>9380</v>
      </c>
      <c r="C6480" s="16" t="s">
        <v>9381</v>
      </c>
      <c r="D6480" s="17" t="s">
        <v>134</v>
      </c>
      <c r="E6480" s="17">
        <v>1</v>
      </c>
      <c r="F6480" s="18" t="s">
        <v>60</v>
      </c>
      <c r="G6480" s="18" t="s">
        <v>14</v>
      </c>
      <c r="H6480" s="19">
        <v>0.39511394999999999</v>
      </c>
    </row>
    <row r="6481" s="20" customFormat="1" ht="45" customHeight="1">
      <c r="A6481" s="15">
        <v>92404278</v>
      </c>
      <c r="B6481" s="16" t="s">
        <v>9382</v>
      </c>
      <c r="C6481" s="16" t="s">
        <v>9383</v>
      </c>
      <c r="D6481" s="17" t="s">
        <v>134</v>
      </c>
      <c r="E6481" s="17">
        <v>120</v>
      </c>
      <c r="F6481" s="18" t="s">
        <v>18</v>
      </c>
      <c r="G6481" s="18" t="s">
        <v>19</v>
      </c>
      <c r="H6481" s="19">
        <v>4.78926e-002</v>
      </c>
    </row>
    <row r="6482" s="20" customFormat="1" ht="45" customHeight="1">
      <c r="A6482" s="15">
        <v>90140478</v>
      </c>
      <c r="B6482" s="16" t="s">
        <v>9384</v>
      </c>
      <c r="C6482" s="16" t="s">
        <v>9385</v>
      </c>
      <c r="D6482" s="17" t="s">
        <v>43</v>
      </c>
      <c r="E6482" s="17">
        <v>600</v>
      </c>
      <c r="F6482" s="18" t="s">
        <v>151</v>
      </c>
      <c r="G6482" s="18" t="s">
        <v>19</v>
      </c>
      <c r="H6482" s="19">
        <v>2.39463e-002</v>
      </c>
    </row>
    <row r="6483" s="20" customFormat="1" ht="45" customHeight="1">
      <c r="A6483" s="15">
        <v>90147138</v>
      </c>
      <c r="B6483" s="16" t="s">
        <v>9386</v>
      </c>
      <c r="C6483" s="16" t="s">
        <v>9387</v>
      </c>
      <c r="D6483" s="17" t="s">
        <v>17</v>
      </c>
      <c r="E6483" s="17">
        <v>1</v>
      </c>
      <c r="F6483" s="18" t="s">
        <v>60</v>
      </c>
      <c r="G6483" s="18" t="s">
        <v>14</v>
      </c>
      <c r="H6483" s="19">
        <v>0.20354354999999999</v>
      </c>
    </row>
    <row r="6484" s="20" customFormat="1" ht="45" customHeight="1">
      <c r="A6484" s="15">
        <v>90304179</v>
      </c>
      <c r="B6484" s="16" t="s">
        <v>9388</v>
      </c>
      <c r="C6484" s="16" t="s">
        <v>9389</v>
      </c>
      <c r="D6484" s="17" t="s">
        <v>792</v>
      </c>
      <c r="E6484" s="17">
        <v>600</v>
      </c>
      <c r="F6484" s="18" t="s">
        <v>151</v>
      </c>
      <c r="G6484" s="18" t="s">
        <v>19</v>
      </c>
      <c r="H6484" s="19">
        <v>1.197315e-002</v>
      </c>
    </row>
    <row r="6485" s="20" customFormat="1" ht="45" customHeight="1">
      <c r="A6485" s="15">
        <v>90162218</v>
      </c>
      <c r="B6485" s="16" t="s">
        <v>9390</v>
      </c>
      <c r="C6485" s="16" t="s">
        <v>9391</v>
      </c>
      <c r="D6485" s="17" t="s">
        <v>2759</v>
      </c>
      <c r="E6485" s="17">
        <v>1</v>
      </c>
      <c r="F6485" s="18" t="s">
        <v>158</v>
      </c>
      <c r="G6485" s="18" t="s">
        <v>14</v>
      </c>
      <c r="H6485" s="19">
        <v>0.1676241</v>
      </c>
    </row>
    <row r="6486" s="20" customFormat="1" ht="45" customHeight="1">
      <c r="A6486" s="15">
        <v>90224701</v>
      </c>
      <c r="B6486" s="16" t="s">
        <v>9392</v>
      </c>
      <c r="C6486" s="16" t="s">
        <v>9393</v>
      </c>
      <c r="D6486" s="17" t="s">
        <v>26</v>
      </c>
      <c r="E6486" s="17">
        <v>1</v>
      </c>
      <c r="F6486" s="18" t="s">
        <v>60</v>
      </c>
      <c r="G6486" s="18" t="s">
        <v>14</v>
      </c>
      <c r="H6486" s="19">
        <v>4.78926e-002</v>
      </c>
    </row>
    <row r="6487" s="20" customFormat="1" ht="45" customHeight="1">
      <c r="A6487" s="15">
        <v>90309006</v>
      </c>
      <c r="B6487" s="16" t="s">
        <v>9394</v>
      </c>
      <c r="C6487" s="16" t="s">
        <v>9395</v>
      </c>
      <c r="D6487" s="17" t="s">
        <v>3468</v>
      </c>
      <c r="E6487" s="17">
        <v>1</v>
      </c>
      <c r="F6487" s="18" t="s">
        <v>158</v>
      </c>
      <c r="G6487" s="18" t="s">
        <v>14</v>
      </c>
      <c r="H6487" s="19">
        <v>0.1676241</v>
      </c>
    </row>
    <row r="6488" s="20" customFormat="1" ht="45" customHeight="1">
      <c r="A6488" s="15">
        <v>92471668</v>
      </c>
      <c r="B6488" s="16" t="s">
        <v>9396</v>
      </c>
      <c r="C6488" s="16" t="s">
        <v>9397</v>
      </c>
      <c r="D6488" s="17" t="s">
        <v>24</v>
      </c>
      <c r="E6488" s="17">
        <v>200</v>
      </c>
      <c r="F6488" s="18" t="s">
        <v>18</v>
      </c>
      <c r="G6488" s="18" t="s">
        <v>19</v>
      </c>
      <c r="H6488" s="19">
        <v>7.1838899999999997e-002</v>
      </c>
    </row>
    <row r="6489" s="20" customFormat="1" ht="45" customHeight="1">
      <c r="A6489" s="15">
        <v>90219724</v>
      </c>
      <c r="B6489" s="16" t="s">
        <v>9398</v>
      </c>
      <c r="C6489" s="16" t="s">
        <v>9399</v>
      </c>
      <c r="D6489" s="17" t="s">
        <v>69</v>
      </c>
      <c r="E6489" s="17">
        <v>1</v>
      </c>
      <c r="F6489" s="18" t="s">
        <v>60</v>
      </c>
      <c r="G6489" s="18" t="s">
        <v>14</v>
      </c>
      <c r="H6489" s="19">
        <v>0.86206680000000002</v>
      </c>
    </row>
    <row r="6490" s="20" customFormat="1" ht="45" customHeight="1">
      <c r="A6490" s="15">
        <v>90219910</v>
      </c>
      <c r="B6490" s="16" t="s">
        <v>9398</v>
      </c>
      <c r="C6490" s="16" t="s">
        <v>9400</v>
      </c>
      <c r="D6490" s="17" t="s">
        <v>69</v>
      </c>
      <c r="E6490" s="17">
        <v>1</v>
      </c>
      <c r="F6490" s="18" t="s">
        <v>60</v>
      </c>
      <c r="G6490" s="18" t="s">
        <v>14</v>
      </c>
      <c r="H6490" s="19">
        <v>0.79022789999999998</v>
      </c>
    </row>
    <row r="6491" s="20" customFormat="1" ht="45" customHeight="1">
      <c r="A6491" s="15">
        <v>90219732</v>
      </c>
      <c r="B6491" s="16" t="s">
        <v>9401</v>
      </c>
      <c r="C6491" s="16" t="s">
        <v>9402</v>
      </c>
      <c r="D6491" s="17" t="s">
        <v>69</v>
      </c>
      <c r="E6491" s="17">
        <v>1</v>
      </c>
      <c r="F6491" s="18" t="s">
        <v>436</v>
      </c>
      <c r="G6491" s="18" t="s">
        <v>14</v>
      </c>
      <c r="H6491" s="19">
        <v>0.61063065000000005</v>
      </c>
    </row>
    <row r="6492" s="20" customFormat="1" ht="45" customHeight="1">
      <c r="A6492" s="15">
        <v>90219902</v>
      </c>
      <c r="B6492" s="16" t="s">
        <v>9401</v>
      </c>
      <c r="C6492" s="16" t="s">
        <v>9403</v>
      </c>
      <c r="D6492" s="17" t="s">
        <v>69</v>
      </c>
      <c r="E6492" s="17">
        <v>1</v>
      </c>
      <c r="F6492" s="18" t="s">
        <v>436</v>
      </c>
      <c r="G6492" s="18" t="s">
        <v>14</v>
      </c>
      <c r="H6492" s="19">
        <v>0.49089915000000001</v>
      </c>
    </row>
    <row r="6493" s="20" customFormat="1" ht="45" customHeight="1">
      <c r="A6493" s="15">
        <v>92428479</v>
      </c>
      <c r="B6493" s="16" t="s">
        <v>9404</v>
      </c>
      <c r="C6493" s="16" t="s">
        <v>9405</v>
      </c>
      <c r="D6493" s="17" t="s">
        <v>92</v>
      </c>
      <c r="E6493" s="17">
        <v>1</v>
      </c>
      <c r="F6493" s="18" t="s">
        <v>4349</v>
      </c>
      <c r="G6493" s="18" t="s">
        <v>14</v>
      </c>
      <c r="H6493" s="19">
        <v>0.69444269999999997</v>
      </c>
    </row>
    <row r="6494" s="20" customFormat="1" ht="45" customHeight="1">
      <c r="A6494" s="15">
        <v>92428487</v>
      </c>
      <c r="B6494" s="16" t="s">
        <v>9406</v>
      </c>
      <c r="C6494" s="16" t="s">
        <v>9407</v>
      </c>
      <c r="D6494" s="17" t="s">
        <v>92</v>
      </c>
      <c r="E6494" s="17">
        <v>1</v>
      </c>
      <c r="F6494" s="18" t="s">
        <v>4349</v>
      </c>
      <c r="G6494" s="18" t="s">
        <v>14</v>
      </c>
      <c r="H6494" s="19">
        <v>0.67049639999999999</v>
      </c>
    </row>
    <row r="6495" s="20" customFormat="1" ht="45" customHeight="1">
      <c r="A6495" s="15">
        <v>90290550</v>
      </c>
      <c r="B6495" s="16" t="s">
        <v>9408</v>
      </c>
      <c r="C6495" s="16" t="s">
        <v>9408</v>
      </c>
      <c r="D6495" s="17" t="s">
        <v>506</v>
      </c>
      <c r="E6495" s="17">
        <v>1</v>
      </c>
      <c r="F6495" s="18" t="s">
        <v>88</v>
      </c>
      <c r="G6495" s="18" t="s">
        <v>14</v>
      </c>
      <c r="H6495" s="19">
        <v>348.69999999999999</v>
      </c>
    </row>
    <row r="6496" s="20" customFormat="1" ht="45" customHeight="1">
      <c r="A6496" s="15">
        <v>90852672</v>
      </c>
      <c r="B6496" s="16" t="s">
        <v>9409</v>
      </c>
      <c r="C6496" s="16" t="s">
        <v>9409</v>
      </c>
      <c r="D6496" s="17" t="s">
        <v>975</v>
      </c>
      <c r="E6496" s="17">
        <v>450</v>
      </c>
      <c r="F6496" s="18" t="s">
        <v>95</v>
      </c>
      <c r="G6496" s="18" t="s">
        <v>19</v>
      </c>
      <c r="H6496" s="19">
        <v>6.7546304000000001e-002</v>
      </c>
    </row>
    <row r="6497" s="20" customFormat="1" ht="45" customHeight="1">
      <c r="A6497" s="15">
        <v>92421628</v>
      </c>
      <c r="B6497" s="16" t="s">
        <v>9410</v>
      </c>
      <c r="C6497" s="16" t="s">
        <v>9411</v>
      </c>
      <c r="D6497" s="17" t="s">
        <v>633</v>
      </c>
      <c r="E6497" s="17">
        <v>1</v>
      </c>
      <c r="F6497" s="18" t="s">
        <v>436</v>
      </c>
      <c r="G6497" s="18" t="s">
        <v>14</v>
      </c>
      <c r="H6497" s="19">
        <v>8.2375272000000006</v>
      </c>
    </row>
    <row r="6498" s="20" customFormat="1" ht="45" customHeight="1">
      <c r="A6498" s="15">
        <v>92421644</v>
      </c>
      <c r="B6498" s="16" t="s">
        <v>9412</v>
      </c>
      <c r="C6498" s="16" t="s">
        <v>9413</v>
      </c>
      <c r="D6498" s="17" t="s">
        <v>633</v>
      </c>
      <c r="E6498" s="17">
        <v>1</v>
      </c>
      <c r="F6498" s="18" t="s">
        <v>436</v>
      </c>
      <c r="G6498" s="18" t="s">
        <v>14</v>
      </c>
      <c r="H6498" s="19">
        <v>41.187635999999998</v>
      </c>
    </row>
    <row r="6499" s="20" customFormat="1" ht="45" customHeight="1">
      <c r="A6499" s="15">
        <v>90163079</v>
      </c>
      <c r="B6499" s="16" t="s">
        <v>9414</v>
      </c>
      <c r="C6499" s="16" t="s">
        <v>9415</v>
      </c>
      <c r="D6499" s="17" t="s">
        <v>12</v>
      </c>
      <c r="E6499" s="17">
        <v>1</v>
      </c>
      <c r="F6499" s="18" t="s">
        <v>60</v>
      </c>
      <c r="G6499" s="18" t="s">
        <v>14</v>
      </c>
      <c r="H6499" s="19">
        <v>37.272415950000003</v>
      </c>
    </row>
    <row r="6500" s="20" customFormat="1" ht="45" customHeight="1">
      <c r="A6500" s="15">
        <v>92455123</v>
      </c>
      <c r="B6500" s="16" t="s">
        <v>9416</v>
      </c>
      <c r="C6500" s="16" t="s">
        <v>9416</v>
      </c>
      <c r="D6500" s="17" t="s">
        <v>150</v>
      </c>
      <c r="E6500" s="17">
        <v>100</v>
      </c>
      <c r="F6500" s="18" t="s">
        <v>151</v>
      </c>
      <c r="G6500" s="18" t="s">
        <v>19</v>
      </c>
      <c r="H6500" s="19">
        <v>0.29647800000000002</v>
      </c>
    </row>
    <row r="6501" s="20" customFormat="1" ht="45" customHeight="1">
      <c r="A6501" s="15">
        <v>92368166</v>
      </c>
      <c r="B6501" s="16" t="s">
        <v>9417</v>
      </c>
      <c r="C6501" s="16" t="s">
        <v>9418</v>
      </c>
      <c r="D6501" s="17" t="s">
        <v>154</v>
      </c>
      <c r="E6501" s="17">
        <v>100</v>
      </c>
      <c r="F6501" s="18" t="s">
        <v>151</v>
      </c>
      <c r="G6501" s="18" t="s">
        <v>19</v>
      </c>
      <c r="H6501" s="19">
        <v>0.52681860000000003</v>
      </c>
    </row>
    <row r="6502" s="20" customFormat="1" ht="45" customHeight="1">
      <c r="A6502" s="15">
        <v>90206401</v>
      </c>
      <c r="B6502" s="16" t="s">
        <v>9419</v>
      </c>
      <c r="C6502" s="16" t="s">
        <v>9420</v>
      </c>
      <c r="D6502" s="17" t="s">
        <v>154</v>
      </c>
      <c r="E6502" s="17">
        <v>100</v>
      </c>
      <c r="F6502" s="18" t="s">
        <v>151</v>
      </c>
      <c r="G6502" s="18" t="s">
        <v>19</v>
      </c>
      <c r="H6502" s="19">
        <v>0.61063065000000005</v>
      </c>
    </row>
    <row r="6503" s="20" customFormat="1" ht="45" customHeight="1">
      <c r="A6503" s="15">
        <v>90421019</v>
      </c>
      <c r="B6503" s="16" t="s">
        <v>9421</v>
      </c>
      <c r="C6503" s="16" t="s">
        <v>9422</v>
      </c>
      <c r="D6503" s="17" t="s">
        <v>956</v>
      </c>
      <c r="E6503" s="17">
        <v>1</v>
      </c>
      <c r="F6503" s="18" t="s">
        <v>60</v>
      </c>
      <c r="G6503" s="18" t="s">
        <v>14</v>
      </c>
      <c r="H6503" s="19">
        <v>0.81417419999999996</v>
      </c>
    </row>
    <row r="6504" s="20" customFormat="1" ht="45" customHeight="1">
      <c r="A6504" s="15">
        <v>92429386</v>
      </c>
      <c r="B6504" s="16" t="s">
        <v>9421</v>
      </c>
      <c r="C6504" s="16" t="s">
        <v>9421</v>
      </c>
      <c r="D6504" s="17" t="s">
        <v>21</v>
      </c>
      <c r="E6504" s="17">
        <v>1</v>
      </c>
      <c r="F6504" s="18" t="s">
        <v>60</v>
      </c>
      <c r="G6504" s="18" t="s">
        <v>14</v>
      </c>
      <c r="H6504" s="19">
        <v>0.49089915000000001</v>
      </c>
    </row>
    <row r="6505" s="20" customFormat="1" ht="45" customHeight="1">
      <c r="A6505" s="15">
        <v>92426107</v>
      </c>
      <c r="B6505" s="16" t="s">
        <v>9423</v>
      </c>
      <c r="C6505" s="16" t="s">
        <v>9424</v>
      </c>
      <c r="D6505" s="17" t="s">
        <v>956</v>
      </c>
      <c r="E6505" s="17">
        <v>1</v>
      </c>
      <c r="F6505" s="18" t="s">
        <v>60</v>
      </c>
      <c r="G6505" s="18" t="s">
        <v>14</v>
      </c>
      <c r="H6505" s="19">
        <v>0.90995939999999997</v>
      </c>
    </row>
    <row r="6506" s="20" customFormat="1" ht="45" customHeight="1">
      <c r="A6506" s="15">
        <v>90298900</v>
      </c>
      <c r="B6506" s="16" t="s">
        <v>9425</v>
      </c>
      <c r="C6506" s="16" t="s">
        <v>9426</v>
      </c>
      <c r="D6506" s="17" t="s">
        <v>956</v>
      </c>
      <c r="E6506" s="17">
        <v>1</v>
      </c>
      <c r="F6506" s="18" t="s">
        <v>64</v>
      </c>
      <c r="G6506" s="18" t="s">
        <v>14</v>
      </c>
      <c r="H6506" s="19">
        <v>21.848147999999998</v>
      </c>
    </row>
    <row r="6507" s="20" customFormat="1" ht="45" customHeight="1">
      <c r="A6507" s="15">
        <v>90204590</v>
      </c>
      <c r="B6507" s="16" t="s">
        <v>9427</v>
      </c>
      <c r="C6507" s="16" t="s">
        <v>9428</v>
      </c>
      <c r="D6507" s="17" t="s">
        <v>956</v>
      </c>
      <c r="E6507" s="17">
        <v>1</v>
      </c>
      <c r="F6507" s="18" t="s">
        <v>64</v>
      </c>
      <c r="G6507" s="18" t="s">
        <v>14</v>
      </c>
      <c r="H6507" s="19">
        <v>21.563643150000001</v>
      </c>
    </row>
    <row r="6508" s="20" customFormat="1" ht="45" customHeight="1">
      <c r="A6508" s="15">
        <v>90290364</v>
      </c>
      <c r="B6508" s="16" t="s">
        <v>9429</v>
      </c>
      <c r="C6508" s="16" t="s">
        <v>9430</v>
      </c>
      <c r="D6508" s="17" t="s">
        <v>92</v>
      </c>
      <c r="E6508" s="17">
        <v>1</v>
      </c>
      <c r="F6508" s="18" t="s">
        <v>436</v>
      </c>
      <c r="G6508" s="18" t="s">
        <v>14</v>
      </c>
      <c r="H6508" s="19">
        <v>9.2911643999999995</v>
      </c>
    </row>
    <row r="6509" s="20" customFormat="1" ht="45" customHeight="1">
      <c r="A6509" s="15">
        <v>90169506</v>
      </c>
      <c r="B6509" s="16" t="s">
        <v>9431</v>
      </c>
      <c r="C6509" s="16" t="s">
        <v>9432</v>
      </c>
      <c r="D6509" s="17" t="s">
        <v>92</v>
      </c>
      <c r="E6509" s="17">
        <v>1</v>
      </c>
      <c r="F6509" s="18" t="s">
        <v>60</v>
      </c>
      <c r="G6509" s="18" t="s">
        <v>14</v>
      </c>
      <c r="H6509" s="19">
        <v>5.6513267999999997</v>
      </c>
    </row>
    <row r="6510" s="20" customFormat="1" ht="45" customHeight="1">
      <c r="A6510" s="15">
        <v>90169530</v>
      </c>
      <c r="B6510" s="16" t="s">
        <v>9433</v>
      </c>
      <c r="C6510" s="16" t="s">
        <v>9434</v>
      </c>
      <c r="D6510" s="17" t="s">
        <v>92</v>
      </c>
      <c r="E6510" s="17">
        <v>1</v>
      </c>
      <c r="F6510" s="18" t="s">
        <v>60</v>
      </c>
      <c r="G6510" s="18" t="s">
        <v>14</v>
      </c>
      <c r="H6510" s="19">
        <v>5.9626286999999998</v>
      </c>
    </row>
    <row r="6511" s="20" customFormat="1" ht="45" customHeight="1">
      <c r="A6511" s="15">
        <v>90250087</v>
      </c>
      <c r="B6511" s="16" t="s">
        <v>9435</v>
      </c>
      <c r="C6511" s="16" t="s">
        <v>9435</v>
      </c>
      <c r="D6511" s="17" t="s">
        <v>131</v>
      </c>
      <c r="E6511" s="17">
        <v>1</v>
      </c>
      <c r="F6511" s="18" t="s">
        <v>60</v>
      </c>
      <c r="G6511" s="18" t="s">
        <v>14</v>
      </c>
      <c r="H6511" s="19">
        <v>1.4487511500000001</v>
      </c>
    </row>
    <row r="6512" s="20" customFormat="1" ht="45" customHeight="1">
      <c r="A6512" s="15">
        <v>90250079</v>
      </c>
      <c r="B6512" s="16" t="s">
        <v>9436</v>
      </c>
      <c r="C6512" s="16" t="s">
        <v>9436</v>
      </c>
      <c r="D6512" s="17" t="s">
        <v>131</v>
      </c>
      <c r="E6512" s="17">
        <v>1</v>
      </c>
      <c r="F6512" s="18" t="s">
        <v>60</v>
      </c>
      <c r="G6512" s="18" t="s">
        <v>14</v>
      </c>
      <c r="H6512" s="19">
        <v>1.4966437500000001</v>
      </c>
    </row>
    <row r="6513" s="20" customFormat="1" ht="45" customHeight="1">
      <c r="A6513" s="15">
        <v>90219961</v>
      </c>
      <c r="B6513" s="16" t="s">
        <v>9437</v>
      </c>
      <c r="C6513" s="16" t="s">
        <v>9438</v>
      </c>
      <c r="D6513" s="17" t="s">
        <v>69</v>
      </c>
      <c r="E6513" s="17">
        <v>1</v>
      </c>
      <c r="F6513" s="18" t="s">
        <v>60</v>
      </c>
      <c r="G6513" s="18" t="s">
        <v>14</v>
      </c>
      <c r="H6513" s="19">
        <v>3.79548855</v>
      </c>
    </row>
    <row r="6514" s="20" customFormat="1" ht="45" customHeight="1">
      <c r="A6514" s="15">
        <v>90188950</v>
      </c>
      <c r="B6514" s="16" t="s">
        <v>9439</v>
      </c>
      <c r="C6514" s="16" t="s">
        <v>9440</v>
      </c>
      <c r="D6514" s="17" t="s">
        <v>146</v>
      </c>
      <c r="E6514" s="17">
        <v>1</v>
      </c>
      <c r="F6514" s="18" t="s">
        <v>60</v>
      </c>
      <c r="G6514" s="18" t="s">
        <v>14</v>
      </c>
      <c r="H6514" s="19">
        <v>4.1786293499999996</v>
      </c>
    </row>
    <row r="6515" s="20" customFormat="1" ht="45" customHeight="1">
      <c r="A6515" s="15">
        <v>92452930</v>
      </c>
      <c r="B6515" s="16" t="s">
        <v>9439</v>
      </c>
      <c r="C6515" s="16" t="s">
        <v>9440</v>
      </c>
      <c r="D6515" s="17" t="s">
        <v>146</v>
      </c>
      <c r="E6515" s="17">
        <v>1</v>
      </c>
      <c r="F6515" s="18" t="s">
        <v>60</v>
      </c>
      <c r="G6515" s="18" t="s">
        <v>14</v>
      </c>
      <c r="H6515" s="19">
        <v>4.1786293499999996</v>
      </c>
    </row>
    <row r="6516" s="20" customFormat="1" ht="45" customHeight="1">
      <c r="A6516" s="15">
        <v>90153081</v>
      </c>
      <c r="B6516" s="16" t="s">
        <v>9441</v>
      </c>
      <c r="C6516" s="16" t="s">
        <v>9442</v>
      </c>
      <c r="D6516" s="17" t="s">
        <v>39</v>
      </c>
      <c r="E6516" s="17">
        <v>1</v>
      </c>
      <c r="F6516" s="18" t="s">
        <v>88</v>
      </c>
      <c r="G6516" s="18" t="s">
        <v>14</v>
      </c>
      <c r="H6516" s="19">
        <v>199.38886694999999</v>
      </c>
    </row>
    <row r="6517" s="20" customFormat="1" ht="45" customHeight="1">
      <c r="A6517" s="15">
        <v>90279697</v>
      </c>
      <c r="B6517" s="16" t="s">
        <v>9441</v>
      </c>
      <c r="C6517" s="16" t="s">
        <v>9443</v>
      </c>
      <c r="D6517" s="17" t="s">
        <v>528</v>
      </c>
      <c r="E6517" s="17">
        <v>1</v>
      </c>
      <c r="F6517" s="18" t="s">
        <v>88</v>
      </c>
      <c r="G6517" s="18" t="s">
        <v>14</v>
      </c>
      <c r="H6517" s="19">
        <v>165.89623365</v>
      </c>
    </row>
    <row r="6518" s="20" customFormat="1" ht="45" customHeight="1">
      <c r="A6518" s="15">
        <v>90279700</v>
      </c>
      <c r="B6518" s="16" t="s">
        <v>9441</v>
      </c>
      <c r="C6518" s="16" t="s">
        <v>9444</v>
      </c>
      <c r="D6518" s="17" t="s">
        <v>528</v>
      </c>
      <c r="E6518" s="17">
        <v>1</v>
      </c>
      <c r="F6518" s="18" t="s">
        <v>88</v>
      </c>
      <c r="G6518" s="18" t="s">
        <v>14</v>
      </c>
      <c r="H6518" s="19">
        <v>326.44</v>
      </c>
    </row>
    <row r="6519" s="20" customFormat="1" ht="45" customHeight="1">
      <c r="A6519" s="15">
        <v>92429351</v>
      </c>
      <c r="B6519" s="16" t="s">
        <v>9445</v>
      </c>
      <c r="C6519" s="16" t="s">
        <v>9446</v>
      </c>
      <c r="D6519" s="17" t="s">
        <v>69</v>
      </c>
      <c r="E6519" s="17">
        <v>1</v>
      </c>
      <c r="F6519" s="18" t="s">
        <v>13</v>
      </c>
      <c r="G6519" s="18" t="s">
        <v>14</v>
      </c>
      <c r="H6519" s="19">
        <v>251.09999999999999</v>
      </c>
    </row>
    <row r="6520" s="20" customFormat="1" ht="45" customHeight="1">
      <c r="A6520" s="15">
        <v>92470106</v>
      </c>
      <c r="B6520" s="16" t="s">
        <v>9447</v>
      </c>
      <c r="C6520" s="16" t="s">
        <v>9448</v>
      </c>
      <c r="D6520" s="17" t="s">
        <v>603</v>
      </c>
      <c r="E6520" s="17">
        <v>1</v>
      </c>
      <c r="F6520" s="18" t="s">
        <v>13</v>
      </c>
      <c r="G6520" s="18" t="s">
        <v>14</v>
      </c>
      <c r="H6520" s="19">
        <v>238.1396761485</v>
      </c>
    </row>
    <row r="6521" s="20" customFormat="1" ht="45" customHeight="1">
      <c r="A6521" s="15">
        <v>92429360</v>
      </c>
      <c r="B6521" s="16" t="s">
        <v>9449</v>
      </c>
      <c r="C6521" s="16" t="s">
        <v>9450</v>
      </c>
      <c r="D6521" s="17" t="s">
        <v>69</v>
      </c>
      <c r="E6521" s="17">
        <v>1</v>
      </c>
      <c r="F6521" s="18" t="s">
        <v>13</v>
      </c>
      <c r="G6521" s="18" t="s">
        <v>14</v>
      </c>
      <c r="H6521" s="19">
        <v>502.24000000000001</v>
      </c>
    </row>
    <row r="6522" s="20" customFormat="1" ht="45" customHeight="1">
      <c r="A6522" s="15">
        <v>90153553</v>
      </c>
      <c r="B6522" s="16" t="s">
        <v>9451</v>
      </c>
      <c r="C6522" s="16" t="s">
        <v>9451</v>
      </c>
      <c r="D6522" s="17" t="s">
        <v>39</v>
      </c>
      <c r="E6522" s="17">
        <v>1</v>
      </c>
      <c r="F6522" s="18" t="s">
        <v>13</v>
      </c>
      <c r="G6522" s="18" t="s">
        <v>14</v>
      </c>
      <c r="H6522" s="19">
        <v>165.90860842500001</v>
      </c>
    </row>
    <row r="6523" s="20" customFormat="1" ht="45" customHeight="1">
      <c r="A6523" s="15">
        <v>90153545</v>
      </c>
      <c r="B6523" s="16" t="s">
        <v>9452</v>
      </c>
      <c r="C6523" s="16" t="s">
        <v>9452</v>
      </c>
      <c r="D6523" s="17" t="s">
        <v>39</v>
      </c>
      <c r="E6523" s="17">
        <v>1</v>
      </c>
      <c r="F6523" s="18" t="s">
        <v>13</v>
      </c>
      <c r="G6523" s="18" t="s">
        <v>14</v>
      </c>
      <c r="H6523" s="19">
        <v>326.44</v>
      </c>
    </row>
    <row r="6524" s="20" customFormat="1" ht="45" customHeight="1">
      <c r="A6524" s="15">
        <v>90177746</v>
      </c>
      <c r="B6524" s="16" t="s">
        <v>9453</v>
      </c>
      <c r="C6524" s="16" t="s">
        <v>9454</v>
      </c>
      <c r="D6524" s="17" t="s">
        <v>915</v>
      </c>
      <c r="E6524" s="17">
        <v>1</v>
      </c>
      <c r="F6524" s="18" t="s">
        <v>88</v>
      </c>
      <c r="G6524" s="18" t="s">
        <v>14</v>
      </c>
      <c r="H6524" s="19">
        <v>392.8576764</v>
      </c>
    </row>
    <row r="6525" s="20" customFormat="1" ht="45" customHeight="1">
      <c r="A6525" s="15">
        <v>92411690</v>
      </c>
      <c r="B6525" s="16" t="s">
        <v>9455</v>
      </c>
      <c r="C6525" s="16" t="s">
        <v>9456</v>
      </c>
      <c r="D6525" s="17" t="s">
        <v>720</v>
      </c>
      <c r="E6525" s="17">
        <v>1</v>
      </c>
      <c r="F6525" s="18" t="s">
        <v>60</v>
      </c>
      <c r="G6525" s="18" t="s">
        <v>14</v>
      </c>
      <c r="H6525" s="19">
        <v>3.2806430999999998</v>
      </c>
    </row>
    <row r="6526" s="20" customFormat="1" ht="45" customHeight="1">
      <c r="A6526" s="15">
        <v>92411711</v>
      </c>
      <c r="B6526" s="16" t="s">
        <v>9457</v>
      </c>
      <c r="C6526" s="16" t="s">
        <v>9458</v>
      </c>
      <c r="D6526" s="17" t="s">
        <v>720</v>
      </c>
      <c r="E6526" s="17">
        <v>1</v>
      </c>
      <c r="F6526" s="18" t="s">
        <v>60</v>
      </c>
      <c r="G6526" s="18" t="s">
        <v>14</v>
      </c>
      <c r="H6526" s="19">
        <v>3.7835154000000002</v>
      </c>
    </row>
    <row r="6527" s="20" customFormat="1" ht="45" customHeight="1">
      <c r="A6527" s="15">
        <v>90197062</v>
      </c>
      <c r="B6527" s="16" t="s">
        <v>9459</v>
      </c>
      <c r="C6527" s="16" t="s">
        <v>9460</v>
      </c>
      <c r="D6527" s="17" t="s">
        <v>720</v>
      </c>
      <c r="E6527" s="17">
        <v>1</v>
      </c>
      <c r="F6527" s="18" t="s">
        <v>60</v>
      </c>
      <c r="G6527" s="18" t="s">
        <v>14</v>
      </c>
      <c r="H6527" s="19">
        <v>2.8735560000000002</v>
      </c>
    </row>
    <row r="6528" s="20" customFormat="1" ht="45" customHeight="1">
      <c r="A6528" s="15">
        <v>94938938</v>
      </c>
      <c r="B6528" s="16" t="s">
        <v>9461</v>
      </c>
      <c r="C6528" s="16" t="s">
        <v>9462</v>
      </c>
      <c r="D6528" s="17" t="s">
        <v>742</v>
      </c>
      <c r="E6528" s="17">
        <v>100</v>
      </c>
      <c r="F6528" s="18" t="s">
        <v>743</v>
      </c>
      <c r="G6528" s="18" t="s">
        <v>261</v>
      </c>
      <c r="H6528" s="19">
        <v>6.2324999999999999</v>
      </c>
    </row>
    <row r="6529" s="20" customFormat="1" ht="45" customHeight="1">
      <c r="A6529" s="15">
        <v>94938946</v>
      </c>
      <c r="B6529" s="16" t="s">
        <v>9463</v>
      </c>
      <c r="C6529" s="16" t="s">
        <v>9464</v>
      </c>
      <c r="D6529" s="17" t="s">
        <v>139</v>
      </c>
      <c r="E6529" s="17">
        <v>50</v>
      </c>
      <c r="F6529" s="18" t="s">
        <v>743</v>
      </c>
      <c r="G6529" s="18" t="s">
        <v>261</v>
      </c>
      <c r="H6529" s="19">
        <v>1.624995918</v>
      </c>
    </row>
    <row r="6530" s="20" customFormat="1" ht="45" customHeight="1">
      <c r="A6530" s="15">
        <v>92429874</v>
      </c>
      <c r="B6530" s="16" t="s">
        <v>9465</v>
      </c>
      <c r="C6530" s="16" t="s">
        <v>9466</v>
      </c>
      <c r="D6530" s="17" t="s">
        <v>43</v>
      </c>
      <c r="E6530" s="17">
        <v>1</v>
      </c>
      <c r="F6530" s="18" t="s">
        <v>60</v>
      </c>
      <c r="G6530" s="18" t="s">
        <v>14</v>
      </c>
      <c r="H6530" s="19">
        <v>2.2389790500000002</v>
      </c>
    </row>
    <row r="6531" s="20" customFormat="1" ht="45" customHeight="1">
      <c r="A6531" s="15">
        <v>92429920</v>
      </c>
      <c r="B6531" s="16" t="s">
        <v>9465</v>
      </c>
      <c r="C6531" s="16" t="s">
        <v>9465</v>
      </c>
      <c r="D6531" s="17" t="s">
        <v>17</v>
      </c>
      <c r="E6531" s="17">
        <v>1</v>
      </c>
      <c r="F6531" s="18" t="s">
        <v>60</v>
      </c>
      <c r="G6531" s="18" t="s">
        <v>14</v>
      </c>
      <c r="H6531" s="19">
        <v>2.2150327500000002</v>
      </c>
    </row>
    <row r="6532" s="20" customFormat="1" ht="45" customHeight="1">
      <c r="A6532" s="15">
        <v>92468764</v>
      </c>
      <c r="B6532" s="16" t="s">
        <v>9465</v>
      </c>
      <c r="C6532" s="16" t="s">
        <v>9465</v>
      </c>
      <c r="D6532" s="17" t="s">
        <v>29</v>
      </c>
      <c r="E6532" s="17">
        <v>1</v>
      </c>
      <c r="F6532" s="18" t="s">
        <v>60</v>
      </c>
      <c r="G6532" s="18" t="s">
        <v>14</v>
      </c>
      <c r="H6532" s="19">
        <v>1.8199187999999999</v>
      </c>
    </row>
    <row r="6533" s="20" customFormat="1" ht="45" customHeight="1">
      <c r="A6533" s="15">
        <v>90488016</v>
      </c>
      <c r="B6533" s="16" t="s">
        <v>9465</v>
      </c>
      <c r="C6533" s="16" t="s">
        <v>9467</v>
      </c>
      <c r="D6533" s="17" t="s">
        <v>220</v>
      </c>
      <c r="E6533" s="17">
        <v>1</v>
      </c>
      <c r="F6533" s="18" t="s">
        <v>60</v>
      </c>
      <c r="G6533" s="18" t="s">
        <v>14</v>
      </c>
      <c r="H6533" s="19">
        <v>4.0589262000000002</v>
      </c>
    </row>
    <row r="6534" s="20" customFormat="1" ht="45" customHeight="1">
      <c r="A6534" s="15">
        <v>92429688</v>
      </c>
      <c r="B6534" s="16" t="s">
        <v>9468</v>
      </c>
      <c r="C6534" s="16" t="s">
        <v>9469</v>
      </c>
      <c r="D6534" s="17" t="s">
        <v>50</v>
      </c>
      <c r="E6534" s="17">
        <v>1</v>
      </c>
      <c r="F6534" s="18" t="s">
        <v>13</v>
      </c>
      <c r="G6534" s="18" t="s">
        <v>14</v>
      </c>
      <c r="H6534" s="19">
        <v>7.0738738559999996</v>
      </c>
    </row>
    <row r="6535" s="20" customFormat="1" ht="45" customHeight="1">
      <c r="A6535" s="15">
        <v>90123840</v>
      </c>
      <c r="B6535" s="16" t="s">
        <v>9470</v>
      </c>
      <c r="C6535" s="16" t="s">
        <v>9471</v>
      </c>
      <c r="D6535" s="17" t="s">
        <v>50</v>
      </c>
      <c r="E6535" s="17">
        <v>1</v>
      </c>
      <c r="F6535" s="18" t="s">
        <v>13</v>
      </c>
      <c r="G6535" s="18" t="s">
        <v>14</v>
      </c>
      <c r="H6535" s="19">
        <v>17.120000000000001</v>
      </c>
    </row>
    <row r="6536" s="20" customFormat="1" ht="45" customHeight="1">
      <c r="A6536" s="15">
        <v>92429670</v>
      </c>
      <c r="B6536" s="16" t="s">
        <v>9472</v>
      </c>
      <c r="C6536" s="16" t="s">
        <v>9473</v>
      </c>
      <c r="D6536" s="17" t="s">
        <v>50</v>
      </c>
      <c r="E6536" s="17">
        <v>1</v>
      </c>
      <c r="F6536" s="18" t="s">
        <v>60</v>
      </c>
      <c r="G6536" s="18" t="s">
        <v>14</v>
      </c>
      <c r="H6536" s="19">
        <v>2.1791133</v>
      </c>
    </row>
    <row r="6537" s="20" customFormat="1" ht="45" customHeight="1">
      <c r="A6537" s="15">
        <v>90226771</v>
      </c>
      <c r="B6537" s="16" t="s">
        <v>9474</v>
      </c>
      <c r="C6537" s="16" t="s">
        <v>9475</v>
      </c>
      <c r="D6537" s="17" t="s">
        <v>59</v>
      </c>
      <c r="E6537" s="17">
        <v>1</v>
      </c>
      <c r="F6537" s="18" t="s">
        <v>60</v>
      </c>
      <c r="G6537" s="18" t="s">
        <v>14</v>
      </c>
      <c r="H6537" s="19">
        <v>1.7959725</v>
      </c>
    </row>
    <row r="6538" s="20" customFormat="1" ht="45" customHeight="1">
      <c r="A6538" s="15">
        <v>90242688</v>
      </c>
      <c r="B6538" s="16" t="s">
        <v>9476</v>
      </c>
      <c r="C6538" s="16" t="s">
        <v>9477</v>
      </c>
      <c r="D6538" s="17" t="s">
        <v>298</v>
      </c>
      <c r="E6538" s="17">
        <v>1</v>
      </c>
      <c r="F6538" s="18" t="s">
        <v>60</v>
      </c>
      <c r="G6538" s="18" t="s">
        <v>14</v>
      </c>
      <c r="H6538" s="19">
        <v>1.0962084000000001</v>
      </c>
    </row>
    <row r="6539" s="20" customFormat="1" ht="45" customHeight="1">
      <c r="A6539" s="15">
        <v>90300157</v>
      </c>
      <c r="B6539" s="16" t="s">
        <v>9476</v>
      </c>
      <c r="C6539" s="16" t="s">
        <v>9478</v>
      </c>
      <c r="D6539" s="17" t="s">
        <v>1002</v>
      </c>
      <c r="E6539" s="17">
        <v>1</v>
      </c>
      <c r="F6539" s="18" t="s">
        <v>60</v>
      </c>
      <c r="G6539" s="18" t="s">
        <v>14</v>
      </c>
      <c r="H6539" s="19">
        <v>1.7720262</v>
      </c>
    </row>
    <row r="6540" s="20" customFormat="1" ht="45" customHeight="1">
      <c r="A6540" s="15">
        <v>90300084</v>
      </c>
      <c r="B6540" s="16" t="s">
        <v>9479</v>
      </c>
      <c r="C6540" s="16" t="s">
        <v>9480</v>
      </c>
      <c r="D6540" s="17" t="s">
        <v>31</v>
      </c>
      <c r="E6540" s="17">
        <v>1</v>
      </c>
      <c r="F6540" s="18" t="s">
        <v>60</v>
      </c>
      <c r="G6540" s="18" t="s">
        <v>14</v>
      </c>
      <c r="H6540" s="19">
        <v>2.3347642500000001</v>
      </c>
    </row>
    <row r="6541" s="20" customFormat="1" ht="45" customHeight="1">
      <c r="A6541" s="15">
        <v>90145399</v>
      </c>
      <c r="B6541" s="16" t="s">
        <v>9481</v>
      </c>
      <c r="C6541" s="16" t="s">
        <v>9475</v>
      </c>
      <c r="D6541" s="17" t="s">
        <v>17</v>
      </c>
      <c r="E6541" s="17">
        <v>1</v>
      </c>
      <c r="F6541" s="18" t="s">
        <v>60</v>
      </c>
      <c r="G6541" s="18" t="s">
        <v>14</v>
      </c>
      <c r="H6541" s="19">
        <v>2.0474086499999999</v>
      </c>
    </row>
    <row r="6542" s="20" customFormat="1" ht="45" customHeight="1">
      <c r="A6542" s="15">
        <v>90307763</v>
      </c>
      <c r="B6542" s="16" t="s">
        <v>9482</v>
      </c>
      <c r="C6542" s="16" t="s">
        <v>9482</v>
      </c>
      <c r="D6542" s="17" t="s">
        <v>603</v>
      </c>
      <c r="E6542" s="17">
        <v>1</v>
      </c>
      <c r="F6542" s="18" t="s">
        <v>13</v>
      </c>
      <c r="G6542" s="18" t="s">
        <v>14</v>
      </c>
      <c r="H6542" s="19">
        <v>5.1364813500000004</v>
      </c>
    </row>
    <row r="6543" s="20" customFormat="1" ht="45" customHeight="1">
      <c r="A6543" s="15">
        <v>92429904</v>
      </c>
      <c r="B6543" s="16" t="s">
        <v>9483</v>
      </c>
      <c r="C6543" s="16" t="s">
        <v>9483</v>
      </c>
      <c r="D6543" s="17" t="s">
        <v>39</v>
      </c>
      <c r="E6543" s="17">
        <v>1</v>
      </c>
      <c r="F6543" s="18" t="s">
        <v>13</v>
      </c>
      <c r="G6543" s="18" t="s">
        <v>14</v>
      </c>
      <c r="H6543" s="19">
        <v>5.9637690000000001</v>
      </c>
    </row>
    <row r="6544" s="20" customFormat="1" ht="45" customHeight="1">
      <c r="A6544" s="15">
        <v>90309723</v>
      </c>
      <c r="B6544" s="16" t="s">
        <v>9484</v>
      </c>
      <c r="C6544" s="16" t="s">
        <v>9485</v>
      </c>
      <c r="D6544" s="17" t="s">
        <v>50</v>
      </c>
      <c r="E6544" s="17">
        <v>1</v>
      </c>
      <c r="F6544" s="18" t="s">
        <v>13</v>
      </c>
      <c r="G6544" s="18" t="s">
        <v>14</v>
      </c>
      <c r="H6544" s="19">
        <v>11.072312999999999</v>
      </c>
    </row>
    <row r="6545" s="20" customFormat="1" ht="45" customHeight="1">
      <c r="A6545" s="15">
        <v>92429912</v>
      </c>
      <c r="B6545" s="16" t="s">
        <v>9486</v>
      </c>
      <c r="C6545" s="16" t="s">
        <v>9486</v>
      </c>
      <c r="D6545" s="17" t="s">
        <v>39</v>
      </c>
      <c r="E6545" s="17">
        <v>1</v>
      </c>
      <c r="F6545" s="18" t="s">
        <v>13</v>
      </c>
      <c r="G6545" s="18" t="s">
        <v>14</v>
      </c>
      <c r="H6545" s="19">
        <v>11.44998</v>
      </c>
    </row>
    <row r="6546" s="20" customFormat="1" ht="45" customHeight="1">
      <c r="A6546" s="15">
        <v>90123832</v>
      </c>
      <c r="B6546" s="16" t="s">
        <v>9487</v>
      </c>
      <c r="C6546" s="16" t="s">
        <v>9469</v>
      </c>
      <c r="D6546" s="17" t="s">
        <v>50</v>
      </c>
      <c r="E6546" s="17">
        <v>1</v>
      </c>
      <c r="F6546" s="18" t="s">
        <v>13</v>
      </c>
      <c r="G6546" s="18" t="s">
        <v>14</v>
      </c>
      <c r="H6546" s="19">
        <v>7.4803680000000004</v>
      </c>
    </row>
    <row r="6547" s="20" customFormat="1" ht="45" customHeight="1">
      <c r="A6547" s="15">
        <v>94938954</v>
      </c>
      <c r="B6547" s="16" t="s">
        <v>9488</v>
      </c>
      <c r="C6547" s="16" t="s">
        <v>9489</v>
      </c>
      <c r="D6547" s="17" t="s">
        <v>3162</v>
      </c>
      <c r="E6547" s="17">
        <v>25</v>
      </c>
      <c r="F6547" s="18" t="s">
        <v>743</v>
      </c>
      <c r="G6547" s="18" t="s">
        <v>261</v>
      </c>
      <c r="H6547" s="19">
        <v>150.54075</v>
      </c>
    </row>
    <row r="6548" s="20" customFormat="1" ht="45" customHeight="1">
      <c r="A6548" s="15">
        <v>90472012</v>
      </c>
      <c r="B6548" s="16" t="s">
        <v>9490</v>
      </c>
      <c r="C6548" s="16" t="s">
        <v>9491</v>
      </c>
      <c r="D6548" s="17" t="s">
        <v>146</v>
      </c>
      <c r="E6548" s="17">
        <v>1</v>
      </c>
      <c r="F6548" s="18" t="s">
        <v>436</v>
      </c>
      <c r="G6548" s="18" t="s">
        <v>14</v>
      </c>
      <c r="H6548" s="19">
        <v>0.52681860000000003</v>
      </c>
    </row>
    <row r="6549" s="20" customFormat="1" ht="45" customHeight="1">
      <c r="A6549" s="15">
        <v>90164504</v>
      </c>
      <c r="B6549" s="16" t="s">
        <v>9492</v>
      </c>
      <c r="C6549" s="16" t="s">
        <v>9493</v>
      </c>
      <c r="D6549" s="17" t="s">
        <v>134</v>
      </c>
      <c r="E6549" s="17">
        <v>1</v>
      </c>
      <c r="F6549" s="18" t="s">
        <v>436</v>
      </c>
      <c r="G6549" s="18" t="s">
        <v>14</v>
      </c>
      <c r="H6549" s="19">
        <v>0.59865749999999995</v>
      </c>
    </row>
    <row r="6550" s="20" customFormat="1" ht="45" customHeight="1">
      <c r="A6550" s="15">
        <v>90472020</v>
      </c>
      <c r="B6550" s="16" t="s">
        <v>9494</v>
      </c>
      <c r="C6550" s="16" t="s">
        <v>9495</v>
      </c>
      <c r="D6550" s="17" t="s">
        <v>146</v>
      </c>
      <c r="E6550" s="17">
        <v>1</v>
      </c>
      <c r="F6550" s="18" t="s">
        <v>436</v>
      </c>
      <c r="G6550" s="18" t="s">
        <v>14</v>
      </c>
      <c r="H6550" s="19">
        <v>0.65852325</v>
      </c>
    </row>
    <row r="6551" s="20" customFormat="1" ht="45" customHeight="1">
      <c r="A6551" s="15">
        <v>90472039</v>
      </c>
      <c r="B6551" s="16" t="s">
        <v>9496</v>
      </c>
      <c r="C6551" s="16" t="s">
        <v>9497</v>
      </c>
      <c r="D6551" s="17" t="s">
        <v>146</v>
      </c>
      <c r="E6551" s="17">
        <v>1</v>
      </c>
      <c r="F6551" s="18" t="s">
        <v>436</v>
      </c>
      <c r="G6551" s="18" t="s">
        <v>14</v>
      </c>
      <c r="H6551" s="19">
        <v>0.76628160000000001</v>
      </c>
    </row>
    <row r="6552" s="20" customFormat="1" ht="45" customHeight="1">
      <c r="A6552" s="15">
        <v>90164490</v>
      </c>
      <c r="B6552" s="16" t="s">
        <v>9498</v>
      </c>
      <c r="C6552" s="16" t="s">
        <v>9499</v>
      </c>
      <c r="D6552" s="17" t="s">
        <v>134</v>
      </c>
      <c r="E6552" s="17">
        <v>1</v>
      </c>
      <c r="F6552" s="18" t="s">
        <v>436</v>
      </c>
      <c r="G6552" s="18" t="s">
        <v>14</v>
      </c>
      <c r="H6552" s="19">
        <v>0.3831408</v>
      </c>
    </row>
    <row r="6553" s="20" customFormat="1" ht="45" customHeight="1">
      <c r="A6553" s="15">
        <v>90300092</v>
      </c>
      <c r="B6553" s="16" t="s">
        <v>9500</v>
      </c>
      <c r="C6553" s="16" t="s">
        <v>9501</v>
      </c>
      <c r="D6553" s="17" t="s">
        <v>1592</v>
      </c>
      <c r="E6553" s="17">
        <v>200</v>
      </c>
      <c r="F6553" s="18" t="s">
        <v>18</v>
      </c>
      <c r="G6553" s="18" t="s">
        <v>19</v>
      </c>
      <c r="H6553" s="19">
        <v>4.78926e-002</v>
      </c>
    </row>
    <row r="6554" s="20" customFormat="1" ht="45" customHeight="1">
      <c r="A6554" s="15">
        <v>90220064</v>
      </c>
      <c r="B6554" s="16" t="s">
        <v>9502</v>
      </c>
      <c r="C6554" s="16" t="s">
        <v>9503</v>
      </c>
      <c r="D6554" s="17" t="s">
        <v>69</v>
      </c>
      <c r="E6554" s="17">
        <v>60</v>
      </c>
      <c r="F6554" s="18" t="s">
        <v>18</v>
      </c>
      <c r="G6554" s="18" t="s">
        <v>19</v>
      </c>
      <c r="H6554" s="19">
        <v>7.1838899999999997e-002</v>
      </c>
    </row>
    <row r="6555" s="20" customFormat="1" ht="45" customHeight="1">
      <c r="A6555" s="15">
        <v>90939476</v>
      </c>
      <c r="B6555" s="16" t="s">
        <v>9504</v>
      </c>
      <c r="C6555" s="16" t="s">
        <v>9504</v>
      </c>
      <c r="D6555" s="17" t="s">
        <v>1744</v>
      </c>
      <c r="E6555" s="17">
        <v>1</v>
      </c>
      <c r="F6555" s="18" t="s">
        <v>88</v>
      </c>
      <c r="G6555" s="18" t="s">
        <v>14</v>
      </c>
      <c r="H6555" s="19">
        <v>1924.78</v>
      </c>
    </row>
    <row r="6556" s="20" customFormat="1" ht="45" customHeight="1">
      <c r="A6556" s="15">
        <v>90939530</v>
      </c>
      <c r="B6556" s="16" t="s">
        <v>9505</v>
      </c>
      <c r="C6556" s="16" t="s">
        <v>9505</v>
      </c>
      <c r="D6556" s="17" t="s">
        <v>1744</v>
      </c>
      <c r="E6556" s="17">
        <v>1</v>
      </c>
      <c r="F6556" s="18" t="s">
        <v>88</v>
      </c>
      <c r="G6556" s="18" t="s">
        <v>14</v>
      </c>
      <c r="H6556" s="19">
        <v>487.10000000000002</v>
      </c>
    </row>
    <row r="6557" s="20" customFormat="1" ht="45" customHeight="1">
      <c r="A6557" s="15">
        <v>90939549</v>
      </c>
      <c r="B6557" s="16" t="s">
        <v>9506</v>
      </c>
      <c r="C6557" s="16" t="s">
        <v>9506</v>
      </c>
      <c r="D6557" s="17" t="s">
        <v>1744</v>
      </c>
      <c r="E6557" s="17">
        <v>1</v>
      </c>
      <c r="F6557" s="18" t="s">
        <v>88</v>
      </c>
      <c r="G6557" s="18" t="s">
        <v>14</v>
      </c>
      <c r="H6557" s="19">
        <v>715.51999999999998</v>
      </c>
    </row>
    <row r="6558" s="20" customFormat="1" ht="45" customHeight="1">
      <c r="A6558" s="15">
        <v>92402917</v>
      </c>
      <c r="B6558" s="16" t="s">
        <v>9507</v>
      </c>
      <c r="C6558" s="16" t="s">
        <v>9508</v>
      </c>
      <c r="D6558" s="17" t="s">
        <v>633</v>
      </c>
      <c r="E6558" s="17">
        <v>30</v>
      </c>
      <c r="F6558" s="18" t="s">
        <v>95</v>
      </c>
      <c r="G6558" s="18" t="s">
        <v>14</v>
      </c>
      <c r="H6558" s="19">
        <v>38.421838350000002</v>
      </c>
    </row>
    <row r="6559" s="20" customFormat="1" ht="45" customHeight="1">
      <c r="A6559" s="15">
        <v>90730011</v>
      </c>
      <c r="B6559" s="16" t="s">
        <v>9509</v>
      </c>
      <c r="C6559" s="16" t="s">
        <v>9510</v>
      </c>
      <c r="D6559" s="17" t="s">
        <v>154</v>
      </c>
      <c r="E6559" s="17">
        <v>200</v>
      </c>
      <c r="F6559" s="18" t="s">
        <v>151</v>
      </c>
      <c r="G6559" s="18" t="s">
        <v>19</v>
      </c>
      <c r="H6559" s="19">
        <v>3.5919449999999999e-002</v>
      </c>
    </row>
    <row r="6560" s="20" customFormat="1" ht="45" customHeight="1">
      <c r="A6560" s="15">
        <v>92430260</v>
      </c>
      <c r="B6560" s="16" t="s">
        <v>9511</v>
      </c>
      <c r="C6560" s="16" t="s">
        <v>9511</v>
      </c>
      <c r="D6560" s="17" t="s">
        <v>24</v>
      </c>
      <c r="E6560" s="17">
        <v>45</v>
      </c>
      <c r="F6560" s="18" t="s">
        <v>95</v>
      </c>
      <c r="G6560" s="18" t="s">
        <v>19</v>
      </c>
      <c r="H6560" s="19">
        <v>0.51313500000000001</v>
      </c>
    </row>
    <row r="6561" s="20" customFormat="1" ht="45" customHeight="1">
      <c r="A6561" s="15">
        <v>92430759</v>
      </c>
      <c r="B6561" s="16" t="s">
        <v>9512</v>
      </c>
      <c r="C6561" s="16" t="s">
        <v>9513</v>
      </c>
      <c r="D6561" s="17" t="s">
        <v>90</v>
      </c>
      <c r="E6561" s="17">
        <v>1</v>
      </c>
      <c r="F6561" s="18" t="s">
        <v>60</v>
      </c>
      <c r="G6561" s="18" t="s">
        <v>14</v>
      </c>
      <c r="H6561" s="19">
        <v>2.2574561333333301</v>
      </c>
    </row>
    <row r="6562" s="20" customFormat="1" ht="45" customHeight="1">
      <c r="A6562" s="15">
        <v>90202970</v>
      </c>
      <c r="B6562" s="16" t="s">
        <v>9514</v>
      </c>
      <c r="C6562" s="16" t="s">
        <v>9515</v>
      </c>
      <c r="D6562" s="17" t="s">
        <v>414</v>
      </c>
      <c r="E6562" s="17">
        <v>1</v>
      </c>
      <c r="F6562" s="18" t="s">
        <v>60</v>
      </c>
      <c r="G6562" s="18" t="s">
        <v>14</v>
      </c>
      <c r="H6562" s="19">
        <v>0.3352482</v>
      </c>
    </row>
    <row r="6563" s="20" customFormat="1" ht="45" customHeight="1">
      <c r="A6563" s="15">
        <v>90202988</v>
      </c>
      <c r="B6563" s="16" t="s">
        <v>9516</v>
      </c>
      <c r="C6563" s="16" t="s">
        <v>9517</v>
      </c>
      <c r="D6563" s="17" t="s">
        <v>414</v>
      </c>
      <c r="E6563" s="17">
        <v>1</v>
      </c>
      <c r="F6563" s="18" t="s">
        <v>60</v>
      </c>
      <c r="G6563" s="18" t="s">
        <v>14</v>
      </c>
      <c r="H6563" s="19">
        <v>0.1676241</v>
      </c>
    </row>
    <row r="6564" s="20" customFormat="1" ht="45" customHeight="1">
      <c r="A6564" s="15">
        <v>90172655</v>
      </c>
      <c r="B6564" s="16" t="s">
        <v>9518</v>
      </c>
      <c r="C6564" s="16" t="s">
        <v>3831</v>
      </c>
      <c r="D6564" s="17" t="s">
        <v>244</v>
      </c>
      <c r="E6564" s="17">
        <v>1</v>
      </c>
      <c r="F6564" s="18" t="s">
        <v>60</v>
      </c>
      <c r="G6564" s="18" t="s">
        <v>14</v>
      </c>
      <c r="H6564" s="19">
        <v>0.53879175000000001</v>
      </c>
    </row>
    <row r="6565" s="20" customFormat="1" ht="45" customHeight="1">
      <c r="A6565" s="15">
        <v>90132548</v>
      </c>
      <c r="B6565" s="16" t="s">
        <v>9519</v>
      </c>
      <c r="C6565" s="16" t="s">
        <v>9520</v>
      </c>
      <c r="D6565" s="17" t="s">
        <v>81</v>
      </c>
      <c r="E6565" s="17">
        <v>1</v>
      </c>
      <c r="F6565" s="18" t="s">
        <v>158</v>
      </c>
      <c r="G6565" s="18" t="s">
        <v>14</v>
      </c>
      <c r="H6565" s="19">
        <v>0.1676241</v>
      </c>
    </row>
    <row r="6566" s="20" customFormat="1" ht="45" customHeight="1">
      <c r="A6566" s="15">
        <v>90132564</v>
      </c>
      <c r="B6566" s="16" t="s">
        <v>9519</v>
      </c>
      <c r="C6566" s="16" t="s">
        <v>9521</v>
      </c>
      <c r="D6566" s="17" t="s">
        <v>81</v>
      </c>
      <c r="E6566" s="17">
        <v>400</v>
      </c>
      <c r="F6566" s="18" t="s">
        <v>151</v>
      </c>
      <c r="G6566" s="18" t="s">
        <v>19</v>
      </c>
      <c r="H6566" s="19">
        <v>2.39463e-002</v>
      </c>
    </row>
    <row r="6567" s="20" customFormat="1" ht="45" customHeight="1">
      <c r="A6567" s="15">
        <v>90233433</v>
      </c>
      <c r="B6567" s="16" t="s">
        <v>9522</v>
      </c>
      <c r="C6567" s="16" t="s">
        <v>9523</v>
      </c>
      <c r="D6567" s="17" t="s">
        <v>169</v>
      </c>
      <c r="E6567" s="17">
        <v>1</v>
      </c>
      <c r="F6567" s="18" t="s">
        <v>60</v>
      </c>
      <c r="G6567" s="18" t="s">
        <v>14</v>
      </c>
      <c r="H6567" s="19">
        <v>0.59865749999999995</v>
      </c>
    </row>
    <row r="6568" s="20" customFormat="1" ht="45" customHeight="1">
      <c r="A6568" s="15">
        <v>90020944</v>
      </c>
      <c r="B6568" s="16" t="s">
        <v>9524</v>
      </c>
      <c r="C6568" s="16" t="s">
        <v>9524</v>
      </c>
      <c r="D6568" s="17" t="s">
        <v>378</v>
      </c>
      <c r="E6568" s="17">
        <v>1</v>
      </c>
      <c r="F6568" s="18" t="s">
        <v>64</v>
      </c>
      <c r="G6568" s="18" t="s">
        <v>14</v>
      </c>
      <c r="H6568" s="19">
        <v>3.7356227999999998</v>
      </c>
    </row>
    <row r="6569" s="20" customFormat="1" ht="45" customHeight="1">
      <c r="A6569" s="15">
        <v>90125959</v>
      </c>
      <c r="B6569" s="16" t="s">
        <v>9525</v>
      </c>
      <c r="C6569" s="16" t="s">
        <v>9526</v>
      </c>
      <c r="D6569" s="17" t="s">
        <v>50</v>
      </c>
      <c r="E6569" s="17">
        <v>1</v>
      </c>
      <c r="F6569" s="18" t="s">
        <v>60</v>
      </c>
      <c r="G6569" s="18" t="s">
        <v>14</v>
      </c>
      <c r="H6569" s="19">
        <v>0.53879175000000001</v>
      </c>
    </row>
    <row r="6570" s="20" customFormat="1" ht="45" customHeight="1">
      <c r="A6570" s="15">
        <v>90131690</v>
      </c>
      <c r="B6570" s="16" t="s">
        <v>9527</v>
      </c>
      <c r="C6570" s="16" t="s">
        <v>9528</v>
      </c>
      <c r="D6570" s="17" t="s">
        <v>81</v>
      </c>
      <c r="E6570" s="17">
        <v>1</v>
      </c>
      <c r="F6570" s="18" t="s">
        <v>60</v>
      </c>
      <c r="G6570" s="18" t="s">
        <v>14</v>
      </c>
      <c r="H6570" s="19">
        <v>0.53879175000000001</v>
      </c>
    </row>
    <row r="6571" s="20" customFormat="1" ht="45" customHeight="1">
      <c r="A6571" s="15">
        <v>90208129</v>
      </c>
      <c r="B6571" s="16" t="s">
        <v>9529</v>
      </c>
      <c r="C6571" s="16" t="s">
        <v>9530</v>
      </c>
      <c r="D6571" s="17" t="s">
        <v>157</v>
      </c>
      <c r="E6571" s="17">
        <v>1</v>
      </c>
      <c r="F6571" s="18" t="s">
        <v>158</v>
      </c>
      <c r="G6571" s="18" t="s">
        <v>14</v>
      </c>
      <c r="H6571" s="19">
        <v>1.9157040000000001</v>
      </c>
    </row>
    <row r="6572" s="20" customFormat="1" ht="45" customHeight="1">
      <c r="A6572" s="15">
        <v>90208110</v>
      </c>
      <c r="B6572" s="16" t="s">
        <v>9529</v>
      </c>
      <c r="C6572" s="16" t="s">
        <v>9531</v>
      </c>
      <c r="D6572" s="17" t="s">
        <v>157</v>
      </c>
      <c r="E6572" s="17">
        <v>1</v>
      </c>
      <c r="F6572" s="18" t="s">
        <v>64</v>
      </c>
      <c r="G6572" s="18" t="s">
        <v>14</v>
      </c>
      <c r="H6572" s="19">
        <v>2.9813143499999999</v>
      </c>
    </row>
    <row r="6573" s="20" customFormat="1" ht="45" customHeight="1">
      <c r="A6573" s="15">
        <v>90132130</v>
      </c>
      <c r="B6573" s="16" t="s">
        <v>9532</v>
      </c>
      <c r="C6573" s="16" t="s">
        <v>9533</v>
      </c>
      <c r="D6573" s="17" t="s">
        <v>81</v>
      </c>
      <c r="E6573" s="17">
        <v>1</v>
      </c>
      <c r="F6573" s="18" t="s">
        <v>60</v>
      </c>
      <c r="G6573" s="18" t="s">
        <v>14</v>
      </c>
      <c r="H6573" s="19">
        <v>1.0536372000000001</v>
      </c>
    </row>
    <row r="6574" s="20" customFormat="1" ht="45" customHeight="1">
      <c r="A6574" s="15">
        <v>92250521</v>
      </c>
      <c r="B6574" s="16" t="s">
        <v>9534</v>
      </c>
      <c r="C6574" s="16" t="s">
        <v>9535</v>
      </c>
      <c r="D6574" s="17" t="s">
        <v>233</v>
      </c>
      <c r="E6574" s="17">
        <v>1</v>
      </c>
      <c r="F6574" s="18" t="s">
        <v>158</v>
      </c>
      <c r="G6574" s="18" t="s">
        <v>14</v>
      </c>
      <c r="H6574" s="19">
        <v>0.82614734999999995</v>
      </c>
    </row>
    <row r="6575" s="20" customFormat="1" ht="45" customHeight="1">
      <c r="A6575" s="15">
        <v>90131860</v>
      </c>
      <c r="B6575" s="16" t="s">
        <v>9536</v>
      </c>
      <c r="C6575" s="16" t="s">
        <v>9537</v>
      </c>
      <c r="D6575" s="17" t="s">
        <v>81</v>
      </c>
      <c r="E6575" s="17">
        <v>1</v>
      </c>
      <c r="F6575" s="18" t="s">
        <v>158</v>
      </c>
      <c r="G6575" s="18" t="s">
        <v>14</v>
      </c>
      <c r="H6575" s="19">
        <v>0.58668434999999997</v>
      </c>
    </row>
    <row r="6576" s="20" customFormat="1" ht="45" customHeight="1">
      <c r="A6576" s="15">
        <v>90241860</v>
      </c>
      <c r="B6576" s="16" t="s">
        <v>9538</v>
      </c>
      <c r="C6576" s="16" t="s">
        <v>9539</v>
      </c>
      <c r="D6576" s="17" t="s">
        <v>298</v>
      </c>
      <c r="E6576" s="17">
        <v>1</v>
      </c>
      <c r="F6576" s="18" t="s">
        <v>158</v>
      </c>
      <c r="G6576" s="18" t="s">
        <v>14</v>
      </c>
      <c r="H6576" s="19">
        <v>0.31130190000000002</v>
      </c>
    </row>
    <row r="6577" s="20" customFormat="1" ht="45" customHeight="1">
      <c r="A6577" s="15">
        <v>92250580</v>
      </c>
      <c r="B6577" s="16" t="s">
        <v>9540</v>
      </c>
      <c r="C6577" s="16" t="s">
        <v>9541</v>
      </c>
      <c r="D6577" s="17" t="s">
        <v>17</v>
      </c>
      <c r="E6577" s="17">
        <v>1</v>
      </c>
      <c r="F6577" s="18" t="s">
        <v>158</v>
      </c>
      <c r="G6577" s="18" t="s">
        <v>14</v>
      </c>
      <c r="H6577" s="19">
        <v>0.1676241</v>
      </c>
    </row>
    <row r="6578" s="20" customFormat="1" ht="45" customHeight="1">
      <c r="A6578" s="15">
        <v>90304411</v>
      </c>
      <c r="B6578" s="16" t="s">
        <v>9542</v>
      </c>
      <c r="C6578" s="16" t="s">
        <v>9543</v>
      </c>
      <c r="D6578" s="17" t="s">
        <v>31</v>
      </c>
      <c r="E6578" s="17">
        <v>1</v>
      </c>
      <c r="F6578" s="18" t="s">
        <v>64</v>
      </c>
      <c r="G6578" s="18" t="s">
        <v>14</v>
      </c>
      <c r="H6578" s="19">
        <v>5.5315953000000002</v>
      </c>
    </row>
    <row r="6579" s="20" customFormat="1" ht="45" customHeight="1">
      <c r="A6579" s="15">
        <v>92430880</v>
      </c>
      <c r="B6579" s="16" t="s">
        <v>9544</v>
      </c>
      <c r="C6579" s="16" t="s">
        <v>9545</v>
      </c>
      <c r="D6579" s="17" t="s">
        <v>31</v>
      </c>
      <c r="E6579" s="17">
        <v>30</v>
      </c>
      <c r="F6579" s="18" t="s">
        <v>18</v>
      </c>
      <c r="G6579" s="18" t="s">
        <v>19</v>
      </c>
      <c r="H6579" s="19">
        <v>0.27538245</v>
      </c>
    </row>
    <row r="6580" s="20" customFormat="1" ht="45" customHeight="1">
      <c r="A6580" s="15">
        <v>90207467</v>
      </c>
      <c r="B6580" s="16" t="s">
        <v>9546</v>
      </c>
      <c r="C6580" s="16" t="s">
        <v>9547</v>
      </c>
      <c r="D6580" s="17" t="s">
        <v>157</v>
      </c>
      <c r="E6580" s="17">
        <v>600</v>
      </c>
      <c r="F6580" s="18" t="s">
        <v>151</v>
      </c>
      <c r="G6580" s="18" t="s">
        <v>19</v>
      </c>
      <c r="H6580" s="19">
        <v>1.197315e-002</v>
      </c>
    </row>
    <row r="6581" s="20" customFormat="1" ht="45" customHeight="1">
      <c r="A6581" s="15">
        <v>90228324</v>
      </c>
      <c r="B6581" s="16" t="s">
        <v>9546</v>
      </c>
      <c r="C6581" s="16" t="s">
        <v>9548</v>
      </c>
      <c r="D6581" s="17" t="s">
        <v>339</v>
      </c>
      <c r="E6581" s="17">
        <v>2</v>
      </c>
      <c r="F6581" s="18" t="s">
        <v>18</v>
      </c>
      <c r="G6581" s="18" t="s">
        <v>14</v>
      </c>
      <c r="H6581" s="19">
        <v>0.50287230000000005</v>
      </c>
    </row>
    <row r="6582" s="20" customFormat="1" ht="45" customHeight="1">
      <c r="A6582" s="15">
        <v>90258495</v>
      </c>
      <c r="B6582" s="16" t="s">
        <v>9549</v>
      </c>
      <c r="C6582" s="16" t="s">
        <v>9550</v>
      </c>
      <c r="D6582" s="17" t="s">
        <v>43</v>
      </c>
      <c r="E6582" s="17">
        <v>1</v>
      </c>
      <c r="F6582" s="18" t="s">
        <v>60</v>
      </c>
      <c r="G6582" s="18" t="s">
        <v>14</v>
      </c>
      <c r="H6582" s="19">
        <v>0.60846407999999996</v>
      </c>
    </row>
    <row r="6583" s="20" customFormat="1" ht="45" customHeight="1">
      <c r="A6583" s="15">
        <v>90708016</v>
      </c>
      <c r="B6583" s="16" t="s">
        <v>9551</v>
      </c>
      <c r="C6583" s="16" t="s">
        <v>9552</v>
      </c>
      <c r="D6583" s="17" t="s">
        <v>39</v>
      </c>
      <c r="E6583" s="17">
        <v>1</v>
      </c>
      <c r="F6583" s="18" t="s">
        <v>60</v>
      </c>
      <c r="G6583" s="18" t="s">
        <v>14</v>
      </c>
      <c r="H6583" s="19">
        <v>0.76628160000000001</v>
      </c>
    </row>
    <row r="6584" s="20" customFormat="1" ht="45" customHeight="1">
      <c r="A6584" s="15">
        <v>90122917</v>
      </c>
      <c r="B6584" s="16" t="s">
        <v>9553</v>
      </c>
      <c r="C6584" s="16" t="s">
        <v>9554</v>
      </c>
      <c r="D6584" s="17" t="s">
        <v>50</v>
      </c>
      <c r="E6584" s="17">
        <v>1</v>
      </c>
      <c r="F6584" s="18" t="s">
        <v>436</v>
      </c>
      <c r="G6584" s="18" t="s">
        <v>14</v>
      </c>
      <c r="H6584" s="19">
        <v>0.53879175000000001</v>
      </c>
    </row>
    <row r="6585" s="20" customFormat="1" ht="45" customHeight="1">
      <c r="A6585" s="15">
        <v>90288661</v>
      </c>
      <c r="B6585" s="16" t="s">
        <v>9555</v>
      </c>
      <c r="C6585" s="16" t="s">
        <v>9556</v>
      </c>
      <c r="D6585" s="17" t="s">
        <v>603</v>
      </c>
      <c r="E6585" s="17">
        <v>1</v>
      </c>
      <c r="F6585" s="18" t="s">
        <v>158</v>
      </c>
      <c r="G6585" s="18" t="s">
        <v>14</v>
      </c>
      <c r="H6585" s="19">
        <v>9.5785200000000001e-002</v>
      </c>
    </row>
    <row r="6586" s="20" customFormat="1" ht="45" customHeight="1">
      <c r="A6586" s="15">
        <v>92460518</v>
      </c>
      <c r="B6586" s="16" t="s">
        <v>9557</v>
      </c>
      <c r="C6586" s="16" t="s">
        <v>9558</v>
      </c>
      <c r="D6586" s="17" t="s">
        <v>2405</v>
      </c>
      <c r="E6586" s="17">
        <v>1</v>
      </c>
      <c r="F6586" s="18" t="s">
        <v>60</v>
      </c>
      <c r="G6586" s="18" t="s">
        <v>14</v>
      </c>
      <c r="H6586" s="19">
        <v>1.5804558</v>
      </c>
    </row>
    <row r="6587" s="20" customFormat="1" ht="45" customHeight="1">
      <c r="A6587" s="15">
        <v>90311728</v>
      </c>
      <c r="B6587" s="16" t="s">
        <v>9559</v>
      </c>
      <c r="C6587" s="16" t="s">
        <v>9560</v>
      </c>
      <c r="D6587" s="17" t="s">
        <v>956</v>
      </c>
      <c r="E6587" s="17">
        <v>1</v>
      </c>
      <c r="F6587" s="18" t="s">
        <v>60</v>
      </c>
      <c r="G6587" s="18" t="s">
        <v>14</v>
      </c>
      <c r="H6587" s="19">
        <v>3.79548855</v>
      </c>
    </row>
    <row r="6588" s="20" customFormat="1" ht="45" customHeight="1">
      <c r="A6588" s="15">
        <v>90311710</v>
      </c>
      <c r="B6588" s="16" t="s">
        <v>9561</v>
      </c>
      <c r="C6588" s="16" t="s">
        <v>9562</v>
      </c>
      <c r="D6588" s="17" t="s">
        <v>956</v>
      </c>
      <c r="E6588" s="17">
        <v>1</v>
      </c>
      <c r="F6588" s="18" t="s">
        <v>60</v>
      </c>
      <c r="G6588" s="18" t="s">
        <v>14</v>
      </c>
      <c r="H6588" s="19">
        <v>3.79548855</v>
      </c>
    </row>
    <row r="6589" s="20" customFormat="1" ht="45" customHeight="1">
      <c r="A6589" s="15">
        <v>90149815</v>
      </c>
      <c r="B6589" s="16" t="s">
        <v>9563</v>
      </c>
      <c r="C6589" s="16" t="s">
        <v>9564</v>
      </c>
      <c r="D6589" s="17" t="s">
        <v>3162</v>
      </c>
      <c r="E6589" s="17">
        <v>1</v>
      </c>
      <c r="F6589" s="18" t="s">
        <v>88</v>
      </c>
      <c r="G6589" s="18" t="s">
        <v>14</v>
      </c>
      <c r="H6589" s="19">
        <v>161.64892800000001</v>
      </c>
    </row>
    <row r="6590" s="20" customFormat="1" ht="45" customHeight="1">
      <c r="A6590" s="15">
        <v>92380611</v>
      </c>
      <c r="B6590" s="16" t="s">
        <v>9565</v>
      </c>
      <c r="C6590" s="16" t="s">
        <v>9566</v>
      </c>
      <c r="D6590" s="17" t="s">
        <v>36</v>
      </c>
      <c r="E6590" s="17">
        <v>1</v>
      </c>
      <c r="F6590" s="18" t="s">
        <v>60</v>
      </c>
      <c r="G6590" s="18" t="s">
        <v>14</v>
      </c>
      <c r="H6590" s="19">
        <v>1.5565095</v>
      </c>
    </row>
    <row r="6591" s="20" customFormat="1" ht="45" customHeight="1">
      <c r="A6591" s="15">
        <v>92380620</v>
      </c>
      <c r="B6591" s="16" t="s">
        <v>9565</v>
      </c>
      <c r="C6591" s="16" t="s">
        <v>9566</v>
      </c>
      <c r="D6591" s="17" t="s">
        <v>36</v>
      </c>
      <c r="E6591" s="17">
        <v>1</v>
      </c>
      <c r="F6591" s="18" t="s">
        <v>60</v>
      </c>
      <c r="G6591" s="18" t="s">
        <v>14</v>
      </c>
      <c r="H6591" s="19">
        <v>0.57471119999999998</v>
      </c>
    </row>
    <row r="6592" s="20" customFormat="1" ht="45" customHeight="1">
      <c r="A6592" s="15">
        <v>92431062</v>
      </c>
      <c r="B6592" s="16" t="s">
        <v>9567</v>
      </c>
      <c r="C6592" s="16" t="s">
        <v>9568</v>
      </c>
      <c r="D6592" s="17" t="s">
        <v>24</v>
      </c>
      <c r="E6592" s="17">
        <v>40</v>
      </c>
      <c r="F6592" s="18" t="s">
        <v>95</v>
      </c>
      <c r="G6592" s="18" t="s">
        <v>14</v>
      </c>
      <c r="H6592" s="19">
        <v>16.67859795</v>
      </c>
    </row>
    <row r="6593" s="20" customFormat="1" ht="45" customHeight="1">
      <c r="A6593" s="15">
        <v>92459811</v>
      </c>
      <c r="B6593" s="16" t="s">
        <v>9569</v>
      </c>
      <c r="C6593" s="16" t="s">
        <v>9570</v>
      </c>
      <c r="D6593" s="17" t="s">
        <v>360</v>
      </c>
      <c r="E6593" s="17">
        <v>35</v>
      </c>
      <c r="F6593" s="18" t="s">
        <v>95</v>
      </c>
      <c r="G6593" s="18" t="s">
        <v>14</v>
      </c>
      <c r="H6593" s="19">
        <v>24.233655599999999</v>
      </c>
    </row>
    <row r="6594" s="20" customFormat="1" ht="45" customHeight="1">
      <c r="A6594" s="15">
        <v>90145720</v>
      </c>
      <c r="B6594" s="16" t="s">
        <v>9571</v>
      </c>
      <c r="C6594" s="16" t="s">
        <v>9572</v>
      </c>
      <c r="D6594" s="17" t="s">
        <v>17</v>
      </c>
      <c r="E6594" s="17">
        <v>1</v>
      </c>
      <c r="F6594" s="18" t="s">
        <v>88</v>
      </c>
      <c r="G6594" s="18" t="s">
        <v>14</v>
      </c>
      <c r="H6594" s="19">
        <v>19.707804899999999</v>
      </c>
    </row>
    <row r="6595" s="20" customFormat="1" ht="45" customHeight="1">
      <c r="A6595" s="15">
        <v>92424643</v>
      </c>
      <c r="B6595" s="16" t="s">
        <v>9573</v>
      </c>
      <c r="C6595" s="16" t="s">
        <v>9574</v>
      </c>
      <c r="D6595" s="17" t="s">
        <v>9575</v>
      </c>
      <c r="E6595" s="17">
        <v>100</v>
      </c>
      <c r="F6595" s="18" t="s">
        <v>18</v>
      </c>
      <c r="G6595" s="18" t="s">
        <v>19</v>
      </c>
      <c r="H6595" s="19">
        <v>8.3812049999999999e-002</v>
      </c>
    </row>
    <row r="6596" s="20" customFormat="1" ht="45" customHeight="1">
      <c r="A6596" s="15">
        <v>92374743</v>
      </c>
      <c r="B6596" s="16" t="s">
        <v>9576</v>
      </c>
      <c r="C6596" s="16" t="s">
        <v>9577</v>
      </c>
      <c r="D6596" s="17" t="s">
        <v>69</v>
      </c>
      <c r="E6596" s="17">
        <v>1</v>
      </c>
      <c r="F6596" s="18" t="s">
        <v>64</v>
      </c>
      <c r="G6596" s="18" t="s">
        <v>14</v>
      </c>
      <c r="H6596" s="19">
        <v>2.9932875000000001</v>
      </c>
    </row>
    <row r="6597" s="20" customFormat="1" ht="45" customHeight="1">
      <c r="A6597" s="15">
        <v>90767020</v>
      </c>
      <c r="B6597" s="16" t="s">
        <v>9578</v>
      </c>
      <c r="C6597" s="16" t="s">
        <v>9579</v>
      </c>
      <c r="D6597" s="17" t="s">
        <v>69</v>
      </c>
      <c r="E6597" s="17">
        <v>1</v>
      </c>
      <c r="F6597" s="18" t="s">
        <v>60</v>
      </c>
      <c r="G6597" s="18" t="s">
        <v>14</v>
      </c>
      <c r="H6597" s="19">
        <v>1.6163752499999999</v>
      </c>
    </row>
    <row r="6598" s="20" customFormat="1" ht="45" customHeight="1">
      <c r="A6598" s="15">
        <v>91319013</v>
      </c>
      <c r="B6598" s="16" t="s">
        <v>9580</v>
      </c>
      <c r="C6598" s="16" t="s">
        <v>9581</v>
      </c>
      <c r="D6598" s="17" t="s">
        <v>603</v>
      </c>
      <c r="E6598" s="17">
        <v>1</v>
      </c>
      <c r="F6598" s="18" t="s">
        <v>13</v>
      </c>
      <c r="G6598" s="18" t="s">
        <v>14</v>
      </c>
      <c r="H6598" s="19">
        <v>24.162956999999999</v>
      </c>
    </row>
    <row r="6599" s="20" customFormat="1" ht="45" customHeight="1">
      <c r="A6599" s="15">
        <v>91319021</v>
      </c>
      <c r="B6599" s="16" t="s">
        <v>9582</v>
      </c>
      <c r="C6599" s="16" t="s">
        <v>9583</v>
      </c>
      <c r="D6599" s="17" t="s">
        <v>603</v>
      </c>
      <c r="E6599" s="17">
        <v>1</v>
      </c>
      <c r="F6599" s="18" t="s">
        <v>13</v>
      </c>
      <c r="G6599" s="18" t="s">
        <v>14</v>
      </c>
      <c r="H6599" s="19">
        <v>18.175241700000001</v>
      </c>
    </row>
    <row r="6600" s="20" customFormat="1" ht="45" customHeight="1">
      <c r="A6600" s="15">
        <v>92368506</v>
      </c>
      <c r="B6600" s="16" t="s">
        <v>9584</v>
      </c>
      <c r="C6600" s="16" t="s">
        <v>9585</v>
      </c>
      <c r="D6600" s="17" t="s">
        <v>806</v>
      </c>
      <c r="E6600" s="17">
        <v>1</v>
      </c>
      <c r="F6600" s="18" t="s">
        <v>2483</v>
      </c>
      <c r="G6600" s="18" t="s">
        <v>14</v>
      </c>
      <c r="H6600" s="19">
        <v>0.5507649</v>
      </c>
    </row>
    <row r="6601" s="20" customFormat="1" ht="45" customHeight="1">
      <c r="A6601" s="15">
        <v>92381502</v>
      </c>
      <c r="B6601" s="16" t="s">
        <v>9586</v>
      </c>
      <c r="C6601" s="16" t="s">
        <v>9587</v>
      </c>
      <c r="D6601" s="17" t="s">
        <v>1274</v>
      </c>
      <c r="E6601" s="17">
        <v>100</v>
      </c>
      <c r="F6601" s="18" t="s">
        <v>18</v>
      </c>
      <c r="G6601" s="18" t="s">
        <v>19</v>
      </c>
      <c r="H6601" s="19">
        <v>0.1676241</v>
      </c>
    </row>
    <row r="6602" s="20" customFormat="1" ht="45" customHeight="1">
      <c r="A6602" s="15">
        <v>92431259</v>
      </c>
      <c r="B6602" s="16" t="s">
        <v>9588</v>
      </c>
      <c r="C6602" s="16" t="s">
        <v>9589</v>
      </c>
      <c r="D6602" s="17" t="s">
        <v>154</v>
      </c>
      <c r="E6602" s="17">
        <v>5</v>
      </c>
      <c r="F6602" s="18" t="s">
        <v>18</v>
      </c>
      <c r="G6602" s="18" t="s">
        <v>19</v>
      </c>
      <c r="H6602" s="19">
        <v>3.5047291545000001</v>
      </c>
    </row>
    <row r="6603" s="20" customFormat="1" ht="45" customHeight="1">
      <c r="A6603" s="15">
        <v>92431305</v>
      </c>
      <c r="B6603" s="16" t="s">
        <v>9590</v>
      </c>
      <c r="C6603" s="16" t="s">
        <v>9591</v>
      </c>
      <c r="D6603" s="17" t="s">
        <v>50</v>
      </c>
      <c r="E6603" s="17">
        <v>3.5</v>
      </c>
      <c r="F6603" s="18" t="s">
        <v>95</v>
      </c>
      <c r="G6603" s="18" t="s">
        <v>19</v>
      </c>
      <c r="H6603" s="19">
        <v>4.4021338515000004</v>
      </c>
    </row>
    <row r="6604" s="20" customFormat="1" ht="45" customHeight="1">
      <c r="A6604" s="15">
        <v>90490010</v>
      </c>
      <c r="B6604" s="16" t="s">
        <v>9592</v>
      </c>
      <c r="C6604" s="16" t="s">
        <v>9593</v>
      </c>
      <c r="D6604" s="17" t="s">
        <v>150</v>
      </c>
      <c r="E6604" s="17">
        <v>100</v>
      </c>
      <c r="F6604" s="18" t="s">
        <v>151</v>
      </c>
      <c r="G6604" s="18" t="s">
        <v>19</v>
      </c>
      <c r="H6604" s="19">
        <v>0.17999999999999999</v>
      </c>
    </row>
    <row r="6605" s="20" customFormat="1" ht="45" customHeight="1">
      <c r="A6605" s="15">
        <v>90490029</v>
      </c>
      <c r="B6605" s="16" t="s">
        <v>9594</v>
      </c>
      <c r="C6605" s="16" t="s">
        <v>9595</v>
      </c>
      <c r="D6605" s="17" t="s">
        <v>150</v>
      </c>
      <c r="E6605" s="17">
        <v>3.5</v>
      </c>
      <c r="F6605" s="18" t="s">
        <v>95</v>
      </c>
      <c r="G6605" s="18" t="s">
        <v>19</v>
      </c>
      <c r="H6605" s="19">
        <v>6.04359</v>
      </c>
    </row>
    <row r="6606" s="20" customFormat="1" ht="45" customHeight="1">
      <c r="A6606" s="15">
        <v>92431232</v>
      </c>
      <c r="B6606" s="16" t="s">
        <v>9596</v>
      </c>
      <c r="C6606" s="16" t="s">
        <v>9597</v>
      </c>
      <c r="D6606" s="17" t="s">
        <v>150</v>
      </c>
      <c r="E6606" s="17">
        <v>3.5</v>
      </c>
      <c r="F6606" s="18" t="s">
        <v>95</v>
      </c>
      <c r="G6606" s="18" t="s">
        <v>19</v>
      </c>
      <c r="H6606" s="19">
        <v>6.2488440000000001</v>
      </c>
    </row>
    <row r="6607" s="20" customFormat="1" ht="45" customHeight="1">
      <c r="A6607" s="15">
        <v>92431240</v>
      </c>
      <c r="B6607" s="16" t="s">
        <v>9598</v>
      </c>
      <c r="C6607" s="16" t="s">
        <v>9599</v>
      </c>
      <c r="D6607" s="17" t="s">
        <v>150</v>
      </c>
      <c r="E6607" s="17">
        <v>100</v>
      </c>
      <c r="F6607" s="18" t="s">
        <v>151</v>
      </c>
      <c r="G6607" s="18" t="s">
        <v>19</v>
      </c>
      <c r="H6607" s="19">
        <v>0.20525399999999999</v>
      </c>
    </row>
    <row r="6608" s="20" customFormat="1" ht="45" customHeight="1">
      <c r="A6608" s="15">
        <v>92466753</v>
      </c>
      <c r="B6608" s="16" t="s">
        <v>9600</v>
      </c>
      <c r="C6608" s="16" t="s">
        <v>9600</v>
      </c>
      <c r="D6608" s="17" t="s">
        <v>21</v>
      </c>
      <c r="E6608" s="17">
        <v>100</v>
      </c>
      <c r="F6608" s="18" t="s">
        <v>151</v>
      </c>
      <c r="G6608" s="18" t="s">
        <v>19</v>
      </c>
      <c r="H6608" s="19">
        <v>9.5785200000000001e-002</v>
      </c>
    </row>
    <row r="6609" s="20" customFormat="1" ht="45" customHeight="1">
      <c r="A6609" s="15">
        <v>92431275</v>
      </c>
      <c r="B6609" s="16" t="s">
        <v>9601</v>
      </c>
      <c r="C6609" s="16" t="s">
        <v>9601</v>
      </c>
      <c r="D6609" s="17" t="s">
        <v>150</v>
      </c>
      <c r="E6609" s="17">
        <v>100</v>
      </c>
      <c r="F6609" s="18" t="s">
        <v>151</v>
      </c>
      <c r="G6609" s="18" t="s">
        <v>19</v>
      </c>
      <c r="H6609" s="19">
        <v>0.10775835</v>
      </c>
    </row>
    <row r="6610" s="20" customFormat="1" ht="45" customHeight="1">
      <c r="A6610" s="15">
        <v>92460925</v>
      </c>
      <c r="B6610" s="16" t="s">
        <v>9602</v>
      </c>
      <c r="C6610" s="16" t="s">
        <v>9603</v>
      </c>
      <c r="D6610" s="17" t="s">
        <v>154</v>
      </c>
      <c r="E6610" s="17">
        <v>100</v>
      </c>
      <c r="F6610" s="18" t="s">
        <v>151</v>
      </c>
      <c r="G6610" s="18" t="s">
        <v>19</v>
      </c>
      <c r="H6610" s="19">
        <v>0.15565095000000001</v>
      </c>
    </row>
    <row r="6611" s="20" customFormat="1" ht="45" customHeight="1">
      <c r="A6611" s="15">
        <v>92465625</v>
      </c>
      <c r="B6611" s="16" t="s">
        <v>9604</v>
      </c>
      <c r="C6611" s="16" t="s">
        <v>9605</v>
      </c>
      <c r="D6611" s="17" t="s">
        <v>43</v>
      </c>
      <c r="E6611" s="17">
        <v>1</v>
      </c>
      <c r="F6611" s="18" t="s">
        <v>436</v>
      </c>
      <c r="G6611" s="18" t="s">
        <v>14</v>
      </c>
      <c r="H6611" s="19">
        <v>0.76628160000000001</v>
      </c>
    </row>
    <row r="6612" s="20" customFormat="1" ht="45" customHeight="1">
      <c r="A6612" s="15">
        <v>92431569</v>
      </c>
      <c r="B6612" s="16" t="s">
        <v>9606</v>
      </c>
      <c r="C6612" s="16" t="s">
        <v>9607</v>
      </c>
      <c r="D6612" s="17" t="s">
        <v>633</v>
      </c>
      <c r="E6612" s="17">
        <v>1</v>
      </c>
      <c r="F6612" s="18" t="s">
        <v>60</v>
      </c>
      <c r="G6612" s="18" t="s">
        <v>14</v>
      </c>
      <c r="H6612" s="19">
        <v>6.226038</v>
      </c>
    </row>
    <row r="6613" s="20" customFormat="1" ht="45" customHeight="1">
      <c r="A6613" s="15">
        <v>90260325</v>
      </c>
      <c r="B6613" s="16" t="s">
        <v>9606</v>
      </c>
      <c r="C6613" s="16" t="s">
        <v>9606</v>
      </c>
      <c r="D6613" s="17" t="s">
        <v>131</v>
      </c>
      <c r="E6613" s="17">
        <v>1</v>
      </c>
      <c r="F6613" s="18" t="s">
        <v>60</v>
      </c>
      <c r="G6613" s="18" t="s">
        <v>14</v>
      </c>
      <c r="H6613" s="19">
        <v>4.1427098999999998</v>
      </c>
    </row>
    <row r="6614" s="20" customFormat="1" ht="45" customHeight="1">
      <c r="A6614" s="15">
        <v>90239873</v>
      </c>
      <c r="B6614" s="16" t="s">
        <v>9606</v>
      </c>
      <c r="C6614" s="16" t="s">
        <v>9606</v>
      </c>
      <c r="D6614" s="17" t="s">
        <v>29</v>
      </c>
      <c r="E6614" s="17">
        <v>1</v>
      </c>
      <c r="F6614" s="18" t="s">
        <v>60</v>
      </c>
      <c r="G6614" s="18" t="s">
        <v>14</v>
      </c>
      <c r="H6614" s="19">
        <v>3.1010458500000002</v>
      </c>
    </row>
    <row r="6615" s="20" customFormat="1" ht="45" customHeight="1">
      <c r="A6615" s="15">
        <v>92431542</v>
      </c>
      <c r="B6615" s="16" t="s">
        <v>9608</v>
      </c>
      <c r="C6615" s="16" t="s">
        <v>9609</v>
      </c>
      <c r="D6615" s="17" t="s">
        <v>633</v>
      </c>
      <c r="E6615" s="17">
        <v>1</v>
      </c>
      <c r="F6615" s="18" t="s">
        <v>60</v>
      </c>
      <c r="G6615" s="18" t="s">
        <v>14</v>
      </c>
      <c r="H6615" s="19">
        <v>1.5565095</v>
      </c>
    </row>
    <row r="6616" s="20" customFormat="1" ht="45" customHeight="1">
      <c r="A6616" s="15">
        <v>90153448</v>
      </c>
      <c r="B6616" s="16" t="s">
        <v>9608</v>
      </c>
      <c r="C6616" s="16" t="s">
        <v>9608</v>
      </c>
      <c r="D6616" s="17" t="s">
        <v>39</v>
      </c>
      <c r="E6616" s="17">
        <v>1</v>
      </c>
      <c r="F6616" s="18" t="s">
        <v>60</v>
      </c>
      <c r="G6616" s="18" t="s">
        <v>14</v>
      </c>
      <c r="H6616" s="19">
        <v>0.96982515000000002</v>
      </c>
    </row>
    <row r="6617" s="20" customFormat="1" ht="45" customHeight="1">
      <c r="A6617" s="15">
        <v>90148177</v>
      </c>
      <c r="B6617" s="16" t="s">
        <v>9608</v>
      </c>
      <c r="C6617" s="16" t="s">
        <v>9608</v>
      </c>
      <c r="D6617" s="17" t="s">
        <v>17</v>
      </c>
      <c r="E6617" s="17">
        <v>1</v>
      </c>
      <c r="F6617" s="18" t="s">
        <v>60</v>
      </c>
      <c r="G6617" s="18" t="s">
        <v>14</v>
      </c>
      <c r="H6617" s="19">
        <v>1.0057446000000001</v>
      </c>
    </row>
    <row r="6618" s="20" customFormat="1" ht="45" customHeight="1">
      <c r="A6618" s="15">
        <v>92431550</v>
      </c>
      <c r="B6618" s="16" t="s">
        <v>9610</v>
      </c>
      <c r="C6618" s="16" t="s">
        <v>9611</v>
      </c>
      <c r="D6618" s="17" t="s">
        <v>633</v>
      </c>
      <c r="E6618" s="17">
        <v>1</v>
      </c>
      <c r="F6618" s="18" t="s">
        <v>60</v>
      </c>
      <c r="G6618" s="18" t="s">
        <v>14</v>
      </c>
      <c r="H6618" s="19">
        <v>3.0651264</v>
      </c>
    </row>
    <row r="6619" s="20" customFormat="1" ht="45" customHeight="1">
      <c r="A6619" s="15">
        <v>90153456</v>
      </c>
      <c r="B6619" s="16" t="s">
        <v>9610</v>
      </c>
      <c r="C6619" s="16" t="s">
        <v>9610</v>
      </c>
      <c r="D6619" s="17" t="s">
        <v>39</v>
      </c>
      <c r="E6619" s="17">
        <v>1</v>
      </c>
      <c r="F6619" s="18" t="s">
        <v>60</v>
      </c>
      <c r="G6619" s="18" t="s">
        <v>14</v>
      </c>
      <c r="H6619" s="19">
        <v>2.0593818000000002</v>
      </c>
    </row>
    <row r="6620" s="20" customFormat="1" ht="45" customHeight="1">
      <c r="A6620" s="15">
        <v>90153812</v>
      </c>
      <c r="B6620" s="16" t="s">
        <v>9612</v>
      </c>
      <c r="C6620" s="16" t="s">
        <v>9613</v>
      </c>
      <c r="D6620" s="17" t="s">
        <v>39</v>
      </c>
      <c r="E6620" s="17">
        <v>1</v>
      </c>
      <c r="F6620" s="18" t="s">
        <v>60</v>
      </c>
      <c r="G6620" s="18" t="s">
        <v>14</v>
      </c>
      <c r="H6620" s="19">
        <v>1.6163752499999999</v>
      </c>
    </row>
    <row r="6621" s="20" customFormat="1" ht="45" customHeight="1">
      <c r="A6621" s="15">
        <v>90153464</v>
      </c>
      <c r="B6621" s="16" t="s">
        <v>9612</v>
      </c>
      <c r="C6621" s="16" t="s">
        <v>9612</v>
      </c>
      <c r="D6621" s="17" t="s">
        <v>39</v>
      </c>
      <c r="E6621" s="17">
        <v>1</v>
      </c>
      <c r="F6621" s="18" t="s">
        <v>60</v>
      </c>
      <c r="G6621" s="18" t="s">
        <v>14</v>
      </c>
      <c r="H6621" s="19">
        <v>4.0948172999999999</v>
      </c>
    </row>
    <row r="6622" s="20" customFormat="1" ht="45" customHeight="1">
      <c r="A6622" s="15">
        <v>90148185</v>
      </c>
      <c r="B6622" s="16" t="s">
        <v>9612</v>
      </c>
      <c r="C6622" s="16" t="s">
        <v>9612</v>
      </c>
      <c r="D6622" s="17" t="s">
        <v>17</v>
      </c>
      <c r="E6622" s="17">
        <v>1</v>
      </c>
      <c r="F6622" s="18" t="s">
        <v>60</v>
      </c>
      <c r="G6622" s="18" t="s">
        <v>14</v>
      </c>
      <c r="H6622" s="19">
        <v>3.9511395</v>
      </c>
    </row>
    <row r="6623" s="20" customFormat="1" ht="45" customHeight="1">
      <c r="A6623" s="15">
        <v>90153820</v>
      </c>
      <c r="B6623" s="16" t="s">
        <v>9614</v>
      </c>
      <c r="C6623" s="16" t="s">
        <v>9615</v>
      </c>
      <c r="D6623" s="17" t="s">
        <v>39</v>
      </c>
      <c r="E6623" s="17">
        <v>1</v>
      </c>
      <c r="F6623" s="18" t="s">
        <v>60</v>
      </c>
      <c r="G6623" s="18" t="s">
        <v>14</v>
      </c>
      <c r="H6623" s="19">
        <v>0.39511394999999999</v>
      </c>
    </row>
    <row r="6624" s="20" customFormat="1" ht="45" customHeight="1">
      <c r="A6624" s="15">
        <v>90153839</v>
      </c>
      <c r="B6624" s="16" t="s">
        <v>9616</v>
      </c>
      <c r="C6624" s="16" t="s">
        <v>9617</v>
      </c>
      <c r="D6624" s="17" t="s">
        <v>39</v>
      </c>
      <c r="E6624" s="17">
        <v>1</v>
      </c>
      <c r="F6624" s="18" t="s">
        <v>60</v>
      </c>
      <c r="G6624" s="18" t="s">
        <v>14</v>
      </c>
      <c r="H6624" s="19">
        <v>0.80220104999999997</v>
      </c>
    </row>
    <row r="6625" s="20" customFormat="1" ht="45" customHeight="1">
      <c r="A6625" s="15">
        <v>90148169</v>
      </c>
      <c r="B6625" s="16" t="s">
        <v>9616</v>
      </c>
      <c r="C6625" s="16" t="s">
        <v>9616</v>
      </c>
      <c r="D6625" s="17" t="s">
        <v>17</v>
      </c>
      <c r="E6625" s="17">
        <v>1</v>
      </c>
      <c r="F6625" s="18" t="s">
        <v>60</v>
      </c>
      <c r="G6625" s="18" t="s">
        <v>14</v>
      </c>
      <c r="H6625" s="19">
        <v>1.9875429</v>
      </c>
    </row>
    <row r="6626" s="20" customFormat="1" ht="45" customHeight="1">
      <c r="A6626" s="15">
        <v>92433286</v>
      </c>
      <c r="B6626" s="16" t="s">
        <v>9618</v>
      </c>
      <c r="C6626" s="16" t="s">
        <v>9619</v>
      </c>
      <c r="D6626" s="17" t="s">
        <v>92</v>
      </c>
      <c r="E6626" s="17">
        <v>60</v>
      </c>
      <c r="F6626" s="18" t="s">
        <v>18</v>
      </c>
      <c r="G6626" s="18" t="s">
        <v>19</v>
      </c>
      <c r="H6626" s="19">
        <v>1.013285784</v>
      </c>
    </row>
    <row r="6627" s="20" customFormat="1" ht="45" customHeight="1">
      <c r="A6627" s="15">
        <v>92453627</v>
      </c>
      <c r="B6627" s="16" t="s">
        <v>9620</v>
      </c>
      <c r="C6627" s="16" t="s">
        <v>9621</v>
      </c>
      <c r="D6627" s="17" t="s">
        <v>9622</v>
      </c>
      <c r="E6627" s="17">
        <v>1</v>
      </c>
      <c r="F6627" s="18" t="s">
        <v>88</v>
      </c>
      <c r="G6627" s="18" t="s">
        <v>14</v>
      </c>
      <c r="H6627" s="19">
        <v>13.220000000000001</v>
      </c>
    </row>
    <row r="6628" s="20" customFormat="1" ht="35.100000000000001" customHeight="1">
      <c r="A6628" s="15">
        <v>90309235</v>
      </c>
      <c r="B6628" s="29" t="s">
        <v>9623</v>
      </c>
      <c r="C6628" s="29" t="s">
        <v>9624</v>
      </c>
      <c r="D6628" s="18" t="s">
        <v>414</v>
      </c>
      <c r="E6628" s="17">
        <v>1</v>
      </c>
      <c r="F6628" s="18" t="s">
        <v>13</v>
      </c>
      <c r="G6628" s="18" t="s">
        <v>14</v>
      </c>
      <c r="H6628" s="22">
        <v>692.01999999999998</v>
      </c>
    </row>
    <row r="6629" s="20" customFormat="1" ht="35.100000000000001" customHeight="1">
      <c r="A6629" s="15">
        <v>92459269</v>
      </c>
      <c r="B6629" s="29" t="s">
        <v>9625</v>
      </c>
      <c r="C6629" s="29" t="s">
        <v>9626</v>
      </c>
      <c r="D6629" s="18" t="s">
        <v>603</v>
      </c>
      <c r="E6629" s="17">
        <v>1</v>
      </c>
      <c r="F6629" s="18" t="s">
        <v>13</v>
      </c>
      <c r="G6629" s="18" t="s">
        <v>14</v>
      </c>
      <c r="H6629" s="22">
        <v>1100.3900000000001</v>
      </c>
    </row>
    <row r="6630" s="20" customFormat="1" ht="35.100000000000001" customHeight="1">
      <c r="A6630" s="15">
        <v>90206363</v>
      </c>
      <c r="B6630" s="29" t="s">
        <v>9623</v>
      </c>
      <c r="C6630" s="29" t="s">
        <v>9627</v>
      </c>
      <c r="D6630" s="18" t="s">
        <v>154</v>
      </c>
      <c r="E6630" s="17">
        <v>1</v>
      </c>
      <c r="F6630" s="18" t="s">
        <v>13</v>
      </c>
      <c r="G6630" s="18" t="s">
        <v>14</v>
      </c>
      <c r="H6630" s="22">
        <v>1265.45</v>
      </c>
    </row>
    <row r="6631" s="20" customFormat="1" ht="45" customHeight="1">
      <c r="A6631" s="15">
        <v>94936730</v>
      </c>
      <c r="B6631" s="16" t="s">
        <v>9628</v>
      </c>
      <c r="C6631" s="16" t="s">
        <v>9628</v>
      </c>
      <c r="D6631" s="17" t="s">
        <v>9629</v>
      </c>
      <c r="E6631" s="17">
        <v>1</v>
      </c>
      <c r="F6631" s="18" t="s">
        <v>88</v>
      </c>
      <c r="G6631" s="18" t="s">
        <v>14</v>
      </c>
      <c r="H6631" s="19">
        <v>251.12826899999999</v>
      </c>
    </row>
    <row r="6632" s="20" customFormat="1" ht="45" customHeight="1">
      <c r="A6632" s="15">
        <v>92418627</v>
      </c>
      <c r="B6632" s="16" t="s">
        <v>9630</v>
      </c>
      <c r="C6632" s="16" t="s">
        <v>9631</v>
      </c>
      <c r="D6632" s="17" t="s">
        <v>235</v>
      </c>
      <c r="E6632" s="17">
        <v>1</v>
      </c>
      <c r="F6632" s="18" t="s">
        <v>60</v>
      </c>
      <c r="G6632" s="18" t="s">
        <v>14</v>
      </c>
      <c r="H6632" s="19">
        <v>0.98179830000000001</v>
      </c>
    </row>
    <row r="6633" s="20" customFormat="1" ht="45" customHeight="1">
      <c r="A6633" s="15">
        <v>92403034</v>
      </c>
      <c r="B6633" s="16" t="s">
        <v>9632</v>
      </c>
      <c r="C6633" s="16" t="s">
        <v>9633</v>
      </c>
      <c r="D6633" s="17" t="s">
        <v>220</v>
      </c>
      <c r="E6633" s="17">
        <v>440</v>
      </c>
      <c r="F6633" s="18" t="s">
        <v>743</v>
      </c>
      <c r="G6633" s="18" t="s">
        <v>19</v>
      </c>
      <c r="H6633" s="19">
        <v>29.885999999999999</v>
      </c>
    </row>
    <row r="6634" s="20" customFormat="1" ht="45" customHeight="1">
      <c r="A6634" s="15">
        <v>96003782</v>
      </c>
      <c r="B6634" s="16" t="s">
        <v>9634</v>
      </c>
      <c r="C6634" s="16" t="s">
        <v>9635</v>
      </c>
      <c r="D6634" s="17" t="s">
        <v>220</v>
      </c>
      <c r="E6634" s="17">
        <v>100</v>
      </c>
      <c r="F6634" s="18" t="s">
        <v>743</v>
      </c>
      <c r="G6634" s="18" t="s">
        <v>19</v>
      </c>
      <c r="H6634" s="19">
        <v>70.390719000000004</v>
      </c>
    </row>
    <row r="6635" s="20" customFormat="1" ht="45" customHeight="1">
      <c r="A6635" s="15">
        <v>96003774</v>
      </c>
      <c r="B6635" s="16" t="s">
        <v>9634</v>
      </c>
      <c r="C6635" s="16" t="s">
        <v>9636</v>
      </c>
      <c r="D6635" s="17" t="s">
        <v>220</v>
      </c>
      <c r="E6635" s="17">
        <v>160</v>
      </c>
      <c r="F6635" s="18" t="s">
        <v>743</v>
      </c>
      <c r="G6635" s="18" t="s">
        <v>19</v>
      </c>
      <c r="H6635" s="19">
        <v>70.390719000000004</v>
      </c>
    </row>
    <row r="6636" s="28" customFormat="1" ht="45" customHeight="1">
      <c r="A6636" s="23">
        <v>92435025</v>
      </c>
      <c r="B6636" s="24" t="s">
        <v>9637</v>
      </c>
      <c r="C6636" s="24" t="s">
        <v>9638</v>
      </c>
      <c r="D6636" s="25" t="s">
        <v>220</v>
      </c>
      <c r="E6636" s="25">
        <v>1</v>
      </c>
      <c r="F6636" s="26" t="s">
        <v>436</v>
      </c>
      <c r="G6636" s="26" t="s">
        <v>14</v>
      </c>
      <c r="H6636" s="27">
        <v>10.90753965</v>
      </c>
      <c r="I6636" s="28" t="s">
        <v>957</v>
      </c>
    </row>
    <row r="6637" s="20" customFormat="1" ht="45" customHeight="1">
      <c r="A6637" s="15">
        <v>90351010</v>
      </c>
      <c r="B6637" s="16" t="s">
        <v>9639</v>
      </c>
      <c r="C6637" s="16" t="s">
        <v>9640</v>
      </c>
      <c r="D6637" s="17" t="s">
        <v>139</v>
      </c>
      <c r="E6637" s="17">
        <v>30</v>
      </c>
      <c r="F6637" s="18" t="s">
        <v>95</v>
      </c>
      <c r="G6637" s="18" t="s">
        <v>19</v>
      </c>
      <c r="H6637" s="19">
        <v>1.0536372000000001</v>
      </c>
    </row>
    <row r="6638" s="20" customFormat="1" ht="45" customHeight="1">
      <c r="A6638" s="15">
        <v>90351029</v>
      </c>
      <c r="B6638" s="16" t="s">
        <v>9641</v>
      </c>
      <c r="C6638" s="16" t="s">
        <v>9642</v>
      </c>
      <c r="D6638" s="17" t="s">
        <v>139</v>
      </c>
      <c r="E6638" s="17">
        <v>30</v>
      </c>
      <c r="F6638" s="18" t="s">
        <v>95</v>
      </c>
      <c r="G6638" s="18" t="s">
        <v>19</v>
      </c>
      <c r="H6638" s="19">
        <v>0.96982515000000002</v>
      </c>
    </row>
    <row r="6639" s="20" customFormat="1" ht="45" customHeight="1">
      <c r="A6639" s="15">
        <v>90351037</v>
      </c>
      <c r="B6639" s="16" t="s">
        <v>9643</v>
      </c>
      <c r="C6639" s="16" t="s">
        <v>9644</v>
      </c>
      <c r="D6639" s="17" t="s">
        <v>139</v>
      </c>
      <c r="E6639" s="17">
        <v>10</v>
      </c>
      <c r="F6639" s="18" t="s">
        <v>95</v>
      </c>
      <c r="G6639" s="18" t="s">
        <v>19</v>
      </c>
      <c r="H6639" s="19">
        <v>1.1853418499999999</v>
      </c>
    </row>
    <row r="6640" s="20" customFormat="1" ht="45" customHeight="1">
      <c r="A6640" s="15">
        <v>92462677</v>
      </c>
      <c r="B6640" s="16" t="s">
        <v>9645</v>
      </c>
      <c r="C6640" s="16" t="s">
        <v>9646</v>
      </c>
      <c r="D6640" s="17" t="s">
        <v>43</v>
      </c>
      <c r="E6640" s="17">
        <v>120</v>
      </c>
      <c r="F6640" s="18" t="s">
        <v>99</v>
      </c>
      <c r="G6640" s="18" t="s">
        <v>14</v>
      </c>
      <c r="H6640" s="19">
        <v>42.193380599999998</v>
      </c>
    </row>
    <row r="6641" s="20" customFormat="1" ht="45" customHeight="1">
      <c r="A6641" s="15">
        <v>90313011</v>
      </c>
      <c r="B6641" s="16" t="s">
        <v>9647</v>
      </c>
      <c r="C6641" s="16" t="s">
        <v>9647</v>
      </c>
      <c r="D6641" s="17" t="s">
        <v>39</v>
      </c>
      <c r="E6641" s="17">
        <v>10</v>
      </c>
      <c r="F6641" s="18" t="s">
        <v>95</v>
      </c>
      <c r="G6641" s="18" t="s">
        <v>19</v>
      </c>
      <c r="H6641" s="19">
        <v>0.75430845000000002</v>
      </c>
    </row>
    <row r="6642" s="20" customFormat="1" ht="45" customHeight="1">
      <c r="A6642" s="15">
        <v>90305248</v>
      </c>
      <c r="B6642" s="16" t="s">
        <v>9648</v>
      </c>
      <c r="C6642" s="16" t="s">
        <v>9649</v>
      </c>
      <c r="D6642" s="17" t="s">
        <v>2476</v>
      </c>
      <c r="E6642" s="17">
        <v>1</v>
      </c>
      <c r="F6642" s="18" t="s">
        <v>18</v>
      </c>
      <c r="G6642" s="18" t="s">
        <v>14</v>
      </c>
      <c r="H6642" s="19">
        <v>47.938212</v>
      </c>
    </row>
    <row r="6643" s="20" customFormat="1" ht="45" customHeight="1">
      <c r="A6643" s="15">
        <v>92456901</v>
      </c>
      <c r="B6643" s="16" t="s">
        <v>9650</v>
      </c>
      <c r="C6643" s="16" t="s">
        <v>9651</v>
      </c>
      <c r="D6643" s="17" t="s">
        <v>39</v>
      </c>
      <c r="E6643" s="17">
        <v>30</v>
      </c>
      <c r="F6643" s="18" t="s">
        <v>95</v>
      </c>
      <c r="G6643" s="18" t="s">
        <v>19</v>
      </c>
      <c r="H6643" s="19">
        <v>0.62260380000000004</v>
      </c>
    </row>
    <row r="6644" s="20" customFormat="1" ht="45" customHeight="1">
      <c r="A6644" s="15">
        <v>90186680</v>
      </c>
      <c r="B6644" s="16" t="s">
        <v>9652</v>
      </c>
      <c r="C6644" s="16" t="s">
        <v>9653</v>
      </c>
      <c r="D6644" s="17" t="s">
        <v>146</v>
      </c>
      <c r="E6644" s="17">
        <v>1</v>
      </c>
      <c r="F6644" s="18" t="s">
        <v>88</v>
      </c>
      <c r="G6644" s="18" t="s">
        <v>14</v>
      </c>
      <c r="H6644" s="19">
        <v>16.032047850000001</v>
      </c>
    </row>
    <row r="6645" s="20" customFormat="1" ht="45" customHeight="1">
      <c r="A6645" s="15">
        <v>90046471</v>
      </c>
      <c r="B6645" s="16" t="s">
        <v>9654</v>
      </c>
      <c r="C6645" s="16" t="s">
        <v>9655</v>
      </c>
      <c r="D6645" s="17" t="s">
        <v>7737</v>
      </c>
      <c r="E6645" s="17">
        <v>1</v>
      </c>
      <c r="F6645" s="18" t="s">
        <v>88</v>
      </c>
      <c r="G6645" s="18" t="s">
        <v>14</v>
      </c>
      <c r="H6645" s="19">
        <v>13.30216965</v>
      </c>
    </row>
    <row r="6646" s="20" customFormat="1" ht="45" customHeight="1">
      <c r="A6646" s="15">
        <v>90852451</v>
      </c>
      <c r="B6646" s="16" t="s">
        <v>9656</v>
      </c>
      <c r="C6646" s="16" t="s">
        <v>9657</v>
      </c>
      <c r="D6646" s="17" t="s">
        <v>725</v>
      </c>
      <c r="E6646" s="17">
        <v>250</v>
      </c>
      <c r="F6646" s="18" t="s">
        <v>18</v>
      </c>
      <c r="G6646" s="18" t="s">
        <v>19</v>
      </c>
      <c r="H6646" s="19">
        <v>0.28125</v>
      </c>
    </row>
    <row r="6647" s="20" customFormat="1" ht="45" customHeight="1">
      <c r="A6647" s="15">
        <v>92382886</v>
      </c>
      <c r="B6647" s="16" t="s">
        <v>9658</v>
      </c>
      <c r="C6647" s="16" t="s">
        <v>9659</v>
      </c>
      <c r="D6647" s="17" t="s">
        <v>17</v>
      </c>
      <c r="E6647" s="17">
        <v>1</v>
      </c>
      <c r="F6647" s="18" t="s">
        <v>60</v>
      </c>
      <c r="G6647" s="18" t="s">
        <v>14</v>
      </c>
      <c r="H6647" s="19">
        <v>0.59422743450000004</v>
      </c>
    </row>
    <row r="6648" s="20" customFormat="1" ht="45" customHeight="1">
      <c r="A6648" s="15">
        <v>90638026</v>
      </c>
      <c r="B6648" s="16" t="s">
        <v>9660</v>
      </c>
      <c r="C6648" s="16" t="s">
        <v>9661</v>
      </c>
      <c r="D6648" s="17" t="s">
        <v>720</v>
      </c>
      <c r="E6648" s="17">
        <v>120</v>
      </c>
      <c r="F6648" s="18" t="s">
        <v>18</v>
      </c>
      <c r="G6648" s="18" t="s">
        <v>19</v>
      </c>
      <c r="H6648" s="19">
        <v>9.7016723999999999e-002</v>
      </c>
    </row>
    <row r="6649" s="20" customFormat="1" ht="45" customHeight="1">
      <c r="A6649" s="15">
        <v>90245296</v>
      </c>
      <c r="B6649" s="16" t="s">
        <v>9662</v>
      </c>
      <c r="C6649" s="16" t="s">
        <v>9662</v>
      </c>
      <c r="D6649" s="17" t="s">
        <v>181</v>
      </c>
      <c r="E6649" s="17">
        <v>1</v>
      </c>
      <c r="F6649" s="18" t="s">
        <v>64</v>
      </c>
      <c r="G6649" s="18" t="s">
        <v>14</v>
      </c>
      <c r="H6649" s="19">
        <v>7.8424132499999999</v>
      </c>
    </row>
    <row r="6650" s="20" customFormat="1" ht="45" customHeight="1">
      <c r="A6650" s="15">
        <v>92432816</v>
      </c>
      <c r="B6650" s="16" t="s">
        <v>9663</v>
      </c>
      <c r="C6650" s="16" t="s">
        <v>9664</v>
      </c>
      <c r="D6650" s="17" t="s">
        <v>50</v>
      </c>
      <c r="E6650" s="17">
        <v>100</v>
      </c>
      <c r="F6650" s="18" t="s">
        <v>151</v>
      </c>
      <c r="G6650" s="18" t="s">
        <v>19</v>
      </c>
      <c r="H6650" s="19">
        <v>9.5785200000000001e-002</v>
      </c>
    </row>
    <row r="6651" s="20" customFormat="1" ht="45" customHeight="1">
      <c r="A6651" s="15">
        <v>90961013</v>
      </c>
      <c r="B6651" s="16" t="s">
        <v>9665</v>
      </c>
      <c r="C6651" s="16" t="s">
        <v>9666</v>
      </c>
      <c r="D6651" s="17" t="s">
        <v>150</v>
      </c>
      <c r="E6651" s="17">
        <v>100</v>
      </c>
      <c r="F6651" s="18" t="s">
        <v>151</v>
      </c>
      <c r="G6651" s="18" t="s">
        <v>19</v>
      </c>
      <c r="H6651" s="19">
        <v>0.10775835</v>
      </c>
    </row>
    <row r="6652" s="20" customFormat="1" ht="45" customHeight="1">
      <c r="A6652" s="15">
        <v>92393667</v>
      </c>
      <c r="B6652" s="16" t="s">
        <v>9667</v>
      </c>
      <c r="C6652" s="16" t="s">
        <v>9668</v>
      </c>
      <c r="D6652" s="17" t="s">
        <v>742</v>
      </c>
      <c r="E6652" s="17">
        <v>1</v>
      </c>
      <c r="F6652" s="18" t="s">
        <v>436</v>
      </c>
      <c r="G6652" s="18" t="s">
        <v>14</v>
      </c>
      <c r="H6652" s="19">
        <v>1.6283483999999999</v>
      </c>
    </row>
    <row r="6653" s="20" customFormat="1" ht="45" customHeight="1">
      <c r="A6653" s="15">
        <v>92402844</v>
      </c>
      <c r="B6653" s="16" t="s">
        <v>9669</v>
      </c>
      <c r="C6653" s="16" t="s">
        <v>9670</v>
      </c>
      <c r="D6653" s="17" t="s">
        <v>3564</v>
      </c>
      <c r="E6653" s="17">
        <v>60</v>
      </c>
      <c r="F6653" s="18" t="s">
        <v>95</v>
      </c>
      <c r="G6653" s="18" t="s">
        <v>19</v>
      </c>
      <c r="H6653" s="19">
        <v>0.364896</v>
      </c>
    </row>
    <row r="6654" s="20" customFormat="1" ht="45" customHeight="1">
      <c r="A6654" s="15">
        <v>90231295</v>
      </c>
      <c r="B6654" s="16" t="s">
        <v>9671</v>
      </c>
      <c r="C6654" s="16" t="s">
        <v>9672</v>
      </c>
      <c r="D6654" s="17" t="s">
        <v>9673</v>
      </c>
      <c r="E6654" s="17">
        <v>1</v>
      </c>
      <c r="F6654" s="18" t="s">
        <v>88</v>
      </c>
      <c r="G6654" s="18" t="s">
        <v>14</v>
      </c>
      <c r="H6654" s="19">
        <v>56.333670750000003</v>
      </c>
    </row>
    <row r="6655" s="20" customFormat="1" ht="45" customHeight="1">
      <c r="A6655" s="15">
        <v>92268021</v>
      </c>
      <c r="B6655" s="16" t="s">
        <v>9674</v>
      </c>
      <c r="C6655" s="16" t="s">
        <v>9675</v>
      </c>
      <c r="D6655" s="17" t="s">
        <v>235</v>
      </c>
      <c r="E6655" s="17">
        <v>1</v>
      </c>
      <c r="F6655" s="18" t="s">
        <v>60</v>
      </c>
      <c r="G6655" s="18" t="s">
        <v>14</v>
      </c>
      <c r="H6655" s="19">
        <v>10.5124257</v>
      </c>
    </row>
    <row r="6656" s="20" customFormat="1" ht="45" customHeight="1">
      <c r="A6656" s="15">
        <v>91528011</v>
      </c>
      <c r="B6656" s="16" t="s">
        <v>9674</v>
      </c>
      <c r="C6656" s="16" t="s">
        <v>9675</v>
      </c>
      <c r="D6656" s="17" t="s">
        <v>235</v>
      </c>
      <c r="E6656" s="17">
        <v>1</v>
      </c>
      <c r="F6656" s="18" t="s">
        <v>60</v>
      </c>
      <c r="G6656" s="18" t="s">
        <v>14</v>
      </c>
      <c r="H6656" s="19">
        <v>9.4348422000000003</v>
      </c>
    </row>
    <row r="6657" s="20" customFormat="1" ht="45" customHeight="1">
      <c r="A6657" s="15">
        <v>92389376</v>
      </c>
      <c r="B6657" s="16" t="s">
        <v>9676</v>
      </c>
      <c r="C6657" s="16" t="s">
        <v>9677</v>
      </c>
      <c r="D6657" s="17" t="s">
        <v>235</v>
      </c>
      <c r="E6657" s="17">
        <v>30</v>
      </c>
      <c r="F6657" s="18" t="s">
        <v>95</v>
      </c>
      <c r="G6657" s="18" t="s">
        <v>19</v>
      </c>
      <c r="H6657" s="19">
        <v>0.76628160000000001</v>
      </c>
    </row>
    <row r="6658" s="20" customFormat="1" ht="45" customHeight="1">
      <c r="A6658" s="15">
        <v>92389414</v>
      </c>
      <c r="B6658" s="16" t="s">
        <v>9678</v>
      </c>
      <c r="C6658" s="16" t="s">
        <v>9679</v>
      </c>
      <c r="D6658" s="17" t="s">
        <v>235</v>
      </c>
      <c r="E6658" s="17">
        <v>30</v>
      </c>
      <c r="F6658" s="18" t="s">
        <v>95</v>
      </c>
      <c r="G6658" s="18" t="s">
        <v>19</v>
      </c>
      <c r="H6658" s="19">
        <v>0.80220104999999997</v>
      </c>
    </row>
    <row r="6659" s="20" customFormat="1" ht="45" customHeight="1">
      <c r="A6659" s="15">
        <v>90154967</v>
      </c>
      <c r="B6659" s="16" t="s">
        <v>9680</v>
      </c>
      <c r="C6659" s="16" t="s">
        <v>9681</v>
      </c>
      <c r="D6659" s="17" t="s">
        <v>220</v>
      </c>
      <c r="E6659" s="17">
        <v>15</v>
      </c>
      <c r="F6659" s="18" t="s">
        <v>95</v>
      </c>
      <c r="G6659" s="18" t="s">
        <v>19</v>
      </c>
      <c r="H6659" s="19">
        <v>2.3227910999999999</v>
      </c>
    </row>
    <row r="6660" s="20" customFormat="1" ht="45" customHeight="1">
      <c r="A6660" s="15">
        <v>90397010</v>
      </c>
      <c r="B6660" s="16" t="s">
        <v>9682</v>
      </c>
      <c r="C6660" s="16" t="s">
        <v>9683</v>
      </c>
      <c r="D6660" s="17" t="s">
        <v>703</v>
      </c>
      <c r="E6660" s="17">
        <v>20</v>
      </c>
      <c r="F6660" s="18" t="s">
        <v>95</v>
      </c>
      <c r="G6660" s="18" t="s">
        <v>19</v>
      </c>
      <c r="H6660" s="19">
        <v>1.28112705</v>
      </c>
    </row>
    <row r="6661" s="20" customFormat="1" ht="45" customHeight="1">
      <c r="A6661" s="15">
        <v>90397029</v>
      </c>
      <c r="B6661" s="16" t="s">
        <v>9684</v>
      </c>
      <c r="C6661" s="16" t="s">
        <v>9685</v>
      </c>
      <c r="D6661" s="17" t="s">
        <v>703</v>
      </c>
      <c r="E6661" s="17">
        <v>20</v>
      </c>
      <c r="F6661" s="18" t="s">
        <v>95</v>
      </c>
      <c r="G6661" s="18" t="s">
        <v>19</v>
      </c>
      <c r="H6661" s="19">
        <v>1.28112705</v>
      </c>
    </row>
    <row r="6662" s="20" customFormat="1" ht="45" customHeight="1">
      <c r="A6662" s="15">
        <v>92430333</v>
      </c>
      <c r="B6662" s="16" t="s">
        <v>9686</v>
      </c>
      <c r="C6662" s="16" t="s">
        <v>9687</v>
      </c>
      <c r="D6662" s="17" t="s">
        <v>244</v>
      </c>
      <c r="E6662" s="17">
        <v>20</v>
      </c>
      <c r="F6662" s="18" t="s">
        <v>95</v>
      </c>
      <c r="G6662" s="18" t="s">
        <v>19</v>
      </c>
      <c r="H6662" s="19">
        <v>1.1763277784999999</v>
      </c>
    </row>
    <row r="6663" s="20" customFormat="1" ht="45" customHeight="1">
      <c r="A6663" s="15">
        <v>92389430</v>
      </c>
      <c r="B6663" s="16" t="s">
        <v>9688</v>
      </c>
      <c r="C6663" s="16" t="s">
        <v>9689</v>
      </c>
      <c r="D6663" s="17" t="s">
        <v>235</v>
      </c>
      <c r="E6663" s="17">
        <v>30</v>
      </c>
      <c r="F6663" s="18" t="s">
        <v>95</v>
      </c>
      <c r="G6663" s="18" t="s">
        <v>19</v>
      </c>
      <c r="H6663" s="19">
        <v>0.70641584999999996</v>
      </c>
    </row>
    <row r="6664" s="20" customFormat="1" ht="45" customHeight="1">
      <c r="A6664" s="15">
        <v>90145135</v>
      </c>
      <c r="B6664" s="16" t="s">
        <v>9690</v>
      </c>
      <c r="C6664" s="16" t="s">
        <v>9690</v>
      </c>
      <c r="D6664" s="17" t="s">
        <v>17</v>
      </c>
      <c r="E6664" s="17">
        <v>30</v>
      </c>
      <c r="F6664" s="18" t="s">
        <v>95</v>
      </c>
      <c r="G6664" s="18" t="s">
        <v>19</v>
      </c>
      <c r="H6664" s="19">
        <v>0.45497969999999999</v>
      </c>
    </row>
    <row r="6665" s="20" customFormat="1" ht="45" customHeight="1">
      <c r="A6665" s="15">
        <v>90143604</v>
      </c>
      <c r="B6665" s="16" t="s">
        <v>9691</v>
      </c>
      <c r="C6665" s="16" t="s">
        <v>9692</v>
      </c>
      <c r="D6665" s="17" t="s">
        <v>17</v>
      </c>
      <c r="E6665" s="17">
        <v>20</v>
      </c>
      <c r="F6665" s="18" t="s">
        <v>95</v>
      </c>
      <c r="G6665" s="18" t="s">
        <v>19</v>
      </c>
      <c r="H6665" s="19">
        <v>0.82464215399999996</v>
      </c>
    </row>
    <row r="6666" s="20" customFormat="1" ht="45" customHeight="1">
      <c r="A6666" s="15">
        <v>90160339</v>
      </c>
      <c r="B6666" s="16" t="s">
        <v>9693</v>
      </c>
      <c r="C6666" s="16" t="s">
        <v>9694</v>
      </c>
      <c r="D6666" s="17" t="s">
        <v>737</v>
      </c>
      <c r="E6666" s="17">
        <v>15</v>
      </c>
      <c r="F6666" s="18" t="s">
        <v>95</v>
      </c>
      <c r="G6666" s="18" t="s">
        <v>19</v>
      </c>
      <c r="H6666" s="19">
        <v>1.2248361404999999</v>
      </c>
    </row>
    <row r="6667" s="20" customFormat="1" ht="45" customHeight="1">
      <c r="A6667" s="15">
        <v>92434282</v>
      </c>
      <c r="B6667" s="16" t="s">
        <v>9695</v>
      </c>
      <c r="C6667" s="16" t="s">
        <v>9696</v>
      </c>
      <c r="D6667" s="17" t="s">
        <v>360</v>
      </c>
      <c r="E6667" s="17">
        <v>1</v>
      </c>
      <c r="F6667" s="18" t="s">
        <v>60</v>
      </c>
      <c r="G6667" s="18" t="s">
        <v>14</v>
      </c>
      <c r="H6667" s="19">
        <v>0.93390569999999995</v>
      </c>
    </row>
    <row r="6668" s="20" customFormat="1" ht="45" customHeight="1">
      <c r="A6668" s="15">
        <v>90221460</v>
      </c>
      <c r="B6668" s="16" t="s">
        <v>9697</v>
      </c>
      <c r="C6668" s="16" t="s">
        <v>9698</v>
      </c>
      <c r="D6668" s="17" t="s">
        <v>69</v>
      </c>
      <c r="E6668" s="17">
        <v>1</v>
      </c>
      <c r="F6668" s="18" t="s">
        <v>60</v>
      </c>
      <c r="G6668" s="18" t="s">
        <v>14</v>
      </c>
      <c r="H6668" s="19">
        <v>0.25143615000000002</v>
      </c>
    </row>
    <row r="6669" s="20" customFormat="1" ht="45" customHeight="1">
      <c r="A6669" s="15">
        <v>90221486</v>
      </c>
      <c r="B6669" s="16" t="s">
        <v>9699</v>
      </c>
      <c r="C6669" s="16" t="s">
        <v>9700</v>
      </c>
      <c r="D6669" s="17" t="s">
        <v>69</v>
      </c>
      <c r="E6669" s="17">
        <v>1</v>
      </c>
      <c r="F6669" s="18" t="s">
        <v>60</v>
      </c>
      <c r="G6669" s="18" t="s">
        <v>14</v>
      </c>
      <c r="H6669" s="19">
        <v>0.59865749999999995</v>
      </c>
    </row>
    <row r="6670" s="20" customFormat="1" ht="45" customHeight="1">
      <c r="A6670" s="15">
        <v>90125401</v>
      </c>
      <c r="B6670" s="16" t="s">
        <v>9701</v>
      </c>
      <c r="C6670" s="16" t="s">
        <v>9701</v>
      </c>
      <c r="D6670" s="17" t="s">
        <v>50</v>
      </c>
      <c r="E6670" s="17">
        <v>100</v>
      </c>
      <c r="F6670" s="18" t="s">
        <v>18</v>
      </c>
      <c r="G6670" s="18" t="s">
        <v>19</v>
      </c>
      <c r="H6670" s="19">
        <v>4.78926e-002</v>
      </c>
    </row>
    <row r="6671" s="20" customFormat="1" ht="45" customHeight="1">
      <c r="A6671" s="15">
        <v>90312058</v>
      </c>
      <c r="B6671" s="16" t="s">
        <v>9702</v>
      </c>
      <c r="C6671" s="16" t="s">
        <v>9703</v>
      </c>
      <c r="D6671" s="17" t="s">
        <v>134</v>
      </c>
      <c r="E6671" s="17">
        <v>1</v>
      </c>
      <c r="F6671" s="18" t="s">
        <v>13</v>
      </c>
      <c r="G6671" s="18" t="s">
        <v>14</v>
      </c>
      <c r="H6671" s="19">
        <v>12.12880095</v>
      </c>
    </row>
    <row r="6672" s="20" customFormat="1" ht="45" customHeight="1">
      <c r="A6672" s="15">
        <v>92434355</v>
      </c>
      <c r="B6672" s="16" t="s">
        <v>9704</v>
      </c>
      <c r="C6672" s="16" t="s">
        <v>9705</v>
      </c>
      <c r="D6672" s="17" t="s">
        <v>244</v>
      </c>
      <c r="E6672" s="17">
        <v>100</v>
      </c>
      <c r="F6672" s="18" t="s">
        <v>18</v>
      </c>
      <c r="G6672" s="18" t="s">
        <v>19</v>
      </c>
      <c r="H6672" s="19">
        <v>9.5785200000000001e-002</v>
      </c>
    </row>
    <row r="6673" s="20" customFormat="1" ht="45" customHeight="1">
      <c r="A6673" s="15">
        <v>90147251</v>
      </c>
      <c r="B6673" s="16" t="s">
        <v>9706</v>
      </c>
      <c r="C6673" s="16" t="s">
        <v>9706</v>
      </c>
      <c r="D6673" s="17" t="s">
        <v>17</v>
      </c>
      <c r="E6673" s="17">
        <v>100</v>
      </c>
      <c r="F6673" s="18" t="s">
        <v>18</v>
      </c>
      <c r="G6673" s="18" t="s">
        <v>19</v>
      </c>
      <c r="H6673" s="19">
        <v>5.9865750000000002e-002</v>
      </c>
    </row>
    <row r="6674" s="20" customFormat="1" ht="45" customHeight="1">
      <c r="A6674" s="15">
        <v>90172906</v>
      </c>
      <c r="B6674" s="16" t="s">
        <v>9707</v>
      </c>
      <c r="C6674" s="16" t="s">
        <v>9707</v>
      </c>
      <c r="D6674" s="17" t="s">
        <v>244</v>
      </c>
      <c r="E6674" s="17">
        <v>100</v>
      </c>
      <c r="F6674" s="18" t="s">
        <v>18</v>
      </c>
      <c r="G6674" s="18" t="s">
        <v>19</v>
      </c>
      <c r="H6674" s="19">
        <v>7.1838899999999997e-002</v>
      </c>
    </row>
    <row r="6675" s="20" customFormat="1" ht="45" customHeight="1">
      <c r="A6675" s="15">
        <v>91387027</v>
      </c>
      <c r="B6675" s="16" t="s">
        <v>9708</v>
      </c>
      <c r="C6675" s="16" t="s">
        <v>9709</v>
      </c>
      <c r="D6675" s="17" t="s">
        <v>146</v>
      </c>
      <c r="E6675" s="17">
        <v>1</v>
      </c>
      <c r="F6675" s="18" t="s">
        <v>60</v>
      </c>
      <c r="G6675" s="18" t="s">
        <v>14</v>
      </c>
      <c r="H6675" s="19">
        <v>3.0411801000000001</v>
      </c>
    </row>
    <row r="6676" s="20" customFormat="1" ht="45" customHeight="1">
      <c r="A6676" s="15">
        <v>92267203</v>
      </c>
      <c r="B6676" s="16" t="s">
        <v>9708</v>
      </c>
      <c r="C6676" s="16" t="s">
        <v>9709</v>
      </c>
      <c r="D6676" s="17" t="s">
        <v>146</v>
      </c>
      <c r="E6676" s="17">
        <v>1</v>
      </c>
      <c r="F6676" s="18" t="s">
        <v>60</v>
      </c>
      <c r="G6676" s="18" t="s">
        <v>14</v>
      </c>
      <c r="H6676" s="19">
        <v>2.9334217499999999</v>
      </c>
    </row>
    <row r="6677" s="20" customFormat="1" ht="45" customHeight="1">
      <c r="A6677" s="15">
        <v>90187512</v>
      </c>
      <c r="B6677" s="16" t="s">
        <v>9710</v>
      </c>
      <c r="C6677" s="16" t="s">
        <v>9711</v>
      </c>
      <c r="D6677" s="17" t="s">
        <v>146</v>
      </c>
      <c r="E6677" s="17">
        <v>1</v>
      </c>
      <c r="F6677" s="18" t="s">
        <v>60</v>
      </c>
      <c r="G6677" s="18" t="s">
        <v>14</v>
      </c>
      <c r="H6677" s="19">
        <v>2.9334217499999999</v>
      </c>
    </row>
    <row r="6678" s="20" customFormat="1" ht="45" customHeight="1">
      <c r="A6678" s="15">
        <v>92267190</v>
      </c>
      <c r="B6678" s="16" t="s">
        <v>9712</v>
      </c>
      <c r="C6678" s="16" t="s">
        <v>9713</v>
      </c>
      <c r="D6678" s="17" t="s">
        <v>146</v>
      </c>
      <c r="E6678" s="17">
        <v>1</v>
      </c>
      <c r="F6678" s="18" t="s">
        <v>60</v>
      </c>
      <c r="G6678" s="18" t="s">
        <v>14</v>
      </c>
      <c r="H6678" s="19">
        <v>2.9334217499999999</v>
      </c>
    </row>
    <row r="6679" s="20" customFormat="1" ht="45" customHeight="1">
      <c r="A6679" s="15">
        <v>92459757</v>
      </c>
      <c r="B6679" s="16" t="s">
        <v>9714</v>
      </c>
      <c r="C6679" s="16" t="s">
        <v>9715</v>
      </c>
      <c r="D6679" s="17" t="s">
        <v>146</v>
      </c>
      <c r="E6679" s="17">
        <v>1</v>
      </c>
      <c r="F6679" s="18" t="s">
        <v>60</v>
      </c>
      <c r="G6679" s="18" t="s">
        <v>14</v>
      </c>
      <c r="H6679" s="19">
        <v>2.7245567999999998</v>
      </c>
    </row>
    <row r="6680" s="20" customFormat="1" ht="45" customHeight="1">
      <c r="A6680" s="15">
        <v>90251997</v>
      </c>
      <c r="B6680" s="16" t="s">
        <v>9714</v>
      </c>
      <c r="C6680" s="16" t="s">
        <v>9716</v>
      </c>
      <c r="D6680" s="17" t="s">
        <v>146</v>
      </c>
      <c r="E6680" s="17">
        <v>1</v>
      </c>
      <c r="F6680" s="18" t="s">
        <v>60</v>
      </c>
      <c r="G6680" s="18" t="s">
        <v>14</v>
      </c>
      <c r="H6680" s="19">
        <v>2.7458423999999999</v>
      </c>
    </row>
    <row r="6681" s="20" customFormat="1" ht="45" customHeight="1">
      <c r="A6681" s="15">
        <v>92459749</v>
      </c>
      <c r="B6681" s="16" t="s">
        <v>9717</v>
      </c>
      <c r="C6681" s="16" t="s">
        <v>9718</v>
      </c>
      <c r="D6681" s="17" t="s">
        <v>146</v>
      </c>
      <c r="E6681" s="17">
        <v>1</v>
      </c>
      <c r="F6681" s="18" t="s">
        <v>60</v>
      </c>
      <c r="G6681" s="18" t="s">
        <v>14</v>
      </c>
      <c r="H6681" s="19">
        <v>2.6880000000000002</v>
      </c>
    </row>
    <row r="6682" s="20" customFormat="1" ht="45" customHeight="1">
      <c r="A6682" s="15">
        <v>92379877</v>
      </c>
      <c r="B6682" s="16" t="s">
        <v>9719</v>
      </c>
      <c r="C6682" s="16" t="s">
        <v>9720</v>
      </c>
      <c r="D6682" s="17" t="s">
        <v>146</v>
      </c>
      <c r="E6682" s="17">
        <v>1</v>
      </c>
      <c r="F6682" s="18" t="s">
        <v>60</v>
      </c>
      <c r="G6682" s="18" t="s">
        <v>14</v>
      </c>
      <c r="H6682" s="19">
        <v>2.7458423999999999</v>
      </c>
    </row>
    <row r="6683" s="20" customFormat="1" ht="45" customHeight="1">
      <c r="A6683" s="15">
        <v>92379869</v>
      </c>
      <c r="B6683" s="16" t="s">
        <v>9719</v>
      </c>
      <c r="C6683" s="16" t="s">
        <v>9721</v>
      </c>
      <c r="D6683" s="17" t="s">
        <v>146</v>
      </c>
      <c r="E6683" s="17">
        <v>1</v>
      </c>
      <c r="F6683" s="18" t="s">
        <v>60</v>
      </c>
      <c r="G6683" s="18" t="s">
        <v>14</v>
      </c>
      <c r="H6683" s="19">
        <v>3.2088041999999999</v>
      </c>
    </row>
    <row r="6684" s="20" customFormat="1" ht="45" customHeight="1">
      <c r="A6684" s="15">
        <v>90187717</v>
      </c>
      <c r="B6684" s="16" t="s">
        <v>9722</v>
      </c>
      <c r="C6684" s="16" t="s">
        <v>9723</v>
      </c>
      <c r="D6684" s="17" t="s">
        <v>146</v>
      </c>
      <c r="E6684" s="17">
        <v>1</v>
      </c>
      <c r="F6684" s="18" t="s">
        <v>60</v>
      </c>
      <c r="G6684" s="18" t="s">
        <v>14</v>
      </c>
      <c r="H6684" s="19">
        <v>3.5560255500000002</v>
      </c>
    </row>
    <row r="6685" s="20" customFormat="1" ht="45" customHeight="1">
      <c r="A6685" s="15">
        <v>90187709</v>
      </c>
      <c r="B6685" s="16" t="s">
        <v>9722</v>
      </c>
      <c r="C6685" s="16" t="s">
        <v>9723</v>
      </c>
      <c r="D6685" s="17" t="s">
        <v>146</v>
      </c>
      <c r="E6685" s="17">
        <v>1</v>
      </c>
      <c r="F6685" s="18" t="s">
        <v>60</v>
      </c>
      <c r="G6685" s="18" t="s">
        <v>14</v>
      </c>
      <c r="H6685" s="19">
        <v>3.07125</v>
      </c>
    </row>
    <row r="6686" s="20" customFormat="1" ht="45" customHeight="1">
      <c r="A6686" s="15">
        <v>92379885</v>
      </c>
      <c r="B6686" s="16" t="s">
        <v>9724</v>
      </c>
      <c r="C6686" s="16" t="s">
        <v>9725</v>
      </c>
      <c r="D6686" s="17" t="s">
        <v>146</v>
      </c>
      <c r="E6686" s="17">
        <v>1</v>
      </c>
      <c r="F6686" s="18" t="s">
        <v>60</v>
      </c>
      <c r="G6686" s="18" t="s">
        <v>14</v>
      </c>
      <c r="H6686" s="19">
        <v>3.2088041999999999</v>
      </c>
    </row>
    <row r="6687" s="20" customFormat="1" ht="45" customHeight="1">
      <c r="A6687" s="15">
        <v>90187520</v>
      </c>
      <c r="B6687" s="16" t="s">
        <v>9726</v>
      </c>
      <c r="C6687" s="16" t="s">
        <v>9727</v>
      </c>
      <c r="D6687" s="17" t="s">
        <v>146</v>
      </c>
      <c r="E6687" s="17">
        <v>1</v>
      </c>
      <c r="F6687" s="18" t="s">
        <v>60</v>
      </c>
      <c r="G6687" s="18" t="s">
        <v>14</v>
      </c>
      <c r="H6687" s="19">
        <v>3.0411801000000001</v>
      </c>
    </row>
    <row r="6688" s="20" customFormat="1" ht="45" customHeight="1">
      <c r="A6688" s="15">
        <v>90252020</v>
      </c>
      <c r="B6688" s="16" t="s">
        <v>9728</v>
      </c>
      <c r="C6688" s="16" t="s">
        <v>9729</v>
      </c>
      <c r="D6688" s="17" t="s">
        <v>146</v>
      </c>
      <c r="E6688" s="17">
        <v>1</v>
      </c>
      <c r="F6688" s="18" t="s">
        <v>60</v>
      </c>
      <c r="G6688" s="18" t="s">
        <v>14</v>
      </c>
      <c r="H6688" s="19">
        <v>3.246054</v>
      </c>
    </row>
    <row r="6689" s="20" customFormat="1" ht="45" customHeight="1">
      <c r="A6689" s="15">
        <v>90252004</v>
      </c>
      <c r="B6689" s="16" t="s">
        <v>9730</v>
      </c>
      <c r="C6689" s="16" t="s">
        <v>9731</v>
      </c>
      <c r="D6689" s="17" t="s">
        <v>146</v>
      </c>
      <c r="E6689" s="17">
        <v>1</v>
      </c>
      <c r="F6689" s="18" t="s">
        <v>60</v>
      </c>
      <c r="G6689" s="18" t="s">
        <v>14</v>
      </c>
      <c r="H6689" s="19">
        <v>2.7458423999999999</v>
      </c>
    </row>
    <row r="6690" s="20" customFormat="1" ht="45" customHeight="1">
      <c r="A6690" s="15">
        <v>90251989</v>
      </c>
      <c r="B6690" s="16" t="s">
        <v>9732</v>
      </c>
      <c r="C6690" s="16" t="s">
        <v>9733</v>
      </c>
      <c r="D6690" s="17" t="s">
        <v>146</v>
      </c>
      <c r="E6690" s="17">
        <v>1</v>
      </c>
      <c r="F6690" s="18" t="s">
        <v>60</v>
      </c>
      <c r="G6690" s="18" t="s">
        <v>14</v>
      </c>
      <c r="H6690" s="19">
        <v>2.7458423999999999</v>
      </c>
    </row>
    <row r="6691" s="20" customFormat="1" ht="45" customHeight="1">
      <c r="A6691" s="15">
        <v>90291549</v>
      </c>
      <c r="B6691" s="16" t="s">
        <v>9734</v>
      </c>
      <c r="C6691" s="16" t="s">
        <v>9735</v>
      </c>
      <c r="D6691" s="17" t="s">
        <v>146</v>
      </c>
      <c r="E6691" s="17">
        <v>1</v>
      </c>
      <c r="F6691" s="18" t="s">
        <v>60</v>
      </c>
      <c r="G6691" s="18" t="s">
        <v>14</v>
      </c>
      <c r="H6691" s="19">
        <v>3.7569083999999999</v>
      </c>
    </row>
    <row r="6692" s="20" customFormat="1" ht="45" customHeight="1">
      <c r="A6692" s="15">
        <v>90189477</v>
      </c>
      <c r="B6692" s="16" t="s">
        <v>9736</v>
      </c>
      <c r="C6692" s="16" t="s">
        <v>9737</v>
      </c>
      <c r="D6692" s="17" t="s">
        <v>146</v>
      </c>
      <c r="E6692" s="17">
        <v>1</v>
      </c>
      <c r="F6692" s="18" t="s">
        <v>60</v>
      </c>
      <c r="G6692" s="18" t="s">
        <v>14</v>
      </c>
      <c r="H6692" s="19">
        <v>3.8912737499999999</v>
      </c>
    </row>
    <row r="6693" s="20" customFormat="1" ht="45" customHeight="1">
      <c r="A6693" s="15">
        <v>90506014</v>
      </c>
      <c r="B6693" s="16" t="s">
        <v>9738</v>
      </c>
      <c r="C6693" s="16" t="s">
        <v>9738</v>
      </c>
      <c r="D6693" s="17" t="s">
        <v>39</v>
      </c>
      <c r="E6693" s="17">
        <v>1</v>
      </c>
      <c r="F6693" s="18" t="s">
        <v>13</v>
      </c>
      <c r="G6693" s="18" t="s">
        <v>14</v>
      </c>
      <c r="H6693" s="19">
        <v>14.225077156499999</v>
      </c>
    </row>
    <row r="6694" s="20" customFormat="1" ht="45" customHeight="1">
      <c r="A6694" s="15">
        <v>90312660</v>
      </c>
      <c r="B6694" s="16" t="s">
        <v>9739</v>
      </c>
      <c r="C6694" s="16" t="s">
        <v>9739</v>
      </c>
      <c r="D6694" s="17" t="s">
        <v>528</v>
      </c>
      <c r="E6694" s="17">
        <v>1</v>
      </c>
      <c r="F6694" s="18" t="s">
        <v>13</v>
      </c>
      <c r="G6694" s="18" t="s">
        <v>14</v>
      </c>
      <c r="H6694" s="19">
        <v>19.719999999999999</v>
      </c>
    </row>
    <row r="6695" s="20" customFormat="1" ht="45" customHeight="1">
      <c r="A6695" s="15">
        <v>90277759</v>
      </c>
      <c r="B6695" s="16" t="s">
        <v>9740</v>
      </c>
      <c r="C6695" s="16" t="s">
        <v>9740</v>
      </c>
      <c r="D6695" s="17" t="s">
        <v>244</v>
      </c>
      <c r="E6695" s="17">
        <v>1</v>
      </c>
      <c r="F6695" s="18" t="s">
        <v>13</v>
      </c>
      <c r="G6695" s="18" t="s">
        <v>14</v>
      </c>
      <c r="H6695" s="19">
        <v>20.0471355</v>
      </c>
    </row>
    <row r="6696" s="20" customFormat="1" ht="45" customHeight="1">
      <c r="A6696" s="15">
        <v>90278283</v>
      </c>
      <c r="B6696" s="16" t="s">
        <v>9741</v>
      </c>
      <c r="C6696" s="16" t="s">
        <v>9742</v>
      </c>
      <c r="D6696" s="17" t="s">
        <v>2405</v>
      </c>
      <c r="E6696" s="17">
        <v>1</v>
      </c>
      <c r="F6696" s="18" t="s">
        <v>60</v>
      </c>
      <c r="G6696" s="18" t="s">
        <v>14</v>
      </c>
      <c r="H6696" s="19">
        <v>0.25143615000000002</v>
      </c>
    </row>
    <row r="6697" s="20" customFormat="1" ht="45" customHeight="1">
      <c r="A6697" s="15">
        <v>92452485</v>
      </c>
      <c r="B6697" s="16" t="s">
        <v>9743</v>
      </c>
      <c r="C6697" s="16" t="s">
        <v>9744</v>
      </c>
      <c r="D6697" s="17" t="s">
        <v>2405</v>
      </c>
      <c r="E6697" s="17">
        <v>1</v>
      </c>
      <c r="F6697" s="18" t="s">
        <v>60</v>
      </c>
      <c r="G6697" s="18" t="s">
        <v>14</v>
      </c>
      <c r="H6697" s="19">
        <v>0.51484545000000004</v>
      </c>
    </row>
    <row r="6698" s="20" customFormat="1" ht="45" customHeight="1">
      <c r="A6698" s="15">
        <v>90910010</v>
      </c>
      <c r="B6698" s="16" t="s">
        <v>9743</v>
      </c>
      <c r="C6698" s="16" t="s">
        <v>9744</v>
      </c>
      <c r="D6698" s="17" t="s">
        <v>2405</v>
      </c>
      <c r="E6698" s="17">
        <v>1</v>
      </c>
      <c r="F6698" s="18" t="s">
        <v>60</v>
      </c>
      <c r="G6698" s="18" t="s">
        <v>14</v>
      </c>
      <c r="H6698" s="19">
        <v>0.50287230000000005</v>
      </c>
    </row>
    <row r="6699" s="20" customFormat="1" ht="45" customHeight="1">
      <c r="A6699" s="15">
        <v>90125789</v>
      </c>
      <c r="B6699" s="16" t="s">
        <v>9743</v>
      </c>
      <c r="C6699" s="16" t="s">
        <v>9743</v>
      </c>
      <c r="D6699" s="17" t="s">
        <v>50</v>
      </c>
      <c r="E6699" s="17">
        <v>1</v>
      </c>
      <c r="F6699" s="18" t="s">
        <v>60</v>
      </c>
      <c r="G6699" s="18" t="s">
        <v>14</v>
      </c>
      <c r="H6699" s="19">
        <v>0.28735559999999999</v>
      </c>
    </row>
    <row r="6700" s="20" customFormat="1" ht="45" customHeight="1">
      <c r="A6700" s="15">
        <v>90173317</v>
      </c>
      <c r="B6700" s="16" t="s">
        <v>9745</v>
      </c>
      <c r="C6700" s="16" t="s">
        <v>9746</v>
      </c>
      <c r="D6700" s="17" t="s">
        <v>244</v>
      </c>
      <c r="E6700" s="17">
        <v>1</v>
      </c>
      <c r="F6700" s="18" t="s">
        <v>60</v>
      </c>
      <c r="G6700" s="18" t="s">
        <v>14</v>
      </c>
      <c r="H6700" s="19">
        <v>0.46695284999999997</v>
      </c>
    </row>
    <row r="6701" s="20" customFormat="1" ht="45" customHeight="1">
      <c r="A6701" s="15">
        <v>90277910</v>
      </c>
      <c r="B6701" s="16" t="s">
        <v>9745</v>
      </c>
      <c r="C6701" s="16" t="s">
        <v>9745</v>
      </c>
      <c r="D6701" s="17" t="s">
        <v>244</v>
      </c>
      <c r="E6701" s="17">
        <v>1</v>
      </c>
      <c r="F6701" s="18" t="s">
        <v>60</v>
      </c>
      <c r="G6701" s="18" t="s">
        <v>14</v>
      </c>
      <c r="H6701" s="19">
        <v>0.3352482</v>
      </c>
    </row>
    <row r="6702" s="20" customFormat="1" ht="45" customHeight="1">
      <c r="A6702" s="15">
        <v>90277929</v>
      </c>
      <c r="B6702" s="16" t="s">
        <v>9745</v>
      </c>
      <c r="C6702" s="16" t="s">
        <v>9747</v>
      </c>
      <c r="D6702" s="17" t="s">
        <v>244</v>
      </c>
      <c r="E6702" s="17">
        <v>1</v>
      </c>
      <c r="F6702" s="18" t="s">
        <v>60</v>
      </c>
      <c r="G6702" s="18" t="s">
        <v>14</v>
      </c>
      <c r="H6702" s="19">
        <v>0.3352482</v>
      </c>
    </row>
    <row r="6703" s="20" customFormat="1" ht="45" customHeight="1">
      <c r="A6703" s="15">
        <v>90125673</v>
      </c>
      <c r="B6703" s="16" t="s">
        <v>9745</v>
      </c>
      <c r="C6703" s="16" t="s">
        <v>9748</v>
      </c>
      <c r="D6703" s="17" t="s">
        <v>50</v>
      </c>
      <c r="E6703" s="17">
        <v>1</v>
      </c>
      <c r="F6703" s="18" t="s">
        <v>60</v>
      </c>
      <c r="G6703" s="18" t="s">
        <v>14</v>
      </c>
      <c r="H6703" s="19">
        <v>0.3831408</v>
      </c>
    </row>
    <row r="6704" s="20" customFormat="1" ht="45" customHeight="1">
      <c r="A6704" s="15">
        <v>92452396</v>
      </c>
      <c r="B6704" s="16" t="s">
        <v>9749</v>
      </c>
      <c r="C6704" s="16" t="s">
        <v>9750</v>
      </c>
      <c r="D6704" s="17" t="s">
        <v>139</v>
      </c>
      <c r="E6704" s="17">
        <v>1</v>
      </c>
      <c r="F6704" s="18" t="s">
        <v>60</v>
      </c>
      <c r="G6704" s="18" t="s">
        <v>14</v>
      </c>
      <c r="H6704" s="19">
        <v>0.1915704</v>
      </c>
    </row>
    <row r="6705" s="20" customFormat="1" ht="45" customHeight="1">
      <c r="A6705" s="15">
        <v>92452400</v>
      </c>
      <c r="B6705" s="16" t="s">
        <v>9751</v>
      </c>
      <c r="C6705" s="16" t="s">
        <v>9752</v>
      </c>
      <c r="D6705" s="17" t="s">
        <v>139</v>
      </c>
      <c r="E6705" s="17">
        <v>1</v>
      </c>
      <c r="F6705" s="18" t="s">
        <v>60</v>
      </c>
      <c r="G6705" s="18" t="s">
        <v>14</v>
      </c>
      <c r="H6705" s="19">
        <v>0.46695284999999997</v>
      </c>
    </row>
    <row r="6706" s="20" customFormat="1" ht="45" customHeight="1">
      <c r="A6706" s="15">
        <v>92452418</v>
      </c>
      <c r="B6706" s="16" t="s">
        <v>9753</v>
      </c>
      <c r="C6706" s="16" t="s">
        <v>9754</v>
      </c>
      <c r="D6706" s="17" t="s">
        <v>139</v>
      </c>
      <c r="E6706" s="17">
        <v>1</v>
      </c>
      <c r="F6706" s="18" t="s">
        <v>60</v>
      </c>
      <c r="G6706" s="18" t="s">
        <v>14</v>
      </c>
      <c r="H6706" s="19">
        <v>0.93390569999999995</v>
      </c>
    </row>
    <row r="6707" s="20" customFormat="1" ht="45" customHeight="1">
      <c r="A6707" s="15">
        <v>90089634</v>
      </c>
      <c r="B6707" s="16" t="s">
        <v>9755</v>
      </c>
      <c r="C6707" s="16" t="s">
        <v>9755</v>
      </c>
      <c r="D6707" s="17" t="s">
        <v>500</v>
      </c>
      <c r="E6707" s="17">
        <v>1000</v>
      </c>
      <c r="F6707" s="18" t="s">
        <v>18</v>
      </c>
      <c r="G6707" s="18" t="s">
        <v>19</v>
      </c>
      <c r="H6707" s="19">
        <v>2.39463e-002</v>
      </c>
    </row>
    <row r="6708" s="20" customFormat="1" ht="45" customHeight="1">
      <c r="A6708" s="15">
        <v>90310837</v>
      </c>
      <c r="B6708" s="16" t="s">
        <v>9756</v>
      </c>
      <c r="C6708" s="16" t="s">
        <v>9757</v>
      </c>
      <c r="D6708" s="17" t="s">
        <v>3468</v>
      </c>
      <c r="E6708" s="17">
        <v>100</v>
      </c>
      <c r="F6708" s="18" t="s">
        <v>18</v>
      </c>
      <c r="G6708" s="18" t="s">
        <v>19</v>
      </c>
      <c r="H6708" s="19">
        <v>0.10775835</v>
      </c>
    </row>
    <row r="6709" s="20" customFormat="1" ht="45" customHeight="1">
      <c r="A6709" s="15">
        <v>90090489</v>
      </c>
      <c r="B6709" s="16" t="s">
        <v>9758</v>
      </c>
      <c r="C6709" s="16" t="s">
        <v>9758</v>
      </c>
      <c r="D6709" s="17" t="s">
        <v>500</v>
      </c>
      <c r="E6709" s="17">
        <v>500</v>
      </c>
      <c r="F6709" s="18" t="s">
        <v>95</v>
      </c>
      <c r="G6709" s="18" t="s">
        <v>19</v>
      </c>
      <c r="H6709" s="19">
        <v>4.78926e-002</v>
      </c>
    </row>
    <row r="6710" s="20" customFormat="1" ht="45" customHeight="1">
      <c r="A6710" s="15">
        <v>90257804</v>
      </c>
      <c r="B6710" s="16" t="s">
        <v>9759</v>
      </c>
      <c r="C6710" s="16" t="s">
        <v>9760</v>
      </c>
      <c r="D6710" s="17" t="s">
        <v>414</v>
      </c>
      <c r="E6710" s="17">
        <v>1</v>
      </c>
      <c r="F6710" s="18" t="s">
        <v>64</v>
      </c>
      <c r="G6710" s="18" t="s">
        <v>14</v>
      </c>
      <c r="H6710" s="19">
        <v>18.103402800000001</v>
      </c>
    </row>
    <row r="6711" s="20" customFormat="1" ht="45" customHeight="1">
      <c r="A6711" s="15">
        <v>90149599</v>
      </c>
      <c r="B6711" s="16" t="s">
        <v>9761</v>
      </c>
      <c r="C6711" s="16" t="s">
        <v>9762</v>
      </c>
      <c r="D6711" s="17" t="s">
        <v>3162</v>
      </c>
      <c r="E6711" s="17">
        <v>1</v>
      </c>
      <c r="F6711" s="18" t="s">
        <v>60</v>
      </c>
      <c r="G6711" s="18" t="s">
        <v>14</v>
      </c>
      <c r="H6711" s="19">
        <v>2.9813143499999999</v>
      </c>
    </row>
    <row r="6712" s="20" customFormat="1" ht="45" customHeight="1">
      <c r="A6712" s="15">
        <v>90262450</v>
      </c>
      <c r="B6712" s="16" t="s">
        <v>9763</v>
      </c>
      <c r="C6712" s="16" t="s">
        <v>9764</v>
      </c>
      <c r="D6712" s="17" t="s">
        <v>146</v>
      </c>
      <c r="E6712" s="17">
        <v>1</v>
      </c>
      <c r="F6712" s="18" t="s">
        <v>60</v>
      </c>
      <c r="G6712" s="18" t="s">
        <v>14</v>
      </c>
      <c r="H6712" s="19">
        <v>2.6460661499999998</v>
      </c>
    </row>
    <row r="6713" s="20" customFormat="1" ht="45" customHeight="1">
      <c r="A6713" s="15">
        <v>90293096</v>
      </c>
      <c r="B6713" s="16" t="s">
        <v>9765</v>
      </c>
      <c r="C6713" s="16" t="s">
        <v>9766</v>
      </c>
      <c r="D6713" s="17" t="s">
        <v>146</v>
      </c>
      <c r="E6713" s="17">
        <v>1</v>
      </c>
      <c r="F6713" s="18" t="s">
        <v>60</v>
      </c>
      <c r="G6713" s="18" t="s">
        <v>14</v>
      </c>
      <c r="H6713" s="19">
        <v>2.6460661499999998</v>
      </c>
    </row>
    <row r="6714" s="20" customFormat="1" ht="45" customHeight="1">
      <c r="A6714" s="15">
        <v>90293100</v>
      </c>
      <c r="B6714" s="16" t="s">
        <v>9765</v>
      </c>
      <c r="C6714" s="16" t="s">
        <v>9767</v>
      </c>
      <c r="D6714" s="17" t="s">
        <v>146</v>
      </c>
      <c r="E6714" s="17">
        <v>1</v>
      </c>
      <c r="F6714" s="18" t="s">
        <v>60</v>
      </c>
      <c r="G6714" s="18" t="s">
        <v>14</v>
      </c>
      <c r="H6714" s="19">
        <v>2.6460661499999998</v>
      </c>
    </row>
    <row r="6715" s="20" customFormat="1" ht="45" customHeight="1">
      <c r="A6715" s="15">
        <v>90262468</v>
      </c>
      <c r="B6715" s="16" t="s">
        <v>9768</v>
      </c>
      <c r="C6715" s="16" t="s">
        <v>9769</v>
      </c>
      <c r="D6715" s="17" t="s">
        <v>146</v>
      </c>
      <c r="E6715" s="17">
        <v>1</v>
      </c>
      <c r="F6715" s="18" t="s">
        <v>60</v>
      </c>
      <c r="G6715" s="18" t="s">
        <v>14</v>
      </c>
      <c r="H6715" s="19">
        <v>2.4664689000000002</v>
      </c>
    </row>
    <row r="6716" s="20" customFormat="1" ht="45" customHeight="1">
      <c r="A6716" s="15">
        <v>92422934</v>
      </c>
      <c r="B6716" s="16" t="s">
        <v>9770</v>
      </c>
      <c r="C6716" s="16" t="s">
        <v>9771</v>
      </c>
      <c r="D6716" s="17" t="s">
        <v>69</v>
      </c>
      <c r="E6716" s="17">
        <v>1</v>
      </c>
      <c r="F6716" s="18" t="s">
        <v>60</v>
      </c>
      <c r="G6716" s="18" t="s">
        <v>14</v>
      </c>
      <c r="H6716" s="19">
        <v>3.1249921500000002</v>
      </c>
    </row>
    <row r="6717" s="20" customFormat="1" ht="45" customHeight="1">
      <c r="A6717" s="15">
        <v>90190084</v>
      </c>
      <c r="B6717" s="16" t="s">
        <v>9772</v>
      </c>
      <c r="C6717" s="16" t="s">
        <v>9773</v>
      </c>
      <c r="D6717" s="17" t="s">
        <v>146</v>
      </c>
      <c r="E6717" s="17">
        <v>1</v>
      </c>
      <c r="F6717" s="18" t="s">
        <v>60</v>
      </c>
      <c r="G6717" s="18" t="s">
        <v>14</v>
      </c>
      <c r="H6717" s="19">
        <v>2.6460661499999998</v>
      </c>
    </row>
    <row r="6718" s="20" customFormat="1" ht="45" customHeight="1">
      <c r="A6718" s="15">
        <v>94939152</v>
      </c>
      <c r="B6718" s="16" t="s">
        <v>9774</v>
      </c>
      <c r="C6718" s="16" t="s">
        <v>9775</v>
      </c>
      <c r="D6718" s="17" t="s">
        <v>613</v>
      </c>
      <c r="E6718" s="17">
        <v>10</v>
      </c>
      <c r="F6718" s="18" t="s">
        <v>743</v>
      </c>
      <c r="G6718" s="18" t="s">
        <v>261</v>
      </c>
      <c r="H6718" s="19">
        <v>7.053382665</v>
      </c>
    </row>
    <row r="6719" s="20" customFormat="1" ht="45" customHeight="1">
      <c r="A6719" s="15">
        <v>94939160</v>
      </c>
      <c r="B6719" s="16" t="s">
        <v>9776</v>
      </c>
      <c r="C6719" s="16" t="s">
        <v>9777</v>
      </c>
      <c r="D6719" s="17" t="s">
        <v>455</v>
      </c>
      <c r="E6719" s="17">
        <v>10</v>
      </c>
      <c r="F6719" s="18" t="s">
        <v>743</v>
      </c>
      <c r="G6719" s="18" t="s">
        <v>261</v>
      </c>
      <c r="H6719" s="19">
        <v>6.9637500000000001</v>
      </c>
    </row>
    <row r="6720" s="20" customFormat="1" ht="45" customHeight="1">
      <c r="A6720" s="15">
        <v>94939179</v>
      </c>
      <c r="B6720" s="16" t="s">
        <v>9778</v>
      </c>
      <c r="C6720" s="16" t="s">
        <v>9779</v>
      </c>
      <c r="D6720" s="17" t="s">
        <v>528</v>
      </c>
      <c r="E6720" s="17">
        <v>10</v>
      </c>
      <c r="F6720" s="18" t="s">
        <v>743</v>
      </c>
      <c r="G6720" s="18" t="s">
        <v>261</v>
      </c>
      <c r="H6720" s="19">
        <v>7.326370485</v>
      </c>
    </row>
    <row r="6721" s="20" customFormat="1" ht="45" customHeight="1">
      <c r="A6721" s="15">
        <v>94939187</v>
      </c>
      <c r="B6721" s="16" t="s">
        <v>9780</v>
      </c>
      <c r="C6721" s="16" t="s">
        <v>9780</v>
      </c>
      <c r="D6721" s="17" t="s">
        <v>506</v>
      </c>
      <c r="E6721" s="17">
        <v>10</v>
      </c>
      <c r="F6721" s="18" t="s">
        <v>743</v>
      </c>
      <c r="G6721" s="18" t="s">
        <v>261</v>
      </c>
      <c r="H6721" s="19">
        <v>6.92766459</v>
      </c>
    </row>
    <row r="6722" s="20" customFormat="1" ht="45" customHeight="1">
      <c r="A6722" s="15">
        <v>90296990</v>
      </c>
      <c r="B6722" s="16" t="s">
        <v>9781</v>
      </c>
      <c r="C6722" s="16" t="s">
        <v>9781</v>
      </c>
      <c r="D6722" s="17" t="s">
        <v>506</v>
      </c>
      <c r="E6722" s="17">
        <v>1</v>
      </c>
      <c r="F6722" s="18" t="s">
        <v>13</v>
      </c>
      <c r="G6722" s="18" t="s">
        <v>14</v>
      </c>
      <c r="H6722" s="19">
        <v>37.880000000000003</v>
      </c>
    </row>
    <row r="6723" s="20" customFormat="1" ht="45" customHeight="1">
      <c r="A6723" s="15">
        <v>90264665</v>
      </c>
      <c r="B6723" s="16" t="s">
        <v>9782</v>
      </c>
      <c r="C6723" s="16" t="s">
        <v>9783</v>
      </c>
      <c r="D6723" s="17" t="s">
        <v>455</v>
      </c>
      <c r="E6723" s="17">
        <v>1</v>
      </c>
      <c r="F6723" s="18" t="s">
        <v>13</v>
      </c>
      <c r="G6723" s="18" t="s">
        <v>14</v>
      </c>
      <c r="H6723" s="19">
        <v>36.033479999999997</v>
      </c>
    </row>
    <row r="6724" s="20" customFormat="1" ht="45" customHeight="1">
      <c r="A6724" s="15">
        <v>92435360</v>
      </c>
      <c r="B6724" s="16" t="s">
        <v>9784</v>
      </c>
      <c r="C6724" s="16" t="s">
        <v>9785</v>
      </c>
      <c r="D6724" s="17" t="s">
        <v>613</v>
      </c>
      <c r="E6724" s="17">
        <v>1</v>
      </c>
      <c r="F6724" s="18" t="s">
        <v>13</v>
      </c>
      <c r="G6724" s="18" t="s">
        <v>14</v>
      </c>
      <c r="H6724" s="19">
        <v>30.42377415</v>
      </c>
    </row>
    <row r="6725" s="20" customFormat="1" ht="45" customHeight="1">
      <c r="A6725" s="15">
        <v>90169107</v>
      </c>
      <c r="B6725" s="16" t="s">
        <v>9786</v>
      </c>
      <c r="C6725" s="16" t="s">
        <v>9787</v>
      </c>
      <c r="D6725" s="17" t="s">
        <v>92</v>
      </c>
      <c r="E6725" s="17">
        <v>1</v>
      </c>
      <c r="F6725" s="18" t="s">
        <v>13</v>
      </c>
      <c r="G6725" s="18" t="s">
        <v>14</v>
      </c>
      <c r="H6725" s="19">
        <v>26.367999999999999</v>
      </c>
    </row>
    <row r="6726" s="20" customFormat="1" ht="45" customHeight="1">
      <c r="A6726" s="15">
        <v>94938962</v>
      </c>
      <c r="B6726" s="16" t="s">
        <v>9788</v>
      </c>
      <c r="C6726" s="16" t="s">
        <v>9789</v>
      </c>
      <c r="D6726" s="17" t="s">
        <v>613</v>
      </c>
      <c r="E6726" s="17">
        <v>50</v>
      </c>
      <c r="F6726" s="18" t="s">
        <v>743</v>
      </c>
      <c r="G6726" s="18" t="s">
        <v>261</v>
      </c>
      <c r="H6726" s="19">
        <v>20.914219494000001</v>
      </c>
    </row>
    <row r="6727" s="20" customFormat="1" ht="45" customHeight="1">
      <c r="A6727" s="15">
        <v>90266250</v>
      </c>
      <c r="B6727" s="16" t="s">
        <v>9788</v>
      </c>
      <c r="C6727" s="16" t="s">
        <v>9790</v>
      </c>
      <c r="D6727" s="17" t="s">
        <v>613</v>
      </c>
      <c r="E6727" s="17">
        <v>10</v>
      </c>
      <c r="F6727" s="18" t="s">
        <v>743</v>
      </c>
      <c r="G6727" s="18" t="s">
        <v>19</v>
      </c>
      <c r="H6727" s="19">
        <v>21.528863999999999</v>
      </c>
    </row>
    <row r="6728" s="20" customFormat="1" ht="45" customHeight="1">
      <c r="A6728" s="15">
        <v>94938970</v>
      </c>
      <c r="B6728" s="16" t="s">
        <v>9791</v>
      </c>
      <c r="C6728" s="16" t="s">
        <v>9792</v>
      </c>
      <c r="D6728" s="17" t="s">
        <v>39</v>
      </c>
      <c r="E6728" s="17">
        <v>10</v>
      </c>
      <c r="F6728" s="18" t="s">
        <v>743</v>
      </c>
      <c r="G6728" s="18" t="s">
        <v>261</v>
      </c>
      <c r="H6728" s="19">
        <v>17.586162720000001</v>
      </c>
    </row>
    <row r="6729" s="20" customFormat="1" ht="45" customHeight="1">
      <c r="A6729" s="15">
        <v>94938989</v>
      </c>
      <c r="B6729" s="16" t="s">
        <v>9793</v>
      </c>
      <c r="C6729" s="16" t="s">
        <v>9794</v>
      </c>
      <c r="D6729" s="17" t="s">
        <v>1717</v>
      </c>
      <c r="E6729" s="17">
        <v>10</v>
      </c>
      <c r="F6729" s="18" t="s">
        <v>743</v>
      </c>
      <c r="G6729" s="18" t="s">
        <v>261</v>
      </c>
      <c r="H6729" s="19">
        <v>17.5347288</v>
      </c>
    </row>
    <row r="6730" s="20" customFormat="1" ht="45" customHeight="1">
      <c r="A6730" s="15">
        <v>94938997</v>
      </c>
      <c r="B6730" s="16" t="s">
        <v>9795</v>
      </c>
      <c r="C6730" s="16" t="s">
        <v>9796</v>
      </c>
      <c r="D6730" s="17" t="s">
        <v>534</v>
      </c>
      <c r="E6730" s="17">
        <v>10</v>
      </c>
      <c r="F6730" s="18" t="s">
        <v>743</v>
      </c>
      <c r="G6730" s="18" t="s">
        <v>261</v>
      </c>
      <c r="H6730" s="19">
        <v>23.387625</v>
      </c>
    </row>
    <row r="6731" s="20" customFormat="1" ht="45" customHeight="1">
      <c r="A6731" s="15">
        <v>94939004</v>
      </c>
      <c r="B6731" s="16" t="s">
        <v>9797</v>
      </c>
      <c r="C6731" s="16" t="s">
        <v>9798</v>
      </c>
      <c r="D6731" s="17" t="s">
        <v>131</v>
      </c>
      <c r="E6731" s="17">
        <v>10</v>
      </c>
      <c r="F6731" s="18" t="s">
        <v>743</v>
      </c>
      <c r="G6731" s="18" t="s">
        <v>261</v>
      </c>
      <c r="H6731" s="19">
        <v>18.237958200000001</v>
      </c>
    </row>
    <row r="6732" s="20" customFormat="1" ht="45" customHeight="1">
      <c r="A6732" s="15">
        <v>94939012</v>
      </c>
      <c r="B6732" s="16" t="s">
        <v>9799</v>
      </c>
      <c r="C6732" s="16" t="s">
        <v>9800</v>
      </c>
      <c r="D6732" s="17" t="s">
        <v>1672</v>
      </c>
      <c r="E6732" s="17">
        <v>10</v>
      </c>
      <c r="F6732" s="18" t="s">
        <v>743</v>
      </c>
      <c r="G6732" s="18" t="s">
        <v>261</v>
      </c>
      <c r="H6732" s="19">
        <v>20.349565739999999</v>
      </c>
    </row>
    <row r="6733" s="20" customFormat="1" ht="45" customHeight="1">
      <c r="A6733" s="15">
        <v>94939020</v>
      </c>
      <c r="B6733" s="16" t="s">
        <v>9801</v>
      </c>
      <c r="C6733" s="16" t="s">
        <v>9802</v>
      </c>
      <c r="D6733" s="17" t="s">
        <v>39</v>
      </c>
      <c r="E6733" s="17">
        <v>50</v>
      </c>
      <c r="F6733" s="18" t="s">
        <v>743</v>
      </c>
      <c r="G6733" s="18" t="s">
        <v>261</v>
      </c>
      <c r="H6733" s="19">
        <v>16.45065198</v>
      </c>
    </row>
    <row r="6734" s="20" customFormat="1" ht="45" customHeight="1">
      <c r="A6734" s="15">
        <v>94939039</v>
      </c>
      <c r="B6734" s="16" t="s">
        <v>9803</v>
      </c>
      <c r="C6734" s="16" t="s">
        <v>9804</v>
      </c>
      <c r="D6734" s="17" t="s">
        <v>1717</v>
      </c>
      <c r="E6734" s="17">
        <v>50</v>
      </c>
      <c r="F6734" s="18" t="s">
        <v>743</v>
      </c>
      <c r="G6734" s="18" t="s">
        <v>261</v>
      </c>
      <c r="H6734" s="19">
        <v>15.9612336</v>
      </c>
    </row>
    <row r="6735" s="20" customFormat="1" ht="45" customHeight="1">
      <c r="A6735" s="15">
        <v>94939047</v>
      </c>
      <c r="B6735" s="16" t="s">
        <v>9805</v>
      </c>
      <c r="C6735" s="16" t="s">
        <v>9806</v>
      </c>
      <c r="D6735" s="17" t="s">
        <v>534</v>
      </c>
      <c r="E6735" s="17">
        <v>50</v>
      </c>
      <c r="F6735" s="18" t="s">
        <v>743</v>
      </c>
      <c r="G6735" s="18" t="s">
        <v>261</v>
      </c>
      <c r="H6735" s="19">
        <v>22.0275</v>
      </c>
    </row>
    <row r="6736" s="20" customFormat="1" ht="45" customHeight="1">
      <c r="A6736" s="15">
        <v>94939055</v>
      </c>
      <c r="B6736" s="16" t="s">
        <v>9807</v>
      </c>
      <c r="C6736" s="16" t="s">
        <v>9808</v>
      </c>
      <c r="D6736" s="17" t="s">
        <v>131</v>
      </c>
      <c r="E6736" s="17">
        <v>50</v>
      </c>
      <c r="F6736" s="18" t="s">
        <v>743</v>
      </c>
      <c r="G6736" s="18" t="s">
        <v>261</v>
      </c>
      <c r="H6736" s="19">
        <v>16.964243100000001</v>
      </c>
    </row>
    <row r="6737" s="20" customFormat="1" ht="45" customHeight="1">
      <c r="A6737" s="15">
        <v>94939063</v>
      </c>
      <c r="B6737" s="16" t="s">
        <v>9807</v>
      </c>
      <c r="C6737" s="16" t="s">
        <v>9809</v>
      </c>
      <c r="D6737" s="17" t="s">
        <v>1672</v>
      </c>
      <c r="E6737" s="17">
        <v>50</v>
      </c>
      <c r="F6737" s="18" t="s">
        <v>743</v>
      </c>
      <c r="G6737" s="18" t="s">
        <v>261</v>
      </c>
      <c r="H6737" s="19">
        <v>19.108429010999998</v>
      </c>
    </row>
    <row r="6738" s="20" customFormat="1" ht="45" customHeight="1">
      <c r="A6738" s="15">
        <v>92402984</v>
      </c>
      <c r="B6738" s="16" t="s">
        <v>9810</v>
      </c>
      <c r="C6738" s="16" t="s">
        <v>9811</v>
      </c>
      <c r="D6738" s="17" t="s">
        <v>34</v>
      </c>
      <c r="E6738" s="17">
        <v>1</v>
      </c>
      <c r="F6738" s="18" t="s">
        <v>88</v>
      </c>
      <c r="G6738" s="18" t="s">
        <v>14</v>
      </c>
      <c r="H6738" s="19">
        <v>23.371588800000001</v>
      </c>
    </row>
    <row r="6739" s="20" customFormat="1" ht="45" customHeight="1">
      <c r="A6739" s="15">
        <v>90020723</v>
      </c>
      <c r="B6739" s="16" t="s">
        <v>9812</v>
      </c>
      <c r="C6739" s="16" t="s">
        <v>9812</v>
      </c>
      <c r="D6739" s="17" t="s">
        <v>378</v>
      </c>
      <c r="E6739" s="17">
        <v>1</v>
      </c>
      <c r="F6739" s="18" t="s">
        <v>18</v>
      </c>
      <c r="G6739" s="18" t="s">
        <v>19</v>
      </c>
      <c r="H6739" s="19">
        <v>0.28735559999999999</v>
      </c>
    </row>
    <row r="6740" s="20" customFormat="1" ht="45" customHeight="1">
      <c r="A6740" s="15">
        <v>92406572</v>
      </c>
      <c r="B6740" s="16" t="s">
        <v>9813</v>
      </c>
      <c r="C6740" s="16" t="s">
        <v>9814</v>
      </c>
      <c r="D6740" s="17" t="s">
        <v>146</v>
      </c>
      <c r="E6740" s="17">
        <v>10</v>
      </c>
      <c r="F6740" s="18" t="s">
        <v>95</v>
      </c>
      <c r="G6740" s="18" t="s">
        <v>19</v>
      </c>
      <c r="H6740" s="19">
        <v>2.9693412000000001</v>
      </c>
    </row>
    <row r="6741" s="20" customFormat="1" ht="45" customHeight="1">
      <c r="A6741" s="15">
        <v>92403808</v>
      </c>
      <c r="B6741" s="16" t="s">
        <v>9815</v>
      </c>
      <c r="C6741" s="16" t="s">
        <v>9816</v>
      </c>
      <c r="D6741" s="17" t="s">
        <v>157</v>
      </c>
      <c r="E6741" s="17">
        <v>1</v>
      </c>
      <c r="F6741" s="18" t="s">
        <v>88</v>
      </c>
      <c r="G6741" s="18" t="s">
        <v>14</v>
      </c>
      <c r="H6741" s="19">
        <v>8.7523726499999999</v>
      </c>
    </row>
    <row r="6742" s="20" customFormat="1" ht="45" customHeight="1">
      <c r="A6742" s="15">
        <v>92377440</v>
      </c>
      <c r="B6742" s="16" t="s">
        <v>9817</v>
      </c>
      <c r="C6742" s="16" t="s">
        <v>9818</v>
      </c>
      <c r="D6742" s="17" t="s">
        <v>360</v>
      </c>
      <c r="E6742" s="17">
        <v>1</v>
      </c>
      <c r="F6742" s="18" t="s">
        <v>60</v>
      </c>
      <c r="G6742" s="18" t="s">
        <v>14</v>
      </c>
      <c r="H6742" s="19">
        <v>1.6773750000000001</v>
      </c>
    </row>
    <row r="6743" s="20" customFormat="1" ht="45" customHeight="1">
      <c r="A6743" s="15">
        <v>91335019</v>
      </c>
      <c r="B6743" s="16" t="s">
        <v>9819</v>
      </c>
      <c r="C6743" s="16" t="s">
        <v>9820</v>
      </c>
      <c r="D6743" s="17" t="s">
        <v>50</v>
      </c>
      <c r="E6743" s="17">
        <v>1</v>
      </c>
      <c r="F6743" s="18" t="s">
        <v>64</v>
      </c>
      <c r="G6743" s="18" t="s">
        <v>14</v>
      </c>
      <c r="H6743" s="19">
        <v>7.8064938000000001</v>
      </c>
    </row>
    <row r="6744" s="20" customFormat="1" ht="45" customHeight="1">
      <c r="A6744" s="15">
        <v>92395422</v>
      </c>
      <c r="B6744" s="16" t="s">
        <v>9821</v>
      </c>
      <c r="C6744" s="16" t="s">
        <v>9822</v>
      </c>
      <c r="D6744" s="17" t="s">
        <v>244</v>
      </c>
      <c r="E6744" s="17">
        <v>1</v>
      </c>
      <c r="F6744" s="18" t="s">
        <v>64</v>
      </c>
      <c r="G6744" s="18" t="s">
        <v>14</v>
      </c>
      <c r="H6744" s="19">
        <v>6.2133750000000001</v>
      </c>
    </row>
    <row r="6745" s="20" customFormat="1" ht="45" customHeight="1">
      <c r="A6745" s="15">
        <v>91493013</v>
      </c>
      <c r="B6745" s="16" t="s">
        <v>9823</v>
      </c>
      <c r="C6745" s="16" t="s">
        <v>9824</v>
      </c>
      <c r="D6745" s="17" t="s">
        <v>43</v>
      </c>
      <c r="E6745" s="17">
        <v>1</v>
      </c>
      <c r="F6745" s="18" t="s">
        <v>60</v>
      </c>
      <c r="G6745" s="18" t="s">
        <v>14</v>
      </c>
      <c r="H6745" s="19">
        <v>0.99377145</v>
      </c>
    </row>
    <row r="6746" s="20" customFormat="1" ht="45" customHeight="1">
      <c r="A6746" s="15">
        <v>92386873</v>
      </c>
      <c r="B6746" s="16" t="s">
        <v>9825</v>
      </c>
      <c r="C6746" s="16" t="s">
        <v>9826</v>
      </c>
      <c r="D6746" s="17" t="s">
        <v>157</v>
      </c>
      <c r="E6746" s="17">
        <v>1</v>
      </c>
      <c r="F6746" s="18" t="s">
        <v>64</v>
      </c>
      <c r="G6746" s="18" t="s">
        <v>14</v>
      </c>
      <c r="H6746" s="19">
        <v>2.9214486000000002</v>
      </c>
    </row>
    <row r="6747" s="20" customFormat="1" ht="45" customHeight="1">
      <c r="A6747" s="15">
        <v>92386881</v>
      </c>
      <c r="B6747" s="16" t="s">
        <v>9825</v>
      </c>
      <c r="C6747" s="16" t="s">
        <v>9826</v>
      </c>
      <c r="D6747" s="17" t="s">
        <v>157</v>
      </c>
      <c r="E6747" s="17">
        <v>1</v>
      </c>
      <c r="F6747" s="18" t="s">
        <v>64</v>
      </c>
      <c r="G6747" s="18" t="s">
        <v>14</v>
      </c>
      <c r="H6747" s="19">
        <v>2.3347642500000001</v>
      </c>
    </row>
    <row r="6748" s="20" customFormat="1" ht="45" customHeight="1">
      <c r="A6748" s="15">
        <v>92386890</v>
      </c>
      <c r="B6748" s="16" t="s">
        <v>9827</v>
      </c>
      <c r="C6748" s="16" t="s">
        <v>9828</v>
      </c>
      <c r="D6748" s="17" t="s">
        <v>157</v>
      </c>
      <c r="E6748" s="17">
        <v>1</v>
      </c>
      <c r="F6748" s="18" t="s">
        <v>64</v>
      </c>
      <c r="G6748" s="18" t="s">
        <v>14</v>
      </c>
      <c r="H6748" s="19">
        <v>6.7887760500000001</v>
      </c>
    </row>
    <row r="6749" s="20" customFormat="1" ht="45" customHeight="1">
      <c r="A6749" s="15">
        <v>92436552</v>
      </c>
      <c r="B6749" s="16" t="s">
        <v>9829</v>
      </c>
      <c r="C6749" s="16" t="s">
        <v>9830</v>
      </c>
      <c r="D6749" s="17" t="s">
        <v>1356</v>
      </c>
      <c r="E6749" s="17">
        <v>1</v>
      </c>
      <c r="F6749" s="18" t="s">
        <v>158</v>
      </c>
      <c r="G6749" s="18" t="s">
        <v>14</v>
      </c>
      <c r="H6749" s="19">
        <v>0.20354354999999999</v>
      </c>
    </row>
    <row r="6750" s="20" customFormat="1" ht="45" customHeight="1">
      <c r="A6750" s="15">
        <v>92455468</v>
      </c>
      <c r="B6750" s="16" t="s">
        <v>9831</v>
      </c>
      <c r="C6750" s="16" t="s">
        <v>9832</v>
      </c>
      <c r="D6750" s="17" t="s">
        <v>17</v>
      </c>
      <c r="E6750" s="17">
        <v>1</v>
      </c>
      <c r="F6750" s="18" t="s">
        <v>436</v>
      </c>
      <c r="G6750" s="18" t="s">
        <v>14</v>
      </c>
      <c r="H6750" s="19">
        <v>0.4576404</v>
      </c>
    </row>
    <row r="6751" s="20" customFormat="1" ht="45" customHeight="1">
      <c r="A6751" s="15">
        <v>92396151</v>
      </c>
      <c r="B6751" s="16" t="s">
        <v>9833</v>
      </c>
      <c r="C6751" s="16" t="s">
        <v>9834</v>
      </c>
      <c r="D6751" s="17" t="s">
        <v>34</v>
      </c>
      <c r="E6751" s="17">
        <v>1</v>
      </c>
      <c r="F6751" s="18" t="s">
        <v>60</v>
      </c>
      <c r="G6751" s="18" t="s">
        <v>14</v>
      </c>
      <c r="H6751" s="19">
        <v>0.96982515000000002</v>
      </c>
    </row>
    <row r="6752" s="20" customFormat="1" ht="45" customHeight="1">
      <c r="A6752" s="15">
        <v>92383769</v>
      </c>
      <c r="B6752" s="16" t="s">
        <v>9835</v>
      </c>
      <c r="C6752" s="16" t="s">
        <v>9836</v>
      </c>
      <c r="D6752" s="17" t="s">
        <v>17</v>
      </c>
      <c r="E6752" s="17">
        <v>1</v>
      </c>
      <c r="F6752" s="18" t="s">
        <v>60</v>
      </c>
      <c r="G6752" s="18" t="s">
        <v>14</v>
      </c>
      <c r="H6752" s="19">
        <v>0.76628160000000001</v>
      </c>
    </row>
    <row r="6753" s="20" customFormat="1" ht="45" customHeight="1">
      <c r="A6753" s="15">
        <v>92383823</v>
      </c>
      <c r="B6753" s="16" t="s">
        <v>9835</v>
      </c>
      <c r="C6753" s="16" t="s">
        <v>9837</v>
      </c>
      <c r="D6753" s="17" t="s">
        <v>17</v>
      </c>
      <c r="E6753" s="17">
        <v>1</v>
      </c>
      <c r="F6753" s="18" t="s">
        <v>60</v>
      </c>
      <c r="G6753" s="18" t="s">
        <v>14</v>
      </c>
      <c r="H6753" s="19">
        <v>1.0217088000000001</v>
      </c>
    </row>
    <row r="6754" s="20" customFormat="1" ht="45" customHeight="1">
      <c r="A6754" s="15">
        <v>92383777</v>
      </c>
      <c r="B6754" s="16" t="s">
        <v>9838</v>
      </c>
      <c r="C6754" s="16" t="s">
        <v>9839</v>
      </c>
      <c r="D6754" s="17" t="s">
        <v>17</v>
      </c>
      <c r="E6754" s="17">
        <v>1</v>
      </c>
      <c r="F6754" s="18" t="s">
        <v>60</v>
      </c>
      <c r="G6754" s="18" t="s">
        <v>14</v>
      </c>
      <c r="H6754" s="19">
        <v>1.1813507999999999</v>
      </c>
    </row>
    <row r="6755" s="20" customFormat="1" ht="45" customHeight="1">
      <c r="A6755" s="15">
        <v>92435874</v>
      </c>
      <c r="B6755" s="16" t="s">
        <v>9840</v>
      </c>
      <c r="C6755" s="16" t="s">
        <v>9841</v>
      </c>
      <c r="D6755" s="17" t="s">
        <v>31</v>
      </c>
      <c r="E6755" s="17">
        <v>1</v>
      </c>
      <c r="F6755" s="18" t="s">
        <v>2483</v>
      </c>
      <c r="G6755" s="18" t="s">
        <v>14</v>
      </c>
      <c r="H6755" s="19">
        <v>0.75430845000000002</v>
      </c>
    </row>
    <row r="6756" s="20" customFormat="1" ht="45" customHeight="1">
      <c r="A6756" s="15">
        <v>92404219</v>
      </c>
      <c r="B6756" s="16" t="s">
        <v>9840</v>
      </c>
      <c r="C6756" s="16" t="s">
        <v>9842</v>
      </c>
      <c r="D6756" s="17" t="s">
        <v>334</v>
      </c>
      <c r="E6756" s="17">
        <v>1</v>
      </c>
      <c r="F6756" s="18" t="s">
        <v>64</v>
      </c>
      <c r="G6756" s="18" t="s">
        <v>14</v>
      </c>
      <c r="H6756" s="19">
        <v>0.75430845000000002</v>
      </c>
    </row>
    <row r="6757" s="20" customFormat="1" ht="45" customHeight="1">
      <c r="A6757" s="15">
        <v>92383815</v>
      </c>
      <c r="B6757" s="16" t="s">
        <v>9843</v>
      </c>
      <c r="C6757" s="16" t="s">
        <v>9844</v>
      </c>
      <c r="D6757" s="17" t="s">
        <v>17</v>
      </c>
      <c r="E6757" s="17">
        <v>1</v>
      </c>
      <c r="F6757" s="18" t="s">
        <v>60</v>
      </c>
      <c r="G6757" s="18" t="s">
        <v>14</v>
      </c>
      <c r="H6757" s="19">
        <v>0.4576404</v>
      </c>
    </row>
    <row r="6758" s="20" customFormat="1" ht="45" customHeight="1">
      <c r="A6758" s="15">
        <v>90132092</v>
      </c>
      <c r="B6758" s="16" t="s">
        <v>9845</v>
      </c>
      <c r="C6758" s="16" t="s">
        <v>9846</v>
      </c>
      <c r="D6758" s="17" t="s">
        <v>81</v>
      </c>
      <c r="E6758" s="17">
        <v>1</v>
      </c>
      <c r="F6758" s="18" t="s">
        <v>158</v>
      </c>
      <c r="G6758" s="18" t="s">
        <v>14</v>
      </c>
      <c r="H6758" s="19">
        <v>0.87403995000000001</v>
      </c>
    </row>
    <row r="6759" s="20" customFormat="1" ht="45" customHeight="1">
      <c r="A6759" s="15">
        <v>92250335</v>
      </c>
      <c r="B6759" s="16" t="s">
        <v>9847</v>
      </c>
      <c r="C6759" s="16" t="s">
        <v>9848</v>
      </c>
      <c r="D6759" s="17" t="s">
        <v>157</v>
      </c>
      <c r="E6759" s="17">
        <v>1</v>
      </c>
      <c r="F6759" s="18" t="s">
        <v>158</v>
      </c>
      <c r="G6759" s="18" t="s">
        <v>14</v>
      </c>
      <c r="H6759" s="19">
        <v>0.25143615000000002</v>
      </c>
    </row>
    <row r="6760" s="20" customFormat="1" ht="45" customHeight="1">
      <c r="A6760" s="15">
        <v>92250645</v>
      </c>
      <c r="B6760" s="16" t="s">
        <v>9849</v>
      </c>
      <c r="C6760" s="16" t="s">
        <v>9850</v>
      </c>
      <c r="D6760" s="17" t="s">
        <v>157</v>
      </c>
      <c r="E6760" s="17">
        <v>100</v>
      </c>
      <c r="F6760" s="18" t="s">
        <v>18</v>
      </c>
      <c r="G6760" s="18" t="s">
        <v>19</v>
      </c>
      <c r="H6760" s="19">
        <v>5.9865750000000002e-002</v>
      </c>
    </row>
    <row r="6761" s="20" customFormat="1" ht="45" customHeight="1">
      <c r="A6761" s="15">
        <v>90149289</v>
      </c>
      <c r="B6761" s="16" t="s">
        <v>9851</v>
      </c>
      <c r="C6761" s="16" t="s">
        <v>9852</v>
      </c>
      <c r="D6761" s="17" t="s">
        <v>233</v>
      </c>
      <c r="E6761" s="17">
        <v>1</v>
      </c>
      <c r="F6761" s="18" t="s">
        <v>60</v>
      </c>
      <c r="G6761" s="18" t="s">
        <v>14</v>
      </c>
      <c r="H6761" s="19">
        <v>2.1431938499999998</v>
      </c>
    </row>
    <row r="6762" s="20" customFormat="1" ht="45" customHeight="1">
      <c r="A6762" s="15">
        <v>90205626</v>
      </c>
      <c r="B6762" s="16" t="s">
        <v>9853</v>
      </c>
      <c r="C6762" s="16" t="s">
        <v>9854</v>
      </c>
      <c r="D6762" s="17" t="s">
        <v>154</v>
      </c>
      <c r="E6762" s="17">
        <v>100</v>
      </c>
      <c r="F6762" s="18" t="s">
        <v>151</v>
      </c>
      <c r="G6762" s="18" t="s">
        <v>19</v>
      </c>
      <c r="H6762" s="19">
        <v>7.1838899999999997e-002</v>
      </c>
    </row>
    <row r="6763" s="20" customFormat="1" ht="45" customHeight="1">
      <c r="A6763" s="15">
        <v>92457576</v>
      </c>
      <c r="B6763" s="16" t="s">
        <v>9855</v>
      </c>
      <c r="C6763" s="16" t="s">
        <v>9856</v>
      </c>
      <c r="D6763" s="17" t="s">
        <v>92</v>
      </c>
      <c r="E6763" s="17">
        <v>1</v>
      </c>
      <c r="F6763" s="18" t="s">
        <v>64</v>
      </c>
      <c r="G6763" s="18" t="s">
        <v>14</v>
      </c>
      <c r="H6763" s="19">
        <v>1181.7562399999999</v>
      </c>
    </row>
    <row r="6764" s="20" customFormat="1" ht="45" customHeight="1">
      <c r="A6764" s="15">
        <v>92457584</v>
      </c>
      <c r="B6764" s="16" t="s">
        <v>9855</v>
      </c>
      <c r="C6764" s="16" t="s">
        <v>9856</v>
      </c>
      <c r="D6764" s="17" t="s">
        <v>92</v>
      </c>
      <c r="E6764" s="17">
        <v>1</v>
      </c>
      <c r="F6764" s="18" t="s">
        <v>60</v>
      </c>
      <c r="G6764" s="18" t="s">
        <v>14</v>
      </c>
      <c r="H6764" s="19">
        <v>320.41000000000003</v>
      </c>
    </row>
    <row r="6765" s="20" customFormat="1" ht="45" customHeight="1">
      <c r="A6765" s="15">
        <v>92426506</v>
      </c>
      <c r="B6765" s="16" t="s">
        <v>9857</v>
      </c>
      <c r="C6765" s="16" t="s">
        <v>9858</v>
      </c>
      <c r="D6765" s="17" t="s">
        <v>235</v>
      </c>
      <c r="E6765" s="17">
        <v>60</v>
      </c>
      <c r="F6765" s="18" t="s">
        <v>99</v>
      </c>
      <c r="G6765" s="18" t="s">
        <v>14</v>
      </c>
      <c r="H6765" s="19">
        <v>62.03289015</v>
      </c>
    </row>
    <row r="6766" s="20" customFormat="1" ht="45" customHeight="1">
      <c r="A6766" s="15">
        <v>92426476</v>
      </c>
      <c r="B6766" s="16" t="s">
        <v>9859</v>
      </c>
      <c r="C6766" s="16" t="s">
        <v>9860</v>
      </c>
      <c r="D6766" s="17" t="s">
        <v>235</v>
      </c>
      <c r="E6766" s="17">
        <v>60</v>
      </c>
      <c r="F6766" s="18" t="s">
        <v>99</v>
      </c>
      <c r="G6766" s="18" t="s">
        <v>19</v>
      </c>
      <c r="H6766" s="19">
        <v>1.1613955499999999</v>
      </c>
    </row>
    <row r="6767" s="20" customFormat="1" ht="45" customHeight="1">
      <c r="A6767" s="15">
        <v>92436064</v>
      </c>
      <c r="B6767" s="16" t="s">
        <v>9861</v>
      </c>
      <c r="C6767" s="16" t="s">
        <v>9862</v>
      </c>
      <c r="D6767" s="17" t="s">
        <v>358</v>
      </c>
      <c r="E6767" s="17">
        <v>1</v>
      </c>
      <c r="F6767" s="18" t="s">
        <v>60</v>
      </c>
      <c r="G6767" s="18" t="s">
        <v>14</v>
      </c>
      <c r="H6767" s="19">
        <v>1.80794565</v>
      </c>
    </row>
    <row r="6768" s="20" customFormat="1" ht="45" customHeight="1">
      <c r="A6768" s="15">
        <v>90020812</v>
      </c>
      <c r="B6768" s="16" t="s">
        <v>9863</v>
      </c>
      <c r="C6768" s="16" t="s">
        <v>9863</v>
      </c>
      <c r="D6768" s="17" t="s">
        <v>378</v>
      </c>
      <c r="E6768" s="17">
        <v>1</v>
      </c>
      <c r="F6768" s="18" t="s">
        <v>436</v>
      </c>
      <c r="G6768" s="18" t="s">
        <v>14</v>
      </c>
      <c r="H6768" s="19">
        <v>0.14367779999999999</v>
      </c>
    </row>
    <row r="6769" s="20" customFormat="1" ht="45" customHeight="1">
      <c r="A6769" s="15">
        <v>90303539</v>
      </c>
      <c r="B6769" s="16" t="s">
        <v>9864</v>
      </c>
      <c r="C6769" s="16" t="s">
        <v>9865</v>
      </c>
      <c r="D6769" s="17" t="s">
        <v>92</v>
      </c>
      <c r="E6769" s="17">
        <v>1</v>
      </c>
      <c r="F6769" s="18" t="s">
        <v>436</v>
      </c>
      <c r="G6769" s="18" t="s">
        <v>14</v>
      </c>
      <c r="H6769" s="19">
        <v>16.008101549999999</v>
      </c>
    </row>
    <row r="6770" s="20" customFormat="1" ht="45" customHeight="1">
      <c r="A6770" s="15">
        <v>90296397</v>
      </c>
      <c r="B6770" s="16" t="s">
        <v>9866</v>
      </c>
      <c r="C6770" s="16" t="s">
        <v>9867</v>
      </c>
      <c r="D6770" s="17" t="s">
        <v>414</v>
      </c>
      <c r="E6770" s="17">
        <v>1</v>
      </c>
      <c r="F6770" s="18" t="s">
        <v>60</v>
      </c>
      <c r="G6770" s="18" t="s">
        <v>14</v>
      </c>
      <c r="H6770" s="19">
        <v>1.6522946999999999</v>
      </c>
    </row>
    <row r="6771" s="20" customFormat="1" ht="45" customHeight="1">
      <c r="A6771" s="15">
        <v>90296389</v>
      </c>
      <c r="B6771" s="16" t="s">
        <v>9868</v>
      </c>
      <c r="C6771" s="16" t="s">
        <v>9869</v>
      </c>
      <c r="D6771" s="17" t="s">
        <v>414</v>
      </c>
      <c r="E6771" s="17">
        <v>1</v>
      </c>
      <c r="F6771" s="18" t="s">
        <v>60</v>
      </c>
      <c r="G6771" s="18" t="s">
        <v>14</v>
      </c>
      <c r="H6771" s="19">
        <v>1.59242895</v>
      </c>
    </row>
    <row r="6772" s="20" customFormat="1" ht="45" customHeight="1">
      <c r="A6772" s="15">
        <v>90221656</v>
      </c>
      <c r="B6772" s="16" t="s">
        <v>9868</v>
      </c>
      <c r="C6772" s="16" t="s">
        <v>9870</v>
      </c>
      <c r="D6772" s="17" t="s">
        <v>69</v>
      </c>
      <c r="E6772" s="17">
        <v>1</v>
      </c>
      <c r="F6772" s="18" t="s">
        <v>60</v>
      </c>
      <c r="G6772" s="18" t="s">
        <v>14</v>
      </c>
      <c r="H6772" s="19">
        <v>2.5023883499999999</v>
      </c>
    </row>
    <row r="6773" s="20" customFormat="1" ht="45" customHeight="1">
      <c r="A6773" s="15">
        <v>90221648</v>
      </c>
      <c r="B6773" s="16" t="s">
        <v>9871</v>
      </c>
      <c r="C6773" s="16" t="s">
        <v>9872</v>
      </c>
      <c r="D6773" s="17" t="s">
        <v>69</v>
      </c>
      <c r="E6773" s="17">
        <v>1</v>
      </c>
      <c r="F6773" s="18" t="s">
        <v>60</v>
      </c>
      <c r="G6773" s="18" t="s">
        <v>14</v>
      </c>
      <c r="H6773" s="19">
        <v>2.3108179500000001</v>
      </c>
    </row>
    <row r="6774" s="20" customFormat="1" ht="45" customHeight="1">
      <c r="A6774" s="15">
        <v>90268962</v>
      </c>
      <c r="B6774" s="16" t="s">
        <v>9873</v>
      </c>
      <c r="C6774" s="16" t="s">
        <v>9873</v>
      </c>
      <c r="D6774" s="17" t="s">
        <v>69</v>
      </c>
      <c r="E6774" s="17">
        <v>1</v>
      </c>
      <c r="F6774" s="18" t="s">
        <v>60</v>
      </c>
      <c r="G6774" s="18" t="s">
        <v>14</v>
      </c>
      <c r="H6774" s="19">
        <v>1.1254761</v>
      </c>
    </row>
    <row r="6775" s="20" customFormat="1" ht="45" customHeight="1">
      <c r="A6775" s="15">
        <v>90231597</v>
      </c>
      <c r="B6775" s="16" t="s">
        <v>9874</v>
      </c>
      <c r="C6775" s="16" t="s">
        <v>9875</v>
      </c>
      <c r="D6775" s="17" t="s">
        <v>2232</v>
      </c>
      <c r="E6775" s="17">
        <v>1</v>
      </c>
      <c r="F6775" s="18" t="s">
        <v>64</v>
      </c>
      <c r="G6775" s="18" t="s">
        <v>14</v>
      </c>
      <c r="H6775" s="19">
        <v>25.131641850000001</v>
      </c>
    </row>
    <row r="6776" s="20" customFormat="1" ht="45" customHeight="1">
      <c r="A6776" s="15">
        <v>96003855</v>
      </c>
      <c r="B6776" s="16" t="s">
        <v>9876</v>
      </c>
      <c r="C6776" s="16" t="s">
        <v>9876</v>
      </c>
      <c r="D6776" s="17" t="s">
        <v>975</v>
      </c>
      <c r="E6776" s="17">
        <v>225</v>
      </c>
      <c r="F6776" s="18" t="s">
        <v>95</v>
      </c>
      <c r="G6776" s="18" t="s">
        <v>19</v>
      </c>
      <c r="H6776" s="19">
        <v>0.61439999999999995</v>
      </c>
    </row>
    <row r="6777" s="20" customFormat="1" ht="45" customHeight="1">
      <c r="A6777" s="15">
        <v>90051718</v>
      </c>
      <c r="B6777" s="16" t="s">
        <v>9877</v>
      </c>
      <c r="C6777" s="16" t="s">
        <v>9878</v>
      </c>
      <c r="D6777" s="17" t="s">
        <v>504</v>
      </c>
      <c r="E6777" s="17">
        <v>1</v>
      </c>
      <c r="F6777" s="18" t="s">
        <v>88</v>
      </c>
      <c r="G6777" s="18" t="s">
        <v>14</v>
      </c>
      <c r="H6777" s="19">
        <v>145.34206785000001</v>
      </c>
    </row>
    <row r="6778" s="20" customFormat="1" ht="45" customHeight="1">
      <c r="A6778" s="15">
        <v>90287886</v>
      </c>
      <c r="B6778" s="16" t="s">
        <v>9879</v>
      </c>
      <c r="C6778" s="16" t="s">
        <v>9880</v>
      </c>
      <c r="D6778" s="17" t="s">
        <v>220</v>
      </c>
      <c r="E6778" s="17">
        <v>1</v>
      </c>
      <c r="F6778" s="18" t="s">
        <v>13</v>
      </c>
      <c r="G6778" s="18" t="s">
        <v>14</v>
      </c>
      <c r="H6778" s="19">
        <v>1569.4633080000001</v>
      </c>
    </row>
    <row r="6779" s="20" customFormat="1" ht="45" customHeight="1">
      <c r="A6779" s="15">
        <v>90221524</v>
      </c>
      <c r="B6779" s="16" t="s">
        <v>9881</v>
      </c>
      <c r="C6779" s="16" t="s">
        <v>9881</v>
      </c>
      <c r="D6779" s="17" t="s">
        <v>9882</v>
      </c>
      <c r="E6779" s="17">
        <v>1</v>
      </c>
      <c r="F6779" s="18" t="s">
        <v>88</v>
      </c>
      <c r="G6779" s="18" t="s">
        <v>14</v>
      </c>
      <c r="H6779" s="19">
        <v>1.163106</v>
      </c>
    </row>
    <row r="6780" s="20" customFormat="1" ht="45" customHeight="1">
      <c r="A6780" s="15">
        <v>90241835</v>
      </c>
      <c r="B6780" s="16" t="s">
        <v>9883</v>
      </c>
      <c r="C6780" s="16" t="s">
        <v>9884</v>
      </c>
      <c r="D6780" s="17" t="s">
        <v>9885</v>
      </c>
      <c r="E6780" s="17">
        <v>1</v>
      </c>
      <c r="F6780" s="18" t="s">
        <v>88</v>
      </c>
      <c r="G6780" s="18" t="s">
        <v>9886</v>
      </c>
      <c r="H6780" s="19">
        <v>79.193835000000007</v>
      </c>
    </row>
    <row r="6781" s="20" customFormat="1" ht="45" customHeight="1">
      <c r="A6781" s="15">
        <v>90269985</v>
      </c>
      <c r="B6781" s="16" t="s">
        <v>9887</v>
      </c>
      <c r="C6781" s="16" t="s">
        <v>9887</v>
      </c>
      <c r="D6781" s="17" t="s">
        <v>9888</v>
      </c>
      <c r="E6781" s="17">
        <v>1</v>
      </c>
      <c r="F6781" s="18" t="s">
        <v>64</v>
      </c>
      <c r="G6781" s="18" t="s">
        <v>9889</v>
      </c>
      <c r="H6781" s="19">
        <v>1.692712</v>
      </c>
    </row>
    <row r="6782" s="20" customFormat="1" ht="45" customHeight="1">
      <c r="A6782" s="15">
        <v>90122232</v>
      </c>
      <c r="B6782" s="16" t="s">
        <v>9890</v>
      </c>
      <c r="C6782" s="16" t="s">
        <v>9890</v>
      </c>
      <c r="D6782" s="17" t="s">
        <v>9891</v>
      </c>
      <c r="E6782" s="17">
        <v>1</v>
      </c>
      <c r="F6782" s="18" t="s">
        <v>88</v>
      </c>
      <c r="G6782" s="18" t="s">
        <v>14</v>
      </c>
      <c r="H6782" s="19">
        <v>11.757759999999999</v>
      </c>
    </row>
    <row r="6783" s="20" customFormat="1" ht="45" customHeight="1">
      <c r="A6783" s="15">
        <v>90198271</v>
      </c>
      <c r="B6783" s="16" t="s">
        <v>9892</v>
      </c>
      <c r="C6783" s="16" t="s">
        <v>9893</v>
      </c>
      <c r="D6783" s="17" t="s">
        <v>9894</v>
      </c>
      <c r="E6783" s="17">
        <v>1</v>
      </c>
      <c r="F6783" s="18" t="s">
        <v>64</v>
      </c>
      <c r="G6783" s="18" t="s">
        <v>9886</v>
      </c>
      <c r="H6783" s="19">
        <v>0.62843199999999999</v>
      </c>
    </row>
    <row r="6784" s="20" customFormat="1" ht="45" customHeight="1">
      <c r="A6784" s="15">
        <v>90260295</v>
      </c>
      <c r="B6784" s="16" t="s">
        <v>9895</v>
      </c>
      <c r="C6784" s="16" t="s">
        <v>9896</v>
      </c>
      <c r="D6784" s="17" t="s">
        <v>131</v>
      </c>
      <c r="E6784" s="17">
        <v>100</v>
      </c>
      <c r="F6784" s="18" t="s">
        <v>743</v>
      </c>
      <c r="G6784" s="18" t="s">
        <v>19</v>
      </c>
      <c r="H6784" s="19">
        <v>19.150127999999999</v>
      </c>
    </row>
    <row r="6785" s="20" customFormat="1" ht="45" customHeight="1">
      <c r="A6785" s="15">
        <v>90251741</v>
      </c>
      <c r="B6785" s="16" t="s">
        <v>9897</v>
      </c>
      <c r="C6785" s="16" t="s">
        <v>9898</v>
      </c>
      <c r="D6785" s="17" t="s">
        <v>9899</v>
      </c>
      <c r="E6785" s="17">
        <v>1</v>
      </c>
      <c r="F6785" s="18" t="s">
        <v>13</v>
      </c>
      <c r="G6785" s="18" t="s">
        <v>9886</v>
      </c>
      <c r="H6785" s="19">
        <v>1942.8988879999999</v>
      </c>
    </row>
    <row r="6786" s="20" customFormat="1" ht="45" customHeight="1">
      <c r="A6786" s="15">
        <v>90119487</v>
      </c>
      <c r="B6786" s="16" t="s">
        <v>9900</v>
      </c>
      <c r="C6786" s="16" t="s">
        <v>9901</v>
      </c>
      <c r="D6786" s="17" t="s">
        <v>9902</v>
      </c>
      <c r="E6786" s="17">
        <v>1</v>
      </c>
      <c r="F6786" s="18" t="s">
        <v>485</v>
      </c>
      <c r="G6786" s="18" t="s">
        <v>14</v>
      </c>
      <c r="H6786" s="19">
        <v>3.6793680000000002</v>
      </c>
    </row>
    <row r="6787" s="20" customFormat="1" ht="45" customHeight="1">
      <c r="A6787" s="15">
        <v>94248222</v>
      </c>
      <c r="B6787" s="16" t="s">
        <v>9903</v>
      </c>
      <c r="C6787" s="16" t="s">
        <v>9904</v>
      </c>
      <c r="D6787" s="17" t="s">
        <v>9905</v>
      </c>
      <c r="E6787" s="17">
        <v>200</v>
      </c>
      <c r="F6787" s="18" t="s">
        <v>18</v>
      </c>
      <c r="G6787" s="18" t="s">
        <v>19</v>
      </c>
      <c r="H6787" s="19">
        <v>0.121632</v>
      </c>
    </row>
    <row r="6788" s="20" customFormat="1" ht="45" customHeight="1">
      <c r="A6788" s="15">
        <v>96006030</v>
      </c>
      <c r="B6788" s="16" t="s">
        <v>9906</v>
      </c>
      <c r="C6788" s="16" t="s">
        <v>9906</v>
      </c>
      <c r="D6788" s="17" t="s">
        <v>134</v>
      </c>
      <c r="E6788" s="17">
        <v>1</v>
      </c>
      <c r="F6788" s="18" t="s">
        <v>88</v>
      </c>
      <c r="G6788" s="18" t="s">
        <v>9886</v>
      </c>
      <c r="H6788" s="19">
        <v>21.140000000000001</v>
      </c>
    </row>
    <row r="6789" s="20" customFormat="1" ht="45" customHeight="1">
      <c r="A6789" s="15">
        <v>96006048</v>
      </c>
      <c r="B6789" s="16" t="s">
        <v>9907</v>
      </c>
      <c r="C6789" s="16" t="s">
        <v>9907</v>
      </c>
      <c r="D6789" s="17" t="s">
        <v>134</v>
      </c>
      <c r="E6789" s="17">
        <v>1</v>
      </c>
      <c r="F6789" s="18" t="s">
        <v>88</v>
      </c>
      <c r="G6789" s="18" t="s">
        <v>14</v>
      </c>
      <c r="H6789" s="19">
        <v>107.62</v>
      </c>
    </row>
    <row r="6790" s="20" customFormat="1" ht="45" customHeight="1">
      <c r="A6790" s="15">
        <v>96006056</v>
      </c>
      <c r="B6790" s="16" t="s">
        <v>9908</v>
      </c>
      <c r="C6790" s="16" t="s">
        <v>9908</v>
      </c>
      <c r="D6790" s="17" t="s">
        <v>9909</v>
      </c>
      <c r="E6790" s="17">
        <v>1</v>
      </c>
      <c r="F6790" s="18" t="s">
        <v>88</v>
      </c>
      <c r="G6790" s="18" t="s">
        <v>9886</v>
      </c>
      <c r="H6790" s="19">
        <v>18.399999999999999</v>
      </c>
    </row>
    <row r="6791" s="20" customFormat="1" ht="45" customHeight="1">
      <c r="A6791" s="15">
        <v>96006064</v>
      </c>
      <c r="B6791" s="16" t="s">
        <v>9910</v>
      </c>
      <c r="C6791" s="16" t="s">
        <v>9910</v>
      </c>
      <c r="D6791" s="17" t="s">
        <v>134</v>
      </c>
      <c r="E6791" s="17">
        <v>1</v>
      </c>
      <c r="F6791" s="18" t="s">
        <v>88</v>
      </c>
      <c r="G6791" s="18" t="s">
        <v>9886</v>
      </c>
      <c r="H6791" s="19">
        <v>10.56</v>
      </c>
    </row>
    <row r="6792" s="20" customFormat="1" ht="45" customHeight="1">
      <c r="A6792" s="15">
        <v>96006072</v>
      </c>
      <c r="B6792" s="16" t="s">
        <v>9911</v>
      </c>
      <c r="C6792" s="16" t="s">
        <v>9911</v>
      </c>
      <c r="D6792" s="17" t="s">
        <v>5467</v>
      </c>
      <c r="E6792" s="17">
        <v>1</v>
      </c>
      <c r="F6792" s="18" t="s">
        <v>88</v>
      </c>
      <c r="G6792" s="18" t="s">
        <v>9886</v>
      </c>
      <c r="H6792" s="19">
        <v>178</v>
      </c>
    </row>
    <row r="6793" s="20" customFormat="1" ht="45" customHeight="1">
      <c r="A6793" s="15">
        <v>96006080</v>
      </c>
      <c r="B6793" s="16" t="s">
        <v>9912</v>
      </c>
      <c r="C6793" s="16" t="s">
        <v>9912</v>
      </c>
      <c r="D6793" s="17" t="s">
        <v>5467</v>
      </c>
      <c r="E6793" s="17">
        <v>1</v>
      </c>
      <c r="F6793" s="18" t="s">
        <v>88</v>
      </c>
      <c r="G6793" s="18" t="s">
        <v>9886</v>
      </c>
      <c r="H6793" s="19">
        <v>70</v>
      </c>
    </row>
    <row r="6794" s="20" customFormat="1" ht="45" customHeight="1">
      <c r="A6794" s="15">
        <v>96006099</v>
      </c>
      <c r="B6794" s="16" t="s">
        <v>9913</v>
      </c>
      <c r="C6794" s="16" t="s">
        <v>9913</v>
      </c>
      <c r="D6794" s="17" t="s">
        <v>5467</v>
      </c>
      <c r="E6794" s="17">
        <v>1</v>
      </c>
      <c r="F6794" s="18" t="s">
        <v>88</v>
      </c>
      <c r="G6794" s="18" t="s">
        <v>9886</v>
      </c>
      <c r="H6794" s="19">
        <v>22</v>
      </c>
    </row>
    <row r="6795" s="20" customFormat="1" ht="45" customHeight="1">
      <c r="A6795" s="15">
        <v>96006110</v>
      </c>
      <c r="B6795" s="29" t="s">
        <v>9914</v>
      </c>
      <c r="C6795" s="29" t="s">
        <v>9914</v>
      </c>
      <c r="D6795" s="18" t="s">
        <v>9915</v>
      </c>
      <c r="E6795" s="17">
        <v>1</v>
      </c>
      <c r="F6795" s="18" t="s">
        <v>9916</v>
      </c>
      <c r="G6795" s="18" t="s">
        <v>9886</v>
      </c>
      <c r="H6795" s="22">
        <v>90.400000000000006</v>
      </c>
    </row>
    <row r="6796" s="20" customFormat="1" ht="45" customHeight="1">
      <c r="A6796" s="15">
        <v>96006129</v>
      </c>
      <c r="B6796" s="16" t="s">
        <v>9917</v>
      </c>
      <c r="C6796" s="16" t="s">
        <v>9917</v>
      </c>
      <c r="D6796" s="17" t="s">
        <v>134</v>
      </c>
      <c r="E6796" s="17">
        <v>1</v>
      </c>
      <c r="F6796" s="18" t="s">
        <v>88</v>
      </c>
      <c r="G6796" s="18" t="s">
        <v>9886</v>
      </c>
      <c r="H6796" s="19">
        <v>99.239999999999995</v>
      </c>
    </row>
    <row r="6797" s="20" customFormat="1" ht="45" customHeight="1">
      <c r="A6797" s="15">
        <v>96006145</v>
      </c>
      <c r="B6797" s="16" t="s">
        <v>9918</v>
      </c>
      <c r="C6797" s="16" t="s">
        <v>9918</v>
      </c>
      <c r="D6797" s="17" t="s">
        <v>9919</v>
      </c>
      <c r="E6797" s="17">
        <v>1</v>
      </c>
      <c r="F6797" s="18" t="s">
        <v>88</v>
      </c>
      <c r="G6797" s="18" t="s">
        <v>9886</v>
      </c>
      <c r="H6797" s="19">
        <v>35.759999999999998</v>
      </c>
    </row>
    <row r="6798" s="20" customFormat="1" ht="45" customHeight="1">
      <c r="A6798" s="15">
        <v>96006153</v>
      </c>
      <c r="B6798" s="16" t="s">
        <v>9920</v>
      </c>
      <c r="C6798" s="16" t="s">
        <v>9920</v>
      </c>
      <c r="D6798" s="17" t="s">
        <v>975</v>
      </c>
      <c r="E6798" s="17">
        <v>1</v>
      </c>
      <c r="F6798" s="18" t="s">
        <v>88</v>
      </c>
      <c r="G6798" s="18" t="s">
        <v>9886</v>
      </c>
      <c r="H6798" s="19">
        <v>28.399999999999999</v>
      </c>
    </row>
    <row r="6799" s="20" customFormat="1" ht="45" customHeight="1">
      <c r="A6799" s="15">
        <v>96006161</v>
      </c>
      <c r="B6799" s="16" t="s">
        <v>9921</v>
      </c>
      <c r="C6799" s="16" t="s">
        <v>9921</v>
      </c>
      <c r="D6799" s="17" t="s">
        <v>975</v>
      </c>
      <c r="E6799" s="17">
        <v>1</v>
      </c>
      <c r="F6799" s="18" t="s">
        <v>88</v>
      </c>
      <c r="G6799" s="18" t="s">
        <v>9886</v>
      </c>
      <c r="H6799" s="19">
        <v>138.80000000000001</v>
      </c>
    </row>
    <row r="6800" s="20" customFormat="1" ht="45" customHeight="1">
      <c r="A6800" s="15">
        <v>96006170</v>
      </c>
      <c r="B6800" s="16" t="s">
        <v>9922</v>
      </c>
      <c r="C6800" s="16" t="s">
        <v>9922</v>
      </c>
      <c r="D6800" s="17" t="s">
        <v>975</v>
      </c>
      <c r="E6800" s="17">
        <v>1</v>
      </c>
      <c r="F6800" s="18" t="s">
        <v>88</v>
      </c>
      <c r="G6800" s="18" t="s">
        <v>9886</v>
      </c>
      <c r="H6800" s="19">
        <v>154.24000000000001</v>
      </c>
    </row>
    <row r="6801" s="20" customFormat="1" ht="45" customHeight="1">
      <c r="A6801" s="15">
        <v>96006188</v>
      </c>
      <c r="B6801" s="16" t="s">
        <v>9923</v>
      </c>
      <c r="C6801" s="16" t="s">
        <v>9923</v>
      </c>
      <c r="D6801" s="17" t="s">
        <v>975</v>
      </c>
      <c r="E6801" s="17">
        <v>1</v>
      </c>
      <c r="F6801" s="18" t="s">
        <v>88</v>
      </c>
      <c r="G6801" s="18" t="s">
        <v>9886</v>
      </c>
      <c r="H6801" s="19">
        <v>150.30000000000001</v>
      </c>
    </row>
    <row r="6802" s="20" customFormat="1" ht="45" customHeight="1">
      <c r="A6802" s="15">
        <v>96006196</v>
      </c>
      <c r="B6802" s="16" t="s">
        <v>9924</v>
      </c>
      <c r="C6802" s="16" t="s">
        <v>9924</v>
      </c>
      <c r="D6802" s="17" t="s">
        <v>134</v>
      </c>
      <c r="E6802" s="17">
        <v>1</v>
      </c>
      <c r="F6802" s="18" t="s">
        <v>88</v>
      </c>
      <c r="G6802" s="18" t="s">
        <v>9886</v>
      </c>
      <c r="H6802" s="19">
        <v>80.239999999999995</v>
      </c>
    </row>
    <row r="6803" s="20" customFormat="1" ht="45" customHeight="1">
      <c r="A6803" s="15">
        <v>96006200</v>
      </c>
      <c r="B6803" s="16" t="s">
        <v>9925</v>
      </c>
      <c r="C6803" s="16" t="s">
        <v>9925</v>
      </c>
      <c r="D6803" s="17" t="s">
        <v>134</v>
      </c>
      <c r="E6803" s="17">
        <v>1</v>
      </c>
      <c r="F6803" s="18" t="s">
        <v>88</v>
      </c>
      <c r="G6803" s="18" t="s">
        <v>9886</v>
      </c>
      <c r="H6803" s="19">
        <v>102</v>
      </c>
    </row>
    <row r="6804" s="20" customFormat="1" ht="45" customHeight="1">
      <c r="A6804" s="15">
        <v>96006218</v>
      </c>
      <c r="B6804" s="16" t="s">
        <v>9926</v>
      </c>
      <c r="C6804" s="16" t="s">
        <v>9926</v>
      </c>
      <c r="D6804" s="17" t="s">
        <v>134</v>
      </c>
      <c r="E6804" s="17">
        <v>1</v>
      </c>
      <c r="F6804" s="18" t="s">
        <v>88</v>
      </c>
      <c r="G6804" s="18" t="s">
        <v>9886</v>
      </c>
      <c r="H6804" s="19">
        <v>23</v>
      </c>
    </row>
    <row r="6805" s="20" customFormat="1" ht="45" customHeight="1">
      <c r="A6805" s="15">
        <v>96006226</v>
      </c>
      <c r="B6805" s="16" t="s">
        <v>9927</v>
      </c>
      <c r="C6805" s="16" t="s">
        <v>9927</v>
      </c>
      <c r="D6805" s="17" t="s">
        <v>5467</v>
      </c>
      <c r="E6805" s="17">
        <v>1</v>
      </c>
      <c r="F6805" s="18" t="s">
        <v>88</v>
      </c>
      <c r="G6805" s="18" t="s">
        <v>9886</v>
      </c>
      <c r="H6805" s="19">
        <v>102</v>
      </c>
    </row>
    <row r="6806" s="20" customFormat="1" ht="45" customHeight="1">
      <c r="A6806" s="15">
        <v>96006234</v>
      </c>
      <c r="B6806" s="16" t="s">
        <v>9928</v>
      </c>
      <c r="C6806" s="16" t="s">
        <v>9928</v>
      </c>
      <c r="D6806" s="17" t="s">
        <v>334</v>
      </c>
      <c r="E6806" s="17">
        <v>1</v>
      </c>
      <c r="F6806" s="18" t="s">
        <v>13</v>
      </c>
      <c r="G6806" s="18" t="s">
        <v>9889</v>
      </c>
      <c r="H6806" s="19">
        <v>4.1050800000000001</v>
      </c>
    </row>
    <row r="6807" s="20" customFormat="1" ht="45" customHeight="1">
      <c r="A6807" s="15">
        <v>90302605</v>
      </c>
      <c r="B6807" s="16" t="s">
        <v>9929</v>
      </c>
      <c r="C6807" s="16" t="s">
        <v>9929</v>
      </c>
      <c r="D6807" s="17" t="s">
        <v>9930</v>
      </c>
      <c r="E6807" s="17">
        <v>1</v>
      </c>
      <c r="F6807" s="18" t="s">
        <v>13</v>
      </c>
      <c r="G6807" s="18" t="s">
        <v>9886</v>
      </c>
      <c r="H6807" s="19">
        <v>36.185519999999997</v>
      </c>
    </row>
    <row r="6808" s="20" customFormat="1" ht="45" customHeight="1">
      <c r="A6808" s="15">
        <v>90218590</v>
      </c>
      <c r="B6808" s="16" t="s">
        <v>9931</v>
      </c>
      <c r="C6808" s="16" t="s">
        <v>9932</v>
      </c>
      <c r="D6808" s="17" t="s">
        <v>9933</v>
      </c>
      <c r="E6808" s="17">
        <v>250</v>
      </c>
      <c r="F6808" s="18" t="s">
        <v>427</v>
      </c>
      <c r="G6808" s="18" t="s">
        <v>9934</v>
      </c>
      <c r="H6808" s="19">
        <v>3.5780080000000001</v>
      </c>
    </row>
    <row r="6809" s="20" customFormat="1" ht="45" customHeight="1">
      <c r="A6809" s="15">
        <v>90250435</v>
      </c>
      <c r="B6809" s="16" t="s">
        <v>9935</v>
      </c>
      <c r="C6809" s="16" t="s">
        <v>9936</v>
      </c>
      <c r="D6809" s="17" t="s">
        <v>9937</v>
      </c>
      <c r="E6809" s="17">
        <v>1</v>
      </c>
      <c r="F6809" s="18" t="s">
        <v>13</v>
      </c>
      <c r="G6809" s="18" t="s">
        <v>9886</v>
      </c>
      <c r="H6809" s="19">
        <v>252.78170399999999</v>
      </c>
    </row>
    <row r="6810" s="20" customFormat="1" ht="45" customHeight="1">
      <c r="A6810" s="15">
        <v>90294459</v>
      </c>
      <c r="B6810" s="16" t="s">
        <v>9938</v>
      </c>
      <c r="C6810" s="16" t="s">
        <v>9938</v>
      </c>
      <c r="D6810" s="17" t="s">
        <v>9939</v>
      </c>
      <c r="E6810" s="17">
        <v>1</v>
      </c>
      <c r="F6810" s="18" t="s">
        <v>88</v>
      </c>
      <c r="G6810" s="18" t="s">
        <v>14</v>
      </c>
      <c r="H6810" s="19">
        <v>26.688088</v>
      </c>
    </row>
    <row r="6811" s="20" customFormat="1" ht="45" customHeight="1">
      <c r="A6811" s="15">
        <v>90286987</v>
      </c>
      <c r="B6811" s="16" t="s">
        <v>9940</v>
      </c>
      <c r="C6811" s="16" t="s">
        <v>9941</v>
      </c>
      <c r="D6811" s="17" t="s">
        <v>620</v>
      </c>
      <c r="E6811" s="17">
        <v>1</v>
      </c>
      <c r="F6811" s="18" t="s">
        <v>88</v>
      </c>
      <c r="G6811" s="18" t="s">
        <v>14</v>
      </c>
      <c r="H6811" s="19">
        <v>667.29999999999995</v>
      </c>
    </row>
    <row r="6812" s="20" customFormat="1" ht="45" customHeight="1">
      <c r="A6812" s="15">
        <v>96006249</v>
      </c>
      <c r="B6812" s="16" t="s">
        <v>9942</v>
      </c>
      <c r="C6812" s="16" t="s">
        <v>9942</v>
      </c>
      <c r="D6812" s="17" t="s">
        <v>378</v>
      </c>
      <c r="E6812" s="17">
        <v>1</v>
      </c>
      <c r="F6812" s="18" t="s">
        <v>5137</v>
      </c>
      <c r="G6812" s="18" t="s">
        <v>14</v>
      </c>
      <c r="H6812" s="19">
        <v>1.3799999999999999</v>
      </c>
    </row>
    <row r="6813" s="20" customFormat="1" ht="45" customHeight="1">
      <c r="A6813" s="15">
        <v>96006250</v>
      </c>
      <c r="B6813" s="16" t="s">
        <v>9943</v>
      </c>
      <c r="C6813" s="16" t="s">
        <v>9944</v>
      </c>
      <c r="D6813" s="17" t="s">
        <v>620</v>
      </c>
      <c r="E6813" s="17">
        <v>1</v>
      </c>
      <c r="F6813" s="18" t="s">
        <v>88</v>
      </c>
      <c r="G6813" s="18" t="s">
        <v>14</v>
      </c>
      <c r="H6813" s="19">
        <v>227.65000000000001</v>
      </c>
    </row>
    <row r="6814" s="20" customFormat="1" ht="45" customHeight="1">
      <c r="A6814" s="15">
        <v>96006269</v>
      </c>
      <c r="B6814" s="16" t="s">
        <v>9945</v>
      </c>
      <c r="C6814" s="16" t="s">
        <v>9946</v>
      </c>
      <c r="D6814" s="17" t="s">
        <v>620</v>
      </c>
      <c r="E6814" s="17">
        <v>1</v>
      </c>
      <c r="F6814" s="18" t="s">
        <v>88</v>
      </c>
      <c r="G6814" s="18" t="s">
        <v>14</v>
      </c>
      <c r="H6814" s="19">
        <v>471.49000000000001</v>
      </c>
    </row>
    <row r="6815" s="20" customFormat="1" ht="45" customHeight="1">
      <c r="A6815" s="15">
        <v>96006277</v>
      </c>
      <c r="B6815" s="16" t="s">
        <v>9947</v>
      </c>
      <c r="C6815" s="16" t="s">
        <v>9948</v>
      </c>
      <c r="D6815" s="17" t="s">
        <v>620</v>
      </c>
      <c r="E6815" s="17">
        <v>1</v>
      </c>
      <c r="F6815" s="18" t="s">
        <v>88</v>
      </c>
      <c r="G6815" s="18" t="s">
        <v>14</v>
      </c>
      <c r="H6815" s="19">
        <v>310.89999999999998</v>
      </c>
    </row>
    <row r="6816" s="20" customFormat="1" ht="45" customHeight="1">
      <c r="A6816" s="15">
        <v>96006285</v>
      </c>
      <c r="B6816" s="16" t="s">
        <v>9949</v>
      </c>
      <c r="C6816" s="16" t="s">
        <v>9950</v>
      </c>
      <c r="D6816" s="17" t="s">
        <v>620</v>
      </c>
      <c r="E6816" s="17">
        <v>1</v>
      </c>
      <c r="F6816" s="18" t="s">
        <v>88</v>
      </c>
      <c r="G6816" s="18" t="s">
        <v>14</v>
      </c>
      <c r="H6816" s="19">
        <v>605.11000000000001</v>
      </c>
    </row>
    <row r="6817" s="20" customFormat="1" ht="45" customHeight="1">
      <c r="A6817" s="15">
        <v>96006293</v>
      </c>
      <c r="B6817" s="16" t="s">
        <v>9951</v>
      </c>
      <c r="C6817" s="16" t="s">
        <v>9952</v>
      </c>
      <c r="D6817" s="17" t="s">
        <v>620</v>
      </c>
      <c r="E6817" s="17">
        <v>1</v>
      </c>
      <c r="F6817" s="18" t="s">
        <v>88</v>
      </c>
      <c r="G6817" s="18" t="s">
        <v>14</v>
      </c>
      <c r="H6817" s="19">
        <v>343.64999999999998</v>
      </c>
    </row>
    <row r="6818" s="20" customFormat="1" ht="45" customHeight="1">
      <c r="A6818" s="15">
        <v>90196970</v>
      </c>
      <c r="B6818" s="16" t="s">
        <v>9953</v>
      </c>
      <c r="C6818" s="16" t="s">
        <v>9954</v>
      </c>
      <c r="D6818" s="17" t="s">
        <v>69</v>
      </c>
      <c r="E6818" s="17">
        <v>1</v>
      </c>
      <c r="F6818" s="18" t="s">
        <v>60</v>
      </c>
      <c r="G6818" s="18" t="s">
        <v>14</v>
      </c>
      <c r="H6818" s="19">
        <v>7.0141119999999999</v>
      </c>
    </row>
    <row r="6819" s="20" customFormat="1" ht="45" customHeight="1">
      <c r="A6819" s="15">
        <v>90102193</v>
      </c>
      <c r="B6819" s="16" t="s">
        <v>2920</v>
      </c>
      <c r="C6819" s="16" t="s">
        <v>2920</v>
      </c>
      <c r="D6819" s="17" t="s">
        <v>915</v>
      </c>
      <c r="E6819" s="17">
        <v>1</v>
      </c>
      <c r="F6819" s="18" t="s">
        <v>13</v>
      </c>
      <c r="G6819" s="18" t="s">
        <v>14</v>
      </c>
      <c r="H6819" s="19">
        <v>14.149856</v>
      </c>
    </row>
    <row r="6820" s="20" customFormat="1" ht="45" customHeight="1">
      <c r="A6820" s="15">
        <v>90250907</v>
      </c>
      <c r="B6820" s="16" t="s">
        <v>9955</v>
      </c>
      <c r="C6820" s="16" t="s">
        <v>9955</v>
      </c>
      <c r="D6820" s="17" t="s">
        <v>2995</v>
      </c>
      <c r="E6820" s="17">
        <v>1</v>
      </c>
      <c r="F6820" s="18" t="s">
        <v>88</v>
      </c>
      <c r="G6820" s="18" t="s">
        <v>14</v>
      </c>
      <c r="H6820" s="19">
        <v>223.88200000000001</v>
      </c>
    </row>
    <row r="6821" s="20" customFormat="1" ht="45" customHeight="1">
      <c r="A6821" s="15">
        <v>90250915</v>
      </c>
      <c r="B6821" s="16" t="s">
        <v>9956</v>
      </c>
      <c r="C6821" s="16" t="s">
        <v>9956</v>
      </c>
      <c r="D6821" s="17" t="s">
        <v>2995</v>
      </c>
      <c r="E6821" s="17">
        <v>1</v>
      </c>
      <c r="F6821" s="18" t="s">
        <v>88</v>
      </c>
      <c r="G6821" s="18" t="s">
        <v>14</v>
      </c>
      <c r="H6821" s="19">
        <v>273.21904124999998</v>
      </c>
    </row>
    <row r="6822" s="20" customFormat="1" ht="45" customHeight="1">
      <c r="A6822" s="15">
        <v>90250923</v>
      </c>
      <c r="B6822" s="16" t="s">
        <v>9957</v>
      </c>
      <c r="C6822" s="16" t="s">
        <v>9957</v>
      </c>
      <c r="D6822" s="17" t="s">
        <v>2995</v>
      </c>
      <c r="E6822" s="17">
        <v>1</v>
      </c>
      <c r="F6822" s="18" t="s">
        <v>88</v>
      </c>
      <c r="G6822" s="18" t="s">
        <v>14</v>
      </c>
      <c r="H6822" s="19">
        <v>361.71451687500002</v>
      </c>
    </row>
    <row r="6823" s="20" customFormat="1" ht="45" customHeight="1">
      <c r="A6823" s="15">
        <v>90304322</v>
      </c>
      <c r="B6823" s="16" t="s">
        <v>9958</v>
      </c>
      <c r="C6823" s="16" t="s">
        <v>9959</v>
      </c>
      <c r="D6823" s="17" t="s">
        <v>2995</v>
      </c>
      <c r="E6823" s="17">
        <v>1</v>
      </c>
      <c r="F6823" s="18" t="s">
        <v>88</v>
      </c>
      <c r="G6823" s="18" t="s">
        <v>14</v>
      </c>
      <c r="H6823" s="19">
        <v>152.93392875000001</v>
      </c>
    </row>
    <row r="6824" s="20" customFormat="1" ht="45" customHeight="1">
      <c r="A6824" s="15">
        <v>90304314</v>
      </c>
      <c r="B6824" s="16" t="s">
        <v>9960</v>
      </c>
      <c r="C6824" s="16" t="s">
        <v>9961</v>
      </c>
      <c r="D6824" s="17" t="s">
        <v>2995</v>
      </c>
      <c r="E6824" s="17">
        <v>1</v>
      </c>
      <c r="F6824" s="18" t="s">
        <v>88</v>
      </c>
      <c r="G6824" s="18" t="s">
        <v>14</v>
      </c>
      <c r="H6824" s="19">
        <v>176.131771875</v>
      </c>
    </row>
    <row r="6825" s="20" customFormat="1" ht="45" customHeight="1">
      <c r="A6825" s="15">
        <v>96006307</v>
      </c>
      <c r="B6825" s="16" t="s">
        <v>9962</v>
      </c>
      <c r="C6825" s="16" t="s">
        <v>9963</v>
      </c>
      <c r="D6825" s="17" t="s">
        <v>9964</v>
      </c>
      <c r="E6825" s="17">
        <v>12</v>
      </c>
      <c r="F6825" s="18" t="s">
        <v>88</v>
      </c>
      <c r="G6825" s="18" t="s">
        <v>14</v>
      </c>
      <c r="H6825" s="19">
        <v>1.196048</v>
      </c>
    </row>
    <row r="6826" s="20" customFormat="1" ht="45" customHeight="1">
      <c r="A6826" s="15">
        <v>90343115</v>
      </c>
      <c r="B6826" s="16" t="s">
        <v>9965</v>
      </c>
      <c r="C6826" s="16" t="s">
        <v>9966</v>
      </c>
      <c r="D6826" s="17" t="s">
        <v>9967</v>
      </c>
      <c r="E6826" s="17">
        <v>1400</v>
      </c>
      <c r="F6826" s="18" t="s">
        <v>743</v>
      </c>
      <c r="G6826" s="18" t="s">
        <v>19</v>
      </c>
      <c r="H6826" s="19">
        <v>6.335</v>
      </c>
    </row>
    <row r="6827" s="20" customFormat="1" ht="45" customHeight="1">
      <c r="A6827" s="15">
        <v>90227220</v>
      </c>
      <c r="B6827" s="16" t="s">
        <v>9968</v>
      </c>
      <c r="C6827" s="16" t="s">
        <v>9969</v>
      </c>
      <c r="D6827" s="17" t="s">
        <v>9970</v>
      </c>
      <c r="E6827" s="17">
        <v>1</v>
      </c>
      <c r="F6827" s="18" t="s">
        <v>13</v>
      </c>
      <c r="G6827" s="18" t="s">
        <v>14</v>
      </c>
      <c r="H6827" s="19">
        <v>46.625599999999999</v>
      </c>
    </row>
    <row r="6828" s="20" customFormat="1" ht="45" customHeight="1">
      <c r="A6828" s="15">
        <v>96006340</v>
      </c>
      <c r="B6828" s="16" t="s">
        <v>9971</v>
      </c>
      <c r="C6828" s="16" t="s">
        <v>9972</v>
      </c>
      <c r="D6828" s="17" t="s">
        <v>467</v>
      </c>
      <c r="E6828" s="17">
        <v>20</v>
      </c>
      <c r="F6828" s="18" t="s">
        <v>18</v>
      </c>
      <c r="G6828" s="18" t="s">
        <v>19</v>
      </c>
      <c r="H6828" s="19">
        <v>0.30408000000000002</v>
      </c>
    </row>
    <row r="6829" s="20" customFormat="1" ht="45" customHeight="1">
      <c r="A6829" s="15">
        <v>96006315</v>
      </c>
      <c r="B6829" s="16" t="s">
        <v>9973</v>
      </c>
      <c r="C6829" s="16" t="s">
        <v>9973</v>
      </c>
      <c r="D6829" s="17" t="s">
        <v>378</v>
      </c>
      <c r="E6829" s="17">
        <v>100</v>
      </c>
      <c r="F6829" s="18" t="s">
        <v>18</v>
      </c>
      <c r="G6829" s="18" t="s">
        <v>19</v>
      </c>
      <c r="H6829" s="19">
        <v>0.15204000000000001</v>
      </c>
    </row>
    <row r="6830" s="20" customFormat="1" ht="45" customHeight="1">
      <c r="A6830" s="15">
        <v>96006323</v>
      </c>
      <c r="B6830" s="16" t="s">
        <v>9974</v>
      </c>
      <c r="C6830" s="16" t="s">
        <v>9974</v>
      </c>
      <c r="D6830" s="17" t="s">
        <v>728</v>
      </c>
      <c r="E6830" s="17">
        <v>1</v>
      </c>
      <c r="F6830" s="18" t="s">
        <v>88</v>
      </c>
      <c r="G6830" s="18" t="s">
        <v>14</v>
      </c>
      <c r="H6830" s="19">
        <v>204.00999999999999</v>
      </c>
    </row>
    <row r="6831" s="20" customFormat="1" ht="45" customHeight="1">
      <c r="A6831" s="15">
        <v>96006331</v>
      </c>
      <c r="B6831" s="16" t="s">
        <v>9975</v>
      </c>
      <c r="C6831" s="16" t="s">
        <v>9975</v>
      </c>
      <c r="D6831" s="17" t="s">
        <v>506</v>
      </c>
      <c r="E6831" s="17">
        <v>1</v>
      </c>
      <c r="F6831" s="18" t="s">
        <v>88</v>
      </c>
      <c r="G6831" s="18" t="s">
        <v>14</v>
      </c>
      <c r="H6831" s="19">
        <v>20.815000000000001</v>
      </c>
    </row>
    <row r="6832" s="20" customFormat="1" ht="45" customHeight="1">
      <c r="A6832" s="15" t="s">
        <v>9976</v>
      </c>
      <c r="B6832" s="16" t="s">
        <v>9977</v>
      </c>
      <c r="C6832" s="16" t="s">
        <v>9978</v>
      </c>
      <c r="D6832" s="17" t="s">
        <v>154</v>
      </c>
      <c r="E6832" s="17">
        <v>50</v>
      </c>
      <c r="F6832" s="18" t="s">
        <v>9979</v>
      </c>
      <c r="G6832" s="18" t="s">
        <v>19</v>
      </c>
      <c r="H6832" s="19">
        <v>10.8962</v>
      </c>
    </row>
    <row r="6833" s="20" customFormat="1" ht="45" customHeight="1">
      <c r="A6833" s="15">
        <v>96006358</v>
      </c>
      <c r="B6833" s="16" t="s">
        <v>9980</v>
      </c>
      <c r="C6833" s="16" t="s">
        <v>9980</v>
      </c>
      <c r="D6833" s="17" t="s">
        <v>5913</v>
      </c>
      <c r="E6833" s="17">
        <v>1</v>
      </c>
      <c r="F6833" s="18" t="s">
        <v>5137</v>
      </c>
      <c r="G6833" s="18" t="s">
        <v>14</v>
      </c>
      <c r="H6833" s="19">
        <v>9.3699999999999992</v>
      </c>
    </row>
    <row r="6834" s="20" customFormat="1" ht="45" customHeight="1">
      <c r="A6834" s="15">
        <v>96006366</v>
      </c>
      <c r="B6834" s="16" t="s">
        <v>9981</v>
      </c>
      <c r="C6834" s="16" t="s">
        <v>9981</v>
      </c>
      <c r="D6834" s="17" t="s">
        <v>484</v>
      </c>
      <c r="E6834" s="17">
        <v>1</v>
      </c>
      <c r="F6834" s="18" t="s">
        <v>88</v>
      </c>
      <c r="G6834" s="18" t="s">
        <v>14</v>
      </c>
      <c r="H6834" s="19">
        <v>316.22000000000003</v>
      </c>
    </row>
    <row r="6835" s="20" customFormat="1" ht="45" customHeight="1">
      <c r="A6835" s="15">
        <v>96006374</v>
      </c>
      <c r="B6835" s="16" t="s">
        <v>9982</v>
      </c>
      <c r="C6835" s="16" t="s">
        <v>9982</v>
      </c>
      <c r="D6835" s="17" t="s">
        <v>484</v>
      </c>
      <c r="E6835" s="17">
        <v>1</v>
      </c>
      <c r="F6835" s="18" t="s">
        <v>88</v>
      </c>
      <c r="G6835" s="18" t="s">
        <v>14</v>
      </c>
      <c r="H6835" s="19">
        <v>256.70999999999998</v>
      </c>
    </row>
    <row r="6836" s="20" customFormat="1" ht="45" customHeight="1">
      <c r="A6836" s="15">
        <v>96006382</v>
      </c>
      <c r="B6836" s="16" t="s">
        <v>9983</v>
      </c>
      <c r="C6836" s="16" t="s">
        <v>9983</v>
      </c>
      <c r="D6836" s="17" t="s">
        <v>484</v>
      </c>
      <c r="E6836" s="17">
        <v>1</v>
      </c>
      <c r="F6836" s="18" t="s">
        <v>88</v>
      </c>
      <c r="G6836" s="18" t="s">
        <v>14</v>
      </c>
      <c r="H6836" s="19">
        <v>370</v>
      </c>
    </row>
    <row r="6837" s="20" customFormat="1" ht="45" customHeight="1">
      <c r="A6837" s="15">
        <v>90252446</v>
      </c>
      <c r="B6837" s="16" t="s">
        <v>9984</v>
      </c>
      <c r="C6837" s="16" t="s">
        <v>9985</v>
      </c>
      <c r="D6837" s="17" t="s">
        <v>9986</v>
      </c>
      <c r="E6837" s="17">
        <v>1</v>
      </c>
      <c r="F6837" s="18" t="s">
        <v>64</v>
      </c>
      <c r="G6837" s="18" t="s">
        <v>14</v>
      </c>
      <c r="H6837" s="19">
        <v>84.595056</v>
      </c>
    </row>
    <row r="6838" s="20" customFormat="1" ht="45" customHeight="1">
      <c r="A6838" s="15">
        <v>90298667</v>
      </c>
      <c r="B6838" s="16" t="s">
        <v>9987</v>
      </c>
      <c r="C6838" s="16" t="s">
        <v>9988</v>
      </c>
      <c r="D6838" s="17" t="s">
        <v>9989</v>
      </c>
      <c r="E6838" s="17">
        <v>1</v>
      </c>
      <c r="F6838" s="18" t="s">
        <v>13</v>
      </c>
      <c r="G6838" s="18" t="s">
        <v>14</v>
      </c>
      <c r="H6838" s="19">
        <v>201.42259200000001</v>
      </c>
    </row>
    <row r="6839" s="20" customFormat="1" ht="45" customHeight="1">
      <c r="A6839" s="15">
        <v>90020693</v>
      </c>
      <c r="B6839" s="16" t="s">
        <v>9990</v>
      </c>
      <c r="C6839" s="16" t="s">
        <v>9991</v>
      </c>
      <c r="D6839" s="17" t="s">
        <v>9933</v>
      </c>
      <c r="E6839" s="17">
        <v>1</v>
      </c>
      <c r="F6839" s="18" t="s">
        <v>485</v>
      </c>
      <c r="G6839" s="18" t="s">
        <v>14</v>
      </c>
      <c r="H6839" s="19">
        <v>89.277888000000004</v>
      </c>
    </row>
    <row r="6840" s="20" customFormat="1" ht="45" customHeight="1">
      <c r="A6840" s="15">
        <v>90219767</v>
      </c>
      <c r="B6840" s="16" t="s">
        <v>9992</v>
      </c>
      <c r="C6840" s="16" t="s">
        <v>9993</v>
      </c>
      <c r="D6840" s="17" t="s">
        <v>9994</v>
      </c>
      <c r="E6840" s="17">
        <v>100</v>
      </c>
      <c r="F6840" s="18" t="s">
        <v>60</v>
      </c>
      <c r="G6840" s="18" t="s">
        <v>14</v>
      </c>
      <c r="H6840" s="19">
        <v>3.882088</v>
      </c>
    </row>
    <row r="6841" s="20" customFormat="1" ht="45" customHeight="1">
      <c r="A6841" s="15">
        <v>90219775</v>
      </c>
      <c r="B6841" s="16" t="s">
        <v>9995</v>
      </c>
      <c r="C6841" s="16" t="s">
        <v>9996</v>
      </c>
      <c r="D6841" s="17" t="s">
        <v>9994</v>
      </c>
      <c r="E6841" s="17">
        <v>20</v>
      </c>
      <c r="F6841" s="18" t="s">
        <v>60</v>
      </c>
      <c r="G6841" s="18" t="s">
        <v>14</v>
      </c>
      <c r="H6841" s="19">
        <v>3.882088</v>
      </c>
    </row>
    <row r="6842" s="20" customFormat="1" ht="45" customHeight="1">
      <c r="A6842" s="15">
        <v>90219791</v>
      </c>
      <c r="B6842" s="16" t="s">
        <v>9997</v>
      </c>
      <c r="C6842" s="16" t="s">
        <v>9998</v>
      </c>
      <c r="D6842" s="17" t="s">
        <v>9994</v>
      </c>
      <c r="E6842" s="17">
        <v>60</v>
      </c>
      <c r="F6842" s="18" t="s">
        <v>60</v>
      </c>
      <c r="G6842" s="18" t="s">
        <v>14</v>
      </c>
      <c r="H6842" s="19">
        <v>3.882088</v>
      </c>
    </row>
    <row r="6843" s="20" customFormat="1" ht="45" customHeight="1">
      <c r="A6843" s="15">
        <v>96006390</v>
      </c>
      <c r="B6843" s="16" t="s">
        <v>9999</v>
      </c>
      <c r="C6843" s="16" t="s">
        <v>9999</v>
      </c>
      <c r="D6843" s="17" t="s">
        <v>378</v>
      </c>
      <c r="E6843" s="17">
        <v>1</v>
      </c>
      <c r="F6843" s="18" t="s">
        <v>64</v>
      </c>
      <c r="G6843" s="18" t="s">
        <v>14</v>
      </c>
      <c r="H6843" s="19">
        <v>4.8899999999999997</v>
      </c>
    </row>
    <row r="6844" s="20" customFormat="1" ht="45" customHeight="1">
      <c r="A6844" s="15">
        <v>90272170</v>
      </c>
      <c r="B6844" s="16" t="s">
        <v>10000</v>
      </c>
      <c r="C6844" s="16" t="s">
        <v>10001</v>
      </c>
      <c r="D6844" s="17" t="s">
        <v>10002</v>
      </c>
      <c r="E6844" s="17">
        <v>4</v>
      </c>
      <c r="F6844" s="18" t="s">
        <v>70</v>
      </c>
      <c r="G6844" s="18" t="s">
        <v>19</v>
      </c>
      <c r="H6844" s="19">
        <v>1869.8299999999999</v>
      </c>
    </row>
    <row r="6845" s="20" customFormat="1" ht="45" customHeight="1">
      <c r="A6845" s="15">
        <v>96006404</v>
      </c>
      <c r="B6845" s="16" t="s">
        <v>10003</v>
      </c>
      <c r="C6845" s="16" t="s">
        <v>10004</v>
      </c>
      <c r="D6845" s="17" t="s">
        <v>9964</v>
      </c>
      <c r="E6845" s="17">
        <v>60</v>
      </c>
      <c r="F6845" s="18" t="s">
        <v>436</v>
      </c>
      <c r="G6845" s="18" t="s">
        <v>14</v>
      </c>
      <c r="H6845" s="19">
        <v>1.1799999999999999</v>
      </c>
    </row>
    <row r="6846" s="20" customFormat="1" ht="45" customHeight="1">
      <c r="A6846" s="31">
        <v>96006412</v>
      </c>
      <c r="B6846" s="29" t="s">
        <v>10005</v>
      </c>
      <c r="C6846" s="29" t="s">
        <v>10006</v>
      </c>
      <c r="D6846" s="18" t="s">
        <v>5913</v>
      </c>
      <c r="E6846" s="17">
        <v>1</v>
      </c>
      <c r="F6846" s="18" t="s">
        <v>10007</v>
      </c>
      <c r="G6846" s="18" t="s">
        <v>14</v>
      </c>
      <c r="H6846" s="22">
        <v>2.9900000000000002</v>
      </c>
    </row>
    <row r="6847" s="20" customFormat="1" ht="45" customHeight="1">
      <c r="A6847" s="31">
        <v>96006420</v>
      </c>
      <c r="B6847" s="29" t="s">
        <v>10008</v>
      </c>
      <c r="C6847" s="29" t="s">
        <v>10008</v>
      </c>
      <c r="D6847" s="18" t="s">
        <v>134</v>
      </c>
      <c r="E6847" s="17">
        <v>1</v>
      </c>
      <c r="F6847" s="18" t="s">
        <v>88</v>
      </c>
      <c r="G6847" s="18" t="s">
        <v>14</v>
      </c>
      <c r="H6847" s="22">
        <v>16.68</v>
      </c>
    </row>
    <row r="6848" s="20" customFormat="1" ht="45" customHeight="1">
      <c r="A6848" s="31">
        <v>96006447</v>
      </c>
      <c r="B6848" s="29" t="s">
        <v>10009</v>
      </c>
      <c r="C6848" s="29" t="s">
        <v>10010</v>
      </c>
      <c r="D6848" s="18" t="s">
        <v>5913</v>
      </c>
      <c r="E6848" s="17">
        <v>1</v>
      </c>
      <c r="F6848" s="18" t="s">
        <v>10007</v>
      </c>
      <c r="G6848" s="18" t="s">
        <v>14</v>
      </c>
      <c r="H6848" s="22">
        <v>4.5999999999999996</v>
      </c>
    </row>
    <row r="6849" s="20" customFormat="1" ht="45" customHeight="1">
      <c r="A6849" s="31">
        <v>96006439</v>
      </c>
      <c r="B6849" s="29" t="s">
        <v>10011</v>
      </c>
      <c r="C6849" s="29" t="s">
        <v>10012</v>
      </c>
      <c r="D6849" s="18" t="s">
        <v>4430</v>
      </c>
      <c r="E6849" s="17">
        <v>400</v>
      </c>
      <c r="F6849" s="18" t="s">
        <v>95</v>
      </c>
      <c r="G6849" s="18" t="s">
        <v>19</v>
      </c>
      <c r="H6849" s="22">
        <v>8.0000000000000002e-002</v>
      </c>
    </row>
    <row r="6850" s="20" customFormat="1">
      <c r="A6850" s="31">
        <v>90355199</v>
      </c>
      <c r="B6850" s="29" t="s">
        <v>10013</v>
      </c>
      <c r="C6850" s="29" t="s">
        <v>10014</v>
      </c>
      <c r="D6850" s="18" t="s">
        <v>220</v>
      </c>
      <c r="E6850" s="17">
        <v>1</v>
      </c>
      <c r="F6850" s="18" t="s">
        <v>13</v>
      </c>
      <c r="G6850" s="18" t="s">
        <v>14</v>
      </c>
      <c r="H6850" s="22">
        <v>9135.3700000000008</v>
      </c>
    </row>
    <row r="6851" s="20" customFormat="1">
      <c r="A6851" s="31">
        <v>90320581</v>
      </c>
      <c r="B6851" s="29" t="s">
        <v>10015</v>
      </c>
      <c r="C6851" s="29" t="s">
        <v>10016</v>
      </c>
      <c r="D6851" s="18" t="s">
        <v>10017</v>
      </c>
      <c r="E6851" s="17">
        <v>1</v>
      </c>
      <c r="F6851" s="18" t="s">
        <v>13</v>
      </c>
      <c r="G6851" s="18" t="s">
        <v>14</v>
      </c>
      <c r="H6851" s="22">
        <v>2736.1599999999999</v>
      </c>
    </row>
    <row r="6852" s="20" customFormat="1" ht="45" customHeight="1">
      <c r="A6852" s="31">
        <v>90298500</v>
      </c>
      <c r="B6852" s="29" t="s">
        <v>10018</v>
      </c>
      <c r="C6852" s="29" t="s">
        <v>10018</v>
      </c>
      <c r="D6852" s="18" t="s">
        <v>10019</v>
      </c>
      <c r="E6852" s="17">
        <v>1</v>
      </c>
      <c r="F6852" s="18" t="s">
        <v>13</v>
      </c>
      <c r="G6852" s="18" t="s">
        <v>14</v>
      </c>
      <c r="H6852" s="22">
        <v>11.91</v>
      </c>
    </row>
    <row r="6853" s="20" customFormat="1" ht="45" customHeight="1">
      <c r="A6853" s="31">
        <v>90343786</v>
      </c>
      <c r="B6853" s="29" t="s">
        <v>10020</v>
      </c>
      <c r="C6853" s="29" t="s">
        <v>10021</v>
      </c>
      <c r="D6853" s="18" t="s">
        <v>10022</v>
      </c>
      <c r="E6853" s="17">
        <v>1</v>
      </c>
      <c r="F6853" s="18" t="s">
        <v>13</v>
      </c>
      <c r="G6853" s="18" t="s">
        <v>14</v>
      </c>
      <c r="H6853" s="22">
        <v>85.099999999999994</v>
      </c>
    </row>
    <row r="6854" s="20" customFormat="1" ht="45" customHeight="1">
      <c r="A6854" s="31">
        <v>90241215</v>
      </c>
      <c r="B6854" s="29" t="s">
        <v>10023</v>
      </c>
      <c r="C6854" s="29" t="s">
        <v>10024</v>
      </c>
      <c r="D6854" s="18" t="s">
        <v>659</v>
      </c>
      <c r="E6854" s="17">
        <v>1</v>
      </c>
      <c r="F6854" s="18" t="s">
        <v>13</v>
      </c>
      <c r="G6854" s="18" t="s">
        <v>14</v>
      </c>
      <c r="H6854" s="22">
        <v>579.94000000000005</v>
      </c>
    </row>
    <row r="6855" s="20" customFormat="1" ht="45" customHeight="1">
      <c r="A6855" s="31">
        <v>90325818</v>
      </c>
      <c r="B6855" s="29" t="s">
        <v>10025</v>
      </c>
      <c r="C6855" s="29" t="s">
        <v>10026</v>
      </c>
      <c r="D6855" s="18" t="s">
        <v>1672</v>
      </c>
      <c r="E6855" s="17">
        <v>1</v>
      </c>
      <c r="F6855" s="18" t="s">
        <v>88</v>
      </c>
      <c r="G6855" s="18" t="s">
        <v>14</v>
      </c>
      <c r="H6855" s="22">
        <v>4074.0599999999999</v>
      </c>
    </row>
    <row r="6856" s="20" customFormat="1" ht="45" customHeight="1">
      <c r="A6856" s="31">
        <v>90175182</v>
      </c>
      <c r="B6856" s="29" t="s">
        <v>10027</v>
      </c>
      <c r="C6856" s="29" t="s">
        <v>10028</v>
      </c>
      <c r="D6856" s="18" t="s">
        <v>10029</v>
      </c>
      <c r="E6856" s="17">
        <v>1</v>
      </c>
      <c r="F6856" s="18" t="s">
        <v>13</v>
      </c>
      <c r="G6856" s="18" t="s">
        <v>14</v>
      </c>
      <c r="H6856" s="22">
        <v>34.5</v>
      </c>
    </row>
    <row r="6857" s="20" customFormat="1" ht="45" customHeight="1">
      <c r="A6857" s="31">
        <v>90200772</v>
      </c>
      <c r="B6857" s="29" t="s">
        <v>10030</v>
      </c>
      <c r="C6857" s="29" t="s">
        <v>10031</v>
      </c>
      <c r="D6857" s="18" t="s">
        <v>10032</v>
      </c>
      <c r="E6857" s="17">
        <v>1</v>
      </c>
      <c r="F6857" s="18" t="s">
        <v>64</v>
      </c>
      <c r="G6857" s="18" t="s">
        <v>14</v>
      </c>
      <c r="H6857" s="22">
        <v>13.73</v>
      </c>
    </row>
    <row r="6858" s="20" customFormat="1" ht="45" customHeight="1">
      <c r="A6858" s="31">
        <v>96006461</v>
      </c>
      <c r="B6858" s="29" t="s">
        <v>10033</v>
      </c>
      <c r="C6858" s="29" t="s">
        <v>10034</v>
      </c>
      <c r="D6858" s="18" t="s">
        <v>10035</v>
      </c>
      <c r="E6858" s="17">
        <v>1</v>
      </c>
      <c r="F6858" s="18" t="s">
        <v>10036</v>
      </c>
      <c r="G6858" s="18" t="s">
        <v>14</v>
      </c>
      <c r="H6858" s="22">
        <v>2526.8200000000002</v>
      </c>
    </row>
    <row r="6859" s="20" customFormat="1" ht="45" customHeight="1">
      <c r="A6859" s="31">
        <v>96006455</v>
      </c>
      <c r="B6859" s="29" t="s">
        <v>10037</v>
      </c>
      <c r="C6859" s="29" t="s">
        <v>10037</v>
      </c>
      <c r="D6859" s="18" t="s">
        <v>131</v>
      </c>
      <c r="E6859" s="17">
        <v>3</v>
      </c>
      <c r="F6859" s="18" t="s">
        <v>743</v>
      </c>
      <c r="G6859" s="18" t="s">
        <v>19</v>
      </c>
      <c r="H6859" s="22">
        <v>731.36000000000001</v>
      </c>
    </row>
    <row r="6860" s="20" customFormat="1" ht="45" customHeight="1">
      <c r="A6860" s="31">
        <v>96006471</v>
      </c>
      <c r="B6860" s="29" t="s">
        <v>10038</v>
      </c>
      <c r="C6860" s="29" t="s">
        <v>10038</v>
      </c>
      <c r="D6860" s="18" t="s">
        <v>520</v>
      </c>
      <c r="E6860" s="17">
        <v>1</v>
      </c>
      <c r="F6860" s="18" t="s">
        <v>10039</v>
      </c>
      <c r="G6860" s="18" t="s">
        <v>9886</v>
      </c>
      <c r="H6860" s="22">
        <v>207</v>
      </c>
    </row>
    <row r="6861" s="20" customFormat="1" ht="45" customHeight="1">
      <c r="A6861" s="31">
        <v>96006480</v>
      </c>
      <c r="B6861" s="29" t="s">
        <v>10040</v>
      </c>
      <c r="C6861" s="29" t="s">
        <v>10040</v>
      </c>
      <c r="D6861" s="18" t="s">
        <v>728</v>
      </c>
      <c r="E6861" s="17">
        <v>1</v>
      </c>
      <c r="F6861" s="18" t="s">
        <v>10039</v>
      </c>
      <c r="G6861" s="18" t="s">
        <v>9886</v>
      </c>
      <c r="H6861" s="22">
        <v>53.18</v>
      </c>
    </row>
    <row r="6862" s="20" customFormat="1" ht="45" customHeight="1">
      <c r="A6862" s="31">
        <v>96006498</v>
      </c>
      <c r="B6862" s="29" t="s">
        <v>10041</v>
      </c>
      <c r="C6862" s="29" t="s">
        <v>10041</v>
      </c>
      <c r="D6862" s="18" t="s">
        <v>2995</v>
      </c>
      <c r="E6862" s="17">
        <v>1</v>
      </c>
      <c r="F6862" s="18" t="s">
        <v>10039</v>
      </c>
      <c r="G6862" s="18" t="s">
        <v>9886</v>
      </c>
      <c r="H6862" s="22">
        <v>43.590000000000003</v>
      </c>
    </row>
    <row r="6863" s="20" customFormat="1" ht="45" customHeight="1">
      <c r="A6863" s="31">
        <v>96006501</v>
      </c>
      <c r="B6863" s="29" t="s">
        <v>10042</v>
      </c>
      <c r="C6863" s="29" t="s">
        <v>10042</v>
      </c>
      <c r="D6863" s="18" t="s">
        <v>10043</v>
      </c>
      <c r="E6863" s="17">
        <v>1</v>
      </c>
      <c r="F6863" s="18" t="s">
        <v>10039</v>
      </c>
      <c r="G6863" s="18" t="s">
        <v>9886</v>
      </c>
      <c r="H6863" s="22">
        <v>127.53</v>
      </c>
    </row>
    <row r="6864" s="20" customFormat="1" ht="45" customHeight="1">
      <c r="A6864" s="31">
        <v>96006510</v>
      </c>
      <c r="B6864" s="29" t="s">
        <v>10044</v>
      </c>
      <c r="C6864" s="29" t="s">
        <v>10044</v>
      </c>
      <c r="D6864" s="18" t="s">
        <v>10045</v>
      </c>
      <c r="E6864" s="17">
        <v>400</v>
      </c>
      <c r="F6864" s="18" t="s">
        <v>10046</v>
      </c>
      <c r="G6864" s="18" t="s">
        <v>9934</v>
      </c>
      <c r="H6864" s="22">
        <v>0.16</v>
      </c>
    </row>
    <row r="6865" s="20" customFormat="1" ht="45" customHeight="1">
      <c r="A6865" s="32">
        <v>96006528</v>
      </c>
      <c r="B6865" s="33" t="s">
        <v>10047</v>
      </c>
      <c r="C6865" s="33" t="s">
        <v>10047</v>
      </c>
      <c r="D6865" s="34" t="s">
        <v>134</v>
      </c>
      <c r="E6865" s="35">
        <v>1</v>
      </c>
      <c r="F6865" s="34" t="s">
        <v>10036</v>
      </c>
      <c r="G6865" s="34" t="s">
        <v>14</v>
      </c>
      <c r="H6865" s="36">
        <v>91.849999999999994</v>
      </c>
      <c r="I6865" s="20" t="s">
        <v>10048</v>
      </c>
    </row>
  </sheetData>
  <mergeCells count="1">
    <mergeCell ref="A1:H1"/>
  </mergeCells>
  <conditionalFormatting sqref="A6855">
    <cfRule type="expression" priority="1" dxfId="0" stopIfTrue="1">
      <formula>AND(COUNTIF($A$6855,A6855)&gt;1,NOT(ISBLANK(A6855)))</formula>
    </cfRule>
  </conditionalFormatting>
  <conditionalFormatting sqref="A6856">
    <cfRule type="expression" priority="2" dxfId="0" stopIfTrue="1">
      <formula>AND(COUNTIF($A$6856,A6856)&gt;1,NOT(ISBLANK(A6856)))</formula>
    </cfRule>
  </conditionalFormatting>
  <conditionalFormatting sqref="A6857">
    <cfRule type="expression" priority="3" dxfId="0" stopIfTrue="1">
      <formula>AND(COUNTIF($A$6857,A6857)&gt;1,NOT(ISBLANK(A6857)))</formula>
    </cfRule>
  </conditionalFormatting>
  <conditionalFormatting sqref="A6858:A6863">
    <cfRule type="expression" priority="4" dxfId="0" stopIfTrue="1">
      <formula>AND(COUNTIF($A$6858:$A$6863,A6858)&gt;1,NOT(ISBLANK(A6858)))</formula>
    </cfRule>
  </conditionalFormatting>
  <conditionalFormatting sqref="A6864:A6865">
    <cfRule type="expression" priority="5" dxfId="0" stopIfTrue="1">
      <formula>AND(COUNTIF($A$6864:$A$6865,A6864)&gt;1,NOT(ISBLANK(A6864)))</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zoomScale="90" workbookViewId="0">
      <selection activeCell="K37" sqref="K37"/>
    </sheetView>
  </sheetViews>
  <sheetFormatPr baseColWidth="8" defaultRowHeight="12.75" customHeight="1"/>
  <cols>
    <col customWidth="1" min="1" max="1" style="54" width="1.2734399999999999"/>
    <col customWidth="1" min="2" max="2" style="1" width="11.550800000000001"/>
    <col customWidth="1" min="3" max="3" style="55" width="9.2734400000000008"/>
    <col customWidth="1" min="4" max="4" style="2" width="39.273400000000002"/>
    <col customWidth="1" min="5" max="5" style="2" width="46.273400000000002"/>
    <col customWidth="1" hidden="1" min="6" max="6" style="56" width="9.6953099999999992"/>
    <col customWidth="1" hidden="1" min="7" max="7" style="56" width="12.273400000000001"/>
    <col customWidth="1" hidden="1" min="8" max="8" style="2" width="4.9843799999999998"/>
    <col customWidth="1" hidden="1" min="9" max="9" style="2" width="2.9843799999999998"/>
    <col customWidth="1" hidden="1" min="10" max="10" style="2" width="4.9843799999999998"/>
    <col customWidth="1" min="11" max="11" style="57" width="11.4062"/>
    <col customWidth="1" min="12" max="12" style="57" width="16.6953"/>
    <col customWidth="1" min="13" max="13" style="186" width="14.4062"/>
    <col customWidth="1" min="14" max="16" style="57" width="15.273400000000001"/>
    <col customWidth="1" min="17" max="17" style="57" width="7.2734399999999999"/>
    <col customWidth="1" min="18" max="18" style="57" width="18.550799999999999"/>
    <col customWidth="1" min="19" max="19" style="57" width="20.273399999999999"/>
    <col customWidth="1" min="20" max="20" style="57" width="24.406199999999998"/>
    <col customWidth="1" min="21" max="21" style="187" width="44.550800000000002"/>
    <col customWidth="1" min="22" max="22" style="187" width="21.8398"/>
    <col customWidth="1" min="23" max="23" style="57" width="16.550799999999999"/>
    <col customWidth="1" min="24" max="24" style="58" width="16.550799999999999"/>
    <col customWidth="1" min="25" max="25" style="54" width="17.406199999999998"/>
    <col customWidth="1" min="26" max="27" style="54" width="16.8398"/>
    <col customWidth="1" min="28" max="28" style="54" width="17.128900000000002"/>
    <col customWidth="1" min="29" max="29" style="54" width="8.6953099999999992"/>
    <col customWidth="1" min="30" max="30" style="54" width="15.984400000000001"/>
    <col customWidth="1" min="31" max="31" style="54" width="8.6953099999999992"/>
    <col customWidth="1" min="32" max="32" style="54" width="13.273400000000001"/>
    <col customWidth="1" min="33" max="257" style="54" width="8.6953099999999992"/>
  </cols>
  <sheetData>
    <row r="1" ht="73.5" customHeight="1">
      <c r="B1" s="59" t="s">
        <v>0</v>
      </c>
      <c r="C1" s="59"/>
      <c r="D1" s="59"/>
      <c r="E1" s="59"/>
      <c r="F1" s="59"/>
      <c r="G1" s="59"/>
      <c r="H1" s="59"/>
      <c r="I1" s="59"/>
      <c r="J1" s="59"/>
      <c r="K1" s="59"/>
      <c r="L1" s="60"/>
      <c r="M1" s="188"/>
      <c r="N1" s="60"/>
      <c r="O1" s="60"/>
      <c r="P1" s="60"/>
      <c r="Q1" s="60"/>
      <c r="R1" s="60"/>
      <c r="S1" s="60"/>
      <c r="T1" s="60"/>
      <c r="U1" s="60"/>
      <c r="V1" s="60"/>
      <c r="W1" s="60"/>
      <c r="X1" s="60"/>
      <c r="AA1" s="79">
        <v>2020</v>
      </c>
      <c r="AB1" s="79">
        <v>2021</v>
      </c>
    </row>
    <row r="2" ht="10.5" customHeight="1">
      <c r="B2" s="60" t="s">
        <v>10054</v>
      </c>
      <c r="C2" s="60"/>
      <c r="D2" s="60"/>
      <c r="E2" s="60"/>
      <c r="F2" s="60"/>
      <c r="G2" s="60"/>
      <c r="H2" s="60"/>
      <c r="I2" s="60"/>
      <c r="J2" s="60"/>
      <c r="K2" s="61"/>
      <c r="L2" s="61"/>
      <c r="M2" s="189"/>
      <c r="N2" s="61"/>
      <c r="O2" s="61"/>
      <c r="P2" s="61"/>
      <c r="Q2" s="61"/>
      <c r="R2" s="61"/>
      <c r="S2" s="61"/>
      <c r="T2" s="61"/>
      <c r="U2" s="61"/>
      <c r="V2" s="61"/>
      <c r="W2" s="61"/>
      <c r="X2" s="61"/>
    </row>
    <row r="3" ht="8.25" customHeight="1">
      <c r="B3" s="62" t="s">
        <v>10055</v>
      </c>
      <c r="C3" s="63"/>
      <c r="D3" s="64"/>
      <c r="E3" s="64"/>
      <c r="F3" s="65"/>
      <c r="G3" s="65"/>
      <c r="H3" s="65"/>
      <c r="I3" s="65"/>
      <c r="J3" s="65"/>
    </row>
    <row r="4" ht="15" customHeight="1">
      <c r="B4" s="62"/>
      <c r="C4" s="66"/>
      <c r="D4" s="64"/>
      <c r="E4" s="64"/>
      <c r="F4" s="65"/>
      <c r="G4" s="65"/>
      <c r="H4" s="65"/>
      <c r="I4" s="65"/>
      <c r="J4" s="65"/>
      <c r="L4" s="190"/>
      <c r="M4" s="191"/>
      <c r="N4" s="192" t="s">
        <v>10056</v>
      </c>
      <c r="O4" s="192"/>
      <c r="P4" s="192"/>
      <c r="Q4" s="192"/>
      <c r="R4" s="192"/>
      <c r="S4" s="192"/>
      <c r="T4" s="192"/>
      <c r="U4" s="192"/>
      <c r="V4" s="193"/>
      <c r="Y4" s="67" t="s">
        <v>10057</v>
      </c>
      <c r="Z4" s="68">
        <f>SUM(Z6:Z203)</f>
        <v>6452361.3199999994</v>
      </c>
      <c r="AA4" s="68">
        <f>SUM(AA6:AA203)</f>
        <v>6882166.8158313204</v>
      </c>
      <c r="AB4" s="68">
        <f>SUM(AB6:AB203)</f>
        <v>6886017.1413749587</v>
      </c>
      <c r="AC4" s="69">
        <f>(AB4-AA4)/AA4</f>
        <v>5.5946414068041227e-004</v>
      </c>
      <c r="AD4" s="70">
        <f>AB4-AA4</f>
        <v>3850.3255436383188</v>
      </c>
    </row>
    <row r="5" s="71" customFormat="1" ht="33" customHeight="1">
      <c r="B5" s="72" t="s">
        <v>2</v>
      </c>
      <c r="C5" s="73" t="s">
        <v>10058</v>
      </c>
      <c r="D5" s="74" t="s">
        <v>3</v>
      </c>
      <c r="E5" s="74" t="s">
        <v>4</v>
      </c>
      <c r="F5" s="74" t="s">
        <v>5</v>
      </c>
      <c r="G5" s="75" t="s">
        <v>10059</v>
      </c>
      <c r="H5" s="74" t="s">
        <v>6</v>
      </c>
      <c r="I5" s="74" t="s">
        <v>7</v>
      </c>
      <c r="J5" s="74" t="s">
        <v>8</v>
      </c>
      <c r="K5" s="167" t="s">
        <v>10060</v>
      </c>
      <c r="L5" s="194" t="s">
        <v>10885</v>
      </c>
      <c r="M5" s="195" t="s">
        <v>10062</v>
      </c>
      <c r="N5" s="76" t="s">
        <v>10063</v>
      </c>
      <c r="O5" s="76" t="s">
        <v>10886</v>
      </c>
      <c r="P5" s="76" t="s">
        <v>10887</v>
      </c>
      <c r="Q5" s="76" t="s">
        <v>10888</v>
      </c>
      <c r="R5" s="76" t="s">
        <v>10889</v>
      </c>
      <c r="S5" s="76" t="s">
        <v>10890</v>
      </c>
      <c r="T5" s="76" t="s">
        <v>10891</v>
      </c>
      <c r="U5" s="196" t="s">
        <v>10892</v>
      </c>
      <c r="V5" s="197" t="s">
        <v>10893</v>
      </c>
      <c r="W5" s="198" t="s">
        <v>10064</v>
      </c>
      <c r="X5" s="78" t="s">
        <v>10065</v>
      </c>
      <c r="Y5" s="79" t="s">
        <v>10066</v>
      </c>
      <c r="Z5" s="79" t="s">
        <v>10067</v>
      </c>
      <c r="AA5" s="80" t="s">
        <v>10068</v>
      </c>
      <c r="AB5" s="79" t="s">
        <v>10069</v>
      </c>
      <c r="AC5" s="79" t="s">
        <v>10070</v>
      </c>
      <c r="AD5" s="79" t="s">
        <v>10071</v>
      </c>
      <c r="AE5" s="79" t="s">
        <v>10072</v>
      </c>
    </row>
    <row r="6" s="81" customFormat="1" ht="15" customHeight="1">
      <c r="B6" s="82">
        <v>90266609</v>
      </c>
      <c r="C6" s="83" t="s">
        <v>10073</v>
      </c>
      <c r="D6" s="84" t="s">
        <v>7686</v>
      </c>
      <c r="E6" s="84" t="s">
        <v>7686</v>
      </c>
      <c r="F6" s="84" t="s">
        <v>725</v>
      </c>
      <c r="G6" s="84" t="s">
        <v>10074</v>
      </c>
      <c r="H6" s="85">
        <v>1</v>
      </c>
      <c r="I6" s="86" t="s">
        <v>10036</v>
      </c>
      <c r="J6" s="86" t="s">
        <v>14</v>
      </c>
      <c r="K6" s="199">
        <v>416.49423552000002</v>
      </c>
      <c r="L6" s="200" t="s">
        <v>10075</v>
      </c>
      <c r="M6" s="201" t="s">
        <v>10075</v>
      </c>
      <c r="N6" s="87" t="s">
        <v>10075</v>
      </c>
      <c r="O6" s="87"/>
      <c r="P6" s="87" t="s">
        <v>10258</v>
      </c>
      <c r="Q6" s="87"/>
      <c r="R6" s="87" t="s">
        <v>10075</v>
      </c>
      <c r="S6" s="87">
        <f>VLOOKUP(B6,Planilha4!$D$1:$E$409,2,0)</f>
        <v>0</v>
      </c>
      <c r="T6" s="87" t="s">
        <v>10894</v>
      </c>
      <c r="U6" s="202">
        <f t="shared" ref="U6:U203" si="0">CONCATENATE(R6," | ",S6," | ",T6)</f>
        <v>0</v>
      </c>
      <c r="V6" s="203" t="s">
        <v>10895</v>
      </c>
      <c r="W6" s="204">
        <v>0</v>
      </c>
      <c r="X6" s="104">
        <f t="shared" ref="X6:X41" si="1">K6</f>
        <v>416.49423552000002</v>
      </c>
      <c r="Y6" s="90">
        <v>2794</v>
      </c>
      <c r="Z6" s="91">
        <v>1127271.6599999999</v>
      </c>
      <c r="AA6" s="91">
        <f t="shared" ref="AA6:AA137" si="2">Y6*K6</f>
        <v>1163684.89404288</v>
      </c>
      <c r="AB6" s="91">
        <f t="shared" ref="AB6:AB137" si="3">Y6*X6</f>
        <v>1163684.89404288</v>
      </c>
      <c r="AC6" s="92">
        <f t="shared" ref="AC6:AC203" si="4">(AB6-AA6)/AA6</f>
        <v>0</v>
      </c>
      <c r="AD6" s="92">
        <f t="shared" ref="AD6:AD201" si="5">AB6/SUM($AB$6:$AB$203)</f>
        <v>0.1689924480511128</v>
      </c>
      <c r="AE6" s="93" t="s">
        <v>10076</v>
      </c>
    </row>
    <row r="7" s="81" customFormat="1" ht="15" customHeight="1">
      <c r="B7" s="82">
        <v>90870352</v>
      </c>
      <c r="C7" s="83" t="s">
        <v>10073</v>
      </c>
      <c r="D7" s="84" t="s">
        <v>5463</v>
      </c>
      <c r="E7" s="84" t="s">
        <v>5463</v>
      </c>
      <c r="F7" s="84" t="s">
        <v>506</v>
      </c>
      <c r="G7" s="84" t="s">
        <v>2995</v>
      </c>
      <c r="H7" s="85">
        <v>1</v>
      </c>
      <c r="I7" s="86" t="s">
        <v>10036</v>
      </c>
      <c r="J7" s="86" t="s">
        <v>14</v>
      </c>
      <c r="K7" s="199">
        <v>557.75602978920006</v>
      </c>
      <c r="L7" s="200">
        <v>1805</v>
      </c>
      <c r="M7" s="201">
        <v>1</v>
      </c>
      <c r="N7" s="87">
        <v>1805</v>
      </c>
      <c r="O7" s="87">
        <f>N7-(L7*0.20000000000000001)</f>
        <v>1444</v>
      </c>
      <c r="P7" s="87">
        <f>K7-O7</f>
        <v>-886.24397021079994</v>
      </c>
      <c r="Q7" s="205">
        <f t="shared" ref="Q7:Q41" si="6">(O7/K7)*100%</f>
        <v>2.5889455655831273</v>
      </c>
      <c r="R7" s="87" t="s">
        <v>10896</v>
      </c>
      <c r="S7" s="87">
        <f>VLOOKUP(B7,Planilha4!$D$1:$E$213,2,0)</f>
        <v>0</v>
      </c>
      <c r="T7" s="87" t="s">
        <v>10894</v>
      </c>
      <c r="U7" s="202">
        <f t="shared" si="0"/>
        <v>0</v>
      </c>
      <c r="V7" s="203" t="s">
        <v>10895</v>
      </c>
      <c r="W7" s="204">
        <v>0</v>
      </c>
      <c r="X7" s="104">
        <f t="shared" si="1"/>
        <v>557.75602978920006</v>
      </c>
      <c r="Y7" s="90">
        <v>1603</v>
      </c>
      <c r="Z7" s="91">
        <v>853808.50999999896</v>
      </c>
      <c r="AA7" s="91">
        <f t="shared" si="2"/>
        <v>894082.91575208772</v>
      </c>
      <c r="AB7" s="91">
        <f t="shared" si="3"/>
        <v>894082.91575208772</v>
      </c>
      <c r="AC7" s="92">
        <f t="shared" si="4"/>
        <v>0</v>
      </c>
      <c r="AD7" s="92">
        <f t="shared" si="5"/>
        <v>0.12984035581032008</v>
      </c>
      <c r="AE7" s="93" t="s">
        <v>10076</v>
      </c>
      <c r="AF7" s="94"/>
    </row>
    <row r="8" s="81" customFormat="1" ht="15" customHeight="1">
      <c r="B8" s="82">
        <v>90312520</v>
      </c>
      <c r="C8" s="83" t="s">
        <v>10073</v>
      </c>
      <c r="D8" s="84" t="s">
        <v>7672</v>
      </c>
      <c r="E8" s="84" t="s">
        <v>7672</v>
      </c>
      <c r="F8" s="84" t="s">
        <v>725</v>
      </c>
      <c r="G8" s="84" t="s">
        <v>10074</v>
      </c>
      <c r="H8" s="85">
        <v>1</v>
      </c>
      <c r="I8" s="86" t="s">
        <v>10036</v>
      </c>
      <c r="J8" s="86" t="s">
        <v>14</v>
      </c>
      <c r="K8" s="199">
        <v>604.67008836959997</v>
      </c>
      <c r="L8" s="200" t="s">
        <v>10075</v>
      </c>
      <c r="M8" s="201" t="s">
        <v>10075</v>
      </c>
      <c r="N8" s="87" t="s">
        <v>10075</v>
      </c>
      <c r="O8" s="87"/>
      <c r="P8" s="87" t="s">
        <v>10258</v>
      </c>
      <c r="Q8" s="205">
        <f t="shared" si="6"/>
        <v>0</v>
      </c>
      <c r="R8" s="87">
        <f t="shared" ref="R8:R10" si="7">IF(O8&gt;0,"com brasíndice","sem brasíndice")</f>
        <v>0</v>
      </c>
      <c r="S8" s="87">
        <f>VLOOKUP(B8,Planilha4!$D$1:$E$213,2,0)</f>
        <v>0</v>
      </c>
      <c r="T8" s="87" t="s">
        <v>10894</v>
      </c>
      <c r="U8" s="202">
        <f t="shared" si="0"/>
        <v>0</v>
      </c>
      <c r="V8" s="203" t="s">
        <v>10895</v>
      </c>
      <c r="W8" s="204">
        <v>0</v>
      </c>
      <c r="X8" s="104">
        <f t="shared" si="1"/>
        <v>604.67008836959997</v>
      </c>
      <c r="Y8" s="90">
        <v>861</v>
      </c>
      <c r="Z8" s="91">
        <v>494460.890000001</v>
      </c>
      <c r="AA8" s="91">
        <f t="shared" si="2"/>
        <v>520620.94608622557</v>
      </c>
      <c r="AB8" s="91">
        <f t="shared" si="3"/>
        <v>520620.94608622557</v>
      </c>
      <c r="AC8" s="92">
        <f t="shared" si="4"/>
        <v>0</v>
      </c>
      <c r="AD8" s="92">
        <f t="shared" si="5"/>
        <v>7.5605525719366865e-002</v>
      </c>
      <c r="AE8" s="93" t="s">
        <v>10076</v>
      </c>
    </row>
    <row r="9" s="81" customFormat="1" ht="15" customHeight="1">
      <c r="B9" s="82">
        <v>90266641</v>
      </c>
      <c r="C9" s="83" t="s">
        <v>10073</v>
      </c>
      <c r="D9" s="84" t="s">
        <v>7678</v>
      </c>
      <c r="E9" s="84" t="s">
        <v>7678</v>
      </c>
      <c r="F9" s="84" t="s">
        <v>725</v>
      </c>
      <c r="G9" s="84" t="s">
        <v>10074</v>
      </c>
      <c r="H9" s="85">
        <v>1</v>
      </c>
      <c r="I9" s="86" t="s">
        <v>10036</v>
      </c>
      <c r="J9" s="86" t="s">
        <v>14</v>
      </c>
      <c r="K9" s="199">
        <v>690.40224000000001</v>
      </c>
      <c r="L9" s="200" t="s">
        <v>10075</v>
      </c>
      <c r="M9" s="201" t="s">
        <v>10075</v>
      </c>
      <c r="N9" s="87" t="s">
        <v>10075</v>
      </c>
      <c r="O9" s="87"/>
      <c r="P9" s="87" t="s">
        <v>10258</v>
      </c>
      <c r="Q9" s="205">
        <f t="shared" si="6"/>
        <v>0</v>
      </c>
      <c r="R9" s="87">
        <f t="shared" si="7"/>
        <v>0</v>
      </c>
      <c r="S9" s="87">
        <f>VLOOKUP(B9,Planilha4!$D$1:$E$213,2,0)</f>
        <v>0</v>
      </c>
      <c r="T9" s="87" t="s">
        <v>10894</v>
      </c>
      <c r="U9" s="202">
        <f t="shared" si="0"/>
        <v>0</v>
      </c>
      <c r="V9" s="203" t="s">
        <v>10895</v>
      </c>
      <c r="W9" s="204">
        <v>0</v>
      </c>
      <c r="X9" s="104">
        <f t="shared" si="1"/>
        <v>690.40224000000001</v>
      </c>
      <c r="Y9" s="90">
        <v>710</v>
      </c>
      <c r="Z9" s="91">
        <v>474848</v>
      </c>
      <c r="AA9" s="91">
        <f t="shared" si="2"/>
        <v>490185.59039999999</v>
      </c>
      <c r="AB9" s="91">
        <f t="shared" si="3"/>
        <v>490185.59039999999</v>
      </c>
      <c r="AC9" s="92">
        <f t="shared" si="4"/>
        <v>0</v>
      </c>
      <c r="AD9" s="92">
        <f t="shared" si="5"/>
        <v>7.1185647717124712e-002</v>
      </c>
      <c r="AE9" s="93" t="s">
        <v>10076</v>
      </c>
    </row>
    <row r="10" s="81" customFormat="1" ht="15" customHeight="1">
      <c r="B10" s="82">
        <v>90852745</v>
      </c>
      <c r="C10" s="83" t="s">
        <v>10073</v>
      </c>
      <c r="D10" s="84" t="s">
        <v>7676</v>
      </c>
      <c r="E10" s="84" t="s">
        <v>7676</v>
      </c>
      <c r="F10" s="84" t="s">
        <v>725</v>
      </c>
      <c r="G10" s="84" t="s">
        <v>10074</v>
      </c>
      <c r="H10" s="85">
        <v>1</v>
      </c>
      <c r="I10" s="86" t="s">
        <v>10036</v>
      </c>
      <c r="J10" s="86" t="s">
        <v>14</v>
      </c>
      <c r="K10" s="199">
        <v>730.72200334320007</v>
      </c>
      <c r="L10" s="200" t="s">
        <v>10075</v>
      </c>
      <c r="M10" s="201" t="s">
        <v>10075</v>
      </c>
      <c r="N10" s="87" t="s">
        <v>10075</v>
      </c>
      <c r="O10" s="87"/>
      <c r="P10" s="87" t="s">
        <v>10258</v>
      </c>
      <c r="Q10" s="205">
        <f t="shared" si="6"/>
        <v>0</v>
      </c>
      <c r="R10" s="87">
        <f t="shared" si="7"/>
        <v>0</v>
      </c>
      <c r="S10" s="87">
        <f>VLOOKUP(B10,Planilha4!$D$1:$E$213,2,0)</f>
        <v>0</v>
      </c>
      <c r="T10" s="87" t="s">
        <v>10894</v>
      </c>
      <c r="U10" s="202">
        <f t="shared" si="0"/>
        <v>0</v>
      </c>
      <c r="V10" s="203" t="s">
        <v>10895</v>
      </c>
      <c r="W10" s="204">
        <v>0</v>
      </c>
      <c r="X10" s="104">
        <f t="shared" si="1"/>
        <v>730.72200334320007</v>
      </c>
      <c r="Y10" s="90">
        <v>416</v>
      </c>
      <c r="Z10" s="91">
        <v>294087.79999999999</v>
      </c>
      <c r="AA10" s="91">
        <f t="shared" si="2"/>
        <v>303980.35339077126</v>
      </c>
      <c r="AB10" s="91">
        <f t="shared" si="3"/>
        <v>303980.35339077126</v>
      </c>
      <c r="AC10" s="92">
        <f t="shared" si="4"/>
        <v>0</v>
      </c>
      <c r="AD10" s="92">
        <f t="shared" si="5"/>
        <v>4.4144582731909125e-002</v>
      </c>
      <c r="AE10" s="93" t="s">
        <v>10076</v>
      </c>
    </row>
    <row r="11" s="81" customFormat="1" ht="15" customHeight="1">
      <c r="B11" s="82">
        <v>96006072</v>
      </c>
      <c r="C11" s="83">
        <v>20</v>
      </c>
      <c r="D11" s="84" t="s">
        <v>9911</v>
      </c>
      <c r="E11" s="84" t="s">
        <v>9911</v>
      </c>
      <c r="F11" s="84" t="s">
        <v>5467</v>
      </c>
      <c r="G11" s="84" t="s">
        <v>2995</v>
      </c>
      <c r="H11" s="85">
        <v>1</v>
      </c>
      <c r="I11" s="86" t="s">
        <v>10036</v>
      </c>
      <c r="J11" s="86" t="s">
        <v>14</v>
      </c>
      <c r="K11" s="199">
        <v>191.70574902000001</v>
      </c>
      <c r="L11" s="200">
        <v>715</v>
      </c>
      <c r="M11" s="201">
        <v>1</v>
      </c>
      <c r="N11" s="87">
        <v>715</v>
      </c>
      <c r="O11" s="87">
        <f>N11-(L11*0.20000000000000001)</f>
        <v>572</v>
      </c>
      <c r="P11" s="87">
        <f>K11-O11</f>
        <v>-380.29425098000002</v>
      </c>
      <c r="Q11" s="205">
        <f t="shared" si="6"/>
        <v>2.9837394179572838</v>
      </c>
      <c r="R11" s="87" t="s">
        <v>10896</v>
      </c>
      <c r="S11" s="87">
        <f>VLOOKUP(B11,Planilha4!$D$1:$E$213,2,0)</f>
        <v>0</v>
      </c>
      <c r="T11" s="87" t="s">
        <v>10894</v>
      </c>
      <c r="U11" s="202">
        <f t="shared" si="0"/>
        <v>0</v>
      </c>
      <c r="V11" s="203" t="s">
        <v>10895</v>
      </c>
      <c r="W11" s="204">
        <v>0</v>
      </c>
      <c r="X11" s="104">
        <f t="shared" si="1"/>
        <v>191.70574902000001</v>
      </c>
      <c r="Y11" s="90">
        <v>1495</v>
      </c>
      <c r="Z11" s="91">
        <v>277516.77000000002</v>
      </c>
      <c r="AA11" s="91">
        <f t="shared" si="2"/>
        <v>286600.09478490002</v>
      </c>
      <c r="AB11" s="91">
        <f t="shared" si="3"/>
        <v>286600.09478490002</v>
      </c>
      <c r="AC11" s="92">
        <f t="shared" si="4"/>
        <v>0</v>
      </c>
      <c r="AD11" s="92">
        <f t="shared" si="5"/>
        <v>4.1620589798252144e-002</v>
      </c>
      <c r="AE11" s="93" t="s">
        <v>10076</v>
      </c>
      <c r="AF11" s="94"/>
    </row>
    <row r="12" s="81" customFormat="1" ht="15" customHeight="1">
      <c r="B12" s="82">
        <v>90852788</v>
      </c>
      <c r="C12" s="83" t="s">
        <v>10073</v>
      </c>
      <c r="D12" s="84" t="s">
        <v>7681</v>
      </c>
      <c r="E12" s="84" t="s">
        <v>7681</v>
      </c>
      <c r="F12" s="84" t="s">
        <v>725</v>
      </c>
      <c r="G12" s="84" t="s">
        <v>10074</v>
      </c>
      <c r="H12" s="85">
        <v>1</v>
      </c>
      <c r="I12" s="86" t="s">
        <v>10036</v>
      </c>
      <c r="J12" s="86" t="s">
        <v>14</v>
      </c>
      <c r="K12" s="199">
        <v>686.58724732415396</v>
      </c>
      <c r="L12" s="200" t="s">
        <v>10075</v>
      </c>
      <c r="M12" s="201" t="s">
        <v>10075</v>
      </c>
      <c r="N12" s="87" t="s">
        <v>10075</v>
      </c>
      <c r="O12" s="87"/>
      <c r="P12" s="87" t="s">
        <v>10258</v>
      </c>
      <c r="Q12" s="205">
        <f t="shared" si="6"/>
        <v>0</v>
      </c>
      <c r="R12" s="87">
        <f>IF(O12&gt;0,"com brasíndice","sem brasíndice")</f>
        <v>0</v>
      </c>
      <c r="S12" s="87">
        <f>VLOOKUP(B12,Planilha4!$D$1:$E$213,2,0)</f>
        <v>0</v>
      </c>
      <c r="T12" s="87" t="s">
        <v>10894</v>
      </c>
      <c r="U12" s="202">
        <f t="shared" si="0"/>
        <v>0</v>
      </c>
      <c r="V12" s="203" t="s">
        <v>10895</v>
      </c>
      <c r="W12" s="204">
        <v>0</v>
      </c>
      <c r="X12" s="104">
        <f t="shared" si="1"/>
        <v>686.58724732415396</v>
      </c>
      <c r="Y12" s="90">
        <v>357</v>
      </c>
      <c r="Z12" s="91">
        <v>135625.73000000001</v>
      </c>
      <c r="AA12" s="91">
        <f t="shared" si="2"/>
        <v>245111.64729472296</v>
      </c>
      <c r="AB12" s="91">
        <f t="shared" si="3"/>
        <v>245111.64729472296</v>
      </c>
      <c r="AC12" s="92">
        <f t="shared" si="4"/>
        <v>0</v>
      </c>
      <c r="AD12" s="92">
        <f t="shared" si="5"/>
        <v>3.5595561594228116e-002</v>
      </c>
      <c r="AE12" s="93" t="s">
        <v>10076</v>
      </c>
    </row>
    <row r="13" s="81" customFormat="1" ht="15" customHeight="1">
      <c r="B13" s="82">
        <v>90266668</v>
      </c>
      <c r="C13" s="83" t="s">
        <v>10073</v>
      </c>
      <c r="D13" s="84" t="s">
        <v>5464</v>
      </c>
      <c r="E13" s="84" t="s">
        <v>5464</v>
      </c>
      <c r="F13" s="84" t="s">
        <v>506</v>
      </c>
      <c r="G13" s="84" t="s">
        <v>2995</v>
      </c>
      <c r="H13" s="85">
        <v>1</v>
      </c>
      <c r="I13" s="86" t="s">
        <v>10036</v>
      </c>
      <c r="J13" s="86" t="s">
        <v>14</v>
      </c>
      <c r="K13" s="199">
        <v>486.4479531453</v>
      </c>
      <c r="L13" s="200">
        <v>1105</v>
      </c>
      <c r="M13" s="201">
        <v>1</v>
      </c>
      <c r="N13" s="87">
        <v>1105</v>
      </c>
      <c r="O13" s="87">
        <f>N13-(L13*0.20000000000000001)</f>
        <v>884</v>
      </c>
      <c r="P13" s="87">
        <f>K13-O13</f>
        <v>-397.5520468547</v>
      </c>
      <c r="Q13" s="205">
        <f t="shared" si="6"/>
        <v>1.8172550512016501</v>
      </c>
      <c r="R13" s="87" t="s">
        <v>10896</v>
      </c>
      <c r="S13" s="87">
        <f>VLOOKUP(B13,Planilha4!$D$1:$E$213,2,0)</f>
        <v>0</v>
      </c>
      <c r="T13" s="87" t="s">
        <v>10894</v>
      </c>
      <c r="U13" s="202">
        <f t="shared" si="0"/>
        <v>0</v>
      </c>
      <c r="V13" s="203" t="s">
        <v>10895</v>
      </c>
      <c r="W13" s="204">
        <v>0</v>
      </c>
      <c r="X13" s="104">
        <f t="shared" si="1"/>
        <v>486.4479531453</v>
      </c>
      <c r="Y13" s="90">
        <v>488</v>
      </c>
      <c r="Z13" s="91">
        <v>205407.82999999999</v>
      </c>
      <c r="AA13" s="91">
        <f t="shared" si="2"/>
        <v>237386.60113490641</v>
      </c>
      <c r="AB13" s="91">
        <f t="shared" si="3"/>
        <v>237386.60113490641</v>
      </c>
      <c r="AC13" s="92">
        <f t="shared" si="4"/>
        <v>0</v>
      </c>
      <c r="AD13" s="92">
        <f t="shared" si="5"/>
        <v>3.4473716266048456e-002</v>
      </c>
      <c r="AE13" s="93" t="s">
        <v>10076</v>
      </c>
      <c r="AF13" s="94"/>
    </row>
    <row r="14" s="81" customFormat="1" ht="15" customHeight="1">
      <c r="B14" s="82">
        <v>90852729</v>
      </c>
      <c r="C14" s="83" t="s">
        <v>10073</v>
      </c>
      <c r="D14" s="84" t="s">
        <v>7668</v>
      </c>
      <c r="E14" s="84" t="s">
        <v>7668</v>
      </c>
      <c r="F14" s="84" t="s">
        <v>725</v>
      </c>
      <c r="G14" s="84" t="s">
        <v>10074</v>
      </c>
      <c r="H14" s="85">
        <v>1</v>
      </c>
      <c r="I14" s="86" t="s">
        <v>10036</v>
      </c>
      <c r="J14" s="86" t="s">
        <v>14</v>
      </c>
      <c r="K14" s="199">
        <v>595.84763901989709</v>
      </c>
      <c r="L14" s="200" t="s">
        <v>10075</v>
      </c>
      <c r="M14" s="201" t="s">
        <v>10075</v>
      </c>
      <c r="N14" s="87" t="s">
        <v>10075</v>
      </c>
      <c r="O14" s="87"/>
      <c r="P14" s="87" t="s">
        <v>10258</v>
      </c>
      <c r="Q14" s="205">
        <f t="shared" si="6"/>
        <v>0</v>
      </c>
      <c r="R14" s="87">
        <f t="shared" ref="R14:R17" si="8">IF(O14&gt;0,"com brasíndice","sem brasíndice")</f>
        <v>0</v>
      </c>
      <c r="S14" s="87">
        <f>VLOOKUP(B14,Planilha4!$D$1:$E$213,2,0)</f>
        <v>0</v>
      </c>
      <c r="T14" s="87" t="s">
        <v>10894</v>
      </c>
      <c r="U14" s="202">
        <f t="shared" si="0"/>
        <v>0</v>
      </c>
      <c r="V14" s="203" t="s">
        <v>10895</v>
      </c>
      <c r="W14" s="204">
        <v>0</v>
      </c>
      <c r="X14" s="104">
        <f t="shared" si="1"/>
        <v>595.84763901989709</v>
      </c>
      <c r="Y14" s="90">
        <v>349</v>
      </c>
      <c r="Z14" s="91">
        <v>201036.70999999999</v>
      </c>
      <c r="AA14" s="91">
        <f t="shared" si="2"/>
        <v>207950.82601794408</v>
      </c>
      <c r="AB14" s="91">
        <f t="shared" si="3"/>
        <v>207950.82601794408</v>
      </c>
      <c r="AC14" s="92">
        <f t="shared" si="4"/>
        <v>0</v>
      </c>
      <c r="AD14" s="92">
        <f t="shared" si="5"/>
        <v>3.0198999181756569e-002</v>
      </c>
      <c r="AE14" s="93" t="s">
        <v>10076</v>
      </c>
    </row>
    <row r="15" s="81" customFormat="1" ht="15" customHeight="1">
      <c r="B15" s="82">
        <v>90276361</v>
      </c>
      <c r="C15" s="83">
        <v>20</v>
      </c>
      <c r="D15" s="84" t="s">
        <v>6451</v>
      </c>
      <c r="E15" s="84" t="s">
        <v>6451</v>
      </c>
      <c r="F15" s="84" t="s">
        <v>728</v>
      </c>
      <c r="G15" s="84" t="s">
        <v>6476</v>
      </c>
      <c r="H15" s="85">
        <v>1</v>
      </c>
      <c r="I15" s="86" t="s">
        <v>10036</v>
      </c>
      <c r="J15" s="86" t="s">
        <v>14</v>
      </c>
      <c r="K15" s="199">
        <v>680.80701150000004</v>
      </c>
      <c r="L15" s="200" t="s">
        <v>10075</v>
      </c>
      <c r="M15" s="201" t="s">
        <v>10075</v>
      </c>
      <c r="N15" s="87" t="s">
        <v>10075</v>
      </c>
      <c r="O15" s="87"/>
      <c r="P15" s="87" t="s">
        <v>10258</v>
      </c>
      <c r="Q15" s="205">
        <f t="shared" si="6"/>
        <v>0</v>
      </c>
      <c r="R15" s="87">
        <f t="shared" si="8"/>
        <v>0</v>
      </c>
      <c r="S15" s="87">
        <f>VLOOKUP(B15,Planilha4!$D$1:$E$213,2,0)</f>
        <v>0</v>
      </c>
      <c r="T15" s="87" t="s">
        <v>10894</v>
      </c>
      <c r="U15" s="202">
        <f t="shared" si="0"/>
        <v>0</v>
      </c>
      <c r="V15" s="203" t="s">
        <v>10895</v>
      </c>
      <c r="W15" s="204">
        <v>0</v>
      </c>
      <c r="X15" s="104">
        <f t="shared" si="1"/>
        <v>680.80701150000004</v>
      </c>
      <c r="Y15" s="90">
        <v>305</v>
      </c>
      <c r="Z15" s="91">
        <v>201149.39000000001</v>
      </c>
      <c r="AA15" s="91">
        <f t="shared" si="2"/>
        <v>207646.1385075</v>
      </c>
      <c r="AB15" s="91">
        <f t="shared" si="3"/>
        <v>207646.1385075</v>
      </c>
      <c r="AC15" s="92">
        <f t="shared" si="4"/>
        <v>0</v>
      </c>
      <c r="AD15" s="92">
        <f t="shared" si="5"/>
        <v>3.0154751904384377e-002</v>
      </c>
      <c r="AE15" s="93" t="s">
        <v>10076</v>
      </c>
      <c r="AF15" s="94"/>
    </row>
    <row r="16" s="81" customFormat="1" ht="15" customHeight="1">
      <c r="B16" s="82">
        <v>90311680</v>
      </c>
      <c r="C16" s="83">
        <v>20</v>
      </c>
      <c r="D16" s="84" t="s">
        <v>7658</v>
      </c>
      <c r="E16" s="84" t="s">
        <v>7659</v>
      </c>
      <c r="F16" s="84" t="s">
        <v>725</v>
      </c>
      <c r="G16" s="84" t="s">
        <v>10074</v>
      </c>
      <c r="H16" s="85">
        <v>1</v>
      </c>
      <c r="I16" s="86" t="s">
        <v>10036</v>
      </c>
      <c r="J16" s="86" t="s">
        <v>14</v>
      </c>
      <c r="K16" s="199">
        <v>57.230712000000004</v>
      </c>
      <c r="L16" s="200" t="s">
        <v>10075</v>
      </c>
      <c r="M16" s="201" t="s">
        <v>10075</v>
      </c>
      <c r="N16" s="87" t="s">
        <v>10075</v>
      </c>
      <c r="O16" s="87"/>
      <c r="P16" s="87" t="s">
        <v>10258</v>
      </c>
      <c r="Q16" s="205">
        <f t="shared" si="6"/>
        <v>0</v>
      </c>
      <c r="R16" s="87">
        <f t="shared" si="8"/>
        <v>0</v>
      </c>
      <c r="S16" s="87">
        <f>VLOOKUP(B16,Planilha4!$D$1:$E$213,2,0)</f>
        <v>0</v>
      </c>
      <c r="T16" s="87" t="s">
        <v>10894</v>
      </c>
      <c r="U16" s="202">
        <f t="shared" si="0"/>
        <v>0</v>
      </c>
      <c r="V16" s="203" t="s">
        <v>10895</v>
      </c>
      <c r="W16" s="204">
        <v>0</v>
      </c>
      <c r="X16" s="104">
        <f t="shared" si="1"/>
        <v>57.230712000000004</v>
      </c>
      <c r="Y16" s="90">
        <v>2669</v>
      </c>
      <c r="Z16" s="91">
        <v>143095.07999999999</v>
      </c>
      <c r="AA16" s="91">
        <f t="shared" si="2"/>
        <v>152748.77032800001</v>
      </c>
      <c r="AB16" s="91">
        <f t="shared" si="3"/>
        <v>152748.77032800001</v>
      </c>
      <c r="AC16" s="92">
        <f t="shared" si="4"/>
        <v>0</v>
      </c>
      <c r="AD16" s="92">
        <f t="shared" si="5"/>
        <v>2.2182455720332415e-002</v>
      </c>
      <c r="AE16" s="93" t="s">
        <v>10076</v>
      </c>
    </row>
    <row r="17" s="81" customFormat="1" ht="15" customHeight="1">
      <c r="B17" s="82">
        <v>90852370</v>
      </c>
      <c r="C17" s="83" t="s">
        <v>10073</v>
      </c>
      <c r="D17" s="84" t="s">
        <v>7670</v>
      </c>
      <c r="E17" s="84" t="s">
        <v>7670</v>
      </c>
      <c r="F17" s="84" t="s">
        <v>725</v>
      </c>
      <c r="G17" s="84" t="s">
        <v>10074</v>
      </c>
      <c r="H17" s="85">
        <v>1</v>
      </c>
      <c r="I17" s="86" t="s">
        <v>10036</v>
      </c>
      <c r="J17" s="86" t="s">
        <v>14</v>
      </c>
      <c r="K17" s="199">
        <v>643.53056689369794</v>
      </c>
      <c r="L17" s="200" t="s">
        <v>10075</v>
      </c>
      <c r="M17" s="201" t="s">
        <v>10075</v>
      </c>
      <c r="N17" s="87" t="s">
        <v>10075</v>
      </c>
      <c r="O17" s="87"/>
      <c r="P17" s="87" t="s">
        <v>10258</v>
      </c>
      <c r="Q17" s="205">
        <f t="shared" si="6"/>
        <v>0</v>
      </c>
      <c r="R17" s="87">
        <f t="shared" si="8"/>
        <v>0</v>
      </c>
      <c r="S17" s="87">
        <f>VLOOKUP(B17,Planilha4!$D$1:$E$213,2,0)</f>
        <v>0</v>
      </c>
      <c r="T17" s="87" t="s">
        <v>10894</v>
      </c>
      <c r="U17" s="202">
        <f t="shared" si="0"/>
        <v>0</v>
      </c>
      <c r="V17" s="203" t="s">
        <v>10895</v>
      </c>
      <c r="W17" s="204">
        <v>0</v>
      </c>
      <c r="X17" s="104">
        <f t="shared" si="1"/>
        <v>643.53056689369794</v>
      </c>
      <c r="Y17" s="90">
        <v>219</v>
      </c>
      <c r="Z17" s="91">
        <v>136445.60999999999</v>
      </c>
      <c r="AA17" s="91">
        <f t="shared" si="2"/>
        <v>140933.19414971984</v>
      </c>
      <c r="AB17" s="91">
        <f t="shared" si="3"/>
        <v>140933.19414971984</v>
      </c>
      <c r="AC17" s="92">
        <f t="shared" si="4"/>
        <v>0</v>
      </c>
      <c r="AD17" s="92">
        <f t="shared" si="5"/>
        <v>2.0466576143546914e-002</v>
      </c>
      <c r="AE17" s="93" t="s">
        <v>10076</v>
      </c>
    </row>
    <row r="18" s="81" customFormat="1" ht="15" customHeight="1">
      <c r="B18" s="82">
        <v>90870360</v>
      </c>
      <c r="C18" s="83" t="s">
        <v>10073</v>
      </c>
      <c r="D18" s="84" t="s">
        <v>5458</v>
      </c>
      <c r="E18" s="84" t="s">
        <v>5458</v>
      </c>
      <c r="F18" s="84" t="s">
        <v>506</v>
      </c>
      <c r="G18" s="84" t="s">
        <v>2995</v>
      </c>
      <c r="H18" s="85">
        <v>1</v>
      </c>
      <c r="I18" s="86" t="s">
        <v>10036</v>
      </c>
      <c r="J18" s="86" t="s">
        <v>14</v>
      </c>
      <c r="K18" s="199">
        <v>623.43140380739999</v>
      </c>
      <c r="L18" s="200">
        <v>1250</v>
      </c>
      <c r="M18" s="201">
        <v>1</v>
      </c>
      <c r="N18" s="87">
        <v>1250</v>
      </c>
      <c r="O18" s="87">
        <f t="shared" ref="O18:O19" si="9">N18-(L18*0.20000000000000001)</f>
        <v>1000</v>
      </c>
      <c r="P18" s="87">
        <f t="shared" ref="P18:P19" si="10">K18-O18</f>
        <v>-376.56859619260001</v>
      </c>
      <c r="Q18" s="205">
        <f t="shared" si="6"/>
        <v>1.6040257097939445</v>
      </c>
      <c r="R18" s="87" t="s">
        <v>10896</v>
      </c>
      <c r="S18" s="87">
        <f>VLOOKUP(B18,Planilha4!$D$1:$E$213,2,0)</f>
        <v>0</v>
      </c>
      <c r="T18" s="87" t="s">
        <v>10894</v>
      </c>
      <c r="U18" s="202">
        <f t="shared" si="0"/>
        <v>0</v>
      </c>
      <c r="V18" s="203" t="s">
        <v>10895</v>
      </c>
      <c r="W18" s="204">
        <v>0</v>
      </c>
      <c r="X18" s="104">
        <f t="shared" si="1"/>
        <v>623.43140380739999</v>
      </c>
      <c r="Y18" s="90">
        <v>197</v>
      </c>
      <c r="Z18" s="91">
        <v>118721.8</v>
      </c>
      <c r="AA18" s="91">
        <f t="shared" si="2"/>
        <v>122815.9865500578</v>
      </c>
      <c r="AB18" s="91">
        <f t="shared" si="3"/>
        <v>122815.9865500578</v>
      </c>
      <c r="AC18" s="92">
        <f t="shared" si="4"/>
        <v>0</v>
      </c>
      <c r="AD18" s="92">
        <f t="shared" si="5"/>
        <v>1.7835562129538157e-002</v>
      </c>
      <c r="AE18" s="93" t="s">
        <v>10076</v>
      </c>
      <c r="AF18" s="94"/>
    </row>
    <row r="19" s="81" customFormat="1" ht="15" customHeight="1">
      <c r="B19" s="82">
        <v>90323670</v>
      </c>
      <c r="C19" s="83">
        <v>20</v>
      </c>
      <c r="D19" s="84" t="s">
        <v>5482</v>
      </c>
      <c r="E19" s="84" t="s">
        <v>5482</v>
      </c>
      <c r="F19" s="84" t="s">
        <v>5467</v>
      </c>
      <c r="G19" s="84" t="s">
        <v>2995</v>
      </c>
      <c r="H19" s="85">
        <v>300</v>
      </c>
      <c r="I19" s="86" t="s">
        <v>10077</v>
      </c>
      <c r="J19" s="86" t="s">
        <v>19</v>
      </c>
      <c r="K19" s="199">
        <v>0.68712510042000008</v>
      </c>
      <c r="L19" s="200">
        <v>280</v>
      </c>
      <c r="M19" s="201">
        <v>1</v>
      </c>
      <c r="N19" s="87">
        <f>L19/H19</f>
        <v>0.93333333333333335</v>
      </c>
      <c r="O19" s="87">
        <f t="shared" si="9"/>
        <v>-55.06666666666667</v>
      </c>
      <c r="P19" s="87">
        <f t="shared" si="10"/>
        <v>55.753791767086668</v>
      </c>
      <c r="Q19" s="205">
        <f t="shared" si="6"/>
        <v>-80.140671084504959</v>
      </c>
      <c r="R19" s="87" t="s">
        <v>10896</v>
      </c>
      <c r="S19" s="87">
        <f>VLOOKUP(B19,Planilha4!$D$1:$E$213,2,0)</f>
        <v>0</v>
      </c>
      <c r="T19" s="87" t="s">
        <v>10894</v>
      </c>
      <c r="U19" s="202">
        <f t="shared" si="0"/>
        <v>0</v>
      </c>
      <c r="V19" s="203" t="s">
        <v>10895</v>
      </c>
      <c r="W19" s="204">
        <v>0</v>
      </c>
      <c r="X19" s="104">
        <f t="shared" si="1"/>
        <v>0.68712510042000008</v>
      </c>
      <c r="Y19" s="90">
        <v>178613.95000000001</v>
      </c>
      <c r="Z19" s="91">
        <v>110240.39999999999</v>
      </c>
      <c r="AA19" s="91">
        <f t="shared" si="2"/>
        <v>122730.12833016289</v>
      </c>
      <c r="AB19" s="91">
        <f t="shared" si="3"/>
        <v>122730.12833016289</v>
      </c>
      <c r="AC19" s="92">
        <f t="shared" si="4"/>
        <v>0</v>
      </c>
      <c r="AD19" s="92">
        <f t="shared" si="5"/>
        <v>1.7823093641857659e-002</v>
      </c>
      <c r="AE19" s="93" t="s">
        <v>10076</v>
      </c>
    </row>
    <row r="20" s="81" customFormat="1" ht="15" customHeight="1">
      <c r="B20" s="82">
        <v>90276450</v>
      </c>
      <c r="C20" s="83">
        <v>20</v>
      </c>
      <c r="D20" s="84" t="s">
        <v>7632</v>
      </c>
      <c r="E20" s="84" t="s">
        <v>7632</v>
      </c>
      <c r="F20" s="84" t="s">
        <v>728</v>
      </c>
      <c r="G20" s="84" t="s">
        <v>6476</v>
      </c>
      <c r="H20" s="85">
        <v>1</v>
      </c>
      <c r="I20" s="86" t="s">
        <v>10036</v>
      </c>
      <c r="J20" s="86" t="s">
        <v>14</v>
      </c>
      <c r="K20" s="199">
        <v>530.61252300000001</v>
      </c>
      <c r="L20" s="200" t="s">
        <v>10075</v>
      </c>
      <c r="M20" s="201" t="s">
        <v>10075</v>
      </c>
      <c r="N20" s="87" t="s">
        <v>10075</v>
      </c>
      <c r="O20" s="87"/>
      <c r="P20" s="87" t="s">
        <v>10258</v>
      </c>
      <c r="Q20" s="205">
        <f t="shared" si="6"/>
        <v>0</v>
      </c>
      <c r="R20" s="87">
        <f>IF(O20&gt;0,"com brasíndice","sem brasíndice")</f>
        <v>0</v>
      </c>
      <c r="S20" s="87">
        <f>VLOOKUP(B20,Planilha4!$D$1:$E$213,2,0)</f>
        <v>0</v>
      </c>
      <c r="T20" s="87" t="s">
        <v>10894</v>
      </c>
      <c r="U20" s="202">
        <f t="shared" si="0"/>
        <v>0</v>
      </c>
      <c r="V20" s="203" t="s">
        <v>10895</v>
      </c>
      <c r="W20" s="204">
        <v>0</v>
      </c>
      <c r="X20" s="104">
        <f t="shared" si="1"/>
        <v>530.61252300000001</v>
      </c>
      <c r="Y20" s="90">
        <v>228</v>
      </c>
      <c r="Z20" s="91">
        <v>117194.28</v>
      </c>
      <c r="AA20" s="91">
        <f t="shared" si="2"/>
        <v>120979.65524400001</v>
      </c>
      <c r="AB20" s="91">
        <f t="shared" si="3"/>
        <v>120979.65524400001</v>
      </c>
      <c r="AC20" s="92">
        <f t="shared" si="4"/>
        <v>0</v>
      </c>
      <c r="AD20" s="92">
        <f t="shared" si="5"/>
        <v>1.7568886739634738e-002</v>
      </c>
      <c r="AE20" s="93" t="s">
        <v>10076</v>
      </c>
      <c r="AF20" s="94"/>
    </row>
    <row r="21" s="81" customFormat="1" ht="15" customHeight="1">
      <c r="B21" s="82">
        <v>92450814</v>
      </c>
      <c r="C21" s="83" t="s">
        <v>10073</v>
      </c>
      <c r="D21" s="84" t="s">
        <v>5471</v>
      </c>
      <c r="E21" s="84" t="s">
        <v>5471</v>
      </c>
      <c r="F21" s="84" t="s">
        <v>506</v>
      </c>
      <c r="G21" s="84" t="s">
        <v>2995</v>
      </c>
      <c r="H21" s="85">
        <v>1</v>
      </c>
      <c r="I21" s="86" t="s">
        <v>10036</v>
      </c>
      <c r="J21" s="86" t="s">
        <v>14</v>
      </c>
      <c r="K21" s="199">
        <v>389.64731987610003</v>
      </c>
      <c r="L21" s="200">
        <v>650</v>
      </c>
      <c r="M21" s="201">
        <v>1</v>
      </c>
      <c r="N21" s="87">
        <v>650</v>
      </c>
      <c r="O21" s="87">
        <f t="shared" ref="O21:O24" si="11">N21-(L21*0.20000000000000001)</f>
        <v>520</v>
      </c>
      <c r="P21" s="87">
        <f t="shared" ref="P21:P24" si="12">K21-O21</f>
        <v>-130.35268012389997</v>
      </c>
      <c r="Q21" s="205">
        <f t="shared" si="6"/>
        <v>1.3345401686975531</v>
      </c>
      <c r="R21" s="87" t="s">
        <v>10896</v>
      </c>
      <c r="S21" s="87">
        <f>VLOOKUP(B21,Planilha4!$D$1:$E$213,2,0)</f>
        <v>0</v>
      </c>
      <c r="T21" s="87" t="s">
        <v>10894</v>
      </c>
      <c r="U21" s="202">
        <f t="shared" si="0"/>
        <v>0</v>
      </c>
      <c r="V21" s="203" t="s">
        <v>10895</v>
      </c>
      <c r="W21" s="204">
        <v>0</v>
      </c>
      <c r="X21" s="104">
        <f t="shared" si="1"/>
        <v>389.64731987610003</v>
      </c>
      <c r="Y21" s="90">
        <v>283</v>
      </c>
      <c r="Z21" s="91">
        <v>106805</v>
      </c>
      <c r="AA21" s="91">
        <f t="shared" si="2"/>
        <v>110270.19152493631</v>
      </c>
      <c r="AB21" s="91">
        <f t="shared" si="3"/>
        <v>110270.19152493631</v>
      </c>
      <c r="AC21" s="92">
        <f t="shared" si="4"/>
        <v>0</v>
      </c>
      <c r="AD21" s="92">
        <f t="shared" si="5"/>
        <v>1.601363883664661e-002</v>
      </c>
      <c r="AE21" s="93" t="s">
        <v>10076</v>
      </c>
      <c r="AF21" s="94"/>
    </row>
    <row r="22" s="81" customFormat="1" ht="15" customHeight="1">
      <c r="B22" s="82">
        <v>90870344</v>
      </c>
      <c r="C22" s="83" t="s">
        <v>10073</v>
      </c>
      <c r="D22" s="84" t="s">
        <v>5460</v>
      </c>
      <c r="E22" s="84" t="s">
        <v>5460</v>
      </c>
      <c r="F22" s="84" t="s">
        <v>506</v>
      </c>
      <c r="G22" s="84" t="s">
        <v>2995</v>
      </c>
      <c r="H22" s="85">
        <v>1</v>
      </c>
      <c r="I22" s="86" t="s">
        <v>10036</v>
      </c>
      <c r="J22" s="86" t="s">
        <v>14</v>
      </c>
      <c r="K22" s="199">
        <v>689.02061793839994</v>
      </c>
      <c r="L22" s="200">
        <v>1240</v>
      </c>
      <c r="M22" s="201">
        <v>1</v>
      </c>
      <c r="N22" s="87">
        <v>1240</v>
      </c>
      <c r="O22" s="87">
        <f t="shared" si="11"/>
        <v>992</v>
      </c>
      <c r="P22" s="87">
        <f t="shared" si="12"/>
        <v>-302.97938206160006</v>
      </c>
      <c r="Q22" s="205">
        <f t="shared" si="6"/>
        <v>1.4397246964367141</v>
      </c>
      <c r="R22" s="87" t="s">
        <v>10896</v>
      </c>
      <c r="S22" s="87">
        <f>VLOOKUP(B22,Planilha4!$D$1:$E$213,2,0)</f>
        <v>0</v>
      </c>
      <c r="T22" s="87" t="s">
        <v>10894</v>
      </c>
      <c r="U22" s="202">
        <f t="shared" si="0"/>
        <v>0</v>
      </c>
      <c r="V22" s="203" t="s">
        <v>10895</v>
      </c>
      <c r="W22" s="204">
        <v>0</v>
      </c>
      <c r="X22" s="104">
        <f t="shared" si="1"/>
        <v>689.02061793839994</v>
      </c>
      <c r="Y22" s="90">
        <v>154</v>
      </c>
      <c r="Z22" s="91">
        <v>102678.08</v>
      </c>
      <c r="AA22" s="91">
        <f t="shared" si="2"/>
        <v>106109.17516251359</v>
      </c>
      <c r="AB22" s="91">
        <f t="shared" si="3"/>
        <v>106109.17516251359</v>
      </c>
      <c r="AC22" s="92">
        <f t="shared" si="4"/>
        <v>0</v>
      </c>
      <c r="AD22" s="92">
        <f t="shared" si="5"/>
        <v>1.5409368432290359e-002</v>
      </c>
      <c r="AE22" s="93" t="s">
        <v>10076</v>
      </c>
      <c r="AF22" s="94"/>
    </row>
    <row r="23" s="81" customFormat="1" ht="15" customHeight="1">
      <c r="B23" s="82">
        <v>90264878</v>
      </c>
      <c r="C23" s="83" t="s">
        <v>10073</v>
      </c>
      <c r="D23" s="84" t="s">
        <v>5472</v>
      </c>
      <c r="E23" s="84" t="s">
        <v>5472</v>
      </c>
      <c r="F23" s="84" t="s">
        <v>506</v>
      </c>
      <c r="G23" s="84" t="s">
        <v>2995</v>
      </c>
      <c r="H23" s="85">
        <v>1</v>
      </c>
      <c r="I23" s="86" t="s">
        <v>10036</v>
      </c>
      <c r="J23" s="86" t="s">
        <v>14</v>
      </c>
      <c r="K23" s="199">
        <v>297.25161084000001</v>
      </c>
      <c r="L23" s="200">
        <v>360</v>
      </c>
      <c r="M23" s="201">
        <v>1</v>
      </c>
      <c r="N23" s="87">
        <v>360</v>
      </c>
      <c r="O23" s="87">
        <f t="shared" si="11"/>
        <v>288</v>
      </c>
      <c r="P23" s="87">
        <f t="shared" si="12"/>
        <v>9.2516108400000121</v>
      </c>
      <c r="Q23" s="205">
        <f t="shared" si="6"/>
        <v>0.96887616247442365</v>
      </c>
      <c r="R23" s="87" t="s">
        <v>10896</v>
      </c>
      <c r="S23" s="87">
        <f>VLOOKUP(B23,Planilha4!$D$1:$E$213,2,0)</f>
        <v>0</v>
      </c>
      <c r="T23" s="87" t="s">
        <v>10894</v>
      </c>
      <c r="U23" s="202">
        <f t="shared" si="0"/>
        <v>0</v>
      </c>
      <c r="V23" s="203" t="s">
        <v>10895</v>
      </c>
      <c r="W23" s="204">
        <v>0</v>
      </c>
      <c r="X23" s="104">
        <f t="shared" si="1"/>
        <v>297.25161084000001</v>
      </c>
      <c r="Y23" s="90">
        <v>325</v>
      </c>
      <c r="Z23" s="91">
        <v>93428.449999999895</v>
      </c>
      <c r="AA23" s="91">
        <f t="shared" si="2"/>
        <v>96606.773523000011</v>
      </c>
      <c r="AB23" s="91">
        <f t="shared" si="3"/>
        <v>96606.773523000011</v>
      </c>
      <c r="AC23" s="92">
        <f t="shared" si="4"/>
        <v>0</v>
      </c>
      <c r="AD23" s="92">
        <f t="shared" si="5"/>
        <v>1.4029412291545668e-002</v>
      </c>
      <c r="AE23" s="93" t="s">
        <v>10076</v>
      </c>
      <c r="AF23" s="94"/>
    </row>
    <row r="24" s="81" customFormat="1" ht="15" customHeight="1">
      <c r="B24" s="82">
        <v>90266676</v>
      </c>
      <c r="C24" s="83" t="s">
        <v>10073</v>
      </c>
      <c r="D24" s="84" t="s">
        <v>5459</v>
      </c>
      <c r="E24" s="84" t="s">
        <v>5459</v>
      </c>
      <c r="F24" s="84" t="s">
        <v>506</v>
      </c>
      <c r="G24" s="84" t="s">
        <v>2995</v>
      </c>
      <c r="H24" s="85">
        <v>1</v>
      </c>
      <c r="I24" s="86" t="s">
        <v>10036</v>
      </c>
      <c r="J24" s="86" t="s">
        <v>14</v>
      </c>
      <c r="K24" s="199">
        <v>465.26339087999997</v>
      </c>
      <c r="L24" s="200">
        <v>690</v>
      </c>
      <c r="M24" s="201">
        <v>1</v>
      </c>
      <c r="N24" s="87">
        <v>690</v>
      </c>
      <c r="O24" s="87">
        <f t="shared" si="11"/>
        <v>552</v>
      </c>
      <c r="P24" s="87">
        <f t="shared" si="12"/>
        <v>-86.736609120000026</v>
      </c>
      <c r="Q24" s="205">
        <f t="shared" si="6"/>
        <v>1.1864247452522458</v>
      </c>
      <c r="R24" s="87" t="s">
        <v>10896</v>
      </c>
      <c r="S24" s="87">
        <f>VLOOKUP(B24,Planilha4!$D$1:$E$213,2,0)</f>
        <v>0</v>
      </c>
      <c r="T24" s="87" t="s">
        <v>10894</v>
      </c>
      <c r="U24" s="202">
        <f t="shared" si="0"/>
        <v>0</v>
      </c>
      <c r="V24" s="203" t="s">
        <v>10895</v>
      </c>
      <c r="W24" s="204">
        <v>0</v>
      </c>
      <c r="X24" s="104">
        <f t="shared" si="1"/>
        <v>465.26339087999997</v>
      </c>
      <c r="Y24" s="90">
        <v>148</v>
      </c>
      <c r="Z24" s="91">
        <v>66704.9399999999</v>
      </c>
      <c r="AA24" s="91">
        <f t="shared" si="2"/>
        <v>68858.981850240001</v>
      </c>
      <c r="AB24" s="91">
        <f t="shared" si="3"/>
        <v>68858.981850240001</v>
      </c>
      <c r="AC24" s="92">
        <f t="shared" si="4"/>
        <v>0</v>
      </c>
      <c r="AD24" s="92">
        <f t="shared" si="5"/>
        <v>9.9998272494120823e-003</v>
      </c>
      <c r="AE24" s="93" t="s">
        <v>10076</v>
      </c>
      <c r="AF24" s="94"/>
    </row>
    <row r="25" s="81" customFormat="1" ht="15" customHeight="1">
      <c r="B25" s="82">
        <v>90276698</v>
      </c>
      <c r="C25" s="83">
        <v>20</v>
      </c>
      <c r="D25" s="84" t="s">
        <v>8305</v>
      </c>
      <c r="E25" s="84" t="s">
        <v>8305</v>
      </c>
      <c r="F25" s="84" t="s">
        <v>728</v>
      </c>
      <c r="G25" s="84" t="s">
        <v>6476</v>
      </c>
      <c r="H25" s="85">
        <v>1</v>
      </c>
      <c r="I25" s="86" t="s">
        <v>10036</v>
      </c>
      <c r="J25" s="86" t="s">
        <v>14</v>
      </c>
      <c r="K25" s="199">
        <v>864.98481600000002</v>
      </c>
      <c r="L25" s="200" t="s">
        <v>10075</v>
      </c>
      <c r="M25" s="201" t="s">
        <v>10075</v>
      </c>
      <c r="N25" s="87" t="s">
        <v>10075</v>
      </c>
      <c r="O25" s="87"/>
      <c r="P25" s="87" t="s">
        <v>10258</v>
      </c>
      <c r="Q25" s="205">
        <f t="shared" si="6"/>
        <v>0</v>
      </c>
      <c r="R25" s="87">
        <f t="shared" ref="R25:R26" si="13">IF(O25&gt;0,"com brasíndice","sem brasíndice")</f>
        <v>0</v>
      </c>
      <c r="S25" s="87">
        <f>VLOOKUP(B25,Planilha4!$D$1:$E$213,2,0)</f>
        <v>0</v>
      </c>
      <c r="T25" s="87" t="s">
        <v>10894</v>
      </c>
      <c r="U25" s="202">
        <f t="shared" si="0"/>
        <v>0</v>
      </c>
      <c r="V25" s="203" t="s">
        <v>10895</v>
      </c>
      <c r="W25" s="204">
        <v>0</v>
      </c>
      <c r="X25" s="104">
        <f t="shared" si="1"/>
        <v>864.98481600000002</v>
      </c>
      <c r="Y25" s="90">
        <v>72</v>
      </c>
      <c r="Z25" s="91">
        <v>60330.239999999998</v>
      </c>
      <c r="AA25" s="91">
        <f t="shared" si="2"/>
        <v>62278.906752000003</v>
      </c>
      <c r="AB25" s="91">
        <f t="shared" si="3"/>
        <v>62278.906752000003</v>
      </c>
      <c r="AC25" s="92">
        <f t="shared" si="4"/>
        <v>0</v>
      </c>
      <c r="AD25" s="92">
        <f t="shared" si="5"/>
        <v>9.0442567123154918e-003</v>
      </c>
      <c r="AE25" s="93" t="s">
        <v>10076</v>
      </c>
      <c r="AF25" s="94"/>
    </row>
    <row r="26" s="81" customFormat="1" ht="15" customHeight="1">
      <c r="B26" s="82">
        <v>90852753</v>
      </c>
      <c r="C26" s="83">
        <v>20</v>
      </c>
      <c r="D26" s="84" t="s">
        <v>4252</v>
      </c>
      <c r="E26" s="84" t="s">
        <v>4252</v>
      </c>
      <c r="F26" s="84" t="s">
        <v>725</v>
      </c>
      <c r="G26" s="84" t="s">
        <v>10074</v>
      </c>
      <c r="H26" s="85">
        <v>1</v>
      </c>
      <c r="I26" s="86" t="s">
        <v>10036</v>
      </c>
      <c r="J26" s="86" t="s">
        <v>14</v>
      </c>
      <c r="K26" s="199">
        <v>103.39186464000001</v>
      </c>
      <c r="L26" s="200" t="s">
        <v>10075</v>
      </c>
      <c r="M26" s="201" t="s">
        <v>10075</v>
      </c>
      <c r="N26" s="87" t="s">
        <v>10075</v>
      </c>
      <c r="O26" s="87"/>
      <c r="P26" s="87" t="s">
        <v>10258</v>
      </c>
      <c r="Q26" s="205">
        <f t="shared" si="6"/>
        <v>0</v>
      </c>
      <c r="R26" s="87">
        <f t="shared" si="13"/>
        <v>0</v>
      </c>
      <c r="S26" s="87">
        <f>VLOOKUP(B26,Planilha4!$D$1:$E$213,2,0)</f>
        <v>0</v>
      </c>
      <c r="T26" s="87" t="s">
        <v>10894</v>
      </c>
      <c r="U26" s="202">
        <f t="shared" si="0"/>
        <v>0</v>
      </c>
      <c r="V26" s="203" t="s">
        <v>10895</v>
      </c>
      <c r="W26" s="204">
        <v>0</v>
      </c>
      <c r="X26" s="104">
        <f t="shared" si="1"/>
        <v>103.39186464000001</v>
      </c>
      <c r="Y26" s="90">
        <v>594</v>
      </c>
      <c r="Z26" s="91">
        <v>56209.07</v>
      </c>
      <c r="AA26" s="91">
        <f t="shared" si="2"/>
        <v>61414.767596160003</v>
      </c>
      <c r="AB26" s="91">
        <f t="shared" si="3"/>
        <v>61414.767596160003</v>
      </c>
      <c r="AC26" s="92">
        <f t="shared" si="4"/>
        <v>0</v>
      </c>
      <c r="AD26" s="92">
        <f t="shared" si="5"/>
        <v>8.9187648440702365e-003</v>
      </c>
      <c r="AE26" s="93" t="s">
        <v>10076</v>
      </c>
    </row>
    <row r="27" s="81" customFormat="1" ht="15" customHeight="1">
      <c r="B27" s="82">
        <v>90290550</v>
      </c>
      <c r="C27" s="83" t="s">
        <v>10073</v>
      </c>
      <c r="D27" s="84" t="s">
        <v>9408</v>
      </c>
      <c r="E27" s="84" t="s">
        <v>9408</v>
      </c>
      <c r="F27" s="84" t="s">
        <v>506</v>
      </c>
      <c r="G27" s="84" t="s">
        <v>2995</v>
      </c>
      <c r="H27" s="85">
        <v>1</v>
      </c>
      <c r="I27" s="86" t="s">
        <v>10036</v>
      </c>
      <c r="J27" s="86" t="s">
        <v>14</v>
      </c>
      <c r="K27" s="199">
        <v>375.54940833299997</v>
      </c>
      <c r="L27" s="200">
        <v>650</v>
      </c>
      <c r="M27" s="201">
        <v>1</v>
      </c>
      <c r="N27" s="87">
        <v>650</v>
      </c>
      <c r="O27" s="87">
        <f t="shared" ref="O27:O28" si="14">N27-(L27*0.20000000000000001)</f>
        <v>520</v>
      </c>
      <c r="P27" s="87">
        <f t="shared" ref="P27:P28" si="15">K27-O27</f>
        <v>-144.45059166700003</v>
      </c>
      <c r="Q27" s="205">
        <f t="shared" si="6"/>
        <v>1.3846380488473984</v>
      </c>
      <c r="R27" s="87" t="s">
        <v>10896</v>
      </c>
      <c r="S27" s="87">
        <f>VLOOKUP(B27,Planilha4!$D$1:$E$213,2,0)</f>
        <v>0</v>
      </c>
      <c r="T27" s="87" t="s">
        <v>10894</v>
      </c>
      <c r="U27" s="202">
        <f t="shared" si="0"/>
        <v>0</v>
      </c>
      <c r="V27" s="203" t="s">
        <v>10895</v>
      </c>
      <c r="W27" s="204">
        <v>0</v>
      </c>
      <c r="X27" s="104">
        <f t="shared" si="1"/>
        <v>375.54940833299997</v>
      </c>
      <c r="Y27" s="90">
        <v>145</v>
      </c>
      <c r="Z27" s="91">
        <v>52705.589999999997</v>
      </c>
      <c r="AA27" s="91">
        <f t="shared" si="2"/>
        <v>54454.664208284994</v>
      </c>
      <c r="AB27" s="91">
        <f t="shared" si="3"/>
        <v>54454.664208284994</v>
      </c>
      <c r="AC27" s="92">
        <f t="shared" si="4"/>
        <v>0</v>
      </c>
      <c r="AD27" s="92">
        <f t="shared" si="5"/>
        <v>7.9080059038905918e-003</v>
      </c>
      <c r="AE27" s="93" t="s">
        <v>10076</v>
      </c>
      <c r="AF27" s="94"/>
    </row>
    <row r="28" s="81" customFormat="1" ht="15" customHeight="1">
      <c r="B28" s="82">
        <v>96006080</v>
      </c>
      <c r="C28" s="83">
        <v>20</v>
      </c>
      <c r="D28" s="84" t="s">
        <v>9912</v>
      </c>
      <c r="E28" s="84" t="s">
        <v>9912</v>
      </c>
      <c r="F28" s="84" t="s">
        <v>5467</v>
      </c>
      <c r="G28" s="84" t="s">
        <v>2995</v>
      </c>
      <c r="H28" s="85">
        <v>1</v>
      </c>
      <c r="I28" s="86" t="s">
        <v>10036</v>
      </c>
      <c r="J28" s="86" t="s">
        <v>14</v>
      </c>
      <c r="K28" s="199">
        <v>75.389901300000005</v>
      </c>
      <c r="L28" s="200">
        <v>1695</v>
      </c>
      <c r="M28" s="201">
        <v>1</v>
      </c>
      <c r="N28" s="87">
        <v>1695</v>
      </c>
      <c r="O28" s="87">
        <f t="shared" si="14"/>
        <v>1356</v>
      </c>
      <c r="P28" s="87">
        <f t="shared" si="15"/>
        <v>-1280.6100987</v>
      </c>
      <c r="Q28" s="205">
        <f t="shared" si="6"/>
        <v>17.986493901935908</v>
      </c>
      <c r="R28" s="87" t="s">
        <v>10896</v>
      </c>
      <c r="S28" s="87">
        <f>VLOOKUP(B28,Planilha4!$D$1:$E$213,2,0)</f>
        <v>0</v>
      </c>
      <c r="T28" s="87" t="s">
        <v>10894</v>
      </c>
      <c r="U28" s="202">
        <f t="shared" si="0"/>
        <v>0</v>
      </c>
      <c r="V28" s="203" t="s">
        <v>10895</v>
      </c>
      <c r="W28" s="204">
        <v>0</v>
      </c>
      <c r="X28" s="104">
        <f t="shared" si="1"/>
        <v>75.389901300000005</v>
      </c>
      <c r="Y28" s="90">
        <v>712</v>
      </c>
      <c r="Z28" s="91">
        <v>51988.410000000003</v>
      </c>
      <c r="AA28" s="91">
        <f t="shared" si="2"/>
        <v>53677.609725600007</v>
      </c>
      <c r="AB28" s="91">
        <f t="shared" si="3"/>
        <v>53677.609725600007</v>
      </c>
      <c r="AC28" s="92">
        <f t="shared" si="4"/>
        <v>0</v>
      </c>
      <c r="AD28" s="92">
        <f t="shared" si="5"/>
        <v>7.7951606311107702e-003</v>
      </c>
      <c r="AE28" s="93" t="s">
        <v>10076</v>
      </c>
    </row>
    <row r="29" s="81" customFormat="1" ht="15" customHeight="1">
      <c r="B29" s="82">
        <v>90276906</v>
      </c>
      <c r="C29" s="83" t="s">
        <v>10073</v>
      </c>
      <c r="D29" s="84" t="s">
        <v>7628</v>
      </c>
      <c r="E29" s="84" t="s">
        <v>7628</v>
      </c>
      <c r="F29" s="84" t="s">
        <v>728</v>
      </c>
      <c r="G29" s="84" t="s">
        <v>6476</v>
      </c>
      <c r="H29" s="85">
        <v>1</v>
      </c>
      <c r="I29" s="86" t="s">
        <v>10036</v>
      </c>
      <c r="J29" s="86" t="s">
        <v>14</v>
      </c>
      <c r="K29" s="199">
        <v>536.86836423</v>
      </c>
      <c r="L29" s="200" t="s">
        <v>10075</v>
      </c>
      <c r="M29" s="201" t="s">
        <v>10075</v>
      </c>
      <c r="N29" s="87" t="s">
        <v>10075</v>
      </c>
      <c r="O29" s="87"/>
      <c r="P29" s="87" t="s">
        <v>10258</v>
      </c>
      <c r="Q29" s="205">
        <f t="shared" si="6"/>
        <v>0</v>
      </c>
      <c r="R29" s="87">
        <f>IF(O29&gt;0,"com brasíndice","sem brasíndice")</f>
        <v>0</v>
      </c>
      <c r="S29" s="87">
        <f>VLOOKUP(B29,Planilha4!$D$1:$E$213,2,0)</f>
        <v>0</v>
      </c>
      <c r="T29" s="87" t="s">
        <v>10894</v>
      </c>
      <c r="U29" s="202">
        <f t="shared" si="0"/>
        <v>0</v>
      </c>
      <c r="V29" s="203" t="s">
        <v>10895</v>
      </c>
      <c r="W29" s="204">
        <v>0</v>
      </c>
      <c r="X29" s="104">
        <f t="shared" si="1"/>
        <v>536.86836423</v>
      </c>
      <c r="Y29" s="90">
        <v>94</v>
      </c>
      <c r="Z29" s="91">
        <v>48886.580000000002</v>
      </c>
      <c r="AA29" s="91">
        <f t="shared" si="2"/>
        <v>50465.626237620003</v>
      </c>
      <c r="AB29" s="91">
        <f t="shared" si="3"/>
        <v>50465.626237620003</v>
      </c>
      <c r="AC29" s="92">
        <f t="shared" si="4"/>
        <v>0</v>
      </c>
      <c r="AD29" s="92">
        <f t="shared" si="5"/>
        <v>7.3287105160390774e-003</v>
      </c>
      <c r="AE29" s="93" t="s">
        <v>10076</v>
      </c>
      <c r="AF29" s="94"/>
    </row>
    <row r="30" s="81" customFormat="1" ht="15" customHeight="1">
      <c r="B30" s="82">
        <v>90307089</v>
      </c>
      <c r="C30" s="83">
        <v>20</v>
      </c>
      <c r="D30" s="84" t="s">
        <v>7348</v>
      </c>
      <c r="E30" s="84" t="s">
        <v>7348</v>
      </c>
      <c r="F30" s="84" t="s">
        <v>5913</v>
      </c>
      <c r="G30" s="84"/>
      <c r="H30" s="85">
        <v>250</v>
      </c>
      <c r="I30" s="86" t="s">
        <v>10077</v>
      </c>
      <c r="J30" s="86" t="s">
        <v>19</v>
      </c>
      <c r="K30" s="199">
        <v>0.64745856000000002</v>
      </c>
      <c r="L30" s="200">
        <v>34</v>
      </c>
      <c r="M30" s="201">
        <v>1</v>
      </c>
      <c r="N30" s="87">
        <v>34</v>
      </c>
      <c r="O30" s="87">
        <f>N30-(L30*0.20000000000000001)</f>
        <v>27.199999999999999</v>
      </c>
      <c r="P30" s="87">
        <f>K30-O30</f>
        <v>-26.552541439999999</v>
      </c>
      <c r="Q30" s="205">
        <f t="shared" si="6"/>
        <v>42.010410674005144</v>
      </c>
      <c r="R30" s="87" t="s">
        <v>10896</v>
      </c>
      <c r="S30" s="87">
        <f>VLOOKUP(B30,Planilha4!$D$1:$E$213,2,0)</f>
        <v>0</v>
      </c>
      <c r="T30" s="87" t="s">
        <v>10894</v>
      </c>
      <c r="U30" s="202">
        <f t="shared" si="0"/>
        <v>0</v>
      </c>
      <c r="V30" s="203" t="s">
        <v>10895</v>
      </c>
      <c r="W30" s="204">
        <v>0</v>
      </c>
      <c r="X30" s="104">
        <f t="shared" si="1"/>
        <v>0.64745856000000002</v>
      </c>
      <c r="Y30" s="90">
        <v>76916.559999999998</v>
      </c>
      <c r="Z30" s="91">
        <v>48241.489999999998</v>
      </c>
      <c r="AA30" s="91">
        <f t="shared" si="2"/>
        <v>49800.285177753598</v>
      </c>
      <c r="AB30" s="91">
        <f t="shared" si="3"/>
        <v>49800.285177753598</v>
      </c>
      <c r="AC30" s="92">
        <f t="shared" si="4"/>
        <v>0</v>
      </c>
      <c r="AD30" s="92">
        <f t="shared" si="5"/>
        <v>7.232088470783239e-003</v>
      </c>
      <c r="AE30" s="93" t="s">
        <v>10076</v>
      </c>
    </row>
    <row r="31" s="81" customFormat="1" ht="15" customHeight="1">
      <c r="B31" s="82">
        <v>96006161</v>
      </c>
      <c r="C31" s="83">
        <v>20</v>
      </c>
      <c r="D31" s="84" t="s">
        <v>9921</v>
      </c>
      <c r="E31" s="84" t="s">
        <v>9921</v>
      </c>
      <c r="F31" s="84" t="s">
        <v>975</v>
      </c>
      <c r="G31" s="84" t="s">
        <v>10074</v>
      </c>
      <c r="H31" s="85">
        <v>1</v>
      </c>
      <c r="I31" s="86" t="s">
        <v>10036</v>
      </c>
      <c r="J31" s="86" t="s">
        <v>14</v>
      </c>
      <c r="K31" s="199">
        <v>149.48740429200001</v>
      </c>
      <c r="L31" s="200" t="s">
        <v>10075</v>
      </c>
      <c r="M31" s="201" t="s">
        <v>10075</v>
      </c>
      <c r="N31" s="87" t="s">
        <v>10075</v>
      </c>
      <c r="O31" s="87"/>
      <c r="P31" s="87" t="s">
        <v>10258</v>
      </c>
      <c r="Q31" s="205">
        <f t="shared" si="6"/>
        <v>0</v>
      </c>
      <c r="R31" s="87">
        <f t="shared" ref="R31:R32" si="16">IF(O31&gt;0,"com brasíndice","sem brasíndice")</f>
        <v>0</v>
      </c>
      <c r="S31" s="87">
        <f>VLOOKUP(B31,Planilha4!$D$1:$E$213,2,0)</f>
        <v>0</v>
      </c>
      <c r="T31" s="87" t="s">
        <v>10894</v>
      </c>
      <c r="U31" s="202">
        <f t="shared" si="0"/>
        <v>0</v>
      </c>
      <c r="V31" s="203" t="s">
        <v>10895</v>
      </c>
      <c r="W31" s="204">
        <v>0</v>
      </c>
      <c r="X31" s="104">
        <f t="shared" si="1"/>
        <v>149.48740429200001</v>
      </c>
      <c r="Y31" s="90">
        <v>330</v>
      </c>
      <c r="Z31" s="91">
        <v>45138.650000000001</v>
      </c>
      <c r="AA31" s="91">
        <f t="shared" si="2"/>
        <v>49330.843416360003</v>
      </c>
      <c r="AB31" s="91">
        <f t="shared" si="3"/>
        <v>49330.843416360003</v>
      </c>
      <c r="AC31" s="92">
        <f t="shared" si="4"/>
        <v>0</v>
      </c>
      <c r="AD31" s="92">
        <f t="shared" si="5"/>
        <v>7.163915279843453e-003</v>
      </c>
      <c r="AE31" s="93" t="s">
        <v>10076</v>
      </c>
    </row>
    <row r="32" s="81" customFormat="1" ht="15" customHeight="1">
      <c r="B32" s="82">
        <v>90276485</v>
      </c>
      <c r="C32" s="83" t="s">
        <v>10073</v>
      </c>
      <c r="D32" s="84" t="s">
        <v>7629</v>
      </c>
      <c r="E32" s="84" t="s">
        <v>7629</v>
      </c>
      <c r="F32" s="84" t="s">
        <v>728</v>
      </c>
      <c r="G32" s="84" t="s">
        <v>6476</v>
      </c>
      <c r="H32" s="85">
        <v>1</v>
      </c>
      <c r="I32" s="86" t="s">
        <v>10036</v>
      </c>
      <c r="J32" s="86" t="s">
        <v>14</v>
      </c>
      <c r="K32" s="199">
        <v>708.81713001000026</v>
      </c>
      <c r="L32" s="200" t="s">
        <v>10075</v>
      </c>
      <c r="M32" s="201" t="s">
        <v>10075</v>
      </c>
      <c r="N32" s="87" t="s">
        <v>10075</v>
      </c>
      <c r="O32" s="87"/>
      <c r="P32" s="87" t="s">
        <v>10258</v>
      </c>
      <c r="Q32" s="205">
        <f t="shared" si="6"/>
        <v>0</v>
      </c>
      <c r="R32" s="87">
        <f t="shared" si="16"/>
        <v>0</v>
      </c>
      <c r="S32" s="87">
        <f>VLOOKUP(B32,Planilha4!$D$1:$E$213,2,0)</f>
        <v>0</v>
      </c>
      <c r="T32" s="87" t="s">
        <v>10894</v>
      </c>
      <c r="U32" s="202">
        <f t="shared" si="0"/>
        <v>0</v>
      </c>
      <c r="V32" s="203" t="s">
        <v>10895</v>
      </c>
      <c r="W32" s="204">
        <v>0</v>
      </c>
      <c r="X32" s="104">
        <f t="shared" si="1"/>
        <v>708.81713001000026</v>
      </c>
      <c r="Y32" s="90">
        <v>69</v>
      </c>
      <c r="Z32" s="91">
        <v>47378.129999999997</v>
      </c>
      <c r="AA32" s="91">
        <f t="shared" si="2"/>
        <v>48908.381970690018</v>
      </c>
      <c r="AB32" s="91">
        <f t="shared" si="3"/>
        <v>48908.381970690018</v>
      </c>
      <c r="AC32" s="92">
        <f t="shared" si="4"/>
        <v>0</v>
      </c>
      <c r="AD32" s="92">
        <f t="shared" si="5"/>
        <v>7.1025646562541496e-003</v>
      </c>
      <c r="AE32" s="93" t="s">
        <v>10076</v>
      </c>
      <c r="AF32" s="94"/>
    </row>
    <row r="33" s="81" customFormat="1" ht="15" customHeight="1">
      <c r="B33" s="82">
        <v>90290534</v>
      </c>
      <c r="C33" s="83">
        <v>20</v>
      </c>
      <c r="D33" s="84" t="s">
        <v>5483</v>
      </c>
      <c r="E33" s="84" t="s">
        <v>5483</v>
      </c>
      <c r="F33" s="84" t="s">
        <v>506</v>
      </c>
      <c r="G33" s="84" t="s">
        <v>2995</v>
      </c>
      <c r="H33" s="85">
        <v>1</v>
      </c>
      <c r="I33" s="86" t="s">
        <v>10036</v>
      </c>
      <c r="J33" s="86" t="s">
        <v>14</v>
      </c>
      <c r="K33" s="199">
        <v>266.42791119419996</v>
      </c>
      <c r="L33" s="200">
        <v>915</v>
      </c>
      <c r="M33" s="201">
        <v>1</v>
      </c>
      <c r="N33" s="87">
        <v>915</v>
      </c>
      <c r="O33" s="87">
        <f>N33-(L33*0.20000000000000001)</f>
        <v>732</v>
      </c>
      <c r="P33" s="87">
        <f>K33-O33</f>
        <v>-465.57208880580004</v>
      </c>
      <c r="Q33" s="205">
        <f t="shared" si="6"/>
        <v>2.7474598915668538</v>
      </c>
      <c r="R33" s="87" t="s">
        <v>10896</v>
      </c>
      <c r="S33" s="87">
        <f>VLOOKUP(B33,Planilha4!$D$1:$E$213,2,0)</f>
        <v>0</v>
      </c>
      <c r="T33" s="87" t="s">
        <v>10894</v>
      </c>
      <c r="U33" s="202">
        <f t="shared" si="0"/>
        <v>0</v>
      </c>
      <c r="V33" s="203" t="s">
        <v>10895</v>
      </c>
      <c r="W33" s="204">
        <v>0</v>
      </c>
      <c r="X33" s="104">
        <f t="shared" si="1"/>
        <v>266.42791119419996</v>
      </c>
      <c r="Y33" s="90">
        <v>179</v>
      </c>
      <c r="Z33" s="91">
        <v>45919.709999999999</v>
      </c>
      <c r="AA33" s="91">
        <f t="shared" si="2"/>
        <v>47690.596103761796</v>
      </c>
      <c r="AB33" s="91">
        <f t="shared" si="3"/>
        <v>47690.596103761796</v>
      </c>
      <c r="AC33" s="92">
        <f t="shared" si="4"/>
        <v>0</v>
      </c>
      <c r="AD33" s="92">
        <f t="shared" si="5"/>
        <v>6.9257155659997712e-003</v>
      </c>
      <c r="AE33" s="93" t="s">
        <v>10076</v>
      </c>
      <c r="AF33" s="94"/>
    </row>
    <row r="34" s="81" customFormat="1" ht="15" customHeight="1">
      <c r="B34" s="82">
        <v>92448526</v>
      </c>
      <c r="C34" s="83">
        <v>20</v>
      </c>
      <c r="D34" s="84" t="s">
        <v>5331</v>
      </c>
      <c r="E34" s="84" t="s">
        <v>5332</v>
      </c>
      <c r="F34" s="84" t="s">
        <v>725</v>
      </c>
      <c r="G34" s="84" t="s">
        <v>10074</v>
      </c>
      <c r="H34" s="85">
        <v>400</v>
      </c>
      <c r="I34" s="86" t="s">
        <v>10077</v>
      </c>
      <c r="J34" s="86" t="s">
        <v>19</v>
      </c>
      <c r="K34" s="199">
        <v>0.64619915399999994</v>
      </c>
      <c r="L34" s="200" t="s">
        <v>10075</v>
      </c>
      <c r="M34" s="201" t="s">
        <v>10075</v>
      </c>
      <c r="N34" s="87" t="s">
        <v>10075</v>
      </c>
      <c r="O34" s="87"/>
      <c r="P34" s="87" t="s">
        <v>10258</v>
      </c>
      <c r="Q34" s="205">
        <f t="shared" si="6"/>
        <v>0</v>
      </c>
      <c r="R34" s="87">
        <f t="shared" ref="R34:R36" si="17">IF(O34&gt;0,"com brasíndice","sem brasíndice")</f>
        <v>0</v>
      </c>
      <c r="S34" s="87">
        <f>VLOOKUP(B34,Planilha4!$D$1:$E$213,2,0)</f>
        <v>0</v>
      </c>
      <c r="T34" s="87" t="s">
        <v>10894</v>
      </c>
      <c r="U34" s="202">
        <f t="shared" si="0"/>
        <v>0</v>
      </c>
      <c r="V34" s="203" t="s">
        <v>10895</v>
      </c>
      <c r="W34" s="204">
        <v>0</v>
      </c>
      <c r="X34" s="104">
        <f t="shared" si="1"/>
        <v>0.64619915399999994</v>
      </c>
      <c r="Y34" s="90">
        <v>73113.199999999997</v>
      </c>
      <c r="Z34" s="91">
        <v>43876.059999999998</v>
      </c>
      <c r="AA34" s="91">
        <f t="shared" si="2"/>
        <v>47245.687986232791</v>
      </c>
      <c r="AB34" s="91">
        <f t="shared" si="3"/>
        <v>47245.687986232791</v>
      </c>
      <c r="AC34" s="92">
        <f t="shared" si="4"/>
        <v>0</v>
      </c>
      <c r="AD34" s="92">
        <f t="shared" si="5"/>
        <v>6.861105195680511e-003</v>
      </c>
      <c r="AE34" s="93" t="s">
        <v>10076</v>
      </c>
    </row>
    <row r="35" s="81" customFormat="1" ht="15" customHeight="1">
      <c r="B35" s="82">
        <v>90306953</v>
      </c>
      <c r="C35" s="83">
        <v>20</v>
      </c>
      <c r="D35" s="84" t="s">
        <v>6205</v>
      </c>
      <c r="E35" s="84" t="s">
        <v>6206</v>
      </c>
      <c r="F35" s="84" t="s">
        <v>728</v>
      </c>
      <c r="G35" s="84" t="s">
        <v>6476</v>
      </c>
      <c r="H35" s="85">
        <v>1</v>
      </c>
      <c r="I35" s="86" t="s">
        <v>10036</v>
      </c>
      <c r="J35" s="86" t="s">
        <v>14</v>
      </c>
      <c r="K35" s="199">
        <v>60.141797999999994</v>
      </c>
      <c r="L35" s="200" t="s">
        <v>10075</v>
      </c>
      <c r="M35" s="201" t="s">
        <v>10075</v>
      </c>
      <c r="N35" s="87" t="s">
        <v>10075</v>
      </c>
      <c r="O35" s="87"/>
      <c r="P35" s="87" t="s">
        <v>10258</v>
      </c>
      <c r="Q35" s="205">
        <f t="shared" si="6"/>
        <v>0</v>
      </c>
      <c r="R35" s="87">
        <f t="shared" si="17"/>
        <v>0</v>
      </c>
      <c r="S35" s="87">
        <f>VLOOKUP(B35,Planilha4!$D$1:$E$213,2,0)</f>
        <v>0</v>
      </c>
      <c r="T35" s="87" t="s">
        <v>10894</v>
      </c>
      <c r="U35" s="202">
        <f t="shared" si="0"/>
        <v>0</v>
      </c>
      <c r="V35" s="203" t="s">
        <v>10895</v>
      </c>
      <c r="W35" s="204">
        <v>0</v>
      </c>
      <c r="X35" s="104">
        <f t="shared" si="1"/>
        <v>60.141797999999994</v>
      </c>
      <c r="Y35" s="90">
        <v>739</v>
      </c>
      <c r="Z35" s="91">
        <v>43054.139999999999</v>
      </c>
      <c r="AA35" s="91">
        <f t="shared" si="2"/>
        <v>44444.788721999998</v>
      </c>
      <c r="AB35" s="91">
        <f t="shared" si="3"/>
        <v>44444.788721999998</v>
      </c>
      <c r="AC35" s="92">
        <f t="shared" si="4"/>
        <v>0</v>
      </c>
      <c r="AD35" s="92">
        <f t="shared" si="5"/>
        <v>6.4543534832278279e-003</v>
      </c>
      <c r="AE35" s="93" t="s">
        <v>10076</v>
      </c>
      <c r="AF35" s="94"/>
    </row>
    <row r="36" s="81" customFormat="1" ht="15" customHeight="1">
      <c r="B36" s="82">
        <v>96003863</v>
      </c>
      <c r="C36" s="83">
        <v>20</v>
      </c>
      <c r="D36" s="84" t="s">
        <v>6477</v>
      </c>
      <c r="E36" s="84" t="s">
        <v>6477</v>
      </c>
      <c r="F36" s="84" t="s">
        <v>6476</v>
      </c>
      <c r="G36" s="84" t="s">
        <v>6476</v>
      </c>
      <c r="H36" s="85">
        <v>1</v>
      </c>
      <c r="I36" s="86" t="s">
        <v>10036</v>
      </c>
      <c r="J36" s="86" t="s">
        <v>14</v>
      </c>
      <c r="K36" s="199">
        <v>160.62588</v>
      </c>
      <c r="L36" s="200" t="s">
        <v>10075</v>
      </c>
      <c r="M36" s="201" t="s">
        <v>10075</v>
      </c>
      <c r="N36" s="87" t="s">
        <v>10075</v>
      </c>
      <c r="O36" s="87"/>
      <c r="P36" s="87" t="s">
        <v>10258</v>
      </c>
      <c r="Q36" s="205">
        <f t="shared" si="6"/>
        <v>0</v>
      </c>
      <c r="R36" s="87">
        <f t="shared" si="17"/>
        <v>0</v>
      </c>
      <c r="S36" s="87">
        <f>VLOOKUP(B36,Planilha4!$D$1:$E$213,2,0)</f>
        <v>0</v>
      </c>
      <c r="T36" s="87" t="s">
        <v>10894</v>
      </c>
      <c r="U36" s="202">
        <f t="shared" si="0"/>
        <v>0</v>
      </c>
      <c r="V36" s="203" t="s">
        <v>10895</v>
      </c>
      <c r="W36" s="204">
        <v>0</v>
      </c>
      <c r="X36" s="104">
        <f t="shared" si="1"/>
        <v>160.62588</v>
      </c>
      <c r="Y36" s="90">
        <v>252</v>
      </c>
      <c r="Z36" s="91">
        <v>39211.199999999997</v>
      </c>
      <c r="AA36" s="91">
        <f t="shared" si="2"/>
        <v>40477.72176</v>
      </c>
      <c r="AB36" s="91">
        <f t="shared" si="3"/>
        <v>40477.72176</v>
      </c>
      <c r="AC36" s="92">
        <f t="shared" si="4"/>
        <v>0</v>
      </c>
      <c r="AD36" s="92">
        <f t="shared" si="5"/>
        <v>5.8782487654275069e-003</v>
      </c>
      <c r="AE36" s="97" t="s">
        <v>10078</v>
      </c>
      <c r="AF36" s="94"/>
    </row>
    <row r="37" s="81" customFormat="1" ht="15" customHeight="1">
      <c r="B37" s="82">
        <v>90942396</v>
      </c>
      <c r="C37" s="83">
        <v>20</v>
      </c>
      <c r="D37" s="84" t="s">
        <v>660</v>
      </c>
      <c r="E37" s="84" t="s">
        <v>661</v>
      </c>
      <c r="F37" s="84" t="s">
        <v>662</v>
      </c>
      <c r="G37" s="84"/>
      <c r="H37" s="85">
        <v>1</v>
      </c>
      <c r="I37" s="86" t="s">
        <v>10036</v>
      </c>
      <c r="J37" s="86" t="s">
        <v>14</v>
      </c>
      <c r="K37" s="199">
        <v>280.01963339999998</v>
      </c>
      <c r="L37" s="200">
        <v>325</v>
      </c>
      <c r="M37" s="201">
        <v>1</v>
      </c>
      <c r="N37" s="87">
        <v>325</v>
      </c>
      <c r="O37" s="87">
        <f>N37-(L37*0.20000000000000001)</f>
        <v>260</v>
      </c>
      <c r="P37" s="87">
        <f>K37-O37</f>
        <v>20.019633399999975</v>
      </c>
      <c r="Q37" s="205">
        <f t="shared" si="6"/>
        <v>0.9285063223713228</v>
      </c>
      <c r="R37" s="87" t="s">
        <v>10896</v>
      </c>
      <c r="S37" s="87">
        <f>VLOOKUP(B37,Planilha4!$D$1:$E$213,2,0)</f>
        <v>0</v>
      </c>
      <c r="T37" s="87" t="s">
        <v>10894</v>
      </c>
      <c r="U37" s="202">
        <f t="shared" si="0"/>
        <v>0</v>
      </c>
      <c r="V37" s="203" t="s">
        <v>10895</v>
      </c>
      <c r="W37" s="204">
        <v>0</v>
      </c>
      <c r="X37" s="104">
        <f t="shared" si="1"/>
        <v>280.01963339999998</v>
      </c>
      <c r="Y37" s="90">
        <v>132</v>
      </c>
      <c r="Z37" s="91">
        <v>8628.3199999999997</v>
      </c>
      <c r="AA37" s="91">
        <f t="shared" si="2"/>
        <v>36962.591608799994</v>
      </c>
      <c r="AB37" s="91">
        <f t="shared" si="3"/>
        <v>36962.591608799994</v>
      </c>
      <c r="AC37" s="92">
        <f t="shared" si="4"/>
        <v>0</v>
      </c>
      <c r="AD37" s="92">
        <f t="shared" si="5"/>
        <v>5.3677751376348627e-003</v>
      </c>
      <c r="AE37" s="97" t="s">
        <v>10078</v>
      </c>
      <c r="AF37" s="94"/>
    </row>
    <row r="38" s="81" customFormat="1" ht="15" customHeight="1">
      <c r="B38" s="82">
        <v>92442960</v>
      </c>
      <c r="C38" s="83" t="s">
        <v>10073</v>
      </c>
      <c r="D38" s="84" t="s">
        <v>4097</v>
      </c>
      <c r="E38" s="84" t="s">
        <v>4097</v>
      </c>
      <c r="F38" s="84" t="s">
        <v>725</v>
      </c>
      <c r="G38" s="84" t="s">
        <v>10074</v>
      </c>
      <c r="H38" s="85">
        <v>1</v>
      </c>
      <c r="I38" s="86" t="s">
        <v>10036</v>
      </c>
      <c r="J38" s="86" t="s">
        <v>14</v>
      </c>
      <c r="K38" s="199">
        <v>64.194070157513991</v>
      </c>
      <c r="L38" s="200" t="s">
        <v>10075</v>
      </c>
      <c r="M38" s="201" t="s">
        <v>10075</v>
      </c>
      <c r="N38" s="87" t="s">
        <v>10075</v>
      </c>
      <c r="O38" s="87"/>
      <c r="P38" s="87" t="s">
        <v>10258</v>
      </c>
      <c r="Q38" s="205">
        <f t="shared" si="6"/>
        <v>0</v>
      </c>
      <c r="R38" s="87">
        <f t="shared" ref="R38:R39" si="18">IF(O38&gt;0,"com brasíndice","sem brasíndice")</f>
        <v>0</v>
      </c>
      <c r="S38" s="87">
        <f>VLOOKUP(B38,Planilha4!$D$1:$E$213,2,0)</f>
        <v>0</v>
      </c>
      <c r="T38" s="87" t="s">
        <v>10894</v>
      </c>
      <c r="U38" s="202">
        <f t="shared" si="0"/>
        <v>0</v>
      </c>
      <c r="V38" s="203" t="s">
        <v>10895</v>
      </c>
      <c r="W38" s="204">
        <v>0</v>
      </c>
      <c r="X38" s="104">
        <f t="shared" si="1"/>
        <v>64.194070157513991</v>
      </c>
      <c r="Y38" s="90">
        <v>511</v>
      </c>
      <c r="Z38" s="91">
        <v>26223.23</v>
      </c>
      <c r="AA38" s="91">
        <f t="shared" si="2"/>
        <v>32803.169850489649</v>
      </c>
      <c r="AB38" s="91">
        <f t="shared" si="3"/>
        <v>32803.169850489649</v>
      </c>
      <c r="AC38" s="92">
        <f t="shared" si="4"/>
        <v>0</v>
      </c>
      <c r="AD38" s="92">
        <f t="shared" si="5"/>
        <v>4.7637363046034633e-003</v>
      </c>
      <c r="AE38" s="97" t="s">
        <v>10078</v>
      </c>
    </row>
    <row r="39" s="81" customFormat="1" ht="15" customHeight="1">
      <c r="B39" s="82">
        <v>90311086</v>
      </c>
      <c r="C39" s="83">
        <v>20</v>
      </c>
      <c r="D39" s="84" t="s">
        <v>726</v>
      </c>
      <c r="E39" s="84" t="s">
        <v>727</v>
      </c>
      <c r="F39" s="84" t="s">
        <v>728</v>
      </c>
      <c r="G39" s="84" t="s">
        <v>6476</v>
      </c>
      <c r="H39" s="85">
        <v>125</v>
      </c>
      <c r="I39" s="86" t="s">
        <v>10077</v>
      </c>
      <c r="J39" s="86" t="s">
        <v>19</v>
      </c>
      <c r="K39" s="199">
        <v>1.9658956031999999</v>
      </c>
      <c r="L39" s="200" t="s">
        <v>10075</v>
      </c>
      <c r="M39" s="201" t="s">
        <v>10075</v>
      </c>
      <c r="N39" s="87" t="s">
        <v>10075</v>
      </c>
      <c r="O39" s="87"/>
      <c r="P39" s="87" t="s">
        <v>10258</v>
      </c>
      <c r="Q39" s="205">
        <f t="shared" si="6"/>
        <v>0</v>
      </c>
      <c r="R39" s="87">
        <f t="shared" si="18"/>
        <v>0</v>
      </c>
      <c r="S39" s="87">
        <f>VLOOKUP(B39,Planilha4!$D$1:$E$213,2,0)</f>
        <v>0</v>
      </c>
      <c r="T39" s="87" t="s">
        <v>10894</v>
      </c>
      <c r="U39" s="202">
        <f t="shared" si="0"/>
        <v>0</v>
      </c>
      <c r="V39" s="203" t="s">
        <v>10895</v>
      </c>
      <c r="W39" s="204">
        <v>0</v>
      </c>
      <c r="X39" s="104">
        <f t="shared" si="1"/>
        <v>1.9658956031999999</v>
      </c>
      <c r="Y39" s="90">
        <v>14877.6</v>
      </c>
      <c r="Z39" s="91">
        <v>28304.860000000001</v>
      </c>
      <c r="AA39" s="91">
        <f t="shared" si="2"/>
        <v>29247.808426168318</v>
      </c>
      <c r="AB39" s="91">
        <f t="shared" si="3"/>
        <v>29247.808426168318</v>
      </c>
      <c r="AC39" s="92">
        <f t="shared" si="4"/>
        <v>0</v>
      </c>
      <c r="AD39" s="92">
        <f t="shared" si="5"/>
        <v>4.2474202177673189e-003</v>
      </c>
      <c r="AE39" s="97" t="s">
        <v>10078</v>
      </c>
      <c r="AF39" s="94"/>
    </row>
    <row r="40" s="81" customFormat="1" ht="15" customHeight="1">
      <c r="B40" s="82">
        <v>90299639</v>
      </c>
      <c r="C40" s="83">
        <v>20</v>
      </c>
      <c r="D40" s="84" t="s">
        <v>5477</v>
      </c>
      <c r="E40" s="84" t="s">
        <v>5477</v>
      </c>
      <c r="F40" s="84" t="s">
        <v>506</v>
      </c>
      <c r="G40" s="84" t="s">
        <v>2995</v>
      </c>
      <c r="H40" s="85">
        <v>1</v>
      </c>
      <c r="I40" s="86" t="s">
        <v>10036</v>
      </c>
      <c r="J40" s="86" t="s">
        <v>14</v>
      </c>
      <c r="K40" s="199">
        <v>52.299051530400007</v>
      </c>
      <c r="L40" s="200">
        <v>135</v>
      </c>
      <c r="M40" s="201">
        <v>1</v>
      </c>
      <c r="N40" s="87">
        <v>135</v>
      </c>
      <c r="O40" s="87">
        <f>N40-(L40*0.20000000000000001)</f>
        <v>108</v>
      </c>
      <c r="P40" s="87">
        <f>K40-O40</f>
        <v>-55.700948469599993</v>
      </c>
      <c r="Q40" s="205">
        <f t="shared" si="6"/>
        <v>2.0650470102162859</v>
      </c>
      <c r="R40" s="87" t="s">
        <v>10896</v>
      </c>
      <c r="S40" s="87">
        <f>VLOOKUP(B40,Planilha4!$D$1:$E$213,2,0)</f>
        <v>0</v>
      </c>
      <c r="T40" s="87" t="s">
        <v>10894</v>
      </c>
      <c r="U40" s="202">
        <f t="shared" si="0"/>
        <v>0</v>
      </c>
      <c r="V40" s="203" t="s">
        <v>10895</v>
      </c>
      <c r="W40" s="204">
        <v>0</v>
      </c>
      <c r="X40" s="104">
        <f t="shared" si="1"/>
        <v>52.299051530400007</v>
      </c>
      <c r="Y40" s="90">
        <v>558</v>
      </c>
      <c r="Z40" s="91">
        <v>28267.459999999999</v>
      </c>
      <c r="AA40" s="91">
        <f t="shared" si="2"/>
        <v>29182.870753963205</v>
      </c>
      <c r="AB40" s="91">
        <f t="shared" si="3"/>
        <v>29182.870753963205</v>
      </c>
      <c r="AC40" s="92">
        <f t="shared" si="4"/>
        <v>0</v>
      </c>
      <c r="AD40" s="92">
        <f t="shared" si="5"/>
        <v>4.2379898502744864e-003</v>
      </c>
      <c r="AE40" s="97" t="s">
        <v>10078</v>
      </c>
      <c r="AF40" s="94"/>
    </row>
    <row r="41" s="81" customFormat="1" ht="15" customHeight="1">
      <c r="B41" s="82">
        <v>96006153</v>
      </c>
      <c r="C41" s="83">
        <v>20</v>
      </c>
      <c r="D41" s="84" t="s">
        <v>9920</v>
      </c>
      <c r="E41" s="84" t="s">
        <v>9920</v>
      </c>
      <c r="F41" s="84" t="s">
        <v>975</v>
      </c>
      <c r="G41" s="84" t="s">
        <v>10074</v>
      </c>
      <c r="H41" s="85">
        <v>1</v>
      </c>
      <c r="I41" s="86" t="s">
        <v>10036</v>
      </c>
      <c r="J41" s="86" t="s">
        <v>14</v>
      </c>
      <c r="K41" s="199">
        <v>30.586759955999998</v>
      </c>
      <c r="L41" s="200" t="s">
        <v>10075</v>
      </c>
      <c r="M41" s="201" t="s">
        <v>10075</v>
      </c>
      <c r="N41" s="87" t="s">
        <v>10075</v>
      </c>
      <c r="O41" s="87"/>
      <c r="P41" s="87" t="s">
        <v>10258</v>
      </c>
      <c r="Q41" s="205">
        <f t="shared" si="6"/>
        <v>0</v>
      </c>
      <c r="R41" s="87">
        <f t="shared" ref="R41:R46" si="19">IF(O41&gt;0,"com brasíndice","sem brasíndice")</f>
        <v>0</v>
      </c>
      <c r="S41" s="87">
        <f>VLOOKUP(B41,Planilha4!$D$1:$E$213,2,0)</f>
        <v>0</v>
      </c>
      <c r="T41" s="87" t="s">
        <v>10894</v>
      </c>
      <c r="U41" s="202">
        <f t="shared" si="0"/>
        <v>0</v>
      </c>
      <c r="V41" s="203" t="s">
        <v>10895</v>
      </c>
      <c r="W41" s="204">
        <v>0</v>
      </c>
      <c r="X41" s="104">
        <f t="shared" si="1"/>
        <v>30.586759955999998</v>
      </c>
      <c r="Y41" s="90">
        <v>928</v>
      </c>
      <c r="Z41" s="91">
        <v>27307.700000000001</v>
      </c>
      <c r="AA41" s="91">
        <f t="shared" si="2"/>
        <v>28384.513239167998</v>
      </c>
      <c r="AB41" s="91">
        <f t="shared" si="3"/>
        <v>28384.513239167998</v>
      </c>
      <c r="AC41" s="92">
        <f t="shared" si="4"/>
        <v>0</v>
      </c>
      <c r="AD41" s="92">
        <f t="shared" si="5"/>
        <v>4.1220509122201149e-003</v>
      </c>
      <c r="AE41" s="97" t="s">
        <v>10078</v>
      </c>
    </row>
    <row r="42" s="81" customFormat="1" ht="15" customHeight="1">
      <c r="B42" s="82">
        <v>96006323</v>
      </c>
      <c r="C42" s="83">
        <v>20</v>
      </c>
      <c r="D42" s="84" t="s">
        <v>9974</v>
      </c>
      <c r="E42" s="84" t="s">
        <v>9974</v>
      </c>
      <c r="F42" s="84" t="s">
        <v>728</v>
      </c>
      <c r="G42" s="84" t="s">
        <v>6476</v>
      </c>
      <c r="H42" s="85">
        <v>1</v>
      </c>
      <c r="I42" s="86" t="s">
        <v>10036</v>
      </c>
      <c r="J42" s="86" t="s">
        <v>14</v>
      </c>
      <c r="K42" s="199">
        <v>210.59952299999998</v>
      </c>
      <c r="L42" s="200" t="s">
        <v>10075</v>
      </c>
      <c r="M42" s="201" t="s">
        <v>10075</v>
      </c>
      <c r="N42" s="87" t="s">
        <v>10075</v>
      </c>
      <c r="O42" s="87"/>
      <c r="P42" s="87" t="s">
        <v>10258</v>
      </c>
      <c r="Q42" s="87"/>
      <c r="R42" s="104">
        <f t="shared" si="19"/>
        <v>0</v>
      </c>
      <c r="S42" s="104" t="s">
        <v>10897</v>
      </c>
      <c r="T42" s="104" t="s">
        <v>10898</v>
      </c>
      <c r="U42" s="202">
        <f t="shared" si="0"/>
        <v>0</v>
      </c>
      <c r="V42" s="206" t="s">
        <v>10899</v>
      </c>
      <c r="W42" s="204">
        <v>6.7900000000000002e-002</v>
      </c>
      <c r="X42" s="104">
        <f>K42*1.0679000000000001</f>
        <v>224.89923061169998</v>
      </c>
      <c r="Y42" s="90">
        <v>132</v>
      </c>
      <c r="Z42" s="91">
        <v>26929.32</v>
      </c>
      <c r="AA42" s="91">
        <f t="shared" si="2"/>
        <v>27799.137035999996</v>
      </c>
      <c r="AB42" s="91">
        <f t="shared" si="3"/>
        <v>29686.698440744396</v>
      </c>
      <c r="AC42" s="92">
        <f t="shared" si="4"/>
        <v>6.7900000000000002e-002</v>
      </c>
      <c r="AD42" s="92">
        <f t="shared" si="5"/>
        <v>4.3111566281719615e-003</v>
      </c>
      <c r="AE42" s="97" t="s">
        <v>10078</v>
      </c>
    </row>
    <row r="43" s="81" customFormat="1" ht="15" customHeight="1">
      <c r="B43" s="82">
        <v>90261674</v>
      </c>
      <c r="C43" s="83">
        <v>20</v>
      </c>
      <c r="D43" s="84" t="s">
        <v>6207</v>
      </c>
      <c r="E43" s="84" t="s">
        <v>6207</v>
      </c>
      <c r="F43" s="84" t="s">
        <v>728</v>
      </c>
      <c r="G43" s="84" t="s">
        <v>6476</v>
      </c>
      <c r="H43" s="85">
        <v>1</v>
      </c>
      <c r="I43" s="86" t="s">
        <v>10036</v>
      </c>
      <c r="J43" s="86" t="s">
        <v>14</v>
      </c>
      <c r="K43" s="199">
        <v>715.58829539999999</v>
      </c>
      <c r="L43" s="200" t="s">
        <v>10075</v>
      </c>
      <c r="M43" s="201" t="s">
        <v>10075</v>
      </c>
      <c r="N43" s="87" t="s">
        <v>10075</v>
      </c>
      <c r="O43" s="87"/>
      <c r="P43" s="87" t="s">
        <v>10258</v>
      </c>
      <c r="Q43" s="205">
        <f t="shared" ref="Q43:Q56" si="20">(O43/K43)*100%</f>
        <v>0</v>
      </c>
      <c r="R43" s="87">
        <f t="shared" si="19"/>
        <v>0</v>
      </c>
      <c r="S43" s="87">
        <f>VLOOKUP(B43,Planilha4!$D$1:$E$213,2,0)</f>
        <v>0</v>
      </c>
      <c r="T43" s="87" t="s">
        <v>10894</v>
      </c>
      <c r="U43" s="202">
        <f t="shared" si="0"/>
        <v>0</v>
      </c>
      <c r="V43" s="203" t="s">
        <v>10895</v>
      </c>
      <c r="W43" s="204">
        <v>0</v>
      </c>
      <c r="X43" s="104">
        <f t="shared" ref="X43:X56" si="21">K43</f>
        <v>715.58829539999999</v>
      </c>
      <c r="Y43" s="90">
        <v>37</v>
      </c>
      <c r="Z43" s="91">
        <v>25648.349999999999</v>
      </c>
      <c r="AA43" s="91">
        <f t="shared" si="2"/>
        <v>26476.7669298</v>
      </c>
      <c r="AB43" s="91">
        <f t="shared" si="3"/>
        <v>26476.7669298</v>
      </c>
      <c r="AC43" s="92">
        <f t="shared" si="4"/>
        <v>0</v>
      </c>
      <c r="AD43" s="92">
        <f t="shared" si="5"/>
        <v>3.8450045049573138e-003</v>
      </c>
      <c r="AE43" s="97" t="s">
        <v>10078</v>
      </c>
      <c r="AF43" s="94"/>
    </row>
    <row r="44" s="81" customFormat="1" ht="15" customHeight="1">
      <c r="B44" s="82">
        <v>90266625</v>
      </c>
      <c r="C44" s="83" t="s">
        <v>10073</v>
      </c>
      <c r="D44" s="84" t="s">
        <v>7680</v>
      </c>
      <c r="E44" s="84" t="s">
        <v>7680</v>
      </c>
      <c r="F44" s="84" t="s">
        <v>725</v>
      </c>
      <c r="G44" s="84" t="s">
        <v>10074</v>
      </c>
      <c r="H44" s="85">
        <v>1</v>
      </c>
      <c r="I44" s="86" t="s">
        <v>10036</v>
      </c>
      <c r="J44" s="86" t="s">
        <v>14</v>
      </c>
      <c r="K44" s="207">
        <v>459.00053001000009</v>
      </c>
      <c r="L44" s="200" t="s">
        <v>10075</v>
      </c>
      <c r="M44" s="201" t="s">
        <v>10075</v>
      </c>
      <c r="N44" s="87" t="s">
        <v>10075</v>
      </c>
      <c r="O44" s="87"/>
      <c r="P44" s="87" t="s">
        <v>10258</v>
      </c>
      <c r="Q44" s="205">
        <f t="shared" si="20"/>
        <v>0</v>
      </c>
      <c r="R44" s="87">
        <f t="shared" si="19"/>
        <v>0</v>
      </c>
      <c r="S44" s="87">
        <f>VLOOKUP(B44,Planilha4!$D$1:$E$213,2,0)</f>
        <v>0</v>
      </c>
      <c r="T44" s="87" t="s">
        <v>10894</v>
      </c>
      <c r="U44" s="202">
        <f t="shared" si="0"/>
        <v>0</v>
      </c>
      <c r="V44" s="203" t="s">
        <v>10895</v>
      </c>
      <c r="W44" s="204">
        <v>0</v>
      </c>
      <c r="X44" s="104">
        <f t="shared" si="21"/>
        <v>459.00053001000009</v>
      </c>
      <c r="Y44" s="90">
        <v>52</v>
      </c>
      <c r="Z44" s="91">
        <v>23121.25</v>
      </c>
      <c r="AA44" s="91">
        <f t="shared" si="2"/>
        <v>23868.027560520004</v>
      </c>
      <c r="AB44" s="91">
        <f t="shared" si="3"/>
        <v>23868.027560520004</v>
      </c>
      <c r="AC44" s="92">
        <f t="shared" si="4"/>
        <v>0</v>
      </c>
      <c r="AD44" s="92">
        <f t="shared" si="5"/>
        <v>3.4661586038041985e-003</v>
      </c>
      <c r="AE44" s="97" t="s">
        <v>10078</v>
      </c>
    </row>
    <row r="45" s="81" customFormat="1" ht="15" customHeight="1">
      <c r="B45" s="82">
        <v>90296621</v>
      </c>
      <c r="C45" s="83">
        <v>20</v>
      </c>
      <c r="D45" s="84" t="s">
        <v>7662</v>
      </c>
      <c r="E45" s="84" t="s">
        <v>7662</v>
      </c>
      <c r="F45" s="84" t="s">
        <v>725</v>
      </c>
      <c r="G45" s="84" t="s">
        <v>10074</v>
      </c>
      <c r="H45" s="85">
        <v>1</v>
      </c>
      <c r="I45" s="86" t="s">
        <v>10036</v>
      </c>
      <c r="J45" s="86" t="s">
        <v>14</v>
      </c>
      <c r="K45" s="199">
        <v>104.253463512</v>
      </c>
      <c r="L45" s="200" t="s">
        <v>10075</v>
      </c>
      <c r="M45" s="201" t="s">
        <v>10075</v>
      </c>
      <c r="N45" s="87" t="s">
        <v>10075</v>
      </c>
      <c r="O45" s="87"/>
      <c r="P45" s="87" t="s">
        <v>10258</v>
      </c>
      <c r="Q45" s="205">
        <f t="shared" si="20"/>
        <v>0</v>
      </c>
      <c r="R45" s="87">
        <f t="shared" si="19"/>
        <v>0</v>
      </c>
      <c r="S45" s="87">
        <f>VLOOKUP(B45,Planilha4!$D$1:$E$213,2,0)</f>
        <v>0</v>
      </c>
      <c r="T45" s="87" t="s">
        <v>10894</v>
      </c>
      <c r="U45" s="202">
        <f t="shared" si="0"/>
        <v>0</v>
      </c>
      <c r="V45" s="203" t="s">
        <v>10895</v>
      </c>
      <c r="W45" s="204">
        <v>0</v>
      </c>
      <c r="X45" s="104">
        <f t="shared" si="21"/>
        <v>104.253463512</v>
      </c>
      <c r="Y45" s="90">
        <v>226</v>
      </c>
      <c r="Z45" s="91">
        <v>22811.32</v>
      </c>
      <c r="AA45" s="91">
        <f t="shared" si="2"/>
        <v>23561.282753711999</v>
      </c>
      <c r="AB45" s="91">
        <f t="shared" si="3"/>
        <v>23561.282753711999</v>
      </c>
      <c r="AC45" s="92">
        <f t="shared" si="4"/>
        <v>0</v>
      </c>
      <c r="AD45" s="92">
        <f t="shared" si="5"/>
        <v>3.4216125620923771e-003</v>
      </c>
      <c r="AE45" s="97" t="s">
        <v>10078</v>
      </c>
    </row>
    <row r="46" s="81" customFormat="1" ht="15" customHeight="1">
      <c r="B46" s="82">
        <v>90276841</v>
      </c>
      <c r="C46" s="83">
        <v>20</v>
      </c>
      <c r="D46" s="84" t="s">
        <v>8590</v>
      </c>
      <c r="E46" s="84" t="s">
        <v>8590</v>
      </c>
      <c r="F46" s="84" t="s">
        <v>728</v>
      </c>
      <c r="G46" s="84" t="s">
        <v>6476</v>
      </c>
      <c r="H46" s="85">
        <v>1</v>
      </c>
      <c r="I46" s="86" t="s">
        <v>5137</v>
      </c>
      <c r="J46" s="86" t="s">
        <v>14</v>
      </c>
      <c r="K46" s="199">
        <v>6.0011034494399995</v>
      </c>
      <c r="L46" s="200" t="s">
        <v>10075</v>
      </c>
      <c r="M46" s="201" t="s">
        <v>10075</v>
      </c>
      <c r="N46" s="87" t="s">
        <v>10075</v>
      </c>
      <c r="O46" s="87"/>
      <c r="P46" s="87" t="s">
        <v>10258</v>
      </c>
      <c r="Q46" s="205">
        <f t="shared" si="20"/>
        <v>0</v>
      </c>
      <c r="R46" s="87">
        <f t="shared" si="19"/>
        <v>0</v>
      </c>
      <c r="S46" s="87">
        <f>VLOOKUP(B46,Planilha4!$D$1:$E$213,2,0)</f>
        <v>0</v>
      </c>
      <c r="T46" s="87" t="s">
        <v>10894</v>
      </c>
      <c r="U46" s="202">
        <f t="shared" si="0"/>
        <v>0</v>
      </c>
      <c r="V46" s="203" t="s">
        <v>10895</v>
      </c>
      <c r="W46" s="204">
        <v>0</v>
      </c>
      <c r="X46" s="104">
        <f t="shared" si="21"/>
        <v>6.0011034494399995</v>
      </c>
      <c r="Y46" s="90">
        <v>3732</v>
      </c>
      <c r="Z46" s="91">
        <v>21695.25</v>
      </c>
      <c r="AA46" s="91">
        <f t="shared" si="2"/>
        <v>22396.118073310077</v>
      </c>
      <c r="AB46" s="91">
        <f t="shared" si="3"/>
        <v>22396.118073310077</v>
      </c>
      <c r="AC46" s="92">
        <f t="shared" si="4"/>
        <v>0</v>
      </c>
      <c r="AD46" s="92">
        <f t="shared" si="5"/>
        <v>3.2524052167604909e-003</v>
      </c>
      <c r="AE46" s="97" t="s">
        <v>10078</v>
      </c>
    </row>
    <row r="47" s="81" customFormat="1" ht="15" customHeight="1">
      <c r="B47" s="82">
        <v>90266650</v>
      </c>
      <c r="C47" s="83" t="s">
        <v>10073</v>
      </c>
      <c r="D47" s="84" t="s">
        <v>5470</v>
      </c>
      <c r="E47" s="84" t="s">
        <v>5470</v>
      </c>
      <c r="F47" s="84" t="s">
        <v>506</v>
      </c>
      <c r="G47" s="84" t="s">
        <v>2995</v>
      </c>
      <c r="H47" s="85">
        <v>1</v>
      </c>
      <c r="I47" s="86" t="s">
        <v>10036</v>
      </c>
      <c r="J47" s="86" t="s">
        <v>14</v>
      </c>
      <c r="K47" s="199">
        <v>201.4741262313</v>
      </c>
      <c r="L47" s="200">
        <v>605</v>
      </c>
      <c r="M47" s="201">
        <v>1</v>
      </c>
      <c r="N47" s="87">
        <v>605</v>
      </c>
      <c r="O47" s="87">
        <f t="shared" ref="O47:O49" si="22">N47-(L47*0.20000000000000001)</f>
        <v>484</v>
      </c>
      <c r="P47" s="87">
        <f t="shared" ref="P47:P49" si="23">K47-O47</f>
        <v>-282.52587376869997</v>
      </c>
      <c r="Q47" s="205">
        <f t="shared" si="20"/>
        <v>2.4022935800915173</v>
      </c>
      <c r="R47" s="87" t="s">
        <v>10896</v>
      </c>
      <c r="S47" s="87">
        <f>VLOOKUP(B47,Planilha4!$D$1:$E$213,2,0)</f>
        <v>0</v>
      </c>
      <c r="T47" s="87" t="s">
        <v>10894</v>
      </c>
      <c r="U47" s="202">
        <f t="shared" si="0"/>
        <v>0</v>
      </c>
      <c r="V47" s="203" t="s">
        <v>10895</v>
      </c>
      <c r="W47" s="204">
        <v>0</v>
      </c>
      <c r="X47" s="104">
        <f t="shared" si="21"/>
        <v>201.4741262313</v>
      </c>
      <c r="Y47" s="90">
        <v>111</v>
      </c>
      <c r="Z47" s="91">
        <v>21339.869999999999</v>
      </c>
      <c r="AA47" s="91">
        <f t="shared" si="2"/>
        <v>22363.6280116743</v>
      </c>
      <c r="AB47" s="91">
        <f t="shared" si="3"/>
        <v>22363.6280116743</v>
      </c>
      <c r="AC47" s="92">
        <f t="shared" si="4"/>
        <v>0</v>
      </c>
      <c r="AD47" s="92">
        <f t="shared" si="5"/>
        <v>3.2476869506033301e-003</v>
      </c>
      <c r="AE47" s="97" t="s">
        <v>10078</v>
      </c>
      <c r="AF47" s="94"/>
    </row>
    <row r="48" s="81" customFormat="1" ht="15" customHeight="1">
      <c r="B48" s="82">
        <v>90870336</v>
      </c>
      <c r="C48" s="83">
        <v>20</v>
      </c>
      <c r="D48" s="84" t="s">
        <v>5473</v>
      </c>
      <c r="E48" s="84" t="s">
        <v>5473</v>
      </c>
      <c r="F48" s="84" t="s">
        <v>506</v>
      </c>
      <c r="G48" s="84" t="s">
        <v>2995</v>
      </c>
      <c r="H48" s="85">
        <v>1</v>
      </c>
      <c r="I48" s="86" t="s">
        <v>10036</v>
      </c>
      <c r="J48" s="86" t="s">
        <v>14</v>
      </c>
      <c r="K48" s="199">
        <v>479.56593215519996</v>
      </c>
      <c r="L48" s="200">
        <v>875</v>
      </c>
      <c r="M48" s="201">
        <v>1</v>
      </c>
      <c r="N48" s="87">
        <v>875</v>
      </c>
      <c r="O48" s="87">
        <f t="shared" si="22"/>
        <v>700</v>
      </c>
      <c r="P48" s="87">
        <f t="shared" si="23"/>
        <v>-220.43406784480004</v>
      </c>
      <c r="Q48" s="205">
        <f t="shared" si="20"/>
        <v>1.4596533095129489</v>
      </c>
      <c r="R48" s="87" t="s">
        <v>10896</v>
      </c>
      <c r="S48" s="87">
        <f>VLOOKUP(B48,Planilha4!$D$1:$E$213,2,0)</f>
        <v>0</v>
      </c>
      <c r="T48" s="87" t="s">
        <v>10894</v>
      </c>
      <c r="U48" s="202">
        <f t="shared" si="0"/>
        <v>0</v>
      </c>
      <c r="V48" s="203" t="s">
        <v>10895</v>
      </c>
      <c r="W48" s="204">
        <v>0</v>
      </c>
      <c r="X48" s="104">
        <f t="shared" si="21"/>
        <v>479.56593215519996</v>
      </c>
      <c r="Y48" s="90">
        <v>43</v>
      </c>
      <c r="Z48" s="91">
        <v>19976.080000000002</v>
      </c>
      <c r="AA48" s="91">
        <f t="shared" si="2"/>
        <v>20621.335082673599</v>
      </c>
      <c r="AB48" s="91">
        <f t="shared" si="3"/>
        <v>20621.335082673599</v>
      </c>
      <c r="AC48" s="92">
        <f t="shared" si="4"/>
        <v>0</v>
      </c>
      <c r="AD48" s="92">
        <f t="shared" si="5"/>
        <v>2.9946679857604966e-003</v>
      </c>
      <c r="AE48" s="97" t="s">
        <v>10078</v>
      </c>
      <c r="AF48" s="94"/>
    </row>
    <row r="49" s="81" customFormat="1" ht="15" customHeight="1">
      <c r="B49" s="82">
        <v>90301366</v>
      </c>
      <c r="C49" s="83">
        <v>20</v>
      </c>
      <c r="D49" s="84" t="s">
        <v>5475</v>
      </c>
      <c r="E49" s="84" t="s">
        <v>5475</v>
      </c>
      <c r="F49" s="84" t="s">
        <v>506</v>
      </c>
      <c r="G49" s="84" t="s">
        <v>2995</v>
      </c>
      <c r="H49" s="85">
        <v>1</v>
      </c>
      <c r="I49" s="86" t="s">
        <v>10036</v>
      </c>
      <c r="J49" s="86" t="s">
        <v>14</v>
      </c>
      <c r="K49" s="199">
        <v>49.807092192858008</v>
      </c>
      <c r="L49" s="200">
        <v>135</v>
      </c>
      <c r="M49" s="201">
        <v>1</v>
      </c>
      <c r="N49" s="87">
        <v>135</v>
      </c>
      <c r="O49" s="87">
        <f t="shared" si="22"/>
        <v>108</v>
      </c>
      <c r="P49" s="87">
        <f t="shared" si="23"/>
        <v>-58.192907807141992</v>
      </c>
      <c r="Q49" s="205">
        <f t="shared" si="20"/>
        <v>2.1683658941946113</v>
      </c>
      <c r="R49" s="87" t="s">
        <v>10896</v>
      </c>
      <c r="S49" s="87">
        <f>VLOOKUP(B49,Planilha4!$D$1:$E$213,2,0)</f>
        <v>0</v>
      </c>
      <c r="T49" s="87" t="s">
        <v>10894</v>
      </c>
      <c r="U49" s="202">
        <f t="shared" si="0"/>
        <v>0</v>
      </c>
      <c r="V49" s="203" t="s">
        <v>10895</v>
      </c>
      <c r="W49" s="204">
        <v>0</v>
      </c>
      <c r="X49" s="104">
        <f t="shared" si="21"/>
        <v>49.807092192858008</v>
      </c>
      <c r="Y49" s="90">
        <v>312</v>
      </c>
      <c r="Z49" s="91">
        <v>13419.870000000001</v>
      </c>
      <c r="AA49" s="91">
        <f t="shared" si="2"/>
        <v>15539.812764171698</v>
      </c>
      <c r="AB49" s="91">
        <f t="shared" si="3"/>
        <v>15539.812764171698</v>
      </c>
      <c r="AC49" s="92">
        <f t="shared" si="4"/>
        <v>0</v>
      </c>
      <c r="AD49" s="92">
        <f t="shared" si="5"/>
        <v>2.25672002336445e-003</v>
      </c>
      <c r="AE49" s="97" t="s">
        <v>10078</v>
      </c>
      <c r="AF49" s="94"/>
    </row>
    <row r="50" s="81" customFormat="1" ht="15" customHeight="1">
      <c r="B50" s="82">
        <v>96006021</v>
      </c>
      <c r="C50" s="83">
        <v>20</v>
      </c>
      <c r="D50" s="84" t="s">
        <v>6475</v>
      </c>
      <c r="E50" s="84" t="s">
        <v>6475</v>
      </c>
      <c r="F50" s="84" t="s">
        <v>6476</v>
      </c>
      <c r="G50" s="84" t="s">
        <v>6476</v>
      </c>
      <c r="H50" s="85">
        <v>1</v>
      </c>
      <c r="I50" s="86" t="s">
        <v>10036</v>
      </c>
      <c r="J50" s="86" t="s">
        <v>14</v>
      </c>
      <c r="K50" s="199">
        <v>161.03880000000001</v>
      </c>
      <c r="L50" s="200" t="s">
        <v>10075</v>
      </c>
      <c r="M50" s="201" t="s">
        <v>10075</v>
      </c>
      <c r="N50" s="87" t="s">
        <v>10075</v>
      </c>
      <c r="O50" s="87"/>
      <c r="P50" s="87" t="s">
        <v>10258</v>
      </c>
      <c r="Q50" s="205">
        <f t="shared" si="20"/>
        <v>0</v>
      </c>
      <c r="R50" s="87">
        <f>IF(O50&gt;0,"com brasíndice","sem brasíndice")</f>
        <v>0</v>
      </c>
      <c r="S50" s="87">
        <f>VLOOKUP(B50,Planilha4!$D$1:$E$213,2,0)</f>
        <v>0</v>
      </c>
      <c r="T50" s="87" t="s">
        <v>10894</v>
      </c>
      <c r="U50" s="202">
        <f t="shared" si="0"/>
        <v>0</v>
      </c>
      <c r="V50" s="203" t="s">
        <v>10895</v>
      </c>
      <c r="W50" s="204">
        <v>0</v>
      </c>
      <c r="X50" s="104">
        <f t="shared" si="21"/>
        <v>161.03880000000001</v>
      </c>
      <c r="Y50" s="90">
        <v>87</v>
      </c>
      <c r="Z50" s="91">
        <v>13572</v>
      </c>
      <c r="AA50" s="91">
        <f t="shared" si="2"/>
        <v>14010.375600000001</v>
      </c>
      <c r="AB50" s="91">
        <f t="shared" si="3"/>
        <v>14010.375600000001</v>
      </c>
      <c r="AC50" s="92">
        <f t="shared" si="4"/>
        <v>0</v>
      </c>
      <c r="AD50" s="92">
        <f t="shared" si="5"/>
        <v>2.0346123618859438e-003</v>
      </c>
      <c r="AE50" s="97" t="s">
        <v>10078</v>
      </c>
    </row>
    <row r="51" s="81" customFormat="1" ht="15" customHeight="1">
      <c r="B51" s="82">
        <v>90308093</v>
      </c>
      <c r="C51" s="83">
        <v>20</v>
      </c>
      <c r="D51" s="84" t="s">
        <v>5455</v>
      </c>
      <c r="E51" s="84" t="s">
        <v>5455</v>
      </c>
      <c r="F51" s="84" t="s">
        <v>506</v>
      </c>
      <c r="G51" s="84" t="s">
        <v>2995</v>
      </c>
      <c r="H51" s="85">
        <v>1</v>
      </c>
      <c r="I51" s="86" t="s">
        <v>10036</v>
      </c>
      <c r="J51" s="86" t="s">
        <v>14</v>
      </c>
      <c r="K51" s="199">
        <v>46.499414123250006</v>
      </c>
      <c r="L51" s="200">
        <v>130</v>
      </c>
      <c r="M51" s="201">
        <v>1</v>
      </c>
      <c r="N51" s="87">
        <v>130</v>
      </c>
      <c r="O51" s="87">
        <f>N51-(L51*0.20000000000000001)</f>
        <v>104</v>
      </c>
      <c r="P51" s="87">
        <f>K51-O51</f>
        <v>-57.500585876749994</v>
      </c>
      <c r="Q51" s="205">
        <f t="shared" si="20"/>
        <v>2.2365873196668802</v>
      </c>
      <c r="R51" s="87" t="s">
        <v>10896</v>
      </c>
      <c r="S51" s="87">
        <f>VLOOKUP(B51,Planilha4!$D$1:$E$213,2,0)</f>
        <v>0</v>
      </c>
      <c r="T51" s="87" t="s">
        <v>10894</v>
      </c>
      <c r="U51" s="202">
        <f t="shared" si="0"/>
        <v>0</v>
      </c>
      <c r="V51" s="203" t="s">
        <v>10895</v>
      </c>
      <c r="W51" s="204">
        <v>0</v>
      </c>
      <c r="X51" s="104">
        <f t="shared" si="21"/>
        <v>46.499414123250006</v>
      </c>
      <c r="Y51" s="90">
        <v>272</v>
      </c>
      <c r="Z51" s="91">
        <v>12251.82</v>
      </c>
      <c r="AA51" s="91">
        <f t="shared" si="2"/>
        <v>12647.840641524002</v>
      </c>
      <c r="AB51" s="91">
        <f t="shared" si="3"/>
        <v>12647.840641524002</v>
      </c>
      <c r="AC51" s="92">
        <f t="shared" si="4"/>
        <v>0</v>
      </c>
      <c r="AD51" s="92">
        <f t="shared" si="5"/>
        <v>1.8367425438906993e-003</v>
      </c>
      <c r="AE51" s="97" t="s">
        <v>10078</v>
      </c>
      <c r="AF51" s="94"/>
    </row>
    <row r="52" s="81" customFormat="1" ht="15" customHeight="1">
      <c r="B52" s="82">
        <v>90314158</v>
      </c>
      <c r="C52" s="83">
        <v>20</v>
      </c>
      <c r="D52" s="84" t="s">
        <v>7626</v>
      </c>
      <c r="E52" s="84" t="s">
        <v>7626</v>
      </c>
      <c r="F52" s="84" t="s">
        <v>728</v>
      </c>
      <c r="G52" s="84" t="s">
        <v>6476</v>
      </c>
      <c r="H52" s="85">
        <v>1</v>
      </c>
      <c r="I52" s="86" t="s">
        <v>10036</v>
      </c>
      <c r="J52" s="86" t="s">
        <v>14</v>
      </c>
      <c r="K52" s="199">
        <v>93.959946000000002</v>
      </c>
      <c r="L52" s="200" t="s">
        <v>10075</v>
      </c>
      <c r="M52" s="201" t="s">
        <v>10075</v>
      </c>
      <c r="N52" s="87" t="s">
        <v>10075</v>
      </c>
      <c r="O52" s="87"/>
      <c r="P52" s="87" t="s">
        <v>10258</v>
      </c>
      <c r="Q52" s="205">
        <f t="shared" si="20"/>
        <v>0</v>
      </c>
      <c r="R52" s="87">
        <f t="shared" ref="R52:R54" si="24">IF(O52&gt;0,"com brasíndice","sem brasíndice")</f>
        <v>0</v>
      </c>
      <c r="S52" s="87">
        <f>VLOOKUP(B52,Planilha4!$D$1:$E$213,2,0)</f>
        <v>0</v>
      </c>
      <c r="T52" s="87" t="s">
        <v>10894</v>
      </c>
      <c r="U52" s="202">
        <f t="shared" si="0"/>
        <v>0</v>
      </c>
      <c r="V52" s="203" t="s">
        <v>10895</v>
      </c>
      <c r="W52" s="204">
        <v>0</v>
      </c>
      <c r="X52" s="104">
        <f t="shared" si="21"/>
        <v>93.959946000000002</v>
      </c>
      <c r="Y52" s="90">
        <v>130</v>
      </c>
      <c r="Z52" s="91">
        <v>11832.6</v>
      </c>
      <c r="AA52" s="91">
        <f t="shared" si="2"/>
        <v>12214.79298</v>
      </c>
      <c r="AB52" s="91">
        <f t="shared" si="3"/>
        <v>12214.79298</v>
      </c>
      <c r="AC52" s="92">
        <f t="shared" si="4"/>
        <v>0</v>
      </c>
      <c r="AD52" s="92">
        <f t="shared" si="5"/>
        <v>1.7738545706787224e-003</v>
      </c>
      <c r="AE52" s="97" t="s">
        <v>10078</v>
      </c>
    </row>
    <row r="53" s="81" customFormat="1" ht="15" customHeight="1">
      <c r="B53" s="82">
        <v>90312350</v>
      </c>
      <c r="C53" s="83" t="s">
        <v>10073</v>
      </c>
      <c r="D53" s="84" t="s">
        <v>5897</v>
      </c>
      <c r="E53" s="84" t="s">
        <v>5897</v>
      </c>
      <c r="F53" s="84" t="s">
        <v>10045</v>
      </c>
      <c r="G53" s="84" t="s">
        <v>10045</v>
      </c>
      <c r="H53" s="85">
        <v>1</v>
      </c>
      <c r="I53" s="86" t="s">
        <v>10036</v>
      </c>
      <c r="J53" s="86" t="s">
        <v>14</v>
      </c>
      <c r="K53" s="199">
        <v>495.50400000000002</v>
      </c>
      <c r="L53" s="200" t="s">
        <v>10075</v>
      </c>
      <c r="M53" s="201" t="s">
        <v>10075</v>
      </c>
      <c r="N53" s="87" t="s">
        <v>10075</v>
      </c>
      <c r="O53" s="87"/>
      <c r="P53" s="87" t="s">
        <v>10258</v>
      </c>
      <c r="Q53" s="205">
        <f t="shared" si="20"/>
        <v>0</v>
      </c>
      <c r="R53" s="87">
        <f t="shared" si="24"/>
        <v>0</v>
      </c>
      <c r="S53" s="87">
        <f>VLOOKUP(B53,Planilha4!$D$1:$E$213,2,0)</f>
        <v>0</v>
      </c>
      <c r="T53" s="87" t="s">
        <v>10894</v>
      </c>
      <c r="U53" s="202">
        <f t="shared" si="0"/>
        <v>0</v>
      </c>
      <c r="V53" s="203" t="s">
        <v>10895</v>
      </c>
      <c r="W53" s="204">
        <v>0</v>
      </c>
      <c r="X53" s="104">
        <f t="shared" si="21"/>
        <v>495.50400000000002</v>
      </c>
      <c r="Y53" s="90">
        <v>24</v>
      </c>
      <c r="Z53" s="91">
        <v>11520</v>
      </c>
      <c r="AA53" s="91">
        <f t="shared" si="2"/>
        <v>11892.096000000001</v>
      </c>
      <c r="AB53" s="91">
        <f t="shared" si="3"/>
        <v>11892.096000000001</v>
      </c>
      <c r="AC53" s="92">
        <f t="shared" si="4"/>
        <v>0</v>
      </c>
      <c r="AD53" s="92">
        <f t="shared" si="5"/>
        <v>1.7269919252082284e-003</v>
      </c>
      <c r="AE53" s="97" t="s">
        <v>10078</v>
      </c>
      <c r="AF53" s="94"/>
    </row>
    <row r="54" s="81" customFormat="1" ht="15" customHeight="1">
      <c r="B54" s="82">
        <v>90276442</v>
      </c>
      <c r="C54" s="83">
        <v>20</v>
      </c>
      <c r="D54" s="84" t="s">
        <v>10079</v>
      </c>
      <c r="E54" s="84" t="s">
        <v>10079</v>
      </c>
      <c r="F54" s="84" t="s">
        <v>728</v>
      </c>
      <c r="G54" s="84" t="s">
        <v>6476</v>
      </c>
      <c r="H54" s="85">
        <v>1</v>
      </c>
      <c r="I54" s="86" t="s">
        <v>10036</v>
      </c>
      <c r="J54" s="86" t="s">
        <v>14</v>
      </c>
      <c r="K54" s="199">
        <v>530.60220000000004</v>
      </c>
      <c r="L54" s="200" t="s">
        <v>10075</v>
      </c>
      <c r="M54" s="201" t="s">
        <v>10075</v>
      </c>
      <c r="N54" s="87" t="s">
        <v>10075</v>
      </c>
      <c r="O54" s="87"/>
      <c r="P54" s="87" t="s">
        <v>10258</v>
      </c>
      <c r="Q54" s="205">
        <f t="shared" si="20"/>
        <v>0</v>
      </c>
      <c r="R54" s="87">
        <f t="shared" si="24"/>
        <v>0</v>
      </c>
      <c r="S54" s="87">
        <f>VLOOKUP(B54,Planilha4!$D$1:$E$213,2,0)</f>
        <v>0</v>
      </c>
      <c r="T54" s="87" t="s">
        <v>10894</v>
      </c>
      <c r="U54" s="202">
        <f t="shared" si="0"/>
        <v>0</v>
      </c>
      <c r="V54" s="203" t="s">
        <v>10895</v>
      </c>
      <c r="W54" s="204">
        <v>0</v>
      </c>
      <c r="X54" s="104">
        <f t="shared" si="21"/>
        <v>530.60220000000004</v>
      </c>
      <c r="Y54" s="90">
        <v>21</v>
      </c>
      <c r="Z54" s="91">
        <v>10794</v>
      </c>
      <c r="AA54" s="91">
        <f t="shared" si="2"/>
        <v>11142.646200000001</v>
      </c>
      <c r="AB54" s="91">
        <f t="shared" si="3"/>
        <v>11142.646200000001</v>
      </c>
      <c r="AC54" s="92">
        <f t="shared" si="4"/>
        <v>0</v>
      </c>
      <c r="AD54" s="92">
        <f t="shared" si="5"/>
        <v>1.6181554549216681e-003</v>
      </c>
      <c r="AE54" s="97" t="s">
        <v>10078</v>
      </c>
      <c r="AF54" s="94"/>
    </row>
    <row r="55" s="81" customFormat="1" ht="15" customHeight="1">
      <c r="B55" s="82">
        <v>90282167</v>
      </c>
      <c r="C55" s="83">
        <v>20</v>
      </c>
      <c r="D55" s="84" t="s">
        <v>5914</v>
      </c>
      <c r="E55" s="84" t="s">
        <v>5915</v>
      </c>
      <c r="F55" s="84" t="s">
        <v>5913</v>
      </c>
      <c r="G55" s="84"/>
      <c r="H55" s="85">
        <v>1</v>
      </c>
      <c r="I55" s="86" t="s">
        <v>10036</v>
      </c>
      <c r="J55" s="86" t="s">
        <v>14</v>
      </c>
      <c r="K55" s="199">
        <v>17.231977439999998</v>
      </c>
      <c r="L55" s="200">
        <v>914</v>
      </c>
      <c r="M55" s="201">
        <v>20</v>
      </c>
      <c r="N55" s="87">
        <v>45.700000000000003</v>
      </c>
      <c r="O55" s="87">
        <f>N55-(L55*0.20000000000000001)</f>
        <v>-137.10000000000002</v>
      </c>
      <c r="P55" s="87">
        <f>K55-O55</f>
        <v>154.33197744000003</v>
      </c>
      <c r="Q55" s="205">
        <f t="shared" si="20"/>
        <v>-7.9561385498192738</v>
      </c>
      <c r="R55" s="87" t="s">
        <v>10896</v>
      </c>
      <c r="S55" s="87">
        <f>VLOOKUP(B55,Planilha4!$D$1:$E$213,2,0)</f>
        <v>0</v>
      </c>
      <c r="T55" s="87" t="s">
        <v>10894</v>
      </c>
      <c r="U55" s="202">
        <f t="shared" si="0"/>
        <v>0</v>
      </c>
      <c r="V55" s="203" t="s">
        <v>10895</v>
      </c>
      <c r="W55" s="204">
        <v>0</v>
      </c>
      <c r="X55" s="104">
        <f t="shared" si="21"/>
        <v>17.231977439999998</v>
      </c>
      <c r="Y55" s="90">
        <v>644</v>
      </c>
      <c r="Z55" s="91">
        <v>10323.41</v>
      </c>
      <c r="AA55" s="91">
        <f t="shared" si="2"/>
        <v>11097.393471359999</v>
      </c>
      <c r="AB55" s="91">
        <f t="shared" si="3"/>
        <v>11097.393471359999</v>
      </c>
      <c r="AC55" s="92">
        <f t="shared" si="4"/>
        <v>0</v>
      </c>
      <c r="AD55" s="92">
        <f t="shared" si="5"/>
        <v>1.6115837709262714e-003</v>
      </c>
      <c r="AE55" s="97" t="s">
        <v>10078</v>
      </c>
      <c r="AF55" s="94"/>
    </row>
    <row r="56" s="81" customFormat="1" ht="15" customHeight="1">
      <c r="B56" s="82">
        <v>90315871</v>
      </c>
      <c r="C56" s="83">
        <v>20</v>
      </c>
      <c r="D56" s="84" t="s">
        <v>8591</v>
      </c>
      <c r="E56" s="84" t="s">
        <v>8591</v>
      </c>
      <c r="F56" s="84" t="s">
        <v>728</v>
      </c>
      <c r="G56" s="84" t="s">
        <v>6476</v>
      </c>
      <c r="H56" s="85">
        <v>1</v>
      </c>
      <c r="I56" s="86" t="s">
        <v>5137</v>
      </c>
      <c r="J56" s="86" t="s">
        <v>14</v>
      </c>
      <c r="K56" s="199">
        <v>7.1951309999999999</v>
      </c>
      <c r="L56" s="200" t="s">
        <v>10075</v>
      </c>
      <c r="M56" s="201" t="s">
        <v>10075</v>
      </c>
      <c r="N56" s="87" t="s">
        <v>10075</v>
      </c>
      <c r="O56" s="87"/>
      <c r="P56" s="87" t="s">
        <v>10258</v>
      </c>
      <c r="Q56" s="205">
        <f t="shared" si="20"/>
        <v>0</v>
      </c>
      <c r="R56" s="87">
        <f>IF(O56&gt;0,"com brasíndice","sem brasíndice")</f>
        <v>0</v>
      </c>
      <c r="S56" s="87">
        <f>VLOOKUP(B56,Planilha4!$D$1:$E$213,2,0)</f>
        <v>0</v>
      </c>
      <c r="T56" s="87" t="s">
        <v>10894</v>
      </c>
      <c r="U56" s="202">
        <f t="shared" si="0"/>
        <v>0</v>
      </c>
      <c r="V56" s="203" t="s">
        <v>10895</v>
      </c>
      <c r="W56" s="204">
        <v>0</v>
      </c>
      <c r="X56" s="104">
        <f t="shared" si="21"/>
        <v>7.1951309999999999</v>
      </c>
      <c r="Y56" s="90">
        <v>1504</v>
      </c>
      <c r="Z56" s="91">
        <v>10482.879999999999</v>
      </c>
      <c r="AA56" s="91">
        <f t="shared" si="2"/>
        <v>10821.477024</v>
      </c>
      <c r="AB56" s="91">
        <f t="shared" si="3"/>
        <v>10821.477024</v>
      </c>
      <c r="AC56" s="92">
        <f t="shared" si="4"/>
        <v>0</v>
      </c>
      <c r="AD56" s="92">
        <f t="shared" si="5"/>
        <v>1.5715146799415653e-003</v>
      </c>
      <c r="AE56" s="97" t="s">
        <v>10078</v>
      </c>
      <c r="AF56" s="94"/>
    </row>
    <row r="57" s="81" customFormat="1" ht="15" customHeight="1">
      <c r="B57" s="82">
        <v>96006331</v>
      </c>
      <c r="C57" s="83">
        <v>20</v>
      </c>
      <c r="D57" s="84" t="s">
        <v>9975</v>
      </c>
      <c r="E57" s="84" t="s">
        <v>9975</v>
      </c>
      <c r="F57" s="84" t="s">
        <v>506</v>
      </c>
      <c r="G57" s="84" t="s">
        <v>2995</v>
      </c>
      <c r="H57" s="85">
        <v>1</v>
      </c>
      <c r="I57" s="86" t="s">
        <v>10036</v>
      </c>
      <c r="J57" s="86" t="s">
        <v>14</v>
      </c>
      <c r="K57" s="199">
        <v>21.4873245</v>
      </c>
      <c r="L57" s="200">
        <v>65</v>
      </c>
      <c r="M57" s="201">
        <v>1</v>
      </c>
      <c r="N57" s="87">
        <v>65</v>
      </c>
      <c r="O57" s="87">
        <f>N57-20%</f>
        <v>64.799999999999997</v>
      </c>
      <c r="P57" s="87">
        <f>K57-O57</f>
        <v>-43.312675499999997</v>
      </c>
      <c r="Q57" s="205">
        <f>(N57/K57)</f>
        <v>3.0250392504660133</v>
      </c>
      <c r="R57" s="87" t="s">
        <v>10896</v>
      </c>
      <c r="S57" s="87" t="s">
        <v>10897</v>
      </c>
      <c r="T57" s="87" t="s">
        <v>10898</v>
      </c>
      <c r="U57" s="202">
        <f t="shared" si="0"/>
        <v>0</v>
      </c>
      <c r="V57" s="203" t="s">
        <v>10899</v>
      </c>
      <c r="W57" s="204">
        <v>6.7900000000000002e-002</v>
      </c>
      <c r="X57" s="104">
        <f>K57*1.0679000000000001</f>
        <v>22.946313833550001</v>
      </c>
      <c r="Y57" s="90">
        <v>469</v>
      </c>
      <c r="Z57" s="91">
        <v>9471.1399999999994</v>
      </c>
      <c r="AA57" s="91">
        <f t="shared" si="2"/>
        <v>10077.555190499999</v>
      </c>
      <c r="AB57" s="91">
        <f t="shared" si="3"/>
        <v>10761.821187934951</v>
      </c>
      <c r="AC57" s="92">
        <f t="shared" si="4"/>
        <v>6.7900000000000169e-002</v>
      </c>
      <c r="AD57" s="92">
        <f t="shared" si="5"/>
        <v>1.5628513503505592e-003</v>
      </c>
      <c r="AE57" s="97" t="s">
        <v>10078</v>
      </c>
    </row>
    <row r="58" s="81" customFormat="1" ht="15" customHeight="1">
      <c r="B58" s="82">
        <v>90306996</v>
      </c>
      <c r="C58" s="83">
        <v>20</v>
      </c>
      <c r="D58" s="84" t="s">
        <v>7645</v>
      </c>
      <c r="E58" s="84" t="s">
        <v>7645</v>
      </c>
      <c r="F58" s="84" t="s">
        <v>728</v>
      </c>
      <c r="G58" s="84" t="s">
        <v>6476</v>
      </c>
      <c r="H58" s="85">
        <v>1</v>
      </c>
      <c r="I58" s="86" t="s">
        <v>10036</v>
      </c>
      <c r="J58" s="86" t="s">
        <v>14</v>
      </c>
      <c r="K58" s="199">
        <v>40.061498399999998</v>
      </c>
      <c r="L58" s="200" t="s">
        <v>10075</v>
      </c>
      <c r="M58" s="201" t="s">
        <v>10075</v>
      </c>
      <c r="N58" s="87" t="s">
        <v>10075</v>
      </c>
      <c r="O58" s="87"/>
      <c r="P58" s="87" t="s">
        <v>10258</v>
      </c>
      <c r="Q58" s="205">
        <f t="shared" ref="Q58:Q76" si="25">(O58/K58)*100%</f>
        <v>0</v>
      </c>
      <c r="R58" s="87">
        <f t="shared" ref="R58:R62" si="26">IF(O58&gt;0,"com brasíndice","sem brasíndice")</f>
        <v>0</v>
      </c>
      <c r="S58" s="87">
        <f>VLOOKUP(B58,Planilha4!$D$1:$E$213,2,0)</f>
        <v>0</v>
      </c>
      <c r="T58" s="87" t="s">
        <v>10894</v>
      </c>
      <c r="U58" s="202">
        <f t="shared" si="0"/>
        <v>0</v>
      </c>
      <c r="V58" s="203" t="s">
        <v>10895</v>
      </c>
      <c r="W58" s="204">
        <v>0</v>
      </c>
      <c r="X58" s="104">
        <f t="shared" ref="X58:X76" si="27">K58</f>
        <v>40.061498399999998</v>
      </c>
      <c r="Y58" s="90">
        <v>251</v>
      </c>
      <c r="Z58" s="91">
        <v>5034.9200000000001</v>
      </c>
      <c r="AA58" s="91">
        <f t="shared" si="2"/>
        <v>10055.4360984</v>
      </c>
      <c r="AB58" s="91">
        <f t="shared" si="3"/>
        <v>10055.4360984</v>
      </c>
      <c r="AC58" s="92">
        <f t="shared" si="4"/>
        <v>0</v>
      </c>
      <c r="AD58" s="92">
        <f t="shared" si="5"/>
        <v>1.4602688160593499e-003</v>
      </c>
      <c r="AE58" s="97" t="s">
        <v>10078</v>
      </c>
      <c r="AF58" s="94"/>
    </row>
    <row r="59" s="81" customFormat="1" ht="15" customHeight="1">
      <c r="B59" s="82">
        <v>96006200</v>
      </c>
      <c r="C59" s="83">
        <v>20</v>
      </c>
      <c r="D59" s="84" t="s">
        <v>9925</v>
      </c>
      <c r="E59" s="84" t="s">
        <v>9925</v>
      </c>
      <c r="F59" s="84" t="s">
        <v>10045</v>
      </c>
      <c r="G59" s="84" t="s">
        <v>10045</v>
      </c>
      <c r="H59" s="85">
        <v>1</v>
      </c>
      <c r="I59" s="86" t="s">
        <v>10036</v>
      </c>
      <c r="J59" s="86" t="s">
        <v>14</v>
      </c>
      <c r="K59" s="199">
        <v>105.2946</v>
      </c>
      <c r="L59" s="200" t="s">
        <v>10075</v>
      </c>
      <c r="M59" s="201" t="s">
        <v>10075</v>
      </c>
      <c r="N59" s="87" t="s">
        <v>10075</v>
      </c>
      <c r="O59" s="87"/>
      <c r="P59" s="87" t="s">
        <v>10258</v>
      </c>
      <c r="Q59" s="205">
        <f t="shared" si="25"/>
        <v>0</v>
      </c>
      <c r="R59" s="87">
        <f t="shared" si="26"/>
        <v>0</v>
      </c>
      <c r="S59" s="87">
        <f>VLOOKUP(B59,Planilha4!$D$1:$E$213,2,0)</f>
        <v>0</v>
      </c>
      <c r="T59" s="87" t="s">
        <v>10894</v>
      </c>
      <c r="U59" s="202">
        <f t="shared" si="0"/>
        <v>0</v>
      </c>
      <c r="V59" s="203" t="s">
        <v>10895</v>
      </c>
      <c r="W59" s="204">
        <v>0</v>
      </c>
      <c r="X59" s="104">
        <f t="shared" si="27"/>
        <v>105.2946</v>
      </c>
      <c r="Y59" s="90">
        <v>92</v>
      </c>
      <c r="Z59" s="91">
        <v>9384</v>
      </c>
      <c r="AA59" s="91">
        <f t="shared" si="2"/>
        <v>9687.1031999999996</v>
      </c>
      <c r="AB59" s="91">
        <f t="shared" si="3"/>
        <v>9687.1031999999996</v>
      </c>
      <c r="AC59" s="92">
        <f t="shared" si="4"/>
        <v>0</v>
      </c>
      <c r="AD59" s="92">
        <f t="shared" si="5"/>
        <v>1.4067788390758691e-003</v>
      </c>
      <c r="AE59" s="97" t="s">
        <v>10078</v>
      </c>
      <c r="AF59" s="94"/>
    </row>
    <row r="60" s="81" customFormat="1" ht="15" customHeight="1">
      <c r="B60" s="82">
        <v>90307739</v>
      </c>
      <c r="C60" s="83">
        <v>20</v>
      </c>
      <c r="D60" s="84" t="s">
        <v>7346</v>
      </c>
      <c r="E60" s="84" t="s">
        <v>7347</v>
      </c>
      <c r="F60" s="84" t="s">
        <v>4430</v>
      </c>
      <c r="G60" s="84"/>
      <c r="H60" s="85">
        <v>1</v>
      </c>
      <c r="I60" s="86" t="s">
        <v>10036</v>
      </c>
      <c r="J60" s="86" t="s">
        <v>14</v>
      </c>
      <c r="K60" s="199">
        <v>33.602356007999994</v>
      </c>
      <c r="L60" s="200" t="s">
        <v>10075</v>
      </c>
      <c r="M60" s="201" t="s">
        <v>10075</v>
      </c>
      <c r="N60" s="87" t="s">
        <v>10075</v>
      </c>
      <c r="O60" s="87"/>
      <c r="P60" s="87" t="s">
        <v>10258</v>
      </c>
      <c r="Q60" s="205">
        <f t="shared" si="25"/>
        <v>0</v>
      </c>
      <c r="R60" s="87">
        <f t="shared" si="26"/>
        <v>0</v>
      </c>
      <c r="S60" s="87">
        <f>VLOOKUP(B60,Planilha4!$D$1:$E$213,2,0)</f>
        <v>0</v>
      </c>
      <c r="T60" s="87" t="s">
        <v>10894</v>
      </c>
      <c r="U60" s="202">
        <f t="shared" si="0"/>
        <v>0</v>
      </c>
      <c r="V60" s="203" t="s">
        <v>10895</v>
      </c>
      <c r="W60" s="204">
        <v>0</v>
      </c>
      <c r="X60" s="104">
        <f t="shared" si="27"/>
        <v>33.602356007999994</v>
      </c>
      <c r="Y60" s="90">
        <v>287</v>
      </c>
      <c r="Z60" s="91">
        <v>9342.0900000000001</v>
      </c>
      <c r="AA60" s="91">
        <f t="shared" si="2"/>
        <v>9643.8761742959978</v>
      </c>
      <c r="AB60" s="91">
        <f t="shared" si="3"/>
        <v>9643.8761742959978</v>
      </c>
      <c r="AC60" s="92">
        <f t="shared" si="4"/>
        <v>0</v>
      </c>
      <c r="AD60" s="92">
        <f t="shared" si="5"/>
        <v>1.4005013313647323e-003</v>
      </c>
      <c r="AE60" s="97" t="s">
        <v>10078</v>
      </c>
      <c r="AF60" s="94"/>
    </row>
    <row r="61" s="81" customFormat="1" ht="15" customHeight="1">
      <c r="B61" s="82">
        <v>90852770</v>
      </c>
      <c r="C61" s="83" t="s">
        <v>10073</v>
      </c>
      <c r="D61" s="84" t="s">
        <v>7682</v>
      </c>
      <c r="E61" s="84" t="s">
        <v>7682</v>
      </c>
      <c r="F61" s="84" t="s">
        <v>725</v>
      </c>
      <c r="G61" s="84" t="s">
        <v>10074</v>
      </c>
      <c r="H61" s="85">
        <v>1</v>
      </c>
      <c r="I61" s="86" t="s">
        <v>10036</v>
      </c>
      <c r="J61" s="86" t="s">
        <v>14</v>
      </c>
      <c r="K61" s="207">
        <v>480.60846679032005</v>
      </c>
      <c r="L61" s="200" t="s">
        <v>10075</v>
      </c>
      <c r="M61" s="201" t="s">
        <v>10075</v>
      </c>
      <c r="N61" s="87" t="s">
        <v>10075</v>
      </c>
      <c r="O61" s="87"/>
      <c r="P61" s="87" t="s">
        <v>10258</v>
      </c>
      <c r="Q61" s="205">
        <f t="shared" si="25"/>
        <v>0</v>
      </c>
      <c r="R61" s="87">
        <f t="shared" si="26"/>
        <v>0</v>
      </c>
      <c r="S61" s="87">
        <f>VLOOKUP(B61,Planilha4!$D$1:$E$213,2,0)</f>
        <v>0</v>
      </c>
      <c r="T61" s="87" t="s">
        <v>10894</v>
      </c>
      <c r="U61" s="202">
        <f t="shared" si="0"/>
        <v>0</v>
      </c>
      <c r="V61" s="203" t="s">
        <v>10895</v>
      </c>
      <c r="W61" s="204">
        <v>0</v>
      </c>
      <c r="X61" s="104">
        <f t="shared" si="27"/>
        <v>480.60846679032005</v>
      </c>
      <c r="Y61" s="90">
        <v>19</v>
      </c>
      <c r="Z61" s="91">
        <v>8845.8299999999999</v>
      </c>
      <c r="AA61" s="91">
        <f t="shared" si="2"/>
        <v>9131.5608690160807</v>
      </c>
      <c r="AB61" s="91">
        <f t="shared" si="3"/>
        <v>9131.5608690160807</v>
      </c>
      <c r="AC61" s="92">
        <f t="shared" si="4"/>
        <v>0</v>
      </c>
      <c r="AD61" s="92">
        <f t="shared" si="5"/>
        <v>1.3261019659896963e-003</v>
      </c>
      <c r="AE61" s="97" t="s">
        <v>10078</v>
      </c>
    </row>
    <row r="62" s="81" customFormat="1" ht="15" customHeight="1">
      <c r="B62" s="82">
        <v>96006129</v>
      </c>
      <c r="C62" s="83">
        <v>20</v>
      </c>
      <c r="D62" s="84" t="s">
        <v>9917</v>
      </c>
      <c r="E62" s="84" t="s">
        <v>9917</v>
      </c>
      <c r="F62" s="84" t="s">
        <v>10045</v>
      </c>
      <c r="G62" s="84" t="s">
        <v>10045</v>
      </c>
      <c r="H62" s="85">
        <v>1</v>
      </c>
      <c r="I62" s="86" t="s">
        <v>10036</v>
      </c>
      <c r="J62" s="86" t="s">
        <v>14</v>
      </c>
      <c r="K62" s="199">
        <v>102.44545199999999</v>
      </c>
      <c r="L62" s="200" t="s">
        <v>10075</v>
      </c>
      <c r="M62" s="201" t="s">
        <v>10075</v>
      </c>
      <c r="N62" s="87" t="s">
        <v>10075</v>
      </c>
      <c r="O62" s="87"/>
      <c r="P62" s="87" t="s">
        <v>10258</v>
      </c>
      <c r="Q62" s="205">
        <f t="shared" si="25"/>
        <v>0</v>
      </c>
      <c r="R62" s="87">
        <f t="shared" si="26"/>
        <v>0</v>
      </c>
      <c r="S62" s="87">
        <f>VLOOKUP(B62,Planilha4!$D$1:$E$213,2,0)</f>
        <v>0</v>
      </c>
      <c r="T62" s="87" t="s">
        <v>10894</v>
      </c>
      <c r="U62" s="202">
        <f t="shared" si="0"/>
        <v>0</v>
      </c>
      <c r="V62" s="203" t="s">
        <v>10895</v>
      </c>
      <c r="W62" s="204">
        <v>0</v>
      </c>
      <c r="X62" s="104">
        <f t="shared" si="27"/>
        <v>102.44545199999999</v>
      </c>
      <c r="Y62" s="90">
        <v>87</v>
      </c>
      <c r="Z62" s="91">
        <v>8633.8799999999992</v>
      </c>
      <c r="AA62" s="91">
        <f t="shared" si="2"/>
        <v>8912.7543239999995</v>
      </c>
      <c r="AB62" s="91">
        <f t="shared" si="3"/>
        <v>8912.7543239999995</v>
      </c>
      <c r="AC62" s="92">
        <f t="shared" si="4"/>
        <v>0</v>
      </c>
      <c r="AD62" s="92">
        <f t="shared" si="5"/>
        <v>1.2943264794459041e-003</v>
      </c>
      <c r="AE62" s="97" t="s">
        <v>10078</v>
      </c>
      <c r="AF62" s="94"/>
    </row>
    <row r="63" s="81" customFormat="1" ht="15" customHeight="1">
      <c r="B63" s="82">
        <v>90300130</v>
      </c>
      <c r="C63" s="83">
        <v>20</v>
      </c>
      <c r="D63" s="84" t="s">
        <v>731</v>
      </c>
      <c r="E63" s="84" t="s">
        <v>732</v>
      </c>
      <c r="F63" s="84" t="s">
        <v>506</v>
      </c>
      <c r="G63" s="84" t="s">
        <v>2995</v>
      </c>
      <c r="H63" s="85">
        <v>1</v>
      </c>
      <c r="I63" s="86" t="s">
        <v>10036</v>
      </c>
      <c r="J63" s="86" t="s">
        <v>14</v>
      </c>
      <c r="K63" s="199">
        <v>46.957138524000001</v>
      </c>
      <c r="L63" s="200">
        <v>5450</v>
      </c>
      <c r="M63" s="201">
        <v>100</v>
      </c>
      <c r="N63" s="87">
        <v>54.5</v>
      </c>
      <c r="O63" s="87">
        <f t="shared" ref="O63:O64" si="28">N63-(L63*0.20000000000000001)</f>
        <v>-1035.5</v>
      </c>
      <c r="P63" s="87">
        <f t="shared" ref="P63:P64" si="29">K63-O63</f>
        <v>1082.4571385239999</v>
      </c>
      <c r="Q63" s="205">
        <f t="shared" si="25"/>
        <v>-22.052025156318912</v>
      </c>
      <c r="R63" s="87" t="s">
        <v>10896</v>
      </c>
      <c r="S63" s="87">
        <f>VLOOKUP(B63,Planilha4!$D$1:$E$213,2,0)</f>
        <v>0</v>
      </c>
      <c r="T63" s="87" t="s">
        <v>10894</v>
      </c>
      <c r="U63" s="202">
        <f t="shared" si="0"/>
        <v>0</v>
      </c>
      <c r="V63" s="203" t="s">
        <v>10895</v>
      </c>
      <c r="W63" s="204">
        <v>0</v>
      </c>
      <c r="X63" s="104">
        <f t="shared" si="27"/>
        <v>46.957138524000001</v>
      </c>
      <c r="Y63" s="90">
        <v>177</v>
      </c>
      <c r="Z63" s="91">
        <v>8043.8500000000004</v>
      </c>
      <c r="AA63" s="91">
        <f t="shared" si="2"/>
        <v>8311.4135187480006</v>
      </c>
      <c r="AB63" s="91">
        <f t="shared" si="3"/>
        <v>8311.4135187480006</v>
      </c>
      <c r="AC63" s="92">
        <f t="shared" si="4"/>
        <v>0</v>
      </c>
      <c r="AD63" s="92">
        <f t="shared" si="5"/>
        <v>1.2069986681863571e-003</v>
      </c>
      <c r="AE63" s="97" t="s">
        <v>10078</v>
      </c>
    </row>
    <row r="64" s="81" customFormat="1" ht="15" customHeight="1">
      <c r="B64" s="82">
        <v>90264860</v>
      </c>
      <c r="C64" s="83" t="s">
        <v>10073</v>
      </c>
      <c r="D64" s="84" t="s">
        <v>5461</v>
      </c>
      <c r="E64" s="84" t="s">
        <v>5461</v>
      </c>
      <c r="F64" s="84" t="s">
        <v>506</v>
      </c>
      <c r="G64" s="84" t="s">
        <v>2995</v>
      </c>
      <c r="H64" s="85">
        <v>1</v>
      </c>
      <c r="I64" s="86" t="s">
        <v>10036</v>
      </c>
      <c r="J64" s="86" t="s">
        <v>14</v>
      </c>
      <c r="K64" s="199">
        <v>432.42570387089995</v>
      </c>
      <c r="L64" s="200">
        <v>705</v>
      </c>
      <c r="M64" s="201">
        <v>1</v>
      </c>
      <c r="N64" s="87">
        <v>705</v>
      </c>
      <c r="O64" s="87">
        <f t="shared" si="28"/>
        <v>564</v>
      </c>
      <c r="P64" s="87">
        <f t="shared" si="29"/>
        <v>-131.57429612910005</v>
      </c>
      <c r="Q64" s="205">
        <f t="shared" si="25"/>
        <v>1.3042702941830242</v>
      </c>
      <c r="R64" s="87" t="s">
        <v>10896</v>
      </c>
      <c r="S64" s="87">
        <f>VLOOKUP(B64,Planilha4!$D$1:$E$213,2,0)</f>
        <v>0</v>
      </c>
      <c r="T64" s="87" t="s">
        <v>10894</v>
      </c>
      <c r="U64" s="202">
        <f t="shared" si="0"/>
        <v>0</v>
      </c>
      <c r="V64" s="203" t="s">
        <v>10895</v>
      </c>
      <c r="W64" s="204">
        <v>0</v>
      </c>
      <c r="X64" s="104">
        <f t="shared" si="27"/>
        <v>432.42570387089995</v>
      </c>
      <c r="Y64" s="90">
        <v>19</v>
      </c>
      <c r="Z64" s="91">
        <v>7959.0600000000004</v>
      </c>
      <c r="AA64" s="91">
        <f t="shared" si="2"/>
        <v>8216.0883735470998</v>
      </c>
      <c r="AB64" s="91">
        <f t="shared" si="3"/>
        <v>8216.0883735470998</v>
      </c>
      <c r="AC64" s="92">
        <f t="shared" si="4"/>
        <v>0</v>
      </c>
      <c r="AD64" s="92">
        <f t="shared" si="5"/>
        <v>1.1931553763031384e-003</v>
      </c>
      <c r="AE64" s="97" t="s">
        <v>10078</v>
      </c>
      <c r="AF64" s="94"/>
    </row>
    <row r="65" s="81" customFormat="1" ht="15" customHeight="1">
      <c r="B65" s="82">
        <v>90310454</v>
      </c>
      <c r="C65" s="83">
        <v>20</v>
      </c>
      <c r="D65" s="84" t="s">
        <v>8306</v>
      </c>
      <c r="E65" s="84" t="s">
        <v>8306</v>
      </c>
      <c r="F65" s="84" t="s">
        <v>728</v>
      </c>
      <c r="G65" s="84" t="s">
        <v>6476</v>
      </c>
      <c r="H65" s="85">
        <v>1</v>
      </c>
      <c r="I65" s="86" t="s">
        <v>10036</v>
      </c>
      <c r="J65" s="86" t="s">
        <v>14</v>
      </c>
      <c r="K65" s="199">
        <v>890.37113760000011</v>
      </c>
      <c r="L65" s="200" t="s">
        <v>10075</v>
      </c>
      <c r="M65" s="201" t="s">
        <v>10075</v>
      </c>
      <c r="N65" s="87" t="s">
        <v>10075</v>
      </c>
      <c r="O65" s="87"/>
      <c r="P65" s="87" t="s">
        <v>10258</v>
      </c>
      <c r="Q65" s="205">
        <f t="shared" si="25"/>
        <v>0</v>
      </c>
      <c r="R65" s="87">
        <f t="shared" ref="R65:R68" si="30">IF(O65&gt;0,"com brasíndice","sem brasíndice")</f>
        <v>0</v>
      </c>
      <c r="S65" s="87">
        <f>VLOOKUP(B65,Planilha4!$D$1:$E$213,2,0)</f>
        <v>0</v>
      </c>
      <c r="T65" s="87" t="s">
        <v>10894</v>
      </c>
      <c r="U65" s="202">
        <f t="shared" si="0"/>
        <v>0</v>
      </c>
      <c r="V65" s="203" t="s">
        <v>10895</v>
      </c>
      <c r="W65" s="204">
        <v>0</v>
      </c>
      <c r="X65" s="104">
        <f t="shared" si="27"/>
        <v>890.37113760000011</v>
      </c>
      <c r="Y65" s="90">
        <v>9</v>
      </c>
      <c r="Z65" s="91">
        <v>7762.5900000000001</v>
      </c>
      <c r="AA65" s="91">
        <f t="shared" si="2"/>
        <v>8013.340238400001</v>
      </c>
      <c r="AB65" s="91">
        <f t="shared" si="3"/>
        <v>8013.340238400001</v>
      </c>
      <c r="AC65" s="92">
        <f t="shared" si="4"/>
        <v>0</v>
      </c>
      <c r="AD65" s="92">
        <f t="shared" si="5"/>
        <v>1.1637119214024997e-003</v>
      </c>
      <c r="AE65" s="97" t="s">
        <v>10078</v>
      </c>
      <c r="AF65" s="94"/>
    </row>
    <row r="66" s="81" customFormat="1" ht="15" customHeight="1">
      <c r="B66" s="82">
        <v>90852451</v>
      </c>
      <c r="C66" s="83">
        <v>20</v>
      </c>
      <c r="D66" s="84" t="s">
        <v>9656</v>
      </c>
      <c r="E66" s="84" t="s">
        <v>9657</v>
      </c>
      <c r="F66" s="84" t="s">
        <v>725</v>
      </c>
      <c r="G66" s="84" t="s">
        <v>10074</v>
      </c>
      <c r="H66" s="85">
        <v>250</v>
      </c>
      <c r="I66" s="86" t="s">
        <v>18</v>
      </c>
      <c r="J66" s="86" t="s">
        <v>19</v>
      </c>
      <c r="K66" s="199">
        <v>0.29033437499999998</v>
      </c>
      <c r="L66" s="200" t="s">
        <v>10075</v>
      </c>
      <c r="M66" s="201" t="s">
        <v>10075</v>
      </c>
      <c r="N66" s="87" t="s">
        <v>10075</v>
      </c>
      <c r="O66" s="87"/>
      <c r="P66" s="87" t="s">
        <v>10258</v>
      </c>
      <c r="Q66" s="205">
        <f t="shared" si="25"/>
        <v>0</v>
      </c>
      <c r="R66" s="87">
        <f t="shared" si="30"/>
        <v>0</v>
      </c>
      <c r="S66" s="87">
        <f>VLOOKUP(B66,Planilha4!$D$1:$E$213,2,0)</f>
        <v>0</v>
      </c>
      <c r="T66" s="87" t="s">
        <v>10894</v>
      </c>
      <c r="U66" s="202">
        <f t="shared" si="0"/>
        <v>0</v>
      </c>
      <c r="V66" s="203" t="s">
        <v>10895</v>
      </c>
      <c r="W66" s="204">
        <v>0</v>
      </c>
      <c r="X66" s="104">
        <f t="shared" si="27"/>
        <v>0.29033437499999998</v>
      </c>
      <c r="Y66" s="90">
        <v>27040</v>
      </c>
      <c r="Z66" s="91">
        <v>7606.5</v>
      </c>
      <c r="AA66" s="91">
        <f t="shared" si="2"/>
        <v>7850.6414999999997</v>
      </c>
      <c r="AB66" s="91">
        <f t="shared" si="3"/>
        <v>7850.6414999999997</v>
      </c>
      <c r="AC66" s="92">
        <f t="shared" si="4"/>
        <v>0</v>
      </c>
      <c r="AD66" s="92">
        <f t="shared" si="5"/>
        <v>1.1400845131257443e-003</v>
      </c>
      <c r="AE66" s="97" t="s">
        <v>10078</v>
      </c>
    </row>
    <row r="67" s="81" customFormat="1" ht="15" customHeight="1">
      <c r="B67" s="82">
        <v>92467105</v>
      </c>
      <c r="C67" s="83" t="s">
        <v>10073</v>
      </c>
      <c r="D67" s="84" t="s">
        <v>4096</v>
      </c>
      <c r="E67" s="84" t="s">
        <v>4096</v>
      </c>
      <c r="F67" s="84" t="s">
        <v>725</v>
      </c>
      <c r="G67" s="84" t="s">
        <v>10074</v>
      </c>
      <c r="H67" s="85">
        <v>1</v>
      </c>
      <c r="I67" s="86" t="s">
        <v>10036</v>
      </c>
      <c r="J67" s="86" t="s">
        <v>14</v>
      </c>
      <c r="K67" s="199">
        <v>649.52316000000008</v>
      </c>
      <c r="L67" s="200" t="s">
        <v>10075</v>
      </c>
      <c r="M67" s="201" t="s">
        <v>10075</v>
      </c>
      <c r="N67" s="87" t="s">
        <v>10075</v>
      </c>
      <c r="O67" s="87"/>
      <c r="P67" s="87" t="s">
        <v>10258</v>
      </c>
      <c r="Q67" s="205">
        <f t="shared" si="25"/>
        <v>0</v>
      </c>
      <c r="R67" s="87">
        <f t="shared" si="30"/>
        <v>0</v>
      </c>
      <c r="S67" s="87">
        <f>VLOOKUP(B67,Planilha4!$D$1:$E$213,2,0)</f>
        <v>0</v>
      </c>
      <c r="T67" s="87" t="s">
        <v>10894</v>
      </c>
      <c r="U67" s="202">
        <f t="shared" si="0"/>
        <v>0</v>
      </c>
      <c r="V67" s="203" t="s">
        <v>10895</v>
      </c>
      <c r="W67" s="204">
        <v>0</v>
      </c>
      <c r="X67" s="104">
        <f t="shared" si="27"/>
        <v>649.52316000000008</v>
      </c>
      <c r="Y67" s="90">
        <v>12</v>
      </c>
      <c r="Z67" s="91">
        <v>7550.3999999999996</v>
      </c>
      <c r="AA67" s="91">
        <f t="shared" si="2"/>
        <v>7794.2779200000004</v>
      </c>
      <c r="AB67" s="91">
        <f t="shared" si="3"/>
        <v>7794.2779200000004</v>
      </c>
      <c r="AC67" s="92">
        <f t="shared" si="4"/>
        <v>0</v>
      </c>
      <c r="AD67" s="92">
        <f t="shared" si="5"/>
        <v>1.1318992909802263e-003</v>
      </c>
      <c r="AE67" s="97" t="s">
        <v>10078</v>
      </c>
    </row>
    <row r="68" s="81" customFormat="1" ht="15" customHeight="1">
      <c r="B68" s="82">
        <v>90308425</v>
      </c>
      <c r="C68" s="83">
        <v>20</v>
      </c>
      <c r="D68" s="84" t="s">
        <v>6453</v>
      </c>
      <c r="E68" s="84" t="s">
        <v>6453</v>
      </c>
      <c r="F68" s="84" t="s">
        <v>728</v>
      </c>
      <c r="G68" s="84" t="s">
        <v>6476</v>
      </c>
      <c r="H68" s="85">
        <v>1</v>
      </c>
      <c r="I68" s="86" t="s">
        <v>10036</v>
      </c>
      <c r="J68" s="86" t="s">
        <v>14</v>
      </c>
      <c r="K68" s="199">
        <v>85.532248799999991</v>
      </c>
      <c r="L68" s="200" t="s">
        <v>10075</v>
      </c>
      <c r="M68" s="201" t="s">
        <v>10075</v>
      </c>
      <c r="N68" s="87" t="s">
        <v>10075</v>
      </c>
      <c r="O68" s="87"/>
      <c r="P68" s="87" t="s">
        <v>10258</v>
      </c>
      <c r="Q68" s="205">
        <f t="shared" si="25"/>
        <v>0</v>
      </c>
      <c r="R68" s="87">
        <f t="shared" si="30"/>
        <v>0</v>
      </c>
      <c r="S68" s="87">
        <f>VLOOKUP(B68,Planilha4!$D$1:$E$213,2,0)</f>
        <v>0</v>
      </c>
      <c r="T68" s="87" t="s">
        <v>10894</v>
      </c>
      <c r="U68" s="202">
        <f t="shared" si="0"/>
        <v>0</v>
      </c>
      <c r="V68" s="203" t="s">
        <v>10895</v>
      </c>
      <c r="W68" s="204">
        <v>0</v>
      </c>
      <c r="X68" s="104">
        <f t="shared" si="27"/>
        <v>85.532248799999991</v>
      </c>
      <c r="Y68" s="90">
        <v>91</v>
      </c>
      <c r="Z68" s="91">
        <v>5460</v>
      </c>
      <c r="AA68" s="91">
        <f t="shared" si="2"/>
        <v>7783.4346407999992</v>
      </c>
      <c r="AB68" s="91">
        <f t="shared" si="3"/>
        <v>7783.4346407999992</v>
      </c>
      <c r="AC68" s="92">
        <f t="shared" si="4"/>
        <v>0</v>
      </c>
      <c r="AD68" s="92">
        <f t="shared" si="5"/>
        <v>1.1303246101484216e-003</v>
      </c>
      <c r="AE68" s="97" t="s">
        <v>10078</v>
      </c>
      <c r="AF68" s="94"/>
    </row>
    <row r="69" s="81" customFormat="1" ht="15" customHeight="1">
      <c r="B69" s="82">
        <v>90308042</v>
      </c>
      <c r="C69" s="83">
        <v>20</v>
      </c>
      <c r="D69" s="84" t="s">
        <v>5462</v>
      </c>
      <c r="E69" s="84" t="s">
        <v>5462</v>
      </c>
      <c r="F69" s="84" t="s">
        <v>506</v>
      </c>
      <c r="G69" s="84" t="s">
        <v>2995</v>
      </c>
      <c r="H69" s="85">
        <v>1</v>
      </c>
      <c r="I69" s="86" t="s">
        <v>10036</v>
      </c>
      <c r="J69" s="86" t="s">
        <v>14</v>
      </c>
      <c r="K69" s="199">
        <v>353.25553752000002</v>
      </c>
      <c r="L69" s="200">
        <v>410</v>
      </c>
      <c r="M69" s="201">
        <v>1</v>
      </c>
      <c r="N69" s="87">
        <v>410</v>
      </c>
      <c r="O69" s="87">
        <f>N69-(L69*0.20000000000000001)</f>
        <v>328</v>
      </c>
      <c r="P69" s="87">
        <f>K69-O69</f>
        <v>25.255537520000019</v>
      </c>
      <c r="Q69" s="205">
        <f t="shared" si="25"/>
        <v>0.92850632237132269</v>
      </c>
      <c r="R69" s="87" t="s">
        <v>10896</v>
      </c>
      <c r="S69" s="87">
        <f>VLOOKUP(B69,Planilha4!$D$1:$E$213,2,0)</f>
        <v>0</v>
      </c>
      <c r="T69" s="87" t="s">
        <v>10894</v>
      </c>
      <c r="U69" s="202">
        <f t="shared" si="0"/>
        <v>0</v>
      </c>
      <c r="V69" s="203" t="s">
        <v>10895</v>
      </c>
      <c r="W69" s="204">
        <v>0</v>
      </c>
      <c r="X69" s="104">
        <f t="shared" si="27"/>
        <v>353.25553752000002</v>
      </c>
      <c r="Y69" s="90">
        <v>21</v>
      </c>
      <c r="Z69" s="91">
        <v>7186.25</v>
      </c>
      <c r="AA69" s="91">
        <f t="shared" si="2"/>
        <v>7418.3662879200001</v>
      </c>
      <c r="AB69" s="91">
        <f t="shared" si="3"/>
        <v>7418.3662879200001</v>
      </c>
      <c r="AC69" s="92">
        <f t="shared" si="4"/>
        <v>0</v>
      </c>
      <c r="AD69" s="92">
        <f t="shared" si="5"/>
        <v>1.0773087164344098e-003</v>
      </c>
      <c r="AE69" s="97" t="s">
        <v>10078</v>
      </c>
      <c r="AF69" s="94"/>
    </row>
    <row r="70" s="81" customFormat="1" ht="15" customHeight="1">
      <c r="B70" s="82">
        <v>96003804</v>
      </c>
      <c r="C70" s="83">
        <v>20</v>
      </c>
      <c r="D70" s="84" t="s">
        <v>5901</v>
      </c>
      <c r="E70" s="84" t="s">
        <v>5901</v>
      </c>
      <c r="F70" s="84" t="s">
        <v>10045</v>
      </c>
      <c r="G70" s="84" t="s">
        <v>10045</v>
      </c>
      <c r="H70" s="85">
        <v>1</v>
      </c>
      <c r="I70" s="86" t="s">
        <v>10036</v>
      </c>
      <c r="J70" s="86" t="s">
        <v>14</v>
      </c>
      <c r="K70" s="199">
        <v>86.799913200000006</v>
      </c>
      <c r="L70" s="200" t="s">
        <v>10075</v>
      </c>
      <c r="M70" s="201" t="s">
        <v>10075</v>
      </c>
      <c r="N70" s="87" t="s">
        <v>10075</v>
      </c>
      <c r="O70" s="87"/>
      <c r="P70" s="87" t="s">
        <v>10258</v>
      </c>
      <c r="Q70" s="205">
        <f t="shared" si="25"/>
        <v>0</v>
      </c>
      <c r="R70" s="87">
        <f t="shared" ref="R70:R71" si="31">IF(O70&gt;0,"com brasíndice","sem brasíndice")</f>
        <v>0</v>
      </c>
      <c r="S70" s="87">
        <f>VLOOKUP(B70,Planilha4!$D$1:$E$213,2,0)</f>
        <v>0</v>
      </c>
      <c r="T70" s="87" t="s">
        <v>10894</v>
      </c>
      <c r="U70" s="202">
        <f t="shared" si="0"/>
        <v>0</v>
      </c>
      <c r="V70" s="203" t="s">
        <v>10895</v>
      </c>
      <c r="W70" s="204">
        <v>0</v>
      </c>
      <c r="X70" s="104">
        <f t="shared" si="27"/>
        <v>86.799913200000006</v>
      </c>
      <c r="Y70" s="90">
        <v>85</v>
      </c>
      <c r="Z70" s="91">
        <v>7147.04</v>
      </c>
      <c r="AA70" s="91">
        <f t="shared" si="2"/>
        <v>7377.9926220000007</v>
      </c>
      <c r="AB70" s="91">
        <f t="shared" si="3"/>
        <v>7377.9926220000007</v>
      </c>
      <c r="AC70" s="92">
        <f t="shared" si="4"/>
        <v>0</v>
      </c>
      <c r="AD70" s="92">
        <f t="shared" si="5"/>
        <v>1.0714455788483279e-003</v>
      </c>
      <c r="AE70" s="97" t="s">
        <v>10078</v>
      </c>
      <c r="AF70" s="94"/>
    </row>
    <row r="71" s="81" customFormat="1" ht="15" customHeight="1">
      <c r="B71" s="82">
        <v>96006170</v>
      </c>
      <c r="C71" s="83">
        <v>20</v>
      </c>
      <c r="D71" s="84" t="s">
        <v>9922</v>
      </c>
      <c r="E71" s="84" t="s">
        <v>9922</v>
      </c>
      <c r="F71" s="84" t="s">
        <v>975</v>
      </c>
      <c r="G71" s="84" t="s">
        <v>10074</v>
      </c>
      <c r="H71" s="85">
        <v>1</v>
      </c>
      <c r="I71" s="86" t="s">
        <v>10036</v>
      </c>
      <c r="J71" s="86" t="s">
        <v>14</v>
      </c>
      <c r="K71" s="199">
        <v>159.22195200000002</v>
      </c>
      <c r="L71" s="200" t="s">
        <v>10075</v>
      </c>
      <c r="M71" s="201" t="s">
        <v>10075</v>
      </c>
      <c r="N71" s="87" t="s">
        <v>10075</v>
      </c>
      <c r="O71" s="87"/>
      <c r="P71" s="87" t="s">
        <v>10258</v>
      </c>
      <c r="Q71" s="205">
        <f t="shared" si="25"/>
        <v>0</v>
      </c>
      <c r="R71" s="87">
        <f t="shared" si="31"/>
        <v>0</v>
      </c>
      <c r="S71" s="87">
        <f>VLOOKUP(B71,Planilha4!$D$1:$E$213,2,0)</f>
        <v>0</v>
      </c>
      <c r="T71" s="87" t="s">
        <v>10894</v>
      </c>
      <c r="U71" s="202">
        <f t="shared" si="0"/>
        <v>0</v>
      </c>
      <c r="V71" s="203" t="s">
        <v>10895</v>
      </c>
      <c r="W71" s="204">
        <v>0</v>
      </c>
      <c r="X71" s="104">
        <f t="shared" si="27"/>
        <v>159.22195200000002</v>
      </c>
      <c r="Y71" s="90">
        <v>45</v>
      </c>
      <c r="Z71" s="91">
        <v>6940.8000000000002</v>
      </c>
      <c r="AA71" s="91">
        <f t="shared" si="2"/>
        <v>7164.9878400000007</v>
      </c>
      <c r="AB71" s="91">
        <f t="shared" si="3"/>
        <v>7164.9878400000007</v>
      </c>
      <c r="AC71" s="92">
        <f t="shared" si="4"/>
        <v>0</v>
      </c>
      <c r="AD71" s="92">
        <f t="shared" si="5"/>
        <v>1.0405126349379576e-003</v>
      </c>
      <c r="AE71" s="97" t="s">
        <v>10078</v>
      </c>
    </row>
    <row r="72" s="81" customFormat="1" ht="15" customHeight="1">
      <c r="B72" s="82">
        <v>90255658</v>
      </c>
      <c r="C72" s="83">
        <v>20</v>
      </c>
      <c r="D72" s="84" t="s">
        <v>5480</v>
      </c>
      <c r="E72" s="84" t="s">
        <v>5481</v>
      </c>
      <c r="F72" s="84" t="s">
        <v>506</v>
      </c>
      <c r="G72" s="84" t="s">
        <v>2995</v>
      </c>
      <c r="H72" s="85">
        <v>1</v>
      </c>
      <c r="I72" s="86" t="s">
        <v>10036</v>
      </c>
      <c r="J72" s="86" t="s">
        <v>14</v>
      </c>
      <c r="K72" s="199">
        <v>49.811184787500004</v>
      </c>
      <c r="L72" s="200">
        <v>135</v>
      </c>
      <c r="M72" s="201">
        <v>1</v>
      </c>
      <c r="N72" s="87">
        <v>135</v>
      </c>
      <c r="O72" s="87">
        <f t="shared" ref="O72:O75" si="32">N72-(L72*0.20000000000000001)</f>
        <v>108</v>
      </c>
      <c r="P72" s="87">
        <f t="shared" ref="P72:P75" si="33">K72-O72</f>
        <v>-58.188815212499996</v>
      </c>
      <c r="Q72" s="205">
        <f t="shared" si="25"/>
        <v>2.168187736564386</v>
      </c>
      <c r="R72" s="87" t="s">
        <v>10896</v>
      </c>
      <c r="S72" s="87">
        <f>VLOOKUP(B72,Planilha4!$D$1:$E$213,2,0)</f>
        <v>0</v>
      </c>
      <c r="T72" s="87" t="s">
        <v>10894</v>
      </c>
      <c r="U72" s="202">
        <f t="shared" si="0"/>
        <v>0</v>
      </c>
      <c r="V72" s="203" t="s">
        <v>10895</v>
      </c>
      <c r="W72" s="204">
        <v>0</v>
      </c>
      <c r="X72" s="104">
        <f t="shared" si="27"/>
        <v>49.811184787500004</v>
      </c>
      <c r="Y72" s="90">
        <v>143</v>
      </c>
      <c r="Z72" s="91">
        <v>6895.7700000000004</v>
      </c>
      <c r="AA72" s="91">
        <f t="shared" si="2"/>
        <v>7122.9994246125007</v>
      </c>
      <c r="AB72" s="91">
        <f t="shared" si="3"/>
        <v>7122.9994246125007</v>
      </c>
      <c r="AC72" s="92">
        <f t="shared" si="4"/>
        <v>0</v>
      </c>
      <c r="AD72" s="92">
        <f t="shared" si="5"/>
        <v>1.0344150004817187e-003</v>
      </c>
      <c r="AE72" s="97" t="s">
        <v>10078</v>
      </c>
      <c r="AF72" s="94"/>
    </row>
    <row r="73" s="81" customFormat="1" ht="15" customHeight="1">
      <c r="B73" s="82">
        <v>90317092</v>
      </c>
      <c r="C73" s="83">
        <v>20</v>
      </c>
      <c r="D73" s="84" t="s">
        <v>5465</v>
      </c>
      <c r="E73" s="84" t="s">
        <v>5466</v>
      </c>
      <c r="F73" s="84" t="s">
        <v>5467</v>
      </c>
      <c r="G73" s="84" t="s">
        <v>2995</v>
      </c>
      <c r="H73" s="85">
        <v>1</v>
      </c>
      <c r="I73" s="86" t="s">
        <v>485</v>
      </c>
      <c r="J73" s="86" t="s">
        <v>14</v>
      </c>
      <c r="K73" s="199">
        <v>53.679600000000001</v>
      </c>
      <c r="L73" s="200">
        <v>65</v>
      </c>
      <c r="M73" s="201">
        <v>1</v>
      </c>
      <c r="N73" s="87">
        <v>65</v>
      </c>
      <c r="O73" s="87">
        <f t="shared" si="32"/>
        <v>52</v>
      </c>
      <c r="P73" s="87">
        <f t="shared" si="33"/>
        <v>1.6796000000000006</v>
      </c>
      <c r="Q73" s="205">
        <f t="shared" si="25"/>
        <v>0.96871064613000091</v>
      </c>
      <c r="R73" s="87" t="s">
        <v>10896</v>
      </c>
      <c r="S73" s="87">
        <f>VLOOKUP(B73,Planilha4!$D$1:$E$213,2,0)</f>
        <v>0</v>
      </c>
      <c r="T73" s="87" t="s">
        <v>10894</v>
      </c>
      <c r="U73" s="202">
        <f t="shared" si="0"/>
        <v>0</v>
      </c>
      <c r="V73" s="203" t="s">
        <v>10895</v>
      </c>
      <c r="W73" s="204">
        <v>0</v>
      </c>
      <c r="X73" s="104">
        <f t="shared" si="27"/>
        <v>53.679600000000001</v>
      </c>
      <c r="Y73" s="90">
        <v>126</v>
      </c>
      <c r="Z73" s="91">
        <v>6552</v>
      </c>
      <c r="AA73" s="91">
        <f t="shared" si="2"/>
        <v>6763.6296000000002</v>
      </c>
      <c r="AB73" s="91">
        <f t="shared" si="3"/>
        <v>6763.6296000000002</v>
      </c>
      <c r="AC73" s="92">
        <f t="shared" si="4"/>
        <v>0</v>
      </c>
      <c r="AD73" s="92">
        <f t="shared" si="5"/>
        <v>9.8222665746217986e-004</v>
      </c>
      <c r="AE73" s="97" t="s">
        <v>10078</v>
      </c>
      <c r="AF73" s="94"/>
    </row>
    <row r="74" s="81" customFormat="1" ht="15" customHeight="1">
      <c r="B74" s="82">
        <v>90299620</v>
      </c>
      <c r="C74" s="83">
        <v>20</v>
      </c>
      <c r="D74" s="84" t="s">
        <v>5476</v>
      </c>
      <c r="E74" s="84" t="s">
        <v>5476</v>
      </c>
      <c r="F74" s="84" t="s">
        <v>506</v>
      </c>
      <c r="G74" s="84" t="s">
        <v>2995</v>
      </c>
      <c r="H74" s="85">
        <v>1</v>
      </c>
      <c r="I74" s="86" t="s">
        <v>10036</v>
      </c>
      <c r="J74" s="86" t="s">
        <v>14</v>
      </c>
      <c r="K74" s="199">
        <v>49.807092192858008</v>
      </c>
      <c r="L74" s="200">
        <v>135</v>
      </c>
      <c r="M74" s="201">
        <v>1</v>
      </c>
      <c r="N74" s="87">
        <v>135</v>
      </c>
      <c r="O74" s="87">
        <f t="shared" si="32"/>
        <v>108</v>
      </c>
      <c r="P74" s="87">
        <f t="shared" si="33"/>
        <v>-58.192907807141992</v>
      </c>
      <c r="Q74" s="205">
        <f t="shared" si="25"/>
        <v>2.1683658941946113</v>
      </c>
      <c r="R74" s="87" t="s">
        <v>10896</v>
      </c>
      <c r="S74" s="87">
        <f>VLOOKUP(B74,Planilha4!$D$1:$E$213,2,0)</f>
        <v>0</v>
      </c>
      <c r="T74" s="87" t="s">
        <v>10894</v>
      </c>
      <c r="U74" s="202">
        <f t="shared" si="0"/>
        <v>0</v>
      </c>
      <c r="V74" s="203" t="s">
        <v>10895</v>
      </c>
      <c r="W74" s="204">
        <v>0</v>
      </c>
      <c r="X74" s="104">
        <f t="shared" si="27"/>
        <v>49.807092192858008</v>
      </c>
      <c r="Y74" s="90">
        <v>134</v>
      </c>
      <c r="Z74" s="91">
        <v>6465.3800000000001</v>
      </c>
      <c r="AA74" s="91">
        <f t="shared" si="2"/>
        <v>6674.1503538429733</v>
      </c>
      <c r="AB74" s="91">
        <f t="shared" si="3"/>
        <v>6674.1503538429733</v>
      </c>
      <c r="AC74" s="92">
        <f t="shared" si="4"/>
        <v>0</v>
      </c>
      <c r="AD74" s="92">
        <f t="shared" si="5"/>
        <v>9.6923231772703933e-004</v>
      </c>
      <c r="AE74" s="97" t="s">
        <v>10078</v>
      </c>
      <c r="AF74" s="94"/>
    </row>
    <row r="75" s="81" customFormat="1" ht="15" customHeight="1">
      <c r="B75" s="82">
        <v>90299655</v>
      </c>
      <c r="C75" s="83">
        <v>20</v>
      </c>
      <c r="D75" s="84" t="s">
        <v>5479</v>
      </c>
      <c r="E75" s="84" t="s">
        <v>5479</v>
      </c>
      <c r="F75" s="84" t="s">
        <v>506</v>
      </c>
      <c r="G75" s="84" t="s">
        <v>2995</v>
      </c>
      <c r="H75" s="85">
        <v>1</v>
      </c>
      <c r="I75" s="86" t="s">
        <v>10036</v>
      </c>
      <c r="J75" s="86" t="s">
        <v>14</v>
      </c>
      <c r="K75" s="199">
        <v>49.807092192858008</v>
      </c>
      <c r="L75" s="200">
        <v>135</v>
      </c>
      <c r="M75" s="201">
        <v>1</v>
      </c>
      <c r="N75" s="87">
        <v>135</v>
      </c>
      <c r="O75" s="87">
        <f t="shared" si="32"/>
        <v>108</v>
      </c>
      <c r="P75" s="87">
        <f t="shared" si="33"/>
        <v>-58.192907807141992</v>
      </c>
      <c r="Q75" s="205">
        <f t="shared" si="25"/>
        <v>2.1683658941946113</v>
      </c>
      <c r="R75" s="87" t="s">
        <v>10896</v>
      </c>
      <c r="S75" s="87">
        <f>VLOOKUP(B75,Planilha4!$D$1:$E$213,2,0)</f>
        <v>0</v>
      </c>
      <c r="T75" s="87" t="s">
        <v>10894</v>
      </c>
      <c r="U75" s="202">
        <f t="shared" si="0"/>
        <v>0</v>
      </c>
      <c r="V75" s="203" t="s">
        <v>10895</v>
      </c>
      <c r="W75" s="204">
        <v>0</v>
      </c>
      <c r="X75" s="104">
        <f t="shared" si="27"/>
        <v>49.807092192858008</v>
      </c>
      <c r="Y75" s="90">
        <v>132</v>
      </c>
      <c r="Z75" s="91">
        <v>6369</v>
      </c>
      <c r="AA75" s="91">
        <f t="shared" si="2"/>
        <v>6574.5361694572566</v>
      </c>
      <c r="AB75" s="91">
        <f t="shared" si="3"/>
        <v>6574.5361694572566</v>
      </c>
      <c r="AC75" s="92">
        <f t="shared" si="4"/>
        <v>0</v>
      </c>
      <c r="AD75" s="92">
        <f t="shared" si="5"/>
        <v>9.5476616373111332e-004</v>
      </c>
      <c r="AE75" s="98" t="s">
        <v>10080</v>
      </c>
      <c r="AF75" s="94"/>
    </row>
    <row r="76" s="81" customFormat="1" ht="15" customHeight="1">
      <c r="B76" s="82">
        <v>90852915</v>
      </c>
      <c r="C76" s="83">
        <v>20</v>
      </c>
      <c r="D76" s="84" t="s">
        <v>5335</v>
      </c>
      <c r="E76" s="84" t="s">
        <v>5335</v>
      </c>
      <c r="F76" s="84" t="s">
        <v>725</v>
      </c>
      <c r="G76" s="84" t="s">
        <v>10074</v>
      </c>
      <c r="H76" s="85">
        <v>1</v>
      </c>
      <c r="I76" s="86" t="s">
        <v>10036</v>
      </c>
      <c r="J76" s="86" t="s">
        <v>14</v>
      </c>
      <c r="K76" s="199">
        <v>81.825937173981004</v>
      </c>
      <c r="L76" s="200" t="s">
        <v>10075</v>
      </c>
      <c r="M76" s="201" t="s">
        <v>10075</v>
      </c>
      <c r="N76" s="87" t="s">
        <v>10075</v>
      </c>
      <c r="O76" s="87"/>
      <c r="P76" s="87" t="s">
        <v>10258</v>
      </c>
      <c r="Q76" s="205">
        <f t="shared" si="25"/>
        <v>0</v>
      </c>
      <c r="R76" s="87">
        <f>IF(O76&gt;0,"com brasíndice","sem brasíndice")</f>
        <v>0</v>
      </c>
      <c r="S76" s="87">
        <f>VLOOKUP(B76,Planilha4!$D$1:$E$213,2,0)</f>
        <v>0</v>
      </c>
      <c r="T76" s="87" t="s">
        <v>10894</v>
      </c>
      <c r="U76" s="202">
        <f t="shared" si="0"/>
        <v>0</v>
      </c>
      <c r="V76" s="203" t="s">
        <v>10895</v>
      </c>
      <c r="W76" s="204">
        <v>0</v>
      </c>
      <c r="X76" s="104">
        <f t="shared" si="27"/>
        <v>81.825937173981004</v>
      </c>
      <c r="Y76" s="90">
        <v>78</v>
      </c>
      <c r="Z76" s="91">
        <v>6182.75</v>
      </c>
      <c r="AA76" s="91">
        <f t="shared" si="2"/>
        <v>6382.4230995705184</v>
      </c>
      <c r="AB76" s="91">
        <f t="shared" si="3"/>
        <v>6382.4230995705184</v>
      </c>
      <c r="AC76" s="92">
        <f t="shared" si="4"/>
        <v>0</v>
      </c>
      <c r="AD76" s="92">
        <f t="shared" si="5"/>
        <v>9.2686715245325602e-004</v>
      </c>
      <c r="AE76" s="98" t="s">
        <v>10080</v>
      </c>
    </row>
    <row r="77" s="81" customFormat="1" ht="15" customHeight="1">
      <c r="B77" s="82">
        <v>96546492</v>
      </c>
      <c r="C77" s="83">
        <v>20</v>
      </c>
      <c r="D77" s="84" t="s">
        <v>10081</v>
      </c>
      <c r="E77" s="84" t="s">
        <v>10082</v>
      </c>
      <c r="F77" s="84" t="s">
        <v>10083</v>
      </c>
      <c r="G77" s="84" t="s">
        <v>5913</v>
      </c>
      <c r="H77" s="85">
        <v>1</v>
      </c>
      <c r="I77" s="86" t="s">
        <v>5137</v>
      </c>
      <c r="J77" s="86" t="s">
        <v>14</v>
      </c>
      <c r="K77" s="199">
        <v>6.81318</v>
      </c>
      <c r="L77" s="200">
        <v>34</v>
      </c>
      <c r="M77" s="201">
        <v>1</v>
      </c>
      <c r="N77" s="87">
        <v>34</v>
      </c>
      <c r="O77" s="87">
        <f>N77-20%</f>
        <v>33.799999999999997</v>
      </c>
      <c r="P77" s="87">
        <f t="shared" ref="P77:P78" si="34">K77-O77</f>
        <v>-26.986819999999998</v>
      </c>
      <c r="Q77" s="205">
        <f>(N77/K77)</f>
        <v>4.9903275709727319</v>
      </c>
      <c r="R77" s="87" t="s">
        <v>10896</v>
      </c>
      <c r="S77" s="87" t="s">
        <v>10897</v>
      </c>
      <c r="T77" s="87" t="s">
        <v>10898</v>
      </c>
      <c r="U77" s="202">
        <f t="shared" si="0"/>
        <v>0</v>
      </c>
      <c r="V77" s="203" t="s">
        <v>10899</v>
      </c>
      <c r="W77" s="204">
        <v>6.7900000000000002e-002</v>
      </c>
      <c r="X77" s="104">
        <f>K77*1.0679000000000001</f>
        <v>7.2757949220000002</v>
      </c>
      <c r="Y77" s="90">
        <v>903</v>
      </c>
      <c r="Z77" s="91">
        <v>5959.8000000000002</v>
      </c>
      <c r="AA77" s="91">
        <f t="shared" si="2"/>
        <v>6152.3015400000004</v>
      </c>
      <c r="AB77" s="91">
        <f t="shared" si="3"/>
        <v>6570.0428145659998</v>
      </c>
      <c r="AC77" s="92">
        <f t="shared" si="4"/>
        <v>6.7899999999999905e-002</v>
      </c>
      <c r="AD77" s="92">
        <f t="shared" si="5"/>
        <v>9.5411363051793585e-004</v>
      </c>
      <c r="AE77" s="98" t="s">
        <v>10080</v>
      </c>
    </row>
    <row r="78" s="81" customFormat="1" ht="15" customHeight="1">
      <c r="B78" s="82">
        <v>90299647</v>
      </c>
      <c r="C78" s="83">
        <v>20</v>
      </c>
      <c r="D78" s="84" t="s">
        <v>5478</v>
      </c>
      <c r="E78" s="84" t="s">
        <v>5478</v>
      </c>
      <c r="F78" s="84" t="s">
        <v>506</v>
      </c>
      <c r="G78" s="84" t="s">
        <v>2995</v>
      </c>
      <c r="H78" s="85">
        <v>1</v>
      </c>
      <c r="I78" s="86" t="s">
        <v>10036</v>
      </c>
      <c r="J78" s="86" t="s">
        <v>14</v>
      </c>
      <c r="K78" s="199">
        <v>52.2974468025009</v>
      </c>
      <c r="L78" s="200">
        <v>135</v>
      </c>
      <c r="M78" s="201">
        <v>1</v>
      </c>
      <c r="N78" s="87">
        <v>135</v>
      </c>
      <c r="O78" s="87">
        <f>N78-(L78*0.20000000000000001)</f>
        <v>108</v>
      </c>
      <c r="P78" s="87">
        <f t="shared" si="34"/>
        <v>-55.7025531974991</v>
      </c>
      <c r="Q78" s="205">
        <f t="shared" ref="Q78:Q80" si="35">(O78/K78)*100%</f>
        <v>2.0651103754234397</v>
      </c>
      <c r="R78" s="87" t="s">
        <v>10896</v>
      </c>
      <c r="S78" s="87">
        <f>VLOOKUP(B78,Planilha4!$D$1:$E$213,2,0)</f>
        <v>0</v>
      </c>
      <c r="T78" s="87" t="s">
        <v>10894</v>
      </c>
      <c r="U78" s="202">
        <f t="shared" si="0"/>
        <v>0</v>
      </c>
      <c r="V78" s="203" t="s">
        <v>10895</v>
      </c>
      <c r="W78" s="204">
        <v>0</v>
      </c>
      <c r="X78" s="104">
        <f t="shared" ref="X78:X80" si="36">K78</f>
        <v>52.2974468025009</v>
      </c>
      <c r="Y78" s="90">
        <v>102</v>
      </c>
      <c r="Z78" s="91">
        <v>5167.3599999999997</v>
      </c>
      <c r="AA78" s="91">
        <f t="shared" si="2"/>
        <v>5334.3395738550917</v>
      </c>
      <c r="AB78" s="91">
        <f t="shared" si="3"/>
        <v>5334.3395738550917</v>
      </c>
      <c r="AC78" s="92">
        <f t="shared" si="4"/>
        <v>0</v>
      </c>
      <c r="AD78" s="92">
        <f t="shared" si="5"/>
        <v>7.7466254648183501e-004</v>
      </c>
      <c r="AE78" s="98" t="s">
        <v>10080</v>
      </c>
      <c r="AF78" s="94"/>
    </row>
    <row r="79" s="81" customFormat="1" ht="15" customHeight="1">
      <c r="B79" s="82">
        <v>90276922</v>
      </c>
      <c r="C79" s="83">
        <v>20</v>
      </c>
      <c r="D79" s="84" t="s">
        <v>8583</v>
      </c>
      <c r="E79" s="84" t="s">
        <v>8584</v>
      </c>
      <c r="F79" s="84" t="s">
        <v>728</v>
      </c>
      <c r="G79" s="84" t="s">
        <v>6476</v>
      </c>
      <c r="H79" s="85">
        <v>1</v>
      </c>
      <c r="I79" s="86" t="s">
        <v>10036</v>
      </c>
      <c r="J79" s="86" t="s">
        <v>14</v>
      </c>
      <c r="K79" s="199">
        <v>4.0127565599999997</v>
      </c>
      <c r="L79" s="200" t="s">
        <v>10075</v>
      </c>
      <c r="M79" s="201" t="s">
        <v>10075</v>
      </c>
      <c r="N79" s="87" t="s">
        <v>10075</v>
      </c>
      <c r="O79" s="87"/>
      <c r="P79" s="87" t="s">
        <v>10258</v>
      </c>
      <c r="Q79" s="205">
        <f t="shared" si="35"/>
        <v>0</v>
      </c>
      <c r="R79" s="87">
        <f>IF(O79&gt;0,"com brasíndice","sem brasíndice")</f>
        <v>0</v>
      </c>
      <c r="S79" s="87">
        <f>VLOOKUP(B79,Planilha4!$D$1:$E$213,2,0)</f>
        <v>0</v>
      </c>
      <c r="T79" s="87" t="s">
        <v>10894</v>
      </c>
      <c r="U79" s="202">
        <f t="shared" si="0"/>
        <v>0</v>
      </c>
      <c r="V79" s="203" t="s">
        <v>10895</v>
      </c>
      <c r="W79" s="204">
        <v>0</v>
      </c>
      <c r="X79" s="104">
        <f t="shared" si="36"/>
        <v>4.0127565599999997</v>
      </c>
      <c r="Y79" s="90">
        <v>1299</v>
      </c>
      <c r="Z79" s="91">
        <v>5049.3299999999999</v>
      </c>
      <c r="AA79" s="91">
        <f t="shared" si="2"/>
        <v>5212.5707714399996</v>
      </c>
      <c r="AB79" s="91">
        <f t="shared" si="3"/>
        <v>5212.5707714399996</v>
      </c>
      <c r="AC79" s="92">
        <f t="shared" si="4"/>
        <v>0</v>
      </c>
      <c r="AD79" s="92">
        <f t="shared" si="5"/>
        <v>7.5697905834709914e-004</v>
      </c>
      <c r="AE79" s="98" t="s">
        <v>10080</v>
      </c>
    </row>
    <row r="80" s="81" customFormat="1" ht="15" customHeight="1">
      <c r="B80" s="82">
        <v>90942370</v>
      </c>
      <c r="C80" s="83">
        <v>20</v>
      </c>
      <c r="D80" s="84" t="s">
        <v>665</v>
      </c>
      <c r="E80" s="84" t="s">
        <v>666</v>
      </c>
      <c r="F80" s="84" t="s">
        <v>662</v>
      </c>
      <c r="G80" s="84"/>
      <c r="H80" s="85">
        <v>1</v>
      </c>
      <c r="I80" s="86" t="s">
        <v>485</v>
      </c>
      <c r="J80" s="86" t="s">
        <v>14</v>
      </c>
      <c r="K80" s="199">
        <v>242.5616224398</v>
      </c>
      <c r="L80" s="200">
        <v>281.51999999999998</v>
      </c>
      <c r="M80" s="201">
        <v>1</v>
      </c>
      <c r="N80" s="87">
        <v>281.51999999999998</v>
      </c>
      <c r="O80" s="87">
        <f>N80-(L80*0.20000000000000001)</f>
        <v>225.21599999999998</v>
      </c>
      <c r="P80" s="87">
        <f t="shared" ref="P80:P87" si="37">K80-O80</f>
        <v>17.345622439800024</v>
      </c>
      <c r="Q80" s="205">
        <f t="shared" si="35"/>
        <v>0.92848983171645405</v>
      </c>
      <c r="R80" s="87" t="s">
        <v>10896</v>
      </c>
      <c r="S80" s="87">
        <f>VLOOKUP(B80,Planilha4!$D$1:$E$213,2,0)</f>
        <v>0</v>
      </c>
      <c r="T80" s="87" t="s">
        <v>10894</v>
      </c>
      <c r="U80" s="202">
        <f t="shared" si="0"/>
        <v>0</v>
      </c>
      <c r="V80" s="203" t="s">
        <v>10895</v>
      </c>
      <c r="W80" s="204">
        <v>0</v>
      </c>
      <c r="X80" s="104">
        <f t="shared" si="36"/>
        <v>242.5616224398</v>
      </c>
      <c r="Y80" s="90">
        <v>21</v>
      </c>
      <c r="Z80" s="91">
        <v>4729.6199999999999</v>
      </c>
      <c r="AA80" s="91">
        <f t="shared" si="2"/>
        <v>5093.7940712358004</v>
      </c>
      <c r="AB80" s="91">
        <f t="shared" si="3"/>
        <v>5093.7940712358004</v>
      </c>
      <c r="AC80" s="92">
        <f t="shared" si="4"/>
        <v>0</v>
      </c>
      <c r="AD80" s="92">
        <f t="shared" si="5"/>
        <v>7.3973008876633464e-004</v>
      </c>
      <c r="AE80" s="98" t="s">
        <v>10080</v>
      </c>
      <c r="AF80" s="94"/>
    </row>
    <row r="81" s="81" customFormat="1" ht="15" customHeight="1">
      <c r="B81" s="82">
        <v>96006630</v>
      </c>
      <c r="C81" s="83">
        <v>20</v>
      </c>
      <c r="D81" s="84" t="s">
        <v>10084</v>
      </c>
      <c r="E81" s="84" t="s">
        <v>10084</v>
      </c>
      <c r="F81" s="84" t="s">
        <v>5467</v>
      </c>
      <c r="G81" s="84" t="s">
        <v>2995</v>
      </c>
      <c r="H81" s="85">
        <v>1</v>
      </c>
      <c r="I81" s="86" t="s">
        <v>10036</v>
      </c>
      <c r="J81" s="86" t="s">
        <v>625</v>
      </c>
      <c r="K81" s="199">
        <v>36.336960000000005</v>
      </c>
      <c r="L81" s="200">
        <v>1175</v>
      </c>
      <c r="M81" s="201">
        <v>1</v>
      </c>
      <c r="N81" s="87">
        <v>1175</v>
      </c>
      <c r="O81" s="87">
        <f>N81-20%</f>
        <v>1174.8</v>
      </c>
      <c r="P81" s="87">
        <f t="shared" si="37"/>
        <v>-1138.4630399999999</v>
      </c>
      <c r="Q81" s="205">
        <f>(N81/K81)</f>
        <v>32.336221852350882</v>
      </c>
      <c r="R81" s="87" t="s">
        <v>10896</v>
      </c>
      <c r="S81" s="87" t="s">
        <v>10897</v>
      </c>
      <c r="T81" s="87" t="s">
        <v>10898</v>
      </c>
      <c r="U81" s="202">
        <f t="shared" si="0"/>
        <v>0</v>
      </c>
      <c r="V81" s="203" t="s">
        <v>10899</v>
      </c>
      <c r="W81" s="204">
        <v>6.7900000000000002e-002</v>
      </c>
      <c r="X81" s="104">
        <f>K81*1.0679000000000001</f>
        <v>38.804239584000008</v>
      </c>
      <c r="Y81" s="90">
        <v>127</v>
      </c>
      <c r="Z81" s="91">
        <v>4470.3999999999996</v>
      </c>
      <c r="AA81" s="91">
        <f t="shared" si="2"/>
        <v>4614.793920000001</v>
      </c>
      <c r="AB81" s="91">
        <f t="shared" si="3"/>
        <v>4928.1384271680008</v>
      </c>
      <c r="AC81" s="92">
        <f t="shared" si="4"/>
        <v>6.7899999999999947e-002</v>
      </c>
      <c r="AD81" s="92">
        <f t="shared" si="5"/>
        <v>7.156732732419512e-004</v>
      </c>
      <c r="AE81" s="98" t="s">
        <v>10080</v>
      </c>
    </row>
    <row r="82" s="81" customFormat="1" ht="15" customHeight="1">
      <c r="B82" s="82">
        <v>90299574</v>
      </c>
      <c r="C82" s="83">
        <v>20</v>
      </c>
      <c r="D82" s="84" t="s">
        <v>5457</v>
      </c>
      <c r="E82" s="84" t="s">
        <v>5457</v>
      </c>
      <c r="F82" s="84" t="s">
        <v>506</v>
      </c>
      <c r="G82" s="84" t="s">
        <v>2995</v>
      </c>
      <c r="H82" s="85">
        <v>1</v>
      </c>
      <c r="I82" s="86" t="s">
        <v>10036</v>
      </c>
      <c r="J82" s="86" t="s">
        <v>14</v>
      </c>
      <c r="K82" s="199">
        <v>36.405783337770004</v>
      </c>
      <c r="L82" s="200">
        <v>125</v>
      </c>
      <c r="M82" s="201">
        <v>1</v>
      </c>
      <c r="N82" s="87">
        <v>125</v>
      </c>
      <c r="O82" s="87">
        <f t="shared" ref="O82:O84" si="38">N82-(L82*0.20000000000000001)</f>
        <v>100</v>
      </c>
      <c r="P82" s="87">
        <f t="shared" si="37"/>
        <v>-63.594216662229996</v>
      </c>
      <c r="Q82" s="205">
        <f t="shared" ref="Q82:Q84" si="39">(O82/K82)*100%</f>
        <v>2.7468163250934019</v>
      </c>
      <c r="R82" s="87" t="s">
        <v>10896</v>
      </c>
      <c r="S82" s="87">
        <f>VLOOKUP(B82,Planilha4!$D$1:$E$213,2,0)</f>
        <v>0</v>
      </c>
      <c r="T82" s="87" t="s">
        <v>10894</v>
      </c>
      <c r="U82" s="202">
        <f t="shared" si="0"/>
        <v>0</v>
      </c>
      <c r="V82" s="203" t="s">
        <v>10895</v>
      </c>
      <c r="W82" s="204">
        <v>0</v>
      </c>
      <c r="X82" s="104">
        <f t="shared" ref="X82:X84" si="40">K82</f>
        <v>36.405783337770004</v>
      </c>
      <c r="Y82" s="90">
        <v>125</v>
      </c>
      <c r="Z82" s="91">
        <v>4392.3299999999999</v>
      </c>
      <c r="AA82" s="91">
        <f t="shared" si="2"/>
        <v>4550.7229172212501</v>
      </c>
      <c r="AB82" s="91">
        <f t="shared" si="3"/>
        <v>4550.7229172212501</v>
      </c>
      <c r="AC82" s="92">
        <f t="shared" si="4"/>
        <v>0</v>
      </c>
      <c r="AD82" s="92">
        <f t="shared" si="5"/>
        <v>6.6086430280256161e-004</v>
      </c>
      <c r="AE82" s="98" t="s">
        <v>10080</v>
      </c>
      <c r="AF82" s="94"/>
    </row>
    <row r="83" s="81" customFormat="1" ht="15" customHeight="1">
      <c r="B83" s="82">
        <v>90942400</v>
      </c>
      <c r="C83" s="83">
        <v>20</v>
      </c>
      <c r="D83" s="84" t="s">
        <v>669</v>
      </c>
      <c r="E83" s="84" t="s">
        <v>670</v>
      </c>
      <c r="F83" s="84" t="s">
        <v>662</v>
      </c>
      <c r="G83" s="84"/>
      <c r="H83" s="85">
        <v>1</v>
      </c>
      <c r="I83" s="86" t="s">
        <v>10036</v>
      </c>
      <c r="J83" s="86" t="s">
        <v>14</v>
      </c>
      <c r="K83" s="199">
        <v>66.084633482399994</v>
      </c>
      <c r="L83" s="200">
        <v>76.700000000000003</v>
      </c>
      <c r="M83" s="201">
        <v>1</v>
      </c>
      <c r="N83" s="87">
        <v>76.700000000000003</v>
      </c>
      <c r="O83" s="87">
        <f t="shared" si="38"/>
        <v>61.359999999999999</v>
      </c>
      <c r="P83" s="87">
        <f t="shared" si="37"/>
        <v>4.7246334823999945</v>
      </c>
      <c r="Q83" s="205">
        <f t="shared" si="39"/>
        <v>0.9285063223713228</v>
      </c>
      <c r="R83" s="87" t="s">
        <v>10896</v>
      </c>
      <c r="S83" s="87">
        <f>VLOOKUP(B83,Planilha4!$D$1:$E$213,2,0)</f>
        <v>0</v>
      </c>
      <c r="T83" s="87" t="s">
        <v>10894</v>
      </c>
      <c r="U83" s="202">
        <f t="shared" si="0"/>
        <v>0</v>
      </c>
      <c r="V83" s="203" t="s">
        <v>10895</v>
      </c>
      <c r="W83" s="204">
        <v>0</v>
      </c>
      <c r="X83" s="104">
        <f t="shared" si="40"/>
        <v>66.084633482399994</v>
      </c>
      <c r="Y83" s="90">
        <v>67</v>
      </c>
      <c r="Z83" s="91">
        <v>4289.1400000000003</v>
      </c>
      <c r="AA83" s="91">
        <f t="shared" si="2"/>
        <v>4427.6704433207997</v>
      </c>
      <c r="AB83" s="91">
        <f t="shared" si="3"/>
        <v>4427.6704433207997</v>
      </c>
      <c r="AC83" s="92">
        <f t="shared" si="4"/>
        <v>0</v>
      </c>
      <c r="AD83" s="92">
        <f t="shared" si="5"/>
        <v>6.4299439754759438e-004</v>
      </c>
      <c r="AE83" s="98" t="s">
        <v>10080</v>
      </c>
      <c r="AF83" s="94"/>
    </row>
    <row r="84" s="81" customFormat="1" ht="15" customHeight="1">
      <c r="B84" s="82">
        <v>90308336</v>
      </c>
      <c r="C84" s="83">
        <v>20</v>
      </c>
      <c r="D84" s="84" t="s">
        <v>5911</v>
      </c>
      <c r="E84" s="84" t="s">
        <v>5912</v>
      </c>
      <c r="F84" s="84" t="s">
        <v>5913</v>
      </c>
      <c r="G84" s="84"/>
      <c r="H84" s="85">
        <v>1</v>
      </c>
      <c r="I84" s="86" t="s">
        <v>10036</v>
      </c>
      <c r="J84" s="86" t="s">
        <v>14</v>
      </c>
      <c r="K84" s="199">
        <v>22.025152800000001</v>
      </c>
      <c r="L84" s="200">
        <v>1911</v>
      </c>
      <c r="M84" s="201">
        <v>30</v>
      </c>
      <c r="N84" s="87">
        <v>63.700000000000003</v>
      </c>
      <c r="O84" s="87">
        <f t="shared" si="38"/>
        <v>-318.50000000000006</v>
      </c>
      <c r="P84" s="87">
        <f t="shared" si="37"/>
        <v>340.52515280000006</v>
      </c>
      <c r="Q84" s="205">
        <f t="shared" si="39"/>
        <v>-14.460739632189977</v>
      </c>
      <c r="R84" s="87" t="s">
        <v>10896</v>
      </c>
      <c r="S84" s="87">
        <f>VLOOKUP(B84,Planilha4!$D$1:$E$213,2,0)</f>
        <v>0</v>
      </c>
      <c r="T84" s="87" t="s">
        <v>10894</v>
      </c>
      <c r="U84" s="202">
        <f t="shared" si="0"/>
        <v>0</v>
      </c>
      <c r="V84" s="203" t="s">
        <v>10895</v>
      </c>
      <c r="W84" s="204">
        <v>0</v>
      </c>
      <c r="X84" s="104">
        <f t="shared" si="40"/>
        <v>22.025152800000001</v>
      </c>
      <c r="Y84" s="90">
        <v>200</v>
      </c>
      <c r="Z84" s="91">
        <v>4267.29</v>
      </c>
      <c r="AA84" s="91">
        <f t="shared" si="2"/>
        <v>4405.0305600000002</v>
      </c>
      <c r="AB84" s="91">
        <f t="shared" si="3"/>
        <v>4405.0305600000002</v>
      </c>
      <c r="AC84" s="92">
        <f t="shared" si="4"/>
        <v>0</v>
      </c>
      <c r="AD84" s="92">
        <f t="shared" si="5"/>
        <v>6.3970659229588126e-004</v>
      </c>
      <c r="AE84" s="98" t="s">
        <v>10080</v>
      </c>
    </row>
    <row r="85" s="81" customFormat="1" ht="15" customHeight="1">
      <c r="B85" s="82">
        <v>96006358</v>
      </c>
      <c r="C85" s="83">
        <v>20</v>
      </c>
      <c r="D85" s="84" t="s">
        <v>9980</v>
      </c>
      <c r="E85" s="84" t="s">
        <v>9980</v>
      </c>
      <c r="F85" s="84" t="s">
        <v>5913</v>
      </c>
      <c r="G85" s="84"/>
      <c r="H85" s="85">
        <v>1</v>
      </c>
      <c r="I85" s="86" t="s">
        <v>5137</v>
      </c>
      <c r="J85" s="86" t="s">
        <v>14</v>
      </c>
      <c r="K85" s="199">
        <v>9.6726509999999983</v>
      </c>
      <c r="L85" s="200">
        <v>927</v>
      </c>
      <c r="M85" s="201">
        <v>15</v>
      </c>
      <c r="N85" s="87">
        <v>61.799999999999997</v>
      </c>
      <c r="O85" s="87">
        <f>N85-20%</f>
        <v>61.599999999999994</v>
      </c>
      <c r="P85" s="87">
        <f t="shared" si="37"/>
        <v>-51.927348999999992</v>
      </c>
      <c r="Q85" s="205">
        <f>(N85/K85)</f>
        <v>6.3891481249556099</v>
      </c>
      <c r="R85" s="87" t="s">
        <v>10896</v>
      </c>
      <c r="S85" s="87" t="s">
        <v>10897</v>
      </c>
      <c r="T85" s="87" t="s">
        <v>10898</v>
      </c>
      <c r="U85" s="202">
        <f t="shared" si="0"/>
        <v>0</v>
      </c>
      <c r="V85" s="203" t="s">
        <v>10899</v>
      </c>
      <c r="W85" s="204">
        <v>6.7900000000000002e-002</v>
      </c>
      <c r="X85" s="104">
        <f>K85*1.0679000000000001</f>
        <v>10.3294240029</v>
      </c>
      <c r="Y85" s="90">
        <v>292</v>
      </c>
      <c r="Z85" s="91">
        <v>2736.04</v>
      </c>
      <c r="AA85" s="91">
        <f t="shared" si="2"/>
        <v>2824.4140919999995</v>
      </c>
      <c r="AB85" s="91">
        <f t="shared" si="3"/>
        <v>3016.1918088468001</v>
      </c>
      <c r="AC85" s="92">
        <f t="shared" si="4"/>
        <v>6.790000000000021e-002</v>
      </c>
      <c r="AD85" s="92">
        <f t="shared" si="5"/>
        <v>4.380168894329161e-004</v>
      </c>
      <c r="AE85" s="98" t="s">
        <v>10080</v>
      </c>
    </row>
    <row r="86" s="81" customFormat="1" ht="15" customHeight="1">
      <c r="B86" s="82">
        <v>90299663</v>
      </c>
      <c r="C86" s="83">
        <v>20</v>
      </c>
      <c r="D86" s="84" t="s">
        <v>5468</v>
      </c>
      <c r="E86" s="84" t="s">
        <v>5468</v>
      </c>
      <c r="F86" s="84" t="s">
        <v>506</v>
      </c>
      <c r="G86" s="84" t="s">
        <v>2995</v>
      </c>
      <c r="H86" s="85">
        <v>1</v>
      </c>
      <c r="I86" s="86" t="s">
        <v>10036</v>
      </c>
      <c r="J86" s="86" t="s">
        <v>14</v>
      </c>
      <c r="K86" s="199">
        <v>49.807092192858008</v>
      </c>
      <c r="L86" s="200">
        <v>245</v>
      </c>
      <c r="M86" s="201">
        <v>1</v>
      </c>
      <c r="N86" s="87">
        <v>245</v>
      </c>
      <c r="O86" s="87">
        <f t="shared" ref="O86:O87" si="41">N86-(L86*0.20000000000000001)</f>
        <v>196</v>
      </c>
      <c r="P86" s="87">
        <f t="shared" si="37"/>
        <v>-146.19290780714198</v>
      </c>
      <c r="Q86" s="205">
        <f t="shared" ref="Q86:Q88" si="42">(O86/K86)*100%</f>
        <v>3.9351825487235539</v>
      </c>
      <c r="R86" s="87" t="s">
        <v>10896</v>
      </c>
      <c r="S86" s="87">
        <f>VLOOKUP(B86,Planilha4!$D$1:$E$213,2,0)</f>
        <v>0</v>
      </c>
      <c r="T86" s="87" t="s">
        <v>10894</v>
      </c>
      <c r="U86" s="202">
        <f t="shared" si="0"/>
        <v>0</v>
      </c>
      <c r="V86" s="203" t="s">
        <v>10895</v>
      </c>
      <c r="W86" s="204">
        <v>0</v>
      </c>
      <c r="X86" s="104">
        <f t="shared" ref="X86:X88" si="43">K86</f>
        <v>49.807092192858008</v>
      </c>
      <c r="Y86" s="90">
        <v>54</v>
      </c>
      <c r="Z86" s="91">
        <v>2593.46</v>
      </c>
      <c r="AA86" s="91">
        <f t="shared" si="2"/>
        <v>2689.5829784143325</v>
      </c>
      <c r="AB86" s="91">
        <f t="shared" si="3"/>
        <v>2689.5829784143325</v>
      </c>
      <c r="AC86" s="92">
        <f t="shared" si="4"/>
        <v>0</v>
      </c>
      <c r="AD86" s="92">
        <f t="shared" si="5"/>
        <v>3.9058615789000094e-004</v>
      </c>
      <c r="AE86" s="98" t="s">
        <v>10080</v>
      </c>
      <c r="AF86" s="94"/>
    </row>
    <row r="87" s="81" customFormat="1" ht="15" customHeight="1">
      <c r="B87" s="82">
        <v>90942353</v>
      </c>
      <c r="C87" s="83">
        <v>20</v>
      </c>
      <c r="D87" s="84" t="s">
        <v>663</v>
      </c>
      <c r="E87" s="84" t="s">
        <v>664</v>
      </c>
      <c r="F87" s="84" t="s">
        <v>662</v>
      </c>
      <c r="G87" s="84"/>
      <c r="H87" s="85">
        <v>800</v>
      </c>
      <c r="I87" s="86" t="s">
        <v>10077</v>
      </c>
      <c r="J87" s="86" t="s">
        <v>19</v>
      </c>
      <c r="K87" s="199">
        <v>0.39173896303920003</v>
      </c>
      <c r="L87" s="200">
        <v>374.38999999999999</v>
      </c>
      <c r="M87" s="201">
        <v>1</v>
      </c>
      <c r="N87" s="87">
        <v>374.38999999999999</v>
      </c>
      <c r="O87" s="87">
        <f t="shared" si="41"/>
        <v>299.512</v>
      </c>
      <c r="P87" s="87">
        <f t="shared" si="37"/>
        <v>-299.12026103696081</v>
      </c>
      <c r="Q87" s="205">
        <f t="shared" si="42"/>
        <v>764.57036000789333</v>
      </c>
      <c r="R87" s="87" t="s">
        <v>10896</v>
      </c>
      <c r="S87" s="87">
        <f>VLOOKUP(B87,Planilha4!$D$1:$E$213,2,0)</f>
        <v>0</v>
      </c>
      <c r="T87" s="87" t="s">
        <v>10894</v>
      </c>
      <c r="U87" s="202">
        <f t="shared" si="0"/>
        <v>0</v>
      </c>
      <c r="V87" s="203" t="s">
        <v>10895</v>
      </c>
      <c r="W87" s="204">
        <v>0</v>
      </c>
      <c r="X87" s="104">
        <f t="shared" si="43"/>
        <v>0.39173896303920003</v>
      </c>
      <c r="Y87" s="90">
        <v>6750</v>
      </c>
      <c r="Z87" s="91">
        <v>2561.6300000000001</v>
      </c>
      <c r="AA87" s="91">
        <f t="shared" si="2"/>
        <v>2644.2380005146001</v>
      </c>
      <c r="AB87" s="91">
        <f t="shared" si="3"/>
        <v>2644.2380005146001</v>
      </c>
      <c r="AC87" s="92">
        <f t="shared" si="4"/>
        <v>0</v>
      </c>
      <c r="AD87" s="92">
        <f t="shared" si="5"/>
        <v>3.84001077288433e-004</v>
      </c>
      <c r="AE87" s="98" t="s">
        <v>10080</v>
      </c>
      <c r="AF87" s="94"/>
    </row>
    <row r="88" s="81" customFormat="1" ht="15" customHeight="1">
      <c r="B88" s="82">
        <v>90276531</v>
      </c>
      <c r="C88" s="83">
        <v>20</v>
      </c>
      <c r="D88" s="84" t="s">
        <v>7646</v>
      </c>
      <c r="E88" s="84" t="s">
        <v>7647</v>
      </c>
      <c r="F88" s="84" t="s">
        <v>728</v>
      </c>
      <c r="G88" s="84" t="s">
        <v>6476</v>
      </c>
      <c r="H88" s="85">
        <v>400</v>
      </c>
      <c r="I88" s="86" t="s">
        <v>10077</v>
      </c>
      <c r="J88" s="86" t="s">
        <v>19</v>
      </c>
      <c r="K88" s="199">
        <v>0.27523182599999996</v>
      </c>
      <c r="L88" s="200" t="s">
        <v>10075</v>
      </c>
      <c r="M88" s="201" t="s">
        <v>10075</v>
      </c>
      <c r="N88" s="87" t="s">
        <v>10075</v>
      </c>
      <c r="O88" s="87"/>
      <c r="P88" s="87" t="s">
        <v>10258</v>
      </c>
      <c r="Q88" s="205">
        <f t="shared" si="42"/>
        <v>0</v>
      </c>
      <c r="R88" s="87">
        <f>IF(O88&gt;0,"com brasíndice","sem brasíndice")</f>
        <v>0</v>
      </c>
      <c r="S88" s="87">
        <f>VLOOKUP(B88,Planilha4!$D$1:$E$213,2,0)</f>
        <v>0</v>
      </c>
      <c r="T88" s="87" t="s">
        <v>10894</v>
      </c>
      <c r="U88" s="202">
        <f t="shared" si="0"/>
        <v>0</v>
      </c>
      <c r="V88" s="203" t="s">
        <v>10895</v>
      </c>
      <c r="W88" s="204">
        <v>0</v>
      </c>
      <c r="X88" s="104">
        <f t="shared" si="43"/>
        <v>0.27523182599999996</v>
      </c>
      <c r="Y88" s="90">
        <v>9060</v>
      </c>
      <c r="Z88" s="91">
        <v>2415.4200000000001</v>
      </c>
      <c r="AA88" s="91">
        <f t="shared" si="2"/>
        <v>2493.6003435599996</v>
      </c>
      <c r="AB88" s="91">
        <f t="shared" si="3"/>
        <v>2493.6003435599996</v>
      </c>
      <c r="AC88" s="92">
        <f t="shared" si="4"/>
        <v>0</v>
      </c>
      <c r="AD88" s="92">
        <f t="shared" si="5"/>
        <v>3.6212520131224832e-004</v>
      </c>
      <c r="AE88" s="98" t="s">
        <v>10080</v>
      </c>
      <c r="AF88" s="94"/>
    </row>
    <row r="89" s="81" customFormat="1" ht="15" customHeight="1">
      <c r="B89" s="82">
        <v>96006498</v>
      </c>
      <c r="C89" s="83">
        <v>20</v>
      </c>
      <c r="D89" s="84" t="s">
        <v>10041</v>
      </c>
      <c r="E89" s="84" t="s">
        <v>10041</v>
      </c>
      <c r="F89" s="84" t="s">
        <v>2995</v>
      </c>
      <c r="G89" s="84" t="s">
        <v>2995</v>
      </c>
      <c r="H89" s="85">
        <v>1</v>
      </c>
      <c r="I89" s="86" t="s">
        <v>10036</v>
      </c>
      <c r="J89" s="86" t="s">
        <v>14</v>
      </c>
      <c r="K89" s="199">
        <v>46.946368538100003</v>
      </c>
      <c r="L89" s="200">
        <v>335</v>
      </c>
      <c r="M89" s="201">
        <v>1</v>
      </c>
      <c r="N89" s="87">
        <v>335</v>
      </c>
      <c r="O89" s="87">
        <f>N89-20%</f>
        <v>334.80000000000001</v>
      </c>
      <c r="P89" s="87">
        <f>K89-O89</f>
        <v>-287.85363146190002</v>
      </c>
      <c r="Q89" s="205">
        <f>(N89/K89)</f>
        <v>7.1358022022113579</v>
      </c>
      <c r="R89" s="87" t="s">
        <v>10896</v>
      </c>
      <c r="S89" s="87" t="s">
        <v>10897</v>
      </c>
      <c r="T89" s="87" t="s">
        <v>10898</v>
      </c>
      <c r="U89" s="202">
        <f t="shared" si="0"/>
        <v>0</v>
      </c>
      <c r="V89" s="203" t="s">
        <v>10899</v>
      </c>
      <c r="W89" s="204">
        <v>6.7900000000000002e-002</v>
      </c>
      <c r="X89" s="104">
        <f>K89*1.0679000000000001</f>
        <v>50.134026961836994</v>
      </c>
      <c r="Y89" s="90">
        <v>53</v>
      </c>
      <c r="Z89" s="91">
        <v>2410.4000000000001</v>
      </c>
      <c r="AA89" s="91">
        <f t="shared" si="2"/>
        <v>2488.1575325193003</v>
      </c>
      <c r="AB89" s="91">
        <f t="shared" si="3"/>
        <v>2657.1034289773606</v>
      </c>
      <c r="AC89" s="92">
        <f t="shared" si="4"/>
        <v>6.7899999999999947e-002</v>
      </c>
      <c r="AD89" s="92">
        <f t="shared" si="5"/>
        <v>3.8586941833357189e-004</v>
      </c>
      <c r="AE89" s="98" t="s">
        <v>10080</v>
      </c>
      <c r="AF89" s="94"/>
    </row>
    <row r="90" s="81" customFormat="1" ht="15" customHeight="1">
      <c r="B90" s="82">
        <v>90276914</v>
      </c>
      <c r="C90" s="83">
        <v>20</v>
      </c>
      <c r="D90" s="84" t="s">
        <v>8585</v>
      </c>
      <c r="E90" s="84" t="s">
        <v>8586</v>
      </c>
      <c r="F90" s="84" t="s">
        <v>728</v>
      </c>
      <c r="G90" s="84" t="s">
        <v>6476</v>
      </c>
      <c r="H90" s="85">
        <v>260</v>
      </c>
      <c r="I90" s="86" t="s">
        <v>10077</v>
      </c>
      <c r="J90" s="86" t="s">
        <v>19</v>
      </c>
      <c r="K90" s="199">
        <v>0.42638754461538464</v>
      </c>
      <c r="L90" s="200" t="s">
        <v>10075</v>
      </c>
      <c r="M90" s="201" t="s">
        <v>10075</v>
      </c>
      <c r="N90" s="87" t="s">
        <v>10075</v>
      </c>
      <c r="O90" s="87"/>
      <c r="P90" s="87" t="s">
        <v>10258</v>
      </c>
      <c r="Q90" s="205">
        <f t="shared" ref="Q90:Q101" si="44">(O90/K90)*100%</f>
        <v>0</v>
      </c>
      <c r="R90" s="87">
        <f t="shared" ref="R90:R91" si="45">IF(O90&gt;0,"com brasíndice","sem brasíndice")</f>
        <v>0</v>
      </c>
      <c r="S90" s="87">
        <f>VLOOKUP(B90,Planilha4!$D$1:$E$213,2,0)</f>
        <v>0</v>
      </c>
      <c r="T90" s="87" t="s">
        <v>10894</v>
      </c>
      <c r="U90" s="202">
        <f t="shared" si="0"/>
        <v>0</v>
      </c>
      <c r="V90" s="203" t="s">
        <v>10895</v>
      </c>
      <c r="W90" s="204">
        <v>0</v>
      </c>
      <c r="X90" s="104">
        <f t="shared" ref="X90:X101" si="46">K90</f>
        <v>0.42638754461538464</v>
      </c>
      <c r="Y90" s="90">
        <v>5740</v>
      </c>
      <c r="Z90" s="91">
        <v>2353.46</v>
      </c>
      <c r="AA90" s="91">
        <f t="shared" si="2"/>
        <v>2447.4645060923081</v>
      </c>
      <c r="AB90" s="91">
        <f t="shared" si="3"/>
        <v>2447.4645060923081</v>
      </c>
      <c r="AC90" s="92">
        <f t="shared" si="4"/>
        <v>0</v>
      </c>
      <c r="AD90" s="92">
        <f t="shared" si="5"/>
        <v>3.5542527063817515e-004</v>
      </c>
      <c r="AE90" s="98" t="s">
        <v>10080</v>
      </c>
    </row>
    <row r="91" s="81" customFormat="1" ht="15" customHeight="1">
      <c r="B91" s="82">
        <v>90276957</v>
      </c>
      <c r="C91" s="83">
        <v>20</v>
      </c>
      <c r="D91" s="84" t="s">
        <v>8588</v>
      </c>
      <c r="E91" s="84" t="s">
        <v>8588</v>
      </c>
      <c r="F91" s="84" t="s">
        <v>728</v>
      </c>
      <c r="G91" s="84" t="s">
        <v>6476</v>
      </c>
      <c r="H91" s="85">
        <v>1</v>
      </c>
      <c r="I91" s="86" t="s">
        <v>10036</v>
      </c>
      <c r="J91" s="86" t="s">
        <v>14</v>
      </c>
      <c r="K91" s="199">
        <v>23.711931</v>
      </c>
      <c r="L91" s="200" t="s">
        <v>10075</v>
      </c>
      <c r="M91" s="201" t="s">
        <v>10075</v>
      </c>
      <c r="N91" s="87" t="s">
        <v>10075</v>
      </c>
      <c r="O91" s="87"/>
      <c r="P91" s="87" t="s">
        <v>10258</v>
      </c>
      <c r="Q91" s="205">
        <f t="shared" si="44"/>
        <v>0</v>
      </c>
      <c r="R91" s="87">
        <f t="shared" si="45"/>
        <v>0</v>
      </c>
      <c r="S91" s="87">
        <f>VLOOKUP(B91,Planilha4!$D$1:$E$213,2,0)</f>
        <v>0</v>
      </c>
      <c r="T91" s="87" t="s">
        <v>10894</v>
      </c>
      <c r="U91" s="202">
        <f t="shared" si="0"/>
        <v>0</v>
      </c>
      <c r="V91" s="203" t="s">
        <v>10895</v>
      </c>
      <c r="W91" s="204">
        <v>0</v>
      </c>
      <c r="X91" s="104">
        <f t="shared" si="46"/>
        <v>23.711931</v>
      </c>
      <c r="Y91" s="90">
        <v>96</v>
      </c>
      <c r="Z91" s="91">
        <v>2205.1199999999999</v>
      </c>
      <c r="AA91" s="91">
        <f t="shared" si="2"/>
        <v>2276.3453760000002</v>
      </c>
      <c r="AB91" s="91">
        <f t="shared" si="3"/>
        <v>2276.3453760000002</v>
      </c>
      <c r="AC91" s="92">
        <f t="shared" si="4"/>
        <v>0</v>
      </c>
      <c r="AD91" s="92">
        <f t="shared" si="5"/>
        <v>3.305750376836084e-004</v>
      </c>
      <c r="AE91" s="98" t="s">
        <v>10080</v>
      </c>
      <c r="AF91" s="94"/>
    </row>
    <row r="92" s="81" customFormat="1" ht="15" customHeight="1">
      <c r="B92" s="82">
        <v>90307097</v>
      </c>
      <c r="C92" s="83">
        <v>20</v>
      </c>
      <c r="D92" s="84" t="s">
        <v>5456</v>
      </c>
      <c r="E92" s="84" t="s">
        <v>5456</v>
      </c>
      <c r="F92" s="84" t="s">
        <v>506</v>
      </c>
      <c r="G92" s="84" t="s">
        <v>2995</v>
      </c>
      <c r="H92" s="85">
        <v>1</v>
      </c>
      <c r="I92" s="86" t="s">
        <v>10036</v>
      </c>
      <c r="J92" s="86" t="s">
        <v>14</v>
      </c>
      <c r="K92" s="199">
        <v>47.459019866940011</v>
      </c>
      <c r="L92" s="200">
        <v>135</v>
      </c>
      <c r="M92" s="201">
        <v>1</v>
      </c>
      <c r="N92" s="87">
        <v>135</v>
      </c>
      <c r="O92" s="87">
        <f>N92-(L92*0.20000000000000001)</f>
        <v>108</v>
      </c>
      <c r="P92" s="87">
        <f>K92-O92</f>
        <v>-60.540980133059989</v>
      </c>
      <c r="Q92" s="205">
        <f t="shared" si="44"/>
        <v>2.2756475018404854</v>
      </c>
      <c r="R92" s="87" t="s">
        <v>10896</v>
      </c>
      <c r="S92" s="87">
        <f>VLOOKUP(B92,Planilha4!$D$1:$E$213,2,0)</f>
        <v>0</v>
      </c>
      <c r="T92" s="87" t="s">
        <v>10894</v>
      </c>
      <c r="U92" s="202">
        <f t="shared" si="0"/>
        <v>0</v>
      </c>
      <c r="V92" s="203" t="s">
        <v>10895</v>
      </c>
      <c r="W92" s="204">
        <v>0</v>
      </c>
      <c r="X92" s="104">
        <f t="shared" si="46"/>
        <v>47.459019866940011</v>
      </c>
      <c r="Y92" s="90">
        <v>46</v>
      </c>
      <c r="Z92" s="91">
        <v>2114.8099999999999</v>
      </c>
      <c r="AA92" s="91">
        <f t="shared" si="2"/>
        <v>2183.1149138792407</v>
      </c>
      <c r="AB92" s="91">
        <f t="shared" si="3"/>
        <v>2183.1149138792407</v>
      </c>
      <c r="AC92" s="92">
        <f t="shared" si="4"/>
        <v>0</v>
      </c>
      <c r="AD92" s="92">
        <f t="shared" si="5"/>
        <v>3.170359395073085e-004</v>
      </c>
      <c r="AE92" s="98" t="s">
        <v>10080</v>
      </c>
      <c r="AF92" s="94"/>
    </row>
    <row r="93" s="81" customFormat="1" ht="15" customHeight="1">
      <c r="B93" s="82">
        <v>90312082</v>
      </c>
      <c r="C93" s="83">
        <v>20</v>
      </c>
      <c r="D93" s="84" t="s">
        <v>8587</v>
      </c>
      <c r="E93" s="84" t="s">
        <v>8587</v>
      </c>
      <c r="F93" s="84" t="s">
        <v>728</v>
      </c>
      <c r="G93" s="84" t="s">
        <v>6476</v>
      </c>
      <c r="H93" s="85">
        <v>1</v>
      </c>
      <c r="I93" s="86" t="s">
        <v>5137</v>
      </c>
      <c r="J93" s="86" t="s">
        <v>14</v>
      </c>
      <c r="K93" s="199">
        <v>10.222522772471999</v>
      </c>
      <c r="L93" s="200" t="s">
        <v>10075</v>
      </c>
      <c r="M93" s="201" t="s">
        <v>10075</v>
      </c>
      <c r="N93" s="87" t="s">
        <v>10075</v>
      </c>
      <c r="O93" s="87"/>
      <c r="P93" s="87" t="s">
        <v>10258</v>
      </c>
      <c r="Q93" s="205">
        <f t="shared" si="44"/>
        <v>0</v>
      </c>
      <c r="R93" s="87">
        <f>IF(O93&gt;0,"com brasíndice","sem brasíndice")</f>
        <v>0</v>
      </c>
      <c r="S93" s="87">
        <f>VLOOKUP(B93,Planilha4!$D$1:$E$213,2,0)</f>
        <v>0</v>
      </c>
      <c r="T93" s="87" t="s">
        <v>10894</v>
      </c>
      <c r="U93" s="202">
        <f t="shared" si="0"/>
        <v>0</v>
      </c>
      <c r="V93" s="203" t="s">
        <v>10895</v>
      </c>
      <c r="W93" s="204">
        <v>0</v>
      </c>
      <c r="X93" s="104">
        <f t="shared" si="46"/>
        <v>10.222522772471999</v>
      </c>
      <c r="Y93" s="90">
        <v>199</v>
      </c>
      <c r="Z93" s="91">
        <v>1970.6099999999999</v>
      </c>
      <c r="AA93" s="91">
        <f t="shared" si="2"/>
        <v>2034.2820317219278</v>
      </c>
      <c r="AB93" s="91">
        <f t="shared" si="3"/>
        <v>2034.2820317219278</v>
      </c>
      <c r="AC93" s="92">
        <f t="shared" si="4"/>
        <v>0</v>
      </c>
      <c r="AD93" s="92">
        <f t="shared" si="5"/>
        <v>2.9542215622712411e-004</v>
      </c>
      <c r="AE93" s="98" t="s">
        <v>10080</v>
      </c>
    </row>
    <row r="94" s="81" customFormat="1" ht="15" customHeight="1">
      <c r="B94" s="82">
        <v>90299671</v>
      </c>
      <c r="C94" s="83">
        <v>20</v>
      </c>
      <c r="D94" s="84" t="s">
        <v>5469</v>
      </c>
      <c r="E94" s="84" t="s">
        <v>5469</v>
      </c>
      <c r="F94" s="84" t="s">
        <v>506</v>
      </c>
      <c r="G94" s="84" t="s">
        <v>2995</v>
      </c>
      <c r="H94" s="85">
        <v>1</v>
      </c>
      <c r="I94" s="86" t="s">
        <v>10036</v>
      </c>
      <c r="J94" s="86" t="s">
        <v>14</v>
      </c>
      <c r="K94" s="199">
        <v>65.675374018199989</v>
      </c>
      <c r="L94" s="200">
        <v>245</v>
      </c>
      <c r="M94" s="201">
        <v>1</v>
      </c>
      <c r="N94" s="87">
        <v>245</v>
      </c>
      <c r="O94" s="87">
        <f>N94-(L94*0.20000000000000001)</f>
        <v>196</v>
      </c>
      <c r="P94" s="87">
        <f>K94-O94</f>
        <v>-130.32462598180001</v>
      </c>
      <c r="Q94" s="205">
        <f t="shared" si="44"/>
        <v>2.9843758475693551</v>
      </c>
      <c r="R94" s="87" t="s">
        <v>10896</v>
      </c>
      <c r="S94" s="87">
        <f>VLOOKUP(B94,Planilha4!$D$1:$E$213,2,0)</f>
        <v>0</v>
      </c>
      <c r="T94" s="87" t="s">
        <v>10894</v>
      </c>
      <c r="U94" s="202">
        <f t="shared" si="0"/>
        <v>0</v>
      </c>
      <c r="V94" s="203" t="s">
        <v>10895</v>
      </c>
      <c r="W94" s="204">
        <v>0</v>
      </c>
      <c r="X94" s="104">
        <f t="shared" si="46"/>
        <v>65.675374018199989</v>
      </c>
      <c r="Y94" s="90">
        <v>29</v>
      </c>
      <c r="Z94" s="91">
        <v>1842.3399999999999</v>
      </c>
      <c r="AA94" s="91">
        <f t="shared" si="2"/>
        <v>1904.5858465277997</v>
      </c>
      <c r="AB94" s="91">
        <f t="shared" si="3"/>
        <v>1904.5858465277997</v>
      </c>
      <c r="AC94" s="92">
        <f t="shared" si="4"/>
        <v>0</v>
      </c>
      <c r="AD94" s="92">
        <f t="shared" si="5"/>
        <v>2.7658743907040337e-004</v>
      </c>
      <c r="AE94" s="98" t="s">
        <v>10080</v>
      </c>
      <c r="AF94" s="94"/>
    </row>
    <row r="95" s="81" customFormat="1" ht="15" customHeight="1">
      <c r="B95" s="82">
        <v>90276876</v>
      </c>
      <c r="C95" s="83">
        <v>20</v>
      </c>
      <c r="D95" s="84" t="s">
        <v>7627</v>
      </c>
      <c r="E95" s="84" t="s">
        <v>7627</v>
      </c>
      <c r="F95" s="84" t="s">
        <v>728</v>
      </c>
      <c r="G95" s="84" t="s">
        <v>6476</v>
      </c>
      <c r="H95" s="85">
        <v>1</v>
      </c>
      <c r="I95" s="86" t="s">
        <v>10036</v>
      </c>
      <c r="J95" s="86" t="s">
        <v>14</v>
      </c>
      <c r="K95" s="199">
        <v>93.964075199999996</v>
      </c>
      <c r="L95" s="200" t="s">
        <v>10075</v>
      </c>
      <c r="M95" s="201" t="s">
        <v>10075</v>
      </c>
      <c r="N95" s="87" t="s">
        <v>10075</v>
      </c>
      <c r="O95" s="87"/>
      <c r="P95" s="87" t="s">
        <v>10258</v>
      </c>
      <c r="Q95" s="205">
        <f t="shared" si="44"/>
        <v>0</v>
      </c>
      <c r="R95" s="87">
        <f t="shared" ref="R95:R96" si="47">IF(O95&gt;0,"com brasíndice","sem brasíndice")</f>
        <v>0</v>
      </c>
      <c r="S95" s="87">
        <f>VLOOKUP(B95,Planilha4!$D$1:$E$213,2,0)</f>
        <v>0</v>
      </c>
      <c r="T95" s="87" t="s">
        <v>10894</v>
      </c>
      <c r="U95" s="202">
        <f t="shared" si="0"/>
        <v>0</v>
      </c>
      <c r="V95" s="203" t="s">
        <v>10895</v>
      </c>
      <c r="W95" s="204">
        <v>0</v>
      </c>
      <c r="X95" s="104">
        <f t="shared" si="46"/>
        <v>93.964075199999996</v>
      </c>
      <c r="Y95" s="90">
        <v>20</v>
      </c>
      <c r="Z95" s="91">
        <v>1820.45</v>
      </c>
      <c r="AA95" s="91">
        <f t="shared" si="2"/>
        <v>1879.281504</v>
      </c>
      <c r="AB95" s="91">
        <f t="shared" si="3"/>
        <v>1879.281504</v>
      </c>
      <c r="AC95" s="92">
        <f t="shared" si="4"/>
        <v>0</v>
      </c>
      <c r="AD95" s="92">
        <f t="shared" si="5"/>
        <v>2.7291269618082251e-004</v>
      </c>
      <c r="AE95" s="98" t="s">
        <v>10080</v>
      </c>
      <c r="AF95" s="94"/>
    </row>
    <row r="96" s="81" customFormat="1" ht="15" customHeight="1">
      <c r="B96" s="82">
        <v>90298381</v>
      </c>
      <c r="C96" s="83">
        <v>20</v>
      </c>
      <c r="D96" s="84" t="s">
        <v>7625</v>
      </c>
      <c r="E96" s="84" t="s">
        <v>7625</v>
      </c>
      <c r="F96" s="84" t="s">
        <v>728</v>
      </c>
      <c r="G96" s="84" t="s">
        <v>6476</v>
      </c>
      <c r="H96" s="85">
        <v>1</v>
      </c>
      <c r="I96" s="86" t="s">
        <v>10036</v>
      </c>
      <c r="J96" s="86" t="s">
        <v>14</v>
      </c>
      <c r="K96" s="199">
        <v>253.22319000000002</v>
      </c>
      <c r="L96" s="200" t="s">
        <v>10075</v>
      </c>
      <c r="M96" s="201" t="s">
        <v>10075</v>
      </c>
      <c r="N96" s="87" t="s">
        <v>10075</v>
      </c>
      <c r="O96" s="87"/>
      <c r="P96" s="87" t="s">
        <v>10258</v>
      </c>
      <c r="Q96" s="205">
        <f t="shared" si="44"/>
        <v>0</v>
      </c>
      <c r="R96" s="87">
        <f t="shared" si="47"/>
        <v>0</v>
      </c>
      <c r="S96" s="87">
        <f>VLOOKUP(B96,Planilha4!$D$1:$E$213,2,0)</f>
        <v>0</v>
      </c>
      <c r="T96" s="87" t="s">
        <v>10894</v>
      </c>
      <c r="U96" s="202">
        <f t="shared" si="0"/>
        <v>0</v>
      </c>
      <c r="V96" s="203" t="s">
        <v>10895</v>
      </c>
      <c r="W96" s="204">
        <v>0</v>
      </c>
      <c r="X96" s="104">
        <f t="shared" si="46"/>
        <v>253.22319000000002</v>
      </c>
      <c r="Y96" s="90">
        <v>7</v>
      </c>
      <c r="Z96" s="91">
        <v>1717.0999999999999</v>
      </c>
      <c r="AA96" s="91">
        <f t="shared" si="2"/>
        <v>1772.5623300000002</v>
      </c>
      <c r="AB96" s="91">
        <f t="shared" si="3"/>
        <v>1772.5623300000002</v>
      </c>
      <c r="AC96" s="92">
        <f t="shared" si="4"/>
        <v>0</v>
      </c>
      <c r="AD96" s="92">
        <f t="shared" si="5"/>
        <v>2.5741474260200081e-004</v>
      </c>
      <c r="AE96" s="98" t="s">
        <v>10080</v>
      </c>
      <c r="AF96" s="94"/>
    </row>
    <row r="97" s="81" customFormat="1" ht="15" customHeight="1">
      <c r="B97" s="82">
        <v>90288220</v>
      </c>
      <c r="C97" s="83">
        <v>20</v>
      </c>
      <c r="D97" s="84" t="s">
        <v>5968</v>
      </c>
      <c r="E97" s="84" t="s">
        <v>5968</v>
      </c>
      <c r="F97" s="84" t="s">
        <v>662</v>
      </c>
      <c r="G97" s="84"/>
      <c r="H97" s="85">
        <v>1</v>
      </c>
      <c r="I97" s="86" t="s">
        <v>10036</v>
      </c>
      <c r="J97" s="86" t="s">
        <v>14</v>
      </c>
      <c r="K97" s="199">
        <v>80.936444038500014</v>
      </c>
      <c r="L97" s="200">
        <v>93.939999999999998</v>
      </c>
      <c r="M97" s="201">
        <v>1</v>
      </c>
      <c r="N97" s="87">
        <v>93.939999999999998</v>
      </c>
      <c r="O97" s="87">
        <f>N97-(L97*0.20000000000000001)</f>
        <v>75.152000000000001</v>
      </c>
      <c r="P97" s="87">
        <f>K97-O97</f>
        <v>5.7844440385000127</v>
      </c>
      <c r="Q97" s="205">
        <f t="shared" si="44"/>
        <v>0.92853103311842489</v>
      </c>
      <c r="R97" s="87" t="s">
        <v>10896</v>
      </c>
      <c r="S97" s="87">
        <f>VLOOKUP(B97,Planilha4!$D$1:$E$213,2,0)</f>
        <v>0</v>
      </c>
      <c r="T97" s="87" t="s">
        <v>10894</v>
      </c>
      <c r="U97" s="202">
        <f t="shared" si="0"/>
        <v>0</v>
      </c>
      <c r="V97" s="203" t="s">
        <v>10895</v>
      </c>
      <c r="W97" s="204">
        <v>0</v>
      </c>
      <c r="X97" s="104">
        <f t="shared" si="46"/>
        <v>80.936444038500014</v>
      </c>
      <c r="Y97" s="90">
        <v>21</v>
      </c>
      <c r="Z97" s="91">
        <v>1643.23</v>
      </c>
      <c r="AA97" s="91">
        <f t="shared" si="2"/>
        <v>1699.6653248085004</v>
      </c>
      <c r="AB97" s="91">
        <f t="shared" si="3"/>
        <v>1699.6653248085004</v>
      </c>
      <c r="AC97" s="92">
        <f t="shared" si="4"/>
        <v>0</v>
      </c>
      <c r="AD97" s="92">
        <f t="shared" si="5"/>
        <v>2.4682850621965218e-004</v>
      </c>
      <c r="AE97" s="98" t="s">
        <v>10080</v>
      </c>
      <c r="AF97" s="94"/>
    </row>
    <row r="98" s="81" customFormat="1" ht="15" customHeight="1">
      <c r="B98" s="82">
        <v>90276388</v>
      </c>
      <c r="C98" s="83">
        <v>20</v>
      </c>
      <c r="D98" s="84" t="s">
        <v>6450</v>
      </c>
      <c r="E98" s="84" t="s">
        <v>6450</v>
      </c>
      <c r="F98" s="84" t="s">
        <v>728</v>
      </c>
      <c r="G98" s="84" t="s">
        <v>6476</v>
      </c>
      <c r="H98" s="85">
        <v>1</v>
      </c>
      <c r="I98" s="86" t="s">
        <v>10036</v>
      </c>
      <c r="J98" s="86" t="s">
        <v>14</v>
      </c>
      <c r="K98" s="199">
        <v>281.02302900000001</v>
      </c>
      <c r="L98" s="200" t="s">
        <v>10075</v>
      </c>
      <c r="M98" s="201" t="s">
        <v>10075</v>
      </c>
      <c r="N98" s="87" t="s">
        <v>10075</v>
      </c>
      <c r="O98" s="87"/>
      <c r="P98" s="87" t="s">
        <v>10258</v>
      </c>
      <c r="Q98" s="205">
        <f t="shared" si="44"/>
        <v>0</v>
      </c>
      <c r="R98" s="87">
        <f t="shared" ref="R98:R101" si="48">IF(O98&gt;0,"com brasíndice","sem brasíndice")</f>
        <v>0</v>
      </c>
      <c r="S98" s="87">
        <f>VLOOKUP(B98,Planilha4!$D$1:$E$213,2,0)</f>
        <v>0</v>
      </c>
      <c r="T98" s="87" t="s">
        <v>10894</v>
      </c>
      <c r="U98" s="202">
        <f t="shared" si="0"/>
        <v>0</v>
      </c>
      <c r="V98" s="203" t="s">
        <v>10895</v>
      </c>
      <c r="W98" s="204">
        <v>0</v>
      </c>
      <c r="X98" s="104">
        <f t="shared" si="46"/>
        <v>281.02302900000001</v>
      </c>
      <c r="Y98" s="90">
        <v>6</v>
      </c>
      <c r="Z98" s="91">
        <v>1633.3800000000001</v>
      </c>
      <c r="AA98" s="91">
        <f t="shared" si="2"/>
        <v>1686.1381740000002</v>
      </c>
      <c r="AB98" s="91">
        <f t="shared" si="3"/>
        <v>1686.1381740000002</v>
      </c>
      <c r="AC98" s="92">
        <f t="shared" si="4"/>
        <v>0</v>
      </c>
      <c r="AD98" s="92">
        <f t="shared" si="5"/>
        <v>2.4486406864553958e-004</v>
      </c>
      <c r="AE98" s="98" t="s">
        <v>10080</v>
      </c>
      <c r="AF98" s="94"/>
    </row>
    <row r="99" s="81" customFormat="1" ht="15" customHeight="1">
      <c r="B99" s="82">
        <v>90868226</v>
      </c>
      <c r="C99" s="83">
        <v>20</v>
      </c>
      <c r="D99" s="84" t="s">
        <v>4433</v>
      </c>
      <c r="E99" s="84" t="s">
        <v>4434</v>
      </c>
      <c r="F99" s="84" t="s">
        <v>4430</v>
      </c>
      <c r="G99" s="84"/>
      <c r="H99" s="85">
        <v>1</v>
      </c>
      <c r="I99" s="86" t="s">
        <v>10036</v>
      </c>
      <c r="J99" s="86" t="s">
        <v>14</v>
      </c>
      <c r="K99" s="199">
        <v>73.235904120000001</v>
      </c>
      <c r="L99" s="200" t="s">
        <v>10075</v>
      </c>
      <c r="M99" s="201" t="s">
        <v>10075</v>
      </c>
      <c r="N99" s="87" t="s">
        <v>10075</v>
      </c>
      <c r="O99" s="87"/>
      <c r="P99" s="87" t="s">
        <v>10258</v>
      </c>
      <c r="Q99" s="205">
        <f t="shared" si="44"/>
        <v>0</v>
      </c>
      <c r="R99" s="87">
        <f t="shared" si="48"/>
        <v>0</v>
      </c>
      <c r="S99" s="87">
        <f>VLOOKUP(B99,Planilha4!$D$1:$E$213,2,0)</f>
        <v>0</v>
      </c>
      <c r="T99" s="87" t="s">
        <v>10894</v>
      </c>
      <c r="U99" s="202">
        <f t="shared" si="0"/>
        <v>0</v>
      </c>
      <c r="V99" s="203" t="s">
        <v>10895</v>
      </c>
      <c r="W99" s="204">
        <v>0</v>
      </c>
      <c r="X99" s="104">
        <f t="shared" si="46"/>
        <v>73.235904120000001</v>
      </c>
      <c r="Y99" s="90">
        <v>22</v>
      </c>
      <c r="Z99" s="91">
        <v>1560.71</v>
      </c>
      <c r="AA99" s="91">
        <f t="shared" si="2"/>
        <v>1611.1898906399999</v>
      </c>
      <c r="AB99" s="91">
        <f t="shared" si="3"/>
        <v>1611.1898906399999</v>
      </c>
      <c r="AC99" s="92">
        <f t="shared" si="4"/>
        <v>0</v>
      </c>
      <c r="AD99" s="92">
        <f t="shared" si="5"/>
        <v>2.3397994189690432e-004</v>
      </c>
      <c r="AE99" s="98" t="s">
        <v>10080</v>
      </c>
      <c r="AF99" s="94"/>
    </row>
    <row r="100" s="81" customFormat="1" ht="15" customHeight="1">
      <c r="B100" s="82">
        <v>90276965</v>
      </c>
      <c r="C100" s="83">
        <v>20</v>
      </c>
      <c r="D100" s="84" t="s">
        <v>8589</v>
      </c>
      <c r="E100" s="84" t="s">
        <v>8589</v>
      </c>
      <c r="F100" s="84" t="s">
        <v>728</v>
      </c>
      <c r="G100" s="84" t="s">
        <v>6476</v>
      </c>
      <c r="H100" s="85">
        <v>240</v>
      </c>
      <c r="I100" s="86" t="s">
        <v>10077</v>
      </c>
      <c r="J100" s="86" t="s">
        <v>19</v>
      </c>
      <c r="K100" s="199">
        <v>0.85042968880800007</v>
      </c>
      <c r="L100" s="200" t="s">
        <v>10075</v>
      </c>
      <c r="M100" s="201" t="s">
        <v>10075</v>
      </c>
      <c r="N100" s="87" t="s">
        <v>10075</v>
      </c>
      <c r="O100" s="87"/>
      <c r="P100" s="87" t="s">
        <v>10258</v>
      </c>
      <c r="Q100" s="205">
        <f t="shared" si="44"/>
        <v>0</v>
      </c>
      <c r="R100" s="87">
        <f t="shared" si="48"/>
        <v>0</v>
      </c>
      <c r="S100" s="87">
        <f>VLOOKUP(B100,Planilha4!$D$1:$E$213,2,0)</f>
        <v>0</v>
      </c>
      <c r="T100" s="87" t="s">
        <v>10894</v>
      </c>
      <c r="U100" s="202">
        <f t="shared" si="0"/>
        <v>0</v>
      </c>
      <c r="V100" s="203" t="s">
        <v>10895</v>
      </c>
      <c r="W100" s="204">
        <v>0</v>
      </c>
      <c r="X100" s="104">
        <f t="shared" si="46"/>
        <v>0.85042968880800007</v>
      </c>
      <c r="Y100" s="90">
        <v>1842.01</v>
      </c>
      <c r="Z100" s="91">
        <v>1510.73</v>
      </c>
      <c r="AA100" s="91">
        <f t="shared" si="2"/>
        <v>1566.4999910812242</v>
      </c>
      <c r="AB100" s="91">
        <f t="shared" si="3"/>
        <v>1566.4999910812242</v>
      </c>
      <c r="AC100" s="92">
        <f t="shared" si="4"/>
        <v>0</v>
      </c>
      <c r="AD100" s="92">
        <f t="shared" si="5"/>
        <v>2.274899929697873e-004</v>
      </c>
      <c r="AE100" s="98" t="s">
        <v>10080</v>
      </c>
    </row>
    <row r="101" s="81" customFormat="1" ht="15" customHeight="1">
      <c r="B101" s="82">
        <v>90276299</v>
      </c>
      <c r="C101" s="83">
        <v>20</v>
      </c>
      <c r="D101" s="84" t="s">
        <v>6452</v>
      </c>
      <c r="E101" s="84" t="s">
        <v>6452</v>
      </c>
      <c r="F101" s="84" t="s">
        <v>728</v>
      </c>
      <c r="G101" s="84" t="s">
        <v>6476</v>
      </c>
      <c r="H101" s="85">
        <v>1</v>
      </c>
      <c r="I101" s="86" t="s">
        <v>10036</v>
      </c>
      <c r="J101" s="86" t="s">
        <v>14</v>
      </c>
      <c r="K101" s="199">
        <v>51.174930510000003</v>
      </c>
      <c r="L101" s="200" t="s">
        <v>10075</v>
      </c>
      <c r="M101" s="201" t="s">
        <v>10075</v>
      </c>
      <c r="N101" s="87" t="s">
        <v>10075</v>
      </c>
      <c r="O101" s="87"/>
      <c r="P101" s="87" t="s">
        <v>10258</v>
      </c>
      <c r="Q101" s="205">
        <f t="shared" si="44"/>
        <v>0</v>
      </c>
      <c r="R101" s="87">
        <f t="shared" si="48"/>
        <v>0</v>
      </c>
      <c r="S101" s="87">
        <f>VLOOKUP(B101,Planilha4!$D$1:$E$213,2,0)</f>
        <v>0</v>
      </c>
      <c r="T101" s="87" t="s">
        <v>10894</v>
      </c>
      <c r="U101" s="202">
        <f t="shared" si="0"/>
        <v>0</v>
      </c>
      <c r="V101" s="203" t="s">
        <v>10895</v>
      </c>
      <c r="W101" s="204">
        <v>0</v>
      </c>
      <c r="X101" s="104">
        <f t="shared" si="46"/>
        <v>51.174930510000003</v>
      </c>
      <c r="Y101" s="90">
        <v>30</v>
      </c>
      <c r="Z101" s="91">
        <v>1487.1900000000001</v>
      </c>
      <c r="AA101" s="91">
        <f t="shared" si="2"/>
        <v>1535.2479153000002</v>
      </c>
      <c r="AB101" s="91">
        <f t="shared" si="3"/>
        <v>1535.2479153000002</v>
      </c>
      <c r="AC101" s="92">
        <f t="shared" si="4"/>
        <v>0</v>
      </c>
      <c r="AD101" s="92">
        <f t="shared" si="5"/>
        <v>2.2295150938201862e-004</v>
      </c>
      <c r="AE101" s="98" t="s">
        <v>10080</v>
      </c>
      <c r="AF101" s="94"/>
    </row>
    <row r="102" s="81" customFormat="1" ht="15" customHeight="1">
      <c r="B102" s="82">
        <v>96006412</v>
      </c>
      <c r="C102" s="83">
        <v>20</v>
      </c>
      <c r="D102" s="84" t="s">
        <v>10005</v>
      </c>
      <c r="E102" s="84" t="s">
        <v>10006</v>
      </c>
      <c r="F102" s="84" t="s">
        <v>5913</v>
      </c>
      <c r="G102" s="84"/>
      <c r="H102" s="85">
        <v>1</v>
      </c>
      <c r="I102" s="86" t="s">
        <v>5137</v>
      </c>
      <c r="J102" s="86" t="s">
        <v>14</v>
      </c>
      <c r="K102" s="199">
        <v>3.2202257841000002</v>
      </c>
      <c r="L102" s="200">
        <v>330</v>
      </c>
      <c r="M102" s="201">
        <v>30</v>
      </c>
      <c r="N102" s="87">
        <v>11</v>
      </c>
      <c r="O102" s="87">
        <f>N102-20%</f>
        <v>10.800000000000001</v>
      </c>
      <c r="P102" s="87">
        <f>K102-O102</f>
        <v>-7.5797742159000006</v>
      </c>
      <c r="Q102" s="205">
        <f>(N102/K102)</f>
        <v>3.4159095471854681</v>
      </c>
      <c r="R102" s="87" t="s">
        <v>10896</v>
      </c>
      <c r="S102" s="87" t="s">
        <v>10897</v>
      </c>
      <c r="T102" s="87" t="s">
        <v>10898</v>
      </c>
      <c r="U102" s="202">
        <f t="shared" si="0"/>
        <v>0</v>
      </c>
      <c r="V102" s="203" t="s">
        <v>10899</v>
      </c>
      <c r="W102" s="204">
        <v>6.7900000000000002e-002</v>
      </c>
      <c r="X102" s="104">
        <f>K102*1.0679000000000001</f>
        <v>3.4388791148403905</v>
      </c>
      <c r="Y102" s="90">
        <v>451</v>
      </c>
      <c r="Z102" s="91">
        <v>1382.6800000000001</v>
      </c>
      <c r="AA102" s="91">
        <f t="shared" si="2"/>
        <v>1452.3218286291001</v>
      </c>
      <c r="AB102" s="91">
        <f t="shared" si="3"/>
        <v>1550.9344807930161</v>
      </c>
      <c r="AC102" s="92">
        <f t="shared" si="4"/>
        <v>6.7900000000000058e-002</v>
      </c>
      <c r="AD102" s="92">
        <f t="shared" si="5"/>
        <v>2.2522954110499568e-004</v>
      </c>
      <c r="AE102" s="98" t="s">
        <v>10080</v>
      </c>
    </row>
    <row r="103" s="81" customFormat="1" ht="15" customHeight="1">
      <c r="B103" s="82">
        <v>90852699</v>
      </c>
      <c r="C103" s="83">
        <v>20</v>
      </c>
      <c r="D103" s="84" t="s">
        <v>5336</v>
      </c>
      <c r="E103" s="84" t="s">
        <v>5336</v>
      </c>
      <c r="F103" s="84" t="s">
        <v>725</v>
      </c>
      <c r="G103" s="84" t="s">
        <v>10074</v>
      </c>
      <c r="H103" s="85">
        <v>1</v>
      </c>
      <c r="I103" s="86" t="s">
        <v>10036</v>
      </c>
      <c r="J103" s="86" t="s">
        <v>14</v>
      </c>
      <c r="K103" s="199">
        <v>46.415924279999999</v>
      </c>
      <c r="L103" s="200" t="s">
        <v>10075</v>
      </c>
      <c r="M103" s="201" t="s">
        <v>10075</v>
      </c>
      <c r="N103" s="87" t="s">
        <v>10075</v>
      </c>
      <c r="O103" s="87"/>
      <c r="P103" s="87" t="s">
        <v>10258</v>
      </c>
      <c r="Q103" s="205">
        <f t="shared" ref="Q103:Q112" si="49">(O103/K103)*100%</f>
        <v>0</v>
      </c>
      <c r="R103" s="87">
        <f t="shared" ref="R103:R105" si="50">IF(O103&gt;0,"com brasíndice","sem brasíndice")</f>
        <v>0</v>
      </c>
      <c r="S103" s="87">
        <f>VLOOKUP(B103,Planilha4!$D$1:$E$213,2,0)</f>
        <v>0</v>
      </c>
      <c r="T103" s="87" t="s">
        <v>10894</v>
      </c>
      <c r="U103" s="202">
        <f t="shared" si="0"/>
        <v>0</v>
      </c>
      <c r="V103" s="203" t="s">
        <v>10895</v>
      </c>
      <c r="W103" s="204">
        <v>0</v>
      </c>
      <c r="X103" s="104">
        <f t="shared" ref="X103:X112" si="51">K103</f>
        <v>46.415924279999999</v>
      </c>
      <c r="Y103" s="90">
        <v>28</v>
      </c>
      <c r="Z103" s="91">
        <v>1258.95</v>
      </c>
      <c r="AA103" s="91">
        <f t="shared" si="2"/>
        <v>1299.6458798399999</v>
      </c>
      <c r="AB103" s="91">
        <f t="shared" si="3"/>
        <v>1299.6458798399999</v>
      </c>
      <c r="AC103" s="92">
        <f t="shared" si="4"/>
        <v>0</v>
      </c>
      <c r="AD103" s="92">
        <f t="shared" si="5"/>
        <v>1.8873695100626693e-004</v>
      </c>
      <c r="AE103" s="98" t="s">
        <v>10080</v>
      </c>
    </row>
    <row r="104" s="81" customFormat="1" ht="15" customHeight="1">
      <c r="B104" s="82">
        <v>90307100</v>
      </c>
      <c r="C104" s="83">
        <v>20</v>
      </c>
      <c r="D104" s="84" t="s">
        <v>5337</v>
      </c>
      <c r="E104" s="84" t="s">
        <v>5337</v>
      </c>
      <c r="F104" s="84" t="s">
        <v>725</v>
      </c>
      <c r="G104" s="84" t="s">
        <v>10074</v>
      </c>
      <c r="H104" s="85">
        <v>400</v>
      </c>
      <c r="I104" s="86" t="s">
        <v>10077</v>
      </c>
      <c r="J104" s="86" t="s">
        <v>19</v>
      </c>
      <c r="K104" s="199">
        <v>0.24505264263457155</v>
      </c>
      <c r="L104" s="200" t="s">
        <v>10075</v>
      </c>
      <c r="M104" s="201" t="s">
        <v>10075</v>
      </c>
      <c r="N104" s="87" t="s">
        <v>10075</v>
      </c>
      <c r="O104" s="87"/>
      <c r="P104" s="87" t="s">
        <v>10258</v>
      </c>
      <c r="Q104" s="205">
        <f t="shared" si="49"/>
        <v>0</v>
      </c>
      <c r="R104" s="87">
        <f t="shared" si="50"/>
        <v>0</v>
      </c>
      <c r="S104" s="87">
        <f>VLOOKUP(B104,Planilha4!$D$1:$E$213,2,0)</f>
        <v>0</v>
      </c>
      <c r="T104" s="87" t="s">
        <v>10894</v>
      </c>
      <c r="U104" s="202">
        <f t="shared" si="0"/>
        <v>0</v>
      </c>
      <c r="V104" s="203" t="s">
        <v>10895</v>
      </c>
      <c r="W104" s="204">
        <v>0</v>
      </c>
      <c r="X104" s="104">
        <f t="shared" si="51"/>
        <v>0.24505264263457155</v>
      </c>
      <c r="Y104" s="90">
        <v>4110</v>
      </c>
      <c r="Z104" s="91">
        <v>975.52999999999997</v>
      </c>
      <c r="AA104" s="91">
        <f t="shared" si="2"/>
        <v>1007.166361228089</v>
      </c>
      <c r="AB104" s="91">
        <f t="shared" si="3"/>
        <v>1007.166361228089</v>
      </c>
      <c r="AC104" s="92">
        <f t="shared" si="4"/>
        <v>0</v>
      </c>
      <c r="AD104" s="92">
        <f t="shared" si="5"/>
        <v>1.4626254052963104e-004</v>
      </c>
      <c r="AE104" s="98" t="s">
        <v>10080</v>
      </c>
    </row>
    <row r="105" s="81" customFormat="1" ht="15" customHeight="1">
      <c r="B105" s="82">
        <v>90307003</v>
      </c>
      <c r="C105" s="83">
        <v>20</v>
      </c>
      <c r="D105" s="84" t="s">
        <v>7648</v>
      </c>
      <c r="E105" s="84" t="s">
        <v>7648</v>
      </c>
      <c r="F105" s="84" t="s">
        <v>728</v>
      </c>
      <c r="G105" s="84" t="s">
        <v>6476</v>
      </c>
      <c r="H105" s="85">
        <v>1</v>
      </c>
      <c r="I105" s="86" t="s">
        <v>10036</v>
      </c>
      <c r="J105" s="86" t="s">
        <v>14</v>
      </c>
      <c r="K105" s="199">
        <v>49.467815999999999</v>
      </c>
      <c r="L105" s="200" t="s">
        <v>10075</v>
      </c>
      <c r="M105" s="201" t="s">
        <v>10075</v>
      </c>
      <c r="N105" s="87" t="s">
        <v>10075</v>
      </c>
      <c r="O105" s="87"/>
      <c r="P105" s="87" t="s">
        <v>10258</v>
      </c>
      <c r="Q105" s="205">
        <f t="shared" si="49"/>
        <v>0</v>
      </c>
      <c r="R105" s="87">
        <f t="shared" si="50"/>
        <v>0</v>
      </c>
      <c r="S105" s="87">
        <f>VLOOKUP(B105,Planilha4!$D$1:$E$213,2,0)</f>
        <v>0</v>
      </c>
      <c r="T105" s="87" t="s">
        <v>10894</v>
      </c>
      <c r="U105" s="202">
        <f t="shared" si="0"/>
        <v>0</v>
      </c>
      <c r="V105" s="203" t="s">
        <v>10895</v>
      </c>
      <c r="W105" s="204">
        <v>0</v>
      </c>
      <c r="X105" s="104">
        <f t="shared" si="51"/>
        <v>49.467815999999999</v>
      </c>
      <c r="Y105" s="90">
        <v>15</v>
      </c>
      <c r="Z105" s="91">
        <v>718.79999999999995</v>
      </c>
      <c r="AA105" s="91">
        <f t="shared" si="2"/>
        <v>742.01724000000002</v>
      </c>
      <c r="AB105" s="91">
        <f t="shared" si="3"/>
        <v>742.01724000000002</v>
      </c>
      <c r="AC105" s="92">
        <f t="shared" si="4"/>
        <v>0</v>
      </c>
      <c r="AD105" s="92">
        <f t="shared" si="5"/>
        <v>1.0775710033330508e-004</v>
      </c>
      <c r="AE105" s="98" t="s">
        <v>10080</v>
      </c>
      <c r="AF105" s="94"/>
    </row>
    <row r="106" s="81" customFormat="1" ht="15" customHeight="1">
      <c r="B106" s="82">
        <v>96006226</v>
      </c>
      <c r="C106" s="83">
        <v>20</v>
      </c>
      <c r="D106" s="84" t="s">
        <v>9927</v>
      </c>
      <c r="E106" s="84" t="s">
        <v>9927</v>
      </c>
      <c r="F106" s="84" t="s">
        <v>5467</v>
      </c>
      <c r="G106" s="84" t="s">
        <v>2995</v>
      </c>
      <c r="H106" s="85">
        <v>1</v>
      </c>
      <c r="I106" s="86" t="s">
        <v>10036</v>
      </c>
      <c r="J106" s="86" t="s">
        <v>14</v>
      </c>
      <c r="K106" s="199">
        <v>105.2946</v>
      </c>
      <c r="L106" s="200">
        <v>1275</v>
      </c>
      <c r="M106" s="201">
        <v>1</v>
      </c>
      <c r="N106" s="87">
        <v>1275</v>
      </c>
      <c r="O106" s="87">
        <f t="shared" ref="O106:O107" si="52">N106-(L106*0.20000000000000001)</f>
        <v>1020</v>
      </c>
      <c r="P106" s="87">
        <f t="shared" ref="P106:P107" si="53">K106-O106</f>
        <v>-914.70540000000005</v>
      </c>
      <c r="Q106" s="205">
        <f t="shared" si="49"/>
        <v>9.6871064613000097</v>
      </c>
      <c r="R106" s="87" t="s">
        <v>10896</v>
      </c>
      <c r="S106" s="87">
        <f>VLOOKUP(B106,Planilha4!$D$1:$E$213,2,0)</f>
        <v>0</v>
      </c>
      <c r="T106" s="87" t="s">
        <v>10894</v>
      </c>
      <c r="U106" s="202">
        <f t="shared" si="0"/>
        <v>0</v>
      </c>
      <c r="V106" s="203" t="s">
        <v>10895</v>
      </c>
      <c r="W106" s="204">
        <v>0</v>
      </c>
      <c r="X106" s="104">
        <f t="shared" si="51"/>
        <v>105.2946</v>
      </c>
      <c r="Y106" s="90">
        <v>7</v>
      </c>
      <c r="Z106" s="91">
        <v>714</v>
      </c>
      <c r="AA106" s="91">
        <f t="shared" si="2"/>
        <v>737.06220000000008</v>
      </c>
      <c r="AB106" s="91">
        <f t="shared" si="3"/>
        <v>737.06220000000008</v>
      </c>
      <c r="AC106" s="92">
        <f t="shared" si="4"/>
        <v>0</v>
      </c>
      <c r="AD106" s="92">
        <f t="shared" si="5"/>
        <v>1.0703752036446832e-004</v>
      </c>
      <c r="AE106" s="98" t="s">
        <v>10080</v>
      </c>
      <c r="AF106" s="94"/>
    </row>
    <row r="107" s="81" customFormat="1" ht="15" customHeight="1">
      <c r="B107" s="82">
        <v>90870379</v>
      </c>
      <c r="C107" s="83">
        <v>20</v>
      </c>
      <c r="D107" s="84" t="s">
        <v>5454</v>
      </c>
      <c r="E107" s="84" t="s">
        <v>5454</v>
      </c>
      <c r="F107" s="84" t="s">
        <v>506</v>
      </c>
      <c r="G107" s="84" t="s">
        <v>2995</v>
      </c>
      <c r="H107" s="85">
        <v>1</v>
      </c>
      <c r="I107" s="86" t="s">
        <v>10036</v>
      </c>
      <c r="J107" s="86" t="s">
        <v>14</v>
      </c>
      <c r="K107" s="199">
        <v>169.17493851720002</v>
      </c>
      <c r="L107" s="200">
        <v>345</v>
      </c>
      <c r="M107" s="201">
        <v>1</v>
      </c>
      <c r="N107" s="87">
        <v>345</v>
      </c>
      <c r="O107" s="87">
        <f t="shared" si="52"/>
        <v>276</v>
      </c>
      <c r="P107" s="87">
        <f t="shared" si="53"/>
        <v>-106.82506148279998</v>
      </c>
      <c r="Q107" s="205">
        <f t="shared" si="49"/>
        <v>1.6314473196745929</v>
      </c>
      <c r="R107" s="87" t="s">
        <v>10896</v>
      </c>
      <c r="S107" s="87">
        <f>VLOOKUP(B107,Planilha4!$D$1:$E$213,2,0)</f>
        <v>0</v>
      </c>
      <c r="T107" s="87" t="s">
        <v>10894</v>
      </c>
      <c r="U107" s="202">
        <f t="shared" si="0"/>
        <v>0</v>
      </c>
      <c r="V107" s="203" t="s">
        <v>10895</v>
      </c>
      <c r="W107" s="204">
        <v>0</v>
      </c>
      <c r="X107" s="104">
        <f t="shared" si="51"/>
        <v>169.17493851720002</v>
      </c>
      <c r="Y107" s="90">
        <v>4</v>
      </c>
      <c r="Z107" s="91">
        <v>655.51999999999998</v>
      </c>
      <c r="AA107" s="91">
        <f t="shared" si="2"/>
        <v>676.69975406880008</v>
      </c>
      <c r="AB107" s="91">
        <f t="shared" si="3"/>
        <v>676.69975406880008</v>
      </c>
      <c r="AC107" s="92">
        <f t="shared" si="4"/>
        <v>0</v>
      </c>
      <c r="AD107" s="92">
        <f t="shared" si="5"/>
        <v>9.8271575596699828e-005</v>
      </c>
      <c r="AE107" s="98" t="s">
        <v>10080</v>
      </c>
      <c r="AF107" s="94"/>
    </row>
    <row r="108" s="81" customFormat="1" ht="15" customHeight="1">
      <c r="B108" s="82">
        <v>94321167</v>
      </c>
      <c r="C108" s="83">
        <v>20</v>
      </c>
      <c r="D108" s="84" t="s">
        <v>6478</v>
      </c>
      <c r="E108" s="149" t="s">
        <v>6478</v>
      </c>
      <c r="F108" s="84" t="s">
        <v>6476</v>
      </c>
      <c r="G108" s="84" t="s">
        <v>6476</v>
      </c>
      <c r="H108" s="85">
        <v>370</v>
      </c>
      <c r="I108" s="86" t="s">
        <v>10077</v>
      </c>
      <c r="J108" s="86" t="s">
        <v>19</v>
      </c>
      <c r="K108" s="208">
        <v>8.3707142400000004e-002</v>
      </c>
      <c r="L108" s="209" t="s">
        <v>10075</v>
      </c>
      <c r="M108" s="210" t="s">
        <v>10075</v>
      </c>
      <c r="N108" s="87" t="s">
        <v>10075</v>
      </c>
      <c r="O108" s="104"/>
      <c r="P108" s="104" t="s">
        <v>10258</v>
      </c>
      <c r="Q108" s="205">
        <f t="shared" si="49"/>
        <v>0</v>
      </c>
      <c r="R108" s="104">
        <f t="shared" ref="R108:R114" si="54">IF(O108&gt;0,"com brasíndice","sem brasíndice")</f>
        <v>0</v>
      </c>
      <c r="S108" s="104">
        <f>VLOOKUP(B108,Planilha4!$D$1:$E$213,2,0)</f>
        <v>0</v>
      </c>
      <c r="T108" s="104" t="s">
        <v>10894</v>
      </c>
      <c r="U108" s="202">
        <f t="shared" si="0"/>
        <v>0</v>
      </c>
      <c r="V108" s="203" t="s">
        <v>10895</v>
      </c>
      <c r="W108" s="204">
        <v>0</v>
      </c>
      <c r="X108" s="104">
        <f t="shared" si="51"/>
        <v>8.3707142400000004e-002</v>
      </c>
      <c r="Y108" s="90">
        <v>7652.5</v>
      </c>
      <c r="Z108" s="91">
        <v>615.17999999999995</v>
      </c>
      <c r="AA108" s="91">
        <f t="shared" si="2"/>
        <v>640.56890721600007</v>
      </c>
      <c r="AB108" s="91">
        <f t="shared" si="3"/>
        <v>640.56890721600007</v>
      </c>
      <c r="AC108" s="92">
        <f t="shared" si="4"/>
        <v>0</v>
      </c>
      <c r="AD108" s="92">
        <f t="shared" si="5"/>
        <v>9.3024587953333951e-005</v>
      </c>
      <c r="AE108" s="98" t="s">
        <v>10080</v>
      </c>
    </row>
    <row r="109" s="81" customFormat="1" ht="15" customHeight="1">
      <c r="B109" s="82">
        <v>94313385</v>
      </c>
      <c r="C109" s="83" t="s">
        <v>10073</v>
      </c>
      <c r="D109" s="84" t="s">
        <v>5895</v>
      </c>
      <c r="E109" s="84" t="s">
        <v>5896</v>
      </c>
      <c r="F109" s="84" t="s">
        <v>10045</v>
      </c>
      <c r="G109" s="84" t="s">
        <v>10045</v>
      </c>
      <c r="H109" s="85">
        <v>1</v>
      </c>
      <c r="I109" s="86" t="s">
        <v>10036</v>
      </c>
      <c r="J109" s="86" t="s">
        <v>14</v>
      </c>
      <c r="K109" s="199">
        <v>56.797146000000005</v>
      </c>
      <c r="L109" s="200" t="s">
        <v>10075</v>
      </c>
      <c r="M109" s="201" t="s">
        <v>10075</v>
      </c>
      <c r="N109" s="87" t="s">
        <v>10075</v>
      </c>
      <c r="O109" s="87"/>
      <c r="P109" s="87" t="s">
        <v>10258</v>
      </c>
      <c r="Q109" s="205">
        <f t="shared" si="49"/>
        <v>0</v>
      </c>
      <c r="R109" s="87">
        <f t="shared" si="54"/>
        <v>0</v>
      </c>
      <c r="S109" s="87">
        <f>VLOOKUP(B109,Planilha4!$D$1:$E$213,2,0)</f>
        <v>0</v>
      </c>
      <c r="T109" s="87" t="s">
        <v>10894</v>
      </c>
      <c r="U109" s="202">
        <f t="shared" si="0"/>
        <v>0</v>
      </c>
      <c r="V109" s="203" t="s">
        <v>10895</v>
      </c>
      <c r="W109" s="204">
        <v>0</v>
      </c>
      <c r="X109" s="104">
        <f t="shared" si="51"/>
        <v>56.797146000000005</v>
      </c>
      <c r="Y109" s="90">
        <v>11</v>
      </c>
      <c r="Z109" s="91">
        <v>605.22000000000003</v>
      </c>
      <c r="AA109" s="91">
        <f t="shared" si="2"/>
        <v>624.76860600000009</v>
      </c>
      <c r="AB109" s="91">
        <f t="shared" si="3"/>
        <v>624.76860600000009</v>
      </c>
      <c r="AC109" s="92">
        <f t="shared" si="4"/>
        <v>0</v>
      </c>
      <c r="AD109" s="92">
        <f t="shared" si="5"/>
        <v>9.0730039320705214e-005</v>
      </c>
      <c r="AE109" s="98" t="s">
        <v>10080</v>
      </c>
      <c r="AF109" s="94"/>
    </row>
    <row r="110" s="81" customFormat="1" ht="15" customHeight="1">
      <c r="B110" s="82">
        <v>96003855</v>
      </c>
      <c r="C110" s="83">
        <v>20</v>
      </c>
      <c r="D110" s="84" t="s">
        <v>9876</v>
      </c>
      <c r="E110" s="84" t="s">
        <v>9876</v>
      </c>
      <c r="F110" s="84" t="s">
        <v>975</v>
      </c>
      <c r="G110" s="84" t="s">
        <v>10074</v>
      </c>
      <c r="H110" s="85">
        <v>225</v>
      </c>
      <c r="I110" s="86" t="s">
        <v>10077</v>
      </c>
      <c r="J110" s="86" t="s">
        <v>19</v>
      </c>
      <c r="K110" s="199">
        <v>0.63424512000000011</v>
      </c>
      <c r="L110" s="200" t="s">
        <v>10075</v>
      </c>
      <c r="M110" s="201" t="s">
        <v>10075</v>
      </c>
      <c r="N110" s="87" t="s">
        <v>10075</v>
      </c>
      <c r="O110" s="87"/>
      <c r="P110" s="87" t="s">
        <v>10258</v>
      </c>
      <c r="Q110" s="205">
        <f t="shared" si="49"/>
        <v>0</v>
      </c>
      <c r="R110" s="87">
        <f t="shared" si="54"/>
        <v>0</v>
      </c>
      <c r="S110" s="87">
        <f>VLOOKUP(B110,Planilha4!$D$1:$E$213,2,0)</f>
        <v>0</v>
      </c>
      <c r="T110" s="87" t="s">
        <v>10894</v>
      </c>
      <c r="U110" s="202">
        <f t="shared" si="0"/>
        <v>0</v>
      </c>
      <c r="V110" s="203" t="s">
        <v>10895</v>
      </c>
      <c r="W110" s="204">
        <v>0</v>
      </c>
      <c r="X110" s="104">
        <f t="shared" si="51"/>
        <v>0.63424512000000011</v>
      </c>
      <c r="Y110" s="90">
        <v>980</v>
      </c>
      <c r="Z110" s="91">
        <v>602.20000000000005</v>
      </c>
      <c r="AA110" s="91">
        <f t="shared" si="2"/>
        <v>621.5602176000001</v>
      </c>
      <c r="AB110" s="91">
        <f t="shared" si="3"/>
        <v>621.5602176000001</v>
      </c>
      <c r="AC110" s="92">
        <f t="shared" si="4"/>
        <v>0</v>
      </c>
      <c r="AD110" s="92">
        <f t="shared" si="5"/>
        <v>9.0264111290883412e-005</v>
      </c>
      <c r="AE110" s="98" t="s">
        <v>10080</v>
      </c>
    </row>
    <row r="111" s="81" customFormat="1" ht="15" customHeight="1">
      <c r="B111" s="82">
        <v>90852583</v>
      </c>
      <c r="C111" s="83">
        <v>20</v>
      </c>
      <c r="D111" s="84" t="s">
        <v>7683</v>
      </c>
      <c r="E111" s="84" t="s">
        <v>7683</v>
      </c>
      <c r="F111" s="84" t="s">
        <v>725</v>
      </c>
      <c r="G111" s="84" t="s">
        <v>10074</v>
      </c>
      <c r="H111" s="85">
        <v>800</v>
      </c>
      <c r="I111" s="86" t="s">
        <v>10077</v>
      </c>
      <c r="J111" s="86" t="s">
        <v>19</v>
      </c>
      <c r="K111" s="199">
        <v>0.33279256430999998</v>
      </c>
      <c r="L111" s="200" t="s">
        <v>10075</v>
      </c>
      <c r="M111" s="201" t="s">
        <v>10075</v>
      </c>
      <c r="N111" s="87" t="s">
        <v>10075</v>
      </c>
      <c r="O111" s="87"/>
      <c r="P111" s="87" t="s">
        <v>10258</v>
      </c>
      <c r="Q111" s="205">
        <f t="shared" si="49"/>
        <v>0</v>
      </c>
      <c r="R111" s="87">
        <f t="shared" si="54"/>
        <v>0</v>
      </c>
      <c r="S111" s="87">
        <f>VLOOKUP(B111,Planilha4!$D$1:$E$213,2,0)</f>
        <v>0</v>
      </c>
      <c r="T111" s="87" t="s">
        <v>10894</v>
      </c>
      <c r="U111" s="202">
        <f t="shared" si="0"/>
        <v>0</v>
      </c>
      <c r="V111" s="203" t="s">
        <v>10895</v>
      </c>
      <c r="W111" s="204">
        <v>0</v>
      </c>
      <c r="X111" s="104">
        <f t="shared" si="51"/>
        <v>0.33279256430999998</v>
      </c>
      <c r="Y111" s="90">
        <v>1656</v>
      </c>
      <c r="Z111" s="91">
        <v>529.66999999999996</v>
      </c>
      <c r="AA111" s="91">
        <f t="shared" si="2"/>
        <v>551.10448649735997</v>
      </c>
      <c r="AB111" s="91">
        <f t="shared" si="3"/>
        <v>551.10448649735997</v>
      </c>
      <c r="AC111" s="92">
        <f t="shared" si="4"/>
        <v>0</v>
      </c>
      <c r="AD111" s="92">
        <f t="shared" si="5"/>
        <v>8.0032401195463578e-005</v>
      </c>
      <c r="AE111" s="98" t="s">
        <v>10080</v>
      </c>
    </row>
    <row r="112" s="81" customFormat="1" ht="15" customHeight="1">
      <c r="B112" s="82">
        <v>90852400</v>
      </c>
      <c r="C112" s="83">
        <v>20</v>
      </c>
      <c r="D112" s="84" t="s">
        <v>1794</v>
      </c>
      <c r="E112" s="84" t="s">
        <v>1794</v>
      </c>
      <c r="F112" s="84" t="s">
        <v>725</v>
      </c>
      <c r="G112" s="84" t="s">
        <v>10074</v>
      </c>
      <c r="H112" s="85">
        <v>250</v>
      </c>
      <c r="I112" s="86" t="s">
        <v>10077</v>
      </c>
      <c r="J112" s="86" t="s">
        <v>19</v>
      </c>
      <c r="K112" s="199">
        <v>0.57478463999999996</v>
      </c>
      <c r="L112" s="200" t="s">
        <v>10075</v>
      </c>
      <c r="M112" s="201" t="s">
        <v>10075</v>
      </c>
      <c r="N112" s="87" t="s">
        <v>10075</v>
      </c>
      <c r="O112" s="87"/>
      <c r="P112" s="87" t="s">
        <v>10258</v>
      </c>
      <c r="Q112" s="205">
        <f t="shared" si="49"/>
        <v>0</v>
      </c>
      <c r="R112" s="87">
        <f t="shared" si="54"/>
        <v>0</v>
      </c>
      <c r="S112" s="87">
        <f>VLOOKUP(B112,Planilha4!$D$1:$E$213,2,0)</f>
        <v>0</v>
      </c>
      <c r="T112" s="87" t="s">
        <v>10894</v>
      </c>
      <c r="U112" s="202">
        <f t="shared" si="0"/>
        <v>0</v>
      </c>
      <c r="V112" s="203" t="s">
        <v>10895</v>
      </c>
      <c r="W112" s="204">
        <v>0</v>
      </c>
      <c r="X112" s="104">
        <f t="shared" si="51"/>
        <v>0.57478463999999996</v>
      </c>
      <c r="Y112" s="90">
        <v>890</v>
      </c>
      <c r="Z112" s="91">
        <v>495.52999999999997</v>
      </c>
      <c r="AA112" s="91">
        <f t="shared" si="2"/>
        <v>511.55832959999998</v>
      </c>
      <c r="AB112" s="91">
        <f t="shared" si="3"/>
        <v>511.55832959999998</v>
      </c>
      <c r="AC112" s="92">
        <f t="shared" si="4"/>
        <v>0</v>
      </c>
      <c r="AD112" s="92">
        <f t="shared" si="5"/>
        <v>7.4289435982707286e-005</v>
      </c>
      <c r="AE112" s="98" t="s">
        <v>10080</v>
      </c>
    </row>
    <row r="113" s="81" customFormat="1" ht="15" customHeight="1">
      <c r="B113" s="82">
        <v>96546441</v>
      </c>
      <c r="C113" s="83">
        <v>20</v>
      </c>
      <c r="D113" s="84" t="s">
        <v>10085</v>
      </c>
      <c r="E113" s="149" t="s">
        <v>10085</v>
      </c>
      <c r="F113" s="84" t="s">
        <v>9919</v>
      </c>
      <c r="G113" s="84" t="s">
        <v>6476</v>
      </c>
      <c r="H113" s="85">
        <v>1</v>
      </c>
      <c r="I113" s="86" t="s">
        <v>88</v>
      </c>
      <c r="J113" s="86" t="s">
        <v>14</v>
      </c>
      <c r="K113" s="208">
        <v>30.659309999999998</v>
      </c>
      <c r="L113" s="209" t="s">
        <v>10075</v>
      </c>
      <c r="M113" s="210" t="s">
        <v>10075</v>
      </c>
      <c r="N113" s="87" t="s">
        <v>10075</v>
      </c>
      <c r="O113" s="104"/>
      <c r="P113" s="104" t="s">
        <v>10258</v>
      </c>
      <c r="Q113" s="104"/>
      <c r="R113" s="104">
        <f t="shared" si="54"/>
        <v>0</v>
      </c>
      <c r="S113" s="104" t="s">
        <v>10897</v>
      </c>
      <c r="T113" s="104" t="s">
        <v>10898</v>
      </c>
      <c r="U113" s="202">
        <f t="shared" si="0"/>
        <v>0</v>
      </c>
      <c r="V113" s="203" t="s">
        <v>10899</v>
      </c>
      <c r="W113" s="204">
        <v>6.7900000000000002e-002</v>
      </c>
      <c r="X113" s="104">
        <f t="shared" ref="X113:X114" si="55">K113*1.0679000000000001</f>
        <v>32.741077148999999</v>
      </c>
      <c r="Y113" s="90">
        <v>14</v>
      </c>
      <c r="Z113" s="91">
        <v>415.80000000000001</v>
      </c>
      <c r="AA113" s="91">
        <f t="shared" si="2"/>
        <v>429.23033999999996</v>
      </c>
      <c r="AB113" s="91">
        <f t="shared" si="3"/>
        <v>458.37508008599997</v>
      </c>
      <c r="AC113" s="92">
        <f t="shared" si="4"/>
        <v>6.7900000000000044e-002</v>
      </c>
      <c r="AD113" s="92">
        <f t="shared" si="5"/>
        <v>6.6566067245437381e-005</v>
      </c>
      <c r="AE113" s="98" t="s">
        <v>10080</v>
      </c>
    </row>
    <row r="114" s="81" customFormat="1" ht="15" customHeight="1">
      <c r="B114" s="82">
        <v>96006510</v>
      </c>
      <c r="C114" s="83">
        <v>20</v>
      </c>
      <c r="D114" s="84" t="s">
        <v>10044</v>
      </c>
      <c r="E114" s="149" t="s">
        <v>10044</v>
      </c>
      <c r="F114" s="84" t="s">
        <v>10045</v>
      </c>
      <c r="G114" s="84" t="s">
        <v>10045</v>
      </c>
      <c r="H114" s="85">
        <v>400</v>
      </c>
      <c r="I114" s="86" t="s">
        <v>10077</v>
      </c>
      <c r="J114" s="86" t="s">
        <v>9934</v>
      </c>
      <c r="K114" s="208">
        <v>0.16516800000000001</v>
      </c>
      <c r="L114" s="209" t="s">
        <v>10075</v>
      </c>
      <c r="M114" s="210" t="s">
        <v>10075</v>
      </c>
      <c r="N114" s="87" t="s">
        <v>10075</v>
      </c>
      <c r="O114" s="104"/>
      <c r="P114" s="104" t="s">
        <v>10258</v>
      </c>
      <c r="Q114" s="104"/>
      <c r="R114" s="104">
        <f t="shared" si="54"/>
        <v>0</v>
      </c>
      <c r="S114" s="104" t="s">
        <v>10897</v>
      </c>
      <c r="T114" s="104" t="s">
        <v>10898</v>
      </c>
      <c r="U114" s="202">
        <f t="shared" si="0"/>
        <v>0</v>
      </c>
      <c r="V114" s="203" t="s">
        <v>10899</v>
      </c>
      <c r="W114" s="204">
        <v>6.7900000000000002e-002</v>
      </c>
      <c r="X114" s="104">
        <f t="shared" si="55"/>
        <v>0.17638290720000002</v>
      </c>
      <c r="Y114" s="90">
        <v>2493</v>
      </c>
      <c r="Z114" s="91">
        <v>398.88</v>
      </c>
      <c r="AA114" s="91">
        <f t="shared" si="2"/>
        <v>411.763824</v>
      </c>
      <c r="AB114" s="91">
        <f t="shared" si="3"/>
        <v>439.72258764960003</v>
      </c>
      <c r="AC114" s="92">
        <f t="shared" si="4"/>
        <v>6.7900000000000071e-002</v>
      </c>
      <c r="AD114" s="92">
        <f t="shared" si="5"/>
        <v>6.3857318188696645e-005</v>
      </c>
      <c r="AE114" s="98" t="s">
        <v>10080</v>
      </c>
      <c r="AF114" s="94"/>
    </row>
    <row r="115" s="81" customFormat="1" ht="15" customHeight="1">
      <c r="B115" s="82">
        <v>90303709</v>
      </c>
      <c r="C115" s="83">
        <v>20</v>
      </c>
      <c r="D115" s="84" t="s">
        <v>8309</v>
      </c>
      <c r="E115" s="84" t="s">
        <v>8309</v>
      </c>
      <c r="F115" s="84" t="s">
        <v>662</v>
      </c>
      <c r="G115" s="84"/>
      <c r="H115" s="85">
        <v>400</v>
      </c>
      <c r="I115" s="86" t="s">
        <v>10077</v>
      </c>
      <c r="J115" s="86" t="s">
        <v>19</v>
      </c>
      <c r="K115" s="199">
        <v>0.89160620671458002</v>
      </c>
      <c r="L115" s="200">
        <v>402.5</v>
      </c>
      <c r="M115" s="201">
        <v>1</v>
      </c>
      <c r="N115" s="87">
        <f>L115/H115</f>
        <v>1.0062500000000001</v>
      </c>
      <c r="O115" s="87">
        <f>N115-(L115*0.20000000000000001)</f>
        <v>-79.493750000000006</v>
      </c>
      <c r="P115" s="87">
        <f>K115-O115</f>
        <v>80.38535620671459</v>
      </c>
      <c r="Q115" s="205">
        <f t="shared" ref="Q115:Q118" si="56">(O115/K115)*100%</f>
        <v>-89.157914560645779</v>
      </c>
      <c r="R115" s="87" t="s">
        <v>10896</v>
      </c>
      <c r="S115" s="87">
        <f>VLOOKUP(B115,Planilha4!$D$1:$E$213,2,0)</f>
        <v>0</v>
      </c>
      <c r="T115" s="87" t="s">
        <v>10894</v>
      </c>
      <c r="U115" s="202">
        <f t="shared" si="0"/>
        <v>0</v>
      </c>
      <c r="V115" s="203" t="s">
        <v>10895</v>
      </c>
      <c r="W115" s="204">
        <v>0</v>
      </c>
      <c r="X115" s="104">
        <f t="shared" ref="X115:X118" si="57">K115</f>
        <v>0.89160620671458002</v>
      </c>
      <c r="Y115" s="90">
        <v>400</v>
      </c>
      <c r="Z115" s="91">
        <v>345.48000000000002</v>
      </c>
      <c r="AA115" s="91">
        <f t="shared" si="2"/>
        <v>356.64248268583202</v>
      </c>
      <c r="AB115" s="91">
        <f t="shared" si="3"/>
        <v>356.64248268583202</v>
      </c>
      <c r="AC115" s="92">
        <f t="shared" si="4"/>
        <v>0</v>
      </c>
      <c r="AD115" s="92">
        <f t="shared" si="5"/>
        <v>5.1792273438143054e-005</v>
      </c>
      <c r="AE115" s="98" t="s">
        <v>10080</v>
      </c>
    </row>
    <row r="116" s="81" customFormat="1" ht="15" customHeight="1">
      <c r="B116" s="82">
        <v>90312252</v>
      </c>
      <c r="C116" s="83">
        <v>20</v>
      </c>
      <c r="D116" s="84" t="s">
        <v>7423</v>
      </c>
      <c r="E116" s="84" t="s">
        <v>7424</v>
      </c>
      <c r="F116" s="84" t="s">
        <v>725</v>
      </c>
      <c r="G116" s="84" t="s">
        <v>10074</v>
      </c>
      <c r="H116" s="85">
        <v>400</v>
      </c>
      <c r="I116" s="86" t="s">
        <v>10077</v>
      </c>
      <c r="J116" s="86" t="s">
        <v>19</v>
      </c>
      <c r="K116" s="199">
        <v>0.67850911169999994</v>
      </c>
      <c r="L116" s="200" t="s">
        <v>10075</v>
      </c>
      <c r="M116" s="201" t="s">
        <v>10075</v>
      </c>
      <c r="N116" s="87" t="s">
        <v>10075</v>
      </c>
      <c r="O116" s="87"/>
      <c r="P116" s="87" t="s">
        <v>10258</v>
      </c>
      <c r="Q116" s="205">
        <f t="shared" si="56"/>
        <v>0</v>
      </c>
      <c r="R116" s="87">
        <f t="shared" ref="R116:R122" si="58">IF(O116&gt;0,"com brasíndice","sem brasíndice")</f>
        <v>0</v>
      </c>
      <c r="S116" s="87">
        <f>VLOOKUP(B116,Planilha4!$D$1:$E$213,2,0)</f>
        <v>0</v>
      </c>
      <c r="T116" s="87" t="s">
        <v>10894</v>
      </c>
      <c r="U116" s="202">
        <f t="shared" si="0"/>
        <v>0</v>
      </c>
      <c r="V116" s="203" t="s">
        <v>10895</v>
      </c>
      <c r="W116" s="204">
        <v>0</v>
      </c>
      <c r="X116" s="104">
        <f t="shared" si="57"/>
        <v>0.67850911169999994</v>
      </c>
      <c r="Y116" s="90">
        <v>504</v>
      </c>
      <c r="Z116" s="91">
        <v>331.25999999999999</v>
      </c>
      <c r="AA116" s="91">
        <f t="shared" si="2"/>
        <v>341.96859229679995</v>
      </c>
      <c r="AB116" s="91">
        <f t="shared" si="3"/>
        <v>341.96859229679995</v>
      </c>
      <c r="AC116" s="92">
        <f t="shared" si="4"/>
        <v>0</v>
      </c>
      <c r="AD116" s="92">
        <f t="shared" si="5"/>
        <v>4.9661304245391079e-005</v>
      </c>
      <c r="AE116" s="98" t="s">
        <v>10080</v>
      </c>
    </row>
    <row r="117" s="81" customFormat="1" ht="15" customHeight="1">
      <c r="B117" s="82">
        <v>90275098</v>
      </c>
      <c r="C117" s="83">
        <v>20</v>
      </c>
      <c r="D117" s="84" t="s">
        <v>5899</v>
      </c>
      <c r="E117" s="149" t="s">
        <v>5900</v>
      </c>
      <c r="F117" s="84" t="s">
        <v>10045</v>
      </c>
      <c r="G117" s="84" t="s">
        <v>10045</v>
      </c>
      <c r="H117" s="85">
        <v>1</v>
      </c>
      <c r="I117" s="86" t="s">
        <v>10036</v>
      </c>
      <c r="J117" s="86" t="s">
        <v>14</v>
      </c>
      <c r="K117" s="208">
        <v>18.069379199999997</v>
      </c>
      <c r="L117" s="209" t="s">
        <v>10075</v>
      </c>
      <c r="M117" s="210" t="s">
        <v>10075</v>
      </c>
      <c r="N117" s="87" t="s">
        <v>10075</v>
      </c>
      <c r="O117" s="104"/>
      <c r="P117" s="104" t="s">
        <v>10258</v>
      </c>
      <c r="Q117" s="205">
        <f t="shared" si="56"/>
        <v>0</v>
      </c>
      <c r="R117" s="104">
        <f t="shared" si="58"/>
        <v>0</v>
      </c>
      <c r="S117" s="104">
        <f>VLOOKUP(B117,Planilha4!$D$1:$E$213,2,0)</f>
        <v>0</v>
      </c>
      <c r="T117" s="104" t="s">
        <v>10894</v>
      </c>
      <c r="U117" s="202">
        <f t="shared" si="0"/>
        <v>0</v>
      </c>
      <c r="V117" s="203" t="s">
        <v>10895</v>
      </c>
      <c r="W117" s="204">
        <v>0</v>
      </c>
      <c r="X117" s="104">
        <f t="shared" si="57"/>
        <v>18.069379199999997</v>
      </c>
      <c r="Y117" s="90">
        <v>17</v>
      </c>
      <c r="Z117" s="91">
        <v>297.56999999999999</v>
      </c>
      <c r="AA117" s="91">
        <f t="shared" si="2"/>
        <v>307.17944639999996</v>
      </c>
      <c r="AB117" s="91">
        <f t="shared" si="3"/>
        <v>307.17944639999996</v>
      </c>
      <c r="AC117" s="92">
        <f t="shared" si="4"/>
        <v>0</v>
      </c>
      <c r="AD117" s="92">
        <f t="shared" si="5"/>
        <v>4.4609160868086978e-005</v>
      </c>
      <c r="AE117" s="98" t="s">
        <v>10080</v>
      </c>
    </row>
    <row r="118" s="81" customFormat="1" ht="15" customHeight="1">
      <c r="B118" s="82">
        <v>90852397</v>
      </c>
      <c r="C118" s="83" t="s">
        <v>10073</v>
      </c>
      <c r="D118" s="84" t="s">
        <v>7663</v>
      </c>
      <c r="E118" s="84" t="s">
        <v>7663</v>
      </c>
      <c r="F118" s="84" t="s">
        <v>725</v>
      </c>
      <c r="G118" s="84" t="s">
        <v>10074</v>
      </c>
      <c r="H118" s="85">
        <v>1</v>
      </c>
      <c r="I118" s="86" t="s">
        <v>10036</v>
      </c>
      <c r="J118" s="86" t="s">
        <v>14</v>
      </c>
      <c r="K118" s="199">
        <v>72.805104684</v>
      </c>
      <c r="L118" s="200" t="s">
        <v>10075</v>
      </c>
      <c r="M118" s="201" t="s">
        <v>10075</v>
      </c>
      <c r="N118" s="87" t="s">
        <v>10075</v>
      </c>
      <c r="O118" s="87"/>
      <c r="P118" s="87" t="s">
        <v>10258</v>
      </c>
      <c r="Q118" s="205">
        <f t="shared" si="56"/>
        <v>0</v>
      </c>
      <c r="R118" s="87">
        <f t="shared" si="58"/>
        <v>0</v>
      </c>
      <c r="S118" s="87">
        <f>VLOOKUP(B118,Planilha4!$D$1:$E$213,2,0)</f>
        <v>0</v>
      </c>
      <c r="T118" s="87" t="s">
        <v>10894</v>
      </c>
      <c r="U118" s="202">
        <f t="shared" si="0"/>
        <v>0</v>
      </c>
      <c r="V118" s="203" t="s">
        <v>10895</v>
      </c>
      <c r="W118" s="204">
        <v>0</v>
      </c>
      <c r="X118" s="104">
        <f t="shared" si="57"/>
        <v>72.805104684</v>
      </c>
      <c r="Y118" s="90">
        <v>4</v>
      </c>
      <c r="Z118" s="91">
        <v>282.10000000000002</v>
      </c>
      <c r="AA118" s="91">
        <f t="shared" si="2"/>
        <v>291.220418736</v>
      </c>
      <c r="AB118" s="91">
        <f t="shared" si="3"/>
        <v>291.220418736</v>
      </c>
      <c r="AC118" s="92">
        <f t="shared" si="4"/>
        <v>0</v>
      </c>
      <c r="AD118" s="92">
        <f t="shared" si="5"/>
        <v>4.2291561690456501e-005</v>
      </c>
      <c r="AE118" s="98" t="s">
        <v>10080</v>
      </c>
    </row>
    <row r="119" s="81" customFormat="1" ht="15" customHeight="1">
      <c r="B119" s="82">
        <v>96006480</v>
      </c>
      <c r="C119" s="83">
        <v>20</v>
      </c>
      <c r="D119" s="84" t="s">
        <v>10040</v>
      </c>
      <c r="E119" s="149" t="s">
        <v>10040</v>
      </c>
      <c r="F119" s="84" t="s">
        <v>728</v>
      </c>
      <c r="G119" s="84" t="s">
        <v>6476</v>
      </c>
      <c r="H119" s="85">
        <v>1</v>
      </c>
      <c r="I119" s="86" t="s">
        <v>10036</v>
      </c>
      <c r="J119" s="86" t="s">
        <v>14</v>
      </c>
      <c r="K119" s="208">
        <v>54.897714000000001</v>
      </c>
      <c r="L119" s="209" t="s">
        <v>10075</v>
      </c>
      <c r="M119" s="210" t="s">
        <v>10075</v>
      </c>
      <c r="N119" s="87" t="s">
        <v>10075</v>
      </c>
      <c r="O119" s="104"/>
      <c r="P119" s="104" t="s">
        <v>10258</v>
      </c>
      <c r="Q119" s="104"/>
      <c r="R119" s="104">
        <f t="shared" si="58"/>
        <v>0</v>
      </c>
      <c r="S119" s="104" t="s">
        <v>10897</v>
      </c>
      <c r="T119" s="104" t="s">
        <v>10898</v>
      </c>
      <c r="U119" s="202">
        <f t="shared" si="0"/>
        <v>0</v>
      </c>
      <c r="V119" s="203" t="s">
        <v>10899</v>
      </c>
      <c r="W119" s="204">
        <v>6.7900000000000002e-002</v>
      </c>
      <c r="X119" s="104">
        <f>K119*1.0679000000000001</f>
        <v>58.625268780600003</v>
      </c>
      <c r="Y119" s="90">
        <v>5</v>
      </c>
      <c r="Z119" s="91">
        <v>265.89999999999998</v>
      </c>
      <c r="AA119" s="91">
        <f t="shared" si="2"/>
        <v>274.48856999999998</v>
      </c>
      <c r="AB119" s="91">
        <f t="shared" si="3"/>
        <v>293.12634390300002</v>
      </c>
      <c r="AC119" s="92">
        <f t="shared" si="4"/>
        <v>6.7900000000000141e-002</v>
      </c>
      <c r="AD119" s="92">
        <f t="shared" si="5"/>
        <v>4.2568343628094759e-005</v>
      </c>
      <c r="AE119" s="98" t="s">
        <v>10080</v>
      </c>
    </row>
    <row r="120" s="81" customFormat="1" ht="15" customHeight="1">
      <c r="B120" s="82">
        <v>96006064</v>
      </c>
      <c r="C120" s="83">
        <v>20</v>
      </c>
      <c r="D120" s="84" t="s">
        <v>9910</v>
      </c>
      <c r="E120" s="149" t="s">
        <v>9910</v>
      </c>
      <c r="F120" s="84" t="s">
        <v>10045</v>
      </c>
      <c r="G120" s="84" t="s">
        <v>10045</v>
      </c>
      <c r="H120" s="85">
        <v>1</v>
      </c>
      <c r="I120" s="86" t="s">
        <v>10036</v>
      </c>
      <c r="J120" s="86" t="s">
        <v>14</v>
      </c>
      <c r="K120" s="208">
        <v>10.901088</v>
      </c>
      <c r="L120" s="209" t="s">
        <v>10075</v>
      </c>
      <c r="M120" s="210" t="s">
        <v>10075</v>
      </c>
      <c r="N120" s="87" t="s">
        <v>10075</v>
      </c>
      <c r="O120" s="104"/>
      <c r="P120" s="104" t="s">
        <v>10258</v>
      </c>
      <c r="Q120" s="205">
        <f t="shared" ref="Q120:Q126" si="59">(O120/K120)*100%</f>
        <v>0</v>
      </c>
      <c r="R120" s="104">
        <f t="shared" si="58"/>
        <v>0</v>
      </c>
      <c r="S120" s="104">
        <f>VLOOKUP(B120,Planilha4!$D$1:$E$213,2,0)</f>
        <v>0</v>
      </c>
      <c r="T120" s="104" t="s">
        <v>10894</v>
      </c>
      <c r="U120" s="202">
        <f t="shared" si="0"/>
        <v>0</v>
      </c>
      <c r="V120" s="203" t="s">
        <v>10895</v>
      </c>
      <c r="W120" s="204">
        <v>0</v>
      </c>
      <c r="X120" s="104">
        <f t="shared" ref="X120:X126" si="60">K120</f>
        <v>10.901088</v>
      </c>
      <c r="Y120" s="90">
        <v>23</v>
      </c>
      <c r="Z120" s="91">
        <v>242.88</v>
      </c>
      <c r="AA120" s="91">
        <f t="shared" si="2"/>
        <v>250.72502399999999</v>
      </c>
      <c r="AB120" s="91">
        <f t="shared" si="3"/>
        <v>250.72502399999999</v>
      </c>
      <c r="AC120" s="92">
        <f t="shared" si="4"/>
        <v>0</v>
      </c>
      <c r="AD120" s="92">
        <f t="shared" si="5"/>
        <v>3.6410746423140146e-005</v>
      </c>
      <c r="AE120" s="98" t="s">
        <v>10080</v>
      </c>
    </row>
    <row r="121" s="81" customFormat="1" ht="15" customHeight="1">
      <c r="B121" s="82">
        <v>92448518</v>
      </c>
      <c r="C121" s="83">
        <v>20</v>
      </c>
      <c r="D121" s="84" t="s">
        <v>5333</v>
      </c>
      <c r="E121" s="84" t="s">
        <v>5334</v>
      </c>
      <c r="F121" s="84" t="s">
        <v>725</v>
      </c>
      <c r="G121" s="84" t="s">
        <v>10074</v>
      </c>
      <c r="H121" s="85">
        <v>400</v>
      </c>
      <c r="I121" s="86" t="s">
        <v>10077</v>
      </c>
      <c r="J121" s="86" t="s">
        <v>19</v>
      </c>
      <c r="K121" s="199">
        <v>0.40239054000000002</v>
      </c>
      <c r="L121" s="200" t="s">
        <v>10075</v>
      </c>
      <c r="M121" s="201" t="s">
        <v>10075</v>
      </c>
      <c r="N121" s="87" t="s">
        <v>10075</v>
      </c>
      <c r="O121" s="87"/>
      <c r="P121" s="87" t="s">
        <v>10258</v>
      </c>
      <c r="Q121" s="205">
        <f t="shared" si="59"/>
        <v>0</v>
      </c>
      <c r="R121" s="87">
        <f t="shared" si="58"/>
        <v>0</v>
      </c>
      <c r="S121" s="87">
        <f>VLOOKUP(B121,Planilha4!$D$1:$E$213,2,0)</f>
        <v>0</v>
      </c>
      <c r="T121" s="87" t="s">
        <v>10894</v>
      </c>
      <c r="U121" s="202">
        <f t="shared" si="0"/>
        <v>0</v>
      </c>
      <c r="V121" s="203" t="s">
        <v>10895</v>
      </c>
      <c r="W121" s="204">
        <v>0</v>
      </c>
      <c r="X121" s="104">
        <f t="shared" si="60"/>
        <v>0.40239054000000002</v>
      </c>
      <c r="Y121" s="90">
        <v>594</v>
      </c>
      <c r="Z121" s="91">
        <v>231.55000000000001</v>
      </c>
      <c r="AA121" s="91">
        <f t="shared" si="2"/>
        <v>239.01998076000001</v>
      </c>
      <c r="AB121" s="91">
        <f t="shared" si="3"/>
        <v>239.01998076000001</v>
      </c>
      <c r="AC121" s="92">
        <f t="shared" si="4"/>
        <v>0</v>
      </c>
      <c r="AD121" s="92">
        <f t="shared" si="5"/>
        <v>3.4710918641755504e-005</v>
      </c>
      <c r="AE121" s="98" t="s">
        <v>10080</v>
      </c>
    </row>
    <row r="122" s="81" customFormat="1" ht="15" customHeight="1">
      <c r="B122" s="82">
        <v>92450580</v>
      </c>
      <c r="C122" s="83">
        <v>20</v>
      </c>
      <c r="D122" s="84" t="s">
        <v>7349</v>
      </c>
      <c r="E122" s="84" t="s">
        <v>7350</v>
      </c>
      <c r="F122" s="84" t="s">
        <v>4430</v>
      </c>
      <c r="G122" s="84"/>
      <c r="H122" s="85">
        <v>250</v>
      </c>
      <c r="I122" s="86" t="s">
        <v>10077</v>
      </c>
      <c r="J122" s="86" t="s">
        <v>19</v>
      </c>
      <c r="K122" s="199">
        <v>0.61943285376000001</v>
      </c>
      <c r="L122" s="200" t="s">
        <v>10075</v>
      </c>
      <c r="M122" s="201" t="s">
        <v>10075</v>
      </c>
      <c r="N122" s="87" t="s">
        <v>10075</v>
      </c>
      <c r="O122" s="87"/>
      <c r="P122" s="87" t="s">
        <v>10258</v>
      </c>
      <c r="Q122" s="205">
        <f t="shared" si="59"/>
        <v>0</v>
      </c>
      <c r="R122" s="87">
        <f t="shared" si="58"/>
        <v>0</v>
      </c>
      <c r="S122" s="87">
        <f>VLOOKUP(B122,Planilha4!$D$1:$E$213,2,0)</f>
        <v>0</v>
      </c>
      <c r="T122" s="87" t="s">
        <v>10894</v>
      </c>
      <c r="U122" s="202">
        <f t="shared" si="0"/>
        <v>0</v>
      </c>
      <c r="V122" s="203" t="s">
        <v>10895</v>
      </c>
      <c r="W122" s="204">
        <v>0</v>
      </c>
      <c r="X122" s="104">
        <f t="shared" si="60"/>
        <v>0.61943285376000001</v>
      </c>
      <c r="Y122" s="90">
        <v>380</v>
      </c>
      <c r="Z122" s="91">
        <v>228.02000000000001</v>
      </c>
      <c r="AA122" s="91">
        <f t="shared" si="2"/>
        <v>235.38448442879999</v>
      </c>
      <c r="AB122" s="91">
        <f t="shared" si="3"/>
        <v>235.38448442879999</v>
      </c>
      <c r="AC122" s="92">
        <f t="shared" si="4"/>
        <v>0</v>
      </c>
      <c r="AD122" s="92">
        <f t="shared" si="5"/>
        <v>3.418296521721987e-005</v>
      </c>
      <c r="AE122" s="98" t="s">
        <v>10080</v>
      </c>
    </row>
    <row r="123" s="81" customFormat="1" ht="15" customHeight="1">
      <c r="B123" s="82">
        <v>90288211</v>
      </c>
      <c r="C123" s="83">
        <v>20</v>
      </c>
      <c r="D123" s="84" t="s">
        <v>4249</v>
      </c>
      <c r="E123" s="84" t="s">
        <v>4249</v>
      </c>
      <c r="F123" s="84" t="s">
        <v>662</v>
      </c>
      <c r="G123" s="84"/>
      <c r="H123" s="85">
        <v>1</v>
      </c>
      <c r="I123" s="86" t="s">
        <v>10036</v>
      </c>
      <c r="J123" s="86" t="s">
        <v>14</v>
      </c>
      <c r="K123" s="199">
        <v>73.278984063600006</v>
      </c>
      <c r="L123" s="200">
        <v>85.049999999999997</v>
      </c>
      <c r="M123" s="201">
        <v>1</v>
      </c>
      <c r="N123" s="87">
        <v>85.049999999999997</v>
      </c>
      <c r="O123" s="87">
        <f t="shared" ref="O123:O125" si="61">N123-(L123*0.20000000000000001)</f>
        <v>68.039999999999992</v>
      </c>
      <c r="P123" s="87">
        <f t="shared" ref="P123:P125" si="62">K123-O123</f>
        <v>5.2389840636000145</v>
      </c>
      <c r="Q123" s="205">
        <f t="shared" si="59"/>
        <v>0.92850632237132247</v>
      </c>
      <c r="R123" s="87" t="s">
        <v>10896</v>
      </c>
      <c r="S123" s="87">
        <f>VLOOKUP(B123,Planilha4!$D$1:$E$213,2,0)</f>
        <v>0</v>
      </c>
      <c r="T123" s="87" t="s">
        <v>10894</v>
      </c>
      <c r="U123" s="202">
        <f t="shared" si="0"/>
        <v>0</v>
      </c>
      <c r="V123" s="203" t="s">
        <v>10895</v>
      </c>
      <c r="W123" s="204">
        <v>0</v>
      </c>
      <c r="X123" s="104">
        <f t="shared" si="60"/>
        <v>73.278984063600006</v>
      </c>
      <c r="Y123" s="90">
        <v>3</v>
      </c>
      <c r="Z123" s="91">
        <v>212.96000000000001</v>
      </c>
      <c r="AA123" s="91">
        <f t="shared" si="2"/>
        <v>219.83695219080002</v>
      </c>
      <c r="AB123" s="91">
        <f t="shared" si="3"/>
        <v>219.83695219080002</v>
      </c>
      <c r="AC123" s="92">
        <f t="shared" si="4"/>
        <v>0</v>
      </c>
      <c r="AD123" s="92">
        <f t="shared" si="5"/>
        <v>3.1925124157751412e-005</v>
      </c>
      <c r="AE123" s="98" t="s">
        <v>10080</v>
      </c>
      <c r="AF123" s="94"/>
    </row>
    <row r="124" s="81" customFormat="1" ht="15" customHeight="1">
      <c r="B124" s="82">
        <v>90893824</v>
      </c>
      <c r="C124" s="83">
        <v>20</v>
      </c>
      <c r="D124" s="84" t="s">
        <v>4426</v>
      </c>
      <c r="E124" s="84" t="s">
        <v>4426</v>
      </c>
      <c r="F124" s="84" t="s">
        <v>4427</v>
      </c>
      <c r="G124" s="84"/>
      <c r="H124" s="85">
        <v>1</v>
      </c>
      <c r="I124" s="86" t="s">
        <v>10036</v>
      </c>
      <c r="J124" s="86" t="s">
        <v>14</v>
      </c>
      <c r="K124" s="199">
        <v>193.95598856130002</v>
      </c>
      <c r="L124" s="200">
        <v>720</v>
      </c>
      <c r="M124" s="201">
        <v>1</v>
      </c>
      <c r="N124" s="87">
        <v>720</v>
      </c>
      <c r="O124" s="87">
        <f t="shared" si="61"/>
        <v>576</v>
      </c>
      <c r="P124" s="87">
        <f t="shared" si="62"/>
        <v>-382.04401143869995</v>
      </c>
      <c r="Q124" s="205">
        <f t="shared" si="59"/>
        <v>2.9697458906660907</v>
      </c>
      <c r="R124" s="87" t="s">
        <v>10896</v>
      </c>
      <c r="S124" s="87">
        <f>VLOOKUP(B124,Planilha4!$D$1:$E$213,2,0)</f>
        <v>0</v>
      </c>
      <c r="T124" s="87" t="s">
        <v>10894</v>
      </c>
      <c r="U124" s="202">
        <f t="shared" si="0"/>
        <v>0</v>
      </c>
      <c r="V124" s="203" t="s">
        <v>10895</v>
      </c>
      <c r="W124" s="204">
        <v>0</v>
      </c>
      <c r="X124" s="104">
        <f t="shared" si="60"/>
        <v>193.95598856130002</v>
      </c>
      <c r="Y124" s="90">
        <v>1</v>
      </c>
      <c r="Z124" s="91">
        <v>187.88999999999999</v>
      </c>
      <c r="AA124" s="91">
        <f t="shared" si="2"/>
        <v>193.95598856130002</v>
      </c>
      <c r="AB124" s="91">
        <f t="shared" si="3"/>
        <v>193.95598856130002</v>
      </c>
      <c r="AC124" s="92">
        <f t="shared" si="4"/>
        <v>0</v>
      </c>
      <c r="AD124" s="92">
        <f t="shared" si="5"/>
        <v>2.8166643297459472e-005</v>
      </c>
      <c r="AE124" s="98" t="s">
        <v>10080</v>
      </c>
    </row>
    <row r="125" s="81" customFormat="1" ht="15" customHeight="1">
      <c r="B125" s="82">
        <v>90870166</v>
      </c>
      <c r="C125" s="83">
        <v>20</v>
      </c>
      <c r="D125" s="84" t="s">
        <v>729</v>
      </c>
      <c r="E125" s="84" t="s">
        <v>730</v>
      </c>
      <c r="F125" s="84" t="s">
        <v>506</v>
      </c>
      <c r="G125" s="84" t="s">
        <v>2995</v>
      </c>
      <c r="H125" s="85">
        <v>225</v>
      </c>
      <c r="I125" s="86" t="s">
        <v>10077</v>
      </c>
      <c r="J125" s="86" t="s">
        <v>19</v>
      </c>
      <c r="K125" s="199">
        <v>1.7155390864026678</v>
      </c>
      <c r="L125" s="200">
        <v>448</v>
      </c>
      <c r="M125" s="201">
        <v>1</v>
      </c>
      <c r="N125" s="87">
        <f>L125/H125</f>
        <v>1.9911111111111111</v>
      </c>
      <c r="O125" s="87">
        <f t="shared" si="61"/>
        <v>-87.608888888888899</v>
      </c>
      <c r="P125" s="87">
        <f t="shared" si="62"/>
        <v>89.32442797529157</v>
      </c>
      <c r="Q125" s="205">
        <f t="shared" si="59"/>
        <v>-51.067847758920436</v>
      </c>
      <c r="R125" s="87" t="s">
        <v>10896</v>
      </c>
      <c r="S125" s="87">
        <f>VLOOKUP(B125,Planilha4!$D$1:$E$213,2,0)</f>
        <v>0</v>
      </c>
      <c r="T125" s="87" t="s">
        <v>10894</v>
      </c>
      <c r="U125" s="202">
        <f t="shared" si="0"/>
        <v>0</v>
      </c>
      <c r="V125" s="203" t="s">
        <v>10895</v>
      </c>
      <c r="W125" s="204">
        <v>0</v>
      </c>
      <c r="X125" s="104">
        <f t="shared" si="60"/>
        <v>1.7155390864026678</v>
      </c>
      <c r="Y125" s="90">
        <v>111</v>
      </c>
      <c r="Z125" s="91">
        <v>184.47999999999999</v>
      </c>
      <c r="AA125" s="91">
        <f t="shared" si="2"/>
        <v>190.42483859069614</v>
      </c>
      <c r="AB125" s="91">
        <f t="shared" si="3"/>
        <v>190.42483859069614</v>
      </c>
      <c r="AC125" s="92">
        <f t="shared" si="4"/>
        <v>0</v>
      </c>
      <c r="AD125" s="92">
        <f t="shared" si="5"/>
        <v>2.765384324220158e-005</v>
      </c>
      <c r="AE125" s="98" t="s">
        <v>10080</v>
      </c>
    </row>
    <row r="126" s="81" customFormat="1" ht="15" customHeight="1">
      <c r="B126" s="82">
        <v>90852419</v>
      </c>
      <c r="C126" s="83">
        <v>20</v>
      </c>
      <c r="D126" s="84" t="s">
        <v>5907</v>
      </c>
      <c r="E126" s="84" t="s">
        <v>5907</v>
      </c>
      <c r="F126" s="84" t="s">
        <v>725</v>
      </c>
      <c r="G126" s="84" t="s">
        <v>10074</v>
      </c>
      <c r="H126" s="85">
        <v>1</v>
      </c>
      <c r="I126" s="86" t="s">
        <v>10036</v>
      </c>
      <c r="J126" s="86" t="s">
        <v>14</v>
      </c>
      <c r="K126" s="199">
        <v>18.313001999999997</v>
      </c>
      <c r="L126" s="200" t="s">
        <v>10075</v>
      </c>
      <c r="M126" s="201" t="s">
        <v>10075</v>
      </c>
      <c r="N126" s="87" t="s">
        <v>10075</v>
      </c>
      <c r="O126" s="87"/>
      <c r="P126" s="87" t="s">
        <v>10258</v>
      </c>
      <c r="Q126" s="205">
        <f t="shared" si="59"/>
        <v>0</v>
      </c>
      <c r="R126" s="87">
        <f>IF(O126&gt;0,"com brasíndice","sem brasíndice")</f>
        <v>0</v>
      </c>
      <c r="S126" s="87">
        <f>VLOOKUP(B126,Planilha4!$D$1:$E$213,2,0)</f>
        <v>0</v>
      </c>
      <c r="T126" s="87" t="s">
        <v>10894</v>
      </c>
      <c r="U126" s="202">
        <f t="shared" si="0"/>
        <v>0</v>
      </c>
      <c r="V126" s="203" t="s">
        <v>10895</v>
      </c>
      <c r="W126" s="204">
        <v>0</v>
      </c>
      <c r="X126" s="104">
        <f t="shared" si="60"/>
        <v>18.313001999999997</v>
      </c>
      <c r="Y126" s="90">
        <v>7</v>
      </c>
      <c r="Z126" s="91">
        <v>124.18000000000001</v>
      </c>
      <c r="AA126" s="91">
        <f t="shared" si="2"/>
        <v>128.191014</v>
      </c>
      <c r="AB126" s="91">
        <f t="shared" si="3"/>
        <v>128.191014</v>
      </c>
      <c r="AC126" s="92">
        <f t="shared" si="4"/>
        <v>0</v>
      </c>
      <c r="AD126" s="92">
        <f t="shared" si="5"/>
        <v>1.8616133443781056e-005</v>
      </c>
      <c r="AE126" s="98" t="s">
        <v>10080</v>
      </c>
    </row>
    <row r="127" s="81" customFormat="1" ht="15" customHeight="1">
      <c r="B127" s="82">
        <v>96546450</v>
      </c>
      <c r="C127" s="83">
        <v>20</v>
      </c>
      <c r="D127" s="84" t="s">
        <v>10086</v>
      </c>
      <c r="E127" s="84" t="s">
        <v>10086</v>
      </c>
      <c r="F127" s="84" t="s">
        <v>5467</v>
      </c>
      <c r="G127" s="84" t="s">
        <v>2995</v>
      </c>
      <c r="H127" s="85">
        <v>1</v>
      </c>
      <c r="I127" s="86" t="s">
        <v>88</v>
      </c>
      <c r="J127" s="86" t="s">
        <v>14</v>
      </c>
      <c r="K127" s="199">
        <v>22.597047</v>
      </c>
      <c r="L127" s="200">
        <v>225</v>
      </c>
      <c r="M127" s="201">
        <v>1</v>
      </c>
      <c r="N127" s="87">
        <v>225</v>
      </c>
      <c r="O127" s="87">
        <f>N127-20%</f>
        <v>224.80000000000001</v>
      </c>
      <c r="P127" s="87">
        <f>K127-O127</f>
        <v>-202.20295300000001</v>
      </c>
      <c r="Q127" s="205">
        <f>(N127/K127)</f>
        <v>9.9570532379739713</v>
      </c>
      <c r="R127" s="87" t="s">
        <v>10896</v>
      </c>
      <c r="S127" s="87" t="s">
        <v>10897</v>
      </c>
      <c r="T127" s="87" t="s">
        <v>10898</v>
      </c>
      <c r="U127" s="202">
        <f t="shared" si="0"/>
        <v>0</v>
      </c>
      <c r="V127" s="203" t="s">
        <v>10899</v>
      </c>
      <c r="W127" s="204">
        <v>6.7900000000000002e-002</v>
      </c>
      <c r="X127" s="104">
        <f>K127*1.0679000000000001</f>
        <v>24.131386491300002</v>
      </c>
      <c r="Y127" s="90">
        <v>3</v>
      </c>
      <c r="Z127" s="91">
        <v>65.670000000000002</v>
      </c>
      <c r="AA127" s="91">
        <f t="shared" si="2"/>
        <v>67.791140999999996</v>
      </c>
      <c r="AB127" s="91">
        <f t="shared" si="3"/>
        <v>72.394159473900004</v>
      </c>
      <c r="AC127" s="92">
        <f t="shared" si="4"/>
        <v>6.7900000000000113e-002</v>
      </c>
      <c r="AD127" s="92">
        <f t="shared" si="5"/>
        <v>1.0513212207811144e-005</v>
      </c>
      <c r="AE127" s="98" t="s">
        <v>10080</v>
      </c>
      <c r="AF127" s="94"/>
    </row>
    <row r="128" s="81" customFormat="1" ht="15" customHeight="1">
      <c r="B128" s="82">
        <v>90276469</v>
      </c>
      <c r="C128" s="83">
        <v>20</v>
      </c>
      <c r="D128" s="84" t="s">
        <v>7631</v>
      </c>
      <c r="E128" s="84" t="s">
        <v>7631</v>
      </c>
      <c r="F128" s="84" t="s">
        <v>728</v>
      </c>
      <c r="G128" s="84" t="s">
        <v>6476</v>
      </c>
      <c r="H128" s="85">
        <v>1</v>
      </c>
      <c r="I128" s="86" t="s">
        <v>10036</v>
      </c>
      <c r="J128" s="86" t="s">
        <v>14</v>
      </c>
      <c r="K128" s="199">
        <v>66.954977999999997</v>
      </c>
      <c r="L128" s="200" t="s">
        <v>10075</v>
      </c>
      <c r="M128" s="201" t="s">
        <v>10075</v>
      </c>
      <c r="N128" s="87" t="s">
        <v>10075</v>
      </c>
      <c r="O128" s="87"/>
      <c r="P128" s="87" t="s">
        <v>10258</v>
      </c>
      <c r="Q128" s="205">
        <f t="shared" ref="Q128:Q129" si="63">(O128/K128)*100%</f>
        <v>0</v>
      </c>
      <c r="R128" s="87">
        <f t="shared" ref="R128:R131" si="64">IF(O128&gt;0,"com brasíndice","sem brasíndice")</f>
        <v>0</v>
      </c>
      <c r="S128" s="87">
        <f>VLOOKUP(B128,Planilha4!$D$1:$E$213,2,0)</f>
        <v>0</v>
      </c>
      <c r="T128" s="87" t="s">
        <v>10894</v>
      </c>
      <c r="U128" s="202">
        <f t="shared" si="0"/>
        <v>0</v>
      </c>
      <c r="V128" s="203" t="s">
        <v>10895</v>
      </c>
      <c r="W128" s="204">
        <v>0</v>
      </c>
      <c r="X128" s="104">
        <f t="shared" ref="X128:X129" si="65">K128</f>
        <v>66.954977999999997</v>
      </c>
      <c r="Y128" s="90">
        <v>1</v>
      </c>
      <c r="Z128" s="91">
        <v>64.859999999999999</v>
      </c>
      <c r="AA128" s="91">
        <f t="shared" si="2"/>
        <v>66.954977999999997</v>
      </c>
      <c r="AB128" s="91">
        <f t="shared" si="3"/>
        <v>66.954977999999997</v>
      </c>
      <c r="AC128" s="92">
        <f t="shared" si="4"/>
        <v>0</v>
      </c>
      <c r="AD128" s="92">
        <f t="shared" si="5"/>
        <v>9.7233243289067419e-006</v>
      </c>
      <c r="AE128" s="98" t="s">
        <v>10080</v>
      </c>
      <c r="AF128" s="94"/>
    </row>
    <row r="129" s="81" customFormat="1" ht="15" customHeight="1">
      <c r="B129" s="82">
        <v>90278305</v>
      </c>
      <c r="C129" s="83">
        <v>20</v>
      </c>
      <c r="D129" s="84" t="s">
        <v>1535</v>
      </c>
      <c r="E129" s="84" t="s">
        <v>1535</v>
      </c>
      <c r="F129" s="84" t="s">
        <v>725</v>
      </c>
      <c r="G129" s="84" t="s">
        <v>10074</v>
      </c>
      <c r="H129" s="85">
        <v>1</v>
      </c>
      <c r="I129" s="86" t="s">
        <v>10036</v>
      </c>
      <c r="J129" s="86" t="s">
        <v>14</v>
      </c>
      <c r="K129" s="199">
        <v>55.33128</v>
      </c>
      <c r="L129" s="200" t="s">
        <v>10075</v>
      </c>
      <c r="M129" s="201" t="s">
        <v>10075</v>
      </c>
      <c r="N129" s="87" t="s">
        <v>10075</v>
      </c>
      <c r="O129" s="87"/>
      <c r="P129" s="87" t="s">
        <v>10258</v>
      </c>
      <c r="Q129" s="205">
        <f t="shared" si="63"/>
        <v>0</v>
      </c>
      <c r="R129" s="87">
        <f t="shared" si="64"/>
        <v>0</v>
      </c>
      <c r="S129" s="87">
        <f>VLOOKUP(B129,Planilha4!$D$1:$E$213,2,0)</f>
        <v>0</v>
      </c>
      <c r="T129" s="87" t="s">
        <v>10894</v>
      </c>
      <c r="U129" s="202">
        <f t="shared" si="0"/>
        <v>0</v>
      </c>
      <c r="V129" s="203" t="s">
        <v>10895</v>
      </c>
      <c r="W129" s="204">
        <v>0</v>
      </c>
      <c r="X129" s="104">
        <f t="shared" si="65"/>
        <v>55.33128</v>
      </c>
      <c r="Y129" s="90">
        <v>1</v>
      </c>
      <c r="Z129" s="91">
        <v>53.600000000000001</v>
      </c>
      <c r="AA129" s="91">
        <f t="shared" si="2"/>
        <v>55.33128</v>
      </c>
      <c r="AB129" s="91">
        <f t="shared" si="3"/>
        <v>55.33128</v>
      </c>
      <c r="AC129" s="92">
        <f t="shared" si="4"/>
        <v>0</v>
      </c>
      <c r="AD129" s="92">
        <f t="shared" si="5"/>
        <v>8.0353096520105064e-006</v>
      </c>
      <c r="AE129" s="98" t="s">
        <v>10080</v>
      </c>
    </row>
    <row r="130" s="81" customFormat="1" ht="15" customHeight="1">
      <c r="B130" s="82">
        <v>96546476</v>
      </c>
      <c r="C130" s="83">
        <v>20</v>
      </c>
      <c r="D130" s="84" t="s">
        <v>10087</v>
      </c>
      <c r="E130" s="149" t="s">
        <v>10087</v>
      </c>
      <c r="F130" s="84" t="s">
        <v>10045</v>
      </c>
      <c r="G130" s="84" t="s">
        <v>10045</v>
      </c>
      <c r="H130" s="85">
        <v>1</v>
      </c>
      <c r="I130" s="86" t="s">
        <v>10088</v>
      </c>
      <c r="J130" s="86" t="s">
        <v>19</v>
      </c>
      <c r="K130" s="208">
        <v>9.290699999999999e-002</v>
      </c>
      <c r="L130" s="209" t="s">
        <v>10075</v>
      </c>
      <c r="M130" s="210" t="s">
        <v>10075</v>
      </c>
      <c r="N130" s="87" t="s">
        <v>10075</v>
      </c>
      <c r="O130" s="104"/>
      <c r="P130" s="104" t="s">
        <v>10258</v>
      </c>
      <c r="Q130" s="104"/>
      <c r="R130" s="104">
        <f t="shared" si="64"/>
        <v>0</v>
      </c>
      <c r="S130" s="104" t="s">
        <v>10897</v>
      </c>
      <c r="T130" s="104" t="s">
        <v>10898</v>
      </c>
      <c r="U130" s="202">
        <f t="shared" si="0"/>
        <v>0</v>
      </c>
      <c r="V130" s="203" t="s">
        <v>10899</v>
      </c>
      <c r="W130" s="204">
        <v>6.7900000000000002e-002</v>
      </c>
      <c r="X130" s="104">
        <f>K130*1.0679000000000001</f>
        <v>9.92153853e-002</v>
      </c>
      <c r="Y130" s="90">
        <v>432</v>
      </c>
      <c r="Z130" s="91">
        <v>38.880000000000003</v>
      </c>
      <c r="AA130" s="91">
        <f t="shared" si="2"/>
        <v>40.135823999999992</v>
      </c>
      <c r="AB130" s="91">
        <f t="shared" si="3"/>
        <v>42.861046449600003</v>
      </c>
      <c r="AC130" s="92">
        <f t="shared" si="4"/>
        <v>6.7900000000000293e-002</v>
      </c>
      <c r="AD130" s="92">
        <f t="shared" si="5"/>
        <v>6.2243595346383012e-006</v>
      </c>
      <c r="AE130" s="98" t="s">
        <v>10080</v>
      </c>
    </row>
    <row r="131" s="81" customFormat="1" ht="15" customHeight="1">
      <c r="B131" s="82">
        <v>90296613</v>
      </c>
      <c r="C131" s="83">
        <v>20</v>
      </c>
      <c r="D131" s="84" t="s">
        <v>7660</v>
      </c>
      <c r="E131" s="84" t="s">
        <v>7660</v>
      </c>
      <c r="F131" s="84" t="s">
        <v>725</v>
      </c>
      <c r="G131" s="84" t="s">
        <v>10074</v>
      </c>
      <c r="H131" s="85">
        <v>350</v>
      </c>
      <c r="I131" s="86" t="s">
        <v>10077</v>
      </c>
      <c r="J131" s="86" t="s">
        <v>19</v>
      </c>
      <c r="K131" s="199">
        <v>0.22615306322399997</v>
      </c>
      <c r="L131" s="200" t="s">
        <v>10075</v>
      </c>
      <c r="M131" s="201" t="s">
        <v>10075</v>
      </c>
      <c r="N131" s="87" t="s">
        <v>10075</v>
      </c>
      <c r="O131" s="87"/>
      <c r="P131" s="87" t="s">
        <v>10258</v>
      </c>
      <c r="Q131" s="205">
        <f>(O131/K131)*100%</f>
        <v>0</v>
      </c>
      <c r="R131" s="87">
        <f t="shared" si="64"/>
        <v>0</v>
      </c>
      <c r="S131" s="87">
        <f>VLOOKUP(B131,Planilha4!$D$1:$E$213,2,0)</f>
        <v>0</v>
      </c>
      <c r="T131" s="87" t="s">
        <v>10894</v>
      </c>
      <c r="U131" s="202">
        <f t="shared" si="0"/>
        <v>0</v>
      </c>
      <c r="V131" s="203" t="s">
        <v>10895</v>
      </c>
      <c r="W131" s="204">
        <v>0</v>
      </c>
      <c r="X131" s="104">
        <f>K131</f>
        <v>0.22615306322399997</v>
      </c>
      <c r="Y131" s="90">
        <v>150</v>
      </c>
      <c r="Z131" s="91">
        <v>33</v>
      </c>
      <c r="AA131" s="91">
        <f t="shared" si="2"/>
        <v>33.922959483599996</v>
      </c>
      <c r="AB131" s="91">
        <f t="shared" si="3"/>
        <v>33.922959483599996</v>
      </c>
      <c r="AC131" s="92">
        <f t="shared" si="4"/>
        <v>0</v>
      </c>
      <c r="AD131" s="92">
        <f t="shared" si="5"/>
        <v>4.9263542026017183e-006</v>
      </c>
      <c r="AE131" s="98" t="s">
        <v>10080</v>
      </c>
    </row>
    <row r="132" s="81" customFormat="1" ht="15" customHeight="1">
      <c r="B132" s="82">
        <v>96546433</v>
      </c>
      <c r="C132" s="83">
        <v>20</v>
      </c>
      <c r="D132" s="84" t="s">
        <v>10089</v>
      </c>
      <c r="E132" s="84" t="s">
        <v>10089</v>
      </c>
      <c r="F132" s="84" t="s">
        <v>5467</v>
      </c>
      <c r="G132" s="84" t="s">
        <v>2995</v>
      </c>
      <c r="H132" s="85">
        <v>1</v>
      </c>
      <c r="I132" s="86" t="s">
        <v>88</v>
      </c>
      <c r="J132" s="86" t="s">
        <v>14</v>
      </c>
      <c r="K132" s="199">
        <v>31.794840000000001</v>
      </c>
      <c r="L132" s="200">
        <v>70.349999999999994</v>
      </c>
      <c r="M132" s="201">
        <v>1</v>
      </c>
      <c r="N132" s="87">
        <v>70.349999999999994</v>
      </c>
      <c r="O132" s="87">
        <f>N132-20%</f>
        <v>70.149999999999991</v>
      </c>
      <c r="P132" s="87">
        <f>K132-O132</f>
        <v>-38.355159999999991</v>
      </c>
      <c r="Q132" s="205">
        <f>(N132/K132)</f>
        <v>2.2126231803651155</v>
      </c>
      <c r="R132" s="87" t="s">
        <v>10896</v>
      </c>
      <c r="S132" s="87" t="s">
        <v>10897</v>
      </c>
      <c r="T132" s="87" t="s">
        <v>10898</v>
      </c>
      <c r="U132" s="202">
        <f t="shared" si="0"/>
        <v>0</v>
      </c>
      <c r="V132" s="203" t="s">
        <v>10899</v>
      </c>
      <c r="W132" s="204">
        <v>6.7900000000000002e-002</v>
      </c>
      <c r="X132" s="104">
        <f>K132*1.0679000000000001</f>
        <v>33.953709636000006</v>
      </c>
      <c r="Y132" s="90">
        <v>1</v>
      </c>
      <c r="Z132" s="91">
        <v>30.800000000000001</v>
      </c>
      <c r="AA132" s="91">
        <f t="shared" si="2"/>
        <v>31.794840000000001</v>
      </c>
      <c r="AB132" s="91">
        <f t="shared" si="3"/>
        <v>33.953709636000006</v>
      </c>
      <c r="AC132" s="92">
        <f t="shared" si="4"/>
        <v>6.7900000000000182e-002</v>
      </c>
      <c r="AD132" s="92">
        <f t="shared" si="5"/>
        <v>4.9308197959583257e-006</v>
      </c>
      <c r="AE132" s="98" t="s">
        <v>10080</v>
      </c>
      <c r="AF132" s="94"/>
    </row>
    <row r="133" s="81" customFormat="1" ht="15" customHeight="1">
      <c r="B133" s="82">
        <v>90311906</v>
      </c>
      <c r="C133" s="83">
        <v>20</v>
      </c>
      <c r="D133" s="84" t="s">
        <v>8263</v>
      </c>
      <c r="E133" s="84" t="s">
        <v>8263</v>
      </c>
      <c r="F133" s="84" t="s">
        <v>10045</v>
      </c>
      <c r="G133" s="84" t="s">
        <v>10045</v>
      </c>
      <c r="H133" s="85">
        <v>900</v>
      </c>
      <c r="I133" s="86" t="s">
        <v>10077</v>
      </c>
      <c r="J133" s="86" t="s">
        <v>19</v>
      </c>
      <c r="K133" s="199">
        <v>7.1411483960006406e-002</v>
      </c>
      <c r="L133" s="200" t="s">
        <v>10075</v>
      </c>
      <c r="M133" s="201" t="s">
        <v>10075</v>
      </c>
      <c r="N133" s="87" t="s">
        <v>10075</v>
      </c>
      <c r="O133" s="87"/>
      <c r="P133" s="87" t="s">
        <v>10258</v>
      </c>
      <c r="Q133" s="205">
        <f t="shared" ref="Q133:Q134" si="66">(O133/K133)*100%</f>
        <v>0</v>
      </c>
      <c r="R133" s="87">
        <f t="shared" ref="R133:R137" si="67">IF(O133&gt;0,"com brasíndice","sem brasíndice")</f>
        <v>0</v>
      </c>
      <c r="S133" s="87">
        <f>VLOOKUP(B133,Planilha4!$D$1:$E$213,2,0)</f>
        <v>0</v>
      </c>
      <c r="T133" s="87" t="s">
        <v>10894</v>
      </c>
      <c r="U133" s="202">
        <f t="shared" si="0"/>
        <v>0</v>
      </c>
      <c r="V133" s="203" t="s">
        <v>10895</v>
      </c>
      <c r="W133" s="204">
        <v>0</v>
      </c>
      <c r="X133" s="104">
        <f t="shared" ref="X133:X134" si="68">K133</f>
        <v>7.1411483960006406e-002</v>
      </c>
      <c r="Y133" s="90">
        <v>400</v>
      </c>
      <c r="Z133" s="91">
        <v>27.68</v>
      </c>
      <c r="AA133" s="91">
        <f t="shared" si="2"/>
        <v>28.564593584002562</v>
      </c>
      <c r="AB133" s="91">
        <f t="shared" si="3"/>
        <v>28.564593584002562</v>
      </c>
      <c r="AC133" s="92">
        <f t="shared" si="4"/>
        <v>0</v>
      </c>
      <c r="AD133" s="92">
        <f t="shared" si="5"/>
        <v>4.1482025091646743e-006</v>
      </c>
      <c r="AE133" s="98" t="s">
        <v>10080</v>
      </c>
    </row>
    <row r="134" s="81" customFormat="1" ht="15" customHeight="1">
      <c r="B134" s="82">
        <v>90276515</v>
      </c>
      <c r="C134" s="83">
        <v>20</v>
      </c>
      <c r="D134" s="84" t="s">
        <v>7649</v>
      </c>
      <c r="E134" s="84" t="s">
        <v>7649</v>
      </c>
      <c r="F134" s="84" t="s">
        <v>728</v>
      </c>
      <c r="G134" s="84" t="s">
        <v>6476</v>
      </c>
      <c r="H134" s="85">
        <v>400</v>
      </c>
      <c r="I134" s="86" t="s">
        <v>10077</v>
      </c>
      <c r="J134" s="86" t="s">
        <v>19</v>
      </c>
      <c r="K134" s="199">
        <v>5.2316964000000001e-002</v>
      </c>
      <c r="L134" s="200" t="s">
        <v>10075</v>
      </c>
      <c r="M134" s="201" t="s">
        <v>10075</v>
      </c>
      <c r="N134" s="87" t="s">
        <v>10075</v>
      </c>
      <c r="O134" s="87"/>
      <c r="P134" s="87" t="s">
        <v>10258</v>
      </c>
      <c r="Q134" s="205">
        <f t="shared" si="66"/>
        <v>0</v>
      </c>
      <c r="R134" s="87">
        <f t="shared" si="67"/>
        <v>0</v>
      </c>
      <c r="S134" s="87">
        <f>VLOOKUP(B134,Planilha4!$D$1:$E$213,2,0)</f>
        <v>0</v>
      </c>
      <c r="T134" s="87" t="s">
        <v>10894</v>
      </c>
      <c r="U134" s="202">
        <f t="shared" si="0"/>
        <v>0</v>
      </c>
      <c r="V134" s="203" t="s">
        <v>10895</v>
      </c>
      <c r="W134" s="204">
        <v>0</v>
      </c>
      <c r="X134" s="104">
        <f t="shared" si="68"/>
        <v>5.2316964000000001e-002</v>
      </c>
      <c r="Y134" s="90">
        <v>530</v>
      </c>
      <c r="Z134" s="91">
        <v>26.870000000000001</v>
      </c>
      <c r="AA134" s="91">
        <f t="shared" si="2"/>
        <v>27.72799092</v>
      </c>
      <c r="AB134" s="91">
        <f t="shared" si="3"/>
        <v>27.72799092</v>
      </c>
      <c r="AC134" s="92">
        <f t="shared" si="4"/>
        <v>0</v>
      </c>
      <c r="AD134" s="92">
        <f t="shared" si="5"/>
        <v>4.0267095406131157e-006</v>
      </c>
      <c r="AE134" s="98" t="s">
        <v>10080</v>
      </c>
    </row>
    <row r="135" s="81" customFormat="1" ht="15" customHeight="1">
      <c r="B135" s="82">
        <v>96006567</v>
      </c>
      <c r="C135" s="83">
        <v>20</v>
      </c>
      <c r="D135" s="84" t="s">
        <v>10090</v>
      </c>
      <c r="E135" s="149" t="s">
        <v>10090</v>
      </c>
      <c r="F135" s="84" t="s">
        <v>10043</v>
      </c>
      <c r="G135" s="84" t="s">
        <v>10074</v>
      </c>
      <c r="H135" s="85">
        <v>1</v>
      </c>
      <c r="I135" s="86" t="s">
        <v>10036</v>
      </c>
      <c r="J135" s="86" t="s">
        <v>625</v>
      </c>
      <c r="K135" s="208">
        <v>7.9487100000000002</v>
      </c>
      <c r="L135" s="209" t="s">
        <v>10075</v>
      </c>
      <c r="M135" s="210" t="s">
        <v>10075</v>
      </c>
      <c r="N135" s="87" t="s">
        <v>10075</v>
      </c>
      <c r="O135" s="104"/>
      <c r="P135" s="104" t="s">
        <v>10258</v>
      </c>
      <c r="Q135" s="104"/>
      <c r="R135" s="104">
        <f t="shared" si="67"/>
        <v>0</v>
      </c>
      <c r="S135" s="104" t="s">
        <v>10897</v>
      </c>
      <c r="T135" s="104" t="s">
        <v>10898</v>
      </c>
      <c r="U135" s="202">
        <f t="shared" si="0"/>
        <v>0</v>
      </c>
      <c r="V135" s="203" t="s">
        <v>10899</v>
      </c>
      <c r="W135" s="204">
        <v>6.7900000000000002e-002</v>
      </c>
      <c r="X135" s="104">
        <f t="shared" ref="X135:X136" si="69">K135*1.0679000000000001</f>
        <v>8.4884274090000016</v>
      </c>
      <c r="Y135" s="90">
        <v>3</v>
      </c>
      <c r="Z135" s="91">
        <v>23.100000000000001</v>
      </c>
      <c r="AA135" s="91">
        <f t="shared" si="2"/>
        <v>23.846130000000002</v>
      </c>
      <c r="AB135" s="91">
        <f t="shared" si="3"/>
        <v>25.465282227000003</v>
      </c>
      <c r="AC135" s="92">
        <f t="shared" si="4"/>
        <v>6.790000000000003e-002</v>
      </c>
      <c r="AD135" s="92">
        <f t="shared" si="5"/>
        <v>3.698114846968744e-006</v>
      </c>
      <c r="AE135" s="98" t="s">
        <v>10080</v>
      </c>
    </row>
    <row r="136" s="81" customFormat="1" ht="15" customHeight="1">
      <c r="B136" s="82">
        <v>96006439</v>
      </c>
      <c r="C136" s="83">
        <v>20</v>
      </c>
      <c r="D136" s="84" t="s">
        <v>10011</v>
      </c>
      <c r="E136" s="149" t="s">
        <v>10012</v>
      </c>
      <c r="F136" s="84" t="s">
        <v>4430</v>
      </c>
      <c r="G136" s="84"/>
      <c r="H136" s="85">
        <v>400</v>
      </c>
      <c r="I136" s="86" t="s">
        <v>10077</v>
      </c>
      <c r="J136" s="86" t="s">
        <v>19</v>
      </c>
      <c r="K136" s="208">
        <v>8.6159887199999993e-002</v>
      </c>
      <c r="L136" s="209" t="s">
        <v>10075</v>
      </c>
      <c r="M136" s="210" t="s">
        <v>10075</v>
      </c>
      <c r="N136" s="87" t="s">
        <v>10075</v>
      </c>
      <c r="O136" s="104"/>
      <c r="P136" s="104" t="s">
        <v>10258</v>
      </c>
      <c r="Q136" s="104"/>
      <c r="R136" s="104">
        <f t="shared" si="67"/>
        <v>0</v>
      </c>
      <c r="S136" s="104" t="s">
        <v>10897</v>
      </c>
      <c r="T136" s="104" t="s">
        <v>10898</v>
      </c>
      <c r="U136" s="202">
        <f t="shared" si="0"/>
        <v>0</v>
      </c>
      <c r="V136" s="203" t="s">
        <v>10899</v>
      </c>
      <c r="W136" s="204">
        <v>6.7900000000000002e-002</v>
      </c>
      <c r="X136" s="104">
        <f t="shared" si="69"/>
        <v>9.2010143540879996e-002</v>
      </c>
      <c r="Y136" s="90">
        <v>210</v>
      </c>
      <c r="Z136" s="91">
        <v>17.539999999999999</v>
      </c>
      <c r="AA136" s="91">
        <f t="shared" si="2"/>
        <v>18.093576312</v>
      </c>
      <c r="AB136" s="91">
        <f t="shared" si="3"/>
        <v>19.322130143584801</v>
      </c>
      <c r="AC136" s="92">
        <f t="shared" si="4"/>
        <v>6.7900000000000044e-002</v>
      </c>
      <c r="AD136" s="92">
        <f t="shared" si="5"/>
        <v>2.8059950689763565e-006</v>
      </c>
      <c r="AE136" s="98" t="s">
        <v>10080</v>
      </c>
    </row>
    <row r="137" s="81" customFormat="1" ht="15" customHeight="1">
      <c r="B137" s="82">
        <v>90852672</v>
      </c>
      <c r="C137" s="83">
        <v>20</v>
      </c>
      <c r="D137" s="84" t="s">
        <v>9409</v>
      </c>
      <c r="E137" s="84" t="s">
        <v>9409</v>
      </c>
      <c r="F137" s="84" t="s">
        <v>975</v>
      </c>
      <c r="G137" s="84" t="s">
        <v>10074</v>
      </c>
      <c r="H137" s="85">
        <v>450</v>
      </c>
      <c r="I137" s="86" t="s">
        <v>10077</v>
      </c>
      <c r="J137" s="86" t="s">
        <v>19</v>
      </c>
      <c r="K137" s="199">
        <v>6.9728049619200011e-002</v>
      </c>
      <c r="L137" s="200" t="s">
        <v>10075</v>
      </c>
      <c r="M137" s="201" t="s">
        <v>10075</v>
      </c>
      <c r="N137" s="87" t="s">
        <v>10075</v>
      </c>
      <c r="O137" s="87"/>
      <c r="P137" s="87" t="s">
        <v>10258</v>
      </c>
      <c r="Q137" s="205">
        <f>(O137/K137)*100%</f>
        <v>0</v>
      </c>
      <c r="R137" s="87">
        <f t="shared" si="67"/>
        <v>0</v>
      </c>
      <c r="S137" s="87">
        <f>VLOOKUP(B137,Planilha4!$D$1:$E$213,2,0)</f>
        <v>0</v>
      </c>
      <c r="T137" s="87" t="s">
        <v>10894</v>
      </c>
      <c r="U137" s="202">
        <f t="shared" si="0"/>
        <v>0</v>
      </c>
      <c r="V137" s="203" t="s">
        <v>10895</v>
      </c>
      <c r="W137" s="204">
        <v>0</v>
      </c>
      <c r="X137" s="104">
        <f>K137</f>
        <v>6.9728049619200011e-002</v>
      </c>
      <c r="Y137" s="90">
        <v>65</v>
      </c>
      <c r="Z137" s="91">
        <v>4.4000000000000004</v>
      </c>
      <c r="AA137" s="91">
        <f t="shared" si="2"/>
        <v>4.5323232252480006</v>
      </c>
      <c r="AB137" s="91">
        <f t="shared" si="3"/>
        <v>4.5323232252480006</v>
      </c>
      <c r="AC137" s="92">
        <f t="shared" si="4"/>
        <v>0</v>
      </c>
      <c r="AD137" s="92">
        <f t="shared" si="5"/>
        <v>6.5819226589131223e-007</v>
      </c>
      <c r="AE137" s="98" t="s">
        <v>10080</v>
      </c>
    </row>
    <row r="138" s="81" customFormat="1" ht="15" customHeight="1">
      <c r="B138" s="82">
        <v>96546530</v>
      </c>
      <c r="C138" s="83">
        <v>0</v>
      </c>
      <c r="D138" s="99" t="s">
        <v>10091</v>
      </c>
      <c r="E138" s="99" t="s">
        <v>10091</v>
      </c>
      <c r="F138" s="100" t="s">
        <v>2995</v>
      </c>
      <c r="G138" s="84" t="s">
        <v>2995</v>
      </c>
      <c r="H138" s="101">
        <v>1</v>
      </c>
      <c r="I138" s="86" t="s">
        <v>10092</v>
      </c>
      <c r="J138" s="86" t="s">
        <v>14</v>
      </c>
      <c r="K138" s="211">
        <v>28.629999999999999</v>
      </c>
      <c r="L138" s="200">
        <v>1309</v>
      </c>
      <c r="M138" s="201">
        <v>1</v>
      </c>
      <c r="N138" s="87">
        <v>1309</v>
      </c>
      <c r="O138" s="87">
        <f>N138-20%</f>
        <v>1308.8</v>
      </c>
      <c r="P138" s="87">
        <f t="shared" ref="P138:P139" si="70">K138-O138</f>
        <v>-1280.1699999999998</v>
      </c>
      <c r="Q138" s="205">
        <f>(N138/K138)</f>
        <v>45.721271393643036</v>
      </c>
      <c r="R138" s="87" t="s">
        <v>10896</v>
      </c>
      <c r="S138" s="87" t="s">
        <v>10897</v>
      </c>
      <c r="T138" s="87" t="s">
        <v>10898</v>
      </c>
      <c r="U138" s="202">
        <f t="shared" si="0"/>
        <v>0</v>
      </c>
      <c r="V138" s="203" t="s">
        <v>10899</v>
      </c>
      <c r="W138" s="204">
        <v>6.7900000000000002e-002</v>
      </c>
      <c r="X138" s="104">
        <f>K138*1.0679000000000001</f>
        <v>30.573976999999999</v>
      </c>
      <c r="Y138" s="90" t="s">
        <v>10093</v>
      </c>
      <c r="Z138" s="91" t="s">
        <v>10093</v>
      </c>
      <c r="AA138" s="91">
        <v>0</v>
      </c>
      <c r="AB138" s="103">
        <v>0</v>
      </c>
      <c r="AC138" s="92" t="e">
        <f t="shared" si="4"/>
        <v>#DIV/0!</v>
      </c>
      <c r="AD138" s="92">
        <f t="shared" si="5"/>
        <v>0</v>
      </c>
      <c r="AE138" s="98" t="s">
        <v>10080</v>
      </c>
    </row>
    <row r="139" s="81" customFormat="1" ht="15" customHeight="1">
      <c r="B139" s="82">
        <v>90942388</v>
      </c>
      <c r="C139" s="83">
        <v>20</v>
      </c>
      <c r="D139" s="84" t="s">
        <v>667</v>
      </c>
      <c r="E139" s="84" t="s">
        <v>668</v>
      </c>
      <c r="F139" s="84" t="s">
        <v>662</v>
      </c>
      <c r="G139" s="84"/>
      <c r="H139" s="85">
        <v>1</v>
      </c>
      <c r="I139" s="86" t="s">
        <v>10036</v>
      </c>
      <c r="J139" s="86" t="s">
        <v>14</v>
      </c>
      <c r="K139" s="199">
        <v>249.109773867</v>
      </c>
      <c r="L139" s="200">
        <v>289.12</v>
      </c>
      <c r="M139" s="201">
        <v>1</v>
      </c>
      <c r="N139" s="87">
        <v>289.12</v>
      </c>
      <c r="O139" s="87">
        <f>N139-(L139*0.20000000000000001)</f>
        <v>231.29599999999999</v>
      </c>
      <c r="P139" s="87">
        <f t="shared" si="70"/>
        <v>17.813773867000009</v>
      </c>
      <c r="Q139" s="205">
        <f t="shared" ref="Q139:Q147" si="71">(O139/K139)*100%</f>
        <v>0.92849026519324451</v>
      </c>
      <c r="R139" s="87" t="s">
        <v>10896</v>
      </c>
      <c r="S139" s="87">
        <f>VLOOKUP(B139,Planilha4!$D$1:$E$213,2,0)</f>
        <v>0</v>
      </c>
      <c r="T139" s="87" t="s">
        <v>10894</v>
      </c>
      <c r="U139" s="202">
        <f t="shared" si="0"/>
        <v>0</v>
      </c>
      <c r="V139" s="203" t="s">
        <v>10895</v>
      </c>
      <c r="W139" s="204">
        <v>0</v>
      </c>
      <c r="X139" s="104">
        <f t="shared" ref="X139:X147" si="72">K139</f>
        <v>249.109773867</v>
      </c>
      <c r="Y139" s="90">
        <v>0</v>
      </c>
      <c r="Z139" s="91">
        <v>0</v>
      </c>
      <c r="AA139" s="91">
        <f t="shared" ref="AA139:AA203" si="73">Y139*K139</f>
        <v>0</v>
      </c>
      <c r="AB139" s="91">
        <f t="shared" ref="AB139:AB203" si="74">Y139*X139</f>
        <v>0</v>
      </c>
      <c r="AC139" s="92" t="e">
        <f t="shared" si="4"/>
        <v>#DIV/0!</v>
      </c>
      <c r="AD139" s="92">
        <f t="shared" si="5"/>
        <v>0</v>
      </c>
      <c r="AE139" s="98" t="s">
        <v>10080</v>
      </c>
      <c r="AF139" s="94"/>
    </row>
    <row r="140" s="81" customFormat="1" ht="15" customHeight="1">
      <c r="B140" s="82">
        <v>90852702</v>
      </c>
      <c r="C140" s="83">
        <v>20</v>
      </c>
      <c r="D140" s="84" t="s">
        <v>723</v>
      </c>
      <c r="E140" s="84" t="s">
        <v>724</v>
      </c>
      <c r="F140" s="84" t="s">
        <v>725</v>
      </c>
      <c r="G140" s="84" t="s">
        <v>10074</v>
      </c>
      <c r="H140" s="85">
        <v>300</v>
      </c>
      <c r="I140" s="86" t="s">
        <v>10077</v>
      </c>
      <c r="J140" s="86" t="s">
        <v>19</v>
      </c>
      <c r="K140" s="199">
        <v>0.32758319999999969</v>
      </c>
      <c r="L140" s="200" t="s">
        <v>10075</v>
      </c>
      <c r="M140" s="201" t="s">
        <v>10075</v>
      </c>
      <c r="N140" s="87" t="s">
        <v>10075</v>
      </c>
      <c r="O140" s="87"/>
      <c r="P140" s="87" t="s">
        <v>10258</v>
      </c>
      <c r="Q140" s="205">
        <f t="shared" si="71"/>
        <v>0</v>
      </c>
      <c r="R140" s="87">
        <f t="shared" ref="R140:R147" si="75">IF(O140&gt;0,"com brasíndice","sem brasíndice")</f>
        <v>0</v>
      </c>
      <c r="S140" s="87">
        <f>VLOOKUP(B140,Planilha4!$D$1:$E$213,2,0)</f>
        <v>0</v>
      </c>
      <c r="T140" s="87" t="s">
        <v>10894</v>
      </c>
      <c r="U140" s="202">
        <f t="shared" si="0"/>
        <v>0</v>
      </c>
      <c r="V140" s="203" t="s">
        <v>10895</v>
      </c>
      <c r="W140" s="204">
        <v>0</v>
      </c>
      <c r="X140" s="104">
        <f t="shared" si="72"/>
        <v>0.32758319999999969</v>
      </c>
      <c r="Y140" s="90">
        <v>0</v>
      </c>
      <c r="Z140" s="91">
        <v>0</v>
      </c>
      <c r="AA140" s="91">
        <f t="shared" si="73"/>
        <v>0</v>
      </c>
      <c r="AB140" s="91">
        <f t="shared" si="74"/>
        <v>0</v>
      </c>
      <c r="AC140" s="92" t="e">
        <f t="shared" si="4"/>
        <v>#DIV/0!</v>
      </c>
      <c r="AD140" s="92">
        <f t="shared" si="5"/>
        <v>0</v>
      </c>
      <c r="AE140" s="98" t="s">
        <v>10080</v>
      </c>
    </row>
    <row r="141" s="81" customFormat="1" ht="15" customHeight="1">
      <c r="B141" s="82">
        <v>90311922</v>
      </c>
      <c r="C141" s="83">
        <v>20</v>
      </c>
      <c r="D141" s="84" t="s">
        <v>974</v>
      </c>
      <c r="E141" s="84" t="s">
        <v>974</v>
      </c>
      <c r="F141" s="84" t="s">
        <v>975</v>
      </c>
      <c r="G141" s="84" t="s">
        <v>10074</v>
      </c>
      <c r="H141" s="85">
        <v>400</v>
      </c>
      <c r="I141" s="86" t="s">
        <v>10077</v>
      </c>
      <c r="J141" s="86" t="s">
        <v>19</v>
      </c>
      <c r="K141" s="199">
        <v>0.15452775769319999</v>
      </c>
      <c r="L141" s="200" t="s">
        <v>10075</v>
      </c>
      <c r="M141" s="201" t="s">
        <v>10075</v>
      </c>
      <c r="N141" s="87" t="s">
        <v>10075</v>
      </c>
      <c r="O141" s="87"/>
      <c r="P141" s="87" t="s">
        <v>10258</v>
      </c>
      <c r="Q141" s="205">
        <f t="shared" si="71"/>
        <v>0</v>
      </c>
      <c r="R141" s="87">
        <f t="shared" si="75"/>
        <v>0</v>
      </c>
      <c r="S141" s="87">
        <f>VLOOKUP(B141,Planilha4!$D$1:$E$213,2,0)</f>
        <v>0</v>
      </c>
      <c r="T141" s="87" t="s">
        <v>10894</v>
      </c>
      <c r="U141" s="202">
        <f t="shared" si="0"/>
        <v>0</v>
      </c>
      <c r="V141" s="203" t="s">
        <v>10895</v>
      </c>
      <c r="W141" s="204">
        <v>0</v>
      </c>
      <c r="X141" s="104">
        <f t="shared" si="72"/>
        <v>0.15452775769319999</v>
      </c>
      <c r="Y141" s="90">
        <v>0</v>
      </c>
      <c r="Z141" s="91">
        <v>0</v>
      </c>
      <c r="AA141" s="91">
        <f t="shared" si="73"/>
        <v>0</v>
      </c>
      <c r="AB141" s="91">
        <f t="shared" si="74"/>
        <v>0</v>
      </c>
      <c r="AC141" s="92" t="e">
        <f t="shared" si="4"/>
        <v>#DIV/0!</v>
      </c>
      <c r="AD141" s="92">
        <f t="shared" si="5"/>
        <v>0</v>
      </c>
      <c r="AE141" s="98" t="s">
        <v>10080</v>
      </c>
      <c r="AF141" s="94"/>
    </row>
    <row r="142" s="81" customFormat="1" ht="15" customHeight="1">
      <c r="B142" s="82">
        <v>90852877</v>
      </c>
      <c r="C142" s="83">
        <v>20</v>
      </c>
      <c r="D142" s="84" t="s">
        <v>976</v>
      </c>
      <c r="E142" s="84" t="s">
        <v>976</v>
      </c>
      <c r="F142" s="84" t="s">
        <v>975</v>
      </c>
      <c r="G142" s="84" t="s">
        <v>10074</v>
      </c>
      <c r="H142" s="85">
        <v>400</v>
      </c>
      <c r="I142" s="86" t="s">
        <v>10077</v>
      </c>
      <c r="J142" s="86" t="s">
        <v>19</v>
      </c>
      <c r="K142" s="199">
        <v>7.8598495499327986e-002</v>
      </c>
      <c r="L142" s="200" t="s">
        <v>10075</v>
      </c>
      <c r="M142" s="201" t="s">
        <v>10075</v>
      </c>
      <c r="N142" s="87" t="s">
        <v>10075</v>
      </c>
      <c r="O142" s="87"/>
      <c r="P142" s="87" t="s">
        <v>10258</v>
      </c>
      <c r="Q142" s="205">
        <f t="shared" si="71"/>
        <v>0</v>
      </c>
      <c r="R142" s="87">
        <f t="shared" si="75"/>
        <v>0</v>
      </c>
      <c r="S142" s="87">
        <f>VLOOKUP(B142,Planilha4!$D$1:$E$213,2,0)</f>
        <v>0</v>
      </c>
      <c r="T142" s="87" t="s">
        <v>10894</v>
      </c>
      <c r="U142" s="202">
        <f t="shared" si="0"/>
        <v>0</v>
      </c>
      <c r="V142" s="203" t="s">
        <v>10895</v>
      </c>
      <c r="W142" s="204">
        <v>0</v>
      </c>
      <c r="X142" s="104">
        <f t="shared" si="72"/>
        <v>7.8598495499327986e-002</v>
      </c>
      <c r="Y142" s="90">
        <v>0</v>
      </c>
      <c r="Z142" s="91">
        <v>0</v>
      </c>
      <c r="AA142" s="91">
        <f t="shared" si="73"/>
        <v>0</v>
      </c>
      <c r="AB142" s="91">
        <f t="shared" si="74"/>
        <v>0</v>
      </c>
      <c r="AC142" s="92" t="e">
        <f t="shared" si="4"/>
        <v>#DIV/0!</v>
      </c>
      <c r="AD142" s="92">
        <f t="shared" si="5"/>
        <v>0</v>
      </c>
      <c r="AE142" s="98" t="s">
        <v>10080</v>
      </c>
      <c r="AF142" s="94"/>
    </row>
    <row r="143" s="81" customFormat="1" ht="15" customHeight="1">
      <c r="B143" s="82">
        <v>90849388</v>
      </c>
      <c r="C143" s="83">
        <v>20</v>
      </c>
      <c r="D143" s="84" t="s">
        <v>1097</v>
      </c>
      <c r="E143" s="84" t="s">
        <v>1097</v>
      </c>
      <c r="F143" s="84" t="s">
        <v>146</v>
      </c>
      <c r="G143" s="84"/>
      <c r="H143" s="85">
        <v>200</v>
      </c>
      <c r="I143" s="86" t="s">
        <v>10077</v>
      </c>
      <c r="J143" s="86" t="s">
        <v>19</v>
      </c>
      <c r="K143" s="199">
        <v>0.1883410704</v>
      </c>
      <c r="L143" s="200" t="s">
        <v>10075</v>
      </c>
      <c r="M143" s="201" t="s">
        <v>10075</v>
      </c>
      <c r="N143" s="87" t="s">
        <v>10075</v>
      </c>
      <c r="O143" s="87"/>
      <c r="P143" s="87" t="s">
        <v>10258</v>
      </c>
      <c r="Q143" s="205">
        <f t="shared" si="71"/>
        <v>0</v>
      </c>
      <c r="R143" s="87">
        <f t="shared" si="75"/>
        <v>0</v>
      </c>
      <c r="S143" s="87">
        <f>VLOOKUP(B143,Planilha4!$D$1:$E$213,2,0)</f>
        <v>0</v>
      </c>
      <c r="T143" s="87" t="s">
        <v>10894</v>
      </c>
      <c r="U143" s="202">
        <f t="shared" si="0"/>
        <v>0</v>
      </c>
      <c r="V143" s="203" t="s">
        <v>10895</v>
      </c>
      <c r="W143" s="204">
        <v>0</v>
      </c>
      <c r="X143" s="104">
        <f t="shared" si="72"/>
        <v>0.1883410704</v>
      </c>
      <c r="Y143" s="90">
        <v>0</v>
      </c>
      <c r="Z143" s="91">
        <v>0</v>
      </c>
      <c r="AA143" s="91">
        <f t="shared" si="73"/>
        <v>0</v>
      </c>
      <c r="AB143" s="91">
        <f t="shared" si="74"/>
        <v>0</v>
      </c>
      <c r="AC143" s="92" t="e">
        <f t="shared" si="4"/>
        <v>#DIV/0!</v>
      </c>
      <c r="AD143" s="92">
        <f t="shared" si="5"/>
        <v>0</v>
      </c>
      <c r="AE143" s="98" t="s">
        <v>10080</v>
      </c>
    </row>
    <row r="144" s="81" customFormat="1" ht="15" customHeight="1">
      <c r="B144" s="82">
        <v>90849396</v>
      </c>
      <c r="C144" s="83">
        <v>20</v>
      </c>
      <c r="D144" s="84" t="s">
        <v>1098</v>
      </c>
      <c r="E144" s="84" t="s">
        <v>1098</v>
      </c>
      <c r="F144" s="84" t="s">
        <v>146</v>
      </c>
      <c r="G144" s="84"/>
      <c r="H144" s="85">
        <v>1</v>
      </c>
      <c r="I144" s="86" t="s">
        <v>10036</v>
      </c>
      <c r="J144" s="86" t="s">
        <v>14</v>
      </c>
      <c r="K144" s="199">
        <v>1.647984366</v>
      </c>
      <c r="L144" s="200" t="s">
        <v>10075</v>
      </c>
      <c r="M144" s="201" t="s">
        <v>10075</v>
      </c>
      <c r="N144" s="87" t="s">
        <v>10075</v>
      </c>
      <c r="O144" s="87"/>
      <c r="P144" s="87" t="s">
        <v>10258</v>
      </c>
      <c r="Q144" s="205">
        <f t="shared" si="71"/>
        <v>0</v>
      </c>
      <c r="R144" s="87">
        <f t="shared" si="75"/>
        <v>0</v>
      </c>
      <c r="S144" s="87">
        <f>VLOOKUP(B144,Planilha4!$D$1:$E$213,2,0)</f>
        <v>0</v>
      </c>
      <c r="T144" s="87" t="s">
        <v>10894</v>
      </c>
      <c r="U144" s="202">
        <f t="shared" si="0"/>
        <v>0</v>
      </c>
      <c r="V144" s="203" t="s">
        <v>10895</v>
      </c>
      <c r="W144" s="204">
        <v>0</v>
      </c>
      <c r="X144" s="104">
        <f t="shared" si="72"/>
        <v>1.647984366</v>
      </c>
      <c r="Y144" s="90">
        <v>0</v>
      </c>
      <c r="Z144" s="91">
        <v>0</v>
      </c>
      <c r="AA144" s="91">
        <f t="shared" si="73"/>
        <v>0</v>
      </c>
      <c r="AB144" s="91">
        <f t="shared" si="74"/>
        <v>0</v>
      </c>
      <c r="AC144" s="92" t="e">
        <f t="shared" si="4"/>
        <v>#DIV/0!</v>
      </c>
      <c r="AD144" s="92">
        <f t="shared" si="5"/>
        <v>0</v>
      </c>
      <c r="AE144" s="98" t="s">
        <v>10080</v>
      </c>
    </row>
    <row r="145" s="81" customFormat="1" ht="15" customHeight="1">
      <c r="B145" s="82">
        <v>90852796</v>
      </c>
      <c r="C145" s="83">
        <v>20</v>
      </c>
      <c r="D145" s="84" t="s">
        <v>4095</v>
      </c>
      <c r="E145" s="84" t="s">
        <v>4095</v>
      </c>
      <c r="F145" s="84" t="s">
        <v>725</v>
      </c>
      <c r="G145" s="84" t="s">
        <v>10074</v>
      </c>
      <c r="H145" s="85">
        <v>1</v>
      </c>
      <c r="I145" s="86" t="s">
        <v>10036</v>
      </c>
      <c r="J145" s="86" t="s">
        <v>14</v>
      </c>
      <c r="K145" s="199">
        <v>273.35304000000002</v>
      </c>
      <c r="L145" s="200" t="s">
        <v>10075</v>
      </c>
      <c r="M145" s="201" t="s">
        <v>10075</v>
      </c>
      <c r="N145" s="87" t="s">
        <v>10075</v>
      </c>
      <c r="O145" s="87"/>
      <c r="P145" s="87" t="s">
        <v>10258</v>
      </c>
      <c r="Q145" s="205">
        <f t="shared" si="71"/>
        <v>0</v>
      </c>
      <c r="R145" s="87">
        <f t="shared" si="75"/>
        <v>0</v>
      </c>
      <c r="S145" s="87">
        <f>VLOOKUP(B145,Planilha4!$D$1:$E$213,2,0)</f>
        <v>0</v>
      </c>
      <c r="T145" s="87" t="s">
        <v>10894</v>
      </c>
      <c r="U145" s="202">
        <f t="shared" si="0"/>
        <v>0</v>
      </c>
      <c r="V145" s="203" t="s">
        <v>10895</v>
      </c>
      <c r="W145" s="204">
        <v>0</v>
      </c>
      <c r="X145" s="104">
        <f t="shared" si="72"/>
        <v>273.35304000000002</v>
      </c>
      <c r="Y145" s="90">
        <v>0</v>
      </c>
      <c r="Z145" s="91">
        <v>0</v>
      </c>
      <c r="AA145" s="91">
        <f t="shared" si="73"/>
        <v>0</v>
      </c>
      <c r="AB145" s="91">
        <f t="shared" si="74"/>
        <v>0</v>
      </c>
      <c r="AC145" s="92" t="e">
        <f t="shared" si="4"/>
        <v>#DIV/0!</v>
      </c>
      <c r="AD145" s="92">
        <f t="shared" si="5"/>
        <v>0</v>
      </c>
      <c r="AE145" s="98" t="s">
        <v>10080</v>
      </c>
    </row>
    <row r="146" s="81" customFormat="1" ht="15" customHeight="1">
      <c r="B146" s="82">
        <v>96006048</v>
      </c>
      <c r="C146" s="83">
        <v>20</v>
      </c>
      <c r="D146" s="84" t="s">
        <v>9907</v>
      </c>
      <c r="E146" s="84" t="s">
        <v>9907</v>
      </c>
      <c r="F146" s="84" t="s">
        <v>10045</v>
      </c>
      <c r="G146" s="84" t="s">
        <v>10045</v>
      </c>
      <c r="H146" s="85">
        <v>1</v>
      </c>
      <c r="I146" s="86" t="s">
        <v>10036</v>
      </c>
      <c r="J146" s="86" t="s">
        <v>14</v>
      </c>
      <c r="K146" s="199">
        <v>111.096126</v>
      </c>
      <c r="L146" s="200" t="s">
        <v>10075</v>
      </c>
      <c r="M146" s="201" t="s">
        <v>10075</v>
      </c>
      <c r="N146" s="87" t="s">
        <v>10075</v>
      </c>
      <c r="O146" s="87"/>
      <c r="P146" s="87" t="s">
        <v>10258</v>
      </c>
      <c r="Q146" s="205">
        <f t="shared" si="71"/>
        <v>0</v>
      </c>
      <c r="R146" s="87">
        <f t="shared" si="75"/>
        <v>0</v>
      </c>
      <c r="S146" s="87">
        <f>VLOOKUP(B146,Planilha4!$D$1:$E$213,2,0)</f>
        <v>0</v>
      </c>
      <c r="T146" s="87" t="s">
        <v>10894</v>
      </c>
      <c r="U146" s="202">
        <f t="shared" si="0"/>
        <v>0</v>
      </c>
      <c r="V146" s="203" t="s">
        <v>10895</v>
      </c>
      <c r="W146" s="204">
        <v>0</v>
      </c>
      <c r="X146" s="104">
        <f t="shared" si="72"/>
        <v>111.096126</v>
      </c>
      <c r="Y146" s="90">
        <v>0</v>
      </c>
      <c r="Z146" s="91">
        <v>0</v>
      </c>
      <c r="AA146" s="91">
        <f t="shared" si="73"/>
        <v>0</v>
      </c>
      <c r="AB146" s="91">
        <f t="shared" si="74"/>
        <v>0</v>
      </c>
      <c r="AC146" s="92" t="e">
        <f t="shared" si="4"/>
        <v>#DIV/0!</v>
      </c>
      <c r="AD146" s="92">
        <f t="shared" si="5"/>
        <v>0</v>
      </c>
      <c r="AE146" s="98" t="s">
        <v>10080</v>
      </c>
    </row>
    <row r="147" s="81" customFormat="1" ht="15" customHeight="1">
      <c r="B147" s="82">
        <v>96006030</v>
      </c>
      <c r="C147" s="83">
        <v>20</v>
      </c>
      <c r="D147" s="84" t="s">
        <v>9906</v>
      </c>
      <c r="E147" s="149" t="s">
        <v>9906</v>
      </c>
      <c r="F147" s="84" t="s">
        <v>10045</v>
      </c>
      <c r="G147" s="84" t="s">
        <v>10045</v>
      </c>
      <c r="H147" s="85">
        <v>1</v>
      </c>
      <c r="I147" s="86" t="s">
        <v>10036</v>
      </c>
      <c r="J147" s="86" t="s">
        <v>14</v>
      </c>
      <c r="K147" s="208">
        <v>21.822822000000002</v>
      </c>
      <c r="L147" s="209" t="s">
        <v>10075</v>
      </c>
      <c r="M147" s="210" t="s">
        <v>10075</v>
      </c>
      <c r="N147" s="87" t="s">
        <v>10075</v>
      </c>
      <c r="O147" s="104"/>
      <c r="P147" s="104" t="s">
        <v>10258</v>
      </c>
      <c r="Q147" s="205">
        <f t="shared" si="71"/>
        <v>0</v>
      </c>
      <c r="R147" s="104">
        <f t="shared" si="75"/>
        <v>0</v>
      </c>
      <c r="S147" s="104">
        <f>VLOOKUP(B147,Planilha4!$D$1:$E$213,2,0)</f>
        <v>0</v>
      </c>
      <c r="T147" s="104" t="s">
        <v>10894</v>
      </c>
      <c r="U147" s="202">
        <f t="shared" si="0"/>
        <v>0</v>
      </c>
      <c r="V147" s="203" t="s">
        <v>10895</v>
      </c>
      <c r="W147" s="204">
        <v>0</v>
      </c>
      <c r="X147" s="104">
        <f t="shared" si="72"/>
        <v>21.822822000000002</v>
      </c>
      <c r="Y147" s="90">
        <v>0</v>
      </c>
      <c r="Z147" s="91">
        <v>0</v>
      </c>
      <c r="AA147" s="91">
        <f t="shared" si="73"/>
        <v>0</v>
      </c>
      <c r="AB147" s="91">
        <f t="shared" si="74"/>
        <v>0</v>
      </c>
      <c r="AC147" s="92" t="e">
        <f t="shared" si="4"/>
        <v>#DIV/0!</v>
      </c>
      <c r="AD147" s="92">
        <f t="shared" si="5"/>
        <v>0</v>
      </c>
      <c r="AE147" s="98" t="s">
        <v>10080</v>
      </c>
    </row>
    <row r="148" s="81" customFormat="1" ht="15" customHeight="1">
      <c r="B148" s="82" t="s">
        <v>10094</v>
      </c>
      <c r="C148" s="83">
        <v>20</v>
      </c>
      <c r="D148" s="84" t="s">
        <v>10095</v>
      </c>
      <c r="E148" s="84" t="s">
        <v>10095</v>
      </c>
      <c r="F148" s="84" t="s">
        <v>5467</v>
      </c>
      <c r="G148" s="84" t="s">
        <v>2995</v>
      </c>
      <c r="H148" s="85">
        <v>1</v>
      </c>
      <c r="I148" s="86" t="s">
        <v>88</v>
      </c>
      <c r="J148" s="86" t="s">
        <v>14</v>
      </c>
      <c r="K148" s="199">
        <v>55.527417</v>
      </c>
      <c r="L148" s="200">
        <v>2095</v>
      </c>
      <c r="M148" s="201">
        <v>1</v>
      </c>
      <c r="N148" s="87">
        <v>2095</v>
      </c>
      <c r="O148" s="87">
        <f>N148-20%</f>
        <v>2094.8000000000002</v>
      </c>
      <c r="P148" s="87">
        <f>K148-O148</f>
        <v>-2039.2725830000002</v>
      </c>
      <c r="Q148" s="205">
        <f>(N148/K148)</f>
        <v>37.729109567621343</v>
      </c>
      <c r="R148" s="87" t="s">
        <v>10896</v>
      </c>
      <c r="S148" s="87" t="s">
        <v>10897</v>
      </c>
      <c r="T148" s="87" t="s">
        <v>10898</v>
      </c>
      <c r="U148" s="202">
        <f t="shared" si="0"/>
        <v>0</v>
      </c>
      <c r="V148" s="203" t="s">
        <v>10899</v>
      </c>
      <c r="W148" s="204">
        <v>6.7900000000000002e-002</v>
      </c>
      <c r="X148" s="104">
        <f>K148*1.0679000000000001</f>
        <v>59.297728614300006</v>
      </c>
      <c r="Y148" s="90">
        <v>0</v>
      </c>
      <c r="Z148" s="91">
        <v>0</v>
      </c>
      <c r="AA148" s="91">
        <f t="shared" si="73"/>
        <v>0</v>
      </c>
      <c r="AB148" s="91">
        <f t="shared" si="74"/>
        <v>0</v>
      </c>
      <c r="AC148" s="92" t="e">
        <f t="shared" si="4"/>
        <v>#DIV/0!</v>
      </c>
      <c r="AD148" s="92">
        <f t="shared" si="5"/>
        <v>0</v>
      </c>
      <c r="AE148" s="98" t="s">
        <v>10080</v>
      </c>
    </row>
    <row r="149" s="81" customFormat="1" ht="15" customHeight="1">
      <c r="B149" s="82">
        <v>90290577</v>
      </c>
      <c r="C149" s="83">
        <v>20</v>
      </c>
      <c r="D149" s="84" t="s">
        <v>4428</v>
      </c>
      <c r="E149" s="84" t="s">
        <v>4429</v>
      </c>
      <c r="F149" s="84" t="s">
        <v>4430</v>
      </c>
      <c r="G149" s="84"/>
      <c r="H149" s="85">
        <v>800</v>
      </c>
      <c r="I149" s="86" t="s">
        <v>10077</v>
      </c>
      <c r="J149" s="86" t="s">
        <v>19</v>
      </c>
      <c r="K149" s="199">
        <v>0.35478487551780002</v>
      </c>
      <c r="L149" s="200" t="s">
        <v>10075</v>
      </c>
      <c r="M149" s="201" t="s">
        <v>10075</v>
      </c>
      <c r="N149" s="87" t="s">
        <v>10075</v>
      </c>
      <c r="O149" s="87"/>
      <c r="P149" s="87" t="s">
        <v>10258</v>
      </c>
      <c r="Q149" s="205">
        <f t="shared" ref="Q149:Q151" si="76">(O149/K149)*100%</f>
        <v>0</v>
      </c>
      <c r="R149" s="87">
        <f>IF(O149&gt;0,"com brasíndice","sem brasíndice")</f>
        <v>0</v>
      </c>
      <c r="S149" s="87">
        <f>VLOOKUP(B149,Planilha4!$D$1:$E$213,2,0)</f>
        <v>0</v>
      </c>
      <c r="T149" s="87" t="s">
        <v>10894</v>
      </c>
      <c r="U149" s="202">
        <f t="shared" si="0"/>
        <v>0</v>
      </c>
      <c r="V149" s="203" t="s">
        <v>10895</v>
      </c>
      <c r="W149" s="204">
        <v>0</v>
      </c>
      <c r="X149" s="104">
        <f t="shared" ref="X149:X151" si="77">K149</f>
        <v>0.35478487551780002</v>
      </c>
      <c r="Y149" s="90">
        <v>0</v>
      </c>
      <c r="Z149" s="91">
        <v>0</v>
      </c>
      <c r="AA149" s="91">
        <f t="shared" si="73"/>
        <v>0</v>
      </c>
      <c r="AB149" s="91">
        <f t="shared" si="74"/>
        <v>0</v>
      </c>
      <c r="AC149" s="92" t="e">
        <f t="shared" si="4"/>
        <v>#DIV/0!</v>
      </c>
      <c r="AD149" s="92">
        <f t="shared" si="5"/>
        <v>0</v>
      </c>
      <c r="AE149" s="98" t="s">
        <v>10080</v>
      </c>
      <c r="AF149" s="94"/>
    </row>
    <row r="150" s="81" customFormat="1" ht="15" customHeight="1">
      <c r="B150" s="82">
        <v>90846907</v>
      </c>
      <c r="C150" s="83">
        <v>20</v>
      </c>
      <c r="D150" s="84" t="s">
        <v>4431</v>
      </c>
      <c r="E150" s="84" t="s">
        <v>4432</v>
      </c>
      <c r="F150" s="84" t="s">
        <v>520</v>
      </c>
      <c r="G150" s="84"/>
      <c r="H150" s="85">
        <v>1</v>
      </c>
      <c r="I150" s="86" t="s">
        <v>10036</v>
      </c>
      <c r="J150" s="86" t="s">
        <v>14</v>
      </c>
      <c r="K150" s="199">
        <v>404.18680084110002</v>
      </c>
      <c r="L150" s="200">
        <v>688.44000000000005</v>
      </c>
      <c r="M150" s="201">
        <v>1</v>
      </c>
      <c r="N150" s="87">
        <v>688.44000000000005</v>
      </c>
      <c r="O150" s="87">
        <f>N150-(L150*0.20000000000000001)</f>
        <v>550.75200000000007</v>
      </c>
      <c r="P150" s="87">
        <f>K150-O150</f>
        <v>-146.56519915890004</v>
      </c>
      <c r="Q150" s="205">
        <f t="shared" si="76"/>
        <v>1.3626174799718904</v>
      </c>
      <c r="R150" s="87" t="s">
        <v>10896</v>
      </c>
      <c r="S150" s="87">
        <f>VLOOKUP(B150,Planilha4!$D$1:$E$213,2,0)</f>
        <v>0</v>
      </c>
      <c r="T150" s="87" t="s">
        <v>10894</v>
      </c>
      <c r="U150" s="202">
        <f t="shared" si="0"/>
        <v>0</v>
      </c>
      <c r="V150" s="203" t="s">
        <v>10895</v>
      </c>
      <c r="W150" s="204">
        <v>0</v>
      </c>
      <c r="X150" s="104">
        <f t="shared" si="77"/>
        <v>404.18680084110002</v>
      </c>
      <c r="Y150" s="90">
        <v>0</v>
      </c>
      <c r="Z150" s="91">
        <v>0</v>
      </c>
      <c r="AA150" s="91">
        <f t="shared" si="73"/>
        <v>0</v>
      </c>
      <c r="AB150" s="91">
        <f t="shared" si="74"/>
        <v>0</v>
      </c>
      <c r="AC150" s="92" t="e">
        <f t="shared" si="4"/>
        <v>#DIV/0!</v>
      </c>
      <c r="AD150" s="92">
        <f t="shared" si="5"/>
        <v>0</v>
      </c>
      <c r="AE150" s="98" t="s">
        <v>10080</v>
      </c>
    </row>
    <row r="151" s="81" customFormat="1" ht="15" customHeight="1">
      <c r="B151" s="82">
        <v>96006056</v>
      </c>
      <c r="C151" s="83">
        <v>20</v>
      </c>
      <c r="D151" s="84" t="s">
        <v>9908</v>
      </c>
      <c r="E151" s="149" t="s">
        <v>9908</v>
      </c>
      <c r="F151" s="84" t="s">
        <v>9909</v>
      </c>
      <c r="G151" s="84"/>
      <c r="H151" s="85">
        <v>1</v>
      </c>
      <c r="I151" s="86" t="s">
        <v>10036</v>
      </c>
      <c r="J151" s="86" t="s">
        <v>14</v>
      </c>
      <c r="K151" s="208">
        <v>19.816774056</v>
      </c>
      <c r="L151" s="209" t="s">
        <v>10075</v>
      </c>
      <c r="M151" s="210" t="s">
        <v>10075</v>
      </c>
      <c r="N151" s="87" t="s">
        <v>10075</v>
      </c>
      <c r="O151" s="104"/>
      <c r="P151" s="104" t="s">
        <v>10258</v>
      </c>
      <c r="Q151" s="205">
        <f t="shared" si="76"/>
        <v>0</v>
      </c>
      <c r="R151" s="104">
        <f t="shared" ref="R151:R153" si="78">IF(O151&gt;0,"com brasíndice","sem brasíndice")</f>
        <v>0</v>
      </c>
      <c r="S151" s="104">
        <f>VLOOKUP(B151,Planilha4!$D$1:$E$213,2,0)</f>
        <v>0</v>
      </c>
      <c r="T151" s="104" t="s">
        <v>10894</v>
      </c>
      <c r="U151" s="202">
        <f t="shared" si="0"/>
        <v>0</v>
      </c>
      <c r="V151" s="203" t="s">
        <v>10895</v>
      </c>
      <c r="W151" s="204">
        <v>0</v>
      </c>
      <c r="X151" s="104">
        <f t="shared" si="77"/>
        <v>19.816774056</v>
      </c>
      <c r="Y151" s="90">
        <v>0</v>
      </c>
      <c r="Z151" s="91">
        <v>0</v>
      </c>
      <c r="AA151" s="91">
        <f t="shared" si="73"/>
        <v>0</v>
      </c>
      <c r="AB151" s="91">
        <f t="shared" si="74"/>
        <v>0</v>
      </c>
      <c r="AC151" s="92" t="e">
        <f t="shared" si="4"/>
        <v>#DIV/0!</v>
      </c>
      <c r="AD151" s="92">
        <f t="shared" si="5"/>
        <v>0</v>
      </c>
      <c r="AE151" s="98" t="s">
        <v>10080</v>
      </c>
    </row>
    <row r="152" s="81" customFormat="1" ht="15" customHeight="1">
      <c r="B152" s="82">
        <v>96006640</v>
      </c>
      <c r="C152" s="83">
        <v>20</v>
      </c>
      <c r="D152" s="84" t="s">
        <v>10096</v>
      </c>
      <c r="E152" s="149" t="s">
        <v>10096</v>
      </c>
      <c r="F152" s="84" t="s">
        <v>10045</v>
      </c>
      <c r="G152" s="84" t="s">
        <v>10045</v>
      </c>
      <c r="H152" s="85">
        <v>1</v>
      </c>
      <c r="I152" s="86" t="s">
        <v>10036</v>
      </c>
      <c r="J152" s="86" t="s">
        <v>625</v>
      </c>
      <c r="K152" s="208">
        <v>19.531116000000001</v>
      </c>
      <c r="L152" s="209" t="s">
        <v>10075</v>
      </c>
      <c r="M152" s="210" t="s">
        <v>10075</v>
      </c>
      <c r="N152" s="87" t="s">
        <v>10075</v>
      </c>
      <c r="O152" s="104"/>
      <c r="P152" s="104" t="s">
        <v>10258</v>
      </c>
      <c r="Q152" s="104"/>
      <c r="R152" s="104">
        <f t="shared" si="78"/>
        <v>0</v>
      </c>
      <c r="S152" s="104" t="s">
        <v>10897</v>
      </c>
      <c r="T152" s="104" t="s">
        <v>10898</v>
      </c>
      <c r="U152" s="202">
        <f t="shared" si="0"/>
        <v>0</v>
      </c>
      <c r="V152" s="203" t="s">
        <v>10899</v>
      </c>
      <c r="W152" s="204">
        <v>6.7900000000000002e-002</v>
      </c>
      <c r="X152" s="104">
        <f t="shared" ref="X152:X154" si="79">K152*1.0679000000000001</f>
        <v>20.857278776400001</v>
      </c>
      <c r="Y152" s="90">
        <v>0</v>
      </c>
      <c r="Z152" s="91">
        <v>0</v>
      </c>
      <c r="AA152" s="91">
        <f t="shared" si="73"/>
        <v>0</v>
      </c>
      <c r="AB152" s="91">
        <f t="shared" si="74"/>
        <v>0</v>
      </c>
      <c r="AC152" s="92" t="e">
        <f t="shared" si="4"/>
        <v>#DIV/0!</v>
      </c>
      <c r="AD152" s="92">
        <f t="shared" si="5"/>
        <v>0</v>
      </c>
      <c r="AE152" s="98" t="s">
        <v>10080</v>
      </c>
    </row>
    <row r="153" s="81" customFormat="1" ht="15" customHeight="1">
      <c r="B153" s="82">
        <v>96546468</v>
      </c>
      <c r="C153" s="83">
        <v>20</v>
      </c>
      <c r="D153" s="84" t="s">
        <v>10097</v>
      </c>
      <c r="E153" s="149" t="s">
        <v>10097</v>
      </c>
      <c r="F153" s="84" t="s">
        <v>10045</v>
      </c>
      <c r="G153" s="84" t="s">
        <v>10045</v>
      </c>
      <c r="H153" s="85">
        <v>1</v>
      </c>
      <c r="I153" s="86" t="s">
        <v>10088</v>
      </c>
      <c r="J153" s="86" t="s">
        <v>19</v>
      </c>
      <c r="K153" s="208">
        <v>8.0519400000000005e-002</v>
      </c>
      <c r="L153" s="209" t="s">
        <v>10075</v>
      </c>
      <c r="M153" s="210" t="s">
        <v>10075</v>
      </c>
      <c r="N153" s="87" t="s">
        <v>10075</v>
      </c>
      <c r="O153" s="104"/>
      <c r="P153" s="104" t="s">
        <v>10258</v>
      </c>
      <c r="Q153" s="104"/>
      <c r="R153" s="104">
        <f t="shared" si="78"/>
        <v>0</v>
      </c>
      <c r="S153" s="104" t="s">
        <v>10897</v>
      </c>
      <c r="T153" s="104" t="s">
        <v>10898</v>
      </c>
      <c r="U153" s="202">
        <f t="shared" si="0"/>
        <v>0</v>
      </c>
      <c r="V153" s="203" t="s">
        <v>10899</v>
      </c>
      <c r="W153" s="204">
        <v>6.7900000000000002e-002</v>
      </c>
      <c r="X153" s="104">
        <f t="shared" si="79"/>
        <v>8.598666726000001e-002</v>
      </c>
      <c r="Y153" s="90">
        <v>0</v>
      </c>
      <c r="Z153" s="91">
        <v>0</v>
      </c>
      <c r="AA153" s="91">
        <f t="shared" si="73"/>
        <v>0</v>
      </c>
      <c r="AB153" s="91">
        <f t="shared" si="74"/>
        <v>0</v>
      </c>
      <c r="AC153" s="92" t="e">
        <f t="shared" si="4"/>
        <v>#DIV/0!</v>
      </c>
      <c r="AD153" s="92">
        <f t="shared" si="5"/>
        <v>0</v>
      </c>
      <c r="AE153" s="98" t="s">
        <v>10080</v>
      </c>
    </row>
    <row r="154" s="81" customFormat="1" ht="15" customHeight="1">
      <c r="B154" s="82">
        <v>96546514</v>
      </c>
      <c r="C154" s="83" t="s">
        <v>10073</v>
      </c>
      <c r="D154" s="84" t="s">
        <v>10098</v>
      </c>
      <c r="E154" s="84" t="s">
        <v>10098</v>
      </c>
      <c r="F154" s="84" t="s">
        <v>2995</v>
      </c>
      <c r="G154" s="84" t="s">
        <v>2995</v>
      </c>
      <c r="H154" s="85">
        <v>1</v>
      </c>
      <c r="I154" s="86" t="s">
        <v>10099</v>
      </c>
      <c r="J154" s="86" t="s">
        <v>14</v>
      </c>
      <c r="K154" s="199">
        <v>71.74485</v>
      </c>
      <c r="L154" s="200">
        <v>735</v>
      </c>
      <c r="M154" s="201">
        <v>1</v>
      </c>
      <c r="N154" s="87">
        <v>735</v>
      </c>
      <c r="O154" s="87">
        <f>N154-20%</f>
        <v>734.79999999999995</v>
      </c>
      <c r="P154" s="87">
        <f t="shared" ref="P154:P156" si="80">K154-O154</f>
        <v>-663.05514999999991</v>
      </c>
      <c r="Q154" s="205">
        <f>(N154/K154)</f>
        <v>10.244637768425191</v>
      </c>
      <c r="R154" s="87" t="s">
        <v>10896</v>
      </c>
      <c r="S154" s="87" t="s">
        <v>10897</v>
      </c>
      <c r="T154" s="87" t="s">
        <v>10898</v>
      </c>
      <c r="U154" s="202">
        <f t="shared" si="0"/>
        <v>0</v>
      </c>
      <c r="V154" s="203" t="s">
        <v>10899</v>
      </c>
      <c r="W154" s="204">
        <v>6.7900000000000002e-002</v>
      </c>
      <c r="X154" s="104">
        <f t="shared" si="79"/>
        <v>76.616325315000012</v>
      </c>
      <c r="Y154" s="90">
        <v>0</v>
      </c>
      <c r="Z154" s="91">
        <v>0</v>
      </c>
      <c r="AA154" s="91">
        <f t="shared" si="73"/>
        <v>0</v>
      </c>
      <c r="AB154" s="91">
        <f t="shared" si="74"/>
        <v>0</v>
      </c>
      <c r="AC154" s="92" t="e">
        <f t="shared" si="4"/>
        <v>#DIV/0!</v>
      </c>
      <c r="AD154" s="92">
        <f t="shared" si="5"/>
        <v>0</v>
      </c>
      <c r="AE154" s="98" t="s">
        <v>10080</v>
      </c>
      <c r="AF154" s="94"/>
    </row>
    <row r="155" s="81" customFormat="1" ht="15" customHeight="1">
      <c r="B155" s="82">
        <v>96006099</v>
      </c>
      <c r="C155" s="83">
        <v>20</v>
      </c>
      <c r="D155" s="84" t="s">
        <v>9913</v>
      </c>
      <c r="E155" s="84" t="s">
        <v>9913</v>
      </c>
      <c r="F155" s="84" t="s">
        <v>5467</v>
      </c>
      <c r="G155" s="84" t="s">
        <v>2995</v>
      </c>
      <c r="H155" s="85">
        <v>1</v>
      </c>
      <c r="I155" s="86" t="s">
        <v>10036</v>
      </c>
      <c r="J155" s="86" t="s">
        <v>14</v>
      </c>
      <c r="K155" s="199">
        <v>22.710599999999999</v>
      </c>
      <c r="L155" s="200">
        <v>115</v>
      </c>
      <c r="M155" s="201">
        <v>1</v>
      </c>
      <c r="N155" s="87">
        <v>115</v>
      </c>
      <c r="O155" s="87">
        <f t="shared" ref="O155:O156" si="81">N155-(L155*0.20000000000000001)</f>
        <v>92</v>
      </c>
      <c r="P155" s="87">
        <f t="shared" si="80"/>
        <v>-69.289400000000001</v>
      </c>
      <c r="Q155" s="205">
        <f t="shared" ref="Q155:Q156" si="82">(O155/K155)*100%</f>
        <v>4.0509717929072773</v>
      </c>
      <c r="R155" s="87" t="s">
        <v>10896</v>
      </c>
      <c r="S155" s="87">
        <f>VLOOKUP(B155,Planilha4!$D$1:$E$213,2,0)</f>
        <v>0</v>
      </c>
      <c r="T155" s="87" t="s">
        <v>10894</v>
      </c>
      <c r="U155" s="202">
        <f t="shared" si="0"/>
        <v>0</v>
      </c>
      <c r="V155" s="203" t="s">
        <v>10895</v>
      </c>
      <c r="W155" s="204">
        <v>0</v>
      </c>
      <c r="X155" s="104">
        <f t="shared" ref="X155:X156" si="83">K155</f>
        <v>22.710599999999999</v>
      </c>
      <c r="Y155" s="90">
        <v>0</v>
      </c>
      <c r="Z155" s="91">
        <v>0</v>
      </c>
      <c r="AA155" s="91">
        <f t="shared" si="73"/>
        <v>0</v>
      </c>
      <c r="AB155" s="91">
        <f t="shared" si="74"/>
        <v>0</v>
      </c>
      <c r="AC155" s="92" t="e">
        <f t="shared" si="4"/>
        <v>#DIV/0!</v>
      </c>
      <c r="AD155" s="92">
        <f t="shared" si="5"/>
        <v>0</v>
      </c>
      <c r="AE155" s="98" t="s">
        <v>10080</v>
      </c>
      <c r="AF155" s="94"/>
    </row>
    <row r="156" s="81" customFormat="1" ht="15" customHeight="1">
      <c r="B156" s="82">
        <v>90264886</v>
      </c>
      <c r="C156" s="83">
        <v>20</v>
      </c>
      <c r="D156" s="84" t="s">
        <v>5474</v>
      </c>
      <c r="E156" s="84" t="s">
        <v>5474</v>
      </c>
      <c r="F156" s="84" t="s">
        <v>506</v>
      </c>
      <c r="G156" s="84" t="s">
        <v>2995</v>
      </c>
      <c r="H156" s="85">
        <v>1</v>
      </c>
      <c r="I156" s="86" t="s">
        <v>10036</v>
      </c>
      <c r="J156" s="86" t="s">
        <v>14</v>
      </c>
      <c r="K156" s="199">
        <v>361.87152624000004</v>
      </c>
      <c r="L156" s="200">
        <v>485</v>
      </c>
      <c r="M156" s="201">
        <v>1</v>
      </c>
      <c r="N156" s="87">
        <v>485</v>
      </c>
      <c r="O156" s="87">
        <f t="shared" si="81"/>
        <v>388</v>
      </c>
      <c r="P156" s="87">
        <f t="shared" si="80"/>
        <v>-26.128473759999963</v>
      </c>
      <c r="Q156" s="205">
        <f t="shared" si="82"/>
        <v>1.0722037294049798</v>
      </c>
      <c r="R156" s="87" t="s">
        <v>10896</v>
      </c>
      <c r="S156" s="87">
        <f>VLOOKUP(B156,Planilha4!$D$1:$E$213,2,0)</f>
        <v>0</v>
      </c>
      <c r="T156" s="87" t="s">
        <v>10894</v>
      </c>
      <c r="U156" s="202">
        <f t="shared" si="0"/>
        <v>0</v>
      </c>
      <c r="V156" s="203" t="s">
        <v>10895</v>
      </c>
      <c r="W156" s="204">
        <v>0</v>
      </c>
      <c r="X156" s="104">
        <f t="shared" si="83"/>
        <v>361.87152624000004</v>
      </c>
      <c r="Y156" s="90">
        <v>0</v>
      </c>
      <c r="Z156" s="91">
        <v>0</v>
      </c>
      <c r="AA156" s="91">
        <f t="shared" si="73"/>
        <v>0</v>
      </c>
      <c r="AB156" s="91">
        <f t="shared" si="74"/>
        <v>0</v>
      </c>
      <c r="AC156" s="92" t="e">
        <f t="shared" si="4"/>
        <v>#DIV/0!</v>
      </c>
      <c r="AD156" s="92">
        <f t="shared" si="5"/>
        <v>0</v>
      </c>
      <c r="AE156" s="98" t="s">
        <v>10080</v>
      </c>
      <c r="AF156" s="94"/>
    </row>
    <row r="157" s="81" customFormat="1" ht="15" customHeight="1">
      <c r="B157" s="82">
        <v>96006528</v>
      </c>
      <c r="C157" s="83">
        <v>20</v>
      </c>
      <c r="D157" s="84" t="s">
        <v>10047</v>
      </c>
      <c r="E157" s="149" t="s">
        <v>10047</v>
      </c>
      <c r="F157" s="84" t="s">
        <v>10045</v>
      </c>
      <c r="G157" s="84" t="s">
        <v>10045</v>
      </c>
      <c r="H157" s="85">
        <v>1</v>
      </c>
      <c r="I157" s="86" t="s">
        <v>10036</v>
      </c>
      <c r="J157" s="86" t="s">
        <v>14</v>
      </c>
      <c r="K157" s="208">
        <v>94.816755000000001</v>
      </c>
      <c r="L157" s="209" t="s">
        <v>10075</v>
      </c>
      <c r="M157" s="210" t="s">
        <v>10075</v>
      </c>
      <c r="N157" s="87" t="s">
        <v>10075</v>
      </c>
      <c r="O157" s="104"/>
      <c r="P157" s="104" t="s">
        <v>10258</v>
      </c>
      <c r="Q157" s="104"/>
      <c r="R157" s="104">
        <f t="shared" ref="R157:R162" si="84">IF(O157&gt;0,"com brasíndice","sem brasíndice")</f>
        <v>0</v>
      </c>
      <c r="S157" s="104" t="s">
        <v>10897</v>
      </c>
      <c r="T157" s="104" t="s">
        <v>10898</v>
      </c>
      <c r="U157" s="202">
        <f t="shared" si="0"/>
        <v>0</v>
      </c>
      <c r="V157" s="203" t="s">
        <v>10899</v>
      </c>
      <c r="W157" s="204">
        <v>6.7900000000000002e-002</v>
      </c>
      <c r="X157" s="104">
        <f>K157*1.0679000000000001</f>
        <v>101.25481266450001</v>
      </c>
      <c r="Y157" s="90">
        <v>0</v>
      </c>
      <c r="Z157" s="91">
        <v>0</v>
      </c>
      <c r="AA157" s="91">
        <f t="shared" si="73"/>
        <v>0</v>
      </c>
      <c r="AB157" s="91">
        <f t="shared" si="74"/>
        <v>0</v>
      </c>
      <c r="AC157" s="92" t="e">
        <f t="shared" si="4"/>
        <v>#DIV/0!</v>
      </c>
      <c r="AD157" s="92">
        <f t="shared" si="5"/>
        <v>0</v>
      </c>
      <c r="AE157" s="98" t="s">
        <v>10080</v>
      </c>
      <c r="AF157" s="94"/>
    </row>
    <row r="158" s="81" customFormat="1" ht="15" customHeight="1">
      <c r="B158" s="82">
        <v>90844335</v>
      </c>
      <c r="C158" s="83">
        <v>20</v>
      </c>
      <c r="D158" s="84" t="s">
        <v>5898</v>
      </c>
      <c r="E158" s="84" t="s">
        <v>5898</v>
      </c>
      <c r="F158" s="84" t="s">
        <v>10045</v>
      </c>
      <c r="G158" s="84" t="s">
        <v>10045</v>
      </c>
      <c r="H158" s="85">
        <v>1</v>
      </c>
      <c r="I158" s="86" t="s">
        <v>10036</v>
      </c>
      <c r="J158" s="86" t="s">
        <v>14</v>
      </c>
      <c r="K158" s="199">
        <v>82.584000000000003</v>
      </c>
      <c r="L158" s="200" t="s">
        <v>10075</v>
      </c>
      <c r="M158" s="201" t="s">
        <v>10075</v>
      </c>
      <c r="N158" s="87" t="s">
        <v>10075</v>
      </c>
      <c r="O158" s="87"/>
      <c r="P158" s="87" t="s">
        <v>10258</v>
      </c>
      <c r="Q158" s="205">
        <f t="shared" ref="Q158:Q168" si="85">(O158/K158)*100%</f>
        <v>0</v>
      </c>
      <c r="R158" s="87">
        <f t="shared" si="84"/>
        <v>0</v>
      </c>
      <c r="S158" s="87">
        <f>VLOOKUP(B158,Planilha4!$D$1:$E$213,2,0)</f>
        <v>0</v>
      </c>
      <c r="T158" s="87" t="s">
        <v>10894</v>
      </c>
      <c r="U158" s="202">
        <f t="shared" si="0"/>
        <v>0</v>
      </c>
      <c r="V158" s="203" t="s">
        <v>10895</v>
      </c>
      <c r="W158" s="204">
        <v>0</v>
      </c>
      <c r="X158" s="104">
        <f t="shared" ref="X158:X168" si="86">K158</f>
        <v>82.584000000000003</v>
      </c>
      <c r="Y158" s="90">
        <v>0</v>
      </c>
      <c r="Z158" s="91">
        <v>0</v>
      </c>
      <c r="AA158" s="91">
        <f t="shared" si="73"/>
        <v>0</v>
      </c>
      <c r="AB158" s="91">
        <f t="shared" si="74"/>
        <v>0</v>
      </c>
      <c r="AC158" s="92" t="e">
        <f t="shared" si="4"/>
        <v>#DIV/0!</v>
      </c>
      <c r="AD158" s="92">
        <f t="shared" si="5"/>
        <v>0</v>
      </c>
      <c r="AE158" s="98" t="s">
        <v>10080</v>
      </c>
      <c r="AF158" s="94"/>
    </row>
    <row r="159" s="81" customFormat="1" ht="15" customHeight="1">
      <c r="B159" s="82">
        <v>96006110</v>
      </c>
      <c r="C159" s="83">
        <v>20</v>
      </c>
      <c r="D159" s="84" t="s">
        <v>9914</v>
      </c>
      <c r="E159" s="84" t="s">
        <v>9914</v>
      </c>
      <c r="F159" s="84" t="s">
        <v>9915</v>
      </c>
      <c r="G159" s="84" t="s">
        <v>6476</v>
      </c>
      <c r="H159" s="85">
        <v>1</v>
      </c>
      <c r="I159" s="86" t="s">
        <v>10036</v>
      </c>
      <c r="J159" s="86" t="s">
        <v>14</v>
      </c>
      <c r="K159" s="199">
        <v>93.31992000000001</v>
      </c>
      <c r="L159" s="200" t="s">
        <v>10075</v>
      </c>
      <c r="M159" s="201" t="s">
        <v>10075</v>
      </c>
      <c r="N159" s="87" t="s">
        <v>10075</v>
      </c>
      <c r="O159" s="87"/>
      <c r="P159" s="87" t="s">
        <v>10258</v>
      </c>
      <c r="Q159" s="205">
        <f t="shared" si="85"/>
        <v>0</v>
      </c>
      <c r="R159" s="87">
        <f t="shared" si="84"/>
        <v>0</v>
      </c>
      <c r="S159" s="87">
        <f>VLOOKUP(B159,Planilha4!$D$1:$E$213,2,0)</f>
        <v>0</v>
      </c>
      <c r="T159" s="87" t="s">
        <v>10894</v>
      </c>
      <c r="U159" s="202">
        <f t="shared" si="0"/>
        <v>0</v>
      </c>
      <c r="V159" s="203" t="s">
        <v>10895</v>
      </c>
      <c r="W159" s="204">
        <v>0</v>
      </c>
      <c r="X159" s="104">
        <f t="shared" si="86"/>
        <v>93.31992000000001</v>
      </c>
      <c r="Y159" s="90">
        <v>0</v>
      </c>
      <c r="Z159" s="91">
        <v>0</v>
      </c>
      <c r="AA159" s="91">
        <f t="shared" si="73"/>
        <v>0</v>
      </c>
      <c r="AB159" s="91">
        <f t="shared" si="74"/>
        <v>0</v>
      </c>
      <c r="AC159" s="92" t="e">
        <f t="shared" si="4"/>
        <v>#DIV/0!</v>
      </c>
      <c r="AD159" s="92">
        <f t="shared" si="5"/>
        <v>0</v>
      </c>
      <c r="AE159" s="98" t="s">
        <v>10080</v>
      </c>
      <c r="AF159" s="94"/>
    </row>
    <row r="160" s="81" customFormat="1" ht="15" customHeight="1">
      <c r="B160" s="82">
        <v>90276280</v>
      </c>
      <c r="C160" s="83">
        <v>20</v>
      </c>
      <c r="D160" s="84" t="s">
        <v>6454</v>
      </c>
      <c r="E160" s="84" t="s">
        <v>6454</v>
      </c>
      <c r="F160" s="84" t="s">
        <v>728</v>
      </c>
      <c r="G160" s="84" t="s">
        <v>6476</v>
      </c>
      <c r="H160" s="85">
        <v>1</v>
      </c>
      <c r="I160" s="86" t="s">
        <v>10036</v>
      </c>
      <c r="J160" s="86" t="s">
        <v>14</v>
      </c>
      <c r="K160" s="199">
        <v>225.57819600000002</v>
      </c>
      <c r="L160" s="200" t="s">
        <v>10075</v>
      </c>
      <c r="M160" s="201" t="s">
        <v>10075</v>
      </c>
      <c r="N160" s="87" t="s">
        <v>10075</v>
      </c>
      <c r="O160" s="87"/>
      <c r="P160" s="87" t="s">
        <v>10258</v>
      </c>
      <c r="Q160" s="205">
        <f t="shared" si="85"/>
        <v>0</v>
      </c>
      <c r="R160" s="87">
        <f t="shared" si="84"/>
        <v>0</v>
      </c>
      <c r="S160" s="87">
        <f>VLOOKUP(B160,Planilha4!$D$1:$E$213,2,0)</f>
        <v>0</v>
      </c>
      <c r="T160" s="87" t="s">
        <v>10894</v>
      </c>
      <c r="U160" s="202">
        <f t="shared" si="0"/>
        <v>0</v>
      </c>
      <c r="V160" s="203" t="s">
        <v>10895</v>
      </c>
      <c r="W160" s="204">
        <v>0</v>
      </c>
      <c r="X160" s="104">
        <f t="shared" si="86"/>
        <v>225.57819600000002</v>
      </c>
      <c r="Y160" s="90">
        <v>0</v>
      </c>
      <c r="Z160" s="91">
        <v>0</v>
      </c>
      <c r="AA160" s="91">
        <f t="shared" si="73"/>
        <v>0</v>
      </c>
      <c r="AB160" s="91">
        <f t="shared" si="74"/>
        <v>0</v>
      </c>
      <c r="AC160" s="92" t="e">
        <f t="shared" si="4"/>
        <v>#DIV/0!</v>
      </c>
      <c r="AD160" s="92">
        <f t="shared" si="5"/>
        <v>0</v>
      </c>
      <c r="AE160" s="98" t="s">
        <v>10080</v>
      </c>
      <c r="AF160" s="94"/>
    </row>
    <row r="161" s="81" customFormat="1" ht="15" customHeight="1">
      <c r="B161" s="82">
        <v>90276302</v>
      </c>
      <c r="C161" s="83">
        <v>20</v>
      </c>
      <c r="D161" s="84" t="s">
        <v>6455</v>
      </c>
      <c r="E161" s="84" t="s">
        <v>6455</v>
      </c>
      <c r="F161" s="84" t="s">
        <v>728</v>
      </c>
      <c r="G161" s="84" t="s">
        <v>6476</v>
      </c>
      <c r="H161" s="85">
        <v>1</v>
      </c>
      <c r="I161" s="86" t="s">
        <v>10036</v>
      </c>
      <c r="J161" s="86" t="s">
        <v>14</v>
      </c>
      <c r="K161" s="199">
        <v>343.84880699999997</v>
      </c>
      <c r="L161" s="200" t="s">
        <v>10075</v>
      </c>
      <c r="M161" s="201" t="s">
        <v>10075</v>
      </c>
      <c r="N161" s="87" t="s">
        <v>10075</v>
      </c>
      <c r="O161" s="87"/>
      <c r="P161" s="87" t="s">
        <v>10258</v>
      </c>
      <c r="Q161" s="205">
        <f t="shared" si="85"/>
        <v>0</v>
      </c>
      <c r="R161" s="87">
        <f t="shared" si="84"/>
        <v>0</v>
      </c>
      <c r="S161" s="87">
        <f>VLOOKUP(B161,Planilha4!$D$1:$E$213,2,0)</f>
        <v>0</v>
      </c>
      <c r="T161" s="87" t="s">
        <v>10894</v>
      </c>
      <c r="U161" s="202">
        <f t="shared" si="0"/>
        <v>0</v>
      </c>
      <c r="V161" s="203" t="s">
        <v>10895</v>
      </c>
      <c r="W161" s="204">
        <v>0</v>
      </c>
      <c r="X161" s="104">
        <f t="shared" si="86"/>
        <v>343.84880699999997</v>
      </c>
      <c r="Y161" s="90">
        <v>0</v>
      </c>
      <c r="Z161" s="91">
        <v>0</v>
      </c>
      <c r="AA161" s="91">
        <f t="shared" si="73"/>
        <v>0</v>
      </c>
      <c r="AB161" s="91">
        <f t="shared" si="74"/>
        <v>0</v>
      </c>
      <c r="AC161" s="92" t="e">
        <f t="shared" si="4"/>
        <v>#DIV/0!</v>
      </c>
      <c r="AD161" s="92">
        <f t="shared" si="5"/>
        <v>0</v>
      </c>
      <c r="AE161" s="98" t="s">
        <v>10080</v>
      </c>
      <c r="AF161" s="94"/>
    </row>
    <row r="162" s="81" customFormat="1" ht="15" customHeight="1">
      <c r="B162" s="82">
        <v>90844378</v>
      </c>
      <c r="C162" s="83" t="s">
        <v>10073</v>
      </c>
      <c r="D162" s="84" t="s">
        <v>6472</v>
      </c>
      <c r="E162" s="84" t="s">
        <v>6472</v>
      </c>
      <c r="F162" s="84" t="s">
        <v>10045</v>
      </c>
      <c r="G162" s="84" t="s">
        <v>10045</v>
      </c>
      <c r="H162" s="85">
        <v>1</v>
      </c>
      <c r="I162" s="86" t="s">
        <v>10036</v>
      </c>
      <c r="J162" s="86" t="s">
        <v>14</v>
      </c>
      <c r="K162" s="199">
        <v>441.26695799999999</v>
      </c>
      <c r="L162" s="200" t="s">
        <v>10075</v>
      </c>
      <c r="M162" s="201" t="s">
        <v>10075</v>
      </c>
      <c r="N162" s="87" t="s">
        <v>10075</v>
      </c>
      <c r="O162" s="87"/>
      <c r="P162" s="87" t="s">
        <v>10258</v>
      </c>
      <c r="Q162" s="205">
        <f t="shared" si="85"/>
        <v>0</v>
      </c>
      <c r="R162" s="87">
        <f t="shared" si="84"/>
        <v>0</v>
      </c>
      <c r="S162" s="87">
        <f>VLOOKUP(B162,Planilha4!$D$1:$E$213,2,0)</f>
        <v>0</v>
      </c>
      <c r="T162" s="87" t="s">
        <v>10894</v>
      </c>
      <c r="U162" s="202">
        <f t="shared" si="0"/>
        <v>0</v>
      </c>
      <c r="V162" s="203" t="s">
        <v>10895</v>
      </c>
      <c r="W162" s="204">
        <v>0</v>
      </c>
      <c r="X162" s="104">
        <f t="shared" si="86"/>
        <v>441.26695799999999</v>
      </c>
      <c r="Y162" s="90">
        <v>0</v>
      </c>
      <c r="Z162" s="91">
        <v>0</v>
      </c>
      <c r="AA162" s="91">
        <f t="shared" si="73"/>
        <v>0</v>
      </c>
      <c r="AB162" s="91">
        <f t="shared" si="74"/>
        <v>0</v>
      </c>
      <c r="AC162" s="92" t="e">
        <f t="shared" si="4"/>
        <v>#DIV/0!</v>
      </c>
      <c r="AD162" s="92">
        <f t="shared" si="5"/>
        <v>0</v>
      </c>
      <c r="AE162" s="98" t="s">
        <v>10080</v>
      </c>
      <c r="AF162" s="94"/>
    </row>
    <row r="163" s="81" customFormat="1" ht="15" customHeight="1">
      <c r="B163" s="82">
        <v>90942434</v>
      </c>
      <c r="C163" s="83">
        <v>20</v>
      </c>
      <c r="D163" s="84" t="s">
        <v>7351</v>
      </c>
      <c r="E163" s="84" t="s">
        <v>7351</v>
      </c>
      <c r="F163" s="84" t="s">
        <v>662</v>
      </c>
      <c r="G163" s="84"/>
      <c r="H163" s="85">
        <v>400</v>
      </c>
      <c r="I163" s="86" t="s">
        <v>10077</v>
      </c>
      <c r="J163" s="86" t="s">
        <v>19</v>
      </c>
      <c r="K163" s="199">
        <v>0.81135480270722982</v>
      </c>
      <c r="L163" s="200">
        <v>371.62</v>
      </c>
      <c r="M163" s="201">
        <v>1</v>
      </c>
      <c r="N163" s="87">
        <f>L163/400</f>
        <v>0.92905000000000004</v>
      </c>
      <c r="O163" s="87">
        <f>N163-(L163*0.20000000000000001)</f>
        <v>-73.394949999999994</v>
      </c>
      <c r="P163" s="87">
        <f>K163-O163</f>
        <v>74.206304802707223</v>
      </c>
      <c r="Q163" s="205">
        <f t="shared" si="85"/>
        <v>-90.459746777987476</v>
      </c>
      <c r="R163" s="87" t="s">
        <v>10896</v>
      </c>
      <c r="S163" s="87">
        <f>VLOOKUP(B163,Planilha4!$D$1:$E$213,2,0)</f>
        <v>0</v>
      </c>
      <c r="T163" s="87" t="s">
        <v>10894</v>
      </c>
      <c r="U163" s="202">
        <f t="shared" si="0"/>
        <v>0</v>
      </c>
      <c r="V163" s="203" t="s">
        <v>10895</v>
      </c>
      <c r="W163" s="204">
        <v>0</v>
      </c>
      <c r="X163" s="104">
        <f t="shared" si="86"/>
        <v>0.81135480270722982</v>
      </c>
      <c r="Y163" s="90">
        <v>0</v>
      </c>
      <c r="Z163" s="91">
        <v>0</v>
      </c>
      <c r="AA163" s="91">
        <f t="shared" si="73"/>
        <v>0</v>
      </c>
      <c r="AB163" s="91">
        <f t="shared" si="74"/>
        <v>0</v>
      </c>
      <c r="AC163" s="92" t="e">
        <f t="shared" si="4"/>
        <v>#DIV/0!</v>
      </c>
      <c r="AD163" s="92">
        <f t="shared" si="5"/>
        <v>0</v>
      </c>
      <c r="AE163" s="98" t="s">
        <v>10080</v>
      </c>
    </row>
    <row r="164" s="81" customFormat="1" ht="15" customHeight="1">
      <c r="B164" s="82">
        <v>90312031</v>
      </c>
      <c r="C164" s="83">
        <v>20</v>
      </c>
      <c r="D164" s="84" t="s">
        <v>7392</v>
      </c>
      <c r="E164" s="84" t="s">
        <v>7392</v>
      </c>
      <c r="F164" s="84" t="s">
        <v>725</v>
      </c>
      <c r="G164" s="84" t="s">
        <v>10074</v>
      </c>
      <c r="H164" s="85">
        <v>350</v>
      </c>
      <c r="I164" s="86" t="s">
        <v>10077</v>
      </c>
      <c r="J164" s="86" t="s">
        <v>19</v>
      </c>
      <c r="K164" s="199">
        <v>0.62387979570000007</v>
      </c>
      <c r="L164" s="200" t="s">
        <v>10075</v>
      </c>
      <c r="M164" s="201" t="s">
        <v>10075</v>
      </c>
      <c r="N164" s="87" t="s">
        <v>10075</v>
      </c>
      <c r="O164" s="87"/>
      <c r="P164" s="87" t="s">
        <v>10258</v>
      </c>
      <c r="Q164" s="205">
        <f t="shared" si="85"/>
        <v>0</v>
      </c>
      <c r="R164" s="87">
        <f t="shared" ref="R164:R173" si="87">IF(O164&gt;0,"com brasíndice","sem brasíndice")</f>
        <v>0</v>
      </c>
      <c r="S164" s="87">
        <f>VLOOKUP(B164,Planilha4!$D$1:$E$213,2,0)</f>
        <v>0</v>
      </c>
      <c r="T164" s="87" t="s">
        <v>10894</v>
      </c>
      <c r="U164" s="202">
        <f t="shared" si="0"/>
        <v>0</v>
      </c>
      <c r="V164" s="203" t="s">
        <v>10895</v>
      </c>
      <c r="W164" s="204">
        <v>0</v>
      </c>
      <c r="X164" s="104">
        <f t="shared" si="86"/>
        <v>0.62387979570000007</v>
      </c>
      <c r="Y164" s="90">
        <v>0</v>
      </c>
      <c r="Z164" s="91">
        <v>0</v>
      </c>
      <c r="AA164" s="91">
        <f t="shared" si="73"/>
        <v>0</v>
      </c>
      <c r="AB164" s="91">
        <f t="shared" si="74"/>
        <v>0</v>
      </c>
      <c r="AC164" s="92" t="e">
        <f t="shared" si="4"/>
        <v>#DIV/0!</v>
      </c>
      <c r="AD164" s="92">
        <f t="shared" si="5"/>
        <v>0</v>
      </c>
      <c r="AE164" s="98" t="s">
        <v>10080</v>
      </c>
    </row>
    <row r="165" s="81" customFormat="1" ht="15" customHeight="1">
      <c r="B165" s="82">
        <v>90276477</v>
      </c>
      <c r="C165" s="83">
        <v>20</v>
      </c>
      <c r="D165" s="84" t="s">
        <v>7630</v>
      </c>
      <c r="E165" s="84" t="s">
        <v>7630</v>
      </c>
      <c r="F165" s="84" t="s">
        <v>728</v>
      </c>
      <c r="G165" s="84" t="s">
        <v>6476</v>
      </c>
      <c r="H165" s="85">
        <v>1</v>
      </c>
      <c r="I165" s="86" t="s">
        <v>10036</v>
      </c>
      <c r="J165" s="86" t="s">
        <v>14</v>
      </c>
      <c r="K165" s="199">
        <v>47.852369730000007</v>
      </c>
      <c r="L165" s="200" t="s">
        <v>10075</v>
      </c>
      <c r="M165" s="201" t="s">
        <v>10075</v>
      </c>
      <c r="N165" s="87" t="s">
        <v>10075</v>
      </c>
      <c r="O165" s="87"/>
      <c r="P165" s="87" t="s">
        <v>10258</v>
      </c>
      <c r="Q165" s="205">
        <f t="shared" si="85"/>
        <v>0</v>
      </c>
      <c r="R165" s="87">
        <f t="shared" si="87"/>
        <v>0</v>
      </c>
      <c r="S165" s="87">
        <f>VLOOKUP(B165,Planilha4!$D$1:$E$213,2,0)</f>
        <v>0</v>
      </c>
      <c r="T165" s="87" t="s">
        <v>10894</v>
      </c>
      <c r="U165" s="202">
        <f t="shared" si="0"/>
        <v>0</v>
      </c>
      <c r="V165" s="203" t="s">
        <v>10895</v>
      </c>
      <c r="W165" s="204">
        <v>0</v>
      </c>
      <c r="X165" s="104">
        <f t="shared" si="86"/>
        <v>47.852369730000007</v>
      </c>
      <c r="Y165" s="90">
        <v>0</v>
      </c>
      <c r="Z165" s="91">
        <v>0</v>
      </c>
      <c r="AA165" s="91">
        <f t="shared" si="73"/>
        <v>0</v>
      </c>
      <c r="AB165" s="91">
        <f t="shared" si="74"/>
        <v>0</v>
      </c>
      <c r="AC165" s="92" t="e">
        <f t="shared" si="4"/>
        <v>#DIV/0!</v>
      </c>
      <c r="AD165" s="92">
        <f t="shared" si="5"/>
        <v>0</v>
      </c>
      <c r="AE165" s="98" t="s">
        <v>10080</v>
      </c>
      <c r="AF165" s="94"/>
    </row>
    <row r="166" s="81" customFormat="1" ht="15" customHeight="1">
      <c r="B166" s="82">
        <v>96006145</v>
      </c>
      <c r="C166" s="83">
        <v>20</v>
      </c>
      <c r="D166" s="84" t="s">
        <v>9918</v>
      </c>
      <c r="E166" s="84" t="s">
        <v>9918</v>
      </c>
      <c r="F166" s="84" t="s">
        <v>9919</v>
      </c>
      <c r="G166" s="84" t="s">
        <v>6476</v>
      </c>
      <c r="H166" s="85">
        <v>1</v>
      </c>
      <c r="I166" s="86" t="s">
        <v>10036</v>
      </c>
      <c r="J166" s="86" t="s">
        <v>14</v>
      </c>
      <c r="K166" s="199">
        <v>36.915047999999999</v>
      </c>
      <c r="L166" s="200" t="s">
        <v>10075</v>
      </c>
      <c r="M166" s="201" t="s">
        <v>10075</v>
      </c>
      <c r="N166" s="87" t="s">
        <v>10075</v>
      </c>
      <c r="O166" s="87"/>
      <c r="P166" s="87" t="s">
        <v>10258</v>
      </c>
      <c r="Q166" s="205">
        <f t="shared" si="85"/>
        <v>0</v>
      </c>
      <c r="R166" s="87">
        <f t="shared" si="87"/>
        <v>0</v>
      </c>
      <c r="S166" s="87">
        <f>VLOOKUP(B166,Planilha4!$D$1:$E$213,2,0)</f>
        <v>0</v>
      </c>
      <c r="T166" s="87" t="s">
        <v>10894</v>
      </c>
      <c r="U166" s="202">
        <f t="shared" si="0"/>
        <v>0</v>
      </c>
      <c r="V166" s="203" t="s">
        <v>10895</v>
      </c>
      <c r="W166" s="204">
        <v>0</v>
      </c>
      <c r="X166" s="104">
        <f t="shared" si="86"/>
        <v>36.915047999999999</v>
      </c>
      <c r="Y166" s="90">
        <v>0</v>
      </c>
      <c r="Z166" s="91">
        <v>0</v>
      </c>
      <c r="AA166" s="91">
        <f t="shared" si="73"/>
        <v>0</v>
      </c>
      <c r="AB166" s="91">
        <f t="shared" si="74"/>
        <v>0</v>
      </c>
      <c r="AC166" s="92" t="e">
        <f t="shared" si="4"/>
        <v>#DIV/0!</v>
      </c>
      <c r="AD166" s="92">
        <f t="shared" si="5"/>
        <v>0</v>
      </c>
      <c r="AE166" s="98" t="s">
        <v>10080</v>
      </c>
    </row>
    <row r="167" s="81" customFormat="1" ht="15" customHeight="1">
      <c r="B167" s="82">
        <v>90276540</v>
      </c>
      <c r="C167" s="83">
        <v>20</v>
      </c>
      <c r="D167" s="84" t="s">
        <v>7650</v>
      </c>
      <c r="E167" s="84" t="s">
        <v>7650</v>
      </c>
      <c r="F167" s="84" t="s">
        <v>728</v>
      </c>
      <c r="G167" s="84" t="s">
        <v>6476</v>
      </c>
      <c r="H167" s="85">
        <v>400</v>
      </c>
      <c r="I167" s="86" t="s">
        <v>10077</v>
      </c>
      <c r="J167" s="86" t="s">
        <v>19</v>
      </c>
      <c r="K167" s="199">
        <v>0.13602410640000001</v>
      </c>
      <c r="L167" s="200" t="s">
        <v>10075</v>
      </c>
      <c r="M167" s="201" t="s">
        <v>10075</v>
      </c>
      <c r="N167" s="87" t="s">
        <v>10075</v>
      </c>
      <c r="O167" s="87"/>
      <c r="P167" s="87" t="s">
        <v>10258</v>
      </c>
      <c r="Q167" s="205">
        <f t="shared" si="85"/>
        <v>0</v>
      </c>
      <c r="R167" s="87">
        <f t="shared" si="87"/>
        <v>0</v>
      </c>
      <c r="S167" s="87">
        <f>VLOOKUP(B167,Planilha4!$D$1:$E$213,2,0)</f>
        <v>0</v>
      </c>
      <c r="T167" s="87" t="s">
        <v>10894</v>
      </c>
      <c r="U167" s="202">
        <f t="shared" si="0"/>
        <v>0</v>
      </c>
      <c r="V167" s="203" t="s">
        <v>10895</v>
      </c>
      <c r="W167" s="204">
        <v>0</v>
      </c>
      <c r="X167" s="104">
        <f t="shared" si="86"/>
        <v>0.13602410640000001</v>
      </c>
      <c r="Y167" s="90">
        <v>0</v>
      </c>
      <c r="Z167" s="91">
        <v>0</v>
      </c>
      <c r="AA167" s="91">
        <f t="shared" si="73"/>
        <v>0</v>
      </c>
      <c r="AB167" s="91">
        <f t="shared" si="74"/>
        <v>0</v>
      </c>
      <c r="AC167" s="92" t="e">
        <f t="shared" si="4"/>
        <v>#DIV/0!</v>
      </c>
      <c r="AD167" s="92">
        <f t="shared" si="5"/>
        <v>0</v>
      </c>
      <c r="AE167" s="98" t="s">
        <v>10080</v>
      </c>
    </row>
    <row r="168" s="81" customFormat="1" ht="15" customHeight="1">
      <c r="B168" s="82">
        <v>96003812</v>
      </c>
      <c r="C168" s="83">
        <v>20</v>
      </c>
      <c r="D168" s="84" t="s">
        <v>7651</v>
      </c>
      <c r="E168" s="84" t="s">
        <v>7651</v>
      </c>
      <c r="F168" s="84" t="s">
        <v>4430</v>
      </c>
      <c r="G168" s="84"/>
      <c r="H168" s="85">
        <v>1</v>
      </c>
      <c r="I168" s="86" t="s">
        <v>10036</v>
      </c>
      <c r="J168" s="86" t="s">
        <v>14</v>
      </c>
      <c r="K168" s="199">
        <v>61.318620000000003</v>
      </c>
      <c r="L168" s="200" t="s">
        <v>10075</v>
      </c>
      <c r="M168" s="201" t="s">
        <v>10075</v>
      </c>
      <c r="N168" s="87" t="s">
        <v>10075</v>
      </c>
      <c r="O168" s="87"/>
      <c r="P168" s="87" t="s">
        <v>10258</v>
      </c>
      <c r="Q168" s="205">
        <f t="shared" si="85"/>
        <v>0</v>
      </c>
      <c r="R168" s="87">
        <f t="shared" si="87"/>
        <v>0</v>
      </c>
      <c r="S168" s="87">
        <f>VLOOKUP(B168,Planilha4!$D$1:$E$213,2,0)</f>
        <v>0</v>
      </c>
      <c r="T168" s="87" t="s">
        <v>10894</v>
      </c>
      <c r="U168" s="202">
        <f t="shared" si="0"/>
        <v>0</v>
      </c>
      <c r="V168" s="203" t="s">
        <v>10895</v>
      </c>
      <c r="W168" s="204">
        <v>0</v>
      </c>
      <c r="X168" s="104">
        <f t="shared" si="86"/>
        <v>61.318620000000003</v>
      </c>
      <c r="Y168" s="90">
        <v>0</v>
      </c>
      <c r="Z168" s="91">
        <v>0</v>
      </c>
      <c r="AA168" s="91">
        <f t="shared" si="73"/>
        <v>0</v>
      </c>
      <c r="AB168" s="91">
        <f t="shared" si="74"/>
        <v>0</v>
      </c>
      <c r="AC168" s="92" t="e">
        <f t="shared" si="4"/>
        <v>#DIV/0!</v>
      </c>
      <c r="AD168" s="92">
        <f t="shared" si="5"/>
        <v>0</v>
      </c>
      <c r="AE168" s="98" t="s">
        <v>10080</v>
      </c>
    </row>
    <row r="169" s="81" customFormat="1" ht="15" customHeight="1">
      <c r="B169" s="82">
        <v>96006621</v>
      </c>
      <c r="C169" s="83">
        <v>20</v>
      </c>
      <c r="D169" s="84" t="s">
        <v>10100</v>
      </c>
      <c r="E169" s="149" t="s">
        <v>10100</v>
      </c>
      <c r="F169" s="84" t="s">
        <v>975</v>
      </c>
      <c r="G169" s="84" t="s">
        <v>10074</v>
      </c>
      <c r="H169" s="85">
        <v>1</v>
      </c>
      <c r="I169" s="86" t="s">
        <v>10036</v>
      </c>
      <c r="J169" s="86" t="s">
        <v>625</v>
      </c>
      <c r="K169" s="208">
        <v>6.4621979999999999</v>
      </c>
      <c r="L169" s="209" t="s">
        <v>10075</v>
      </c>
      <c r="M169" s="210" t="s">
        <v>10075</v>
      </c>
      <c r="N169" s="87" t="s">
        <v>10075</v>
      </c>
      <c r="O169" s="104"/>
      <c r="P169" s="104" t="s">
        <v>10258</v>
      </c>
      <c r="Q169" s="104"/>
      <c r="R169" s="104">
        <f t="shared" si="87"/>
        <v>0</v>
      </c>
      <c r="S169" s="104" t="s">
        <v>10897</v>
      </c>
      <c r="T169" s="104" t="s">
        <v>10898</v>
      </c>
      <c r="U169" s="202">
        <f t="shared" si="0"/>
        <v>0</v>
      </c>
      <c r="V169" s="203" t="s">
        <v>10899</v>
      </c>
      <c r="W169" s="204">
        <v>6.7900000000000002e-002</v>
      </c>
      <c r="X169" s="104">
        <f>K169*1.0679000000000001</f>
        <v>6.9009812442000005</v>
      </c>
      <c r="Y169" s="90">
        <v>0</v>
      </c>
      <c r="Z169" s="91">
        <v>0</v>
      </c>
      <c r="AA169" s="91">
        <f t="shared" si="73"/>
        <v>0</v>
      </c>
      <c r="AB169" s="91">
        <f t="shared" si="74"/>
        <v>0</v>
      </c>
      <c r="AC169" s="92" t="e">
        <f t="shared" si="4"/>
        <v>#DIV/0!</v>
      </c>
      <c r="AD169" s="92">
        <f t="shared" si="5"/>
        <v>0</v>
      </c>
      <c r="AE169" s="98" t="s">
        <v>10080</v>
      </c>
    </row>
    <row r="170" s="81" customFormat="1" ht="15" customHeight="1">
      <c r="B170" s="82">
        <v>96003839</v>
      </c>
      <c r="C170" s="83">
        <v>20</v>
      </c>
      <c r="D170" s="84" t="s">
        <v>7653</v>
      </c>
      <c r="E170" s="84" t="s">
        <v>7653</v>
      </c>
      <c r="F170" s="84" t="s">
        <v>4430</v>
      </c>
      <c r="G170" s="84"/>
      <c r="H170" s="85">
        <v>1</v>
      </c>
      <c r="I170" s="86" t="s">
        <v>10036</v>
      </c>
      <c r="J170" s="86" t="s">
        <v>14</v>
      </c>
      <c r="K170" s="199">
        <v>60.656560588800005</v>
      </c>
      <c r="L170" s="200" t="s">
        <v>10075</v>
      </c>
      <c r="M170" s="201" t="s">
        <v>10075</v>
      </c>
      <c r="N170" s="87" t="s">
        <v>10075</v>
      </c>
      <c r="O170" s="87"/>
      <c r="P170" s="87" t="s">
        <v>10258</v>
      </c>
      <c r="Q170" s="205">
        <f t="shared" ref="Q170:Q177" si="88">(O170/K170)*100%</f>
        <v>0</v>
      </c>
      <c r="R170" s="87">
        <f t="shared" si="87"/>
        <v>0</v>
      </c>
      <c r="S170" s="87">
        <f>VLOOKUP(B170,Planilha4!$D$1:$E$213,2,0)</f>
        <v>0</v>
      </c>
      <c r="T170" s="87" t="s">
        <v>10894</v>
      </c>
      <c r="U170" s="202">
        <f t="shared" si="0"/>
        <v>0</v>
      </c>
      <c r="V170" s="203" t="s">
        <v>10895</v>
      </c>
      <c r="W170" s="204">
        <v>0</v>
      </c>
      <c r="X170" s="104">
        <f t="shared" ref="X170:X177" si="89">K170</f>
        <v>60.656560588800005</v>
      </c>
      <c r="Y170" s="90">
        <v>0</v>
      </c>
      <c r="Z170" s="91">
        <v>0</v>
      </c>
      <c r="AA170" s="91">
        <f t="shared" si="73"/>
        <v>0</v>
      </c>
      <c r="AB170" s="91">
        <f t="shared" si="74"/>
        <v>0</v>
      </c>
      <c r="AC170" s="92" t="e">
        <f t="shared" si="4"/>
        <v>#DIV/0!</v>
      </c>
      <c r="AD170" s="92">
        <f t="shared" si="5"/>
        <v>0</v>
      </c>
      <c r="AE170" s="98" t="s">
        <v>10080</v>
      </c>
    </row>
    <row r="171" s="81" customFormat="1" ht="15" customHeight="1">
      <c r="B171" s="82">
        <v>96003820</v>
      </c>
      <c r="C171" s="83">
        <v>20</v>
      </c>
      <c r="D171" s="84" t="s">
        <v>7654</v>
      </c>
      <c r="E171" s="149" t="s">
        <v>7654</v>
      </c>
      <c r="F171" s="84" t="s">
        <v>4430</v>
      </c>
      <c r="G171" s="84"/>
      <c r="H171" s="85">
        <v>1</v>
      </c>
      <c r="I171" s="86" t="s">
        <v>10036</v>
      </c>
      <c r="J171" s="86" t="s">
        <v>14</v>
      </c>
      <c r="K171" s="208">
        <v>16.31034</v>
      </c>
      <c r="L171" s="209" t="s">
        <v>10075</v>
      </c>
      <c r="M171" s="210" t="s">
        <v>10075</v>
      </c>
      <c r="N171" s="87" t="s">
        <v>10075</v>
      </c>
      <c r="O171" s="104"/>
      <c r="P171" s="104" t="s">
        <v>10258</v>
      </c>
      <c r="Q171" s="205">
        <f t="shared" si="88"/>
        <v>0</v>
      </c>
      <c r="R171" s="104">
        <f t="shared" si="87"/>
        <v>0</v>
      </c>
      <c r="S171" s="104">
        <f>VLOOKUP(B171,Planilha4!$D$1:$E$213,2,0)</f>
        <v>0</v>
      </c>
      <c r="T171" s="104" t="s">
        <v>10894</v>
      </c>
      <c r="U171" s="202">
        <f t="shared" si="0"/>
        <v>0</v>
      </c>
      <c r="V171" s="203" t="s">
        <v>10895</v>
      </c>
      <c r="W171" s="204">
        <v>0</v>
      </c>
      <c r="X171" s="104">
        <f t="shared" si="89"/>
        <v>16.31034</v>
      </c>
      <c r="Y171" s="90">
        <v>0</v>
      </c>
      <c r="Z171" s="91">
        <v>0</v>
      </c>
      <c r="AA171" s="91">
        <f t="shared" si="73"/>
        <v>0</v>
      </c>
      <c r="AB171" s="91">
        <f t="shared" si="74"/>
        <v>0</v>
      </c>
      <c r="AC171" s="92" t="e">
        <f t="shared" si="4"/>
        <v>#DIV/0!</v>
      </c>
      <c r="AD171" s="92">
        <f t="shared" si="5"/>
        <v>0</v>
      </c>
      <c r="AE171" s="98" t="s">
        <v>10080</v>
      </c>
    </row>
    <row r="172" s="81" customFormat="1" ht="15" customHeight="1">
      <c r="B172" s="82">
        <v>96003847</v>
      </c>
      <c r="C172" s="83">
        <v>20</v>
      </c>
      <c r="D172" s="84" t="s">
        <v>7655</v>
      </c>
      <c r="E172" s="149" t="s">
        <v>7655</v>
      </c>
      <c r="F172" s="84" t="s">
        <v>4430</v>
      </c>
      <c r="G172" s="84"/>
      <c r="H172" s="85">
        <v>1</v>
      </c>
      <c r="I172" s="86" t="s">
        <v>10036</v>
      </c>
      <c r="J172" s="86" t="s">
        <v>14</v>
      </c>
      <c r="K172" s="208">
        <v>17.528454</v>
      </c>
      <c r="L172" s="209" t="s">
        <v>10075</v>
      </c>
      <c r="M172" s="210" t="s">
        <v>10075</v>
      </c>
      <c r="N172" s="87" t="s">
        <v>10075</v>
      </c>
      <c r="O172" s="104"/>
      <c r="P172" s="104" t="s">
        <v>10258</v>
      </c>
      <c r="Q172" s="205">
        <f t="shared" si="88"/>
        <v>0</v>
      </c>
      <c r="R172" s="104">
        <f t="shared" si="87"/>
        <v>0</v>
      </c>
      <c r="S172" s="104">
        <f>VLOOKUP(B172,Planilha4!$D$1:$E$213,2,0)</f>
        <v>0</v>
      </c>
      <c r="T172" s="104" t="s">
        <v>10894</v>
      </c>
      <c r="U172" s="202">
        <f t="shared" si="0"/>
        <v>0</v>
      </c>
      <c r="V172" s="203" t="s">
        <v>10895</v>
      </c>
      <c r="W172" s="204">
        <v>0</v>
      </c>
      <c r="X172" s="104">
        <f t="shared" si="89"/>
        <v>17.528454</v>
      </c>
      <c r="Y172" s="90">
        <v>0</v>
      </c>
      <c r="Z172" s="91">
        <v>0</v>
      </c>
      <c r="AA172" s="91">
        <f t="shared" si="73"/>
        <v>0</v>
      </c>
      <c r="AB172" s="91">
        <f t="shared" si="74"/>
        <v>0</v>
      </c>
      <c r="AC172" s="92" t="e">
        <f t="shared" si="4"/>
        <v>#DIV/0!</v>
      </c>
      <c r="AD172" s="92">
        <f t="shared" si="5"/>
        <v>0</v>
      </c>
      <c r="AE172" s="98" t="s">
        <v>10080</v>
      </c>
    </row>
    <row r="173" s="81" customFormat="1" ht="15" customHeight="1">
      <c r="B173" s="82">
        <v>94318557</v>
      </c>
      <c r="C173" s="83">
        <v>20</v>
      </c>
      <c r="D173" s="84" t="s">
        <v>6479</v>
      </c>
      <c r="E173" s="84" t="s">
        <v>6479</v>
      </c>
      <c r="F173" s="84" t="s">
        <v>4430</v>
      </c>
      <c r="G173" s="84"/>
      <c r="H173" s="85">
        <v>1</v>
      </c>
      <c r="I173" s="86" t="s">
        <v>10036</v>
      </c>
      <c r="J173" s="86" t="s">
        <v>14</v>
      </c>
      <c r="K173" s="199">
        <v>167.41428480000002</v>
      </c>
      <c r="L173" s="200" t="s">
        <v>10075</v>
      </c>
      <c r="M173" s="201" t="s">
        <v>10075</v>
      </c>
      <c r="N173" s="87" t="s">
        <v>10075</v>
      </c>
      <c r="O173" s="87"/>
      <c r="P173" s="87" t="s">
        <v>10258</v>
      </c>
      <c r="Q173" s="205">
        <f t="shared" si="88"/>
        <v>0</v>
      </c>
      <c r="R173" s="87">
        <f t="shared" si="87"/>
        <v>0</v>
      </c>
      <c r="S173" s="87">
        <f>VLOOKUP(B173,Planilha4!$D$1:$E$213,2,0)</f>
        <v>0</v>
      </c>
      <c r="T173" s="87" t="s">
        <v>10894</v>
      </c>
      <c r="U173" s="202">
        <f t="shared" si="0"/>
        <v>0</v>
      </c>
      <c r="V173" s="203" t="s">
        <v>10895</v>
      </c>
      <c r="W173" s="204">
        <v>0</v>
      </c>
      <c r="X173" s="104">
        <f t="shared" si="89"/>
        <v>167.41428480000002</v>
      </c>
      <c r="Y173" s="90">
        <v>0</v>
      </c>
      <c r="Z173" s="91">
        <v>0</v>
      </c>
      <c r="AA173" s="91">
        <f t="shared" si="73"/>
        <v>0</v>
      </c>
      <c r="AB173" s="91">
        <f t="shared" si="74"/>
        <v>0</v>
      </c>
      <c r="AC173" s="92" t="e">
        <f t="shared" si="4"/>
        <v>#DIV/0!</v>
      </c>
      <c r="AD173" s="92">
        <f t="shared" si="5"/>
        <v>0</v>
      </c>
      <c r="AE173" s="98" t="s">
        <v>10080</v>
      </c>
    </row>
    <row r="174" s="81" customFormat="1" ht="15" customHeight="1">
      <c r="B174" s="82">
        <v>90310462</v>
      </c>
      <c r="C174" s="83">
        <v>20</v>
      </c>
      <c r="D174" s="84" t="s">
        <v>7657</v>
      </c>
      <c r="E174" s="84" t="s">
        <v>7657</v>
      </c>
      <c r="F174" s="84" t="s">
        <v>520</v>
      </c>
      <c r="G174" s="84"/>
      <c r="H174" s="85">
        <v>1</v>
      </c>
      <c r="I174" s="86" t="s">
        <v>10036</v>
      </c>
      <c r="J174" s="86" t="s">
        <v>14</v>
      </c>
      <c r="K174" s="199">
        <v>349.627021570431</v>
      </c>
      <c r="L174" s="200">
        <v>1234.3800000000001</v>
      </c>
      <c r="M174" s="201">
        <v>1</v>
      </c>
      <c r="N174" s="87">
        <v>1234.3800000000001</v>
      </c>
      <c r="O174" s="87">
        <f>N174-(L174*0.20000000000000001)</f>
        <v>987.50400000000013</v>
      </c>
      <c r="P174" s="87">
        <f>K174-O174</f>
        <v>-637.87697842956914</v>
      </c>
      <c r="Q174" s="205">
        <f t="shared" si="88"/>
        <v>2.8244498825187954</v>
      </c>
      <c r="R174" s="87" t="s">
        <v>10896</v>
      </c>
      <c r="S174" s="87">
        <f>VLOOKUP(B174,Planilha4!$D$1:$E$213,2,0)</f>
        <v>0</v>
      </c>
      <c r="T174" s="87" t="s">
        <v>10894</v>
      </c>
      <c r="U174" s="202">
        <f t="shared" si="0"/>
        <v>0</v>
      </c>
      <c r="V174" s="203" t="s">
        <v>10895</v>
      </c>
      <c r="W174" s="204">
        <v>0</v>
      </c>
      <c r="X174" s="104">
        <f t="shared" si="89"/>
        <v>349.627021570431</v>
      </c>
      <c r="Y174" s="90">
        <v>0</v>
      </c>
      <c r="Z174" s="91">
        <v>0</v>
      </c>
      <c r="AA174" s="91">
        <f t="shared" si="73"/>
        <v>0</v>
      </c>
      <c r="AB174" s="91">
        <f t="shared" si="74"/>
        <v>0</v>
      </c>
      <c r="AC174" s="92" t="e">
        <f t="shared" si="4"/>
        <v>#DIV/0!</v>
      </c>
      <c r="AD174" s="92">
        <f t="shared" si="5"/>
        <v>0</v>
      </c>
      <c r="AE174" s="98" t="s">
        <v>10080</v>
      </c>
    </row>
    <row r="175" s="81" customFormat="1" ht="15" customHeight="1">
      <c r="B175" s="82">
        <v>90852508</v>
      </c>
      <c r="C175" s="83">
        <v>20</v>
      </c>
      <c r="D175" s="84" t="s">
        <v>7661</v>
      </c>
      <c r="E175" s="84" t="s">
        <v>7661</v>
      </c>
      <c r="F175" s="84" t="s">
        <v>725</v>
      </c>
      <c r="G175" s="84" t="s">
        <v>10074</v>
      </c>
      <c r="H175" s="85">
        <v>1</v>
      </c>
      <c r="I175" s="86" t="s">
        <v>10036</v>
      </c>
      <c r="J175" s="86" t="s">
        <v>14</v>
      </c>
      <c r="K175" s="199">
        <v>57.808799999999998</v>
      </c>
      <c r="L175" s="200" t="s">
        <v>10075</v>
      </c>
      <c r="M175" s="201" t="s">
        <v>10075</v>
      </c>
      <c r="N175" s="87" t="s">
        <v>10075</v>
      </c>
      <c r="O175" s="87"/>
      <c r="P175" s="87" t="s">
        <v>10258</v>
      </c>
      <c r="Q175" s="205">
        <f t="shared" si="88"/>
        <v>0</v>
      </c>
      <c r="R175" s="87">
        <f t="shared" ref="R175:R198" si="90">IF(O175&gt;0,"com brasíndice","sem brasíndice")</f>
        <v>0</v>
      </c>
      <c r="S175" s="87">
        <f>VLOOKUP(B175,Planilha4!$D$1:$E$213,2,0)</f>
        <v>0</v>
      </c>
      <c r="T175" s="87" t="s">
        <v>10894</v>
      </c>
      <c r="U175" s="202">
        <f t="shared" si="0"/>
        <v>0</v>
      </c>
      <c r="V175" s="203" t="s">
        <v>10895</v>
      </c>
      <c r="W175" s="204">
        <v>0</v>
      </c>
      <c r="X175" s="104">
        <f t="shared" si="89"/>
        <v>57.808799999999998</v>
      </c>
      <c r="Y175" s="90">
        <v>0</v>
      </c>
      <c r="Z175" s="91">
        <v>0</v>
      </c>
      <c r="AA175" s="91">
        <f t="shared" si="73"/>
        <v>0</v>
      </c>
      <c r="AB175" s="91">
        <f t="shared" si="74"/>
        <v>0</v>
      </c>
      <c r="AC175" s="92" t="e">
        <f t="shared" si="4"/>
        <v>#DIV/0!</v>
      </c>
      <c r="AD175" s="92">
        <f t="shared" si="5"/>
        <v>0</v>
      </c>
      <c r="AE175" s="98" t="s">
        <v>10080</v>
      </c>
    </row>
    <row r="176" s="81" customFormat="1" ht="15" customHeight="1">
      <c r="B176" s="82">
        <v>90852621</v>
      </c>
      <c r="C176" s="83">
        <v>20</v>
      </c>
      <c r="D176" s="84" t="s">
        <v>7664</v>
      </c>
      <c r="E176" s="105" t="s">
        <v>7664</v>
      </c>
      <c r="F176" s="105" t="s">
        <v>725</v>
      </c>
      <c r="G176" s="105" t="s">
        <v>10074</v>
      </c>
      <c r="H176" s="106">
        <v>1</v>
      </c>
      <c r="I176" s="107" t="s">
        <v>10036</v>
      </c>
      <c r="J176" s="107" t="s">
        <v>14</v>
      </c>
      <c r="K176" s="199">
        <v>294.33294466110004</v>
      </c>
      <c r="L176" s="200" t="s">
        <v>10075</v>
      </c>
      <c r="M176" s="201" t="s">
        <v>10075</v>
      </c>
      <c r="N176" s="87" t="s">
        <v>10075</v>
      </c>
      <c r="O176" s="87"/>
      <c r="P176" s="87" t="s">
        <v>10258</v>
      </c>
      <c r="Q176" s="205">
        <f t="shared" si="88"/>
        <v>0</v>
      </c>
      <c r="R176" s="87">
        <f t="shared" si="90"/>
        <v>0</v>
      </c>
      <c r="S176" s="87">
        <f>VLOOKUP(B176,Planilha4!$D$1:$E$213,2,0)</f>
        <v>0</v>
      </c>
      <c r="T176" s="87" t="s">
        <v>10894</v>
      </c>
      <c r="U176" s="202">
        <f t="shared" si="0"/>
        <v>0</v>
      </c>
      <c r="V176" s="203" t="s">
        <v>10895</v>
      </c>
      <c r="W176" s="204">
        <v>0</v>
      </c>
      <c r="X176" s="104">
        <f t="shared" si="89"/>
        <v>294.33294466110004</v>
      </c>
      <c r="Y176" s="90">
        <v>0</v>
      </c>
      <c r="Z176" s="91">
        <v>0</v>
      </c>
      <c r="AA176" s="91">
        <f t="shared" si="73"/>
        <v>0</v>
      </c>
      <c r="AB176" s="91">
        <f t="shared" si="74"/>
        <v>0</v>
      </c>
      <c r="AC176" s="92" t="e">
        <f t="shared" si="4"/>
        <v>#DIV/0!</v>
      </c>
      <c r="AD176" s="92">
        <f t="shared" si="5"/>
        <v>0</v>
      </c>
      <c r="AE176" s="98" t="s">
        <v>10080</v>
      </c>
    </row>
    <row r="177" s="81" customFormat="1" ht="15" customHeight="1">
      <c r="B177" s="82">
        <v>90852664</v>
      </c>
      <c r="C177" s="83">
        <v>20</v>
      </c>
      <c r="D177" s="84" t="s">
        <v>7665</v>
      </c>
      <c r="E177" s="105" t="s">
        <v>7665</v>
      </c>
      <c r="F177" s="105" t="s">
        <v>725</v>
      </c>
      <c r="G177" s="105" t="s">
        <v>10074</v>
      </c>
      <c r="H177" s="106">
        <v>1</v>
      </c>
      <c r="I177" s="107" t="s">
        <v>10036</v>
      </c>
      <c r="J177" s="107" t="s">
        <v>14</v>
      </c>
      <c r="K177" s="199">
        <v>301.55960520000002</v>
      </c>
      <c r="L177" s="200" t="s">
        <v>10075</v>
      </c>
      <c r="M177" s="201" t="s">
        <v>10075</v>
      </c>
      <c r="N177" s="87" t="s">
        <v>10075</v>
      </c>
      <c r="O177" s="87"/>
      <c r="P177" s="87" t="s">
        <v>10258</v>
      </c>
      <c r="Q177" s="205">
        <f t="shared" si="88"/>
        <v>0</v>
      </c>
      <c r="R177" s="87">
        <f t="shared" si="90"/>
        <v>0</v>
      </c>
      <c r="S177" s="87">
        <f>VLOOKUP(B177,Planilha4!$D$1:$E$213,2,0)</f>
        <v>0</v>
      </c>
      <c r="T177" s="87" t="s">
        <v>10894</v>
      </c>
      <c r="U177" s="202">
        <f t="shared" si="0"/>
        <v>0</v>
      </c>
      <c r="V177" s="203" t="s">
        <v>10895</v>
      </c>
      <c r="W177" s="204">
        <v>0</v>
      </c>
      <c r="X177" s="104">
        <f t="shared" si="89"/>
        <v>301.55960520000002</v>
      </c>
      <c r="Y177" s="90">
        <v>0</v>
      </c>
      <c r="Z177" s="91">
        <v>0</v>
      </c>
      <c r="AA177" s="91">
        <f t="shared" si="73"/>
        <v>0</v>
      </c>
      <c r="AB177" s="91">
        <f t="shared" si="74"/>
        <v>0</v>
      </c>
      <c r="AC177" s="92" t="e">
        <f t="shared" si="4"/>
        <v>#DIV/0!</v>
      </c>
      <c r="AD177" s="92">
        <f t="shared" si="5"/>
        <v>0</v>
      </c>
      <c r="AE177" s="98" t="s">
        <v>10080</v>
      </c>
    </row>
    <row r="178" s="81" customFormat="1" ht="15" customHeight="1">
      <c r="B178" s="82">
        <v>96006501</v>
      </c>
      <c r="C178" s="83">
        <v>20</v>
      </c>
      <c r="D178" s="84" t="s">
        <v>10042</v>
      </c>
      <c r="E178" s="105" t="s">
        <v>10042</v>
      </c>
      <c r="F178" s="105" t="s">
        <v>10043</v>
      </c>
      <c r="G178" s="105" t="s">
        <v>10074</v>
      </c>
      <c r="H178" s="106">
        <v>1</v>
      </c>
      <c r="I178" s="107" t="s">
        <v>10036</v>
      </c>
      <c r="J178" s="107" t="s">
        <v>14</v>
      </c>
      <c r="K178" s="199">
        <v>137.3496301827</v>
      </c>
      <c r="L178" s="200" t="s">
        <v>10075</v>
      </c>
      <c r="M178" s="201" t="s">
        <v>10075</v>
      </c>
      <c r="N178" s="87" t="s">
        <v>10075</v>
      </c>
      <c r="O178" s="87"/>
      <c r="P178" s="87" t="s">
        <v>10258</v>
      </c>
      <c r="Q178" s="87"/>
      <c r="R178" s="87">
        <f t="shared" si="90"/>
        <v>0</v>
      </c>
      <c r="S178" s="87" t="s">
        <v>10897</v>
      </c>
      <c r="T178" s="87" t="s">
        <v>10898</v>
      </c>
      <c r="U178" s="202">
        <f t="shared" si="0"/>
        <v>0</v>
      </c>
      <c r="V178" s="203" t="s">
        <v>10899</v>
      </c>
      <c r="W178" s="204">
        <v>6.7900000000000002e-002</v>
      </c>
      <c r="X178" s="104">
        <f>K178*1.0679000000000001</f>
        <v>146.67567007210533</v>
      </c>
      <c r="Y178" s="90">
        <v>0</v>
      </c>
      <c r="Z178" s="91">
        <v>0</v>
      </c>
      <c r="AA178" s="91">
        <f t="shared" si="73"/>
        <v>0</v>
      </c>
      <c r="AB178" s="91">
        <f t="shared" si="74"/>
        <v>0</v>
      </c>
      <c r="AC178" s="92" t="e">
        <f t="shared" si="4"/>
        <v>#DIV/0!</v>
      </c>
      <c r="AD178" s="92">
        <f t="shared" si="5"/>
        <v>0</v>
      </c>
      <c r="AE178" s="98" t="s">
        <v>10080</v>
      </c>
    </row>
    <row r="179" s="81" customFormat="1" ht="15" customHeight="1">
      <c r="B179" s="82">
        <v>90852648</v>
      </c>
      <c r="C179" s="83">
        <v>20</v>
      </c>
      <c r="D179" s="84" t="s">
        <v>7666</v>
      </c>
      <c r="E179" s="105" t="s">
        <v>7666</v>
      </c>
      <c r="F179" s="105" t="s">
        <v>725</v>
      </c>
      <c r="G179" s="105" t="s">
        <v>10074</v>
      </c>
      <c r="H179" s="106">
        <v>1</v>
      </c>
      <c r="I179" s="107" t="s">
        <v>10036</v>
      </c>
      <c r="J179" s="107" t="s">
        <v>14</v>
      </c>
      <c r="K179" s="199">
        <v>148.90000926101402</v>
      </c>
      <c r="L179" s="200" t="s">
        <v>10075</v>
      </c>
      <c r="M179" s="201" t="s">
        <v>10075</v>
      </c>
      <c r="N179" s="87" t="s">
        <v>10075</v>
      </c>
      <c r="O179" s="87"/>
      <c r="P179" s="87" t="s">
        <v>10258</v>
      </c>
      <c r="Q179" s="205">
        <f t="shared" ref="Q179:Q197" si="91">(O179/K179)*100%</f>
        <v>0</v>
      </c>
      <c r="R179" s="87">
        <f t="shared" si="90"/>
        <v>0</v>
      </c>
      <c r="S179" s="87">
        <f>VLOOKUP(B179,Planilha4!$D$1:$E$213,2,0)</f>
        <v>0</v>
      </c>
      <c r="T179" s="87" t="s">
        <v>10894</v>
      </c>
      <c r="U179" s="202">
        <f t="shared" si="0"/>
        <v>0</v>
      </c>
      <c r="V179" s="203" t="s">
        <v>10895</v>
      </c>
      <c r="W179" s="204">
        <v>0</v>
      </c>
      <c r="X179" s="104">
        <f t="shared" ref="X179:X197" si="92">K179</f>
        <v>148.90000926101402</v>
      </c>
      <c r="Y179" s="90">
        <v>0</v>
      </c>
      <c r="Z179" s="91">
        <v>0</v>
      </c>
      <c r="AA179" s="91">
        <f t="shared" si="73"/>
        <v>0</v>
      </c>
      <c r="AB179" s="91">
        <f t="shared" si="74"/>
        <v>0</v>
      </c>
      <c r="AC179" s="92" t="e">
        <f t="shared" si="4"/>
        <v>#DIV/0!</v>
      </c>
      <c r="AD179" s="92">
        <f t="shared" si="5"/>
        <v>0</v>
      </c>
      <c r="AE179" s="98" t="s">
        <v>10080</v>
      </c>
    </row>
    <row r="180" s="81" customFormat="1" ht="15" customHeight="1">
      <c r="B180" s="82">
        <v>90852710</v>
      </c>
      <c r="C180" s="83" t="s">
        <v>10073</v>
      </c>
      <c r="D180" s="84" t="s">
        <v>7667</v>
      </c>
      <c r="E180" s="105" t="s">
        <v>7667</v>
      </c>
      <c r="F180" s="105" t="s">
        <v>725</v>
      </c>
      <c r="G180" s="105" t="s">
        <v>10074</v>
      </c>
      <c r="H180" s="106">
        <v>1</v>
      </c>
      <c r="I180" s="107" t="s">
        <v>10036</v>
      </c>
      <c r="J180" s="107" t="s">
        <v>14</v>
      </c>
      <c r="K180" s="199">
        <v>154.43207999999998</v>
      </c>
      <c r="L180" s="200" t="s">
        <v>10075</v>
      </c>
      <c r="M180" s="201" t="s">
        <v>10075</v>
      </c>
      <c r="N180" s="87" t="s">
        <v>10075</v>
      </c>
      <c r="O180" s="87"/>
      <c r="P180" s="87" t="s">
        <v>10258</v>
      </c>
      <c r="Q180" s="205">
        <f t="shared" si="91"/>
        <v>0</v>
      </c>
      <c r="R180" s="87">
        <f t="shared" si="90"/>
        <v>0</v>
      </c>
      <c r="S180" s="87">
        <f>VLOOKUP(B180,Planilha4!$D$1:$E$213,2,0)</f>
        <v>0</v>
      </c>
      <c r="T180" s="87" t="s">
        <v>10894</v>
      </c>
      <c r="U180" s="202">
        <f t="shared" si="0"/>
        <v>0</v>
      </c>
      <c r="V180" s="203" t="s">
        <v>10895</v>
      </c>
      <c r="W180" s="204">
        <v>0</v>
      </c>
      <c r="X180" s="104">
        <f t="shared" si="92"/>
        <v>154.43207999999998</v>
      </c>
      <c r="Y180" s="90">
        <v>0</v>
      </c>
      <c r="Z180" s="91">
        <v>0</v>
      </c>
      <c r="AA180" s="91">
        <f t="shared" si="73"/>
        <v>0</v>
      </c>
      <c r="AB180" s="91">
        <f t="shared" si="74"/>
        <v>0</v>
      </c>
      <c r="AC180" s="92" t="e">
        <f t="shared" si="4"/>
        <v>#DIV/0!</v>
      </c>
      <c r="AD180" s="92">
        <f t="shared" si="5"/>
        <v>0</v>
      </c>
      <c r="AE180" s="98" t="s">
        <v>10080</v>
      </c>
    </row>
    <row r="181" s="81" customFormat="1" ht="15" customHeight="1">
      <c r="B181" s="82">
        <v>90852346</v>
      </c>
      <c r="C181" s="83">
        <v>20</v>
      </c>
      <c r="D181" s="84" t="s">
        <v>7669</v>
      </c>
      <c r="E181" s="105" t="s">
        <v>7669</v>
      </c>
      <c r="F181" s="105" t="s">
        <v>725</v>
      </c>
      <c r="G181" s="105" t="s">
        <v>10074</v>
      </c>
      <c r="H181" s="106">
        <v>1</v>
      </c>
      <c r="I181" s="107" t="s">
        <v>10036</v>
      </c>
      <c r="J181" s="107" t="s">
        <v>14</v>
      </c>
      <c r="K181" s="199">
        <v>91.698244749216002</v>
      </c>
      <c r="L181" s="200" t="s">
        <v>10075</v>
      </c>
      <c r="M181" s="201" t="s">
        <v>10075</v>
      </c>
      <c r="N181" s="87" t="s">
        <v>10075</v>
      </c>
      <c r="O181" s="87"/>
      <c r="P181" s="87" t="s">
        <v>10258</v>
      </c>
      <c r="Q181" s="205">
        <f t="shared" si="91"/>
        <v>0</v>
      </c>
      <c r="R181" s="87">
        <f t="shared" si="90"/>
        <v>0</v>
      </c>
      <c r="S181" s="87">
        <f>VLOOKUP(B181,Planilha4!$D$1:$E$213,2,0)</f>
        <v>0</v>
      </c>
      <c r="T181" s="87" t="s">
        <v>10894</v>
      </c>
      <c r="U181" s="202">
        <f t="shared" si="0"/>
        <v>0</v>
      </c>
      <c r="V181" s="203" t="s">
        <v>10895</v>
      </c>
      <c r="W181" s="204">
        <v>0</v>
      </c>
      <c r="X181" s="104">
        <f t="shared" si="92"/>
        <v>91.698244749216002</v>
      </c>
      <c r="Y181" s="90">
        <v>0</v>
      </c>
      <c r="Z181" s="91">
        <v>0</v>
      </c>
      <c r="AA181" s="91">
        <f t="shared" si="73"/>
        <v>0</v>
      </c>
      <c r="AB181" s="91">
        <f t="shared" si="74"/>
        <v>0</v>
      </c>
      <c r="AC181" s="92" t="e">
        <f t="shared" si="4"/>
        <v>#DIV/0!</v>
      </c>
      <c r="AD181" s="92">
        <f t="shared" si="5"/>
        <v>0</v>
      </c>
      <c r="AE181" s="98" t="s">
        <v>10080</v>
      </c>
    </row>
    <row r="182" s="81" customFormat="1" ht="15" customHeight="1">
      <c r="B182" s="82">
        <v>90852362</v>
      </c>
      <c r="C182" s="83" t="s">
        <v>10073</v>
      </c>
      <c r="D182" s="84" t="s">
        <v>7671</v>
      </c>
      <c r="E182" s="105" t="s">
        <v>7671</v>
      </c>
      <c r="F182" s="105" t="s">
        <v>725</v>
      </c>
      <c r="G182" s="105" t="s">
        <v>10074</v>
      </c>
      <c r="H182" s="106">
        <v>1</v>
      </c>
      <c r="I182" s="107" t="s">
        <v>10036</v>
      </c>
      <c r="J182" s="107" t="s">
        <v>14</v>
      </c>
      <c r="K182" s="199">
        <v>208.11168000000001</v>
      </c>
      <c r="L182" s="200" t="s">
        <v>10075</v>
      </c>
      <c r="M182" s="201" t="s">
        <v>10075</v>
      </c>
      <c r="N182" s="87" t="s">
        <v>10075</v>
      </c>
      <c r="O182" s="87"/>
      <c r="P182" s="87" t="s">
        <v>10258</v>
      </c>
      <c r="Q182" s="205">
        <f t="shared" si="91"/>
        <v>0</v>
      </c>
      <c r="R182" s="87">
        <f t="shared" si="90"/>
        <v>0</v>
      </c>
      <c r="S182" s="87">
        <f>VLOOKUP(B182,Planilha4!$D$1:$E$213,2,0)</f>
        <v>0</v>
      </c>
      <c r="T182" s="87" t="s">
        <v>10894</v>
      </c>
      <c r="U182" s="202">
        <f t="shared" si="0"/>
        <v>0</v>
      </c>
      <c r="V182" s="203" t="s">
        <v>10895</v>
      </c>
      <c r="W182" s="204">
        <v>0</v>
      </c>
      <c r="X182" s="104">
        <f t="shared" si="92"/>
        <v>208.11168000000001</v>
      </c>
      <c r="Y182" s="90">
        <v>0</v>
      </c>
      <c r="Z182" s="91">
        <v>0</v>
      </c>
      <c r="AA182" s="91">
        <f t="shared" si="73"/>
        <v>0</v>
      </c>
      <c r="AB182" s="91">
        <f t="shared" si="74"/>
        <v>0</v>
      </c>
      <c r="AC182" s="92" t="e">
        <f t="shared" si="4"/>
        <v>#DIV/0!</v>
      </c>
      <c r="AD182" s="92">
        <f t="shared" si="5"/>
        <v>0</v>
      </c>
      <c r="AE182" s="98" t="s">
        <v>10080</v>
      </c>
    </row>
    <row r="183" s="81" customFormat="1" ht="15" customHeight="1">
      <c r="B183" s="82">
        <v>92448178</v>
      </c>
      <c r="C183" s="83">
        <v>20</v>
      </c>
      <c r="D183" s="84" t="s">
        <v>7673</v>
      </c>
      <c r="E183" s="105" t="s">
        <v>7673</v>
      </c>
      <c r="F183" s="105" t="s">
        <v>725</v>
      </c>
      <c r="G183" s="105" t="s">
        <v>10074</v>
      </c>
      <c r="H183" s="106">
        <v>1</v>
      </c>
      <c r="I183" s="107" t="s">
        <v>10036</v>
      </c>
      <c r="J183" s="107" t="s">
        <v>14</v>
      </c>
      <c r="K183" s="199">
        <v>36.925313191200004</v>
      </c>
      <c r="L183" s="200" t="s">
        <v>10075</v>
      </c>
      <c r="M183" s="201" t="s">
        <v>10075</v>
      </c>
      <c r="N183" s="87" t="s">
        <v>10075</v>
      </c>
      <c r="O183" s="87"/>
      <c r="P183" s="87" t="s">
        <v>10258</v>
      </c>
      <c r="Q183" s="205">
        <f t="shared" si="91"/>
        <v>0</v>
      </c>
      <c r="R183" s="87">
        <f t="shared" si="90"/>
        <v>0</v>
      </c>
      <c r="S183" s="87">
        <f>VLOOKUP(B183,Planilha4!$D$1:$E$213,2,0)</f>
        <v>0</v>
      </c>
      <c r="T183" s="87" t="s">
        <v>10894</v>
      </c>
      <c r="U183" s="202">
        <f t="shared" si="0"/>
        <v>0</v>
      </c>
      <c r="V183" s="203" t="s">
        <v>10895</v>
      </c>
      <c r="W183" s="204">
        <v>0</v>
      </c>
      <c r="X183" s="104">
        <f t="shared" si="92"/>
        <v>36.925313191200004</v>
      </c>
      <c r="Y183" s="90">
        <v>0</v>
      </c>
      <c r="Z183" s="91">
        <v>0</v>
      </c>
      <c r="AA183" s="91">
        <f t="shared" si="73"/>
        <v>0</v>
      </c>
      <c r="AB183" s="91">
        <f t="shared" si="74"/>
        <v>0</v>
      </c>
      <c r="AC183" s="92" t="e">
        <f t="shared" si="4"/>
        <v>#DIV/0!</v>
      </c>
      <c r="AD183" s="92">
        <f t="shared" si="5"/>
        <v>0</v>
      </c>
      <c r="AE183" s="98" t="s">
        <v>10080</v>
      </c>
    </row>
    <row r="184" s="81" customFormat="1" ht="15" customHeight="1">
      <c r="B184" s="82">
        <v>90852281</v>
      </c>
      <c r="C184" s="83">
        <v>20</v>
      </c>
      <c r="D184" s="84" t="s">
        <v>7674</v>
      </c>
      <c r="E184" s="105" t="s">
        <v>7674</v>
      </c>
      <c r="F184" s="105" t="s">
        <v>725</v>
      </c>
      <c r="G184" s="105" t="s">
        <v>10074</v>
      </c>
      <c r="H184" s="106">
        <v>1</v>
      </c>
      <c r="I184" s="107" t="s">
        <v>10036</v>
      </c>
      <c r="J184" s="107" t="s">
        <v>14</v>
      </c>
      <c r="K184" s="199">
        <v>38.771949239999998</v>
      </c>
      <c r="L184" s="200" t="s">
        <v>10075</v>
      </c>
      <c r="M184" s="201" t="s">
        <v>10075</v>
      </c>
      <c r="N184" s="87" t="s">
        <v>10075</v>
      </c>
      <c r="O184" s="87"/>
      <c r="P184" s="87" t="s">
        <v>10258</v>
      </c>
      <c r="Q184" s="205">
        <f t="shared" si="91"/>
        <v>0</v>
      </c>
      <c r="R184" s="87">
        <f t="shared" si="90"/>
        <v>0</v>
      </c>
      <c r="S184" s="87">
        <f>VLOOKUP(B184,Planilha4!$D$1:$E$213,2,0)</f>
        <v>0</v>
      </c>
      <c r="T184" s="87" t="s">
        <v>10894</v>
      </c>
      <c r="U184" s="202">
        <f t="shared" si="0"/>
        <v>0</v>
      </c>
      <c r="V184" s="203" t="s">
        <v>10895</v>
      </c>
      <c r="W184" s="204">
        <v>0</v>
      </c>
      <c r="X184" s="104">
        <f t="shared" si="92"/>
        <v>38.771949239999998</v>
      </c>
      <c r="Y184" s="90">
        <v>0</v>
      </c>
      <c r="Z184" s="91">
        <v>0</v>
      </c>
      <c r="AA184" s="91">
        <f t="shared" si="73"/>
        <v>0</v>
      </c>
      <c r="AB184" s="91">
        <f t="shared" si="74"/>
        <v>0</v>
      </c>
      <c r="AC184" s="92" t="e">
        <f t="shared" si="4"/>
        <v>#DIV/0!</v>
      </c>
      <c r="AD184" s="92">
        <f t="shared" si="5"/>
        <v>0</v>
      </c>
      <c r="AE184" s="98" t="s">
        <v>10080</v>
      </c>
    </row>
    <row r="185" s="81" customFormat="1" ht="15" customHeight="1">
      <c r="B185" s="82">
        <v>90852737</v>
      </c>
      <c r="C185" s="83" t="s">
        <v>10073</v>
      </c>
      <c r="D185" s="84" t="s">
        <v>7675</v>
      </c>
      <c r="E185" s="105" t="s">
        <v>7675</v>
      </c>
      <c r="F185" s="105" t="s">
        <v>725</v>
      </c>
      <c r="G185" s="105" t="s">
        <v>10074</v>
      </c>
      <c r="H185" s="106">
        <v>1</v>
      </c>
      <c r="I185" s="107" t="s">
        <v>10036</v>
      </c>
      <c r="J185" s="107" t="s">
        <v>14</v>
      </c>
      <c r="K185" s="199">
        <v>145.34784000000002</v>
      </c>
      <c r="L185" s="200" t="s">
        <v>10075</v>
      </c>
      <c r="M185" s="201" t="s">
        <v>10075</v>
      </c>
      <c r="N185" s="87" t="s">
        <v>10075</v>
      </c>
      <c r="O185" s="87"/>
      <c r="P185" s="87" t="s">
        <v>10258</v>
      </c>
      <c r="Q185" s="205">
        <f t="shared" si="91"/>
        <v>0</v>
      </c>
      <c r="R185" s="87">
        <f t="shared" si="90"/>
        <v>0</v>
      </c>
      <c r="S185" s="87">
        <f>VLOOKUP(B185,Planilha4!$D$1:$E$213,2,0)</f>
        <v>0</v>
      </c>
      <c r="T185" s="87" t="s">
        <v>10894</v>
      </c>
      <c r="U185" s="202">
        <f t="shared" si="0"/>
        <v>0</v>
      </c>
      <c r="V185" s="203" t="s">
        <v>10895</v>
      </c>
      <c r="W185" s="204">
        <v>0</v>
      </c>
      <c r="X185" s="104">
        <f t="shared" si="92"/>
        <v>145.34784000000002</v>
      </c>
      <c r="Y185" s="90">
        <v>0</v>
      </c>
      <c r="Z185" s="91">
        <v>0</v>
      </c>
      <c r="AA185" s="91">
        <f t="shared" si="73"/>
        <v>0</v>
      </c>
      <c r="AB185" s="91">
        <f t="shared" si="74"/>
        <v>0</v>
      </c>
      <c r="AC185" s="92" t="e">
        <f t="shared" si="4"/>
        <v>#DIV/0!</v>
      </c>
      <c r="AD185" s="92">
        <f t="shared" si="5"/>
        <v>0</v>
      </c>
      <c r="AE185" s="98" t="s">
        <v>10080</v>
      </c>
    </row>
    <row r="186" s="81" customFormat="1" ht="15" customHeight="1">
      <c r="B186" s="82">
        <v>90266633</v>
      </c>
      <c r="C186" s="83" t="s">
        <v>10073</v>
      </c>
      <c r="D186" s="84" t="s">
        <v>7677</v>
      </c>
      <c r="E186" s="105" t="s">
        <v>7677</v>
      </c>
      <c r="F186" s="105" t="s">
        <v>725</v>
      </c>
      <c r="G186" s="105" t="s">
        <v>10074</v>
      </c>
      <c r="H186" s="106">
        <v>1</v>
      </c>
      <c r="I186" s="107" t="s">
        <v>10036</v>
      </c>
      <c r="J186" s="107" t="s">
        <v>14</v>
      </c>
      <c r="K186" s="199">
        <v>127.234856448</v>
      </c>
      <c r="L186" s="200" t="s">
        <v>10075</v>
      </c>
      <c r="M186" s="201" t="s">
        <v>10075</v>
      </c>
      <c r="N186" s="87" t="s">
        <v>10075</v>
      </c>
      <c r="O186" s="87"/>
      <c r="P186" s="87" t="s">
        <v>10258</v>
      </c>
      <c r="Q186" s="205">
        <f t="shared" si="91"/>
        <v>0</v>
      </c>
      <c r="R186" s="87">
        <f t="shared" si="90"/>
        <v>0</v>
      </c>
      <c r="S186" s="87">
        <f>VLOOKUP(B186,Planilha4!$D$1:$E$213,2,0)</f>
        <v>0</v>
      </c>
      <c r="T186" s="87" t="s">
        <v>10894</v>
      </c>
      <c r="U186" s="202">
        <f t="shared" si="0"/>
        <v>0</v>
      </c>
      <c r="V186" s="203" t="s">
        <v>10895</v>
      </c>
      <c r="W186" s="204">
        <v>0</v>
      </c>
      <c r="X186" s="104">
        <f t="shared" si="92"/>
        <v>127.234856448</v>
      </c>
      <c r="Y186" s="90">
        <v>0</v>
      </c>
      <c r="Z186" s="91">
        <v>0</v>
      </c>
      <c r="AA186" s="91">
        <f t="shared" si="73"/>
        <v>0</v>
      </c>
      <c r="AB186" s="91">
        <f t="shared" si="74"/>
        <v>0</v>
      </c>
      <c r="AC186" s="92" t="e">
        <f t="shared" si="4"/>
        <v>#DIV/0!</v>
      </c>
      <c r="AD186" s="92">
        <f t="shared" si="5"/>
        <v>0</v>
      </c>
      <c r="AE186" s="98" t="s">
        <v>10080</v>
      </c>
    </row>
    <row r="187" s="81" customFormat="1" ht="15" customHeight="1">
      <c r="B187" s="82">
        <v>90266617</v>
      </c>
      <c r="C187" s="83" t="s">
        <v>10073</v>
      </c>
      <c r="D187" s="84" t="s">
        <v>7679</v>
      </c>
      <c r="E187" s="105" t="s">
        <v>7679</v>
      </c>
      <c r="F187" s="105" t="s">
        <v>725</v>
      </c>
      <c r="G187" s="105" t="s">
        <v>10074</v>
      </c>
      <c r="H187" s="106">
        <v>1</v>
      </c>
      <c r="I187" s="107" t="s">
        <v>10036</v>
      </c>
      <c r="J187" s="107" t="s">
        <v>14</v>
      </c>
      <c r="K187" s="199">
        <v>110.66256</v>
      </c>
      <c r="L187" s="200" t="s">
        <v>10075</v>
      </c>
      <c r="M187" s="201" t="s">
        <v>10075</v>
      </c>
      <c r="N187" s="87" t="s">
        <v>10075</v>
      </c>
      <c r="O187" s="87"/>
      <c r="P187" s="87" t="s">
        <v>10258</v>
      </c>
      <c r="Q187" s="205">
        <f t="shared" si="91"/>
        <v>0</v>
      </c>
      <c r="R187" s="87">
        <f t="shared" si="90"/>
        <v>0</v>
      </c>
      <c r="S187" s="87">
        <f>VLOOKUP(B187,Planilha4!$D$1:$E$213,2,0)</f>
        <v>0</v>
      </c>
      <c r="T187" s="87" t="s">
        <v>10894</v>
      </c>
      <c r="U187" s="202">
        <f t="shared" si="0"/>
        <v>0</v>
      </c>
      <c r="V187" s="203" t="s">
        <v>10895</v>
      </c>
      <c r="W187" s="204">
        <v>0</v>
      </c>
      <c r="X187" s="104">
        <f t="shared" si="92"/>
        <v>110.66256</v>
      </c>
      <c r="Y187" s="90">
        <v>0</v>
      </c>
      <c r="Z187" s="91">
        <v>0</v>
      </c>
      <c r="AA187" s="91">
        <f t="shared" si="73"/>
        <v>0</v>
      </c>
      <c r="AB187" s="91">
        <f t="shared" si="74"/>
        <v>0</v>
      </c>
      <c r="AC187" s="92" t="e">
        <f t="shared" si="4"/>
        <v>#DIV/0!</v>
      </c>
      <c r="AD187" s="92">
        <f t="shared" si="5"/>
        <v>0</v>
      </c>
      <c r="AE187" s="98" t="s">
        <v>10080</v>
      </c>
    </row>
    <row r="188" s="81" customFormat="1" ht="15" customHeight="1">
      <c r="B188" s="82">
        <v>96006188</v>
      </c>
      <c r="C188" s="83">
        <v>20</v>
      </c>
      <c r="D188" s="84" t="s">
        <v>9923</v>
      </c>
      <c r="E188" s="105" t="s">
        <v>9923</v>
      </c>
      <c r="F188" s="105" t="s">
        <v>975</v>
      </c>
      <c r="G188" s="105" t="s">
        <v>10074</v>
      </c>
      <c r="H188" s="106">
        <v>1</v>
      </c>
      <c r="I188" s="107" t="s">
        <v>10036</v>
      </c>
      <c r="J188" s="107" t="s">
        <v>14</v>
      </c>
      <c r="K188" s="199">
        <v>161.87288807700003</v>
      </c>
      <c r="L188" s="200" t="s">
        <v>10075</v>
      </c>
      <c r="M188" s="201" t="s">
        <v>10075</v>
      </c>
      <c r="N188" s="87" t="s">
        <v>10075</v>
      </c>
      <c r="O188" s="87"/>
      <c r="P188" s="87" t="s">
        <v>10258</v>
      </c>
      <c r="Q188" s="205">
        <f t="shared" si="91"/>
        <v>0</v>
      </c>
      <c r="R188" s="87">
        <f t="shared" si="90"/>
        <v>0</v>
      </c>
      <c r="S188" s="87">
        <f>VLOOKUP(B188,Planilha4!$D$1:$E$213,2,0)</f>
        <v>0</v>
      </c>
      <c r="T188" s="87" t="s">
        <v>10894</v>
      </c>
      <c r="U188" s="202">
        <f t="shared" si="0"/>
        <v>0</v>
      </c>
      <c r="V188" s="203" t="s">
        <v>10895</v>
      </c>
      <c r="W188" s="204">
        <v>0</v>
      </c>
      <c r="X188" s="104">
        <f t="shared" si="92"/>
        <v>161.87288807700003</v>
      </c>
      <c r="Y188" s="90">
        <v>0</v>
      </c>
      <c r="Z188" s="91">
        <v>0</v>
      </c>
      <c r="AA188" s="91">
        <f t="shared" si="73"/>
        <v>0</v>
      </c>
      <c r="AB188" s="91">
        <f t="shared" si="74"/>
        <v>0</v>
      </c>
      <c r="AC188" s="92" t="e">
        <f t="shared" si="4"/>
        <v>#DIV/0!</v>
      </c>
      <c r="AD188" s="92">
        <f t="shared" si="5"/>
        <v>0</v>
      </c>
      <c r="AE188" s="98" t="s">
        <v>10080</v>
      </c>
      <c r="AF188" s="94"/>
    </row>
    <row r="189" s="81" customFormat="1" ht="15" customHeight="1">
      <c r="B189" s="82">
        <v>90273354</v>
      </c>
      <c r="C189" s="83">
        <v>20</v>
      </c>
      <c r="D189" s="84" t="s">
        <v>7684</v>
      </c>
      <c r="E189" s="105" t="s">
        <v>7684</v>
      </c>
      <c r="F189" s="105" t="s">
        <v>725</v>
      </c>
      <c r="G189" s="105" t="s">
        <v>10074</v>
      </c>
      <c r="H189" s="106">
        <v>800</v>
      </c>
      <c r="I189" s="107" t="s">
        <v>10077</v>
      </c>
      <c r="J189" s="107" t="s">
        <v>19</v>
      </c>
      <c r="K189" s="199">
        <v>0.38644260287169596</v>
      </c>
      <c r="L189" s="200" t="s">
        <v>10075</v>
      </c>
      <c r="M189" s="201" t="s">
        <v>10075</v>
      </c>
      <c r="N189" s="87" t="s">
        <v>10075</v>
      </c>
      <c r="O189" s="87"/>
      <c r="P189" s="87" t="s">
        <v>10258</v>
      </c>
      <c r="Q189" s="205">
        <f t="shared" si="91"/>
        <v>0</v>
      </c>
      <c r="R189" s="87">
        <f t="shared" si="90"/>
        <v>0</v>
      </c>
      <c r="S189" s="87">
        <f>VLOOKUP(B189,Planilha4!$D$1:$E$213,2,0)</f>
        <v>0</v>
      </c>
      <c r="T189" s="87" t="s">
        <v>10894</v>
      </c>
      <c r="U189" s="202">
        <f t="shared" si="0"/>
        <v>0</v>
      </c>
      <c r="V189" s="203" t="s">
        <v>10895</v>
      </c>
      <c r="W189" s="204">
        <v>0</v>
      </c>
      <c r="X189" s="104">
        <f t="shared" si="92"/>
        <v>0.38644260287169596</v>
      </c>
      <c r="Y189" s="90">
        <v>0</v>
      </c>
      <c r="Z189" s="91">
        <v>0</v>
      </c>
      <c r="AA189" s="91">
        <f t="shared" si="73"/>
        <v>0</v>
      </c>
      <c r="AB189" s="91">
        <f t="shared" si="74"/>
        <v>0</v>
      </c>
      <c r="AC189" s="92" t="e">
        <f t="shared" si="4"/>
        <v>#DIV/0!</v>
      </c>
      <c r="AD189" s="92">
        <f t="shared" si="5"/>
        <v>0</v>
      </c>
      <c r="AE189" s="98" t="s">
        <v>10080</v>
      </c>
    </row>
    <row r="190" s="81" customFormat="1" ht="15" customHeight="1">
      <c r="B190" s="82">
        <v>90266595</v>
      </c>
      <c r="C190" s="83" t="s">
        <v>10073</v>
      </c>
      <c r="D190" s="84" t="s">
        <v>7685</v>
      </c>
      <c r="E190" s="105" t="s">
        <v>7685</v>
      </c>
      <c r="F190" s="105" t="s">
        <v>725</v>
      </c>
      <c r="G190" s="105" t="s">
        <v>10074</v>
      </c>
      <c r="H190" s="106">
        <v>1</v>
      </c>
      <c r="I190" s="107" t="s">
        <v>10036</v>
      </c>
      <c r="J190" s="107" t="s">
        <v>14</v>
      </c>
      <c r="K190" s="199">
        <v>96.623279999999994</v>
      </c>
      <c r="L190" s="200" t="s">
        <v>10075</v>
      </c>
      <c r="M190" s="201" t="s">
        <v>10075</v>
      </c>
      <c r="N190" s="87" t="s">
        <v>10075</v>
      </c>
      <c r="O190" s="87"/>
      <c r="P190" s="87" t="s">
        <v>10258</v>
      </c>
      <c r="Q190" s="205">
        <f t="shared" si="91"/>
        <v>0</v>
      </c>
      <c r="R190" s="87">
        <f t="shared" si="90"/>
        <v>0</v>
      </c>
      <c r="S190" s="87">
        <f>VLOOKUP(B190,Planilha4!$D$1:$E$213,2,0)</f>
        <v>0</v>
      </c>
      <c r="T190" s="87" t="s">
        <v>10894</v>
      </c>
      <c r="U190" s="202">
        <f t="shared" si="0"/>
        <v>0</v>
      </c>
      <c r="V190" s="203" t="s">
        <v>10895</v>
      </c>
      <c r="W190" s="204">
        <v>0</v>
      </c>
      <c r="X190" s="104">
        <f t="shared" si="92"/>
        <v>96.623279999999994</v>
      </c>
      <c r="Y190" s="90">
        <v>0</v>
      </c>
      <c r="Z190" s="91">
        <v>0</v>
      </c>
      <c r="AA190" s="91">
        <f t="shared" si="73"/>
        <v>0</v>
      </c>
      <c r="AB190" s="91">
        <f t="shared" si="74"/>
        <v>0</v>
      </c>
      <c r="AC190" s="92" t="e">
        <f t="shared" si="4"/>
        <v>#DIV/0!</v>
      </c>
      <c r="AD190" s="92">
        <f t="shared" si="5"/>
        <v>0</v>
      </c>
      <c r="AE190" s="98" t="s">
        <v>10080</v>
      </c>
    </row>
    <row r="191" s="81" customFormat="1" ht="15" customHeight="1">
      <c r="B191" s="82">
        <v>90287320</v>
      </c>
      <c r="C191" s="83">
        <v>20</v>
      </c>
      <c r="D191" s="84" t="s">
        <v>7767</v>
      </c>
      <c r="E191" s="84" t="s">
        <v>7767</v>
      </c>
      <c r="F191" s="84" t="s">
        <v>725</v>
      </c>
      <c r="G191" s="84" t="s">
        <v>10074</v>
      </c>
      <c r="H191" s="85">
        <v>400</v>
      </c>
      <c r="I191" s="86" t="s">
        <v>10077</v>
      </c>
      <c r="J191" s="86" t="s">
        <v>19</v>
      </c>
      <c r="K191" s="199">
        <v>0.11091196368000002</v>
      </c>
      <c r="L191" s="200" t="s">
        <v>10075</v>
      </c>
      <c r="M191" s="201" t="s">
        <v>10075</v>
      </c>
      <c r="N191" s="87" t="s">
        <v>10075</v>
      </c>
      <c r="O191" s="87"/>
      <c r="P191" s="87" t="s">
        <v>10258</v>
      </c>
      <c r="Q191" s="205">
        <f t="shared" si="91"/>
        <v>0</v>
      </c>
      <c r="R191" s="87">
        <f t="shared" si="90"/>
        <v>0</v>
      </c>
      <c r="S191" s="87">
        <f>VLOOKUP(B191,Planilha4!$D$1:$E$213,2,0)</f>
        <v>0</v>
      </c>
      <c r="T191" s="87" t="s">
        <v>10894</v>
      </c>
      <c r="U191" s="202">
        <f t="shared" si="0"/>
        <v>0</v>
      </c>
      <c r="V191" s="203" t="s">
        <v>10895</v>
      </c>
      <c r="W191" s="204">
        <v>0</v>
      </c>
      <c r="X191" s="104">
        <f t="shared" si="92"/>
        <v>0.11091196368000002</v>
      </c>
      <c r="Y191" s="90">
        <v>0</v>
      </c>
      <c r="Z191" s="91">
        <v>0</v>
      </c>
      <c r="AA191" s="91">
        <f t="shared" si="73"/>
        <v>0</v>
      </c>
      <c r="AB191" s="91">
        <f t="shared" si="74"/>
        <v>0</v>
      </c>
      <c r="AC191" s="92" t="e">
        <f t="shared" si="4"/>
        <v>#DIV/0!</v>
      </c>
      <c r="AD191" s="92">
        <f t="shared" si="5"/>
        <v>0</v>
      </c>
      <c r="AE191" s="98" t="s">
        <v>10080</v>
      </c>
    </row>
    <row r="192" s="81" customFormat="1" ht="15" customHeight="1">
      <c r="B192" s="82">
        <v>90307755</v>
      </c>
      <c r="C192" s="83" t="s">
        <v>10073</v>
      </c>
      <c r="D192" s="84" t="s">
        <v>7933</v>
      </c>
      <c r="E192" s="84" t="s">
        <v>7933</v>
      </c>
      <c r="F192" s="84" t="s">
        <v>10045</v>
      </c>
      <c r="G192" s="84" t="s">
        <v>10045</v>
      </c>
      <c r="H192" s="85">
        <v>1</v>
      </c>
      <c r="I192" s="86" t="s">
        <v>10036</v>
      </c>
      <c r="J192" s="86" t="s">
        <v>14</v>
      </c>
      <c r="K192" s="199">
        <v>644.37920910000014</v>
      </c>
      <c r="L192" s="200" t="s">
        <v>10075</v>
      </c>
      <c r="M192" s="201" t="s">
        <v>10075</v>
      </c>
      <c r="N192" s="87" t="s">
        <v>10075</v>
      </c>
      <c r="O192" s="87"/>
      <c r="P192" s="87" t="s">
        <v>10258</v>
      </c>
      <c r="Q192" s="205">
        <f t="shared" si="91"/>
        <v>0</v>
      </c>
      <c r="R192" s="87">
        <f t="shared" si="90"/>
        <v>0</v>
      </c>
      <c r="S192" s="87">
        <f>VLOOKUP(B192,Planilha4!$D$1:$E$213,2,0)</f>
        <v>0</v>
      </c>
      <c r="T192" s="87" t="s">
        <v>10894</v>
      </c>
      <c r="U192" s="202">
        <f t="shared" si="0"/>
        <v>0</v>
      </c>
      <c r="V192" s="203" t="s">
        <v>10895</v>
      </c>
      <c r="W192" s="204">
        <v>0</v>
      </c>
      <c r="X192" s="104">
        <f t="shared" si="92"/>
        <v>644.37920910000014</v>
      </c>
      <c r="Y192" s="90">
        <v>0</v>
      </c>
      <c r="Z192" s="91">
        <v>0</v>
      </c>
      <c r="AA192" s="91">
        <f t="shared" si="73"/>
        <v>0</v>
      </c>
      <c r="AB192" s="91">
        <f t="shared" si="74"/>
        <v>0</v>
      </c>
      <c r="AC192" s="92" t="e">
        <f t="shared" si="4"/>
        <v>#DIV/0!</v>
      </c>
      <c r="AD192" s="92">
        <f t="shared" si="5"/>
        <v>0</v>
      </c>
      <c r="AE192" s="98" t="s">
        <v>10080</v>
      </c>
      <c r="AF192" s="94"/>
    </row>
    <row r="193" s="81" customFormat="1" ht="15" customHeight="1">
      <c r="B193" s="82">
        <v>96006196</v>
      </c>
      <c r="C193" s="83">
        <v>20</v>
      </c>
      <c r="D193" s="84" t="s">
        <v>9924</v>
      </c>
      <c r="E193" s="84" t="s">
        <v>9924</v>
      </c>
      <c r="F193" s="84" t="s">
        <v>10045</v>
      </c>
      <c r="G193" s="84" t="s">
        <v>10045</v>
      </c>
      <c r="H193" s="85">
        <v>1</v>
      </c>
      <c r="I193" s="86" t="s">
        <v>10036</v>
      </c>
      <c r="J193" s="86" t="s">
        <v>14</v>
      </c>
      <c r="K193" s="199">
        <v>82.831751999999994</v>
      </c>
      <c r="L193" s="200" t="s">
        <v>10075</v>
      </c>
      <c r="M193" s="201" t="s">
        <v>10075</v>
      </c>
      <c r="N193" s="87" t="s">
        <v>10075</v>
      </c>
      <c r="O193" s="87"/>
      <c r="P193" s="87" t="s">
        <v>10258</v>
      </c>
      <c r="Q193" s="205">
        <f t="shared" si="91"/>
        <v>0</v>
      </c>
      <c r="R193" s="87">
        <f t="shared" si="90"/>
        <v>0</v>
      </c>
      <c r="S193" s="87">
        <f>VLOOKUP(B193,Planilha4!$D$1:$E$213,2,0)</f>
        <v>0</v>
      </c>
      <c r="T193" s="87" t="s">
        <v>10894</v>
      </c>
      <c r="U193" s="202">
        <f t="shared" si="0"/>
        <v>0</v>
      </c>
      <c r="V193" s="203" t="s">
        <v>10895</v>
      </c>
      <c r="W193" s="204">
        <v>0</v>
      </c>
      <c r="X193" s="104">
        <f t="shared" si="92"/>
        <v>82.831751999999994</v>
      </c>
      <c r="Y193" s="90">
        <v>0</v>
      </c>
      <c r="Z193" s="91">
        <v>0</v>
      </c>
      <c r="AA193" s="91">
        <f t="shared" si="73"/>
        <v>0</v>
      </c>
      <c r="AB193" s="91">
        <f t="shared" si="74"/>
        <v>0</v>
      </c>
      <c r="AC193" s="92" t="e">
        <f t="shared" si="4"/>
        <v>#DIV/0!</v>
      </c>
      <c r="AD193" s="92">
        <f t="shared" si="5"/>
        <v>0</v>
      </c>
      <c r="AE193" s="98" t="s">
        <v>10080</v>
      </c>
    </row>
    <row r="194" s="81" customFormat="1" ht="15" customHeight="1">
      <c r="B194" s="82">
        <v>90276680</v>
      </c>
      <c r="C194" s="83">
        <v>20</v>
      </c>
      <c r="D194" s="84" t="s">
        <v>8304</v>
      </c>
      <c r="E194" s="84" t="s">
        <v>8304</v>
      </c>
      <c r="F194" s="84" t="s">
        <v>728</v>
      </c>
      <c r="G194" s="84" t="s">
        <v>6476</v>
      </c>
      <c r="H194" s="85">
        <v>1</v>
      </c>
      <c r="I194" s="86" t="s">
        <v>10036</v>
      </c>
      <c r="J194" s="86" t="s">
        <v>14</v>
      </c>
      <c r="K194" s="199">
        <v>172.92221476992</v>
      </c>
      <c r="L194" s="200" t="s">
        <v>10075</v>
      </c>
      <c r="M194" s="201" t="s">
        <v>10075</v>
      </c>
      <c r="N194" s="87" t="s">
        <v>10075</v>
      </c>
      <c r="O194" s="87"/>
      <c r="P194" s="87" t="s">
        <v>10258</v>
      </c>
      <c r="Q194" s="205">
        <f t="shared" si="91"/>
        <v>0</v>
      </c>
      <c r="R194" s="87">
        <f t="shared" si="90"/>
        <v>0</v>
      </c>
      <c r="S194" s="87">
        <f>VLOOKUP(B194,Planilha4!$D$1:$E$213,2,0)</f>
        <v>0</v>
      </c>
      <c r="T194" s="87" t="s">
        <v>10894</v>
      </c>
      <c r="U194" s="202">
        <f t="shared" si="0"/>
        <v>0</v>
      </c>
      <c r="V194" s="203" t="s">
        <v>10895</v>
      </c>
      <c r="W194" s="204">
        <v>0</v>
      </c>
      <c r="X194" s="104">
        <f t="shared" si="92"/>
        <v>172.92221476992</v>
      </c>
      <c r="Y194" s="90">
        <v>0</v>
      </c>
      <c r="Z194" s="91">
        <v>0</v>
      </c>
      <c r="AA194" s="91">
        <f t="shared" si="73"/>
        <v>0</v>
      </c>
      <c r="AB194" s="91">
        <f t="shared" si="74"/>
        <v>0</v>
      </c>
      <c r="AC194" s="92" t="e">
        <f t="shared" si="4"/>
        <v>#DIV/0!</v>
      </c>
      <c r="AD194" s="92">
        <f t="shared" si="5"/>
        <v>0</v>
      </c>
      <c r="AE194" s="98" t="s">
        <v>10080</v>
      </c>
      <c r="AF194" s="94"/>
    </row>
    <row r="195" s="81" customFormat="1" ht="15" customHeight="1">
      <c r="B195" s="82">
        <v>90316789</v>
      </c>
      <c r="C195" s="83">
        <v>20</v>
      </c>
      <c r="D195" s="84" t="s">
        <v>8307</v>
      </c>
      <c r="E195" s="84" t="s">
        <v>8307</v>
      </c>
      <c r="F195" s="84" t="s">
        <v>728</v>
      </c>
      <c r="G195" s="84" t="s">
        <v>6476</v>
      </c>
      <c r="H195" s="85">
        <v>1</v>
      </c>
      <c r="I195" s="86" t="s">
        <v>10036</v>
      </c>
      <c r="J195" s="86" t="s">
        <v>14</v>
      </c>
      <c r="K195" s="199">
        <v>1087.8625152</v>
      </c>
      <c r="L195" s="200" t="s">
        <v>10075</v>
      </c>
      <c r="M195" s="201" t="s">
        <v>10075</v>
      </c>
      <c r="N195" s="87" t="s">
        <v>10075</v>
      </c>
      <c r="O195" s="87"/>
      <c r="P195" s="87" t="s">
        <v>10258</v>
      </c>
      <c r="Q195" s="205">
        <f t="shared" si="91"/>
        <v>0</v>
      </c>
      <c r="R195" s="87">
        <f t="shared" si="90"/>
        <v>0</v>
      </c>
      <c r="S195" s="87">
        <f>VLOOKUP(B195,Planilha4!$D$1:$E$213,2,0)</f>
        <v>0</v>
      </c>
      <c r="T195" s="87" t="s">
        <v>10894</v>
      </c>
      <c r="U195" s="202">
        <f t="shared" si="0"/>
        <v>0</v>
      </c>
      <c r="V195" s="203" t="s">
        <v>10895</v>
      </c>
      <c r="W195" s="204">
        <v>0</v>
      </c>
      <c r="X195" s="104">
        <f t="shared" si="92"/>
        <v>1087.8625152</v>
      </c>
      <c r="Y195" s="90">
        <v>0</v>
      </c>
      <c r="Z195" s="91">
        <v>0</v>
      </c>
      <c r="AA195" s="91">
        <f t="shared" si="73"/>
        <v>0</v>
      </c>
      <c r="AB195" s="91">
        <f t="shared" si="74"/>
        <v>0</v>
      </c>
      <c r="AC195" s="92" t="e">
        <f t="shared" si="4"/>
        <v>#DIV/0!</v>
      </c>
      <c r="AD195" s="92">
        <f t="shared" si="5"/>
        <v>0</v>
      </c>
      <c r="AE195" s="98" t="s">
        <v>10080</v>
      </c>
      <c r="AF195" s="94"/>
    </row>
    <row r="196" s="81" customFormat="1" ht="15" customHeight="1">
      <c r="B196" s="82">
        <v>90276663</v>
      </c>
      <c r="C196" s="83">
        <v>20</v>
      </c>
      <c r="D196" s="84" t="s">
        <v>8308</v>
      </c>
      <c r="E196" s="84" t="s">
        <v>8308</v>
      </c>
      <c r="F196" s="84" t="s">
        <v>728</v>
      </c>
      <c r="G196" s="84" t="s">
        <v>6476</v>
      </c>
      <c r="H196" s="85">
        <v>1</v>
      </c>
      <c r="I196" s="86" t="s">
        <v>10036</v>
      </c>
      <c r="J196" s="86" t="s">
        <v>14</v>
      </c>
      <c r="K196" s="199">
        <v>837.959202</v>
      </c>
      <c r="L196" s="200" t="s">
        <v>10075</v>
      </c>
      <c r="M196" s="201" t="s">
        <v>10075</v>
      </c>
      <c r="N196" s="87" t="s">
        <v>10075</v>
      </c>
      <c r="O196" s="87"/>
      <c r="P196" s="87" t="s">
        <v>10258</v>
      </c>
      <c r="Q196" s="205">
        <f t="shared" si="91"/>
        <v>0</v>
      </c>
      <c r="R196" s="87">
        <f t="shared" si="90"/>
        <v>0</v>
      </c>
      <c r="S196" s="87">
        <f>VLOOKUP(B196,Planilha4!$D$1:$E$213,2,0)</f>
        <v>0</v>
      </c>
      <c r="T196" s="87" t="s">
        <v>10894</v>
      </c>
      <c r="U196" s="202">
        <f t="shared" si="0"/>
        <v>0</v>
      </c>
      <c r="V196" s="203" t="s">
        <v>10895</v>
      </c>
      <c r="W196" s="204">
        <v>0</v>
      </c>
      <c r="X196" s="104">
        <f t="shared" si="92"/>
        <v>837.959202</v>
      </c>
      <c r="Y196" s="90">
        <v>0</v>
      </c>
      <c r="Z196" s="91">
        <v>0</v>
      </c>
      <c r="AA196" s="91">
        <f t="shared" si="73"/>
        <v>0</v>
      </c>
      <c r="AB196" s="91">
        <f t="shared" si="74"/>
        <v>0</v>
      </c>
      <c r="AC196" s="92" t="e">
        <f t="shared" si="4"/>
        <v>#DIV/0!</v>
      </c>
      <c r="AD196" s="92">
        <f t="shared" si="5"/>
        <v>0</v>
      </c>
      <c r="AE196" s="98" t="s">
        <v>10080</v>
      </c>
      <c r="AF196" s="94"/>
    </row>
    <row r="197" s="81" customFormat="1" ht="15" customHeight="1">
      <c r="B197" s="82">
        <v>96006218</v>
      </c>
      <c r="C197" s="83">
        <v>20</v>
      </c>
      <c r="D197" s="84" t="s">
        <v>9926</v>
      </c>
      <c r="E197" s="84" t="s">
        <v>9926</v>
      </c>
      <c r="F197" s="84" t="s">
        <v>10045</v>
      </c>
      <c r="G197" s="84" t="s">
        <v>10045</v>
      </c>
      <c r="H197" s="85">
        <v>1</v>
      </c>
      <c r="I197" s="86" t="s">
        <v>10036</v>
      </c>
      <c r="J197" s="86" t="s">
        <v>14</v>
      </c>
      <c r="K197" s="199">
        <v>23.742899999999999</v>
      </c>
      <c r="L197" s="200" t="s">
        <v>10075</v>
      </c>
      <c r="M197" s="201" t="s">
        <v>10075</v>
      </c>
      <c r="N197" s="87" t="s">
        <v>10075</v>
      </c>
      <c r="O197" s="87"/>
      <c r="P197" s="87" t="s">
        <v>10258</v>
      </c>
      <c r="Q197" s="205">
        <f t="shared" si="91"/>
        <v>0</v>
      </c>
      <c r="R197" s="87">
        <f t="shared" si="90"/>
        <v>0</v>
      </c>
      <c r="S197" s="87">
        <f>VLOOKUP(B197,Planilha4!$D$1:$E$213,2,0)</f>
        <v>0</v>
      </c>
      <c r="T197" s="87" t="s">
        <v>10894</v>
      </c>
      <c r="U197" s="202">
        <f t="shared" si="0"/>
        <v>0</v>
      </c>
      <c r="V197" s="203" t="s">
        <v>10895</v>
      </c>
      <c r="W197" s="204">
        <v>0</v>
      </c>
      <c r="X197" s="104">
        <f t="shared" si="92"/>
        <v>23.742899999999999</v>
      </c>
      <c r="Y197" s="90">
        <v>0</v>
      </c>
      <c r="Z197" s="91">
        <v>0</v>
      </c>
      <c r="AA197" s="91">
        <f t="shared" si="73"/>
        <v>0</v>
      </c>
      <c r="AB197" s="91">
        <f t="shared" si="74"/>
        <v>0</v>
      </c>
      <c r="AC197" s="92" t="e">
        <f t="shared" si="4"/>
        <v>#DIV/0!</v>
      </c>
      <c r="AD197" s="92">
        <f t="shared" si="5"/>
        <v>0</v>
      </c>
      <c r="AE197" s="98" t="s">
        <v>10080</v>
      </c>
      <c r="AF197" s="94"/>
    </row>
    <row r="198" s="81" customFormat="1" ht="15" customHeight="1">
      <c r="B198" s="82">
        <v>96006420</v>
      </c>
      <c r="C198" s="83">
        <v>20</v>
      </c>
      <c r="D198" s="84" t="s">
        <v>10008</v>
      </c>
      <c r="E198" s="84" t="s">
        <v>10008</v>
      </c>
      <c r="F198" s="84" t="s">
        <v>10045</v>
      </c>
      <c r="G198" s="84" t="s">
        <v>10045</v>
      </c>
      <c r="H198" s="85">
        <v>1</v>
      </c>
      <c r="I198" s="86" t="s">
        <v>10036</v>
      </c>
      <c r="J198" s="86" t="s">
        <v>14</v>
      </c>
      <c r="K198" s="199">
        <v>17.218764</v>
      </c>
      <c r="L198" s="200" t="s">
        <v>10075</v>
      </c>
      <c r="M198" s="201" t="s">
        <v>10075</v>
      </c>
      <c r="N198" s="87" t="s">
        <v>10075</v>
      </c>
      <c r="O198" s="87"/>
      <c r="P198" s="87" t="s">
        <v>10258</v>
      </c>
      <c r="Q198" s="87"/>
      <c r="R198" s="87">
        <f t="shared" si="90"/>
        <v>0</v>
      </c>
      <c r="S198" s="87" t="s">
        <v>10897</v>
      </c>
      <c r="T198" s="87" t="s">
        <v>10898</v>
      </c>
      <c r="U198" s="202">
        <f t="shared" si="0"/>
        <v>0</v>
      </c>
      <c r="V198" s="203" t="s">
        <v>10899</v>
      </c>
      <c r="W198" s="204">
        <v>6.7900000000000002e-002</v>
      </c>
      <c r="X198" s="104">
        <f>K198*1.0679000000000001</f>
        <v>18.387918075600002</v>
      </c>
      <c r="Y198" s="90">
        <v>0</v>
      </c>
      <c r="Z198" s="91">
        <v>0</v>
      </c>
      <c r="AA198" s="91">
        <f t="shared" si="73"/>
        <v>0</v>
      </c>
      <c r="AB198" s="91">
        <f t="shared" si="74"/>
        <v>0</v>
      </c>
      <c r="AC198" s="92" t="e">
        <f t="shared" si="4"/>
        <v>#DIV/0!</v>
      </c>
      <c r="AD198" s="92">
        <f t="shared" si="5"/>
        <v>0</v>
      </c>
      <c r="AE198" s="98" t="s">
        <v>10080</v>
      </c>
    </row>
    <row r="199" s="81" customFormat="1" ht="15" customHeight="1">
      <c r="B199" s="82">
        <v>90290542</v>
      </c>
      <c r="C199" s="83">
        <v>20</v>
      </c>
      <c r="D199" s="84" t="s">
        <v>8575</v>
      </c>
      <c r="E199" s="84" t="s">
        <v>8575</v>
      </c>
      <c r="F199" s="84" t="s">
        <v>506</v>
      </c>
      <c r="G199" s="84" t="s">
        <v>2995</v>
      </c>
      <c r="H199" s="85">
        <v>1</v>
      </c>
      <c r="I199" s="86" t="s">
        <v>10036</v>
      </c>
      <c r="J199" s="86" t="s">
        <v>14</v>
      </c>
      <c r="K199" s="199">
        <v>383.41149804000003</v>
      </c>
      <c r="L199" s="200">
        <v>445</v>
      </c>
      <c r="M199" s="201">
        <v>1</v>
      </c>
      <c r="N199" s="87">
        <v>445</v>
      </c>
      <c r="O199" s="87">
        <f>N199-(L199*0.20000000000000001)</f>
        <v>356</v>
      </c>
      <c r="P199" s="87">
        <f>K199-O199</f>
        <v>27.411498040000026</v>
      </c>
      <c r="Q199" s="205">
        <f t="shared" ref="Q199:Q203" si="93">(O199/K199)*100%</f>
        <v>0.92850632237132258</v>
      </c>
      <c r="R199" s="87" t="s">
        <v>10896</v>
      </c>
      <c r="S199" s="87">
        <f>VLOOKUP(B199,Planilha4!$D$1:$E$213,2,0)</f>
        <v>0</v>
      </c>
      <c r="T199" s="87" t="s">
        <v>10894</v>
      </c>
      <c r="U199" s="202">
        <f t="shared" si="0"/>
        <v>0</v>
      </c>
      <c r="V199" s="203" t="s">
        <v>10895</v>
      </c>
      <c r="W199" s="204">
        <v>0</v>
      </c>
      <c r="X199" s="104">
        <f t="shared" ref="X199:X203" si="94">K199</f>
        <v>383.41149804000003</v>
      </c>
      <c r="Y199" s="90">
        <v>0</v>
      </c>
      <c r="Z199" s="91">
        <v>0</v>
      </c>
      <c r="AA199" s="91">
        <f t="shared" si="73"/>
        <v>0</v>
      </c>
      <c r="AB199" s="91">
        <f t="shared" si="74"/>
        <v>0</v>
      </c>
      <c r="AC199" s="92" t="e">
        <f t="shared" si="4"/>
        <v>#DIV/0!</v>
      </c>
      <c r="AD199" s="92">
        <f t="shared" si="5"/>
        <v>0</v>
      </c>
      <c r="AE199" s="98" t="s">
        <v>10080</v>
      </c>
      <c r="AF199" s="94"/>
    </row>
    <row r="200" s="81" customFormat="1" ht="15" customHeight="1">
      <c r="B200" s="82">
        <v>90844394</v>
      </c>
      <c r="C200" s="83">
        <v>20</v>
      </c>
      <c r="D200" s="84" t="s">
        <v>8580</v>
      </c>
      <c r="E200" s="84" t="s">
        <v>8580</v>
      </c>
      <c r="F200" s="84" t="s">
        <v>10045</v>
      </c>
      <c r="G200" s="84" t="s">
        <v>10045</v>
      </c>
      <c r="H200" s="85">
        <v>1</v>
      </c>
      <c r="I200" s="86" t="s">
        <v>10036</v>
      </c>
      <c r="J200" s="86" t="s">
        <v>14</v>
      </c>
      <c r="K200" s="199">
        <v>82.584000000000003</v>
      </c>
      <c r="L200" s="200" t="s">
        <v>10075</v>
      </c>
      <c r="M200" s="201" t="s">
        <v>10075</v>
      </c>
      <c r="N200" s="87" t="s">
        <v>10075</v>
      </c>
      <c r="O200" s="87"/>
      <c r="P200" s="87" t="s">
        <v>10258</v>
      </c>
      <c r="Q200" s="205">
        <f t="shared" si="93"/>
        <v>0</v>
      </c>
      <c r="R200" s="87">
        <f t="shared" ref="R200:R203" si="95">IF(O200&gt;0,"com brasíndice","sem brasíndice")</f>
        <v>0</v>
      </c>
      <c r="S200" s="87">
        <f>VLOOKUP(B200,Planilha4!$D$1:$E$213,2,0)</f>
        <v>0</v>
      </c>
      <c r="T200" s="87" t="s">
        <v>10894</v>
      </c>
      <c r="U200" s="202">
        <f t="shared" si="0"/>
        <v>0</v>
      </c>
      <c r="V200" s="203" t="s">
        <v>10895</v>
      </c>
      <c r="W200" s="204">
        <v>0</v>
      </c>
      <c r="X200" s="104">
        <f t="shared" si="94"/>
        <v>82.584000000000003</v>
      </c>
      <c r="Y200" s="90">
        <v>0</v>
      </c>
      <c r="Z200" s="91">
        <v>0</v>
      </c>
      <c r="AA200" s="91">
        <f t="shared" si="73"/>
        <v>0</v>
      </c>
      <c r="AB200" s="91">
        <f t="shared" si="74"/>
        <v>0</v>
      </c>
      <c r="AC200" s="92" t="e">
        <f t="shared" si="4"/>
        <v>#DIV/0!</v>
      </c>
      <c r="AD200" s="92">
        <f t="shared" si="5"/>
        <v>0</v>
      </c>
      <c r="AE200" s="98" t="s">
        <v>10080</v>
      </c>
      <c r="AF200" s="94"/>
    </row>
    <row r="201" s="81" customFormat="1" ht="15" customHeight="1">
      <c r="B201" s="82">
        <v>90307011</v>
      </c>
      <c r="C201" s="83">
        <v>20</v>
      </c>
      <c r="D201" s="84" t="s">
        <v>8592</v>
      </c>
      <c r="E201" s="84" t="s">
        <v>8593</v>
      </c>
      <c r="F201" s="84" t="s">
        <v>725</v>
      </c>
      <c r="G201" s="84" t="s">
        <v>10074</v>
      </c>
      <c r="H201" s="85">
        <v>1</v>
      </c>
      <c r="I201" s="86" t="s">
        <v>10036</v>
      </c>
      <c r="J201" s="86" t="s">
        <v>14</v>
      </c>
      <c r="K201" s="199">
        <v>33.482856959999999</v>
      </c>
      <c r="L201" s="200" t="s">
        <v>10075</v>
      </c>
      <c r="M201" s="201" t="s">
        <v>10075</v>
      </c>
      <c r="N201" s="87" t="s">
        <v>10075</v>
      </c>
      <c r="O201" s="87"/>
      <c r="P201" s="87" t="s">
        <v>10258</v>
      </c>
      <c r="Q201" s="205">
        <f t="shared" si="93"/>
        <v>0</v>
      </c>
      <c r="R201" s="87">
        <f t="shared" si="95"/>
        <v>0</v>
      </c>
      <c r="S201" s="87">
        <f>VLOOKUP(B201,Planilha4!$D$1:$E$213,2,0)</f>
        <v>0</v>
      </c>
      <c r="T201" s="87" t="s">
        <v>10894</v>
      </c>
      <c r="U201" s="202">
        <f t="shared" si="0"/>
        <v>0</v>
      </c>
      <c r="V201" s="203" t="s">
        <v>10895</v>
      </c>
      <c r="W201" s="204">
        <v>0</v>
      </c>
      <c r="X201" s="104">
        <f t="shared" si="94"/>
        <v>33.482856959999999</v>
      </c>
      <c r="Y201" s="90">
        <v>0</v>
      </c>
      <c r="Z201" s="91">
        <v>0</v>
      </c>
      <c r="AA201" s="91">
        <f t="shared" si="73"/>
        <v>0</v>
      </c>
      <c r="AB201" s="91">
        <f t="shared" si="74"/>
        <v>0</v>
      </c>
      <c r="AC201" s="92" t="e">
        <f t="shared" si="4"/>
        <v>#DIV/0!</v>
      </c>
      <c r="AD201" s="92">
        <f t="shared" si="5"/>
        <v>0</v>
      </c>
      <c r="AE201" s="98" t="s">
        <v>10080</v>
      </c>
    </row>
    <row r="202" s="81" customFormat="1" ht="15" customHeight="1">
      <c r="B202" s="82">
        <v>90288645</v>
      </c>
      <c r="C202" s="83">
        <v>20</v>
      </c>
      <c r="D202" s="84" t="s">
        <v>5179</v>
      </c>
      <c r="E202" s="84" t="s">
        <v>5180</v>
      </c>
      <c r="F202" s="84" t="s">
        <v>146</v>
      </c>
      <c r="G202" s="84"/>
      <c r="H202" s="85">
        <v>1</v>
      </c>
      <c r="I202" s="86" t="s">
        <v>10036</v>
      </c>
      <c r="J202" s="86" t="s">
        <v>14</v>
      </c>
      <c r="K202" s="199">
        <v>7.6748986187999995</v>
      </c>
      <c r="L202" s="200" t="s">
        <v>10075</v>
      </c>
      <c r="M202" s="201" t="s">
        <v>10075</v>
      </c>
      <c r="N202" s="87" t="s">
        <v>10075</v>
      </c>
      <c r="O202" s="87"/>
      <c r="P202" s="87" t="s">
        <v>10258</v>
      </c>
      <c r="Q202" s="205">
        <f t="shared" si="93"/>
        <v>0</v>
      </c>
      <c r="R202" s="87">
        <f t="shared" si="95"/>
        <v>0</v>
      </c>
      <c r="S202" s="87">
        <f>VLOOKUP(B202,Planilha4!$D$1:$E$213,2,0)</f>
        <v>0</v>
      </c>
      <c r="T202" s="87" t="s">
        <v>10894</v>
      </c>
      <c r="U202" s="202">
        <f t="shared" si="0"/>
        <v>0</v>
      </c>
      <c r="V202" s="203" t="s">
        <v>10895</v>
      </c>
      <c r="W202" s="204">
        <v>0</v>
      </c>
      <c r="X202" s="104">
        <f t="shared" si="94"/>
        <v>7.6748986187999995</v>
      </c>
      <c r="Y202" s="90">
        <v>3</v>
      </c>
      <c r="Z202" s="91">
        <v>22.300000000000001</v>
      </c>
      <c r="AA202" s="91">
        <f t="shared" si="73"/>
        <v>23.024695856399997</v>
      </c>
      <c r="AB202" s="91">
        <f t="shared" si="74"/>
        <v>23.024695856399997</v>
      </c>
      <c r="AC202" s="92">
        <f t="shared" si="4"/>
        <v>0</v>
      </c>
      <c r="AD202" s="92">
        <f>AB202/SUM($AB$6:$AB$6126)</f>
        <v>3.3436884317430795e-006</v>
      </c>
      <c r="AE202" s="98" t="s">
        <v>10080</v>
      </c>
    </row>
    <row r="203" s="81" customFormat="1" ht="15" customHeight="1">
      <c r="B203" s="82">
        <v>92453627</v>
      </c>
      <c r="C203" s="83">
        <v>20</v>
      </c>
      <c r="D203" s="84" t="s">
        <v>9620</v>
      </c>
      <c r="E203" s="84" t="s">
        <v>9621</v>
      </c>
      <c r="F203" s="84" t="s">
        <v>9622</v>
      </c>
      <c r="G203" s="84"/>
      <c r="H203" s="85">
        <v>1</v>
      </c>
      <c r="I203" s="86" t="s">
        <v>10036</v>
      </c>
      <c r="J203" s="86" t="s">
        <v>14</v>
      </c>
      <c r="K203" s="199">
        <v>13.647006000000001</v>
      </c>
      <c r="L203" s="212" t="s">
        <v>10075</v>
      </c>
      <c r="M203" s="213" t="s">
        <v>10075</v>
      </c>
      <c r="N203" s="214" t="s">
        <v>10075</v>
      </c>
      <c r="O203" s="214"/>
      <c r="P203" s="214" t="s">
        <v>10258</v>
      </c>
      <c r="Q203" s="205">
        <f t="shared" si="93"/>
        <v>0</v>
      </c>
      <c r="R203" s="214">
        <f t="shared" si="95"/>
        <v>0</v>
      </c>
      <c r="S203" s="214">
        <f>VLOOKUP(B203,Planilha4!$D$1:$E$213,2,0)</f>
        <v>0</v>
      </c>
      <c r="T203" s="214" t="s">
        <v>10894</v>
      </c>
      <c r="U203" s="215">
        <f t="shared" si="0"/>
        <v>0</v>
      </c>
      <c r="V203" s="216" t="s">
        <v>10895</v>
      </c>
      <c r="W203" s="204">
        <v>0</v>
      </c>
      <c r="X203" s="104">
        <f t="shared" si="94"/>
        <v>13.647006000000001</v>
      </c>
      <c r="Y203" s="90">
        <v>0</v>
      </c>
      <c r="Z203" s="91">
        <v>0</v>
      </c>
      <c r="AA203" s="91">
        <f t="shared" si="73"/>
        <v>0</v>
      </c>
      <c r="AB203" s="91">
        <f t="shared" si="74"/>
        <v>0</v>
      </c>
      <c r="AC203" s="92" t="e">
        <f t="shared" si="4"/>
        <v>#DIV/0!</v>
      </c>
      <c r="AD203" s="92">
        <f>AB203/SUM($AB$6:$AB$203)</f>
        <v>0</v>
      </c>
      <c r="AE203" s="98" t="s">
        <v>10080</v>
      </c>
    </row>
    <row r="204" ht="12.75">
      <c r="L204" s="217"/>
      <c r="M204" s="218"/>
      <c r="N204" s="217"/>
      <c r="O204" s="219"/>
      <c r="P204" s="219"/>
      <c r="Q204" s="219"/>
      <c r="R204" s="219"/>
      <c r="S204" s="219"/>
      <c r="T204" s="219"/>
      <c r="U204" s="220"/>
      <c r="V204" s="220"/>
    </row>
    <row r="205" ht="12.75">
      <c r="L205" s="87"/>
      <c r="M205" s="201"/>
      <c r="N205" s="87"/>
      <c r="O205" s="219"/>
      <c r="P205" s="219"/>
      <c r="Q205" s="219"/>
      <c r="R205" s="219"/>
      <c r="S205" s="219"/>
      <c r="T205" s="219"/>
      <c r="U205" s="220"/>
      <c r="V205" s="220"/>
    </row>
    <row r="206" ht="12.75">
      <c r="L206" s="87"/>
      <c r="M206" s="201"/>
      <c r="N206" s="87"/>
      <c r="O206" s="219"/>
      <c r="P206" s="219"/>
      <c r="Q206" s="219"/>
      <c r="R206" s="219"/>
      <c r="S206" s="219"/>
      <c r="T206" s="219"/>
      <c r="U206" s="220"/>
      <c r="V206" s="220"/>
    </row>
    <row r="207" ht="12.75">
      <c r="L207" s="87"/>
      <c r="M207" s="201"/>
      <c r="N207" s="87"/>
      <c r="O207" s="219"/>
      <c r="P207" s="219"/>
      <c r="Q207" s="219"/>
      <c r="R207" s="219"/>
      <c r="S207" s="219"/>
      <c r="T207" s="219"/>
      <c r="U207" s="220"/>
      <c r="V207" s="220"/>
    </row>
    <row r="208" ht="12.75">
      <c r="L208" s="87"/>
      <c r="M208" s="201"/>
      <c r="N208" s="87"/>
      <c r="O208" s="219"/>
      <c r="P208" s="219"/>
      <c r="Q208" s="219"/>
      <c r="R208" s="219"/>
      <c r="S208" s="219"/>
      <c r="T208" s="219"/>
      <c r="U208" s="220"/>
      <c r="V208" s="220"/>
    </row>
    <row r="209" ht="12.75">
      <c r="L209" s="87"/>
      <c r="M209" s="201"/>
      <c r="N209" s="87"/>
      <c r="O209" s="219"/>
      <c r="P209" s="219"/>
      <c r="Q209" s="219"/>
      <c r="R209" s="219"/>
      <c r="S209" s="219"/>
      <c r="T209" s="219"/>
      <c r="U209" s="220"/>
      <c r="V209" s="220"/>
    </row>
    <row r="210" ht="12.75">
      <c r="L210" s="87"/>
      <c r="M210" s="201"/>
      <c r="N210" s="87"/>
      <c r="O210" s="219"/>
      <c r="P210" s="219"/>
      <c r="Q210" s="219"/>
      <c r="R210" s="219"/>
      <c r="S210" s="219"/>
      <c r="T210" s="219"/>
      <c r="U210" s="220"/>
      <c r="V210" s="220"/>
    </row>
    <row r="211" ht="12.75">
      <c r="L211" s="87"/>
      <c r="M211" s="201"/>
      <c r="N211" s="87"/>
      <c r="O211" s="219"/>
      <c r="P211" s="219"/>
      <c r="Q211" s="219"/>
      <c r="R211" s="219"/>
      <c r="S211" s="219"/>
      <c r="T211" s="219"/>
      <c r="U211" s="220"/>
      <c r="V211" s="220"/>
    </row>
    <row r="212" ht="12.75">
      <c r="L212" s="87"/>
      <c r="M212" s="201"/>
      <c r="N212" s="87"/>
      <c r="O212" s="219"/>
      <c r="P212" s="219"/>
      <c r="Q212" s="219"/>
      <c r="R212" s="219"/>
      <c r="S212" s="219"/>
      <c r="T212" s="219"/>
      <c r="U212" s="220"/>
      <c r="V212" s="220"/>
    </row>
    <row r="213" ht="12.75">
      <c r="L213" s="87"/>
      <c r="M213" s="201"/>
      <c r="N213" s="87"/>
      <c r="O213" s="219"/>
      <c r="P213" s="219"/>
      <c r="Q213" s="219"/>
      <c r="R213" s="219"/>
      <c r="S213" s="219"/>
      <c r="T213" s="219"/>
      <c r="U213" s="220"/>
      <c r="V213" s="220"/>
    </row>
    <row r="214" ht="12.75">
      <c r="L214" s="87"/>
      <c r="M214" s="201"/>
      <c r="N214" s="87"/>
      <c r="O214" s="219"/>
      <c r="P214" s="219"/>
      <c r="Q214" s="219"/>
      <c r="R214" s="219"/>
      <c r="S214" s="219"/>
      <c r="T214" s="219"/>
      <c r="U214" s="220"/>
      <c r="V214" s="220"/>
    </row>
    <row r="215" ht="12.75">
      <c r="L215" s="87"/>
      <c r="M215" s="201"/>
      <c r="N215" s="87"/>
      <c r="O215" s="219"/>
      <c r="P215" s="219"/>
      <c r="Q215" s="219"/>
      <c r="R215" s="219"/>
      <c r="S215" s="219"/>
      <c r="T215" s="219"/>
      <c r="U215" s="220"/>
      <c r="V215" s="220"/>
    </row>
    <row r="216" ht="12.75">
      <c r="L216" s="87"/>
      <c r="M216" s="201"/>
      <c r="N216" s="87"/>
      <c r="O216" s="219"/>
      <c r="P216" s="219"/>
      <c r="Q216" s="219"/>
      <c r="R216" s="219"/>
      <c r="S216" s="219"/>
      <c r="T216" s="219"/>
      <c r="U216" s="220"/>
      <c r="V216" s="220"/>
    </row>
    <row r="217" ht="12.75">
      <c r="L217" s="87"/>
      <c r="M217" s="201"/>
      <c r="N217" s="87"/>
      <c r="O217" s="219"/>
      <c r="P217" s="219"/>
      <c r="Q217" s="219"/>
      <c r="R217" s="219"/>
      <c r="S217" s="219"/>
      <c r="T217" s="219"/>
      <c r="U217" s="220"/>
      <c r="V217" s="220"/>
    </row>
    <row r="218" ht="12.75">
      <c r="L218" s="87"/>
      <c r="M218" s="201"/>
      <c r="N218" s="87"/>
      <c r="O218" s="219"/>
      <c r="P218" s="219"/>
      <c r="Q218" s="219"/>
      <c r="R218" s="219"/>
      <c r="S218" s="219"/>
      <c r="T218" s="219"/>
      <c r="U218" s="220"/>
      <c r="V218" s="220"/>
    </row>
    <row r="219" ht="12.75">
      <c r="L219" s="87"/>
      <c r="M219" s="201"/>
      <c r="N219" s="87"/>
      <c r="O219" s="219"/>
      <c r="P219" s="219"/>
      <c r="Q219" s="219"/>
      <c r="R219" s="219"/>
      <c r="S219" s="219"/>
      <c r="T219" s="219"/>
      <c r="U219" s="220"/>
      <c r="V219" s="220"/>
    </row>
    <row r="220" ht="12.75">
      <c r="L220" s="87"/>
      <c r="M220" s="201"/>
      <c r="N220" s="87"/>
      <c r="O220" s="219"/>
      <c r="P220" s="219"/>
      <c r="Q220" s="219"/>
      <c r="R220" s="219"/>
      <c r="S220" s="219"/>
      <c r="T220" s="219"/>
      <c r="U220" s="220"/>
      <c r="V220" s="220"/>
    </row>
    <row r="221" ht="12.75">
      <c r="L221" s="87"/>
      <c r="M221" s="201"/>
      <c r="N221" s="87"/>
      <c r="O221" s="219"/>
      <c r="P221" s="219"/>
      <c r="Q221" s="219"/>
      <c r="R221" s="219"/>
      <c r="S221" s="219"/>
      <c r="T221" s="219"/>
      <c r="U221" s="220"/>
      <c r="V221" s="220"/>
    </row>
    <row r="222" ht="12.75">
      <c r="L222" s="87"/>
      <c r="M222" s="201"/>
      <c r="N222" s="87"/>
      <c r="O222" s="219"/>
      <c r="P222" s="219"/>
      <c r="Q222" s="219"/>
      <c r="R222" s="219"/>
      <c r="S222" s="219"/>
      <c r="T222" s="219"/>
      <c r="U222" s="220"/>
      <c r="V222" s="220"/>
    </row>
    <row r="223" ht="12.75">
      <c r="L223" s="87"/>
      <c r="M223" s="201"/>
      <c r="N223" s="87"/>
      <c r="O223" s="219"/>
      <c r="P223" s="219"/>
      <c r="Q223" s="219"/>
      <c r="R223" s="219"/>
      <c r="S223" s="219"/>
      <c r="T223" s="219"/>
      <c r="U223" s="220"/>
      <c r="V223" s="220"/>
    </row>
    <row r="224" ht="12.75">
      <c r="L224" s="87"/>
      <c r="M224" s="201"/>
      <c r="N224" s="87"/>
      <c r="O224" s="219"/>
      <c r="P224" s="219"/>
      <c r="Q224" s="219"/>
      <c r="R224" s="219"/>
      <c r="S224" s="219"/>
      <c r="T224" s="219"/>
      <c r="U224" s="220"/>
      <c r="V224" s="220"/>
    </row>
    <row r="225" ht="12.75">
      <c r="L225" s="87"/>
      <c r="M225" s="201"/>
      <c r="N225" s="87"/>
      <c r="O225" s="219"/>
      <c r="P225" s="219"/>
      <c r="Q225" s="219"/>
      <c r="R225" s="219"/>
      <c r="S225" s="219"/>
      <c r="T225" s="219"/>
      <c r="U225" s="220"/>
      <c r="V225" s="220"/>
    </row>
    <row r="226" ht="12.75">
      <c r="L226" s="87"/>
      <c r="M226" s="201"/>
      <c r="N226" s="87"/>
      <c r="O226" s="219"/>
      <c r="P226" s="219"/>
      <c r="Q226" s="219"/>
      <c r="R226" s="219"/>
      <c r="S226" s="219"/>
      <c r="T226" s="219"/>
      <c r="U226" s="220"/>
      <c r="V226" s="220"/>
    </row>
    <row r="227" ht="12.75">
      <c r="L227" s="87"/>
      <c r="M227" s="201"/>
      <c r="N227" s="87"/>
      <c r="O227" s="219"/>
      <c r="P227" s="219"/>
      <c r="Q227" s="219"/>
      <c r="R227" s="219"/>
      <c r="S227" s="219"/>
      <c r="T227" s="219"/>
      <c r="U227" s="220"/>
      <c r="V227" s="220"/>
    </row>
    <row r="228" ht="12.75">
      <c r="L228" s="87"/>
      <c r="M228" s="201"/>
      <c r="N228" s="87"/>
      <c r="O228" s="219"/>
      <c r="P228" s="219"/>
      <c r="Q228" s="219"/>
      <c r="R228" s="219"/>
      <c r="S228" s="219"/>
      <c r="T228" s="219"/>
      <c r="U228" s="220"/>
      <c r="V228" s="220"/>
    </row>
    <row r="229" ht="12.75">
      <c r="L229" s="87"/>
      <c r="M229" s="201"/>
      <c r="N229" s="87"/>
      <c r="O229" s="219"/>
      <c r="P229" s="219"/>
      <c r="Q229" s="219"/>
      <c r="R229" s="219"/>
      <c r="S229" s="219"/>
      <c r="T229" s="219"/>
      <c r="U229" s="220"/>
      <c r="V229" s="220"/>
    </row>
    <row r="230" ht="12.75">
      <c r="L230" s="87"/>
      <c r="M230" s="201"/>
      <c r="N230" s="87"/>
      <c r="O230" s="219"/>
      <c r="P230" s="219"/>
      <c r="Q230" s="219"/>
      <c r="R230" s="219"/>
      <c r="S230" s="219"/>
      <c r="T230" s="219"/>
      <c r="U230" s="220"/>
      <c r="V230" s="220"/>
    </row>
    <row r="231" ht="12.75">
      <c r="L231" s="87"/>
      <c r="M231" s="201"/>
      <c r="N231" s="87"/>
      <c r="O231" s="219"/>
      <c r="P231" s="219"/>
      <c r="Q231" s="219"/>
      <c r="R231" s="219"/>
      <c r="S231" s="219"/>
      <c r="T231" s="219"/>
      <c r="U231" s="220"/>
      <c r="V231" s="220"/>
    </row>
    <row r="232" ht="12.75">
      <c r="L232" s="87"/>
      <c r="M232" s="201"/>
      <c r="N232" s="87"/>
      <c r="O232" s="219"/>
      <c r="P232" s="219"/>
      <c r="Q232" s="219"/>
      <c r="R232" s="219"/>
      <c r="S232" s="219"/>
      <c r="T232" s="219"/>
      <c r="U232" s="220"/>
      <c r="V232" s="220"/>
    </row>
    <row r="233" ht="12.75">
      <c r="L233" s="87"/>
      <c r="M233" s="201"/>
      <c r="N233" s="87"/>
      <c r="O233" s="219"/>
      <c r="P233" s="219"/>
      <c r="Q233" s="219"/>
      <c r="R233" s="219"/>
      <c r="S233" s="219"/>
      <c r="T233" s="219"/>
      <c r="U233" s="220"/>
      <c r="V233" s="220"/>
    </row>
    <row r="234" ht="12.75">
      <c r="L234" s="87"/>
      <c r="M234" s="201"/>
      <c r="N234" s="87"/>
      <c r="O234" s="219"/>
      <c r="P234" s="219"/>
      <c r="Q234" s="219"/>
      <c r="R234" s="219"/>
      <c r="S234" s="219"/>
      <c r="T234" s="219"/>
      <c r="U234" s="220"/>
      <c r="V234" s="220"/>
    </row>
    <row r="235" ht="12.75">
      <c r="L235" s="87"/>
      <c r="M235" s="201"/>
      <c r="N235" s="87"/>
      <c r="O235" s="219"/>
      <c r="P235" s="219"/>
      <c r="Q235" s="219"/>
      <c r="R235" s="219"/>
      <c r="S235" s="219"/>
      <c r="T235" s="219"/>
      <c r="U235" s="220"/>
      <c r="V235" s="220"/>
    </row>
    <row r="236" ht="12.75">
      <c r="L236" s="87"/>
      <c r="M236" s="201"/>
      <c r="N236" s="87"/>
      <c r="O236" s="219"/>
      <c r="P236" s="219"/>
      <c r="Q236" s="219"/>
      <c r="R236" s="219"/>
      <c r="S236" s="219"/>
      <c r="T236" s="219"/>
      <c r="U236" s="220"/>
      <c r="V236" s="220"/>
    </row>
    <row r="237" ht="12.75">
      <c r="L237" s="87"/>
      <c r="M237" s="201"/>
      <c r="N237" s="87"/>
      <c r="O237" s="219"/>
      <c r="P237" s="219"/>
      <c r="Q237" s="219"/>
      <c r="R237" s="219"/>
      <c r="S237" s="219"/>
      <c r="T237" s="219"/>
      <c r="U237" s="220"/>
      <c r="V237" s="220"/>
    </row>
    <row r="238" ht="12.75">
      <c r="L238" s="87"/>
      <c r="M238" s="201"/>
      <c r="N238" s="87"/>
      <c r="O238" s="219"/>
      <c r="P238" s="219"/>
      <c r="Q238" s="219"/>
      <c r="R238" s="219"/>
      <c r="S238" s="219"/>
      <c r="T238" s="219"/>
      <c r="U238" s="220"/>
      <c r="V238" s="220"/>
    </row>
    <row r="239" ht="12.75">
      <c r="L239" s="87"/>
      <c r="M239" s="201"/>
      <c r="N239" s="87"/>
      <c r="O239" s="219"/>
      <c r="P239" s="219"/>
      <c r="Q239" s="219"/>
      <c r="R239" s="219"/>
      <c r="S239" s="219"/>
      <c r="T239" s="219"/>
      <c r="U239" s="220"/>
      <c r="V239" s="220"/>
    </row>
    <row r="240" ht="12.75">
      <c r="L240" s="87"/>
      <c r="M240" s="201"/>
      <c r="N240" s="87"/>
      <c r="O240" s="219"/>
      <c r="P240" s="219"/>
      <c r="Q240" s="219"/>
      <c r="R240" s="219"/>
      <c r="S240" s="219"/>
      <c r="T240" s="219"/>
      <c r="U240" s="220"/>
      <c r="V240" s="220"/>
    </row>
    <row r="241" ht="12.75">
      <c r="L241" s="87"/>
      <c r="M241" s="201"/>
      <c r="N241" s="87"/>
      <c r="O241" s="219"/>
      <c r="P241" s="219"/>
      <c r="Q241" s="219"/>
      <c r="R241" s="219"/>
      <c r="S241" s="219"/>
      <c r="T241" s="219"/>
      <c r="U241" s="220"/>
      <c r="V241" s="220"/>
    </row>
    <row r="242" ht="12.75">
      <c r="L242" s="87"/>
      <c r="M242" s="201"/>
      <c r="N242" s="87"/>
      <c r="O242" s="219"/>
      <c r="P242" s="219"/>
      <c r="Q242" s="219"/>
      <c r="R242" s="219"/>
      <c r="S242" s="219"/>
      <c r="T242" s="219"/>
      <c r="U242" s="220"/>
      <c r="V242" s="220"/>
    </row>
    <row r="243" ht="12.75">
      <c r="L243" s="87"/>
      <c r="M243" s="201"/>
      <c r="N243" s="87"/>
      <c r="O243" s="219"/>
      <c r="P243" s="219"/>
      <c r="Q243" s="219"/>
      <c r="R243" s="219"/>
      <c r="S243" s="219"/>
      <c r="T243" s="219"/>
      <c r="U243" s="220"/>
      <c r="V243" s="220"/>
    </row>
    <row r="244" ht="12.75">
      <c r="L244" s="87"/>
      <c r="M244" s="201"/>
      <c r="N244" s="87"/>
      <c r="O244" s="219"/>
      <c r="P244" s="219"/>
      <c r="Q244" s="219"/>
      <c r="R244" s="219"/>
      <c r="S244" s="219"/>
      <c r="T244" s="219"/>
      <c r="U244" s="220"/>
      <c r="V244" s="220"/>
    </row>
    <row r="245" ht="12.75">
      <c r="L245" s="87"/>
      <c r="M245" s="201"/>
      <c r="N245" s="87"/>
      <c r="O245" s="219"/>
      <c r="P245" s="219"/>
      <c r="Q245" s="219"/>
      <c r="R245" s="219"/>
      <c r="S245" s="219"/>
      <c r="T245" s="219"/>
      <c r="U245" s="220"/>
      <c r="V245" s="220"/>
    </row>
    <row r="246" ht="12.75">
      <c r="L246" s="87"/>
      <c r="M246" s="201"/>
      <c r="N246" s="87"/>
      <c r="O246" s="219"/>
      <c r="P246" s="219"/>
      <c r="Q246" s="219"/>
      <c r="R246" s="219"/>
      <c r="S246" s="219"/>
      <c r="T246" s="219"/>
      <c r="U246" s="220"/>
      <c r="V246" s="220"/>
    </row>
    <row r="247" ht="12.75">
      <c r="L247" s="87"/>
      <c r="M247" s="201"/>
      <c r="N247" s="87"/>
      <c r="O247" s="219"/>
      <c r="P247" s="219"/>
      <c r="Q247" s="219"/>
      <c r="R247" s="219"/>
      <c r="S247" s="219"/>
      <c r="T247" s="219"/>
      <c r="U247" s="220"/>
      <c r="V247" s="220"/>
    </row>
    <row r="248" ht="12.75">
      <c r="L248" s="87"/>
      <c r="M248" s="201"/>
      <c r="N248" s="87"/>
      <c r="O248" s="219"/>
      <c r="P248" s="219"/>
      <c r="Q248" s="219"/>
      <c r="R248" s="219"/>
      <c r="S248" s="219"/>
      <c r="T248" s="219"/>
      <c r="U248" s="220"/>
      <c r="V248" s="220"/>
    </row>
    <row r="249" ht="12.75">
      <c r="L249" s="87"/>
      <c r="M249" s="201"/>
      <c r="N249" s="87"/>
      <c r="O249" s="219"/>
      <c r="P249" s="219"/>
      <c r="Q249" s="219"/>
      <c r="R249" s="219"/>
      <c r="S249" s="219"/>
      <c r="T249" s="219"/>
      <c r="U249" s="220"/>
      <c r="V249" s="220"/>
    </row>
    <row r="250" ht="12.75">
      <c r="L250" s="87"/>
      <c r="M250" s="201"/>
      <c r="N250" s="87"/>
      <c r="O250" s="219"/>
      <c r="P250" s="219"/>
      <c r="Q250" s="219"/>
      <c r="R250" s="219"/>
      <c r="S250" s="219"/>
      <c r="T250" s="219"/>
      <c r="U250" s="220"/>
      <c r="V250" s="220"/>
    </row>
    <row r="251" ht="12.75">
      <c r="L251" s="87"/>
      <c r="M251" s="201"/>
      <c r="N251" s="87"/>
      <c r="O251" s="219"/>
      <c r="P251" s="219"/>
      <c r="Q251" s="219"/>
      <c r="R251" s="219"/>
      <c r="S251" s="219"/>
      <c r="T251" s="219"/>
      <c r="U251" s="220"/>
      <c r="V251" s="220"/>
    </row>
    <row r="252" ht="12.75">
      <c r="L252" s="87"/>
      <c r="M252" s="201"/>
      <c r="N252" s="87"/>
      <c r="O252" s="219"/>
      <c r="P252" s="219"/>
      <c r="Q252" s="219"/>
      <c r="R252" s="219"/>
      <c r="S252" s="219"/>
      <c r="T252" s="219"/>
      <c r="U252" s="220"/>
      <c r="V252" s="220"/>
    </row>
    <row r="253" ht="12.75">
      <c r="L253" s="87"/>
      <c r="M253" s="201"/>
      <c r="N253" s="87"/>
      <c r="O253" s="219"/>
      <c r="P253" s="219"/>
      <c r="Q253" s="219"/>
      <c r="R253" s="219"/>
      <c r="S253" s="219"/>
      <c r="T253" s="219"/>
      <c r="U253" s="220"/>
      <c r="V253" s="220"/>
    </row>
    <row r="254" ht="12.75">
      <c r="L254" s="87"/>
      <c r="M254" s="201"/>
      <c r="N254" s="87"/>
      <c r="O254" s="219"/>
      <c r="P254" s="219"/>
      <c r="Q254" s="219"/>
      <c r="R254" s="219"/>
      <c r="S254" s="219"/>
      <c r="T254" s="219"/>
      <c r="U254" s="220"/>
      <c r="V254" s="220"/>
    </row>
    <row r="255" ht="12.75">
      <c r="L255" s="87"/>
      <c r="M255" s="201"/>
      <c r="N255" s="87"/>
      <c r="O255" s="219"/>
      <c r="P255" s="219"/>
      <c r="Q255" s="219"/>
      <c r="R255" s="219"/>
      <c r="S255" s="219"/>
      <c r="T255" s="219"/>
      <c r="U255" s="220"/>
      <c r="V255" s="220"/>
    </row>
    <row r="256" ht="12.75">
      <c r="L256" s="87"/>
      <c r="M256" s="201"/>
      <c r="N256" s="87"/>
      <c r="O256" s="219"/>
      <c r="P256" s="219"/>
      <c r="Q256" s="219"/>
      <c r="R256" s="219"/>
      <c r="S256" s="219"/>
      <c r="T256" s="219"/>
      <c r="U256" s="220"/>
      <c r="V256" s="220"/>
    </row>
    <row r="257" ht="12.75">
      <c r="L257" s="87"/>
      <c r="M257" s="201"/>
      <c r="N257" s="87"/>
      <c r="O257" s="219"/>
      <c r="P257" s="219"/>
      <c r="Q257" s="219"/>
      <c r="R257" s="219"/>
      <c r="S257" s="219"/>
      <c r="T257" s="219"/>
      <c r="U257" s="220"/>
      <c r="V257" s="220"/>
    </row>
    <row r="258" ht="12.75">
      <c r="L258" s="87"/>
      <c r="M258" s="201"/>
      <c r="N258" s="87"/>
      <c r="O258" s="219"/>
      <c r="P258" s="219"/>
      <c r="Q258" s="219"/>
      <c r="R258" s="219"/>
      <c r="S258" s="219"/>
      <c r="T258" s="219"/>
      <c r="U258" s="220"/>
      <c r="V258" s="220"/>
    </row>
    <row r="259" ht="12.75">
      <c r="L259" s="87"/>
      <c r="M259" s="201"/>
      <c r="N259" s="87"/>
      <c r="O259" s="219"/>
      <c r="P259" s="219"/>
      <c r="Q259" s="219"/>
      <c r="R259" s="219"/>
      <c r="S259" s="219"/>
      <c r="T259" s="219"/>
      <c r="U259" s="220"/>
      <c r="V259" s="220"/>
    </row>
    <row r="260" ht="12.75">
      <c r="L260" s="87"/>
      <c r="M260" s="201"/>
      <c r="N260" s="87"/>
      <c r="O260" s="219"/>
      <c r="P260" s="219"/>
      <c r="Q260" s="219"/>
      <c r="R260" s="219"/>
      <c r="S260" s="219"/>
      <c r="T260" s="219"/>
      <c r="U260" s="220"/>
      <c r="V260" s="220"/>
    </row>
    <row r="261" ht="12.75">
      <c r="L261" s="87"/>
      <c r="M261" s="201"/>
      <c r="N261" s="87"/>
      <c r="O261" s="219"/>
      <c r="P261" s="219"/>
      <c r="Q261" s="219"/>
      <c r="R261" s="219"/>
      <c r="S261" s="219"/>
      <c r="T261" s="219"/>
      <c r="U261" s="220"/>
      <c r="V261" s="220"/>
    </row>
    <row r="262" ht="12.75">
      <c r="L262" s="87"/>
      <c r="M262" s="201"/>
      <c r="N262" s="87"/>
      <c r="O262" s="219"/>
      <c r="P262" s="219"/>
      <c r="Q262" s="219"/>
      <c r="R262" s="219"/>
      <c r="S262" s="219"/>
      <c r="T262" s="219"/>
      <c r="U262" s="220"/>
      <c r="V262" s="220"/>
    </row>
    <row r="263" ht="12.75">
      <c r="L263" s="87"/>
      <c r="M263" s="201"/>
      <c r="N263" s="87"/>
      <c r="O263" s="219"/>
      <c r="P263" s="219"/>
      <c r="Q263" s="219"/>
      <c r="R263" s="219"/>
      <c r="S263" s="219"/>
      <c r="T263" s="219"/>
      <c r="U263" s="220"/>
      <c r="V263" s="220"/>
    </row>
    <row r="264" ht="12.75">
      <c r="L264" s="87"/>
      <c r="M264" s="201"/>
      <c r="N264" s="87"/>
      <c r="O264" s="219"/>
      <c r="P264" s="219"/>
      <c r="Q264" s="219"/>
      <c r="R264" s="219"/>
      <c r="S264" s="219"/>
      <c r="T264" s="219"/>
      <c r="U264" s="220"/>
      <c r="V264" s="220"/>
    </row>
    <row r="265" ht="12.75">
      <c r="L265" s="87"/>
      <c r="M265" s="201"/>
      <c r="N265" s="87"/>
      <c r="O265" s="219"/>
      <c r="P265" s="219"/>
      <c r="Q265" s="219"/>
      <c r="R265" s="219"/>
      <c r="S265" s="219"/>
      <c r="T265" s="219"/>
      <c r="U265" s="220"/>
      <c r="V265" s="220"/>
    </row>
    <row r="266" ht="12.75">
      <c r="L266" s="87"/>
      <c r="M266" s="201"/>
      <c r="N266" s="87"/>
      <c r="O266" s="219"/>
      <c r="P266" s="219"/>
      <c r="Q266" s="219"/>
      <c r="R266" s="219"/>
      <c r="S266" s="219"/>
      <c r="T266" s="219"/>
      <c r="U266" s="220"/>
      <c r="V266" s="220"/>
    </row>
    <row r="267" ht="12.75">
      <c r="L267" s="87"/>
      <c r="M267" s="201"/>
      <c r="N267" s="87"/>
      <c r="O267" s="219"/>
      <c r="P267" s="219"/>
      <c r="Q267" s="219"/>
      <c r="R267" s="219"/>
      <c r="S267" s="219"/>
      <c r="T267" s="219"/>
      <c r="U267" s="220"/>
      <c r="V267" s="220"/>
    </row>
    <row r="268" ht="12.75">
      <c r="L268" s="87"/>
      <c r="M268" s="201"/>
      <c r="N268" s="87"/>
      <c r="O268" s="219"/>
      <c r="P268" s="219"/>
      <c r="Q268" s="219"/>
      <c r="R268" s="219"/>
      <c r="S268" s="219"/>
      <c r="T268" s="219"/>
      <c r="U268" s="220"/>
      <c r="V268" s="220"/>
    </row>
    <row r="269" ht="12.75">
      <c r="L269" s="87"/>
      <c r="M269" s="201"/>
      <c r="N269" s="87"/>
      <c r="O269" s="219"/>
      <c r="P269" s="219"/>
      <c r="Q269" s="219"/>
      <c r="R269" s="219"/>
      <c r="S269" s="219"/>
      <c r="T269" s="219"/>
      <c r="U269" s="220"/>
      <c r="V269" s="220"/>
    </row>
    <row r="270" ht="12.75">
      <c r="L270" s="87"/>
      <c r="M270" s="201"/>
      <c r="N270" s="87"/>
      <c r="O270" s="219"/>
      <c r="P270" s="219"/>
      <c r="Q270" s="219"/>
      <c r="R270" s="219"/>
      <c r="S270" s="219"/>
      <c r="T270" s="219"/>
      <c r="U270" s="220"/>
      <c r="V270" s="220"/>
    </row>
    <row r="271" ht="12.75">
      <c r="L271" s="87"/>
      <c r="M271" s="201"/>
      <c r="N271" s="87"/>
      <c r="O271" s="219"/>
      <c r="P271" s="219"/>
      <c r="Q271" s="219"/>
      <c r="R271" s="219"/>
      <c r="S271" s="219"/>
      <c r="T271" s="219"/>
      <c r="U271" s="220"/>
      <c r="V271" s="220"/>
    </row>
    <row r="272" ht="12.75">
      <c r="L272" s="87"/>
      <c r="M272" s="201"/>
      <c r="N272" s="87"/>
      <c r="O272" s="219"/>
      <c r="P272" s="219"/>
      <c r="Q272" s="219"/>
      <c r="R272" s="219"/>
      <c r="S272" s="219"/>
      <c r="T272" s="219"/>
      <c r="U272" s="220"/>
      <c r="V272" s="220"/>
    </row>
    <row r="273" ht="12.75">
      <c r="L273" s="87"/>
      <c r="M273" s="201"/>
      <c r="N273" s="87"/>
      <c r="O273" s="219"/>
      <c r="P273" s="219"/>
      <c r="Q273" s="219"/>
      <c r="R273" s="219"/>
      <c r="S273" s="219"/>
      <c r="T273" s="219"/>
      <c r="U273" s="220"/>
      <c r="V273" s="220"/>
    </row>
    <row r="274" ht="12.75">
      <c r="L274" s="87"/>
      <c r="M274" s="201"/>
      <c r="N274" s="87"/>
      <c r="O274" s="219"/>
      <c r="P274" s="219"/>
      <c r="Q274" s="219"/>
      <c r="R274" s="219"/>
      <c r="S274" s="219"/>
      <c r="T274" s="219"/>
      <c r="U274" s="220"/>
      <c r="V274" s="220"/>
    </row>
    <row r="275" ht="12.75">
      <c r="L275" s="87"/>
      <c r="M275" s="201"/>
      <c r="N275" s="87"/>
      <c r="O275" s="219"/>
      <c r="P275" s="219"/>
      <c r="Q275" s="219"/>
      <c r="R275" s="219"/>
      <c r="S275" s="219"/>
      <c r="T275" s="219"/>
      <c r="U275" s="220"/>
      <c r="V275" s="220"/>
    </row>
    <row r="276" ht="12.75">
      <c r="L276" s="87"/>
      <c r="M276" s="201"/>
      <c r="N276" s="87"/>
      <c r="O276" s="219"/>
      <c r="P276" s="219"/>
      <c r="Q276" s="219"/>
      <c r="R276" s="219"/>
      <c r="S276" s="219"/>
      <c r="T276" s="219"/>
      <c r="U276" s="220"/>
      <c r="V276" s="220"/>
    </row>
    <row r="277" ht="12.75">
      <c r="L277" s="87"/>
      <c r="M277" s="201"/>
      <c r="N277" s="87"/>
      <c r="O277" s="219"/>
      <c r="P277" s="219"/>
      <c r="Q277" s="219"/>
      <c r="R277" s="219"/>
      <c r="S277" s="219"/>
      <c r="T277" s="219"/>
      <c r="U277" s="220"/>
      <c r="V277" s="220"/>
    </row>
    <row r="278" ht="12.75">
      <c r="L278" s="87"/>
      <c r="M278" s="201"/>
      <c r="N278" s="87"/>
      <c r="O278" s="219"/>
      <c r="P278" s="219"/>
      <c r="Q278" s="219"/>
      <c r="R278" s="219"/>
      <c r="S278" s="219"/>
      <c r="T278" s="219"/>
      <c r="U278" s="220"/>
      <c r="V278" s="220"/>
    </row>
    <row r="279" ht="12.75">
      <c r="L279" s="87"/>
      <c r="M279" s="201"/>
      <c r="N279" s="87"/>
      <c r="O279" s="219"/>
      <c r="P279" s="219"/>
      <c r="Q279" s="219"/>
      <c r="R279" s="219"/>
      <c r="S279" s="219"/>
      <c r="T279" s="219"/>
      <c r="U279" s="220"/>
      <c r="V279" s="220"/>
    </row>
    <row r="280" ht="12.75">
      <c r="L280" s="87"/>
      <c r="M280" s="201"/>
      <c r="N280" s="87"/>
      <c r="O280" s="219"/>
      <c r="P280" s="219"/>
      <c r="Q280" s="219"/>
      <c r="R280" s="219"/>
      <c r="S280" s="219"/>
      <c r="T280" s="219"/>
      <c r="U280" s="220"/>
      <c r="V280" s="220"/>
    </row>
    <row r="281" ht="12.75">
      <c r="L281" s="87"/>
      <c r="M281" s="201"/>
      <c r="N281" s="87"/>
      <c r="O281" s="219"/>
      <c r="P281" s="219"/>
      <c r="Q281" s="219"/>
      <c r="R281" s="219"/>
      <c r="S281" s="219"/>
      <c r="T281" s="219"/>
      <c r="U281" s="220"/>
      <c r="V281" s="220"/>
    </row>
    <row r="282" ht="12.75">
      <c r="L282" s="87"/>
      <c r="M282" s="201"/>
      <c r="N282" s="87"/>
      <c r="O282" s="219"/>
      <c r="P282" s="219"/>
      <c r="Q282" s="219"/>
      <c r="R282" s="219"/>
      <c r="S282" s="219"/>
      <c r="T282" s="219"/>
      <c r="U282" s="220"/>
      <c r="V282" s="220"/>
    </row>
    <row r="283" ht="12.75">
      <c r="L283" s="87"/>
      <c r="M283" s="201"/>
      <c r="N283" s="87"/>
      <c r="O283" s="219"/>
      <c r="P283" s="219"/>
      <c r="Q283" s="219"/>
      <c r="R283" s="219"/>
      <c r="S283" s="219"/>
      <c r="T283" s="219"/>
      <c r="U283" s="220"/>
      <c r="V283" s="220"/>
    </row>
    <row r="284" ht="12.75">
      <c r="L284" s="87"/>
      <c r="M284" s="201"/>
      <c r="N284" s="87"/>
      <c r="O284" s="219"/>
      <c r="P284" s="219"/>
      <c r="Q284" s="219"/>
      <c r="R284" s="219"/>
      <c r="S284" s="219"/>
      <c r="T284" s="219"/>
      <c r="U284" s="220"/>
      <c r="V284" s="220"/>
    </row>
    <row r="285" ht="12.75">
      <c r="L285" s="87"/>
      <c r="M285" s="201"/>
      <c r="N285" s="87"/>
      <c r="O285" s="219"/>
      <c r="P285" s="219"/>
      <c r="Q285" s="219"/>
      <c r="R285" s="219"/>
      <c r="S285" s="219"/>
      <c r="T285" s="219"/>
      <c r="U285" s="220"/>
      <c r="V285" s="220"/>
    </row>
    <row r="286" ht="12.75">
      <c r="L286" s="87"/>
      <c r="M286" s="201"/>
      <c r="N286" s="87"/>
      <c r="O286" s="219"/>
      <c r="P286" s="219"/>
      <c r="Q286" s="219"/>
      <c r="R286" s="219"/>
      <c r="S286" s="219"/>
      <c r="T286" s="219"/>
      <c r="U286" s="220"/>
      <c r="V286" s="220"/>
    </row>
    <row r="287" ht="12.75">
      <c r="L287" s="87"/>
      <c r="M287" s="201"/>
      <c r="N287" s="87"/>
      <c r="O287" s="219"/>
      <c r="P287" s="219"/>
      <c r="Q287" s="219"/>
      <c r="R287" s="219"/>
      <c r="S287" s="219"/>
      <c r="T287" s="219"/>
      <c r="U287" s="220"/>
      <c r="V287" s="220"/>
    </row>
    <row r="288" ht="12.75">
      <c r="L288" s="87"/>
      <c r="M288" s="201"/>
      <c r="N288" s="87"/>
      <c r="O288" s="219"/>
      <c r="P288" s="219"/>
      <c r="Q288" s="219"/>
      <c r="R288" s="219"/>
      <c r="S288" s="219"/>
      <c r="T288" s="219"/>
      <c r="U288" s="220"/>
      <c r="V288" s="220"/>
    </row>
    <row r="289" ht="12.75">
      <c r="L289" s="87"/>
      <c r="M289" s="201"/>
      <c r="N289" s="87"/>
      <c r="O289" s="219"/>
      <c r="P289" s="219"/>
      <c r="Q289" s="219"/>
      <c r="R289" s="219"/>
      <c r="S289" s="219"/>
      <c r="T289" s="219"/>
      <c r="U289" s="220"/>
      <c r="V289" s="220"/>
    </row>
    <row r="290" ht="12.75">
      <c r="L290" s="87"/>
      <c r="M290" s="201"/>
      <c r="N290" s="87"/>
      <c r="O290" s="219"/>
      <c r="P290" s="219"/>
      <c r="Q290" s="219"/>
      <c r="R290" s="219"/>
      <c r="S290" s="219"/>
      <c r="T290" s="219"/>
      <c r="U290" s="220"/>
      <c r="V290" s="220"/>
    </row>
    <row r="291" ht="12.75">
      <c r="L291" s="87"/>
      <c r="M291" s="201"/>
      <c r="N291" s="87"/>
      <c r="O291" s="219"/>
      <c r="P291" s="219"/>
      <c r="Q291" s="219"/>
      <c r="R291" s="219"/>
      <c r="S291" s="219"/>
      <c r="T291" s="219"/>
      <c r="U291" s="220"/>
      <c r="V291" s="220"/>
    </row>
    <row r="292" ht="12.75">
      <c r="L292" s="87"/>
      <c r="M292" s="201"/>
      <c r="N292" s="87"/>
      <c r="O292" s="219"/>
      <c r="P292" s="219"/>
      <c r="Q292" s="219"/>
      <c r="R292" s="219"/>
      <c r="S292" s="219"/>
      <c r="T292" s="219"/>
      <c r="U292" s="220"/>
      <c r="V292" s="220"/>
    </row>
    <row r="293" ht="12.75">
      <c r="L293" s="87"/>
      <c r="M293" s="201"/>
      <c r="N293" s="87"/>
      <c r="O293" s="219"/>
      <c r="P293" s="219"/>
      <c r="Q293" s="219"/>
      <c r="R293" s="219"/>
      <c r="S293" s="219"/>
      <c r="T293" s="219"/>
      <c r="U293" s="220"/>
      <c r="V293" s="220"/>
    </row>
    <row r="294" ht="12.75">
      <c r="L294" s="87"/>
      <c r="M294" s="201"/>
      <c r="N294" s="87"/>
      <c r="O294" s="219"/>
      <c r="P294" s="219"/>
      <c r="Q294" s="219"/>
      <c r="R294" s="219"/>
      <c r="S294" s="219"/>
      <c r="T294" s="219"/>
      <c r="U294" s="220"/>
      <c r="V294" s="220"/>
    </row>
    <row r="295" ht="12.75">
      <c r="L295" s="87"/>
      <c r="M295" s="201"/>
      <c r="N295" s="87"/>
      <c r="O295" s="219"/>
      <c r="P295" s="219"/>
      <c r="Q295" s="219"/>
      <c r="R295" s="219"/>
      <c r="S295" s="219"/>
      <c r="T295" s="219"/>
      <c r="U295" s="220"/>
      <c r="V295" s="220"/>
    </row>
    <row r="296" ht="12.75">
      <c r="L296" s="87"/>
      <c r="M296" s="201"/>
      <c r="N296" s="87"/>
      <c r="O296" s="219"/>
      <c r="P296" s="219"/>
      <c r="Q296" s="219"/>
      <c r="R296" s="219"/>
      <c r="S296" s="219"/>
      <c r="T296" s="219"/>
      <c r="U296" s="220"/>
      <c r="V296" s="220"/>
    </row>
    <row r="297" ht="12.75">
      <c r="L297" s="87"/>
      <c r="M297" s="201"/>
      <c r="N297" s="87"/>
      <c r="O297" s="219"/>
      <c r="P297" s="219"/>
      <c r="Q297" s="219"/>
      <c r="R297" s="219"/>
      <c r="S297" s="219"/>
      <c r="T297" s="219"/>
      <c r="U297" s="220"/>
      <c r="V297" s="220"/>
    </row>
    <row r="298" ht="12.75">
      <c r="L298" s="87"/>
      <c r="M298" s="201"/>
      <c r="N298" s="87"/>
      <c r="O298" s="219"/>
      <c r="P298" s="219"/>
      <c r="Q298" s="219"/>
      <c r="R298" s="219"/>
      <c r="S298" s="219"/>
      <c r="T298" s="219"/>
      <c r="U298" s="220"/>
      <c r="V298" s="220"/>
    </row>
    <row r="299" ht="12.75">
      <c r="L299" s="87"/>
      <c r="M299" s="201"/>
      <c r="N299" s="87"/>
      <c r="O299" s="219"/>
      <c r="P299" s="219"/>
      <c r="Q299" s="219"/>
      <c r="R299" s="219"/>
      <c r="S299" s="219"/>
      <c r="T299" s="219"/>
      <c r="U299" s="220"/>
      <c r="V299" s="220"/>
    </row>
    <row r="300" ht="12.75">
      <c r="L300" s="87"/>
      <c r="M300" s="201"/>
      <c r="N300" s="87"/>
      <c r="O300" s="219"/>
      <c r="P300" s="219"/>
      <c r="Q300" s="219"/>
      <c r="R300" s="219"/>
      <c r="S300" s="219"/>
      <c r="T300" s="219"/>
      <c r="U300" s="220"/>
      <c r="V300" s="220"/>
    </row>
    <row r="301" ht="12.75">
      <c r="L301" s="87"/>
      <c r="M301" s="201"/>
      <c r="N301" s="87"/>
      <c r="O301" s="219"/>
      <c r="P301" s="219"/>
      <c r="Q301" s="219"/>
      <c r="R301" s="219"/>
      <c r="S301" s="219"/>
      <c r="T301" s="219"/>
      <c r="U301" s="220"/>
      <c r="V301" s="220"/>
    </row>
    <row r="302" ht="12.75">
      <c r="L302" s="87"/>
      <c r="M302" s="201"/>
      <c r="N302" s="87"/>
      <c r="O302" s="219"/>
      <c r="P302" s="219"/>
      <c r="Q302" s="219"/>
      <c r="R302" s="219"/>
      <c r="S302" s="219"/>
      <c r="T302" s="219"/>
      <c r="U302" s="220"/>
      <c r="V302" s="220"/>
    </row>
    <row r="303" ht="12.75">
      <c r="L303" s="87"/>
      <c r="M303" s="201"/>
      <c r="N303" s="87"/>
      <c r="O303" s="219"/>
      <c r="P303" s="219"/>
      <c r="Q303" s="219"/>
      <c r="R303" s="219"/>
      <c r="S303" s="219"/>
      <c r="T303" s="219"/>
      <c r="U303" s="220"/>
      <c r="V303" s="220"/>
    </row>
    <row r="304" ht="12.75">
      <c r="L304" s="87"/>
      <c r="M304" s="201"/>
      <c r="N304" s="87"/>
      <c r="O304" s="219"/>
      <c r="P304" s="219"/>
      <c r="Q304" s="219"/>
      <c r="R304" s="219"/>
      <c r="S304" s="219"/>
      <c r="T304" s="219"/>
      <c r="U304" s="220"/>
      <c r="V304" s="220"/>
    </row>
    <row r="305" ht="12.75">
      <c r="L305" s="87"/>
      <c r="M305" s="201"/>
      <c r="N305" s="87"/>
      <c r="O305" s="219"/>
      <c r="P305" s="219"/>
      <c r="Q305" s="219"/>
      <c r="R305" s="219"/>
      <c r="S305" s="219"/>
      <c r="T305" s="219"/>
      <c r="U305" s="220"/>
      <c r="V305" s="220"/>
    </row>
    <row r="306" ht="12.75">
      <c r="L306" s="87"/>
      <c r="M306" s="201"/>
      <c r="N306" s="87"/>
      <c r="O306" s="219"/>
      <c r="P306" s="219"/>
      <c r="Q306" s="219"/>
      <c r="R306" s="219"/>
      <c r="S306" s="219"/>
      <c r="T306" s="219"/>
      <c r="U306" s="220"/>
      <c r="V306" s="220"/>
    </row>
    <row r="307" ht="12.75">
      <c r="L307" s="87"/>
      <c r="M307" s="201"/>
      <c r="N307" s="87"/>
      <c r="O307" s="219"/>
      <c r="P307" s="219"/>
      <c r="Q307" s="219"/>
      <c r="R307" s="219"/>
      <c r="S307" s="219"/>
      <c r="T307" s="219"/>
      <c r="U307" s="220"/>
      <c r="V307" s="220"/>
    </row>
    <row r="308" ht="12.75">
      <c r="L308" s="87"/>
      <c r="M308" s="201"/>
      <c r="N308" s="87"/>
      <c r="O308" s="219"/>
      <c r="P308" s="219"/>
      <c r="Q308" s="219"/>
      <c r="R308" s="219"/>
      <c r="S308" s="219"/>
      <c r="T308" s="219"/>
      <c r="U308" s="220"/>
      <c r="V308" s="220"/>
    </row>
    <row r="309" ht="12.75">
      <c r="L309" s="87"/>
      <c r="M309" s="201"/>
      <c r="N309" s="87"/>
      <c r="O309" s="219"/>
      <c r="P309" s="219"/>
      <c r="Q309" s="219"/>
      <c r="R309" s="219"/>
      <c r="S309" s="219"/>
      <c r="T309" s="219"/>
      <c r="U309" s="220"/>
      <c r="V309" s="220"/>
    </row>
    <row r="310" ht="12.75">
      <c r="L310" s="87"/>
      <c r="M310" s="201"/>
      <c r="N310" s="87"/>
      <c r="O310" s="219"/>
      <c r="P310" s="219"/>
      <c r="Q310" s="219"/>
      <c r="R310" s="219"/>
      <c r="S310" s="219"/>
      <c r="T310" s="219"/>
      <c r="U310" s="220"/>
      <c r="V310" s="220"/>
    </row>
    <row r="311" ht="12.75">
      <c r="L311" s="87"/>
      <c r="M311" s="201"/>
      <c r="N311" s="87"/>
      <c r="O311" s="219"/>
      <c r="P311" s="219"/>
      <c r="Q311" s="219"/>
      <c r="R311" s="219"/>
      <c r="S311" s="219"/>
      <c r="T311" s="219"/>
      <c r="U311" s="220"/>
      <c r="V311" s="220"/>
    </row>
    <row r="312" ht="12.75">
      <c r="L312" s="87"/>
      <c r="M312" s="201"/>
      <c r="N312" s="87"/>
      <c r="O312" s="219"/>
      <c r="P312" s="219"/>
      <c r="Q312" s="219"/>
      <c r="R312" s="219"/>
      <c r="S312" s="219"/>
      <c r="T312" s="219"/>
      <c r="U312" s="220"/>
      <c r="V312" s="220"/>
    </row>
    <row r="313" ht="12.75">
      <c r="L313" s="87"/>
      <c r="M313" s="201"/>
      <c r="N313" s="87"/>
      <c r="O313" s="219"/>
      <c r="P313" s="219"/>
      <c r="Q313" s="219"/>
      <c r="R313" s="219"/>
      <c r="S313" s="219"/>
      <c r="T313" s="219"/>
      <c r="U313" s="220"/>
      <c r="V313" s="220"/>
    </row>
    <row r="314" ht="12.75">
      <c r="L314" s="87"/>
      <c r="M314" s="201"/>
      <c r="N314" s="87"/>
      <c r="O314" s="219"/>
      <c r="P314" s="219"/>
      <c r="Q314" s="219"/>
      <c r="R314" s="219"/>
      <c r="S314" s="219"/>
      <c r="T314" s="219"/>
      <c r="U314" s="220"/>
      <c r="V314" s="220"/>
    </row>
    <row r="315" ht="12.75">
      <c r="L315" s="87"/>
      <c r="M315" s="201"/>
      <c r="N315" s="87"/>
      <c r="O315" s="219"/>
      <c r="P315" s="219"/>
      <c r="Q315" s="219"/>
      <c r="R315" s="219"/>
      <c r="S315" s="219"/>
      <c r="T315" s="219"/>
      <c r="U315" s="220"/>
      <c r="V315" s="220"/>
    </row>
    <row r="316" ht="12.75">
      <c r="L316" s="87"/>
      <c r="M316" s="201"/>
      <c r="N316" s="87"/>
      <c r="O316" s="219"/>
      <c r="P316" s="219"/>
      <c r="Q316" s="219"/>
      <c r="R316" s="219"/>
      <c r="S316" s="219"/>
      <c r="T316" s="219"/>
      <c r="U316" s="220"/>
      <c r="V316" s="220"/>
    </row>
    <row r="317" ht="12.75">
      <c r="L317" s="87"/>
      <c r="M317" s="201"/>
      <c r="N317" s="87"/>
      <c r="O317" s="219"/>
      <c r="P317" s="219"/>
      <c r="Q317" s="219"/>
      <c r="R317" s="219"/>
      <c r="S317" s="219"/>
      <c r="T317" s="219"/>
      <c r="U317" s="220"/>
      <c r="V317" s="220"/>
    </row>
    <row r="318" ht="12.75">
      <c r="L318" s="87"/>
      <c r="M318" s="201"/>
      <c r="N318" s="87"/>
      <c r="O318" s="219"/>
      <c r="P318" s="219"/>
      <c r="Q318" s="219"/>
      <c r="R318" s="219"/>
      <c r="S318" s="219"/>
      <c r="T318" s="219"/>
      <c r="U318" s="220"/>
      <c r="V318" s="220"/>
    </row>
    <row r="319" ht="12.75">
      <c r="L319" s="87"/>
      <c r="M319" s="201"/>
      <c r="N319" s="87"/>
      <c r="O319" s="219"/>
      <c r="P319" s="219"/>
      <c r="Q319" s="219"/>
      <c r="R319" s="219"/>
      <c r="S319" s="219"/>
      <c r="T319" s="219"/>
      <c r="U319" s="220"/>
      <c r="V319" s="220"/>
    </row>
    <row r="320" ht="12.75">
      <c r="L320" s="87"/>
      <c r="M320" s="201"/>
      <c r="N320" s="87"/>
      <c r="O320" s="219"/>
      <c r="P320" s="219"/>
      <c r="Q320" s="219"/>
      <c r="R320" s="219"/>
      <c r="S320" s="219"/>
      <c r="T320" s="219"/>
      <c r="U320" s="220"/>
      <c r="V320" s="220"/>
    </row>
    <row r="321" ht="12.75">
      <c r="L321" s="87"/>
      <c r="M321" s="201"/>
      <c r="N321" s="87"/>
      <c r="O321" s="219"/>
      <c r="P321" s="219"/>
      <c r="Q321" s="219"/>
      <c r="R321" s="219"/>
      <c r="S321" s="219"/>
      <c r="T321" s="219"/>
      <c r="U321" s="220"/>
      <c r="V321" s="220"/>
    </row>
    <row r="322" ht="12.75">
      <c r="L322" s="87"/>
      <c r="M322" s="201"/>
      <c r="N322" s="87"/>
      <c r="O322" s="219"/>
      <c r="P322" s="219"/>
      <c r="Q322" s="219"/>
      <c r="R322" s="219"/>
      <c r="S322" s="219"/>
      <c r="T322" s="219"/>
      <c r="U322" s="220"/>
      <c r="V322" s="220"/>
    </row>
    <row r="323" ht="12.75">
      <c r="L323" s="87"/>
      <c r="M323" s="201"/>
      <c r="N323" s="87"/>
      <c r="O323" s="219"/>
      <c r="P323" s="219"/>
      <c r="Q323" s="219"/>
      <c r="R323" s="219"/>
      <c r="S323" s="219"/>
      <c r="T323" s="219"/>
      <c r="U323" s="220"/>
      <c r="V323" s="220"/>
    </row>
    <row r="324" ht="12.75">
      <c r="L324" s="87"/>
      <c r="M324" s="201"/>
      <c r="N324" s="87"/>
      <c r="O324" s="219"/>
      <c r="P324" s="219"/>
      <c r="Q324" s="219"/>
      <c r="R324" s="219"/>
      <c r="S324" s="219"/>
      <c r="T324" s="219"/>
      <c r="U324" s="220"/>
      <c r="V324" s="220"/>
    </row>
    <row r="325" ht="12.75">
      <c r="L325" s="87"/>
      <c r="M325" s="201"/>
      <c r="N325" s="87"/>
      <c r="O325" s="219"/>
      <c r="P325" s="219"/>
      <c r="Q325" s="219"/>
      <c r="R325" s="219"/>
      <c r="S325" s="219"/>
      <c r="T325" s="219"/>
      <c r="U325" s="220"/>
      <c r="V325" s="220"/>
    </row>
    <row r="326" ht="12.75">
      <c r="L326" s="87"/>
      <c r="M326" s="201"/>
      <c r="N326" s="87"/>
      <c r="O326" s="219"/>
      <c r="P326" s="219"/>
      <c r="Q326" s="219"/>
      <c r="R326" s="219"/>
      <c r="S326" s="219"/>
      <c r="T326" s="219"/>
      <c r="U326" s="220"/>
      <c r="V326" s="220"/>
    </row>
    <row r="327" ht="12.75">
      <c r="L327" s="87"/>
      <c r="M327" s="201"/>
      <c r="N327" s="87"/>
      <c r="O327" s="219"/>
      <c r="P327" s="219"/>
      <c r="Q327" s="219"/>
      <c r="R327" s="219"/>
      <c r="S327" s="219"/>
      <c r="T327" s="219"/>
      <c r="U327" s="220"/>
      <c r="V327" s="220"/>
    </row>
    <row r="328" ht="12.75">
      <c r="L328" s="87"/>
      <c r="M328" s="201"/>
      <c r="N328" s="87"/>
      <c r="O328" s="219"/>
      <c r="P328" s="219"/>
      <c r="Q328" s="219"/>
      <c r="R328" s="219"/>
      <c r="S328" s="219"/>
      <c r="T328" s="219"/>
      <c r="U328" s="220"/>
      <c r="V328" s="220"/>
    </row>
    <row r="329" ht="12.75">
      <c r="L329" s="87"/>
      <c r="M329" s="201"/>
      <c r="N329" s="87"/>
      <c r="O329" s="219"/>
      <c r="P329" s="219"/>
      <c r="Q329" s="219"/>
      <c r="R329" s="219"/>
      <c r="S329" s="219"/>
      <c r="T329" s="219"/>
      <c r="U329" s="220"/>
      <c r="V329" s="220"/>
    </row>
    <row r="330" ht="12.75">
      <c r="L330" s="87"/>
      <c r="M330" s="201"/>
      <c r="N330" s="87"/>
      <c r="O330" s="219"/>
      <c r="P330" s="219"/>
      <c r="Q330" s="219"/>
      <c r="R330" s="219"/>
      <c r="S330" s="219"/>
      <c r="T330" s="219"/>
      <c r="U330" s="220"/>
      <c r="V330" s="220"/>
    </row>
    <row r="331" ht="12.75">
      <c r="L331" s="87"/>
      <c r="M331" s="201"/>
      <c r="N331" s="87"/>
      <c r="O331" s="219"/>
      <c r="P331" s="219"/>
      <c r="Q331" s="219"/>
      <c r="R331" s="219"/>
      <c r="S331" s="219"/>
      <c r="T331" s="219"/>
      <c r="U331" s="220"/>
      <c r="V331" s="220"/>
    </row>
    <row r="332" ht="12.75">
      <c r="L332" s="87"/>
      <c r="M332" s="201"/>
      <c r="N332" s="87"/>
      <c r="O332" s="219"/>
      <c r="P332" s="219"/>
      <c r="Q332" s="219"/>
      <c r="R332" s="219"/>
      <c r="S332" s="219"/>
      <c r="T332" s="219"/>
      <c r="U332" s="220"/>
      <c r="V332" s="220"/>
    </row>
    <row r="333" ht="12.75">
      <c r="L333" s="87"/>
      <c r="M333" s="201"/>
      <c r="N333" s="87"/>
      <c r="O333" s="219"/>
      <c r="P333" s="219"/>
      <c r="Q333" s="219"/>
      <c r="R333" s="219"/>
      <c r="S333" s="219"/>
      <c r="T333" s="219"/>
      <c r="U333" s="220"/>
      <c r="V333" s="220"/>
    </row>
    <row r="334" ht="12.75">
      <c r="L334" s="87"/>
      <c r="M334" s="201"/>
      <c r="N334" s="87"/>
      <c r="O334" s="219"/>
      <c r="P334" s="219"/>
      <c r="Q334" s="219"/>
      <c r="R334" s="219"/>
      <c r="S334" s="219"/>
      <c r="T334" s="219"/>
      <c r="U334" s="220"/>
      <c r="V334" s="220"/>
    </row>
    <row r="335" ht="12.75">
      <c r="L335" s="87"/>
      <c r="M335" s="201"/>
      <c r="N335" s="87"/>
      <c r="O335" s="219"/>
      <c r="P335" s="219"/>
      <c r="Q335" s="219"/>
      <c r="R335" s="219"/>
      <c r="S335" s="219"/>
      <c r="T335" s="219"/>
      <c r="U335" s="220"/>
      <c r="V335" s="220"/>
    </row>
    <row r="336" ht="12.75">
      <c r="L336" s="87"/>
      <c r="M336" s="201"/>
      <c r="N336" s="87"/>
      <c r="O336" s="219"/>
      <c r="P336" s="219"/>
      <c r="Q336" s="219"/>
      <c r="R336" s="219"/>
      <c r="S336" s="219"/>
      <c r="T336" s="219"/>
      <c r="U336" s="220"/>
      <c r="V336" s="220"/>
    </row>
    <row r="337" ht="12.75">
      <c r="L337" s="87"/>
      <c r="M337" s="201"/>
      <c r="N337" s="87"/>
      <c r="O337" s="219"/>
      <c r="P337" s="219"/>
      <c r="Q337" s="219"/>
      <c r="R337" s="219"/>
      <c r="S337" s="219"/>
      <c r="T337" s="219"/>
      <c r="U337" s="220"/>
      <c r="V337" s="220"/>
    </row>
    <row r="338" ht="12.75">
      <c r="L338" s="87"/>
      <c r="M338" s="201"/>
      <c r="N338" s="87"/>
      <c r="O338" s="219"/>
      <c r="P338" s="219"/>
      <c r="Q338" s="219"/>
      <c r="R338" s="219"/>
      <c r="S338" s="219"/>
      <c r="T338" s="219"/>
      <c r="U338" s="220"/>
      <c r="V338" s="220"/>
    </row>
    <row r="339" ht="12.75">
      <c r="L339" s="87"/>
      <c r="M339" s="201"/>
      <c r="N339" s="87"/>
      <c r="O339" s="219"/>
      <c r="P339" s="219"/>
      <c r="Q339" s="219"/>
      <c r="R339" s="219"/>
      <c r="S339" s="219"/>
      <c r="T339" s="219"/>
      <c r="U339" s="220"/>
      <c r="V339" s="220"/>
    </row>
    <row r="340" ht="12.75">
      <c r="L340" s="87"/>
      <c r="M340" s="201"/>
      <c r="N340" s="87"/>
      <c r="O340" s="219"/>
      <c r="P340" s="219"/>
      <c r="Q340" s="219"/>
      <c r="R340" s="219"/>
      <c r="S340" s="219"/>
      <c r="T340" s="219"/>
      <c r="U340" s="220"/>
      <c r="V340" s="220"/>
    </row>
    <row r="341" ht="12.75">
      <c r="L341" s="87"/>
      <c r="M341" s="201"/>
      <c r="N341" s="87"/>
      <c r="O341" s="219"/>
      <c r="P341" s="219"/>
      <c r="Q341" s="219"/>
      <c r="R341" s="219"/>
      <c r="S341" s="219"/>
      <c r="T341" s="219"/>
      <c r="U341" s="220"/>
      <c r="V341" s="220"/>
    </row>
    <row r="342" ht="12.75">
      <c r="L342" s="87"/>
      <c r="M342" s="201"/>
      <c r="N342" s="87"/>
      <c r="O342" s="219"/>
      <c r="P342" s="219"/>
      <c r="Q342" s="219"/>
      <c r="R342" s="219"/>
      <c r="S342" s="219"/>
      <c r="T342" s="219"/>
      <c r="U342" s="220"/>
      <c r="V342" s="220"/>
    </row>
    <row r="343" ht="12.75">
      <c r="L343" s="87"/>
      <c r="M343" s="201"/>
      <c r="N343" s="87"/>
      <c r="O343" s="219"/>
      <c r="P343" s="219"/>
      <c r="Q343" s="219"/>
      <c r="R343" s="219"/>
      <c r="S343" s="219"/>
      <c r="T343" s="219"/>
      <c r="U343" s="220"/>
      <c r="V343" s="220"/>
    </row>
    <row r="344" ht="12.75">
      <c r="L344" s="87"/>
      <c r="M344" s="201"/>
      <c r="N344" s="87"/>
      <c r="O344" s="219"/>
      <c r="P344" s="219"/>
      <c r="Q344" s="219"/>
      <c r="R344" s="219"/>
      <c r="S344" s="219"/>
      <c r="T344" s="219"/>
      <c r="U344" s="220"/>
      <c r="V344" s="220"/>
    </row>
    <row r="345" ht="12.75">
      <c r="L345" s="87"/>
      <c r="M345" s="201"/>
      <c r="N345" s="87"/>
      <c r="O345" s="219"/>
      <c r="P345" s="219"/>
      <c r="Q345" s="219"/>
      <c r="R345" s="219"/>
      <c r="S345" s="219"/>
      <c r="T345" s="219"/>
      <c r="U345" s="220"/>
      <c r="V345" s="220"/>
    </row>
    <row r="346" ht="12.75">
      <c r="L346" s="87"/>
      <c r="M346" s="201"/>
      <c r="N346" s="87"/>
      <c r="O346" s="219"/>
      <c r="P346" s="219"/>
      <c r="Q346" s="219"/>
      <c r="R346" s="219"/>
      <c r="S346" s="219"/>
      <c r="T346" s="219"/>
      <c r="U346" s="220"/>
      <c r="V346" s="220"/>
    </row>
    <row r="347" ht="12.75">
      <c r="L347" s="87"/>
      <c r="M347" s="201"/>
      <c r="N347" s="87"/>
      <c r="O347" s="219"/>
      <c r="P347" s="219"/>
      <c r="Q347" s="219"/>
      <c r="R347" s="219"/>
      <c r="S347" s="219"/>
      <c r="T347" s="219"/>
      <c r="U347" s="220"/>
      <c r="V347" s="220"/>
    </row>
    <row r="348" ht="12.75">
      <c r="L348" s="87"/>
      <c r="M348" s="201"/>
      <c r="N348" s="87"/>
      <c r="O348" s="219"/>
      <c r="P348" s="219"/>
      <c r="Q348" s="219"/>
      <c r="R348" s="219"/>
      <c r="S348" s="219"/>
      <c r="T348" s="219"/>
      <c r="U348" s="220"/>
      <c r="V348" s="220"/>
    </row>
    <row r="349" ht="12.75">
      <c r="L349" s="87"/>
      <c r="M349" s="201"/>
      <c r="N349" s="87"/>
      <c r="O349" s="219"/>
      <c r="P349" s="219"/>
      <c r="Q349" s="219"/>
      <c r="R349" s="219"/>
      <c r="S349" s="219"/>
      <c r="T349" s="219"/>
      <c r="U349" s="220"/>
      <c r="V349" s="220"/>
    </row>
    <row r="350" ht="12.75">
      <c r="L350" s="87"/>
      <c r="M350" s="201"/>
      <c r="N350" s="87"/>
      <c r="O350" s="219"/>
      <c r="P350" s="219"/>
      <c r="Q350" s="219"/>
      <c r="R350" s="219"/>
      <c r="S350" s="219"/>
      <c r="T350" s="219"/>
      <c r="U350" s="220"/>
      <c r="V350" s="220"/>
    </row>
    <row r="351" ht="12.75">
      <c r="L351" s="87"/>
      <c r="M351" s="201"/>
      <c r="N351" s="87"/>
      <c r="O351" s="219"/>
      <c r="P351" s="219"/>
      <c r="Q351" s="219"/>
      <c r="R351" s="219"/>
      <c r="S351" s="219"/>
      <c r="T351" s="219"/>
      <c r="U351" s="220"/>
      <c r="V351" s="220"/>
    </row>
    <row r="352" ht="12.75">
      <c r="L352" s="87"/>
      <c r="M352" s="201"/>
      <c r="N352" s="87"/>
      <c r="O352" s="219"/>
      <c r="P352" s="219"/>
      <c r="Q352" s="219"/>
      <c r="R352" s="219"/>
      <c r="S352" s="219"/>
      <c r="T352" s="219"/>
      <c r="U352" s="220"/>
      <c r="V352" s="220"/>
    </row>
    <row r="353" ht="12.75">
      <c r="L353" s="87"/>
      <c r="M353" s="201"/>
      <c r="N353" s="87"/>
      <c r="O353" s="219"/>
      <c r="P353" s="219"/>
      <c r="Q353" s="219"/>
      <c r="R353" s="219"/>
      <c r="S353" s="219"/>
      <c r="T353" s="219"/>
      <c r="U353" s="220"/>
      <c r="V353" s="220"/>
    </row>
    <row r="354" ht="12.75">
      <c r="L354" s="87"/>
      <c r="M354" s="201"/>
      <c r="N354" s="87"/>
      <c r="O354" s="219"/>
      <c r="P354" s="219"/>
      <c r="Q354" s="219"/>
      <c r="R354" s="219"/>
      <c r="S354" s="219"/>
      <c r="T354" s="219"/>
      <c r="U354" s="220"/>
      <c r="V354" s="220"/>
    </row>
    <row r="355" ht="12.75">
      <c r="L355" s="87"/>
      <c r="M355" s="201"/>
      <c r="N355" s="87"/>
      <c r="O355" s="219"/>
      <c r="P355" s="219"/>
      <c r="Q355" s="219"/>
      <c r="R355" s="219"/>
      <c r="S355" s="219"/>
      <c r="T355" s="219"/>
      <c r="U355" s="220"/>
      <c r="V355" s="220"/>
    </row>
    <row r="356" ht="12.75">
      <c r="L356" s="87"/>
      <c r="M356" s="201"/>
      <c r="N356" s="87"/>
      <c r="O356" s="219"/>
      <c r="P356" s="219"/>
      <c r="Q356" s="219"/>
      <c r="R356" s="219"/>
      <c r="S356" s="219"/>
      <c r="T356" s="219"/>
      <c r="U356" s="220"/>
      <c r="V356" s="220"/>
    </row>
    <row r="357" ht="12.75">
      <c r="L357" s="87"/>
      <c r="M357" s="201"/>
      <c r="N357" s="87"/>
      <c r="O357" s="219"/>
      <c r="P357" s="219"/>
      <c r="Q357" s="219"/>
      <c r="R357" s="219"/>
      <c r="S357" s="219"/>
      <c r="T357" s="219"/>
      <c r="U357" s="220"/>
      <c r="V357" s="220"/>
    </row>
    <row r="358" ht="12.75">
      <c r="L358" s="87"/>
      <c r="M358" s="201"/>
      <c r="N358" s="87"/>
      <c r="O358" s="219"/>
      <c r="P358" s="219"/>
      <c r="Q358" s="219"/>
      <c r="R358" s="219"/>
      <c r="S358" s="219"/>
      <c r="T358" s="219"/>
      <c r="U358" s="220"/>
      <c r="V358" s="220"/>
    </row>
    <row r="359" ht="12.75">
      <c r="L359" s="87"/>
      <c r="M359" s="201"/>
      <c r="N359" s="87"/>
      <c r="O359" s="219"/>
      <c r="P359" s="219"/>
      <c r="Q359" s="219"/>
      <c r="R359" s="219"/>
      <c r="S359" s="219"/>
      <c r="T359" s="219"/>
      <c r="U359" s="220"/>
      <c r="V359" s="220"/>
    </row>
    <row r="360" ht="12.75">
      <c r="L360" s="87"/>
      <c r="M360" s="201"/>
      <c r="N360" s="87"/>
      <c r="O360" s="219"/>
      <c r="P360" s="219"/>
      <c r="Q360" s="219"/>
      <c r="R360" s="219"/>
      <c r="S360" s="219"/>
      <c r="T360" s="219"/>
      <c r="U360" s="220"/>
      <c r="V360" s="220"/>
    </row>
    <row r="361" ht="12.75">
      <c r="L361" s="87"/>
      <c r="M361" s="201"/>
      <c r="N361" s="87"/>
      <c r="O361" s="219"/>
      <c r="P361" s="219"/>
      <c r="Q361" s="219"/>
      <c r="R361" s="219"/>
      <c r="S361" s="219"/>
      <c r="T361" s="219"/>
      <c r="U361" s="220"/>
      <c r="V361" s="220"/>
    </row>
    <row r="362" ht="12.75">
      <c r="L362" s="87"/>
      <c r="M362" s="201"/>
      <c r="N362" s="87"/>
      <c r="O362" s="219"/>
      <c r="P362" s="219"/>
      <c r="Q362" s="219"/>
      <c r="R362" s="219"/>
      <c r="S362" s="219"/>
      <c r="T362" s="219"/>
      <c r="U362" s="220"/>
      <c r="V362" s="220"/>
    </row>
    <row r="363" ht="12.75">
      <c r="L363" s="87"/>
      <c r="M363" s="201"/>
      <c r="N363" s="87"/>
      <c r="O363" s="219"/>
      <c r="P363" s="219"/>
      <c r="Q363" s="219"/>
      <c r="R363" s="219"/>
      <c r="S363" s="219"/>
      <c r="T363" s="219"/>
      <c r="U363" s="220"/>
      <c r="V363" s="220"/>
    </row>
    <row r="364" ht="12.75">
      <c r="L364" s="87"/>
      <c r="M364" s="201"/>
      <c r="N364" s="87"/>
      <c r="O364" s="219"/>
      <c r="P364" s="219"/>
      <c r="Q364" s="219"/>
      <c r="R364" s="219"/>
      <c r="S364" s="219"/>
      <c r="T364" s="219"/>
      <c r="U364" s="220"/>
      <c r="V364" s="220"/>
    </row>
    <row r="365" ht="12.75">
      <c r="L365" s="87"/>
      <c r="M365" s="201"/>
      <c r="N365" s="87"/>
      <c r="O365" s="219"/>
      <c r="P365" s="219"/>
      <c r="Q365" s="219"/>
      <c r="R365" s="219"/>
      <c r="S365" s="219"/>
      <c r="T365" s="219"/>
      <c r="U365" s="220"/>
      <c r="V365" s="220"/>
    </row>
    <row r="366" ht="12.75">
      <c r="L366" s="87"/>
      <c r="M366" s="201"/>
      <c r="N366" s="87"/>
      <c r="O366" s="219"/>
      <c r="P366" s="219"/>
      <c r="Q366" s="219"/>
      <c r="R366" s="219"/>
      <c r="S366" s="219"/>
      <c r="T366" s="219"/>
      <c r="U366" s="220"/>
      <c r="V366" s="220"/>
    </row>
    <row r="367" ht="12.75">
      <c r="L367" s="87"/>
      <c r="M367" s="201"/>
      <c r="N367" s="87"/>
      <c r="O367" s="219"/>
      <c r="P367" s="219"/>
      <c r="Q367" s="219"/>
      <c r="R367" s="219"/>
      <c r="S367" s="219"/>
      <c r="T367" s="219"/>
      <c r="U367" s="220"/>
      <c r="V367" s="220"/>
    </row>
    <row r="368" ht="12.75">
      <c r="L368" s="87"/>
      <c r="M368" s="201"/>
      <c r="N368" s="87"/>
      <c r="O368" s="219"/>
      <c r="P368" s="219"/>
      <c r="Q368" s="219"/>
      <c r="R368" s="219"/>
      <c r="S368" s="219"/>
      <c r="T368" s="219"/>
      <c r="U368" s="220"/>
      <c r="V368" s="220"/>
    </row>
    <row r="369" ht="12.75">
      <c r="L369" s="87"/>
      <c r="M369" s="201"/>
      <c r="N369" s="87"/>
      <c r="O369" s="219"/>
      <c r="P369" s="219"/>
      <c r="Q369" s="219"/>
      <c r="R369" s="219"/>
      <c r="S369" s="219"/>
      <c r="T369" s="219"/>
      <c r="U369" s="220"/>
      <c r="V369" s="220"/>
    </row>
    <row r="370" ht="12.75">
      <c r="L370" s="87"/>
      <c r="M370" s="201"/>
      <c r="N370" s="87"/>
      <c r="O370" s="219"/>
      <c r="P370" s="219"/>
      <c r="Q370" s="219"/>
      <c r="R370" s="219"/>
      <c r="S370" s="219"/>
      <c r="T370" s="219"/>
      <c r="U370" s="220"/>
      <c r="V370" s="220"/>
    </row>
    <row r="371" ht="12.75">
      <c r="L371" s="87"/>
      <c r="M371" s="201"/>
      <c r="N371" s="87"/>
      <c r="O371" s="219"/>
      <c r="P371" s="219"/>
      <c r="Q371" s="219"/>
      <c r="R371" s="219"/>
      <c r="S371" s="219"/>
      <c r="T371" s="219"/>
      <c r="U371" s="220"/>
      <c r="V371" s="220"/>
    </row>
    <row r="372" ht="12.75">
      <c r="L372" s="87"/>
      <c r="M372" s="201"/>
      <c r="N372" s="87"/>
      <c r="O372" s="219"/>
      <c r="P372" s="219"/>
      <c r="Q372" s="219"/>
      <c r="R372" s="219"/>
      <c r="S372" s="219"/>
      <c r="T372" s="219"/>
      <c r="U372" s="220"/>
      <c r="V372" s="220"/>
    </row>
    <row r="373" ht="12.75">
      <c r="L373" s="87"/>
      <c r="M373" s="201"/>
      <c r="N373" s="87"/>
      <c r="O373" s="219"/>
      <c r="P373" s="219"/>
      <c r="Q373" s="219"/>
      <c r="R373" s="219"/>
      <c r="S373" s="219"/>
      <c r="T373" s="219"/>
      <c r="U373" s="220"/>
      <c r="V373" s="220"/>
    </row>
    <row r="374" ht="12.75">
      <c r="L374" s="87"/>
      <c r="M374" s="201"/>
      <c r="N374" s="87"/>
      <c r="O374" s="219"/>
      <c r="P374" s="219"/>
      <c r="Q374" s="219"/>
      <c r="R374" s="219"/>
      <c r="S374" s="219"/>
      <c r="T374" s="219"/>
      <c r="U374" s="220"/>
      <c r="V374" s="220"/>
    </row>
    <row r="375" ht="12.75">
      <c r="L375" s="87"/>
      <c r="M375" s="201"/>
      <c r="N375" s="87"/>
      <c r="O375" s="219"/>
      <c r="P375" s="219"/>
      <c r="Q375" s="219"/>
      <c r="R375" s="219"/>
      <c r="S375" s="219"/>
      <c r="T375" s="219"/>
      <c r="U375" s="220"/>
      <c r="V375" s="220"/>
    </row>
    <row r="376" ht="12.75">
      <c r="L376" s="87"/>
      <c r="M376" s="201"/>
      <c r="N376" s="87"/>
      <c r="O376" s="219"/>
      <c r="P376" s="219"/>
      <c r="Q376" s="219"/>
      <c r="R376" s="219"/>
      <c r="S376" s="219"/>
      <c r="T376" s="219"/>
      <c r="U376" s="220"/>
      <c r="V376" s="220"/>
    </row>
    <row r="377" ht="12.75">
      <c r="L377" s="87"/>
      <c r="M377" s="201"/>
      <c r="N377" s="87"/>
      <c r="O377" s="219"/>
      <c r="P377" s="219"/>
      <c r="Q377" s="219"/>
      <c r="R377" s="219"/>
      <c r="S377" s="219"/>
      <c r="T377" s="219"/>
      <c r="U377" s="220"/>
      <c r="V377" s="220"/>
    </row>
    <row r="378" ht="12.75">
      <c r="L378" s="87"/>
      <c r="M378" s="201"/>
      <c r="N378" s="87"/>
      <c r="O378" s="219"/>
      <c r="P378" s="219"/>
      <c r="Q378" s="219"/>
      <c r="R378" s="219"/>
      <c r="S378" s="219"/>
      <c r="T378" s="219"/>
      <c r="U378" s="220"/>
      <c r="V378" s="220"/>
    </row>
    <row r="379" ht="12.75">
      <c r="L379" s="87"/>
      <c r="M379" s="201"/>
      <c r="N379" s="87"/>
      <c r="O379" s="219"/>
      <c r="P379" s="219"/>
      <c r="Q379" s="219"/>
      <c r="R379" s="219"/>
      <c r="S379" s="219"/>
      <c r="T379" s="219"/>
      <c r="U379" s="220"/>
      <c r="V379" s="220"/>
    </row>
    <row r="380" ht="12.75">
      <c r="L380" s="87"/>
      <c r="M380" s="201"/>
      <c r="N380" s="87"/>
      <c r="O380" s="219"/>
      <c r="P380" s="219"/>
      <c r="Q380" s="219"/>
      <c r="R380" s="219"/>
      <c r="S380" s="219"/>
      <c r="T380" s="219"/>
      <c r="U380" s="220"/>
      <c r="V380" s="220"/>
    </row>
    <row r="381" ht="12.75">
      <c r="L381" s="87"/>
      <c r="M381" s="201"/>
      <c r="N381" s="87"/>
      <c r="O381" s="219"/>
      <c r="P381" s="219"/>
      <c r="Q381" s="219"/>
      <c r="R381" s="219"/>
      <c r="S381" s="219"/>
      <c r="T381" s="219"/>
      <c r="U381" s="220"/>
      <c r="V381" s="220"/>
    </row>
    <row r="382" ht="12.75">
      <c r="L382" s="87"/>
      <c r="M382" s="201"/>
      <c r="N382" s="87"/>
      <c r="O382" s="219"/>
      <c r="P382" s="219"/>
      <c r="Q382" s="219"/>
      <c r="R382" s="219"/>
      <c r="S382" s="219"/>
      <c r="T382" s="219"/>
      <c r="U382" s="220"/>
      <c r="V382" s="220"/>
    </row>
    <row r="383" ht="12.75">
      <c r="L383" s="87"/>
      <c r="M383" s="201"/>
      <c r="N383" s="87"/>
      <c r="O383" s="219"/>
      <c r="P383" s="219"/>
      <c r="Q383" s="219"/>
      <c r="R383" s="219"/>
      <c r="S383" s="219"/>
      <c r="T383" s="219"/>
      <c r="U383" s="220"/>
      <c r="V383" s="220"/>
    </row>
    <row r="384" ht="12.75">
      <c r="L384" s="87"/>
      <c r="M384" s="201"/>
      <c r="N384" s="87"/>
      <c r="O384" s="219"/>
      <c r="P384" s="219"/>
      <c r="Q384" s="219"/>
      <c r="R384" s="219"/>
      <c r="S384" s="219"/>
      <c r="T384" s="219"/>
      <c r="U384" s="220"/>
      <c r="V384" s="220"/>
    </row>
    <row r="385" ht="12.75">
      <c r="L385" s="87"/>
      <c r="M385" s="201"/>
      <c r="N385" s="87"/>
      <c r="O385" s="219"/>
      <c r="P385" s="219"/>
      <c r="Q385" s="219"/>
      <c r="R385" s="219"/>
      <c r="S385" s="219"/>
      <c r="T385" s="219"/>
      <c r="U385" s="220"/>
      <c r="V385" s="220"/>
    </row>
    <row r="386" ht="12.75">
      <c r="L386" s="87"/>
      <c r="M386" s="201"/>
      <c r="N386" s="87"/>
      <c r="O386" s="219"/>
      <c r="P386" s="219"/>
      <c r="Q386" s="219"/>
      <c r="R386" s="219"/>
      <c r="S386" s="219"/>
      <c r="T386" s="219"/>
      <c r="U386" s="220"/>
      <c r="V386" s="220"/>
    </row>
    <row r="387" ht="12.75">
      <c r="L387" s="87"/>
      <c r="M387" s="201"/>
      <c r="N387" s="87"/>
      <c r="O387" s="219"/>
      <c r="P387" s="219"/>
      <c r="Q387" s="219"/>
      <c r="R387" s="219"/>
      <c r="S387" s="219"/>
      <c r="T387" s="219"/>
      <c r="U387" s="220"/>
      <c r="V387" s="220"/>
    </row>
    <row r="388" ht="12.75">
      <c r="L388" s="87"/>
      <c r="M388" s="201"/>
      <c r="N388" s="87"/>
      <c r="O388" s="219"/>
      <c r="P388" s="219"/>
      <c r="Q388" s="219"/>
      <c r="R388" s="219"/>
      <c r="S388" s="219"/>
      <c r="T388" s="219"/>
      <c r="U388" s="220"/>
      <c r="V388" s="220"/>
    </row>
    <row r="389" ht="12.75">
      <c r="L389" s="87"/>
      <c r="M389" s="201"/>
      <c r="N389" s="87"/>
      <c r="O389" s="219"/>
      <c r="P389" s="219"/>
      <c r="Q389" s="219"/>
      <c r="R389" s="219"/>
      <c r="S389" s="219"/>
      <c r="T389" s="219"/>
      <c r="U389" s="220"/>
      <c r="V389" s="220"/>
    </row>
    <row r="390" ht="12.75">
      <c r="L390" s="87"/>
      <c r="M390" s="201"/>
      <c r="N390" s="87"/>
      <c r="O390" s="219"/>
      <c r="P390" s="219"/>
      <c r="Q390" s="219"/>
      <c r="R390" s="219"/>
      <c r="S390" s="219"/>
      <c r="T390" s="219"/>
      <c r="U390" s="220"/>
      <c r="V390" s="220"/>
    </row>
    <row r="391" ht="12.75">
      <c r="L391" s="87"/>
      <c r="M391" s="201"/>
      <c r="N391" s="87"/>
      <c r="O391" s="219"/>
      <c r="P391" s="219"/>
      <c r="Q391" s="219"/>
      <c r="R391" s="219"/>
      <c r="S391" s="219"/>
      <c r="T391" s="219"/>
      <c r="U391" s="220"/>
      <c r="V391" s="220"/>
    </row>
    <row r="392" ht="12.75">
      <c r="L392" s="87"/>
      <c r="M392" s="201"/>
      <c r="N392" s="87"/>
      <c r="O392" s="219"/>
      <c r="P392" s="219"/>
      <c r="Q392" s="219"/>
      <c r="R392" s="219"/>
      <c r="S392" s="219"/>
      <c r="T392" s="219"/>
      <c r="U392" s="220"/>
      <c r="V392" s="220"/>
    </row>
    <row r="393" ht="12.75">
      <c r="L393" s="87"/>
      <c r="M393" s="201"/>
      <c r="N393" s="87"/>
      <c r="O393" s="219"/>
      <c r="P393" s="219"/>
      <c r="Q393" s="219"/>
      <c r="R393" s="219"/>
      <c r="S393" s="219"/>
      <c r="T393" s="219"/>
      <c r="U393" s="220"/>
      <c r="V393" s="220"/>
    </row>
    <row r="394" ht="12.75">
      <c r="L394" s="87"/>
      <c r="M394" s="201"/>
      <c r="N394" s="87"/>
      <c r="O394" s="219"/>
      <c r="P394" s="219"/>
      <c r="Q394" s="219"/>
      <c r="R394" s="219"/>
      <c r="S394" s="219"/>
      <c r="T394" s="219"/>
      <c r="U394" s="220"/>
      <c r="V394" s="220"/>
    </row>
    <row r="395" ht="12.75">
      <c r="L395" s="87"/>
      <c r="M395" s="201"/>
      <c r="N395" s="87"/>
      <c r="O395" s="219"/>
      <c r="P395" s="219"/>
      <c r="Q395" s="219"/>
      <c r="R395" s="219"/>
      <c r="S395" s="219"/>
      <c r="T395" s="219"/>
      <c r="U395" s="220"/>
      <c r="V395" s="220"/>
    </row>
    <row r="396" ht="12.75">
      <c r="L396" s="87"/>
      <c r="M396" s="201"/>
      <c r="N396" s="87"/>
      <c r="O396" s="219"/>
      <c r="P396" s="219"/>
      <c r="Q396" s="219"/>
      <c r="R396" s="219"/>
      <c r="S396" s="219"/>
      <c r="T396" s="219"/>
      <c r="U396" s="220"/>
      <c r="V396" s="220"/>
    </row>
    <row r="397" ht="12.75">
      <c r="L397" s="87"/>
      <c r="M397" s="201"/>
      <c r="N397" s="87"/>
      <c r="O397" s="219"/>
      <c r="P397" s="219"/>
      <c r="Q397" s="219"/>
      <c r="R397" s="219"/>
      <c r="S397" s="219"/>
      <c r="T397" s="219"/>
      <c r="U397" s="220"/>
      <c r="V397" s="220"/>
    </row>
    <row r="398" ht="12.75">
      <c r="L398" s="87"/>
      <c r="M398" s="201"/>
      <c r="N398" s="87"/>
      <c r="O398" s="219"/>
      <c r="P398" s="219"/>
      <c r="Q398" s="219"/>
      <c r="R398" s="219"/>
      <c r="S398" s="219"/>
      <c r="T398" s="219"/>
      <c r="U398" s="220"/>
      <c r="V398" s="220"/>
    </row>
    <row r="399" ht="12.75">
      <c r="L399" s="87"/>
      <c r="M399" s="201"/>
      <c r="N399" s="87"/>
      <c r="O399" s="219"/>
      <c r="P399" s="219"/>
      <c r="Q399" s="219"/>
      <c r="R399" s="219"/>
      <c r="S399" s="219"/>
      <c r="T399" s="219"/>
      <c r="U399" s="220"/>
      <c r="V399" s="220"/>
    </row>
    <row r="400" ht="12.75">
      <c r="L400" s="87"/>
      <c r="M400" s="201"/>
      <c r="N400" s="87"/>
      <c r="O400" s="219"/>
      <c r="P400" s="219"/>
      <c r="Q400" s="219"/>
      <c r="R400" s="219"/>
      <c r="S400" s="219"/>
      <c r="T400" s="219"/>
      <c r="U400" s="220"/>
      <c r="V400" s="220"/>
    </row>
    <row r="401" ht="12.75">
      <c r="L401" s="87"/>
      <c r="M401" s="201"/>
      <c r="N401" s="87"/>
      <c r="O401" s="219"/>
      <c r="P401" s="219"/>
      <c r="Q401" s="219"/>
      <c r="R401" s="219"/>
      <c r="S401" s="219"/>
      <c r="T401" s="219"/>
      <c r="U401" s="220"/>
      <c r="V401" s="220"/>
    </row>
    <row r="402" ht="12.75">
      <c r="L402" s="87"/>
      <c r="M402" s="201"/>
      <c r="N402" s="87"/>
      <c r="O402" s="219"/>
      <c r="P402" s="219"/>
      <c r="Q402" s="219"/>
      <c r="R402" s="219"/>
      <c r="S402" s="219"/>
      <c r="T402" s="219"/>
      <c r="U402" s="220"/>
      <c r="V402" s="220"/>
    </row>
    <row r="403" ht="12.75">
      <c r="L403" s="87"/>
      <c r="M403" s="201"/>
      <c r="N403" s="87"/>
      <c r="O403" s="219"/>
      <c r="P403" s="219"/>
      <c r="Q403" s="219"/>
      <c r="R403" s="219"/>
      <c r="S403" s="219"/>
      <c r="T403" s="219"/>
      <c r="U403" s="220"/>
      <c r="V403" s="220"/>
    </row>
    <row r="404" ht="12.75">
      <c r="L404" s="87"/>
      <c r="M404" s="201"/>
      <c r="N404" s="87"/>
      <c r="O404" s="219"/>
      <c r="P404" s="219"/>
      <c r="Q404" s="219"/>
      <c r="R404" s="219"/>
      <c r="S404" s="219"/>
      <c r="T404" s="219"/>
      <c r="U404" s="220"/>
      <c r="V404" s="220"/>
    </row>
    <row r="405" ht="12.75">
      <c r="L405" s="87"/>
      <c r="M405" s="201"/>
      <c r="N405" s="87"/>
      <c r="O405" s="219"/>
      <c r="P405" s="219"/>
      <c r="Q405" s="219"/>
      <c r="R405" s="219"/>
      <c r="S405" s="219"/>
      <c r="T405" s="219"/>
      <c r="U405" s="220"/>
      <c r="V405" s="220"/>
    </row>
    <row r="406" ht="12.75">
      <c r="L406" s="87"/>
      <c r="M406" s="201"/>
      <c r="N406" s="87"/>
      <c r="O406" s="219"/>
      <c r="P406" s="219"/>
      <c r="Q406" s="219"/>
      <c r="R406" s="219"/>
      <c r="S406" s="219"/>
      <c r="T406" s="219"/>
      <c r="U406" s="220"/>
      <c r="V406" s="220"/>
    </row>
    <row r="407" ht="12.75">
      <c r="L407" s="87"/>
      <c r="M407" s="201"/>
      <c r="N407" s="87"/>
      <c r="O407" s="219"/>
      <c r="P407" s="219"/>
      <c r="Q407" s="219"/>
      <c r="R407" s="219"/>
      <c r="S407" s="219"/>
      <c r="T407" s="219"/>
      <c r="U407" s="220"/>
      <c r="V407" s="220"/>
    </row>
    <row r="408" ht="12.75">
      <c r="L408" s="112"/>
      <c r="M408" s="201"/>
      <c r="N408" s="112"/>
      <c r="O408" s="221"/>
      <c r="P408" s="221"/>
      <c r="Q408" s="221"/>
      <c r="R408" s="221"/>
      <c r="S408" s="221"/>
      <c r="T408" s="221"/>
      <c r="U408" s="222"/>
      <c r="V408" s="222"/>
    </row>
    <row r="409" ht="12.75">
      <c r="L409" s="87"/>
      <c r="M409" s="201"/>
      <c r="N409" s="87"/>
      <c r="O409" s="219"/>
      <c r="P409" s="219"/>
      <c r="Q409" s="219"/>
      <c r="R409" s="219"/>
      <c r="S409" s="219"/>
      <c r="T409" s="219"/>
      <c r="U409" s="220"/>
      <c r="V409" s="220"/>
    </row>
    <row r="410" ht="12.75">
      <c r="L410" s="87"/>
      <c r="M410" s="201"/>
      <c r="N410" s="87"/>
      <c r="O410" s="219"/>
      <c r="P410" s="219"/>
      <c r="Q410" s="219"/>
      <c r="R410" s="219"/>
      <c r="S410" s="219"/>
      <c r="T410" s="219"/>
      <c r="U410" s="220"/>
      <c r="V410" s="220"/>
    </row>
    <row r="411" ht="12.75">
      <c r="L411" s="87"/>
      <c r="M411" s="201"/>
      <c r="N411" s="87"/>
      <c r="O411" s="219"/>
      <c r="P411" s="219"/>
      <c r="Q411" s="219"/>
      <c r="R411" s="219"/>
      <c r="S411" s="219"/>
      <c r="T411" s="219"/>
      <c r="U411" s="220"/>
      <c r="V411" s="220"/>
    </row>
    <row r="412" ht="12.75">
      <c r="L412" s="87"/>
      <c r="M412" s="201"/>
      <c r="N412" s="87"/>
      <c r="O412" s="219"/>
      <c r="P412" s="219"/>
      <c r="Q412" s="219"/>
      <c r="R412" s="219"/>
      <c r="S412" s="219"/>
      <c r="T412" s="219"/>
      <c r="U412" s="220"/>
      <c r="V412" s="220"/>
    </row>
    <row r="413" ht="12.75">
      <c r="L413" s="87"/>
      <c r="M413" s="201"/>
      <c r="N413" s="87"/>
      <c r="O413" s="219"/>
      <c r="P413" s="219"/>
      <c r="Q413" s="219"/>
      <c r="R413" s="219"/>
      <c r="S413" s="219"/>
      <c r="T413" s="219"/>
      <c r="U413" s="220"/>
      <c r="V413" s="220"/>
    </row>
    <row r="414" ht="12.75">
      <c r="L414" s="87"/>
      <c r="M414" s="201"/>
      <c r="N414" s="87"/>
      <c r="O414" s="219"/>
      <c r="P414" s="219"/>
      <c r="Q414" s="219"/>
      <c r="R414" s="219"/>
      <c r="S414" s="219"/>
      <c r="T414" s="219"/>
      <c r="U414" s="220"/>
      <c r="V414" s="220"/>
    </row>
    <row r="415" ht="12.75">
      <c r="L415" s="87"/>
      <c r="M415" s="201"/>
      <c r="N415" s="87"/>
      <c r="O415" s="219"/>
      <c r="P415" s="219"/>
      <c r="Q415" s="219"/>
      <c r="R415" s="219"/>
      <c r="S415" s="219"/>
      <c r="T415" s="219"/>
      <c r="U415" s="220"/>
      <c r="V415" s="220"/>
    </row>
    <row r="416" ht="12.75">
      <c r="L416" s="87"/>
      <c r="M416" s="201"/>
      <c r="N416" s="87"/>
      <c r="O416" s="219"/>
      <c r="P416" s="219"/>
      <c r="Q416" s="219"/>
      <c r="R416" s="219"/>
      <c r="S416" s="219"/>
      <c r="T416" s="219"/>
      <c r="U416" s="220"/>
      <c r="V416" s="220"/>
    </row>
    <row r="417" ht="12.75">
      <c r="L417" s="87"/>
      <c r="M417" s="201"/>
      <c r="N417" s="87"/>
      <c r="O417" s="219"/>
      <c r="P417" s="219"/>
      <c r="Q417" s="219"/>
      <c r="R417" s="219"/>
      <c r="S417" s="219"/>
      <c r="T417" s="219"/>
      <c r="U417" s="220"/>
      <c r="V417" s="220"/>
    </row>
    <row r="418" ht="12.75">
      <c r="L418" s="87"/>
      <c r="M418" s="201"/>
      <c r="N418" s="87"/>
      <c r="O418" s="219"/>
      <c r="P418" s="219"/>
      <c r="Q418" s="219"/>
      <c r="R418" s="219"/>
      <c r="S418" s="219"/>
      <c r="T418" s="219"/>
      <c r="U418" s="220"/>
      <c r="V418" s="220"/>
    </row>
    <row r="419" ht="12.75">
      <c r="L419" s="87"/>
      <c r="M419" s="201"/>
      <c r="N419" s="87"/>
      <c r="O419" s="219"/>
      <c r="P419" s="219"/>
      <c r="Q419" s="219"/>
      <c r="R419" s="219"/>
      <c r="S419" s="219"/>
      <c r="T419" s="219"/>
      <c r="U419" s="220"/>
      <c r="V419" s="220"/>
    </row>
    <row r="420" ht="12.75">
      <c r="L420" s="87"/>
      <c r="M420" s="201"/>
      <c r="N420" s="87"/>
      <c r="O420" s="219"/>
      <c r="P420" s="219"/>
      <c r="Q420" s="219"/>
      <c r="R420" s="219"/>
      <c r="S420" s="219"/>
      <c r="T420" s="219"/>
      <c r="U420" s="220"/>
      <c r="V420" s="220"/>
    </row>
    <row r="421" ht="12.75">
      <c r="L421" s="87"/>
      <c r="M421" s="201"/>
      <c r="N421" s="87"/>
      <c r="O421" s="219"/>
      <c r="P421" s="219"/>
      <c r="Q421" s="219"/>
      <c r="R421" s="219"/>
      <c r="S421" s="219"/>
      <c r="T421" s="219"/>
      <c r="U421" s="220"/>
      <c r="V421" s="220"/>
    </row>
    <row r="422" ht="12.75">
      <c r="L422" s="87"/>
      <c r="M422" s="201"/>
      <c r="N422" s="87"/>
      <c r="O422" s="219"/>
      <c r="P422" s="219"/>
      <c r="Q422" s="219"/>
      <c r="R422" s="219"/>
      <c r="S422" s="219"/>
      <c r="T422" s="219"/>
      <c r="U422" s="220"/>
      <c r="V422" s="220"/>
    </row>
    <row r="423" ht="12.75">
      <c r="L423" s="87"/>
      <c r="M423" s="201"/>
      <c r="N423" s="87"/>
      <c r="O423" s="219"/>
      <c r="P423" s="219"/>
      <c r="Q423" s="219"/>
      <c r="R423" s="219"/>
      <c r="S423" s="219"/>
      <c r="T423" s="219"/>
      <c r="U423" s="220"/>
      <c r="V423" s="220"/>
    </row>
    <row r="424" ht="12.75">
      <c r="L424" s="87"/>
      <c r="M424" s="201"/>
      <c r="N424" s="87"/>
      <c r="O424" s="219"/>
      <c r="P424" s="219"/>
      <c r="Q424" s="219"/>
      <c r="R424" s="219"/>
      <c r="S424" s="219"/>
      <c r="T424" s="219"/>
      <c r="U424" s="220"/>
      <c r="V424" s="220"/>
    </row>
    <row r="425" ht="12.75">
      <c r="L425" s="87"/>
      <c r="M425" s="201"/>
      <c r="N425" s="87"/>
      <c r="O425" s="219"/>
      <c r="P425" s="219"/>
      <c r="Q425" s="219"/>
      <c r="R425" s="219"/>
      <c r="S425" s="219"/>
      <c r="T425" s="219"/>
      <c r="U425" s="220"/>
      <c r="V425" s="220"/>
    </row>
    <row r="426" ht="12.75">
      <c r="L426" s="87"/>
      <c r="M426" s="201"/>
      <c r="N426" s="87"/>
      <c r="O426" s="219"/>
      <c r="P426" s="219"/>
      <c r="Q426" s="219"/>
      <c r="R426" s="219"/>
      <c r="S426" s="219"/>
      <c r="T426" s="219"/>
      <c r="U426" s="220"/>
      <c r="V426" s="220"/>
    </row>
    <row r="427" ht="12.75">
      <c r="L427" s="87"/>
      <c r="M427" s="201"/>
      <c r="N427" s="87"/>
      <c r="O427" s="219"/>
      <c r="P427" s="219"/>
      <c r="Q427" s="219"/>
      <c r="R427" s="219"/>
      <c r="S427" s="219"/>
      <c r="T427" s="219"/>
      <c r="U427" s="220"/>
      <c r="V427" s="220"/>
    </row>
    <row r="428" ht="12.75">
      <c r="L428" s="87"/>
      <c r="M428" s="201"/>
      <c r="N428" s="87"/>
      <c r="O428" s="219"/>
      <c r="P428" s="219"/>
      <c r="Q428" s="219"/>
      <c r="R428" s="219"/>
      <c r="S428" s="219"/>
      <c r="T428" s="219"/>
      <c r="U428" s="220"/>
      <c r="V428" s="220"/>
    </row>
    <row r="429" ht="12.75">
      <c r="L429" s="87"/>
      <c r="M429" s="201"/>
      <c r="N429" s="87"/>
      <c r="O429" s="219"/>
      <c r="P429" s="219"/>
      <c r="Q429" s="219"/>
      <c r="R429" s="219"/>
      <c r="S429" s="219"/>
      <c r="T429" s="219"/>
      <c r="U429" s="220"/>
      <c r="V429" s="220"/>
    </row>
    <row r="430" ht="12.75">
      <c r="L430" s="87"/>
      <c r="M430" s="201"/>
      <c r="N430" s="87"/>
      <c r="O430" s="219"/>
      <c r="P430" s="219"/>
      <c r="Q430" s="219"/>
      <c r="R430" s="219"/>
      <c r="S430" s="219"/>
      <c r="T430" s="219"/>
      <c r="U430" s="220"/>
      <c r="V430" s="220"/>
    </row>
    <row r="431" ht="12.75">
      <c r="L431" s="87"/>
      <c r="M431" s="201"/>
      <c r="N431" s="87"/>
      <c r="O431" s="219"/>
      <c r="P431" s="219"/>
      <c r="Q431" s="219"/>
      <c r="R431" s="219"/>
      <c r="S431" s="219"/>
      <c r="T431" s="219"/>
      <c r="U431" s="220"/>
      <c r="V431" s="220"/>
    </row>
    <row r="432" ht="12.75">
      <c r="L432" s="87"/>
      <c r="M432" s="201"/>
      <c r="N432" s="87"/>
      <c r="O432" s="219"/>
      <c r="P432" s="219"/>
      <c r="Q432" s="219"/>
      <c r="R432" s="219"/>
      <c r="S432" s="219"/>
      <c r="T432" s="219"/>
      <c r="U432" s="220"/>
      <c r="V432" s="220"/>
    </row>
    <row r="433" ht="12.75">
      <c r="L433" s="87"/>
      <c r="M433" s="201"/>
      <c r="N433" s="87"/>
      <c r="O433" s="219"/>
      <c r="P433" s="219"/>
      <c r="Q433" s="219"/>
      <c r="R433" s="219"/>
      <c r="S433" s="219"/>
      <c r="T433" s="219"/>
      <c r="U433" s="220"/>
      <c r="V433" s="220"/>
    </row>
    <row r="434" ht="12.75">
      <c r="L434" s="87"/>
      <c r="M434" s="201"/>
      <c r="N434" s="87"/>
      <c r="O434" s="219"/>
      <c r="P434" s="219"/>
      <c r="Q434" s="219"/>
      <c r="R434" s="219"/>
      <c r="S434" s="219"/>
      <c r="T434" s="219"/>
      <c r="U434" s="220"/>
      <c r="V434" s="220"/>
    </row>
    <row r="435" ht="12.75">
      <c r="L435" s="87"/>
      <c r="M435" s="201"/>
      <c r="N435" s="87"/>
      <c r="O435" s="219"/>
      <c r="P435" s="219"/>
      <c r="Q435" s="219"/>
      <c r="R435" s="219"/>
      <c r="S435" s="219"/>
      <c r="T435" s="219"/>
      <c r="U435" s="220"/>
      <c r="V435" s="220"/>
    </row>
    <row r="436" ht="12.75">
      <c r="L436" s="87"/>
      <c r="M436" s="201"/>
      <c r="N436" s="87"/>
      <c r="O436" s="219"/>
      <c r="P436" s="219"/>
      <c r="Q436" s="219"/>
      <c r="R436" s="219"/>
      <c r="S436" s="219"/>
      <c r="T436" s="219"/>
      <c r="U436" s="220"/>
      <c r="V436" s="220"/>
    </row>
    <row r="437" ht="12.75">
      <c r="L437" s="87"/>
      <c r="M437" s="201"/>
      <c r="N437" s="87"/>
      <c r="O437" s="219"/>
      <c r="P437" s="219"/>
      <c r="Q437" s="219"/>
      <c r="R437" s="219"/>
      <c r="S437" s="219"/>
      <c r="T437" s="219"/>
      <c r="U437" s="220"/>
      <c r="V437" s="220"/>
    </row>
    <row r="438" ht="12.75">
      <c r="L438" s="87"/>
      <c r="M438" s="201"/>
      <c r="N438" s="87"/>
      <c r="O438" s="219"/>
      <c r="P438" s="219"/>
      <c r="Q438" s="219"/>
      <c r="R438" s="219"/>
      <c r="S438" s="219"/>
      <c r="T438" s="219"/>
      <c r="U438" s="220"/>
      <c r="V438" s="220"/>
    </row>
    <row r="439" ht="12.75">
      <c r="L439" s="87"/>
      <c r="M439" s="201"/>
      <c r="N439" s="87"/>
      <c r="O439" s="219"/>
      <c r="P439" s="219"/>
      <c r="Q439" s="219"/>
      <c r="R439" s="219"/>
      <c r="S439" s="219"/>
      <c r="T439" s="219"/>
      <c r="U439" s="220"/>
      <c r="V439" s="220"/>
    </row>
    <row r="440" ht="12.75">
      <c r="L440" s="87"/>
      <c r="M440" s="201"/>
      <c r="N440" s="87"/>
      <c r="O440" s="219"/>
      <c r="P440" s="219"/>
      <c r="Q440" s="219"/>
      <c r="R440" s="219"/>
      <c r="S440" s="219"/>
      <c r="T440" s="219"/>
      <c r="U440" s="220"/>
      <c r="V440" s="220"/>
    </row>
    <row r="441" ht="12.75">
      <c r="L441" s="87"/>
      <c r="M441" s="201"/>
      <c r="N441" s="87"/>
      <c r="O441" s="219"/>
      <c r="P441" s="219"/>
      <c r="Q441" s="219"/>
      <c r="R441" s="219"/>
      <c r="S441" s="219"/>
      <c r="T441" s="219"/>
      <c r="U441" s="220"/>
      <c r="V441" s="220"/>
    </row>
    <row r="442" ht="12.75">
      <c r="L442" s="87"/>
      <c r="M442" s="201"/>
      <c r="N442" s="87"/>
      <c r="O442" s="219"/>
      <c r="P442" s="219"/>
      <c r="Q442" s="219"/>
      <c r="R442" s="219"/>
      <c r="S442" s="219"/>
      <c r="T442" s="219"/>
      <c r="U442" s="220"/>
      <c r="V442" s="220"/>
    </row>
    <row r="443" ht="12.75">
      <c r="L443" s="87"/>
      <c r="M443" s="201"/>
      <c r="N443" s="87"/>
      <c r="O443" s="219"/>
      <c r="P443" s="219"/>
      <c r="Q443" s="219"/>
      <c r="R443" s="219"/>
      <c r="S443" s="219"/>
      <c r="T443" s="219"/>
      <c r="U443" s="220"/>
      <c r="V443" s="220"/>
    </row>
    <row r="444" ht="12.75">
      <c r="L444" s="87"/>
      <c r="M444" s="201"/>
      <c r="N444" s="87"/>
      <c r="O444" s="219"/>
      <c r="P444" s="219"/>
      <c r="Q444" s="219"/>
      <c r="R444" s="219"/>
      <c r="S444" s="219"/>
      <c r="T444" s="219"/>
      <c r="U444" s="220"/>
      <c r="V444" s="220"/>
    </row>
    <row r="445" ht="12.75">
      <c r="L445" s="87"/>
      <c r="M445" s="201"/>
      <c r="N445" s="87"/>
      <c r="O445" s="219"/>
      <c r="P445" s="219"/>
      <c r="Q445" s="219"/>
      <c r="R445" s="219"/>
      <c r="S445" s="219"/>
      <c r="T445" s="219"/>
      <c r="U445" s="220"/>
      <c r="V445" s="220"/>
    </row>
    <row r="446" ht="12.75">
      <c r="L446" s="87"/>
      <c r="M446" s="201"/>
      <c r="N446" s="87"/>
      <c r="O446" s="219"/>
      <c r="P446" s="219"/>
      <c r="Q446" s="219"/>
      <c r="R446" s="219"/>
      <c r="S446" s="219"/>
      <c r="T446" s="219"/>
      <c r="U446" s="220"/>
      <c r="V446" s="220"/>
    </row>
    <row r="447" ht="12.75">
      <c r="L447" s="87"/>
      <c r="M447" s="201"/>
      <c r="N447" s="87"/>
      <c r="O447" s="219"/>
      <c r="P447" s="219"/>
      <c r="Q447" s="219"/>
      <c r="R447" s="219"/>
      <c r="S447" s="219"/>
      <c r="T447" s="219"/>
      <c r="U447" s="220"/>
      <c r="V447" s="220"/>
    </row>
    <row r="448" ht="12.75">
      <c r="L448" s="87"/>
      <c r="M448" s="201"/>
      <c r="N448" s="87"/>
      <c r="O448" s="219"/>
      <c r="P448" s="219"/>
      <c r="Q448" s="219"/>
      <c r="R448" s="219"/>
      <c r="S448" s="219"/>
      <c r="T448" s="219"/>
      <c r="U448" s="220"/>
      <c r="V448" s="220"/>
    </row>
    <row r="449" ht="12.75">
      <c r="L449" s="87"/>
      <c r="M449" s="201"/>
      <c r="N449" s="87"/>
      <c r="O449" s="219"/>
      <c r="P449" s="219"/>
      <c r="Q449" s="219"/>
      <c r="R449" s="219"/>
      <c r="S449" s="219"/>
      <c r="T449" s="219"/>
      <c r="U449" s="220"/>
      <c r="V449" s="220"/>
    </row>
    <row r="450" ht="12.75">
      <c r="L450" s="87"/>
      <c r="M450" s="201"/>
      <c r="N450" s="87"/>
      <c r="O450" s="219"/>
      <c r="P450" s="219"/>
      <c r="Q450" s="219"/>
      <c r="R450" s="219"/>
      <c r="S450" s="219"/>
      <c r="T450" s="219"/>
      <c r="U450" s="220"/>
      <c r="V450" s="220"/>
    </row>
    <row r="451" ht="12.75">
      <c r="L451" s="87"/>
      <c r="M451" s="201"/>
      <c r="N451" s="87"/>
      <c r="O451" s="219"/>
      <c r="P451" s="219"/>
      <c r="Q451" s="219"/>
      <c r="R451" s="219"/>
      <c r="S451" s="219"/>
      <c r="T451" s="219"/>
      <c r="U451" s="220"/>
      <c r="V451" s="220"/>
    </row>
    <row r="452" ht="12.75">
      <c r="L452" s="87"/>
      <c r="M452" s="201"/>
      <c r="N452" s="87"/>
      <c r="O452" s="219"/>
      <c r="P452" s="219"/>
      <c r="Q452" s="219"/>
      <c r="R452" s="219"/>
      <c r="S452" s="219"/>
      <c r="T452" s="219"/>
      <c r="U452" s="220"/>
      <c r="V452" s="220"/>
    </row>
    <row r="453" ht="12.75">
      <c r="L453" s="87"/>
      <c r="M453" s="201"/>
      <c r="N453" s="87"/>
      <c r="O453" s="219"/>
      <c r="P453" s="219"/>
      <c r="Q453" s="219"/>
      <c r="R453" s="219"/>
      <c r="S453" s="219"/>
      <c r="T453" s="219"/>
      <c r="U453" s="220"/>
      <c r="V453" s="220"/>
    </row>
    <row r="454" ht="12.75">
      <c r="L454" s="87"/>
      <c r="M454" s="201"/>
      <c r="N454" s="87"/>
      <c r="O454" s="219"/>
      <c r="P454" s="219"/>
      <c r="Q454" s="219"/>
      <c r="R454" s="219"/>
      <c r="S454" s="219"/>
      <c r="T454" s="219"/>
      <c r="U454" s="220"/>
      <c r="V454" s="220"/>
    </row>
    <row r="455" ht="12.75">
      <c r="L455" s="112"/>
      <c r="M455" s="201"/>
      <c r="N455" s="112"/>
      <c r="O455" s="221"/>
      <c r="P455" s="221"/>
      <c r="Q455" s="221"/>
      <c r="R455" s="221"/>
      <c r="S455" s="221"/>
      <c r="T455" s="221"/>
      <c r="U455" s="222"/>
      <c r="V455" s="222"/>
    </row>
    <row r="456" ht="12.75">
      <c r="L456" s="87"/>
      <c r="M456" s="201"/>
      <c r="N456" s="87"/>
      <c r="O456" s="219"/>
      <c r="P456" s="219"/>
      <c r="Q456" s="219"/>
      <c r="R456" s="219"/>
      <c r="S456" s="219"/>
      <c r="T456" s="219"/>
      <c r="U456" s="220"/>
      <c r="V456" s="220"/>
    </row>
    <row r="457" ht="12.75">
      <c r="L457" s="87"/>
      <c r="M457" s="201"/>
      <c r="N457" s="87"/>
      <c r="O457" s="219"/>
      <c r="P457" s="219"/>
      <c r="Q457" s="219"/>
      <c r="R457" s="219"/>
      <c r="S457" s="219"/>
      <c r="T457" s="219"/>
      <c r="U457" s="220"/>
      <c r="V457" s="220"/>
    </row>
    <row r="458" ht="12.75">
      <c r="L458" s="87"/>
      <c r="M458" s="201"/>
      <c r="N458" s="87"/>
      <c r="O458" s="219"/>
      <c r="P458" s="219"/>
      <c r="Q458" s="219"/>
      <c r="R458" s="219"/>
      <c r="S458" s="219"/>
      <c r="T458" s="219"/>
      <c r="U458" s="220"/>
      <c r="V458" s="220"/>
    </row>
    <row r="459" ht="12.75">
      <c r="L459" s="87"/>
      <c r="M459" s="201"/>
      <c r="N459" s="87"/>
      <c r="O459" s="219"/>
      <c r="P459" s="219"/>
      <c r="Q459" s="219"/>
      <c r="R459" s="219"/>
      <c r="S459" s="219"/>
      <c r="T459" s="219"/>
      <c r="U459" s="220"/>
      <c r="V459" s="220"/>
    </row>
    <row r="460" ht="12.75">
      <c r="L460" s="87"/>
      <c r="M460" s="201"/>
      <c r="N460" s="87"/>
      <c r="O460" s="219"/>
      <c r="P460" s="219"/>
      <c r="Q460" s="219"/>
      <c r="R460" s="219"/>
      <c r="S460" s="219"/>
      <c r="T460" s="219"/>
      <c r="U460" s="220"/>
      <c r="V460" s="220"/>
    </row>
    <row r="461" ht="12.75">
      <c r="L461" s="87"/>
      <c r="M461" s="201"/>
      <c r="N461" s="87"/>
      <c r="O461" s="219"/>
      <c r="P461" s="219"/>
      <c r="Q461" s="219"/>
      <c r="R461" s="219"/>
      <c r="S461" s="219"/>
      <c r="T461" s="219"/>
      <c r="U461" s="220"/>
      <c r="V461" s="220"/>
    </row>
    <row r="462" ht="12.75">
      <c r="L462" s="87"/>
      <c r="M462" s="201"/>
      <c r="N462" s="87"/>
      <c r="O462" s="219"/>
      <c r="P462" s="219"/>
      <c r="Q462" s="219"/>
      <c r="R462" s="219"/>
      <c r="S462" s="219"/>
      <c r="T462" s="219"/>
      <c r="U462" s="220"/>
      <c r="V462" s="220"/>
    </row>
    <row r="463" ht="12.75">
      <c r="L463" s="87"/>
      <c r="M463" s="201"/>
      <c r="N463" s="87"/>
      <c r="O463" s="219"/>
      <c r="P463" s="219"/>
      <c r="Q463" s="219"/>
      <c r="R463" s="219"/>
      <c r="S463" s="219"/>
      <c r="T463" s="219"/>
      <c r="U463" s="220"/>
      <c r="V463" s="220"/>
    </row>
    <row r="464" ht="12.75">
      <c r="L464" s="87"/>
      <c r="M464" s="201"/>
      <c r="N464" s="87"/>
      <c r="O464" s="219"/>
      <c r="P464" s="219"/>
      <c r="Q464" s="219"/>
      <c r="R464" s="219"/>
      <c r="S464" s="219"/>
      <c r="T464" s="219"/>
      <c r="U464" s="220"/>
      <c r="V464" s="220"/>
    </row>
    <row r="465" ht="12.75">
      <c r="L465" s="87"/>
      <c r="M465" s="201"/>
      <c r="N465" s="87"/>
      <c r="O465" s="219"/>
      <c r="P465" s="219"/>
      <c r="Q465" s="219"/>
      <c r="R465" s="219"/>
      <c r="S465" s="219"/>
      <c r="T465" s="219"/>
      <c r="U465" s="220"/>
      <c r="V465" s="220"/>
    </row>
    <row r="466" ht="12.75">
      <c r="L466" s="87"/>
      <c r="M466" s="201"/>
      <c r="N466" s="87"/>
      <c r="O466" s="219"/>
      <c r="P466" s="219"/>
      <c r="Q466" s="219"/>
      <c r="R466" s="219"/>
      <c r="S466" s="219"/>
      <c r="T466" s="219"/>
      <c r="U466" s="220"/>
      <c r="V466" s="220"/>
    </row>
    <row r="467" ht="12.75">
      <c r="L467" s="87"/>
      <c r="M467" s="201"/>
      <c r="N467" s="87"/>
      <c r="O467" s="219"/>
      <c r="P467" s="219"/>
      <c r="Q467" s="219"/>
      <c r="R467" s="219"/>
      <c r="S467" s="219"/>
      <c r="T467" s="219"/>
      <c r="U467" s="220"/>
      <c r="V467" s="220"/>
    </row>
    <row r="468" ht="12.75">
      <c r="L468" s="87"/>
      <c r="M468" s="201"/>
      <c r="N468" s="87"/>
      <c r="O468" s="219"/>
      <c r="P468" s="219"/>
      <c r="Q468" s="219"/>
      <c r="R468" s="219"/>
      <c r="S468" s="219"/>
      <c r="T468" s="219"/>
      <c r="U468" s="220"/>
      <c r="V468" s="220"/>
    </row>
    <row r="469" ht="12.75">
      <c r="L469" s="87"/>
      <c r="M469" s="201"/>
      <c r="N469" s="87"/>
      <c r="O469" s="219"/>
      <c r="P469" s="219"/>
      <c r="Q469" s="219"/>
      <c r="R469" s="219"/>
      <c r="S469" s="219"/>
      <c r="T469" s="219"/>
      <c r="U469" s="220"/>
      <c r="V469" s="220"/>
    </row>
    <row r="470" ht="12.75">
      <c r="L470" s="87"/>
      <c r="M470" s="201"/>
      <c r="N470" s="87"/>
      <c r="O470" s="219"/>
      <c r="P470" s="219"/>
      <c r="Q470" s="219"/>
      <c r="R470" s="219"/>
      <c r="S470" s="219"/>
      <c r="T470" s="219"/>
      <c r="U470" s="220"/>
      <c r="V470" s="220"/>
    </row>
    <row r="471" ht="12.75">
      <c r="L471" s="87"/>
      <c r="M471" s="201"/>
      <c r="N471" s="87"/>
      <c r="O471" s="219"/>
      <c r="P471" s="219"/>
      <c r="Q471" s="219"/>
      <c r="R471" s="219"/>
      <c r="S471" s="219"/>
      <c r="T471" s="219"/>
      <c r="U471" s="220"/>
      <c r="V471" s="220"/>
    </row>
    <row r="472" ht="12.75">
      <c r="L472" s="87"/>
      <c r="M472" s="201"/>
      <c r="N472" s="87"/>
      <c r="O472" s="219"/>
      <c r="P472" s="219"/>
      <c r="Q472" s="219"/>
      <c r="R472" s="219"/>
      <c r="S472" s="219"/>
      <c r="T472" s="219"/>
      <c r="U472" s="220"/>
      <c r="V472" s="220"/>
    </row>
    <row r="473" ht="12.75">
      <c r="L473" s="87"/>
      <c r="M473" s="201"/>
      <c r="N473" s="87"/>
      <c r="O473" s="219"/>
      <c r="P473" s="219"/>
      <c r="Q473" s="219"/>
      <c r="R473" s="219"/>
      <c r="S473" s="219"/>
      <c r="T473" s="219"/>
      <c r="U473" s="220"/>
      <c r="V473" s="220"/>
    </row>
    <row r="474" ht="12.75">
      <c r="L474" s="87"/>
      <c r="M474" s="201"/>
      <c r="N474" s="87"/>
      <c r="O474" s="219"/>
      <c r="P474" s="219"/>
      <c r="Q474" s="219"/>
      <c r="R474" s="219"/>
      <c r="S474" s="219"/>
      <c r="T474" s="219"/>
      <c r="U474" s="220"/>
      <c r="V474" s="220"/>
    </row>
    <row r="475" ht="12.75">
      <c r="L475" s="87"/>
      <c r="M475" s="201"/>
      <c r="N475" s="87"/>
      <c r="O475" s="219"/>
      <c r="P475" s="219"/>
      <c r="Q475" s="219"/>
      <c r="R475" s="219"/>
      <c r="S475" s="219"/>
      <c r="T475" s="219"/>
      <c r="U475" s="220"/>
      <c r="V475" s="220"/>
    </row>
    <row r="476" ht="12.75">
      <c r="L476" s="87"/>
      <c r="M476" s="201"/>
      <c r="N476" s="87"/>
      <c r="O476" s="219"/>
      <c r="P476" s="219"/>
      <c r="Q476" s="219"/>
      <c r="R476" s="219"/>
      <c r="S476" s="219"/>
      <c r="T476" s="219"/>
      <c r="U476" s="220"/>
      <c r="V476" s="220"/>
    </row>
    <row r="477" ht="12.75">
      <c r="L477" s="87"/>
      <c r="M477" s="201"/>
      <c r="N477" s="87"/>
      <c r="O477" s="219"/>
      <c r="P477" s="219"/>
      <c r="Q477" s="219"/>
      <c r="R477" s="219"/>
      <c r="S477" s="219"/>
      <c r="T477" s="219"/>
      <c r="U477" s="220"/>
      <c r="V477" s="220"/>
    </row>
    <row r="478" ht="12.75">
      <c r="L478" s="87"/>
      <c r="M478" s="201"/>
      <c r="N478" s="87"/>
      <c r="O478" s="219"/>
      <c r="P478" s="219"/>
      <c r="Q478" s="219"/>
      <c r="R478" s="219"/>
      <c r="S478" s="219"/>
      <c r="T478" s="219"/>
      <c r="U478" s="220"/>
      <c r="V478" s="220"/>
    </row>
    <row r="479" ht="12.75">
      <c r="L479" s="87"/>
      <c r="M479" s="201"/>
      <c r="N479" s="87"/>
      <c r="O479" s="219"/>
      <c r="P479" s="219"/>
      <c r="Q479" s="219"/>
      <c r="R479" s="219"/>
      <c r="S479" s="219"/>
      <c r="T479" s="219"/>
      <c r="U479" s="220"/>
      <c r="V479" s="220"/>
    </row>
    <row r="480" ht="12.75">
      <c r="L480" s="87"/>
      <c r="M480" s="201"/>
      <c r="N480" s="87"/>
      <c r="O480" s="219"/>
      <c r="P480" s="219"/>
      <c r="Q480" s="219"/>
      <c r="R480" s="219"/>
      <c r="S480" s="219"/>
      <c r="T480" s="219"/>
      <c r="U480" s="220"/>
      <c r="V480" s="220"/>
    </row>
    <row r="481" ht="12.75">
      <c r="L481" s="87"/>
      <c r="M481" s="201"/>
      <c r="N481" s="87"/>
      <c r="O481" s="219"/>
      <c r="P481" s="219"/>
      <c r="Q481" s="219"/>
      <c r="R481" s="219"/>
      <c r="S481" s="219"/>
      <c r="T481" s="219"/>
      <c r="U481" s="220"/>
      <c r="V481" s="220"/>
    </row>
    <row r="482" ht="12.75">
      <c r="L482" s="87"/>
      <c r="M482" s="201"/>
      <c r="N482" s="87"/>
      <c r="O482" s="219"/>
      <c r="P482" s="219"/>
      <c r="Q482" s="219"/>
      <c r="R482" s="219"/>
      <c r="S482" s="219"/>
      <c r="T482" s="219"/>
      <c r="U482" s="220"/>
      <c r="V482" s="220"/>
    </row>
    <row r="483" ht="12.75">
      <c r="L483" s="87"/>
      <c r="M483" s="201"/>
      <c r="N483" s="87"/>
      <c r="O483" s="219"/>
      <c r="P483" s="219"/>
      <c r="Q483" s="219"/>
      <c r="R483" s="219"/>
      <c r="S483" s="219"/>
      <c r="T483" s="219"/>
      <c r="U483" s="220"/>
      <c r="V483" s="220"/>
    </row>
    <row r="484" ht="12.75">
      <c r="L484" s="87"/>
      <c r="M484" s="201"/>
      <c r="N484" s="87"/>
      <c r="O484" s="219"/>
      <c r="P484" s="219"/>
      <c r="Q484" s="219"/>
      <c r="R484" s="219"/>
      <c r="S484" s="219"/>
      <c r="T484" s="219"/>
      <c r="U484" s="220"/>
      <c r="V484" s="220"/>
    </row>
    <row r="485" ht="12.75">
      <c r="L485" s="87"/>
      <c r="M485" s="201"/>
      <c r="N485" s="87"/>
      <c r="O485" s="219"/>
      <c r="P485" s="219"/>
      <c r="Q485" s="219"/>
      <c r="R485" s="219"/>
      <c r="S485" s="219"/>
      <c r="T485" s="219"/>
      <c r="U485" s="220"/>
      <c r="V485" s="220"/>
    </row>
    <row r="486" ht="12.75">
      <c r="L486" s="87"/>
      <c r="M486" s="201"/>
      <c r="N486" s="87"/>
      <c r="O486" s="219"/>
      <c r="P486" s="219"/>
      <c r="Q486" s="219"/>
      <c r="R486" s="219"/>
      <c r="S486" s="219"/>
      <c r="T486" s="219"/>
      <c r="U486" s="220"/>
      <c r="V486" s="220"/>
    </row>
    <row r="487" ht="12.75">
      <c r="L487" s="87"/>
      <c r="M487" s="201"/>
      <c r="N487" s="87"/>
      <c r="O487" s="219"/>
      <c r="P487" s="219"/>
      <c r="Q487" s="219"/>
      <c r="R487" s="219"/>
      <c r="S487" s="219"/>
      <c r="T487" s="219"/>
      <c r="U487" s="220"/>
      <c r="V487" s="220"/>
    </row>
    <row r="488" ht="12.75">
      <c r="L488" s="87"/>
      <c r="M488" s="201"/>
      <c r="N488" s="87"/>
      <c r="O488" s="219"/>
      <c r="P488" s="219"/>
      <c r="Q488" s="219"/>
      <c r="R488" s="219"/>
      <c r="S488" s="219"/>
      <c r="T488" s="219"/>
      <c r="U488" s="220"/>
      <c r="V488" s="220"/>
    </row>
    <row r="489" ht="12.75">
      <c r="L489" s="87"/>
      <c r="M489" s="201"/>
      <c r="N489" s="87"/>
      <c r="O489" s="219"/>
      <c r="P489" s="219"/>
      <c r="Q489" s="219"/>
      <c r="R489" s="219"/>
      <c r="S489" s="219"/>
      <c r="T489" s="219"/>
      <c r="U489" s="220"/>
      <c r="V489" s="220"/>
    </row>
    <row r="490" ht="12.75">
      <c r="L490" s="87"/>
      <c r="M490" s="201"/>
      <c r="N490" s="87"/>
      <c r="O490" s="219"/>
      <c r="P490" s="219"/>
      <c r="Q490" s="219"/>
      <c r="R490" s="219"/>
      <c r="S490" s="219"/>
      <c r="T490" s="219"/>
      <c r="U490" s="220"/>
      <c r="V490" s="220"/>
    </row>
    <row r="491" ht="12.75">
      <c r="L491" s="87"/>
      <c r="M491" s="201"/>
      <c r="N491" s="87"/>
      <c r="O491" s="219"/>
      <c r="P491" s="219"/>
      <c r="Q491" s="219"/>
      <c r="R491" s="219"/>
      <c r="S491" s="219"/>
      <c r="T491" s="219"/>
      <c r="U491" s="220"/>
      <c r="V491" s="220"/>
    </row>
    <row r="492" ht="12.75">
      <c r="L492" s="87"/>
      <c r="M492" s="201"/>
      <c r="N492" s="87"/>
      <c r="O492" s="219"/>
      <c r="P492" s="219"/>
      <c r="Q492" s="219"/>
      <c r="R492" s="219"/>
      <c r="S492" s="219"/>
      <c r="T492" s="219"/>
      <c r="U492" s="220"/>
      <c r="V492" s="220"/>
    </row>
    <row r="493" ht="12.75">
      <c r="L493" s="87"/>
      <c r="M493" s="201"/>
      <c r="N493" s="87"/>
      <c r="O493" s="219"/>
      <c r="P493" s="219"/>
      <c r="Q493" s="219"/>
      <c r="R493" s="219"/>
      <c r="S493" s="219"/>
      <c r="T493" s="219"/>
      <c r="U493" s="220"/>
      <c r="V493" s="220"/>
    </row>
    <row r="494" ht="12.75">
      <c r="L494" s="87"/>
      <c r="M494" s="201"/>
      <c r="N494" s="87"/>
      <c r="O494" s="219"/>
      <c r="P494" s="219"/>
      <c r="Q494" s="219"/>
      <c r="R494" s="219"/>
      <c r="S494" s="219"/>
      <c r="T494" s="219"/>
      <c r="U494" s="220"/>
      <c r="V494" s="220"/>
    </row>
    <row r="495" ht="12.75">
      <c r="L495" s="87"/>
      <c r="M495" s="201"/>
      <c r="N495" s="87"/>
      <c r="O495" s="219"/>
      <c r="P495" s="219"/>
      <c r="Q495" s="219"/>
      <c r="R495" s="219"/>
      <c r="S495" s="219"/>
      <c r="T495" s="219"/>
      <c r="U495" s="220"/>
      <c r="V495" s="220"/>
    </row>
    <row r="496" ht="12.75">
      <c r="L496" s="87"/>
      <c r="M496" s="201"/>
      <c r="N496" s="87"/>
      <c r="O496" s="219"/>
      <c r="P496" s="219"/>
      <c r="Q496" s="219"/>
      <c r="R496" s="219"/>
      <c r="S496" s="219"/>
      <c r="T496" s="219"/>
      <c r="U496" s="220"/>
      <c r="V496" s="220"/>
    </row>
    <row r="497" ht="12.75">
      <c r="L497" s="87"/>
      <c r="M497" s="201"/>
      <c r="N497" s="87"/>
      <c r="O497" s="219"/>
      <c r="P497" s="219"/>
      <c r="Q497" s="219"/>
      <c r="R497" s="219"/>
      <c r="S497" s="219"/>
      <c r="T497" s="219"/>
      <c r="U497" s="220"/>
      <c r="V497" s="220"/>
    </row>
    <row r="498" ht="12.75">
      <c r="L498" s="87"/>
      <c r="M498" s="201"/>
      <c r="N498" s="87"/>
      <c r="O498" s="219"/>
      <c r="P498" s="219"/>
      <c r="Q498" s="219"/>
      <c r="R498" s="219"/>
      <c r="S498" s="219"/>
      <c r="T498" s="219"/>
      <c r="U498" s="220"/>
      <c r="V498" s="220"/>
    </row>
    <row r="499" ht="12.75">
      <c r="L499" s="87"/>
      <c r="M499" s="201"/>
      <c r="N499" s="87"/>
      <c r="O499" s="219"/>
      <c r="P499" s="219"/>
      <c r="Q499" s="219"/>
      <c r="R499" s="219"/>
      <c r="S499" s="219"/>
      <c r="T499" s="219"/>
      <c r="U499" s="220"/>
      <c r="V499" s="220"/>
    </row>
    <row r="500" ht="12.75">
      <c r="L500" s="87"/>
      <c r="M500" s="201"/>
      <c r="N500" s="87"/>
      <c r="O500" s="219"/>
      <c r="P500" s="219"/>
      <c r="Q500" s="219"/>
      <c r="R500" s="219"/>
      <c r="S500" s="219"/>
      <c r="T500" s="219"/>
      <c r="U500" s="220"/>
      <c r="V500" s="220"/>
    </row>
    <row r="501" ht="12.75">
      <c r="L501" s="87"/>
      <c r="M501" s="201"/>
      <c r="N501" s="87"/>
      <c r="O501" s="219"/>
      <c r="P501" s="219"/>
      <c r="Q501" s="219"/>
      <c r="R501" s="219"/>
      <c r="S501" s="219"/>
      <c r="T501" s="219"/>
      <c r="U501" s="220"/>
      <c r="V501" s="220"/>
    </row>
    <row r="502" ht="12.75">
      <c r="L502" s="87"/>
      <c r="M502" s="201"/>
      <c r="N502" s="87"/>
      <c r="O502" s="219"/>
      <c r="P502" s="219"/>
      <c r="Q502" s="219"/>
      <c r="R502" s="219"/>
      <c r="S502" s="219"/>
      <c r="T502" s="219"/>
      <c r="U502" s="220"/>
      <c r="V502" s="220"/>
    </row>
    <row r="503" ht="12.75">
      <c r="L503" s="87"/>
      <c r="M503" s="201"/>
      <c r="N503" s="87"/>
      <c r="O503" s="219"/>
      <c r="P503" s="219"/>
      <c r="Q503" s="219"/>
      <c r="R503" s="219"/>
      <c r="S503" s="219"/>
      <c r="T503" s="219"/>
      <c r="U503" s="220"/>
      <c r="V503" s="220"/>
    </row>
    <row r="504" ht="12.75">
      <c r="L504" s="87"/>
      <c r="M504" s="201"/>
      <c r="N504" s="87"/>
      <c r="O504" s="219"/>
      <c r="P504" s="219"/>
      <c r="Q504" s="219"/>
      <c r="R504" s="219"/>
      <c r="S504" s="219"/>
      <c r="T504" s="219"/>
      <c r="U504" s="220"/>
      <c r="V504" s="220"/>
    </row>
    <row r="505" ht="12.75">
      <c r="L505" s="87"/>
      <c r="M505" s="201"/>
      <c r="N505" s="87"/>
      <c r="O505" s="219"/>
      <c r="P505" s="219"/>
      <c r="Q505" s="219"/>
      <c r="R505" s="219"/>
      <c r="S505" s="219"/>
      <c r="T505" s="219"/>
      <c r="U505" s="220"/>
      <c r="V505" s="220"/>
    </row>
    <row r="506" ht="12.75">
      <c r="L506" s="87"/>
      <c r="M506" s="201"/>
      <c r="N506" s="87"/>
      <c r="O506" s="219"/>
      <c r="P506" s="219"/>
      <c r="Q506" s="219"/>
      <c r="R506" s="219"/>
      <c r="S506" s="219"/>
      <c r="T506" s="219"/>
      <c r="U506" s="220"/>
      <c r="V506" s="220"/>
    </row>
    <row r="507" ht="12.75">
      <c r="L507" s="87"/>
      <c r="M507" s="201"/>
      <c r="N507" s="87"/>
      <c r="O507" s="219"/>
      <c r="P507" s="219"/>
      <c r="Q507" s="219"/>
      <c r="R507" s="219"/>
      <c r="S507" s="219"/>
      <c r="T507" s="219"/>
      <c r="U507" s="220"/>
      <c r="V507" s="220"/>
    </row>
    <row r="508" ht="12.75">
      <c r="L508" s="87"/>
      <c r="M508" s="201"/>
      <c r="N508" s="87"/>
      <c r="O508" s="219"/>
      <c r="P508" s="219"/>
      <c r="Q508" s="219"/>
      <c r="R508" s="219"/>
      <c r="S508" s="219"/>
      <c r="T508" s="219"/>
      <c r="U508" s="220"/>
      <c r="V508" s="220"/>
    </row>
    <row r="509" ht="12.75">
      <c r="L509" s="87"/>
      <c r="M509" s="201"/>
      <c r="N509" s="87"/>
      <c r="O509" s="219"/>
      <c r="P509" s="219"/>
      <c r="Q509" s="219"/>
      <c r="R509" s="219"/>
      <c r="S509" s="219"/>
      <c r="T509" s="219"/>
      <c r="U509" s="220"/>
      <c r="V509" s="220"/>
    </row>
    <row r="510" ht="12.75">
      <c r="L510" s="87"/>
      <c r="M510" s="201"/>
      <c r="N510" s="87"/>
      <c r="O510" s="219"/>
      <c r="P510" s="219"/>
      <c r="Q510" s="219"/>
      <c r="R510" s="219"/>
      <c r="S510" s="219"/>
      <c r="T510" s="219"/>
      <c r="U510" s="220"/>
      <c r="V510" s="220"/>
    </row>
    <row r="511" ht="12.75">
      <c r="L511" s="87"/>
      <c r="M511" s="201"/>
      <c r="N511" s="87"/>
      <c r="O511" s="219"/>
      <c r="P511" s="219"/>
      <c r="Q511" s="219"/>
      <c r="R511" s="219"/>
      <c r="S511" s="219"/>
      <c r="T511" s="219"/>
      <c r="U511" s="220"/>
      <c r="V511" s="220"/>
    </row>
    <row r="512" ht="12.75">
      <c r="L512" s="87"/>
      <c r="M512" s="201"/>
      <c r="N512" s="87"/>
      <c r="O512" s="219"/>
      <c r="P512" s="219"/>
      <c r="Q512" s="219"/>
      <c r="R512" s="219"/>
      <c r="S512" s="219"/>
      <c r="T512" s="219"/>
      <c r="U512" s="220"/>
      <c r="V512" s="220"/>
    </row>
    <row r="513" ht="12.75">
      <c r="L513" s="87"/>
      <c r="M513" s="201"/>
      <c r="N513" s="87"/>
      <c r="O513" s="219"/>
      <c r="P513" s="219"/>
      <c r="Q513" s="219"/>
      <c r="R513" s="219"/>
      <c r="S513" s="219"/>
      <c r="T513" s="219"/>
      <c r="U513" s="220"/>
      <c r="V513" s="220"/>
    </row>
    <row r="514" ht="12.75">
      <c r="L514" s="87"/>
      <c r="M514" s="201"/>
      <c r="N514" s="87"/>
      <c r="O514" s="219"/>
      <c r="P514" s="219"/>
      <c r="Q514" s="219"/>
      <c r="R514" s="219"/>
      <c r="S514" s="219"/>
      <c r="T514" s="219"/>
      <c r="U514" s="220"/>
      <c r="V514" s="220"/>
    </row>
    <row r="515" ht="12.75">
      <c r="L515" s="87"/>
      <c r="M515" s="201"/>
      <c r="N515" s="87"/>
      <c r="O515" s="219"/>
      <c r="P515" s="219"/>
      <c r="Q515" s="219"/>
      <c r="R515" s="219"/>
      <c r="S515" s="219"/>
      <c r="T515" s="219"/>
      <c r="U515" s="220"/>
      <c r="V515" s="220"/>
    </row>
    <row r="516" ht="12.75">
      <c r="L516" s="87"/>
      <c r="M516" s="201"/>
      <c r="N516" s="87"/>
      <c r="O516" s="219"/>
      <c r="P516" s="219"/>
      <c r="Q516" s="219"/>
      <c r="R516" s="219"/>
      <c r="S516" s="219"/>
      <c r="T516" s="219"/>
      <c r="U516" s="220"/>
      <c r="V516" s="220"/>
    </row>
    <row r="517" ht="12.75">
      <c r="L517" s="87"/>
      <c r="M517" s="201"/>
      <c r="N517" s="87"/>
      <c r="O517" s="219"/>
      <c r="P517" s="219"/>
      <c r="Q517" s="219"/>
      <c r="R517" s="219"/>
      <c r="S517" s="219"/>
      <c r="T517" s="219"/>
      <c r="U517" s="220"/>
      <c r="V517" s="220"/>
    </row>
    <row r="518" ht="12.75">
      <c r="L518" s="87"/>
      <c r="M518" s="201"/>
      <c r="N518" s="87"/>
      <c r="O518" s="219"/>
      <c r="P518" s="219"/>
      <c r="Q518" s="219"/>
      <c r="R518" s="219"/>
      <c r="S518" s="219"/>
      <c r="T518" s="219"/>
      <c r="U518" s="220"/>
      <c r="V518" s="220"/>
    </row>
    <row r="519" ht="12.75">
      <c r="L519" s="87"/>
      <c r="M519" s="201"/>
      <c r="N519" s="87"/>
      <c r="O519" s="219"/>
      <c r="P519" s="219"/>
      <c r="Q519" s="219"/>
      <c r="R519" s="219"/>
      <c r="S519" s="219"/>
      <c r="T519" s="219"/>
      <c r="U519" s="220"/>
      <c r="V519" s="220"/>
    </row>
    <row r="520" ht="12.75">
      <c r="L520" s="87"/>
      <c r="M520" s="201"/>
      <c r="N520" s="87"/>
      <c r="O520" s="219"/>
      <c r="P520" s="219"/>
      <c r="Q520" s="219"/>
      <c r="R520" s="219"/>
      <c r="S520" s="219"/>
      <c r="T520" s="219"/>
      <c r="U520" s="220"/>
      <c r="V520" s="220"/>
    </row>
    <row r="521" ht="12.75">
      <c r="L521" s="87"/>
      <c r="M521" s="201"/>
      <c r="N521" s="87"/>
      <c r="O521" s="219"/>
      <c r="P521" s="219"/>
      <c r="Q521" s="219"/>
      <c r="R521" s="219"/>
      <c r="S521" s="219"/>
      <c r="T521" s="219"/>
      <c r="U521" s="220"/>
      <c r="V521" s="220"/>
    </row>
    <row r="522" ht="12.75">
      <c r="L522" s="87"/>
      <c r="M522" s="201"/>
      <c r="N522" s="87"/>
      <c r="O522" s="219"/>
      <c r="P522" s="219"/>
      <c r="Q522" s="219"/>
      <c r="R522" s="219"/>
      <c r="S522" s="219"/>
      <c r="T522" s="219"/>
      <c r="U522" s="220"/>
      <c r="V522" s="220"/>
    </row>
    <row r="523" ht="12.75">
      <c r="L523" s="87"/>
      <c r="M523" s="201"/>
      <c r="N523" s="87"/>
      <c r="O523" s="219"/>
      <c r="P523" s="219"/>
      <c r="Q523" s="219"/>
      <c r="R523" s="219"/>
      <c r="S523" s="219"/>
      <c r="T523" s="219"/>
      <c r="U523" s="220"/>
      <c r="V523" s="220"/>
    </row>
    <row r="524" ht="12.75">
      <c r="L524" s="87"/>
      <c r="M524" s="201"/>
      <c r="N524" s="87"/>
      <c r="O524" s="219"/>
      <c r="P524" s="219"/>
      <c r="Q524" s="219"/>
      <c r="R524" s="219"/>
      <c r="S524" s="219"/>
      <c r="T524" s="219"/>
      <c r="U524" s="220"/>
      <c r="V524" s="220"/>
    </row>
    <row r="525" ht="12.75">
      <c r="L525" s="87"/>
      <c r="M525" s="201"/>
      <c r="N525" s="87"/>
      <c r="O525" s="219"/>
      <c r="P525" s="219"/>
      <c r="Q525" s="219"/>
      <c r="R525" s="219"/>
      <c r="S525" s="219"/>
      <c r="T525" s="219"/>
      <c r="U525" s="220"/>
      <c r="V525" s="220"/>
    </row>
    <row r="526" ht="12.75">
      <c r="L526" s="87"/>
      <c r="M526" s="201"/>
      <c r="N526" s="87"/>
      <c r="O526" s="219"/>
      <c r="P526" s="219"/>
      <c r="Q526" s="219"/>
      <c r="R526" s="219"/>
      <c r="S526" s="219"/>
      <c r="T526" s="219"/>
      <c r="U526" s="220"/>
      <c r="V526" s="220"/>
    </row>
    <row r="527" ht="12.75">
      <c r="L527" s="87"/>
      <c r="M527" s="201"/>
      <c r="N527" s="87"/>
      <c r="O527" s="219"/>
      <c r="P527" s="219"/>
      <c r="Q527" s="219"/>
      <c r="R527" s="219"/>
      <c r="S527" s="219"/>
      <c r="T527" s="219"/>
      <c r="U527" s="220"/>
      <c r="V527" s="220"/>
    </row>
    <row r="528" ht="12.75">
      <c r="L528" s="87"/>
      <c r="M528" s="201"/>
      <c r="N528" s="87"/>
      <c r="O528" s="219"/>
      <c r="P528" s="219"/>
      <c r="Q528" s="219"/>
      <c r="R528" s="219"/>
      <c r="S528" s="219"/>
      <c r="T528" s="219"/>
      <c r="U528" s="220"/>
      <c r="V528" s="220"/>
    </row>
    <row r="529" ht="12.75">
      <c r="L529" s="87"/>
      <c r="M529" s="201"/>
      <c r="N529" s="87"/>
      <c r="O529" s="219"/>
      <c r="P529" s="219"/>
      <c r="Q529" s="219"/>
      <c r="R529" s="219"/>
      <c r="S529" s="219"/>
      <c r="T529" s="219"/>
      <c r="U529" s="220"/>
      <c r="V529" s="220"/>
    </row>
    <row r="530" ht="12.75">
      <c r="L530" s="87"/>
      <c r="M530" s="201"/>
      <c r="N530" s="87"/>
      <c r="O530" s="219"/>
      <c r="P530" s="219"/>
      <c r="Q530" s="219"/>
      <c r="R530" s="219"/>
      <c r="S530" s="219"/>
      <c r="T530" s="219"/>
      <c r="U530" s="220"/>
      <c r="V530" s="220"/>
    </row>
    <row r="531" ht="12.75">
      <c r="L531" s="87"/>
      <c r="M531" s="201"/>
      <c r="N531" s="87"/>
      <c r="O531" s="219"/>
      <c r="P531" s="219"/>
      <c r="Q531" s="219"/>
      <c r="R531" s="219"/>
      <c r="S531" s="219"/>
      <c r="T531" s="219"/>
      <c r="U531" s="220"/>
      <c r="V531" s="220"/>
    </row>
    <row r="532" ht="12.75">
      <c r="L532" s="87"/>
      <c r="M532" s="201"/>
      <c r="N532" s="87"/>
      <c r="O532" s="219"/>
      <c r="P532" s="219"/>
      <c r="Q532" s="219"/>
      <c r="R532" s="219"/>
      <c r="S532" s="219"/>
      <c r="T532" s="219"/>
      <c r="U532" s="220"/>
      <c r="V532" s="220"/>
    </row>
    <row r="533" ht="12.75">
      <c r="L533" s="87"/>
      <c r="M533" s="201"/>
      <c r="N533" s="87"/>
      <c r="O533" s="219"/>
      <c r="P533" s="219"/>
      <c r="Q533" s="219"/>
      <c r="R533" s="219"/>
      <c r="S533" s="219"/>
      <c r="T533" s="219"/>
      <c r="U533" s="220"/>
      <c r="V533" s="220"/>
    </row>
    <row r="534" ht="12.75">
      <c r="L534" s="87"/>
      <c r="M534" s="201"/>
      <c r="N534" s="87"/>
      <c r="O534" s="219"/>
      <c r="P534" s="219"/>
      <c r="Q534" s="219"/>
      <c r="R534" s="219"/>
      <c r="S534" s="219"/>
      <c r="T534" s="219"/>
      <c r="U534" s="220"/>
      <c r="V534" s="220"/>
    </row>
    <row r="535" ht="12.75">
      <c r="L535" s="87"/>
      <c r="M535" s="201"/>
      <c r="N535" s="87"/>
      <c r="O535" s="219"/>
      <c r="P535" s="219"/>
      <c r="Q535" s="219"/>
      <c r="R535" s="219"/>
      <c r="S535" s="219"/>
      <c r="T535" s="219"/>
      <c r="U535" s="220"/>
      <c r="V535" s="220"/>
    </row>
    <row r="536" ht="12.75">
      <c r="L536" s="87"/>
      <c r="M536" s="201"/>
      <c r="N536" s="87"/>
      <c r="O536" s="219"/>
      <c r="P536" s="219"/>
      <c r="Q536" s="219"/>
      <c r="R536" s="219"/>
      <c r="S536" s="219"/>
      <c r="T536" s="219"/>
      <c r="U536" s="220"/>
      <c r="V536" s="220"/>
    </row>
    <row r="537" ht="12.75">
      <c r="L537" s="87"/>
      <c r="M537" s="201"/>
      <c r="N537" s="87"/>
      <c r="O537" s="219"/>
      <c r="P537" s="219"/>
      <c r="Q537" s="219"/>
      <c r="R537" s="219"/>
      <c r="S537" s="219"/>
      <c r="T537" s="219"/>
      <c r="U537" s="220"/>
      <c r="V537" s="220"/>
    </row>
    <row r="538" ht="12.75">
      <c r="L538" s="87"/>
      <c r="M538" s="201"/>
      <c r="N538" s="87"/>
      <c r="O538" s="219"/>
      <c r="P538" s="219"/>
      <c r="Q538" s="219"/>
      <c r="R538" s="219"/>
      <c r="S538" s="219"/>
      <c r="T538" s="219"/>
      <c r="U538" s="220"/>
      <c r="V538" s="220"/>
    </row>
    <row r="539" ht="12.75">
      <c r="L539" s="87"/>
      <c r="M539" s="201"/>
      <c r="N539" s="87"/>
      <c r="O539" s="219"/>
      <c r="P539" s="219"/>
      <c r="Q539" s="219"/>
      <c r="R539" s="219"/>
      <c r="S539" s="219"/>
      <c r="T539" s="219"/>
      <c r="U539" s="220"/>
      <c r="V539" s="220"/>
    </row>
    <row r="540" ht="12.75">
      <c r="L540" s="87"/>
      <c r="M540" s="201"/>
      <c r="N540" s="87"/>
      <c r="O540" s="219"/>
      <c r="P540" s="219"/>
      <c r="Q540" s="219"/>
      <c r="R540" s="219"/>
      <c r="S540" s="219"/>
      <c r="T540" s="219"/>
      <c r="U540" s="220"/>
      <c r="V540" s="220"/>
    </row>
    <row r="541" ht="12.75">
      <c r="L541" s="87"/>
      <c r="M541" s="201"/>
      <c r="N541" s="87"/>
      <c r="O541" s="219"/>
      <c r="P541" s="219"/>
      <c r="Q541" s="219"/>
      <c r="R541" s="219"/>
      <c r="S541" s="219"/>
      <c r="T541" s="219"/>
      <c r="U541" s="220"/>
      <c r="V541" s="220"/>
    </row>
    <row r="542" ht="12.75">
      <c r="L542" s="87"/>
      <c r="M542" s="201"/>
      <c r="N542" s="87"/>
      <c r="O542" s="219"/>
      <c r="P542" s="219"/>
      <c r="Q542" s="219"/>
      <c r="R542" s="219"/>
      <c r="S542" s="219"/>
      <c r="T542" s="219"/>
      <c r="U542" s="220"/>
      <c r="V542" s="220"/>
    </row>
    <row r="543" ht="12.75">
      <c r="L543" s="87"/>
      <c r="M543" s="201"/>
      <c r="N543" s="87"/>
      <c r="O543" s="219"/>
      <c r="P543" s="219"/>
      <c r="Q543" s="219"/>
      <c r="R543" s="219"/>
      <c r="S543" s="219"/>
      <c r="T543" s="219"/>
      <c r="U543" s="220"/>
      <c r="V543" s="220"/>
    </row>
    <row r="544" ht="12.75">
      <c r="L544" s="87"/>
      <c r="M544" s="201"/>
      <c r="N544" s="87"/>
      <c r="O544" s="219"/>
      <c r="P544" s="219"/>
      <c r="Q544" s="219"/>
      <c r="R544" s="219"/>
      <c r="S544" s="219"/>
      <c r="T544" s="219"/>
      <c r="U544" s="220"/>
      <c r="V544" s="220"/>
    </row>
    <row r="545" ht="12.75">
      <c r="L545" s="87"/>
      <c r="M545" s="201"/>
      <c r="N545" s="87"/>
      <c r="O545" s="219"/>
      <c r="P545" s="219"/>
      <c r="Q545" s="219"/>
      <c r="R545" s="219"/>
      <c r="S545" s="219"/>
      <c r="T545" s="219"/>
      <c r="U545" s="220"/>
      <c r="V545" s="220"/>
    </row>
    <row r="546" ht="12.75">
      <c r="L546" s="87"/>
      <c r="M546" s="201"/>
      <c r="N546" s="87"/>
      <c r="O546" s="219"/>
      <c r="P546" s="219"/>
      <c r="Q546" s="219"/>
      <c r="R546" s="219"/>
      <c r="S546" s="219"/>
      <c r="T546" s="219"/>
      <c r="U546" s="220"/>
      <c r="V546" s="220"/>
    </row>
    <row r="547" ht="12.75">
      <c r="L547" s="87"/>
      <c r="M547" s="201"/>
      <c r="N547" s="87"/>
      <c r="O547" s="219"/>
      <c r="P547" s="219"/>
      <c r="Q547" s="219"/>
      <c r="R547" s="219"/>
      <c r="S547" s="219"/>
      <c r="T547" s="219"/>
      <c r="U547" s="220"/>
      <c r="V547" s="220"/>
    </row>
    <row r="548" ht="12.75">
      <c r="L548" s="87"/>
      <c r="M548" s="201"/>
      <c r="N548" s="87"/>
      <c r="O548" s="219"/>
      <c r="P548" s="219"/>
      <c r="Q548" s="219"/>
      <c r="R548" s="219"/>
      <c r="S548" s="219"/>
      <c r="T548" s="219"/>
      <c r="U548" s="220"/>
      <c r="V548" s="220"/>
    </row>
    <row r="549" ht="12.75">
      <c r="L549" s="87"/>
      <c r="M549" s="201"/>
      <c r="N549" s="87"/>
      <c r="O549" s="219"/>
      <c r="P549" s="219"/>
      <c r="Q549" s="219"/>
      <c r="R549" s="219"/>
      <c r="S549" s="219"/>
      <c r="T549" s="219"/>
      <c r="U549" s="220"/>
      <c r="V549" s="220"/>
    </row>
    <row r="550" ht="12.75">
      <c r="L550" s="87"/>
      <c r="M550" s="201"/>
      <c r="N550" s="87"/>
      <c r="O550" s="219"/>
      <c r="P550" s="219"/>
      <c r="Q550" s="219"/>
      <c r="R550" s="219"/>
      <c r="S550" s="219"/>
      <c r="T550" s="219"/>
      <c r="U550" s="220"/>
      <c r="V550" s="220"/>
    </row>
    <row r="551" ht="12.75">
      <c r="L551" s="87"/>
      <c r="M551" s="201"/>
      <c r="N551" s="87"/>
      <c r="O551" s="219"/>
      <c r="P551" s="219"/>
      <c r="Q551" s="219"/>
      <c r="R551" s="219"/>
      <c r="S551" s="219"/>
      <c r="T551" s="219"/>
      <c r="U551" s="220"/>
      <c r="V551" s="220"/>
    </row>
    <row r="552" ht="12.75">
      <c r="L552" s="87"/>
      <c r="M552" s="201"/>
      <c r="N552" s="87"/>
      <c r="O552" s="219"/>
      <c r="P552" s="219"/>
      <c r="Q552" s="219"/>
      <c r="R552" s="219"/>
      <c r="S552" s="219"/>
      <c r="T552" s="219"/>
      <c r="U552" s="220"/>
      <c r="V552" s="220"/>
    </row>
    <row r="553" ht="12.75">
      <c r="L553" s="87"/>
      <c r="M553" s="201"/>
      <c r="N553" s="87"/>
      <c r="O553" s="219"/>
      <c r="P553" s="219"/>
      <c r="Q553" s="219"/>
      <c r="R553" s="219"/>
      <c r="S553" s="219"/>
      <c r="T553" s="219"/>
      <c r="U553" s="220"/>
      <c r="V553" s="220"/>
    </row>
    <row r="554" ht="12.75">
      <c r="L554" s="87"/>
      <c r="M554" s="201"/>
      <c r="N554" s="87"/>
      <c r="O554" s="219"/>
      <c r="P554" s="219"/>
      <c r="Q554" s="219"/>
      <c r="R554" s="219"/>
      <c r="S554" s="219"/>
      <c r="T554" s="219"/>
      <c r="U554" s="220"/>
      <c r="V554" s="220"/>
    </row>
    <row r="555" ht="12.75">
      <c r="L555" s="87"/>
      <c r="M555" s="201"/>
      <c r="N555" s="87"/>
      <c r="O555" s="219"/>
      <c r="P555" s="219"/>
      <c r="Q555" s="219"/>
      <c r="R555" s="219"/>
      <c r="S555" s="219"/>
      <c r="T555" s="219"/>
      <c r="U555" s="220"/>
      <c r="V555" s="220"/>
    </row>
    <row r="556" ht="12.75">
      <c r="L556" s="87"/>
      <c r="M556" s="201"/>
      <c r="N556" s="87"/>
      <c r="O556" s="219"/>
      <c r="P556" s="219"/>
      <c r="Q556" s="219"/>
      <c r="R556" s="219"/>
      <c r="S556" s="219"/>
      <c r="T556" s="219"/>
      <c r="U556" s="220"/>
      <c r="V556" s="220"/>
    </row>
    <row r="557" ht="12.75">
      <c r="L557" s="87"/>
      <c r="M557" s="201"/>
      <c r="N557" s="87"/>
      <c r="O557" s="219"/>
      <c r="P557" s="219"/>
      <c r="Q557" s="219"/>
      <c r="R557" s="219"/>
      <c r="S557" s="219"/>
      <c r="T557" s="219"/>
      <c r="U557" s="220"/>
      <c r="V557" s="220"/>
    </row>
    <row r="558" ht="12.75">
      <c r="L558" s="87"/>
      <c r="M558" s="201"/>
      <c r="N558" s="87"/>
      <c r="O558" s="219"/>
      <c r="P558" s="219"/>
      <c r="Q558" s="219"/>
      <c r="R558" s="219"/>
      <c r="S558" s="219"/>
      <c r="T558" s="219"/>
      <c r="U558" s="220"/>
      <c r="V558" s="220"/>
    </row>
    <row r="559" ht="12.75">
      <c r="L559" s="87"/>
      <c r="M559" s="201"/>
      <c r="N559" s="87"/>
      <c r="O559" s="219"/>
      <c r="P559" s="219"/>
      <c r="Q559" s="219"/>
      <c r="R559" s="219"/>
      <c r="S559" s="219"/>
      <c r="T559" s="219"/>
      <c r="U559" s="220"/>
      <c r="V559" s="220"/>
    </row>
    <row r="560" ht="12.75">
      <c r="L560" s="87"/>
      <c r="M560" s="201"/>
      <c r="N560" s="87"/>
      <c r="O560" s="219"/>
      <c r="P560" s="219"/>
      <c r="Q560" s="219"/>
      <c r="R560" s="219"/>
      <c r="S560" s="219"/>
      <c r="T560" s="219"/>
      <c r="U560" s="220"/>
      <c r="V560" s="220"/>
    </row>
    <row r="561" ht="12.75">
      <c r="L561" s="87"/>
      <c r="M561" s="201"/>
      <c r="N561" s="87"/>
      <c r="O561" s="219"/>
      <c r="P561" s="219"/>
      <c r="Q561" s="219"/>
      <c r="R561" s="219"/>
      <c r="S561" s="219"/>
      <c r="T561" s="219"/>
      <c r="U561" s="220"/>
      <c r="V561" s="220"/>
    </row>
    <row r="562" ht="12.75">
      <c r="L562" s="87"/>
      <c r="M562" s="201"/>
      <c r="N562" s="87"/>
      <c r="O562" s="219"/>
      <c r="P562" s="219"/>
      <c r="Q562" s="219"/>
      <c r="R562" s="219"/>
      <c r="S562" s="219"/>
      <c r="T562" s="219"/>
      <c r="U562" s="220"/>
      <c r="V562" s="220"/>
    </row>
    <row r="563" ht="12.75">
      <c r="L563" s="87"/>
      <c r="M563" s="201"/>
      <c r="N563" s="87"/>
      <c r="O563" s="219"/>
      <c r="P563" s="219"/>
      <c r="Q563" s="219"/>
      <c r="R563" s="219"/>
      <c r="S563" s="219"/>
      <c r="T563" s="219"/>
      <c r="U563" s="220"/>
      <c r="V563" s="220"/>
    </row>
    <row r="564" ht="12.75">
      <c r="L564" s="87"/>
      <c r="M564" s="201"/>
      <c r="N564" s="87"/>
      <c r="O564" s="219"/>
      <c r="P564" s="219"/>
      <c r="Q564" s="219"/>
      <c r="R564" s="219"/>
      <c r="S564" s="219"/>
      <c r="T564" s="219"/>
      <c r="U564" s="220"/>
      <c r="V564" s="220"/>
    </row>
    <row r="565" ht="12.75">
      <c r="L565" s="87"/>
      <c r="M565" s="201"/>
      <c r="N565" s="87"/>
      <c r="O565" s="219"/>
      <c r="P565" s="219"/>
      <c r="Q565" s="219"/>
      <c r="R565" s="219"/>
      <c r="S565" s="219"/>
      <c r="T565" s="219"/>
      <c r="U565" s="220"/>
      <c r="V565" s="220"/>
    </row>
    <row r="566" ht="12.75">
      <c r="L566" s="87"/>
      <c r="M566" s="201"/>
      <c r="N566" s="87"/>
      <c r="O566" s="219"/>
      <c r="P566" s="219"/>
      <c r="Q566" s="219"/>
      <c r="R566" s="219"/>
      <c r="S566" s="219"/>
      <c r="T566" s="219"/>
      <c r="U566" s="220"/>
      <c r="V566" s="220"/>
    </row>
    <row r="567" ht="12.75">
      <c r="L567" s="87"/>
      <c r="M567" s="201"/>
      <c r="N567" s="87"/>
      <c r="O567" s="219"/>
      <c r="P567" s="219"/>
      <c r="Q567" s="219"/>
      <c r="R567" s="219"/>
      <c r="S567" s="219"/>
      <c r="T567" s="219"/>
      <c r="U567" s="220"/>
      <c r="V567" s="220"/>
    </row>
    <row r="568" ht="12.75">
      <c r="L568" s="87"/>
      <c r="M568" s="201"/>
      <c r="N568" s="87"/>
      <c r="O568" s="219"/>
      <c r="P568" s="219"/>
      <c r="Q568" s="219"/>
      <c r="R568" s="219"/>
      <c r="S568" s="219"/>
      <c r="T568" s="219"/>
      <c r="U568" s="220"/>
      <c r="V568" s="220"/>
    </row>
    <row r="569" ht="12.75">
      <c r="L569" s="87"/>
      <c r="M569" s="201"/>
      <c r="N569" s="87"/>
      <c r="O569" s="219"/>
      <c r="P569" s="219"/>
      <c r="Q569" s="219"/>
      <c r="R569" s="219"/>
      <c r="S569" s="219"/>
      <c r="T569" s="219"/>
      <c r="U569" s="220"/>
      <c r="V569" s="220"/>
    </row>
    <row r="570" ht="12.75">
      <c r="L570" s="87"/>
      <c r="M570" s="201"/>
      <c r="N570" s="87"/>
      <c r="O570" s="219"/>
      <c r="P570" s="219"/>
      <c r="Q570" s="219"/>
      <c r="R570" s="219"/>
      <c r="S570" s="219"/>
      <c r="T570" s="219"/>
      <c r="U570" s="220"/>
      <c r="V570" s="220"/>
    </row>
    <row r="571" ht="12.75">
      <c r="L571" s="87"/>
      <c r="M571" s="201"/>
      <c r="N571" s="87"/>
      <c r="O571" s="219"/>
      <c r="P571" s="219"/>
      <c r="Q571" s="219"/>
      <c r="R571" s="219"/>
      <c r="S571" s="219"/>
      <c r="T571" s="219"/>
      <c r="U571" s="220"/>
      <c r="V571" s="220"/>
    </row>
    <row r="572" ht="12.75">
      <c r="L572" s="87"/>
      <c r="M572" s="201"/>
      <c r="N572" s="87"/>
      <c r="O572" s="219"/>
      <c r="P572" s="219"/>
      <c r="Q572" s="219"/>
      <c r="R572" s="219"/>
      <c r="S572" s="219"/>
      <c r="T572" s="219"/>
      <c r="U572" s="220"/>
      <c r="V572" s="220"/>
    </row>
    <row r="573" ht="12.75">
      <c r="L573" s="87"/>
      <c r="M573" s="201"/>
      <c r="N573" s="87"/>
      <c r="O573" s="219"/>
      <c r="P573" s="219"/>
      <c r="Q573" s="219"/>
      <c r="R573" s="219"/>
      <c r="S573" s="219"/>
      <c r="T573" s="219"/>
      <c r="U573" s="220"/>
      <c r="V573" s="220"/>
    </row>
    <row r="574" ht="12.75">
      <c r="L574" s="87"/>
      <c r="M574" s="201"/>
      <c r="N574" s="87"/>
      <c r="O574" s="219"/>
      <c r="P574" s="219"/>
      <c r="Q574" s="219"/>
      <c r="R574" s="219"/>
      <c r="S574" s="219"/>
      <c r="T574" s="219"/>
      <c r="U574" s="220"/>
      <c r="V574" s="220"/>
    </row>
    <row r="575" ht="12.75">
      <c r="L575" s="87"/>
      <c r="M575" s="201"/>
      <c r="N575" s="87"/>
      <c r="O575" s="219"/>
      <c r="P575" s="219"/>
      <c r="Q575" s="219"/>
      <c r="R575" s="219"/>
      <c r="S575" s="219"/>
      <c r="T575" s="219"/>
      <c r="U575" s="220"/>
      <c r="V575" s="220"/>
    </row>
    <row r="576" ht="12.75">
      <c r="L576" s="87"/>
      <c r="M576" s="201"/>
      <c r="N576" s="87"/>
      <c r="O576" s="219"/>
      <c r="P576" s="219"/>
      <c r="Q576" s="219"/>
      <c r="R576" s="219"/>
      <c r="S576" s="219"/>
      <c r="T576" s="219"/>
      <c r="U576" s="220"/>
      <c r="V576" s="220"/>
    </row>
    <row r="577" ht="12.75">
      <c r="L577" s="87"/>
      <c r="M577" s="201"/>
      <c r="N577" s="87"/>
      <c r="O577" s="219"/>
      <c r="P577" s="219"/>
      <c r="Q577" s="219"/>
      <c r="R577" s="219"/>
      <c r="S577" s="219"/>
      <c r="T577" s="219"/>
      <c r="U577" s="220"/>
      <c r="V577" s="220"/>
    </row>
    <row r="578" ht="12.75">
      <c r="L578" s="87"/>
      <c r="M578" s="201"/>
      <c r="N578" s="87"/>
      <c r="O578" s="219"/>
      <c r="P578" s="219"/>
      <c r="Q578" s="219"/>
      <c r="R578" s="219"/>
      <c r="S578" s="219"/>
      <c r="T578" s="219"/>
      <c r="U578" s="220"/>
      <c r="V578" s="220"/>
    </row>
    <row r="579" ht="12.75">
      <c r="L579" s="87"/>
      <c r="M579" s="201"/>
      <c r="N579" s="87"/>
      <c r="O579" s="219"/>
      <c r="P579" s="219"/>
      <c r="Q579" s="219"/>
      <c r="R579" s="219"/>
      <c r="S579" s="219"/>
      <c r="T579" s="219"/>
      <c r="U579" s="220"/>
      <c r="V579" s="220"/>
    </row>
    <row r="580" ht="12.75">
      <c r="L580" s="87"/>
      <c r="M580" s="201"/>
      <c r="N580" s="87"/>
      <c r="O580" s="219"/>
      <c r="P580" s="219"/>
      <c r="Q580" s="219"/>
      <c r="R580" s="219"/>
      <c r="S580" s="219"/>
      <c r="T580" s="219"/>
      <c r="U580" s="220"/>
      <c r="V580" s="220"/>
    </row>
    <row r="581" ht="12.75">
      <c r="L581" s="87"/>
      <c r="M581" s="201"/>
      <c r="N581" s="87"/>
      <c r="O581" s="219"/>
      <c r="P581" s="219"/>
      <c r="Q581" s="219"/>
      <c r="R581" s="219"/>
      <c r="S581" s="219"/>
      <c r="T581" s="219"/>
      <c r="U581" s="220"/>
      <c r="V581" s="220"/>
    </row>
    <row r="582" ht="12.75">
      <c r="L582" s="87"/>
      <c r="M582" s="201"/>
      <c r="N582" s="87"/>
      <c r="O582" s="219"/>
      <c r="P582" s="219"/>
      <c r="Q582" s="219"/>
      <c r="R582" s="219"/>
      <c r="S582" s="219"/>
      <c r="T582" s="219"/>
      <c r="U582" s="220"/>
      <c r="V582" s="220"/>
    </row>
    <row r="583" ht="12.75">
      <c r="L583" s="87"/>
      <c r="M583" s="201"/>
      <c r="N583" s="87"/>
      <c r="O583" s="219"/>
      <c r="P583" s="219"/>
      <c r="Q583" s="219"/>
      <c r="R583" s="219"/>
      <c r="S583" s="219"/>
      <c r="T583" s="219"/>
      <c r="U583" s="220"/>
      <c r="V583" s="220"/>
    </row>
    <row r="584" ht="12.75">
      <c r="L584" s="87"/>
      <c r="M584" s="201"/>
      <c r="N584" s="87"/>
      <c r="O584" s="219"/>
      <c r="P584" s="219"/>
      <c r="Q584" s="219"/>
      <c r="R584" s="219"/>
      <c r="S584" s="219"/>
      <c r="T584" s="219"/>
      <c r="U584" s="220"/>
      <c r="V584" s="220"/>
    </row>
    <row r="585" ht="12.75">
      <c r="L585" s="87"/>
      <c r="M585" s="201"/>
      <c r="N585" s="87"/>
      <c r="O585" s="219"/>
      <c r="P585" s="219"/>
      <c r="Q585" s="219"/>
      <c r="R585" s="219"/>
      <c r="S585" s="219"/>
      <c r="T585" s="219"/>
      <c r="U585" s="220"/>
      <c r="V585" s="220"/>
    </row>
    <row r="586" ht="12.75">
      <c r="L586" s="87"/>
      <c r="M586" s="201"/>
      <c r="N586" s="87"/>
      <c r="O586" s="219"/>
      <c r="P586" s="219"/>
      <c r="Q586" s="219"/>
      <c r="R586" s="219"/>
      <c r="S586" s="219"/>
      <c r="T586" s="219"/>
      <c r="U586" s="220"/>
      <c r="V586" s="220"/>
    </row>
    <row r="587" ht="12.75">
      <c r="L587" s="87"/>
      <c r="M587" s="201"/>
      <c r="N587" s="87"/>
      <c r="O587" s="219"/>
      <c r="P587" s="219"/>
      <c r="Q587" s="219"/>
      <c r="R587" s="219"/>
      <c r="S587" s="219"/>
      <c r="T587" s="219"/>
      <c r="U587" s="220"/>
      <c r="V587" s="220"/>
    </row>
    <row r="588" ht="12.75">
      <c r="L588" s="87"/>
      <c r="M588" s="201"/>
      <c r="N588" s="87"/>
      <c r="O588" s="219"/>
      <c r="P588" s="219"/>
      <c r="Q588" s="219"/>
      <c r="R588" s="219"/>
      <c r="S588" s="219"/>
      <c r="T588" s="219"/>
      <c r="U588" s="220"/>
      <c r="V588" s="220"/>
    </row>
    <row r="589" ht="12.75">
      <c r="L589" s="87"/>
      <c r="M589" s="201"/>
      <c r="N589" s="87"/>
      <c r="O589" s="219"/>
      <c r="P589" s="219"/>
      <c r="Q589" s="219"/>
      <c r="R589" s="219"/>
      <c r="S589" s="219"/>
      <c r="T589" s="219"/>
      <c r="U589" s="220"/>
      <c r="V589" s="220"/>
    </row>
    <row r="590" ht="12.75">
      <c r="L590" s="87"/>
      <c r="M590" s="201"/>
      <c r="N590" s="87"/>
      <c r="O590" s="219"/>
      <c r="P590" s="219"/>
      <c r="Q590" s="219"/>
      <c r="R590" s="219"/>
      <c r="S590" s="219"/>
      <c r="T590" s="219"/>
      <c r="U590" s="220"/>
      <c r="V590" s="220"/>
    </row>
    <row r="591" ht="12.75">
      <c r="L591" s="87"/>
      <c r="M591" s="201"/>
      <c r="N591" s="87"/>
      <c r="O591" s="219"/>
      <c r="P591" s="219"/>
      <c r="Q591" s="219"/>
      <c r="R591" s="219"/>
      <c r="S591" s="219"/>
      <c r="T591" s="219"/>
      <c r="U591" s="220"/>
      <c r="V591" s="220"/>
    </row>
    <row r="592" ht="12.75">
      <c r="L592" s="87"/>
      <c r="M592" s="201"/>
      <c r="N592" s="87"/>
      <c r="O592" s="219"/>
      <c r="P592" s="219"/>
      <c r="Q592" s="219"/>
      <c r="R592" s="219"/>
      <c r="S592" s="219"/>
      <c r="T592" s="219"/>
      <c r="U592" s="220"/>
      <c r="V592" s="220"/>
    </row>
    <row r="593" ht="12.75">
      <c r="L593" s="87"/>
      <c r="M593" s="201"/>
      <c r="N593" s="87"/>
      <c r="O593" s="219"/>
      <c r="P593" s="219"/>
      <c r="Q593" s="219"/>
      <c r="R593" s="219"/>
      <c r="S593" s="219"/>
      <c r="T593" s="219"/>
      <c r="U593" s="220"/>
      <c r="V593" s="220"/>
    </row>
    <row r="594" ht="12.75">
      <c r="L594" s="87"/>
      <c r="M594" s="201"/>
      <c r="N594" s="87"/>
      <c r="O594" s="219"/>
      <c r="P594" s="219"/>
      <c r="Q594" s="219"/>
      <c r="R594" s="219"/>
      <c r="S594" s="219"/>
      <c r="T594" s="219"/>
      <c r="U594" s="220"/>
      <c r="V594" s="220"/>
    </row>
    <row r="595" ht="12.75">
      <c r="L595" s="87"/>
      <c r="M595" s="201"/>
      <c r="N595" s="87"/>
      <c r="O595" s="219"/>
      <c r="P595" s="219"/>
      <c r="Q595" s="219"/>
      <c r="R595" s="219"/>
      <c r="S595" s="219"/>
      <c r="T595" s="219"/>
      <c r="U595" s="220"/>
      <c r="V595" s="220"/>
    </row>
    <row r="596" ht="12.75">
      <c r="L596" s="87"/>
      <c r="M596" s="201"/>
      <c r="N596" s="87"/>
      <c r="O596" s="219"/>
      <c r="P596" s="219"/>
      <c r="Q596" s="219"/>
      <c r="R596" s="219"/>
      <c r="S596" s="219"/>
      <c r="T596" s="219"/>
      <c r="U596" s="220"/>
      <c r="V596" s="220"/>
    </row>
    <row r="597" ht="12.75">
      <c r="L597" s="87"/>
      <c r="M597" s="201"/>
      <c r="N597" s="87"/>
      <c r="O597" s="219"/>
      <c r="P597" s="219"/>
      <c r="Q597" s="219"/>
      <c r="R597" s="219"/>
      <c r="S597" s="219"/>
      <c r="T597" s="219"/>
      <c r="U597" s="220"/>
      <c r="V597" s="220"/>
    </row>
    <row r="598" ht="12.75">
      <c r="L598" s="87"/>
      <c r="M598" s="201"/>
      <c r="N598" s="87"/>
      <c r="O598" s="219"/>
      <c r="P598" s="219"/>
      <c r="Q598" s="219"/>
      <c r="R598" s="219"/>
      <c r="S598" s="219"/>
      <c r="T598" s="219"/>
      <c r="U598" s="220"/>
      <c r="V598" s="220"/>
    </row>
    <row r="599" ht="12.75">
      <c r="L599" s="87"/>
      <c r="M599" s="201"/>
      <c r="N599" s="87"/>
      <c r="O599" s="219"/>
      <c r="P599" s="219"/>
      <c r="Q599" s="219"/>
      <c r="R599" s="219"/>
      <c r="S599" s="219"/>
      <c r="T599" s="219"/>
      <c r="U599" s="220"/>
      <c r="V599" s="220"/>
    </row>
    <row r="600" ht="12.75">
      <c r="L600" s="87"/>
      <c r="M600" s="201"/>
      <c r="N600" s="87"/>
      <c r="O600" s="219"/>
      <c r="P600" s="219"/>
      <c r="Q600" s="219"/>
      <c r="R600" s="219"/>
      <c r="S600" s="219"/>
      <c r="T600" s="219"/>
      <c r="U600" s="220"/>
      <c r="V600" s="220"/>
    </row>
    <row r="601" ht="12.75">
      <c r="L601" s="87"/>
      <c r="M601" s="201"/>
      <c r="N601" s="87"/>
      <c r="O601" s="219"/>
      <c r="P601" s="219"/>
      <c r="Q601" s="219"/>
      <c r="R601" s="219"/>
      <c r="S601" s="219"/>
      <c r="T601" s="219"/>
      <c r="U601" s="220"/>
      <c r="V601" s="220"/>
    </row>
    <row r="602" ht="12.75">
      <c r="L602" s="87"/>
      <c r="M602" s="201"/>
      <c r="N602" s="87"/>
      <c r="O602" s="219"/>
      <c r="P602" s="219"/>
      <c r="Q602" s="219"/>
      <c r="R602" s="219"/>
      <c r="S602" s="219"/>
      <c r="T602" s="219"/>
      <c r="U602" s="220"/>
      <c r="V602" s="220"/>
    </row>
    <row r="603" ht="12.75">
      <c r="L603" s="87"/>
      <c r="M603" s="201"/>
      <c r="N603" s="87"/>
      <c r="O603" s="219"/>
      <c r="P603" s="219"/>
      <c r="Q603" s="219"/>
      <c r="R603" s="219"/>
      <c r="S603" s="219"/>
      <c r="T603" s="219"/>
      <c r="U603" s="220"/>
      <c r="V603" s="220"/>
    </row>
    <row r="604" ht="12.75">
      <c r="L604" s="87"/>
      <c r="M604" s="201"/>
      <c r="N604" s="87"/>
      <c r="O604" s="219"/>
      <c r="P604" s="219"/>
      <c r="Q604" s="219"/>
      <c r="R604" s="219"/>
      <c r="S604" s="219"/>
      <c r="T604" s="219"/>
      <c r="U604" s="220"/>
      <c r="V604" s="220"/>
    </row>
    <row r="605" ht="12.75">
      <c r="L605" s="87"/>
      <c r="M605" s="201"/>
      <c r="N605" s="87"/>
      <c r="O605" s="219"/>
      <c r="P605" s="219"/>
      <c r="Q605" s="219"/>
      <c r="R605" s="219"/>
      <c r="S605" s="219"/>
      <c r="T605" s="219"/>
      <c r="U605" s="220"/>
      <c r="V605" s="220"/>
    </row>
    <row r="606" ht="12.75">
      <c r="L606" s="87"/>
      <c r="M606" s="201"/>
      <c r="N606" s="87"/>
      <c r="O606" s="219"/>
      <c r="P606" s="219"/>
      <c r="Q606" s="219"/>
      <c r="R606" s="219"/>
      <c r="S606" s="219"/>
      <c r="T606" s="219"/>
      <c r="U606" s="220"/>
      <c r="V606" s="220"/>
    </row>
    <row r="607" ht="12.75">
      <c r="L607" s="87"/>
      <c r="M607" s="201"/>
      <c r="N607" s="87"/>
      <c r="O607" s="219"/>
      <c r="P607" s="219"/>
      <c r="Q607" s="219"/>
      <c r="R607" s="219"/>
      <c r="S607" s="219"/>
      <c r="T607" s="219"/>
      <c r="U607" s="220"/>
      <c r="V607" s="220"/>
    </row>
    <row r="608" ht="12.75">
      <c r="L608" s="87"/>
      <c r="M608" s="201"/>
      <c r="N608" s="87"/>
      <c r="O608" s="219"/>
      <c r="P608" s="219"/>
      <c r="Q608" s="219"/>
      <c r="R608" s="219"/>
      <c r="S608" s="219"/>
      <c r="T608" s="219"/>
      <c r="U608" s="220"/>
      <c r="V608" s="220"/>
    </row>
    <row r="609" ht="12.75">
      <c r="L609" s="87"/>
      <c r="M609" s="201"/>
      <c r="N609" s="87"/>
      <c r="O609" s="219"/>
      <c r="P609" s="219"/>
      <c r="Q609" s="219"/>
      <c r="R609" s="219"/>
      <c r="S609" s="219"/>
      <c r="T609" s="219"/>
      <c r="U609" s="220"/>
      <c r="V609" s="220"/>
    </row>
    <row r="610" ht="12.75">
      <c r="L610" s="87"/>
      <c r="M610" s="201"/>
      <c r="N610" s="87"/>
      <c r="O610" s="219"/>
      <c r="P610" s="219"/>
      <c r="Q610" s="219"/>
      <c r="R610" s="219"/>
      <c r="S610" s="219"/>
      <c r="T610" s="219"/>
      <c r="U610" s="220"/>
      <c r="V610" s="220"/>
    </row>
    <row r="611" ht="12.75">
      <c r="L611" s="87"/>
      <c r="M611" s="201"/>
      <c r="N611" s="87"/>
      <c r="O611" s="219"/>
      <c r="P611" s="219"/>
      <c r="Q611" s="219"/>
      <c r="R611" s="219"/>
      <c r="S611" s="219"/>
      <c r="T611" s="219"/>
      <c r="U611" s="220"/>
      <c r="V611" s="220"/>
    </row>
    <row r="612" ht="12.75">
      <c r="L612" s="87"/>
      <c r="M612" s="201"/>
      <c r="N612" s="87"/>
      <c r="O612" s="219"/>
      <c r="P612" s="219"/>
      <c r="Q612" s="219"/>
      <c r="R612" s="219"/>
      <c r="S612" s="219"/>
      <c r="T612" s="219"/>
      <c r="U612" s="220"/>
      <c r="V612" s="220"/>
    </row>
    <row r="613" ht="12.75">
      <c r="L613" s="87"/>
      <c r="M613" s="201"/>
      <c r="N613" s="87"/>
      <c r="O613" s="219"/>
      <c r="P613" s="219"/>
      <c r="Q613" s="219"/>
      <c r="R613" s="219"/>
      <c r="S613" s="219"/>
      <c r="T613" s="219"/>
      <c r="U613" s="220"/>
      <c r="V613" s="220"/>
    </row>
    <row r="614" ht="12.75">
      <c r="L614" s="87"/>
      <c r="M614" s="201"/>
      <c r="N614" s="87"/>
      <c r="O614" s="219"/>
      <c r="P614" s="219"/>
      <c r="Q614" s="219"/>
      <c r="R614" s="219"/>
      <c r="S614" s="219"/>
      <c r="T614" s="219"/>
      <c r="U614" s="220"/>
      <c r="V614" s="220"/>
    </row>
    <row r="615" ht="12.75">
      <c r="L615" s="87"/>
      <c r="M615" s="201"/>
      <c r="N615" s="87"/>
      <c r="O615" s="219"/>
      <c r="P615" s="219"/>
      <c r="Q615" s="219"/>
      <c r="R615" s="219"/>
      <c r="S615" s="219"/>
      <c r="T615" s="219"/>
      <c r="U615" s="220"/>
      <c r="V615" s="220"/>
    </row>
    <row r="616" ht="12.75">
      <c r="L616" s="87"/>
      <c r="M616" s="201"/>
      <c r="N616" s="87"/>
      <c r="O616" s="219"/>
      <c r="P616" s="219"/>
      <c r="Q616" s="219"/>
      <c r="R616" s="219"/>
      <c r="S616" s="219"/>
      <c r="T616" s="219"/>
      <c r="U616" s="220"/>
      <c r="V616" s="220"/>
    </row>
    <row r="617" ht="12.75">
      <c r="L617" s="87"/>
      <c r="M617" s="201"/>
      <c r="N617" s="87"/>
      <c r="O617" s="219"/>
      <c r="P617" s="219"/>
      <c r="Q617" s="219"/>
      <c r="R617" s="219"/>
      <c r="S617" s="219"/>
      <c r="T617" s="219"/>
      <c r="U617" s="220"/>
      <c r="V617" s="220"/>
    </row>
    <row r="618" ht="12.75">
      <c r="L618" s="87"/>
      <c r="M618" s="201"/>
      <c r="N618" s="87"/>
      <c r="O618" s="219"/>
      <c r="P618" s="219"/>
      <c r="Q618" s="219"/>
      <c r="R618" s="219"/>
      <c r="S618" s="219"/>
      <c r="T618" s="219"/>
      <c r="U618" s="220"/>
      <c r="V618" s="220"/>
    </row>
    <row r="619" ht="12.75">
      <c r="L619" s="87"/>
      <c r="M619" s="201"/>
      <c r="N619" s="87"/>
      <c r="O619" s="219"/>
      <c r="P619" s="219"/>
      <c r="Q619" s="219"/>
      <c r="R619" s="219"/>
      <c r="S619" s="219"/>
      <c r="T619" s="219"/>
      <c r="U619" s="220"/>
      <c r="V619" s="220"/>
    </row>
    <row r="620" ht="12.75">
      <c r="L620" s="87"/>
      <c r="M620" s="201"/>
      <c r="N620" s="87"/>
      <c r="O620" s="219"/>
      <c r="P620" s="219"/>
      <c r="Q620" s="219"/>
      <c r="R620" s="219"/>
      <c r="S620" s="219"/>
      <c r="T620" s="219"/>
      <c r="U620" s="220"/>
      <c r="V620" s="220"/>
    </row>
    <row r="621" ht="12.75">
      <c r="L621" s="87"/>
      <c r="M621" s="201"/>
      <c r="N621" s="87"/>
      <c r="O621" s="219"/>
      <c r="P621" s="219"/>
      <c r="Q621" s="219"/>
      <c r="R621" s="219"/>
      <c r="S621" s="219"/>
      <c r="T621" s="219"/>
      <c r="U621" s="220"/>
      <c r="V621" s="220"/>
    </row>
    <row r="622" ht="12.75">
      <c r="L622" s="87"/>
      <c r="M622" s="201"/>
      <c r="N622" s="87"/>
      <c r="O622" s="219"/>
      <c r="P622" s="219"/>
      <c r="Q622" s="219"/>
      <c r="R622" s="219"/>
      <c r="S622" s="219"/>
      <c r="T622" s="219"/>
      <c r="U622" s="220"/>
      <c r="V622" s="220"/>
    </row>
    <row r="623" ht="12.75">
      <c r="L623" s="87"/>
      <c r="M623" s="201"/>
      <c r="N623" s="87"/>
      <c r="O623" s="219"/>
      <c r="P623" s="219"/>
      <c r="Q623" s="219"/>
      <c r="R623" s="219"/>
      <c r="S623" s="219"/>
      <c r="T623" s="219"/>
      <c r="U623" s="220"/>
      <c r="V623" s="220"/>
    </row>
    <row r="624" ht="12.75">
      <c r="L624" s="87"/>
      <c r="M624" s="201"/>
      <c r="N624" s="87"/>
      <c r="O624" s="219"/>
      <c r="P624" s="219"/>
      <c r="Q624" s="219"/>
      <c r="R624" s="219"/>
      <c r="S624" s="219"/>
      <c r="T624" s="219"/>
      <c r="U624" s="220"/>
      <c r="V624" s="220"/>
    </row>
    <row r="625" ht="12.75">
      <c r="L625" s="87"/>
      <c r="M625" s="201"/>
      <c r="N625" s="87"/>
      <c r="O625" s="219"/>
      <c r="P625" s="219"/>
      <c r="Q625" s="219"/>
      <c r="R625" s="219"/>
      <c r="S625" s="219"/>
      <c r="T625" s="219"/>
      <c r="U625" s="220"/>
      <c r="V625" s="220"/>
    </row>
    <row r="626" ht="12.75">
      <c r="L626" s="87"/>
      <c r="M626" s="201"/>
      <c r="N626" s="87"/>
      <c r="O626" s="219"/>
      <c r="P626" s="219"/>
      <c r="Q626" s="219"/>
      <c r="R626" s="219"/>
      <c r="S626" s="219"/>
      <c r="T626" s="219"/>
      <c r="U626" s="220"/>
      <c r="V626" s="220"/>
    </row>
    <row r="627" ht="12.75">
      <c r="L627" s="87"/>
      <c r="M627" s="201"/>
      <c r="N627" s="87"/>
      <c r="O627" s="219"/>
      <c r="P627" s="219"/>
      <c r="Q627" s="219"/>
      <c r="R627" s="219"/>
      <c r="S627" s="219"/>
      <c r="T627" s="219"/>
      <c r="U627" s="220"/>
      <c r="V627" s="220"/>
    </row>
    <row r="628" ht="12.75">
      <c r="L628" s="87"/>
      <c r="M628" s="201"/>
      <c r="N628" s="87"/>
      <c r="O628" s="219"/>
      <c r="P628" s="219"/>
      <c r="Q628" s="219"/>
      <c r="R628" s="219"/>
      <c r="S628" s="219"/>
      <c r="T628" s="219"/>
      <c r="U628" s="220"/>
      <c r="V628" s="220"/>
    </row>
    <row r="629" ht="12.75">
      <c r="L629" s="87"/>
      <c r="M629" s="201"/>
      <c r="N629" s="87"/>
      <c r="O629" s="219"/>
      <c r="P629" s="219"/>
      <c r="Q629" s="219"/>
      <c r="R629" s="219"/>
      <c r="S629" s="219"/>
      <c r="T629" s="219"/>
      <c r="U629" s="220"/>
      <c r="V629" s="220"/>
    </row>
    <row r="630" ht="12.75">
      <c r="L630" s="87"/>
      <c r="M630" s="201"/>
      <c r="N630" s="87"/>
      <c r="O630" s="219"/>
      <c r="P630" s="219"/>
      <c r="Q630" s="219"/>
      <c r="R630" s="219"/>
      <c r="S630" s="219"/>
      <c r="T630" s="219"/>
      <c r="U630" s="220"/>
      <c r="V630" s="220"/>
    </row>
    <row r="631" ht="12.75">
      <c r="L631" s="87"/>
      <c r="M631" s="201"/>
      <c r="N631" s="87"/>
      <c r="O631" s="219"/>
      <c r="P631" s="219"/>
      <c r="Q631" s="219"/>
      <c r="R631" s="219"/>
      <c r="S631" s="219"/>
      <c r="T631" s="219"/>
      <c r="U631" s="220"/>
      <c r="V631" s="220"/>
    </row>
    <row r="632" ht="12.75">
      <c r="L632" s="87"/>
      <c r="M632" s="201"/>
      <c r="N632" s="87"/>
      <c r="O632" s="219"/>
      <c r="P632" s="219"/>
      <c r="Q632" s="219"/>
      <c r="R632" s="219"/>
      <c r="S632" s="219"/>
      <c r="T632" s="219"/>
      <c r="U632" s="220"/>
      <c r="V632" s="220"/>
    </row>
    <row r="633" ht="12.75">
      <c r="L633" s="87"/>
      <c r="M633" s="201"/>
      <c r="N633" s="87"/>
      <c r="O633" s="219"/>
      <c r="P633" s="219"/>
      <c r="Q633" s="219"/>
      <c r="R633" s="219"/>
      <c r="S633" s="219"/>
      <c r="T633" s="219"/>
      <c r="U633" s="220"/>
      <c r="V633" s="220"/>
    </row>
    <row r="634" ht="12.75">
      <c r="L634" s="87"/>
      <c r="M634" s="201"/>
      <c r="N634" s="87"/>
      <c r="O634" s="219"/>
      <c r="P634" s="219"/>
      <c r="Q634" s="219"/>
      <c r="R634" s="219"/>
      <c r="S634" s="219"/>
      <c r="T634" s="219"/>
      <c r="U634" s="220"/>
      <c r="V634" s="220"/>
    </row>
    <row r="635" ht="12.75">
      <c r="L635" s="87"/>
      <c r="M635" s="201"/>
      <c r="N635" s="87"/>
      <c r="O635" s="219"/>
      <c r="P635" s="219"/>
      <c r="Q635" s="219"/>
      <c r="R635" s="219"/>
      <c r="S635" s="219"/>
      <c r="T635" s="219"/>
      <c r="U635" s="220"/>
      <c r="V635" s="220"/>
    </row>
    <row r="636" ht="12.75">
      <c r="L636" s="87"/>
      <c r="M636" s="201"/>
      <c r="N636" s="87"/>
      <c r="O636" s="219"/>
      <c r="P636" s="219"/>
      <c r="Q636" s="219"/>
      <c r="R636" s="219"/>
      <c r="S636" s="219"/>
      <c r="T636" s="219"/>
      <c r="U636" s="220"/>
      <c r="V636" s="220"/>
    </row>
    <row r="637" ht="12.75">
      <c r="L637" s="87"/>
      <c r="M637" s="201"/>
      <c r="N637" s="87"/>
      <c r="O637" s="219"/>
      <c r="P637" s="219"/>
      <c r="Q637" s="219"/>
      <c r="R637" s="219"/>
      <c r="S637" s="219"/>
      <c r="T637" s="219"/>
      <c r="U637" s="220"/>
      <c r="V637" s="220"/>
    </row>
    <row r="638" ht="12.75">
      <c r="L638" s="87"/>
      <c r="M638" s="201"/>
      <c r="N638" s="87"/>
      <c r="O638" s="219"/>
      <c r="P638" s="219"/>
      <c r="Q638" s="219"/>
      <c r="R638" s="219"/>
      <c r="S638" s="219"/>
      <c r="T638" s="219"/>
      <c r="U638" s="220"/>
      <c r="V638" s="220"/>
    </row>
    <row r="639" ht="12.75">
      <c r="L639" s="87"/>
      <c r="M639" s="201"/>
      <c r="N639" s="87"/>
      <c r="O639" s="219"/>
      <c r="P639" s="219"/>
      <c r="Q639" s="219"/>
      <c r="R639" s="219"/>
      <c r="S639" s="219"/>
      <c r="T639" s="219"/>
      <c r="U639" s="220"/>
      <c r="V639" s="220"/>
    </row>
    <row r="640" ht="12.75">
      <c r="L640" s="87"/>
      <c r="M640" s="201"/>
      <c r="N640" s="87"/>
      <c r="O640" s="219"/>
      <c r="P640" s="219"/>
      <c r="Q640" s="219"/>
      <c r="R640" s="219"/>
      <c r="S640" s="219"/>
      <c r="T640" s="219"/>
      <c r="U640" s="220"/>
      <c r="V640" s="220"/>
    </row>
    <row r="641" ht="12.75">
      <c r="L641" s="87"/>
      <c r="M641" s="201"/>
      <c r="N641" s="87"/>
      <c r="O641" s="219"/>
      <c r="P641" s="219"/>
      <c r="Q641" s="219"/>
      <c r="R641" s="219"/>
      <c r="S641" s="219"/>
      <c r="T641" s="219"/>
      <c r="U641" s="220"/>
      <c r="V641" s="220"/>
    </row>
    <row r="642" ht="12.75">
      <c r="L642" s="87"/>
      <c r="M642" s="201"/>
      <c r="N642" s="87"/>
      <c r="O642" s="219"/>
      <c r="P642" s="219"/>
      <c r="Q642" s="219"/>
      <c r="R642" s="219"/>
      <c r="S642" s="219"/>
      <c r="T642" s="219"/>
      <c r="U642" s="220"/>
      <c r="V642" s="220"/>
    </row>
    <row r="643" ht="12.75">
      <c r="L643" s="87"/>
      <c r="M643" s="201"/>
      <c r="N643" s="87"/>
      <c r="O643" s="219"/>
      <c r="P643" s="219"/>
      <c r="Q643" s="219"/>
      <c r="R643" s="219"/>
      <c r="S643" s="219"/>
      <c r="T643" s="219"/>
      <c r="U643" s="220"/>
      <c r="V643" s="220"/>
    </row>
    <row r="644" ht="12.75">
      <c r="L644" s="87"/>
      <c r="M644" s="201"/>
      <c r="N644" s="87"/>
      <c r="O644" s="219"/>
      <c r="P644" s="219"/>
      <c r="Q644" s="219"/>
      <c r="R644" s="219"/>
      <c r="S644" s="219"/>
      <c r="T644" s="219"/>
      <c r="U644" s="220"/>
      <c r="V644" s="220"/>
    </row>
    <row r="645" ht="12.75">
      <c r="L645" s="87"/>
      <c r="M645" s="201"/>
      <c r="N645" s="87"/>
      <c r="O645" s="219"/>
      <c r="P645" s="219"/>
      <c r="Q645" s="219"/>
      <c r="R645" s="219"/>
      <c r="S645" s="219"/>
      <c r="T645" s="219"/>
      <c r="U645" s="220"/>
      <c r="V645" s="220"/>
    </row>
    <row r="646" ht="12.75">
      <c r="L646" s="87"/>
      <c r="M646" s="201"/>
      <c r="N646" s="87"/>
      <c r="O646" s="219"/>
      <c r="P646" s="219"/>
      <c r="Q646" s="219"/>
      <c r="R646" s="219"/>
      <c r="S646" s="219"/>
      <c r="T646" s="219"/>
      <c r="U646" s="220"/>
      <c r="V646" s="220"/>
    </row>
    <row r="647" ht="12.75">
      <c r="L647" s="87"/>
      <c r="M647" s="201"/>
      <c r="N647" s="87"/>
      <c r="O647" s="219"/>
      <c r="P647" s="219"/>
      <c r="Q647" s="219"/>
      <c r="R647" s="219"/>
      <c r="S647" s="219"/>
      <c r="T647" s="219"/>
      <c r="U647" s="220"/>
      <c r="V647" s="220"/>
    </row>
    <row r="648" ht="12.75">
      <c r="L648" s="87"/>
      <c r="M648" s="201"/>
      <c r="N648" s="87"/>
      <c r="O648" s="219"/>
      <c r="P648" s="219"/>
      <c r="Q648" s="219"/>
      <c r="R648" s="219"/>
      <c r="S648" s="219"/>
      <c r="T648" s="219"/>
      <c r="U648" s="220"/>
      <c r="V648" s="220"/>
    </row>
    <row r="649" ht="12.75">
      <c r="L649" s="87"/>
      <c r="M649" s="201"/>
      <c r="N649" s="87"/>
      <c r="O649" s="219"/>
      <c r="P649" s="219"/>
      <c r="Q649" s="219"/>
      <c r="R649" s="219"/>
      <c r="S649" s="219"/>
      <c r="T649" s="219"/>
      <c r="U649" s="220"/>
      <c r="V649" s="220"/>
    </row>
    <row r="650" ht="12.75">
      <c r="L650" s="87"/>
      <c r="M650" s="201"/>
      <c r="N650" s="87"/>
      <c r="O650" s="219"/>
      <c r="P650" s="219"/>
      <c r="Q650" s="219"/>
      <c r="R650" s="219"/>
      <c r="S650" s="219"/>
      <c r="T650" s="219"/>
      <c r="U650" s="220"/>
      <c r="V650" s="220"/>
    </row>
    <row r="651" ht="12.75">
      <c r="L651" s="87"/>
      <c r="M651" s="201"/>
      <c r="N651" s="87"/>
      <c r="O651" s="219"/>
      <c r="P651" s="219"/>
      <c r="Q651" s="219"/>
      <c r="R651" s="219"/>
      <c r="S651" s="219"/>
      <c r="T651" s="219"/>
      <c r="U651" s="220"/>
      <c r="V651" s="220"/>
    </row>
    <row r="652" ht="12.75">
      <c r="L652" s="87"/>
      <c r="M652" s="201"/>
      <c r="N652" s="87"/>
      <c r="O652" s="219"/>
      <c r="P652" s="219"/>
      <c r="Q652" s="219"/>
      <c r="R652" s="219"/>
      <c r="S652" s="219"/>
      <c r="T652" s="219"/>
      <c r="U652" s="220"/>
      <c r="V652" s="220"/>
    </row>
    <row r="653" ht="12.75">
      <c r="L653" s="87"/>
      <c r="M653" s="201"/>
      <c r="N653" s="87"/>
      <c r="O653" s="219"/>
      <c r="P653" s="219"/>
      <c r="Q653" s="219"/>
      <c r="R653" s="219"/>
      <c r="S653" s="219"/>
      <c r="T653" s="219"/>
      <c r="U653" s="220"/>
      <c r="V653" s="220"/>
    </row>
    <row r="654" ht="12.75">
      <c r="L654" s="87"/>
      <c r="M654" s="201"/>
      <c r="N654" s="87"/>
      <c r="O654" s="219"/>
      <c r="P654" s="219"/>
      <c r="Q654" s="219"/>
      <c r="R654" s="219"/>
      <c r="S654" s="219"/>
      <c r="T654" s="219"/>
      <c r="U654" s="220"/>
      <c r="V654" s="220"/>
    </row>
    <row r="655" ht="12.75">
      <c r="L655" s="87"/>
      <c r="M655" s="201"/>
      <c r="N655" s="87"/>
      <c r="O655" s="219"/>
      <c r="P655" s="219"/>
      <c r="Q655" s="219"/>
      <c r="R655" s="219"/>
      <c r="S655" s="219"/>
      <c r="T655" s="219"/>
      <c r="U655" s="220"/>
      <c r="V655" s="220"/>
    </row>
    <row r="656" ht="12.75">
      <c r="L656" s="87"/>
      <c r="M656" s="201"/>
      <c r="N656" s="87"/>
      <c r="O656" s="219"/>
      <c r="P656" s="219"/>
      <c r="Q656" s="219"/>
      <c r="R656" s="219"/>
      <c r="S656" s="219"/>
      <c r="T656" s="219"/>
      <c r="U656" s="220"/>
      <c r="V656" s="220"/>
    </row>
    <row r="657" ht="12.75">
      <c r="L657" s="87"/>
      <c r="M657" s="201"/>
      <c r="N657" s="87"/>
      <c r="O657" s="219"/>
      <c r="P657" s="219"/>
      <c r="Q657" s="219"/>
      <c r="R657" s="219"/>
      <c r="S657" s="219"/>
      <c r="T657" s="219"/>
      <c r="U657" s="220"/>
      <c r="V657" s="220"/>
    </row>
    <row r="658" ht="12.75">
      <c r="L658" s="87"/>
      <c r="M658" s="201"/>
      <c r="N658" s="87"/>
      <c r="O658" s="219"/>
      <c r="P658" s="219"/>
      <c r="Q658" s="219"/>
      <c r="R658" s="219"/>
      <c r="S658" s="219"/>
      <c r="T658" s="219"/>
      <c r="U658" s="220"/>
      <c r="V658" s="220"/>
    </row>
    <row r="659" ht="12.75">
      <c r="L659" s="87"/>
      <c r="M659" s="201"/>
      <c r="N659" s="87"/>
      <c r="O659" s="219"/>
      <c r="P659" s="219"/>
      <c r="Q659" s="219"/>
      <c r="R659" s="219"/>
      <c r="S659" s="219"/>
      <c r="T659" s="219"/>
      <c r="U659" s="220"/>
      <c r="V659" s="220"/>
    </row>
    <row r="660" ht="12.75">
      <c r="L660" s="87"/>
      <c r="M660" s="201"/>
      <c r="N660" s="87"/>
      <c r="O660" s="219"/>
      <c r="P660" s="219"/>
      <c r="Q660" s="219"/>
      <c r="R660" s="219"/>
      <c r="S660" s="219"/>
      <c r="T660" s="219"/>
      <c r="U660" s="220"/>
      <c r="V660" s="220"/>
    </row>
    <row r="661" ht="12.75">
      <c r="L661" s="87"/>
      <c r="M661" s="201"/>
      <c r="N661" s="87"/>
      <c r="O661" s="219"/>
      <c r="P661" s="219"/>
      <c r="Q661" s="219"/>
      <c r="R661" s="219"/>
      <c r="S661" s="219"/>
      <c r="T661" s="219"/>
      <c r="U661" s="220"/>
      <c r="V661" s="220"/>
    </row>
    <row r="662" ht="12.75">
      <c r="L662" s="87"/>
      <c r="M662" s="201"/>
      <c r="N662" s="87"/>
      <c r="O662" s="219"/>
      <c r="P662" s="219"/>
      <c r="Q662" s="219"/>
      <c r="R662" s="219"/>
      <c r="S662" s="219"/>
      <c r="T662" s="219"/>
      <c r="U662" s="220"/>
      <c r="V662" s="220"/>
    </row>
    <row r="663" ht="12.75">
      <c r="L663" s="87"/>
      <c r="M663" s="201"/>
      <c r="N663" s="87"/>
      <c r="O663" s="219"/>
      <c r="P663" s="219"/>
      <c r="Q663" s="219"/>
      <c r="R663" s="219"/>
      <c r="S663" s="219"/>
      <c r="T663" s="219"/>
      <c r="U663" s="220"/>
      <c r="V663" s="220"/>
    </row>
    <row r="664" ht="12.75">
      <c r="L664" s="87"/>
      <c r="M664" s="201"/>
      <c r="N664" s="87"/>
      <c r="O664" s="219"/>
      <c r="P664" s="219"/>
      <c r="Q664" s="219"/>
      <c r="R664" s="219"/>
      <c r="S664" s="219"/>
      <c r="T664" s="219"/>
      <c r="U664" s="220"/>
      <c r="V664" s="220"/>
    </row>
    <row r="665" ht="12.75">
      <c r="L665" s="87"/>
      <c r="M665" s="201"/>
      <c r="N665" s="87"/>
      <c r="O665" s="219"/>
      <c r="P665" s="219"/>
      <c r="Q665" s="219"/>
      <c r="R665" s="219"/>
      <c r="S665" s="219"/>
      <c r="T665" s="219"/>
      <c r="U665" s="220"/>
      <c r="V665" s="220"/>
    </row>
    <row r="666" ht="12.75">
      <c r="L666" s="87"/>
      <c r="M666" s="201"/>
      <c r="N666" s="87"/>
      <c r="O666" s="219"/>
      <c r="P666" s="219"/>
      <c r="Q666" s="219"/>
      <c r="R666" s="219"/>
      <c r="S666" s="219"/>
      <c r="T666" s="219"/>
      <c r="U666" s="220"/>
      <c r="V666" s="220"/>
    </row>
    <row r="667" ht="12.75">
      <c r="L667" s="87"/>
      <c r="M667" s="201"/>
      <c r="N667" s="87"/>
      <c r="O667" s="219"/>
      <c r="P667" s="219"/>
      <c r="Q667" s="219"/>
      <c r="R667" s="219"/>
      <c r="S667" s="219"/>
      <c r="T667" s="219"/>
      <c r="U667" s="220"/>
      <c r="V667" s="220"/>
    </row>
    <row r="668" ht="12.75">
      <c r="L668" s="87"/>
      <c r="M668" s="201"/>
      <c r="N668" s="87"/>
      <c r="O668" s="219"/>
      <c r="P668" s="219"/>
      <c r="Q668" s="219"/>
      <c r="R668" s="219"/>
      <c r="S668" s="219"/>
      <c r="T668" s="219"/>
      <c r="U668" s="220"/>
      <c r="V668" s="220"/>
    </row>
    <row r="669" ht="12.75">
      <c r="L669" s="87"/>
      <c r="M669" s="201"/>
      <c r="N669" s="87"/>
      <c r="O669" s="219"/>
      <c r="P669" s="219"/>
      <c r="Q669" s="219"/>
      <c r="R669" s="219"/>
      <c r="S669" s="219"/>
      <c r="T669" s="219"/>
      <c r="U669" s="220"/>
      <c r="V669" s="220"/>
    </row>
    <row r="670" ht="12.75">
      <c r="L670" s="87"/>
      <c r="M670" s="201"/>
      <c r="N670" s="87"/>
      <c r="O670" s="219"/>
      <c r="P670" s="219"/>
      <c r="Q670" s="219"/>
      <c r="R670" s="219"/>
      <c r="S670" s="219"/>
      <c r="T670" s="219"/>
      <c r="U670" s="220"/>
      <c r="V670" s="220"/>
    </row>
    <row r="671" ht="12.75">
      <c r="L671" s="87"/>
      <c r="M671" s="201"/>
      <c r="N671" s="87"/>
      <c r="O671" s="219"/>
      <c r="P671" s="219"/>
      <c r="Q671" s="219"/>
      <c r="R671" s="219"/>
      <c r="S671" s="219"/>
      <c r="T671" s="219"/>
      <c r="U671" s="220"/>
      <c r="V671" s="220"/>
    </row>
    <row r="672" ht="12.75">
      <c r="L672" s="87"/>
      <c r="M672" s="201"/>
      <c r="N672" s="87"/>
      <c r="O672" s="219"/>
      <c r="P672" s="219"/>
      <c r="Q672" s="219"/>
      <c r="R672" s="219"/>
      <c r="S672" s="219"/>
      <c r="T672" s="219"/>
      <c r="U672" s="220"/>
      <c r="V672" s="220"/>
    </row>
    <row r="673" ht="12.75">
      <c r="L673" s="87"/>
      <c r="M673" s="201"/>
      <c r="N673" s="87"/>
      <c r="O673" s="219"/>
      <c r="P673" s="219"/>
      <c r="Q673" s="219"/>
      <c r="R673" s="219"/>
      <c r="S673" s="219"/>
      <c r="T673" s="219"/>
      <c r="U673" s="220"/>
      <c r="V673" s="220"/>
    </row>
    <row r="674" ht="12.75">
      <c r="L674" s="87"/>
      <c r="M674" s="201"/>
      <c r="N674" s="87"/>
      <c r="O674" s="219"/>
      <c r="P674" s="219"/>
      <c r="Q674" s="219"/>
      <c r="R674" s="219"/>
      <c r="S674" s="219"/>
      <c r="T674" s="219"/>
      <c r="U674" s="220"/>
      <c r="V674" s="220"/>
    </row>
    <row r="675" ht="12.75">
      <c r="L675" s="87"/>
      <c r="M675" s="201"/>
      <c r="N675" s="87"/>
      <c r="O675" s="219"/>
      <c r="P675" s="219"/>
      <c r="Q675" s="219"/>
      <c r="R675" s="219"/>
      <c r="S675" s="219"/>
      <c r="T675" s="219"/>
      <c r="U675" s="220"/>
      <c r="V675" s="220"/>
    </row>
    <row r="676" ht="12.75">
      <c r="L676" s="87"/>
      <c r="M676" s="201"/>
      <c r="N676" s="87"/>
      <c r="O676" s="219"/>
      <c r="P676" s="219"/>
      <c r="Q676" s="219"/>
      <c r="R676" s="219"/>
      <c r="S676" s="219"/>
      <c r="T676" s="219"/>
      <c r="U676" s="220"/>
      <c r="V676" s="220"/>
    </row>
    <row r="677" ht="12.75">
      <c r="L677" s="87"/>
      <c r="M677" s="201"/>
      <c r="N677" s="87"/>
      <c r="O677" s="219"/>
      <c r="P677" s="219"/>
      <c r="Q677" s="219"/>
      <c r="R677" s="219"/>
      <c r="S677" s="219"/>
      <c r="T677" s="219"/>
      <c r="U677" s="220"/>
      <c r="V677" s="220"/>
    </row>
    <row r="678" ht="12.75">
      <c r="L678" s="87"/>
      <c r="M678" s="201"/>
      <c r="N678" s="87"/>
      <c r="O678" s="219"/>
      <c r="P678" s="219"/>
      <c r="Q678" s="219"/>
      <c r="R678" s="219"/>
      <c r="S678" s="219"/>
      <c r="T678" s="219"/>
      <c r="U678" s="220"/>
      <c r="V678" s="220"/>
    </row>
    <row r="679" ht="12.75">
      <c r="L679" s="87"/>
      <c r="M679" s="201"/>
      <c r="N679" s="87"/>
      <c r="O679" s="219"/>
      <c r="P679" s="219"/>
      <c r="Q679" s="219"/>
      <c r="R679" s="219"/>
      <c r="S679" s="219"/>
      <c r="T679" s="219"/>
      <c r="U679" s="220"/>
      <c r="V679" s="220"/>
    </row>
    <row r="680" ht="12.75">
      <c r="L680" s="87"/>
      <c r="M680" s="201"/>
      <c r="N680" s="87"/>
      <c r="O680" s="219"/>
      <c r="P680" s="219"/>
      <c r="Q680" s="219"/>
      <c r="R680" s="219"/>
      <c r="S680" s="219"/>
      <c r="T680" s="219"/>
      <c r="U680" s="220"/>
      <c r="V680" s="220"/>
    </row>
    <row r="681" ht="12.75">
      <c r="L681" s="87"/>
      <c r="M681" s="201"/>
      <c r="N681" s="87"/>
      <c r="O681" s="219"/>
      <c r="P681" s="219"/>
      <c r="Q681" s="219"/>
      <c r="R681" s="219"/>
      <c r="S681" s="219"/>
      <c r="T681" s="219"/>
      <c r="U681" s="220"/>
      <c r="V681" s="220"/>
    </row>
    <row r="682" ht="12.75">
      <c r="L682" s="87"/>
      <c r="M682" s="201"/>
      <c r="N682" s="87"/>
      <c r="O682" s="219"/>
      <c r="P682" s="219"/>
      <c r="Q682" s="219"/>
      <c r="R682" s="219"/>
      <c r="S682" s="219"/>
      <c r="T682" s="219"/>
      <c r="U682" s="220"/>
      <c r="V682" s="220"/>
    </row>
    <row r="683" ht="12.75">
      <c r="L683" s="87"/>
      <c r="M683" s="201"/>
      <c r="N683" s="87"/>
      <c r="O683" s="219"/>
      <c r="P683" s="219"/>
      <c r="Q683" s="219"/>
      <c r="R683" s="219"/>
      <c r="S683" s="219"/>
      <c r="T683" s="219"/>
      <c r="U683" s="220"/>
      <c r="V683" s="220"/>
    </row>
    <row r="684" ht="12.75">
      <c r="L684" s="87"/>
      <c r="M684" s="201"/>
      <c r="N684" s="87"/>
      <c r="O684" s="219"/>
      <c r="P684" s="219"/>
      <c r="Q684" s="219"/>
      <c r="R684" s="219"/>
      <c r="S684" s="219"/>
      <c r="T684" s="219"/>
      <c r="U684" s="220"/>
      <c r="V684" s="220"/>
    </row>
    <row r="685" ht="12.75">
      <c r="L685" s="87"/>
      <c r="M685" s="201"/>
      <c r="N685" s="87"/>
      <c r="O685" s="219"/>
      <c r="P685" s="219"/>
      <c r="Q685" s="219"/>
      <c r="R685" s="219"/>
      <c r="S685" s="219"/>
      <c r="T685" s="219"/>
      <c r="U685" s="220"/>
      <c r="V685" s="220"/>
    </row>
    <row r="686" ht="12.75">
      <c r="L686" s="87"/>
      <c r="M686" s="201"/>
      <c r="N686" s="87"/>
      <c r="O686" s="219"/>
      <c r="P686" s="219"/>
      <c r="Q686" s="219"/>
      <c r="R686" s="219"/>
      <c r="S686" s="219"/>
      <c r="T686" s="219"/>
      <c r="U686" s="220"/>
      <c r="V686" s="220"/>
    </row>
    <row r="687" ht="12.75">
      <c r="L687" s="87"/>
      <c r="M687" s="201"/>
      <c r="N687" s="87"/>
      <c r="O687" s="219"/>
      <c r="P687" s="219"/>
      <c r="Q687" s="219"/>
      <c r="R687" s="219"/>
      <c r="S687" s="219"/>
      <c r="T687" s="219"/>
      <c r="U687" s="220"/>
      <c r="V687" s="220"/>
    </row>
    <row r="688" ht="12.75">
      <c r="L688" s="87"/>
      <c r="M688" s="201"/>
      <c r="N688" s="87"/>
      <c r="O688" s="219"/>
      <c r="P688" s="219"/>
      <c r="Q688" s="219"/>
      <c r="R688" s="219"/>
      <c r="S688" s="219"/>
      <c r="T688" s="219"/>
      <c r="U688" s="220"/>
      <c r="V688" s="220"/>
    </row>
    <row r="689" ht="12.75">
      <c r="L689" s="87"/>
      <c r="M689" s="201"/>
      <c r="N689" s="87"/>
      <c r="O689" s="219"/>
      <c r="P689" s="219"/>
      <c r="Q689" s="219"/>
      <c r="R689" s="219"/>
      <c r="S689" s="219"/>
      <c r="T689" s="219"/>
      <c r="U689" s="220"/>
      <c r="V689" s="220"/>
    </row>
    <row r="690" ht="12.75">
      <c r="L690" s="87"/>
      <c r="M690" s="201"/>
      <c r="N690" s="87"/>
      <c r="O690" s="219"/>
      <c r="P690" s="219"/>
      <c r="Q690" s="219"/>
      <c r="R690" s="219"/>
      <c r="S690" s="219"/>
      <c r="T690" s="219"/>
      <c r="U690" s="220"/>
      <c r="V690" s="220"/>
    </row>
    <row r="691" ht="12.75">
      <c r="L691" s="87"/>
      <c r="M691" s="201"/>
      <c r="N691" s="87"/>
      <c r="O691" s="219"/>
      <c r="P691" s="219"/>
      <c r="Q691" s="219"/>
      <c r="R691" s="219"/>
      <c r="S691" s="219"/>
      <c r="T691" s="219"/>
      <c r="U691" s="220"/>
      <c r="V691" s="220"/>
    </row>
    <row r="692" ht="12.75">
      <c r="L692" s="87"/>
      <c r="M692" s="201"/>
      <c r="N692" s="87"/>
      <c r="O692" s="219"/>
      <c r="P692" s="219"/>
      <c r="Q692" s="219"/>
      <c r="R692" s="219"/>
      <c r="S692" s="219"/>
      <c r="T692" s="219"/>
      <c r="U692" s="220"/>
      <c r="V692" s="220"/>
    </row>
    <row r="693" ht="12.75">
      <c r="L693" s="87"/>
      <c r="M693" s="201"/>
      <c r="N693" s="87"/>
      <c r="O693" s="219"/>
      <c r="P693" s="219"/>
      <c r="Q693" s="219"/>
      <c r="R693" s="219"/>
      <c r="S693" s="219"/>
      <c r="T693" s="219"/>
      <c r="U693" s="220"/>
      <c r="V693" s="220"/>
    </row>
    <row r="694" ht="12.75">
      <c r="L694" s="87"/>
      <c r="M694" s="201"/>
      <c r="N694" s="87"/>
      <c r="O694" s="219"/>
      <c r="P694" s="219"/>
      <c r="Q694" s="219"/>
      <c r="R694" s="219"/>
      <c r="S694" s="219"/>
      <c r="T694" s="219"/>
      <c r="U694" s="220"/>
      <c r="V694" s="220"/>
    </row>
    <row r="695" ht="12.75">
      <c r="L695" s="87"/>
      <c r="M695" s="201"/>
      <c r="N695" s="87"/>
      <c r="O695" s="219"/>
      <c r="P695" s="219"/>
      <c r="Q695" s="219"/>
      <c r="R695" s="219"/>
      <c r="S695" s="219"/>
      <c r="T695" s="219"/>
      <c r="U695" s="220"/>
      <c r="V695" s="220"/>
    </row>
    <row r="696" ht="12.75">
      <c r="L696" s="87"/>
      <c r="M696" s="201"/>
      <c r="N696" s="87"/>
      <c r="O696" s="219"/>
      <c r="P696" s="219"/>
      <c r="Q696" s="219"/>
      <c r="R696" s="219"/>
      <c r="S696" s="219"/>
      <c r="T696" s="219"/>
      <c r="U696" s="220"/>
      <c r="V696" s="220"/>
    </row>
    <row r="697" ht="12.75">
      <c r="L697" s="87"/>
      <c r="M697" s="201"/>
      <c r="N697" s="87"/>
      <c r="O697" s="219"/>
      <c r="P697" s="219"/>
      <c r="Q697" s="219"/>
      <c r="R697" s="219"/>
      <c r="S697" s="219"/>
      <c r="T697" s="219"/>
      <c r="U697" s="220"/>
      <c r="V697" s="220"/>
    </row>
    <row r="698" ht="12.75">
      <c r="L698" s="87"/>
      <c r="M698" s="201"/>
      <c r="N698" s="87"/>
      <c r="O698" s="219"/>
      <c r="P698" s="219"/>
      <c r="Q698" s="219"/>
      <c r="R698" s="219"/>
      <c r="S698" s="219"/>
      <c r="T698" s="219"/>
      <c r="U698" s="220"/>
      <c r="V698" s="220"/>
    </row>
    <row r="699" ht="12.75">
      <c r="L699" s="87"/>
      <c r="M699" s="201"/>
      <c r="N699" s="87"/>
      <c r="O699" s="219"/>
      <c r="P699" s="219"/>
      <c r="Q699" s="219"/>
      <c r="R699" s="219"/>
      <c r="S699" s="219"/>
      <c r="T699" s="219"/>
      <c r="U699" s="220"/>
      <c r="V699" s="220"/>
    </row>
    <row r="700" ht="12.75">
      <c r="L700" s="87"/>
      <c r="M700" s="201"/>
      <c r="N700" s="87"/>
      <c r="O700" s="219"/>
      <c r="P700" s="219"/>
      <c r="Q700" s="219"/>
      <c r="R700" s="219"/>
      <c r="S700" s="219"/>
      <c r="T700" s="219"/>
      <c r="U700" s="220"/>
      <c r="V700" s="220"/>
    </row>
    <row r="701" ht="12.75">
      <c r="L701" s="87"/>
      <c r="M701" s="201"/>
      <c r="N701" s="87"/>
      <c r="O701" s="219"/>
      <c r="P701" s="219"/>
      <c r="Q701" s="219"/>
      <c r="R701" s="219"/>
      <c r="S701" s="219"/>
      <c r="T701" s="219"/>
      <c r="U701" s="220"/>
      <c r="V701" s="220"/>
    </row>
    <row r="702" ht="12.75">
      <c r="L702" s="87"/>
      <c r="M702" s="201"/>
      <c r="N702" s="87"/>
      <c r="O702" s="219"/>
      <c r="P702" s="219"/>
      <c r="Q702" s="219"/>
      <c r="R702" s="219"/>
      <c r="S702" s="219"/>
      <c r="T702" s="219"/>
      <c r="U702" s="220"/>
      <c r="V702" s="220"/>
    </row>
    <row r="703" ht="12.75">
      <c r="L703" s="87"/>
      <c r="M703" s="201"/>
      <c r="N703" s="87"/>
      <c r="O703" s="219"/>
      <c r="P703" s="219"/>
      <c r="Q703" s="219"/>
      <c r="R703" s="219"/>
      <c r="S703" s="219"/>
      <c r="T703" s="219"/>
      <c r="U703" s="220"/>
      <c r="V703" s="220"/>
    </row>
    <row r="704" ht="12.75">
      <c r="L704" s="87"/>
      <c r="M704" s="201"/>
      <c r="N704" s="87"/>
      <c r="O704" s="219"/>
      <c r="P704" s="219"/>
      <c r="Q704" s="219"/>
      <c r="R704" s="219"/>
      <c r="S704" s="219"/>
      <c r="T704" s="219"/>
      <c r="U704" s="220"/>
      <c r="V704" s="220"/>
    </row>
    <row r="705" ht="12.75">
      <c r="L705" s="87"/>
      <c r="M705" s="201"/>
      <c r="N705" s="87"/>
      <c r="O705" s="219"/>
      <c r="P705" s="219"/>
      <c r="Q705" s="219"/>
      <c r="R705" s="219"/>
      <c r="S705" s="219"/>
      <c r="T705" s="219"/>
      <c r="U705" s="220"/>
      <c r="V705" s="220"/>
    </row>
    <row r="706" ht="12.75">
      <c r="L706" s="87"/>
      <c r="M706" s="201"/>
      <c r="N706" s="87"/>
      <c r="O706" s="219"/>
      <c r="P706" s="219"/>
      <c r="Q706" s="219"/>
      <c r="R706" s="219"/>
      <c r="S706" s="219"/>
      <c r="T706" s="219"/>
      <c r="U706" s="220"/>
      <c r="V706" s="220"/>
    </row>
    <row r="707" ht="12.75">
      <c r="L707" s="87"/>
      <c r="M707" s="201"/>
      <c r="N707" s="87"/>
      <c r="O707" s="219"/>
      <c r="P707" s="219"/>
      <c r="Q707" s="219"/>
      <c r="R707" s="219"/>
      <c r="S707" s="219"/>
      <c r="T707" s="219"/>
      <c r="U707" s="220"/>
      <c r="V707" s="220"/>
    </row>
    <row r="708" ht="12.75">
      <c r="L708" s="87"/>
      <c r="M708" s="201"/>
      <c r="N708" s="87"/>
      <c r="O708" s="219"/>
      <c r="P708" s="219"/>
      <c r="Q708" s="219"/>
      <c r="R708" s="219"/>
      <c r="S708" s="219"/>
      <c r="T708" s="219"/>
      <c r="U708" s="220"/>
      <c r="V708" s="220"/>
    </row>
    <row r="709" ht="12.75">
      <c r="L709" s="87"/>
      <c r="M709" s="201"/>
      <c r="N709" s="87"/>
      <c r="O709" s="219"/>
      <c r="P709" s="219"/>
      <c r="Q709" s="219"/>
      <c r="R709" s="219"/>
      <c r="S709" s="219"/>
      <c r="T709" s="219"/>
      <c r="U709" s="220"/>
      <c r="V709" s="220"/>
    </row>
    <row r="710" ht="12.75">
      <c r="L710" s="87"/>
      <c r="M710" s="201"/>
      <c r="N710" s="87"/>
      <c r="O710" s="219"/>
      <c r="P710" s="219"/>
      <c r="Q710" s="219"/>
      <c r="R710" s="219"/>
      <c r="S710" s="219"/>
      <c r="T710" s="219"/>
      <c r="U710" s="220"/>
      <c r="V710" s="220"/>
    </row>
    <row r="711" ht="12.75">
      <c r="L711" s="87"/>
      <c r="M711" s="201"/>
      <c r="N711" s="87"/>
      <c r="O711" s="219"/>
      <c r="P711" s="219"/>
      <c r="Q711" s="219"/>
      <c r="R711" s="219"/>
      <c r="S711" s="219"/>
      <c r="T711" s="219"/>
      <c r="U711" s="220"/>
      <c r="V711" s="220"/>
    </row>
    <row r="712" ht="12.75">
      <c r="L712" s="87"/>
      <c r="M712" s="201"/>
      <c r="N712" s="87"/>
      <c r="O712" s="219"/>
      <c r="P712" s="219"/>
      <c r="Q712" s="219"/>
      <c r="R712" s="219"/>
      <c r="S712" s="219"/>
      <c r="T712" s="219"/>
      <c r="U712" s="220"/>
      <c r="V712" s="220"/>
    </row>
    <row r="713" ht="12.75">
      <c r="L713" s="87"/>
      <c r="M713" s="201"/>
      <c r="N713" s="87"/>
      <c r="O713" s="219"/>
      <c r="P713" s="219"/>
      <c r="Q713" s="219"/>
      <c r="R713" s="219"/>
      <c r="S713" s="219"/>
      <c r="T713" s="219"/>
      <c r="U713" s="220"/>
      <c r="V713" s="220"/>
    </row>
    <row r="714" ht="12.75">
      <c r="L714" s="87"/>
      <c r="M714" s="201"/>
      <c r="N714" s="87"/>
      <c r="O714" s="219"/>
      <c r="P714" s="219"/>
      <c r="Q714" s="219"/>
      <c r="R714" s="219"/>
      <c r="S714" s="219"/>
      <c r="T714" s="219"/>
      <c r="U714" s="220"/>
      <c r="V714" s="220"/>
    </row>
    <row r="715" ht="12.75">
      <c r="L715" s="87"/>
      <c r="M715" s="201"/>
      <c r="N715" s="87"/>
      <c r="O715" s="219"/>
      <c r="P715" s="219"/>
      <c r="Q715" s="219"/>
      <c r="R715" s="219"/>
      <c r="S715" s="219"/>
      <c r="T715" s="219"/>
      <c r="U715" s="220"/>
      <c r="V715" s="220"/>
    </row>
    <row r="716" ht="12.75">
      <c r="L716" s="87"/>
      <c r="M716" s="201"/>
      <c r="N716" s="87"/>
      <c r="O716" s="219"/>
      <c r="P716" s="219"/>
      <c r="Q716" s="219"/>
      <c r="R716" s="219"/>
      <c r="S716" s="219"/>
      <c r="T716" s="219"/>
      <c r="U716" s="220"/>
      <c r="V716" s="220"/>
    </row>
    <row r="717" ht="12.75">
      <c r="L717" s="87"/>
      <c r="M717" s="201"/>
      <c r="N717" s="87"/>
      <c r="O717" s="219"/>
      <c r="P717" s="219"/>
      <c r="Q717" s="219"/>
      <c r="R717" s="219"/>
      <c r="S717" s="219"/>
      <c r="T717" s="219"/>
      <c r="U717" s="220"/>
      <c r="V717" s="220"/>
    </row>
    <row r="718" ht="12.75">
      <c r="L718" s="87"/>
      <c r="M718" s="201"/>
      <c r="N718" s="87"/>
      <c r="O718" s="219"/>
      <c r="P718" s="219"/>
      <c r="Q718" s="219"/>
      <c r="R718" s="219"/>
      <c r="S718" s="219"/>
      <c r="T718" s="219"/>
      <c r="U718" s="220"/>
      <c r="V718" s="220"/>
    </row>
    <row r="719" ht="12.75">
      <c r="L719" s="87"/>
      <c r="M719" s="201"/>
      <c r="N719" s="87"/>
      <c r="O719" s="219"/>
      <c r="P719" s="219"/>
      <c r="Q719" s="219"/>
      <c r="R719" s="219"/>
      <c r="S719" s="219"/>
      <c r="T719" s="219"/>
      <c r="U719" s="220"/>
      <c r="V719" s="220"/>
    </row>
    <row r="720" ht="12.75">
      <c r="L720" s="87"/>
      <c r="M720" s="201"/>
      <c r="N720" s="87"/>
      <c r="O720" s="219"/>
      <c r="P720" s="219"/>
      <c r="Q720" s="219"/>
      <c r="R720" s="219"/>
      <c r="S720" s="219"/>
      <c r="T720" s="219"/>
      <c r="U720" s="220"/>
      <c r="V720" s="220"/>
    </row>
    <row r="721" ht="12.75">
      <c r="L721" s="87"/>
      <c r="M721" s="201"/>
      <c r="N721" s="87"/>
      <c r="O721" s="219"/>
      <c r="P721" s="219"/>
      <c r="Q721" s="219"/>
      <c r="R721" s="219"/>
      <c r="S721" s="219"/>
      <c r="T721" s="219"/>
      <c r="U721" s="220"/>
      <c r="V721" s="220"/>
    </row>
    <row r="722" ht="12.75">
      <c r="L722" s="87"/>
      <c r="M722" s="201"/>
      <c r="N722" s="87"/>
      <c r="O722" s="219"/>
      <c r="P722" s="219"/>
      <c r="Q722" s="219"/>
      <c r="R722" s="219"/>
      <c r="S722" s="219"/>
      <c r="T722" s="219"/>
      <c r="U722" s="220"/>
      <c r="V722" s="220"/>
    </row>
    <row r="723" ht="12.75">
      <c r="L723" s="87"/>
      <c r="M723" s="201"/>
      <c r="N723" s="87"/>
      <c r="O723" s="219"/>
      <c r="P723" s="219"/>
      <c r="Q723" s="219"/>
      <c r="R723" s="219"/>
      <c r="S723" s="219"/>
      <c r="T723" s="219"/>
      <c r="U723" s="220"/>
      <c r="V723" s="220"/>
    </row>
    <row r="724" ht="12.75">
      <c r="L724" s="87"/>
      <c r="M724" s="201"/>
      <c r="N724" s="87"/>
      <c r="O724" s="219"/>
      <c r="P724" s="219"/>
      <c r="Q724" s="219"/>
      <c r="R724" s="219"/>
      <c r="S724" s="219"/>
      <c r="T724" s="219"/>
      <c r="U724" s="220"/>
      <c r="V724" s="220"/>
    </row>
    <row r="725" ht="12.75">
      <c r="L725" s="87"/>
      <c r="M725" s="201"/>
      <c r="N725" s="87"/>
      <c r="O725" s="219"/>
      <c r="P725" s="219"/>
      <c r="Q725" s="219"/>
      <c r="R725" s="219"/>
      <c r="S725" s="219"/>
      <c r="T725" s="219"/>
      <c r="U725" s="220"/>
      <c r="V725" s="220"/>
    </row>
    <row r="726" ht="12.75">
      <c r="L726" s="87"/>
      <c r="M726" s="201"/>
      <c r="N726" s="87"/>
      <c r="O726" s="219"/>
      <c r="P726" s="219"/>
      <c r="Q726" s="219"/>
      <c r="R726" s="219"/>
      <c r="S726" s="219"/>
      <c r="T726" s="219"/>
      <c r="U726" s="220"/>
      <c r="V726" s="220"/>
    </row>
    <row r="727" ht="12.75">
      <c r="L727" s="87"/>
      <c r="M727" s="201"/>
      <c r="N727" s="87"/>
      <c r="O727" s="219"/>
      <c r="P727" s="219"/>
      <c r="Q727" s="219"/>
      <c r="R727" s="219"/>
      <c r="S727" s="219"/>
      <c r="T727" s="219"/>
      <c r="U727" s="220"/>
      <c r="V727" s="220"/>
    </row>
    <row r="728" ht="12.75">
      <c r="L728" s="87"/>
      <c r="M728" s="201"/>
      <c r="N728" s="87"/>
      <c r="O728" s="219"/>
      <c r="P728" s="219"/>
      <c r="Q728" s="219"/>
      <c r="R728" s="219"/>
      <c r="S728" s="219"/>
      <c r="T728" s="219"/>
      <c r="U728" s="220"/>
      <c r="V728" s="220"/>
    </row>
    <row r="729" ht="12.75">
      <c r="L729" s="87"/>
      <c r="M729" s="201"/>
      <c r="N729" s="87"/>
      <c r="O729" s="219"/>
      <c r="P729" s="219"/>
      <c r="Q729" s="219"/>
      <c r="R729" s="219"/>
      <c r="S729" s="219"/>
      <c r="T729" s="219"/>
      <c r="U729" s="220"/>
      <c r="V729" s="220"/>
    </row>
    <row r="730" ht="12.75">
      <c r="L730" s="87"/>
      <c r="M730" s="201"/>
      <c r="N730" s="87"/>
      <c r="O730" s="219"/>
      <c r="P730" s="219"/>
      <c r="Q730" s="219"/>
      <c r="R730" s="219"/>
      <c r="S730" s="219"/>
      <c r="T730" s="219"/>
      <c r="U730" s="220"/>
      <c r="V730" s="220"/>
    </row>
    <row r="731" ht="12.75">
      <c r="L731" s="87"/>
      <c r="M731" s="201"/>
      <c r="N731" s="87"/>
      <c r="O731" s="219"/>
      <c r="P731" s="219"/>
      <c r="Q731" s="219"/>
      <c r="R731" s="219"/>
      <c r="S731" s="219"/>
      <c r="T731" s="219"/>
      <c r="U731" s="220"/>
      <c r="V731" s="220"/>
    </row>
    <row r="732" ht="12.75">
      <c r="L732" s="87"/>
      <c r="M732" s="201"/>
      <c r="N732" s="87"/>
      <c r="O732" s="219"/>
      <c r="P732" s="219"/>
      <c r="Q732" s="219"/>
      <c r="R732" s="219"/>
      <c r="S732" s="219"/>
      <c r="T732" s="219"/>
      <c r="U732" s="220"/>
      <c r="V732" s="220"/>
    </row>
    <row r="733" ht="12.75">
      <c r="L733" s="87"/>
      <c r="M733" s="201"/>
      <c r="N733" s="87"/>
      <c r="O733" s="219"/>
      <c r="P733" s="219"/>
      <c r="Q733" s="219"/>
      <c r="R733" s="219"/>
      <c r="S733" s="219"/>
      <c r="T733" s="219"/>
      <c r="U733" s="220"/>
      <c r="V733" s="220"/>
    </row>
    <row r="734" ht="12.75">
      <c r="L734" s="87"/>
      <c r="M734" s="201"/>
      <c r="N734" s="87"/>
      <c r="O734" s="219"/>
      <c r="P734" s="219"/>
      <c r="Q734" s="219"/>
      <c r="R734" s="219"/>
      <c r="S734" s="219"/>
      <c r="T734" s="219"/>
      <c r="U734" s="220"/>
      <c r="V734" s="220"/>
    </row>
    <row r="735" ht="12.75">
      <c r="L735" s="87"/>
      <c r="M735" s="201"/>
      <c r="N735" s="87"/>
      <c r="O735" s="219"/>
      <c r="P735" s="219"/>
      <c r="Q735" s="219"/>
      <c r="R735" s="219"/>
      <c r="S735" s="219"/>
      <c r="T735" s="219"/>
      <c r="U735" s="220"/>
      <c r="V735" s="220"/>
    </row>
    <row r="736" ht="12.75">
      <c r="L736" s="87"/>
      <c r="M736" s="201"/>
      <c r="N736" s="87"/>
      <c r="O736" s="219"/>
      <c r="P736" s="219"/>
      <c r="Q736" s="219"/>
      <c r="R736" s="219"/>
      <c r="S736" s="219"/>
      <c r="T736" s="219"/>
      <c r="U736" s="220"/>
      <c r="V736" s="220"/>
    </row>
    <row r="737" ht="12.75">
      <c r="L737" s="87"/>
      <c r="M737" s="201"/>
      <c r="N737" s="87"/>
      <c r="O737" s="219"/>
      <c r="P737" s="219"/>
      <c r="Q737" s="219"/>
      <c r="R737" s="219"/>
      <c r="S737" s="219"/>
      <c r="T737" s="219"/>
      <c r="U737" s="220"/>
      <c r="V737" s="220"/>
    </row>
    <row r="738" ht="12.75">
      <c r="L738" s="87"/>
      <c r="M738" s="201"/>
      <c r="N738" s="87"/>
      <c r="O738" s="219"/>
      <c r="P738" s="219"/>
      <c r="Q738" s="219"/>
      <c r="R738" s="219"/>
      <c r="S738" s="219"/>
      <c r="T738" s="219"/>
      <c r="U738" s="220"/>
      <c r="V738" s="220"/>
    </row>
    <row r="739" ht="12.75">
      <c r="L739" s="87"/>
      <c r="M739" s="201"/>
      <c r="N739" s="87"/>
      <c r="O739" s="219"/>
      <c r="P739" s="219"/>
      <c r="Q739" s="219"/>
      <c r="R739" s="219"/>
      <c r="S739" s="219"/>
      <c r="T739" s="219"/>
      <c r="U739" s="220"/>
      <c r="V739" s="220"/>
    </row>
    <row r="740" ht="12.75">
      <c r="L740" s="87"/>
      <c r="M740" s="201"/>
      <c r="N740" s="87"/>
      <c r="O740" s="219"/>
      <c r="P740" s="219"/>
      <c r="Q740" s="219"/>
      <c r="R740" s="219"/>
      <c r="S740" s="219"/>
      <c r="T740" s="219"/>
      <c r="U740" s="220"/>
      <c r="V740" s="220"/>
    </row>
    <row r="741" ht="12.75">
      <c r="L741" s="87"/>
      <c r="M741" s="201"/>
      <c r="N741" s="87"/>
      <c r="O741" s="219"/>
      <c r="P741" s="219"/>
      <c r="Q741" s="219"/>
      <c r="R741" s="219"/>
      <c r="S741" s="219"/>
      <c r="T741" s="219"/>
      <c r="U741" s="220"/>
      <c r="V741" s="220"/>
    </row>
    <row r="742" ht="12.75">
      <c r="L742" s="87"/>
      <c r="M742" s="201"/>
      <c r="N742" s="87"/>
      <c r="O742" s="219"/>
      <c r="P742" s="219"/>
      <c r="Q742" s="219"/>
      <c r="R742" s="219"/>
      <c r="S742" s="219"/>
      <c r="T742" s="219"/>
      <c r="U742" s="220"/>
      <c r="V742" s="220"/>
    </row>
    <row r="743" ht="12.75">
      <c r="L743" s="87"/>
      <c r="M743" s="201"/>
      <c r="N743" s="87"/>
      <c r="O743" s="219"/>
      <c r="P743" s="219"/>
      <c r="Q743" s="219"/>
      <c r="R743" s="219"/>
      <c r="S743" s="219"/>
      <c r="T743" s="219"/>
      <c r="U743" s="220"/>
      <c r="V743" s="220"/>
    </row>
    <row r="744" ht="12.75">
      <c r="L744" s="87"/>
      <c r="M744" s="201"/>
      <c r="N744" s="87"/>
      <c r="O744" s="219"/>
      <c r="P744" s="219"/>
      <c r="Q744" s="219"/>
      <c r="R744" s="219"/>
      <c r="S744" s="219"/>
      <c r="T744" s="219"/>
      <c r="U744" s="220"/>
      <c r="V744" s="220"/>
    </row>
    <row r="745" ht="12.75">
      <c r="L745" s="87"/>
      <c r="M745" s="201"/>
      <c r="N745" s="87"/>
      <c r="O745" s="219"/>
      <c r="P745" s="219"/>
      <c r="Q745" s="219"/>
      <c r="R745" s="219"/>
      <c r="S745" s="219"/>
      <c r="T745" s="219"/>
      <c r="U745" s="220"/>
      <c r="V745" s="220"/>
    </row>
    <row r="746" ht="12.75">
      <c r="L746" s="87"/>
      <c r="M746" s="201"/>
      <c r="N746" s="87"/>
      <c r="O746" s="219"/>
      <c r="P746" s="219"/>
      <c r="Q746" s="219"/>
      <c r="R746" s="219"/>
      <c r="S746" s="219"/>
      <c r="T746" s="219"/>
      <c r="U746" s="220"/>
      <c r="V746" s="220"/>
    </row>
    <row r="747" ht="12.75">
      <c r="L747" s="87"/>
      <c r="M747" s="201"/>
      <c r="N747" s="87"/>
      <c r="O747" s="219"/>
      <c r="P747" s="219"/>
      <c r="Q747" s="219"/>
      <c r="R747" s="219"/>
      <c r="S747" s="219"/>
      <c r="T747" s="219"/>
      <c r="U747" s="220"/>
      <c r="V747" s="220"/>
    </row>
    <row r="748" ht="12.75">
      <c r="L748" s="87"/>
      <c r="M748" s="201"/>
      <c r="N748" s="87"/>
      <c r="O748" s="219"/>
      <c r="P748" s="219"/>
      <c r="Q748" s="219"/>
      <c r="R748" s="219"/>
      <c r="S748" s="219"/>
      <c r="T748" s="219"/>
      <c r="U748" s="220"/>
      <c r="V748" s="220"/>
    </row>
    <row r="749" ht="12.75">
      <c r="L749" s="87"/>
      <c r="M749" s="201"/>
      <c r="N749" s="87"/>
      <c r="O749" s="219"/>
      <c r="P749" s="219"/>
      <c r="Q749" s="219"/>
      <c r="R749" s="219"/>
      <c r="S749" s="219"/>
      <c r="T749" s="219"/>
      <c r="U749" s="220"/>
      <c r="V749" s="220"/>
    </row>
    <row r="750" ht="12.75">
      <c r="L750" s="87"/>
      <c r="M750" s="201"/>
      <c r="N750" s="87"/>
      <c r="O750" s="219"/>
      <c r="P750" s="219"/>
      <c r="Q750" s="219"/>
      <c r="R750" s="219"/>
      <c r="S750" s="219"/>
      <c r="T750" s="219"/>
      <c r="U750" s="220"/>
      <c r="V750" s="220"/>
    </row>
    <row r="751" ht="12.75">
      <c r="L751" s="87"/>
      <c r="M751" s="201"/>
      <c r="N751" s="87"/>
      <c r="O751" s="219"/>
      <c r="P751" s="219"/>
      <c r="Q751" s="219"/>
      <c r="R751" s="219"/>
      <c r="S751" s="219"/>
      <c r="T751" s="219"/>
      <c r="U751" s="220"/>
      <c r="V751" s="220"/>
    </row>
    <row r="752" ht="12.75">
      <c r="L752" s="87"/>
      <c r="M752" s="201"/>
      <c r="N752" s="87"/>
      <c r="O752" s="219"/>
      <c r="P752" s="219"/>
      <c r="Q752" s="219"/>
      <c r="R752" s="219"/>
      <c r="S752" s="219"/>
      <c r="T752" s="219"/>
      <c r="U752" s="220"/>
      <c r="V752" s="220"/>
    </row>
    <row r="753" ht="12.75">
      <c r="L753" s="87"/>
      <c r="M753" s="201"/>
      <c r="N753" s="87"/>
      <c r="O753" s="219"/>
      <c r="P753" s="219"/>
      <c r="Q753" s="219"/>
      <c r="R753" s="219"/>
      <c r="S753" s="219"/>
      <c r="T753" s="219"/>
      <c r="U753" s="220"/>
      <c r="V753" s="220"/>
    </row>
    <row r="754" ht="12.75">
      <c r="L754" s="87"/>
      <c r="M754" s="201"/>
      <c r="N754" s="87"/>
      <c r="O754" s="219"/>
      <c r="P754" s="219"/>
      <c r="Q754" s="219"/>
      <c r="R754" s="219"/>
      <c r="S754" s="219"/>
      <c r="T754" s="219"/>
      <c r="U754" s="220"/>
      <c r="V754" s="220"/>
    </row>
    <row r="755" ht="12.75">
      <c r="L755" s="87"/>
      <c r="M755" s="201"/>
      <c r="N755" s="87"/>
      <c r="O755" s="219"/>
      <c r="P755" s="219"/>
      <c r="Q755" s="219"/>
      <c r="R755" s="219"/>
      <c r="S755" s="219"/>
      <c r="T755" s="219"/>
      <c r="U755" s="220"/>
      <c r="V755" s="220"/>
    </row>
    <row r="756" ht="12.75">
      <c r="L756" s="87"/>
      <c r="M756" s="201"/>
      <c r="N756" s="87"/>
      <c r="O756" s="219"/>
      <c r="P756" s="219"/>
      <c r="Q756" s="219"/>
      <c r="R756" s="219"/>
      <c r="S756" s="219"/>
      <c r="T756" s="219"/>
      <c r="U756" s="220"/>
      <c r="V756" s="220"/>
    </row>
    <row r="757" ht="12.75">
      <c r="L757" s="87"/>
      <c r="M757" s="201"/>
      <c r="N757" s="87"/>
      <c r="O757" s="219"/>
      <c r="P757" s="219"/>
      <c r="Q757" s="219"/>
      <c r="R757" s="219"/>
      <c r="S757" s="219"/>
      <c r="T757" s="219"/>
      <c r="U757" s="220"/>
      <c r="V757" s="220"/>
    </row>
    <row r="758" ht="12.75">
      <c r="L758" s="87"/>
      <c r="M758" s="201"/>
      <c r="N758" s="87"/>
      <c r="O758" s="219"/>
      <c r="P758" s="219"/>
      <c r="Q758" s="219"/>
      <c r="R758" s="219"/>
      <c r="S758" s="219"/>
      <c r="T758" s="219"/>
      <c r="U758" s="220"/>
      <c r="V758" s="220"/>
    </row>
    <row r="759" ht="12.75">
      <c r="L759" s="87"/>
      <c r="M759" s="201"/>
      <c r="N759" s="87"/>
      <c r="O759" s="219"/>
      <c r="P759" s="219"/>
      <c r="Q759" s="219"/>
      <c r="R759" s="219"/>
      <c r="S759" s="219"/>
      <c r="T759" s="219"/>
      <c r="U759" s="220"/>
      <c r="V759" s="220"/>
    </row>
    <row r="760" ht="12.75">
      <c r="L760" s="87"/>
      <c r="M760" s="201"/>
      <c r="N760" s="87"/>
      <c r="O760" s="219"/>
      <c r="P760" s="219"/>
      <c r="Q760" s="219"/>
      <c r="R760" s="219"/>
      <c r="S760" s="219"/>
      <c r="T760" s="219"/>
      <c r="U760" s="220"/>
      <c r="V760" s="220"/>
    </row>
    <row r="761" ht="12.75">
      <c r="L761" s="87"/>
      <c r="M761" s="201"/>
      <c r="N761" s="87"/>
      <c r="O761" s="219"/>
      <c r="P761" s="219"/>
      <c r="Q761" s="219"/>
      <c r="R761" s="219"/>
      <c r="S761" s="219"/>
      <c r="T761" s="219"/>
      <c r="U761" s="220"/>
      <c r="V761" s="220"/>
    </row>
    <row r="762" ht="12.75">
      <c r="L762" s="87"/>
      <c r="M762" s="201"/>
      <c r="N762" s="87"/>
      <c r="O762" s="219"/>
      <c r="P762" s="219"/>
      <c r="Q762" s="219"/>
      <c r="R762" s="219"/>
      <c r="S762" s="219"/>
      <c r="T762" s="219"/>
      <c r="U762" s="220"/>
      <c r="V762" s="220"/>
    </row>
    <row r="763" ht="12.75">
      <c r="L763" s="87"/>
      <c r="M763" s="201"/>
      <c r="N763" s="87"/>
      <c r="O763" s="219"/>
      <c r="P763" s="219"/>
      <c r="Q763" s="219"/>
      <c r="R763" s="219"/>
      <c r="S763" s="219"/>
      <c r="T763" s="219"/>
      <c r="U763" s="220"/>
      <c r="V763" s="220"/>
    </row>
    <row r="764" ht="12.75">
      <c r="L764" s="87"/>
      <c r="M764" s="201"/>
      <c r="N764" s="87"/>
      <c r="O764" s="219"/>
      <c r="P764" s="219"/>
      <c r="Q764" s="219"/>
      <c r="R764" s="219"/>
      <c r="S764" s="219"/>
      <c r="T764" s="219"/>
      <c r="U764" s="220"/>
      <c r="V764" s="220"/>
    </row>
    <row r="765" ht="12.75">
      <c r="L765" s="87"/>
      <c r="M765" s="201"/>
      <c r="N765" s="87"/>
      <c r="O765" s="219"/>
      <c r="P765" s="219"/>
      <c r="Q765" s="219"/>
      <c r="R765" s="219"/>
      <c r="S765" s="219"/>
      <c r="T765" s="219"/>
      <c r="U765" s="220"/>
      <c r="V765" s="220"/>
    </row>
    <row r="766" ht="12.75">
      <c r="L766" s="87"/>
      <c r="M766" s="201"/>
      <c r="N766" s="87"/>
      <c r="O766" s="219"/>
      <c r="P766" s="219"/>
      <c r="Q766" s="219"/>
      <c r="R766" s="219"/>
      <c r="S766" s="219"/>
      <c r="T766" s="219"/>
      <c r="U766" s="220"/>
      <c r="V766" s="220"/>
    </row>
    <row r="767" ht="12.75">
      <c r="L767" s="87"/>
      <c r="M767" s="201"/>
      <c r="N767" s="87"/>
      <c r="O767" s="219"/>
      <c r="P767" s="219"/>
      <c r="Q767" s="219"/>
      <c r="R767" s="219"/>
      <c r="S767" s="219"/>
      <c r="T767" s="219"/>
      <c r="U767" s="220"/>
      <c r="V767" s="220"/>
    </row>
    <row r="768" ht="12.75">
      <c r="L768" s="87"/>
      <c r="M768" s="201"/>
      <c r="N768" s="87"/>
      <c r="O768" s="219"/>
      <c r="P768" s="219"/>
      <c r="Q768" s="219"/>
      <c r="R768" s="219"/>
      <c r="S768" s="219"/>
      <c r="T768" s="219"/>
      <c r="U768" s="220"/>
      <c r="V768" s="220"/>
    </row>
    <row r="769" ht="12.75">
      <c r="L769" s="87"/>
      <c r="M769" s="201"/>
      <c r="N769" s="87"/>
      <c r="O769" s="219"/>
      <c r="P769" s="219"/>
      <c r="Q769" s="219"/>
      <c r="R769" s="219"/>
      <c r="S769" s="219"/>
      <c r="T769" s="219"/>
      <c r="U769" s="220"/>
      <c r="V769" s="220"/>
    </row>
    <row r="770" ht="12.75">
      <c r="L770" s="87"/>
      <c r="M770" s="201"/>
      <c r="N770" s="87"/>
      <c r="O770" s="219"/>
      <c r="P770" s="219"/>
      <c r="Q770" s="219"/>
      <c r="R770" s="219"/>
      <c r="S770" s="219"/>
      <c r="T770" s="219"/>
      <c r="U770" s="220"/>
      <c r="V770" s="220"/>
    </row>
    <row r="771" ht="12.75">
      <c r="L771" s="87"/>
      <c r="M771" s="201"/>
      <c r="N771" s="87"/>
      <c r="O771" s="219"/>
      <c r="P771" s="219"/>
      <c r="Q771" s="219"/>
      <c r="R771" s="219"/>
      <c r="S771" s="219"/>
      <c r="T771" s="219"/>
      <c r="U771" s="220"/>
      <c r="V771" s="220"/>
    </row>
    <row r="772" ht="12.75">
      <c r="L772" s="87"/>
      <c r="M772" s="201"/>
      <c r="N772" s="87"/>
      <c r="O772" s="219"/>
      <c r="P772" s="219"/>
      <c r="Q772" s="219"/>
      <c r="R772" s="219"/>
      <c r="S772" s="219"/>
      <c r="T772" s="219"/>
      <c r="U772" s="220"/>
      <c r="V772" s="220"/>
    </row>
    <row r="773" ht="12.75">
      <c r="L773" s="87"/>
      <c r="M773" s="201"/>
      <c r="N773" s="87"/>
      <c r="O773" s="219"/>
      <c r="P773" s="219"/>
      <c r="Q773" s="219"/>
      <c r="R773" s="219"/>
      <c r="S773" s="219"/>
      <c r="T773" s="219"/>
      <c r="U773" s="220"/>
      <c r="V773" s="220"/>
    </row>
    <row r="774" ht="12.75">
      <c r="L774" s="87"/>
      <c r="M774" s="201"/>
      <c r="N774" s="87"/>
      <c r="O774" s="219"/>
      <c r="P774" s="219"/>
      <c r="Q774" s="219"/>
      <c r="R774" s="219"/>
      <c r="S774" s="219"/>
      <c r="T774" s="219"/>
      <c r="U774" s="220"/>
      <c r="V774" s="220"/>
    </row>
    <row r="775" ht="12.75">
      <c r="L775" s="87"/>
      <c r="M775" s="201"/>
      <c r="N775" s="87"/>
      <c r="O775" s="219"/>
      <c r="P775" s="219"/>
      <c r="Q775" s="219"/>
      <c r="R775" s="219"/>
      <c r="S775" s="219"/>
      <c r="T775" s="219"/>
      <c r="U775" s="220"/>
      <c r="V775" s="220"/>
    </row>
    <row r="776" ht="12.75">
      <c r="L776" s="87"/>
      <c r="M776" s="201"/>
      <c r="N776" s="87"/>
      <c r="O776" s="219"/>
      <c r="P776" s="219"/>
      <c r="Q776" s="219"/>
      <c r="R776" s="219"/>
      <c r="S776" s="219"/>
      <c r="T776" s="219"/>
      <c r="U776" s="220"/>
      <c r="V776" s="220"/>
    </row>
    <row r="777" ht="12.75">
      <c r="L777" s="87"/>
      <c r="M777" s="201"/>
      <c r="N777" s="87"/>
      <c r="O777" s="219"/>
      <c r="P777" s="219"/>
      <c r="Q777" s="219"/>
      <c r="R777" s="219"/>
      <c r="S777" s="219"/>
      <c r="T777" s="219"/>
      <c r="U777" s="220"/>
      <c r="V777" s="220"/>
    </row>
    <row r="778" ht="12.75">
      <c r="L778" s="87"/>
      <c r="M778" s="201"/>
      <c r="N778" s="87"/>
      <c r="O778" s="219"/>
      <c r="P778" s="219"/>
      <c r="Q778" s="219"/>
      <c r="R778" s="219"/>
      <c r="S778" s="219"/>
      <c r="T778" s="219"/>
      <c r="U778" s="220"/>
      <c r="V778" s="220"/>
    </row>
    <row r="779" ht="12.75">
      <c r="L779" s="87"/>
      <c r="M779" s="201"/>
      <c r="N779" s="87"/>
      <c r="O779" s="219"/>
      <c r="P779" s="219"/>
      <c r="Q779" s="219"/>
      <c r="R779" s="219"/>
      <c r="S779" s="219"/>
      <c r="T779" s="219"/>
      <c r="U779" s="220"/>
      <c r="V779" s="220"/>
    </row>
    <row r="780" ht="12.75">
      <c r="L780" s="87"/>
      <c r="M780" s="201"/>
      <c r="N780" s="87"/>
      <c r="O780" s="219"/>
      <c r="P780" s="219"/>
      <c r="Q780" s="219"/>
      <c r="R780" s="219"/>
      <c r="S780" s="219"/>
      <c r="T780" s="219"/>
      <c r="U780" s="220"/>
      <c r="V780" s="220"/>
    </row>
    <row r="781" ht="12.75">
      <c r="L781" s="87"/>
      <c r="M781" s="201"/>
      <c r="N781" s="87"/>
      <c r="O781" s="219"/>
      <c r="P781" s="219"/>
      <c r="Q781" s="219"/>
      <c r="R781" s="219"/>
      <c r="S781" s="219"/>
      <c r="T781" s="219"/>
      <c r="U781" s="220"/>
      <c r="V781" s="220"/>
    </row>
    <row r="782" ht="12.75">
      <c r="L782" s="87"/>
      <c r="M782" s="201"/>
      <c r="N782" s="87"/>
      <c r="O782" s="219"/>
      <c r="P782" s="219"/>
      <c r="Q782" s="219"/>
      <c r="R782" s="219"/>
      <c r="S782" s="219"/>
      <c r="T782" s="219"/>
      <c r="U782" s="220"/>
      <c r="V782" s="220"/>
    </row>
    <row r="783" ht="12.75">
      <c r="L783" s="87"/>
      <c r="M783" s="201"/>
      <c r="N783" s="87"/>
      <c r="O783" s="219"/>
      <c r="P783" s="219"/>
      <c r="Q783" s="219"/>
      <c r="R783" s="219"/>
      <c r="S783" s="219"/>
      <c r="T783" s="219"/>
      <c r="U783" s="220"/>
      <c r="V783" s="220"/>
    </row>
    <row r="784" ht="12.75">
      <c r="L784" s="87"/>
      <c r="M784" s="201"/>
      <c r="N784" s="87"/>
      <c r="O784" s="219"/>
      <c r="P784" s="219"/>
      <c r="Q784" s="219"/>
      <c r="R784" s="219"/>
      <c r="S784" s="219"/>
      <c r="T784" s="219"/>
      <c r="U784" s="220"/>
      <c r="V784" s="220"/>
    </row>
    <row r="785" ht="12.75">
      <c r="L785" s="87"/>
      <c r="M785" s="201"/>
      <c r="N785" s="87"/>
      <c r="O785" s="219"/>
      <c r="P785" s="219"/>
      <c r="Q785" s="219"/>
      <c r="R785" s="219"/>
      <c r="S785" s="219"/>
      <c r="T785" s="219"/>
      <c r="U785" s="220"/>
      <c r="V785" s="220"/>
    </row>
    <row r="786" ht="12.75">
      <c r="L786" s="87"/>
      <c r="M786" s="201"/>
      <c r="N786" s="87"/>
      <c r="O786" s="219"/>
      <c r="P786" s="219"/>
      <c r="Q786" s="219"/>
      <c r="R786" s="219"/>
      <c r="S786" s="219"/>
      <c r="T786" s="219"/>
      <c r="U786" s="220"/>
      <c r="V786" s="220"/>
    </row>
    <row r="787" ht="12.75">
      <c r="L787" s="87"/>
      <c r="M787" s="201"/>
      <c r="N787" s="87"/>
      <c r="O787" s="219"/>
      <c r="P787" s="219"/>
      <c r="Q787" s="219"/>
      <c r="R787" s="219"/>
      <c r="S787" s="219"/>
      <c r="T787" s="219"/>
      <c r="U787" s="220"/>
      <c r="V787" s="220"/>
    </row>
    <row r="788" ht="12.75">
      <c r="L788" s="87"/>
      <c r="M788" s="201"/>
      <c r="N788" s="87"/>
      <c r="O788" s="219"/>
      <c r="P788" s="219"/>
      <c r="Q788" s="219"/>
      <c r="R788" s="219"/>
      <c r="S788" s="219"/>
      <c r="T788" s="219"/>
      <c r="U788" s="220"/>
      <c r="V788" s="220"/>
    </row>
    <row r="789" ht="12.75">
      <c r="L789" s="87"/>
      <c r="M789" s="201"/>
      <c r="N789" s="87"/>
      <c r="O789" s="219"/>
      <c r="P789" s="219"/>
      <c r="Q789" s="219"/>
      <c r="R789" s="219"/>
      <c r="S789" s="219"/>
      <c r="T789" s="219"/>
      <c r="U789" s="220"/>
      <c r="V789" s="220"/>
    </row>
    <row r="790" ht="12.75">
      <c r="L790" s="87"/>
      <c r="M790" s="201"/>
      <c r="N790" s="87"/>
      <c r="O790" s="219"/>
      <c r="P790" s="219"/>
      <c r="Q790" s="219"/>
      <c r="R790" s="219"/>
      <c r="S790" s="219"/>
      <c r="T790" s="219"/>
      <c r="U790" s="220"/>
      <c r="V790" s="220"/>
    </row>
    <row r="791" ht="12.75">
      <c r="L791" s="87"/>
      <c r="M791" s="201"/>
      <c r="N791" s="87"/>
      <c r="O791" s="219"/>
      <c r="P791" s="219"/>
      <c r="Q791" s="219"/>
      <c r="R791" s="219"/>
      <c r="S791" s="219"/>
      <c r="T791" s="219"/>
      <c r="U791" s="220"/>
      <c r="V791" s="220"/>
    </row>
    <row r="792" ht="12.75">
      <c r="L792" s="87"/>
      <c r="M792" s="201"/>
      <c r="N792" s="87"/>
      <c r="O792" s="219"/>
      <c r="P792" s="219"/>
      <c r="Q792" s="219"/>
      <c r="R792" s="219"/>
      <c r="S792" s="219"/>
      <c r="T792" s="219"/>
      <c r="U792" s="220"/>
      <c r="V792" s="220"/>
    </row>
    <row r="793" ht="12.75">
      <c r="L793" s="87"/>
      <c r="M793" s="201"/>
      <c r="N793" s="87"/>
      <c r="O793" s="219"/>
      <c r="P793" s="219"/>
      <c r="Q793" s="219"/>
      <c r="R793" s="219"/>
      <c r="S793" s="219"/>
      <c r="T793" s="219"/>
      <c r="U793" s="220"/>
      <c r="V793" s="220"/>
    </row>
    <row r="794" ht="12.75">
      <c r="L794" s="87"/>
      <c r="M794" s="201"/>
      <c r="N794" s="87"/>
      <c r="O794" s="219"/>
      <c r="P794" s="219"/>
      <c r="Q794" s="219"/>
      <c r="R794" s="219"/>
      <c r="S794" s="219"/>
      <c r="T794" s="219"/>
      <c r="U794" s="220"/>
      <c r="V794" s="220"/>
    </row>
    <row r="795" ht="12.75">
      <c r="L795" s="112"/>
      <c r="M795" s="201"/>
      <c r="N795" s="112"/>
      <c r="O795" s="221"/>
      <c r="P795" s="221"/>
      <c r="Q795" s="221"/>
      <c r="R795" s="221"/>
      <c r="S795" s="221"/>
      <c r="T795" s="221"/>
      <c r="U795" s="222"/>
      <c r="V795" s="222"/>
    </row>
    <row r="796" ht="12.75">
      <c r="L796" s="87"/>
      <c r="M796" s="201"/>
      <c r="N796" s="87"/>
      <c r="O796" s="219"/>
      <c r="P796" s="219"/>
      <c r="Q796" s="219"/>
      <c r="R796" s="219"/>
      <c r="S796" s="219"/>
      <c r="T796" s="219"/>
      <c r="U796" s="220"/>
      <c r="V796" s="220"/>
    </row>
    <row r="797" ht="12.75">
      <c r="L797" s="87"/>
      <c r="M797" s="201"/>
      <c r="N797" s="87"/>
      <c r="O797" s="219"/>
      <c r="P797" s="219"/>
      <c r="Q797" s="219"/>
      <c r="R797" s="219"/>
      <c r="S797" s="219"/>
      <c r="T797" s="219"/>
      <c r="U797" s="220"/>
      <c r="V797" s="220"/>
    </row>
    <row r="798" ht="12.75">
      <c r="L798" s="87"/>
      <c r="M798" s="201"/>
      <c r="N798" s="87"/>
      <c r="O798" s="219"/>
      <c r="P798" s="219"/>
      <c r="Q798" s="219"/>
      <c r="R798" s="219"/>
      <c r="S798" s="219"/>
      <c r="T798" s="219"/>
      <c r="U798" s="220"/>
      <c r="V798" s="220"/>
    </row>
    <row r="799" ht="12.75">
      <c r="L799" s="87"/>
      <c r="M799" s="201"/>
      <c r="N799" s="87"/>
      <c r="O799" s="219"/>
      <c r="P799" s="219"/>
      <c r="Q799" s="219"/>
      <c r="R799" s="219"/>
      <c r="S799" s="219"/>
      <c r="T799" s="219"/>
      <c r="U799" s="220"/>
      <c r="V799" s="220"/>
    </row>
    <row r="800" ht="12.75">
      <c r="L800" s="87"/>
      <c r="M800" s="201"/>
      <c r="N800" s="87"/>
      <c r="O800" s="219"/>
      <c r="P800" s="219"/>
      <c r="Q800" s="219"/>
      <c r="R800" s="219"/>
      <c r="S800" s="219"/>
      <c r="T800" s="219"/>
      <c r="U800" s="220"/>
      <c r="V800" s="220"/>
    </row>
    <row r="801" ht="12.75">
      <c r="L801" s="87"/>
      <c r="M801" s="201"/>
      <c r="N801" s="87"/>
      <c r="O801" s="219"/>
      <c r="P801" s="219"/>
      <c r="Q801" s="219"/>
      <c r="R801" s="219"/>
      <c r="S801" s="219"/>
      <c r="T801" s="219"/>
      <c r="U801" s="220"/>
      <c r="V801" s="220"/>
    </row>
    <row r="802" ht="12.75">
      <c r="L802" s="87"/>
      <c r="M802" s="201"/>
      <c r="N802" s="87"/>
      <c r="O802" s="219"/>
      <c r="P802" s="219"/>
      <c r="Q802" s="219"/>
      <c r="R802" s="219"/>
      <c r="S802" s="219"/>
      <c r="T802" s="219"/>
      <c r="U802" s="220"/>
      <c r="V802" s="220"/>
    </row>
    <row r="803" ht="12.75">
      <c r="L803" s="87"/>
      <c r="M803" s="201"/>
      <c r="N803" s="87"/>
      <c r="O803" s="219"/>
      <c r="P803" s="219"/>
      <c r="Q803" s="219"/>
      <c r="R803" s="219"/>
      <c r="S803" s="219"/>
      <c r="T803" s="219"/>
      <c r="U803" s="220"/>
      <c r="V803" s="220"/>
    </row>
    <row r="804" ht="12.75">
      <c r="L804" s="87"/>
      <c r="M804" s="201"/>
      <c r="N804" s="87"/>
      <c r="O804" s="219"/>
      <c r="P804" s="219"/>
      <c r="Q804" s="219"/>
      <c r="R804" s="219"/>
      <c r="S804" s="219"/>
      <c r="T804" s="219"/>
      <c r="U804" s="220"/>
      <c r="V804" s="220"/>
    </row>
    <row r="805" ht="12.75">
      <c r="L805" s="87"/>
      <c r="M805" s="201"/>
      <c r="N805" s="87"/>
      <c r="O805" s="219"/>
      <c r="P805" s="219"/>
      <c r="Q805" s="219"/>
      <c r="R805" s="219"/>
      <c r="S805" s="219"/>
      <c r="T805" s="219"/>
      <c r="U805" s="220"/>
      <c r="V805" s="220"/>
    </row>
    <row r="806" ht="12.75">
      <c r="L806" s="87"/>
      <c r="M806" s="201"/>
      <c r="N806" s="87"/>
      <c r="O806" s="219"/>
      <c r="P806" s="219"/>
      <c r="Q806" s="219"/>
      <c r="R806" s="219"/>
      <c r="S806" s="219"/>
      <c r="T806" s="219"/>
      <c r="U806" s="220"/>
      <c r="V806" s="220"/>
    </row>
    <row r="807" ht="12.75">
      <c r="L807" s="87"/>
      <c r="M807" s="201"/>
      <c r="N807" s="87"/>
      <c r="O807" s="219"/>
      <c r="P807" s="219"/>
      <c r="Q807" s="219"/>
      <c r="R807" s="219"/>
      <c r="S807" s="219"/>
      <c r="T807" s="219"/>
      <c r="U807" s="220"/>
      <c r="V807" s="220"/>
    </row>
    <row r="808" ht="12.75">
      <c r="L808" s="87"/>
      <c r="M808" s="201"/>
      <c r="N808" s="87"/>
      <c r="O808" s="219"/>
      <c r="P808" s="219"/>
      <c r="Q808" s="219"/>
      <c r="R808" s="219"/>
      <c r="S808" s="219"/>
      <c r="T808" s="219"/>
      <c r="U808" s="220"/>
      <c r="V808" s="220"/>
    </row>
    <row r="809" ht="12.75">
      <c r="L809" s="87"/>
      <c r="M809" s="201"/>
      <c r="N809" s="87"/>
      <c r="O809" s="219"/>
      <c r="P809" s="219"/>
      <c r="Q809" s="219"/>
      <c r="R809" s="219"/>
      <c r="S809" s="219"/>
      <c r="T809" s="219"/>
      <c r="U809" s="220"/>
      <c r="V809" s="220"/>
    </row>
    <row r="810" ht="12.75">
      <c r="L810" s="87"/>
      <c r="M810" s="201"/>
      <c r="N810" s="87"/>
      <c r="O810" s="219"/>
      <c r="P810" s="219"/>
      <c r="Q810" s="219"/>
      <c r="R810" s="219"/>
      <c r="S810" s="219"/>
      <c r="T810" s="219"/>
      <c r="U810" s="220"/>
      <c r="V810" s="220"/>
    </row>
    <row r="811" ht="12.75">
      <c r="L811" s="87"/>
      <c r="M811" s="201"/>
      <c r="N811" s="87"/>
      <c r="O811" s="219"/>
      <c r="P811" s="219"/>
      <c r="Q811" s="219"/>
      <c r="R811" s="219"/>
      <c r="S811" s="219"/>
      <c r="T811" s="219"/>
      <c r="U811" s="220"/>
      <c r="V811" s="220"/>
    </row>
    <row r="812" ht="12.75">
      <c r="L812" s="87"/>
      <c r="M812" s="201"/>
      <c r="N812" s="87"/>
      <c r="O812" s="219"/>
      <c r="P812" s="219"/>
      <c r="Q812" s="219"/>
      <c r="R812" s="219"/>
      <c r="S812" s="219"/>
      <c r="T812" s="219"/>
      <c r="U812" s="220"/>
      <c r="V812" s="220"/>
    </row>
    <row r="813" ht="12.75">
      <c r="L813" s="87"/>
      <c r="M813" s="201"/>
      <c r="N813" s="87"/>
      <c r="O813" s="219"/>
      <c r="P813" s="219"/>
      <c r="Q813" s="219"/>
      <c r="R813" s="219"/>
      <c r="S813" s="219"/>
      <c r="T813" s="219"/>
      <c r="U813" s="220"/>
      <c r="V813" s="220"/>
    </row>
    <row r="814" ht="12.75">
      <c r="L814" s="87"/>
      <c r="M814" s="201"/>
      <c r="N814" s="87"/>
      <c r="O814" s="219"/>
      <c r="P814" s="219"/>
      <c r="Q814" s="219"/>
      <c r="R814" s="219"/>
      <c r="S814" s="219"/>
      <c r="T814" s="219"/>
      <c r="U814" s="220"/>
      <c r="V814" s="220"/>
    </row>
    <row r="815" ht="12.75">
      <c r="L815" s="87"/>
      <c r="M815" s="201"/>
      <c r="N815" s="87"/>
      <c r="O815" s="219"/>
      <c r="P815" s="219"/>
      <c r="Q815" s="219"/>
      <c r="R815" s="219"/>
      <c r="S815" s="219"/>
      <c r="T815" s="219"/>
      <c r="U815" s="220"/>
      <c r="V815" s="220"/>
    </row>
    <row r="816" ht="12.75">
      <c r="L816" s="87"/>
      <c r="M816" s="201"/>
      <c r="N816" s="87"/>
      <c r="O816" s="219"/>
      <c r="P816" s="219"/>
      <c r="Q816" s="219"/>
      <c r="R816" s="219"/>
      <c r="S816" s="219"/>
      <c r="T816" s="219"/>
      <c r="U816" s="220"/>
      <c r="V816" s="220"/>
    </row>
    <row r="817" ht="12.75">
      <c r="L817" s="87"/>
      <c r="M817" s="201"/>
      <c r="N817" s="87"/>
      <c r="O817" s="219"/>
      <c r="P817" s="219"/>
      <c r="Q817" s="219"/>
      <c r="R817" s="219"/>
      <c r="S817" s="219"/>
      <c r="T817" s="219"/>
      <c r="U817" s="220"/>
      <c r="V817" s="220"/>
    </row>
    <row r="818" ht="12.75">
      <c r="L818" s="87"/>
      <c r="M818" s="201"/>
      <c r="N818" s="87"/>
      <c r="O818" s="219"/>
      <c r="P818" s="219"/>
      <c r="Q818" s="219"/>
      <c r="R818" s="219"/>
      <c r="S818" s="219"/>
      <c r="T818" s="219"/>
      <c r="U818" s="220"/>
      <c r="V818" s="220"/>
    </row>
    <row r="819" ht="12.75">
      <c r="L819" s="87"/>
      <c r="M819" s="201"/>
      <c r="N819" s="87"/>
      <c r="O819" s="219"/>
      <c r="P819" s="219"/>
      <c r="Q819" s="219"/>
      <c r="R819" s="219"/>
      <c r="S819" s="219"/>
      <c r="T819" s="219"/>
      <c r="U819" s="220"/>
      <c r="V819" s="220"/>
    </row>
    <row r="820" ht="12.75">
      <c r="L820" s="87"/>
      <c r="M820" s="201"/>
      <c r="N820" s="87"/>
      <c r="O820" s="219"/>
      <c r="P820" s="219"/>
      <c r="Q820" s="219"/>
      <c r="R820" s="219"/>
      <c r="S820" s="219"/>
      <c r="T820" s="219"/>
      <c r="U820" s="220"/>
      <c r="V820" s="220"/>
    </row>
    <row r="821" ht="12.75">
      <c r="L821" s="87"/>
      <c r="M821" s="201"/>
      <c r="N821" s="87"/>
      <c r="O821" s="219"/>
      <c r="P821" s="219"/>
      <c r="Q821" s="219"/>
      <c r="R821" s="219"/>
      <c r="S821" s="219"/>
      <c r="T821" s="219"/>
      <c r="U821" s="220"/>
      <c r="V821" s="220"/>
    </row>
    <row r="822" ht="12.75">
      <c r="L822" s="87"/>
      <c r="M822" s="201"/>
      <c r="N822" s="87"/>
      <c r="O822" s="219"/>
      <c r="P822" s="219"/>
      <c r="Q822" s="219"/>
      <c r="R822" s="219"/>
      <c r="S822" s="219"/>
      <c r="T822" s="219"/>
      <c r="U822" s="220"/>
      <c r="V822" s="220"/>
    </row>
    <row r="823" ht="12.75">
      <c r="L823" s="87"/>
      <c r="M823" s="201"/>
      <c r="N823" s="87"/>
      <c r="O823" s="219"/>
      <c r="P823" s="219"/>
      <c r="Q823" s="219"/>
      <c r="R823" s="219"/>
      <c r="S823" s="219"/>
      <c r="T823" s="219"/>
      <c r="U823" s="220"/>
      <c r="V823" s="220"/>
    </row>
    <row r="824" ht="12.75">
      <c r="L824" s="87"/>
      <c r="M824" s="201"/>
      <c r="N824" s="87"/>
      <c r="O824" s="219"/>
      <c r="P824" s="219"/>
      <c r="Q824" s="219"/>
      <c r="R824" s="219"/>
      <c r="S824" s="219"/>
      <c r="T824" s="219"/>
      <c r="U824" s="220"/>
      <c r="V824" s="220"/>
    </row>
    <row r="825" ht="12.75">
      <c r="L825" s="87"/>
      <c r="M825" s="201"/>
      <c r="N825" s="87"/>
      <c r="O825" s="219"/>
      <c r="P825" s="219"/>
      <c r="Q825" s="219"/>
      <c r="R825" s="219"/>
      <c r="S825" s="219"/>
      <c r="T825" s="219"/>
      <c r="U825" s="220"/>
      <c r="V825" s="220"/>
    </row>
    <row r="826" ht="12.75">
      <c r="L826" s="87"/>
      <c r="M826" s="201"/>
      <c r="N826" s="87"/>
      <c r="O826" s="219"/>
      <c r="P826" s="219"/>
      <c r="Q826" s="219"/>
      <c r="R826" s="219"/>
      <c r="S826" s="219"/>
      <c r="T826" s="219"/>
      <c r="U826" s="220"/>
      <c r="V826" s="220"/>
    </row>
    <row r="827" ht="12.75">
      <c r="L827" s="87"/>
      <c r="M827" s="201"/>
      <c r="N827" s="87"/>
      <c r="O827" s="219"/>
      <c r="P827" s="219"/>
      <c r="Q827" s="219"/>
      <c r="R827" s="219"/>
      <c r="S827" s="219"/>
      <c r="T827" s="219"/>
      <c r="U827" s="220"/>
      <c r="V827" s="220"/>
    </row>
    <row r="828" ht="12.75">
      <c r="L828" s="87"/>
      <c r="M828" s="201"/>
      <c r="N828" s="87"/>
      <c r="O828" s="219"/>
      <c r="P828" s="219"/>
      <c r="Q828" s="219"/>
      <c r="R828" s="219"/>
      <c r="S828" s="219"/>
      <c r="T828" s="219"/>
      <c r="U828" s="220"/>
      <c r="V828" s="220"/>
    </row>
    <row r="829" ht="12.75">
      <c r="L829" s="87"/>
      <c r="M829" s="201"/>
      <c r="N829" s="87"/>
      <c r="O829" s="219"/>
      <c r="P829" s="219"/>
      <c r="Q829" s="219"/>
      <c r="R829" s="219"/>
      <c r="S829" s="219"/>
      <c r="T829" s="219"/>
      <c r="U829" s="220"/>
      <c r="V829" s="220"/>
    </row>
    <row r="830" ht="12.75">
      <c r="L830" s="87"/>
      <c r="M830" s="201"/>
      <c r="N830" s="87"/>
      <c r="O830" s="219"/>
      <c r="P830" s="219"/>
      <c r="Q830" s="219"/>
      <c r="R830" s="219"/>
      <c r="S830" s="219"/>
      <c r="T830" s="219"/>
      <c r="U830" s="220"/>
      <c r="V830" s="220"/>
    </row>
    <row r="831" ht="12.75">
      <c r="L831" s="87"/>
      <c r="M831" s="201"/>
      <c r="N831" s="87"/>
      <c r="O831" s="219"/>
      <c r="P831" s="219"/>
      <c r="Q831" s="219"/>
      <c r="R831" s="219"/>
      <c r="S831" s="219"/>
      <c r="T831" s="219"/>
      <c r="U831" s="220"/>
      <c r="V831" s="220"/>
    </row>
    <row r="832" ht="12.75">
      <c r="L832" s="87"/>
      <c r="M832" s="201"/>
      <c r="N832" s="87"/>
      <c r="O832" s="219"/>
      <c r="P832" s="219"/>
      <c r="Q832" s="219"/>
      <c r="R832" s="219"/>
      <c r="S832" s="219"/>
      <c r="T832" s="219"/>
      <c r="U832" s="220"/>
      <c r="V832" s="220"/>
    </row>
    <row r="833" ht="12.75">
      <c r="L833" s="87"/>
      <c r="M833" s="201"/>
      <c r="N833" s="87"/>
      <c r="O833" s="219"/>
      <c r="P833" s="219"/>
      <c r="Q833" s="219"/>
      <c r="R833" s="219"/>
      <c r="S833" s="219"/>
      <c r="T833" s="219"/>
      <c r="U833" s="220"/>
      <c r="V833" s="220"/>
    </row>
    <row r="834" ht="12.75">
      <c r="L834" s="87"/>
      <c r="M834" s="201"/>
      <c r="N834" s="87"/>
      <c r="O834" s="219"/>
      <c r="P834" s="219"/>
      <c r="Q834" s="219"/>
      <c r="R834" s="219"/>
      <c r="S834" s="219"/>
      <c r="T834" s="219"/>
      <c r="U834" s="220"/>
      <c r="V834" s="220"/>
    </row>
    <row r="835" ht="12.75">
      <c r="L835" s="87"/>
      <c r="M835" s="201"/>
      <c r="N835" s="87"/>
      <c r="O835" s="219"/>
      <c r="P835" s="219"/>
      <c r="Q835" s="219"/>
      <c r="R835" s="219"/>
      <c r="S835" s="219"/>
      <c r="T835" s="219"/>
      <c r="U835" s="220"/>
      <c r="V835" s="220"/>
    </row>
    <row r="836" ht="12.75">
      <c r="L836" s="87"/>
      <c r="M836" s="201"/>
      <c r="N836" s="87"/>
      <c r="O836" s="219"/>
      <c r="P836" s="219"/>
      <c r="Q836" s="219"/>
      <c r="R836" s="219"/>
      <c r="S836" s="219"/>
      <c r="T836" s="219"/>
      <c r="U836" s="220"/>
      <c r="V836" s="220"/>
    </row>
    <row r="837" ht="12.75">
      <c r="L837" s="87"/>
      <c r="M837" s="201"/>
      <c r="N837" s="87"/>
      <c r="O837" s="219"/>
      <c r="P837" s="219"/>
      <c r="Q837" s="219"/>
      <c r="R837" s="219"/>
      <c r="S837" s="219"/>
      <c r="T837" s="219"/>
      <c r="U837" s="220"/>
      <c r="V837" s="220"/>
    </row>
    <row r="838" ht="12.75">
      <c r="L838" s="87"/>
      <c r="M838" s="201"/>
      <c r="N838" s="87"/>
      <c r="O838" s="219"/>
      <c r="P838" s="219"/>
      <c r="Q838" s="219"/>
      <c r="R838" s="219"/>
      <c r="S838" s="219"/>
      <c r="T838" s="219"/>
      <c r="U838" s="220"/>
      <c r="V838" s="220"/>
    </row>
    <row r="839" ht="12.75">
      <c r="L839" s="87"/>
      <c r="M839" s="201"/>
      <c r="N839" s="87"/>
      <c r="O839" s="219"/>
      <c r="P839" s="219"/>
      <c r="Q839" s="219"/>
      <c r="R839" s="219"/>
      <c r="S839" s="219"/>
      <c r="T839" s="219"/>
      <c r="U839" s="220"/>
      <c r="V839" s="220"/>
    </row>
    <row r="840" ht="12.75">
      <c r="L840" s="87"/>
      <c r="M840" s="201"/>
      <c r="N840" s="87"/>
      <c r="O840" s="219"/>
      <c r="P840" s="219"/>
      <c r="Q840" s="219"/>
      <c r="R840" s="219"/>
      <c r="S840" s="219"/>
      <c r="T840" s="219"/>
      <c r="U840" s="220"/>
      <c r="V840" s="220"/>
    </row>
    <row r="841" ht="12.75">
      <c r="L841" s="87"/>
      <c r="M841" s="201"/>
      <c r="N841" s="87"/>
      <c r="O841" s="219"/>
      <c r="P841" s="219"/>
      <c r="Q841" s="219"/>
      <c r="R841" s="219"/>
      <c r="S841" s="219"/>
      <c r="T841" s="219"/>
      <c r="U841" s="220"/>
      <c r="V841" s="220"/>
    </row>
    <row r="842" ht="12.75">
      <c r="L842" s="87"/>
      <c r="M842" s="201"/>
      <c r="N842" s="87"/>
      <c r="O842" s="219"/>
      <c r="P842" s="219"/>
      <c r="Q842" s="219"/>
      <c r="R842" s="219"/>
      <c r="S842" s="219"/>
      <c r="T842" s="219"/>
      <c r="U842" s="220"/>
      <c r="V842" s="220"/>
    </row>
    <row r="843" ht="12.75">
      <c r="L843" s="87"/>
      <c r="M843" s="201"/>
      <c r="N843" s="87"/>
      <c r="O843" s="219"/>
      <c r="P843" s="219"/>
      <c r="Q843" s="219"/>
      <c r="R843" s="219"/>
      <c r="S843" s="219"/>
      <c r="T843" s="219"/>
      <c r="U843" s="220"/>
      <c r="V843" s="220"/>
    </row>
    <row r="844" ht="12.75">
      <c r="L844" s="87"/>
      <c r="M844" s="201"/>
      <c r="N844" s="87"/>
      <c r="O844" s="219"/>
      <c r="P844" s="219"/>
      <c r="Q844" s="219"/>
      <c r="R844" s="219"/>
      <c r="S844" s="219"/>
      <c r="T844" s="219"/>
      <c r="U844" s="220"/>
      <c r="V844" s="220"/>
    </row>
    <row r="845" ht="12.75">
      <c r="L845" s="87"/>
      <c r="M845" s="201"/>
      <c r="N845" s="87"/>
      <c r="O845" s="219"/>
      <c r="P845" s="219"/>
      <c r="Q845" s="219"/>
      <c r="R845" s="219"/>
      <c r="S845" s="219"/>
      <c r="T845" s="219"/>
      <c r="U845" s="220"/>
      <c r="V845" s="220"/>
    </row>
    <row r="846" ht="12.75">
      <c r="L846" s="87"/>
      <c r="M846" s="201"/>
      <c r="N846" s="87"/>
      <c r="O846" s="219"/>
      <c r="P846" s="219"/>
      <c r="Q846" s="219"/>
      <c r="R846" s="219"/>
      <c r="S846" s="219"/>
      <c r="T846" s="219"/>
      <c r="U846" s="220"/>
      <c r="V846" s="220"/>
    </row>
    <row r="847" ht="12.75">
      <c r="L847" s="87"/>
      <c r="M847" s="201"/>
      <c r="N847" s="87"/>
      <c r="O847" s="219"/>
      <c r="P847" s="219"/>
      <c r="Q847" s="219"/>
      <c r="R847" s="219"/>
      <c r="S847" s="219"/>
      <c r="T847" s="219"/>
      <c r="U847" s="220"/>
      <c r="V847" s="220"/>
    </row>
    <row r="848" ht="12.75">
      <c r="L848" s="87"/>
      <c r="M848" s="201"/>
      <c r="N848" s="87"/>
      <c r="O848" s="219"/>
      <c r="P848" s="219"/>
      <c r="Q848" s="219"/>
      <c r="R848" s="219"/>
      <c r="S848" s="219"/>
      <c r="T848" s="219"/>
      <c r="U848" s="220"/>
      <c r="V848" s="220"/>
    </row>
    <row r="849" ht="12.75">
      <c r="L849" s="87"/>
      <c r="M849" s="201"/>
      <c r="N849" s="87"/>
      <c r="O849" s="219"/>
      <c r="P849" s="219"/>
      <c r="Q849" s="219"/>
      <c r="R849" s="219"/>
      <c r="S849" s="219"/>
      <c r="T849" s="219"/>
      <c r="U849" s="220"/>
      <c r="V849" s="220"/>
    </row>
    <row r="850" ht="12.75">
      <c r="L850" s="87"/>
      <c r="M850" s="201"/>
      <c r="N850" s="87"/>
      <c r="O850" s="219"/>
      <c r="P850" s="219"/>
      <c r="Q850" s="219"/>
      <c r="R850" s="219"/>
      <c r="S850" s="219"/>
      <c r="T850" s="219"/>
      <c r="U850" s="220"/>
      <c r="V850" s="220"/>
    </row>
    <row r="851" ht="12.75">
      <c r="L851" s="87"/>
      <c r="M851" s="201"/>
      <c r="N851" s="87"/>
      <c r="O851" s="219"/>
      <c r="P851" s="219"/>
      <c r="Q851" s="219"/>
      <c r="R851" s="219"/>
      <c r="S851" s="219"/>
      <c r="T851" s="219"/>
      <c r="U851" s="220"/>
      <c r="V851" s="220"/>
    </row>
    <row r="852" ht="12.75">
      <c r="L852" s="87"/>
      <c r="M852" s="201"/>
      <c r="N852" s="87"/>
      <c r="O852" s="219"/>
      <c r="P852" s="219"/>
      <c r="Q852" s="219"/>
      <c r="R852" s="219"/>
      <c r="S852" s="219"/>
      <c r="T852" s="219"/>
      <c r="U852" s="220"/>
      <c r="V852" s="220"/>
    </row>
    <row r="853" ht="12.75">
      <c r="L853" s="87"/>
      <c r="M853" s="201"/>
      <c r="N853" s="87"/>
      <c r="O853" s="219"/>
      <c r="P853" s="219"/>
      <c r="Q853" s="219"/>
      <c r="R853" s="219"/>
      <c r="S853" s="219"/>
      <c r="T853" s="219"/>
      <c r="U853" s="220"/>
      <c r="V853" s="220"/>
    </row>
    <row r="854" ht="12.75">
      <c r="L854" s="87"/>
      <c r="M854" s="201"/>
      <c r="N854" s="87"/>
      <c r="O854" s="219"/>
      <c r="P854" s="219"/>
      <c r="Q854" s="219"/>
      <c r="R854" s="219"/>
      <c r="S854" s="219"/>
      <c r="T854" s="219"/>
      <c r="U854" s="220"/>
      <c r="V854" s="220"/>
    </row>
    <row r="855" ht="12.75">
      <c r="L855" s="87"/>
      <c r="M855" s="201"/>
      <c r="N855" s="87"/>
      <c r="O855" s="219"/>
      <c r="P855" s="219"/>
      <c r="Q855" s="219"/>
      <c r="R855" s="219"/>
      <c r="S855" s="219"/>
      <c r="T855" s="219"/>
      <c r="U855" s="220"/>
      <c r="V855" s="220"/>
    </row>
    <row r="856" ht="12.75">
      <c r="L856" s="87"/>
      <c r="M856" s="201"/>
      <c r="N856" s="87"/>
      <c r="O856" s="219"/>
      <c r="P856" s="219"/>
      <c r="Q856" s="219"/>
      <c r="R856" s="219"/>
      <c r="S856" s="219"/>
      <c r="T856" s="219"/>
      <c r="U856" s="220"/>
      <c r="V856" s="220"/>
    </row>
    <row r="857" ht="12.75">
      <c r="L857" s="87"/>
      <c r="M857" s="201"/>
      <c r="N857" s="87"/>
      <c r="O857" s="219"/>
      <c r="P857" s="219"/>
      <c r="Q857" s="219"/>
      <c r="R857" s="219"/>
      <c r="S857" s="219"/>
      <c r="T857" s="219"/>
      <c r="U857" s="220"/>
      <c r="V857" s="220"/>
    </row>
    <row r="858" ht="12.75">
      <c r="L858" s="87"/>
      <c r="M858" s="201"/>
      <c r="N858" s="87"/>
      <c r="O858" s="219"/>
      <c r="P858" s="219"/>
      <c r="Q858" s="219"/>
      <c r="R858" s="219"/>
      <c r="S858" s="219"/>
      <c r="T858" s="219"/>
      <c r="U858" s="220"/>
      <c r="V858" s="220"/>
    </row>
    <row r="859" ht="12.75">
      <c r="L859" s="87"/>
      <c r="M859" s="201"/>
      <c r="N859" s="87"/>
      <c r="O859" s="219"/>
      <c r="P859" s="219"/>
      <c r="Q859" s="219"/>
      <c r="R859" s="219"/>
      <c r="S859" s="219"/>
      <c r="T859" s="219"/>
      <c r="U859" s="220"/>
      <c r="V859" s="220"/>
    </row>
    <row r="860" ht="12.75">
      <c r="L860" s="87"/>
      <c r="M860" s="201"/>
      <c r="N860" s="87"/>
      <c r="O860" s="219"/>
      <c r="P860" s="219"/>
      <c r="Q860" s="219"/>
      <c r="R860" s="219"/>
      <c r="S860" s="219"/>
      <c r="T860" s="219"/>
      <c r="U860" s="220"/>
      <c r="V860" s="220"/>
    </row>
    <row r="861" ht="12.75">
      <c r="L861" s="87"/>
      <c r="M861" s="201"/>
      <c r="N861" s="87"/>
      <c r="O861" s="219"/>
      <c r="P861" s="219"/>
      <c r="Q861" s="219"/>
      <c r="R861" s="219"/>
      <c r="S861" s="219"/>
      <c r="T861" s="219"/>
      <c r="U861" s="220"/>
      <c r="V861" s="220"/>
    </row>
    <row r="862" ht="12.75">
      <c r="L862" s="87"/>
      <c r="M862" s="201"/>
      <c r="N862" s="87"/>
      <c r="O862" s="219"/>
      <c r="P862" s="219"/>
      <c r="Q862" s="219"/>
      <c r="R862" s="219"/>
      <c r="S862" s="219"/>
      <c r="T862" s="219"/>
      <c r="U862" s="220"/>
      <c r="V862" s="220"/>
    </row>
    <row r="863" ht="12.75">
      <c r="L863" s="87"/>
      <c r="M863" s="201"/>
      <c r="N863" s="87"/>
      <c r="O863" s="219"/>
      <c r="P863" s="219"/>
      <c r="Q863" s="219"/>
      <c r="R863" s="219"/>
      <c r="S863" s="219"/>
      <c r="T863" s="219"/>
      <c r="U863" s="220"/>
      <c r="V863" s="220"/>
    </row>
    <row r="864" ht="12.75">
      <c r="L864" s="87"/>
      <c r="M864" s="201"/>
      <c r="N864" s="87"/>
      <c r="O864" s="219"/>
      <c r="P864" s="219"/>
      <c r="Q864" s="219"/>
      <c r="R864" s="219"/>
      <c r="S864" s="219"/>
      <c r="T864" s="219"/>
      <c r="U864" s="220"/>
      <c r="V864" s="220"/>
    </row>
    <row r="865" ht="12.75">
      <c r="L865" s="87"/>
      <c r="M865" s="201"/>
      <c r="N865" s="87"/>
      <c r="O865" s="219"/>
      <c r="P865" s="219"/>
      <c r="Q865" s="219"/>
      <c r="R865" s="219"/>
      <c r="S865" s="219"/>
      <c r="T865" s="219"/>
      <c r="U865" s="220"/>
      <c r="V865" s="220"/>
    </row>
    <row r="866" ht="12.75">
      <c r="L866" s="87"/>
      <c r="M866" s="201"/>
      <c r="N866" s="87"/>
      <c r="O866" s="219"/>
      <c r="P866" s="219"/>
      <c r="Q866" s="219"/>
      <c r="R866" s="219"/>
      <c r="S866" s="219"/>
      <c r="T866" s="219"/>
      <c r="U866" s="220"/>
      <c r="V866" s="220"/>
    </row>
    <row r="867" ht="12.75">
      <c r="L867" s="87"/>
      <c r="M867" s="201"/>
      <c r="N867" s="87"/>
      <c r="O867" s="219"/>
      <c r="P867" s="219"/>
      <c r="Q867" s="219"/>
      <c r="R867" s="219"/>
      <c r="S867" s="219"/>
      <c r="T867" s="219"/>
      <c r="U867" s="220"/>
      <c r="V867" s="220"/>
    </row>
    <row r="868" ht="12.75">
      <c r="L868" s="87"/>
      <c r="M868" s="201"/>
      <c r="N868" s="87"/>
      <c r="O868" s="219"/>
      <c r="P868" s="219"/>
      <c r="Q868" s="219"/>
      <c r="R868" s="219"/>
      <c r="S868" s="219"/>
      <c r="T868" s="219"/>
      <c r="U868" s="220"/>
      <c r="V868" s="220"/>
    </row>
    <row r="869" ht="12.75">
      <c r="L869" s="87"/>
      <c r="M869" s="201"/>
      <c r="N869" s="87"/>
      <c r="O869" s="219"/>
      <c r="P869" s="219"/>
      <c r="Q869" s="219"/>
      <c r="R869" s="219"/>
      <c r="S869" s="219"/>
      <c r="T869" s="219"/>
      <c r="U869" s="220"/>
      <c r="V869" s="220"/>
    </row>
    <row r="870" ht="12.75">
      <c r="L870" s="87"/>
      <c r="M870" s="201"/>
      <c r="N870" s="87"/>
      <c r="O870" s="219"/>
      <c r="P870" s="219"/>
      <c r="Q870" s="219"/>
      <c r="R870" s="219"/>
      <c r="S870" s="219"/>
      <c r="T870" s="219"/>
      <c r="U870" s="220"/>
      <c r="V870" s="220"/>
    </row>
    <row r="871" ht="12.75">
      <c r="L871" s="87"/>
      <c r="M871" s="201"/>
      <c r="N871" s="87"/>
      <c r="O871" s="219"/>
      <c r="P871" s="219"/>
      <c r="Q871" s="219"/>
      <c r="R871" s="219"/>
      <c r="S871" s="219"/>
      <c r="T871" s="219"/>
      <c r="U871" s="220"/>
      <c r="V871" s="220"/>
    </row>
    <row r="872" ht="12.75">
      <c r="L872" s="87"/>
      <c r="M872" s="201"/>
      <c r="N872" s="87"/>
      <c r="O872" s="219"/>
      <c r="P872" s="219"/>
      <c r="Q872" s="219"/>
      <c r="R872" s="219"/>
      <c r="S872" s="219"/>
      <c r="T872" s="219"/>
      <c r="U872" s="220"/>
      <c r="V872" s="220"/>
    </row>
    <row r="873" ht="12.75">
      <c r="L873" s="87"/>
      <c r="M873" s="201"/>
      <c r="N873" s="87"/>
      <c r="O873" s="219"/>
      <c r="P873" s="219"/>
      <c r="Q873" s="219"/>
      <c r="R873" s="219"/>
      <c r="S873" s="219"/>
      <c r="T873" s="219"/>
      <c r="U873" s="220"/>
      <c r="V873" s="220"/>
    </row>
    <row r="874" ht="12.75">
      <c r="L874" s="87"/>
      <c r="M874" s="201"/>
      <c r="N874" s="87"/>
      <c r="O874" s="219"/>
      <c r="P874" s="219"/>
      <c r="Q874" s="219"/>
      <c r="R874" s="219"/>
      <c r="S874" s="219"/>
      <c r="T874" s="219"/>
      <c r="U874" s="220"/>
      <c r="V874" s="220"/>
    </row>
    <row r="875" ht="12.75">
      <c r="L875" s="87"/>
      <c r="M875" s="201"/>
      <c r="N875" s="87"/>
      <c r="O875" s="219"/>
      <c r="P875" s="219"/>
      <c r="Q875" s="219"/>
      <c r="R875" s="219"/>
      <c r="S875" s="219"/>
      <c r="T875" s="219"/>
      <c r="U875" s="220"/>
      <c r="V875" s="220"/>
    </row>
    <row r="876" ht="12.75">
      <c r="L876" s="87"/>
      <c r="M876" s="201"/>
      <c r="N876" s="87"/>
      <c r="O876" s="219"/>
      <c r="P876" s="219"/>
      <c r="Q876" s="219"/>
      <c r="R876" s="219"/>
      <c r="S876" s="219"/>
      <c r="T876" s="219"/>
      <c r="U876" s="220"/>
      <c r="V876" s="220"/>
    </row>
    <row r="877" ht="12.75">
      <c r="L877" s="87"/>
      <c r="M877" s="201"/>
      <c r="N877" s="87"/>
      <c r="O877" s="219"/>
      <c r="P877" s="219"/>
      <c r="Q877" s="219"/>
      <c r="R877" s="219"/>
      <c r="S877" s="219"/>
      <c r="T877" s="219"/>
      <c r="U877" s="220"/>
      <c r="V877" s="220"/>
    </row>
    <row r="878" ht="12.75">
      <c r="L878" s="87"/>
      <c r="M878" s="201"/>
      <c r="N878" s="87"/>
      <c r="O878" s="219"/>
      <c r="P878" s="219"/>
      <c r="Q878" s="219"/>
      <c r="R878" s="219"/>
      <c r="S878" s="219"/>
      <c r="T878" s="219"/>
      <c r="U878" s="220"/>
      <c r="V878" s="220"/>
    </row>
    <row r="879" ht="12.75">
      <c r="L879" s="87"/>
      <c r="M879" s="201"/>
      <c r="N879" s="87"/>
      <c r="O879" s="219"/>
      <c r="P879" s="219"/>
      <c r="Q879" s="219"/>
      <c r="R879" s="219"/>
      <c r="S879" s="219"/>
      <c r="T879" s="219"/>
      <c r="U879" s="220"/>
      <c r="V879" s="220"/>
    </row>
    <row r="880" ht="12.75">
      <c r="L880" s="87"/>
      <c r="M880" s="201"/>
      <c r="N880" s="87"/>
      <c r="O880" s="219"/>
      <c r="P880" s="219"/>
      <c r="Q880" s="219"/>
      <c r="R880" s="219"/>
      <c r="S880" s="219"/>
      <c r="T880" s="219"/>
      <c r="U880" s="220"/>
      <c r="V880" s="220"/>
    </row>
    <row r="881" ht="12.75">
      <c r="L881" s="87"/>
      <c r="M881" s="201"/>
      <c r="N881" s="87"/>
      <c r="O881" s="219"/>
      <c r="P881" s="219"/>
      <c r="Q881" s="219"/>
      <c r="R881" s="219"/>
      <c r="S881" s="219"/>
      <c r="T881" s="219"/>
      <c r="U881" s="220"/>
      <c r="V881" s="220"/>
    </row>
    <row r="882" ht="12.75">
      <c r="L882" s="87"/>
      <c r="M882" s="201"/>
      <c r="N882" s="87"/>
      <c r="O882" s="219"/>
      <c r="P882" s="219"/>
      <c r="Q882" s="219"/>
      <c r="R882" s="219"/>
      <c r="S882" s="219"/>
      <c r="T882" s="219"/>
      <c r="U882" s="220"/>
      <c r="V882" s="220"/>
    </row>
    <row r="883" ht="12.75">
      <c r="L883" s="87"/>
      <c r="M883" s="201"/>
      <c r="N883" s="87"/>
      <c r="O883" s="219"/>
      <c r="P883" s="219"/>
      <c r="Q883" s="219"/>
      <c r="R883" s="219"/>
      <c r="S883" s="219"/>
      <c r="T883" s="219"/>
      <c r="U883" s="220"/>
      <c r="V883" s="220"/>
    </row>
    <row r="884" ht="12.75">
      <c r="L884" s="87"/>
      <c r="M884" s="201"/>
      <c r="N884" s="87"/>
      <c r="O884" s="219"/>
      <c r="P884" s="219"/>
      <c r="Q884" s="219"/>
      <c r="R884" s="219"/>
      <c r="S884" s="219"/>
      <c r="T884" s="219"/>
      <c r="U884" s="220"/>
      <c r="V884" s="220"/>
    </row>
    <row r="885" ht="12.75">
      <c r="L885" s="87"/>
      <c r="M885" s="201"/>
      <c r="N885" s="87"/>
      <c r="O885" s="219"/>
      <c r="P885" s="219"/>
      <c r="Q885" s="219"/>
      <c r="R885" s="219"/>
      <c r="S885" s="219"/>
      <c r="T885" s="219"/>
      <c r="U885" s="220"/>
      <c r="V885" s="220"/>
    </row>
    <row r="886" ht="12.75">
      <c r="L886" s="87"/>
      <c r="M886" s="201"/>
      <c r="N886" s="87"/>
      <c r="O886" s="219"/>
      <c r="P886" s="219"/>
      <c r="Q886" s="219"/>
      <c r="R886" s="219"/>
      <c r="S886" s="219"/>
      <c r="T886" s="219"/>
      <c r="U886" s="220"/>
      <c r="V886" s="220"/>
    </row>
    <row r="887" ht="12.75">
      <c r="L887" s="87"/>
      <c r="M887" s="201"/>
      <c r="N887" s="87"/>
      <c r="O887" s="219"/>
      <c r="P887" s="219"/>
      <c r="Q887" s="219"/>
      <c r="R887" s="219"/>
      <c r="S887" s="219"/>
      <c r="T887" s="219"/>
      <c r="U887" s="220"/>
      <c r="V887" s="220"/>
    </row>
    <row r="888" ht="12.75">
      <c r="L888" s="87"/>
      <c r="M888" s="201"/>
      <c r="N888" s="87"/>
      <c r="O888" s="219"/>
      <c r="P888" s="219"/>
      <c r="Q888" s="219"/>
      <c r="R888" s="219"/>
      <c r="S888" s="219"/>
      <c r="T888" s="219"/>
      <c r="U888" s="220"/>
      <c r="V888" s="220"/>
    </row>
    <row r="889" ht="12.75">
      <c r="L889" s="87"/>
      <c r="M889" s="201"/>
      <c r="N889" s="87"/>
      <c r="O889" s="219"/>
      <c r="P889" s="219"/>
      <c r="Q889" s="219"/>
      <c r="R889" s="219"/>
      <c r="S889" s="219"/>
      <c r="T889" s="219"/>
      <c r="U889" s="220"/>
      <c r="V889" s="220"/>
    </row>
    <row r="890" ht="12.75">
      <c r="L890" s="87"/>
      <c r="M890" s="201"/>
      <c r="N890" s="87"/>
      <c r="O890" s="219"/>
      <c r="P890" s="219"/>
      <c r="Q890" s="219"/>
      <c r="R890" s="219"/>
      <c r="S890" s="219"/>
      <c r="T890" s="219"/>
      <c r="U890" s="220"/>
      <c r="V890" s="220"/>
    </row>
    <row r="891" ht="12.75">
      <c r="L891" s="87"/>
      <c r="M891" s="201"/>
      <c r="N891" s="87"/>
      <c r="O891" s="219"/>
      <c r="P891" s="219"/>
      <c r="Q891" s="219"/>
      <c r="R891" s="219"/>
      <c r="S891" s="219"/>
      <c r="T891" s="219"/>
      <c r="U891" s="220"/>
      <c r="V891" s="220"/>
    </row>
    <row r="892" ht="12.75">
      <c r="L892" s="87"/>
      <c r="M892" s="201"/>
      <c r="N892" s="87"/>
      <c r="O892" s="219"/>
      <c r="P892" s="219"/>
      <c r="Q892" s="219"/>
      <c r="R892" s="219"/>
      <c r="S892" s="219"/>
      <c r="T892" s="219"/>
      <c r="U892" s="220"/>
      <c r="V892" s="220"/>
    </row>
    <row r="893" ht="12.75">
      <c r="L893" s="87"/>
      <c r="M893" s="201"/>
      <c r="N893" s="87"/>
      <c r="O893" s="219"/>
      <c r="P893" s="219"/>
      <c r="Q893" s="219"/>
      <c r="R893" s="219"/>
      <c r="S893" s="219"/>
      <c r="T893" s="219"/>
      <c r="U893" s="220"/>
      <c r="V893" s="220"/>
    </row>
    <row r="894" ht="12.75">
      <c r="L894" s="87"/>
      <c r="M894" s="201"/>
      <c r="N894" s="87"/>
      <c r="O894" s="219"/>
      <c r="P894" s="219"/>
      <c r="Q894" s="219"/>
      <c r="R894" s="219"/>
      <c r="S894" s="219"/>
      <c r="T894" s="219"/>
      <c r="U894" s="220"/>
      <c r="V894" s="220"/>
    </row>
    <row r="895" ht="12.75">
      <c r="L895" s="87"/>
      <c r="M895" s="201"/>
      <c r="N895" s="87"/>
      <c r="O895" s="219"/>
      <c r="P895" s="219"/>
      <c r="Q895" s="219"/>
      <c r="R895" s="219"/>
      <c r="S895" s="219"/>
      <c r="T895" s="219"/>
      <c r="U895" s="220"/>
      <c r="V895" s="220"/>
    </row>
    <row r="896" ht="12.75">
      <c r="L896" s="87"/>
      <c r="M896" s="201"/>
      <c r="N896" s="87"/>
      <c r="O896" s="219"/>
      <c r="P896" s="219"/>
      <c r="Q896" s="219"/>
      <c r="R896" s="219"/>
      <c r="S896" s="219"/>
      <c r="T896" s="219"/>
      <c r="U896" s="220"/>
      <c r="V896" s="220"/>
    </row>
    <row r="897" ht="12.75">
      <c r="L897" s="87"/>
      <c r="M897" s="201"/>
      <c r="N897" s="87"/>
      <c r="O897" s="219"/>
      <c r="P897" s="219"/>
      <c r="Q897" s="219"/>
      <c r="R897" s="219"/>
      <c r="S897" s="219"/>
      <c r="T897" s="219"/>
      <c r="U897" s="220"/>
      <c r="V897" s="220"/>
    </row>
    <row r="898" ht="12.75">
      <c r="L898" s="87"/>
      <c r="M898" s="201"/>
      <c r="N898" s="87"/>
      <c r="O898" s="219"/>
      <c r="P898" s="219"/>
      <c r="Q898" s="219"/>
      <c r="R898" s="219"/>
      <c r="S898" s="219"/>
      <c r="T898" s="219"/>
      <c r="U898" s="220"/>
      <c r="V898" s="220"/>
    </row>
    <row r="899" ht="12.75">
      <c r="L899" s="87"/>
      <c r="M899" s="201"/>
      <c r="N899" s="87"/>
      <c r="O899" s="219"/>
      <c r="P899" s="219"/>
      <c r="Q899" s="219"/>
      <c r="R899" s="219"/>
      <c r="S899" s="219"/>
      <c r="T899" s="219"/>
      <c r="U899" s="220"/>
      <c r="V899" s="220"/>
    </row>
    <row r="900" ht="12.75">
      <c r="L900" s="87"/>
      <c r="M900" s="201"/>
      <c r="N900" s="87"/>
      <c r="O900" s="219"/>
      <c r="P900" s="219"/>
      <c r="Q900" s="219"/>
      <c r="R900" s="219"/>
      <c r="S900" s="219"/>
      <c r="T900" s="219"/>
      <c r="U900" s="220"/>
      <c r="V900" s="220"/>
    </row>
    <row r="901" ht="12.75">
      <c r="L901" s="87"/>
      <c r="M901" s="201"/>
      <c r="N901" s="87"/>
      <c r="O901" s="219"/>
      <c r="P901" s="219"/>
      <c r="Q901" s="219"/>
      <c r="R901" s="219"/>
      <c r="S901" s="219"/>
      <c r="T901" s="219"/>
      <c r="U901" s="220"/>
      <c r="V901" s="220"/>
    </row>
    <row r="902" ht="12.75">
      <c r="L902" s="87"/>
      <c r="M902" s="201"/>
      <c r="N902" s="87"/>
      <c r="O902" s="219"/>
      <c r="P902" s="219"/>
      <c r="Q902" s="219"/>
      <c r="R902" s="219"/>
      <c r="S902" s="219"/>
      <c r="T902" s="219"/>
      <c r="U902" s="220"/>
      <c r="V902" s="220"/>
    </row>
    <row r="903" ht="12.75">
      <c r="L903" s="87"/>
      <c r="M903" s="201"/>
      <c r="N903" s="87"/>
      <c r="O903" s="219"/>
      <c r="P903" s="219"/>
      <c r="Q903" s="219"/>
      <c r="R903" s="219"/>
      <c r="S903" s="219"/>
      <c r="T903" s="219"/>
      <c r="U903" s="220"/>
      <c r="V903" s="220"/>
    </row>
    <row r="904" ht="12.75">
      <c r="L904" s="87"/>
      <c r="M904" s="201"/>
      <c r="N904" s="87"/>
      <c r="O904" s="219"/>
      <c r="P904" s="219"/>
      <c r="Q904" s="219"/>
      <c r="R904" s="219"/>
      <c r="S904" s="219"/>
      <c r="T904" s="219"/>
      <c r="U904" s="220"/>
      <c r="V904" s="220"/>
    </row>
    <row r="905" ht="12.75">
      <c r="L905" s="87"/>
      <c r="M905" s="201"/>
      <c r="N905" s="87"/>
      <c r="O905" s="219"/>
      <c r="P905" s="219"/>
      <c r="Q905" s="219"/>
      <c r="R905" s="219"/>
      <c r="S905" s="219"/>
      <c r="T905" s="219"/>
      <c r="U905" s="220"/>
      <c r="V905" s="220"/>
    </row>
    <row r="906" ht="12.75">
      <c r="L906" s="87"/>
      <c r="M906" s="201"/>
      <c r="N906" s="87"/>
      <c r="O906" s="219"/>
      <c r="P906" s="219"/>
      <c r="Q906" s="219"/>
      <c r="R906" s="219"/>
      <c r="S906" s="219"/>
      <c r="T906" s="219"/>
      <c r="U906" s="220"/>
      <c r="V906" s="220"/>
    </row>
    <row r="907" ht="12.75">
      <c r="L907" s="87"/>
      <c r="M907" s="201"/>
      <c r="N907" s="87"/>
      <c r="O907" s="219"/>
      <c r="P907" s="219"/>
      <c r="Q907" s="219"/>
      <c r="R907" s="219"/>
      <c r="S907" s="219"/>
      <c r="T907" s="219"/>
      <c r="U907" s="220"/>
      <c r="V907" s="220"/>
    </row>
    <row r="908" ht="12.75">
      <c r="L908" s="87"/>
      <c r="M908" s="201"/>
      <c r="N908" s="87"/>
      <c r="O908" s="219"/>
      <c r="P908" s="219"/>
      <c r="Q908" s="219"/>
      <c r="R908" s="219"/>
      <c r="S908" s="219"/>
      <c r="T908" s="219"/>
      <c r="U908" s="220"/>
      <c r="V908" s="220"/>
    </row>
    <row r="909" ht="12.75">
      <c r="L909" s="87"/>
      <c r="M909" s="201"/>
      <c r="N909" s="87"/>
      <c r="O909" s="219"/>
      <c r="P909" s="219"/>
      <c r="Q909" s="219"/>
      <c r="R909" s="219"/>
      <c r="S909" s="219"/>
      <c r="T909" s="219"/>
      <c r="U909" s="220"/>
      <c r="V909" s="220"/>
    </row>
    <row r="910" ht="12.75">
      <c r="L910" s="87"/>
      <c r="M910" s="201"/>
      <c r="N910" s="87"/>
      <c r="O910" s="219"/>
      <c r="P910" s="219"/>
      <c r="Q910" s="219"/>
      <c r="R910" s="219"/>
      <c r="S910" s="219"/>
      <c r="T910" s="219"/>
      <c r="U910" s="220"/>
      <c r="V910" s="220"/>
    </row>
    <row r="911" ht="12.75">
      <c r="L911" s="87"/>
      <c r="M911" s="201"/>
      <c r="N911" s="87"/>
      <c r="O911" s="219"/>
      <c r="P911" s="219"/>
      <c r="Q911" s="219"/>
      <c r="R911" s="219"/>
      <c r="S911" s="219"/>
      <c r="T911" s="219"/>
      <c r="U911" s="220"/>
      <c r="V911" s="220"/>
    </row>
    <row r="912" ht="12.75">
      <c r="L912" s="87"/>
      <c r="M912" s="201"/>
      <c r="N912" s="87"/>
      <c r="O912" s="219"/>
      <c r="P912" s="219"/>
      <c r="Q912" s="219"/>
      <c r="R912" s="219"/>
      <c r="S912" s="219"/>
      <c r="T912" s="219"/>
      <c r="U912" s="220"/>
      <c r="V912" s="220"/>
    </row>
    <row r="913" ht="12.75">
      <c r="L913" s="87"/>
      <c r="M913" s="201"/>
      <c r="N913" s="87"/>
      <c r="O913" s="219"/>
      <c r="P913" s="219"/>
      <c r="Q913" s="219"/>
      <c r="R913" s="219"/>
      <c r="S913" s="219"/>
      <c r="T913" s="219"/>
      <c r="U913" s="220"/>
      <c r="V913" s="220"/>
    </row>
    <row r="914" ht="12.75">
      <c r="L914" s="87"/>
      <c r="M914" s="201"/>
      <c r="N914" s="87"/>
      <c r="O914" s="219"/>
      <c r="P914" s="219"/>
      <c r="Q914" s="219"/>
      <c r="R914" s="219"/>
      <c r="S914" s="219"/>
      <c r="T914" s="219"/>
      <c r="U914" s="220"/>
      <c r="V914" s="220"/>
    </row>
    <row r="915" ht="12.75">
      <c r="L915" s="87"/>
      <c r="M915" s="201"/>
      <c r="N915" s="87"/>
      <c r="O915" s="219"/>
      <c r="P915" s="219"/>
      <c r="Q915" s="219"/>
      <c r="R915" s="219"/>
      <c r="S915" s="219"/>
      <c r="T915" s="219"/>
      <c r="U915" s="220"/>
      <c r="V915" s="220"/>
    </row>
    <row r="916" ht="12.75">
      <c r="L916" s="87"/>
      <c r="M916" s="201"/>
      <c r="N916" s="87"/>
      <c r="O916" s="219"/>
      <c r="P916" s="219"/>
      <c r="Q916" s="219"/>
      <c r="R916" s="219"/>
      <c r="S916" s="219"/>
      <c r="T916" s="219"/>
      <c r="U916" s="220"/>
      <c r="V916" s="220"/>
    </row>
    <row r="917" ht="12.75">
      <c r="L917" s="87"/>
      <c r="M917" s="201"/>
      <c r="N917" s="87"/>
      <c r="O917" s="219"/>
      <c r="P917" s="219"/>
      <c r="Q917" s="219"/>
      <c r="R917" s="219"/>
      <c r="S917" s="219"/>
      <c r="T917" s="219"/>
      <c r="U917" s="220"/>
      <c r="V917" s="220"/>
    </row>
    <row r="918" ht="12.75">
      <c r="L918" s="87"/>
      <c r="M918" s="201"/>
      <c r="N918" s="87"/>
      <c r="O918" s="219"/>
      <c r="P918" s="219"/>
      <c r="Q918" s="219"/>
      <c r="R918" s="219"/>
      <c r="S918" s="219"/>
      <c r="T918" s="219"/>
      <c r="U918" s="220"/>
      <c r="V918" s="220"/>
    </row>
    <row r="919" ht="12.75">
      <c r="L919" s="87"/>
      <c r="M919" s="201"/>
      <c r="N919" s="87"/>
      <c r="O919" s="219"/>
      <c r="P919" s="219"/>
      <c r="Q919" s="219"/>
      <c r="R919" s="219"/>
      <c r="S919" s="219"/>
      <c r="T919" s="219"/>
      <c r="U919" s="220"/>
      <c r="V919" s="220"/>
    </row>
    <row r="920" ht="12.75">
      <c r="L920" s="87"/>
      <c r="M920" s="201"/>
      <c r="N920" s="87"/>
      <c r="O920" s="219"/>
      <c r="P920" s="219"/>
      <c r="Q920" s="219"/>
      <c r="R920" s="219"/>
      <c r="S920" s="219"/>
      <c r="T920" s="219"/>
      <c r="U920" s="220"/>
      <c r="V920" s="220"/>
    </row>
    <row r="921" ht="12.75">
      <c r="L921" s="87"/>
      <c r="M921" s="201"/>
      <c r="N921" s="87"/>
      <c r="O921" s="219"/>
      <c r="P921" s="219"/>
      <c r="Q921" s="219"/>
      <c r="R921" s="219"/>
      <c r="S921" s="219"/>
      <c r="T921" s="219"/>
      <c r="U921" s="220"/>
      <c r="V921" s="220"/>
    </row>
    <row r="922" ht="12.75">
      <c r="L922" s="87"/>
      <c r="M922" s="201"/>
      <c r="N922" s="87"/>
      <c r="O922" s="219"/>
      <c r="P922" s="219"/>
      <c r="Q922" s="219"/>
      <c r="R922" s="219"/>
      <c r="S922" s="219"/>
      <c r="T922" s="219"/>
      <c r="U922" s="220"/>
      <c r="V922" s="220"/>
    </row>
    <row r="923" ht="12.75">
      <c r="L923" s="87"/>
      <c r="M923" s="201"/>
      <c r="N923" s="87"/>
      <c r="O923" s="219"/>
      <c r="P923" s="219"/>
      <c r="Q923" s="219"/>
      <c r="R923" s="219"/>
      <c r="S923" s="219"/>
      <c r="T923" s="219"/>
      <c r="U923" s="220"/>
      <c r="V923" s="220"/>
    </row>
    <row r="924" ht="12.75">
      <c r="L924" s="87"/>
      <c r="M924" s="201"/>
      <c r="N924" s="87"/>
      <c r="O924" s="219"/>
      <c r="P924" s="219"/>
      <c r="Q924" s="219"/>
      <c r="R924" s="219"/>
      <c r="S924" s="219"/>
      <c r="T924" s="219"/>
      <c r="U924" s="220"/>
      <c r="V924" s="220"/>
    </row>
    <row r="925" ht="12.75">
      <c r="L925" s="87"/>
      <c r="M925" s="201"/>
      <c r="N925" s="87"/>
      <c r="O925" s="219"/>
      <c r="P925" s="219"/>
      <c r="Q925" s="219"/>
      <c r="R925" s="219"/>
      <c r="S925" s="219"/>
      <c r="T925" s="219"/>
      <c r="U925" s="220"/>
      <c r="V925" s="220"/>
    </row>
    <row r="926" ht="12.75">
      <c r="L926" s="87"/>
      <c r="M926" s="201"/>
      <c r="N926" s="87"/>
      <c r="O926" s="219"/>
      <c r="P926" s="219"/>
      <c r="Q926" s="219"/>
      <c r="R926" s="219"/>
      <c r="S926" s="219"/>
      <c r="T926" s="219"/>
      <c r="U926" s="220"/>
      <c r="V926" s="220"/>
    </row>
    <row r="927" ht="12.75">
      <c r="L927" s="87"/>
      <c r="M927" s="201"/>
      <c r="N927" s="87"/>
      <c r="O927" s="219"/>
      <c r="P927" s="219"/>
      <c r="Q927" s="219"/>
      <c r="R927" s="219"/>
      <c r="S927" s="219"/>
      <c r="T927" s="219"/>
      <c r="U927" s="220"/>
      <c r="V927" s="220"/>
    </row>
    <row r="928" ht="12.75">
      <c r="L928" s="87"/>
      <c r="M928" s="201"/>
      <c r="N928" s="87"/>
      <c r="O928" s="219"/>
      <c r="P928" s="219"/>
      <c r="Q928" s="219"/>
      <c r="R928" s="219"/>
      <c r="S928" s="219"/>
      <c r="T928" s="219"/>
      <c r="U928" s="220"/>
      <c r="V928" s="220"/>
    </row>
    <row r="929" ht="12.75">
      <c r="L929" s="87"/>
      <c r="M929" s="201"/>
      <c r="N929" s="87"/>
      <c r="O929" s="219"/>
      <c r="P929" s="219"/>
      <c r="Q929" s="219"/>
      <c r="R929" s="219"/>
      <c r="S929" s="219"/>
      <c r="T929" s="219"/>
      <c r="U929" s="220"/>
      <c r="V929" s="220"/>
    </row>
    <row r="930" ht="12.75">
      <c r="L930" s="87"/>
      <c r="M930" s="201"/>
      <c r="N930" s="87"/>
      <c r="O930" s="219"/>
      <c r="P930" s="219"/>
      <c r="Q930" s="219"/>
      <c r="R930" s="219"/>
      <c r="S930" s="219"/>
      <c r="T930" s="219"/>
      <c r="U930" s="220"/>
      <c r="V930" s="220"/>
    </row>
    <row r="931" ht="12.75">
      <c r="L931" s="87"/>
      <c r="M931" s="201"/>
      <c r="N931" s="87"/>
      <c r="O931" s="219"/>
      <c r="P931" s="219"/>
      <c r="Q931" s="219"/>
      <c r="R931" s="219"/>
      <c r="S931" s="219"/>
      <c r="T931" s="219"/>
      <c r="U931" s="220"/>
      <c r="V931" s="220"/>
    </row>
    <row r="932" ht="12.75">
      <c r="L932" s="87"/>
      <c r="M932" s="201"/>
      <c r="N932" s="87"/>
      <c r="O932" s="219"/>
      <c r="P932" s="219"/>
      <c r="Q932" s="219"/>
      <c r="R932" s="219"/>
      <c r="S932" s="219"/>
      <c r="T932" s="219"/>
      <c r="U932" s="220"/>
      <c r="V932" s="220"/>
    </row>
    <row r="933" ht="12.75">
      <c r="L933" s="87"/>
      <c r="M933" s="201"/>
      <c r="N933" s="87"/>
      <c r="O933" s="219"/>
      <c r="P933" s="219"/>
      <c r="Q933" s="219"/>
      <c r="R933" s="219"/>
      <c r="S933" s="219"/>
      <c r="T933" s="219"/>
      <c r="U933" s="220"/>
      <c r="V933" s="220"/>
    </row>
    <row r="934" ht="12.75">
      <c r="L934" s="87"/>
      <c r="M934" s="201"/>
      <c r="N934" s="87"/>
      <c r="O934" s="219"/>
      <c r="P934" s="219"/>
      <c r="Q934" s="219"/>
      <c r="R934" s="219"/>
      <c r="S934" s="219"/>
      <c r="T934" s="219"/>
      <c r="U934" s="220"/>
      <c r="V934" s="220"/>
    </row>
    <row r="935" ht="12.75">
      <c r="L935" s="87"/>
      <c r="M935" s="201"/>
      <c r="N935" s="87"/>
      <c r="O935" s="219"/>
      <c r="P935" s="219"/>
      <c r="Q935" s="219"/>
      <c r="R935" s="219"/>
      <c r="S935" s="219"/>
      <c r="T935" s="219"/>
      <c r="U935" s="220"/>
      <c r="V935" s="220"/>
    </row>
    <row r="936" ht="12.75">
      <c r="L936" s="87"/>
      <c r="M936" s="201"/>
      <c r="N936" s="87"/>
      <c r="O936" s="219"/>
      <c r="P936" s="219"/>
      <c r="Q936" s="219"/>
      <c r="R936" s="219"/>
      <c r="S936" s="219"/>
      <c r="T936" s="219"/>
      <c r="U936" s="220"/>
      <c r="V936" s="220"/>
    </row>
    <row r="937" ht="12.75">
      <c r="L937" s="87"/>
      <c r="M937" s="201"/>
      <c r="N937" s="87"/>
      <c r="O937" s="219"/>
      <c r="P937" s="219"/>
      <c r="Q937" s="219"/>
      <c r="R937" s="219"/>
      <c r="S937" s="219"/>
      <c r="T937" s="219"/>
      <c r="U937" s="220"/>
      <c r="V937" s="220"/>
    </row>
    <row r="938" ht="12.75">
      <c r="L938" s="87"/>
      <c r="M938" s="201"/>
      <c r="N938" s="87"/>
      <c r="O938" s="219"/>
      <c r="P938" s="219"/>
      <c r="Q938" s="219"/>
      <c r="R938" s="219"/>
      <c r="S938" s="219"/>
      <c r="T938" s="219"/>
      <c r="U938" s="220"/>
      <c r="V938" s="220"/>
    </row>
    <row r="939" ht="12.75">
      <c r="L939" s="87"/>
      <c r="M939" s="201"/>
      <c r="N939" s="87"/>
      <c r="O939" s="219"/>
      <c r="P939" s="219"/>
      <c r="Q939" s="219"/>
      <c r="R939" s="219"/>
      <c r="S939" s="219"/>
      <c r="T939" s="219"/>
      <c r="U939" s="220"/>
      <c r="V939" s="220"/>
    </row>
    <row r="940" ht="12.75">
      <c r="L940" s="87"/>
      <c r="M940" s="201"/>
      <c r="N940" s="87"/>
      <c r="O940" s="219"/>
      <c r="P940" s="219"/>
      <c r="Q940" s="219"/>
      <c r="R940" s="219"/>
      <c r="S940" s="219"/>
      <c r="T940" s="219"/>
      <c r="U940" s="220"/>
      <c r="V940" s="220"/>
    </row>
    <row r="941" ht="12.75">
      <c r="L941" s="87"/>
      <c r="M941" s="201"/>
      <c r="N941" s="87"/>
      <c r="O941" s="219"/>
      <c r="P941" s="219"/>
      <c r="Q941" s="219"/>
      <c r="R941" s="219"/>
      <c r="S941" s="219"/>
      <c r="T941" s="219"/>
      <c r="U941" s="220"/>
      <c r="V941" s="220"/>
    </row>
    <row r="942" ht="12.75">
      <c r="L942" s="87"/>
      <c r="M942" s="201"/>
      <c r="N942" s="87"/>
      <c r="O942" s="219"/>
      <c r="P942" s="219"/>
      <c r="Q942" s="219"/>
      <c r="R942" s="219"/>
      <c r="S942" s="219"/>
      <c r="T942" s="219"/>
      <c r="U942" s="220"/>
      <c r="V942" s="220"/>
    </row>
    <row r="943" ht="12.75">
      <c r="L943" s="87"/>
      <c r="M943" s="201"/>
      <c r="N943" s="87"/>
      <c r="O943" s="219"/>
      <c r="P943" s="219"/>
      <c r="Q943" s="219"/>
      <c r="R943" s="219"/>
      <c r="S943" s="219"/>
      <c r="T943" s="219"/>
      <c r="U943" s="220"/>
      <c r="V943" s="220"/>
    </row>
    <row r="944" ht="12.75">
      <c r="L944" s="87"/>
      <c r="M944" s="201"/>
      <c r="N944" s="87"/>
      <c r="O944" s="219"/>
      <c r="P944" s="219"/>
      <c r="Q944" s="219"/>
      <c r="R944" s="219"/>
      <c r="S944" s="219"/>
      <c r="T944" s="219"/>
      <c r="U944" s="220"/>
      <c r="V944" s="220"/>
    </row>
    <row r="945" ht="12.75">
      <c r="L945" s="87"/>
      <c r="M945" s="201"/>
      <c r="N945" s="87"/>
      <c r="O945" s="219"/>
      <c r="P945" s="219"/>
      <c r="Q945" s="219"/>
      <c r="R945" s="219"/>
      <c r="S945" s="219"/>
      <c r="T945" s="219"/>
      <c r="U945" s="220"/>
      <c r="V945" s="220"/>
    </row>
    <row r="946" ht="12.75">
      <c r="L946" s="87"/>
      <c r="M946" s="201"/>
      <c r="N946" s="87"/>
      <c r="O946" s="219"/>
      <c r="P946" s="219"/>
      <c r="Q946" s="219"/>
      <c r="R946" s="219"/>
      <c r="S946" s="219"/>
      <c r="T946" s="219"/>
      <c r="U946" s="220"/>
      <c r="V946" s="220"/>
    </row>
    <row r="947" ht="12.75">
      <c r="L947" s="87"/>
      <c r="M947" s="201"/>
      <c r="N947" s="87"/>
      <c r="O947" s="219"/>
      <c r="P947" s="219"/>
      <c r="Q947" s="219"/>
      <c r="R947" s="219"/>
      <c r="S947" s="219"/>
      <c r="T947" s="219"/>
      <c r="U947" s="220"/>
      <c r="V947" s="220"/>
    </row>
    <row r="948" ht="12.75">
      <c r="L948" s="87"/>
      <c r="M948" s="201"/>
      <c r="N948" s="87"/>
      <c r="O948" s="219"/>
      <c r="P948" s="219"/>
      <c r="Q948" s="219"/>
      <c r="R948" s="219"/>
      <c r="S948" s="219"/>
      <c r="T948" s="219"/>
      <c r="U948" s="220"/>
      <c r="V948" s="220"/>
    </row>
    <row r="949" ht="12.75">
      <c r="L949" s="87"/>
      <c r="M949" s="201"/>
      <c r="N949" s="87"/>
      <c r="O949" s="219"/>
      <c r="P949" s="219"/>
      <c r="Q949" s="219"/>
      <c r="R949" s="219"/>
      <c r="S949" s="219"/>
      <c r="T949" s="219"/>
      <c r="U949" s="220"/>
      <c r="V949" s="220"/>
    </row>
    <row r="950" ht="12.75">
      <c r="L950" s="87"/>
      <c r="M950" s="201"/>
      <c r="N950" s="87"/>
      <c r="O950" s="219"/>
      <c r="P950" s="219"/>
      <c r="Q950" s="219"/>
      <c r="R950" s="219"/>
      <c r="S950" s="219"/>
      <c r="T950" s="219"/>
      <c r="U950" s="220"/>
      <c r="V950" s="220"/>
    </row>
    <row r="951" ht="12.75">
      <c r="L951" s="87"/>
      <c r="M951" s="201"/>
      <c r="N951" s="87"/>
      <c r="O951" s="219"/>
      <c r="P951" s="219"/>
      <c r="Q951" s="219"/>
      <c r="R951" s="219"/>
      <c r="S951" s="219"/>
      <c r="T951" s="219"/>
      <c r="U951" s="220"/>
      <c r="V951" s="220"/>
    </row>
    <row r="952" ht="12.75">
      <c r="L952" s="87"/>
      <c r="M952" s="201"/>
      <c r="N952" s="87"/>
      <c r="O952" s="219"/>
      <c r="P952" s="219"/>
      <c r="Q952" s="219"/>
      <c r="R952" s="219"/>
      <c r="S952" s="219"/>
      <c r="T952" s="219"/>
      <c r="U952" s="220"/>
      <c r="V952" s="220"/>
    </row>
    <row r="953" ht="12.75">
      <c r="L953" s="87"/>
      <c r="M953" s="201"/>
      <c r="N953" s="87"/>
      <c r="O953" s="219"/>
      <c r="P953" s="219"/>
      <c r="Q953" s="219"/>
      <c r="R953" s="219"/>
      <c r="S953" s="219"/>
      <c r="T953" s="219"/>
      <c r="U953" s="220"/>
      <c r="V953" s="220"/>
    </row>
    <row r="954" ht="12.75">
      <c r="L954" s="87"/>
      <c r="M954" s="201"/>
      <c r="N954" s="87"/>
      <c r="O954" s="219"/>
      <c r="P954" s="219"/>
      <c r="Q954" s="219"/>
      <c r="R954" s="219"/>
      <c r="S954" s="219"/>
      <c r="T954" s="219"/>
      <c r="U954" s="220"/>
      <c r="V954" s="220"/>
    </row>
    <row r="955" ht="12.75">
      <c r="L955" s="87"/>
      <c r="M955" s="201"/>
      <c r="N955" s="87"/>
      <c r="O955" s="219"/>
      <c r="P955" s="219"/>
      <c r="Q955" s="219"/>
      <c r="R955" s="219"/>
      <c r="S955" s="219"/>
      <c r="T955" s="219"/>
      <c r="U955" s="220"/>
      <c r="V955" s="220"/>
    </row>
    <row r="956" ht="12.75">
      <c r="L956" s="87"/>
      <c r="M956" s="201"/>
      <c r="N956" s="87"/>
      <c r="O956" s="219"/>
      <c r="P956" s="219"/>
      <c r="Q956" s="219"/>
      <c r="R956" s="219"/>
      <c r="S956" s="219"/>
      <c r="T956" s="219"/>
      <c r="U956" s="220"/>
      <c r="V956" s="220"/>
    </row>
    <row r="957" ht="12.75">
      <c r="L957" s="87"/>
      <c r="M957" s="201"/>
      <c r="N957" s="87"/>
      <c r="O957" s="219"/>
      <c r="P957" s="219"/>
      <c r="Q957" s="219"/>
      <c r="R957" s="219"/>
      <c r="S957" s="219"/>
      <c r="T957" s="219"/>
      <c r="U957" s="220"/>
      <c r="V957" s="220"/>
    </row>
    <row r="958" ht="12.75">
      <c r="L958" s="87"/>
      <c r="M958" s="201"/>
      <c r="N958" s="87"/>
      <c r="O958" s="219"/>
      <c r="P958" s="219"/>
      <c r="Q958" s="219"/>
      <c r="R958" s="219"/>
      <c r="S958" s="219"/>
      <c r="T958" s="219"/>
      <c r="U958" s="220"/>
      <c r="V958" s="220"/>
    </row>
    <row r="959" ht="12.75">
      <c r="L959" s="87"/>
      <c r="M959" s="201"/>
      <c r="N959" s="87"/>
      <c r="O959" s="219"/>
      <c r="P959" s="219"/>
      <c r="Q959" s="219"/>
      <c r="R959" s="219"/>
      <c r="S959" s="219"/>
      <c r="T959" s="219"/>
      <c r="U959" s="220"/>
      <c r="V959" s="220"/>
    </row>
    <row r="960" ht="12.75">
      <c r="L960" s="87"/>
      <c r="M960" s="201"/>
      <c r="N960" s="87"/>
      <c r="O960" s="219"/>
      <c r="P960" s="219"/>
      <c r="Q960" s="219"/>
      <c r="R960" s="219"/>
      <c r="S960" s="219"/>
      <c r="T960" s="219"/>
      <c r="U960" s="220"/>
      <c r="V960" s="220"/>
    </row>
    <row r="961" ht="12.75">
      <c r="L961" s="87"/>
      <c r="M961" s="201"/>
      <c r="N961" s="87"/>
      <c r="O961" s="219"/>
      <c r="P961" s="219"/>
      <c r="Q961" s="219"/>
      <c r="R961" s="219"/>
      <c r="S961" s="219"/>
      <c r="T961" s="219"/>
      <c r="U961" s="220"/>
      <c r="V961" s="220"/>
    </row>
    <row r="962" ht="12.75">
      <c r="L962" s="87"/>
      <c r="M962" s="201"/>
      <c r="N962" s="87"/>
      <c r="O962" s="219"/>
      <c r="P962" s="219"/>
      <c r="Q962" s="219"/>
      <c r="R962" s="219"/>
      <c r="S962" s="219"/>
      <c r="T962" s="219"/>
      <c r="U962" s="220"/>
      <c r="V962" s="220"/>
    </row>
    <row r="963" ht="12.75">
      <c r="L963" s="87"/>
      <c r="M963" s="201"/>
      <c r="N963" s="87"/>
      <c r="O963" s="219"/>
      <c r="P963" s="219"/>
      <c r="Q963" s="219"/>
      <c r="R963" s="219"/>
      <c r="S963" s="219"/>
      <c r="T963" s="219"/>
      <c r="U963" s="220"/>
      <c r="V963" s="220"/>
    </row>
    <row r="964" ht="12.75">
      <c r="L964" s="87"/>
      <c r="M964" s="201"/>
      <c r="N964" s="87"/>
      <c r="O964" s="219"/>
      <c r="P964" s="219"/>
      <c r="Q964" s="219"/>
      <c r="R964" s="219"/>
      <c r="S964" s="219"/>
      <c r="T964" s="219"/>
      <c r="U964" s="220"/>
      <c r="V964" s="220"/>
    </row>
    <row r="965" ht="12.75">
      <c r="L965" s="87"/>
      <c r="M965" s="201"/>
      <c r="N965" s="87"/>
      <c r="O965" s="219"/>
      <c r="P965" s="219"/>
      <c r="Q965" s="219"/>
      <c r="R965" s="219"/>
      <c r="S965" s="219"/>
      <c r="T965" s="219"/>
      <c r="U965" s="220"/>
      <c r="V965" s="220"/>
    </row>
    <row r="966" ht="12.75">
      <c r="L966" s="87"/>
      <c r="M966" s="201"/>
      <c r="N966" s="87"/>
      <c r="O966" s="219"/>
      <c r="P966" s="219"/>
      <c r="Q966" s="219"/>
      <c r="R966" s="219"/>
      <c r="S966" s="219"/>
      <c r="T966" s="219"/>
      <c r="U966" s="220"/>
      <c r="V966" s="220"/>
    </row>
    <row r="967" ht="12.75">
      <c r="L967" s="87"/>
      <c r="M967" s="201"/>
      <c r="N967" s="87"/>
      <c r="O967" s="219"/>
      <c r="P967" s="219"/>
      <c r="Q967" s="219"/>
      <c r="R967" s="219"/>
      <c r="S967" s="219"/>
      <c r="T967" s="219"/>
      <c r="U967" s="220"/>
      <c r="V967" s="220"/>
    </row>
    <row r="968" ht="12.75">
      <c r="L968" s="87"/>
      <c r="M968" s="201"/>
      <c r="N968" s="87"/>
      <c r="O968" s="219"/>
      <c r="P968" s="219"/>
      <c r="Q968" s="219"/>
      <c r="R968" s="219"/>
      <c r="S968" s="219"/>
      <c r="T968" s="219"/>
      <c r="U968" s="220"/>
      <c r="V968" s="220"/>
    </row>
    <row r="969" ht="12.75">
      <c r="L969" s="87"/>
      <c r="M969" s="201"/>
      <c r="N969" s="87"/>
      <c r="O969" s="219"/>
      <c r="P969" s="219"/>
      <c r="Q969" s="219"/>
      <c r="R969" s="219"/>
      <c r="S969" s="219"/>
      <c r="T969" s="219"/>
      <c r="U969" s="220"/>
      <c r="V969" s="220"/>
    </row>
    <row r="970" ht="12.75">
      <c r="L970" s="87"/>
      <c r="M970" s="201"/>
      <c r="N970" s="87"/>
      <c r="O970" s="219"/>
      <c r="P970" s="219"/>
      <c r="Q970" s="219"/>
      <c r="R970" s="219"/>
      <c r="S970" s="219"/>
      <c r="T970" s="219"/>
      <c r="U970" s="220"/>
      <c r="V970" s="220"/>
    </row>
    <row r="971" ht="12.75">
      <c r="L971" s="87"/>
      <c r="M971" s="201"/>
      <c r="N971" s="87"/>
      <c r="O971" s="219"/>
      <c r="P971" s="219"/>
      <c r="Q971" s="219"/>
      <c r="R971" s="219"/>
      <c r="S971" s="219"/>
      <c r="T971" s="219"/>
      <c r="U971" s="220"/>
      <c r="V971" s="220"/>
    </row>
    <row r="972" ht="12.75">
      <c r="L972" s="87"/>
      <c r="M972" s="201"/>
      <c r="N972" s="87"/>
      <c r="O972" s="219"/>
      <c r="P972" s="219"/>
      <c r="Q972" s="219"/>
      <c r="R972" s="219"/>
      <c r="S972" s="219"/>
      <c r="T972" s="219"/>
      <c r="U972" s="220"/>
      <c r="V972" s="220"/>
    </row>
    <row r="973" ht="12.75">
      <c r="L973" s="87"/>
      <c r="M973" s="201"/>
      <c r="N973" s="87"/>
      <c r="O973" s="219"/>
      <c r="P973" s="219"/>
      <c r="Q973" s="219"/>
      <c r="R973" s="219"/>
      <c r="S973" s="219"/>
      <c r="T973" s="219"/>
      <c r="U973" s="220"/>
      <c r="V973" s="220"/>
    </row>
    <row r="974" ht="12.75">
      <c r="L974" s="87"/>
      <c r="M974" s="201"/>
      <c r="N974" s="87"/>
      <c r="O974" s="219"/>
      <c r="P974" s="219"/>
      <c r="Q974" s="219"/>
      <c r="R974" s="219"/>
      <c r="S974" s="219"/>
      <c r="T974" s="219"/>
      <c r="U974" s="220"/>
      <c r="V974" s="220"/>
    </row>
    <row r="975" ht="12.75">
      <c r="L975" s="87"/>
      <c r="M975" s="201"/>
      <c r="N975" s="87"/>
      <c r="O975" s="219"/>
      <c r="P975" s="219"/>
      <c r="Q975" s="219"/>
      <c r="R975" s="219"/>
      <c r="S975" s="219"/>
      <c r="T975" s="219"/>
      <c r="U975" s="220"/>
      <c r="V975" s="220"/>
    </row>
    <row r="976" ht="12.75">
      <c r="L976" s="87"/>
      <c r="M976" s="201"/>
      <c r="N976" s="87"/>
      <c r="O976" s="219"/>
      <c r="P976" s="219"/>
      <c r="Q976" s="219"/>
      <c r="R976" s="219"/>
      <c r="S976" s="219"/>
      <c r="T976" s="219"/>
      <c r="U976" s="220"/>
      <c r="V976" s="220"/>
    </row>
    <row r="977" ht="12.75">
      <c r="L977" s="87"/>
      <c r="M977" s="201"/>
      <c r="N977" s="87"/>
      <c r="O977" s="219"/>
      <c r="P977" s="219"/>
      <c r="Q977" s="219"/>
      <c r="R977" s="219"/>
      <c r="S977" s="219"/>
      <c r="T977" s="219"/>
      <c r="U977" s="220"/>
      <c r="V977" s="220"/>
    </row>
    <row r="978" ht="12.75">
      <c r="L978" s="87"/>
      <c r="M978" s="201"/>
      <c r="N978" s="87"/>
      <c r="O978" s="219"/>
      <c r="P978" s="219"/>
      <c r="Q978" s="219"/>
      <c r="R978" s="219"/>
      <c r="S978" s="219"/>
      <c r="T978" s="219"/>
      <c r="U978" s="220"/>
      <c r="V978" s="220"/>
    </row>
    <row r="979" ht="12.75">
      <c r="L979" s="87"/>
      <c r="M979" s="201"/>
      <c r="N979" s="87"/>
      <c r="O979" s="219"/>
      <c r="P979" s="219"/>
      <c r="Q979" s="219"/>
      <c r="R979" s="219"/>
      <c r="S979" s="219"/>
      <c r="T979" s="219"/>
      <c r="U979" s="220"/>
      <c r="V979" s="220"/>
    </row>
    <row r="980" ht="12.75">
      <c r="L980" s="87"/>
      <c r="M980" s="201"/>
      <c r="N980" s="87"/>
      <c r="O980" s="219"/>
      <c r="P980" s="219"/>
      <c r="Q980" s="219"/>
      <c r="R980" s="219"/>
      <c r="S980" s="219"/>
      <c r="T980" s="219"/>
      <c r="U980" s="220"/>
      <c r="V980" s="220"/>
    </row>
    <row r="981" ht="12.75">
      <c r="L981" s="87"/>
      <c r="M981" s="201"/>
      <c r="N981" s="87"/>
      <c r="O981" s="219"/>
      <c r="P981" s="219"/>
      <c r="Q981" s="219"/>
      <c r="R981" s="219"/>
      <c r="S981" s="219"/>
      <c r="T981" s="219"/>
      <c r="U981" s="220"/>
      <c r="V981" s="220"/>
    </row>
    <row r="982" ht="12.75">
      <c r="L982" s="87"/>
      <c r="M982" s="201"/>
      <c r="N982" s="87"/>
      <c r="O982" s="219"/>
      <c r="P982" s="219"/>
      <c r="Q982" s="219"/>
      <c r="R982" s="219"/>
      <c r="S982" s="219"/>
      <c r="T982" s="219"/>
      <c r="U982" s="220"/>
      <c r="V982" s="220"/>
    </row>
    <row r="983" ht="12.75">
      <c r="L983" s="87"/>
      <c r="M983" s="201"/>
      <c r="N983" s="87"/>
      <c r="O983" s="219"/>
      <c r="P983" s="219"/>
      <c r="Q983" s="219"/>
      <c r="R983" s="219"/>
      <c r="S983" s="219"/>
      <c r="T983" s="219"/>
      <c r="U983" s="220"/>
      <c r="V983" s="220"/>
    </row>
    <row r="984" ht="12.75">
      <c r="L984" s="87"/>
      <c r="M984" s="201"/>
      <c r="N984" s="87"/>
      <c r="O984" s="219"/>
      <c r="P984" s="219"/>
      <c r="Q984" s="219"/>
      <c r="R984" s="219"/>
      <c r="S984" s="219"/>
      <c r="T984" s="219"/>
      <c r="U984" s="220"/>
      <c r="V984" s="220"/>
    </row>
    <row r="985" ht="12.75">
      <c r="L985" s="87"/>
      <c r="M985" s="201"/>
      <c r="N985" s="87"/>
      <c r="O985" s="219"/>
      <c r="P985" s="219"/>
      <c r="Q985" s="219"/>
      <c r="R985" s="219"/>
      <c r="S985" s="219"/>
      <c r="T985" s="219"/>
      <c r="U985" s="220"/>
      <c r="V985" s="220"/>
    </row>
    <row r="986" ht="12.75">
      <c r="L986" s="87"/>
      <c r="M986" s="201"/>
      <c r="N986" s="87"/>
      <c r="O986" s="219"/>
      <c r="P986" s="219"/>
      <c r="Q986" s="219"/>
      <c r="R986" s="219"/>
      <c r="S986" s="219"/>
      <c r="T986" s="219"/>
      <c r="U986" s="220"/>
      <c r="V986" s="220"/>
    </row>
    <row r="987" ht="12.75">
      <c r="L987" s="87"/>
      <c r="M987" s="201"/>
      <c r="N987" s="87"/>
      <c r="O987" s="219"/>
      <c r="P987" s="219"/>
      <c r="Q987" s="219"/>
      <c r="R987" s="219"/>
      <c r="S987" s="219"/>
      <c r="T987" s="219"/>
      <c r="U987" s="220"/>
      <c r="V987" s="220"/>
    </row>
    <row r="988" ht="12.75">
      <c r="L988" s="87"/>
      <c r="M988" s="201"/>
      <c r="N988" s="87"/>
      <c r="O988" s="219"/>
      <c r="P988" s="219"/>
      <c r="Q988" s="219"/>
      <c r="R988" s="219"/>
      <c r="S988" s="219"/>
      <c r="T988" s="219"/>
      <c r="U988" s="220"/>
      <c r="V988" s="220"/>
    </row>
    <row r="989" ht="12.75">
      <c r="L989" s="87"/>
      <c r="M989" s="201"/>
      <c r="N989" s="87"/>
      <c r="O989" s="219"/>
      <c r="P989" s="219"/>
      <c r="Q989" s="219"/>
      <c r="R989" s="219"/>
      <c r="S989" s="219"/>
      <c r="T989" s="219"/>
      <c r="U989" s="220"/>
      <c r="V989" s="220"/>
    </row>
    <row r="990" ht="12.75">
      <c r="L990" s="87"/>
      <c r="M990" s="201"/>
      <c r="N990" s="87"/>
      <c r="O990" s="219"/>
      <c r="P990" s="219"/>
      <c r="Q990" s="219"/>
      <c r="R990" s="219"/>
      <c r="S990" s="219"/>
      <c r="T990" s="219"/>
      <c r="U990" s="220"/>
      <c r="V990" s="220"/>
    </row>
    <row r="991" ht="12.75">
      <c r="L991" s="87"/>
      <c r="M991" s="201"/>
      <c r="N991" s="87"/>
      <c r="O991" s="219"/>
      <c r="P991" s="219"/>
      <c r="Q991" s="219"/>
      <c r="R991" s="219"/>
      <c r="S991" s="219"/>
      <c r="T991" s="219"/>
      <c r="U991" s="220"/>
      <c r="V991" s="220"/>
    </row>
    <row r="992" ht="12.75">
      <c r="L992" s="87"/>
      <c r="M992" s="201"/>
      <c r="N992" s="87"/>
      <c r="O992" s="219"/>
      <c r="P992" s="219"/>
      <c r="Q992" s="219"/>
      <c r="R992" s="219"/>
      <c r="S992" s="219"/>
      <c r="T992" s="219"/>
      <c r="U992" s="220"/>
      <c r="V992" s="220"/>
    </row>
    <row r="993" ht="12.75">
      <c r="L993" s="87"/>
      <c r="M993" s="201"/>
      <c r="N993" s="87"/>
      <c r="O993" s="219"/>
      <c r="P993" s="219"/>
      <c r="Q993" s="219"/>
      <c r="R993" s="219"/>
      <c r="S993" s="219"/>
      <c r="T993" s="219"/>
      <c r="U993" s="220"/>
      <c r="V993" s="220"/>
    </row>
    <row r="994" ht="12.75">
      <c r="L994" s="87"/>
      <c r="M994" s="201"/>
      <c r="N994" s="87"/>
      <c r="O994" s="219"/>
      <c r="P994" s="219"/>
      <c r="Q994" s="219"/>
      <c r="R994" s="219"/>
      <c r="S994" s="219"/>
      <c r="T994" s="219"/>
      <c r="U994" s="220"/>
      <c r="V994" s="220"/>
    </row>
    <row r="995" ht="12.75">
      <c r="L995" s="87"/>
      <c r="M995" s="201"/>
      <c r="N995" s="87"/>
      <c r="O995" s="219"/>
      <c r="P995" s="219"/>
      <c r="Q995" s="219"/>
      <c r="R995" s="219"/>
      <c r="S995" s="219"/>
      <c r="T995" s="219"/>
      <c r="U995" s="220"/>
      <c r="V995" s="220"/>
    </row>
    <row r="996" ht="12.75">
      <c r="L996" s="87"/>
      <c r="M996" s="201"/>
      <c r="N996" s="87"/>
      <c r="O996" s="219"/>
      <c r="P996" s="219"/>
      <c r="Q996" s="219"/>
      <c r="R996" s="219"/>
      <c r="S996" s="219"/>
      <c r="T996" s="219"/>
      <c r="U996" s="220"/>
      <c r="V996" s="220"/>
    </row>
    <row r="997" ht="12.75">
      <c r="L997" s="87"/>
      <c r="M997" s="201"/>
      <c r="N997" s="87"/>
      <c r="O997" s="219"/>
      <c r="P997" s="219"/>
      <c r="Q997" s="219"/>
      <c r="R997" s="219"/>
      <c r="S997" s="219"/>
      <c r="T997" s="219"/>
      <c r="U997" s="220"/>
      <c r="V997" s="220"/>
    </row>
    <row r="998" ht="12.75">
      <c r="L998" s="87"/>
      <c r="M998" s="201"/>
      <c r="N998" s="87"/>
      <c r="O998" s="219"/>
      <c r="P998" s="219"/>
      <c r="Q998" s="219"/>
      <c r="R998" s="219"/>
      <c r="S998" s="219"/>
      <c r="T998" s="219"/>
      <c r="U998" s="220"/>
      <c r="V998" s="220"/>
    </row>
    <row r="999" ht="12.75">
      <c r="L999" s="87"/>
      <c r="M999" s="201"/>
      <c r="N999" s="87"/>
      <c r="O999" s="219"/>
      <c r="P999" s="219"/>
      <c r="Q999" s="219"/>
      <c r="R999" s="219"/>
      <c r="S999" s="219"/>
      <c r="T999" s="219"/>
      <c r="U999" s="220"/>
      <c r="V999" s="220"/>
    </row>
    <row r="1000" ht="12.75">
      <c r="L1000" s="87"/>
      <c r="M1000" s="201"/>
      <c r="N1000" s="87"/>
      <c r="O1000" s="219"/>
      <c r="P1000" s="219"/>
      <c r="Q1000" s="219"/>
      <c r="R1000" s="219"/>
      <c r="S1000" s="219"/>
      <c r="T1000" s="219"/>
      <c r="U1000" s="220"/>
      <c r="V1000" s="220"/>
    </row>
    <row r="1001" ht="12.75">
      <c r="L1001" s="87"/>
      <c r="M1001" s="201"/>
      <c r="N1001" s="87"/>
      <c r="O1001" s="219"/>
      <c r="P1001" s="219"/>
      <c r="Q1001" s="219"/>
      <c r="R1001" s="219"/>
      <c r="S1001" s="219"/>
      <c r="T1001" s="219"/>
      <c r="U1001" s="220"/>
      <c r="V1001" s="220"/>
    </row>
    <row r="1002" ht="12.75">
      <c r="L1002" s="87"/>
      <c r="M1002" s="201"/>
      <c r="N1002" s="87"/>
      <c r="O1002" s="219"/>
      <c r="P1002" s="219"/>
      <c r="Q1002" s="219"/>
      <c r="R1002" s="219"/>
      <c r="S1002" s="219"/>
      <c r="T1002" s="219"/>
      <c r="U1002" s="220"/>
      <c r="V1002" s="220"/>
    </row>
    <row r="1003" ht="12.75">
      <c r="L1003" s="87"/>
      <c r="M1003" s="201"/>
      <c r="N1003" s="87"/>
      <c r="O1003" s="219"/>
      <c r="P1003" s="219"/>
      <c r="Q1003" s="219"/>
      <c r="R1003" s="219"/>
      <c r="S1003" s="219"/>
      <c r="T1003" s="219"/>
      <c r="U1003" s="220"/>
      <c r="V1003" s="220"/>
    </row>
    <row r="1004" ht="12.75">
      <c r="L1004" s="87"/>
      <c r="M1004" s="201"/>
      <c r="N1004" s="87"/>
      <c r="O1004" s="219"/>
      <c r="P1004" s="219"/>
      <c r="Q1004" s="219"/>
      <c r="R1004" s="219"/>
      <c r="S1004" s="219"/>
      <c r="T1004" s="219"/>
      <c r="U1004" s="220"/>
      <c r="V1004" s="220"/>
    </row>
    <row r="1005" ht="12.75">
      <c r="L1005" s="87"/>
      <c r="M1005" s="201"/>
      <c r="N1005" s="87"/>
      <c r="O1005" s="219"/>
      <c r="P1005" s="219"/>
      <c r="Q1005" s="219"/>
      <c r="R1005" s="219"/>
      <c r="S1005" s="219"/>
      <c r="T1005" s="219"/>
      <c r="U1005" s="220"/>
      <c r="V1005" s="220"/>
    </row>
    <row r="1006" ht="12.75">
      <c r="L1006" s="87"/>
      <c r="M1006" s="201"/>
      <c r="N1006" s="87"/>
      <c r="O1006" s="219"/>
      <c r="P1006" s="219"/>
      <c r="Q1006" s="219"/>
      <c r="R1006" s="219"/>
      <c r="S1006" s="219"/>
      <c r="T1006" s="219"/>
      <c r="U1006" s="220"/>
      <c r="V1006" s="220"/>
    </row>
    <row r="1007" ht="12.75">
      <c r="L1007" s="87"/>
      <c r="M1007" s="201"/>
      <c r="N1007" s="87"/>
      <c r="O1007" s="219"/>
      <c r="P1007" s="219"/>
      <c r="Q1007" s="219"/>
      <c r="R1007" s="219"/>
      <c r="S1007" s="219"/>
      <c r="T1007" s="219"/>
      <c r="U1007" s="220"/>
      <c r="V1007" s="220"/>
    </row>
    <row r="1008" ht="12.75">
      <c r="L1008" s="87"/>
      <c r="M1008" s="201"/>
      <c r="N1008" s="87"/>
      <c r="O1008" s="219"/>
      <c r="P1008" s="219"/>
      <c r="Q1008" s="219"/>
      <c r="R1008" s="219"/>
      <c r="S1008" s="219"/>
      <c r="T1008" s="219"/>
      <c r="U1008" s="220"/>
      <c r="V1008" s="220"/>
    </row>
    <row r="1009" ht="12.75">
      <c r="L1009" s="87"/>
      <c r="M1009" s="201"/>
      <c r="N1009" s="87"/>
      <c r="O1009" s="219"/>
      <c r="P1009" s="219"/>
      <c r="Q1009" s="219"/>
      <c r="R1009" s="219"/>
      <c r="S1009" s="219"/>
      <c r="T1009" s="219"/>
      <c r="U1009" s="220"/>
      <c r="V1009" s="220"/>
    </row>
    <row r="1010" ht="12.75">
      <c r="L1010" s="87"/>
      <c r="M1010" s="201"/>
      <c r="N1010" s="87"/>
      <c r="O1010" s="219"/>
      <c r="P1010" s="219"/>
      <c r="Q1010" s="219"/>
      <c r="R1010" s="219"/>
      <c r="S1010" s="219"/>
      <c r="T1010" s="219"/>
      <c r="U1010" s="220"/>
      <c r="V1010" s="220"/>
    </row>
    <row r="1011" ht="12.75">
      <c r="L1011" s="87"/>
      <c r="M1011" s="201"/>
      <c r="N1011" s="87"/>
      <c r="O1011" s="219"/>
      <c r="P1011" s="219"/>
      <c r="Q1011" s="219"/>
      <c r="R1011" s="219"/>
      <c r="S1011" s="219"/>
      <c r="T1011" s="219"/>
      <c r="U1011" s="220"/>
      <c r="V1011" s="220"/>
    </row>
    <row r="1012" ht="12.75">
      <c r="L1012" s="113"/>
      <c r="M1012" s="210"/>
      <c r="N1012" s="113"/>
      <c r="O1012" s="223"/>
      <c r="P1012" s="223"/>
      <c r="Q1012" s="223"/>
      <c r="R1012" s="223"/>
      <c r="S1012" s="223"/>
      <c r="T1012" s="223"/>
      <c r="U1012" s="224"/>
      <c r="V1012" s="224"/>
    </row>
    <row r="1013" ht="12.75">
      <c r="L1013" s="87"/>
      <c r="M1013" s="201"/>
      <c r="N1013" s="87"/>
      <c r="O1013" s="219"/>
      <c r="P1013" s="219"/>
      <c r="Q1013" s="219"/>
      <c r="R1013" s="219"/>
      <c r="S1013" s="219"/>
      <c r="T1013" s="219"/>
      <c r="U1013" s="220"/>
      <c r="V1013" s="220"/>
    </row>
    <row r="1014" ht="12.75">
      <c r="L1014" s="87"/>
      <c r="M1014" s="201"/>
      <c r="N1014" s="87"/>
      <c r="O1014" s="219"/>
      <c r="P1014" s="219"/>
      <c r="Q1014" s="219"/>
      <c r="R1014" s="219"/>
      <c r="S1014" s="219"/>
      <c r="T1014" s="219"/>
      <c r="U1014" s="220"/>
      <c r="V1014" s="220"/>
    </row>
    <row r="1015" ht="12.75">
      <c r="L1015" s="87"/>
      <c r="M1015" s="201"/>
      <c r="N1015" s="87"/>
      <c r="O1015" s="219"/>
      <c r="P1015" s="219"/>
      <c r="Q1015" s="219"/>
      <c r="R1015" s="219"/>
      <c r="S1015" s="219"/>
      <c r="T1015" s="219"/>
      <c r="U1015" s="220"/>
      <c r="V1015" s="220"/>
    </row>
    <row r="1016" ht="12.75">
      <c r="L1016" s="87"/>
      <c r="M1016" s="201"/>
      <c r="N1016" s="87"/>
      <c r="O1016" s="219"/>
      <c r="P1016" s="219"/>
      <c r="Q1016" s="219"/>
      <c r="R1016" s="219"/>
      <c r="S1016" s="219"/>
      <c r="T1016" s="219"/>
      <c r="U1016" s="220"/>
      <c r="V1016" s="220"/>
    </row>
    <row r="1017" ht="12.75">
      <c r="L1017" s="87"/>
      <c r="M1017" s="201"/>
      <c r="N1017" s="87"/>
      <c r="O1017" s="219"/>
      <c r="P1017" s="219"/>
      <c r="Q1017" s="219"/>
      <c r="R1017" s="219"/>
      <c r="S1017" s="219"/>
      <c r="T1017" s="219"/>
      <c r="U1017" s="220"/>
      <c r="V1017" s="220"/>
    </row>
    <row r="1018" ht="12.75">
      <c r="L1018" s="87"/>
      <c r="M1018" s="201"/>
      <c r="N1018" s="87"/>
      <c r="O1018" s="219"/>
      <c r="P1018" s="219"/>
      <c r="Q1018" s="219"/>
      <c r="R1018" s="219"/>
      <c r="S1018" s="219"/>
      <c r="T1018" s="219"/>
      <c r="U1018" s="220"/>
      <c r="V1018" s="220"/>
    </row>
    <row r="1019" ht="12.75">
      <c r="L1019" s="87"/>
      <c r="M1019" s="201"/>
      <c r="N1019" s="87"/>
      <c r="O1019" s="219"/>
      <c r="P1019" s="219"/>
      <c r="Q1019" s="219"/>
      <c r="R1019" s="219"/>
      <c r="S1019" s="219"/>
      <c r="T1019" s="219"/>
      <c r="U1019" s="220"/>
      <c r="V1019" s="220"/>
    </row>
    <row r="1020" ht="12.75">
      <c r="L1020" s="87"/>
      <c r="M1020" s="201"/>
      <c r="N1020" s="87"/>
      <c r="O1020" s="219"/>
      <c r="P1020" s="219"/>
      <c r="Q1020" s="219"/>
      <c r="R1020" s="219"/>
      <c r="S1020" s="219"/>
      <c r="T1020" s="219"/>
      <c r="U1020" s="220"/>
      <c r="V1020" s="220"/>
    </row>
    <row r="1021" ht="12.75">
      <c r="L1021" s="87"/>
      <c r="M1021" s="201"/>
      <c r="N1021" s="87"/>
      <c r="O1021" s="219"/>
      <c r="P1021" s="219"/>
      <c r="Q1021" s="219"/>
      <c r="R1021" s="219"/>
      <c r="S1021" s="219"/>
      <c r="T1021" s="219"/>
      <c r="U1021" s="220"/>
      <c r="V1021" s="220"/>
    </row>
    <row r="1022" ht="12.75">
      <c r="L1022" s="87"/>
      <c r="M1022" s="201"/>
      <c r="N1022" s="87"/>
      <c r="O1022" s="219"/>
      <c r="P1022" s="219"/>
      <c r="Q1022" s="219"/>
      <c r="R1022" s="219"/>
      <c r="S1022" s="219"/>
      <c r="T1022" s="219"/>
      <c r="U1022" s="220"/>
      <c r="V1022" s="220"/>
    </row>
    <row r="1023" ht="12.75">
      <c r="L1023" s="87"/>
      <c r="M1023" s="201"/>
      <c r="N1023" s="87"/>
      <c r="O1023" s="219"/>
      <c r="P1023" s="219"/>
      <c r="Q1023" s="219"/>
      <c r="R1023" s="219"/>
      <c r="S1023" s="219"/>
      <c r="T1023" s="219"/>
      <c r="U1023" s="220"/>
      <c r="V1023" s="220"/>
    </row>
    <row r="1024" ht="12.75">
      <c r="L1024" s="87"/>
      <c r="M1024" s="201"/>
      <c r="N1024" s="87"/>
      <c r="O1024" s="219"/>
      <c r="P1024" s="219"/>
      <c r="Q1024" s="219"/>
      <c r="R1024" s="219"/>
      <c r="S1024" s="219"/>
      <c r="T1024" s="219"/>
      <c r="U1024" s="220"/>
      <c r="V1024" s="220"/>
    </row>
    <row r="1025" ht="12.75">
      <c r="L1025" s="87"/>
      <c r="M1025" s="201"/>
      <c r="N1025" s="87"/>
      <c r="O1025" s="219"/>
      <c r="P1025" s="219"/>
      <c r="Q1025" s="219"/>
      <c r="R1025" s="219"/>
      <c r="S1025" s="219"/>
      <c r="T1025" s="219"/>
      <c r="U1025" s="220"/>
      <c r="V1025" s="220"/>
    </row>
    <row r="1026" ht="12.75">
      <c r="L1026" s="87"/>
      <c r="M1026" s="201"/>
      <c r="N1026" s="87"/>
      <c r="O1026" s="219"/>
      <c r="P1026" s="219"/>
      <c r="Q1026" s="219"/>
      <c r="R1026" s="219"/>
      <c r="S1026" s="219"/>
      <c r="T1026" s="219"/>
      <c r="U1026" s="220"/>
      <c r="V1026" s="220"/>
    </row>
    <row r="1027" ht="12.75">
      <c r="L1027" s="87"/>
      <c r="M1027" s="201"/>
      <c r="N1027" s="87"/>
      <c r="O1027" s="219"/>
      <c r="P1027" s="219"/>
      <c r="Q1027" s="219"/>
      <c r="R1027" s="219"/>
      <c r="S1027" s="219"/>
      <c r="T1027" s="219"/>
      <c r="U1027" s="220"/>
      <c r="V1027" s="220"/>
    </row>
    <row r="1028" ht="12.75">
      <c r="L1028" s="87"/>
      <c r="M1028" s="201"/>
      <c r="N1028" s="87"/>
      <c r="O1028" s="219"/>
      <c r="P1028" s="219"/>
      <c r="Q1028" s="219"/>
      <c r="R1028" s="219"/>
      <c r="S1028" s="219"/>
      <c r="T1028" s="219"/>
      <c r="U1028" s="220"/>
      <c r="V1028" s="220"/>
    </row>
    <row r="1029" ht="12.75">
      <c r="L1029" s="87"/>
      <c r="M1029" s="201"/>
      <c r="N1029" s="87"/>
      <c r="O1029" s="219"/>
      <c r="P1029" s="219"/>
      <c r="Q1029" s="219"/>
      <c r="R1029" s="219"/>
      <c r="S1029" s="219"/>
      <c r="T1029" s="219"/>
      <c r="U1029" s="220"/>
      <c r="V1029" s="220"/>
    </row>
    <row r="1030" ht="12.75">
      <c r="L1030" s="87"/>
      <c r="M1030" s="201"/>
      <c r="N1030" s="87"/>
      <c r="O1030" s="219"/>
      <c r="P1030" s="219"/>
      <c r="Q1030" s="219"/>
      <c r="R1030" s="219"/>
      <c r="S1030" s="219"/>
      <c r="T1030" s="219"/>
      <c r="U1030" s="220"/>
      <c r="V1030" s="220"/>
    </row>
    <row r="1031" ht="12.75">
      <c r="L1031" s="87"/>
      <c r="M1031" s="201"/>
      <c r="N1031" s="87"/>
      <c r="O1031" s="219"/>
      <c r="P1031" s="219"/>
      <c r="Q1031" s="219"/>
      <c r="R1031" s="219"/>
      <c r="S1031" s="219"/>
      <c r="T1031" s="219"/>
      <c r="U1031" s="220"/>
      <c r="V1031" s="220"/>
    </row>
    <row r="1032" ht="12.75">
      <c r="L1032" s="87"/>
      <c r="M1032" s="201"/>
      <c r="N1032" s="87"/>
      <c r="O1032" s="219"/>
      <c r="P1032" s="219"/>
      <c r="Q1032" s="219"/>
      <c r="R1032" s="219"/>
      <c r="S1032" s="219"/>
      <c r="T1032" s="219"/>
      <c r="U1032" s="220"/>
      <c r="V1032" s="220"/>
    </row>
    <row r="1033" ht="12.75">
      <c r="L1033" s="87"/>
      <c r="M1033" s="201"/>
      <c r="N1033" s="87"/>
      <c r="O1033" s="219"/>
      <c r="P1033" s="219"/>
      <c r="Q1033" s="219"/>
      <c r="R1033" s="219"/>
      <c r="S1033" s="219"/>
      <c r="T1033" s="219"/>
      <c r="U1033" s="220"/>
      <c r="V1033" s="220"/>
    </row>
    <row r="1034" ht="12.75">
      <c r="L1034" s="87"/>
      <c r="M1034" s="201"/>
      <c r="N1034" s="87"/>
      <c r="O1034" s="219"/>
      <c r="P1034" s="219"/>
      <c r="Q1034" s="219"/>
      <c r="R1034" s="219"/>
      <c r="S1034" s="219"/>
      <c r="T1034" s="219"/>
      <c r="U1034" s="220"/>
      <c r="V1034" s="220"/>
    </row>
    <row r="1035" ht="12.75">
      <c r="L1035" s="87"/>
      <c r="M1035" s="201"/>
      <c r="N1035" s="87"/>
      <c r="O1035" s="219"/>
      <c r="P1035" s="219"/>
      <c r="Q1035" s="219"/>
      <c r="R1035" s="219"/>
      <c r="S1035" s="219"/>
      <c r="T1035" s="219"/>
      <c r="U1035" s="220"/>
      <c r="V1035" s="220"/>
    </row>
    <row r="1036" ht="12.75">
      <c r="L1036" s="87"/>
      <c r="M1036" s="201"/>
      <c r="N1036" s="87"/>
      <c r="O1036" s="219"/>
      <c r="P1036" s="219"/>
      <c r="Q1036" s="219"/>
      <c r="R1036" s="219"/>
      <c r="S1036" s="219"/>
      <c r="T1036" s="219"/>
      <c r="U1036" s="220"/>
      <c r="V1036" s="220"/>
    </row>
    <row r="1037" ht="12.75">
      <c r="L1037" s="87"/>
      <c r="M1037" s="201"/>
      <c r="N1037" s="87"/>
      <c r="O1037" s="219"/>
      <c r="P1037" s="219"/>
      <c r="Q1037" s="219"/>
      <c r="R1037" s="219"/>
      <c r="S1037" s="219"/>
      <c r="T1037" s="219"/>
      <c r="U1037" s="220"/>
      <c r="V1037" s="220"/>
    </row>
    <row r="1038" ht="12.75">
      <c r="L1038" s="87"/>
      <c r="M1038" s="201"/>
      <c r="N1038" s="87"/>
      <c r="O1038" s="219"/>
      <c r="P1038" s="219"/>
      <c r="Q1038" s="219"/>
      <c r="R1038" s="219"/>
      <c r="S1038" s="219"/>
      <c r="T1038" s="219"/>
      <c r="U1038" s="220"/>
      <c r="V1038" s="220"/>
    </row>
    <row r="1039" ht="12.75">
      <c r="L1039" s="87"/>
      <c r="M1039" s="201"/>
      <c r="N1039" s="87"/>
      <c r="O1039" s="219"/>
      <c r="P1039" s="219"/>
      <c r="Q1039" s="219"/>
      <c r="R1039" s="219"/>
      <c r="S1039" s="219"/>
      <c r="T1039" s="219"/>
      <c r="U1039" s="220"/>
      <c r="V1039" s="220"/>
    </row>
    <row r="1040" ht="12.75">
      <c r="L1040" s="87"/>
      <c r="M1040" s="201"/>
      <c r="N1040" s="87"/>
      <c r="O1040" s="219"/>
      <c r="P1040" s="219"/>
      <c r="Q1040" s="219"/>
      <c r="R1040" s="219"/>
      <c r="S1040" s="219"/>
      <c r="T1040" s="219"/>
      <c r="U1040" s="220"/>
      <c r="V1040" s="220"/>
    </row>
    <row r="1041" ht="12.75">
      <c r="L1041" s="87"/>
      <c r="M1041" s="201"/>
      <c r="N1041" s="87"/>
      <c r="O1041" s="219"/>
      <c r="P1041" s="219"/>
      <c r="Q1041" s="219"/>
      <c r="R1041" s="219"/>
      <c r="S1041" s="219"/>
      <c r="T1041" s="219"/>
      <c r="U1041" s="220"/>
      <c r="V1041" s="220"/>
    </row>
    <row r="1042" ht="12.75">
      <c r="L1042" s="87"/>
      <c r="M1042" s="201"/>
      <c r="N1042" s="87"/>
      <c r="O1042" s="219"/>
      <c r="P1042" s="219"/>
      <c r="Q1042" s="219"/>
      <c r="R1042" s="219"/>
      <c r="S1042" s="219"/>
      <c r="T1042" s="219"/>
      <c r="U1042" s="220"/>
      <c r="V1042" s="220"/>
    </row>
    <row r="1043" ht="12.75">
      <c r="L1043" s="87"/>
      <c r="M1043" s="201"/>
      <c r="N1043" s="87"/>
      <c r="O1043" s="219"/>
      <c r="P1043" s="219"/>
      <c r="Q1043" s="219"/>
      <c r="R1043" s="219"/>
      <c r="S1043" s="219"/>
      <c r="T1043" s="219"/>
      <c r="U1043" s="220"/>
      <c r="V1043" s="220"/>
    </row>
    <row r="1044" ht="12.75">
      <c r="L1044" s="87"/>
      <c r="M1044" s="201"/>
      <c r="N1044" s="87"/>
      <c r="O1044" s="219"/>
      <c r="P1044" s="219"/>
      <c r="Q1044" s="219"/>
      <c r="R1044" s="219"/>
      <c r="S1044" s="219"/>
      <c r="T1044" s="219"/>
      <c r="U1044" s="220"/>
      <c r="V1044" s="220"/>
    </row>
    <row r="1045" ht="12.75">
      <c r="L1045" s="87"/>
      <c r="M1045" s="201"/>
      <c r="N1045" s="87"/>
      <c r="O1045" s="219"/>
      <c r="P1045" s="219"/>
      <c r="Q1045" s="219"/>
      <c r="R1045" s="219"/>
      <c r="S1045" s="219"/>
      <c r="T1045" s="219"/>
      <c r="U1045" s="220"/>
      <c r="V1045" s="220"/>
    </row>
    <row r="1046" ht="12.75">
      <c r="L1046" s="87"/>
      <c r="M1046" s="201"/>
      <c r="N1046" s="87"/>
      <c r="O1046" s="219"/>
      <c r="P1046" s="219"/>
      <c r="Q1046" s="219"/>
      <c r="R1046" s="219"/>
      <c r="S1046" s="219"/>
      <c r="T1046" s="219"/>
      <c r="U1046" s="220"/>
      <c r="V1046" s="220"/>
    </row>
    <row r="1047" ht="12.75">
      <c r="L1047" s="87"/>
      <c r="M1047" s="201"/>
      <c r="N1047" s="87"/>
      <c r="O1047" s="219"/>
      <c r="P1047" s="219"/>
      <c r="Q1047" s="219"/>
      <c r="R1047" s="219"/>
      <c r="S1047" s="219"/>
      <c r="T1047" s="219"/>
      <c r="U1047" s="220"/>
      <c r="V1047" s="220"/>
    </row>
    <row r="1048" ht="12.75">
      <c r="L1048" s="87"/>
      <c r="M1048" s="201"/>
      <c r="N1048" s="87"/>
      <c r="O1048" s="219"/>
      <c r="P1048" s="219"/>
      <c r="Q1048" s="219"/>
      <c r="R1048" s="219"/>
      <c r="S1048" s="219"/>
      <c r="T1048" s="219"/>
      <c r="U1048" s="220"/>
      <c r="V1048" s="220"/>
    </row>
    <row r="1049" ht="12.75">
      <c r="L1049" s="87"/>
      <c r="M1049" s="201"/>
      <c r="N1049" s="87"/>
      <c r="O1049" s="219"/>
      <c r="P1049" s="219"/>
      <c r="Q1049" s="219"/>
      <c r="R1049" s="219"/>
      <c r="S1049" s="219"/>
      <c r="T1049" s="219"/>
      <c r="U1049" s="220"/>
      <c r="V1049" s="220"/>
    </row>
    <row r="1050" ht="12.75">
      <c r="L1050" s="87"/>
      <c r="M1050" s="201"/>
      <c r="N1050" s="87"/>
      <c r="O1050" s="219"/>
      <c r="P1050" s="219"/>
      <c r="Q1050" s="219"/>
      <c r="R1050" s="219"/>
      <c r="S1050" s="219"/>
      <c r="T1050" s="219"/>
      <c r="U1050" s="220"/>
      <c r="V1050" s="220"/>
    </row>
    <row r="1051" ht="12.75">
      <c r="L1051" s="87"/>
      <c r="M1051" s="201"/>
      <c r="N1051" s="87"/>
      <c r="O1051" s="219"/>
      <c r="P1051" s="219"/>
      <c r="Q1051" s="219"/>
      <c r="R1051" s="219"/>
      <c r="S1051" s="219"/>
      <c r="T1051" s="219"/>
      <c r="U1051" s="220"/>
      <c r="V1051" s="220"/>
    </row>
    <row r="1052" ht="12.75">
      <c r="L1052" s="87"/>
      <c r="M1052" s="201"/>
      <c r="N1052" s="87"/>
      <c r="O1052" s="219"/>
      <c r="P1052" s="219"/>
      <c r="Q1052" s="219"/>
      <c r="R1052" s="219"/>
      <c r="S1052" s="219"/>
      <c r="T1052" s="219"/>
      <c r="U1052" s="220"/>
      <c r="V1052" s="220"/>
    </row>
    <row r="1053" ht="12.75">
      <c r="L1053" s="87"/>
      <c r="M1053" s="201"/>
      <c r="N1053" s="87"/>
      <c r="O1053" s="219"/>
      <c r="P1053" s="219"/>
      <c r="Q1053" s="219"/>
      <c r="R1053" s="219"/>
      <c r="S1053" s="219"/>
      <c r="T1053" s="219"/>
      <c r="U1053" s="220"/>
      <c r="V1053" s="220"/>
    </row>
    <row r="1054" ht="12.75">
      <c r="L1054" s="87"/>
      <c r="M1054" s="201"/>
      <c r="N1054" s="87"/>
      <c r="O1054" s="219"/>
      <c r="P1054" s="219"/>
      <c r="Q1054" s="219"/>
      <c r="R1054" s="219"/>
      <c r="S1054" s="219"/>
      <c r="T1054" s="219"/>
      <c r="U1054" s="220"/>
      <c r="V1054" s="220"/>
    </row>
    <row r="1055" ht="12.75">
      <c r="L1055" s="87"/>
      <c r="M1055" s="201"/>
      <c r="N1055" s="87"/>
      <c r="O1055" s="219"/>
      <c r="P1055" s="219"/>
      <c r="Q1055" s="219"/>
      <c r="R1055" s="219"/>
      <c r="S1055" s="219"/>
      <c r="T1055" s="219"/>
      <c r="U1055" s="220"/>
      <c r="V1055" s="220"/>
    </row>
    <row r="1056" ht="12.75">
      <c r="L1056" s="87"/>
      <c r="M1056" s="201"/>
      <c r="N1056" s="87"/>
      <c r="O1056" s="219"/>
      <c r="P1056" s="219"/>
      <c r="Q1056" s="219"/>
      <c r="R1056" s="219"/>
      <c r="S1056" s="219"/>
      <c r="T1056" s="219"/>
      <c r="U1056" s="220"/>
      <c r="V1056" s="220"/>
    </row>
    <row r="1057" ht="12.75">
      <c r="L1057" s="87"/>
      <c r="M1057" s="201"/>
      <c r="N1057" s="87"/>
      <c r="O1057" s="219"/>
      <c r="P1057" s="219"/>
      <c r="Q1057" s="219"/>
      <c r="R1057" s="219"/>
      <c r="S1057" s="219"/>
      <c r="T1057" s="219"/>
      <c r="U1057" s="220"/>
      <c r="V1057" s="220"/>
    </row>
    <row r="1058" ht="12.75">
      <c r="L1058" s="87"/>
      <c r="M1058" s="201"/>
      <c r="N1058" s="87"/>
      <c r="O1058" s="219"/>
      <c r="P1058" s="219"/>
      <c r="Q1058" s="219"/>
      <c r="R1058" s="219"/>
      <c r="S1058" s="219"/>
      <c r="T1058" s="219"/>
      <c r="U1058" s="220"/>
      <c r="V1058" s="220"/>
    </row>
    <row r="1059" ht="12.75">
      <c r="L1059" s="87"/>
      <c r="M1059" s="201"/>
      <c r="N1059" s="87"/>
      <c r="O1059" s="219"/>
      <c r="P1059" s="219"/>
      <c r="Q1059" s="219"/>
      <c r="R1059" s="219"/>
      <c r="S1059" s="219"/>
      <c r="T1059" s="219"/>
      <c r="U1059" s="220"/>
      <c r="V1059" s="220"/>
    </row>
    <row r="1060" ht="12.75">
      <c r="L1060" s="87"/>
      <c r="M1060" s="201"/>
      <c r="N1060" s="87"/>
      <c r="O1060" s="219"/>
      <c r="P1060" s="219"/>
      <c r="Q1060" s="219"/>
      <c r="R1060" s="219"/>
      <c r="S1060" s="219"/>
      <c r="T1060" s="219"/>
      <c r="U1060" s="220"/>
      <c r="V1060" s="220"/>
    </row>
    <row r="1061" ht="12.75">
      <c r="L1061" s="87"/>
      <c r="M1061" s="201"/>
      <c r="N1061" s="87"/>
      <c r="O1061" s="219"/>
      <c r="P1061" s="219"/>
      <c r="Q1061" s="219"/>
      <c r="R1061" s="219"/>
      <c r="S1061" s="219"/>
      <c r="T1061" s="219"/>
      <c r="U1061" s="220"/>
      <c r="V1061" s="220"/>
    </row>
    <row r="1062" ht="12.75">
      <c r="L1062" s="87"/>
      <c r="M1062" s="201"/>
      <c r="N1062" s="87"/>
      <c r="O1062" s="219"/>
      <c r="P1062" s="219"/>
      <c r="Q1062" s="219"/>
      <c r="R1062" s="219"/>
      <c r="S1062" s="219"/>
      <c r="T1062" s="219"/>
      <c r="U1062" s="220"/>
      <c r="V1062" s="220"/>
    </row>
    <row r="1063" ht="12.75">
      <c r="L1063" s="87"/>
      <c r="M1063" s="201"/>
      <c r="N1063" s="87"/>
      <c r="O1063" s="219"/>
      <c r="P1063" s="219"/>
      <c r="Q1063" s="219"/>
      <c r="R1063" s="219"/>
      <c r="S1063" s="219"/>
      <c r="T1063" s="219"/>
      <c r="U1063" s="220"/>
      <c r="V1063" s="220"/>
    </row>
    <row r="1064" ht="12.75">
      <c r="L1064" s="87"/>
      <c r="M1064" s="201"/>
      <c r="N1064" s="87"/>
      <c r="O1064" s="219"/>
      <c r="P1064" s="219"/>
      <c r="Q1064" s="219"/>
      <c r="R1064" s="219"/>
      <c r="S1064" s="219"/>
      <c r="T1064" s="219"/>
      <c r="U1064" s="220"/>
      <c r="V1064" s="220"/>
    </row>
    <row r="1065" ht="12.75">
      <c r="L1065" s="87"/>
      <c r="M1065" s="201"/>
      <c r="N1065" s="87"/>
      <c r="O1065" s="219"/>
      <c r="P1065" s="219"/>
      <c r="Q1065" s="219"/>
      <c r="R1065" s="219"/>
      <c r="S1065" s="219"/>
      <c r="T1065" s="219"/>
      <c r="U1065" s="220"/>
      <c r="V1065" s="220"/>
    </row>
    <row r="1066" ht="12.75">
      <c r="L1066" s="87"/>
      <c r="M1066" s="201"/>
      <c r="N1066" s="87"/>
      <c r="O1066" s="219"/>
      <c r="P1066" s="219"/>
      <c r="Q1066" s="219"/>
      <c r="R1066" s="219"/>
      <c r="S1066" s="219"/>
      <c r="T1066" s="219"/>
      <c r="U1066" s="220"/>
      <c r="V1066" s="220"/>
    </row>
    <row r="1067" ht="12.75">
      <c r="L1067" s="87"/>
      <c r="M1067" s="201"/>
      <c r="N1067" s="87"/>
      <c r="O1067" s="219"/>
      <c r="P1067" s="219"/>
      <c r="Q1067" s="219"/>
      <c r="R1067" s="219"/>
      <c r="S1067" s="219"/>
      <c r="T1067" s="219"/>
      <c r="U1067" s="220"/>
      <c r="V1067" s="220"/>
    </row>
    <row r="1068" ht="12.75">
      <c r="L1068" s="87"/>
      <c r="M1068" s="201"/>
      <c r="N1068" s="87"/>
      <c r="O1068" s="219"/>
      <c r="P1068" s="219"/>
      <c r="Q1068" s="219"/>
      <c r="R1068" s="219"/>
      <c r="S1068" s="219"/>
      <c r="T1068" s="219"/>
      <c r="U1068" s="220"/>
      <c r="V1068" s="220"/>
    </row>
    <row r="1069" ht="12.75">
      <c r="L1069" s="87"/>
      <c r="M1069" s="201"/>
      <c r="N1069" s="87"/>
      <c r="O1069" s="219"/>
      <c r="P1069" s="219"/>
      <c r="Q1069" s="219"/>
      <c r="R1069" s="219"/>
      <c r="S1069" s="219"/>
      <c r="T1069" s="219"/>
      <c r="U1069" s="220"/>
      <c r="V1069" s="220"/>
    </row>
    <row r="1070" ht="12.75">
      <c r="L1070" s="87"/>
      <c r="M1070" s="201"/>
      <c r="N1070" s="87"/>
      <c r="O1070" s="219"/>
      <c r="P1070" s="219"/>
      <c r="Q1070" s="219"/>
      <c r="R1070" s="219"/>
      <c r="S1070" s="219"/>
      <c r="T1070" s="219"/>
      <c r="U1070" s="220"/>
      <c r="V1070" s="220"/>
    </row>
    <row r="1071" ht="12.75">
      <c r="L1071" s="87"/>
      <c r="M1071" s="201"/>
      <c r="N1071" s="87"/>
      <c r="O1071" s="219"/>
      <c r="P1071" s="219"/>
      <c r="Q1071" s="219"/>
      <c r="R1071" s="219"/>
      <c r="S1071" s="219"/>
      <c r="T1071" s="219"/>
      <c r="U1071" s="220"/>
      <c r="V1071" s="220"/>
    </row>
    <row r="1072" ht="12.75">
      <c r="L1072" s="87"/>
      <c r="M1072" s="201"/>
      <c r="N1072" s="87"/>
      <c r="O1072" s="219"/>
      <c r="P1072" s="219"/>
      <c r="Q1072" s="219"/>
      <c r="R1072" s="219"/>
      <c r="S1072" s="219"/>
      <c r="T1072" s="219"/>
      <c r="U1072" s="220"/>
      <c r="V1072" s="220"/>
    </row>
    <row r="1073" ht="12.75">
      <c r="L1073" s="87"/>
      <c r="M1073" s="201"/>
      <c r="N1073" s="87"/>
      <c r="O1073" s="219"/>
      <c r="P1073" s="219"/>
      <c r="Q1073" s="219"/>
      <c r="R1073" s="219"/>
      <c r="S1073" s="219"/>
      <c r="T1073" s="219"/>
      <c r="U1073" s="220"/>
      <c r="V1073" s="220"/>
    </row>
    <row r="1074" ht="12.75">
      <c r="L1074" s="87"/>
      <c r="M1074" s="201"/>
      <c r="N1074" s="87"/>
      <c r="O1074" s="219"/>
      <c r="P1074" s="219"/>
      <c r="Q1074" s="219"/>
      <c r="R1074" s="219"/>
      <c r="S1074" s="219"/>
      <c r="T1074" s="219"/>
      <c r="U1074" s="220"/>
      <c r="V1074" s="220"/>
    </row>
    <row r="1075" ht="12.75">
      <c r="L1075" s="87"/>
      <c r="M1075" s="201"/>
      <c r="N1075" s="87"/>
      <c r="O1075" s="219"/>
      <c r="P1075" s="219"/>
      <c r="Q1075" s="219"/>
      <c r="R1075" s="219"/>
      <c r="S1075" s="219"/>
      <c r="T1075" s="219"/>
      <c r="U1075" s="220"/>
      <c r="V1075" s="220"/>
    </row>
    <row r="1076" ht="12.75">
      <c r="L1076" s="87"/>
      <c r="M1076" s="201"/>
      <c r="N1076" s="87"/>
      <c r="O1076" s="219"/>
      <c r="P1076" s="219"/>
      <c r="Q1076" s="219"/>
      <c r="R1076" s="219"/>
      <c r="S1076" s="219"/>
      <c r="T1076" s="219"/>
      <c r="U1076" s="220"/>
      <c r="V1076" s="220"/>
    </row>
    <row r="1077" ht="12.75">
      <c r="L1077" s="87"/>
      <c r="M1077" s="201"/>
      <c r="N1077" s="87"/>
      <c r="O1077" s="219"/>
      <c r="P1077" s="219"/>
      <c r="Q1077" s="219"/>
      <c r="R1077" s="219"/>
      <c r="S1077" s="219"/>
      <c r="T1077" s="219"/>
      <c r="U1077" s="220"/>
      <c r="V1077" s="220"/>
    </row>
    <row r="1078" ht="12.75">
      <c r="L1078" s="87"/>
      <c r="M1078" s="201"/>
      <c r="N1078" s="87"/>
      <c r="O1078" s="219"/>
      <c r="P1078" s="219"/>
      <c r="Q1078" s="219"/>
      <c r="R1078" s="219"/>
      <c r="S1078" s="219"/>
      <c r="T1078" s="219"/>
      <c r="U1078" s="220"/>
      <c r="V1078" s="220"/>
    </row>
    <row r="1079" ht="12.75">
      <c r="L1079" s="87"/>
      <c r="M1079" s="201"/>
      <c r="N1079" s="87"/>
      <c r="O1079" s="219"/>
      <c r="P1079" s="219"/>
      <c r="Q1079" s="219"/>
      <c r="R1079" s="219"/>
      <c r="S1079" s="219"/>
      <c r="T1079" s="219"/>
      <c r="U1079" s="220"/>
      <c r="V1079" s="220"/>
    </row>
    <row r="1080" ht="12.75">
      <c r="L1080" s="87"/>
      <c r="M1080" s="201"/>
      <c r="N1080" s="87"/>
      <c r="O1080" s="219"/>
      <c r="P1080" s="219"/>
      <c r="Q1080" s="219"/>
      <c r="R1080" s="219"/>
      <c r="S1080" s="219"/>
      <c r="T1080" s="219"/>
      <c r="U1080" s="220"/>
      <c r="V1080" s="220"/>
    </row>
    <row r="1081" ht="12.75">
      <c r="L1081" s="87"/>
      <c r="M1081" s="201"/>
      <c r="N1081" s="87"/>
      <c r="O1081" s="219"/>
      <c r="P1081" s="219"/>
      <c r="Q1081" s="219"/>
      <c r="R1081" s="219"/>
      <c r="S1081" s="219"/>
      <c r="T1081" s="219"/>
      <c r="U1081" s="220"/>
      <c r="V1081" s="220"/>
    </row>
    <row r="1082" ht="12.75">
      <c r="L1082" s="87"/>
      <c r="M1082" s="201"/>
      <c r="N1082" s="87"/>
      <c r="O1082" s="219"/>
      <c r="P1082" s="219"/>
      <c r="Q1082" s="219"/>
      <c r="R1082" s="219"/>
      <c r="S1082" s="219"/>
      <c r="T1082" s="219"/>
      <c r="U1082" s="220"/>
      <c r="V1082" s="220"/>
    </row>
    <row r="1083" ht="12.75">
      <c r="L1083" s="87"/>
      <c r="M1083" s="201"/>
      <c r="N1083" s="87"/>
      <c r="O1083" s="219"/>
      <c r="P1083" s="219"/>
      <c r="Q1083" s="219"/>
      <c r="R1083" s="219"/>
      <c r="S1083" s="219"/>
      <c r="T1083" s="219"/>
      <c r="U1083" s="220"/>
      <c r="V1083" s="220"/>
    </row>
    <row r="1084" ht="12.75">
      <c r="L1084" s="87"/>
      <c r="M1084" s="201"/>
      <c r="N1084" s="87"/>
      <c r="O1084" s="219"/>
      <c r="P1084" s="219"/>
      <c r="Q1084" s="219"/>
      <c r="R1084" s="219"/>
      <c r="S1084" s="219"/>
      <c r="T1084" s="219"/>
      <c r="U1084" s="220"/>
      <c r="V1084" s="220"/>
    </row>
    <row r="1085" ht="12.75">
      <c r="L1085" s="87"/>
      <c r="M1085" s="201"/>
      <c r="N1085" s="87"/>
      <c r="O1085" s="219"/>
      <c r="P1085" s="219"/>
      <c r="Q1085" s="219"/>
      <c r="R1085" s="219"/>
      <c r="S1085" s="219"/>
      <c r="T1085" s="219"/>
      <c r="U1085" s="220"/>
      <c r="V1085" s="220"/>
    </row>
    <row r="1086" ht="12.75">
      <c r="L1086" s="87"/>
      <c r="M1086" s="201"/>
      <c r="N1086" s="87"/>
      <c r="O1086" s="219"/>
      <c r="P1086" s="219"/>
      <c r="Q1086" s="219"/>
      <c r="R1086" s="219"/>
      <c r="S1086" s="219"/>
      <c r="T1086" s="219"/>
      <c r="U1086" s="220"/>
      <c r="V1086" s="220"/>
    </row>
    <row r="1087" ht="12.75">
      <c r="L1087" s="87"/>
      <c r="M1087" s="201"/>
      <c r="N1087" s="87"/>
      <c r="O1087" s="219"/>
      <c r="P1087" s="219"/>
      <c r="Q1087" s="219"/>
      <c r="R1087" s="219"/>
      <c r="S1087" s="219"/>
      <c r="T1087" s="219"/>
      <c r="U1087" s="220"/>
      <c r="V1087" s="220"/>
    </row>
    <row r="1088" ht="12.75">
      <c r="L1088" s="87"/>
      <c r="M1088" s="201"/>
      <c r="N1088" s="87"/>
      <c r="O1088" s="219"/>
      <c r="P1088" s="219"/>
      <c r="Q1088" s="219"/>
      <c r="R1088" s="219"/>
      <c r="S1088" s="219"/>
      <c r="T1088" s="219"/>
      <c r="U1088" s="220"/>
      <c r="V1088" s="220"/>
    </row>
    <row r="1089" ht="12.75">
      <c r="L1089" s="87"/>
      <c r="M1089" s="201"/>
      <c r="N1089" s="87"/>
      <c r="O1089" s="219"/>
      <c r="P1089" s="219"/>
      <c r="Q1089" s="219"/>
      <c r="R1089" s="219"/>
      <c r="S1089" s="219"/>
      <c r="T1089" s="219"/>
      <c r="U1089" s="220"/>
      <c r="V1089" s="220"/>
    </row>
    <row r="1090" ht="12.75">
      <c r="L1090" s="87"/>
      <c r="M1090" s="201"/>
      <c r="N1090" s="87"/>
      <c r="O1090" s="219"/>
      <c r="P1090" s="219"/>
      <c r="Q1090" s="219"/>
      <c r="R1090" s="219"/>
      <c r="S1090" s="219"/>
      <c r="T1090" s="219"/>
      <c r="U1090" s="220"/>
      <c r="V1090" s="220"/>
    </row>
    <row r="1091" ht="12.75">
      <c r="L1091" s="87"/>
      <c r="M1091" s="201"/>
      <c r="N1091" s="87"/>
      <c r="O1091" s="219"/>
      <c r="P1091" s="219"/>
      <c r="Q1091" s="219"/>
      <c r="R1091" s="219"/>
      <c r="S1091" s="219"/>
      <c r="T1091" s="219"/>
      <c r="U1091" s="220"/>
      <c r="V1091" s="220"/>
    </row>
    <row r="1092" ht="12.75">
      <c r="L1092" s="87"/>
      <c r="M1092" s="201"/>
      <c r="N1092" s="87"/>
      <c r="O1092" s="219"/>
      <c r="P1092" s="219"/>
      <c r="Q1092" s="219"/>
      <c r="R1092" s="219"/>
      <c r="S1092" s="219"/>
      <c r="T1092" s="219"/>
      <c r="U1092" s="220"/>
      <c r="V1092" s="220"/>
    </row>
    <row r="1093" ht="12.75">
      <c r="L1093" s="87"/>
      <c r="M1093" s="201"/>
      <c r="N1093" s="87"/>
      <c r="O1093" s="219"/>
      <c r="P1093" s="219"/>
      <c r="Q1093" s="219"/>
      <c r="R1093" s="219"/>
      <c r="S1093" s="219"/>
      <c r="T1093" s="219"/>
      <c r="U1093" s="220"/>
      <c r="V1093" s="220"/>
    </row>
    <row r="1094" ht="12.75">
      <c r="L1094" s="87"/>
      <c r="M1094" s="201"/>
      <c r="N1094" s="87"/>
      <c r="O1094" s="219"/>
      <c r="P1094" s="219"/>
      <c r="Q1094" s="219"/>
      <c r="R1094" s="219"/>
      <c r="S1094" s="219"/>
      <c r="T1094" s="219"/>
      <c r="U1094" s="220"/>
      <c r="V1094" s="220"/>
    </row>
    <row r="1095" ht="12.75">
      <c r="L1095" s="87"/>
      <c r="M1095" s="201"/>
      <c r="N1095" s="87"/>
      <c r="O1095" s="219"/>
      <c r="P1095" s="219"/>
      <c r="Q1095" s="219"/>
      <c r="R1095" s="219"/>
      <c r="S1095" s="219"/>
      <c r="T1095" s="219"/>
      <c r="U1095" s="220"/>
      <c r="V1095" s="220"/>
    </row>
    <row r="1096" ht="12.75">
      <c r="L1096" s="87"/>
      <c r="M1096" s="201"/>
      <c r="N1096" s="87"/>
      <c r="O1096" s="219"/>
      <c r="P1096" s="219"/>
      <c r="Q1096" s="219"/>
      <c r="R1096" s="219"/>
      <c r="S1096" s="219"/>
      <c r="T1096" s="219"/>
      <c r="U1096" s="220"/>
      <c r="V1096" s="220"/>
    </row>
    <row r="1097" ht="12.75">
      <c r="L1097" s="87"/>
      <c r="M1097" s="201"/>
      <c r="N1097" s="87"/>
      <c r="O1097" s="219"/>
      <c r="P1097" s="219"/>
      <c r="Q1097" s="219"/>
      <c r="R1097" s="219"/>
      <c r="S1097" s="219"/>
      <c r="T1097" s="219"/>
      <c r="U1097" s="220"/>
      <c r="V1097" s="220"/>
    </row>
    <row r="1098" ht="12.75">
      <c r="L1098" s="87"/>
      <c r="M1098" s="201"/>
      <c r="N1098" s="87"/>
      <c r="O1098" s="219"/>
      <c r="P1098" s="219"/>
      <c r="Q1098" s="219"/>
      <c r="R1098" s="219"/>
      <c r="S1098" s="219"/>
      <c r="T1098" s="219"/>
      <c r="U1098" s="220"/>
      <c r="V1098" s="220"/>
    </row>
    <row r="1099" ht="12.75">
      <c r="L1099" s="87"/>
      <c r="M1099" s="201"/>
      <c r="N1099" s="87"/>
      <c r="O1099" s="219"/>
      <c r="P1099" s="219"/>
      <c r="Q1099" s="219"/>
      <c r="R1099" s="219"/>
      <c r="S1099" s="219"/>
      <c r="T1099" s="219"/>
      <c r="U1099" s="220"/>
      <c r="V1099" s="220"/>
    </row>
    <row r="1100" ht="12.75">
      <c r="L1100" s="87"/>
      <c r="M1100" s="201"/>
      <c r="N1100" s="87"/>
      <c r="O1100" s="219"/>
      <c r="P1100" s="219"/>
      <c r="Q1100" s="219"/>
      <c r="R1100" s="219"/>
      <c r="S1100" s="219"/>
      <c r="T1100" s="219"/>
      <c r="U1100" s="220"/>
      <c r="V1100" s="220"/>
    </row>
    <row r="1101" ht="12.75">
      <c r="L1101" s="87"/>
      <c r="M1101" s="201"/>
      <c r="N1101" s="87"/>
      <c r="O1101" s="219"/>
      <c r="P1101" s="219"/>
      <c r="Q1101" s="219"/>
      <c r="R1101" s="219"/>
      <c r="S1101" s="219"/>
      <c r="T1101" s="219"/>
      <c r="U1101" s="220"/>
      <c r="V1101" s="220"/>
    </row>
    <row r="1102" ht="12.75">
      <c r="L1102" s="87"/>
      <c r="M1102" s="201"/>
      <c r="N1102" s="87"/>
      <c r="O1102" s="219"/>
      <c r="P1102" s="219"/>
      <c r="Q1102" s="219"/>
      <c r="R1102" s="219"/>
      <c r="S1102" s="219"/>
      <c r="T1102" s="219"/>
      <c r="U1102" s="220"/>
      <c r="V1102" s="220"/>
    </row>
    <row r="1103" ht="12.75">
      <c r="L1103" s="87"/>
      <c r="M1103" s="201"/>
      <c r="N1103" s="87"/>
      <c r="O1103" s="219"/>
      <c r="P1103" s="219"/>
      <c r="Q1103" s="219"/>
      <c r="R1103" s="219"/>
      <c r="S1103" s="219"/>
      <c r="T1103" s="219"/>
      <c r="U1103" s="220"/>
      <c r="V1103" s="220"/>
    </row>
    <row r="1104" ht="12.75">
      <c r="L1104" s="87"/>
      <c r="M1104" s="201"/>
      <c r="N1104" s="87"/>
      <c r="O1104" s="219"/>
      <c r="P1104" s="219"/>
      <c r="Q1104" s="219"/>
      <c r="R1104" s="219"/>
      <c r="S1104" s="219"/>
      <c r="T1104" s="219"/>
      <c r="U1104" s="220"/>
      <c r="V1104" s="220"/>
    </row>
    <row r="1105" ht="12.75">
      <c r="L1105" s="87"/>
      <c r="M1105" s="201"/>
      <c r="N1105" s="87"/>
      <c r="O1105" s="219"/>
      <c r="P1105" s="219"/>
      <c r="Q1105" s="219"/>
      <c r="R1105" s="219"/>
      <c r="S1105" s="219"/>
      <c r="T1105" s="219"/>
      <c r="U1105" s="220"/>
      <c r="V1105" s="220"/>
    </row>
    <row r="1106" ht="12.75">
      <c r="L1106" s="87"/>
      <c r="M1106" s="201"/>
      <c r="N1106" s="87"/>
      <c r="O1106" s="219"/>
      <c r="P1106" s="219"/>
      <c r="Q1106" s="219"/>
      <c r="R1106" s="219"/>
      <c r="S1106" s="219"/>
      <c r="T1106" s="219"/>
      <c r="U1106" s="220"/>
      <c r="V1106" s="220"/>
    </row>
    <row r="1107" ht="12.75">
      <c r="L1107" s="87"/>
      <c r="M1107" s="201"/>
      <c r="N1107" s="87"/>
      <c r="O1107" s="219"/>
      <c r="P1107" s="219"/>
      <c r="Q1107" s="219"/>
      <c r="R1107" s="219"/>
      <c r="S1107" s="219"/>
      <c r="T1107" s="219"/>
      <c r="U1107" s="220"/>
      <c r="V1107" s="220"/>
    </row>
    <row r="1108" ht="12.75">
      <c r="L1108" s="87"/>
      <c r="M1108" s="201"/>
      <c r="N1108" s="87"/>
      <c r="O1108" s="219"/>
      <c r="P1108" s="219"/>
      <c r="Q1108" s="219"/>
      <c r="R1108" s="219"/>
      <c r="S1108" s="219"/>
      <c r="T1108" s="219"/>
      <c r="U1108" s="220"/>
      <c r="V1108" s="220"/>
    </row>
    <row r="1109" ht="12.75">
      <c r="L1109" s="87"/>
      <c r="M1109" s="201"/>
      <c r="N1109" s="87"/>
      <c r="O1109" s="219"/>
      <c r="P1109" s="219"/>
      <c r="Q1109" s="219"/>
      <c r="R1109" s="219"/>
      <c r="S1109" s="219"/>
      <c r="T1109" s="219"/>
      <c r="U1109" s="220"/>
      <c r="V1109" s="220"/>
    </row>
    <row r="1110" ht="12.75">
      <c r="L1110" s="87"/>
      <c r="M1110" s="201"/>
      <c r="N1110" s="87"/>
      <c r="O1110" s="219"/>
      <c r="P1110" s="219"/>
      <c r="Q1110" s="219"/>
      <c r="R1110" s="219"/>
      <c r="S1110" s="219"/>
      <c r="T1110" s="219"/>
      <c r="U1110" s="220"/>
      <c r="V1110" s="220"/>
    </row>
    <row r="1111" ht="12.75">
      <c r="L1111" s="87"/>
      <c r="M1111" s="201"/>
      <c r="N1111" s="87"/>
      <c r="O1111" s="219"/>
      <c r="P1111" s="219"/>
      <c r="Q1111" s="219"/>
      <c r="R1111" s="219"/>
      <c r="S1111" s="219"/>
      <c r="T1111" s="219"/>
      <c r="U1111" s="220"/>
      <c r="V1111" s="220"/>
    </row>
    <row r="1112" ht="12.75">
      <c r="L1112" s="87"/>
      <c r="M1112" s="201"/>
      <c r="N1112" s="87"/>
      <c r="O1112" s="219"/>
      <c r="P1112" s="219"/>
      <c r="Q1112" s="219"/>
      <c r="R1112" s="219"/>
      <c r="S1112" s="219"/>
      <c r="T1112" s="219"/>
      <c r="U1112" s="220"/>
      <c r="V1112" s="220"/>
    </row>
    <row r="1113" ht="12.75">
      <c r="L1113" s="87"/>
      <c r="M1113" s="201"/>
      <c r="N1113" s="87"/>
      <c r="O1113" s="219"/>
      <c r="P1113" s="219"/>
      <c r="Q1113" s="219"/>
      <c r="R1113" s="219"/>
      <c r="S1113" s="219"/>
      <c r="T1113" s="219"/>
      <c r="U1113" s="220"/>
      <c r="V1113" s="220"/>
    </row>
    <row r="1114" ht="12.75">
      <c r="L1114" s="87"/>
      <c r="M1114" s="201"/>
      <c r="N1114" s="87"/>
      <c r="O1114" s="219"/>
      <c r="P1114" s="219"/>
      <c r="Q1114" s="219"/>
      <c r="R1114" s="219"/>
      <c r="S1114" s="219"/>
      <c r="T1114" s="219"/>
      <c r="U1114" s="220"/>
      <c r="V1114" s="220"/>
    </row>
    <row r="1115" ht="12.75">
      <c r="L1115" s="87"/>
      <c r="M1115" s="201"/>
      <c r="N1115" s="87"/>
      <c r="O1115" s="219"/>
      <c r="P1115" s="219"/>
      <c r="Q1115" s="219"/>
      <c r="R1115" s="219"/>
      <c r="S1115" s="219"/>
      <c r="T1115" s="219"/>
      <c r="U1115" s="220"/>
      <c r="V1115" s="220"/>
    </row>
    <row r="1116" ht="12.75">
      <c r="L1116" s="87"/>
      <c r="M1116" s="201"/>
      <c r="N1116" s="87"/>
      <c r="O1116" s="219"/>
      <c r="P1116" s="219"/>
      <c r="Q1116" s="219"/>
      <c r="R1116" s="219"/>
      <c r="S1116" s="219"/>
      <c r="T1116" s="219"/>
      <c r="U1116" s="220"/>
      <c r="V1116" s="220"/>
    </row>
    <row r="1117" ht="12.75">
      <c r="L1117" s="87"/>
      <c r="M1117" s="201"/>
      <c r="N1117" s="87"/>
      <c r="O1117" s="219"/>
      <c r="P1117" s="219"/>
      <c r="Q1117" s="219"/>
      <c r="R1117" s="219"/>
      <c r="S1117" s="219"/>
      <c r="T1117" s="219"/>
      <c r="U1117" s="220"/>
      <c r="V1117" s="220"/>
    </row>
    <row r="1118" ht="12.75">
      <c r="L1118" s="87"/>
      <c r="M1118" s="201"/>
      <c r="N1118" s="87"/>
      <c r="O1118" s="219"/>
      <c r="P1118" s="219"/>
      <c r="Q1118" s="219"/>
      <c r="R1118" s="219"/>
      <c r="S1118" s="219"/>
      <c r="T1118" s="219"/>
      <c r="U1118" s="220"/>
      <c r="V1118" s="220"/>
    </row>
    <row r="1119" ht="12.75">
      <c r="L1119" s="87"/>
      <c r="M1119" s="201"/>
      <c r="N1119" s="87"/>
      <c r="O1119" s="219"/>
      <c r="P1119" s="219"/>
      <c r="Q1119" s="219"/>
      <c r="R1119" s="219"/>
      <c r="S1119" s="219"/>
      <c r="T1119" s="219"/>
      <c r="U1119" s="220"/>
      <c r="V1119" s="220"/>
    </row>
    <row r="1120" ht="12.75">
      <c r="L1120" s="87"/>
      <c r="M1120" s="201"/>
      <c r="N1120" s="87"/>
      <c r="O1120" s="219"/>
      <c r="P1120" s="219"/>
      <c r="Q1120" s="219"/>
      <c r="R1120" s="219"/>
      <c r="S1120" s="219"/>
      <c r="T1120" s="219"/>
      <c r="U1120" s="220"/>
      <c r="V1120" s="220"/>
    </row>
    <row r="1121" ht="12.75">
      <c r="L1121" s="87"/>
      <c r="M1121" s="201"/>
      <c r="N1121" s="87"/>
      <c r="O1121" s="219"/>
      <c r="P1121" s="219"/>
      <c r="Q1121" s="219"/>
      <c r="R1121" s="219"/>
      <c r="S1121" s="219"/>
      <c r="T1121" s="219"/>
      <c r="U1121" s="220"/>
      <c r="V1121" s="220"/>
    </row>
    <row r="1122" ht="12.75">
      <c r="L1122" s="87"/>
      <c r="M1122" s="201"/>
      <c r="N1122" s="87"/>
      <c r="O1122" s="219"/>
      <c r="P1122" s="219"/>
      <c r="Q1122" s="219"/>
      <c r="R1122" s="219"/>
      <c r="S1122" s="219"/>
      <c r="T1122" s="219"/>
      <c r="U1122" s="220"/>
      <c r="V1122" s="220"/>
    </row>
    <row r="1123" ht="12.75">
      <c r="L1123" s="87"/>
      <c r="M1123" s="201"/>
      <c r="N1123" s="87"/>
      <c r="O1123" s="219"/>
      <c r="P1123" s="219"/>
      <c r="Q1123" s="219"/>
      <c r="R1123" s="219"/>
      <c r="S1123" s="219"/>
      <c r="T1123" s="219"/>
      <c r="U1123" s="220"/>
      <c r="V1123" s="220"/>
    </row>
    <row r="1124" ht="12.75">
      <c r="L1124" s="87"/>
      <c r="M1124" s="201"/>
      <c r="N1124" s="87"/>
      <c r="O1124" s="219"/>
      <c r="P1124" s="219"/>
      <c r="Q1124" s="219"/>
      <c r="R1124" s="219"/>
      <c r="S1124" s="219"/>
      <c r="T1124" s="219"/>
      <c r="U1124" s="220"/>
      <c r="V1124" s="220"/>
    </row>
    <row r="1125" ht="12.75">
      <c r="L1125" s="87"/>
      <c r="M1125" s="201"/>
      <c r="N1125" s="87"/>
      <c r="O1125" s="219"/>
      <c r="P1125" s="219"/>
      <c r="Q1125" s="219"/>
      <c r="R1125" s="219"/>
      <c r="S1125" s="219"/>
      <c r="T1125" s="219"/>
      <c r="U1125" s="220"/>
      <c r="V1125" s="220"/>
    </row>
    <row r="1126" ht="12.75">
      <c r="L1126" s="87"/>
      <c r="M1126" s="201"/>
      <c r="N1126" s="87"/>
      <c r="O1126" s="219"/>
      <c r="P1126" s="219"/>
      <c r="Q1126" s="219"/>
      <c r="R1126" s="219"/>
      <c r="S1126" s="219"/>
      <c r="T1126" s="219"/>
      <c r="U1126" s="220"/>
      <c r="V1126" s="220"/>
    </row>
    <row r="1127" ht="12.75">
      <c r="L1127" s="87"/>
      <c r="M1127" s="201"/>
      <c r="N1127" s="87"/>
      <c r="O1127" s="219"/>
      <c r="P1127" s="219"/>
      <c r="Q1127" s="219"/>
      <c r="R1127" s="219"/>
      <c r="S1127" s="219"/>
      <c r="T1127" s="219"/>
      <c r="U1127" s="220"/>
      <c r="V1127" s="220"/>
    </row>
    <row r="1128" ht="12.75">
      <c r="L1128" s="87"/>
      <c r="M1128" s="201"/>
      <c r="N1128" s="87"/>
      <c r="O1128" s="219"/>
      <c r="P1128" s="219"/>
      <c r="Q1128" s="219"/>
      <c r="R1128" s="219"/>
      <c r="S1128" s="219"/>
      <c r="T1128" s="219"/>
      <c r="U1128" s="220"/>
      <c r="V1128" s="220"/>
    </row>
    <row r="1129" ht="12.75">
      <c r="L1129" s="87"/>
      <c r="M1129" s="201"/>
      <c r="N1129" s="87"/>
      <c r="O1129" s="219"/>
      <c r="P1129" s="219"/>
      <c r="Q1129" s="219"/>
      <c r="R1129" s="219"/>
      <c r="S1129" s="219"/>
      <c r="T1129" s="219"/>
      <c r="U1129" s="220"/>
      <c r="V1129" s="220"/>
    </row>
    <row r="1130" ht="12.75">
      <c r="L1130" s="87"/>
      <c r="M1130" s="201"/>
      <c r="N1130" s="87"/>
      <c r="O1130" s="219"/>
      <c r="P1130" s="219"/>
      <c r="Q1130" s="219"/>
      <c r="R1130" s="219"/>
      <c r="S1130" s="219"/>
      <c r="T1130" s="219"/>
      <c r="U1130" s="220"/>
      <c r="V1130" s="220"/>
    </row>
    <row r="1131" ht="12.75">
      <c r="L1131" s="87"/>
      <c r="M1131" s="201"/>
      <c r="N1131" s="87"/>
      <c r="O1131" s="219"/>
      <c r="P1131" s="219"/>
      <c r="Q1131" s="219"/>
      <c r="R1131" s="219"/>
      <c r="S1131" s="219"/>
      <c r="T1131" s="219"/>
      <c r="U1131" s="220"/>
      <c r="V1131" s="220"/>
    </row>
    <row r="1132" ht="12.75">
      <c r="L1132" s="87"/>
      <c r="M1132" s="201"/>
      <c r="N1132" s="87"/>
      <c r="O1132" s="219"/>
      <c r="P1132" s="219"/>
      <c r="Q1132" s="219"/>
      <c r="R1132" s="219"/>
      <c r="S1132" s="219"/>
      <c r="T1132" s="219"/>
      <c r="U1132" s="220"/>
      <c r="V1132" s="220"/>
    </row>
    <row r="1133" ht="12.75">
      <c r="L1133" s="87"/>
      <c r="M1133" s="201"/>
      <c r="N1133" s="87"/>
      <c r="O1133" s="219"/>
      <c r="P1133" s="219"/>
      <c r="Q1133" s="219"/>
      <c r="R1133" s="219"/>
      <c r="S1133" s="219"/>
      <c r="T1133" s="219"/>
      <c r="U1133" s="220"/>
      <c r="V1133" s="220"/>
    </row>
    <row r="1134" ht="12.75">
      <c r="L1134" s="87"/>
      <c r="M1134" s="201"/>
      <c r="N1134" s="87"/>
      <c r="O1134" s="219"/>
      <c r="P1134" s="219"/>
      <c r="Q1134" s="219"/>
      <c r="R1134" s="219"/>
      <c r="S1134" s="219"/>
      <c r="T1134" s="219"/>
      <c r="U1134" s="220"/>
      <c r="V1134" s="220"/>
    </row>
    <row r="1135" ht="12.75">
      <c r="L1135" s="87"/>
      <c r="M1135" s="201"/>
      <c r="N1135" s="87"/>
      <c r="O1135" s="219"/>
      <c r="P1135" s="219"/>
      <c r="Q1135" s="219"/>
      <c r="R1135" s="219"/>
      <c r="S1135" s="219"/>
      <c r="T1135" s="219"/>
      <c r="U1135" s="220"/>
      <c r="V1135" s="220"/>
    </row>
    <row r="1136" ht="12.75">
      <c r="L1136" s="87"/>
      <c r="M1136" s="201"/>
      <c r="N1136" s="87"/>
      <c r="O1136" s="219"/>
      <c r="P1136" s="219"/>
      <c r="Q1136" s="219"/>
      <c r="R1136" s="219"/>
      <c r="S1136" s="219"/>
      <c r="T1136" s="219"/>
      <c r="U1136" s="220"/>
      <c r="V1136" s="220"/>
    </row>
    <row r="1137" ht="12.75">
      <c r="L1137" s="87"/>
      <c r="M1137" s="201"/>
      <c r="N1137" s="87"/>
      <c r="O1137" s="219"/>
      <c r="P1137" s="219"/>
      <c r="Q1137" s="219"/>
      <c r="R1137" s="219"/>
      <c r="S1137" s="219"/>
      <c r="T1137" s="219"/>
      <c r="U1137" s="220"/>
      <c r="V1137" s="220"/>
    </row>
    <row r="1138" ht="12.75">
      <c r="L1138" s="87"/>
      <c r="M1138" s="201"/>
      <c r="N1138" s="87"/>
      <c r="O1138" s="219"/>
      <c r="P1138" s="219"/>
      <c r="Q1138" s="219"/>
      <c r="R1138" s="219"/>
      <c r="S1138" s="219"/>
      <c r="T1138" s="219"/>
      <c r="U1138" s="220"/>
      <c r="V1138" s="220"/>
    </row>
    <row r="1139" ht="12.75">
      <c r="L1139" s="87"/>
      <c r="M1139" s="201"/>
      <c r="N1139" s="87"/>
      <c r="O1139" s="219"/>
      <c r="P1139" s="219"/>
      <c r="Q1139" s="219"/>
      <c r="R1139" s="219"/>
      <c r="S1139" s="219"/>
      <c r="T1139" s="219"/>
      <c r="U1139" s="220"/>
      <c r="V1139" s="220"/>
    </row>
    <row r="1140" ht="12.75">
      <c r="L1140" s="87"/>
      <c r="M1140" s="201"/>
      <c r="N1140" s="87"/>
      <c r="O1140" s="219"/>
      <c r="P1140" s="219"/>
      <c r="Q1140" s="219"/>
      <c r="R1140" s="219"/>
      <c r="S1140" s="219"/>
      <c r="T1140" s="219"/>
      <c r="U1140" s="220"/>
      <c r="V1140" s="220"/>
    </row>
    <row r="1141" ht="12.75">
      <c r="L1141" s="87"/>
      <c r="M1141" s="201"/>
      <c r="N1141" s="87"/>
      <c r="O1141" s="219"/>
      <c r="P1141" s="219"/>
      <c r="Q1141" s="219"/>
      <c r="R1141" s="219"/>
      <c r="S1141" s="219"/>
      <c r="T1141" s="219"/>
      <c r="U1141" s="220"/>
      <c r="V1141" s="220"/>
    </row>
    <row r="1142" ht="12.75">
      <c r="L1142" s="87"/>
      <c r="M1142" s="201"/>
      <c r="N1142" s="87"/>
      <c r="O1142" s="219"/>
      <c r="P1142" s="219"/>
      <c r="Q1142" s="219"/>
      <c r="R1142" s="219"/>
      <c r="S1142" s="219"/>
      <c r="T1142" s="219"/>
      <c r="U1142" s="220"/>
      <c r="V1142" s="220"/>
    </row>
    <row r="1143" ht="12.75">
      <c r="L1143" s="87"/>
      <c r="M1143" s="201"/>
      <c r="N1143" s="87"/>
      <c r="O1143" s="219"/>
      <c r="P1143" s="219"/>
      <c r="Q1143" s="219"/>
      <c r="R1143" s="219"/>
      <c r="S1143" s="219"/>
      <c r="T1143" s="219"/>
      <c r="U1143" s="220"/>
      <c r="V1143" s="220"/>
    </row>
    <row r="1144" ht="12.75">
      <c r="L1144" s="87"/>
      <c r="M1144" s="201"/>
      <c r="N1144" s="87"/>
      <c r="O1144" s="219"/>
      <c r="P1144" s="219"/>
      <c r="Q1144" s="219"/>
      <c r="R1144" s="219"/>
      <c r="S1144" s="219"/>
      <c r="T1144" s="219"/>
      <c r="U1144" s="220"/>
      <c r="V1144" s="220"/>
    </row>
    <row r="1145" ht="12.75">
      <c r="L1145" s="87"/>
      <c r="M1145" s="201"/>
      <c r="N1145" s="87"/>
      <c r="O1145" s="219"/>
      <c r="P1145" s="219"/>
      <c r="Q1145" s="219"/>
      <c r="R1145" s="219"/>
      <c r="S1145" s="219"/>
      <c r="T1145" s="219"/>
      <c r="U1145" s="220"/>
      <c r="V1145" s="220"/>
    </row>
    <row r="1146" ht="12.75">
      <c r="L1146" s="87"/>
      <c r="M1146" s="201"/>
      <c r="N1146" s="87"/>
      <c r="O1146" s="219"/>
      <c r="P1146" s="219"/>
      <c r="Q1146" s="219"/>
      <c r="R1146" s="219"/>
      <c r="S1146" s="219"/>
      <c r="T1146" s="219"/>
      <c r="U1146" s="220"/>
      <c r="V1146" s="220"/>
    </row>
    <row r="1147" ht="12.75">
      <c r="L1147" s="87"/>
      <c r="M1147" s="201"/>
      <c r="N1147" s="87"/>
      <c r="O1147" s="219"/>
      <c r="P1147" s="219"/>
      <c r="Q1147" s="219"/>
      <c r="R1147" s="219"/>
      <c r="S1147" s="219"/>
      <c r="T1147" s="219"/>
      <c r="U1147" s="220"/>
      <c r="V1147" s="220"/>
    </row>
    <row r="1148" ht="12.75">
      <c r="L1148" s="87"/>
      <c r="M1148" s="201"/>
      <c r="N1148" s="87"/>
      <c r="O1148" s="219"/>
      <c r="P1148" s="219"/>
      <c r="Q1148" s="219"/>
      <c r="R1148" s="219"/>
      <c r="S1148" s="219"/>
      <c r="T1148" s="219"/>
      <c r="U1148" s="220"/>
      <c r="V1148" s="220"/>
    </row>
    <row r="1149" ht="12.75">
      <c r="L1149" s="87"/>
      <c r="M1149" s="201"/>
      <c r="N1149" s="87"/>
      <c r="O1149" s="219"/>
      <c r="P1149" s="219"/>
      <c r="Q1149" s="219"/>
      <c r="R1149" s="219"/>
      <c r="S1149" s="219"/>
      <c r="T1149" s="219"/>
      <c r="U1149" s="220"/>
      <c r="V1149" s="220"/>
    </row>
    <row r="1150" ht="12.75">
      <c r="L1150" s="87"/>
      <c r="M1150" s="201"/>
      <c r="N1150" s="87"/>
      <c r="O1150" s="219"/>
      <c r="P1150" s="219"/>
      <c r="Q1150" s="219"/>
      <c r="R1150" s="219"/>
      <c r="S1150" s="219"/>
      <c r="T1150" s="219"/>
      <c r="U1150" s="220"/>
      <c r="V1150" s="220"/>
    </row>
    <row r="1151" ht="12.75">
      <c r="L1151" s="87"/>
      <c r="M1151" s="201"/>
      <c r="N1151" s="87"/>
      <c r="O1151" s="219"/>
      <c r="P1151" s="219"/>
      <c r="Q1151" s="219"/>
      <c r="R1151" s="219"/>
      <c r="S1151" s="219"/>
      <c r="T1151" s="219"/>
      <c r="U1151" s="220"/>
      <c r="V1151" s="220"/>
    </row>
    <row r="1152" ht="12.75">
      <c r="L1152" s="87"/>
      <c r="M1152" s="201"/>
      <c r="N1152" s="87"/>
      <c r="O1152" s="219"/>
      <c r="P1152" s="219"/>
      <c r="Q1152" s="219"/>
      <c r="R1152" s="219"/>
      <c r="S1152" s="219"/>
      <c r="T1152" s="219"/>
      <c r="U1152" s="220"/>
      <c r="V1152" s="220"/>
    </row>
    <row r="1153" ht="12.75">
      <c r="L1153" s="87"/>
      <c r="M1153" s="201"/>
      <c r="N1153" s="87"/>
      <c r="O1153" s="219"/>
      <c r="P1153" s="219"/>
      <c r="Q1153" s="219"/>
      <c r="R1153" s="219"/>
      <c r="S1153" s="219"/>
      <c r="T1153" s="219"/>
      <c r="U1153" s="220"/>
      <c r="V1153" s="220"/>
    </row>
    <row r="1154" ht="12.75">
      <c r="L1154" s="87"/>
      <c r="M1154" s="201"/>
      <c r="N1154" s="87"/>
      <c r="O1154" s="219"/>
      <c r="P1154" s="219"/>
      <c r="Q1154" s="219"/>
      <c r="R1154" s="219"/>
      <c r="S1154" s="219"/>
      <c r="T1154" s="219"/>
      <c r="U1154" s="220"/>
      <c r="V1154" s="220"/>
    </row>
    <row r="1155" ht="12.75">
      <c r="L1155" s="87"/>
      <c r="M1155" s="201"/>
      <c r="N1155" s="87"/>
      <c r="O1155" s="219"/>
      <c r="P1155" s="219"/>
      <c r="Q1155" s="219"/>
      <c r="R1155" s="219"/>
      <c r="S1155" s="219"/>
      <c r="T1155" s="219"/>
      <c r="U1155" s="220"/>
      <c r="V1155" s="220"/>
    </row>
    <row r="1156" ht="12.75">
      <c r="L1156" s="87"/>
      <c r="M1156" s="201"/>
      <c r="N1156" s="87"/>
      <c r="O1156" s="219"/>
      <c r="P1156" s="219"/>
      <c r="Q1156" s="219"/>
      <c r="R1156" s="219"/>
      <c r="S1156" s="219"/>
      <c r="T1156" s="219"/>
      <c r="U1156" s="220"/>
      <c r="V1156" s="220"/>
    </row>
    <row r="1157" ht="12.75">
      <c r="L1157" s="87"/>
      <c r="M1157" s="201"/>
      <c r="N1157" s="87"/>
      <c r="O1157" s="219"/>
      <c r="P1157" s="219"/>
      <c r="Q1157" s="219"/>
      <c r="R1157" s="219"/>
      <c r="S1157" s="219"/>
      <c r="T1157" s="219"/>
      <c r="U1157" s="220"/>
      <c r="V1157" s="220"/>
    </row>
    <row r="1158" ht="12.75">
      <c r="L1158" s="87"/>
      <c r="M1158" s="201"/>
      <c r="N1158" s="87"/>
      <c r="O1158" s="219"/>
      <c r="P1158" s="219"/>
      <c r="Q1158" s="219"/>
      <c r="R1158" s="219"/>
      <c r="S1158" s="219"/>
      <c r="T1158" s="219"/>
      <c r="U1158" s="220"/>
      <c r="V1158" s="220"/>
    </row>
    <row r="1159" ht="12.75">
      <c r="L1159" s="87"/>
      <c r="M1159" s="201"/>
      <c r="N1159" s="87"/>
      <c r="O1159" s="219"/>
      <c r="P1159" s="219"/>
      <c r="Q1159" s="219"/>
      <c r="R1159" s="219"/>
      <c r="S1159" s="219"/>
      <c r="T1159" s="219"/>
      <c r="U1159" s="220"/>
      <c r="V1159" s="220"/>
    </row>
    <row r="1160" ht="12.75">
      <c r="L1160" s="87"/>
      <c r="M1160" s="201"/>
      <c r="N1160" s="87"/>
      <c r="O1160" s="219"/>
      <c r="P1160" s="219"/>
      <c r="Q1160" s="219"/>
      <c r="R1160" s="219"/>
      <c r="S1160" s="219"/>
      <c r="T1160" s="219"/>
      <c r="U1160" s="220"/>
      <c r="V1160" s="220"/>
    </row>
    <row r="1161" ht="12.75">
      <c r="L1161" s="87"/>
      <c r="M1161" s="201"/>
      <c r="N1161" s="87"/>
      <c r="O1161" s="219"/>
      <c r="P1161" s="219"/>
      <c r="Q1161" s="219"/>
      <c r="R1161" s="219"/>
      <c r="S1161" s="219"/>
      <c r="T1161" s="219"/>
      <c r="U1161" s="220"/>
      <c r="V1161" s="220"/>
    </row>
    <row r="1162" ht="12.75">
      <c r="L1162" s="87"/>
      <c r="M1162" s="201"/>
      <c r="N1162" s="87"/>
      <c r="O1162" s="219"/>
      <c r="P1162" s="219"/>
      <c r="Q1162" s="219"/>
      <c r="R1162" s="219"/>
      <c r="S1162" s="219"/>
      <c r="T1162" s="219"/>
      <c r="U1162" s="220"/>
      <c r="V1162" s="220"/>
    </row>
    <row r="1163" ht="12.75">
      <c r="L1163" s="87"/>
      <c r="M1163" s="201"/>
      <c r="N1163" s="87"/>
      <c r="O1163" s="219"/>
      <c r="P1163" s="219"/>
      <c r="Q1163" s="219"/>
      <c r="R1163" s="219"/>
      <c r="S1163" s="219"/>
      <c r="T1163" s="219"/>
      <c r="U1163" s="220"/>
      <c r="V1163" s="220"/>
    </row>
    <row r="1164" ht="12.75">
      <c r="L1164" s="87"/>
      <c r="M1164" s="201"/>
      <c r="N1164" s="87"/>
      <c r="O1164" s="219"/>
      <c r="P1164" s="219"/>
      <c r="Q1164" s="219"/>
      <c r="R1164" s="219"/>
      <c r="S1164" s="219"/>
      <c r="T1164" s="219"/>
      <c r="U1164" s="220"/>
      <c r="V1164" s="220"/>
    </row>
    <row r="1165" ht="12.75">
      <c r="L1165" s="87"/>
      <c r="M1165" s="201"/>
      <c r="N1165" s="87"/>
      <c r="O1165" s="219"/>
      <c r="P1165" s="219"/>
      <c r="Q1165" s="219"/>
      <c r="R1165" s="219"/>
      <c r="S1165" s="219"/>
      <c r="T1165" s="219"/>
      <c r="U1165" s="220"/>
      <c r="V1165" s="220"/>
    </row>
    <row r="1166" ht="12.75">
      <c r="L1166" s="87"/>
      <c r="M1166" s="201"/>
      <c r="N1166" s="87"/>
      <c r="O1166" s="219"/>
      <c r="P1166" s="219"/>
      <c r="Q1166" s="219"/>
      <c r="R1166" s="219"/>
      <c r="S1166" s="219"/>
      <c r="T1166" s="219"/>
      <c r="U1166" s="220"/>
      <c r="V1166" s="220"/>
    </row>
    <row r="1167" ht="12.75">
      <c r="L1167" s="87"/>
      <c r="M1167" s="201"/>
      <c r="N1167" s="87"/>
      <c r="O1167" s="219"/>
      <c r="P1167" s="219"/>
      <c r="Q1167" s="219"/>
      <c r="R1167" s="219"/>
      <c r="S1167" s="219"/>
      <c r="T1167" s="219"/>
      <c r="U1167" s="220"/>
      <c r="V1167" s="220"/>
    </row>
    <row r="1168" ht="12.75">
      <c r="L1168" s="87"/>
      <c r="M1168" s="201"/>
      <c r="N1168" s="87"/>
      <c r="O1168" s="219"/>
      <c r="P1168" s="219"/>
      <c r="Q1168" s="219"/>
      <c r="R1168" s="219"/>
      <c r="S1168" s="219"/>
      <c r="T1168" s="219"/>
      <c r="U1168" s="220"/>
      <c r="V1168" s="220"/>
    </row>
    <row r="1169" ht="12.75">
      <c r="L1169" s="87"/>
      <c r="M1169" s="201"/>
      <c r="N1169" s="87"/>
      <c r="O1169" s="219"/>
      <c r="P1169" s="219"/>
      <c r="Q1169" s="219"/>
      <c r="R1169" s="219"/>
      <c r="S1169" s="219"/>
      <c r="T1169" s="219"/>
      <c r="U1169" s="220"/>
      <c r="V1169" s="220"/>
    </row>
    <row r="1170" ht="12.75">
      <c r="L1170" s="87"/>
      <c r="M1170" s="201"/>
      <c r="N1170" s="87"/>
      <c r="O1170" s="219"/>
      <c r="P1170" s="219"/>
      <c r="Q1170" s="219"/>
      <c r="R1170" s="219"/>
      <c r="S1170" s="219"/>
      <c r="T1170" s="219"/>
      <c r="U1170" s="220"/>
      <c r="V1170" s="220"/>
    </row>
    <row r="1171" ht="12.75">
      <c r="L1171" s="87"/>
      <c r="M1171" s="201"/>
      <c r="N1171" s="87"/>
      <c r="O1171" s="219"/>
      <c r="P1171" s="219"/>
      <c r="Q1171" s="219"/>
      <c r="R1171" s="219"/>
      <c r="S1171" s="219"/>
      <c r="T1171" s="219"/>
      <c r="U1171" s="220"/>
      <c r="V1171" s="220"/>
    </row>
    <row r="1172" ht="12.75">
      <c r="L1172" s="87"/>
      <c r="M1172" s="201"/>
      <c r="N1172" s="87"/>
      <c r="O1172" s="219"/>
      <c r="P1172" s="219"/>
      <c r="Q1172" s="219"/>
      <c r="R1172" s="219"/>
      <c r="S1172" s="219"/>
      <c r="T1172" s="219"/>
      <c r="U1172" s="220"/>
      <c r="V1172" s="220"/>
    </row>
    <row r="1173" ht="12.75">
      <c r="L1173" s="87"/>
      <c r="M1173" s="201"/>
      <c r="N1173" s="87"/>
      <c r="O1173" s="219"/>
      <c r="P1173" s="219"/>
      <c r="Q1173" s="219"/>
      <c r="R1173" s="219"/>
      <c r="S1173" s="219"/>
      <c r="T1173" s="219"/>
      <c r="U1173" s="220"/>
      <c r="V1173" s="220"/>
    </row>
    <row r="1174" ht="12.75">
      <c r="L1174" s="87"/>
      <c r="M1174" s="201"/>
      <c r="N1174" s="87"/>
      <c r="O1174" s="219"/>
      <c r="P1174" s="219"/>
      <c r="Q1174" s="219"/>
      <c r="R1174" s="219"/>
      <c r="S1174" s="219"/>
      <c r="T1174" s="219"/>
      <c r="U1174" s="220"/>
      <c r="V1174" s="220"/>
    </row>
    <row r="1175" ht="12.75">
      <c r="L1175" s="87"/>
      <c r="M1175" s="201"/>
      <c r="N1175" s="87"/>
      <c r="O1175" s="219"/>
      <c r="P1175" s="219"/>
      <c r="Q1175" s="219"/>
      <c r="R1175" s="219"/>
      <c r="S1175" s="219"/>
      <c r="T1175" s="219"/>
      <c r="U1175" s="220"/>
      <c r="V1175" s="220"/>
    </row>
    <row r="1176" ht="12.75">
      <c r="L1176" s="87"/>
      <c r="M1176" s="201"/>
      <c r="N1176" s="87"/>
      <c r="O1176" s="219"/>
      <c r="P1176" s="219"/>
      <c r="Q1176" s="219"/>
      <c r="R1176" s="219"/>
      <c r="S1176" s="219"/>
      <c r="T1176" s="219"/>
      <c r="U1176" s="220"/>
      <c r="V1176" s="220"/>
    </row>
    <row r="1177" ht="12.75">
      <c r="L1177" s="87"/>
      <c r="M1177" s="201"/>
      <c r="N1177" s="87"/>
      <c r="O1177" s="219"/>
      <c r="P1177" s="219"/>
      <c r="Q1177" s="219"/>
      <c r="R1177" s="219"/>
      <c r="S1177" s="219"/>
      <c r="T1177" s="219"/>
      <c r="U1177" s="220"/>
      <c r="V1177" s="220"/>
    </row>
    <row r="1178" ht="12.75">
      <c r="L1178" s="87"/>
      <c r="M1178" s="201"/>
      <c r="N1178" s="87"/>
      <c r="O1178" s="219"/>
      <c r="P1178" s="219"/>
      <c r="Q1178" s="219"/>
      <c r="R1178" s="219"/>
      <c r="S1178" s="219"/>
      <c r="T1178" s="219"/>
      <c r="U1178" s="220"/>
      <c r="V1178" s="220"/>
    </row>
    <row r="1179" ht="12.75">
      <c r="L1179" s="87"/>
      <c r="M1179" s="201"/>
      <c r="N1179" s="87"/>
      <c r="O1179" s="219"/>
      <c r="P1179" s="219"/>
      <c r="Q1179" s="219"/>
      <c r="R1179" s="219"/>
      <c r="S1179" s="219"/>
      <c r="T1179" s="219"/>
      <c r="U1179" s="220"/>
      <c r="V1179" s="220"/>
    </row>
    <row r="1180" ht="12.75">
      <c r="L1180" s="87"/>
      <c r="M1180" s="201"/>
      <c r="N1180" s="87"/>
      <c r="O1180" s="219"/>
      <c r="P1180" s="219"/>
      <c r="Q1180" s="219"/>
      <c r="R1180" s="219"/>
      <c r="S1180" s="219"/>
      <c r="T1180" s="219"/>
      <c r="U1180" s="220"/>
      <c r="V1180" s="220"/>
    </row>
    <row r="1181" ht="12.75">
      <c r="L1181" s="87"/>
      <c r="M1181" s="201"/>
      <c r="N1181" s="87"/>
      <c r="O1181" s="219"/>
      <c r="P1181" s="219"/>
      <c r="Q1181" s="219"/>
      <c r="R1181" s="219"/>
      <c r="S1181" s="219"/>
      <c r="T1181" s="219"/>
      <c r="U1181" s="220"/>
      <c r="V1181" s="220"/>
    </row>
    <row r="1182" ht="12.75">
      <c r="L1182" s="87"/>
      <c r="M1182" s="201"/>
      <c r="N1182" s="87"/>
      <c r="O1182" s="219"/>
      <c r="P1182" s="219"/>
      <c r="Q1182" s="219"/>
      <c r="R1182" s="219"/>
      <c r="S1182" s="219"/>
      <c r="T1182" s="219"/>
      <c r="U1182" s="220"/>
      <c r="V1182" s="220"/>
    </row>
    <row r="1183" ht="12.75">
      <c r="L1183" s="113"/>
      <c r="M1183" s="210"/>
      <c r="N1183" s="113"/>
      <c r="O1183" s="223"/>
      <c r="P1183" s="223"/>
      <c r="Q1183" s="223"/>
      <c r="R1183" s="223"/>
      <c r="S1183" s="223"/>
      <c r="T1183" s="223"/>
      <c r="U1183" s="224"/>
      <c r="V1183" s="224"/>
    </row>
    <row r="1184" ht="12.75">
      <c r="L1184" s="114"/>
      <c r="M1184" s="201"/>
      <c r="N1184" s="114"/>
      <c r="O1184" s="225"/>
      <c r="P1184" s="225"/>
      <c r="Q1184" s="225"/>
      <c r="R1184" s="225"/>
      <c r="S1184" s="225"/>
      <c r="T1184" s="225"/>
      <c r="U1184" s="226"/>
      <c r="V1184" s="226"/>
    </row>
    <row r="1185" ht="12.75">
      <c r="L1185" s="87"/>
      <c r="M1185" s="201"/>
      <c r="N1185" s="87"/>
      <c r="O1185" s="219"/>
      <c r="P1185" s="219"/>
      <c r="Q1185" s="219"/>
      <c r="R1185" s="219"/>
      <c r="S1185" s="219"/>
      <c r="T1185" s="219"/>
      <c r="U1185" s="220"/>
      <c r="V1185" s="220"/>
    </row>
    <row r="1186" ht="12.75">
      <c r="L1186" s="87"/>
      <c r="M1186" s="201"/>
      <c r="N1186" s="87"/>
      <c r="O1186" s="219"/>
      <c r="P1186" s="219"/>
      <c r="Q1186" s="219"/>
      <c r="R1186" s="219"/>
      <c r="S1186" s="219"/>
      <c r="T1186" s="219"/>
      <c r="U1186" s="220"/>
      <c r="V1186" s="220"/>
    </row>
    <row r="1187" ht="12.75">
      <c r="L1187" s="87"/>
      <c r="M1187" s="201"/>
      <c r="N1187" s="87"/>
      <c r="O1187" s="219"/>
      <c r="P1187" s="219"/>
      <c r="Q1187" s="219"/>
      <c r="R1187" s="219"/>
      <c r="S1187" s="219"/>
      <c r="T1187" s="219"/>
      <c r="U1187" s="220"/>
      <c r="V1187" s="220"/>
    </row>
    <row r="1188" ht="12.75">
      <c r="L1188" s="87"/>
      <c r="M1188" s="201"/>
      <c r="N1188" s="87"/>
      <c r="O1188" s="219"/>
      <c r="P1188" s="219"/>
      <c r="Q1188" s="219"/>
      <c r="R1188" s="219"/>
      <c r="S1188" s="219"/>
      <c r="T1188" s="219"/>
      <c r="U1188" s="220"/>
      <c r="V1188" s="220"/>
    </row>
    <row r="1189" ht="12.75">
      <c r="L1189" s="87"/>
      <c r="M1189" s="201"/>
      <c r="N1189" s="87"/>
      <c r="O1189" s="219"/>
      <c r="P1189" s="219"/>
      <c r="Q1189" s="219"/>
      <c r="R1189" s="219"/>
      <c r="S1189" s="219"/>
      <c r="T1189" s="219"/>
      <c r="U1189" s="220"/>
      <c r="V1189" s="220"/>
    </row>
    <row r="1190" ht="12.75">
      <c r="L1190" s="87"/>
      <c r="M1190" s="201"/>
      <c r="N1190" s="87"/>
      <c r="O1190" s="219"/>
      <c r="P1190" s="219"/>
      <c r="Q1190" s="219"/>
      <c r="R1190" s="219"/>
      <c r="S1190" s="219"/>
      <c r="T1190" s="219"/>
      <c r="U1190" s="220"/>
      <c r="V1190" s="220"/>
    </row>
    <row r="1191" ht="12.75">
      <c r="L1191" s="87"/>
      <c r="M1191" s="201"/>
      <c r="N1191" s="87"/>
      <c r="O1191" s="219"/>
      <c r="P1191" s="219"/>
      <c r="Q1191" s="219"/>
      <c r="R1191" s="219"/>
      <c r="S1191" s="219"/>
      <c r="T1191" s="219"/>
      <c r="U1191" s="220"/>
      <c r="V1191" s="220"/>
    </row>
    <row r="1192" ht="12.75">
      <c r="L1192" s="87"/>
      <c r="M1192" s="201"/>
      <c r="N1192" s="87"/>
      <c r="O1192" s="219"/>
      <c r="P1192" s="219"/>
      <c r="Q1192" s="219"/>
      <c r="R1192" s="219"/>
      <c r="S1192" s="219"/>
      <c r="T1192" s="219"/>
      <c r="U1192" s="220"/>
      <c r="V1192" s="220"/>
    </row>
    <row r="1193" ht="12.75">
      <c r="L1193" s="87"/>
      <c r="M1193" s="201"/>
      <c r="N1193" s="87"/>
      <c r="O1193" s="219"/>
      <c r="P1193" s="219"/>
      <c r="Q1193" s="219"/>
      <c r="R1193" s="219"/>
      <c r="S1193" s="219"/>
      <c r="T1193" s="219"/>
      <c r="U1193" s="220"/>
      <c r="V1193" s="220"/>
    </row>
    <row r="1194" ht="12.75">
      <c r="L1194" s="87"/>
      <c r="M1194" s="201"/>
      <c r="N1194" s="87"/>
      <c r="O1194" s="219"/>
      <c r="P1194" s="219"/>
      <c r="Q1194" s="219"/>
      <c r="R1194" s="219"/>
      <c r="S1194" s="219"/>
      <c r="T1194" s="219"/>
      <c r="U1194" s="220"/>
      <c r="V1194" s="220"/>
    </row>
    <row r="1195" ht="12.75">
      <c r="L1195" s="87"/>
      <c r="M1195" s="201"/>
      <c r="N1195" s="87"/>
      <c r="O1195" s="219"/>
      <c r="P1195" s="219"/>
      <c r="Q1195" s="219"/>
      <c r="R1195" s="219"/>
      <c r="S1195" s="219"/>
      <c r="T1195" s="219"/>
      <c r="U1195" s="220"/>
      <c r="V1195" s="220"/>
    </row>
    <row r="1196" ht="12.75">
      <c r="L1196" s="87"/>
      <c r="M1196" s="201"/>
      <c r="N1196" s="87"/>
      <c r="O1196" s="219"/>
      <c r="P1196" s="219"/>
      <c r="Q1196" s="219"/>
      <c r="R1196" s="219"/>
      <c r="S1196" s="219"/>
      <c r="T1196" s="219"/>
      <c r="U1196" s="220"/>
      <c r="V1196" s="220"/>
    </row>
    <row r="1197" ht="12.75">
      <c r="L1197" s="87"/>
      <c r="M1197" s="201"/>
      <c r="N1197" s="87"/>
      <c r="O1197" s="219"/>
      <c r="P1197" s="219"/>
      <c r="Q1197" s="219"/>
      <c r="R1197" s="219"/>
      <c r="S1197" s="219"/>
      <c r="T1197" s="219"/>
      <c r="U1197" s="220"/>
      <c r="V1197" s="220"/>
    </row>
    <row r="1198" ht="12.75">
      <c r="L1198" s="87"/>
      <c r="M1198" s="201"/>
      <c r="N1198" s="87"/>
      <c r="O1198" s="219"/>
      <c r="P1198" s="219"/>
      <c r="Q1198" s="219"/>
      <c r="R1198" s="219"/>
      <c r="S1198" s="219"/>
      <c r="T1198" s="219"/>
      <c r="U1198" s="220"/>
      <c r="V1198" s="220"/>
    </row>
    <row r="1199" ht="12.75">
      <c r="L1199" s="87"/>
      <c r="M1199" s="201"/>
      <c r="N1199" s="87"/>
      <c r="O1199" s="219"/>
      <c r="P1199" s="219"/>
      <c r="Q1199" s="219"/>
      <c r="R1199" s="219"/>
      <c r="S1199" s="219"/>
      <c r="T1199" s="219"/>
      <c r="U1199" s="220"/>
      <c r="V1199" s="220"/>
    </row>
    <row r="1200" ht="12.75">
      <c r="L1200" s="87"/>
      <c r="M1200" s="201"/>
      <c r="N1200" s="87"/>
      <c r="O1200" s="219"/>
      <c r="P1200" s="219"/>
      <c r="Q1200" s="219"/>
      <c r="R1200" s="219"/>
      <c r="S1200" s="219"/>
      <c r="T1200" s="219"/>
      <c r="U1200" s="220"/>
      <c r="V1200" s="220"/>
    </row>
    <row r="1201" ht="12.75">
      <c r="L1201" s="87"/>
      <c r="M1201" s="201"/>
      <c r="N1201" s="87"/>
      <c r="O1201" s="219"/>
      <c r="P1201" s="219"/>
      <c r="Q1201" s="219"/>
      <c r="R1201" s="219"/>
      <c r="S1201" s="219"/>
      <c r="T1201" s="219"/>
      <c r="U1201" s="220"/>
      <c r="V1201" s="220"/>
    </row>
    <row r="1202" ht="12.75">
      <c r="L1202" s="87"/>
      <c r="M1202" s="201"/>
      <c r="N1202" s="87"/>
      <c r="O1202" s="219"/>
      <c r="P1202" s="219"/>
      <c r="Q1202" s="219"/>
      <c r="R1202" s="219"/>
      <c r="S1202" s="219"/>
      <c r="T1202" s="219"/>
      <c r="U1202" s="220"/>
      <c r="V1202" s="220"/>
    </row>
    <row r="1203" ht="12.75">
      <c r="L1203" s="87"/>
      <c r="M1203" s="201"/>
      <c r="N1203" s="87"/>
      <c r="O1203" s="219"/>
      <c r="P1203" s="219"/>
      <c r="Q1203" s="219"/>
      <c r="R1203" s="219"/>
      <c r="S1203" s="219"/>
      <c r="T1203" s="219"/>
      <c r="U1203" s="220"/>
      <c r="V1203" s="220"/>
    </row>
    <row r="1204" ht="12.75">
      <c r="L1204" s="87"/>
      <c r="M1204" s="201"/>
      <c r="N1204" s="87"/>
      <c r="O1204" s="219"/>
      <c r="P1204" s="219"/>
      <c r="Q1204" s="219"/>
      <c r="R1204" s="219"/>
      <c r="S1204" s="219"/>
      <c r="T1204" s="219"/>
      <c r="U1204" s="220"/>
      <c r="V1204" s="220"/>
    </row>
  </sheetData>
  <autoFilter ref="$A$5:$AF$203"/>
  <mergeCells count="1">
    <mergeCell ref="B1:K1"/>
  </mergeCells>
  <conditionalFormatting sqref="B204:B65536 B4:B5">
    <cfRule type="expression" priority="1" dxfId="1" stopIfTrue="1">
      <formula>AND(COUNTIF($B$204:$B$65536,B204)+COUNTIF($B$4:$B$5,B204)&gt;1,NOT(ISBLANK(B204)))</formula>
    </cfRule>
  </conditionalFormatting>
  <conditionalFormatting sqref="B1:B2">
    <cfRule type="expression" priority="2" dxfId="1" stopIfTrue="1">
      <formula>AND(COUNTIF($B$1:$B$2,B1)&gt;1,NOT(ISBLANK(B1)))</formula>
    </cfRule>
  </conditionalFormatting>
  <conditionalFormatting sqref="B3">
    <cfRule type="expression" priority="3" dxfId="1" stopIfTrue="1">
      <formula>AND(COUNTIF($B$3,B3)&gt;1,NOT(ISBLANK(B3)))</formula>
    </cfRule>
  </conditionalFormatting>
  <conditionalFormatting sqref="B203:B65536 B1:B201">
    <cfRule type="expression" priority="4" dxfId="1" stopIfTrue="1">
      <formula>AND(COUNTIF($B$203:$B$65536,B203)+COUNTIF($B$1:$B$201,B203)&gt;1,NOT(ISBLANK(B203)))</formula>
    </cfRule>
  </conditionalFormatting>
  <conditionalFormatting sqref="B202">
    <cfRule type="expression" priority="5" dxfId="1" stopIfTrue="1">
      <formula>AND(COUNTIF($B$202,B202)&gt;1,NOT(ISBLANK(B202)))</formula>
    </cfRule>
  </conditionalFormatting>
  <conditionalFormatting sqref="B1:B65536">
    <cfRule type="expression" priority="6" dxfId="1" stopIfTrue="1">
      <formula>AND(COUNTIF($B:$B,B1)&gt;1,NOT(ISBLANK(B1)))</formula>
    </cfRule>
  </conditionalFormatting>
  <conditionalFormatting sqref="B6:B201">
    <cfRule type="expression" priority="7" dxfId="1" stopIfTrue="1">
      <formula>AND(COUNTIF($B$6:$B$201,B6)&gt;1,NOT(ISBLANK(B6)))</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zoomScale="80" workbookViewId="0"/>
  </sheetViews>
  <sheetFormatPr baseColWidth="8" defaultRowHeight="12.75" customHeight="1"/>
  <cols>
    <col customWidth="1" min="1" max="1" width="11.550800000000001"/>
    <col customWidth="1" min="2" max="2" width="185.98400000000001"/>
    <col customWidth="1" min="3" max="13" width="1.1289100000000001"/>
    <col customWidth="1" min="14" max="14" style="227" width="1.1289100000000001"/>
    <col customWidth="1" min="15" max="257" width="132.98400000000001"/>
  </cols>
  <sheetData>
    <row r="1" ht="21.600000000000001" customHeight="1">
      <c r="A1" s="228" t="s">
        <v>10900</v>
      </c>
      <c r="B1" s="228"/>
      <c r="C1" s="228"/>
      <c r="D1" s="228"/>
      <c r="E1" s="228"/>
      <c r="F1" s="228"/>
      <c r="G1" s="228"/>
      <c r="H1" s="228"/>
      <c r="I1" s="228"/>
      <c r="J1" s="228"/>
      <c r="K1" s="228"/>
      <c r="L1" s="228"/>
      <c r="M1" s="228"/>
    </row>
    <row r="2" ht="57" customHeight="1">
      <c r="A2" s="228"/>
      <c r="B2" s="228"/>
      <c r="C2" s="228"/>
      <c r="D2" s="228"/>
      <c r="E2" s="228"/>
      <c r="F2" s="228"/>
      <c r="G2" s="228"/>
      <c r="H2" s="228"/>
      <c r="I2" s="228"/>
      <c r="J2" s="228"/>
      <c r="K2" s="228"/>
      <c r="L2" s="228"/>
      <c r="M2" s="228"/>
    </row>
    <row r="4" ht="20.25" customHeight="1">
      <c r="A4" s="229" t="s">
        <v>10901</v>
      </c>
      <c r="B4" s="229"/>
      <c r="C4" s="229"/>
      <c r="D4" s="229"/>
      <c r="E4" s="229"/>
      <c r="F4" s="229"/>
      <c r="G4" s="229"/>
      <c r="H4" s="229"/>
      <c r="I4" s="229"/>
      <c r="J4" s="229"/>
      <c r="K4" s="229"/>
      <c r="L4" s="229"/>
      <c r="M4" s="229"/>
    </row>
    <row r="5" ht="12.75" customHeight="1">
      <c r="A5" s="230">
        <v>1</v>
      </c>
      <c r="B5" s="231" t="s">
        <v>10902</v>
      </c>
      <c r="C5" s="231"/>
      <c r="D5" s="231"/>
      <c r="E5" s="231"/>
      <c r="F5" s="231"/>
      <c r="G5" s="231"/>
      <c r="H5" s="231"/>
      <c r="I5" s="231"/>
      <c r="J5" s="231"/>
      <c r="K5" s="231"/>
      <c r="L5" s="231"/>
      <c r="M5" s="231"/>
    </row>
    <row r="6" ht="303" customHeight="1">
      <c r="A6" s="230"/>
      <c r="B6" s="232" t="s">
        <v>10903</v>
      </c>
      <c r="C6" s="232"/>
      <c r="D6" s="232"/>
      <c r="E6" s="232"/>
      <c r="F6" s="232"/>
      <c r="G6" s="232"/>
      <c r="H6" s="232"/>
      <c r="I6" s="232"/>
      <c r="J6" s="232"/>
      <c r="K6" s="232"/>
      <c r="L6" s="232"/>
      <c r="M6" s="232"/>
    </row>
    <row r="7" ht="15.75" customHeight="1">
      <c r="A7" s="229"/>
      <c r="B7" s="233"/>
      <c r="C7" s="233"/>
      <c r="D7" s="233"/>
      <c r="E7" s="233"/>
      <c r="F7" s="233"/>
      <c r="G7" s="233"/>
      <c r="H7" s="233"/>
      <c r="I7" s="233"/>
      <c r="J7" s="233"/>
      <c r="K7" s="233"/>
      <c r="L7" s="233"/>
      <c r="M7" s="233"/>
    </row>
    <row r="8" ht="12.75" customHeight="1">
      <c r="A8" s="234">
        <v>2</v>
      </c>
      <c r="B8" s="235" t="s">
        <v>10904</v>
      </c>
      <c r="C8" s="235"/>
      <c r="D8" s="235"/>
      <c r="E8" s="235"/>
      <c r="F8" s="235"/>
      <c r="G8" s="235"/>
      <c r="H8" s="235"/>
      <c r="I8" s="235"/>
      <c r="J8" s="235"/>
      <c r="K8" s="235"/>
      <c r="L8" s="235"/>
      <c r="M8" s="235"/>
    </row>
    <row r="9" ht="12.75" customHeight="1">
      <c r="A9" s="234"/>
      <c r="B9" s="236" t="s">
        <v>10905</v>
      </c>
      <c r="C9" s="236"/>
      <c r="D9" s="236"/>
      <c r="E9" s="236"/>
      <c r="F9" s="236"/>
      <c r="G9" s="236"/>
      <c r="H9" s="236"/>
      <c r="I9" s="236"/>
      <c r="J9" s="236"/>
      <c r="K9" s="236"/>
      <c r="L9" s="236"/>
      <c r="M9" s="236"/>
    </row>
    <row r="10" ht="12.75" customHeight="1">
      <c r="A10" s="234"/>
      <c r="B10" s="236" t="s">
        <v>10906</v>
      </c>
      <c r="C10" s="236"/>
      <c r="D10" s="236"/>
      <c r="E10" s="236"/>
      <c r="F10" s="236"/>
      <c r="G10" s="236"/>
      <c r="H10" s="236"/>
      <c r="I10" s="236"/>
      <c r="J10" s="236"/>
      <c r="K10" s="236"/>
      <c r="L10" s="236"/>
      <c r="M10" s="236"/>
    </row>
    <row r="11" ht="12.75" customHeight="1">
      <c r="A11" s="234"/>
      <c r="B11" s="236" t="s">
        <v>10907</v>
      </c>
      <c r="C11" s="236"/>
      <c r="D11" s="236"/>
      <c r="E11" s="236"/>
      <c r="F11" s="236"/>
      <c r="G11" s="236"/>
      <c r="H11" s="236"/>
      <c r="I11" s="236"/>
      <c r="J11" s="236"/>
      <c r="K11" s="236"/>
      <c r="L11" s="236"/>
      <c r="M11" s="236"/>
    </row>
    <row r="12" ht="12.75" customHeight="1">
      <c r="A12" s="234"/>
      <c r="B12" s="236" t="s">
        <v>10908</v>
      </c>
      <c r="C12" s="236"/>
      <c r="D12" s="236"/>
      <c r="E12" s="236"/>
      <c r="F12" s="236"/>
      <c r="G12" s="236"/>
      <c r="H12" s="236"/>
      <c r="I12" s="236"/>
      <c r="J12" s="236"/>
      <c r="K12" s="236"/>
      <c r="L12" s="236"/>
      <c r="M12" s="236"/>
    </row>
    <row r="13" ht="12.75" customHeight="1">
      <c r="A13" s="234"/>
      <c r="B13" s="237" t="s">
        <v>10909</v>
      </c>
      <c r="C13" s="237"/>
      <c r="D13" s="237"/>
      <c r="E13" s="237"/>
      <c r="F13" s="237"/>
      <c r="G13" s="237"/>
      <c r="H13" s="237"/>
      <c r="I13" s="237"/>
      <c r="J13" s="237"/>
      <c r="K13" s="237"/>
      <c r="L13" s="237"/>
      <c r="M13" s="237"/>
    </row>
    <row r="14" ht="15.75" customHeight="1">
      <c r="A14" s="229"/>
      <c r="B14" s="229"/>
      <c r="C14" s="229"/>
      <c r="D14" s="229"/>
      <c r="E14" s="229"/>
      <c r="F14" s="229"/>
      <c r="G14" s="229"/>
      <c r="H14" s="229"/>
      <c r="I14" s="229"/>
      <c r="J14" s="229"/>
      <c r="K14" s="229"/>
      <c r="L14" s="229"/>
      <c r="M14" s="238"/>
    </row>
    <row r="15" ht="12.75" customHeight="1">
      <c r="A15" s="234">
        <v>3</v>
      </c>
      <c r="B15" s="235" t="s">
        <v>10910</v>
      </c>
      <c r="C15" s="235"/>
      <c r="D15" s="235"/>
      <c r="E15" s="235"/>
      <c r="F15" s="235"/>
      <c r="G15" s="235"/>
      <c r="H15" s="235"/>
      <c r="I15" s="235"/>
      <c r="J15" s="235"/>
      <c r="K15" s="235"/>
      <c r="L15" s="235"/>
      <c r="M15" s="235"/>
    </row>
    <row r="16" ht="12.75" customHeight="1">
      <c r="A16" s="234"/>
      <c r="B16" s="236" t="s">
        <v>10911</v>
      </c>
      <c r="C16" s="236"/>
      <c r="D16" s="236"/>
      <c r="E16" s="236"/>
      <c r="F16" s="236"/>
      <c r="G16" s="236"/>
      <c r="H16" s="236"/>
      <c r="I16" s="236"/>
      <c r="J16" s="236"/>
      <c r="K16" s="236"/>
      <c r="L16" s="236"/>
      <c r="M16" s="236"/>
    </row>
    <row r="17" ht="12.75" customHeight="1">
      <c r="A17" s="234"/>
      <c r="B17" s="236" t="s">
        <v>10912</v>
      </c>
      <c r="C17" s="236"/>
      <c r="D17" s="236"/>
      <c r="E17" s="236"/>
      <c r="F17" s="236"/>
      <c r="G17" s="236"/>
      <c r="H17" s="236"/>
      <c r="I17" s="236"/>
      <c r="J17" s="236"/>
      <c r="K17" s="236"/>
      <c r="L17" s="236"/>
      <c r="M17" s="236"/>
    </row>
    <row r="18" ht="12.75" customHeight="1">
      <c r="A18" s="234"/>
      <c r="B18" s="236" t="s">
        <v>10913</v>
      </c>
      <c r="C18" s="236"/>
      <c r="D18" s="236"/>
      <c r="E18" s="236"/>
      <c r="F18" s="236"/>
      <c r="G18" s="236"/>
      <c r="H18" s="236"/>
      <c r="I18" s="236"/>
      <c r="J18" s="236"/>
      <c r="K18" s="236"/>
      <c r="L18" s="236"/>
      <c r="M18" s="236"/>
    </row>
    <row r="19" ht="12.75" customHeight="1">
      <c r="A19" s="234"/>
      <c r="B19" s="236" t="s">
        <v>10914</v>
      </c>
      <c r="C19" s="236"/>
      <c r="D19" s="236"/>
      <c r="E19" s="236"/>
      <c r="F19" s="236"/>
      <c r="G19" s="236"/>
      <c r="H19" s="236"/>
      <c r="I19" s="236"/>
      <c r="J19" s="236"/>
      <c r="K19" s="236"/>
      <c r="L19" s="236"/>
      <c r="M19" s="236"/>
    </row>
    <row r="20" ht="12.75" customHeight="1">
      <c r="A20" s="234"/>
      <c r="B20" s="236" t="s">
        <v>10915</v>
      </c>
      <c r="C20" s="236"/>
      <c r="D20" s="236"/>
      <c r="E20" s="236"/>
      <c r="F20" s="236"/>
      <c r="G20" s="236"/>
      <c r="H20" s="236"/>
      <c r="I20" s="236"/>
      <c r="J20" s="236"/>
      <c r="K20" s="236"/>
      <c r="L20" s="236"/>
      <c r="M20" s="236"/>
    </row>
    <row r="21" ht="12.75" customHeight="1">
      <c r="A21" s="234"/>
      <c r="B21" s="236" t="s">
        <v>10916</v>
      </c>
      <c r="C21" s="236"/>
      <c r="D21" s="236"/>
      <c r="E21" s="236"/>
      <c r="F21" s="236"/>
      <c r="G21" s="236"/>
      <c r="H21" s="236"/>
      <c r="I21" s="236"/>
      <c r="J21" s="236"/>
      <c r="K21" s="236"/>
      <c r="L21" s="236"/>
      <c r="M21" s="236"/>
    </row>
    <row r="22" ht="12.75" customHeight="1">
      <c r="A22" s="234"/>
      <c r="B22" s="236" t="s">
        <v>10917</v>
      </c>
      <c r="C22" s="236"/>
      <c r="D22" s="236"/>
      <c r="E22" s="236"/>
      <c r="F22" s="236"/>
      <c r="G22" s="236"/>
      <c r="H22" s="236"/>
      <c r="I22" s="236"/>
      <c r="J22" s="236"/>
      <c r="K22" s="236"/>
      <c r="L22" s="236"/>
      <c r="M22" s="236"/>
    </row>
    <row r="23" ht="12.75" customHeight="1">
      <c r="A23" s="234"/>
      <c r="B23" s="237" t="s">
        <v>10918</v>
      </c>
      <c r="C23" s="237"/>
      <c r="D23" s="237"/>
      <c r="E23" s="237"/>
      <c r="F23" s="237"/>
      <c r="G23" s="237"/>
      <c r="H23" s="237"/>
      <c r="I23" s="237"/>
      <c r="J23" s="237"/>
      <c r="K23" s="237"/>
      <c r="L23" s="237"/>
      <c r="M23" s="237"/>
    </row>
    <row r="24" ht="15.75">
      <c r="A24" s="229"/>
      <c r="B24" s="233"/>
      <c r="C24" s="233"/>
      <c r="D24" s="233"/>
      <c r="E24" s="233"/>
      <c r="F24" s="233"/>
      <c r="G24" s="233"/>
      <c r="H24" s="233"/>
      <c r="I24" s="233"/>
      <c r="J24" s="233"/>
      <c r="K24" s="233"/>
      <c r="L24" s="233"/>
      <c r="M24" s="238"/>
    </row>
    <row r="25" ht="12.75" customHeight="1">
      <c r="A25" s="234">
        <v>4</v>
      </c>
      <c r="B25" s="235" t="s">
        <v>10919</v>
      </c>
      <c r="C25" s="235"/>
      <c r="D25" s="235"/>
      <c r="E25" s="235"/>
      <c r="F25" s="235"/>
      <c r="G25" s="235"/>
      <c r="H25" s="235"/>
      <c r="I25" s="235"/>
      <c r="J25" s="235"/>
      <c r="K25" s="235"/>
      <c r="L25" s="235"/>
      <c r="M25" s="235"/>
    </row>
    <row r="26" ht="12.75" customHeight="1">
      <c r="A26" s="234"/>
      <c r="B26" s="236" t="s">
        <v>10920</v>
      </c>
      <c r="C26" s="236"/>
      <c r="D26" s="236"/>
      <c r="E26" s="236"/>
      <c r="F26" s="236"/>
      <c r="G26" s="236"/>
      <c r="H26" s="236"/>
      <c r="I26" s="236"/>
      <c r="J26" s="236"/>
      <c r="K26" s="236"/>
      <c r="L26" s="236"/>
      <c r="M26" s="236"/>
    </row>
    <row r="27" ht="12.75" customHeight="1">
      <c r="A27" s="234"/>
      <c r="B27" s="236" t="s">
        <v>10921</v>
      </c>
      <c r="C27" s="236"/>
      <c r="D27" s="236"/>
      <c r="E27" s="236"/>
      <c r="F27" s="236"/>
      <c r="G27" s="236"/>
      <c r="H27" s="236"/>
      <c r="I27" s="236"/>
      <c r="J27" s="236"/>
      <c r="K27" s="236"/>
      <c r="L27" s="236"/>
      <c r="M27" s="236"/>
    </row>
    <row r="28" ht="12.75" customHeight="1">
      <c r="A28" s="234"/>
      <c r="B28" s="236" t="s">
        <v>10922</v>
      </c>
      <c r="C28" s="236"/>
      <c r="D28" s="236"/>
      <c r="E28" s="236"/>
      <c r="F28" s="236"/>
      <c r="G28" s="236"/>
      <c r="H28" s="236"/>
      <c r="I28" s="236"/>
      <c r="J28" s="236"/>
      <c r="K28" s="236"/>
      <c r="L28" s="236"/>
      <c r="M28" s="236"/>
    </row>
    <row r="29" ht="12.75" customHeight="1">
      <c r="A29" s="234"/>
      <c r="B29" s="237" t="s">
        <v>10923</v>
      </c>
      <c r="C29" s="237"/>
      <c r="D29" s="237"/>
      <c r="E29" s="237"/>
      <c r="F29" s="237"/>
      <c r="G29" s="237"/>
      <c r="H29" s="237"/>
      <c r="I29" s="237"/>
      <c r="J29" s="237"/>
      <c r="K29" s="237"/>
      <c r="L29" s="237"/>
      <c r="M29" s="237"/>
    </row>
    <row r="30" ht="15.75">
      <c r="A30" s="229"/>
      <c r="B30" s="233"/>
      <c r="C30" s="233"/>
      <c r="D30" s="233"/>
      <c r="E30" s="233"/>
      <c r="F30" s="233"/>
      <c r="G30" s="233"/>
      <c r="H30" s="233"/>
      <c r="I30" s="233"/>
      <c r="J30" s="233"/>
      <c r="K30" s="233"/>
      <c r="L30" s="233"/>
      <c r="M30" s="238"/>
    </row>
    <row r="31" ht="12.75" customHeight="1">
      <c r="A31" s="234">
        <v>5</v>
      </c>
      <c r="B31" s="235" t="s">
        <v>10924</v>
      </c>
      <c r="C31" s="235"/>
      <c r="D31" s="235"/>
      <c r="E31" s="235"/>
      <c r="F31" s="235"/>
      <c r="G31" s="235"/>
      <c r="H31" s="235"/>
      <c r="I31" s="235"/>
      <c r="J31" s="235"/>
      <c r="K31" s="235"/>
      <c r="L31" s="235"/>
      <c r="M31" s="235"/>
    </row>
    <row r="32" ht="12.75" customHeight="1">
      <c r="A32" s="234"/>
      <c r="B32" s="236" t="s">
        <v>10925</v>
      </c>
      <c r="C32" s="236"/>
      <c r="D32" s="236"/>
      <c r="E32" s="236"/>
      <c r="F32" s="236"/>
      <c r="G32" s="236"/>
      <c r="H32" s="236"/>
      <c r="I32" s="236"/>
      <c r="J32" s="236"/>
      <c r="K32" s="236"/>
      <c r="L32" s="236"/>
      <c r="M32" s="236"/>
    </row>
    <row r="33" ht="12.75" customHeight="1">
      <c r="A33" s="234"/>
      <c r="B33" s="236" t="s">
        <v>10926</v>
      </c>
      <c r="C33" s="236"/>
      <c r="D33" s="236"/>
      <c r="E33" s="236"/>
      <c r="F33" s="236"/>
      <c r="G33" s="236"/>
      <c r="H33" s="236"/>
      <c r="I33" s="236"/>
      <c r="J33" s="236"/>
      <c r="K33" s="236"/>
      <c r="L33" s="236"/>
      <c r="M33" s="236"/>
    </row>
    <row r="34" ht="12.75" customHeight="1">
      <c r="A34" s="234"/>
      <c r="B34" s="237" t="s">
        <v>10927</v>
      </c>
      <c r="C34" s="237"/>
      <c r="D34" s="237"/>
      <c r="E34" s="237"/>
      <c r="F34" s="237"/>
      <c r="G34" s="237"/>
      <c r="H34" s="237"/>
      <c r="I34" s="237"/>
      <c r="J34" s="237"/>
      <c r="K34" s="237"/>
      <c r="L34" s="237"/>
      <c r="M34" s="237"/>
    </row>
    <row r="35" ht="15.75">
      <c r="A35" s="229"/>
      <c r="B35" s="233"/>
      <c r="C35" s="233"/>
      <c r="D35" s="233"/>
      <c r="E35" s="233"/>
      <c r="F35" s="233"/>
      <c r="G35" s="233"/>
      <c r="H35" s="233"/>
      <c r="I35" s="233"/>
      <c r="J35" s="233"/>
      <c r="K35" s="233"/>
      <c r="L35" s="233"/>
      <c r="M35" s="238"/>
    </row>
    <row r="36" ht="12.75" customHeight="1">
      <c r="A36" s="239">
        <v>6</v>
      </c>
      <c r="B36" s="235" t="s">
        <v>10928</v>
      </c>
      <c r="C36" s="235"/>
      <c r="D36" s="235"/>
      <c r="E36" s="235"/>
      <c r="F36" s="235"/>
      <c r="G36" s="235"/>
      <c r="H36" s="235"/>
      <c r="I36" s="235"/>
      <c r="J36" s="235"/>
      <c r="K36" s="235"/>
      <c r="L36" s="235"/>
      <c r="M36" s="235"/>
    </row>
    <row r="37" ht="12.75" customHeight="1">
      <c r="A37" s="239"/>
      <c r="B37" s="240" t="s">
        <v>10929</v>
      </c>
      <c r="C37" s="240"/>
      <c r="D37" s="240"/>
      <c r="E37" s="240"/>
      <c r="F37" s="240"/>
      <c r="G37" s="240"/>
      <c r="H37" s="240"/>
      <c r="I37" s="240"/>
      <c r="J37" s="240"/>
      <c r="K37" s="240"/>
      <c r="L37" s="240"/>
      <c r="M37" s="240"/>
    </row>
    <row r="38" ht="13.5" customHeight="1">
      <c r="A38" s="239"/>
      <c r="B38" s="240" t="s">
        <v>10930</v>
      </c>
      <c r="C38" s="240"/>
      <c r="D38" s="240"/>
      <c r="E38" s="240"/>
      <c r="F38" s="240"/>
      <c r="G38" s="240"/>
      <c r="H38" s="240"/>
      <c r="I38" s="240"/>
      <c r="J38" s="240"/>
      <c r="K38" s="240"/>
      <c r="L38" s="240"/>
      <c r="M38" s="240"/>
    </row>
    <row r="39" ht="12.75" customHeight="1">
      <c r="A39" s="239"/>
      <c r="B39" s="240" t="s">
        <v>10931</v>
      </c>
      <c r="C39" s="240"/>
      <c r="D39" s="240"/>
      <c r="E39" s="240"/>
      <c r="F39" s="240"/>
      <c r="G39" s="240"/>
      <c r="H39" s="240"/>
      <c r="I39" s="240"/>
      <c r="J39" s="240"/>
      <c r="K39" s="240"/>
      <c r="L39" s="240"/>
      <c r="M39" s="240"/>
    </row>
    <row r="40" ht="12.75" customHeight="1">
      <c r="A40" s="239"/>
      <c r="B40" s="240" t="s">
        <v>10932</v>
      </c>
      <c r="C40" s="240"/>
      <c r="D40" s="240"/>
      <c r="E40" s="240"/>
      <c r="F40" s="240"/>
      <c r="G40" s="240"/>
      <c r="H40" s="240"/>
      <c r="I40" s="240"/>
      <c r="J40" s="240"/>
      <c r="K40" s="240"/>
      <c r="L40" s="240"/>
      <c r="M40" s="240"/>
    </row>
    <row r="41" ht="12.75" customHeight="1">
      <c r="A41" s="239"/>
      <c r="B41" s="241" t="s">
        <v>10933</v>
      </c>
      <c r="C41" s="241"/>
      <c r="D41" s="241"/>
      <c r="E41" s="241"/>
      <c r="F41" s="241"/>
      <c r="G41" s="241"/>
      <c r="H41" s="241"/>
      <c r="I41" s="241"/>
      <c r="J41" s="241"/>
      <c r="K41" s="241"/>
      <c r="L41" s="241"/>
      <c r="M41" s="241"/>
    </row>
    <row r="42" ht="15.75">
      <c r="A42" s="229"/>
      <c r="B42" s="233"/>
      <c r="C42" s="233"/>
      <c r="D42" s="233"/>
      <c r="E42" s="233"/>
      <c r="F42" s="233"/>
      <c r="G42" s="233"/>
      <c r="H42" s="233"/>
      <c r="I42" s="233"/>
      <c r="J42" s="233"/>
      <c r="K42" s="233"/>
      <c r="L42" s="233"/>
      <c r="M42" s="238"/>
    </row>
    <row r="43" ht="12.75" customHeight="1">
      <c r="A43" s="242">
        <v>7</v>
      </c>
      <c r="B43" s="235" t="s">
        <v>10934</v>
      </c>
      <c r="C43" s="235"/>
      <c r="D43" s="235"/>
      <c r="E43" s="235"/>
      <c r="F43" s="235"/>
      <c r="G43" s="235"/>
      <c r="H43" s="235"/>
      <c r="I43" s="235"/>
      <c r="J43" s="235"/>
      <c r="K43" s="235"/>
      <c r="L43" s="235"/>
      <c r="M43" s="235"/>
    </row>
    <row r="44" ht="12.75" customHeight="1">
      <c r="A44" s="242"/>
      <c r="B44" s="243" t="s">
        <v>10935</v>
      </c>
      <c r="C44" s="243"/>
      <c r="D44" s="243"/>
      <c r="E44" s="243"/>
      <c r="F44" s="243"/>
      <c r="G44" s="243"/>
      <c r="H44" s="243"/>
      <c r="I44" s="243"/>
      <c r="J44" s="243"/>
      <c r="K44" s="243"/>
      <c r="L44" s="243"/>
      <c r="M44" s="243"/>
    </row>
    <row r="45" ht="12.75" customHeight="1">
      <c r="A45" s="242"/>
      <c r="B45" s="240" t="s">
        <v>10936</v>
      </c>
      <c r="C45" s="240"/>
      <c r="D45" s="240"/>
      <c r="E45" s="240"/>
      <c r="F45" s="240"/>
      <c r="G45" s="240"/>
      <c r="H45" s="240"/>
      <c r="I45" s="240"/>
      <c r="J45" s="240"/>
      <c r="K45" s="240"/>
      <c r="L45" s="240"/>
      <c r="M45" s="240"/>
    </row>
    <row r="46" ht="12.75" customHeight="1">
      <c r="A46" s="242"/>
      <c r="B46" s="240" t="s">
        <v>10937</v>
      </c>
      <c r="C46" s="240"/>
      <c r="D46" s="240"/>
      <c r="E46" s="240"/>
      <c r="F46" s="240"/>
      <c r="G46" s="240"/>
      <c r="H46" s="240"/>
      <c r="I46" s="240"/>
      <c r="J46" s="240"/>
      <c r="K46" s="240"/>
      <c r="L46" s="240"/>
      <c r="M46" s="240"/>
    </row>
    <row r="47" ht="12.75" customHeight="1">
      <c r="A47" s="242"/>
      <c r="B47" s="240" t="s">
        <v>10938</v>
      </c>
      <c r="C47" s="240"/>
      <c r="D47" s="240"/>
      <c r="E47" s="240"/>
      <c r="F47" s="240"/>
      <c r="G47" s="240"/>
      <c r="H47" s="240"/>
      <c r="I47" s="240"/>
      <c r="J47" s="240"/>
      <c r="K47" s="240"/>
      <c r="L47" s="240"/>
      <c r="M47" s="240"/>
    </row>
    <row r="48" ht="12.75">
      <c r="A48" s="242"/>
      <c r="B48" s="244" t="s">
        <v>10939</v>
      </c>
      <c r="C48" s="245"/>
      <c r="D48" s="245"/>
      <c r="E48" s="245"/>
      <c r="F48" s="245"/>
      <c r="G48" s="245"/>
      <c r="H48" s="245"/>
      <c r="I48" s="245"/>
      <c r="J48" s="245"/>
      <c r="K48" s="245"/>
      <c r="L48" s="245"/>
      <c r="M48" s="246"/>
    </row>
    <row r="49" ht="12.75">
      <c r="A49" s="242"/>
      <c r="B49" s="247" t="s">
        <v>10940</v>
      </c>
      <c r="C49" s="245"/>
      <c r="D49" s="245"/>
      <c r="E49" s="245"/>
      <c r="F49" s="245"/>
      <c r="G49" s="245"/>
      <c r="H49" s="245"/>
      <c r="I49" s="245"/>
      <c r="J49" s="245"/>
      <c r="K49" s="245"/>
      <c r="L49" s="245"/>
      <c r="M49" s="246"/>
    </row>
    <row r="50" ht="12.75">
      <c r="A50" s="242"/>
      <c r="B50" s="247" t="s">
        <v>10941</v>
      </c>
      <c r="C50" s="245"/>
      <c r="D50" s="245"/>
      <c r="E50" s="245"/>
      <c r="F50" s="245"/>
      <c r="G50" s="245"/>
      <c r="H50" s="245"/>
      <c r="I50" s="245"/>
      <c r="J50" s="245"/>
      <c r="K50" s="245"/>
      <c r="L50" s="245"/>
      <c r="M50" s="246"/>
    </row>
    <row r="51" ht="12.75" customHeight="1">
      <c r="A51" s="242"/>
      <c r="B51" s="243" t="s">
        <v>10942</v>
      </c>
      <c r="C51" s="243"/>
      <c r="D51" s="243"/>
      <c r="E51" s="243"/>
      <c r="F51" s="243"/>
      <c r="G51" s="243"/>
      <c r="H51" s="243"/>
      <c r="I51" s="243"/>
      <c r="J51" s="243"/>
      <c r="K51" s="243"/>
      <c r="L51" s="243"/>
      <c r="M51" s="243"/>
    </row>
    <row r="52" ht="12.75">
      <c r="A52" s="242"/>
      <c r="B52" s="248" t="s">
        <v>10943</v>
      </c>
      <c r="C52" s="245"/>
      <c r="D52" s="245"/>
      <c r="E52" s="245"/>
      <c r="F52" s="245"/>
      <c r="G52" s="245"/>
      <c r="H52" s="245"/>
      <c r="I52" s="245"/>
      <c r="J52" s="245"/>
      <c r="K52" s="245"/>
      <c r="L52" s="245"/>
      <c r="M52" s="246"/>
    </row>
    <row r="53" ht="12.75" customHeight="1">
      <c r="A53" s="242"/>
      <c r="B53" s="241" t="s">
        <v>10944</v>
      </c>
      <c r="C53" s="241"/>
      <c r="D53" s="241"/>
      <c r="E53" s="241"/>
      <c r="F53" s="241"/>
      <c r="G53" s="241"/>
      <c r="H53" s="241"/>
      <c r="I53" s="241"/>
      <c r="J53" s="241"/>
      <c r="K53" s="241"/>
      <c r="L53" s="241"/>
      <c r="M53" s="241"/>
    </row>
    <row r="54" ht="15.75">
      <c r="A54" s="229"/>
      <c r="B54" s="233"/>
      <c r="C54" s="233"/>
      <c r="D54" s="233"/>
      <c r="E54" s="233"/>
      <c r="F54" s="233"/>
      <c r="G54" s="233"/>
      <c r="H54" s="233"/>
      <c r="I54" s="233"/>
      <c r="J54" s="233"/>
      <c r="K54" s="233"/>
      <c r="L54" s="233"/>
      <c r="M54" s="238"/>
    </row>
    <row r="55" ht="12.75" customHeight="1">
      <c r="A55" s="249">
        <v>8</v>
      </c>
      <c r="B55" s="250" t="s">
        <v>10945</v>
      </c>
      <c r="C55" s="250"/>
      <c r="D55" s="250"/>
      <c r="E55" s="250"/>
      <c r="F55" s="250"/>
      <c r="G55" s="250"/>
      <c r="H55" s="250"/>
      <c r="I55" s="250"/>
      <c r="J55" s="250"/>
      <c r="K55" s="250"/>
      <c r="L55" s="250"/>
      <c r="M55" s="250"/>
    </row>
    <row r="56" ht="12.75" customHeight="1">
      <c r="A56" s="249"/>
      <c r="B56" s="251" t="s">
        <v>10946</v>
      </c>
      <c r="C56" s="252"/>
      <c r="D56" s="252"/>
      <c r="E56" s="252"/>
      <c r="F56" s="252"/>
      <c r="G56" s="252"/>
      <c r="H56" s="252"/>
      <c r="I56" s="252"/>
      <c r="J56" s="252"/>
      <c r="K56" s="252"/>
      <c r="L56" s="252"/>
      <c r="M56" s="253"/>
    </row>
    <row r="57" ht="12.75">
      <c r="A57" s="249"/>
      <c r="B57" s="251"/>
      <c r="C57" s="252"/>
      <c r="D57" s="252"/>
      <c r="E57" s="252"/>
      <c r="F57" s="252"/>
      <c r="G57" s="252"/>
      <c r="H57" s="252"/>
      <c r="I57" s="252"/>
      <c r="J57" s="252"/>
      <c r="K57" s="252"/>
      <c r="L57" s="252"/>
      <c r="M57" s="253"/>
    </row>
    <row r="58" ht="31.5" customHeight="1">
      <c r="A58" s="249"/>
      <c r="B58" s="251"/>
      <c r="C58" s="252"/>
      <c r="D58" s="252"/>
      <c r="E58" s="252"/>
      <c r="F58" s="252"/>
      <c r="G58" s="252"/>
      <c r="H58" s="252"/>
      <c r="I58" s="252"/>
      <c r="J58" s="252"/>
      <c r="K58" s="252"/>
      <c r="L58" s="252"/>
      <c r="M58" s="253"/>
    </row>
    <row r="59" ht="15.75">
      <c r="A59" s="229"/>
      <c r="B59" s="233"/>
      <c r="C59" s="233"/>
      <c r="D59" s="233"/>
      <c r="E59" s="233"/>
      <c r="F59" s="233"/>
      <c r="G59" s="233"/>
      <c r="H59" s="233"/>
      <c r="I59" s="233"/>
      <c r="J59" s="233"/>
      <c r="K59" s="233"/>
      <c r="L59" s="233"/>
      <c r="M59" s="238"/>
    </row>
    <row r="60" ht="12.75" customHeight="1">
      <c r="A60" s="249">
        <v>9</v>
      </c>
      <c r="B60" s="250" t="s">
        <v>10947</v>
      </c>
      <c r="C60" s="250"/>
      <c r="D60" s="250"/>
      <c r="E60" s="250"/>
      <c r="F60" s="250"/>
      <c r="G60" s="250"/>
      <c r="H60" s="250"/>
      <c r="I60" s="250"/>
      <c r="J60" s="250"/>
      <c r="K60" s="250"/>
      <c r="L60" s="250"/>
      <c r="M60" s="250"/>
    </row>
    <row r="61" ht="12.75" customHeight="1">
      <c r="A61" s="249"/>
      <c r="B61" s="251" t="s">
        <v>10948</v>
      </c>
      <c r="C61" s="252"/>
      <c r="D61" s="252"/>
      <c r="E61" s="252"/>
      <c r="F61" s="252"/>
      <c r="G61" s="252"/>
      <c r="H61" s="252"/>
      <c r="I61" s="252"/>
      <c r="J61" s="252"/>
      <c r="K61" s="252"/>
      <c r="L61" s="252"/>
      <c r="M61" s="253"/>
    </row>
    <row r="62" ht="12.75">
      <c r="A62" s="249"/>
      <c r="B62" s="251"/>
      <c r="C62" s="252"/>
      <c r="D62" s="252"/>
      <c r="E62" s="252"/>
      <c r="F62" s="252"/>
      <c r="G62" s="252"/>
      <c r="H62" s="252"/>
      <c r="I62" s="252"/>
      <c r="J62" s="252"/>
      <c r="K62" s="252"/>
      <c r="L62" s="252"/>
      <c r="M62" s="253"/>
    </row>
    <row r="63" ht="12.75">
      <c r="A63" s="249"/>
      <c r="B63" s="251"/>
      <c r="C63" s="252"/>
      <c r="D63" s="252"/>
      <c r="E63" s="252"/>
      <c r="F63" s="252"/>
      <c r="G63" s="252"/>
      <c r="H63" s="252"/>
      <c r="I63" s="252"/>
      <c r="J63" s="252"/>
      <c r="K63" s="252"/>
      <c r="L63" s="252"/>
      <c r="M63" s="253"/>
    </row>
    <row r="64" ht="12.75">
      <c r="A64" s="249"/>
      <c r="B64" s="251"/>
      <c r="C64" s="252"/>
      <c r="D64" s="252"/>
      <c r="E64" s="252"/>
      <c r="F64" s="252"/>
      <c r="G64" s="252"/>
      <c r="H64" s="252"/>
      <c r="I64" s="252"/>
      <c r="J64" s="252"/>
      <c r="K64" s="252"/>
      <c r="L64" s="252"/>
      <c r="M64" s="253"/>
    </row>
    <row r="65" ht="12.75">
      <c r="A65" s="249"/>
      <c r="B65" s="251"/>
      <c r="C65" s="252"/>
      <c r="D65" s="252"/>
      <c r="E65" s="252"/>
      <c r="F65" s="252"/>
      <c r="G65" s="252"/>
      <c r="H65" s="252"/>
      <c r="I65" s="252"/>
      <c r="J65" s="252"/>
      <c r="K65" s="252"/>
      <c r="L65" s="252"/>
      <c r="M65" s="253"/>
    </row>
    <row r="66" ht="15.75">
      <c r="A66" s="229"/>
      <c r="B66" s="233"/>
      <c r="C66" s="233"/>
      <c r="D66" s="233"/>
      <c r="E66" s="233"/>
      <c r="F66" s="233"/>
      <c r="G66" s="233"/>
      <c r="H66" s="233"/>
      <c r="I66" s="233"/>
      <c r="J66" s="233"/>
      <c r="K66" s="233"/>
      <c r="L66" s="233"/>
      <c r="M66" s="238"/>
    </row>
    <row r="67" ht="12.75" customHeight="1">
      <c r="A67" s="254">
        <v>10</v>
      </c>
      <c r="B67" s="255" t="s">
        <v>10949</v>
      </c>
      <c r="C67" s="255"/>
      <c r="D67" s="255"/>
      <c r="E67" s="255"/>
      <c r="F67" s="255"/>
      <c r="G67" s="255"/>
      <c r="H67" s="255"/>
      <c r="I67" s="255"/>
      <c r="J67" s="255"/>
      <c r="K67" s="255"/>
      <c r="L67" s="255"/>
      <c r="M67" s="255"/>
    </row>
    <row r="68" ht="12.75" customHeight="1">
      <c r="A68" s="254"/>
      <c r="B68" s="256" t="s">
        <v>10950</v>
      </c>
      <c r="C68" s="257"/>
      <c r="D68" s="257"/>
      <c r="E68" s="257"/>
      <c r="F68" s="257"/>
      <c r="G68" s="257"/>
      <c r="H68" s="257"/>
      <c r="I68" s="257"/>
      <c r="J68" s="257"/>
      <c r="K68" s="257"/>
      <c r="L68" s="257"/>
      <c r="M68" s="258"/>
    </row>
    <row r="69" ht="12.75">
      <c r="A69" s="254"/>
      <c r="B69" s="256"/>
      <c r="C69" s="257"/>
      <c r="D69" s="257"/>
      <c r="E69" s="257"/>
      <c r="F69" s="257"/>
      <c r="G69" s="257"/>
      <c r="H69" s="257"/>
      <c r="I69" s="257"/>
      <c r="J69" s="257"/>
      <c r="K69" s="257"/>
      <c r="L69" s="257"/>
      <c r="M69" s="258"/>
    </row>
    <row r="70" ht="12.75">
      <c r="A70" s="254"/>
      <c r="B70" s="256"/>
      <c r="C70" s="257"/>
      <c r="D70" s="257"/>
      <c r="E70" s="257"/>
      <c r="F70" s="257"/>
      <c r="G70" s="257"/>
      <c r="H70" s="257"/>
      <c r="I70" s="257"/>
      <c r="J70" s="257"/>
      <c r="K70" s="257"/>
      <c r="L70" s="257"/>
      <c r="M70" s="258"/>
    </row>
    <row r="71" ht="12.75">
      <c r="A71" s="254"/>
      <c r="B71" s="256"/>
      <c r="C71" s="257"/>
      <c r="D71" s="257"/>
      <c r="E71" s="257"/>
      <c r="F71" s="257"/>
      <c r="G71" s="257"/>
      <c r="H71" s="257"/>
      <c r="I71" s="257"/>
      <c r="J71" s="257"/>
      <c r="K71" s="257"/>
      <c r="L71" s="257"/>
      <c r="M71" s="258"/>
    </row>
    <row r="72" ht="12.75">
      <c r="A72" s="254"/>
      <c r="B72" s="256"/>
      <c r="C72" s="257"/>
      <c r="D72" s="257"/>
      <c r="E72" s="257"/>
      <c r="F72" s="257"/>
      <c r="G72" s="257"/>
      <c r="H72" s="257"/>
      <c r="I72" s="257"/>
      <c r="J72" s="257"/>
      <c r="K72" s="257"/>
      <c r="L72" s="257"/>
      <c r="M72" s="258"/>
    </row>
    <row r="73" ht="15.75">
      <c r="A73" s="229"/>
      <c r="B73" s="233"/>
      <c r="C73" s="233"/>
      <c r="D73" s="233"/>
      <c r="E73" s="233"/>
      <c r="F73" s="233"/>
      <c r="G73" s="233"/>
      <c r="H73" s="233"/>
      <c r="I73" s="233"/>
      <c r="J73" s="233"/>
      <c r="K73" s="233"/>
      <c r="L73" s="233"/>
      <c r="M73" s="238"/>
    </row>
    <row r="74" ht="12.75" customHeight="1">
      <c r="A74" s="259">
        <v>11</v>
      </c>
      <c r="B74" s="250" t="s">
        <v>10951</v>
      </c>
      <c r="C74" s="250"/>
      <c r="D74" s="250"/>
      <c r="E74" s="250"/>
      <c r="F74" s="250"/>
      <c r="G74" s="250"/>
      <c r="H74" s="250"/>
      <c r="I74" s="250"/>
      <c r="J74" s="250"/>
      <c r="K74" s="250"/>
      <c r="L74" s="250"/>
      <c r="M74" s="250"/>
    </row>
    <row r="75" ht="12.75" customHeight="1">
      <c r="A75" s="259"/>
      <c r="B75" s="251" t="s">
        <v>10952</v>
      </c>
      <c r="M75" s="260"/>
    </row>
    <row r="76" ht="12.75">
      <c r="A76" s="259"/>
      <c r="B76" s="251"/>
      <c r="M76" s="260"/>
    </row>
    <row r="77" ht="12.75">
      <c r="A77" s="259"/>
      <c r="B77" s="251"/>
      <c r="M77" s="260"/>
    </row>
    <row r="78" ht="12.75">
      <c r="A78" s="259"/>
      <c r="B78" s="251"/>
      <c r="M78" s="260"/>
    </row>
    <row r="79" ht="252.75" customHeight="1">
      <c r="A79" s="259"/>
      <c r="B79" s="251"/>
      <c r="M79" s="260"/>
    </row>
    <row r="80" ht="293.44999999999999" customHeight="1">
      <c r="A80" s="259"/>
      <c r="B80" s="261" t="s">
        <v>10953</v>
      </c>
      <c r="M80" s="260"/>
    </row>
    <row r="81" ht="15.75">
      <c r="A81" s="229"/>
      <c r="B81" s="233"/>
      <c r="C81" s="233"/>
      <c r="D81" s="233"/>
      <c r="E81" s="233"/>
      <c r="F81" s="233"/>
      <c r="G81" s="233"/>
      <c r="H81" s="233"/>
      <c r="I81" s="233"/>
      <c r="J81" s="233"/>
      <c r="K81" s="233"/>
      <c r="L81" s="233"/>
      <c r="M81" s="238"/>
    </row>
    <row r="82" ht="12.75">
      <c r="A82" s="262">
        <v>12</v>
      </c>
      <c r="B82" s="263" t="s">
        <v>10954</v>
      </c>
      <c r="C82" s="264"/>
      <c r="D82" s="264"/>
      <c r="E82" s="264"/>
      <c r="F82" s="264"/>
      <c r="G82" s="264"/>
      <c r="H82" s="264"/>
      <c r="I82" s="264"/>
      <c r="J82" s="264"/>
      <c r="K82" s="264"/>
      <c r="L82" s="264"/>
      <c r="M82" s="264"/>
    </row>
    <row r="83" ht="143.25" customHeight="1">
      <c r="A83" s="262"/>
      <c r="B83" s="265" t="s">
        <v>10955</v>
      </c>
      <c r="C83" s="266"/>
      <c r="D83" s="266"/>
      <c r="E83" s="266"/>
      <c r="F83" s="266"/>
      <c r="G83" s="266"/>
      <c r="H83" s="266"/>
      <c r="I83" s="266"/>
      <c r="J83" s="266"/>
      <c r="K83" s="266"/>
      <c r="L83" s="266"/>
      <c r="M83" s="266"/>
    </row>
    <row r="84" ht="15.75">
      <c r="A84" s="229"/>
      <c r="B84" s="233"/>
      <c r="C84" s="233"/>
      <c r="D84" s="233"/>
      <c r="E84" s="233"/>
      <c r="F84" s="233"/>
      <c r="G84" s="233"/>
      <c r="H84" s="233"/>
      <c r="I84" s="233"/>
      <c r="J84" s="233"/>
      <c r="K84" s="233"/>
      <c r="L84" s="233"/>
      <c r="M84" s="238"/>
    </row>
    <row r="85" ht="12.75">
      <c r="A85" s="262">
        <v>13</v>
      </c>
      <c r="B85" s="263" t="s">
        <v>10956</v>
      </c>
      <c r="C85" s="267"/>
      <c r="D85" s="267"/>
      <c r="E85" s="267"/>
      <c r="F85" s="267"/>
      <c r="G85" s="267"/>
      <c r="H85" s="267"/>
      <c r="I85" s="267"/>
      <c r="J85" s="267"/>
      <c r="K85" s="268"/>
      <c r="M85" s="260"/>
    </row>
    <row r="86" ht="38.25" customHeight="1">
      <c r="A86" s="262"/>
      <c r="B86" s="269" t="s">
        <v>10957</v>
      </c>
      <c r="C86" s="270"/>
      <c r="D86" s="270"/>
      <c r="E86" s="270"/>
      <c r="F86" s="270"/>
      <c r="G86" s="270"/>
      <c r="H86" s="270"/>
      <c r="I86" s="270"/>
      <c r="J86" s="270"/>
      <c r="K86" s="270"/>
      <c r="L86" s="270"/>
      <c r="M86" s="271"/>
    </row>
    <row r="87" ht="15.75">
      <c r="A87" s="229"/>
      <c r="B87" s="272"/>
      <c r="C87" s="273"/>
      <c r="D87" s="273"/>
      <c r="E87" s="273"/>
      <c r="F87" s="273"/>
      <c r="G87" s="273"/>
      <c r="H87" s="273"/>
      <c r="I87" s="273"/>
      <c r="J87" s="273"/>
      <c r="K87" s="274"/>
      <c r="L87" s="233"/>
      <c r="M87" s="238"/>
    </row>
    <row r="88" ht="12.75" customHeight="1">
      <c r="A88" s="262">
        <v>14</v>
      </c>
      <c r="B88" s="275" t="s">
        <v>10958</v>
      </c>
      <c r="C88" s="275"/>
      <c r="D88" s="275"/>
      <c r="E88" s="275"/>
      <c r="F88" s="275"/>
      <c r="G88" s="275"/>
      <c r="H88" s="275"/>
      <c r="I88" s="275"/>
      <c r="J88" s="275"/>
      <c r="K88" s="275"/>
      <c r="L88" s="275"/>
      <c r="M88" s="275"/>
      <c r="N88" s="276"/>
    </row>
    <row r="89" ht="128.25" customHeight="1">
      <c r="A89" s="262"/>
      <c r="B89" s="277" t="s">
        <v>10959</v>
      </c>
      <c r="C89" s="277"/>
      <c r="D89" s="277"/>
      <c r="E89" s="277"/>
      <c r="F89" s="277"/>
      <c r="G89" s="277"/>
      <c r="H89" s="277"/>
      <c r="I89" s="277"/>
      <c r="J89" s="277"/>
      <c r="K89" s="277"/>
      <c r="L89" s="277"/>
      <c r="M89" s="277"/>
      <c r="N89" s="278"/>
    </row>
    <row r="90" ht="15.75" customHeight="1">
      <c r="A90" s="279"/>
      <c r="B90" s="279"/>
      <c r="C90" s="279"/>
      <c r="D90" s="279"/>
      <c r="E90" s="279"/>
      <c r="F90" s="279"/>
      <c r="G90" s="279"/>
      <c r="H90" s="279"/>
      <c r="I90" s="279"/>
      <c r="J90" s="279"/>
      <c r="K90" s="279"/>
      <c r="L90" s="279"/>
      <c r="M90" s="279"/>
    </row>
    <row r="91" ht="15" customHeight="1">
      <c r="A91" s="262">
        <v>15</v>
      </c>
      <c r="B91" s="280" t="s">
        <v>10960</v>
      </c>
      <c r="C91" s="280"/>
      <c r="D91" s="280"/>
      <c r="E91" s="280"/>
      <c r="F91" s="280"/>
      <c r="G91" s="280"/>
      <c r="H91" s="280"/>
      <c r="I91" s="280"/>
      <c r="J91" s="280"/>
      <c r="K91" s="280"/>
      <c r="L91" s="280"/>
      <c r="M91" s="280"/>
    </row>
    <row r="92" ht="73.5" customHeight="1">
      <c r="A92" s="262"/>
      <c r="B92" s="277" t="s">
        <v>10961</v>
      </c>
      <c r="C92" s="277"/>
      <c r="D92" s="277"/>
      <c r="E92" s="277"/>
      <c r="F92" s="277"/>
      <c r="G92" s="277"/>
      <c r="H92" s="277"/>
      <c r="I92" s="277"/>
      <c r="J92" s="277"/>
      <c r="K92" s="277"/>
      <c r="L92" s="277"/>
      <c r="M92" s="277"/>
    </row>
    <row r="93" ht="15.75" customHeight="1">
      <c r="A93" s="279"/>
      <c r="B93" s="279"/>
      <c r="C93" s="279"/>
      <c r="D93" s="279"/>
      <c r="E93" s="279"/>
      <c r="F93" s="279"/>
      <c r="G93" s="279"/>
      <c r="H93" s="279"/>
      <c r="I93" s="279"/>
      <c r="J93" s="279"/>
      <c r="K93" s="279"/>
      <c r="L93" s="279"/>
      <c r="M93" s="279"/>
    </row>
    <row r="94" ht="12" customHeight="1">
      <c r="A94" s="262">
        <v>16</v>
      </c>
      <c r="B94" s="281" t="s">
        <v>10962</v>
      </c>
      <c r="C94" s="281"/>
      <c r="D94" s="281"/>
      <c r="E94" s="281"/>
      <c r="F94" s="281"/>
      <c r="G94" s="281"/>
      <c r="H94" s="281"/>
      <c r="I94" s="281"/>
      <c r="J94" s="281"/>
      <c r="K94" s="281"/>
      <c r="L94" s="281"/>
      <c r="M94" s="281"/>
    </row>
    <row r="95" ht="19.5" customHeight="1">
      <c r="A95" s="262"/>
      <c r="B95" s="282" t="s">
        <v>10963</v>
      </c>
      <c r="C95" s="283"/>
      <c r="D95" s="283"/>
      <c r="E95" s="283"/>
      <c r="F95" s="283"/>
      <c r="G95" s="283"/>
      <c r="H95" s="283"/>
      <c r="I95" s="283"/>
      <c r="J95" s="283"/>
      <c r="K95" s="283"/>
      <c r="L95" s="283"/>
      <c r="M95" s="284"/>
    </row>
    <row r="96" ht="12.75" customHeight="1">
      <c r="A96" s="285"/>
      <c r="B96" s="285"/>
      <c r="C96" s="285"/>
      <c r="D96" s="285"/>
      <c r="E96" s="285"/>
      <c r="F96" s="285"/>
      <c r="G96" s="285"/>
      <c r="H96" s="285"/>
      <c r="I96" s="285"/>
      <c r="J96" s="285"/>
      <c r="K96" s="285"/>
      <c r="L96" s="285"/>
      <c r="M96" s="285"/>
    </row>
  </sheetData>
  <mergeCells count="75">
    <mergeCell ref="A1:M2"/>
    <mergeCell ref="A4:M4"/>
    <mergeCell ref="A5:A6"/>
    <mergeCell ref="B5:M5"/>
    <mergeCell ref="B6:M6"/>
    <mergeCell ref="B7:M7"/>
    <mergeCell ref="A8:A13"/>
    <mergeCell ref="B8:M8"/>
    <mergeCell ref="B9:M9"/>
    <mergeCell ref="B10:M10"/>
    <mergeCell ref="B11:M11"/>
    <mergeCell ref="B12:M12"/>
    <mergeCell ref="B13:M13"/>
    <mergeCell ref="B14:L14"/>
    <mergeCell ref="A15:A23"/>
    <mergeCell ref="B15:M15"/>
    <mergeCell ref="B16:M16"/>
    <mergeCell ref="B17:M17"/>
    <mergeCell ref="B18:M18"/>
    <mergeCell ref="B19:M19"/>
    <mergeCell ref="B20:M20"/>
    <mergeCell ref="B21:M21"/>
    <mergeCell ref="B22:M22"/>
    <mergeCell ref="B23:M23"/>
    <mergeCell ref="A25:A29"/>
    <mergeCell ref="B25:M25"/>
    <mergeCell ref="B26:M26"/>
    <mergeCell ref="B27:M27"/>
    <mergeCell ref="B28:M28"/>
    <mergeCell ref="B29:M29"/>
    <mergeCell ref="A31:A34"/>
    <mergeCell ref="B31:M31"/>
    <mergeCell ref="B32:M32"/>
    <mergeCell ref="B33:M33"/>
    <mergeCell ref="B34:M34"/>
    <mergeCell ref="A36:A41"/>
    <mergeCell ref="B36:M36"/>
    <mergeCell ref="B37:M37"/>
    <mergeCell ref="B38:M38"/>
    <mergeCell ref="B39:M39"/>
    <mergeCell ref="B40:M40"/>
    <mergeCell ref="B41:M41"/>
    <mergeCell ref="A43:A53"/>
    <mergeCell ref="B43:M43"/>
    <mergeCell ref="B44:M44"/>
    <mergeCell ref="B45:M45"/>
    <mergeCell ref="B46:M46"/>
    <mergeCell ref="B47:M47"/>
    <mergeCell ref="B51:M51"/>
    <mergeCell ref="B53:M53"/>
    <mergeCell ref="A55:A58"/>
    <mergeCell ref="B55:M55"/>
    <mergeCell ref="B56:B58"/>
    <mergeCell ref="A60:A65"/>
    <mergeCell ref="B60:M60"/>
    <mergeCell ref="B61:B65"/>
    <mergeCell ref="A67:A72"/>
    <mergeCell ref="B67:M67"/>
    <mergeCell ref="B68:B72"/>
    <mergeCell ref="A74:A80"/>
    <mergeCell ref="B74:M74"/>
    <mergeCell ref="B75:B79"/>
    <mergeCell ref="A82:A83"/>
    <mergeCell ref="A85:A86"/>
    <mergeCell ref="A88:A89"/>
    <mergeCell ref="B88:M88"/>
    <mergeCell ref="B89:M89"/>
    <mergeCell ref="A90:M90"/>
    <mergeCell ref="A91:A92"/>
    <mergeCell ref="B91:M91"/>
    <mergeCell ref="B92:M92"/>
    <mergeCell ref="A93:M93"/>
    <mergeCell ref="A94:A95"/>
    <mergeCell ref="B94:M94"/>
    <mergeCell ref="A96:M96"/>
  </mergeCells>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workbookViewId="0">
      <selection activeCell="G36" sqref="G36"/>
    </sheetView>
  </sheetViews>
  <sheetFormatPr baseColWidth="8" defaultRowHeight="12.75" customHeight="1"/>
  <cols>
    <col customWidth="1" min="1" max="1" width="54.839799999999997"/>
    <col customWidth="1" min="2" max="2" width="19.550799999999999"/>
    <col customWidth="1" min="3" max="3" width="19.6953"/>
    <col customWidth="1" min="4" max="4" style="286" width="19.6953"/>
    <col customWidth="1" min="5" max="5" style="286" width="20.984400000000001"/>
    <col customWidth="1" min="6" max="6" style="286" width="18.273399999999999"/>
    <col customWidth="1" min="7" max="7" width="18.550799999999999"/>
    <col customWidth="1" min="8" max="8" width="14.273400000000001"/>
  </cols>
  <sheetData>
    <row r="3" ht="12.75">
      <c r="A3" s="287" t="s">
        <v>10964</v>
      </c>
      <c r="B3" s="288"/>
    </row>
    <row r="4" ht="12.75">
      <c r="A4" s="287" t="s">
        <v>10892</v>
      </c>
      <c r="B4" s="288" t="s">
        <v>10965</v>
      </c>
    </row>
    <row r="5" ht="12.75">
      <c r="A5" s="287" t="s">
        <v>10966</v>
      </c>
      <c r="B5" s="289">
        <v>50</v>
      </c>
    </row>
    <row r="6" ht="12.75">
      <c r="A6" s="290" t="s">
        <v>10967</v>
      </c>
      <c r="B6" s="291">
        <v>11</v>
      </c>
      <c r="C6" s="146" t="s">
        <v>10968</v>
      </c>
      <c r="D6" s="292" t="s">
        <v>10969</v>
      </c>
    </row>
    <row r="7" ht="12.75">
      <c r="A7" s="290" t="s">
        <v>10970</v>
      </c>
      <c r="B7" s="293">
        <v>124</v>
      </c>
      <c r="C7" s="294">
        <f>50+124</f>
        <v>174</v>
      </c>
      <c r="D7" s="294">
        <v>24</v>
      </c>
    </row>
    <row r="8" ht="12.75">
      <c r="A8" s="290" t="s">
        <v>10971</v>
      </c>
      <c r="B8" s="291">
        <v>13</v>
      </c>
      <c r="C8" s="295">
        <f>C7/GETPIVOTDATA("Descrição",$A$3)</f>
        <v>0.87878787878787878</v>
      </c>
      <c r="D8" s="295">
        <f>D7/GETPIVOTDATA("Descrição",$A$3)</f>
        <v>0.12121212121212122</v>
      </c>
    </row>
    <row r="9" ht="12.75">
      <c r="A9" s="296" t="s">
        <v>10057</v>
      </c>
      <c r="B9" s="297">
        <v>198</v>
      </c>
    </row>
    <row r="20" ht="13.5">
      <c r="A20" t="s">
        <v>10972</v>
      </c>
      <c r="C20" s="298"/>
      <c r="D20" s="299"/>
      <c r="E20" s="299"/>
      <c r="F20" s="299"/>
      <c r="G20" s="298"/>
      <c r="H20" s="298"/>
    </row>
    <row r="21" ht="25.5">
      <c r="A21" t="s">
        <v>10973</v>
      </c>
      <c r="C21" s="298"/>
      <c r="D21" s="300" t="s">
        <v>10974</v>
      </c>
      <c r="E21" s="300" t="s">
        <v>10975</v>
      </c>
      <c r="F21" s="300" t="s">
        <v>10976</v>
      </c>
      <c r="G21" s="301" t="s">
        <v>10977</v>
      </c>
      <c r="H21" s="301" t="s">
        <v>10978</v>
      </c>
    </row>
    <row r="22" ht="13.5">
      <c r="A22" t="s">
        <v>10979</v>
      </c>
      <c r="B22" s="294">
        <v>50</v>
      </c>
      <c r="C22" s="302" t="s">
        <v>10980</v>
      </c>
      <c r="D22" s="303" t="s">
        <v>10981</v>
      </c>
      <c r="E22" s="303" t="s">
        <v>10982</v>
      </c>
      <c r="F22" s="303" t="s">
        <v>10983</v>
      </c>
      <c r="G22" s="304">
        <v>50</v>
      </c>
      <c r="H22" s="303" t="s">
        <v>14</v>
      </c>
      <c r="I22" s="305">
        <f t="shared" ref="I22:I25" si="0">G22/$G$26</f>
        <v>0.25252525252525254</v>
      </c>
    </row>
    <row r="23" ht="13.5">
      <c r="A23" t="s">
        <v>10984</v>
      </c>
      <c r="B23" s="294">
        <v>124</v>
      </c>
      <c r="C23" s="302" t="s">
        <v>10985</v>
      </c>
      <c r="D23" s="303" t="s">
        <v>10986</v>
      </c>
      <c r="E23" s="303" t="s">
        <v>10982</v>
      </c>
      <c r="F23" s="303" t="s">
        <v>10983</v>
      </c>
      <c r="G23" s="304">
        <v>124</v>
      </c>
      <c r="H23" s="303" t="s">
        <v>14</v>
      </c>
      <c r="I23" s="305">
        <f t="shared" si="0"/>
        <v>0.6262626262626263</v>
      </c>
    </row>
    <row r="24" ht="13.5">
      <c r="B24" s="294"/>
      <c r="C24" s="302" t="s">
        <v>10987</v>
      </c>
      <c r="D24" s="303" t="s">
        <v>10981</v>
      </c>
      <c r="E24" s="303" t="s">
        <v>10988</v>
      </c>
      <c r="F24" s="306" t="s">
        <v>10989</v>
      </c>
      <c r="G24" s="304">
        <v>11</v>
      </c>
      <c r="H24" s="306" t="s">
        <v>19</v>
      </c>
      <c r="I24" s="305">
        <f t="shared" si="0"/>
        <v>5.5555555555555552e-002</v>
      </c>
    </row>
    <row r="25" ht="13.5">
      <c r="A25" t="s">
        <v>10988</v>
      </c>
      <c r="B25" s="294"/>
      <c r="C25" s="302" t="s">
        <v>10990</v>
      </c>
      <c r="D25" s="303" t="s">
        <v>10986</v>
      </c>
      <c r="E25" s="303" t="s">
        <v>10988</v>
      </c>
      <c r="F25" s="306" t="s">
        <v>10989</v>
      </c>
      <c r="G25" s="304">
        <v>13</v>
      </c>
      <c r="H25" s="306" t="s">
        <v>19</v>
      </c>
      <c r="I25" s="305">
        <f t="shared" si="0"/>
        <v>6.5656565656565663e-002</v>
      </c>
    </row>
    <row r="26" ht="13.5">
      <c r="A26" t="s">
        <v>10991</v>
      </c>
      <c r="B26" s="294">
        <v>11</v>
      </c>
      <c r="C26" s="298"/>
      <c r="D26" s="299"/>
      <c r="E26" s="299"/>
      <c r="F26" s="302" t="s">
        <v>10992</v>
      </c>
      <c r="G26" s="307">
        <v>198</v>
      </c>
      <c r="H26" s="298"/>
    </row>
    <row r="27" ht="13.5">
      <c r="A27" t="s">
        <v>10993</v>
      </c>
      <c r="B27" s="294">
        <v>13</v>
      </c>
      <c r="C27" s="298"/>
      <c r="D27" s="299"/>
      <c r="E27" s="299"/>
      <c r="F27" s="299"/>
      <c r="G27" s="298"/>
      <c r="H27" s="298"/>
    </row>
    <row r="28" ht="12.75">
      <c r="A28" t="s">
        <v>10057</v>
      </c>
      <c r="B28" s="294">
        <v>198</v>
      </c>
    </row>
    <row r="33" ht="13.5"/>
    <row r="34" ht="32.25">
      <c r="A34" s="308" t="s">
        <v>10994</v>
      </c>
      <c r="B34" s="308" t="s">
        <v>10995</v>
      </c>
      <c r="C34" s="308" t="s">
        <v>10996</v>
      </c>
      <c r="D34" s="308" t="s">
        <v>10997</v>
      </c>
      <c r="E34" s="308" t="s">
        <v>10998</v>
      </c>
      <c r="F34" s="308" t="s">
        <v>10999</v>
      </c>
    </row>
    <row r="35" ht="16.5">
      <c r="A35" s="309" t="s">
        <v>11000</v>
      </c>
      <c r="B35" s="94">
        <v>46266644.270000003</v>
      </c>
      <c r="C35" s="94">
        <v>3341061.48</v>
      </c>
      <c r="D35" s="94"/>
      <c r="E35" s="94"/>
      <c r="F35" s="94" t="s">
        <v>11001</v>
      </c>
    </row>
    <row r="36" ht="16.5">
      <c r="A36" s="310" t="s">
        <v>11002</v>
      </c>
      <c r="B36" s="94">
        <v>49697705.75</v>
      </c>
      <c r="C36" s="94">
        <v>4718945.1600000001</v>
      </c>
      <c r="D36" s="311">
        <v>7.4200000000000002e-002</v>
      </c>
      <c r="E36" s="94">
        <v>3431061.48</v>
      </c>
      <c r="F36" s="94">
        <v>285921.78999999998</v>
      </c>
    </row>
    <row r="37" ht="16.5">
      <c r="A37" s="309" t="s">
        <v>11000</v>
      </c>
      <c r="B37" s="94">
        <v>23239038.920000002</v>
      </c>
      <c r="C37" s="94">
        <v>1936586.5800000001</v>
      </c>
      <c r="D37" s="94"/>
      <c r="E37" s="94"/>
      <c r="F37" s="94" t="s">
        <v>11001</v>
      </c>
    </row>
    <row r="38" ht="16.5">
      <c r="A38" s="310" t="s">
        <v>11002</v>
      </c>
      <c r="B38" s="94">
        <v>24832889.18</v>
      </c>
      <c r="C38" s="94">
        <v>2069407.4299999999</v>
      </c>
      <c r="D38" s="311">
        <v>6.8599999999999994e-002</v>
      </c>
      <c r="E38" s="94">
        <v>1593850.25</v>
      </c>
      <c r="F38" s="94">
        <v>132820.85000000001</v>
      </c>
    </row>
    <row r="39" ht="16.5">
      <c r="A39" s="309" t="s">
        <v>11000</v>
      </c>
      <c r="B39" s="94">
        <v>6882166.8200000003</v>
      </c>
      <c r="C39" s="94">
        <v>573513.90000000002</v>
      </c>
      <c r="D39" s="94"/>
      <c r="E39" s="94"/>
      <c r="F39" s="94" t="s">
        <v>11001</v>
      </c>
    </row>
    <row r="40" ht="16.5">
      <c r="A40" s="310" t="s">
        <v>11002</v>
      </c>
      <c r="B40" s="94">
        <v>6886017.1399999997</v>
      </c>
      <c r="C40" s="94">
        <v>573834.76000000001</v>
      </c>
      <c r="D40" s="311">
        <v>5.9999999999999998e-002</v>
      </c>
      <c r="E40" s="94">
        <v>3850.3299999999999</v>
      </c>
      <c r="F40" s="94">
        <v>320.86000000000001</v>
      </c>
    </row>
    <row r="41" ht="16.5">
      <c r="A41" s="309" t="s">
        <v>11000</v>
      </c>
      <c r="B41" s="312">
        <f t="shared" ref="B41:B42" si="1">SUM(B35,B37,B39)</f>
        <v>76387850.010000005</v>
      </c>
      <c r="C41" s="312">
        <f>SUM(C35,C37,C39)</f>
        <v>5851161.96</v>
      </c>
    </row>
    <row r="42" ht="16.5">
      <c r="A42" s="310" t="s">
        <v>11002</v>
      </c>
      <c r="B42" s="312">
        <f t="shared" si="1"/>
        <v>81416612.069999993</v>
      </c>
      <c r="C42" s="312">
        <f>B42/12</f>
        <v>6784717.6724999994</v>
      </c>
      <c r="D42" s="313">
        <f>(B42/B41)-100%</f>
        <v>6.5831962273341427e-002</v>
      </c>
      <c r="E42" s="312">
        <f>SUM(E36,E38,E40)</f>
        <v>5028762.0599999996</v>
      </c>
      <c r="F42" s="312">
        <f>SUM(F36,F38,F40)</f>
        <v>419063.5</v>
      </c>
    </row>
  </sheetData>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topLeftCell="A2760" workbookViewId="0">
      <selection activeCell="A2771" sqref="A2771"/>
    </sheetView>
  </sheetViews>
  <sheetFormatPr baseColWidth="8" defaultRowHeight="12.75" customHeight="1"/>
  <cols>
    <col customWidth="1" min="1" max="1" width="12.273400000000001"/>
    <col customWidth="1" min="2" max="2" width="9.6953099999999992"/>
    <col customWidth="1" min="3" max="3" width="11.4062"/>
    <col customWidth="1" min="4" max="4" width="14.550800000000001"/>
    <col customWidth="1" min="5" max="5" width="15.8398"/>
    <col customWidth="1" min="7" max="7" width="14.273400000000001"/>
  </cols>
  <sheetData>
    <row r="1" ht="31.5">
      <c r="A1" s="314" t="s">
        <v>2</v>
      </c>
      <c r="B1" s="315" t="s">
        <v>11003</v>
      </c>
      <c r="C1" s="315" t="s">
        <v>11004</v>
      </c>
      <c r="D1" s="316" t="s">
        <v>11005</v>
      </c>
      <c r="E1" s="316" t="s">
        <v>11006</v>
      </c>
      <c r="F1" s="316" t="s">
        <v>11007</v>
      </c>
    </row>
    <row r="2" ht="15">
      <c r="A2" s="317">
        <v>90147545</v>
      </c>
      <c r="B2" s="317">
        <v>9014754</v>
      </c>
      <c r="C2" s="317">
        <v>90056302</v>
      </c>
    </row>
    <row r="3" ht="15">
      <c r="A3" s="317">
        <v>90153774</v>
      </c>
      <c r="B3" s="317">
        <v>9015377</v>
      </c>
      <c r="C3" s="317">
        <v>90421272</v>
      </c>
    </row>
    <row r="4" ht="15">
      <c r="A4" s="317">
        <v>90152867</v>
      </c>
      <c r="B4" s="317">
        <v>9015286</v>
      </c>
      <c r="C4" s="317">
        <v>90068513</v>
      </c>
    </row>
    <row r="5" ht="15">
      <c r="A5" s="317">
        <v>90147553</v>
      </c>
      <c r="B5" s="317">
        <v>9014755</v>
      </c>
      <c r="C5" s="317">
        <v>90056329</v>
      </c>
    </row>
    <row r="6" ht="15">
      <c r="A6" s="317">
        <v>92456529</v>
      </c>
      <c r="B6" s="317">
        <v>9245652</v>
      </c>
      <c r="C6" s="317">
        <v>90392167</v>
      </c>
    </row>
    <row r="7" ht="15">
      <c r="A7" s="317">
        <v>94938466</v>
      </c>
      <c r="B7" s="317">
        <v>9493846</v>
      </c>
      <c r="C7" s="317">
        <v>90035844</v>
      </c>
    </row>
    <row r="8" ht="15">
      <c r="A8" s="317">
        <v>92429548</v>
      </c>
      <c r="B8" s="317">
        <v>9242954</v>
      </c>
      <c r="C8" s="317">
        <v>7635</v>
      </c>
    </row>
    <row r="9" ht="15">
      <c r="A9" s="317">
        <v>90475011</v>
      </c>
      <c r="B9" s="317">
        <v>9047501</v>
      </c>
      <c r="C9" s="317">
        <v>43526</v>
      </c>
    </row>
    <row r="10" ht="15">
      <c r="A10" s="317">
        <v>90192370</v>
      </c>
      <c r="B10" s="317">
        <v>9019237</v>
      </c>
      <c r="C10" s="317">
        <v>8229</v>
      </c>
    </row>
    <row r="11" ht="15">
      <c r="A11" s="317">
        <v>92368565</v>
      </c>
      <c r="B11" s="317">
        <v>9236856</v>
      </c>
      <c r="C11" s="317">
        <v>3434</v>
      </c>
    </row>
    <row r="12" ht="15">
      <c r="A12" s="317">
        <v>92434266</v>
      </c>
      <c r="B12" s="317">
        <v>9243426</v>
      </c>
      <c r="C12" s="317">
        <v>3831</v>
      </c>
    </row>
    <row r="13" ht="15">
      <c r="A13" s="317">
        <v>90265068</v>
      </c>
      <c r="B13" s="317">
        <v>9026506</v>
      </c>
      <c r="C13" s="317">
        <v>90342062</v>
      </c>
    </row>
    <row r="14" ht="15">
      <c r="A14" s="317">
        <v>90166582</v>
      </c>
      <c r="B14" s="317">
        <v>9016658</v>
      </c>
      <c r="C14" s="317">
        <v>90163389</v>
      </c>
    </row>
    <row r="15" ht="15">
      <c r="A15" s="317">
        <v>90213017</v>
      </c>
      <c r="B15" s="317">
        <v>9021301</v>
      </c>
      <c r="C15" s="317">
        <v>90299108</v>
      </c>
    </row>
    <row r="16" ht="15">
      <c r="A16" s="317">
        <v>90213041</v>
      </c>
      <c r="B16" s="317">
        <v>9021304</v>
      </c>
      <c r="C16" s="317">
        <v>90195256</v>
      </c>
    </row>
    <row r="17" ht="15">
      <c r="A17" s="317">
        <v>90213025</v>
      </c>
      <c r="B17" s="317">
        <v>9021302</v>
      </c>
      <c r="C17" s="317">
        <v>90299116</v>
      </c>
    </row>
    <row r="18" ht="15">
      <c r="A18" s="317">
        <v>90173058</v>
      </c>
      <c r="B18" s="317">
        <v>9017305</v>
      </c>
      <c r="C18" s="317">
        <v>90339690</v>
      </c>
    </row>
    <row r="19" ht="15">
      <c r="A19" s="317">
        <v>92415911</v>
      </c>
      <c r="B19" s="317">
        <v>9241591</v>
      </c>
      <c r="C19" s="317">
        <v>90174283</v>
      </c>
    </row>
    <row r="20" ht="15">
      <c r="A20" s="317">
        <v>92171036</v>
      </c>
      <c r="B20" s="317">
        <v>9217103</v>
      </c>
      <c r="C20" s="317">
        <v>90217403</v>
      </c>
    </row>
    <row r="21" ht="15">
      <c r="A21" s="317">
        <v>92171010</v>
      </c>
      <c r="B21" s="317">
        <v>9217101</v>
      </c>
      <c r="C21" s="317">
        <v>90193482</v>
      </c>
    </row>
    <row r="22" ht="15">
      <c r="A22" s="317">
        <v>90200713</v>
      </c>
      <c r="B22" s="317">
        <v>9020071</v>
      </c>
      <c r="C22" s="317">
        <v>90031423</v>
      </c>
    </row>
    <row r="23" ht="15">
      <c r="A23" s="317">
        <v>90200802</v>
      </c>
      <c r="B23" s="317">
        <v>9020080</v>
      </c>
      <c r="C23" s="317">
        <v>90031423</v>
      </c>
    </row>
    <row r="24" ht="15">
      <c r="A24" s="317">
        <v>90200721</v>
      </c>
      <c r="B24" s="317">
        <v>9020072</v>
      </c>
      <c r="C24" s="317">
        <v>90031423</v>
      </c>
    </row>
    <row r="25" ht="15">
      <c r="A25" s="317">
        <v>92405304</v>
      </c>
      <c r="B25" s="317">
        <v>9240530</v>
      </c>
      <c r="C25" s="317">
        <v>90238400</v>
      </c>
    </row>
    <row r="26" ht="15">
      <c r="A26" s="317">
        <v>90145232</v>
      </c>
      <c r="B26" s="317">
        <v>9014523</v>
      </c>
      <c r="C26" s="317">
        <v>90056507</v>
      </c>
    </row>
    <row r="27" ht="15">
      <c r="A27" s="317">
        <v>94938490</v>
      </c>
      <c r="B27" s="317">
        <v>9493849</v>
      </c>
      <c r="C27" s="317">
        <v>90068661</v>
      </c>
    </row>
    <row r="28" ht="15">
      <c r="A28" s="317">
        <v>94938539</v>
      </c>
      <c r="B28" s="317">
        <v>90002300</v>
      </c>
      <c r="C28" s="317">
        <v>90002300</v>
      </c>
    </row>
    <row r="29" ht="15">
      <c r="A29" s="317">
        <v>92420850</v>
      </c>
      <c r="B29" s="317">
        <v>9242085</v>
      </c>
      <c r="C29" s="317">
        <v>90005317</v>
      </c>
    </row>
    <row r="30" ht="15">
      <c r="A30" s="317">
        <v>92420869</v>
      </c>
      <c r="B30" s="317">
        <v>9242086</v>
      </c>
      <c r="C30" s="317">
        <v>90005325</v>
      </c>
    </row>
    <row r="31" ht="15">
      <c r="A31" s="317">
        <v>92391680</v>
      </c>
      <c r="B31" s="317">
        <v>9239168</v>
      </c>
      <c r="C31" s="317">
        <v>90194209</v>
      </c>
    </row>
    <row r="32" ht="15">
      <c r="A32" s="317">
        <v>90128150</v>
      </c>
      <c r="B32" s="317">
        <v>9012815</v>
      </c>
      <c r="C32" s="317">
        <v>90312708</v>
      </c>
    </row>
    <row r="33" ht="15">
      <c r="A33" s="317">
        <v>92262643</v>
      </c>
      <c r="B33" s="317">
        <v>9226264</v>
      </c>
      <c r="C33" s="317">
        <v>90099435</v>
      </c>
    </row>
    <row r="34" ht="15">
      <c r="A34" s="317">
        <v>92415954</v>
      </c>
      <c r="B34" s="317">
        <v>9241595</v>
      </c>
      <c r="C34" s="317">
        <v>90310063</v>
      </c>
    </row>
    <row r="35" ht="15">
      <c r="A35" s="317">
        <v>90171373</v>
      </c>
      <c r="B35" s="317">
        <v>9017137</v>
      </c>
      <c r="C35" s="317">
        <v>90258711</v>
      </c>
    </row>
    <row r="36" ht="15">
      <c r="A36" s="317">
        <v>90875036</v>
      </c>
      <c r="B36" s="317">
        <v>9087503</v>
      </c>
      <c r="C36" s="317">
        <v>36874</v>
      </c>
    </row>
    <row r="37" ht="15">
      <c r="A37" s="317">
        <v>90051726</v>
      </c>
      <c r="B37" s="317">
        <v>9005172</v>
      </c>
      <c r="C37" s="317">
        <v>90094824</v>
      </c>
    </row>
    <row r="38" ht="15">
      <c r="A38" s="317">
        <v>92374280</v>
      </c>
      <c r="B38" s="317">
        <v>9237428</v>
      </c>
      <c r="C38" s="317">
        <v>90227352</v>
      </c>
    </row>
    <row r="39" ht="15">
      <c r="A39" s="317">
        <v>92369103</v>
      </c>
      <c r="B39" s="317">
        <v>9236910</v>
      </c>
      <c r="C39" s="317">
        <v>71522</v>
      </c>
    </row>
    <row r="40" ht="15">
      <c r="A40" s="317">
        <v>92369120</v>
      </c>
      <c r="B40" s="317">
        <v>9236912</v>
      </c>
      <c r="C40" s="317">
        <v>71523</v>
      </c>
    </row>
    <row r="41" ht="15">
      <c r="A41" s="317">
        <v>92253253</v>
      </c>
      <c r="B41" s="317">
        <v>9225325</v>
      </c>
      <c r="C41" s="317">
        <v>76276</v>
      </c>
    </row>
    <row r="42" ht="15">
      <c r="A42" s="317">
        <v>90443128</v>
      </c>
      <c r="B42" s="317">
        <v>9044312</v>
      </c>
      <c r="C42" s="317">
        <v>90123140</v>
      </c>
    </row>
    <row r="43" ht="15">
      <c r="A43" s="317">
        <v>92374069</v>
      </c>
      <c r="B43" s="317">
        <v>9237406</v>
      </c>
      <c r="C43" s="317">
        <v>90123166</v>
      </c>
    </row>
    <row r="44" ht="15">
      <c r="A44" s="317">
        <v>92374085</v>
      </c>
      <c r="B44" s="317">
        <v>9237408</v>
      </c>
      <c r="C44" s="317">
        <v>90123220</v>
      </c>
    </row>
    <row r="45" ht="15">
      <c r="A45" s="317">
        <v>90286502</v>
      </c>
      <c r="B45" s="317">
        <v>9028650</v>
      </c>
      <c r="C45" s="317">
        <v>90065417</v>
      </c>
    </row>
    <row r="46" ht="15">
      <c r="A46" s="317">
        <v>92374093</v>
      </c>
      <c r="B46" s="317">
        <v>9237409</v>
      </c>
      <c r="C46" s="317">
        <v>90123204</v>
      </c>
    </row>
    <row r="47" ht="15">
      <c r="A47" s="317">
        <v>92374107</v>
      </c>
      <c r="B47" s="317">
        <v>9237410</v>
      </c>
      <c r="C47" s="317">
        <v>90123212</v>
      </c>
    </row>
    <row r="48" ht="15">
      <c r="A48" s="317">
        <v>90198867</v>
      </c>
      <c r="B48" s="317">
        <v>9019886</v>
      </c>
      <c r="C48" s="317">
        <v>90020057</v>
      </c>
    </row>
    <row r="49" ht="15">
      <c r="A49" s="317">
        <v>90198921</v>
      </c>
      <c r="B49" s="317">
        <v>9019892</v>
      </c>
      <c r="C49" s="317">
        <v>90019997</v>
      </c>
    </row>
    <row r="50" ht="15">
      <c r="A50" s="317">
        <v>92467822</v>
      </c>
      <c r="B50" s="317">
        <v>9246782</v>
      </c>
      <c r="C50" s="317">
        <v>90336356</v>
      </c>
    </row>
    <row r="51" ht="15">
      <c r="A51" s="317">
        <v>92467814</v>
      </c>
      <c r="B51" s="317">
        <v>9246781</v>
      </c>
      <c r="C51" s="317">
        <v>90336364</v>
      </c>
    </row>
    <row r="52" ht="15">
      <c r="A52" s="317">
        <v>90175492</v>
      </c>
      <c r="B52" s="317">
        <v>9017549</v>
      </c>
      <c r="C52" s="317">
        <v>90244753</v>
      </c>
    </row>
    <row r="53" ht="15">
      <c r="A53" s="317">
        <v>92266363</v>
      </c>
      <c r="B53" s="317">
        <v>9226636</v>
      </c>
      <c r="C53" s="317">
        <v>90184491</v>
      </c>
    </row>
    <row r="54" ht="15">
      <c r="A54" s="317">
        <v>90153030</v>
      </c>
      <c r="B54" s="317">
        <v>9015303</v>
      </c>
      <c r="C54" s="317">
        <v>90184483</v>
      </c>
    </row>
    <row r="55" ht="15">
      <c r="A55" s="317">
        <v>90259564</v>
      </c>
      <c r="B55" s="317">
        <v>9025956</v>
      </c>
      <c r="C55" s="317">
        <v>90312198</v>
      </c>
    </row>
    <row r="56" ht="15">
      <c r="A56" s="317">
        <v>92403549</v>
      </c>
      <c r="B56" s="317">
        <v>9240354</v>
      </c>
      <c r="C56" s="317">
        <v>90048202</v>
      </c>
    </row>
    <row r="57" ht="15">
      <c r="A57" s="317">
        <v>92403557</v>
      </c>
      <c r="B57" s="317">
        <v>9240355</v>
      </c>
      <c r="C57" s="317">
        <v>90046463</v>
      </c>
    </row>
    <row r="58" ht="15">
      <c r="A58" s="317">
        <v>92460526</v>
      </c>
      <c r="B58" s="317">
        <v>9246052</v>
      </c>
      <c r="C58" s="317">
        <v>12784</v>
      </c>
    </row>
    <row r="59" ht="15">
      <c r="A59" s="317">
        <v>92405070</v>
      </c>
      <c r="B59" s="317">
        <v>9240507</v>
      </c>
      <c r="C59" s="317">
        <v>90099672</v>
      </c>
    </row>
    <row r="60" ht="15">
      <c r="A60" s="317">
        <v>92405088</v>
      </c>
      <c r="B60" s="317">
        <v>9240508</v>
      </c>
      <c r="C60" s="317">
        <v>90099672</v>
      </c>
    </row>
    <row r="61" ht="15">
      <c r="A61" s="317">
        <v>92253350</v>
      </c>
      <c r="B61" s="317">
        <v>9225335</v>
      </c>
      <c r="C61" s="317">
        <v>90399412</v>
      </c>
    </row>
    <row r="62" ht="15">
      <c r="A62" s="317">
        <v>92263810</v>
      </c>
      <c r="B62" s="317">
        <v>9226381</v>
      </c>
      <c r="C62" s="317">
        <v>90300734</v>
      </c>
    </row>
    <row r="63" ht="15">
      <c r="A63" s="317">
        <v>92400450</v>
      </c>
      <c r="B63" s="317">
        <v>9240045</v>
      </c>
      <c r="C63" s="317">
        <v>90299124</v>
      </c>
    </row>
    <row r="64" ht="15">
      <c r="A64" s="317">
        <v>90098013</v>
      </c>
      <c r="B64" s="317">
        <v>9009801</v>
      </c>
      <c r="C64" s="317">
        <v>90269683</v>
      </c>
    </row>
    <row r="65" ht="15">
      <c r="A65" s="317">
        <v>90244796</v>
      </c>
      <c r="B65" s="317">
        <v>9024479</v>
      </c>
      <c r="C65" s="317">
        <v>90388038</v>
      </c>
    </row>
    <row r="66" ht="15">
      <c r="A66" s="317">
        <v>92368549</v>
      </c>
      <c r="B66" s="317">
        <v>9236854</v>
      </c>
      <c r="C66" s="317">
        <v>90328140</v>
      </c>
    </row>
    <row r="67" ht="15">
      <c r="A67" s="317">
        <v>92403140</v>
      </c>
      <c r="B67" s="317">
        <v>9240314</v>
      </c>
      <c r="C67" s="317">
        <v>65503</v>
      </c>
    </row>
    <row r="68" ht="15">
      <c r="A68" s="317">
        <v>90569024</v>
      </c>
      <c r="B68" s="317">
        <v>9056902</v>
      </c>
      <c r="C68" s="317">
        <v>90372166</v>
      </c>
    </row>
    <row r="69" ht="15">
      <c r="A69" s="317">
        <v>92409474</v>
      </c>
      <c r="B69" s="317">
        <v>9240947</v>
      </c>
      <c r="C69" s="317">
        <v>90195841</v>
      </c>
    </row>
    <row r="70" ht="15">
      <c r="A70" s="317">
        <v>90269497</v>
      </c>
      <c r="B70" s="317">
        <v>9026949</v>
      </c>
      <c r="C70" s="317">
        <v>90388569</v>
      </c>
    </row>
    <row r="71" ht="15">
      <c r="A71" s="317">
        <v>90269500</v>
      </c>
      <c r="B71" s="317">
        <v>9026950</v>
      </c>
      <c r="C71" s="317">
        <v>90388550</v>
      </c>
    </row>
    <row r="72" ht="15">
      <c r="A72" s="317">
        <v>90569016</v>
      </c>
      <c r="B72" s="317">
        <v>9056901</v>
      </c>
      <c r="C72" s="317">
        <v>90372166</v>
      </c>
    </row>
    <row r="73" ht="15">
      <c r="A73" s="317">
        <v>92406637</v>
      </c>
      <c r="B73" s="317">
        <v>9240663</v>
      </c>
      <c r="C73" s="317">
        <v>90297458</v>
      </c>
    </row>
    <row r="74" ht="15">
      <c r="A74" s="317">
        <v>92455140</v>
      </c>
      <c r="B74" s="317">
        <v>9245514</v>
      </c>
      <c r="C74" s="317">
        <v>90297601</v>
      </c>
    </row>
    <row r="75" ht="15">
      <c r="A75" s="317">
        <v>90293819</v>
      </c>
      <c r="B75" s="317">
        <v>9029381</v>
      </c>
      <c r="C75" s="317">
        <v>90258258</v>
      </c>
    </row>
    <row r="76" ht="15">
      <c r="A76" s="317">
        <v>94938610</v>
      </c>
      <c r="B76" s="317">
        <v>9493861</v>
      </c>
      <c r="C76" s="317">
        <v>90068980</v>
      </c>
    </row>
    <row r="77" ht="15">
      <c r="A77" s="317">
        <v>94938628</v>
      </c>
      <c r="B77" s="317">
        <v>9493862</v>
      </c>
      <c r="C77" s="317">
        <v>90068998</v>
      </c>
    </row>
    <row r="78" ht="15">
      <c r="A78" s="317">
        <v>92430910</v>
      </c>
      <c r="B78" s="317">
        <v>9243091</v>
      </c>
      <c r="C78" s="317">
        <v>90163133</v>
      </c>
    </row>
    <row r="79" ht="15">
      <c r="A79" s="317">
        <v>90198646</v>
      </c>
      <c r="B79" s="317">
        <v>9019864</v>
      </c>
      <c r="C79" s="317">
        <v>90340132</v>
      </c>
    </row>
    <row r="80" ht="15">
      <c r="A80" s="317">
        <v>92463290</v>
      </c>
      <c r="B80" s="317">
        <v>9246329</v>
      </c>
      <c r="C80" s="317">
        <v>90195680</v>
      </c>
    </row>
    <row r="81" ht="15">
      <c r="A81" s="317">
        <v>92370772</v>
      </c>
      <c r="B81" s="317">
        <v>9237077</v>
      </c>
      <c r="C81" s="317">
        <v>30831</v>
      </c>
    </row>
    <row r="82" ht="15">
      <c r="A82" s="317">
        <v>90178300</v>
      </c>
      <c r="B82" s="317">
        <v>9017830</v>
      </c>
      <c r="C82" s="317">
        <v>90350715</v>
      </c>
    </row>
    <row r="83" ht="15">
      <c r="A83" s="317">
        <v>90178319</v>
      </c>
      <c r="B83" s="317">
        <v>9017831</v>
      </c>
      <c r="C83" s="317">
        <v>90350723</v>
      </c>
    </row>
    <row r="84" ht="15">
      <c r="A84" s="317">
        <v>90152980</v>
      </c>
      <c r="B84" s="317">
        <v>9015298</v>
      </c>
      <c r="C84" s="317">
        <v>90335945</v>
      </c>
    </row>
    <row r="85" ht="15">
      <c r="A85" s="317">
        <v>90152964</v>
      </c>
      <c r="B85" s="317">
        <v>9015296</v>
      </c>
      <c r="C85" s="317">
        <v>90335953</v>
      </c>
    </row>
    <row r="86" ht="15">
      <c r="A86" s="317">
        <v>90152972</v>
      </c>
      <c r="B86" s="317">
        <v>9015297</v>
      </c>
      <c r="C86" s="317">
        <v>90335937</v>
      </c>
    </row>
    <row r="87" ht="15">
      <c r="A87" s="317">
        <v>92459161</v>
      </c>
      <c r="B87" s="317">
        <v>9245916</v>
      </c>
      <c r="C87" s="317">
        <v>90302125</v>
      </c>
    </row>
    <row r="88" ht="15">
      <c r="A88" s="317">
        <v>90211715</v>
      </c>
      <c r="B88" s="317">
        <v>9021171</v>
      </c>
      <c r="C88" s="317">
        <v>90334426</v>
      </c>
    </row>
    <row r="89" ht="15">
      <c r="A89" s="317">
        <v>90157591</v>
      </c>
      <c r="B89" s="317">
        <v>9015759</v>
      </c>
      <c r="C89" s="317">
        <v>90160576</v>
      </c>
    </row>
    <row r="90" ht="15">
      <c r="A90" s="317">
        <v>92462766</v>
      </c>
      <c r="B90" s="317">
        <v>9246276</v>
      </c>
      <c r="C90" s="317">
        <v>90160657</v>
      </c>
    </row>
    <row r="91" ht="15">
      <c r="A91" s="317">
        <v>91236010</v>
      </c>
      <c r="B91" s="317">
        <v>9123601</v>
      </c>
      <c r="C91" s="317">
        <v>90304195</v>
      </c>
    </row>
    <row r="92" ht="15">
      <c r="A92" s="317">
        <v>91026016</v>
      </c>
      <c r="B92" s="317">
        <v>9102601</v>
      </c>
      <c r="C92" s="317">
        <v>90172213</v>
      </c>
    </row>
    <row r="93" ht="15">
      <c r="A93" s="317">
        <v>92253628</v>
      </c>
      <c r="B93" s="317">
        <v>9225362</v>
      </c>
      <c r="C93" s="317">
        <v>90374940</v>
      </c>
    </row>
    <row r="94" ht="15">
      <c r="A94" s="317">
        <v>92266088</v>
      </c>
      <c r="B94" s="317">
        <v>9226608</v>
      </c>
      <c r="C94" s="317">
        <v>90375459</v>
      </c>
    </row>
    <row r="95" ht="15">
      <c r="A95" s="317">
        <v>92461379</v>
      </c>
      <c r="B95" s="317">
        <v>9246137</v>
      </c>
      <c r="C95" s="317">
        <v>90282795</v>
      </c>
    </row>
    <row r="96" ht="15">
      <c r="A96" s="317">
        <v>92456332</v>
      </c>
      <c r="B96" s="317">
        <v>9245633</v>
      </c>
      <c r="C96" s="317">
        <v>90057490</v>
      </c>
    </row>
    <row r="97" ht="15">
      <c r="A97" s="317">
        <v>90146417</v>
      </c>
      <c r="B97" s="317">
        <v>9014641</v>
      </c>
      <c r="C97" s="317">
        <v>90054415</v>
      </c>
    </row>
    <row r="98" ht="15">
      <c r="A98" s="317">
        <v>90181565</v>
      </c>
      <c r="B98" s="317">
        <v>9018156</v>
      </c>
      <c r="C98" s="317">
        <v>90365607</v>
      </c>
    </row>
    <row r="99" ht="15">
      <c r="A99" s="317">
        <v>90182251</v>
      </c>
      <c r="B99" s="317">
        <v>9018225</v>
      </c>
      <c r="C99" s="317">
        <v>90365615</v>
      </c>
    </row>
    <row r="100" ht="15">
      <c r="A100" s="317">
        <v>90166175</v>
      </c>
      <c r="B100" s="317">
        <v>9016617</v>
      </c>
      <c r="C100" s="317">
        <v>90162455</v>
      </c>
    </row>
    <row r="101" ht="15">
      <c r="A101" s="317">
        <v>92408338</v>
      </c>
      <c r="B101" s="317">
        <v>9240833</v>
      </c>
      <c r="C101" s="317">
        <v>90382676</v>
      </c>
    </row>
    <row r="102" ht="15">
      <c r="A102" s="317">
        <v>92468411</v>
      </c>
      <c r="B102" s="317">
        <v>9246841</v>
      </c>
      <c r="C102" s="317">
        <v>90069323</v>
      </c>
    </row>
    <row r="103" ht="15">
      <c r="A103" s="317">
        <v>90182278</v>
      </c>
      <c r="B103" s="317">
        <v>9018227</v>
      </c>
      <c r="C103" s="317">
        <v>90365631</v>
      </c>
    </row>
    <row r="104" ht="15">
      <c r="A104" s="317">
        <v>92471412</v>
      </c>
      <c r="B104" s="317">
        <v>9247141</v>
      </c>
      <c r="C104" s="317">
        <v>90365712</v>
      </c>
    </row>
    <row r="105" ht="15">
      <c r="A105" s="317">
        <v>90153847</v>
      </c>
      <c r="B105" s="317">
        <v>9015384</v>
      </c>
      <c r="C105" s="317">
        <v>90378113</v>
      </c>
    </row>
    <row r="106" ht="15">
      <c r="A106" s="317">
        <v>92469949</v>
      </c>
      <c r="B106" s="317">
        <v>9246994</v>
      </c>
      <c r="C106" s="317">
        <v>90371445</v>
      </c>
    </row>
    <row r="107" ht="15">
      <c r="A107" s="317">
        <v>92458335</v>
      </c>
      <c r="B107" s="317">
        <v>9245833</v>
      </c>
      <c r="C107" s="317">
        <v>90365771</v>
      </c>
    </row>
    <row r="108" ht="15">
      <c r="A108" s="317">
        <v>90277783</v>
      </c>
      <c r="B108" s="317">
        <v>9027778</v>
      </c>
      <c r="C108" s="317">
        <v>90138520</v>
      </c>
    </row>
    <row r="109" ht="15">
      <c r="A109" s="317">
        <v>90243706</v>
      </c>
      <c r="B109" s="317">
        <v>9024370</v>
      </c>
      <c r="C109" s="317">
        <v>90243935</v>
      </c>
    </row>
    <row r="110" ht="15">
      <c r="A110" s="317">
        <v>90175204</v>
      </c>
      <c r="B110" s="317">
        <v>9017520</v>
      </c>
      <c r="C110" s="317">
        <v>90415663</v>
      </c>
    </row>
    <row r="111" ht="15">
      <c r="A111" s="317">
        <v>92421040</v>
      </c>
      <c r="B111" s="317">
        <v>9242104</v>
      </c>
      <c r="C111" s="317">
        <v>90365801</v>
      </c>
    </row>
    <row r="112" ht="15">
      <c r="A112" s="317">
        <v>92231012</v>
      </c>
      <c r="B112" s="317">
        <v>9223101</v>
      </c>
      <c r="C112" s="317">
        <v>90374282</v>
      </c>
    </row>
    <row r="113" ht="15">
      <c r="A113" s="317">
        <v>91521033</v>
      </c>
      <c r="B113" s="317">
        <v>9152103</v>
      </c>
      <c r="C113" s="317">
        <v>90333721</v>
      </c>
    </row>
    <row r="114" ht="15">
      <c r="A114" s="317">
        <v>92409580</v>
      </c>
      <c r="B114" s="317">
        <v>9240958</v>
      </c>
      <c r="C114" s="317">
        <v>90365798</v>
      </c>
    </row>
    <row r="115" ht="15">
      <c r="A115" s="317">
        <v>90249305</v>
      </c>
      <c r="B115" s="317">
        <v>9024930</v>
      </c>
      <c r="C115" s="317">
        <v>90192052</v>
      </c>
    </row>
    <row r="116" ht="15">
      <c r="A116" s="317">
        <v>92421059</v>
      </c>
      <c r="B116" s="317">
        <v>9242105</v>
      </c>
      <c r="C116" s="317">
        <v>90365836</v>
      </c>
    </row>
    <row r="117" ht="15">
      <c r="A117" s="317">
        <v>92409610</v>
      </c>
      <c r="B117" s="317">
        <v>9240961</v>
      </c>
      <c r="C117" s="317">
        <v>90365828</v>
      </c>
    </row>
    <row r="118" ht="15">
      <c r="A118" s="317">
        <v>92421105</v>
      </c>
      <c r="B118" s="317">
        <v>9242110</v>
      </c>
      <c r="C118" s="317">
        <v>90365852</v>
      </c>
    </row>
    <row r="119" ht="15">
      <c r="A119" s="317">
        <v>91521025</v>
      </c>
      <c r="B119" s="317">
        <v>9152102</v>
      </c>
      <c r="C119" s="317">
        <v>90333730</v>
      </c>
    </row>
    <row r="120" ht="15">
      <c r="A120" s="317">
        <v>92409636</v>
      </c>
      <c r="B120" s="317">
        <v>9240963</v>
      </c>
      <c r="C120" s="317">
        <v>90365844</v>
      </c>
    </row>
    <row r="121" ht="15">
      <c r="A121" s="317">
        <v>92255280</v>
      </c>
      <c r="B121" s="317">
        <v>9225528</v>
      </c>
      <c r="C121" s="317">
        <v>90162951</v>
      </c>
    </row>
    <row r="122" ht="15">
      <c r="A122" s="317">
        <v>90146859</v>
      </c>
      <c r="B122" s="317">
        <v>9014685</v>
      </c>
      <c r="C122" s="317">
        <v>90057597</v>
      </c>
    </row>
    <row r="123" ht="15">
      <c r="A123" s="317">
        <v>90146840</v>
      </c>
      <c r="B123" s="317">
        <v>9014684</v>
      </c>
      <c r="C123" s="317">
        <v>90057686</v>
      </c>
    </row>
    <row r="124" ht="15">
      <c r="A124" s="317">
        <v>92430961</v>
      </c>
      <c r="B124" s="317">
        <v>9243096</v>
      </c>
      <c r="C124" s="317">
        <v>90163206</v>
      </c>
    </row>
    <row r="125" ht="15">
      <c r="A125" s="317">
        <v>92369014</v>
      </c>
      <c r="B125" s="317">
        <v>9236901</v>
      </c>
      <c r="C125" s="317">
        <v>90297440</v>
      </c>
    </row>
    <row r="126" ht="15">
      <c r="A126" s="317">
        <v>92369995</v>
      </c>
      <c r="B126" s="317">
        <v>9236999</v>
      </c>
      <c r="C126" s="317">
        <v>90074211</v>
      </c>
    </row>
    <row r="127" ht="15">
      <c r="A127" s="317">
        <v>92456863</v>
      </c>
      <c r="B127" s="317">
        <v>9245686</v>
      </c>
      <c r="C127" s="317">
        <v>90069439</v>
      </c>
    </row>
    <row r="128" ht="15">
      <c r="A128" s="317">
        <v>90153715</v>
      </c>
      <c r="B128" s="317">
        <v>9015371</v>
      </c>
      <c r="C128" s="317">
        <v>90336470</v>
      </c>
    </row>
    <row r="129" ht="15">
      <c r="A129" s="317">
        <v>90127790</v>
      </c>
      <c r="B129" s="317">
        <v>9012779</v>
      </c>
      <c r="C129" s="317">
        <v>90127323</v>
      </c>
    </row>
    <row r="130" ht="15">
      <c r="A130" s="317">
        <v>90146182</v>
      </c>
      <c r="B130" s="317">
        <v>9014618</v>
      </c>
      <c r="C130" s="317">
        <v>90057813</v>
      </c>
    </row>
    <row r="131" ht="15">
      <c r="A131" s="317">
        <v>90127803</v>
      </c>
      <c r="B131" s="317">
        <v>9012780</v>
      </c>
      <c r="C131" s="317">
        <v>90127331</v>
      </c>
    </row>
    <row r="132" ht="15">
      <c r="A132" s="317">
        <v>92471978</v>
      </c>
      <c r="B132" s="317">
        <v>9247197</v>
      </c>
      <c r="C132" s="317">
        <v>90069498</v>
      </c>
    </row>
    <row r="133" ht="15">
      <c r="A133" s="317">
        <v>92457355</v>
      </c>
      <c r="B133" s="317">
        <v>9245735</v>
      </c>
      <c r="C133" s="317">
        <v>90069501</v>
      </c>
    </row>
    <row r="134" ht="15">
      <c r="A134" s="317">
        <v>90177720</v>
      </c>
      <c r="B134" s="317">
        <v>9017772</v>
      </c>
      <c r="C134" s="317">
        <v>90102614</v>
      </c>
    </row>
    <row r="135" ht="15">
      <c r="A135" s="317">
        <v>90168704</v>
      </c>
      <c r="B135" s="317">
        <v>9016870</v>
      </c>
      <c r="C135" s="317">
        <v>90382021</v>
      </c>
    </row>
    <row r="136" ht="15">
      <c r="A136" s="317">
        <v>92433898</v>
      </c>
      <c r="B136" s="317">
        <v>9243389</v>
      </c>
      <c r="C136" s="317">
        <v>90010108</v>
      </c>
    </row>
    <row r="137" ht="15">
      <c r="A137" s="317">
        <v>96003790</v>
      </c>
      <c r="B137" s="317">
        <v>9600379</v>
      </c>
      <c r="C137" s="317">
        <v>90292618</v>
      </c>
    </row>
    <row r="138" ht="15">
      <c r="A138" s="317">
        <v>90145372</v>
      </c>
      <c r="B138" s="317">
        <v>9014537</v>
      </c>
      <c r="C138" s="317">
        <v>90057899</v>
      </c>
    </row>
    <row r="139" ht="15">
      <c r="A139" s="317">
        <v>92409024</v>
      </c>
      <c r="B139" s="317">
        <v>9240902</v>
      </c>
      <c r="C139" s="317">
        <v>90130049</v>
      </c>
    </row>
    <row r="140" ht="15">
      <c r="A140" s="317">
        <v>92452493</v>
      </c>
      <c r="B140" s="317">
        <v>9245249</v>
      </c>
      <c r="C140" s="317">
        <v>90236823</v>
      </c>
    </row>
    <row r="141" ht="15">
      <c r="A141" s="317">
        <v>90190017</v>
      </c>
      <c r="B141" s="317">
        <v>9019001</v>
      </c>
      <c r="C141" s="317">
        <v>90195094</v>
      </c>
    </row>
    <row r="142" ht="15">
      <c r="A142" s="317">
        <v>92261310</v>
      </c>
      <c r="B142" s="317">
        <v>9226131</v>
      </c>
      <c r="C142" s="317">
        <v>90375416</v>
      </c>
    </row>
    <row r="143" ht="15">
      <c r="A143" s="317">
        <v>92411487</v>
      </c>
      <c r="B143" s="317">
        <v>9241148</v>
      </c>
      <c r="C143" s="317">
        <v>61987</v>
      </c>
    </row>
    <row r="144" ht="15">
      <c r="A144" s="317">
        <v>90154002</v>
      </c>
      <c r="B144" s="317">
        <v>9015400</v>
      </c>
      <c r="C144" s="317">
        <v>90184335</v>
      </c>
    </row>
    <row r="145" ht="15">
      <c r="A145" s="317">
        <v>92443346</v>
      </c>
      <c r="B145" s="317">
        <v>9244334</v>
      </c>
      <c r="C145" s="317">
        <v>90045912</v>
      </c>
    </row>
    <row r="146" ht="15">
      <c r="A146" s="317">
        <v>90153995</v>
      </c>
      <c r="B146" s="317">
        <v>9015399</v>
      </c>
      <c r="C146" s="317">
        <v>90184378</v>
      </c>
    </row>
    <row r="147" ht="15">
      <c r="A147" s="317">
        <v>90128583</v>
      </c>
      <c r="B147" s="317">
        <v>9012858</v>
      </c>
      <c r="C147" s="317">
        <v>90127439</v>
      </c>
    </row>
    <row r="148" ht="15">
      <c r="A148" s="317">
        <v>90673026</v>
      </c>
      <c r="B148" s="317">
        <v>9067302</v>
      </c>
      <c r="C148" s="317">
        <v>90124332</v>
      </c>
    </row>
    <row r="149" ht="15">
      <c r="A149" s="317">
        <v>90128575</v>
      </c>
      <c r="B149" s="317">
        <v>9012857</v>
      </c>
      <c r="C149" s="317">
        <v>90127447</v>
      </c>
    </row>
    <row r="150" ht="15">
      <c r="A150" s="317">
        <v>92461638</v>
      </c>
      <c r="B150" s="317">
        <v>9246163</v>
      </c>
      <c r="C150" s="317">
        <v>90300939</v>
      </c>
    </row>
    <row r="151" ht="15">
      <c r="A151" s="317">
        <v>92422632</v>
      </c>
      <c r="B151" s="317">
        <v>9242263</v>
      </c>
      <c r="C151" s="317">
        <v>45008</v>
      </c>
    </row>
    <row r="152" ht="15">
      <c r="A152" s="317">
        <v>90251547</v>
      </c>
      <c r="B152" s="317">
        <v>9025154</v>
      </c>
      <c r="C152" s="317">
        <v>90366433</v>
      </c>
    </row>
    <row r="153" ht="15">
      <c r="A153" s="317">
        <v>92369790</v>
      </c>
      <c r="B153" s="317">
        <v>9236979</v>
      </c>
      <c r="C153" s="317">
        <v>90388070</v>
      </c>
    </row>
    <row r="154" ht="15">
      <c r="A154" s="317">
        <v>92415067</v>
      </c>
      <c r="B154" s="317">
        <v>9241506</v>
      </c>
      <c r="C154" s="317">
        <v>90386299</v>
      </c>
    </row>
    <row r="155" ht="15">
      <c r="A155" s="317">
        <v>92461573</v>
      </c>
      <c r="B155" s="317">
        <v>9246157</v>
      </c>
      <c r="C155" s="317">
        <v>90301080</v>
      </c>
    </row>
    <row r="156" ht="15">
      <c r="A156" s="317">
        <v>90238478</v>
      </c>
      <c r="B156" s="317">
        <v>9023847</v>
      </c>
      <c r="C156" s="317">
        <v>90058097</v>
      </c>
    </row>
    <row r="157" ht="15">
      <c r="A157" s="317">
        <v>90171179</v>
      </c>
      <c r="B157" s="317">
        <v>9017117</v>
      </c>
      <c r="C157" s="317">
        <v>90138880</v>
      </c>
    </row>
    <row r="158" ht="15">
      <c r="A158" s="317">
        <v>90223969</v>
      </c>
      <c r="B158" s="317">
        <v>9022396</v>
      </c>
      <c r="C158" s="317">
        <v>90181875</v>
      </c>
    </row>
    <row r="159" ht="15">
      <c r="A159" s="317">
        <v>92461107</v>
      </c>
      <c r="B159" s="317">
        <v>9246110</v>
      </c>
      <c r="C159" s="317">
        <v>90374010</v>
      </c>
    </row>
    <row r="160" ht="15">
      <c r="A160" s="317">
        <v>92469957</v>
      </c>
      <c r="B160" s="317">
        <v>9246995</v>
      </c>
      <c r="C160" s="317">
        <v>90372034</v>
      </c>
    </row>
    <row r="161" ht="15">
      <c r="A161" s="317">
        <v>92469850</v>
      </c>
      <c r="B161" s="317">
        <v>9246985</v>
      </c>
      <c r="C161" s="317">
        <v>90236866</v>
      </c>
    </row>
    <row r="162" ht="15">
      <c r="A162" s="317">
        <v>90197950</v>
      </c>
      <c r="B162" s="317">
        <v>9019795</v>
      </c>
      <c r="C162" s="317">
        <v>90073835</v>
      </c>
    </row>
    <row r="163" ht="15">
      <c r="A163" s="317">
        <v>90197933</v>
      </c>
      <c r="B163" s="317">
        <v>9019793</v>
      </c>
      <c r="C163" s="317">
        <v>90073851</v>
      </c>
    </row>
    <row r="164" ht="15">
      <c r="A164" s="317">
        <v>92415563</v>
      </c>
      <c r="B164" s="317">
        <v>9241556</v>
      </c>
      <c r="C164" s="317">
        <v>90404521</v>
      </c>
    </row>
    <row r="165" ht="15">
      <c r="A165" s="317">
        <v>90209028</v>
      </c>
      <c r="B165" s="317">
        <v>9020902</v>
      </c>
      <c r="C165" s="317">
        <v>90389280</v>
      </c>
    </row>
    <row r="166" ht="15">
      <c r="A166" s="317">
        <v>92458017</v>
      </c>
      <c r="B166" s="317">
        <v>9245801</v>
      </c>
      <c r="C166" s="317">
        <v>90138953</v>
      </c>
    </row>
    <row r="167" ht="15">
      <c r="A167" s="317">
        <v>92415377</v>
      </c>
      <c r="B167" s="317">
        <v>9241537</v>
      </c>
      <c r="C167" s="317">
        <v>90099761</v>
      </c>
    </row>
    <row r="168" ht="15">
      <c r="A168" s="317">
        <v>90124111</v>
      </c>
      <c r="B168" s="317">
        <v>9012411</v>
      </c>
      <c r="C168" s="317">
        <v>90209192</v>
      </c>
    </row>
    <row r="169" ht="15">
      <c r="A169" s="317">
        <v>92416438</v>
      </c>
      <c r="B169" s="317">
        <v>9241643</v>
      </c>
      <c r="C169" s="317">
        <v>57390</v>
      </c>
    </row>
    <row r="170" ht="15">
      <c r="A170" s="317">
        <v>90049446</v>
      </c>
      <c r="B170" s="317">
        <v>9004944</v>
      </c>
      <c r="C170" s="317">
        <v>90049438</v>
      </c>
    </row>
    <row r="171" ht="15">
      <c r="A171" s="317">
        <v>92417353</v>
      </c>
      <c r="B171" s="317">
        <v>9241735</v>
      </c>
      <c r="C171" s="317">
        <v>90366930</v>
      </c>
    </row>
    <row r="172" ht="15">
      <c r="A172" s="317">
        <v>92417370</v>
      </c>
      <c r="B172" s="317">
        <v>9241737</v>
      </c>
      <c r="C172" s="317">
        <v>90366948</v>
      </c>
    </row>
    <row r="173" ht="15">
      <c r="A173" s="317">
        <v>92417361</v>
      </c>
      <c r="B173" s="317">
        <v>9241736</v>
      </c>
      <c r="C173" s="317">
        <v>90366956</v>
      </c>
    </row>
    <row r="174" ht="15">
      <c r="A174" s="317">
        <v>92417388</v>
      </c>
      <c r="B174" s="317">
        <v>9241738</v>
      </c>
      <c r="C174" s="317">
        <v>90366980</v>
      </c>
    </row>
    <row r="175" ht="15">
      <c r="A175" s="317">
        <v>90180356</v>
      </c>
      <c r="B175" s="317">
        <v>9018035</v>
      </c>
      <c r="C175" s="317">
        <v>90366964</v>
      </c>
    </row>
    <row r="176" ht="15">
      <c r="A176" s="317">
        <v>90201370</v>
      </c>
      <c r="B176" s="317">
        <v>9020137</v>
      </c>
      <c r="C176" s="317">
        <v>90032179</v>
      </c>
    </row>
    <row r="177" ht="15">
      <c r="A177" s="317">
        <v>92391974</v>
      </c>
      <c r="B177" s="317">
        <v>9239197</v>
      </c>
      <c r="C177" s="317">
        <v>90124979</v>
      </c>
    </row>
    <row r="178" ht="15">
      <c r="A178" s="317">
        <v>90257154</v>
      </c>
      <c r="B178" s="317">
        <v>9025715</v>
      </c>
      <c r="C178" s="317">
        <v>90018915</v>
      </c>
    </row>
    <row r="179" ht="15">
      <c r="A179" s="317">
        <v>90182529</v>
      </c>
      <c r="B179" s="317">
        <v>9018252</v>
      </c>
      <c r="C179" s="317">
        <v>90367502</v>
      </c>
    </row>
    <row r="180" ht="15">
      <c r="A180" s="317">
        <v>92432468</v>
      </c>
      <c r="B180" s="317">
        <v>9243246</v>
      </c>
      <c r="C180" s="317">
        <v>90173120</v>
      </c>
    </row>
    <row r="181" ht="15">
      <c r="A181" s="317">
        <v>91332010</v>
      </c>
      <c r="B181" s="317">
        <v>9133201</v>
      </c>
      <c r="C181" s="317">
        <v>90366611</v>
      </c>
    </row>
    <row r="182" ht="15">
      <c r="A182" s="317">
        <v>92429475</v>
      </c>
      <c r="B182" s="317">
        <v>9242947</v>
      </c>
      <c r="C182" s="317">
        <v>90255100</v>
      </c>
    </row>
    <row r="183" ht="15">
      <c r="A183" s="317">
        <v>92418120</v>
      </c>
      <c r="B183" s="317">
        <v>9241812</v>
      </c>
      <c r="C183" s="317">
        <v>90069994</v>
      </c>
    </row>
    <row r="184" ht="15">
      <c r="A184" s="317">
        <v>92470831</v>
      </c>
      <c r="B184" s="317">
        <v>9247083</v>
      </c>
      <c r="C184" s="317">
        <v>90070003</v>
      </c>
    </row>
    <row r="185" ht="15">
      <c r="A185" s="317">
        <v>90279247</v>
      </c>
      <c r="B185" s="317">
        <v>9027924</v>
      </c>
      <c r="C185" s="317">
        <v>90343107</v>
      </c>
    </row>
    <row r="186" ht="15">
      <c r="A186" s="317">
        <v>92418376</v>
      </c>
      <c r="B186" s="317">
        <v>9241837</v>
      </c>
      <c r="C186" s="317">
        <v>90273788</v>
      </c>
    </row>
    <row r="187" ht="15">
      <c r="A187" s="317">
        <v>92418384</v>
      </c>
      <c r="B187" s="317">
        <v>9241838</v>
      </c>
      <c r="C187" s="317">
        <v>90273788</v>
      </c>
    </row>
    <row r="188" ht="15">
      <c r="A188" s="317">
        <v>92418392</v>
      </c>
      <c r="B188" s="317">
        <v>9241839</v>
      </c>
      <c r="C188" s="317">
        <v>90368266</v>
      </c>
    </row>
    <row r="189" ht="15">
      <c r="A189" s="317">
        <v>92418430</v>
      </c>
      <c r="B189" s="317">
        <v>9241843</v>
      </c>
      <c r="C189" s="317">
        <v>90244036</v>
      </c>
    </row>
    <row r="190" ht="15">
      <c r="A190" s="317">
        <v>90143736</v>
      </c>
      <c r="B190" s="317">
        <v>9014373</v>
      </c>
      <c r="C190" s="317">
        <v>90058666</v>
      </c>
    </row>
    <row r="191" ht="15">
      <c r="A191" s="317">
        <v>92433022</v>
      </c>
      <c r="B191" s="317">
        <v>9243302</v>
      </c>
      <c r="C191" s="317">
        <v>90258339</v>
      </c>
    </row>
    <row r="192" ht="15">
      <c r="A192" s="317">
        <v>90243374</v>
      </c>
      <c r="B192" s="317">
        <v>9024337</v>
      </c>
      <c r="C192" s="317">
        <v>90143310</v>
      </c>
    </row>
    <row r="193" ht="15">
      <c r="A193" s="317">
        <v>92433014</v>
      </c>
      <c r="B193" s="317">
        <v>9243301</v>
      </c>
      <c r="C193" s="317">
        <v>90258339</v>
      </c>
    </row>
    <row r="194" ht="15">
      <c r="A194" s="317">
        <v>90242769</v>
      </c>
      <c r="B194" s="317">
        <v>9024276</v>
      </c>
      <c r="C194" s="317">
        <v>90158105</v>
      </c>
    </row>
    <row r="195" ht="15">
      <c r="A195" s="317">
        <v>92463380</v>
      </c>
      <c r="B195" s="317">
        <v>9246338</v>
      </c>
      <c r="C195" s="317">
        <v>90274180</v>
      </c>
    </row>
    <row r="196" ht="15">
      <c r="A196" s="317">
        <v>90269527</v>
      </c>
      <c r="B196" s="317">
        <v>9026952</v>
      </c>
      <c r="C196" s="317">
        <v>90268903</v>
      </c>
    </row>
    <row r="197" ht="15">
      <c r="A197" s="317">
        <v>90144520</v>
      </c>
      <c r="B197" s="317">
        <v>9014452</v>
      </c>
      <c r="C197" s="317">
        <v>90058704</v>
      </c>
    </row>
    <row r="198" ht="15">
      <c r="A198" s="317">
        <v>90193210</v>
      </c>
      <c r="B198" s="317">
        <v>9019321</v>
      </c>
      <c r="C198" s="317">
        <v>90134087</v>
      </c>
    </row>
    <row r="199" ht="15">
      <c r="A199" s="317">
        <v>92370950</v>
      </c>
      <c r="B199" s="317">
        <v>9237095</v>
      </c>
      <c r="C199" s="317">
        <v>90371712</v>
      </c>
    </row>
    <row r="200" ht="15">
      <c r="A200" s="317">
        <v>90137248</v>
      </c>
      <c r="B200" s="317">
        <v>9013724</v>
      </c>
      <c r="C200" s="317">
        <v>90039599</v>
      </c>
    </row>
    <row r="201" ht="15">
      <c r="A201" s="317">
        <v>92411240</v>
      </c>
      <c r="B201" s="317">
        <v>9241124</v>
      </c>
      <c r="C201" s="317">
        <v>2964</v>
      </c>
    </row>
    <row r="202" ht="15">
      <c r="A202" s="317">
        <v>92368867</v>
      </c>
      <c r="B202" s="317">
        <v>9236886</v>
      </c>
      <c r="C202" s="317">
        <v>90173830</v>
      </c>
    </row>
    <row r="203" ht="15">
      <c r="A203" s="317">
        <v>92421407</v>
      </c>
      <c r="B203" s="317">
        <v>9242140</v>
      </c>
      <c r="C203" s="317">
        <v>90174607</v>
      </c>
    </row>
    <row r="204" ht="15">
      <c r="A204" s="317">
        <v>92421415</v>
      </c>
      <c r="B204" s="317">
        <v>9242141</v>
      </c>
      <c r="C204" s="317">
        <v>90174631</v>
      </c>
    </row>
    <row r="205" ht="15">
      <c r="A205" s="317">
        <v>90211464</v>
      </c>
      <c r="B205" s="317">
        <v>9021146</v>
      </c>
      <c r="C205" s="317">
        <v>90300831</v>
      </c>
    </row>
    <row r="206" ht="15">
      <c r="A206" s="317">
        <v>90146700</v>
      </c>
      <c r="B206" s="317">
        <v>9014670</v>
      </c>
      <c r="C206" s="317">
        <v>90058879</v>
      </c>
    </row>
    <row r="207" ht="15">
      <c r="A207" s="317">
        <v>90238940</v>
      </c>
      <c r="B207" s="317">
        <v>9023894</v>
      </c>
      <c r="C207" s="317">
        <v>90383982</v>
      </c>
    </row>
    <row r="208" ht="15">
      <c r="A208" s="317">
        <v>90211456</v>
      </c>
      <c r="B208" s="317">
        <v>9021145</v>
      </c>
      <c r="C208" s="317">
        <v>90300840</v>
      </c>
    </row>
    <row r="209" ht="15">
      <c r="A209" s="317">
        <v>90211472</v>
      </c>
      <c r="B209" s="317">
        <v>9021147</v>
      </c>
      <c r="C209" s="317">
        <v>90300823</v>
      </c>
    </row>
    <row r="210" ht="15">
      <c r="A210" s="317">
        <v>92400140</v>
      </c>
      <c r="B210" s="317">
        <v>9240014</v>
      </c>
      <c r="C210" s="317">
        <v>90211529</v>
      </c>
    </row>
    <row r="211" ht="15">
      <c r="A211" s="317">
        <v>92421601</v>
      </c>
      <c r="B211" s="317">
        <v>9242160</v>
      </c>
      <c r="C211" s="317">
        <v>90032225</v>
      </c>
    </row>
    <row r="212" ht="15">
      <c r="A212" s="317">
        <v>92468039</v>
      </c>
      <c r="B212" s="317">
        <v>9246803</v>
      </c>
      <c r="C212" s="317">
        <v>90059220</v>
      </c>
    </row>
    <row r="213" ht="15">
      <c r="A213" s="317">
        <v>90148088</v>
      </c>
      <c r="B213" s="317">
        <v>9014808</v>
      </c>
      <c r="C213" s="317">
        <v>90368690</v>
      </c>
    </row>
    <row r="214" ht="15">
      <c r="A214" s="317">
        <v>92426115</v>
      </c>
      <c r="B214" s="317">
        <v>9242611</v>
      </c>
      <c r="C214" s="317">
        <v>90123247</v>
      </c>
    </row>
    <row r="215" ht="15">
      <c r="A215" s="317">
        <v>92426662</v>
      </c>
      <c r="B215" s="317">
        <v>9242666</v>
      </c>
      <c r="C215" s="317">
        <v>90047958</v>
      </c>
    </row>
    <row r="216" ht="15">
      <c r="A216" s="317">
        <v>90305299</v>
      </c>
      <c r="B216" s="317">
        <v>9030529</v>
      </c>
      <c r="C216" s="317">
        <v>90021266</v>
      </c>
    </row>
    <row r="217" ht="15">
      <c r="A217" s="317">
        <v>90292588</v>
      </c>
      <c r="B217" s="317">
        <v>9029258</v>
      </c>
      <c r="C217" s="317">
        <v>90161025</v>
      </c>
    </row>
    <row r="218" ht="15">
      <c r="A218" s="317">
        <v>90196023</v>
      </c>
      <c r="B218" s="317">
        <v>9019602</v>
      </c>
      <c r="C218" s="317">
        <v>90161025</v>
      </c>
    </row>
    <row r="219" ht="15">
      <c r="A219" s="317">
        <v>92372074</v>
      </c>
      <c r="B219" s="317">
        <v>9237207</v>
      </c>
      <c r="C219" s="317">
        <v>90327934</v>
      </c>
    </row>
    <row r="220" ht="15">
      <c r="A220" s="317">
        <v>92427049</v>
      </c>
      <c r="B220" s="317">
        <v>9242704</v>
      </c>
      <c r="C220" s="317">
        <v>90387600</v>
      </c>
    </row>
    <row r="221" ht="15">
      <c r="A221" s="317">
        <v>92437516</v>
      </c>
      <c r="B221" s="317">
        <v>9243751</v>
      </c>
      <c r="C221" s="317">
        <v>90318676</v>
      </c>
    </row>
    <row r="222" ht="15">
      <c r="A222" s="317">
        <v>92458262</v>
      </c>
      <c r="B222" s="317">
        <v>9245826</v>
      </c>
      <c r="C222" s="317">
        <v>90369025</v>
      </c>
    </row>
    <row r="223" ht="15">
      <c r="A223" s="317">
        <v>92458297</v>
      </c>
      <c r="B223" s="317">
        <v>9245829</v>
      </c>
      <c r="C223" s="317">
        <v>90368991</v>
      </c>
    </row>
    <row r="224" ht="15">
      <c r="A224" s="317">
        <v>92427260</v>
      </c>
      <c r="B224" s="317">
        <v>9242726</v>
      </c>
      <c r="C224" s="317">
        <v>90124464</v>
      </c>
    </row>
    <row r="225" ht="15">
      <c r="A225" s="317">
        <v>92458319</v>
      </c>
      <c r="B225" s="317">
        <v>9245831</v>
      </c>
      <c r="C225" s="317">
        <v>90369041</v>
      </c>
    </row>
    <row r="226" ht="15">
      <c r="A226" s="317">
        <v>92458300</v>
      </c>
      <c r="B226" s="317">
        <v>9245830</v>
      </c>
      <c r="C226" s="317">
        <v>90369041</v>
      </c>
    </row>
    <row r="227" ht="15">
      <c r="A227" s="317">
        <v>92458289</v>
      </c>
      <c r="B227" s="317">
        <v>9245828</v>
      </c>
      <c r="C227" s="317">
        <v>90368959</v>
      </c>
    </row>
    <row r="228" ht="15">
      <c r="A228" s="317">
        <v>92374255</v>
      </c>
      <c r="B228" s="317">
        <v>9237425</v>
      </c>
      <c r="C228" s="317">
        <v>90349245</v>
      </c>
    </row>
    <row r="229" ht="15">
      <c r="A229" s="317">
        <v>92257542</v>
      </c>
      <c r="B229" s="317">
        <v>9225754</v>
      </c>
      <c r="C229" s="317">
        <v>90349253</v>
      </c>
    </row>
    <row r="230" ht="15">
      <c r="A230" s="317">
        <v>92253032</v>
      </c>
      <c r="B230" s="317">
        <v>9225303</v>
      </c>
      <c r="C230" s="317">
        <v>90303113</v>
      </c>
    </row>
    <row r="231" ht="15">
      <c r="A231" s="317">
        <v>90199480</v>
      </c>
      <c r="B231" s="317">
        <v>9019948</v>
      </c>
      <c r="C231" s="317">
        <v>90020510</v>
      </c>
    </row>
    <row r="232" ht="15">
      <c r="A232" s="317">
        <v>92256406</v>
      </c>
      <c r="B232" s="317">
        <v>9225640</v>
      </c>
      <c r="C232" s="317">
        <v>90303156</v>
      </c>
    </row>
    <row r="233" ht="15">
      <c r="A233" s="317">
        <v>92256520</v>
      </c>
      <c r="B233" s="317">
        <v>9225652</v>
      </c>
      <c r="C233" s="317">
        <v>90303130</v>
      </c>
    </row>
    <row r="234" ht="15">
      <c r="A234" s="317">
        <v>92250092</v>
      </c>
      <c r="B234" s="317">
        <v>9225009</v>
      </c>
      <c r="C234" s="317">
        <v>90303148</v>
      </c>
    </row>
    <row r="235" ht="15">
      <c r="A235" s="317">
        <v>90443136</v>
      </c>
      <c r="B235" s="317">
        <v>9044313</v>
      </c>
      <c r="C235" s="317">
        <v>90363639</v>
      </c>
    </row>
    <row r="236" ht="15">
      <c r="A236" s="317">
        <v>90443250</v>
      </c>
      <c r="B236" s="317">
        <v>9044325</v>
      </c>
      <c r="C236" s="317">
        <v>90371097</v>
      </c>
    </row>
    <row r="237" ht="15">
      <c r="A237" s="317">
        <v>92419232</v>
      </c>
      <c r="B237" s="317">
        <v>9241923</v>
      </c>
      <c r="C237" s="317">
        <v>1725</v>
      </c>
    </row>
    <row r="238" ht="15">
      <c r="A238" s="317">
        <v>92426212</v>
      </c>
      <c r="B238" s="317">
        <v>9242621</v>
      </c>
      <c r="C238" s="317">
        <v>90016262</v>
      </c>
    </row>
    <row r="239" ht="15">
      <c r="A239" s="317">
        <v>90153391</v>
      </c>
      <c r="B239" s="317">
        <v>9015339</v>
      </c>
      <c r="C239" s="317">
        <v>90013077</v>
      </c>
    </row>
    <row r="240" ht="15">
      <c r="A240" s="317">
        <v>90153383</v>
      </c>
      <c r="B240" s="317">
        <v>9015338</v>
      </c>
      <c r="C240" s="317">
        <v>90013085</v>
      </c>
    </row>
    <row r="241" ht="15">
      <c r="A241" s="317">
        <v>92428290</v>
      </c>
      <c r="B241" s="317">
        <v>9242829</v>
      </c>
      <c r="C241" s="317">
        <v>90314026</v>
      </c>
    </row>
    <row r="242" ht="15">
      <c r="A242" s="317">
        <v>92428304</v>
      </c>
      <c r="B242" s="317">
        <v>9242830</v>
      </c>
      <c r="C242" s="317">
        <v>90314034</v>
      </c>
    </row>
    <row r="243" ht="15">
      <c r="A243" s="317">
        <v>90167716</v>
      </c>
      <c r="B243" s="317">
        <v>9016771</v>
      </c>
      <c r="C243" s="317">
        <v>90405838</v>
      </c>
    </row>
    <row r="244" ht="15">
      <c r="A244" s="317">
        <v>90183223</v>
      </c>
      <c r="B244" s="317">
        <v>9018322</v>
      </c>
      <c r="C244" s="317">
        <v>90259327</v>
      </c>
    </row>
    <row r="245" ht="15">
      <c r="A245" s="317">
        <v>92427855</v>
      </c>
      <c r="B245" s="317">
        <v>9242785</v>
      </c>
      <c r="C245" s="317">
        <v>90328540</v>
      </c>
    </row>
    <row r="246" ht="15">
      <c r="A246" s="317">
        <v>90307909</v>
      </c>
      <c r="B246" s="317">
        <v>9030790</v>
      </c>
      <c r="C246" s="317">
        <v>90380690</v>
      </c>
    </row>
    <row r="247" ht="15">
      <c r="A247" s="317">
        <v>90248830</v>
      </c>
      <c r="B247" s="317">
        <v>9024883</v>
      </c>
      <c r="C247" s="317">
        <v>90167724</v>
      </c>
    </row>
    <row r="248" ht="15">
      <c r="A248" s="317">
        <v>90185200</v>
      </c>
      <c r="B248" s="317">
        <v>9018520</v>
      </c>
      <c r="C248" s="317">
        <v>90257170</v>
      </c>
    </row>
    <row r="249" ht="15">
      <c r="A249" s="317">
        <v>92428070</v>
      </c>
      <c r="B249" s="317">
        <v>9242807</v>
      </c>
      <c r="C249" s="317">
        <v>90371836</v>
      </c>
    </row>
    <row r="250" ht="15">
      <c r="A250" s="317">
        <v>92428096</v>
      </c>
      <c r="B250" s="317">
        <v>9242809</v>
      </c>
      <c r="C250" s="317">
        <v>90371844</v>
      </c>
    </row>
    <row r="251" ht="15">
      <c r="A251" s="317">
        <v>90175441</v>
      </c>
      <c r="B251" s="317">
        <v>9017544</v>
      </c>
      <c r="C251" s="317">
        <v>90143094</v>
      </c>
    </row>
    <row r="252" ht="15">
      <c r="A252" s="317">
        <v>92458696</v>
      </c>
      <c r="B252" s="317">
        <v>9245869</v>
      </c>
      <c r="C252" s="317">
        <v>90287479</v>
      </c>
    </row>
    <row r="253" ht="15">
      <c r="A253" s="317">
        <v>90118642</v>
      </c>
      <c r="B253" s="317">
        <v>9011864</v>
      </c>
      <c r="C253" s="317">
        <v>90049764</v>
      </c>
    </row>
    <row r="254" ht="15">
      <c r="A254" s="317">
        <v>90169506</v>
      </c>
      <c r="B254" s="317">
        <v>9016950</v>
      </c>
      <c r="C254" s="317">
        <v>90131258</v>
      </c>
    </row>
    <row r="255" ht="15">
      <c r="A255" s="317">
        <v>90177746</v>
      </c>
      <c r="B255" s="317">
        <v>9017774</v>
      </c>
      <c r="C255" s="317">
        <v>90252497</v>
      </c>
    </row>
    <row r="256" ht="15">
      <c r="A256" s="317">
        <v>92411690</v>
      </c>
      <c r="B256" s="317">
        <v>9241169</v>
      </c>
      <c r="C256" s="317">
        <v>90219341</v>
      </c>
    </row>
    <row r="257" ht="15">
      <c r="A257" s="317">
        <v>92411711</v>
      </c>
      <c r="B257" s="317">
        <v>9241171</v>
      </c>
      <c r="C257" s="317">
        <v>90219368</v>
      </c>
    </row>
    <row r="258" ht="15">
      <c r="A258" s="317">
        <v>92430260</v>
      </c>
      <c r="B258" s="317">
        <v>9243026</v>
      </c>
      <c r="C258" s="317">
        <v>90370546</v>
      </c>
    </row>
    <row r="259" ht="15">
      <c r="A259" s="317">
        <v>90132548</v>
      </c>
      <c r="B259" s="317">
        <v>9013254</v>
      </c>
      <c r="C259" s="317">
        <v>20773</v>
      </c>
    </row>
    <row r="260" ht="15">
      <c r="A260" s="317">
        <v>90233433</v>
      </c>
      <c r="B260" s="317">
        <v>9023343</v>
      </c>
      <c r="C260" s="317">
        <v>90266153</v>
      </c>
    </row>
    <row r="261" ht="15">
      <c r="A261" s="317">
        <v>92250580</v>
      </c>
      <c r="B261" s="317">
        <v>9225058</v>
      </c>
      <c r="C261" s="317">
        <v>71516</v>
      </c>
    </row>
    <row r="262" ht="15">
      <c r="A262" s="317">
        <v>90288661</v>
      </c>
      <c r="B262" s="317">
        <v>9028866</v>
      </c>
      <c r="C262" s="317">
        <v>28574</v>
      </c>
    </row>
    <row r="263" ht="15">
      <c r="A263" s="317">
        <v>92460518</v>
      </c>
      <c r="B263" s="317">
        <v>9246051</v>
      </c>
      <c r="C263" s="317">
        <v>90074440</v>
      </c>
    </row>
    <row r="264" ht="15">
      <c r="A264" s="317">
        <v>92431062</v>
      </c>
      <c r="B264" s="317">
        <v>9243106</v>
      </c>
      <c r="C264" s="317">
        <v>90248058</v>
      </c>
    </row>
    <row r="265" ht="15">
      <c r="A265" s="317">
        <v>91319021</v>
      </c>
      <c r="B265" s="317">
        <v>9131902</v>
      </c>
      <c r="C265" s="317">
        <v>90369882</v>
      </c>
    </row>
    <row r="266" ht="15">
      <c r="A266" s="317">
        <v>92431569</v>
      </c>
      <c r="B266" s="317">
        <v>9243156</v>
      </c>
      <c r="C266" s="317">
        <v>90311159</v>
      </c>
    </row>
    <row r="267" ht="15">
      <c r="A267" s="317">
        <v>92431542</v>
      </c>
      <c r="B267" s="317">
        <v>9243154</v>
      </c>
      <c r="C267" s="317">
        <v>90369939</v>
      </c>
    </row>
    <row r="268" ht="15">
      <c r="A268" s="317">
        <v>90153448</v>
      </c>
      <c r="B268" s="317">
        <v>9015344</v>
      </c>
      <c r="C268" s="317">
        <v>90336445</v>
      </c>
    </row>
    <row r="269" ht="15">
      <c r="A269" s="317">
        <v>90153456</v>
      </c>
      <c r="B269" s="317">
        <v>9015345</v>
      </c>
      <c r="C269" s="317">
        <v>90336453</v>
      </c>
    </row>
    <row r="270" ht="15">
      <c r="A270" s="317">
        <v>90153464</v>
      </c>
      <c r="B270" s="317">
        <v>9015346</v>
      </c>
      <c r="C270" s="317">
        <v>90336437</v>
      </c>
    </row>
    <row r="271" ht="15">
      <c r="A271" s="317">
        <v>90305248</v>
      </c>
      <c r="B271" s="317">
        <v>9030524</v>
      </c>
      <c r="C271" s="317">
        <v>90175220</v>
      </c>
    </row>
    <row r="272" ht="15">
      <c r="A272" s="317">
        <v>90961013</v>
      </c>
      <c r="B272" s="317">
        <v>9096101</v>
      </c>
      <c r="C272" s="317">
        <v>90297512</v>
      </c>
    </row>
    <row r="273" ht="15">
      <c r="A273" s="317">
        <v>90397010</v>
      </c>
      <c r="B273" s="317">
        <v>9039701</v>
      </c>
      <c r="C273" s="317">
        <v>90389379</v>
      </c>
    </row>
    <row r="274" ht="15">
      <c r="A274" s="317">
        <v>90397029</v>
      </c>
      <c r="B274" s="317">
        <v>9039702</v>
      </c>
      <c r="C274" s="317">
        <v>90389395</v>
      </c>
    </row>
    <row r="275" ht="15">
      <c r="A275" s="317">
        <v>92459757</v>
      </c>
      <c r="B275" s="317">
        <v>9245975</v>
      </c>
      <c r="C275" s="317">
        <v>90170008</v>
      </c>
    </row>
    <row r="276" ht="15">
      <c r="A276" s="317">
        <v>92459749</v>
      </c>
      <c r="B276" s="317">
        <v>9245974</v>
      </c>
      <c r="C276" s="317">
        <v>90170059</v>
      </c>
    </row>
    <row r="277" ht="15">
      <c r="A277" s="317">
        <v>90187717</v>
      </c>
      <c r="B277" s="317">
        <v>9018771</v>
      </c>
      <c r="C277" s="317">
        <v>90170083</v>
      </c>
    </row>
    <row r="278" ht="15">
      <c r="A278" s="317">
        <v>92422934</v>
      </c>
      <c r="B278" s="317">
        <v>9242293</v>
      </c>
      <c r="C278" s="317">
        <v>90269314</v>
      </c>
    </row>
    <row r="279" ht="15">
      <c r="A279" s="317">
        <v>92436552</v>
      </c>
      <c r="B279" s="317">
        <v>9243655</v>
      </c>
      <c r="C279" s="317">
        <v>90216873</v>
      </c>
    </row>
    <row r="280" ht="15">
      <c r="A280" s="317">
        <v>92435874</v>
      </c>
      <c r="B280" s="317">
        <v>9243587</v>
      </c>
      <c r="C280" s="317">
        <v>11271</v>
      </c>
    </row>
    <row r="281" ht="15">
      <c r="A281" s="317">
        <v>92436064</v>
      </c>
      <c r="B281" s="317">
        <v>9243606</v>
      </c>
      <c r="C281" s="317">
        <v>4447</v>
      </c>
    </row>
    <row r="282" ht="15">
      <c r="A282" s="317">
        <v>90051718</v>
      </c>
      <c r="B282" s="317">
        <v>9005171</v>
      </c>
      <c r="C282" s="317">
        <v>90094840</v>
      </c>
    </row>
    <row r="283" ht="15">
      <c r="A283" s="317">
        <v>90119487</v>
      </c>
      <c r="B283" s="317">
        <v>9011948</v>
      </c>
      <c r="C283" s="317">
        <v>47789</v>
      </c>
    </row>
    <row r="284" ht="15">
      <c r="A284" s="317">
        <v>90102193</v>
      </c>
      <c r="B284" s="317">
        <v>9010219</v>
      </c>
      <c r="C284" s="317">
        <v>90102150</v>
      </c>
    </row>
    <row r="285" ht="15">
      <c r="A285" s="317">
        <v>90272170</v>
      </c>
      <c r="B285" s="317">
        <v>9027217</v>
      </c>
      <c r="C285" s="317">
        <v>90392167</v>
      </c>
    </row>
    <row r="286" ht="15">
      <c r="A286" s="318">
        <v>96006461</v>
      </c>
      <c r="B286" s="318">
        <v>9600646</v>
      </c>
      <c r="C286" s="318">
        <v>90006909</v>
      </c>
    </row>
    <row r="287" ht="15">
      <c r="A287" s="318">
        <v>96505109</v>
      </c>
      <c r="B287" s="318">
        <v>9650510</v>
      </c>
      <c r="C287" s="318">
        <v>90397720</v>
      </c>
    </row>
    <row r="288" ht="15">
      <c r="A288" s="318">
        <v>96545119</v>
      </c>
      <c r="B288" s="318">
        <v>9654511</v>
      </c>
      <c r="C288" s="318">
        <v>90346408</v>
      </c>
    </row>
    <row r="289" ht="15">
      <c r="A289" s="318">
        <v>96545135</v>
      </c>
      <c r="B289" s="318">
        <v>9654513</v>
      </c>
      <c r="C289" s="318">
        <v>90247612</v>
      </c>
    </row>
    <row r="290" ht="15">
      <c r="A290" s="318">
        <v>96545143</v>
      </c>
      <c r="B290" s="318">
        <v>9654514</v>
      </c>
      <c r="C290" s="318">
        <v>90257367</v>
      </c>
    </row>
    <row r="291" ht="15">
      <c r="A291" s="318">
        <v>96545151</v>
      </c>
      <c r="B291" s="318">
        <v>9654515</v>
      </c>
      <c r="C291" s="318">
        <v>90045653</v>
      </c>
    </row>
    <row r="292" ht="15">
      <c r="A292" s="318">
        <v>96545160</v>
      </c>
      <c r="B292" s="318">
        <v>9654516</v>
      </c>
      <c r="C292" s="318">
        <v>90126998</v>
      </c>
    </row>
    <row r="293" ht="15">
      <c r="A293" s="319">
        <v>90211626</v>
      </c>
      <c r="B293" s="319">
        <v>9021162</v>
      </c>
      <c r="C293" s="319">
        <v>90374525</v>
      </c>
    </row>
    <row r="294" ht="15">
      <c r="A294" s="319">
        <v>90175476</v>
      </c>
      <c r="B294" s="319">
        <v>9017547</v>
      </c>
      <c r="C294" s="319">
        <v>90142071</v>
      </c>
    </row>
    <row r="295" ht="15">
      <c r="A295" s="319">
        <v>92457169</v>
      </c>
      <c r="B295" s="319">
        <v>9245716</v>
      </c>
      <c r="C295" s="319">
        <v>90065778</v>
      </c>
    </row>
    <row r="296" ht="15">
      <c r="A296" s="319">
        <v>92457150</v>
      </c>
      <c r="B296" s="319">
        <v>9245715</v>
      </c>
      <c r="C296" s="319">
        <v>90065760</v>
      </c>
    </row>
    <row r="297" ht="15">
      <c r="A297" s="319">
        <v>92454135</v>
      </c>
      <c r="B297" s="319">
        <v>9245413</v>
      </c>
      <c r="C297" s="319">
        <v>90206789</v>
      </c>
    </row>
    <row r="298" ht="15">
      <c r="A298" s="319">
        <v>90125312</v>
      </c>
      <c r="B298" s="319">
        <v>9012531</v>
      </c>
      <c r="C298" s="319">
        <v>90206533</v>
      </c>
    </row>
    <row r="299" ht="15">
      <c r="A299" s="319">
        <v>91453020</v>
      </c>
      <c r="B299" s="319">
        <v>9145302</v>
      </c>
      <c r="C299" s="319">
        <v>90207769</v>
      </c>
    </row>
    <row r="300" ht="15">
      <c r="A300" s="319">
        <v>90145631</v>
      </c>
      <c r="B300" s="319">
        <v>9014563</v>
      </c>
      <c r="C300" s="319">
        <v>90256328</v>
      </c>
    </row>
    <row r="301" ht="15">
      <c r="A301" s="319">
        <v>90233832</v>
      </c>
      <c r="B301" s="319">
        <v>9023383</v>
      </c>
      <c r="C301" s="319">
        <v>90266200</v>
      </c>
    </row>
    <row r="302" ht="15">
      <c r="A302" s="319">
        <v>90131614</v>
      </c>
      <c r="B302" s="319">
        <v>9013161</v>
      </c>
      <c r="C302" s="319">
        <v>90284259</v>
      </c>
    </row>
    <row r="303" ht="15">
      <c r="A303" s="319">
        <v>91413028</v>
      </c>
      <c r="B303" s="319">
        <v>9141302</v>
      </c>
      <c r="C303" s="319">
        <v>62515</v>
      </c>
    </row>
    <row r="304" ht="15">
      <c r="A304" s="319">
        <v>92267491</v>
      </c>
      <c r="B304" s="319">
        <v>9226749</v>
      </c>
      <c r="C304" s="319">
        <v>62515</v>
      </c>
    </row>
    <row r="305" ht="15">
      <c r="A305" s="319">
        <v>91413010</v>
      </c>
      <c r="B305" s="319">
        <v>9141301</v>
      </c>
      <c r="C305" s="319">
        <v>90413008</v>
      </c>
    </row>
    <row r="306" ht="15">
      <c r="A306" s="319">
        <v>92267475</v>
      </c>
      <c r="B306" s="319">
        <v>9226747</v>
      </c>
      <c r="C306" s="319">
        <v>90413008</v>
      </c>
    </row>
    <row r="307" ht="15">
      <c r="A307" s="319">
        <v>90173503</v>
      </c>
      <c r="B307" s="319">
        <v>9017350</v>
      </c>
      <c r="C307" s="319">
        <v>90136365</v>
      </c>
    </row>
    <row r="308" ht="15">
      <c r="A308" s="319">
        <v>92452744</v>
      </c>
      <c r="B308" s="319">
        <v>9245274</v>
      </c>
      <c r="C308" s="319">
        <v>90374126</v>
      </c>
    </row>
    <row r="309" ht="15">
      <c r="A309" s="319">
        <v>92439527</v>
      </c>
      <c r="B309" s="319">
        <v>9243952</v>
      </c>
      <c r="C309" s="319">
        <v>90370198</v>
      </c>
    </row>
    <row r="310" ht="15">
      <c r="A310" s="319">
        <v>90173872</v>
      </c>
      <c r="B310" s="319">
        <v>9017387</v>
      </c>
      <c r="C310" s="319">
        <v>90093739</v>
      </c>
    </row>
    <row r="311" ht="15">
      <c r="A311" s="319">
        <v>92264069</v>
      </c>
      <c r="B311" s="319">
        <v>9226406</v>
      </c>
      <c r="C311" s="319">
        <v>90303164</v>
      </c>
    </row>
    <row r="312" ht="15">
      <c r="A312" s="319">
        <v>90120825</v>
      </c>
      <c r="B312" s="319">
        <v>9012082</v>
      </c>
      <c r="C312" s="319">
        <v>90074700</v>
      </c>
    </row>
    <row r="313" ht="15">
      <c r="A313" s="319">
        <v>90120876</v>
      </c>
      <c r="B313" s="319">
        <v>9012087</v>
      </c>
      <c r="C313" s="319">
        <v>90074718</v>
      </c>
    </row>
    <row r="314" ht="15">
      <c r="A314" s="319">
        <v>90120833</v>
      </c>
      <c r="B314" s="319">
        <v>9012083</v>
      </c>
      <c r="C314" s="319">
        <v>90074742</v>
      </c>
    </row>
    <row r="315" ht="15">
      <c r="A315" s="319">
        <v>92471650</v>
      </c>
      <c r="B315" s="319">
        <v>9247165</v>
      </c>
      <c r="C315" s="319">
        <v>76196</v>
      </c>
    </row>
    <row r="316" ht="15">
      <c r="A316" s="319">
        <v>90121570</v>
      </c>
      <c r="B316" s="319">
        <v>9012157</v>
      </c>
      <c r="C316" s="319">
        <v>90072090</v>
      </c>
    </row>
    <row r="317" ht="15">
      <c r="A317" s="319">
        <v>90121716</v>
      </c>
      <c r="B317" s="319">
        <v>9012171</v>
      </c>
      <c r="C317" s="319">
        <v>76199</v>
      </c>
    </row>
    <row r="318" ht="15">
      <c r="A318" s="319">
        <v>92367275</v>
      </c>
      <c r="B318" s="319">
        <v>9236727</v>
      </c>
      <c r="C318" s="319">
        <v>90381050</v>
      </c>
    </row>
    <row r="319" ht="15">
      <c r="A319" s="319">
        <v>90154916</v>
      </c>
      <c r="B319" s="319">
        <v>9015491</v>
      </c>
      <c r="C319" s="319">
        <v>90184793</v>
      </c>
    </row>
    <row r="320" ht="15">
      <c r="A320" s="319">
        <v>90146484</v>
      </c>
      <c r="B320" s="319">
        <v>9014648</v>
      </c>
      <c r="C320" s="319">
        <v>90052102</v>
      </c>
    </row>
    <row r="321" ht="15">
      <c r="A321" s="319">
        <v>90138597</v>
      </c>
      <c r="B321" s="319">
        <v>9013859</v>
      </c>
      <c r="C321" s="319">
        <v>90344766</v>
      </c>
    </row>
    <row r="322" ht="15">
      <c r="A322" s="319">
        <v>90221117</v>
      </c>
      <c r="B322" s="319">
        <v>9022111</v>
      </c>
      <c r="C322" s="319">
        <v>90196988</v>
      </c>
    </row>
    <row r="323" ht="15">
      <c r="A323" s="319">
        <v>90143841</v>
      </c>
      <c r="B323" s="319">
        <v>9014384</v>
      </c>
      <c r="C323" s="319">
        <v>90052277</v>
      </c>
    </row>
    <row r="324" ht="15">
      <c r="A324" s="319">
        <v>90217799</v>
      </c>
      <c r="B324" s="319">
        <v>9021779</v>
      </c>
      <c r="C324" s="319">
        <v>90189965</v>
      </c>
    </row>
    <row r="325" ht="15">
      <c r="A325" s="319">
        <v>92468462</v>
      </c>
      <c r="B325" s="319">
        <v>9246846</v>
      </c>
      <c r="C325" s="319">
        <v>90383940</v>
      </c>
    </row>
    <row r="326" ht="15">
      <c r="A326" s="319">
        <v>92399665</v>
      </c>
      <c r="B326" s="319">
        <v>9239966</v>
      </c>
      <c r="C326" s="319">
        <v>90088697</v>
      </c>
    </row>
    <row r="327" ht="15">
      <c r="A327" s="319">
        <v>90142942</v>
      </c>
      <c r="B327" s="319">
        <v>9014294</v>
      </c>
      <c r="C327" s="319">
        <v>90052366</v>
      </c>
    </row>
    <row r="328" ht="15">
      <c r="A328" s="319">
        <v>90236610</v>
      </c>
      <c r="B328" s="319">
        <v>9023661</v>
      </c>
      <c r="C328" s="319">
        <v>90017927</v>
      </c>
    </row>
    <row r="329" ht="15">
      <c r="A329" s="319">
        <v>90236629</v>
      </c>
      <c r="B329" s="319">
        <v>9023662</v>
      </c>
      <c r="C329" s="319">
        <v>90017943</v>
      </c>
    </row>
    <row r="330" ht="15">
      <c r="A330" s="319">
        <v>92424546</v>
      </c>
      <c r="B330" s="319">
        <v>9242454</v>
      </c>
      <c r="C330" s="319">
        <v>90387619</v>
      </c>
    </row>
    <row r="331" ht="15">
      <c r="A331" s="319">
        <v>92385427</v>
      </c>
      <c r="B331" s="319">
        <v>9238542</v>
      </c>
      <c r="C331" s="319">
        <v>90315375</v>
      </c>
    </row>
    <row r="332" ht="15">
      <c r="A332" s="319">
        <v>90218515</v>
      </c>
      <c r="B332" s="319">
        <v>9021851</v>
      </c>
      <c r="C332" s="319">
        <v>90190190</v>
      </c>
    </row>
    <row r="333" ht="15">
      <c r="A333" s="319">
        <v>92455603</v>
      </c>
      <c r="B333" s="319">
        <v>9245560</v>
      </c>
      <c r="C333" s="319">
        <v>90052579</v>
      </c>
    </row>
    <row r="334" ht="15">
      <c r="A334" s="319">
        <v>92385567</v>
      </c>
      <c r="B334" s="319">
        <v>9238556</v>
      </c>
      <c r="C334" s="319">
        <v>90315383</v>
      </c>
    </row>
    <row r="335" ht="15">
      <c r="A335" s="319">
        <v>90249526</v>
      </c>
      <c r="B335" s="319">
        <v>9024952</v>
      </c>
      <c r="C335" s="319">
        <v>90190122</v>
      </c>
    </row>
    <row r="336" ht="15">
      <c r="A336" s="319">
        <v>90146883</v>
      </c>
      <c r="B336" s="319">
        <v>9014688</v>
      </c>
      <c r="C336" s="319">
        <v>90390253</v>
      </c>
    </row>
    <row r="337" ht="15">
      <c r="A337" s="319">
        <v>94936765</v>
      </c>
      <c r="B337" s="319">
        <v>9493676</v>
      </c>
      <c r="C337" s="319">
        <v>39353</v>
      </c>
    </row>
    <row r="338" ht="15">
      <c r="A338" s="319">
        <v>90152522</v>
      </c>
      <c r="B338" s="319">
        <v>9015252</v>
      </c>
      <c r="C338" s="319">
        <v>90377443</v>
      </c>
    </row>
    <row r="339" ht="15">
      <c r="A339" s="319">
        <v>90152549</v>
      </c>
      <c r="B339" s="319">
        <v>9015254</v>
      </c>
      <c r="C339" s="319">
        <v>90377451</v>
      </c>
    </row>
    <row r="340" ht="15">
      <c r="A340" s="319">
        <v>92457177</v>
      </c>
      <c r="B340" s="319">
        <v>9245717</v>
      </c>
      <c r="C340" s="319">
        <v>90377435</v>
      </c>
    </row>
    <row r="341" ht="15">
      <c r="A341" s="319">
        <v>90125320</v>
      </c>
      <c r="B341" s="319">
        <v>9012532</v>
      </c>
      <c r="C341" s="319">
        <v>90343727</v>
      </c>
    </row>
    <row r="342" ht="15">
      <c r="A342" s="319">
        <v>90126645</v>
      </c>
      <c r="B342" s="319">
        <v>9012664</v>
      </c>
      <c r="C342" s="319">
        <v>90125088</v>
      </c>
    </row>
    <row r="343" ht="15">
      <c r="A343" s="319">
        <v>92388140</v>
      </c>
      <c r="B343" s="319">
        <v>9238814</v>
      </c>
      <c r="C343" s="319">
        <v>90351932</v>
      </c>
    </row>
    <row r="344" ht="15">
      <c r="A344" s="319">
        <v>90126637</v>
      </c>
      <c r="B344" s="319">
        <v>9012663</v>
      </c>
      <c r="C344" s="319">
        <v>90125118</v>
      </c>
    </row>
    <row r="345" ht="15">
      <c r="A345" s="319">
        <v>92388108</v>
      </c>
      <c r="B345" s="319">
        <v>9238810</v>
      </c>
      <c r="C345" s="319">
        <v>90159527</v>
      </c>
    </row>
    <row r="346" ht="15">
      <c r="A346" s="319">
        <v>92458149</v>
      </c>
      <c r="B346" s="319">
        <v>9245814</v>
      </c>
      <c r="C346" s="319">
        <v>90351959</v>
      </c>
    </row>
    <row r="347" ht="15">
      <c r="A347" s="319">
        <v>92388167</v>
      </c>
      <c r="B347" s="319">
        <v>9238816</v>
      </c>
      <c r="C347" s="319">
        <v>90351959</v>
      </c>
    </row>
    <row r="348" ht="15">
      <c r="A348" s="319">
        <v>90138023</v>
      </c>
      <c r="B348" s="319">
        <v>9013802</v>
      </c>
      <c r="C348" s="319">
        <v>90389344</v>
      </c>
    </row>
    <row r="349" ht="15">
      <c r="A349" s="319">
        <v>90137965</v>
      </c>
      <c r="B349" s="319">
        <v>9013796</v>
      </c>
      <c r="C349" s="319">
        <v>90388887</v>
      </c>
    </row>
    <row r="350" ht="15">
      <c r="A350" s="319">
        <v>90137990</v>
      </c>
      <c r="B350" s="319">
        <v>9013799</v>
      </c>
      <c r="C350" s="319">
        <v>90388895</v>
      </c>
    </row>
    <row r="351" ht="15">
      <c r="A351" s="319">
        <v>90125657</v>
      </c>
      <c r="B351" s="319">
        <v>9012565</v>
      </c>
      <c r="C351" s="319">
        <v>90206886</v>
      </c>
    </row>
    <row r="352" ht="15">
      <c r="A352" s="319">
        <v>90263332</v>
      </c>
      <c r="B352" s="319">
        <v>9026333</v>
      </c>
      <c r="C352" s="319">
        <v>90377141</v>
      </c>
    </row>
    <row r="353" ht="15">
      <c r="A353" s="319">
        <v>90222318</v>
      </c>
      <c r="B353" s="319">
        <v>9022231</v>
      </c>
      <c r="C353" s="319">
        <v>90196325</v>
      </c>
    </row>
    <row r="354" ht="15">
      <c r="A354" s="319">
        <v>92390757</v>
      </c>
      <c r="B354" s="319">
        <v>9239075</v>
      </c>
      <c r="C354" s="319">
        <v>90351983</v>
      </c>
    </row>
    <row r="355" ht="15">
      <c r="A355" s="319">
        <v>92407056</v>
      </c>
      <c r="B355" s="319">
        <v>9240705</v>
      </c>
      <c r="C355" s="319">
        <v>90184530</v>
      </c>
    </row>
    <row r="356" ht="15">
      <c r="A356" s="319">
        <v>92390749</v>
      </c>
      <c r="B356" s="319">
        <v>9239074</v>
      </c>
      <c r="C356" s="319">
        <v>90351983</v>
      </c>
    </row>
    <row r="357" ht="15">
      <c r="A357" s="319">
        <v>92390773</v>
      </c>
      <c r="B357" s="319">
        <v>9239077</v>
      </c>
      <c r="C357" s="319">
        <v>90352009</v>
      </c>
    </row>
    <row r="358" ht="15">
      <c r="A358" s="319">
        <v>92390765</v>
      </c>
      <c r="B358" s="319">
        <v>9239076</v>
      </c>
      <c r="C358" s="319">
        <v>90352009</v>
      </c>
    </row>
    <row r="359" ht="15">
      <c r="A359" s="319">
        <v>92407064</v>
      </c>
      <c r="B359" s="319">
        <v>9240706</v>
      </c>
      <c r="C359" s="319">
        <v>90184548</v>
      </c>
    </row>
    <row r="360" ht="15">
      <c r="A360" s="319">
        <v>92396429</v>
      </c>
      <c r="B360" s="319">
        <v>9239642</v>
      </c>
      <c r="C360" s="319">
        <v>90349113</v>
      </c>
    </row>
    <row r="361" ht="15">
      <c r="A361" s="319">
        <v>90185471</v>
      </c>
      <c r="B361" s="319">
        <v>9018547</v>
      </c>
      <c r="C361" s="319">
        <v>90302311</v>
      </c>
    </row>
    <row r="362" ht="15">
      <c r="A362" s="319">
        <v>92444571</v>
      </c>
      <c r="B362" s="319">
        <v>9244457</v>
      </c>
      <c r="C362" s="319">
        <v>90342100</v>
      </c>
    </row>
    <row r="363" ht="15">
      <c r="A363" s="319">
        <v>92458254</v>
      </c>
      <c r="B363" s="319">
        <v>9245825</v>
      </c>
      <c r="C363" s="319">
        <v>90352017</v>
      </c>
    </row>
    <row r="364" ht="15">
      <c r="A364" s="319">
        <v>90283848</v>
      </c>
      <c r="B364" s="319">
        <v>9028384</v>
      </c>
      <c r="C364" s="319">
        <v>90095910</v>
      </c>
    </row>
    <row r="365" ht="15">
      <c r="A365" s="319">
        <v>92469043</v>
      </c>
      <c r="B365" s="319">
        <v>9246904</v>
      </c>
      <c r="C365" s="319">
        <v>90053028</v>
      </c>
    </row>
    <row r="366" ht="15">
      <c r="A366" s="319">
        <v>92405029</v>
      </c>
      <c r="B366" s="319">
        <v>9240502</v>
      </c>
      <c r="C366" s="319">
        <v>90099630</v>
      </c>
    </row>
    <row r="367" ht="15">
      <c r="A367" s="319">
        <v>92414338</v>
      </c>
      <c r="B367" s="319">
        <v>9241433</v>
      </c>
      <c r="C367" s="319">
        <v>90334434</v>
      </c>
    </row>
    <row r="368" ht="15">
      <c r="A368" s="319">
        <v>92452779</v>
      </c>
      <c r="B368" s="319">
        <v>9245277</v>
      </c>
      <c r="C368" s="319">
        <v>90375033</v>
      </c>
    </row>
    <row r="369" ht="15">
      <c r="A369" s="319">
        <v>92392601</v>
      </c>
      <c r="B369" s="319">
        <v>9239260</v>
      </c>
      <c r="C369" s="319">
        <v>90352041</v>
      </c>
    </row>
    <row r="370" ht="15">
      <c r="A370" s="319">
        <v>90143256</v>
      </c>
      <c r="B370" s="319">
        <v>9014325</v>
      </c>
      <c r="C370" s="319">
        <v>90053222</v>
      </c>
    </row>
    <row r="371" ht="15">
      <c r="A371" s="319">
        <v>90212231</v>
      </c>
      <c r="B371" s="319">
        <v>9021223</v>
      </c>
      <c r="C371" s="319">
        <v>90348184</v>
      </c>
    </row>
    <row r="372" ht="15">
      <c r="A372" s="319">
        <v>92393926</v>
      </c>
      <c r="B372" s="319">
        <v>9239392</v>
      </c>
      <c r="C372" s="319">
        <v>90352084</v>
      </c>
    </row>
    <row r="373" ht="15">
      <c r="A373" s="319">
        <v>92393870</v>
      </c>
      <c r="B373" s="319">
        <v>9239387</v>
      </c>
      <c r="C373" s="319">
        <v>90352092</v>
      </c>
    </row>
    <row r="374" ht="15">
      <c r="A374" s="319">
        <v>90249429</v>
      </c>
      <c r="B374" s="319">
        <v>9024942</v>
      </c>
      <c r="C374" s="319">
        <v>90190440</v>
      </c>
    </row>
    <row r="375" ht="15">
      <c r="A375" s="319">
        <v>90143264</v>
      </c>
      <c r="B375" s="319">
        <v>9014326</v>
      </c>
      <c r="C375" s="319">
        <v>90053257</v>
      </c>
    </row>
    <row r="376" ht="15">
      <c r="A376" s="319">
        <v>92393977</v>
      </c>
      <c r="B376" s="319">
        <v>9239397</v>
      </c>
      <c r="C376" s="319">
        <v>90352122</v>
      </c>
    </row>
    <row r="377" ht="15">
      <c r="A377" s="319">
        <v>90249445</v>
      </c>
      <c r="B377" s="319">
        <v>9024944</v>
      </c>
      <c r="C377" s="319">
        <v>90190459</v>
      </c>
    </row>
    <row r="378" ht="15">
      <c r="A378" s="319">
        <v>92394000</v>
      </c>
      <c r="B378" s="319">
        <v>9239400</v>
      </c>
      <c r="C378" s="319">
        <v>90352130</v>
      </c>
    </row>
    <row r="379" ht="15">
      <c r="A379" s="319">
        <v>90143272</v>
      </c>
      <c r="B379" s="319">
        <v>9014327</v>
      </c>
      <c r="C379" s="319">
        <v>90053281</v>
      </c>
    </row>
    <row r="380" ht="15">
      <c r="A380" s="319">
        <v>90180488</v>
      </c>
      <c r="B380" s="319">
        <v>9018048</v>
      </c>
      <c r="C380" s="319">
        <v>90353137</v>
      </c>
    </row>
    <row r="381" ht="15">
      <c r="A381" s="319">
        <v>92469159</v>
      </c>
      <c r="B381" s="319">
        <v>9246915</v>
      </c>
      <c r="C381" s="319">
        <v>90053311</v>
      </c>
    </row>
    <row r="382" ht="15">
      <c r="A382" s="319">
        <v>92413978</v>
      </c>
      <c r="B382" s="319">
        <v>9241397</v>
      </c>
      <c r="C382" s="319">
        <v>90217616</v>
      </c>
    </row>
    <row r="383" ht="15">
      <c r="A383" s="319">
        <v>94936773</v>
      </c>
      <c r="B383" s="319">
        <v>9493677</v>
      </c>
      <c r="C383" s="319">
        <v>90203143</v>
      </c>
    </row>
    <row r="384" ht="15">
      <c r="A384" s="319">
        <v>94936781</v>
      </c>
      <c r="B384" s="319">
        <v>9493678</v>
      </c>
      <c r="C384" s="319">
        <v>90203135</v>
      </c>
    </row>
    <row r="385" ht="15">
      <c r="A385" s="319">
        <v>94937109</v>
      </c>
      <c r="B385" s="319">
        <v>9493710</v>
      </c>
      <c r="C385" s="319">
        <v>90002040</v>
      </c>
    </row>
    <row r="386" ht="15">
      <c r="A386" s="319">
        <v>90819012</v>
      </c>
      <c r="B386" s="319">
        <v>9081901</v>
      </c>
      <c r="C386" s="319">
        <v>40633</v>
      </c>
    </row>
    <row r="387" ht="15">
      <c r="A387" s="319">
        <v>90128516</v>
      </c>
      <c r="B387" s="319">
        <v>9012851</v>
      </c>
      <c r="C387" s="319">
        <v>90125681</v>
      </c>
    </row>
    <row r="388" ht="15">
      <c r="A388" s="319">
        <v>90128508</v>
      </c>
      <c r="B388" s="319">
        <v>9012850</v>
      </c>
      <c r="C388" s="319">
        <v>90125711</v>
      </c>
    </row>
    <row r="389" ht="15">
      <c r="A389" s="319">
        <v>92384110</v>
      </c>
      <c r="B389" s="319">
        <v>9238411</v>
      </c>
      <c r="C389" s="319">
        <v>7541</v>
      </c>
    </row>
    <row r="390" ht="15">
      <c r="A390" s="319">
        <v>92458904</v>
      </c>
      <c r="B390" s="319">
        <v>9245890</v>
      </c>
      <c r="C390" s="319">
        <v>90352874</v>
      </c>
    </row>
    <row r="391" ht="15">
      <c r="A391" s="319">
        <v>90147618</v>
      </c>
      <c r="B391" s="319">
        <v>9014761</v>
      </c>
      <c r="C391" s="319">
        <v>90053419</v>
      </c>
    </row>
    <row r="392" ht="15">
      <c r="A392" s="319">
        <v>92405568</v>
      </c>
      <c r="B392" s="319">
        <v>9240556</v>
      </c>
      <c r="C392" s="319">
        <v>90123549</v>
      </c>
    </row>
    <row r="393" ht="15">
      <c r="A393" s="319">
        <v>90279662</v>
      </c>
      <c r="B393" s="319">
        <v>9027966</v>
      </c>
      <c r="C393" s="319">
        <v>90007441</v>
      </c>
    </row>
    <row r="394" ht="15">
      <c r="A394" s="319">
        <v>92443125</v>
      </c>
      <c r="B394" s="319">
        <v>9244312</v>
      </c>
      <c r="C394" s="319">
        <v>90018338</v>
      </c>
    </row>
    <row r="395" ht="15">
      <c r="A395" s="319">
        <v>90257979</v>
      </c>
      <c r="B395" s="319">
        <v>9025797</v>
      </c>
      <c r="C395" s="319">
        <v>90258533</v>
      </c>
    </row>
    <row r="396" ht="15">
      <c r="A396" s="319">
        <v>92253520</v>
      </c>
      <c r="B396" s="319">
        <v>9225352</v>
      </c>
      <c r="C396" s="319">
        <v>90008375</v>
      </c>
    </row>
    <row r="397" ht="15">
      <c r="A397" s="319">
        <v>92469353</v>
      </c>
      <c r="B397" s="319">
        <v>9246935</v>
      </c>
      <c r="C397" s="319">
        <v>90018370</v>
      </c>
    </row>
    <row r="398" ht="15">
      <c r="A398" s="319">
        <v>90284100</v>
      </c>
      <c r="B398" s="319">
        <v>9028410</v>
      </c>
      <c r="C398" s="319">
        <v>90338383</v>
      </c>
    </row>
    <row r="399" ht="15">
      <c r="A399" s="319">
        <v>92253474</v>
      </c>
      <c r="B399" s="319">
        <v>9225347</v>
      </c>
      <c r="C399" s="319">
        <v>90008332</v>
      </c>
    </row>
    <row r="400" ht="15">
      <c r="A400" s="319">
        <v>92469558</v>
      </c>
      <c r="B400" s="319">
        <v>9246955</v>
      </c>
      <c r="C400" s="319">
        <v>90008430</v>
      </c>
    </row>
    <row r="401" ht="15">
      <c r="A401" s="319">
        <v>90236165</v>
      </c>
      <c r="B401" s="319">
        <v>9023616</v>
      </c>
      <c r="C401" s="319">
        <v>90018478</v>
      </c>
    </row>
    <row r="402" ht="15">
      <c r="A402" s="319">
        <v>92268080</v>
      </c>
      <c r="B402" s="319">
        <v>9226808</v>
      </c>
      <c r="C402" s="319">
        <v>90303172</v>
      </c>
    </row>
    <row r="403" ht="15">
      <c r="A403" s="319">
        <v>90260210</v>
      </c>
      <c r="B403" s="319">
        <v>9026021</v>
      </c>
      <c r="C403" s="319">
        <v>90139780</v>
      </c>
    </row>
    <row r="404" ht="15">
      <c r="A404" s="319">
        <v>90236572</v>
      </c>
      <c r="B404" s="319">
        <v>9023657</v>
      </c>
      <c r="C404" s="319">
        <v>90018575</v>
      </c>
    </row>
    <row r="405" ht="15">
      <c r="A405" s="319">
        <v>92466648</v>
      </c>
      <c r="B405" s="319">
        <v>9246664</v>
      </c>
      <c r="C405" s="319">
        <v>90315448</v>
      </c>
    </row>
    <row r="406" ht="15">
      <c r="A406" s="319">
        <v>92470769</v>
      </c>
      <c r="B406" s="319">
        <v>9247076</v>
      </c>
      <c r="C406" s="319">
        <v>90315456</v>
      </c>
    </row>
    <row r="407" ht="15">
      <c r="A407" s="319">
        <v>90182677</v>
      </c>
      <c r="B407" s="319">
        <v>9018267</v>
      </c>
      <c r="C407" s="319">
        <v>90352181</v>
      </c>
    </row>
    <row r="408" ht="15">
      <c r="A408" s="319">
        <v>92458378</v>
      </c>
      <c r="B408" s="319">
        <v>9245837</v>
      </c>
      <c r="C408" s="319">
        <v>90359798</v>
      </c>
    </row>
    <row r="409" ht="15">
      <c r="A409" s="319">
        <v>90209591</v>
      </c>
      <c r="B409" s="319">
        <v>9020959</v>
      </c>
      <c r="C409" s="319">
        <v>90374223</v>
      </c>
    </row>
    <row r="410" ht="15">
      <c r="A410" s="319">
        <v>90182685</v>
      </c>
      <c r="B410" s="319">
        <v>9018268</v>
      </c>
      <c r="C410" s="319">
        <v>90422252</v>
      </c>
    </row>
    <row r="411" ht="15">
      <c r="A411" s="319">
        <v>92462944</v>
      </c>
      <c r="B411" s="319">
        <v>9246294</v>
      </c>
      <c r="C411" s="319">
        <v>90318587</v>
      </c>
    </row>
    <row r="412" ht="15">
      <c r="A412" s="319">
        <v>90157354</v>
      </c>
      <c r="B412" s="319">
        <v>9015735</v>
      </c>
      <c r="C412" s="319">
        <v>90318668</v>
      </c>
    </row>
    <row r="413" ht="15">
      <c r="A413" s="319">
        <v>90181964</v>
      </c>
      <c r="B413" s="319">
        <v>9018196</v>
      </c>
      <c r="C413" s="319">
        <v>90352998</v>
      </c>
    </row>
    <row r="414" ht="15">
      <c r="A414" s="319">
        <v>90471032</v>
      </c>
      <c r="B414" s="319">
        <v>9047103</v>
      </c>
      <c r="C414" s="319">
        <v>90090101</v>
      </c>
    </row>
    <row r="415" ht="15">
      <c r="A415" s="319">
        <v>91228034</v>
      </c>
      <c r="B415" s="319">
        <v>9122803</v>
      </c>
      <c r="C415" s="319">
        <v>181</v>
      </c>
    </row>
    <row r="416" ht="15">
      <c r="A416" s="319">
        <v>92438245</v>
      </c>
      <c r="B416" s="319">
        <v>9243824</v>
      </c>
      <c r="C416" s="319">
        <v>90328230</v>
      </c>
    </row>
    <row r="417" ht="15">
      <c r="A417" s="319">
        <v>92466834</v>
      </c>
      <c r="B417" s="319">
        <v>9246683</v>
      </c>
      <c r="C417" s="319">
        <v>76299</v>
      </c>
    </row>
    <row r="418" ht="15">
      <c r="A418" s="319">
        <v>92466842</v>
      </c>
      <c r="B418" s="319">
        <v>9246684</v>
      </c>
      <c r="C418" s="319">
        <v>76300</v>
      </c>
    </row>
    <row r="419" ht="15">
      <c r="A419" s="319">
        <v>94937192</v>
      </c>
      <c r="B419" s="319">
        <v>9493719</v>
      </c>
      <c r="C419" s="319">
        <v>90002067</v>
      </c>
    </row>
    <row r="420" ht="15">
      <c r="A420" s="319">
        <v>94937265</v>
      </c>
      <c r="B420" s="319">
        <v>9493726</v>
      </c>
      <c r="C420" s="319">
        <v>90002083</v>
      </c>
    </row>
    <row r="421" ht="15">
      <c r="A421" s="319">
        <v>92398677</v>
      </c>
      <c r="B421" s="319">
        <v>9239867</v>
      </c>
      <c r="C421" s="319">
        <v>90145291</v>
      </c>
    </row>
    <row r="422" ht="15">
      <c r="A422" s="319">
        <v>90134656</v>
      </c>
      <c r="B422" s="319">
        <v>9013465</v>
      </c>
      <c r="C422" s="319">
        <v>90145321</v>
      </c>
    </row>
    <row r="423" ht="15">
      <c r="A423" s="319">
        <v>94937370</v>
      </c>
      <c r="B423" s="319">
        <v>9493737</v>
      </c>
      <c r="C423" s="319">
        <v>90002091</v>
      </c>
    </row>
    <row r="424" ht="15">
      <c r="A424" s="319">
        <v>94937397</v>
      </c>
      <c r="B424" s="319">
        <v>9493739</v>
      </c>
      <c r="C424" s="319">
        <v>90002113</v>
      </c>
    </row>
    <row r="425" ht="15">
      <c r="A425" s="319">
        <v>94937400</v>
      </c>
      <c r="B425" s="319">
        <v>9493740</v>
      </c>
      <c r="C425" s="319">
        <v>90002105</v>
      </c>
    </row>
    <row r="426" ht="15">
      <c r="A426" s="319">
        <v>92447686</v>
      </c>
      <c r="B426" s="319">
        <v>9244768</v>
      </c>
      <c r="C426" s="319">
        <v>90107047</v>
      </c>
    </row>
    <row r="427" ht="15">
      <c r="A427" s="319">
        <v>92399258</v>
      </c>
      <c r="B427" s="319">
        <v>9239925</v>
      </c>
      <c r="C427" s="319">
        <v>90352203</v>
      </c>
    </row>
    <row r="428" ht="15">
      <c r="A428" s="319">
        <v>92466940</v>
      </c>
      <c r="B428" s="319">
        <v>9246694</v>
      </c>
      <c r="C428" s="319">
        <v>90316290</v>
      </c>
    </row>
    <row r="429" ht="15">
      <c r="A429" s="319">
        <v>90154266</v>
      </c>
      <c r="B429" s="319">
        <v>9015426</v>
      </c>
      <c r="C429" s="319">
        <v>90184920</v>
      </c>
    </row>
    <row r="430" ht="15">
      <c r="A430" s="319">
        <v>90433025</v>
      </c>
      <c r="B430" s="319">
        <v>9043302</v>
      </c>
      <c r="C430" s="319">
        <v>31183</v>
      </c>
    </row>
    <row r="431" ht="15">
      <c r="A431" s="319">
        <v>92425810</v>
      </c>
      <c r="B431" s="319">
        <v>9242581</v>
      </c>
      <c r="C431" s="319">
        <v>90122763</v>
      </c>
    </row>
    <row r="432" ht="15">
      <c r="A432" s="319">
        <v>92435491</v>
      </c>
      <c r="B432" s="319">
        <v>9243549</v>
      </c>
      <c r="C432" s="319">
        <v>90122550</v>
      </c>
    </row>
    <row r="433" ht="15">
      <c r="A433" s="319">
        <v>90121902</v>
      </c>
      <c r="B433" s="319">
        <v>9012190</v>
      </c>
      <c r="C433" s="319">
        <v>16323</v>
      </c>
    </row>
    <row r="434" ht="15">
      <c r="A434" s="319">
        <v>92447350</v>
      </c>
      <c r="B434" s="319">
        <v>9244735</v>
      </c>
      <c r="C434" s="319">
        <v>34698</v>
      </c>
    </row>
    <row r="435" ht="15">
      <c r="A435" s="319">
        <v>90121880</v>
      </c>
      <c r="B435" s="319">
        <v>9012188</v>
      </c>
      <c r="C435" s="319">
        <v>16325</v>
      </c>
    </row>
    <row r="436" ht="15">
      <c r="A436" s="319">
        <v>92402836</v>
      </c>
      <c r="B436" s="319">
        <v>9240283</v>
      </c>
      <c r="C436" s="319">
        <v>90174062</v>
      </c>
    </row>
    <row r="437" ht="15">
      <c r="A437" s="319">
        <v>92439330</v>
      </c>
      <c r="B437" s="319">
        <v>9243933</v>
      </c>
      <c r="C437" s="319">
        <v>90303075</v>
      </c>
    </row>
    <row r="438" ht="15">
      <c r="A438" s="319">
        <v>90227980</v>
      </c>
      <c r="B438" s="319">
        <v>9022798</v>
      </c>
      <c r="C438" s="319">
        <v>90303067</v>
      </c>
    </row>
    <row r="439" ht="15">
      <c r="A439" s="319">
        <v>92250130</v>
      </c>
      <c r="B439" s="319">
        <v>9225013</v>
      </c>
      <c r="C439" s="319">
        <v>12000</v>
      </c>
    </row>
    <row r="440" ht="15">
      <c r="A440" s="319">
        <v>92250157</v>
      </c>
      <c r="B440" s="319">
        <v>9225015</v>
      </c>
      <c r="C440" s="319">
        <v>12000</v>
      </c>
    </row>
    <row r="441" ht="15">
      <c r="A441" s="319">
        <v>92426530</v>
      </c>
      <c r="B441" s="319">
        <v>9242653</v>
      </c>
      <c r="C441" s="319">
        <v>74379</v>
      </c>
    </row>
    <row r="442" ht="15">
      <c r="A442" s="319">
        <v>90199227</v>
      </c>
      <c r="B442" s="319">
        <v>9019922</v>
      </c>
      <c r="C442" s="319">
        <v>90265793</v>
      </c>
    </row>
    <row r="443" ht="15">
      <c r="A443" s="319">
        <v>90120450</v>
      </c>
      <c r="B443" s="319">
        <v>9012045</v>
      </c>
      <c r="C443" s="319">
        <v>90360397</v>
      </c>
    </row>
    <row r="444" ht="15">
      <c r="A444" s="319">
        <v>90284780</v>
      </c>
      <c r="B444" s="319">
        <v>9028478</v>
      </c>
      <c r="C444" s="319">
        <v>90065549</v>
      </c>
    </row>
    <row r="445" ht="15">
      <c r="A445" s="319">
        <v>90284798</v>
      </c>
      <c r="B445" s="319">
        <v>9028479</v>
      </c>
      <c r="C445" s="319">
        <v>90065557</v>
      </c>
    </row>
    <row r="446" ht="15">
      <c r="A446" s="319">
        <v>90121759</v>
      </c>
      <c r="B446" s="319">
        <v>9012175</v>
      </c>
      <c r="C446" s="319">
        <v>11998</v>
      </c>
    </row>
    <row r="447" ht="15">
      <c r="A447" s="319">
        <v>92401325</v>
      </c>
      <c r="B447" s="319">
        <v>9240132</v>
      </c>
      <c r="C447" s="319">
        <v>90315472</v>
      </c>
    </row>
    <row r="448" ht="15">
      <c r="A448" s="319">
        <v>92461093</v>
      </c>
      <c r="B448" s="319">
        <v>9246109</v>
      </c>
      <c r="C448" s="319">
        <v>90374339</v>
      </c>
    </row>
    <row r="449" ht="15">
      <c r="A449" s="319">
        <v>90146085</v>
      </c>
      <c r="B449" s="319">
        <v>9014608</v>
      </c>
      <c r="C449" s="319">
        <v>90054466</v>
      </c>
    </row>
    <row r="450" ht="15">
      <c r="A450" s="319">
        <v>90146077</v>
      </c>
      <c r="B450" s="319">
        <v>9014607</v>
      </c>
      <c r="C450" s="319">
        <v>90054482</v>
      </c>
    </row>
    <row r="451" ht="15">
      <c r="A451" s="319">
        <v>92258336</v>
      </c>
      <c r="B451" s="319">
        <v>9225833</v>
      </c>
      <c r="C451" s="319">
        <v>90360478</v>
      </c>
    </row>
    <row r="452" ht="15">
      <c r="A452" s="319">
        <v>92401252</v>
      </c>
      <c r="B452" s="319">
        <v>9240125</v>
      </c>
      <c r="C452" s="319">
        <v>90315502</v>
      </c>
    </row>
    <row r="453" ht="15">
      <c r="A453" s="319">
        <v>90153219</v>
      </c>
      <c r="B453" s="319">
        <v>9015321</v>
      </c>
      <c r="C453" s="319">
        <v>90360494</v>
      </c>
    </row>
    <row r="454" ht="15">
      <c r="A454" s="319">
        <v>92410120</v>
      </c>
      <c r="B454" s="319">
        <v>9241012</v>
      </c>
      <c r="C454" s="319">
        <v>90255119</v>
      </c>
    </row>
    <row r="455" ht="15">
      <c r="A455" s="319">
        <v>92467555</v>
      </c>
      <c r="B455" s="319">
        <v>9246755</v>
      </c>
      <c r="C455" s="319">
        <v>90018621</v>
      </c>
    </row>
    <row r="456" ht="15">
      <c r="A456" s="319">
        <v>90153740</v>
      </c>
      <c r="B456" s="319">
        <v>9015374</v>
      </c>
      <c r="C456" s="319">
        <v>90378067</v>
      </c>
    </row>
    <row r="457" ht="15">
      <c r="A457" s="319">
        <v>90153758</v>
      </c>
      <c r="B457" s="319">
        <v>9015375</v>
      </c>
      <c r="C457" s="319">
        <v>90378067</v>
      </c>
    </row>
    <row r="458" ht="15">
      <c r="A458" s="319">
        <v>90224159</v>
      </c>
      <c r="B458" s="319">
        <v>9022415</v>
      </c>
      <c r="C458" s="319">
        <v>90179226</v>
      </c>
    </row>
    <row r="459" ht="15">
      <c r="A459" s="319">
        <v>90224183</v>
      </c>
      <c r="B459" s="319">
        <v>9022418</v>
      </c>
      <c r="C459" s="319">
        <v>90179242</v>
      </c>
    </row>
    <row r="460" ht="15">
      <c r="A460" s="319">
        <v>90180542</v>
      </c>
      <c r="B460" s="319">
        <v>9018054</v>
      </c>
      <c r="C460" s="319">
        <v>90353080</v>
      </c>
    </row>
    <row r="461" ht="15">
      <c r="A461" s="319">
        <v>90274105</v>
      </c>
      <c r="B461" s="319">
        <v>9027410</v>
      </c>
      <c r="C461" s="319">
        <v>75221</v>
      </c>
    </row>
    <row r="462" ht="15">
      <c r="A462" s="319">
        <v>92268714</v>
      </c>
      <c r="B462" s="319">
        <v>9226871</v>
      </c>
      <c r="C462" s="319">
        <v>90028473</v>
      </c>
    </row>
    <row r="463" ht="15">
      <c r="A463" s="319">
        <v>90132483</v>
      </c>
      <c r="B463" s="319">
        <v>9013248</v>
      </c>
      <c r="C463" s="319">
        <v>90327381</v>
      </c>
    </row>
    <row r="464" ht="15">
      <c r="A464" s="319">
        <v>90151402</v>
      </c>
      <c r="B464" s="319">
        <v>9015140</v>
      </c>
      <c r="C464" s="319">
        <v>90360788</v>
      </c>
    </row>
    <row r="465" ht="15">
      <c r="A465" s="319">
        <v>92464505</v>
      </c>
      <c r="B465" s="319">
        <v>9246450</v>
      </c>
      <c r="C465" s="319">
        <v>90018710</v>
      </c>
    </row>
    <row r="466" ht="15">
      <c r="A466" s="319">
        <v>90151410</v>
      </c>
      <c r="B466" s="319">
        <v>9015141</v>
      </c>
      <c r="C466" s="319">
        <v>90360788</v>
      </c>
    </row>
    <row r="467" ht="15">
      <c r="A467" s="319">
        <v>92400078</v>
      </c>
      <c r="B467" s="319">
        <v>9240007</v>
      </c>
      <c r="C467" s="319">
        <v>90258967</v>
      </c>
    </row>
    <row r="468" ht="15">
      <c r="A468" s="319">
        <v>92377475</v>
      </c>
      <c r="B468" s="319">
        <v>9237747</v>
      </c>
      <c r="C468" s="319">
        <v>90137213</v>
      </c>
    </row>
    <row r="469" ht="15">
      <c r="A469" s="319">
        <v>92393039</v>
      </c>
      <c r="B469" s="319">
        <v>9239303</v>
      </c>
      <c r="C469" s="319">
        <v>90032853</v>
      </c>
    </row>
    <row r="470" ht="15">
      <c r="A470" s="319">
        <v>94937575</v>
      </c>
      <c r="B470" s="319">
        <v>9493757</v>
      </c>
      <c r="C470" s="319">
        <v>90091221</v>
      </c>
    </row>
    <row r="471" ht="15">
      <c r="A471" s="319">
        <v>94937630</v>
      </c>
      <c r="B471" s="319">
        <v>9493763</v>
      </c>
      <c r="C471" s="319">
        <v>90091230</v>
      </c>
    </row>
    <row r="472" ht="15">
      <c r="A472" s="319">
        <v>94937796</v>
      </c>
      <c r="B472" s="319">
        <v>9493779</v>
      </c>
      <c r="C472" s="319">
        <v>90002148</v>
      </c>
    </row>
    <row r="473" ht="15">
      <c r="A473" s="319">
        <v>90222075</v>
      </c>
      <c r="B473" s="319">
        <v>9022207</v>
      </c>
      <c r="C473" s="319">
        <v>90217390</v>
      </c>
    </row>
    <row r="474" ht="15">
      <c r="A474" s="319">
        <v>92368131</v>
      </c>
      <c r="B474" s="319">
        <v>9236813</v>
      </c>
      <c r="C474" s="319">
        <v>90269357</v>
      </c>
    </row>
    <row r="475" ht="15">
      <c r="A475" s="319">
        <v>92401740</v>
      </c>
      <c r="B475" s="319">
        <v>9240174</v>
      </c>
      <c r="C475" s="319">
        <v>90238630</v>
      </c>
    </row>
    <row r="476" ht="15">
      <c r="A476" s="319">
        <v>92422799</v>
      </c>
      <c r="B476" s="319">
        <v>9242279</v>
      </c>
      <c r="C476" s="319">
        <v>90350820</v>
      </c>
    </row>
    <row r="477" ht="15">
      <c r="A477" s="319">
        <v>94937940</v>
      </c>
      <c r="B477" s="319">
        <v>9493794</v>
      </c>
      <c r="C477" s="319">
        <v>90215460</v>
      </c>
    </row>
    <row r="478" ht="15">
      <c r="A478" s="319">
        <v>94938008</v>
      </c>
      <c r="B478" s="319">
        <v>9493800</v>
      </c>
      <c r="C478" s="319">
        <v>90215478</v>
      </c>
    </row>
    <row r="479" ht="15">
      <c r="A479" s="319">
        <v>90202678</v>
      </c>
      <c r="B479" s="319">
        <v>9020267</v>
      </c>
      <c r="C479" s="319">
        <v>90361245</v>
      </c>
    </row>
    <row r="480" ht="15">
      <c r="A480" s="319">
        <v>92407382</v>
      </c>
      <c r="B480" s="319">
        <v>9240738</v>
      </c>
      <c r="C480" s="319">
        <v>90099753</v>
      </c>
    </row>
    <row r="481" ht="15">
      <c r="A481" s="319">
        <v>92258247</v>
      </c>
      <c r="B481" s="319">
        <v>9225824</v>
      </c>
      <c r="C481" s="319">
        <v>90302389</v>
      </c>
    </row>
    <row r="482" ht="15">
      <c r="A482" s="319">
        <v>92468179</v>
      </c>
      <c r="B482" s="319">
        <v>9246817</v>
      </c>
      <c r="C482" s="319">
        <v>90328574</v>
      </c>
    </row>
    <row r="483" ht="15">
      <c r="A483" s="319">
        <v>90144937</v>
      </c>
      <c r="B483" s="319">
        <v>9014493</v>
      </c>
      <c r="C483" s="319">
        <v>90328760</v>
      </c>
    </row>
    <row r="484" ht="15">
      <c r="A484" s="319">
        <v>90144970</v>
      </c>
      <c r="B484" s="319">
        <v>9014497</v>
      </c>
      <c r="C484" s="319">
        <v>90054865</v>
      </c>
    </row>
    <row r="485" ht="15">
      <c r="A485" s="319">
        <v>90210182</v>
      </c>
      <c r="B485" s="319">
        <v>9021018</v>
      </c>
      <c r="C485" s="319">
        <v>90334531</v>
      </c>
    </row>
    <row r="486" ht="15">
      <c r="A486" s="319">
        <v>92430511</v>
      </c>
      <c r="B486" s="319">
        <v>9243051</v>
      </c>
      <c r="C486" s="319">
        <v>90339657</v>
      </c>
    </row>
    <row r="487" ht="15">
      <c r="A487" s="319">
        <v>92419895</v>
      </c>
      <c r="B487" s="319">
        <v>9241989</v>
      </c>
      <c r="C487" s="319">
        <v>90339274</v>
      </c>
    </row>
    <row r="488" ht="15">
      <c r="A488" s="319">
        <v>92404057</v>
      </c>
      <c r="B488" s="319">
        <v>9240405</v>
      </c>
      <c r="C488" s="319">
        <v>90099699</v>
      </c>
    </row>
    <row r="489" ht="15">
      <c r="A489" s="319">
        <v>90248660</v>
      </c>
      <c r="B489" s="319">
        <v>9024866</v>
      </c>
      <c r="C489" s="319">
        <v>90215630</v>
      </c>
    </row>
    <row r="490" ht="15">
      <c r="A490" s="319">
        <v>90152280</v>
      </c>
      <c r="B490" s="319">
        <v>9015228</v>
      </c>
      <c r="C490" s="319">
        <v>90067789</v>
      </c>
    </row>
    <row r="491" ht="15">
      <c r="A491" s="319">
        <v>92394353</v>
      </c>
      <c r="B491" s="319">
        <v>9239435</v>
      </c>
      <c r="C491" s="319">
        <v>90144139</v>
      </c>
    </row>
    <row r="492" ht="15">
      <c r="A492" s="319">
        <v>92394361</v>
      </c>
      <c r="B492" s="319">
        <v>9239436</v>
      </c>
      <c r="C492" s="319">
        <v>90144139</v>
      </c>
    </row>
    <row r="493" ht="15">
      <c r="A493" s="319">
        <v>92420427</v>
      </c>
      <c r="B493" s="319">
        <v>9242042</v>
      </c>
      <c r="C493" s="319">
        <v>90070399</v>
      </c>
    </row>
    <row r="494" ht="15">
      <c r="A494" s="319">
        <v>92265227</v>
      </c>
      <c r="B494" s="319">
        <v>9226522</v>
      </c>
      <c r="C494" s="319">
        <v>90088280</v>
      </c>
    </row>
    <row r="495" ht="15">
      <c r="A495" s="319">
        <v>92464254</v>
      </c>
      <c r="B495" s="319">
        <v>9246425</v>
      </c>
      <c r="C495" s="319">
        <v>90142071</v>
      </c>
    </row>
    <row r="496" ht="15">
      <c r="A496" s="319">
        <v>90285832</v>
      </c>
      <c r="B496" s="319">
        <v>9028583</v>
      </c>
      <c r="C496" s="319">
        <v>28581</v>
      </c>
    </row>
    <row r="497" ht="15">
      <c r="A497" s="319">
        <v>90181026</v>
      </c>
      <c r="B497" s="319">
        <v>9018102</v>
      </c>
      <c r="C497" s="319">
        <v>90195060</v>
      </c>
    </row>
    <row r="498" ht="15">
      <c r="A498" s="319">
        <v>90181034</v>
      </c>
      <c r="B498" s="319">
        <v>9018103</v>
      </c>
      <c r="C498" s="319">
        <v>90195051</v>
      </c>
    </row>
    <row r="499" ht="15">
      <c r="A499" s="319">
        <v>92461700</v>
      </c>
      <c r="B499" s="319">
        <v>9246170</v>
      </c>
      <c r="C499" s="319">
        <v>90348702</v>
      </c>
    </row>
    <row r="500" ht="15">
      <c r="A500" s="319">
        <v>90238842</v>
      </c>
      <c r="B500" s="319">
        <v>9023884</v>
      </c>
      <c r="C500" s="319">
        <v>90383958</v>
      </c>
    </row>
    <row r="501" ht="15">
      <c r="A501" s="319">
        <v>90132580</v>
      </c>
      <c r="B501" s="319">
        <v>9013258</v>
      </c>
      <c r="C501" s="319">
        <v>90297300</v>
      </c>
    </row>
    <row r="502" ht="15">
      <c r="A502" s="319">
        <v>92268285</v>
      </c>
      <c r="B502" s="319">
        <v>9226828</v>
      </c>
      <c r="C502" s="319">
        <v>6360</v>
      </c>
    </row>
    <row r="503" ht="15">
      <c r="A503" s="319">
        <v>90143558</v>
      </c>
      <c r="B503" s="319">
        <v>9014355</v>
      </c>
      <c r="C503" s="319">
        <v>90054962</v>
      </c>
    </row>
    <row r="504" ht="15">
      <c r="A504" s="319">
        <v>92423973</v>
      </c>
      <c r="B504" s="319">
        <v>9242397</v>
      </c>
      <c r="C504" s="319">
        <v>90207548</v>
      </c>
    </row>
    <row r="505" ht="15">
      <c r="A505" s="319">
        <v>92392105</v>
      </c>
      <c r="B505" s="319">
        <v>9239210</v>
      </c>
      <c r="C505" s="319">
        <v>90311914</v>
      </c>
    </row>
    <row r="506" ht="15">
      <c r="A506" s="319">
        <v>90526015</v>
      </c>
      <c r="B506" s="319">
        <v>9052601</v>
      </c>
      <c r="C506" s="319">
        <v>2411</v>
      </c>
    </row>
    <row r="507" ht="15">
      <c r="A507" s="319">
        <v>90185358</v>
      </c>
      <c r="B507" s="319">
        <v>9018535</v>
      </c>
      <c r="C507" s="319">
        <v>90257480</v>
      </c>
    </row>
    <row r="508" ht="15">
      <c r="A508" s="319">
        <v>90158156</v>
      </c>
      <c r="B508" s="319">
        <v>9015815</v>
      </c>
      <c r="C508" s="319">
        <v>90383702</v>
      </c>
    </row>
    <row r="509" ht="15">
      <c r="A509" s="319">
        <v>92402372</v>
      </c>
      <c r="B509" s="319">
        <v>9240237</v>
      </c>
      <c r="C509" s="319">
        <v>90126050</v>
      </c>
    </row>
    <row r="510" ht="15">
      <c r="A510" s="319">
        <v>92401937</v>
      </c>
      <c r="B510" s="319">
        <v>9240193</v>
      </c>
      <c r="C510" s="319">
        <v>90352270</v>
      </c>
    </row>
    <row r="511" ht="15">
      <c r="A511" s="319">
        <v>92431410</v>
      </c>
      <c r="B511" s="319">
        <v>9243141</v>
      </c>
      <c r="C511" s="319">
        <v>90361717</v>
      </c>
    </row>
    <row r="512" ht="15">
      <c r="A512" s="319">
        <v>92425437</v>
      </c>
      <c r="B512" s="319">
        <v>9242543</v>
      </c>
      <c r="C512" s="319">
        <v>90033329</v>
      </c>
    </row>
    <row r="513" ht="15">
      <c r="A513" s="319">
        <v>92425461</v>
      </c>
      <c r="B513" s="319">
        <v>9242546</v>
      </c>
      <c r="C513" s="319">
        <v>90033329</v>
      </c>
    </row>
    <row r="514" ht="15">
      <c r="A514" s="319">
        <v>90428013</v>
      </c>
      <c r="B514" s="319">
        <v>9042801</v>
      </c>
      <c r="C514" s="319">
        <v>90172698</v>
      </c>
    </row>
    <row r="515" ht="15">
      <c r="A515" s="319">
        <v>92427464</v>
      </c>
      <c r="B515" s="319">
        <v>9242746</v>
      </c>
      <c r="C515" s="319">
        <v>90172698</v>
      </c>
    </row>
    <row r="516" ht="15">
      <c r="A516" s="319">
        <v>94938180</v>
      </c>
      <c r="B516" s="319">
        <v>9493818</v>
      </c>
      <c r="C516" s="319">
        <v>90215010</v>
      </c>
    </row>
    <row r="517" ht="15">
      <c r="A517" s="319">
        <v>90260198</v>
      </c>
      <c r="B517" s="319">
        <v>9026019</v>
      </c>
      <c r="C517" s="319">
        <v>90339576</v>
      </c>
    </row>
    <row r="518" ht="15">
      <c r="A518" s="319">
        <v>92454186</v>
      </c>
      <c r="B518" s="319">
        <v>9245418</v>
      </c>
      <c r="C518" s="319">
        <v>90207548</v>
      </c>
    </row>
    <row r="519" ht="15">
      <c r="A519" s="319">
        <v>92454160</v>
      </c>
      <c r="B519" s="319">
        <v>9245416</v>
      </c>
      <c r="C519" s="319">
        <v>90207564</v>
      </c>
    </row>
    <row r="520" ht="15">
      <c r="A520" s="319">
        <v>92471722</v>
      </c>
      <c r="B520" s="319">
        <v>9247172</v>
      </c>
      <c r="C520" s="319">
        <v>90352955</v>
      </c>
    </row>
    <row r="521" ht="15">
      <c r="A521" s="319">
        <v>92463967</v>
      </c>
      <c r="B521" s="319">
        <v>9246396</v>
      </c>
      <c r="C521" s="319">
        <v>90217039</v>
      </c>
    </row>
    <row r="522" ht="15">
      <c r="A522" s="319">
        <v>90182723</v>
      </c>
      <c r="B522" s="319">
        <v>9018272</v>
      </c>
      <c r="C522" s="319">
        <v>90353200</v>
      </c>
    </row>
    <row r="523" ht="15">
      <c r="A523" s="319">
        <v>90153278</v>
      </c>
      <c r="B523" s="319">
        <v>9015327</v>
      </c>
      <c r="C523" s="319">
        <v>90336186</v>
      </c>
    </row>
    <row r="524" ht="15">
      <c r="A524" s="319">
        <v>90285891</v>
      </c>
      <c r="B524" s="319">
        <v>9028589</v>
      </c>
      <c r="C524" s="319">
        <v>90316347</v>
      </c>
    </row>
    <row r="525" ht="15">
      <c r="A525" s="319">
        <v>90153260</v>
      </c>
      <c r="B525" s="319">
        <v>9015326</v>
      </c>
      <c r="C525" s="319">
        <v>90336178</v>
      </c>
    </row>
    <row r="526" ht="15">
      <c r="A526" s="319">
        <v>92466656</v>
      </c>
      <c r="B526" s="319">
        <v>9246665</v>
      </c>
      <c r="C526" s="319">
        <v>90054393</v>
      </c>
    </row>
    <row r="527" ht="15">
      <c r="A527" s="319">
        <v>90143167</v>
      </c>
      <c r="B527" s="319">
        <v>9014316</v>
      </c>
      <c r="C527" s="319">
        <v>90054393</v>
      </c>
    </row>
    <row r="528" ht="15">
      <c r="A528" s="319">
        <v>90147200</v>
      </c>
      <c r="B528" s="319">
        <v>9014720</v>
      </c>
      <c r="C528" s="319">
        <v>90055101</v>
      </c>
    </row>
    <row r="529" ht="15">
      <c r="A529" s="319">
        <v>92402682</v>
      </c>
      <c r="B529" s="319">
        <v>9240268</v>
      </c>
      <c r="C529" s="319">
        <v>90352351</v>
      </c>
    </row>
    <row r="530" ht="15">
      <c r="A530" s="319">
        <v>90186419</v>
      </c>
      <c r="B530" s="319">
        <v>9018641</v>
      </c>
      <c r="C530" s="319">
        <v>90171900</v>
      </c>
    </row>
    <row r="531" ht="15">
      <c r="A531" s="319">
        <v>92469787</v>
      </c>
      <c r="B531" s="319">
        <v>9246978</v>
      </c>
      <c r="C531" s="319">
        <v>90169727</v>
      </c>
    </row>
    <row r="532" ht="15">
      <c r="A532" s="319">
        <v>92250351</v>
      </c>
      <c r="B532" s="319">
        <v>9225035</v>
      </c>
      <c r="C532" s="319">
        <v>71517</v>
      </c>
    </row>
    <row r="533" ht="15">
      <c r="A533" s="319">
        <v>92374859</v>
      </c>
      <c r="B533" s="319">
        <v>9237485</v>
      </c>
      <c r="C533" s="319">
        <v>71518</v>
      </c>
    </row>
    <row r="534" ht="15">
      <c r="A534" s="319">
        <v>90876482</v>
      </c>
      <c r="B534" s="319">
        <v>9087648</v>
      </c>
      <c r="C534" s="319">
        <v>90223322</v>
      </c>
    </row>
    <row r="535" ht="15">
      <c r="A535" s="319">
        <v>90876466</v>
      </c>
      <c r="B535" s="319">
        <v>9087646</v>
      </c>
      <c r="C535" s="319">
        <v>90223373</v>
      </c>
    </row>
    <row r="536" ht="15">
      <c r="A536" s="319">
        <v>90876512</v>
      </c>
      <c r="B536" s="319">
        <v>9087651</v>
      </c>
      <c r="C536" s="319">
        <v>90073584</v>
      </c>
    </row>
    <row r="537" ht="15">
      <c r="A537" s="319">
        <v>92403433</v>
      </c>
      <c r="B537" s="319">
        <v>9240343</v>
      </c>
      <c r="C537" s="319">
        <v>90311108</v>
      </c>
    </row>
    <row r="538" ht="15">
      <c r="A538" s="319">
        <v>92400329</v>
      </c>
      <c r="B538" s="319">
        <v>9240032</v>
      </c>
      <c r="C538" s="319">
        <v>90145810</v>
      </c>
    </row>
    <row r="539" ht="15">
      <c r="A539" s="319">
        <v>94939128</v>
      </c>
      <c r="B539" s="319">
        <v>9493912</v>
      </c>
      <c r="C539" s="319">
        <v>90105699</v>
      </c>
    </row>
    <row r="540" ht="15">
      <c r="A540" s="319">
        <v>92421172</v>
      </c>
      <c r="B540" s="319">
        <v>9242117</v>
      </c>
      <c r="C540" s="319">
        <v>90335902</v>
      </c>
    </row>
    <row r="541" ht="15">
      <c r="A541" s="319">
        <v>92458238</v>
      </c>
      <c r="B541" s="319">
        <v>9245823</v>
      </c>
      <c r="C541" s="319">
        <v>90352408</v>
      </c>
    </row>
    <row r="542" ht="15">
      <c r="A542" s="319">
        <v>92433413</v>
      </c>
      <c r="B542" s="319">
        <v>9243341</v>
      </c>
      <c r="C542" s="319">
        <v>90210514</v>
      </c>
    </row>
    <row r="543" ht="15">
      <c r="A543" s="319">
        <v>90212363</v>
      </c>
      <c r="B543" s="319">
        <v>9021236</v>
      </c>
      <c r="C543" s="319">
        <v>90397070</v>
      </c>
    </row>
    <row r="544" ht="15">
      <c r="A544" s="319">
        <v>90214897</v>
      </c>
      <c r="B544" s="319">
        <v>9021489</v>
      </c>
      <c r="C544" s="319">
        <v>90142616</v>
      </c>
    </row>
    <row r="545" ht="15">
      <c r="A545" s="319">
        <v>92429980</v>
      </c>
      <c r="B545" s="319">
        <v>9242998</v>
      </c>
      <c r="C545" s="319">
        <v>90362314</v>
      </c>
    </row>
    <row r="546" ht="15">
      <c r="A546" s="319">
        <v>92379249</v>
      </c>
      <c r="B546" s="319">
        <v>9237924</v>
      </c>
      <c r="C546" s="319">
        <v>90352440</v>
      </c>
    </row>
    <row r="547" ht="15">
      <c r="A547" s="319">
        <v>92467440</v>
      </c>
      <c r="B547" s="319">
        <v>9246744</v>
      </c>
      <c r="C547" s="319">
        <v>90335856</v>
      </c>
    </row>
    <row r="548" ht="15">
      <c r="A548" s="319">
        <v>92379095</v>
      </c>
      <c r="B548" s="319">
        <v>9237909</v>
      </c>
      <c r="C548" s="319">
        <v>90352467</v>
      </c>
    </row>
    <row r="549" ht="15">
      <c r="A549" s="319">
        <v>90210620</v>
      </c>
      <c r="B549" s="319">
        <v>9021062</v>
      </c>
      <c r="C549" s="319">
        <v>90374100</v>
      </c>
    </row>
    <row r="550" ht="15">
      <c r="A550" s="319">
        <v>92461786</v>
      </c>
      <c r="B550" s="319">
        <v>9246178</v>
      </c>
      <c r="C550" s="319">
        <v>90397495</v>
      </c>
    </row>
    <row r="551" ht="15">
      <c r="A551" s="319">
        <v>92434649</v>
      </c>
      <c r="B551" s="319">
        <v>9243464</v>
      </c>
      <c r="C551" s="319">
        <v>90134370</v>
      </c>
    </row>
    <row r="552" ht="15">
      <c r="A552" s="319">
        <v>91351014</v>
      </c>
      <c r="B552" s="319">
        <v>9135101</v>
      </c>
      <c r="C552" s="319">
        <v>90372093</v>
      </c>
    </row>
    <row r="553" ht="15">
      <c r="A553" s="319">
        <v>90211200</v>
      </c>
      <c r="B553" s="319">
        <v>9021120</v>
      </c>
      <c r="C553" s="319">
        <v>90334469</v>
      </c>
    </row>
    <row r="554" ht="15">
      <c r="A554" s="319">
        <v>91049032</v>
      </c>
      <c r="B554" s="319">
        <v>9104903</v>
      </c>
      <c r="C554" s="319">
        <v>90174682</v>
      </c>
    </row>
    <row r="555" ht="15">
      <c r="A555" s="319">
        <v>90179676</v>
      </c>
      <c r="B555" s="319">
        <v>9017967</v>
      </c>
      <c r="C555" s="319">
        <v>90368886</v>
      </c>
    </row>
    <row r="556" ht="15">
      <c r="A556" s="319">
        <v>90214595</v>
      </c>
      <c r="B556" s="319">
        <v>9021459</v>
      </c>
      <c r="C556" s="319">
        <v>90062981</v>
      </c>
    </row>
    <row r="557" ht="15">
      <c r="A557" s="319">
        <v>90214609</v>
      </c>
      <c r="B557" s="319">
        <v>9021460</v>
      </c>
      <c r="C557" s="319">
        <v>90063023</v>
      </c>
    </row>
    <row r="558" ht="15">
      <c r="A558" s="319">
        <v>90802012</v>
      </c>
      <c r="B558" s="319">
        <v>9080201</v>
      </c>
      <c r="C558" s="319">
        <v>90385888</v>
      </c>
    </row>
    <row r="559" ht="15">
      <c r="A559" s="319">
        <v>92375820</v>
      </c>
      <c r="B559" s="319">
        <v>9237582</v>
      </c>
      <c r="C559" s="319">
        <v>90371186</v>
      </c>
    </row>
    <row r="560" ht="15">
      <c r="A560" s="319">
        <v>92251595</v>
      </c>
      <c r="B560" s="319">
        <v>9225159</v>
      </c>
      <c r="C560" s="319">
        <v>90282744</v>
      </c>
    </row>
    <row r="561" ht="15">
      <c r="A561" s="319">
        <v>92404774</v>
      </c>
      <c r="B561" s="319">
        <v>9240477</v>
      </c>
      <c r="C561" s="319">
        <v>90099567</v>
      </c>
    </row>
    <row r="562" ht="15">
      <c r="A562" s="319">
        <v>92382002</v>
      </c>
      <c r="B562" s="319">
        <v>9238200</v>
      </c>
      <c r="C562" s="319">
        <v>90245148</v>
      </c>
    </row>
    <row r="563" ht="15">
      <c r="A563" s="319">
        <v>90258304</v>
      </c>
      <c r="B563" s="319">
        <v>9025830</v>
      </c>
      <c r="C563" s="319">
        <v>90299434</v>
      </c>
    </row>
    <row r="564" ht="15">
      <c r="A564" s="319">
        <v>92415628</v>
      </c>
      <c r="B564" s="319">
        <v>9241562</v>
      </c>
      <c r="C564" s="319">
        <v>71333</v>
      </c>
    </row>
    <row r="565" ht="15">
      <c r="A565" s="319">
        <v>92416152</v>
      </c>
      <c r="B565" s="319">
        <v>9241615</v>
      </c>
      <c r="C565" s="319">
        <v>90299469</v>
      </c>
    </row>
    <row r="566" ht="15">
      <c r="A566" s="319">
        <v>92379788</v>
      </c>
      <c r="B566" s="319">
        <v>9237978</v>
      </c>
      <c r="C566" s="319">
        <v>90282680</v>
      </c>
    </row>
    <row r="567" ht="15">
      <c r="A567" s="319">
        <v>90156030</v>
      </c>
      <c r="B567" s="319">
        <v>9015603</v>
      </c>
      <c r="C567" s="319">
        <v>90285115</v>
      </c>
    </row>
    <row r="568" ht="15">
      <c r="A568" s="319">
        <v>90939050</v>
      </c>
      <c r="B568" s="319">
        <v>9093905</v>
      </c>
      <c r="C568" s="319">
        <v>90303954</v>
      </c>
    </row>
    <row r="569" ht="15">
      <c r="A569" s="319">
        <v>92380123</v>
      </c>
      <c r="B569" s="319">
        <v>9238012</v>
      </c>
      <c r="C569" s="319">
        <v>90389174</v>
      </c>
    </row>
    <row r="570" ht="15">
      <c r="A570" s="319">
        <v>90146557</v>
      </c>
      <c r="B570" s="319">
        <v>9014655</v>
      </c>
      <c r="C570" s="319">
        <v>90055918</v>
      </c>
    </row>
    <row r="571" ht="15">
      <c r="A571" s="319">
        <v>92380182</v>
      </c>
      <c r="B571" s="319">
        <v>9238018</v>
      </c>
      <c r="C571" s="319">
        <v>90389425</v>
      </c>
    </row>
    <row r="572" ht="15">
      <c r="A572" s="319">
        <v>90153537</v>
      </c>
      <c r="B572" s="319">
        <v>9015353</v>
      </c>
      <c r="C572" s="319">
        <v>90303334</v>
      </c>
    </row>
    <row r="573" ht="15">
      <c r="A573" s="319">
        <v>94938350</v>
      </c>
      <c r="B573" s="319">
        <v>9493835</v>
      </c>
      <c r="C573" s="319">
        <v>90039319</v>
      </c>
    </row>
    <row r="574" ht="15">
      <c r="A574" s="319">
        <v>94938369</v>
      </c>
      <c r="B574" s="319">
        <v>9493836</v>
      </c>
      <c r="C574" s="319">
        <v>90039327</v>
      </c>
    </row>
    <row r="575" ht="15">
      <c r="A575" s="319">
        <v>92458882</v>
      </c>
      <c r="B575" s="319">
        <v>9245888</v>
      </c>
      <c r="C575" s="319">
        <v>90363060</v>
      </c>
    </row>
    <row r="576" ht="15">
      <c r="A576" s="319">
        <v>90182197</v>
      </c>
      <c r="B576" s="319">
        <v>9018219</v>
      </c>
      <c r="C576" s="319">
        <v>90422244</v>
      </c>
    </row>
    <row r="577" ht="15">
      <c r="A577" s="319">
        <v>92399843</v>
      </c>
      <c r="B577" s="319">
        <v>9239984</v>
      </c>
      <c r="C577" s="319">
        <v>90194420</v>
      </c>
    </row>
    <row r="578" ht="15">
      <c r="A578" s="319">
        <v>92403980</v>
      </c>
      <c r="B578" s="319">
        <v>9240398</v>
      </c>
      <c r="C578" s="319">
        <v>90339703</v>
      </c>
    </row>
    <row r="579" ht="15">
      <c r="A579" s="319">
        <v>91533015</v>
      </c>
      <c r="B579" s="319">
        <v>9153301</v>
      </c>
      <c r="C579" s="319">
        <v>90381408</v>
      </c>
    </row>
    <row r="580" ht="15">
      <c r="A580" s="319">
        <v>92404014</v>
      </c>
      <c r="B580" s="319">
        <v>9240401</v>
      </c>
      <c r="C580" s="319">
        <v>90351193</v>
      </c>
    </row>
    <row r="581" ht="15">
      <c r="A581" s="319">
        <v>92397140</v>
      </c>
      <c r="B581" s="319">
        <v>9239714</v>
      </c>
      <c r="C581" s="319">
        <v>90031334</v>
      </c>
    </row>
    <row r="582" ht="15">
      <c r="A582" s="319">
        <v>90147537</v>
      </c>
      <c r="B582" s="319">
        <v>9014753</v>
      </c>
      <c r="C582" s="319">
        <v>90060180</v>
      </c>
    </row>
    <row r="583" ht="15">
      <c r="A583" s="319">
        <v>90147529</v>
      </c>
      <c r="B583" s="319">
        <v>9014752</v>
      </c>
      <c r="C583" s="319">
        <v>90060180</v>
      </c>
    </row>
    <row r="584" ht="15">
      <c r="A584" s="319">
        <v>90152859</v>
      </c>
      <c r="B584" s="319">
        <v>9015285</v>
      </c>
      <c r="C584" s="319">
        <v>90068505</v>
      </c>
    </row>
    <row r="585" ht="12.75">
      <c r="A585" s="320">
        <v>94937036</v>
      </c>
      <c r="B585" s="320">
        <v>9493703</v>
      </c>
      <c r="C585" s="320">
        <v>90002032</v>
      </c>
      <c r="D585" s="320">
        <v>90002032</v>
      </c>
      <c r="E585" s="321" t="s">
        <v>11008</v>
      </c>
      <c r="F585" s="320">
        <v>36509</v>
      </c>
    </row>
    <row r="586" ht="12.75">
      <c r="A586" s="320">
        <v>90285735</v>
      </c>
      <c r="B586" s="320">
        <v>9028573</v>
      </c>
      <c r="C586" s="320">
        <v>90002229</v>
      </c>
      <c r="D586" s="320">
        <v>90002229</v>
      </c>
      <c r="E586" s="321" t="s">
        <v>11009</v>
      </c>
      <c r="F586" s="320">
        <v>31264</v>
      </c>
    </row>
    <row r="587" ht="12.75">
      <c r="A587" s="320">
        <v>90297288</v>
      </c>
      <c r="B587" s="320">
        <v>9029728</v>
      </c>
      <c r="C587" s="320">
        <v>90002571</v>
      </c>
      <c r="D587" s="320">
        <v>90002571</v>
      </c>
      <c r="E587" s="321" t="s">
        <v>11010</v>
      </c>
      <c r="F587" s="320">
        <v>33485</v>
      </c>
    </row>
    <row r="588" ht="12.75">
      <c r="A588" s="320">
        <v>92384072</v>
      </c>
      <c r="B588" s="320">
        <v>9238407</v>
      </c>
      <c r="C588" s="320">
        <v>90002881</v>
      </c>
      <c r="D588" s="320">
        <v>90002881</v>
      </c>
      <c r="E588" s="321" t="s">
        <v>11011</v>
      </c>
      <c r="F588" s="320">
        <v>5486</v>
      </c>
    </row>
    <row r="589" ht="12.75">
      <c r="A589" s="320">
        <v>92393691</v>
      </c>
      <c r="B589" s="320">
        <v>9239369</v>
      </c>
      <c r="C589" s="320">
        <v>90002890</v>
      </c>
      <c r="D589" s="320">
        <v>90002890</v>
      </c>
      <c r="E589" s="321" t="s">
        <v>11012</v>
      </c>
      <c r="F589" s="320">
        <v>5487</v>
      </c>
    </row>
    <row r="590" ht="12.75">
      <c r="A590" s="320">
        <v>92470742</v>
      </c>
      <c r="B590" s="320">
        <v>9247074</v>
      </c>
      <c r="C590" s="320">
        <v>90002903</v>
      </c>
      <c r="D590" s="320">
        <v>90002903</v>
      </c>
      <c r="E590" s="321" t="s">
        <v>11013</v>
      </c>
      <c r="F590" s="320">
        <v>14779</v>
      </c>
    </row>
    <row r="591" ht="12.75">
      <c r="A591" s="320">
        <v>92393810</v>
      </c>
      <c r="B591" s="320">
        <v>9239381</v>
      </c>
      <c r="C591" s="320">
        <v>90002920</v>
      </c>
      <c r="D591" s="320">
        <v>90002920</v>
      </c>
      <c r="E591" s="321" t="s">
        <v>11014</v>
      </c>
      <c r="F591" s="320">
        <v>3382</v>
      </c>
    </row>
    <row r="592" ht="12.75">
      <c r="A592" s="320">
        <v>90139356</v>
      </c>
      <c r="B592" s="320">
        <v>9013935</v>
      </c>
      <c r="C592" s="320">
        <v>90003187</v>
      </c>
      <c r="D592" s="320">
        <v>90003187</v>
      </c>
      <c r="E592" s="321" t="s">
        <v>11015</v>
      </c>
      <c r="F592" s="320">
        <v>38911</v>
      </c>
    </row>
    <row r="593" ht="12.75">
      <c r="A593" s="320">
        <v>90139364</v>
      </c>
      <c r="B593" s="320">
        <v>9013936</v>
      </c>
      <c r="C593" s="320">
        <v>90003195</v>
      </c>
      <c r="D593" s="320">
        <v>90003195</v>
      </c>
      <c r="E593" s="321" t="s">
        <v>11016</v>
      </c>
      <c r="F593" s="320">
        <v>383</v>
      </c>
    </row>
    <row r="594" ht="12.75">
      <c r="A594" s="320">
        <v>90874013</v>
      </c>
      <c r="B594" s="320">
        <v>9087401</v>
      </c>
      <c r="C594" s="320">
        <v>90003225</v>
      </c>
      <c r="D594" s="320">
        <v>90003225</v>
      </c>
      <c r="E594" s="321" t="s">
        <v>11017</v>
      </c>
      <c r="F594" s="320">
        <v>428</v>
      </c>
    </row>
    <row r="595" ht="12.75">
      <c r="A595" s="320">
        <v>90140532</v>
      </c>
      <c r="B595" s="320">
        <v>9014053</v>
      </c>
      <c r="C595" s="320">
        <v>90003284</v>
      </c>
      <c r="D595" s="320">
        <v>90003284</v>
      </c>
      <c r="E595" s="321" t="s">
        <v>11018</v>
      </c>
      <c r="F595" s="320">
        <v>3912</v>
      </c>
    </row>
    <row r="596" ht="12.75">
      <c r="A596" s="320">
        <v>90819020</v>
      </c>
      <c r="B596" s="320">
        <v>9081902</v>
      </c>
      <c r="C596" s="320">
        <v>90003292</v>
      </c>
      <c r="D596" s="320">
        <v>90003292</v>
      </c>
      <c r="E596" s="321" t="s">
        <v>11019</v>
      </c>
      <c r="F596" s="320">
        <v>442</v>
      </c>
    </row>
    <row r="597" ht="12.75">
      <c r="A597" s="320">
        <v>90938011</v>
      </c>
      <c r="B597" s="320">
        <v>9093801</v>
      </c>
      <c r="C597" s="320">
        <v>90003322</v>
      </c>
      <c r="D597" s="320">
        <v>90003322</v>
      </c>
      <c r="E597" s="321" t="s">
        <v>11020</v>
      </c>
      <c r="F597" s="320">
        <v>482</v>
      </c>
    </row>
    <row r="598" ht="12.75">
      <c r="A598" s="320">
        <v>90139429</v>
      </c>
      <c r="B598" s="320">
        <v>9013942</v>
      </c>
      <c r="C598" s="320">
        <v>90003411</v>
      </c>
      <c r="D598" s="320">
        <v>90003411</v>
      </c>
      <c r="E598" s="321" t="s">
        <v>11021</v>
      </c>
      <c r="F598" s="320">
        <v>607</v>
      </c>
    </row>
    <row r="599" ht="12.75">
      <c r="A599" s="320">
        <v>90258495</v>
      </c>
      <c r="B599" s="320">
        <v>9025849</v>
      </c>
      <c r="C599" s="320">
        <v>90003438</v>
      </c>
      <c r="D599" s="320">
        <v>90003438</v>
      </c>
      <c r="E599" s="321" t="s">
        <v>11022</v>
      </c>
      <c r="F599" s="320">
        <v>39013</v>
      </c>
    </row>
    <row r="600" ht="12.75">
      <c r="A600" s="320">
        <v>90140478</v>
      </c>
      <c r="B600" s="320">
        <v>9014047</v>
      </c>
      <c r="C600" s="320">
        <v>90003489</v>
      </c>
      <c r="D600" s="320">
        <v>90003489</v>
      </c>
      <c r="E600" s="321" t="s">
        <v>11023</v>
      </c>
      <c r="F600" s="320">
        <v>34327</v>
      </c>
    </row>
    <row r="601" ht="12.75">
      <c r="A601" s="320">
        <v>90139445</v>
      </c>
      <c r="B601" s="320">
        <v>9013944</v>
      </c>
      <c r="C601" s="320">
        <v>90003497</v>
      </c>
      <c r="D601" s="320">
        <v>90003497</v>
      </c>
      <c r="E601" s="321" t="s">
        <v>11024</v>
      </c>
      <c r="F601" s="320">
        <v>671</v>
      </c>
    </row>
    <row r="602" ht="12.75">
      <c r="A602" s="320">
        <v>90141067</v>
      </c>
      <c r="B602" s="320">
        <v>9014106</v>
      </c>
      <c r="C602" s="320">
        <v>90003500</v>
      </c>
      <c r="D602" s="320">
        <v>90003500</v>
      </c>
      <c r="E602" s="321" t="s">
        <v>11025</v>
      </c>
      <c r="F602" s="320">
        <v>30678</v>
      </c>
    </row>
    <row r="603" ht="12.75">
      <c r="A603" s="320">
        <v>90141075</v>
      </c>
      <c r="B603" s="320">
        <v>9014107</v>
      </c>
      <c r="C603" s="320">
        <v>90003519</v>
      </c>
      <c r="D603" s="320">
        <v>90003519</v>
      </c>
      <c r="E603" s="321" t="s">
        <v>11026</v>
      </c>
      <c r="F603" s="320">
        <v>8001</v>
      </c>
    </row>
    <row r="604" ht="12.75">
      <c r="A604" s="320">
        <v>90141083</v>
      </c>
      <c r="B604" s="320">
        <v>9014108</v>
      </c>
      <c r="C604" s="320">
        <v>90003527</v>
      </c>
      <c r="D604" s="320">
        <v>90003527</v>
      </c>
      <c r="E604" s="321" t="s">
        <v>11027</v>
      </c>
      <c r="F604" s="320">
        <v>8002</v>
      </c>
    </row>
    <row r="605" ht="12.75">
      <c r="A605" s="320">
        <v>90141091</v>
      </c>
      <c r="B605" s="320">
        <v>9014109</v>
      </c>
      <c r="C605" s="320">
        <v>90003535</v>
      </c>
      <c r="D605" s="320">
        <v>90003535</v>
      </c>
      <c r="E605" s="321" t="s">
        <v>11028</v>
      </c>
      <c r="F605" s="320">
        <v>8003</v>
      </c>
    </row>
    <row r="606" ht="12.75">
      <c r="A606" s="320">
        <v>90141113</v>
      </c>
      <c r="B606" s="320">
        <v>9014111</v>
      </c>
      <c r="C606" s="320">
        <v>90003543</v>
      </c>
      <c r="D606" s="320">
        <v>90003543</v>
      </c>
      <c r="E606" s="321" t="s">
        <v>11029</v>
      </c>
      <c r="F606" s="320">
        <v>30676</v>
      </c>
    </row>
    <row r="607" ht="12.75">
      <c r="A607" s="320">
        <v>90141121</v>
      </c>
      <c r="B607" s="320">
        <v>9014112</v>
      </c>
      <c r="C607" s="320">
        <v>90003551</v>
      </c>
      <c r="D607" s="320">
        <v>90003551</v>
      </c>
      <c r="E607" s="321" t="s">
        <v>11030</v>
      </c>
      <c r="F607" s="320">
        <v>30677</v>
      </c>
    </row>
    <row r="608" ht="12.75">
      <c r="A608" s="320">
        <v>90141105</v>
      </c>
      <c r="B608" s="320">
        <v>9014110</v>
      </c>
      <c r="C608" s="320">
        <v>90003560</v>
      </c>
      <c r="D608" s="320">
        <v>90003560</v>
      </c>
      <c r="E608" s="321" t="s">
        <v>11031</v>
      </c>
      <c r="F608" s="320">
        <v>8004</v>
      </c>
    </row>
    <row r="609" ht="12.75">
      <c r="A609" s="320">
        <v>92250882</v>
      </c>
      <c r="B609" s="320">
        <v>9225088</v>
      </c>
      <c r="C609" s="320">
        <v>90003578</v>
      </c>
      <c r="D609" s="320">
        <v>90003578</v>
      </c>
      <c r="E609" s="321" t="s">
        <v>11032</v>
      </c>
      <c r="F609" s="320">
        <v>30675</v>
      </c>
    </row>
    <row r="610" ht="12.75">
      <c r="A610" s="320">
        <v>92045014</v>
      </c>
      <c r="B610" s="320">
        <v>9204501</v>
      </c>
      <c r="C610" s="320">
        <v>90003586</v>
      </c>
      <c r="D610" s="320">
        <v>90003586</v>
      </c>
      <c r="E610" s="321" t="s">
        <v>11033</v>
      </c>
      <c r="F610" s="320">
        <v>7819</v>
      </c>
    </row>
    <row r="611" ht="12.75">
      <c r="A611" s="320">
        <v>92394973</v>
      </c>
      <c r="B611" s="320">
        <v>9239497</v>
      </c>
      <c r="C611" s="320">
        <v>90003594</v>
      </c>
      <c r="D611" s="320">
        <v>90003594</v>
      </c>
      <c r="E611" s="321" t="s">
        <v>11034</v>
      </c>
      <c r="F611" s="320">
        <v>7820</v>
      </c>
    </row>
    <row r="612" ht="12.75">
      <c r="A612" s="320">
        <v>92376690</v>
      </c>
      <c r="B612" s="320">
        <v>9237669</v>
      </c>
      <c r="C612" s="320">
        <v>90003616</v>
      </c>
      <c r="D612" s="320">
        <v>90003616</v>
      </c>
      <c r="E612" s="321" t="s">
        <v>11035</v>
      </c>
      <c r="F612" s="320">
        <v>7821</v>
      </c>
    </row>
    <row r="613" ht="12.75">
      <c r="A613" s="320">
        <v>90141016</v>
      </c>
      <c r="B613" s="320">
        <v>9014101</v>
      </c>
      <c r="C613" s="320">
        <v>90003691</v>
      </c>
      <c r="D613" s="320">
        <v>90003691</v>
      </c>
      <c r="E613" s="321" t="s">
        <v>11036</v>
      </c>
      <c r="F613" s="320">
        <v>734</v>
      </c>
    </row>
    <row r="614" ht="12.75">
      <c r="A614" s="320">
        <v>92469981</v>
      </c>
      <c r="B614" s="320">
        <v>9246998</v>
      </c>
      <c r="C614" s="320">
        <v>90003713</v>
      </c>
      <c r="D614" s="320">
        <v>90003713</v>
      </c>
      <c r="E614" s="321" t="s">
        <v>11037</v>
      </c>
      <c r="F614" s="320">
        <v>12195</v>
      </c>
    </row>
    <row r="615" ht="12.75">
      <c r="A615" s="320">
        <v>92469990</v>
      </c>
      <c r="B615" s="320">
        <v>9246999</v>
      </c>
      <c r="C615" s="320">
        <v>90003721</v>
      </c>
      <c r="D615" s="320">
        <v>90003721</v>
      </c>
      <c r="E615" s="321" t="s">
        <v>11038</v>
      </c>
      <c r="F615" s="320">
        <v>12196</v>
      </c>
    </row>
    <row r="616" ht="12.75">
      <c r="A616" s="320">
        <v>90139526</v>
      </c>
      <c r="B616" s="320">
        <v>9013952</v>
      </c>
      <c r="C616" s="320">
        <v>90003799</v>
      </c>
      <c r="D616" s="320">
        <v>90003799</v>
      </c>
      <c r="E616" s="321" t="s">
        <v>11039</v>
      </c>
      <c r="F616" s="320">
        <v>799</v>
      </c>
    </row>
    <row r="617" ht="12.75">
      <c r="A617" s="320">
        <v>92264565</v>
      </c>
      <c r="B617" s="320">
        <v>9226456</v>
      </c>
      <c r="C617" s="320">
        <v>90003802</v>
      </c>
      <c r="D617" s="320">
        <v>90003802</v>
      </c>
      <c r="E617" s="321" t="s">
        <v>11040</v>
      </c>
      <c r="F617" s="320">
        <v>798</v>
      </c>
    </row>
    <row r="618" ht="12.75">
      <c r="A618" s="320">
        <v>90291972</v>
      </c>
      <c r="B618" s="320">
        <v>9029197</v>
      </c>
      <c r="C618" s="320">
        <v>90003845</v>
      </c>
      <c r="D618" s="320">
        <v>90003845</v>
      </c>
      <c r="E618" s="321" t="s">
        <v>11041</v>
      </c>
      <c r="F618" s="320">
        <v>31961</v>
      </c>
    </row>
    <row r="619" ht="12.75">
      <c r="A619" s="320">
        <v>90308450</v>
      </c>
      <c r="B619" s="320">
        <v>9030845</v>
      </c>
      <c r="C619" s="320">
        <v>90003900</v>
      </c>
      <c r="D619" s="320">
        <v>90003900</v>
      </c>
      <c r="E619" s="321" t="s">
        <v>11042</v>
      </c>
      <c r="F619" s="320">
        <v>36454</v>
      </c>
    </row>
    <row r="620" ht="12.75">
      <c r="A620" s="320">
        <v>90306228</v>
      </c>
      <c r="B620" s="320">
        <v>9030622</v>
      </c>
      <c r="C620" s="320">
        <v>90003926</v>
      </c>
      <c r="D620" s="320">
        <v>90003926</v>
      </c>
      <c r="E620" s="321" t="s">
        <v>11043</v>
      </c>
      <c r="F620" s="320">
        <v>37362</v>
      </c>
    </row>
    <row r="621" ht="12.75">
      <c r="A621" s="320">
        <v>90701011</v>
      </c>
      <c r="B621" s="320">
        <v>9070101</v>
      </c>
      <c r="C621" s="320">
        <v>90004221</v>
      </c>
      <c r="D621" s="320">
        <v>90004221</v>
      </c>
      <c r="E621" s="321" t="s">
        <v>11044</v>
      </c>
      <c r="F621" s="320">
        <v>983</v>
      </c>
    </row>
    <row r="622" ht="12.75">
      <c r="A622" s="320">
        <v>91487013</v>
      </c>
      <c r="B622" s="320">
        <v>9148701</v>
      </c>
      <c r="C622" s="320">
        <v>90004230</v>
      </c>
      <c r="D622" s="320">
        <v>90004230</v>
      </c>
      <c r="E622" s="321" t="s">
        <v>11045</v>
      </c>
      <c r="F622" s="320">
        <v>3642</v>
      </c>
    </row>
    <row r="623" ht="12.75">
      <c r="A623" s="320">
        <v>90139615</v>
      </c>
      <c r="B623" s="320">
        <v>9013961</v>
      </c>
      <c r="C623" s="320">
        <v>90004272</v>
      </c>
      <c r="D623" s="320">
        <v>90004272</v>
      </c>
      <c r="E623" s="321" t="s">
        <v>11046</v>
      </c>
      <c r="F623" s="320">
        <v>1070</v>
      </c>
    </row>
    <row r="624" ht="12.75">
      <c r="A624" s="320">
        <v>90959027</v>
      </c>
      <c r="B624" s="320">
        <v>9095902</v>
      </c>
      <c r="C624" s="320">
        <v>90004310</v>
      </c>
      <c r="D624" s="320">
        <v>90004310</v>
      </c>
      <c r="E624" s="321" t="s">
        <v>11047</v>
      </c>
      <c r="F624" s="320">
        <v>1221</v>
      </c>
    </row>
    <row r="625" ht="12.75">
      <c r="A625" s="320">
        <v>90702034</v>
      </c>
      <c r="B625" s="320">
        <v>9070203</v>
      </c>
      <c r="C625" s="320">
        <v>90004353</v>
      </c>
      <c r="D625" s="320">
        <v>90004353</v>
      </c>
      <c r="E625" s="321" t="s">
        <v>11048</v>
      </c>
      <c r="F625" s="320">
        <v>1265</v>
      </c>
    </row>
    <row r="626" ht="12.75">
      <c r="A626" s="320">
        <v>90141580</v>
      </c>
      <c r="B626" s="320">
        <v>9014158</v>
      </c>
      <c r="C626" s="320">
        <v>90004434</v>
      </c>
      <c r="D626" s="320">
        <v>90004434</v>
      </c>
      <c r="E626" s="321" t="s">
        <v>11049</v>
      </c>
      <c r="F626" s="320">
        <v>23371</v>
      </c>
    </row>
    <row r="627" ht="12.75">
      <c r="A627" s="320">
        <v>90141610</v>
      </c>
      <c r="B627" s="320">
        <v>9014161</v>
      </c>
      <c r="C627" s="320">
        <v>90004469</v>
      </c>
      <c r="D627" s="320">
        <v>90004469</v>
      </c>
      <c r="E627" s="321" t="s">
        <v>11050</v>
      </c>
      <c r="F627" s="320">
        <v>23374</v>
      </c>
    </row>
    <row r="628" ht="12.75">
      <c r="A628" s="320">
        <v>90141547</v>
      </c>
      <c r="B628" s="320">
        <v>9014154</v>
      </c>
      <c r="C628" s="320">
        <v>90004493</v>
      </c>
      <c r="D628" s="320">
        <v>90004493</v>
      </c>
      <c r="E628" s="321" t="s">
        <v>11051</v>
      </c>
      <c r="F628" s="320">
        <v>23367</v>
      </c>
    </row>
    <row r="629" ht="12.75">
      <c r="A629" s="320">
        <v>90141555</v>
      </c>
      <c r="B629" s="320">
        <v>9014155</v>
      </c>
      <c r="C629" s="320">
        <v>90004515</v>
      </c>
      <c r="D629" s="320">
        <v>90004515</v>
      </c>
      <c r="E629" s="321" t="s">
        <v>11052</v>
      </c>
      <c r="F629" s="320">
        <v>23368</v>
      </c>
    </row>
    <row r="630" ht="12.75">
      <c r="A630" s="320">
        <v>90141563</v>
      </c>
      <c r="B630" s="320">
        <v>9014156</v>
      </c>
      <c r="C630" s="320">
        <v>90004523</v>
      </c>
      <c r="D630" s="320">
        <v>90004523</v>
      </c>
      <c r="E630" s="321" t="s">
        <v>11053</v>
      </c>
      <c r="F630" s="320">
        <v>23369</v>
      </c>
    </row>
    <row r="631" ht="12.75">
      <c r="A631" s="320">
        <v>92411290</v>
      </c>
      <c r="B631" s="320">
        <v>9241129</v>
      </c>
      <c r="C631" s="320">
        <v>90004582</v>
      </c>
      <c r="D631" s="320">
        <v>90004582</v>
      </c>
      <c r="E631" s="321" t="s">
        <v>11054</v>
      </c>
      <c r="F631" s="320">
        <v>1414</v>
      </c>
    </row>
    <row r="632" ht="12.75">
      <c r="A632" s="320">
        <v>91493013</v>
      </c>
      <c r="B632" s="320">
        <v>9149301</v>
      </c>
      <c r="C632" s="320">
        <v>90004639</v>
      </c>
      <c r="D632" s="320">
        <v>90004639</v>
      </c>
      <c r="E632" s="321" t="s">
        <v>11055</v>
      </c>
      <c r="F632" s="320">
        <v>2636</v>
      </c>
    </row>
    <row r="633" ht="12.75">
      <c r="A633" s="320">
        <v>92470386</v>
      </c>
      <c r="B633" s="320">
        <v>9247038</v>
      </c>
      <c r="C633" s="320">
        <v>90004663</v>
      </c>
      <c r="D633" s="320">
        <v>90004663</v>
      </c>
      <c r="E633" s="321" t="s">
        <v>11056</v>
      </c>
      <c r="F633" s="320">
        <v>15341</v>
      </c>
    </row>
    <row r="634" ht="12.75">
      <c r="A634" s="320">
        <v>90141369</v>
      </c>
      <c r="B634" s="320">
        <v>9014136</v>
      </c>
      <c r="C634" s="320">
        <v>90004698</v>
      </c>
      <c r="D634" s="320">
        <v>90004698</v>
      </c>
      <c r="E634" s="321" t="s">
        <v>11057</v>
      </c>
      <c r="F634" s="320">
        <v>15342</v>
      </c>
    </row>
    <row r="635" ht="12.75">
      <c r="A635" s="320">
        <v>90761014</v>
      </c>
      <c r="B635" s="320">
        <v>9076101</v>
      </c>
      <c r="C635" s="320">
        <v>90004760</v>
      </c>
      <c r="D635" s="320">
        <v>90004760</v>
      </c>
      <c r="E635" s="321" t="s">
        <v>11058</v>
      </c>
      <c r="F635" s="320">
        <v>41076</v>
      </c>
    </row>
    <row r="636" ht="12.75">
      <c r="A636" s="320">
        <v>92415296</v>
      </c>
      <c r="B636" s="320">
        <v>9241529</v>
      </c>
      <c r="C636" s="320">
        <v>90004779</v>
      </c>
      <c r="D636" s="320">
        <v>90004779</v>
      </c>
      <c r="E636" s="321" t="s">
        <v>11059</v>
      </c>
      <c r="F636" s="320">
        <v>41077</v>
      </c>
    </row>
    <row r="637" ht="12.75">
      <c r="A637" s="320">
        <v>90761030</v>
      </c>
      <c r="B637" s="320">
        <v>9076103</v>
      </c>
      <c r="C637" s="320">
        <v>90004787</v>
      </c>
      <c r="D637" s="320">
        <v>90004787</v>
      </c>
      <c r="E637" s="321" t="s">
        <v>11060</v>
      </c>
      <c r="F637" s="320">
        <v>41080</v>
      </c>
    </row>
    <row r="638" ht="12.75">
      <c r="A638" s="320">
        <v>90761065</v>
      </c>
      <c r="B638" s="320">
        <v>9076106</v>
      </c>
      <c r="C638" s="320">
        <v>90004809</v>
      </c>
      <c r="D638" s="320">
        <v>90004809</v>
      </c>
      <c r="E638" s="321" t="s">
        <v>11061</v>
      </c>
      <c r="F638" s="320">
        <v>41078</v>
      </c>
    </row>
    <row r="639" ht="12.75">
      <c r="A639" s="320">
        <v>92416128</v>
      </c>
      <c r="B639" s="320">
        <v>9241612</v>
      </c>
      <c r="C639" s="320">
        <v>90004884</v>
      </c>
      <c r="D639" s="320">
        <v>90004884</v>
      </c>
      <c r="E639" s="321" t="s">
        <v>11062</v>
      </c>
      <c r="F639" s="320">
        <v>1583</v>
      </c>
    </row>
    <row r="640" ht="12.75">
      <c r="A640" s="320">
        <v>92261930</v>
      </c>
      <c r="B640" s="320">
        <v>9226193</v>
      </c>
      <c r="C640" s="320">
        <v>90004892</v>
      </c>
      <c r="D640" s="320">
        <v>90004892</v>
      </c>
      <c r="E640" s="321" t="s">
        <v>11063</v>
      </c>
      <c r="F640" s="320">
        <v>1584</v>
      </c>
    </row>
    <row r="641" ht="12.75">
      <c r="A641" s="320">
        <v>92416225</v>
      </c>
      <c r="B641" s="320">
        <v>9241622</v>
      </c>
      <c r="C641" s="320">
        <v>90004930</v>
      </c>
      <c r="D641" s="320">
        <v>90004930</v>
      </c>
      <c r="E641" s="321" t="s">
        <v>11064</v>
      </c>
      <c r="F641" s="320">
        <v>5008</v>
      </c>
    </row>
    <row r="642" ht="12.75">
      <c r="A642" s="320">
        <v>92416233</v>
      </c>
      <c r="B642" s="320">
        <v>9241623</v>
      </c>
      <c r="C642" s="320">
        <v>90004949</v>
      </c>
      <c r="D642" s="320">
        <v>90004949</v>
      </c>
      <c r="E642" s="321" t="s">
        <v>11065</v>
      </c>
      <c r="F642" s="320">
        <v>5006</v>
      </c>
    </row>
    <row r="643" ht="12.75">
      <c r="A643" s="320">
        <v>92416241</v>
      </c>
      <c r="B643" s="320">
        <v>9241624</v>
      </c>
      <c r="C643" s="320">
        <v>90004957</v>
      </c>
      <c r="D643" s="320">
        <v>90004957</v>
      </c>
      <c r="E643" s="321" t="s">
        <v>11066</v>
      </c>
      <c r="F643" s="320">
        <v>5007</v>
      </c>
    </row>
    <row r="644" ht="12.75">
      <c r="A644" s="320">
        <v>92418473</v>
      </c>
      <c r="B644" s="320">
        <v>9241847</v>
      </c>
      <c r="C644" s="320">
        <v>90005236</v>
      </c>
      <c r="D644" s="320">
        <v>90005236</v>
      </c>
      <c r="E644" s="321" t="s">
        <v>11067</v>
      </c>
      <c r="F644" s="320">
        <v>2825</v>
      </c>
    </row>
    <row r="645" ht="12.75">
      <c r="A645" s="320">
        <v>92420834</v>
      </c>
      <c r="B645" s="320">
        <v>9242083</v>
      </c>
      <c r="C645" s="320">
        <v>90005295</v>
      </c>
      <c r="D645" s="320">
        <v>90005295</v>
      </c>
      <c r="E645" s="321" t="s">
        <v>11068</v>
      </c>
      <c r="F645" s="320">
        <v>4711</v>
      </c>
    </row>
    <row r="646" ht="12.75">
      <c r="A646" s="320">
        <v>92420842</v>
      </c>
      <c r="B646" s="320">
        <v>9242084</v>
      </c>
      <c r="C646" s="320">
        <v>90005341</v>
      </c>
      <c r="D646" s="320">
        <v>90005341</v>
      </c>
      <c r="E646" s="321" t="s">
        <v>11069</v>
      </c>
      <c r="F646" s="320">
        <v>4710</v>
      </c>
    </row>
    <row r="647" ht="12.75">
      <c r="A647" s="320">
        <v>92471080</v>
      </c>
      <c r="B647" s="320">
        <v>9247108</v>
      </c>
      <c r="C647" s="320">
        <v>90005457</v>
      </c>
      <c r="D647" s="320">
        <v>90005457</v>
      </c>
      <c r="E647" s="321" t="s">
        <v>11070</v>
      </c>
      <c r="F647" s="320">
        <v>61613</v>
      </c>
    </row>
    <row r="648" ht="12.75">
      <c r="A648" s="320">
        <v>90433017</v>
      </c>
      <c r="B648" s="320">
        <v>9043301</v>
      </c>
      <c r="C648" s="320">
        <v>90005473</v>
      </c>
      <c r="D648" s="320">
        <v>90005473</v>
      </c>
      <c r="E648" s="321" t="s">
        <v>11071</v>
      </c>
      <c r="F648" s="320">
        <v>31183</v>
      </c>
    </row>
    <row r="649" ht="12.75">
      <c r="A649" s="320">
        <v>91532019</v>
      </c>
      <c r="B649" s="320">
        <v>9153201</v>
      </c>
      <c r="C649" s="320">
        <v>90005503</v>
      </c>
      <c r="D649" s="320">
        <v>90005503</v>
      </c>
      <c r="E649" s="321" t="s">
        <v>11072</v>
      </c>
      <c r="F649" s="320">
        <v>44046</v>
      </c>
    </row>
    <row r="650" ht="12.75">
      <c r="A650" s="320">
        <v>90678010</v>
      </c>
      <c r="B650" s="320">
        <v>9067801</v>
      </c>
      <c r="C650" s="320">
        <v>90005546</v>
      </c>
      <c r="D650" s="320">
        <v>90005546</v>
      </c>
      <c r="E650" s="321" t="s">
        <v>11073</v>
      </c>
      <c r="F650" s="320">
        <v>2102</v>
      </c>
    </row>
    <row r="651" ht="12.75">
      <c r="A651" s="320">
        <v>90139976</v>
      </c>
      <c r="B651" s="320">
        <v>9013997</v>
      </c>
      <c r="C651" s="320">
        <v>90005554</v>
      </c>
      <c r="D651" s="320">
        <v>90005554</v>
      </c>
      <c r="E651" s="321" t="s">
        <v>11074</v>
      </c>
      <c r="F651" s="320">
        <v>2101</v>
      </c>
    </row>
    <row r="652" ht="12.75">
      <c r="A652" s="320">
        <v>90832019</v>
      </c>
      <c r="B652" s="320">
        <v>9083201</v>
      </c>
      <c r="C652" s="320">
        <v>90005686</v>
      </c>
      <c r="D652" s="320">
        <v>90005686</v>
      </c>
      <c r="E652" s="321" t="s">
        <v>11075</v>
      </c>
      <c r="F652" s="320">
        <v>2292</v>
      </c>
    </row>
    <row r="653" ht="12.75">
      <c r="A653" s="320">
        <v>91033012</v>
      </c>
      <c r="B653" s="320">
        <v>9103301</v>
      </c>
      <c r="C653" s="320">
        <v>90005716</v>
      </c>
      <c r="D653" s="320">
        <v>90005716</v>
      </c>
      <c r="E653" s="321" t="s">
        <v>11076</v>
      </c>
      <c r="F653" s="320">
        <v>2293</v>
      </c>
    </row>
    <row r="654" ht="12.75">
      <c r="A654" s="320">
        <v>90282140</v>
      </c>
      <c r="B654" s="320">
        <v>9028214</v>
      </c>
      <c r="C654" s="320">
        <v>90006208</v>
      </c>
      <c r="D654" s="320">
        <v>90006208</v>
      </c>
      <c r="E654" s="321" t="s">
        <v>11077</v>
      </c>
      <c r="F654" s="320">
        <v>47506</v>
      </c>
    </row>
    <row r="655" ht="12.75">
      <c r="A655" s="320">
        <v>90282132</v>
      </c>
      <c r="B655" s="320">
        <v>9028213</v>
      </c>
      <c r="C655" s="320">
        <v>90006216</v>
      </c>
      <c r="D655" s="320">
        <v>90006216</v>
      </c>
      <c r="E655" s="321" t="s">
        <v>11078</v>
      </c>
      <c r="F655" s="320">
        <v>47507</v>
      </c>
    </row>
    <row r="656" ht="12.75">
      <c r="A656" s="320">
        <v>92366635</v>
      </c>
      <c r="B656" s="320">
        <v>9236663</v>
      </c>
      <c r="C656" s="320">
        <v>90006224</v>
      </c>
      <c r="D656" s="320">
        <v>90006224</v>
      </c>
      <c r="E656" s="321" t="s">
        <v>11079</v>
      </c>
      <c r="F656" s="320">
        <v>2965</v>
      </c>
    </row>
    <row r="657" ht="12.75">
      <c r="A657" s="320">
        <v>90252110</v>
      </c>
      <c r="B657" s="320">
        <v>9025211</v>
      </c>
      <c r="C657" s="320">
        <v>90006240</v>
      </c>
      <c r="D657" s="320">
        <v>90006240</v>
      </c>
      <c r="E657" s="321" t="s">
        <v>11080</v>
      </c>
      <c r="F657" s="320">
        <v>24640</v>
      </c>
    </row>
    <row r="658" ht="12.75">
      <c r="A658" s="320">
        <v>92368166</v>
      </c>
      <c r="B658" s="320">
        <v>9236816</v>
      </c>
      <c r="C658" s="320">
        <v>90006275</v>
      </c>
      <c r="D658" s="320">
        <v>90006275</v>
      </c>
      <c r="E658" s="321" t="s">
        <v>11081</v>
      </c>
      <c r="F658" s="320">
        <v>3317</v>
      </c>
    </row>
    <row r="659" ht="12.75">
      <c r="A659" s="320">
        <v>90730011</v>
      </c>
      <c r="B659" s="320">
        <v>9073001</v>
      </c>
      <c r="C659" s="320">
        <v>90006313</v>
      </c>
      <c r="D659" s="320">
        <v>90006313</v>
      </c>
      <c r="E659" s="321" t="s">
        <v>11082</v>
      </c>
      <c r="F659" s="320">
        <v>159</v>
      </c>
    </row>
    <row r="660" ht="12.75">
      <c r="A660" s="320">
        <v>90205626</v>
      </c>
      <c r="B660" s="320">
        <v>9020562</v>
      </c>
      <c r="C660" s="320">
        <v>90006321</v>
      </c>
      <c r="D660" s="320">
        <v>90006321</v>
      </c>
      <c r="E660" s="321" t="s">
        <v>11083</v>
      </c>
      <c r="F660" s="320">
        <v>194</v>
      </c>
    </row>
    <row r="661" ht="12.75">
      <c r="A661" s="320">
        <v>90205642</v>
      </c>
      <c r="B661" s="320">
        <v>9020564</v>
      </c>
      <c r="C661" s="320">
        <v>90006330</v>
      </c>
      <c r="D661" s="320">
        <v>90006330</v>
      </c>
      <c r="E661" s="321" t="s">
        <v>11084</v>
      </c>
      <c r="F661" s="320">
        <v>247</v>
      </c>
    </row>
    <row r="662" ht="12.75">
      <c r="A662" s="320">
        <v>90205634</v>
      </c>
      <c r="B662" s="320">
        <v>9020563</v>
      </c>
      <c r="C662" s="320">
        <v>90006348</v>
      </c>
      <c r="D662" s="322">
        <v>90006348</v>
      </c>
      <c r="E662" s="321" t="s">
        <v>11085</v>
      </c>
      <c r="F662" s="320">
        <v>246</v>
      </c>
    </row>
    <row r="663" ht="12.75">
      <c r="A663" s="320">
        <v>91513057</v>
      </c>
      <c r="B663" s="320">
        <v>9151305</v>
      </c>
      <c r="C663" s="320">
        <v>90006372</v>
      </c>
      <c r="D663" s="320">
        <v>90006372</v>
      </c>
      <c r="E663" s="321" t="s">
        <v>11086</v>
      </c>
      <c r="F663" s="320">
        <v>340</v>
      </c>
    </row>
    <row r="664" ht="12.75">
      <c r="A664" s="320">
        <v>91513022</v>
      </c>
      <c r="B664" s="320">
        <v>9151302</v>
      </c>
      <c r="C664" s="320">
        <v>90006380</v>
      </c>
      <c r="D664" s="320">
        <v>90006380</v>
      </c>
      <c r="E664" s="321" t="s">
        <v>11087</v>
      </c>
      <c r="F664" s="320">
        <v>339</v>
      </c>
    </row>
    <row r="665" ht="12.75">
      <c r="A665" s="320">
        <v>91513014</v>
      </c>
      <c r="B665" s="320">
        <v>9151301</v>
      </c>
      <c r="C665" s="320">
        <v>90006399</v>
      </c>
      <c r="D665" s="320">
        <v>90006399</v>
      </c>
      <c r="E665" s="321" t="s">
        <v>11088</v>
      </c>
      <c r="F665" s="320">
        <v>30546</v>
      </c>
    </row>
    <row r="666" ht="12.75">
      <c r="A666" s="320">
        <v>91513049</v>
      </c>
      <c r="B666" s="320">
        <v>9151304</v>
      </c>
      <c r="C666" s="320">
        <v>90006402</v>
      </c>
      <c r="D666" s="320">
        <v>90006402</v>
      </c>
      <c r="E666" s="321" t="s">
        <v>11089</v>
      </c>
      <c r="F666" s="320">
        <v>30545</v>
      </c>
    </row>
    <row r="667" ht="12.75">
      <c r="A667" s="320">
        <v>90206363</v>
      </c>
      <c r="B667" s="320">
        <v>9020636</v>
      </c>
      <c r="C667" s="320">
        <v>90006410</v>
      </c>
      <c r="D667" s="322">
        <v>90006410</v>
      </c>
      <c r="E667" s="321" t="s">
        <v>11090</v>
      </c>
      <c r="F667" s="320">
        <v>11437</v>
      </c>
    </row>
    <row r="668" ht="12.75">
      <c r="A668" s="320">
        <v>90552016</v>
      </c>
      <c r="B668" s="320">
        <v>9055201</v>
      </c>
      <c r="C668" s="320">
        <v>90006445</v>
      </c>
      <c r="D668" s="320">
        <v>90006445</v>
      </c>
      <c r="E668" s="321" t="s">
        <v>11091</v>
      </c>
      <c r="F668" s="320">
        <v>533</v>
      </c>
    </row>
    <row r="669" ht="12.75">
      <c r="A669" s="320">
        <v>90206401</v>
      </c>
      <c r="B669" s="320">
        <v>9020640</v>
      </c>
      <c r="C669" s="320">
        <v>90006470</v>
      </c>
      <c r="D669" s="320">
        <v>90006470</v>
      </c>
      <c r="E669" s="321" t="s">
        <v>11092</v>
      </c>
      <c r="F669" s="320">
        <v>15460</v>
      </c>
    </row>
    <row r="670" ht="12.75">
      <c r="A670" s="320">
        <v>90205847</v>
      </c>
      <c r="B670" s="320">
        <v>9020584</v>
      </c>
      <c r="C670" s="320">
        <v>90006569</v>
      </c>
      <c r="D670" s="320">
        <v>90006569</v>
      </c>
      <c r="E670" s="321" t="s">
        <v>11093</v>
      </c>
      <c r="F670" s="320">
        <v>860</v>
      </c>
    </row>
    <row r="671" ht="12.75">
      <c r="A671" s="320">
        <v>90182014</v>
      </c>
      <c r="B671" s="320">
        <v>9018201</v>
      </c>
      <c r="C671" s="320">
        <v>90006585</v>
      </c>
      <c r="D671" s="320">
        <v>90006585</v>
      </c>
      <c r="E671" s="321" t="s">
        <v>11094</v>
      </c>
      <c r="F671" s="320">
        <v>939</v>
      </c>
    </row>
    <row r="672" ht="12.75">
      <c r="A672" s="320">
        <v>92371302</v>
      </c>
      <c r="B672" s="320">
        <v>9237130</v>
      </c>
      <c r="C672" s="320">
        <v>90006666</v>
      </c>
      <c r="D672" s="320">
        <v>90006666</v>
      </c>
      <c r="E672" s="321" t="s">
        <v>11095</v>
      </c>
      <c r="F672" s="320">
        <v>8538</v>
      </c>
    </row>
    <row r="673" ht="12.75">
      <c r="A673" s="320">
        <v>90215095</v>
      </c>
      <c r="B673" s="320">
        <v>9021509</v>
      </c>
      <c r="C673" s="320">
        <v>90006720</v>
      </c>
      <c r="D673" s="320">
        <v>90006720</v>
      </c>
      <c r="E673" s="321" t="s">
        <v>11096</v>
      </c>
      <c r="F673" s="320">
        <v>1068</v>
      </c>
    </row>
    <row r="674" ht="12.75">
      <c r="A674" s="320">
        <v>92416977</v>
      </c>
      <c r="B674" s="320">
        <v>9241697</v>
      </c>
      <c r="C674" s="320">
        <v>90006887</v>
      </c>
      <c r="D674" s="320">
        <v>90006887</v>
      </c>
      <c r="E674" s="321" t="s">
        <v>11097</v>
      </c>
      <c r="F674" s="320">
        <v>1623</v>
      </c>
    </row>
    <row r="675" ht="12.75">
      <c r="A675" s="320">
        <v>92417043</v>
      </c>
      <c r="B675" s="320">
        <v>9241704</v>
      </c>
      <c r="C675" s="320">
        <v>90006895</v>
      </c>
      <c r="D675" s="320">
        <v>90006895</v>
      </c>
      <c r="E675" s="321" t="s">
        <v>11098</v>
      </c>
      <c r="F675" s="320">
        <v>1624</v>
      </c>
    </row>
    <row r="676" ht="12.75">
      <c r="A676" s="320">
        <v>92419453</v>
      </c>
      <c r="B676" s="320">
        <v>9241945</v>
      </c>
      <c r="C676" s="320">
        <v>90006917</v>
      </c>
      <c r="D676" s="320">
        <v>90006917</v>
      </c>
      <c r="E676" s="321" t="s">
        <v>11099</v>
      </c>
      <c r="F676" s="320">
        <v>1734</v>
      </c>
    </row>
    <row r="677" ht="12.75">
      <c r="A677" s="320">
        <v>90581024</v>
      </c>
      <c r="B677" s="320">
        <v>9058102</v>
      </c>
      <c r="C677" s="320">
        <v>90006925</v>
      </c>
      <c r="D677" s="320">
        <v>90006925</v>
      </c>
      <c r="E677" s="321" t="s">
        <v>11100</v>
      </c>
      <c r="F677" s="320">
        <v>1732</v>
      </c>
    </row>
    <row r="678" ht="12.75">
      <c r="A678" s="320">
        <v>92419461</v>
      </c>
      <c r="B678" s="320">
        <v>9241946</v>
      </c>
      <c r="C678" s="320">
        <v>90006933</v>
      </c>
      <c r="D678" s="320">
        <v>90006933</v>
      </c>
      <c r="E678" s="321" t="s">
        <v>11101</v>
      </c>
      <c r="F678" s="320">
        <v>1733</v>
      </c>
    </row>
    <row r="679" ht="12.75">
      <c r="A679" s="320">
        <v>92420672</v>
      </c>
      <c r="B679" s="320">
        <v>9242067</v>
      </c>
      <c r="C679" s="320">
        <v>90006950</v>
      </c>
      <c r="D679" s="320">
        <v>90006950</v>
      </c>
      <c r="E679" s="321" t="s">
        <v>11102</v>
      </c>
      <c r="F679" s="320">
        <v>1779</v>
      </c>
    </row>
    <row r="680" ht="12.75">
      <c r="A680" s="320">
        <v>90206215</v>
      </c>
      <c r="B680" s="320">
        <v>9020621</v>
      </c>
      <c r="C680" s="320">
        <v>90006984</v>
      </c>
      <c r="D680" s="320">
        <v>90006984</v>
      </c>
      <c r="E680" s="321" t="s">
        <v>11103</v>
      </c>
      <c r="F680" s="320">
        <v>57444</v>
      </c>
    </row>
    <row r="681" ht="12.75">
      <c r="A681" s="320">
        <v>92460925</v>
      </c>
      <c r="B681" s="320">
        <v>9246092</v>
      </c>
      <c r="C681" s="320">
        <v>90007077</v>
      </c>
      <c r="D681" s="320">
        <v>90007077</v>
      </c>
      <c r="E681" s="321" t="s">
        <v>11104</v>
      </c>
      <c r="F681" s="320">
        <v>11544</v>
      </c>
    </row>
    <row r="682" ht="12.75">
      <c r="A682" s="320">
        <v>92460933</v>
      </c>
      <c r="B682" s="320">
        <v>9246093</v>
      </c>
      <c r="C682" s="320">
        <v>90007107</v>
      </c>
      <c r="D682" s="320">
        <v>90007107</v>
      </c>
      <c r="E682" s="321" t="s">
        <v>11105</v>
      </c>
      <c r="F682" s="320">
        <v>13863</v>
      </c>
    </row>
    <row r="683" ht="12.75">
      <c r="A683" s="320">
        <v>90311477</v>
      </c>
      <c r="B683" s="320">
        <v>9031147</v>
      </c>
      <c r="C683" s="320">
        <v>90007115</v>
      </c>
      <c r="D683" s="320">
        <v>90007115</v>
      </c>
      <c r="E683" s="321" t="s">
        <v>11106</v>
      </c>
      <c r="F683" s="320">
        <v>40647</v>
      </c>
    </row>
    <row r="684" ht="12.75">
      <c r="A684" s="320">
        <v>90241312</v>
      </c>
      <c r="B684" s="320">
        <v>9024131</v>
      </c>
      <c r="C684" s="320">
        <v>90007131</v>
      </c>
      <c r="D684" s="320">
        <v>90007131</v>
      </c>
      <c r="E684" s="321" t="s">
        <v>11107</v>
      </c>
      <c r="F684" s="320">
        <v>60829</v>
      </c>
    </row>
    <row r="685" ht="12.75">
      <c r="A685" s="320">
        <v>90241320</v>
      </c>
      <c r="B685" s="320">
        <v>9024132</v>
      </c>
      <c r="C685" s="320">
        <v>90007310</v>
      </c>
      <c r="D685" s="320">
        <v>90007310</v>
      </c>
      <c r="E685" s="321" t="s">
        <v>11108</v>
      </c>
      <c r="F685" s="320">
        <v>72079</v>
      </c>
    </row>
    <row r="686" ht="12.75">
      <c r="A686" s="320">
        <v>90284089</v>
      </c>
      <c r="B686" s="320">
        <v>9028408</v>
      </c>
      <c r="C686" s="320">
        <v>90007328</v>
      </c>
      <c r="D686" s="320">
        <v>90007328</v>
      </c>
      <c r="E686" s="321" t="s">
        <v>11109</v>
      </c>
      <c r="F686" s="320">
        <v>42574</v>
      </c>
    </row>
    <row r="687" ht="12.75">
      <c r="A687" s="320">
        <v>90302079</v>
      </c>
      <c r="B687" s="320">
        <v>9030207</v>
      </c>
      <c r="C687" s="320">
        <v>90007441</v>
      </c>
      <c r="D687" s="320">
        <v>90007441</v>
      </c>
      <c r="E687" s="321" t="s">
        <v>11110</v>
      </c>
      <c r="F687" s="320">
        <v>43035</v>
      </c>
    </row>
    <row r="688" ht="12.75">
      <c r="A688" s="320">
        <v>90241355</v>
      </c>
      <c r="B688" s="320">
        <v>9024135</v>
      </c>
      <c r="C688" s="320">
        <v>90008111</v>
      </c>
      <c r="D688" s="320">
        <v>90008111</v>
      </c>
      <c r="E688" s="321" t="s">
        <v>11111</v>
      </c>
      <c r="F688" s="320">
        <v>56017</v>
      </c>
    </row>
    <row r="689" ht="12.75">
      <c r="A689" s="320">
        <v>90241363</v>
      </c>
      <c r="B689" s="320">
        <v>9024136</v>
      </c>
      <c r="C689" s="320">
        <v>90008162</v>
      </c>
      <c r="D689" s="320">
        <v>90008162</v>
      </c>
      <c r="E689" s="321" t="s">
        <v>11112</v>
      </c>
      <c r="F689" s="320">
        <v>60832</v>
      </c>
    </row>
    <row r="690" ht="12.75">
      <c r="A690" s="320">
        <v>90241533</v>
      </c>
      <c r="B690" s="320">
        <v>9024153</v>
      </c>
      <c r="C690" s="320">
        <v>90008260</v>
      </c>
      <c r="D690" s="320">
        <v>90008260</v>
      </c>
      <c r="E690" s="321" t="s">
        <v>11113</v>
      </c>
      <c r="F690" s="320">
        <v>16913</v>
      </c>
    </row>
    <row r="691" ht="12.75">
      <c r="A691" s="320">
        <v>90263030</v>
      </c>
      <c r="B691" s="320">
        <v>9026303</v>
      </c>
      <c r="C691" s="320">
        <v>90008332</v>
      </c>
      <c r="D691" s="320">
        <v>90008332</v>
      </c>
      <c r="E691" s="321" t="s">
        <v>11114</v>
      </c>
      <c r="F691" s="320">
        <v>1236</v>
      </c>
    </row>
    <row r="692" ht="12.75">
      <c r="A692" s="320">
        <v>90265017</v>
      </c>
      <c r="B692" s="320">
        <v>9026501</v>
      </c>
      <c r="C692" s="320">
        <v>90008375</v>
      </c>
      <c r="D692" s="320">
        <v>90008375</v>
      </c>
      <c r="E692" s="321" t="s">
        <v>11115</v>
      </c>
      <c r="F692" s="320">
        <v>13990</v>
      </c>
    </row>
    <row r="693" ht="12.75">
      <c r="A693" s="320">
        <v>92463991</v>
      </c>
      <c r="B693" s="320">
        <v>9246399</v>
      </c>
      <c r="C693" s="320">
        <v>90008391</v>
      </c>
      <c r="D693" s="320">
        <v>90008391</v>
      </c>
      <c r="E693" s="321" t="s">
        <v>11116</v>
      </c>
      <c r="F693" s="320">
        <v>13986</v>
      </c>
    </row>
    <row r="694" ht="12.75">
      <c r="A694" s="320">
        <v>90241479</v>
      </c>
      <c r="B694" s="320">
        <v>9024147</v>
      </c>
      <c r="C694" s="320">
        <v>90008430</v>
      </c>
      <c r="D694" s="320">
        <v>90008430</v>
      </c>
      <c r="E694" s="321" t="s">
        <v>11117</v>
      </c>
      <c r="F694" s="320">
        <v>15606</v>
      </c>
    </row>
    <row r="695" ht="12.75">
      <c r="A695" s="320">
        <v>90241452</v>
      </c>
      <c r="B695" s="320">
        <v>9024145</v>
      </c>
      <c r="C695" s="320">
        <v>90008596</v>
      </c>
      <c r="D695" s="320">
        <v>90008596</v>
      </c>
      <c r="E695" s="321" t="s">
        <v>11118</v>
      </c>
      <c r="F695" s="320">
        <v>42578</v>
      </c>
    </row>
    <row r="696" ht="12.75">
      <c r="A696" s="320">
        <v>92463975</v>
      </c>
      <c r="B696" s="320">
        <v>9246397</v>
      </c>
      <c r="C696" s="320">
        <v>90008804</v>
      </c>
      <c r="D696" s="320">
        <v>90008804</v>
      </c>
      <c r="E696" s="321" t="s">
        <v>11119</v>
      </c>
      <c r="F696" s="320">
        <v>43037</v>
      </c>
    </row>
    <row r="697" ht="12.75">
      <c r="A697" s="320">
        <v>90259149</v>
      </c>
      <c r="B697" s="320">
        <v>9025914</v>
      </c>
      <c r="C697" s="320">
        <v>90008820</v>
      </c>
      <c r="D697" s="320">
        <v>90008820</v>
      </c>
      <c r="E697" s="321" t="s">
        <v>11120</v>
      </c>
      <c r="F697" s="320">
        <v>25755</v>
      </c>
    </row>
    <row r="698" ht="12.75">
      <c r="A698" s="320">
        <v>90159730</v>
      </c>
      <c r="B698" s="320">
        <v>9015973</v>
      </c>
      <c r="C698" s="320">
        <v>90008847</v>
      </c>
      <c r="D698" s="320">
        <v>90008847</v>
      </c>
      <c r="E698" s="321" t="s">
        <v>11121</v>
      </c>
      <c r="F698" s="320">
        <v>50622</v>
      </c>
    </row>
    <row r="699" ht="12.75">
      <c r="A699" s="320">
        <v>90267583</v>
      </c>
      <c r="B699" s="320">
        <v>9026758</v>
      </c>
      <c r="C699" s="320">
        <v>90008863</v>
      </c>
      <c r="D699" s="320">
        <v>90008863</v>
      </c>
      <c r="E699" s="321" t="s">
        <v>11122</v>
      </c>
      <c r="F699" s="320">
        <v>56814</v>
      </c>
    </row>
    <row r="700" ht="12.75">
      <c r="A700" s="320">
        <v>92374590</v>
      </c>
      <c r="B700" s="320">
        <v>9237459</v>
      </c>
      <c r="C700" s="320">
        <v>90009037</v>
      </c>
      <c r="D700" s="320">
        <v>90009037</v>
      </c>
      <c r="E700" s="321" t="s">
        <v>11123</v>
      </c>
      <c r="F700" s="320">
        <v>30326</v>
      </c>
    </row>
    <row r="701" ht="12.75">
      <c r="A701" s="320">
        <v>90159292</v>
      </c>
      <c r="B701" s="320">
        <v>9015929</v>
      </c>
      <c r="C701" s="320">
        <v>90009150</v>
      </c>
      <c r="D701" s="320">
        <v>90009150</v>
      </c>
      <c r="E701" s="321" t="s">
        <v>11124</v>
      </c>
      <c r="F701" s="320">
        <v>31604</v>
      </c>
    </row>
    <row r="702" ht="12.75">
      <c r="A702" s="320">
        <v>92381707</v>
      </c>
      <c r="B702" s="320">
        <v>9238170</v>
      </c>
      <c r="C702" s="320">
        <v>90009169</v>
      </c>
      <c r="D702" s="320">
        <v>90009169</v>
      </c>
      <c r="E702" s="321" t="s">
        <v>11125</v>
      </c>
      <c r="F702" s="320">
        <v>3470</v>
      </c>
    </row>
    <row r="703" ht="12.75">
      <c r="A703" s="320">
        <v>90291816</v>
      </c>
      <c r="B703" s="320">
        <v>9029181</v>
      </c>
      <c r="C703" s="320">
        <v>90009185</v>
      </c>
      <c r="D703" s="320">
        <v>90009185</v>
      </c>
      <c r="E703" s="321" t="s">
        <v>11126</v>
      </c>
      <c r="F703" s="320">
        <v>76340</v>
      </c>
    </row>
    <row r="704" ht="12.75">
      <c r="A704" s="320">
        <v>90251016</v>
      </c>
      <c r="B704" s="320">
        <v>9025101</v>
      </c>
      <c r="C704" s="320">
        <v>90009347</v>
      </c>
      <c r="D704" s="320">
        <v>90009347</v>
      </c>
      <c r="E704" s="321" t="s">
        <v>11127</v>
      </c>
      <c r="F704" s="320">
        <v>1203</v>
      </c>
    </row>
    <row r="705" ht="12.75">
      <c r="A705" s="320">
        <v>92463037</v>
      </c>
      <c r="B705" s="320">
        <v>9246303</v>
      </c>
      <c r="C705" s="320">
        <v>90009444</v>
      </c>
      <c r="D705" s="320">
        <v>90009444</v>
      </c>
      <c r="E705" s="321" t="s">
        <v>11128</v>
      </c>
      <c r="F705" s="320">
        <v>10837</v>
      </c>
    </row>
    <row r="706" ht="12.75">
      <c r="A706" s="320">
        <v>90159527</v>
      </c>
      <c r="B706" s="320">
        <v>9015952</v>
      </c>
      <c r="C706" s="320">
        <v>90009452</v>
      </c>
      <c r="D706" s="320">
        <v>90009452</v>
      </c>
      <c r="E706" s="321" t="s">
        <v>11129</v>
      </c>
      <c r="F706" s="320">
        <v>10834</v>
      </c>
    </row>
    <row r="707" ht="12.75">
      <c r="A707" s="320">
        <v>92463010</v>
      </c>
      <c r="B707" s="320">
        <v>9246301</v>
      </c>
      <c r="C707" s="320">
        <v>90009479</v>
      </c>
      <c r="D707" s="320">
        <v>90009479</v>
      </c>
      <c r="E707" s="321" t="s">
        <v>11130</v>
      </c>
      <c r="F707" s="320">
        <v>10835</v>
      </c>
    </row>
    <row r="708" ht="12.75">
      <c r="A708" s="320">
        <v>90159780</v>
      </c>
      <c r="B708" s="320">
        <v>9015978</v>
      </c>
      <c r="C708" s="320">
        <v>90009568</v>
      </c>
      <c r="D708" s="320">
        <v>90009568</v>
      </c>
      <c r="E708" s="321" t="s">
        <v>11131</v>
      </c>
      <c r="F708" s="320">
        <v>16588</v>
      </c>
    </row>
    <row r="709" ht="12.75">
      <c r="A709" s="320">
        <v>92463070</v>
      </c>
      <c r="B709" s="320">
        <v>9246307</v>
      </c>
      <c r="C709" s="320">
        <v>90009592</v>
      </c>
      <c r="D709" s="320">
        <v>90009592</v>
      </c>
      <c r="E709" s="321" t="s">
        <v>11132</v>
      </c>
      <c r="F709" s="320">
        <v>13673</v>
      </c>
    </row>
    <row r="710" ht="12.75">
      <c r="A710" s="320">
        <v>90159365</v>
      </c>
      <c r="B710" s="320">
        <v>9015936</v>
      </c>
      <c r="C710" s="320">
        <v>90009665</v>
      </c>
      <c r="D710" s="320">
        <v>90009665</v>
      </c>
      <c r="E710" s="321" t="s">
        <v>11133</v>
      </c>
      <c r="F710" s="320">
        <v>5052</v>
      </c>
    </row>
    <row r="711" ht="12.75">
      <c r="A711" s="320">
        <v>90256999</v>
      </c>
      <c r="B711" s="320">
        <v>9025699</v>
      </c>
      <c r="C711" s="320">
        <v>90009908</v>
      </c>
      <c r="D711" s="320">
        <v>90009908</v>
      </c>
      <c r="E711" s="321" t="s">
        <v>11134</v>
      </c>
      <c r="F711" s="320">
        <v>25425</v>
      </c>
    </row>
    <row r="712" ht="12.75">
      <c r="A712" s="320">
        <v>92424937</v>
      </c>
      <c r="B712" s="320">
        <v>9242493</v>
      </c>
      <c r="C712" s="320">
        <v>90010000</v>
      </c>
      <c r="D712" s="320">
        <v>90010000</v>
      </c>
      <c r="E712" s="321" t="s">
        <v>11135</v>
      </c>
      <c r="F712" s="320">
        <v>2826</v>
      </c>
    </row>
    <row r="713" ht="12.75">
      <c r="A713" s="320">
        <v>92424945</v>
      </c>
      <c r="B713" s="320">
        <v>9242494</v>
      </c>
      <c r="C713" s="320">
        <v>90010019</v>
      </c>
      <c r="D713" s="320">
        <v>90010019</v>
      </c>
      <c r="E713" s="321" t="s">
        <v>11136</v>
      </c>
      <c r="F713" s="320">
        <v>2827</v>
      </c>
    </row>
    <row r="714" ht="12.75">
      <c r="A714" s="320">
        <v>90159756</v>
      </c>
      <c r="B714" s="320">
        <v>9015975</v>
      </c>
      <c r="C714" s="320">
        <v>90010027</v>
      </c>
      <c r="D714" s="320">
        <v>90010027</v>
      </c>
      <c r="E714" s="321" t="s">
        <v>11137</v>
      </c>
      <c r="F714" s="320">
        <v>75047</v>
      </c>
    </row>
    <row r="715" ht="12.75">
      <c r="A715" s="320">
        <v>91504015</v>
      </c>
      <c r="B715" s="320">
        <v>9150401</v>
      </c>
      <c r="C715" s="320">
        <v>90010060</v>
      </c>
      <c r="D715" s="320">
        <v>90010060</v>
      </c>
      <c r="E715" s="321" t="s">
        <v>11138</v>
      </c>
      <c r="F715" s="320">
        <v>3812</v>
      </c>
    </row>
    <row r="716" ht="12.75">
      <c r="A716" s="320">
        <v>92433880</v>
      </c>
      <c r="B716" s="320">
        <v>9243388</v>
      </c>
      <c r="C716" s="320">
        <v>90010086</v>
      </c>
      <c r="D716" s="320">
        <v>90010086</v>
      </c>
      <c r="E716" s="321" t="s">
        <v>11139</v>
      </c>
      <c r="F716" s="320">
        <v>3426</v>
      </c>
    </row>
    <row r="717" ht="12.75">
      <c r="A717" s="320">
        <v>90159276</v>
      </c>
      <c r="B717" s="320">
        <v>9015927</v>
      </c>
      <c r="C717" s="320">
        <v>90010108</v>
      </c>
      <c r="D717" s="320">
        <v>90010108</v>
      </c>
      <c r="E717" s="321" t="s">
        <v>11140</v>
      </c>
      <c r="F717" s="320">
        <v>3427</v>
      </c>
    </row>
    <row r="718" ht="12.75">
      <c r="A718" s="320">
        <v>90262530</v>
      </c>
      <c r="B718" s="320">
        <v>9026253</v>
      </c>
      <c r="C718" s="320">
        <v>90010116</v>
      </c>
      <c r="D718" s="320">
        <v>90010116</v>
      </c>
      <c r="E718" s="321" t="s">
        <v>11141</v>
      </c>
      <c r="F718" s="320">
        <v>26830</v>
      </c>
    </row>
    <row r="719" ht="12.75">
      <c r="A719" s="320">
        <v>92436781</v>
      </c>
      <c r="B719" s="320">
        <v>9243678</v>
      </c>
      <c r="C719" s="320">
        <v>90010140</v>
      </c>
      <c r="D719" s="320">
        <v>90010140</v>
      </c>
      <c r="E719" s="321" t="s">
        <v>11142</v>
      </c>
      <c r="F719" s="320">
        <v>2962</v>
      </c>
    </row>
    <row r="720" ht="12.75">
      <c r="A720" s="320">
        <v>90232151</v>
      </c>
      <c r="B720" s="320">
        <v>9023215</v>
      </c>
      <c r="C720" s="320">
        <v>90011783</v>
      </c>
      <c r="D720" s="320">
        <v>90011783</v>
      </c>
      <c r="E720" s="321" t="s">
        <v>11143</v>
      </c>
      <c r="F720" s="320">
        <v>64873</v>
      </c>
    </row>
    <row r="721" ht="12.75">
      <c r="A721" s="320">
        <v>90308522</v>
      </c>
      <c r="B721" s="320">
        <v>9030852</v>
      </c>
      <c r="C721" s="320">
        <v>90012453</v>
      </c>
      <c r="D721" s="320">
        <v>90012453</v>
      </c>
      <c r="E721" s="321" t="s">
        <v>11144</v>
      </c>
      <c r="F721" s="320">
        <v>55809</v>
      </c>
    </row>
    <row r="722" ht="12.75">
      <c r="A722" s="320">
        <v>90301862</v>
      </c>
      <c r="B722" s="320">
        <v>9030186</v>
      </c>
      <c r="C722" s="320">
        <v>90012470</v>
      </c>
      <c r="D722" s="320">
        <v>90012470</v>
      </c>
      <c r="E722" s="321" t="s">
        <v>11145</v>
      </c>
      <c r="F722" s="320">
        <v>34891</v>
      </c>
    </row>
    <row r="723" ht="12.75">
      <c r="A723" s="320">
        <v>90301404</v>
      </c>
      <c r="B723" s="320">
        <v>9030140</v>
      </c>
      <c r="C723" s="320">
        <v>90012712</v>
      </c>
      <c r="D723" s="320">
        <v>90012712</v>
      </c>
      <c r="E723" s="321" t="s">
        <v>11146</v>
      </c>
      <c r="F723" s="320">
        <v>34756</v>
      </c>
    </row>
    <row r="724" ht="12.75">
      <c r="A724" s="320">
        <v>92367208</v>
      </c>
      <c r="B724" s="320">
        <v>9236720</v>
      </c>
      <c r="C724" s="320">
        <v>90013344</v>
      </c>
      <c r="D724" s="320">
        <v>90013344</v>
      </c>
      <c r="E724" s="321" t="s">
        <v>11147</v>
      </c>
      <c r="F724" s="320">
        <v>44352</v>
      </c>
    </row>
    <row r="725" ht="12.75">
      <c r="A725" s="320">
        <v>90165730</v>
      </c>
      <c r="B725" s="320">
        <v>9016573</v>
      </c>
      <c r="C725" s="320">
        <v>90013352</v>
      </c>
      <c r="D725" s="320">
        <v>90013352</v>
      </c>
      <c r="E725" s="321" t="s">
        <v>11148</v>
      </c>
      <c r="F725" s="320">
        <v>40973</v>
      </c>
    </row>
    <row r="726" ht="12.75">
      <c r="A726" s="320">
        <v>90165748</v>
      </c>
      <c r="B726" s="320">
        <v>9016574</v>
      </c>
      <c r="C726" s="320">
        <v>90013360</v>
      </c>
      <c r="D726" s="320">
        <v>90013360</v>
      </c>
      <c r="E726" s="321" t="s">
        <v>11149</v>
      </c>
      <c r="F726" s="320">
        <v>40974</v>
      </c>
    </row>
    <row r="727" ht="12.75">
      <c r="A727" s="320">
        <v>90302222</v>
      </c>
      <c r="B727" s="320">
        <v>9030222</v>
      </c>
      <c r="C727" s="320">
        <v>90014049</v>
      </c>
      <c r="D727" s="320">
        <v>90014049</v>
      </c>
      <c r="E727" s="321" t="s">
        <v>11150</v>
      </c>
      <c r="F727" s="320">
        <v>35052</v>
      </c>
    </row>
    <row r="728" ht="12.75">
      <c r="A728" s="320">
        <v>90302230</v>
      </c>
      <c r="B728" s="320">
        <v>9030223</v>
      </c>
      <c r="C728" s="320">
        <v>90014057</v>
      </c>
      <c r="D728" s="320">
        <v>90014057</v>
      </c>
      <c r="E728" s="321" t="s">
        <v>11151</v>
      </c>
      <c r="F728" s="320">
        <v>35053</v>
      </c>
    </row>
    <row r="729" ht="12.75">
      <c r="A729" s="320">
        <v>90527011</v>
      </c>
      <c r="B729" s="320">
        <v>9052701</v>
      </c>
      <c r="C729" s="320">
        <v>90014499</v>
      </c>
      <c r="D729" s="320">
        <v>90014499</v>
      </c>
      <c r="E729" s="321" t="s">
        <v>11152</v>
      </c>
      <c r="F729" s="320">
        <v>44119</v>
      </c>
    </row>
    <row r="730" ht="12.75">
      <c r="A730" s="320">
        <v>90527020</v>
      </c>
      <c r="B730" s="320">
        <v>9052702</v>
      </c>
      <c r="C730" s="320">
        <v>90014502</v>
      </c>
      <c r="D730" s="320">
        <v>90014502</v>
      </c>
      <c r="E730" s="321" t="s">
        <v>11153</v>
      </c>
      <c r="F730" s="320">
        <v>44120</v>
      </c>
    </row>
    <row r="731" ht="12.75">
      <c r="A731" s="320">
        <v>90310390</v>
      </c>
      <c r="B731" s="320">
        <v>9031039</v>
      </c>
      <c r="C731" s="320">
        <v>90014766</v>
      </c>
      <c r="D731" s="320">
        <v>90014766</v>
      </c>
      <c r="E731" s="321" t="s">
        <v>11154</v>
      </c>
      <c r="F731" s="320">
        <v>42664</v>
      </c>
    </row>
    <row r="732" ht="12.75">
      <c r="A732" s="320">
        <v>92385290</v>
      </c>
      <c r="B732" s="320">
        <v>9238529</v>
      </c>
      <c r="C732" s="320">
        <v>90015371</v>
      </c>
      <c r="D732" s="320">
        <v>90015371</v>
      </c>
      <c r="E732" s="321" t="s">
        <v>11155</v>
      </c>
      <c r="F732" s="320">
        <v>3840</v>
      </c>
    </row>
    <row r="733" ht="12.75">
      <c r="A733" s="320">
        <v>92385303</v>
      </c>
      <c r="B733" s="320">
        <v>9238530</v>
      </c>
      <c r="C733" s="320">
        <v>90015380</v>
      </c>
      <c r="D733" s="320">
        <v>90015380</v>
      </c>
      <c r="E733" s="321" t="s">
        <v>11156</v>
      </c>
      <c r="F733" s="320">
        <v>3838</v>
      </c>
    </row>
    <row r="734" ht="12.75">
      <c r="A734" s="320">
        <v>92243010</v>
      </c>
      <c r="B734" s="320">
        <v>9224301</v>
      </c>
      <c r="C734" s="320">
        <v>90015428</v>
      </c>
      <c r="D734" s="320">
        <v>90015428</v>
      </c>
      <c r="E734" s="321" t="s">
        <v>11157</v>
      </c>
      <c r="F734" s="320">
        <v>3837</v>
      </c>
    </row>
    <row r="735" ht="12.75">
      <c r="A735" s="320">
        <v>90311728</v>
      </c>
      <c r="B735" s="320">
        <v>9031172</v>
      </c>
      <c r="C735" s="320">
        <v>90015584</v>
      </c>
      <c r="D735" s="320">
        <v>90015584</v>
      </c>
      <c r="E735" s="321" t="s">
        <v>11158</v>
      </c>
      <c r="F735" s="320">
        <v>44048</v>
      </c>
    </row>
    <row r="736" ht="12.75">
      <c r="A736" s="320">
        <v>90311710</v>
      </c>
      <c r="B736" s="320">
        <v>9031171</v>
      </c>
      <c r="C736" s="320">
        <v>90015592</v>
      </c>
      <c r="D736" s="320">
        <v>90015592</v>
      </c>
      <c r="E736" s="321" t="s">
        <v>11159</v>
      </c>
      <c r="F736" s="320">
        <v>44049</v>
      </c>
    </row>
    <row r="737" ht="12.75">
      <c r="A737" s="320">
        <v>92460836</v>
      </c>
      <c r="B737" s="320">
        <v>9246083</v>
      </c>
      <c r="C737" s="320">
        <v>90015649</v>
      </c>
      <c r="D737" s="320">
        <v>90015649</v>
      </c>
      <c r="E737" s="321" t="s">
        <v>11160</v>
      </c>
      <c r="F737" s="320">
        <v>42810</v>
      </c>
    </row>
    <row r="738" ht="12.75">
      <c r="A738" s="320">
        <v>92460828</v>
      </c>
      <c r="B738" s="320">
        <v>9246082</v>
      </c>
      <c r="C738" s="320">
        <v>90015657</v>
      </c>
      <c r="D738" s="320">
        <v>90015657</v>
      </c>
      <c r="E738" s="321" t="s">
        <v>11161</v>
      </c>
      <c r="F738" s="320">
        <v>42809</v>
      </c>
    </row>
    <row r="739" ht="12.75">
      <c r="A739" s="320">
        <v>90289900</v>
      </c>
      <c r="B739" s="320">
        <v>9028990</v>
      </c>
      <c r="C739" s="320">
        <v>90015681</v>
      </c>
      <c r="D739" s="320">
        <v>90015681</v>
      </c>
      <c r="E739" s="321" t="s">
        <v>11162</v>
      </c>
      <c r="F739" s="320">
        <v>30852</v>
      </c>
    </row>
    <row r="740" ht="12.75">
      <c r="A740" s="320">
        <v>92452680</v>
      </c>
      <c r="B740" s="320">
        <v>9245268</v>
      </c>
      <c r="C740" s="320">
        <v>90015835</v>
      </c>
      <c r="D740" s="320">
        <v>90015835</v>
      </c>
      <c r="E740" s="321" t="s">
        <v>11163</v>
      </c>
      <c r="F740" s="320">
        <v>12839</v>
      </c>
    </row>
    <row r="741" ht="12.75">
      <c r="A741" s="320">
        <v>92408443</v>
      </c>
      <c r="B741" s="320">
        <v>9240844</v>
      </c>
      <c r="C741" s="320">
        <v>90015894</v>
      </c>
      <c r="D741" s="320">
        <v>90015894</v>
      </c>
      <c r="E741" s="321" t="s">
        <v>11164</v>
      </c>
      <c r="F741" s="320">
        <v>5126</v>
      </c>
    </row>
    <row r="742" ht="12.75">
      <c r="A742" s="320">
        <v>92408451</v>
      </c>
      <c r="B742" s="320">
        <v>9240845</v>
      </c>
      <c r="C742" s="320">
        <v>90015908</v>
      </c>
      <c r="D742" s="320">
        <v>90015908</v>
      </c>
      <c r="E742" s="321" t="s">
        <v>11165</v>
      </c>
      <c r="F742" s="320">
        <v>5128</v>
      </c>
    </row>
    <row r="743" ht="12.75">
      <c r="A743" s="320">
        <v>92408460</v>
      </c>
      <c r="B743" s="320">
        <v>9240846</v>
      </c>
      <c r="C743" s="320">
        <v>90015916</v>
      </c>
      <c r="D743" s="320">
        <v>90015916</v>
      </c>
      <c r="E743" s="321" t="s">
        <v>11166</v>
      </c>
      <c r="F743" s="320">
        <v>5127</v>
      </c>
    </row>
    <row r="744" ht="12.75">
      <c r="A744" s="320">
        <v>90205278</v>
      </c>
      <c r="B744" s="320">
        <v>9020527</v>
      </c>
      <c r="C744" s="320">
        <v>90016041</v>
      </c>
      <c r="D744" s="320">
        <v>90016041</v>
      </c>
      <c r="E744" s="321" t="s">
        <v>11167</v>
      </c>
      <c r="F744" s="320">
        <v>23377</v>
      </c>
    </row>
    <row r="745" ht="12.75">
      <c r="A745" s="320">
        <v>92366082</v>
      </c>
      <c r="B745" s="320">
        <v>9236608</v>
      </c>
      <c r="C745" s="320">
        <v>90016050</v>
      </c>
      <c r="D745" s="320">
        <v>90016050</v>
      </c>
      <c r="E745" s="321" t="s">
        <v>11168</v>
      </c>
      <c r="F745" s="320">
        <v>8217</v>
      </c>
    </row>
    <row r="746" ht="12.75">
      <c r="A746" s="320">
        <v>92366074</v>
      </c>
      <c r="B746" s="320">
        <v>9236607</v>
      </c>
      <c r="C746" s="320">
        <v>90016068</v>
      </c>
      <c r="D746" s="320">
        <v>90016068</v>
      </c>
      <c r="E746" s="321" t="s">
        <v>11169</v>
      </c>
      <c r="F746" s="320">
        <v>8216</v>
      </c>
    </row>
    <row r="747" ht="12.75">
      <c r="A747" s="320">
        <v>90205286</v>
      </c>
      <c r="B747" s="320">
        <v>9020528</v>
      </c>
      <c r="C747" s="320">
        <v>90016076</v>
      </c>
      <c r="D747" s="320">
        <v>90016076</v>
      </c>
      <c r="E747" s="321" t="s">
        <v>11170</v>
      </c>
      <c r="F747" s="320">
        <v>23378</v>
      </c>
    </row>
    <row r="748" ht="12.75">
      <c r="A748" s="320">
        <v>92366104</v>
      </c>
      <c r="B748" s="320">
        <v>9236610</v>
      </c>
      <c r="C748" s="320">
        <v>90016084</v>
      </c>
      <c r="D748" s="320">
        <v>90016084</v>
      </c>
      <c r="E748" s="321" t="s">
        <v>11171</v>
      </c>
      <c r="F748" s="320">
        <v>8219</v>
      </c>
    </row>
    <row r="749" ht="12.75">
      <c r="A749" s="320">
        <v>92366090</v>
      </c>
      <c r="B749" s="320">
        <v>9236609</v>
      </c>
      <c r="C749" s="320">
        <v>90016092</v>
      </c>
      <c r="D749" s="320">
        <v>90016092</v>
      </c>
      <c r="E749" s="321" t="s">
        <v>11172</v>
      </c>
      <c r="F749" s="320">
        <v>8218</v>
      </c>
    </row>
    <row r="750" ht="12.75">
      <c r="A750" s="320">
        <v>90273850</v>
      </c>
      <c r="B750" s="320">
        <v>9027385</v>
      </c>
      <c r="C750" s="320">
        <v>90016106</v>
      </c>
      <c r="D750" s="320">
        <v>90016106</v>
      </c>
      <c r="E750" s="321" t="s">
        <v>11173</v>
      </c>
      <c r="F750" s="320">
        <v>8220</v>
      </c>
    </row>
    <row r="751" ht="12.75">
      <c r="A751" s="320">
        <v>92422977</v>
      </c>
      <c r="B751" s="320">
        <v>9242297</v>
      </c>
      <c r="C751" s="320">
        <v>90016157</v>
      </c>
      <c r="D751" s="320">
        <v>90016157</v>
      </c>
      <c r="E751" s="321" t="s">
        <v>11174</v>
      </c>
      <c r="F751" s="320">
        <v>3244</v>
      </c>
    </row>
    <row r="752" ht="12.75">
      <c r="A752" s="320">
        <v>92422993</v>
      </c>
      <c r="B752" s="320">
        <v>9242299</v>
      </c>
      <c r="C752" s="320">
        <v>90016165</v>
      </c>
      <c r="D752" s="320">
        <v>90016165</v>
      </c>
      <c r="E752" s="321" t="s">
        <v>11175</v>
      </c>
      <c r="F752" s="320">
        <v>3242</v>
      </c>
    </row>
    <row r="753" ht="12.75">
      <c r="A753" s="320">
        <v>92422985</v>
      </c>
      <c r="B753" s="320">
        <v>9242298</v>
      </c>
      <c r="C753" s="320">
        <v>90016173</v>
      </c>
      <c r="D753" s="320">
        <v>90016173</v>
      </c>
      <c r="E753" s="321" t="s">
        <v>11176</v>
      </c>
      <c r="F753" s="320">
        <v>3245</v>
      </c>
    </row>
    <row r="754" ht="12.75">
      <c r="A754" s="320">
        <v>92423019</v>
      </c>
      <c r="B754" s="320">
        <v>9242301</v>
      </c>
      <c r="C754" s="320">
        <v>90016181</v>
      </c>
      <c r="D754" s="320">
        <v>90016181</v>
      </c>
      <c r="E754" s="321" t="s">
        <v>11177</v>
      </c>
      <c r="F754" s="320">
        <v>3243</v>
      </c>
    </row>
    <row r="755" ht="12.75">
      <c r="A755" s="320">
        <v>90298900</v>
      </c>
      <c r="B755" s="320">
        <v>9029890</v>
      </c>
      <c r="C755" s="320">
        <v>90016238</v>
      </c>
      <c r="D755" s="320">
        <v>90016238</v>
      </c>
      <c r="E755" s="321" t="s">
        <v>11178</v>
      </c>
      <c r="F755" s="320">
        <v>36674</v>
      </c>
    </row>
    <row r="756" ht="12.75">
      <c r="A756" s="320">
        <v>90301269</v>
      </c>
      <c r="B756" s="320">
        <v>9030126</v>
      </c>
      <c r="C756" s="320">
        <v>90016262</v>
      </c>
      <c r="D756" s="320">
        <v>90016262</v>
      </c>
      <c r="E756" s="321" t="s">
        <v>11179</v>
      </c>
      <c r="F756" s="320">
        <v>34750</v>
      </c>
    </row>
    <row r="757" ht="12.75">
      <c r="A757" s="320">
        <v>90301277</v>
      </c>
      <c r="B757" s="320">
        <v>9030127</v>
      </c>
      <c r="C757" s="320">
        <v>90016289</v>
      </c>
      <c r="D757" s="320">
        <v>90016289</v>
      </c>
      <c r="E757" s="321" t="s">
        <v>11180</v>
      </c>
      <c r="F757" s="320">
        <v>34751</v>
      </c>
    </row>
    <row r="758" ht="12.75">
      <c r="A758" s="320">
        <v>92426182</v>
      </c>
      <c r="B758" s="320">
        <v>9242618</v>
      </c>
      <c r="C758" s="320">
        <v>90016297</v>
      </c>
      <c r="D758" s="320">
        <v>90016297</v>
      </c>
      <c r="E758" s="321" t="s">
        <v>11181</v>
      </c>
      <c r="F758" s="320">
        <v>34748</v>
      </c>
    </row>
    <row r="759" ht="12.75">
      <c r="A759" s="320">
        <v>90301285</v>
      </c>
      <c r="B759" s="320">
        <v>9030128</v>
      </c>
      <c r="C759" s="320">
        <v>90016300</v>
      </c>
      <c r="D759" s="320">
        <v>90016300</v>
      </c>
      <c r="E759" s="321" t="s">
        <v>11182</v>
      </c>
      <c r="F759" s="320">
        <v>34752</v>
      </c>
    </row>
    <row r="760" ht="12.75">
      <c r="A760" s="320">
        <v>92426220</v>
      </c>
      <c r="B760" s="320">
        <v>9242622</v>
      </c>
      <c r="C760" s="320">
        <v>90016319</v>
      </c>
      <c r="D760" s="320">
        <v>90016319</v>
      </c>
      <c r="E760" s="321" t="s">
        <v>11183</v>
      </c>
      <c r="F760" s="320">
        <v>34747</v>
      </c>
    </row>
    <row r="761" ht="12.75">
      <c r="A761" s="320">
        <v>90205030</v>
      </c>
      <c r="B761" s="320">
        <v>9020503</v>
      </c>
      <c r="C761" s="320">
        <v>90016327</v>
      </c>
      <c r="D761" s="320">
        <v>90016327</v>
      </c>
      <c r="E761" s="321" t="s">
        <v>11184</v>
      </c>
      <c r="F761" s="320">
        <v>3988</v>
      </c>
    </row>
    <row r="762" ht="12.75">
      <c r="A762" s="320">
        <v>90205057</v>
      </c>
      <c r="B762" s="320">
        <v>9020505</v>
      </c>
      <c r="C762" s="320">
        <v>90016343</v>
      </c>
      <c r="D762" s="320">
        <v>90016343</v>
      </c>
      <c r="E762" s="321" t="s">
        <v>11185</v>
      </c>
      <c r="F762" s="320">
        <v>3989</v>
      </c>
    </row>
    <row r="763" ht="12.75">
      <c r="A763" s="320">
        <v>90205065</v>
      </c>
      <c r="B763" s="320">
        <v>9020506</v>
      </c>
      <c r="C763" s="320">
        <v>90016360</v>
      </c>
      <c r="D763" s="320">
        <v>90016360</v>
      </c>
      <c r="E763" s="321" t="s">
        <v>11186</v>
      </c>
      <c r="F763" s="320">
        <v>3990</v>
      </c>
    </row>
    <row r="764" ht="12.75">
      <c r="A764" s="320">
        <v>90298918</v>
      </c>
      <c r="B764" s="320">
        <v>9029891</v>
      </c>
      <c r="C764" s="320">
        <v>90016408</v>
      </c>
      <c r="D764" s="320">
        <v>90016408</v>
      </c>
      <c r="E764" s="321" t="s">
        <v>11187</v>
      </c>
      <c r="F764" s="320">
        <v>30856</v>
      </c>
    </row>
    <row r="765" ht="12.75">
      <c r="A765" s="320">
        <v>90298926</v>
      </c>
      <c r="B765" s="320">
        <v>9029892</v>
      </c>
      <c r="C765" s="320">
        <v>90016432</v>
      </c>
      <c r="D765" s="320">
        <v>90016432</v>
      </c>
      <c r="E765" s="321" t="s">
        <v>11188</v>
      </c>
      <c r="F765" s="320">
        <v>30857</v>
      </c>
    </row>
    <row r="766" ht="12.75">
      <c r="A766" s="320">
        <v>90298942</v>
      </c>
      <c r="B766" s="320">
        <v>9029894</v>
      </c>
      <c r="C766" s="320">
        <v>90016483</v>
      </c>
      <c r="D766" s="320">
        <v>90016483</v>
      </c>
      <c r="E766" s="321" t="s">
        <v>11189</v>
      </c>
      <c r="F766" s="320">
        <v>30991</v>
      </c>
    </row>
    <row r="767" ht="12.75">
      <c r="A767" s="320">
        <v>90298934</v>
      </c>
      <c r="B767" s="320">
        <v>9029893</v>
      </c>
      <c r="C767" s="320">
        <v>90016491</v>
      </c>
      <c r="D767" s="320">
        <v>90016491</v>
      </c>
      <c r="E767" s="321" t="s">
        <v>11190</v>
      </c>
      <c r="F767" s="320">
        <v>30858</v>
      </c>
    </row>
    <row r="768" ht="12.75">
      <c r="A768" s="320">
        <v>90205219</v>
      </c>
      <c r="B768" s="320">
        <v>9020521</v>
      </c>
      <c r="C768" s="320">
        <v>90016548</v>
      </c>
      <c r="D768" s="320">
        <v>90016548</v>
      </c>
      <c r="E768" s="321" t="s">
        <v>11191</v>
      </c>
      <c r="F768" s="320">
        <v>7832</v>
      </c>
    </row>
    <row r="769" ht="12.75">
      <c r="A769" s="320">
        <v>92428614</v>
      </c>
      <c r="B769" s="320">
        <v>9242861</v>
      </c>
      <c r="C769" s="320">
        <v>90016556</v>
      </c>
      <c r="D769" s="320">
        <v>90016556</v>
      </c>
      <c r="E769" s="321" t="s">
        <v>11192</v>
      </c>
      <c r="F769" s="320">
        <v>7830</v>
      </c>
    </row>
    <row r="770" ht="12.75">
      <c r="A770" s="320">
        <v>92428622</v>
      </c>
      <c r="B770" s="320">
        <v>9242862</v>
      </c>
      <c r="C770" s="320">
        <v>90016564</v>
      </c>
      <c r="D770" s="320">
        <v>90016564</v>
      </c>
      <c r="E770" s="321" t="s">
        <v>11193</v>
      </c>
      <c r="F770" s="320">
        <v>7831</v>
      </c>
    </row>
    <row r="771" ht="12.75">
      <c r="A771" s="320">
        <v>90308360</v>
      </c>
      <c r="B771" s="320">
        <v>9030836</v>
      </c>
      <c r="C771" s="320">
        <v>90016653</v>
      </c>
      <c r="D771" s="320">
        <v>90016653</v>
      </c>
      <c r="E771" s="321" t="s">
        <v>11194</v>
      </c>
      <c r="F771" s="320">
        <v>35846</v>
      </c>
    </row>
    <row r="772" ht="12.75">
      <c r="A772" s="320">
        <v>92204023</v>
      </c>
      <c r="B772" s="320">
        <v>9220402</v>
      </c>
      <c r="C772" s="320">
        <v>90016807</v>
      </c>
      <c r="D772" s="320">
        <v>90016807</v>
      </c>
      <c r="E772" s="321" t="s">
        <v>11195</v>
      </c>
      <c r="F772" s="320">
        <v>2402</v>
      </c>
    </row>
    <row r="773" ht="12.75">
      <c r="A773" s="320">
        <v>92204015</v>
      </c>
      <c r="B773" s="320">
        <v>9220401</v>
      </c>
      <c r="C773" s="320">
        <v>90016815</v>
      </c>
      <c r="D773" s="320">
        <v>90016815</v>
      </c>
      <c r="E773" s="321" t="s">
        <v>11196</v>
      </c>
      <c r="F773" s="320">
        <v>2401</v>
      </c>
    </row>
    <row r="774" ht="12.75">
      <c r="A774" s="320">
        <v>90236670</v>
      </c>
      <c r="B774" s="320">
        <v>9023667</v>
      </c>
      <c r="C774" s="320">
        <v>90017854</v>
      </c>
      <c r="D774" s="320">
        <v>90017854</v>
      </c>
      <c r="E774" s="321" t="s">
        <v>11197</v>
      </c>
      <c r="F774" s="320">
        <v>23589</v>
      </c>
    </row>
    <row r="775" ht="12.75">
      <c r="A775" s="320">
        <v>90236645</v>
      </c>
      <c r="B775" s="320">
        <v>9023664</v>
      </c>
      <c r="C775" s="320">
        <v>90017943</v>
      </c>
      <c r="D775" s="320">
        <v>90017943</v>
      </c>
      <c r="E775" s="321" t="s">
        <v>11198</v>
      </c>
      <c r="F775" s="320">
        <v>23507</v>
      </c>
    </row>
    <row r="776" ht="12.75">
      <c r="A776" s="320">
        <v>90283139</v>
      </c>
      <c r="B776" s="320">
        <v>9028313</v>
      </c>
      <c r="C776" s="320">
        <v>90017986</v>
      </c>
      <c r="D776" s="320">
        <v>90017986</v>
      </c>
      <c r="E776" s="321" t="s">
        <v>11199</v>
      </c>
      <c r="F776" s="320">
        <v>37688</v>
      </c>
    </row>
    <row r="777" ht="12.75">
      <c r="A777" s="320">
        <v>90235983</v>
      </c>
      <c r="B777" s="320">
        <v>9023598</v>
      </c>
      <c r="C777" s="320">
        <v>90018338</v>
      </c>
      <c r="D777" s="320">
        <v>90018338</v>
      </c>
      <c r="E777" s="321" t="s">
        <v>11200</v>
      </c>
      <c r="F777" s="320">
        <v>37692</v>
      </c>
    </row>
    <row r="778" ht="12.75">
      <c r="A778" s="320">
        <v>90236157</v>
      </c>
      <c r="B778" s="320">
        <v>9023615</v>
      </c>
      <c r="C778" s="320">
        <v>90018370</v>
      </c>
      <c r="D778" s="320">
        <v>90018370</v>
      </c>
      <c r="E778" s="321" t="s">
        <v>11201</v>
      </c>
      <c r="F778" s="320">
        <v>37694</v>
      </c>
    </row>
    <row r="779" ht="12.75">
      <c r="A779" s="320">
        <v>90236289</v>
      </c>
      <c r="B779" s="320">
        <v>9023628</v>
      </c>
      <c r="C779" s="320">
        <v>90018419</v>
      </c>
      <c r="D779" s="320">
        <v>90018419</v>
      </c>
      <c r="E779" s="321" t="s">
        <v>11202</v>
      </c>
      <c r="F779" s="320">
        <v>37701</v>
      </c>
    </row>
    <row r="780" ht="12.75">
      <c r="A780" s="320">
        <v>90236351</v>
      </c>
      <c r="B780" s="320">
        <v>9023635</v>
      </c>
      <c r="C780" s="320">
        <v>90018516</v>
      </c>
      <c r="D780" s="320">
        <v>90018516</v>
      </c>
      <c r="E780" s="321" t="s">
        <v>11203</v>
      </c>
      <c r="F780" s="320">
        <v>37696</v>
      </c>
    </row>
    <row r="781" ht="12.75">
      <c r="A781" s="320">
        <v>92466575</v>
      </c>
      <c r="B781" s="320">
        <v>9246657</v>
      </c>
      <c r="C781" s="320">
        <v>90018575</v>
      </c>
      <c r="D781" s="320">
        <v>90018575</v>
      </c>
      <c r="E781" s="321" t="s">
        <v>11204</v>
      </c>
      <c r="F781" s="320">
        <v>41865</v>
      </c>
    </row>
    <row r="782" ht="12.75">
      <c r="A782" s="320">
        <v>90292510</v>
      </c>
      <c r="B782" s="320">
        <v>9029251</v>
      </c>
      <c r="C782" s="320">
        <v>90018842</v>
      </c>
      <c r="D782" s="320">
        <v>90018842</v>
      </c>
      <c r="E782" s="321" t="s">
        <v>11205</v>
      </c>
      <c r="F782" s="320">
        <v>30314</v>
      </c>
    </row>
    <row r="783" ht="12.75">
      <c r="A783" s="320">
        <v>90263294</v>
      </c>
      <c r="B783" s="320">
        <v>9026329</v>
      </c>
      <c r="C783" s="320">
        <v>90018931</v>
      </c>
      <c r="D783" s="320">
        <v>90018931</v>
      </c>
      <c r="E783" s="321" t="s">
        <v>11206</v>
      </c>
      <c r="F783" s="320">
        <v>27253</v>
      </c>
    </row>
    <row r="784" ht="12.75">
      <c r="A784" s="320">
        <v>90263286</v>
      </c>
      <c r="B784" s="320">
        <v>9026328</v>
      </c>
      <c r="C784" s="320">
        <v>90018940</v>
      </c>
      <c r="D784" s="320">
        <v>90018940</v>
      </c>
      <c r="E784" s="321" t="s">
        <v>11207</v>
      </c>
      <c r="F784" s="320">
        <v>27254</v>
      </c>
    </row>
    <row r="785" ht="12.75">
      <c r="A785" s="320">
        <v>90853938</v>
      </c>
      <c r="B785" s="320">
        <v>9085393</v>
      </c>
      <c r="C785" s="320">
        <v>90019520</v>
      </c>
      <c r="D785" s="320">
        <v>90019520</v>
      </c>
      <c r="E785" s="321" t="s">
        <v>11208</v>
      </c>
      <c r="F785" s="320">
        <v>34116</v>
      </c>
    </row>
    <row r="786" ht="12.75">
      <c r="A786" s="320">
        <v>90199235</v>
      </c>
      <c r="B786" s="320">
        <v>9019923</v>
      </c>
      <c r="C786" s="320">
        <v>90019601</v>
      </c>
      <c r="D786" s="320">
        <v>90019601</v>
      </c>
      <c r="E786" s="321" t="s">
        <v>11209</v>
      </c>
      <c r="F786" s="320">
        <v>44846</v>
      </c>
    </row>
    <row r="787" ht="12.75">
      <c r="A787" s="320">
        <v>90199405</v>
      </c>
      <c r="B787" s="320">
        <v>9019940</v>
      </c>
      <c r="C787" s="320">
        <v>90019628</v>
      </c>
      <c r="D787" s="320">
        <v>90019628</v>
      </c>
      <c r="E787" s="321" t="s">
        <v>11210</v>
      </c>
      <c r="F787" s="320">
        <v>31630</v>
      </c>
    </row>
    <row r="788" ht="12.75">
      <c r="A788" s="320">
        <v>90199413</v>
      </c>
      <c r="B788" s="320">
        <v>9019941</v>
      </c>
      <c r="C788" s="320">
        <v>90019636</v>
      </c>
      <c r="D788" s="320">
        <v>90019636</v>
      </c>
      <c r="E788" s="321" t="s">
        <v>11211</v>
      </c>
      <c r="F788" s="320">
        <v>31631</v>
      </c>
    </row>
    <row r="789" ht="12.75">
      <c r="A789" s="320">
        <v>90199200</v>
      </c>
      <c r="B789" s="320">
        <v>9019920</v>
      </c>
      <c r="C789" s="320">
        <v>90019644</v>
      </c>
      <c r="D789" s="320">
        <v>90019644</v>
      </c>
      <c r="E789" s="321" t="s">
        <v>11212</v>
      </c>
      <c r="F789" s="320">
        <v>34222</v>
      </c>
    </row>
    <row r="790" ht="12.75">
      <c r="A790" s="320">
        <v>90199391</v>
      </c>
      <c r="B790" s="320">
        <v>9019939</v>
      </c>
      <c r="C790" s="320">
        <v>90019652</v>
      </c>
      <c r="D790" s="320">
        <v>90019652</v>
      </c>
      <c r="E790" s="321" t="s">
        <v>11213</v>
      </c>
      <c r="F790" s="320">
        <v>31629</v>
      </c>
    </row>
    <row r="791" ht="12.75">
      <c r="A791" s="320">
        <v>90199367</v>
      </c>
      <c r="B791" s="320">
        <v>9019936</v>
      </c>
      <c r="C791" s="320">
        <v>90019660</v>
      </c>
      <c r="D791" s="320">
        <v>90019660</v>
      </c>
      <c r="E791" s="321" t="s">
        <v>11214</v>
      </c>
      <c r="F791" s="320">
        <v>31626</v>
      </c>
    </row>
    <row r="792" ht="12.75">
      <c r="A792" s="320">
        <v>90199375</v>
      </c>
      <c r="B792" s="320">
        <v>9019937</v>
      </c>
      <c r="C792" s="320">
        <v>90019679</v>
      </c>
      <c r="D792" s="320">
        <v>90019679</v>
      </c>
      <c r="E792" s="321" t="s">
        <v>11215</v>
      </c>
      <c r="F792" s="320">
        <v>31627</v>
      </c>
    </row>
    <row r="793" ht="12.75">
      <c r="A793" s="320">
        <v>90199383</v>
      </c>
      <c r="B793" s="320">
        <v>9019938</v>
      </c>
      <c r="C793" s="320">
        <v>90019687</v>
      </c>
      <c r="D793" s="320">
        <v>90019687</v>
      </c>
      <c r="E793" s="321" t="s">
        <v>11216</v>
      </c>
      <c r="F793" s="320">
        <v>31628</v>
      </c>
    </row>
    <row r="794" ht="12.75">
      <c r="A794" s="320">
        <v>90199464</v>
      </c>
      <c r="B794" s="320">
        <v>9019946</v>
      </c>
      <c r="C794" s="320">
        <v>90019717</v>
      </c>
      <c r="D794" s="320">
        <v>90019717</v>
      </c>
      <c r="E794" s="321" t="s">
        <v>11217</v>
      </c>
      <c r="F794" s="320">
        <v>31637</v>
      </c>
    </row>
    <row r="795" ht="12.75">
      <c r="A795" s="320">
        <v>90199340</v>
      </c>
      <c r="B795" s="320">
        <v>9019934</v>
      </c>
      <c r="C795" s="320">
        <v>90019822</v>
      </c>
      <c r="D795" s="320">
        <v>90019822</v>
      </c>
      <c r="E795" s="321" t="s">
        <v>11218</v>
      </c>
      <c r="F795" s="320">
        <v>31623</v>
      </c>
    </row>
    <row r="796" ht="12.75">
      <c r="A796" s="320">
        <v>90199316</v>
      </c>
      <c r="B796" s="320">
        <v>9019931</v>
      </c>
      <c r="C796" s="320">
        <v>90019830</v>
      </c>
      <c r="D796" s="320">
        <v>90019830</v>
      </c>
      <c r="E796" s="321" t="s">
        <v>11219</v>
      </c>
      <c r="F796" s="320">
        <v>61005</v>
      </c>
    </row>
    <row r="797" ht="12.75">
      <c r="A797" s="320">
        <v>90199324</v>
      </c>
      <c r="B797" s="320">
        <v>9019932</v>
      </c>
      <c r="C797" s="320">
        <v>90019865</v>
      </c>
      <c r="D797" s="320">
        <v>90019865</v>
      </c>
      <c r="E797" s="321" t="s">
        <v>11220</v>
      </c>
      <c r="F797" s="320">
        <v>61006</v>
      </c>
    </row>
    <row r="798" ht="12.75">
      <c r="A798" s="320">
        <v>90199332</v>
      </c>
      <c r="B798" s="320">
        <v>9019933</v>
      </c>
      <c r="C798" s="320">
        <v>90019873</v>
      </c>
      <c r="D798" s="320">
        <v>90019873</v>
      </c>
      <c r="E798" s="321" t="s">
        <v>11221</v>
      </c>
      <c r="F798" s="320">
        <v>61007</v>
      </c>
    </row>
    <row r="799" ht="12.75">
      <c r="A799" s="320">
        <v>90199308</v>
      </c>
      <c r="B799" s="320">
        <v>9019930</v>
      </c>
      <c r="C799" s="320">
        <v>90019881</v>
      </c>
      <c r="D799" s="320">
        <v>90019881</v>
      </c>
      <c r="E799" s="321" t="s">
        <v>11222</v>
      </c>
      <c r="F799" s="320">
        <v>61004</v>
      </c>
    </row>
    <row r="800" ht="12.75">
      <c r="A800" s="320">
        <v>90199545</v>
      </c>
      <c r="B800" s="320">
        <v>9019954</v>
      </c>
      <c r="C800" s="320">
        <v>90019946</v>
      </c>
      <c r="D800" s="320">
        <v>90019946</v>
      </c>
      <c r="E800" s="321" t="s">
        <v>11223</v>
      </c>
      <c r="F800" s="320">
        <v>76599</v>
      </c>
    </row>
    <row r="801" ht="12.75">
      <c r="A801" s="320">
        <v>90198875</v>
      </c>
      <c r="B801" s="320">
        <v>9019887</v>
      </c>
      <c r="C801" s="320">
        <v>90020111</v>
      </c>
      <c r="D801" s="320">
        <v>90020111</v>
      </c>
      <c r="E801" s="321" t="s">
        <v>11224</v>
      </c>
      <c r="F801" s="320">
        <v>4160</v>
      </c>
    </row>
    <row r="802" ht="12.75">
      <c r="A802" s="320">
        <v>90198840</v>
      </c>
      <c r="B802" s="320">
        <v>9019884</v>
      </c>
      <c r="C802" s="320">
        <v>90020138</v>
      </c>
      <c r="D802" s="320">
        <v>90020138</v>
      </c>
      <c r="E802" s="321" t="s">
        <v>11225</v>
      </c>
      <c r="F802" s="320">
        <v>4157</v>
      </c>
    </row>
    <row r="803" ht="12.75">
      <c r="A803" s="320">
        <v>90199154</v>
      </c>
      <c r="B803" s="320">
        <v>9019915</v>
      </c>
      <c r="C803" s="320">
        <v>90020529</v>
      </c>
      <c r="D803" s="320">
        <v>90020529</v>
      </c>
      <c r="E803" s="321" t="s">
        <v>11226</v>
      </c>
      <c r="F803" s="320">
        <v>34226</v>
      </c>
    </row>
    <row r="804" ht="12.75">
      <c r="A804" s="320">
        <v>90199162</v>
      </c>
      <c r="B804" s="320">
        <v>9019916</v>
      </c>
      <c r="C804" s="320">
        <v>90020677</v>
      </c>
      <c r="D804" s="320">
        <v>90020677</v>
      </c>
      <c r="E804" s="321" t="s">
        <v>11227</v>
      </c>
      <c r="F804" s="320">
        <v>10800</v>
      </c>
    </row>
    <row r="805" ht="12.75">
      <c r="A805" s="320">
        <v>90131690</v>
      </c>
      <c r="B805" s="320">
        <v>9013169</v>
      </c>
      <c r="C805" s="320">
        <v>90020979</v>
      </c>
      <c r="D805" s="320">
        <v>90020979</v>
      </c>
      <c r="E805" s="321" t="s">
        <v>11228</v>
      </c>
      <c r="F805" s="320">
        <v>296</v>
      </c>
    </row>
    <row r="806" ht="12.75">
      <c r="A806" s="320">
        <v>92438822</v>
      </c>
      <c r="B806" s="320">
        <v>9243882</v>
      </c>
      <c r="C806" s="320">
        <v>90021169</v>
      </c>
      <c r="D806" s="320">
        <v>90021169</v>
      </c>
      <c r="E806" s="321" t="s">
        <v>11229</v>
      </c>
      <c r="F806" s="320">
        <v>953</v>
      </c>
    </row>
    <row r="807" ht="12.75">
      <c r="A807" s="320">
        <v>90191048</v>
      </c>
      <c r="B807" s="320">
        <v>9019104</v>
      </c>
      <c r="C807" s="320">
        <v>90021177</v>
      </c>
      <c r="D807" s="320">
        <v>90021177</v>
      </c>
      <c r="E807" s="321" t="s">
        <v>11230</v>
      </c>
      <c r="F807" s="320">
        <v>952</v>
      </c>
    </row>
    <row r="808" ht="12.75">
      <c r="A808" s="320">
        <v>90282736</v>
      </c>
      <c r="B808" s="320">
        <v>9028273</v>
      </c>
      <c r="C808" s="320">
        <v>90022076</v>
      </c>
      <c r="D808" s="320">
        <v>90022076</v>
      </c>
      <c r="E808" s="321" t="s">
        <v>11231</v>
      </c>
      <c r="F808" s="320">
        <v>39245</v>
      </c>
    </row>
    <row r="809" ht="12.75">
      <c r="A809" s="320">
        <v>90282760</v>
      </c>
      <c r="B809" s="320">
        <v>9028276</v>
      </c>
      <c r="C809" s="320">
        <v>90022084</v>
      </c>
      <c r="D809" s="320">
        <v>90022084</v>
      </c>
      <c r="E809" s="321" t="s">
        <v>11232</v>
      </c>
      <c r="F809" s="320">
        <v>39244</v>
      </c>
    </row>
    <row r="810" ht="12.75">
      <c r="A810" s="320">
        <v>90282752</v>
      </c>
      <c r="B810" s="320">
        <v>9028275</v>
      </c>
      <c r="C810" s="320">
        <v>90022092</v>
      </c>
      <c r="D810" s="320">
        <v>90022092</v>
      </c>
      <c r="E810" s="321" t="s">
        <v>11233</v>
      </c>
      <c r="F810" s="320">
        <v>39243</v>
      </c>
    </row>
    <row r="811" ht="12.75">
      <c r="A811" s="320">
        <v>90284933</v>
      </c>
      <c r="B811" s="320">
        <v>9028493</v>
      </c>
      <c r="C811" s="320">
        <v>90022149</v>
      </c>
      <c r="D811" s="320">
        <v>90022149</v>
      </c>
      <c r="E811" s="321" t="s">
        <v>11234</v>
      </c>
      <c r="F811" s="320">
        <v>39261</v>
      </c>
    </row>
    <row r="812" ht="12.75">
      <c r="A812" s="320">
        <v>90284950</v>
      </c>
      <c r="B812" s="320">
        <v>9028495</v>
      </c>
      <c r="C812" s="320">
        <v>90022157</v>
      </c>
      <c r="D812" s="320">
        <v>90022157</v>
      </c>
      <c r="E812" s="321" t="s">
        <v>11235</v>
      </c>
      <c r="F812" s="320">
        <v>39262</v>
      </c>
    </row>
    <row r="813" ht="12.75">
      <c r="A813" s="320">
        <v>90284941</v>
      </c>
      <c r="B813" s="320">
        <v>9028494</v>
      </c>
      <c r="C813" s="320">
        <v>90022190</v>
      </c>
      <c r="D813" s="320">
        <v>90022190</v>
      </c>
      <c r="E813" s="321" t="s">
        <v>11236</v>
      </c>
      <c r="F813" s="320">
        <v>39268</v>
      </c>
    </row>
    <row r="814" ht="12.75">
      <c r="A814" s="320">
        <v>90286642</v>
      </c>
      <c r="B814" s="320">
        <v>9028664</v>
      </c>
      <c r="C814" s="320">
        <v>90022254</v>
      </c>
      <c r="D814" s="320">
        <v>90022254</v>
      </c>
      <c r="E814" s="321" t="s">
        <v>11237</v>
      </c>
      <c r="F814" s="320">
        <v>39249</v>
      </c>
    </row>
    <row r="815" ht="12.75">
      <c r="A815" s="320">
        <v>90286650</v>
      </c>
      <c r="B815" s="320">
        <v>9028665</v>
      </c>
      <c r="C815" s="320">
        <v>90022262</v>
      </c>
      <c r="D815" s="320">
        <v>90022262</v>
      </c>
      <c r="E815" s="321" t="s">
        <v>11238</v>
      </c>
      <c r="F815" s="320">
        <v>39255</v>
      </c>
    </row>
    <row r="816" ht="12.75">
      <c r="A816" s="320">
        <v>90286804</v>
      </c>
      <c r="B816" s="320">
        <v>9028680</v>
      </c>
      <c r="C816" s="320">
        <v>90022270</v>
      </c>
      <c r="D816" s="320">
        <v>90022270</v>
      </c>
      <c r="E816" s="321" t="s">
        <v>11239</v>
      </c>
      <c r="F816" s="320">
        <v>39254</v>
      </c>
    </row>
    <row r="817" ht="12.75">
      <c r="A817" s="320">
        <v>90287169</v>
      </c>
      <c r="B817" s="320">
        <v>9028716</v>
      </c>
      <c r="C817" s="320">
        <v>90022300</v>
      </c>
      <c r="D817" s="320">
        <v>90022300</v>
      </c>
      <c r="E817" s="321" t="s">
        <v>11240</v>
      </c>
      <c r="F817" s="320">
        <v>39256</v>
      </c>
    </row>
    <row r="818" ht="12.75">
      <c r="A818" s="320">
        <v>92366180</v>
      </c>
      <c r="B818" s="320">
        <v>9236618</v>
      </c>
      <c r="C818" s="320">
        <v>90024958</v>
      </c>
      <c r="D818" s="320">
        <v>90024958</v>
      </c>
      <c r="E818" s="321" t="s">
        <v>11241</v>
      </c>
      <c r="F818" s="320">
        <v>7220</v>
      </c>
    </row>
    <row r="819" ht="12.75">
      <c r="A819" s="320">
        <v>92366198</v>
      </c>
      <c r="B819" s="320">
        <v>9236619</v>
      </c>
      <c r="C819" s="320">
        <v>90024966</v>
      </c>
      <c r="D819" s="320">
        <v>90024966</v>
      </c>
      <c r="E819" s="321" t="s">
        <v>11242</v>
      </c>
      <c r="F819" s="320">
        <v>7219</v>
      </c>
    </row>
    <row r="820" ht="12.75">
      <c r="A820" s="320">
        <v>90203577</v>
      </c>
      <c r="B820" s="320">
        <v>9020357</v>
      </c>
      <c r="C820" s="320">
        <v>90024982</v>
      </c>
      <c r="D820" s="320">
        <v>90024982</v>
      </c>
      <c r="E820" s="321" t="s">
        <v>11243</v>
      </c>
      <c r="F820" s="320">
        <v>24046</v>
      </c>
    </row>
    <row r="821" ht="12.75">
      <c r="A821" s="320">
        <v>92460690</v>
      </c>
      <c r="B821" s="320">
        <v>9246069</v>
      </c>
      <c r="C821" s="320">
        <v>90025210</v>
      </c>
      <c r="D821" s="320">
        <v>90025210</v>
      </c>
      <c r="E821" s="321" t="s">
        <v>11244</v>
      </c>
      <c r="F821" s="320">
        <v>9454</v>
      </c>
    </row>
    <row r="822" ht="12.75">
      <c r="A822" s="320">
        <v>90262760</v>
      </c>
      <c r="B822" s="320">
        <v>9026276</v>
      </c>
      <c r="C822" s="320">
        <v>90025423</v>
      </c>
      <c r="D822" s="320">
        <v>90025423</v>
      </c>
      <c r="E822" s="321" t="s">
        <v>11245</v>
      </c>
      <c r="F822" s="320">
        <v>26862</v>
      </c>
    </row>
    <row r="823" ht="12.75">
      <c r="A823" s="320">
        <v>92460666</v>
      </c>
      <c r="B823" s="320">
        <v>9246066</v>
      </c>
      <c r="C823" s="320">
        <v>90025482</v>
      </c>
      <c r="D823" s="320">
        <v>90025482</v>
      </c>
      <c r="E823" s="321" t="s">
        <v>11246</v>
      </c>
      <c r="F823" s="320">
        <v>30555</v>
      </c>
    </row>
    <row r="824" ht="12.75">
      <c r="A824" s="320">
        <v>90260708</v>
      </c>
      <c r="B824" s="320">
        <v>9026070</v>
      </c>
      <c r="C824" s="320">
        <v>90025733</v>
      </c>
      <c r="D824" s="320">
        <v>90025733</v>
      </c>
      <c r="E824" s="321" t="s">
        <v>11247</v>
      </c>
      <c r="F824" s="320">
        <v>26437</v>
      </c>
    </row>
    <row r="825" ht="12.75">
      <c r="A825" s="320">
        <v>90260716</v>
      </c>
      <c r="B825" s="320">
        <v>9026071</v>
      </c>
      <c r="C825" s="320">
        <v>90025750</v>
      </c>
      <c r="D825" s="320">
        <v>90025750</v>
      </c>
      <c r="E825" s="321" t="s">
        <v>11248</v>
      </c>
      <c r="F825" s="320">
        <v>26436</v>
      </c>
    </row>
    <row r="826" ht="12.75">
      <c r="A826" s="320">
        <v>92375260</v>
      </c>
      <c r="B826" s="320">
        <v>9237526</v>
      </c>
      <c r="C826" s="320">
        <v>90025792</v>
      </c>
      <c r="D826" s="320">
        <v>90025792</v>
      </c>
      <c r="E826" s="321" t="s">
        <v>11249</v>
      </c>
      <c r="F826" s="320">
        <v>6863</v>
      </c>
    </row>
    <row r="827" ht="12.75">
      <c r="A827" s="320">
        <v>92375243</v>
      </c>
      <c r="B827" s="320">
        <v>9237524</v>
      </c>
      <c r="C827" s="320">
        <v>90025806</v>
      </c>
      <c r="D827" s="320">
        <v>90025806</v>
      </c>
      <c r="E827" s="321" t="s">
        <v>11250</v>
      </c>
      <c r="F827" s="320">
        <v>6864</v>
      </c>
    </row>
    <row r="828" ht="12.75">
      <c r="A828" s="320">
        <v>91055016</v>
      </c>
      <c r="B828" s="320">
        <v>9105501</v>
      </c>
      <c r="C828" s="320">
        <v>90025849</v>
      </c>
      <c r="D828" s="320">
        <v>90025849</v>
      </c>
      <c r="E828" s="321" t="s">
        <v>11251</v>
      </c>
      <c r="F828" s="320">
        <v>633</v>
      </c>
    </row>
    <row r="829" ht="12.75">
      <c r="A829" s="320">
        <v>90202813</v>
      </c>
      <c r="B829" s="320">
        <v>9020281</v>
      </c>
      <c r="C829" s="320">
        <v>90026047</v>
      </c>
      <c r="D829" s="320">
        <v>90026047</v>
      </c>
      <c r="E829" s="321" t="s">
        <v>11252</v>
      </c>
      <c r="F829" s="320">
        <v>824</v>
      </c>
    </row>
    <row r="830" ht="12.75">
      <c r="A830" s="320">
        <v>90202830</v>
      </c>
      <c r="B830" s="320">
        <v>9020283</v>
      </c>
      <c r="C830" s="320">
        <v>90026063</v>
      </c>
      <c r="D830" s="320">
        <v>90026063</v>
      </c>
      <c r="E830" s="321" t="s">
        <v>11253</v>
      </c>
      <c r="F830" s="320">
        <v>30690</v>
      </c>
    </row>
    <row r="831" ht="12.75">
      <c r="A831" s="320">
        <v>90202805</v>
      </c>
      <c r="B831" s="320">
        <v>9020280</v>
      </c>
      <c r="C831" s="320">
        <v>90026071</v>
      </c>
      <c r="D831" s="320">
        <v>90026071</v>
      </c>
      <c r="E831" s="321" t="s">
        <v>11254</v>
      </c>
      <c r="F831" s="320">
        <v>826</v>
      </c>
    </row>
    <row r="832" ht="12.75">
      <c r="A832" s="320">
        <v>90257804</v>
      </c>
      <c r="B832" s="320">
        <v>9025780</v>
      </c>
      <c r="C832" s="320">
        <v>90026136</v>
      </c>
      <c r="D832" s="320">
        <v>90026136</v>
      </c>
      <c r="E832" s="321" t="s">
        <v>11255</v>
      </c>
      <c r="F832" s="320">
        <v>25979</v>
      </c>
    </row>
    <row r="833" ht="12.75">
      <c r="A833" s="320">
        <v>90202864</v>
      </c>
      <c r="B833" s="320">
        <v>9020286</v>
      </c>
      <c r="C833" s="320">
        <v>90026268</v>
      </c>
      <c r="D833" s="320">
        <v>90026268</v>
      </c>
      <c r="E833" s="321" t="s">
        <v>11256</v>
      </c>
      <c r="F833" s="320">
        <v>867</v>
      </c>
    </row>
    <row r="834" ht="12.75">
      <c r="A834" s="320">
        <v>90202856</v>
      </c>
      <c r="B834" s="320">
        <v>9020285</v>
      </c>
      <c r="C834" s="320">
        <v>90026276</v>
      </c>
      <c r="D834" s="320">
        <v>90026276</v>
      </c>
      <c r="E834" s="321" t="s">
        <v>11257</v>
      </c>
      <c r="F834" s="320">
        <v>866</v>
      </c>
    </row>
    <row r="835" ht="12.75">
      <c r="A835" s="320">
        <v>90252101</v>
      </c>
      <c r="B835" s="320">
        <v>9025210</v>
      </c>
      <c r="C835" s="320">
        <v>90026411</v>
      </c>
      <c r="D835" s="320">
        <v>90026411</v>
      </c>
      <c r="E835" s="321" t="s">
        <v>11258</v>
      </c>
      <c r="F835" s="320">
        <v>64690</v>
      </c>
    </row>
    <row r="836" ht="12.75">
      <c r="A836" s="320">
        <v>90204077</v>
      </c>
      <c r="B836" s="320">
        <v>9020407</v>
      </c>
      <c r="C836" s="320">
        <v>90026519</v>
      </c>
      <c r="D836" s="320">
        <v>90026519</v>
      </c>
      <c r="E836" s="321" t="s">
        <v>11259</v>
      </c>
      <c r="F836" s="320">
        <v>17206</v>
      </c>
    </row>
    <row r="837" ht="12.75">
      <c r="A837" s="320">
        <v>90204085</v>
      </c>
      <c r="B837" s="320">
        <v>9020408</v>
      </c>
      <c r="C837" s="320">
        <v>90026527</v>
      </c>
      <c r="D837" s="320">
        <v>90026527</v>
      </c>
      <c r="E837" s="321" t="s">
        <v>11260</v>
      </c>
      <c r="F837" s="320">
        <v>17207</v>
      </c>
    </row>
    <row r="838" ht="12.75">
      <c r="A838" s="320">
        <v>92460747</v>
      </c>
      <c r="B838" s="320">
        <v>9246074</v>
      </c>
      <c r="C838" s="320">
        <v>90026586</v>
      </c>
      <c r="D838" s="320">
        <v>90026586</v>
      </c>
      <c r="E838" s="321" t="s">
        <v>11261</v>
      </c>
      <c r="F838" s="320">
        <v>13821</v>
      </c>
    </row>
    <row r="839" ht="12.75">
      <c r="A839" s="320">
        <v>92460755</v>
      </c>
      <c r="B839" s="320">
        <v>9246075</v>
      </c>
      <c r="C839" s="320">
        <v>90026608</v>
      </c>
      <c r="D839" s="320">
        <v>90026608</v>
      </c>
      <c r="E839" s="321" t="s">
        <v>11262</v>
      </c>
      <c r="F839" s="320">
        <v>13822</v>
      </c>
    </row>
    <row r="840" ht="12.75">
      <c r="A840" s="320">
        <v>92465390</v>
      </c>
      <c r="B840" s="320">
        <v>9246539</v>
      </c>
      <c r="C840" s="320">
        <v>90027060</v>
      </c>
      <c r="D840" s="320">
        <v>90027060</v>
      </c>
      <c r="E840" s="321" t="s">
        <v>11263</v>
      </c>
      <c r="F840" s="320">
        <v>10718</v>
      </c>
    </row>
    <row r="841" ht="12.75">
      <c r="A841" s="320">
        <v>90296079</v>
      </c>
      <c r="B841" s="320">
        <v>9029607</v>
      </c>
      <c r="C841" s="320">
        <v>90027345</v>
      </c>
      <c r="D841" s="320">
        <v>90027345</v>
      </c>
      <c r="E841" s="321" t="s">
        <v>11264</v>
      </c>
      <c r="F841" s="320">
        <v>33713</v>
      </c>
    </row>
    <row r="842" ht="12.75">
      <c r="A842" s="320">
        <v>90296389</v>
      </c>
      <c r="B842" s="320">
        <v>9029638</v>
      </c>
      <c r="C842" s="320">
        <v>90027582</v>
      </c>
      <c r="D842" s="320">
        <v>90027582</v>
      </c>
      <c r="E842" s="321" t="s">
        <v>11265</v>
      </c>
      <c r="F842" s="320">
        <v>74258</v>
      </c>
    </row>
    <row r="843" ht="12.75">
      <c r="A843" s="320">
        <v>90296397</v>
      </c>
      <c r="B843" s="320">
        <v>9029639</v>
      </c>
      <c r="C843" s="320">
        <v>90027604</v>
      </c>
      <c r="D843" s="320">
        <v>90027604</v>
      </c>
      <c r="E843" s="321" t="s">
        <v>11266</v>
      </c>
      <c r="F843" s="320">
        <v>74256</v>
      </c>
    </row>
    <row r="844" ht="12.75">
      <c r="A844" s="320">
        <v>90204131</v>
      </c>
      <c r="B844" s="320">
        <v>9020413</v>
      </c>
      <c r="C844" s="320">
        <v>90028040</v>
      </c>
      <c r="D844" s="320">
        <v>90028040</v>
      </c>
      <c r="E844" s="321" t="s">
        <v>11267</v>
      </c>
      <c r="F844" s="320">
        <v>20955</v>
      </c>
    </row>
    <row r="845" ht="12.75">
      <c r="A845" s="320">
        <v>90582012</v>
      </c>
      <c r="B845" s="320">
        <v>9058201</v>
      </c>
      <c r="C845" s="320">
        <v>90028457</v>
      </c>
      <c r="D845" s="320">
        <v>90028457</v>
      </c>
      <c r="E845" s="321" t="s">
        <v>11268</v>
      </c>
      <c r="F845" s="320">
        <v>9367</v>
      </c>
    </row>
    <row r="846" ht="12.75">
      <c r="A846" s="320">
        <v>92424171</v>
      </c>
      <c r="B846" s="320">
        <v>9242417</v>
      </c>
      <c r="C846" s="320">
        <v>90028490</v>
      </c>
      <c r="D846" s="320">
        <v>90028490</v>
      </c>
      <c r="E846" s="321" t="s">
        <v>11269</v>
      </c>
      <c r="F846" s="320">
        <v>6811</v>
      </c>
    </row>
    <row r="847" ht="12.75">
      <c r="A847" s="320">
        <v>90202970</v>
      </c>
      <c r="B847" s="320">
        <v>9020297</v>
      </c>
      <c r="C847" s="320">
        <v>90028724</v>
      </c>
      <c r="D847" s="320">
        <v>90028724</v>
      </c>
      <c r="E847" s="321" t="s">
        <v>11270</v>
      </c>
      <c r="F847" s="320">
        <v>2103</v>
      </c>
    </row>
    <row r="848" ht="12.75">
      <c r="A848" s="320">
        <v>90202988</v>
      </c>
      <c r="B848" s="320">
        <v>9020298</v>
      </c>
      <c r="C848" s="320">
        <v>90028732</v>
      </c>
      <c r="D848" s="320">
        <v>90028732</v>
      </c>
      <c r="E848" s="321" t="s">
        <v>11271</v>
      </c>
      <c r="F848" s="320">
        <v>2104</v>
      </c>
    </row>
    <row r="849" ht="12.75">
      <c r="A849" s="320">
        <v>92432190</v>
      </c>
      <c r="B849" s="320">
        <v>9243219</v>
      </c>
      <c r="C849" s="320">
        <v>90028830</v>
      </c>
      <c r="D849" s="320">
        <v>90028830</v>
      </c>
      <c r="E849" s="321" t="s">
        <v>11272</v>
      </c>
      <c r="F849" s="320">
        <v>64699</v>
      </c>
    </row>
    <row r="850" ht="12.75">
      <c r="A850" s="320">
        <v>92434568</v>
      </c>
      <c r="B850" s="320">
        <v>9243456</v>
      </c>
      <c r="C850" s="320">
        <v>90028953</v>
      </c>
      <c r="D850" s="320">
        <v>90028953</v>
      </c>
      <c r="E850" s="321" t="s">
        <v>11273</v>
      </c>
      <c r="F850" s="320">
        <v>64702</v>
      </c>
    </row>
    <row r="851" ht="12.75">
      <c r="A851" s="320">
        <v>92434630</v>
      </c>
      <c r="B851" s="320">
        <v>9243463</v>
      </c>
      <c r="C851" s="320">
        <v>90029135</v>
      </c>
      <c r="D851" s="320">
        <v>90029135</v>
      </c>
      <c r="E851" s="321" t="s">
        <v>11274</v>
      </c>
      <c r="F851" s="320">
        <v>5001</v>
      </c>
    </row>
    <row r="852" ht="12.75">
      <c r="A852" s="320">
        <v>90309235</v>
      </c>
      <c r="B852" s="320">
        <v>9030923</v>
      </c>
      <c r="C852" s="320">
        <v>90029291</v>
      </c>
      <c r="D852" s="320">
        <v>90029291</v>
      </c>
      <c r="E852" s="321" t="s">
        <v>11275</v>
      </c>
      <c r="F852" s="320">
        <v>52692</v>
      </c>
    </row>
    <row r="853" ht="12.75">
      <c r="A853" s="320">
        <v>92368883</v>
      </c>
      <c r="B853" s="320">
        <v>9236888</v>
      </c>
      <c r="C853" s="320">
        <v>90029828</v>
      </c>
      <c r="D853" s="320">
        <v>90029828</v>
      </c>
      <c r="E853" s="321" t="s">
        <v>11276</v>
      </c>
      <c r="F853" s="320">
        <v>10259</v>
      </c>
    </row>
    <row r="854" ht="12.75">
      <c r="A854" s="320">
        <v>90282841</v>
      </c>
      <c r="B854" s="320">
        <v>9028284</v>
      </c>
      <c r="C854" s="320">
        <v>90030087</v>
      </c>
      <c r="D854" s="320">
        <v>90030087</v>
      </c>
      <c r="E854" s="321" t="s">
        <v>11277</v>
      </c>
      <c r="F854" s="320">
        <v>30215</v>
      </c>
    </row>
    <row r="855" ht="12.75">
      <c r="A855" s="320">
        <v>90199782</v>
      </c>
      <c r="B855" s="320">
        <v>9019978</v>
      </c>
      <c r="C855" s="320">
        <v>90030362</v>
      </c>
      <c r="D855" s="320">
        <v>90030362</v>
      </c>
      <c r="E855" s="321" t="s">
        <v>11278</v>
      </c>
      <c r="F855" s="320">
        <v>6963</v>
      </c>
    </row>
    <row r="856" ht="12.75">
      <c r="A856" s="320">
        <v>90200373</v>
      </c>
      <c r="B856" s="320">
        <v>9020037</v>
      </c>
      <c r="C856" s="320">
        <v>90030702</v>
      </c>
      <c r="D856" s="320">
        <v>90030702</v>
      </c>
      <c r="E856" s="321" t="s">
        <v>11279</v>
      </c>
      <c r="F856" s="320">
        <v>36483</v>
      </c>
    </row>
    <row r="857" ht="12.75">
      <c r="A857" s="320">
        <v>92397182</v>
      </c>
      <c r="B857" s="320">
        <v>9239718</v>
      </c>
      <c r="C857" s="320">
        <v>90031253</v>
      </c>
      <c r="D857" s="320">
        <v>90031253</v>
      </c>
      <c r="E857" s="321" t="s">
        <v>11280</v>
      </c>
      <c r="F857" s="320">
        <v>6999</v>
      </c>
    </row>
    <row r="858" ht="12.75">
      <c r="A858" s="320">
        <v>92397239</v>
      </c>
      <c r="B858" s="320">
        <v>9239723</v>
      </c>
      <c r="C858" s="320">
        <v>90031270</v>
      </c>
      <c r="D858" s="320">
        <v>90031270</v>
      </c>
      <c r="E858" s="321" t="s">
        <v>11281</v>
      </c>
      <c r="F858" s="320">
        <v>6990</v>
      </c>
    </row>
    <row r="859" ht="12.75">
      <c r="A859" s="320">
        <v>90293649</v>
      </c>
      <c r="B859" s="320">
        <v>9029364</v>
      </c>
      <c r="C859" s="320">
        <v>90031679</v>
      </c>
      <c r="D859" s="320">
        <v>90031679</v>
      </c>
      <c r="E859" s="321" t="s">
        <v>11282</v>
      </c>
      <c r="F859" s="320">
        <v>33591</v>
      </c>
    </row>
    <row r="860" ht="12.75">
      <c r="A860" s="320">
        <v>92369502</v>
      </c>
      <c r="B860" s="320">
        <v>9236950</v>
      </c>
      <c r="C860" s="320">
        <v>90031776</v>
      </c>
      <c r="D860" s="320">
        <v>90031776</v>
      </c>
      <c r="E860" s="321" t="s">
        <v>11283</v>
      </c>
      <c r="F860" s="320">
        <v>7034</v>
      </c>
    </row>
    <row r="861" ht="12.75">
      <c r="A861" s="320">
        <v>90201388</v>
      </c>
      <c r="B861" s="320">
        <v>9020138</v>
      </c>
      <c r="C861" s="320">
        <v>90032179</v>
      </c>
      <c r="D861" s="320">
        <v>90032179</v>
      </c>
      <c r="E861" s="321" t="s">
        <v>11284</v>
      </c>
      <c r="F861" s="320">
        <v>56621</v>
      </c>
    </row>
    <row r="862" ht="12.75">
      <c r="A862" s="320">
        <v>90201396</v>
      </c>
      <c r="B862" s="320">
        <v>9020139</v>
      </c>
      <c r="C862" s="320">
        <v>90032187</v>
      </c>
      <c r="D862" s="320">
        <v>90032187</v>
      </c>
      <c r="E862" s="321" t="s">
        <v>11285</v>
      </c>
      <c r="F862" s="320">
        <v>20706</v>
      </c>
    </row>
    <row r="863" ht="12.75">
      <c r="A863" s="320">
        <v>92421610</v>
      </c>
      <c r="B863" s="320">
        <v>9242161</v>
      </c>
      <c r="C863" s="320">
        <v>90032225</v>
      </c>
      <c r="D863" s="320">
        <v>90032225</v>
      </c>
      <c r="E863" s="321" t="s">
        <v>11286</v>
      </c>
      <c r="F863" s="320">
        <v>76541</v>
      </c>
    </row>
    <row r="864" ht="12.75">
      <c r="A864" s="320">
        <v>90304250</v>
      </c>
      <c r="B864" s="320">
        <v>9030425</v>
      </c>
      <c r="C864" s="320">
        <v>90032527</v>
      </c>
      <c r="D864" s="320">
        <v>90032527</v>
      </c>
      <c r="E864" s="321" t="s">
        <v>11287</v>
      </c>
      <c r="F864" s="320">
        <v>46807</v>
      </c>
    </row>
    <row r="865" ht="12.75">
      <c r="A865" s="320">
        <v>91454018</v>
      </c>
      <c r="B865" s="320">
        <v>9145401</v>
      </c>
      <c r="C865" s="320">
        <v>90032586</v>
      </c>
      <c r="D865" s="320">
        <v>90032586</v>
      </c>
      <c r="E865" s="321" t="s">
        <v>11288</v>
      </c>
      <c r="F865" s="320">
        <v>47418</v>
      </c>
    </row>
    <row r="866" ht="12.75">
      <c r="A866" s="320">
        <v>92385800</v>
      </c>
      <c r="B866" s="320">
        <v>9238580</v>
      </c>
      <c r="C866" s="320">
        <v>90032608</v>
      </c>
      <c r="D866" s="320">
        <v>90032608</v>
      </c>
      <c r="E866" s="321" t="s">
        <v>11289</v>
      </c>
      <c r="F866" s="320">
        <v>239</v>
      </c>
    </row>
    <row r="867" ht="12.75">
      <c r="A867" s="320">
        <v>90684010</v>
      </c>
      <c r="B867" s="320">
        <v>9068401</v>
      </c>
      <c r="C867" s="320">
        <v>90032616</v>
      </c>
      <c r="D867" s="320">
        <v>90032616</v>
      </c>
      <c r="E867" s="321" t="s">
        <v>11290</v>
      </c>
      <c r="F867" s="320">
        <v>240</v>
      </c>
    </row>
    <row r="868" ht="12.75">
      <c r="A868" s="320">
        <v>90684036</v>
      </c>
      <c r="B868" s="320">
        <v>9068403</v>
      </c>
      <c r="C868" s="320">
        <v>90032624</v>
      </c>
      <c r="D868" s="320">
        <v>90032624</v>
      </c>
      <c r="E868" s="321" t="s">
        <v>11291</v>
      </c>
      <c r="F868" s="320">
        <v>241</v>
      </c>
    </row>
    <row r="869" ht="12.75">
      <c r="A869" s="320">
        <v>90890019</v>
      </c>
      <c r="B869" s="320">
        <v>9089001</v>
      </c>
      <c r="C869" s="320">
        <v>90032632</v>
      </c>
      <c r="D869" s="320">
        <v>90032632</v>
      </c>
      <c r="E869" s="321" t="s">
        <v>11292</v>
      </c>
      <c r="F869" s="320">
        <v>248</v>
      </c>
    </row>
    <row r="870" ht="12.75">
      <c r="A870" s="320">
        <v>90196414</v>
      </c>
      <c r="B870" s="320">
        <v>9019641</v>
      </c>
      <c r="C870" s="322">
        <v>90032691</v>
      </c>
      <c r="D870" s="322">
        <v>90032691</v>
      </c>
      <c r="E870" s="321" t="s">
        <v>11293</v>
      </c>
      <c r="F870" s="320">
        <v>38891</v>
      </c>
    </row>
    <row r="871" ht="12.75">
      <c r="A871" s="320">
        <v>90196406</v>
      </c>
      <c r="B871" s="320">
        <v>9019640</v>
      </c>
      <c r="C871" s="320">
        <v>90032721</v>
      </c>
      <c r="D871" s="322">
        <v>90032721</v>
      </c>
      <c r="E871" s="321" t="s">
        <v>11294</v>
      </c>
      <c r="F871" s="320">
        <v>313</v>
      </c>
    </row>
    <row r="872" ht="12.75">
      <c r="A872" s="320">
        <v>90302141</v>
      </c>
      <c r="B872" s="320">
        <v>9030214</v>
      </c>
      <c r="C872" s="320">
        <v>90032730</v>
      </c>
      <c r="D872" s="320">
        <v>90032730</v>
      </c>
      <c r="E872" s="321" t="s">
        <v>11295</v>
      </c>
      <c r="F872" s="320">
        <v>35331</v>
      </c>
    </row>
    <row r="873" ht="12.75">
      <c r="A873" s="320">
        <v>90196511</v>
      </c>
      <c r="B873" s="320">
        <v>9019651</v>
      </c>
      <c r="C873" s="320">
        <v>90032756</v>
      </c>
      <c r="D873" s="320">
        <v>90032756</v>
      </c>
      <c r="E873" s="321" t="s">
        <v>11296</v>
      </c>
      <c r="F873" s="320">
        <v>397</v>
      </c>
    </row>
    <row r="874" ht="12.75">
      <c r="A874" s="320">
        <v>90196481</v>
      </c>
      <c r="B874" s="320">
        <v>9019648</v>
      </c>
      <c r="C874" s="320">
        <v>90032764</v>
      </c>
      <c r="D874" s="320">
        <v>90032764</v>
      </c>
      <c r="E874" s="321" t="s">
        <v>11297</v>
      </c>
      <c r="F874" s="320">
        <v>35328</v>
      </c>
    </row>
    <row r="875" ht="12.75">
      <c r="A875" s="320">
        <v>90196546</v>
      </c>
      <c r="B875" s="320">
        <v>9019654</v>
      </c>
      <c r="C875" s="320">
        <v>90032772</v>
      </c>
      <c r="D875" s="320">
        <v>90032772</v>
      </c>
      <c r="E875" s="321" t="s">
        <v>11298</v>
      </c>
      <c r="F875" s="320">
        <v>400</v>
      </c>
    </row>
    <row r="876" ht="12.75">
      <c r="A876" s="320">
        <v>90196520</v>
      </c>
      <c r="B876" s="320">
        <v>9019652</v>
      </c>
      <c r="C876" s="320">
        <v>90032780</v>
      </c>
      <c r="D876" s="320">
        <v>90032780</v>
      </c>
      <c r="E876" s="321" t="s">
        <v>11299</v>
      </c>
      <c r="F876" s="320">
        <v>35334</v>
      </c>
    </row>
    <row r="877" ht="12.75">
      <c r="A877" s="320">
        <v>90196538</v>
      </c>
      <c r="B877" s="320">
        <v>9019653</v>
      </c>
      <c r="C877" s="320">
        <v>90032799</v>
      </c>
      <c r="D877" s="320">
        <v>90032799</v>
      </c>
      <c r="E877" s="321" t="s">
        <v>11300</v>
      </c>
      <c r="F877" s="320">
        <v>35335</v>
      </c>
    </row>
    <row r="878" ht="12.75">
      <c r="A878" s="320">
        <v>90196490</v>
      </c>
      <c r="B878" s="320">
        <v>9019649</v>
      </c>
      <c r="C878" s="320">
        <v>90032802</v>
      </c>
      <c r="D878" s="320">
        <v>90032802</v>
      </c>
      <c r="E878" s="321" t="s">
        <v>11301</v>
      </c>
      <c r="F878" s="320">
        <v>35333</v>
      </c>
    </row>
    <row r="879" ht="12.75">
      <c r="A879" s="320">
        <v>90196848</v>
      </c>
      <c r="B879" s="320">
        <v>9019684</v>
      </c>
      <c r="C879" s="320">
        <v>90032888</v>
      </c>
      <c r="D879" s="320">
        <v>90032888</v>
      </c>
      <c r="E879" s="321" t="s">
        <v>11302</v>
      </c>
      <c r="F879" s="320">
        <v>2919</v>
      </c>
    </row>
    <row r="880" ht="12.75">
      <c r="A880" s="320">
        <v>90196830</v>
      </c>
      <c r="B880" s="320">
        <v>9019683</v>
      </c>
      <c r="C880" s="320">
        <v>90032896</v>
      </c>
      <c r="D880" s="320">
        <v>90032896</v>
      </c>
      <c r="E880" s="321" t="s">
        <v>11303</v>
      </c>
      <c r="F880" s="320">
        <v>2918</v>
      </c>
    </row>
    <row r="881" ht="12.75">
      <c r="A881" s="320">
        <v>90196562</v>
      </c>
      <c r="B881" s="320">
        <v>9019656</v>
      </c>
      <c r="C881" s="320">
        <v>90032918</v>
      </c>
      <c r="D881" s="320">
        <v>90032918</v>
      </c>
      <c r="E881" s="321" t="s">
        <v>11304</v>
      </c>
      <c r="F881" s="320">
        <v>829</v>
      </c>
    </row>
    <row r="882" ht="12.75">
      <c r="A882" s="320">
        <v>90638026</v>
      </c>
      <c r="B882" s="320">
        <v>9063802</v>
      </c>
      <c r="C882" s="320">
        <v>90033019</v>
      </c>
      <c r="D882" s="320">
        <v>90033019</v>
      </c>
      <c r="E882" s="321" t="s">
        <v>11305</v>
      </c>
      <c r="F882" s="320">
        <v>1188</v>
      </c>
    </row>
    <row r="883" ht="12.75">
      <c r="A883" s="320">
        <v>91412013</v>
      </c>
      <c r="B883" s="320">
        <v>9141201</v>
      </c>
      <c r="C883" s="320">
        <v>90033167</v>
      </c>
      <c r="D883" s="320">
        <v>90033167</v>
      </c>
      <c r="E883" s="321" t="s">
        <v>11306</v>
      </c>
      <c r="F883" s="320">
        <v>2946</v>
      </c>
    </row>
    <row r="884" ht="12.75">
      <c r="A884" s="320">
        <v>90374010</v>
      </c>
      <c r="B884" s="320">
        <v>9037401</v>
      </c>
      <c r="C884" s="320">
        <v>90033213</v>
      </c>
      <c r="D884" s="320">
        <v>90033213</v>
      </c>
      <c r="E884" s="321" t="s">
        <v>11307</v>
      </c>
      <c r="F884" s="320">
        <v>1727</v>
      </c>
    </row>
    <row r="885" ht="12.75">
      <c r="A885" s="320">
        <v>90286120</v>
      </c>
      <c r="B885" s="320">
        <v>9028612</v>
      </c>
      <c r="C885" s="320">
        <v>90033256</v>
      </c>
      <c r="D885" s="320">
        <v>90033256</v>
      </c>
      <c r="E885" s="321" t="s">
        <v>11308</v>
      </c>
      <c r="F885" s="320">
        <v>32073</v>
      </c>
    </row>
    <row r="886" ht="12.75">
      <c r="A886" s="320">
        <v>90286138</v>
      </c>
      <c r="B886" s="320">
        <v>9028613</v>
      </c>
      <c r="C886" s="320">
        <v>90033264</v>
      </c>
      <c r="D886" s="320">
        <v>90033264</v>
      </c>
      <c r="E886" s="321" t="s">
        <v>11309</v>
      </c>
      <c r="F886" s="320">
        <v>32074</v>
      </c>
    </row>
    <row r="887" ht="12.75">
      <c r="A887" s="320">
        <v>90286146</v>
      </c>
      <c r="B887" s="320">
        <v>9028614</v>
      </c>
      <c r="C887" s="320">
        <v>90033272</v>
      </c>
      <c r="D887" s="320">
        <v>90033272</v>
      </c>
      <c r="E887" s="321" t="s">
        <v>11310</v>
      </c>
      <c r="F887" s="320">
        <v>32075</v>
      </c>
    </row>
    <row r="888" ht="12.75">
      <c r="A888" s="320">
        <v>90286154</v>
      </c>
      <c r="B888" s="320">
        <v>9028615</v>
      </c>
      <c r="C888" s="320">
        <v>90033280</v>
      </c>
      <c r="D888" s="320">
        <v>90033280</v>
      </c>
      <c r="E888" s="321" t="s">
        <v>11311</v>
      </c>
      <c r="F888" s="320">
        <v>32077</v>
      </c>
    </row>
    <row r="889" ht="12.75">
      <c r="A889" s="320">
        <v>90298888</v>
      </c>
      <c r="B889" s="320">
        <v>9029888</v>
      </c>
      <c r="C889" s="320">
        <v>90033329</v>
      </c>
      <c r="D889" s="320">
        <v>90033329</v>
      </c>
      <c r="E889" s="321" t="s">
        <v>11312</v>
      </c>
      <c r="F889" s="320">
        <v>52102</v>
      </c>
    </row>
    <row r="890" ht="12.75">
      <c r="A890" s="320">
        <v>92460461</v>
      </c>
      <c r="B890" s="320">
        <v>9246046</v>
      </c>
      <c r="C890" s="320">
        <v>90033337</v>
      </c>
      <c r="D890" s="320">
        <v>90033337</v>
      </c>
      <c r="E890" s="321" t="s">
        <v>11313</v>
      </c>
      <c r="F890" s="320">
        <v>3975</v>
      </c>
    </row>
    <row r="891" ht="12.75">
      <c r="A891" s="320">
        <v>92426883</v>
      </c>
      <c r="B891" s="320">
        <v>9242688</v>
      </c>
      <c r="C891" s="320">
        <v>90033345</v>
      </c>
      <c r="D891" s="320">
        <v>90033345</v>
      </c>
      <c r="E891" s="321" t="s">
        <v>11314</v>
      </c>
      <c r="F891" s="320">
        <v>3973</v>
      </c>
    </row>
    <row r="892" ht="12.75">
      <c r="A892" s="320">
        <v>92426891</v>
      </c>
      <c r="B892" s="320">
        <v>9242689</v>
      </c>
      <c r="C892" s="320">
        <v>90033418</v>
      </c>
      <c r="D892" s="320">
        <v>90033418</v>
      </c>
      <c r="E892" s="321" t="s">
        <v>11315</v>
      </c>
      <c r="F892" s="320">
        <v>3974</v>
      </c>
    </row>
    <row r="893" ht="12.75">
      <c r="A893" s="320">
        <v>90302168</v>
      </c>
      <c r="B893" s="320">
        <v>9030216</v>
      </c>
      <c r="C893" s="320">
        <v>90033493</v>
      </c>
      <c r="D893" s="320">
        <v>90033493</v>
      </c>
      <c r="E893" s="321" t="s">
        <v>11316</v>
      </c>
      <c r="F893" s="320">
        <v>35336</v>
      </c>
    </row>
    <row r="894" ht="12.75">
      <c r="A894" s="320">
        <v>92470599</v>
      </c>
      <c r="B894" s="320">
        <v>9247059</v>
      </c>
      <c r="C894" s="320">
        <v>90033884</v>
      </c>
      <c r="D894" s="320">
        <v>90033884</v>
      </c>
      <c r="E894" s="321" t="s">
        <v>11317</v>
      </c>
      <c r="F894" s="320">
        <v>56913</v>
      </c>
    </row>
    <row r="895" ht="12.75">
      <c r="A895" s="320">
        <v>90176740</v>
      </c>
      <c r="B895" s="320">
        <v>9017674</v>
      </c>
      <c r="C895" s="320">
        <v>90034872</v>
      </c>
      <c r="D895" s="322">
        <v>90034872</v>
      </c>
      <c r="E895" s="321" t="s">
        <v>11318</v>
      </c>
      <c r="F895" s="320">
        <v>22147</v>
      </c>
    </row>
    <row r="896" ht="12.75">
      <c r="A896" s="320">
        <v>92458041</v>
      </c>
      <c r="B896" s="320">
        <v>9245804</v>
      </c>
      <c r="C896" s="320">
        <v>90034899</v>
      </c>
      <c r="D896" s="322">
        <v>90034899</v>
      </c>
      <c r="E896" s="321" t="s">
        <v>11319</v>
      </c>
      <c r="F896" s="320">
        <v>12318</v>
      </c>
    </row>
    <row r="897" ht="12.75">
      <c r="A897" s="320">
        <v>91313015</v>
      </c>
      <c r="B897" s="320">
        <v>9131301</v>
      </c>
      <c r="C897" s="320">
        <v>90035100</v>
      </c>
      <c r="D897" s="320">
        <v>90035100</v>
      </c>
      <c r="E897" s="321" t="s">
        <v>11320</v>
      </c>
      <c r="F897" s="320">
        <v>486</v>
      </c>
    </row>
    <row r="898" ht="12.75">
      <c r="A898" s="320">
        <v>92452396</v>
      </c>
      <c r="B898" s="320">
        <v>9245239</v>
      </c>
      <c r="C898" s="320">
        <v>90035194</v>
      </c>
      <c r="D898" s="320">
        <v>90035194</v>
      </c>
      <c r="E898" s="321" t="s">
        <v>11321</v>
      </c>
      <c r="F898" s="320">
        <v>12303</v>
      </c>
    </row>
    <row r="899" ht="12.75">
      <c r="A899" s="320">
        <v>92452400</v>
      </c>
      <c r="B899" s="320">
        <v>9245240</v>
      </c>
      <c r="C899" s="320">
        <v>90035208</v>
      </c>
      <c r="D899" s="320">
        <v>90035208</v>
      </c>
      <c r="E899" s="321" t="s">
        <v>11322</v>
      </c>
      <c r="F899" s="320">
        <v>12304</v>
      </c>
    </row>
    <row r="900" ht="12.75">
      <c r="A900" s="320">
        <v>92452418</v>
      </c>
      <c r="B900" s="320">
        <v>9245241</v>
      </c>
      <c r="C900" s="320">
        <v>90035216</v>
      </c>
      <c r="D900" s="320">
        <v>90035216</v>
      </c>
      <c r="E900" s="321" t="s">
        <v>11323</v>
      </c>
      <c r="F900" s="320">
        <v>12305</v>
      </c>
    </row>
    <row r="901" ht="12.75">
      <c r="A901" s="320">
        <v>92409113</v>
      </c>
      <c r="B901" s="320">
        <v>9240911</v>
      </c>
      <c r="C901" s="320">
        <v>90035321</v>
      </c>
      <c r="D901" s="320">
        <v>90035321</v>
      </c>
      <c r="E901" s="321" t="s">
        <v>11324</v>
      </c>
      <c r="F901" s="320">
        <v>60511</v>
      </c>
    </row>
    <row r="902" ht="12.75">
      <c r="A902" s="320">
        <v>92410138</v>
      </c>
      <c r="B902" s="320">
        <v>9241013</v>
      </c>
      <c r="C902" s="320">
        <v>90035380</v>
      </c>
      <c r="D902" s="320">
        <v>90035380</v>
      </c>
      <c r="E902" s="321" t="s">
        <v>11325</v>
      </c>
      <c r="F902" s="320">
        <v>2822</v>
      </c>
    </row>
    <row r="903" ht="12.75">
      <c r="A903" s="320">
        <v>90251741</v>
      </c>
      <c r="B903" s="320">
        <v>9025174</v>
      </c>
      <c r="C903" s="322">
        <v>90035593</v>
      </c>
      <c r="D903" s="322">
        <v>90035593</v>
      </c>
      <c r="E903" s="321" t="s">
        <v>11326</v>
      </c>
      <c r="F903" s="320">
        <v>75594</v>
      </c>
    </row>
    <row r="904" ht="12.75">
      <c r="A904" s="320">
        <v>92438261</v>
      </c>
      <c r="B904" s="320">
        <v>9243826</v>
      </c>
      <c r="C904" s="320">
        <v>90035712</v>
      </c>
      <c r="D904" s="320">
        <v>90035712</v>
      </c>
      <c r="E904" s="321" t="s">
        <v>11327</v>
      </c>
      <c r="F904" s="320">
        <v>2030</v>
      </c>
    </row>
    <row r="905" ht="12.75">
      <c r="A905" s="320">
        <v>90934016</v>
      </c>
      <c r="B905" s="320">
        <v>9093401</v>
      </c>
      <c r="C905" s="320">
        <v>90035720</v>
      </c>
      <c r="D905" s="320">
        <v>90035720</v>
      </c>
      <c r="E905" s="321" t="s">
        <v>11328</v>
      </c>
      <c r="F905" s="320">
        <v>2029</v>
      </c>
    </row>
    <row r="906" ht="12.75">
      <c r="A906" s="320">
        <v>90234200</v>
      </c>
      <c r="B906" s="320">
        <v>9023420</v>
      </c>
      <c r="C906" s="320">
        <v>90037707</v>
      </c>
      <c r="D906" s="320">
        <v>90037707</v>
      </c>
      <c r="E906" s="321" t="s">
        <v>11329</v>
      </c>
      <c r="F906" s="320">
        <v>70752</v>
      </c>
    </row>
    <row r="907" ht="12.75">
      <c r="A907" s="320">
        <v>90234103</v>
      </c>
      <c r="B907" s="320">
        <v>9023410</v>
      </c>
      <c r="C907" s="320">
        <v>90038215</v>
      </c>
      <c r="D907" s="320">
        <v>90038215</v>
      </c>
      <c r="E907" s="321" t="s">
        <v>11330</v>
      </c>
      <c r="F907" s="320">
        <v>12476</v>
      </c>
    </row>
    <row r="908" ht="12.75">
      <c r="A908" s="320">
        <v>90234340</v>
      </c>
      <c r="B908" s="320">
        <v>9023434</v>
      </c>
      <c r="C908" s="320">
        <v>90038258</v>
      </c>
      <c r="D908" s="320">
        <v>90038258</v>
      </c>
      <c r="E908" s="321" t="s">
        <v>11331</v>
      </c>
      <c r="F908" s="320">
        <v>70759</v>
      </c>
    </row>
    <row r="909" ht="12.75">
      <c r="A909" s="320">
        <v>90234162</v>
      </c>
      <c r="B909" s="320">
        <v>9023416</v>
      </c>
      <c r="C909" s="320">
        <v>90038371</v>
      </c>
      <c r="D909" s="320">
        <v>90038371</v>
      </c>
      <c r="E909" s="321" t="s">
        <v>11332</v>
      </c>
      <c r="F909" s="320">
        <v>12482</v>
      </c>
    </row>
    <row r="910" ht="12.75">
      <c r="A910" s="320">
        <v>90233786</v>
      </c>
      <c r="B910" s="320">
        <v>9023378</v>
      </c>
      <c r="C910" s="320">
        <v>90038886</v>
      </c>
      <c r="D910" s="320">
        <v>90038886</v>
      </c>
      <c r="E910" s="321" t="s">
        <v>11333</v>
      </c>
      <c r="F910" s="320">
        <v>70776</v>
      </c>
    </row>
    <row r="911" ht="12.75">
      <c r="A911" s="320">
        <v>92390196</v>
      </c>
      <c r="B911" s="320">
        <v>9239019</v>
      </c>
      <c r="C911" s="320">
        <v>90039378</v>
      </c>
      <c r="D911" s="320">
        <v>90039378</v>
      </c>
      <c r="E911" s="321" t="s">
        <v>11334</v>
      </c>
      <c r="F911" s="320">
        <v>69</v>
      </c>
    </row>
    <row r="912" ht="12.75">
      <c r="A912" s="320">
        <v>91083010</v>
      </c>
      <c r="B912" s="320">
        <v>9108301</v>
      </c>
      <c r="C912" s="320">
        <v>90039491</v>
      </c>
      <c r="D912" s="320">
        <v>90039491</v>
      </c>
      <c r="E912" s="321" t="s">
        <v>11335</v>
      </c>
      <c r="F912" s="320">
        <v>278</v>
      </c>
    </row>
    <row r="913" ht="12.75">
      <c r="A913" s="320">
        <v>91083028</v>
      </c>
      <c r="B913" s="320">
        <v>9108302</v>
      </c>
      <c r="C913" s="320">
        <v>90039505</v>
      </c>
      <c r="D913" s="320">
        <v>90039505</v>
      </c>
      <c r="E913" s="321" t="s">
        <v>11336</v>
      </c>
      <c r="F913" s="320">
        <v>279</v>
      </c>
    </row>
    <row r="914" ht="12.75">
      <c r="A914" s="320">
        <v>92399762</v>
      </c>
      <c r="B914" s="320">
        <v>9239976</v>
      </c>
      <c r="C914" s="320">
        <v>90039718</v>
      </c>
      <c r="D914" s="320">
        <v>90039718</v>
      </c>
      <c r="E914" s="321" t="s">
        <v>11337</v>
      </c>
      <c r="F914" s="320">
        <v>10307</v>
      </c>
    </row>
    <row r="915" ht="12.75">
      <c r="A915" s="320">
        <v>92399738</v>
      </c>
      <c r="B915" s="320">
        <v>9239973</v>
      </c>
      <c r="C915" s="320">
        <v>90039858</v>
      </c>
      <c r="D915" s="320">
        <v>90039858</v>
      </c>
      <c r="E915" s="321" t="s">
        <v>11338</v>
      </c>
      <c r="F915" s="320">
        <v>42195</v>
      </c>
    </row>
    <row r="916" ht="12.75">
      <c r="A916" s="320">
        <v>92399746</v>
      </c>
      <c r="B916" s="320">
        <v>9239974</v>
      </c>
      <c r="C916" s="320">
        <v>90039866</v>
      </c>
      <c r="D916" s="320">
        <v>90039866</v>
      </c>
      <c r="E916" s="321" t="s">
        <v>11339</v>
      </c>
      <c r="F916" s="320">
        <v>42196</v>
      </c>
    </row>
    <row r="917" ht="12.75">
      <c r="A917" s="320">
        <v>90290003</v>
      </c>
      <c r="B917" s="320">
        <v>9029000</v>
      </c>
      <c r="C917" s="320">
        <v>90039904</v>
      </c>
      <c r="D917" s="320">
        <v>90039904</v>
      </c>
      <c r="E917" s="321" t="s">
        <v>11340</v>
      </c>
      <c r="F917" s="320">
        <v>28107</v>
      </c>
    </row>
    <row r="918" ht="12.75">
      <c r="A918" s="320">
        <v>90290020</v>
      </c>
      <c r="B918" s="320">
        <v>9029002</v>
      </c>
      <c r="C918" s="320">
        <v>90039912</v>
      </c>
      <c r="D918" s="320">
        <v>90039912</v>
      </c>
      <c r="E918" s="321" t="s">
        <v>11341</v>
      </c>
      <c r="F918" s="320">
        <v>28108</v>
      </c>
    </row>
    <row r="919" ht="12.75">
      <c r="A919" s="320">
        <v>90137850</v>
      </c>
      <c r="B919" s="320">
        <v>9013785</v>
      </c>
      <c r="C919" s="320">
        <v>90039971</v>
      </c>
      <c r="D919" s="320">
        <v>90039971</v>
      </c>
      <c r="E919" s="321" t="s">
        <v>11342</v>
      </c>
      <c r="F919" s="320">
        <v>18921</v>
      </c>
    </row>
    <row r="920" ht="12.75">
      <c r="A920" s="320">
        <v>90247337</v>
      </c>
      <c r="B920" s="320">
        <v>9024733</v>
      </c>
      <c r="C920" s="320">
        <v>90041372</v>
      </c>
      <c r="D920" s="320">
        <v>90041372</v>
      </c>
      <c r="E920" s="321" t="s">
        <v>11343</v>
      </c>
      <c r="F920" s="320">
        <v>19547</v>
      </c>
    </row>
    <row r="921" ht="12.75">
      <c r="A921" s="320">
        <v>90247345</v>
      </c>
      <c r="B921" s="320">
        <v>9024734</v>
      </c>
      <c r="C921" s="320">
        <v>90041380</v>
      </c>
      <c r="D921" s="320">
        <v>90041380</v>
      </c>
      <c r="E921" s="321" t="s">
        <v>11344</v>
      </c>
      <c r="F921" s="320">
        <v>19548</v>
      </c>
    </row>
    <row r="922" ht="12.75">
      <c r="A922" s="320">
        <v>90247957</v>
      </c>
      <c r="B922" s="320">
        <v>9024795</v>
      </c>
      <c r="C922" s="320">
        <v>90042034</v>
      </c>
      <c r="D922" s="320">
        <v>90042034</v>
      </c>
      <c r="E922" s="321" t="s">
        <v>11345</v>
      </c>
      <c r="F922" s="320">
        <v>21922</v>
      </c>
    </row>
    <row r="923" ht="12.75">
      <c r="A923" s="320">
        <v>90247949</v>
      </c>
      <c r="B923" s="320">
        <v>9024794</v>
      </c>
      <c r="C923" s="320">
        <v>90042042</v>
      </c>
      <c r="D923" s="320">
        <v>90042042</v>
      </c>
      <c r="E923" s="321" t="s">
        <v>11346</v>
      </c>
      <c r="F923" s="320">
        <v>21921</v>
      </c>
    </row>
    <row r="924" ht="12.75">
      <c r="A924" s="320">
        <v>92442757</v>
      </c>
      <c r="B924" s="320">
        <v>9244275</v>
      </c>
      <c r="C924" s="320">
        <v>90044924</v>
      </c>
      <c r="D924" s="320">
        <v>90044924</v>
      </c>
      <c r="E924" s="321" t="s">
        <v>11347</v>
      </c>
      <c r="F924" s="320">
        <v>28640</v>
      </c>
    </row>
    <row r="925" ht="12.75">
      <c r="A925" s="320">
        <v>92234011</v>
      </c>
      <c r="B925" s="320">
        <v>9223401</v>
      </c>
      <c r="C925" s="320">
        <v>90044932</v>
      </c>
      <c r="D925" s="320">
        <v>90044932</v>
      </c>
      <c r="E925" s="321" t="s">
        <v>11348</v>
      </c>
      <c r="F925" s="320">
        <v>28559</v>
      </c>
    </row>
    <row r="926" ht="12.75">
      <c r="A926" s="320">
        <v>90185480</v>
      </c>
      <c r="B926" s="320">
        <v>9018548</v>
      </c>
      <c r="C926" s="320">
        <v>90044940</v>
      </c>
      <c r="D926" s="320">
        <v>90044940</v>
      </c>
      <c r="E926" s="321" t="s">
        <v>11349</v>
      </c>
      <c r="F926" s="320">
        <v>28562</v>
      </c>
    </row>
    <row r="927" ht="12.75">
      <c r="A927" s="320">
        <v>92380972</v>
      </c>
      <c r="B927" s="320">
        <v>9238097</v>
      </c>
      <c r="C927" s="320">
        <v>90044975</v>
      </c>
      <c r="D927" s="320">
        <v>90044975</v>
      </c>
      <c r="E927" s="321" t="s">
        <v>11350</v>
      </c>
      <c r="F927" s="320">
        <v>37744</v>
      </c>
    </row>
    <row r="928" ht="12.75">
      <c r="A928" s="320">
        <v>92380964</v>
      </c>
      <c r="B928" s="320">
        <v>9238096</v>
      </c>
      <c r="C928" s="320">
        <v>90044983</v>
      </c>
      <c r="D928" s="320">
        <v>90044983</v>
      </c>
      <c r="E928" s="321" t="s">
        <v>11351</v>
      </c>
      <c r="F928" s="320">
        <v>65175</v>
      </c>
    </row>
    <row r="929" ht="12.75">
      <c r="A929" s="320">
        <v>90283228</v>
      </c>
      <c r="B929" s="320">
        <v>9028322</v>
      </c>
      <c r="C929" s="320">
        <v>90045050</v>
      </c>
      <c r="D929" s="320">
        <v>90045050</v>
      </c>
      <c r="E929" s="321" t="s">
        <v>11352</v>
      </c>
      <c r="F929" s="320">
        <v>28565</v>
      </c>
    </row>
    <row r="930" ht="12.75">
      <c r="A930" s="320">
        <v>90183355</v>
      </c>
      <c r="B930" s="320">
        <v>9018335</v>
      </c>
      <c r="C930" s="320">
        <v>90045068</v>
      </c>
      <c r="D930" s="320">
        <v>90045068</v>
      </c>
      <c r="E930" s="321" t="s">
        <v>11353</v>
      </c>
      <c r="F930" s="320">
        <v>2967</v>
      </c>
    </row>
    <row r="931" ht="12.75">
      <c r="A931" s="320">
        <v>92470068</v>
      </c>
      <c r="B931" s="320">
        <v>9247006</v>
      </c>
      <c r="C931" s="320">
        <v>90045076</v>
      </c>
      <c r="D931" s="320">
        <v>90045076</v>
      </c>
      <c r="E931" s="321" t="s">
        <v>11354</v>
      </c>
      <c r="F931" s="320">
        <v>6252</v>
      </c>
    </row>
    <row r="932" ht="12.75">
      <c r="A932" s="320">
        <v>92470076</v>
      </c>
      <c r="B932" s="320">
        <v>9247007</v>
      </c>
      <c r="C932" s="320">
        <v>90045092</v>
      </c>
      <c r="D932" s="320">
        <v>90045092</v>
      </c>
      <c r="E932" s="321" t="s">
        <v>11355</v>
      </c>
      <c r="F932" s="320">
        <v>6253</v>
      </c>
    </row>
    <row r="933" ht="12.75">
      <c r="A933" s="320">
        <v>92470084</v>
      </c>
      <c r="B933" s="320">
        <v>9247008</v>
      </c>
      <c r="C933" s="320">
        <v>90045114</v>
      </c>
      <c r="D933" s="320">
        <v>90045114</v>
      </c>
      <c r="E933" s="321" t="s">
        <v>11356</v>
      </c>
      <c r="F933" s="320">
        <v>6254</v>
      </c>
    </row>
    <row r="934" ht="12.75">
      <c r="A934" s="320">
        <v>92470122</v>
      </c>
      <c r="B934" s="320">
        <v>9247012</v>
      </c>
      <c r="C934" s="320">
        <v>90045220</v>
      </c>
      <c r="D934" s="320">
        <v>90045220</v>
      </c>
      <c r="E934" s="321" t="s">
        <v>11357</v>
      </c>
      <c r="F934" s="320">
        <v>53631</v>
      </c>
    </row>
    <row r="935" ht="12.75">
      <c r="A935" s="320">
        <v>92470149</v>
      </c>
      <c r="B935" s="320">
        <v>9247014</v>
      </c>
      <c r="C935" s="320">
        <v>90045254</v>
      </c>
      <c r="D935" s="320">
        <v>90045254</v>
      </c>
      <c r="E935" s="321" t="s">
        <v>11358</v>
      </c>
      <c r="F935" s="320">
        <v>53630</v>
      </c>
    </row>
    <row r="936" ht="12.75">
      <c r="A936" s="320">
        <v>92233023</v>
      </c>
      <c r="B936" s="320">
        <v>9223302</v>
      </c>
      <c r="C936" s="320">
        <v>90045297</v>
      </c>
      <c r="D936" s="320">
        <v>90045297</v>
      </c>
      <c r="E936" s="321" t="s">
        <v>11359</v>
      </c>
      <c r="F936" s="320">
        <v>5343</v>
      </c>
    </row>
    <row r="937" ht="12.75">
      <c r="A937" s="320">
        <v>92459021</v>
      </c>
      <c r="B937" s="320">
        <v>9245902</v>
      </c>
      <c r="C937" s="320">
        <v>90045327</v>
      </c>
      <c r="D937" s="320">
        <v>90045327</v>
      </c>
      <c r="E937" s="321" t="s">
        <v>11360</v>
      </c>
      <c r="F937" s="320">
        <v>5956</v>
      </c>
    </row>
    <row r="938" ht="12.75">
      <c r="A938" s="320">
        <v>92397425</v>
      </c>
      <c r="B938" s="320">
        <v>9239742</v>
      </c>
      <c r="C938" s="320">
        <v>90045343</v>
      </c>
      <c r="D938" s="320">
        <v>90045343</v>
      </c>
      <c r="E938" s="321" t="s">
        <v>11361</v>
      </c>
      <c r="F938" s="320">
        <v>5530</v>
      </c>
    </row>
    <row r="939" ht="12.75">
      <c r="A939" s="320">
        <v>92459072</v>
      </c>
      <c r="B939" s="320">
        <v>9245907</v>
      </c>
      <c r="C939" s="320">
        <v>90045360</v>
      </c>
      <c r="D939" s="320">
        <v>90045360</v>
      </c>
      <c r="E939" s="321" t="s">
        <v>11362</v>
      </c>
      <c r="F939" s="320">
        <v>37747</v>
      </c>
    </row>
    <row r="940" ht="12.75">
      <c r="A940" s="320">
        <v>90184181</v>
      </c>
      <c r="B940" s="320">
        <v>9018418</v>
      </c>
      <c r="C940" s="320">
        <v>90045378</v>
      </c>
      <c r="D940" s="320">
        <v>90045378</v>
      </c>
      <c r="E940" s="321" t="s">
        <v>11363</v>
      </c>
      <c r="F940" s="320">
        <v>37748</v>
      </c>
    </row>
    <row r="941" ht="12.75">
      <c r="A941" s="320">
        <v>90269101</v>
      </c>
      <c r="B941" s="320">
        <v>9026910</v>
      </c>
      <c r="C941" s="320">
        <v>90045386</v>
      </c>
      <c r="D941" s="320">
        <v>90045386</v>
      </c>
      <c r="E941" s="321" t="s">
        <v>11364</v>
      </c>
      <c r="F941" s="320">
        <v>43383</v>
      </c>
    </row>
    <row r="942" ht="12.75">
      <c r="A942" s="320">
        <v>90269896</v>
      </c>
      <c r="B942" s="320">
        <v>9026989</v>
      </c>
      <c r="C942" s="320">
        <v>90045408</v>
      </c>
      <c r="D942" s="320">
        <v>90045408</v>
      </c>
      <c r="E942" s="321" t="s">
        <v>11365</v>
      </c>
      <c r="F942" s="320">
        <v>28578</v>
      </c>
    </row>
    <row r="943" ht="12.75">
      <c r="A943" s="320">
        <v>90269900</v>
      </c>
      <c r="B943" s="320">
        <v>9026990</v>
      </c>
      <c r="C943" s="320">
        <v>90045424</v>
      </c>
      <c r="D943" s="320">
        <v>90045424</v>
      </c>
      <c r="E943" s="321" t="s">
        <v>11366</v>
      </c>
      <c r="F943" s="320">
        <v>28579</v>
      </c>
    </row>
    <row r="944" ht="12.75">
      <c r="A944" s="320">
        <v>92230016</v>
      </c>
      <c r="B944" s="320">
        <v>9223001</v>
      </c>
      <c r="C944" s="320">
        <v>90045440</v>
      </c>
      <c r="D944" s="320">
        <v>90045440</v>
      </c>
      <c r="E944" s="321" t="s">
        <v>11367</v>
      </c>
      <c r="F944" s="320">
        <v>3800</v>
      </c>
    </row>
    <row r="945" ht="12.75">
      <c r="A945" s="320">
        <v>90284461</v>
      </c>
      <c r="B945" s="320">
        <v>9028446</v>
      </c>
      <c r="C945" s="320">
        <v>90045467</v>
      </c>
      <c r="D945" s="320">
        <v>90045467</v>
      </c>
      <c r="E945" s="321" t="s">
        <v>11368</v>
      </c>
      <c r="F945" s="320">
        <v>28585</v>
      </c>
    </row>
    <row r="946" ht="12.75">
      <c r="A946" s="320">
        <v>90284518</v>
      </c>
      <c r="B946" s="320">
        <v>9028451</v>
      </c>
      <c r="C946" s="320">
        <v>90045475</v>
      </c>
      <c r="D946" s="320">
        <v>90045475</v>
      </c>
      <c r="E946" s="321" t="s">
        <v>11369</v>
      </c>
      <c r="F946" s="320">
        <v>76567</v>
      </c>
    </row>
    <row r="947" ht="12.75">
      <c r="A947" s="320">
        <v>92402208</v>
      </c>
      <c r="B947" s="320">
        <v>9240220</v>
      </c>
      <c r="C947" s="320">
        <v>90045505</v>
      </c>
      <c r="D947" s="320">
        <v>90045505</v>
      </c>
      <c r="E947" s="321" t="s">
        <v>11370</v>
      </c>
      <c r="F947" s="320">
        <v>7227</v>
      </c>
    </row>
    <row r="948" ht="12.75">
      <c r="A948" s="320">
        <v>92374522</v>
      </c>
      <c r="B948" s="320">
        <v>9237452</v>
      </c>
      <c r="C948" s="320">
        <v>90045564</v>
      </c>
      <c r="D948" s="320">
        <v>90045564</v>
      </c>
      <c r="E948" s="321" t="s">
        <v>11371</v>
      </c>
      <c r="F948" s="320">
        <v>37749</v>
      </c>
    </row>
    <row r="949" ht="12.75">
      <c r="A949" s="320">
        <v>92374530</v>
      </c>
      <c r="B949" s="320">
        <v>9237453</v>
      </c>
      <c r="C949" s="320">
        <v>90045572</v>
      </c>
      <c r="D949" s="320">
        <v>90045572</v>
      </c>
      <c r="E949" s="321" t="s">
        <v>11372</v>
      </c>
      <c r="F949" s="320">
        <v>43384</v>
      </c>
    </row>
    <row r="950" ht="12.75">
      <c r="A950" s="320">
        <v>92374549</v>
      </c>
      <c r="B950" s="320">
        <v>9237454</v>
      </c>
      <c r="C950" s="320">
        <v>90045580</v>
      </c>
      <c r="D950" s="320">
        <v>90045580</v>
      </c>
      <c r="E950" s="321" t="s">
        <v>11373</v>
      </c>
      <c r="F950" s="320">
        <v>43385</v>
      </c>
    </row>
    <row r="951" ht="12.75">
      <c r="A951" s="320">
        <v>90270177</v>
      </c>
      <c r="B951" s="320">
        <v>9027017</v>
      </c>
      <c r="C951" s="320">
        <v>90045602</v>
      </c>
      <c r="D951" s="320">
        <v>90045602</v>
      </c>
      <c r="E951" s="321" t="s">
        <v>11374</v>
      </c>
      <c r="F951" s="320">
        <v>28590</v>
      </c>
    </row>
    <row r="952" ht="12.75">
      <c r="A952" s="320">
        <v>90270193</v>
      </c>
      <c r="B952" s="320">
        <v>9027019</v>
      </c>
      <c r="C952" s="320">
        <v>90045610</v>
      </c>
      <c r="D952" s="320">
        <v>90045610</v>
      </c>
      <c r="E952" s="321" t="s">
        <v>11375</v>
      </c>
      <c r="F952" s="320">
        <v>28591</v>
      </c>
    </row>
    <row r="953" ht="12.75">
      <c r="A953" s="320">
        <v>90270185</v>
      </c>
      <c r="B953" s="320">
        <v>9027018</v>
      </c>
      <c r="C953" s="320">
        <v>90045629</v>
      </c>
      <c r="D953" s="320">
        <v>90045629</v>
      </c>
      <c r="E953" s="321" t="s">
        <v>11376</v>
      </c>
      <c r="F953" s="320">
        <v>28592</v>
      </c>
    </row>
    <row r="954" ht="12.75">
      <c r="A954" s="320">
        <v>96545151</v>
      </c>
      <c r="B954" s="320">
        <v>9654515</v>
      </c>
      <c r="C954" s="322">
        <v>90045653</v>
      </c>
      <c r="D954" s="322">
        <v>90045653</v>
      </c>
      <c r="E954" s="321" t="s">
        <v>11377</v>
      </c>
      <c r="F954" s="320">
        <v>28599</v>
      </c>
    </row>
    <row r="955" ht="12.75">
      <c r="A955" s="320">
        <v>92379109</v>
      </c>
      <c r="B955" s="320">
        <v>9237910</v>
      </c>
      <c r="C955" s="320">
        <v>90045734</v>
      </c>
      <c r="D955" s="320">
        <v>90045734</v>
      </c>
      <c r="E955" s="321" t="s">
        <v>11378</v>
      </c>
      <c r="F955" s="320">
        <v>6764</v>
      </c>
    </row>
    <row r="956" ht="12.75">
      <c r="A956" s="320">
        <v>92379427</v>
      </c>
      <c r="B956" s="320">
        <v>9237942</v>
      </c>
      <c r="C956" s="320">
        <v>90045742</v>
      </c>
      <c r="D956" s="320">
        <v>90045742</v>
      </c>
      <c r="E956" s="321" t="s">
        <v>11379</v>
      </c>
      <c r="F956" s="320">
        <v>28602</v>
      </c>
    </row>
    <row r="957" ht="12.75">
      <c r="A957" s="320">
        <v>90268164</v>
      </c>
      <c r="B957" s="320">
        <v>9026816</v>
      </c>
      <c r="C957" s="320">
        <v>90045750</v>
      </c>
      <c r="D957" s="320">
        <v>90045750</v>
      </c>
      <c r="E957" s="321" t="s">
        <v>11380</v>
      </c>
      <c r="F957" s="320">
        <v>37752</v>
      </c>
    </row>
    <row r="958" ht="12.75">
      <c r="A958" s="320">
        <v>92396275</v>
      </c>
      <c r="B958" s="320">
        <v>9239627</v>
      </c>
      <c r="C958" s="320">
        <v>90045769</v>
      </c>
      <c r="D958" s="320">
        <v>90045769</v>
      </c>
      <c r="E958" s="321" t="s">
        <v>11381</v>
      </c>
      <c r="F958" s="320">
        <v>37756</v>
      </c>
    </row>
    <row r="959" ht="12.75">
      <c r="A959" s="320">
        <v>90268148</v>
      </c>
      <c r="B959" s="320">
        <v>9026814</v>
      </c>
      <c r="C959" s="320">
        <v>90045777</v>
      </c>
      <c r="D959" s="320">
        <v>90045777</v>
      </c>
      <c r="E959" s="321" t="s">
        <v>11382</v>
      </c>
      <c r="F959" s="320">
        <v>37750</v>
      </c>
    </row>
    <row r="960" ht="12.75">
      <c r="A960" s="320">
        <v>92396305</v>
      </c>
      <c r="B960" s="320">
        <v>9239630</v>
      </c>
      <c r="C960" s="320">
        <v>90045785</v>
      </c>
      <c r="D960" s="320">
        <v>90045785</v>
      </c>
      <c r="E960" s="321" t="s">
        <v>11383</v>
      </c>
      <c r="F960" s="320">
        <v>43574</v>
      </c>
    </row>
    <row r="961" ht="12.75">
      <c r="A961" s="320">
        <v>92458955</v>
      </c>
      <c r="B961" s="320">
        <v>9245895</v>
      </c>
      <c r="C961" s="320">
        <v>90045793</v>
      </c>
      <c r="D961" s="320">
        <v>90045793</v>
      </c>
      <c r="E961" s="321" t="s">
        <v>11384</v>
      </c>
      <c r="F961" s="320">
        <v>43387</v>
      </c>
    </row>
    <row r="962" ht="12.75">
      <c r="A962" s="320">
        <v>92471773</v>
      </c>
      <c r="B962" s="320">
        <v>9247177</v>
      </c>
      <c r="C962" s="320">
        <v>90045815</v>
      </c>
      <c r="D962" s="320">
        <v>90045815</v>
      </c>
      <c r="E962" s="321" t="s">
        <v>11385</v>
      </c>
      <c r="F962" s="320">
        <v>37751</v>
      </c>
    </row>
    <row r="963" ht="12.75">
      <c r="A963" s="320">
        <v>92379796</v>
      </c>
      <c r="B963" s="320">
        <v>9237979</v>
      </c>
      <c r="C963" s="320">
        <v>90045831</v>
      </c>
      <c r="D963" s="320">
        <v>90045831</v>
      </c>
      <c r="E963" s="321" t="s">
        <v>11386</v>
      </c>
      <c r="F963" s="320">
        <v>2974</v>
      </c>
    </row>
    <row r="964" ht="12.75">
      <c r="A964" s="320">
        <v>92379800</v>
      </c>
      <c r="B964" s="320">
        <v>9237980</v>
      </c>
      <c r="C964" s="320">
        <v>90045840</v>
      </c>
      <c r="D964" s="320">
        <v>90045840</v>
      </c>
      <c r="E964" s="321" t="s">
        <v>11387</v>
      </c>
      <c r="F964" s="320">
        <v>2975</v>
      </c>
    </row>
    <row r="965" ht="12.75">
      <c r="A965" s="320">
        <v>92381685</v>
      </c>
      <c r="B965" s="320">
        <v>9238168</v>
      </c>
      <c r="C965" s="320">
        <v>90045866</v>
      </c>
      <c r="D965" s="320">
        <v>90045866</v>
      </c>
      <c r="E965" s="321" t="s">
        <v>11388</v>
      </c>
      <c r="F965" s="320">
        <v>3550</v>
      </c>
    </row>
    <row r="966" ht="12.75">
      <c r="A966" s="320">
        <v>92381731</v>
      </c>
      <c r="B966" s="320">
        <v>9238173</v>
      </c>
      <c r="C966" s="320">
        <v>90045874</v>
      </c>
      <c r="D966" s="320">
        <v>90045874</v>
      </c>
      <c r="E966" s="321" t="s">
        <v>11389</v>
      </c>
      <c r="F966" s="320">
        <v>28607</v>
      </c>
    </row>
    <row r="967" ht="12.75">
      <c r="A967" s="320">
        <v>92382088</v>
      </c>
      <c r="B967" s="320">
        <v>9238208</v>
      </c>
      <c r="C967" s="320">
        <v>90045912</v>
      </c>
      <c r="D967" s="320">
        <v>90045912</v>
      </c>
      <c r="E967" s="321" t="s">
        <v>11390</v>
      </c>
      <c r="F967" s="320">
        <v>41973</v>
      </c>
    </row>
    <row r="968" ht="12.75">
      <c r="A968" s="320">
        <v>92382096</v>
      </c>
      <c r="B968" s="320">
        <v>9238209</v>
      </c>
      <c r="C968" s="320">
        <v>90045939</v>
      </c>
      <c r="D968" s="320">
        <v>90045939</v>
      </c>
      <c r="E968" s="321" t="s">
        <v>11391</v>
      </c>
      <c r="F968" s="320">
        <v>41975</v>
      </c>
    </row>
    <row r="969" ht="12.75">
      <c r="A969" s="320">
        <v>92175015</v>
      </c>
      <c r="B969" s="320">
        <v>9217501</v>
      </c>
      <c r="C969" s="320">
        <v>90045947</v>
      </c>
      <c r="D969" s="320">
        <v>90045947</v>
      </c>
      <c r="E969" s="321" t="s">
        <v>11392</v>
      </c>
      <c r="F969" s="320">
        <v>43244</v>
      </c>
    </row>
    <row r="970" ht="12.75">
      <c r="A970" s="320">
        <v>92382592</v>
      </c>
      <c r="B970" s="320">
        <v>9238259</v>
      </c>
      <c r="C970" s="320">
        <v>90045963</v>
      </c>
      <c r="D970" s="320">
        <v>90045963</v>
      </c>
      <c r="E970" s="321" t="s">
        <v>11393</v>
      </c>
      <c r="F970" s="320">
        <v>28609</v>
      </c>
    </row>
    <row r="971" ht="12.75">
      <c r="A971" s="320">
        <v>90185145</v>
      </c>
      <c r="B971" s="320">
        <v>9018514</v>
      </c>
      <c r="C971" s="320">
        <v>90045971</v>
      </c>
      <c r="D971" s="320">
        <v>90045971</v>
      </c>
      <c r="E971" s="321" t="s">
        <v>11394</v>
      </c>
      <c r="F971" s="320">
        <v>65205</v>
      </c>
    </row>
    <row r="972" ht="12.75">
      <c r="A972" s="320">
        <v>91517010</v>
      </c>
      <c r="B972" s="320">
        <v>9151701</v>
      </c>
      <c r="C972" s="320">
        <v>90045980</v>
      </c>
      <c r="D972" s="320">
        <v>90045980</v>
      </c>
      <c r="E972" s="321" t="s">
        <v>11395</v>
      </c>
      <c r="F972" s="320">
        <v>3805</v>
      </c>
    </row>
    <row r="973" ht="12.75">
      <c r="A973" s="320">
        <v>91322014</v>
      </c>
      <c r="B973" s="320">
        <v>9132201</v>
      </c>
      <c r="C973" s="320">
        <v>90046064</v>
      </c>
      <c r="D973" s="320">
        <v>90046064</v>
      </c>
      <c r="E973" s="321" t="s">
        <v>11396</v>
      </c>
      <c r="F973" s="320">
        <v>28619</v>
      </c>
    </row>
    <row r="974" ht="12.75">
      <c r="A974" s="320">
        <v>90185447</v>
      </c>
      <c r="B974" s="320">
        <v>9018544</v>
      </c>
      <c r="C974" s="320">
        <v>90046072</v>
      </c>
      <c r="D974" s="320">
        <v>90046072</v>
      </c>
      <c r="E974" s="321" t="s">
        <v>11397</v>
      </c>
      <c r="F974" s="320">
        <v>28622</v>
      </c>
    </row>
    <row r="975" ht="12.75">
      <c r="A975" s="320">
        <v>90185455</v>
      </c>
      <c r="B975" s="320">
        <v>9018545</v>
      </c>
      <c r="C975" s="320">
        <v>90046080</v>
      </c>
      <c r="D975" s="320">
        <v>90046080</v>
      </c>
      <c r="E975" s="321" t="s">
        <v>11398</v>
      </c>
      <c r="F975" s="320">
        <v>28623</v>
      </c>
    </row>
    <row r="976" ht="12.75">
      <c r="A976" s="320">
        <v>92441033</v>
      </c>
      <c r="B976" s="320">
        <v>9244103</v>
      </c>
      <c r="C976" s="320">
        <v>90046102</v>
      </c>
      <c r="D976" s="320">
        <v>90046102</v>
      </c>
      <c r="E976" s="321" t="s">
        <v>11399</v>
      </c>
      <c r="F976" s="320">
        <v>3924</v>
      </c>
    </row>
    <row r="977" ht="12.75">
      <c r="A977" s="320">
        <v>90270207</v>
      </c>
      <c r="B977" s="320">
        <v>9027020</v>
      </c>
      <c r="C977" s="320">
        <v>90046129</v>
      </c>
      <c r="D977" s="320">
        <v>90046129</v>
      </c>
      <c r="E977" s="321" t="s">
        <v>11400</v>
      </c>
      <c r="F977" s="320">
        <v>28625</v>
      </c>
    </row>
    <row r="978" ht="12.75">
      <c r="A978" s="320">
        <v>90270240</v>
      </c>
      <c r="B978" s="320">
        <v>9027024</v>
      </c>
      <c r="C978" s="320">
        <v>90046145</v>
      </c>
      <c r="D978" s="320">
        <v>90046145</v>
      </c>
      <c r="E978" s="321" t="s">
        <v>11401</v>
      </c>
      <c r="F978" s="320">
        <v>28627</v>
      </c>
    </row>
    <row r="979" ht="12.75">
      <c r="A979" s="320">
        <v>92441050</v>
      </c>
      <c r="B979" s="320">
        <v>9244105</v>
      </c>
      <c r="C979" s="320">
        <v>90046161</v>
      </c>
      <c r="D979" s="320">
        <v>90046161</v>
      </c>
      <c r="E979" s="321" t="s">
        <v>11402</v>
      </c>
      <c r="F979" s="320">
        <v>28852</v>
      </c>
    </row>
    <row r="980" ht="12.75">
      <c r="A980" s="320">
        <v>92441041</v>
      </c>
      <c r="B980" s="320">
        <v>9244104</v>
      </c>
      <c r="C980" s="320">
        <v>90046170</v>
      </c>
      <c r="D980" s="320">
        <v>90046170</v>
      </c>
      <c r="E980" s="321" t="s">
        <v>11403</v>
      </c>
      <c r="F980" s="320">
        <v>28853</v>
      </c>
    </row>
    <row r="981" ht="12.75">
      <c r="A981" s="320">
        <v>92441068</v>
      </c>
      <c r="B981" s="320">
        <v>9244106</v>
      </c>
      <c r="C981" s="320">
        <v>90046188</v>
      </c>
      <c r="D981" s="320">
        <v>90046188</v>
      </c>
      <c r="E981" s="321" t="s">
        <v>11404</v>
      </c>
      <c r="F981" s="320">
        <v>28851</v>
      </c>
    </row>
    <row r="982" ht="12.75">
      <c r="A982" s="320">
        <v>90286251</v>
      </c>
      <c r="B982" s="320">
        <v>9028625</v>
      </c>
      <c r="C982" s="320">
        <v>90046218</v>
      </c>
      <c r="D982" s="320">
        <v>90046218</v>
      </c>
      <c r="E982" s="321" t="s">
        <v>11405</v>
      </c>
      <c r="F982" s="320">
        <v>73874</v>
      </c>
    </row>
    <row r="983" ht="12.75">
      <c r="A983" s="320">
        <v>92439403</v>
      </c>
      <c r="B983" s="320">
        <v>9243940</v>
      </c>
      <c r="C983" s="320">
        <v>90046269</v>
      </c>
      <c r="D983" s="320">
        <v>90046269</v>
      </c>
      <c r="E983" s="321" t="s">
        <v>11406</v>
      </c>
      <c r="F983" s="320">
        <v>10020</v>
      </c>
    </row>
    <row r="984" ht="12.75">
      <c r="A984" s="320">
        <v>90206010</v>
      </c>
      <c r="B984" s="320">
        <v>9020601</v>
      </c>
      <c r="C984" s="320">
        <v>90046277</v>
      </c>
      <c r="D984" s="320">
        <v>90046277</v>
      </c>
      <c r="E984" s="321" t="s">
        <v>11407</v>
      </c>
      <c r="F984" s="320">
        <v>3064</v>
      </c>
    </row>
    <row r="985" ht="12.75">
      <c r="A985" s="320">
        <v>90251962</v>
      </c>
      <c r="B985" s="320">
        <v>9025196</v>
      </c>
      <c r="C985" s="320">
        <v>90046374</v>
      </c>
      <c r="D985" s="320">
        <v>90046374</v>
      </c>
      <c r="E985" s="321" t="s">
        <v>11408</v>
      </c>
      <c r="F985" s="320">
        <v>24712</v>
      </c>
    </row>
    <row r="986" ht="12.75">
      <c r="A986" s="320">
        <v>90270312</v>
      </c>
      <c r="B986" s="320">
        <v>9027031</v>
      </c>
      <c r="C986" s="320">
        <v>90046404</v>
      </c>
      <c r="D986" s="320">
        <v>90046404</v>
      </c>
      <c r="E986" s="321" t="s">
        <v>11409</v>
      </c>
      <c r="F986" s="320">
        <v>28649</v>
      </c>
    </row>
    <row r="987" ht="12.75">
      <c r="A987" s="320">
        <v>90270282</v>
      </c>
      <c r="B987" s="320">
        <v>9027028</v>
      </c>
      <c r="C987" s="320">
        <v>90046412</v>
      </c>
      <c r="D987" s="320">
        <v>90046412</v>
      </c>
      <c r="E987" s="321" t="s">
        <v>11410</v>
      </c>
      <c r="F987" s="320">
        <v>28650</v>
      </c>
    </row>
    <row r="988" ht="12.75">
      <c r="A988" s="320">
        <v>90270274</v>
      </c>
      <c r="B988" s="320">
        <v>9027027</v>
      </c>
      <c r="C988" s="320">
        <v>90046420</v>
      </c>
      <c r="D988" s="320">
        <v>90046420</v>
      </c>
      <c r="E988" s="321" t="s">
        <v>11411</v>
      </c>
      <c r="F988" s="320">
        <v>28687</v>
      </c>
    </row>
    <row r="989" ht="12.75">
      <c r="A989" s="320">
        <v>90270290</v>
      </c>
      <c r="B989" s="320">
        <v>9027029</v>
      </c>
      <c r="C989" s="320">
        <v>90046439</v>
      </c>
      <c r="D989" s="320">
        <v>90046439</v>
      </c>
      <c r="E989" s="321" t="s">
        <v>11412</v>
      </c>
      <c r="F989" s="320">
        <v>28651</v>
      </c>
    </row>
    <row r="990" ht="12.75">
      <c r="A990" s="320">
        <v>90308212</v>
      </c>
      <c r="B990" s="320">
        <v>9030821</v>
      </c>
      <c r="C990" s="320">
        <v>90046501</v>
      </c>
      <c r="D990" s="320">
        <v>90046501</v>
      </c>
      <c r="E990" s="321" t="s">
        <v>11413</v>
      </c>
      <c r="F990" s="320">
        <v>55537</v>
      </c>
    </row>
    <row r="991" ht="12.75">
      <c r="A991" s="320">
        <v>90270320</v>
      </c>
      <c r="B991" s="320">
        <v>9027032</v>
      </c>
      <c r="C991" s="320">
        <v>90046552</v>
      </c>
      <c r="D991" s="320">
        <v>90046552</v>
      </c>
      <c r="E991" s="321" t="s">
        <v>11414</v>
      </c>
      <c r="F991" s="320">
        <v>28657</v>
      </c>
    </row>
    <row r="992" ht="12.75">
      <c r="A992" s="320">
        <v>92371000</v>
      </c>
      <c r="B992" s="320">
        <v>9237100</v>
      </c>
      <c r="C992" s="320">
        <v>90046587</v>
      </c>
      <c r="D992" s="320">
        <v>90046587</v>
      </c>
      <c r="E992" s="321" t="s">
        <v>11415</v>
      </c>
      <c r="F992" s="320">
        <v>28659</v>
      </c>
    </row>
    <row r="993" ht="12.75">
      <c r="A993" s="320">
        <v>90286235</v>
      </c>
      <c r="B993" s="320">
        <v>9028623</v>
      </c>
      <c r="C993" s="320">
        <v>90046595</v>
      </c>
      <c r="D993" s="320">
        <v>90046595</v>
      </c>
      <c r="E993" s="321" t="s">
        <v>11416</v>
      </c>
      <c r="F993" s="320">
        <v>75266</v>
      </c>
    </row>
    <row r="994" ht="12.75">
      <c r="A994" s="320">
        <v>92405967</v>
      </c>
      <c r="B994" s="320">
        <v>9240596</v>
      </c>
      <c r="C994" s="320">
        <v>90046633</v>
      </c>
      <c r="D994" s="320">
        <v>90046633</v>
      </c>
      <c r="E994" s="321" t="s">
        <v>11417</v>
      </c>
      <c r="F994" s="320">
        <v>37764</v>
      </c>
    </row>
    <row r="995" ht="12.75">
      <c r="A995" s="320">
        <v>92405959</v>
      </c>
      <c r="B995" s="320">
        <v>9240595</v>
      </c>
      <c r="C995" s="320">
        <v>90046641</v>
      </c>
      <c r="D995" s="320">
        <v>90046641</v>
      </c>
      <c r="E995" s="321" t="s">
        <v>11418</v>
      </c>
      <c r="F995" s="320">
        <v>43575</v>
      </c>
    </row>
    <row r="996" ht="12.75">
      <c r="A996" s="320">
        <v>92405975</v>
      </c>
      <c r="B996" s="320">
        <v>9240597</v>
      </c>
      <c r="C996" s="320">
        <v>90046668</v>
      </c>
      <c r="D996" s="320">
        <v>90046668</v>
      </c>
      <c r="E996" s="321" t="s">
        <v>11419</v>
      </c>
      <c r="F996" s="320">
        <v>43248</v>
      </c>
    </row>
    <row r="997" ht="12.75">
      <c r="A997" s="320">
        <v>90268040</v>
      </c>
      <c r="B997" s="320">
        <v>9026804</v>
      </c>
      <c r="C997" s="320">
        <v>90046730</v>
      </c>
      <c r="D997" s="320">
        <v>90046730</v>
      </c>
      <c r="E997" s="321" t="s">
        <v>11420</v>
      </c>
      <c r="F997" s="320">
        <v>28666</v>
      </c>
    </row>
    <row r="998" ht="12.75">
      <c r="A998" s="320">
        <v>92407030</v>
      </c>
      <c r="B998" s="320">
        <v>9240703</v>
      </c>
      <c r="C998" s="320">
        <v>90046757</v>
      </c>
      <c r="D998" s="320">
        <v>90046757</v>
      </c>
      <c r="E998" s="321" t="s">
        <v>11421</v>
      </c>
      <c r="F998" s="320">
        <v>2852</v>
      </c>
    </row>
    <row r="999" ht="12.75">
      <c r="A999" s="320">
        <v>92459080</v>
      </c>
      <c r="B999" s="320">
        <v>9245908</v>
      </c>
      <c r="C999" s="320">
        <v>90046781</v>
      </c>
      <c r="D999" s="320">
        <v>90046781</v>
      </c>
      <c r="E999" s="321" t="s">
        <v>11422</v>
      </c>
      <c r="F999" s="320">
        <v>43250</v>
      </c>
    </row>
    <row r="1000" ht="12.75">
      <c r="A1000" s="320">
        <v>90268067</v>
      </c>
      <c r="B1000" s="320">
        <v>9026806</v>
      </c>
      <c r="C1000" s="320">
        <v>90046790</v>
      </c>
      <c r="D1000" s="320">
        <v>90046790</v>
      </c>
      <c r="E1000" s="321" t="s">
        <v>11423</v>
      </c>
      <c r="F1000" s="320">
        <v>28668</v>
      </c>
    </row>
    <row r="1001" ht="12.75">
      <c r="A1001" s="320">
        <v>90268083</v>
      </c>
      <c r="B1001" s="320">
        <v>9026808</v>
      </c>
      <c r="C1001" s="320">
        <v>90046803</v>
      </c>
      <c r="D1001" s="320">
        <v>90046803</v>
      </c>
      <c r="E1001" s="321" t="s">
        <v>11424</v>
      </c>
      <c r="F1001" s="320">
        <v>28669</v>
      </c>
    </row>
    <row r="1002" ht="12.75">
      <c r="A1002" s="320">
        <v>90268075</v>
      </c>
      <c r="B1002" s="320">
        <v>9026807</v>
      </c>
      <c r="C1002" s="320">
        <v>90046811</v>
      </c>
      <c r="D1002" s="320">
        <v>90046811</v>
      </c>
      <c r="E1002" s="321" t="s">
        <v>11425</v>
      </c>
      <c r="F1002" s="320">
        <v>28670</v>
      </c>
    </row>
    <row r="1003" ht="12.75">
      <c r="A1003" s="320">
        <v>92410413</v>
      </c>
      <c r="B1003" s="320">
        <v>9241041</v>
      </c>
      <c r="C1003" s="320">
        <v>90046820</v>
      </c>
      <c r="D1003" s="320">
        <v>90046820</v>
      </c>
      <c r="E1003" s="321" t="s">
        <v>11426</v>
      </c>
      <c r="F1003" s="320">
        <v>2853</v>
      </c>
    </row>
    <row r="1004" ht="12.75">
      <c r="A1004" s="320">
        <v>92459218</v>
      </c>
      <c r="B1004" s="320">
        <v>9245921</v>
      </c>
      <c r="C1004" s="320">
        <v>90046838</v>
      </c>
      <c r="D1004" s="320">
        <v>90046838</v>
      </c>
      <c r="E1004" s="321" t="s">
        <v>11427</v>
      </c>
      <c r="F1004" s="320">
        <v>14245</v>
      </c>
    </row>
    <row r="1005" ht="12.75">
      <c r="A1005" s="320">
        <v>90326016</v>
      </c>
      <c r="B1005" s="320">
        <v>9032601</v>
      </c>
      <c r="C1005" s="320">
        <v>90047087</v>
      </c>
      <c r="D1005" s="320">
        <v>90047087</v>
      </c>
      <c r="E1005" s="321" t="s">
        <v>11428</v>
      </c>
      <c r="F1005" s="320">
        <v>1504</v>
      </c>
    </row>
    <row r="1006" ht="12.75">
      <c r="A1006" s="320">
        <v>92413765</v>
      </c>
      <c r="B1006" s="320">
        <v>9241376</v>
      </c>
      <c r="C1006" s="320">
        <v>90047095</v>
      </c>
      <c r="D1006" s="320">
        <v>90047095</v>
      </c>
      <c r="E1006" s="321" t="s">
        <v>11429</v>
      </c>
      <c r="F1006" s="320">
        <v>43577</v>
      </c>
    </row>
    <row r="1007" ht="12.75">
      <c r="A1007" s="320">
        <v>90268180</v>
      </c>
      <c r="B1007" s="320">
        <v>9026818</v>
      </c>
      <c r="C1007" s="320">
        <v>90047109</v>
      </c>
      <c r="D1007" s="320">
        <v>90047109</v>
      </c>
      <c r="E1007" s="321" t="s">
        <v>11430</v>
      </c>
      <c r="F1007" s="320">
        <v>37765</v>
      </c>
    </row>
    <row r="1008" ht="12.75">
      <c r="A1008" s="320">
        <v>92413790</v>
      </c>
      <c r="B1008" s="320">
        <v>9241379</v>
      </c>
      <c r="C1008" s="320">
        <v>90047117</v>
      </c>
      <c r="D1008" s="320">
        <v>90047117</v>
      </c>
      <c r="E1008" s="321" t="s">
        <v>11431</v>
      </c>
      <c r="F1008" s="320">
        <v>43576</v>
      </c>
    </row>
    <row r="1009" ht="12.75">
      <c r="A1009" s="320">
        <v>92413781</v>
      </c>
      <c r="B1009" s="320">
        <v>9241378</v>
      </c>
      <c r="C1009" s="320">
        <v>90047125</v>
      </c>
      <c r="D1009" s="320">
        <v>90047125</v>
      </c>
      <c r="E1009" s="321" t="s">
        <v>11432</v>
      </c>
      <c r="F1009" s="320">
        <v>43251</v>
      </c>
    </row>
    <row r="1010" ht="12.75">
      <c r="A1010" s="320">
        <v>90268172</v>
      </c>
      <c r="B1010" s="320">
        <v>9026817</v>
      </c>
      <c r="C1010" s="320">
        <v>90047133</v>
      </c>
      <c r="D1010" s="320">
        <v>90047133</v>
      </c>
      <c r="E1010" s="321" t="s">
        <v>11433</v>
      </c>
      <c r="F1010" s="320">
        <v>37766</v>
      </c>
    </row>
    <row r="1011" ht="12.75">
      <c r="A1011" s="320">
        <v>92414257</v>
      </c>
      <c r="B1011" s="320">
        <v>9241425</v>
      </c>
      <c r="C1011" s="320">
        <v>90047150</v>
      </c>
      <c r="D1011" s="320">
        <v>90047150</v>
      </c>
      <c r="E1011" s="321" t="s">
        <v>11434</v>
      </c>
      <c r="F1011" s="320">
        <v>28704</v>
      </c>
    </row>
    <row r="1012" ht="12.75">
      <c r="A1012" s="320">
        <v>92254250</v>
      </c>
      <c r="B1012" s="320">
        <v>9225425</v>
      </c>
      <c r="C1012" s="320">
        <v>90047184</v>
      </c>
      <c r="D1012" s="320">
        <v>90047184</v>
      </c>
      <c r="E1012" s="321" t="s">
        <v>11435</v>
      </c>
      <c r="F1012" s="320">
        <v>70750</v>
      </c>
    </row>
    <row r="1013" ht="12.75">
      <c r="A1013" s="320">
        <v>90268245</v>
      </c>
      <c r="B1013" s="320">
        <v>9026824</v>
      </c>
      <c r="C1013" s="320">
        <v>90047206</v>
      </c>
      <c r="D1013" s="320">
        <v>90047206</v>
      </c>
      <c r="E1013" s="321" t="s">
        <v>11436</v>
      </c>
      <c r="F1013" s="320">
        <v>28699</v>
      </c>
    </row>
    <row r="1014" ht="12.75">
      <c r="A1014" s="320">
        <v>90268229</v>
      </c>
      <c r="B1014" s="320">
        <v>9026822</v>
      </c>
      <c r="C1014" s="320">
        <v>90047222</v>
      </c>
      <c r="D1014" s="320">
        <v>90047222</v>
      </c>
      <c r="E1014" s="321" t="s">
        <v>11437</v>
      </c>
      <c r="F1014" s="320">
        <v>64173</v>
      </c>
    </row>
    <row r="1015" ht="12.75">
      <c r="A1015" s="320">
        <v>90268210</v>
      </c>
      <c r="B1015" s="320">
        <v>9026821</v>
      </c>
      <c r="C1015" s="320">
        <v>90047230</v>
      </c>
      <c r="D1015" s="320">
        <v>90047230</v>
      </c>
      <c r="E1015" s="321" t="s">
        <v>11438</v>
      </c>
      <c r="F1015" s="320">
        <v>28702</v>
      </c>
    </row>
    <row r="1016" ht="12.75">
      <c r="A1016" s="320">
        <v>92414265</v>
      </c>
      <c r="B1016" s="320">
        <v>9241426</v>
      </c>
      <c r="C1016" s="320">
        <v>90047249</v>
      </c>
      <c r="D1016" s="320">
        <v>90047249</v>
      </c>
      <c r="E1016" s="321" t="s">
        <v>11439</v>
      </c>
      <c r="F1016" s="320">
        <v>28709</v>
      </c>
    </row>
    <row r="1017" ht="12.75">
      <c r="A1017" s="320">
        <v>92414273</v>
      </c>
      <c r="B1017" s="320">
        <v>9241427</v>
      </c>
      <c r="C1017" s="320">
        <v>90047257</v>
      </c>
      <c r="D1017" s="320">
        <v>90047257</v>
      </c>
      <c r="E1017" s="321" t="s">
        <v>11440</v>
      </c>
      <c r="F1017" s="320">
        <v>28710</v>
      </c>
    </row>
    <row r="1018" ht="12.75">
      <c r="A1018" s="320">
        <v>90285360</v>
      </c>
      <c r="B1018" s="320">
        <v>9028536</v>
      </c>
      <c r="C1018" s="320">
        <v>90047265</v>
      </c>
      <c r="D1018" s="320">
        <v>90047265</v>
      </c>
      <c r="E1018" s="321" t="s">
        <v>11441</v>
      </c>
      <c r="F1018" s="320">
        <v>28711</v>
      </c>
    </row>
    <row r="1019" ht="12.75">
      <c r="A1019" s="320">
        <v>90912012</v>
      </c>
      <c r="B1019" s="320">
        <v>9091201</v>
      </c>
      <c r="C1019" s="320">
        <v>90047273</v>
      </c>
      <c r="D1019" s="320">
        <v>90047273</v>
      </c>
      <c r="E1019" s="321" t="s">
        <v>11442</v>
      </c>
      <c r="F1019" s="320">
        <v>2985</v>
      </c>
    </row>
    <row r="1020" ht="12.75">
      <c r="A1020" s="320">
        <v>90185099</v>
      </c>
      <c r="B1020" s="320">
        <v>9018509</v>
      </c>
      <c r="C1020" s="320">
        <v>90047311</v>
      </c>
      <c r="D1020" s="320">
        <v>90047311</v>
      </c>
      <c r="E1020" s="321" t="s">
        <v>11443</v>
      </c>
      <c r="F1020" s="320">
        <v>11639</v>
      </c>
    </row>
    <row r="1021" ht="12.75">
      <c r="A1021" s="320">
        <v>91338018</v>
      </c>
      <c r="B1021" s="320">
        <v>9133801</v>
      </c>
      <c r="C1021" s="320">
        <v>90047354</v>
      </c>
      <c r="D1021" s="320">
        <v>90047354</v>
      </c>
      <c r="E1021" s="321" t="s">
        <v>11444</v>
      </c>
      <c r="F1021" s="320">
        <v>28713</v>
      </c>
    </row>
    <row r="1022" ht="12.75">
      <c r="A1022" s="320">
        <v>90870018</v>
      </c>
      <c r="B1022" s="320">
        <v>9087001</v>
      </c>
      <c r="C1022" s="320">
        <v>90047362</v>
      </c>
      <c r="D1022" s="320">
        <v>90047362</v>
      </c>
      <c r="E1022" s="321" t="s">
        <v>11445</v>
      </c>
      <c r="F1022" s="320">
        <v>6488</v>
      </c>
    </row>
    <row r="1023" ht="12.75">
      <c r="A1023" s="320">
        <v>90296370</v>
      </c>
      <c r="B1023" s="320">
        <v>9029637</v>
      </c>
      <c r="C1023" s="320">
        <v>90047435</v>
      </c>
      <c r="D1023" s="320">
        <v>90047435</v>
      </c>
      <c r="E1023" s="321" t="s">
        <v>11446</v>
      </c>
      <c r="F1023" s="320">
        <v>28716</v>
      </c>
    </row>
    <row r="1024" ht="12.75">
      <c r="A1024" s="320">
        <v>92459030</v>
      </c>
      <c r="B1024" s="320">
        <v>9245903</v>
      </c>
      <c r="C1024" s="320">
        <v>90047443</v>
      </c>
      <c r="D1024" s="320">
        <v>90047443</v>
      </c>
      <c r="E1024" s="321" t="s">
        <v>11447</v>
      </c>
      <c r="F1024" s="320">
        <v>28717</v>
      </c>
    </row>
    <row r="1025" ht="12.75">
      <c r="A1025" s="320">
        <v>92416080</v>
      </c>
      <c r="B1025" s="320">
        <v>9241608</v>
      </c>
      <c r="C1025" s="320">
        <v>90047451</v>
      </c>
      <c r="D1025" s="320">
        <v>90047451</v>
      </c>
      <c r="E1025" s="321" t="s">
        <v>11448</v>
      </c>
      <c r="F1025" s="320">
        <v>28718</v>
      </c>
    </row>
    <row r="1026" ht="12.75">
      <c r="A1026" s="320">
        <v>92459056</v>
      </c>
      <c r="B1026" s="320">
        <v>9245905</v>
      </c>
      <c r="C1026" s="320">
        <v>90047460</v>
      </c>
      <c r="D1026" s="320">
        <v>90047460</v>
      </c>
      <c r="E1026" s="321" t="s">
        <v>11449</v>
      </c>
      <c r="F1026" s="320">
        <v>28719</v>
      </c>
    </row>
    <row r="1027" ht="12.75">
      <c r="A1027" s="320">
        <v>92459048</v>
      </c>
      <c r="B1027" s="320">
        <v>9245904</v>
      </c>
      <c r="C1027" s="320">
        <v>90047478</v>
      </c>
      <c r="D1027" s="320">
        <v>90047478</v>
      </c>
      <c r="E1027" s="321" t="s">
        <v>11450</v>
      </c>
      <c r="F1027" s="320">
        <v>6040</v>
      </c>
    </row>
    <row r="1028" ht="12.75">
      <c r="A1028" s="320">
        <v>92416101</v>
      </c>
      <c r="B1028" s="320">
        <v>9241610</v>
      </c>
      <c r="C1028" s="320">
        <v>90047486</v>
      </c>
      <c r="D1028" s="320">
        <v>90047486</v>
      </c>
      <c r="E1028" s="321" t="s">
        <v>11451</v>
      </c>
      <c r="F1028" s="320">
        <v>6038</v>
      </c>
    </row>
    <row r="1029" ht="12.75">
      <c r="A1029" s="320">
        <v>92459064</v>
      </c>
      <c r="B1029" s="320">
        <v>9245906</v>
      </c>
      <c r="C1029" s="320">
        <v>90047494</v>
      </c>
      <c r="D1029" s="320">
        <v>90047494</v>
      </c>
      <c r="E1029" s="321" t="s">
        <v>11452</v>
      </c>
      <c r="F1029" s="320">
        <v>6042</v>
      </c>
    </row>
    <row r="1030" ht="12.75">
      <c r="A1030" s="320">
        <v>92416098</v>
      </c>
      <c r="B1030" s="320">
        <v>9241609</v>
      </c>
      <c r="C1030" s="320">
        <v>90047508</v>
      </c>
      <c r="D1030" s="320">
        <v>90047508</v>
      </c>
      <c r="E1030" s="321" t="s">
        <v>11453</v>
      </c>
      <c r="F1030" s="320">
        <v>28720</v>
      </c>
    </row>
    <row r="1031" ht="12.75">
      <c r="A1031" s="320">
        <v>92416772</v>
      </c>
      <c r="B1031" s="320">
        <v>9241677</v>
      </c>
      <c r="C1031" s="320">
        <v>90047516</v>
      </c>
      <c r="D1031" s="320">
        <v>90047516</v>
      </c>
      <c r="E1031" s="321" t="s">
        <v>11454</v>
      </c>
      <c r="F1031" s="320">
        <v>2800</v>
      </c>
    </row>
    <row r="1032" ht="12.75">
      <c r="A1032" s="320">
        <v>90269683</v>
      </c>
      <c r="B1032" s="320">
        <v>9026968</v>
      </c>
      <c r="C1032" s="320">
        <v>90047540</v>
      </c>
      <c r="D1032" s="320">
        <v>90047540</v>
      </c>
      <c r="E1032" s="321" t="s">
        <v>11455</v>
      </c>
      <c r="F1032" s="320">
        <v>37769</v>
      </c>
    </row>
    <row r="1033" ht="12.75">
      <c r="A1033" s="320">
        <v>90270355</v>
      </c>
      <c r="B1033" s="320">
        <v>9027035</v>
      </c>
      <c r="C1033" s="320">
        <v>90047559</v>
      </c>
      <c r="D1033" s="320">
        <v>90047559</v>
      </c>
      <c r="E1033" s="321" t="s">
        <v>11456</v>
      </c>
      <c r="F1033" s="320">
        <v>28724</v>
      </c>
    </row>
    <row r="1034" ht="12.75">
      <c r="A1034" s="320">
        <v>90270363</v>
      </c>
      <c r="B1034" s="320">
        <v>9027036</v>
      </c>
      <c r="C1034" s="320">
        <v>90047567</v>
      </c>
      <c r="D1034" s="320">
        <v>90047567</v>
      </c>
      <c r="E1034" s="321" t="s">
        <v>11457</v>
      </c>
      <c r="F1034" s="320">
        <v>28725</v>
      </c>
    </row>
    <row r="1035" ht="12.75">
      <c r="A1035" s="320">
        <v>90270118</v>
      </c>
      <c r="B1035" s="320">
        <v>9027011</v>
      </c>
      <c r="C1035" s="320">
        <v>90047575</v>
      </c>
      <c r="D1035" s="320">
        <v>90047575</v>
      </c>
      <c r="E1035" s="321" t="s">
        <v>11458</v>
      </c>
      <c r="F1035" s="320">
        <v>28727</v>
      </c>
    </row>
    <row r="1036" ht="12.75">
      <c r="A1036" s="320">
        <v>90270126</v>
      </c>
      <c r="B1036" s="320">
        <v>9027012</v>
      </c>
      <c r="C1036" s="320">
        <v>90047583</v>
      </c>
      <c r="D1036" s="320">
        <v>90047583</v>
      </c>
      <c r="E1036" s="321" t="s">
        <v>11459</v>
      </c>
      <c r="F1036" s="320">
        <v>28726</v>
      </c>
    </row>
    <row r="1037" ht="12.75">
      <c r="A1037" s="320">
        <v>90359011</v>
      </c>
      <c r="B1037" s="320">
        <v>9035901</v>
      </c>
      <c r="C1037" s="320">
        <v>90047591</v>
      </c>
      <c r="D1037" s="320">
        <v>90047591</v>
      </c>
      <c r="E1037" s="321" t="s">
        <v>11460</v>
      </c>
      <c r="F1037" s="320">
        <v>28730</v>
      </c>
    </row>
    <row r="1038" ht="12.75">
      <c r="A1038" s="320">
        <v>91218012</v>
      </c>
      <c r="B1038" s="320">
        <v>9121801</v>
      </c>
      <c r="C1038" s="320">
        <v>90047621</v>
      </c>
      <c r="D1038" s="320">
        <v>90047621</v>
      </c>
      <c r="E1038" s="321" t="s">
        <v>11461</v>
      </c>
      <c r="F1038" s="320">
        <v>37767</v>
      </c>
    </row>
    <row r="1039" ht="12.75">
      <c r="A1039" s="320">
        <v>90183487</v>
      </c>
      <c r="B1039" s="320">
        <v>9018348</v>
      </c>
      <c r="C1039" s="320">
        <v>90047630</v>
      </c>
      <c r="D1039" s="320">
        <v>90047630</v>
      </c>
      <c r="E1039" s="321" t="s">
        <v>11462</v>
      </c>
      <c r="F1039" s="320">
        <v>65236</v>
      </c>
    </row>
    <row r="1040" ht="12.75">
      <c r="A1040" s="320">
        <v>90287584</v>
      </c>
      <c r="B1040" s="320">
        <v>9028758</v>
      </c>
      <c r="C1040" s="320">
        <v>90047702</v>
      </c>
      <c r="D1040" s="320">
        <v>90047702</v>
      </c>
      <c r="E1040" s="321" t="s">
        <v>11463</v>
      </c>
      <c r="F1040" s="320">
        <v>58385</v>
      </c>
    </row>
    <row r="1041" ht="12.75">
      <c r="A1041" s="320">
        <v>92422195</v>
      </c>
      <c r="B1041" s="320">
        <v>9242219</v>
      </c>
      <c r="C1041" s="320">
        <v>90047729</v>
      </c>
      <c r="D1041" s="320">
        <v>90047729</v>
      </c>
      <c r="E1041" s="321" t="s">
        <v>11464</v>
      </c>
      <c r="F1041" s="320">
        <v>9526</v>
      </c>
    </row>
    <row r="1042" ht="12.75">
      <c r="A1042" s="320">
        <v>92202012</v>
      </c>
      <c r="B1042" s="320">
        <v>9220201</v>
      </c>
      <c r="C1042" s="320">
        <v>90047893</v>
      </c>
      <c r="D1042" s="320">
        <v>90047893</v>
      </c>
      <c r="E1042" s="321" t="s">
        <v>11465</v>
      </c>
      <c r="F1042" s="320">
        <v>3963</v>
      </c>
    </row>
    <row r="1043" ht="12.75">
      <c r="A1043" s="320">
        <v>90287657</v>
      </c>
      <c r="B1043" s="320">
        <v>9028765</v>
      </c>
      <c r="C1043" s="320">
        <v>90047915</v>
      </c>
      <c r="D1043" s="320">
        <v>90047915</v>
      </c>
      <c r="E1043" s="321" t="s">
        <v>11466</v>
      </c>
      <c r="F1043" s="320">
        <v>65244</v>
      </c>
    </row>
    <row r="1044" ht="12.75">
      <c r="A1044" s="320">
        <v>90268598</v>
      </c>
      <c r="B1044" s="320">
        <v>9026859</v>
      </c>
      <c r="C1044" s="320">
        <v>90047923</v>
      </c>
      <c r="D1044" s="320">
        <v>90047923</v>
      </c>
      <c r="E1044" s="321" t="s">
        <v>11467</v>
      </c>
      <c r="F1044" s="320">
        <v>37770</v>
      </c>
    </row>
    <row r="1045" ht="12.75">
      <c r="A1045" s="320">
        <v>90268610</v>
      </c>
      <c r="B1045" s="320">
        <v>9026861</v>
      </c>
      <c r="C1045" s="320">
        <v>90047958</v>
      </c>
      <c r="D1045" s="320">
        <v>90047958</v>
      </c>
      <c r="E1045" s="321" t="s">
        <v>11468</v>
      </c>
      <c r="F1045" s="320">
        <v>37771</v>
      </c>
    </row>
    <row r="1046" ht="12.75">
      <c r="A1046" s="320">
        <v>92441084</v>
      </c>
      <c r="B1046" s="320">
        <v>9244108</v>
      </c>
      <c r="C1046" s="320">
        <v>90048067</v>
      </c>
      <c r="D1046" s="320">
        <v>90048067</v>
      </c>
      <c r="E1046" s="321" t="s">
        <v>11469</v>
      </c>
      <c r="F1046" s="320">
        <v>28745</v>
      </c>
    </row>
    <row r="1047" ht="12.75">
      <c r="A1047" s="320">
        <v>92426859</v>
      </c>
      <c r="B1047" s="320">
        <v>9242685</v>
      </c>
      <c r="C1047" s="320">
        <v>90048075</v>
      </c>
      <c r="D1047" s="320">
        <v>90048075</v>
      </c>
      <c r="E1047" s="321" t="s">
        <v>11470</v>
      </c>
      <c r="F1047" s="320">
        <v>28746</v>
      </c>
    </row>
    <row r="1048" ht="12.75">
      <c r="A1048" s="320">
        <v>90268105</v>
      </c>
      <c r="B1048" s="320">
        <v>9026810</v>
      </c>
      <c r="C1048" s="320">
        <v>90048210</v>
      </c>
      <c r="D1048" s="320">
        <v>90048210</v>
      </c>
      <c r="E1048" s="321" t="s">
        <v>11471</v>
      </c>
      <c r="F1048" s="320">
        <v>37773</v>
      </c>
    </row>
    <row r="1049" ht="12.75">
      <c r="A1049" s="320">
        <v>92429718</v>
      </c>
      <c r="B1049" s="320">
        <v>9242971</v>
      </c>
      <c r="C1049" s="320">
        <v>90048229</v>
      </c>
      <c r="D1049" s="320">
        <v>90048229</v>
      </c>
      <c r="E1049" s="321" t="s">
        <v>11472</v>
      </c>
      <c r="F1049" s="320">
        <v>2858</v>
      </c>
    </row>
    <row r="1050" ht="12.75">
      <c r="A1050" s="320">
        <v>90307763</v>
      </c>
      <c r="B1050" s="320">
        <v>9030776</v>
      </c>
      <c r="C1050" s="320">
        <v>90048261</v>
      </c>
      <c r="D1050" s="320">
        <v>90048261</v>
      </c>
      <c r="E1050" s="321" t="s">
        <v>11473</v>
      </c>
      <c r="F1050" s="320">
        <v>41998</v>
      </c>
    </row>
    <row r="1051" ht="12.75">
      <c r="A1051" s="320">
        <v>91319013</v>
      </c>
      <c r="B1051" s="320">
        <v>9131901</v>
      </c>
      <c r="C1051" s="320">
        <v>90048296</v>
      </c>
      <c r="D1051" s="320">
        <v>90048296</v>
      </c>
      <c r="E1051" s="321" t="s">
        <v>11474</v>
      </c>
      <c r="F1051" s="320">
        <v>28753</v>
      </c>
    </row>
    <row r="1052" ht="12.75">
      <c r="A1052" s="320">
        <v>92431674</v>
      </c>
      <c r="B1052" s="320">
        <v>9243167</v>
      </c>
      <c r="C1052" s="320">
        <v>90048334</v>
      </c>
      <c r="D1052" s="320">
        <v>90048334</v>
      </c>
      <c r="E1052" s="321" t="s">
        <v>11475</v>
      </c>
      <c r="F1052" s="320">
        <v>28764</v>
      </c>
    </row>
    <row r="1053" ht="12.75">
      <c r="A1053" s="320">
        <v>92431682</v>
      </c>
      <c r="B1053" s="320">
        <v>9243168</v>
      </c>
      <c r="C1053" s="320">
        <v>90048342</v>
      </c>
      <c r="D1053" s="320">
        <v>90048342</v>
      </c>
      <c r="E1053" s="321" t="s">
        <v>11476</v>
      </c>
      <c r="F1053" s="320">
        <v>28757</v>
      </c>
    </row>
    <row r="1054" ht="12.75">
      <c r="A1054" s="320">
        <v>90300289</v>
      </c>
      <c r="B1054" s="320">
        <v>9030028</v>
      </c>
      <c r="C1054" s="320">
        <v>90048350</v>
      </c>
      <c r="D1054" s="320">
        <v>90048350</v>
      </c>
      <c r="E1054" s="321" t="s">
        <v>11477</v>
      </c>
      <c r="F1054" s="320">
        <v>34342</v>
      </c>
    </row>
    <row r="1055" ht="12.75">
      <c r="A1055" s="320">
        <v>90300270</v>
      </c>
      <c r="B1055" s="320">
        <v>9030027</v>
      </c>
      <c r="C1055" s="320">
        <v>90048369</v>
      </c>
      <c r="D1055" s="320">
        <v>90048369</v>
      </c>
      <c r="E1055" s="321" t="s">
        <v>11478</v>
      </c>
      <c r="F1055" s="320">
        <v>34343</v>
      </c>
    </row>
    <row r="1056" ht="12.75">
      <c r="A1056" s="320">
        <v>92431747</v>
      </c>
      <c r="B1056" s="320">
        <v>9243174</v>
      </c>
      <c r="C1056" s="320">
        <v>90048377</v>
      </c>
      <c r="D1056" s="320">
        <v>90048377</v>
      </c>
      <c r="E1056" s="321" t="s">
        <v>11479</v>
      </c>
      <c r="F1056" s="320">
        <v>43257</v>
      </c>
    </row>
    <row r="1057" ht="12.75">
      <c r="A1057" s="320">
        <v>92431755</v>
      </c>
      <c r="B1057" s="320">
        <v>9243175</v>
      </c>
      <c r="C1057" s="320">
        <v>90048423</v>
      </c>
      <c r="D1057" s="320">
        <v>90048423</v>
      </c>
      <c r="E1057" s="321" t="s">
        <v>11480</v>
      </c>
      <c r="F1057" s="320">
        <v>61196</v>
      </c>
    </row>
    <row r="1058" ht="12.75">
      <c r="A1058" s="320">
        <v>92431763</v>
      </c>
      <c r="B1058" s="320">
        <v>9243176</v>
      </c>
      <c r="C1058" s="320">
        <v>90048431</v>
      </c>
      <c r="D1058" s="320">
        <v>90048431</v>
      </c>
      <c r="E1058" s="321" t="s">
        <v>11481</v>
      </c>
      <c r="F1058" s="320">
        <v>37777</v>
      </c>
    </row>
    <row r="1059" ht="12.75">
      <c r="A1059" s="320">
        <v>92431798</v>
      </c>
      <c r="B1059" s="320">
        <v>9243179</v>
      </c>
      <c r="C1059" s="320">
        <v>90048440</v>
      </c>
      <c r="D1059" s="320">
        <v>90048440</v>
      </c>
      <c r="E1059" s="321" t="s">
        <v>11482</v>
      </c>
      <c r="F1059" s="320">
        <v>43579</v>
      </c>
    </row>
    <row r="1060" ht="12.75">
      <c r="A1060" s="320">
        <v>92431801</v>
      </c>
      <c r="B1060" s="320">
        <v>9243180</v>
      </c>
      <c r="C1060" s="320">
        <v>90048458</v>
      </c>
      <c r="D1060" s="320">
        <v>90048458</v>
      </c>
      <c r="E1060" s="321" t="s">
        <v>11483</v>
      </c>
      <c r="F1060" s="320">
        <v>43580</v>
      </c>
    </row>
    <row r="1061" ht="12.75">
      <c r="A1061" s="320">
        <v>92431780</v>
      </c>
      <c r="B1061" s="320">
        <v>9243178</v>
      </c>
      <c r="C1061" s="320">
        <v>90048466</v>
      </c>
      <c r="D1061" s="320">
        <v>90048466</v>
      </c>
      <c r="E1061" s="321" t="s">
        <v>11484</v>
      </c>
      <c r="F1061" s="320">
        <v>61197</v>
      </c>
    </row>
    <row r="1062" ht="12.75">
      <c r="A1062" s="320">
        <v>92431771</v>
      </c>
      <c r="B1062" s="320">
        <v>9243177</v>
      </c>
      <c r="C1062" s="320">
        <v>90048474</v>
      </c>
      <c r="D1062" s="320">
        <v>90048474</v>
      </c>
      <c r="E1062" s="321" t="s">
        <v>11485</v>
      </c>
      <c r="F1062" s="320">
        <v>43578</v>
      </c>
    </row>
    <row r="1063" ht="12.75">
      <c r="A1063" s="320">
        <v>91483018</v>
      </c>
      <c r="B1063" s="320">
        <v>9148301</v>
      </c>
      <c r="C1063" s="320">
        <v>90048482</v>
      </c>
      <c r="D1063" s="320">
        <v>90048482</v>
      </c>
      <c r="E1063" s="321" t="s">
        <v>11486</v>
      </c>
      <c r="F1063" s="320">
        <v>28762</v>
      </c>
    </row>
    <row r="1064" ht="12.75">
      <c r="A1064" s="320">
        <v>91483026</v>
      </c>
      <c r="B1064" s="320">
        <v>9148302</v>
      </c>
      <c r="C1064" s="320">
        <v>90048490</v>
      </c>
      <c r="D1064" s="320">
        <v>90048490</v>
      </c>
      <c r="E1064" s="321" t="s">
        <v>11487</v>
      </c>
      <c r="F1064" s="320">
        <v>28761</v>
      </c>
    </row>
    <row r="1065" ht="12.75">
      <c r="A1065" s="320">
        <v>92452655</v>
      </c>
      <c r="B1065" s="320">
        <v>9245265</v>
      </c>
      <c r="C1065" s="320">
        <v>90048555</v>
      </c>
      <c r="D1065" s="320">
        <v>90048555</v>
      </c>
      <c r="E1065" s="321" t="s">
        <v>11488</v>
      </c>
      <c r="F1065" s="320">
        <v>11805</v>
      </c>
    </row>
    <row r="1066" ht="12.75">
      <c r="A1066" s="320">
        <v>92452647</v>
      </c>
      <c r="B1066" s="320">
        <v>9245264</v>
      </c>
      <c r="C1066" s="320">
        <v>90048563</v>
      </c>
      <c r="D1066" s="320">
        <v>90048563</v>
      </c>
      <c r="E1066" s="321" t="s">
        <v>11489</v>
      </c>
      <c r="F1066" s="320">
        <v>11804</v>
      </c>
    </row>
    <row r="1067" ht="12.75">
      <c r="A1067" s="320">
        <v>90520017</v>
      </c>
      <c r="B1067" s="320">
        <v>9052001</v>
      </c>
      <c r="C1067" s="320">
        <v>90048580</v>
      </c>
      <c r="D1067" s="320">
        <v>90048580</v>
      </c>
      <c r="E1067" s="321" t="s">
        <v>11490</v>
      </c>
      <c r="F1067" s="320">
        <v>28775</v>
      </c>
    </row>
    <row r="1068" ht="12.75">
      <c r="A1068" s="320">
        <v>92436706</v>
      </c>
      <c r="B1068" s="320">
        <v>9243670</v>
      </c>
      <c r="C1068" s="320">
        <v>90048598</v>
      </c>
      <c r="D1068" s="320">
        <v>90048598</v>
      </c>
      <c r="E1068" s="321" t="s">
        <v>11491</v>
      </c>
      <c r="F1068" s="320">
        <v>28776</v>
      </c>
    </row>
    <row r="1069" ht="12.75">
      <c r="A1069" s="320">
        <v>92436722</v>
      </c>
      <c r="B1069" s="320">
        <v>9243672</v>
      </c>
      <c r="C1069" s="320">
        <v>90048601</v>
      </c>
      <c r="D1069" s="320">
        <v>90048601</v>
      </c>
      <c r="E1069" s="321" t="s">
        <v>11492</v>
      </c>
      <c r="F1069" s="320">
        <v>28777</v>
      </c>
    </row>
    <row r="1070" ht="12.75">
      <c r="A1070" s="320">
        <v>90192915</v>
      </c>
      <c r="B1070" s="320">
        <v>9019291</v>
      </c>
      <c r="C1070" s="320">
        <v>90048776</v>
      </c>
      <c r="D1070" s="320">
        <v>90048776</v>
      </c>
      <c r="E1070" s="321" t="s">
        <v>11493</v>
      </c>
      <c r="F1070" s="320">
        <v>48204</v>
      </c>
    </row>
    <row r="1071" ht="12.75">
      <c r="A1071" s="320">
        <v>90269705</v>
      </c>
      <c r="B1071" s="320">
        <v>9026970</v>
      </c>
      <c r="C1071" s="320">
        <v>90049233</v>
      </c>
      <c r="D1071" s="320">
        <v>90049233</v>
      </c>
      <c r="E1071" s="321" t="s">
        <v>11494</v>
      </c>
      <c r="F1071" s="320">
        <v>14066</v>
      </c>
    </row>
    <row r="1072" ht="12.75">
      <c r="A1072" s="320">
        <v>90269691</v>
      </c>
      <c r="B1072" s="320">
        <v>9026969</v>
      </c>
      <c r="C1072" s="320">
        <v>90049250</v>
      </c>
      <c r="D1072" s="322">
        <v>90049250</v>
      </c>
      <c r="E1072" s="321" t="s">
        <v>11495</v>
      </c>
      <c r="F1072" s="320">
        <v>14067</v>
      </c>
    </row>
    <row r="1073" ht="12.75">
      <c r="A1073" s="320">
        <v>90282078</v>
      </c>
      <c r="B1073" s="320">
        <v>9028207</v>
      </c>
      <c r="C1073" s="320">
        <v>90049349</v>
      </c>
      <c r="D1073" s="320">
        <v>90049349</v>
      </c>
      <c r="E1073" s="321" t="s">
        <v>11496</v>
      </c>
      <c r="F1073" s="320">
        <v>29984</v>
      </c>
    </row>
    <row r="1074" ht="12.75">
      <c r="A1074" s="320">
        <v>90269985</v>
      </c>
      <c r="B1074" s="320">
        <v>9026998</v>
      </c>
      <c r="C1074" s="320">
        <v>90049438</v>
      </c>
      <c r="D1074" s="320">
        <v>90049438</v>
      </c>
      <c r="E1074" s="321" t="s">
        <v>11497</v>
      </c>
      <c r="F1074" s="320">
        <v>15650</v>
      </c>
    </row>
    <row r="1075" ht="12.75">
      <c r="A1075" s="320">
        <v>90267494</v>
      </c>
      <c r="B1075" s="320">
        <v>9026749</v>
      </c>
      <c r="C1075" s="320">
        <v>90049551</v>
      </c>
      <c r="D1075" s="320">
        <v>90049551</v>
      </c>
      <c r="E1075" s="321" t="s">
        <v>11498</v>
      </c>
      <c r="F1075" s="320">
        <v>1272</v>
      </c>
    </row>
    <row r="1076" ht="12.75">
      <c r="A1076" s="320">
        <v>90195493</v>
      </c>
      <c r="B1076" s="320">
        <v>9019549</v>
      </c>
      <c r="C1076" s="320">
        <v>90050355</v>
      </c>
      <c r="D1076" s="320">
        <v>90050355</v>
      </c>
      <c r="E1076" s="321" t="s">
        <v>11499</v>
      </c>
      <c r="F1076" s="320">
        <v>10794</v>
      </c>
    </row>
    <row r="1077" ht="12.75">
      <c r="A1077" s="320">
        <v>90195515</v>
      </c>
      <c r="B1077" s="320">
        <v>9019551</v>
      </c>
      <c r="C1077" s="320">
        <v>90050460</v>
      </c>
      <c r="D1077" s="320">
        <v>90050460</v>
      </c>
      <c r="E1077" s="321" t="s">
        <v>11500</v>
      </c>
      <c r="F1077" s="320">
        <v>12972</v>
      </c>
    </row>
    <row r="1078" ht="12.75">
      <c r="A1078" s="320">
        <v>90163109</v>
      </c>
      <c r="B1078" s="320">
        <v>9016310</v>
      </c>
      <c r="C1078" s="320">
        <v>90051181</v>
      </c>
      <c r="D1078" s="320">
        <v>90051181</v>
      </c>
      <c r="E1078" s="321" t="s">
        <v>11501</v>
      </c>
      <c r="F1078" s="320">
        <v>15651</v>
      </c>
    </row>
    <row r="1079" ht="12.75">
      <c r="A1079" s="320">
        <v>92470025</v>
      </c>
      <c r="B1079" s="320">
        <v>9247002</v>
      </c>
      <c r="C1079" s="320">
        <v>90051203</v>
      </c>
      <c r="D1079" s="320">
        <v>90051203</v>
      </c>
      <c r="E1079" s="321" t="s">
        <v>11502</v>
      </c>
      <c r="F1079" s="320">
        <v>42199</v>
      </c>
    </row>
    <row r="1080" ht="12.75">
      <c r="A1080" s="320">
        <v>92470033</v>
      </c>
      <c r="B1080" s="320">
        <v>9247003</v>
      </c>
      <c r="C1080" s="320">
        <v>90051211</v>
      </c>
      <c r="D1080" s="320">
        <v>90051211</v>
      </c>
      <c r="E1080" s="321" t="s">
        <v>11503</v>
      </c>
      <c r="F1080" s="320">
        <v>42200</v>
      </c>
    </row>
    <row r="1081" ht="12.75">
      <c r="A1081" s="320">
        <v>92405223</v>
      </c>
      <c r="B1081" s="320">
        <v>9240522</v>
      </c>
      <c r="C1081" s="320">
        <v>90051343</v>
      </c>
      <c r="D1081" s="320">
        <v>90051343</v>
      </c>
      <c r="E1081" s="321" t="s">
        <v>11504</v>
      </c>
      <c r="F1081" s="320">
        <v>3392</v>
      </c>
    </row>
    <row r="1082" ht="12.75">
      <c r="A1082" s="320">
        <v>92405274</v>
      </c>
      <c r="B1082" s="320">
        <v>9240527</v>
      </c>
      <c r="C1082" s="320">
        <v>90051351</v>
      </c>
      <c r="D1082" s="320">
        <v>90051351</v>
      </c>
      <c r="E1082" s="321" t="s">
        <v>11505</v>
      </c>
      <c r="F1082" s="320">
        <v>3394</v>
      </c>
    </row>
    <row r="1083" ht="12.75">
      <c r="A1083" s="320">
        <v>90312678</v>
      </c>
      <c r="B1083" s="320">
        <v>9031267</v>
      </c>
      <c r="C1083" s="320">
        <v>90051378</v>
      </c>
      <c r="D1083" s="320">
        <v>90051378</v>
      </c>
      <c r="E1083" s="321" t="s">
        <v>11506</v>
      </c>
      <c r="F1083" s="320">
        <v>39894</v>
      </c>
    </row>
    <row r="1084" ht="12.75">
      <c r="A1084" s="320">
        <v>92405134</v>
      </c>
      <c r="B1084" s="320">
        <v>9240513</v>
      </c>
      <c r="C1084" s="320">
        <v>90051416</v>
      </c>
      <c r="D1084" s="320">
        <v>90051416</v>
      </c>
      <c r="E1084" s="321" t="s">
        <v>11507</v>
      </c>
      <c r="F1084" s="320">
        <v>3069</v>
      </c>
    </row>
    <row r="1085" ht="12.75">
      <c r="A1085" s="320">
        <v>92405363</v>
      </c>
      <c r="B1085" s="320">
        <v>9240536</v>
      </c>
      <c r="C1085" s="320">
        <v>90051424</v>
      </c>
      <c r="D1085" s="320">
        <v>90051424</v>
      </c>
      <c r="E1085" s="321" t="s">
        <v>11508</v>
      </c>
      <c r="F1085" s="320">
        <v>3070</v>
      </c>
    </row>
    <row r="1086" ht="12.75">
      <c r="A1086" s="320">
        <v>90162781</v>
      </c>
      <c r="B1086" s="320">
        <v>9016278</v>
      </c>
      <c r="C1086" s="320">
        <v>90051459</v>
      </c>
      <c r="D1086" s="320">
        <v>90051459</v>
      </c>
      <c r="E1086" s="321" t="s">
        <v>11509</v>
      </c>
      <c r="F1086" s="320">
        <v>3068</v>
      </c>
    </row>
    <row r="1087" ht="12.75">
      <c r="A1087" s="320">
        <v>90162684</v>
      </c>
      <c r="B1087" s="320">
        <v>9016268</v>
      </c>
      <c r="C1087" s="320">
        <v>90051483</v>
      </c>
      <c r="D1087" s="320">
        <v>90051483</v>
      </c>
      <c r="E1087" s="321" t="s">
        <v>11510</v>
      </c>
      <c r="F1087" s="320">
        <v>42202</v>
      </c>
    </row>
    <row r="1088" ht="12.75">
      <c r="A1088" s="320">
        <v>92264530</v>
      </c>
      <c r="B1088" s="320">
        <v>9226453</v>
      </c>
      <c r="C1088" s="320">
        <v>90051491</v>
      </c>
      <c r="D1088" s="320">
        <v>90051491</v>
      </c>
      <c r="E1088" s="321" t="s">
        <v>11511</v>
      </c>
      <c r="F1088" s="320">
        <v>42203</v>
      </c>
    </row>
    <row r="1089" ht="12.75">
      <c r="A1089" s="320">
        <v>92437915</v>
      </c>
      <c r="B1089" s="320">
        <v>9243791</v>
      </c>
      <c r="C1089" s="320">
        <v>90051530</v>
      </c>
      <c r="D1089" s="320">
        <v>90051530</v>
      </c>
      <c r="E1089" s="321" t="s">
        <v>11512</v>
      </c>
      <c r="F1089" s="320">
        <v>3407</v>
      </c>
    </row>
    <row r="1090" ht="12.75">
      <c r="A1090" s="320">
        <v>92437923</v>
      </c>
      <c r="B1090" s="320">
        <v>9243792</v>
      </c>
      <c r="C1090" s="320">
        <v>90051548</v>
      </c>
      <c r="D1090" s="320">
        <v>90051548</v>
      </c>
      <c r="E1090" s="321" t="s">
        <v>11513</v>
      </c>
      <c r="F1090" s="320">
        <v>3408</v>
      </c>
    </row>
    <row r="1091" ht="12.75">
      <c r="A1091" s="320">
        <v>90301170</v>
      </c>
      <c r="B1091" s="320">
        <v>9030117</v>
      </c>
      <c r="C1091" s="320">
        <v>90051556</v>
      </c>
      <c r="D1091" s="320">
        <v>90051556</v>
      </c>
      <c r="E1091" s="321" t="s">
        <v>11514</v>
      </c>
      <c r="F1091" s="320">
        <v>31199</v>
      </c>
    </row>
    <row r="1092" ht="12.75">
      <c r="A1092" s="320">
        <v>90162960</v>
      </c>
      <c r="B1092" s="320">
        <v>9016296</v>
      </c>
      <c r="C1092" s="320">
        <v>90051580</v>
      </c>
      <c r="D1092" s="320">
        <v>90051580</v>
      </c>
      <c r="E1092" s="321" t="s">
        <v>11515</v>
      </c>
      <c r="F1092" s="320">
        <v>3415</v>
      </c>
    </row>
    <row r="1093" ht="12.75">
      <c r="A1093" s="320">
        <v>90162943</v>
      </c>
      <c r="B1093" s="320">
        <v>9016294</v>
      </c>
      <c r="C1093" s="320">
        <v>90051610</v>
      </c>
      <c r="D1093" s="320">
        <v>90051610</v>
      </c>
      <c r="E1093" s="321" t="s">
        <v>11516</v>
      </c>
      <c r="F1093" s="320">
        <v>3413</v>
      </c>
    </row>
    <row r="1094" ht="12.75">
      <c r="A1094" s="320">
        <v>92437940</v>
      </c>
      <c r="B1094" s="320">
        <v>9243794</v>
      </c>
      <c r="C1094" s="320">
        <v>90051629</v>
      </c>
      <c r="D1094" s="320">
        <v>90051629</v>
      </c>
      <c r="E1094" s="321" t="s">
        <v>11517</v>
      </c>
      <c r="F1094" s="320">
        <v>3409</v>
      </c>
    </row>
    <row r="1095" ht="12.75">
      <c r="A1095" s="320">
        <v>92437958</v>
      </c>
      <c r="B1095" s="320">
        <v>9243795</v>
      </c>
      <c r="C1095" s="320">
        <v>90051637</v>
      </c>
      <c r="D1095" s="320">
        <v>90051637</v>
      </c>
      <c r="E1095" s="321" t="s">
        <v>11518</v>
      </c>
      <c r="F1095" s="320">
        <v>3410</v>
      </c>
    </row>
    <row r="1096" ht="12.75">
      <c r="A1096" s="320">
        <v>92437966</v>
      </c>
      <c r="B1096" s="320">
        <v>9243796</v>
      </c>
      <c r="C1096" s="320">
        <v>90051645</v>
      </c>
      <c r="D1096" s="320">
        <v>90051645</v>
      </c>
      <c r="E1096" s="321" t="s">
        <v>11519</v>
      </c>
      <c r="F1096" s="320">
        <v>3405</v>
      </c>
    </row>
    <row r="1097" ht="12.75">
      <c r="A1097" s="320">
        <v>92437974</v>
      </c>
      <c r="B1097" s="320">
        <v>9243797</v>
      </c>
      <c r="C1097" s="320">
        <v>90051653</v>
      </c>
      <c r="D1097" s="320">
        <v>90051653</v>
      </c>
      <c r="E1097" s="321" t="s">
        <v>11520</v>
      </c>
      <c r="F1097" s="320">
        <v>3406</v>
      </c>
    </row>
    <row r="1098" ht="12.75">
      <c r="A1098" s="320">
        <v>92466990</v>
      </c>
      <c r="B1098" s="320">
        <v>9246699</v>
      </c>
      <c r="C1098" s="320">
        <v>90051661</v>
      </c>
      <c r="D1098" s="320">
        <v>90051661</v>
      </c>
      <c r="E1098" s="321" t="s">
        <v>11521</v>
      </c>
      <c r="F1098" s="320">
        <v>10743</v>
      </c>
    </row>
    <row r="1099" ht="12.75">
      <c r="A1099" s="320">
        <v>90256654</v>
      </c>
      <c r="B1099" s="320">
        <v>9025665</v>
      </c>
      <c r="C1099" s="320">
        <v>90051696</v>
      </c>
      <c r="D1099" s="322">
        <v>90051696</v>
      </c>
      <c r="E1099" s="321" t="s">
        <v>11522</v>
      </c>
      <c r="F1099" s="320">
        <v>25990</v>
      </c>
    </row>
    <row r="1100" ht="12.75">
      <c r="A1100" s="320">
        <v>90145577</v>
      </c>
      <c r="B1100" s="320">
        <v>9014557</v>
      </c>
      <c r="C1100" s="320">
        <v>90051734</v>
      </c>
      <c r="D1100" s="320">
        <v>90051734</v>
      </c>
      <c r="E1100" s="321" t="s">
        <v>11523</v>
      </c>
      <c r="F1100" s="320">
        <v>9933</v>
      </c>
    </row>
    <row r="1101" ht="12.75">
      <c r="A1101" s="320">
        <v>90145585</v>
      </c>
      <c r="B1101" s="320">
        <v>9014558</v>
      </c>
      <c r="C1101" s="320">
        <v>90051742</v>
      </c>
      <c r="D1101" s="320">
        <v>90051742</v>
      </c>
      <c r="E1101" s="321" t="s">
        <v>11524</v>
      </c>
      <c r="F1101" s="320">
        <v>9934</v>
      </c>
    </row>
    <row r="1102" ht="12.75">
      <c r="A1102" s="320">
        <v>90145593</v>
      </c>
      <c r="B1102" s="320">
        <v>9014559</v>
      </c>
      <c r="C1102" s="320">
        <v>90051750</v>
      </c>
      <c r="D1102" s="320">
        <v>90051750</v>
      </c>
      <c r="E1102" s="321" t="s">
        <v>11525</v>
      </c>
      <c r="F1102" s="320">
        <v>9935</v>
      </c>
    </row>
    <row r="1103" ht="12.75">
      <c r="A1103" s="320">
        <v>90260139</v>
      </c>
      <c r="B1103" s="320">
        <v>9026013</v>
      </c>
      <c r="C1103" s="320">
        <v>90051823</v>
      </c>
      <c r="D1103" s="320">
        <v>90051823</v>
      </c>
      <c r="E1103" s="321" t="s">
        <v>11526</v>
      </c>
      <c r="F1103" s="320">
        <v>25786</v>
      </c>
    </row>
    <row r="1104" ht="12.75">
      <c r="A1104" s="320">
        <v>90145208</v>
      </c>
      <c r="B1104" s="320">
        <v>9014520</v>
      </c>
      <c r="C1104" s="320">
        <v>90051840</v>
      </c>
      <c r="D1104" s="322">
        <v>90051840</v>
      </c>
      <c r="E1104" s="321" t="s">
        <v>11527</v>
      </c>
      <c r="F1104" s="320">
        <v>9183</v>
      </c>
    </row>
    <row r="1105" ht="12.75">
      <c r="A1105" s="320">
        <v>92467121</v>
      </c>
      <c r="B1105" s="320">
        <v>9246712</v>
      </c>
      <c r="C1105" s="320">
        <v>90051858</v>
      </c>
      <c r="D1105" s="320">
        <v>90051858</v>
      </c>
      <c r="E1105" s="321" t="s">
        <v>11528</v>
      </c>
      <c r="F1105" s="320">
        <v>9182</v>
      </c>
    </row>
    <row r="1106" ht="12.75">
      <c r="A1106" s="320">
        <v>92467130</v>
      </c>
      <c r="B1106" s="320">
        <v>9246713</v>
      </c>
      <c r="C1106" s="320">
        <v>90051866</v>
      </c>
      <c r="D1106" s="320">
        <v>90051866</v>
      </c>
      <c r="E1106" s="321" t="s">
        <v>11529</v>
      </c>
      <c r="F1106" s="320">
        <v>9181</v>
      </c>
    </row>
    <row r="1107" ht="12.75">
      <c r="A1107" s="320">
        <v>90147871</v>
      </c>
      <c r="B1107" s="320">
        <v>9014787</v>
      </c>
      <c r="C1107" s="320">
        <v>90052056</v>
      </c>
      <c r="D1107" s="320">
        <v>90052056</v>
      </c>
      <c r="E1107" s="321" t="s">
        <v>11530</v>
      </c>
      <c r="F1107" s="320">
        <v>16118</v>
      </c>
    </row>
    <row r="1108" ht="12.75">
      <c r="A1108" s="320">
        <v>92467199</v>
      </c>
      <c r="B1108" s="320">
        <v>9246719</v>
      </c>
      <c r="C1108" s="320">
        <v>90052102</v>
      </c>
      <c r="D1108" s="320">
        <v>90052102</v>
      </c>
      <c r="E1108" s="321" t="s">
        <v>11531</v>
      </c>
      <c r="F1108" s="320">
        <v>11139</v>
      </c>
    </row>
    <row r="1109" ht="12.75">
      <c r="A1109" s="320">
        <v>92391958</v>
      </c>
      <c r="B1109" s="320">
        <v>9239195</v>
      </c>
      <c r="C1109" s="320">
        <v>90052153</v>
      </c>
      <c r="D1109" s="320">
        <v>90052153</v>
      </c>
      <c r="E1109" s="321" t="s">
        <v>11532</v>
      </c>
      <c r="F1109" s="320">
        <v>9850</v>
      </c>
    </row>
    <row r="1110" ht="12.75">
      <c r="A1110" s="320">
        <v>90144830</v>
      </c>
      <c r="B1110" s="320">
        <v>9014483</v>
      </c>
      <c r="C1110" s="320">
        <v>90052188</v>
      </c>
      <c r="D1110" s="322">
        <v>90052188</v>
      </c>
      <c r="E1110" s="321" t="s">
        <v>11533</v>
      </c>
      <c r="F1110" s="320">
        <v>8477</v>
      </c>
    </row>
    <row r="1111" ht="12.75">
      <c r="A1111" s="320">
        <v>92469604</v>
      </c>
      <c r="B1111" s="320">
        <v>9246960</v>
      </c>
      <c r="C1111" s="320">
        <v>90052196</v>
      </c>
      <c r="D1111" s="320">
        <v>90052196</v>
      </c>
      <c r="E1111" s="321" t="s">
        <v>11534</v>
      </c>
      <c r="F1111" s="320">
        <v>8478</v>
      </c>
    </row>
    <row r="1112" ht="12.75">
      <c r="A1112" s="320">
        <v>92376673</v>
      </c>
      <c r="B1112" s="320">
        <v>9237667</v>
      </c>
      <c r="C1112" s="320">
        <v>90052269</v>
      </c>
      <c r="D1112" s="320">
        <v>90052269</v>
      </c>
      <c r="E1112" s="321" t="s">
        <v>11535</v>
      </c>
      <c r="F1112" s="320">
        <v>6592</v>
      </c>
    </row>
    <row r="1113" ht="12.75">
      <c r="A1113" s="320">
        <v>92380239</v>
      </c>
      <c r="B1113" s="320">
        <v>9238023</v>
      </c>
      <c r="C1113" s="320">
        <v>90052382</v>
      </c>
      <c r="D1113" s="320">
        <v>90052382</v>
      </c>
      <c r="E1113" s="321" t="s">
        <v>11536</v>
      </c>
      <c r="F1113" s="320">
        <v>5585</v>
      </c>
    </row>
    <row r="1114" ht="12.75">
      <c r="A1114" s="320">
        <v>90143469</v>
      </c>
      <c r="B1114" s="320">
        <v>9014346</v>
      </c>
      <c r="C1114" s="320">
        <v>90052510</v>
      </c>
      <c r="D1114" s="320">
        <v>90052510</v>
      </c>
      <c r="E1114" s="321" t="s">
        <v>11537</v>
      </c>
      <c r="F1114" s="320">
        <v>6243</v>
      </c>
    </row>
    <row r="1115" ht="12.75">
      <c r="A1115" s="320">
        <v>90143388</v>
      </c>
      <c r="B1115" s="320">
        <v>9014338</v>
      </c>
      <c r="C1115" s="320">
        <v>90052579</v>
      </c>
      <c r="D1115" s="320">
        <v>90052579</v>
      </c>
      <c r="E1115" s="321" t="s">
        <v>11538</v>
      </c>
      <c r="F1115" s="320">
        <v>6235</v>
      </c>
    </row>
    <row r="1116" ht="12.75">
      <c r="A1116" s="320">
        <v>92456022</v>
      </c>
      <c r="B1116" s="320">
        <v>9245602</v>
      </c>
      <c r="C1116" s="320">
        <v>90052684</v>
      </c>
      <c r="D1116" s="320">
        <v>90052684</v>
      </c>
      <c r="E1116" s="321" t="s">
        <v>11539</v>
      </c>
      <c r="F1116" s="320">
        <v>10163</v>
      </c>
    </row>
    <row r="1117" ht="12.75">
      <c r="A1117" s="320">
        <v>92456014</v>
      </c>
      <c r="B1117" s="320">
        <v>9245601</v>
      </c>
      <c r="C1117" s="320">
        <v>90052692</v>
      </c>
      <c r="D1117" s="320">
        <v>90052692</v>
      </c>
      <c r="E1117" s="321" t="s">
        <v>11540</v>
      </c>
      <c r="F1117" s="320">
        <v>10162</v>
      </c>
    </row>
    <row r="1118" ht="12.75">
      <c r="A1118" s="320">
        <v>92469310</v>
      </c>
      <c r="B1118" s="320">
        <v>9246931</v>
      </c>
      <c r="C1118" s="320">
        <v>90052722</v>
      </c>
      <c r="D1118" s="320">
        <v>90052722</v>
      </c>
      <c r="E1118" s="321" t="s">
        <v>11541</v>
      </c>
      <c r="F1118" s="320">
        <v>10164</v>
      </c>
    </row>
    <row r="1119" ht="12.75">
      <c r="A1119" s="320">
        <v>92455506</v>
      </c>
      <c r="B1119" s="320">
        <v>9245550</v>
      </c>
      <c r="C1119" s="320">
        <v>90052790</v>
      </c>
      <c r="D1119" s="320">
        <v>90052790</v>
      </c>
      <c r="E1119" s="321" t="s">
        <v>11542</v>
      </c>
      <c r="F1119" s="320">
        <v>5619</v>
      </c>
    </row>
    <row r="1120" ht="12.75">
      <c r="A1120" s="320">
        <v>90144120</v>
      </c>
      <c r="B1120" s="320">
        <v>9014412</v>
      </c>
      <c r="C1120" s="320">
        <v>90052986</v>
      </c>
      <c r="D1120" s="320">
        <v>90052986</v>
      </c>
      <c r="E1120" s="321" t="s">
        <v>11543</v>
      </c>
      <c r="F1120" s="320">
        <v>7108</v>
      </c>
    </row>
    <row r="1121" ht="12.75">
      <c r="A1121" s="320">
        <v>90144139</v>
      </c>
      <c r="B1121" s="320">
        <v>9014413</v>
      </c>
      <c r="C1121" s="320">
        <v>90052994</v>
      </c>
      <c r="D1121" s="320">
        <v>90052994</v>
      </c>
      <c r="E1121" s="321" t="s">
        <v>11544</v>
      </c>
      <c r="F1121" s="320">
        <v>7109</v>
      </c>
    </row>
    <row r="1122" ht="12.75">
      <c r="A1122" s="320">
        <v>90147235</v>
      </c>
      <c r="B1122" s="320">
        <v>9014723</v>
      </c>
      <c r="C1122" s="320">
        <v>90053028</v>
      </c>
      <c r="D1122" s="320">
        <v>90053028</v>
      </c>
      <c r="E1122" s="321" t="s">
        <v>11545</v>
      </c>
      <c r="F1122" s="320">
        <v>12989</v>
      </c>
    </row>
    <row r="1123" ht="12.75">
      <c r="A1123" s="320">
        <v>90311337</v>
      </c>
      <c r="B1123" s="320">
        <v>9031133</v>
      </c>
      <c r="C1123" s="320">
        <v>90053095</v>
      </c>
      <c r="D1123" s="320">
        <v>90053095</v>
      </c>
      <c r="E1123" s="321" t="s">
        <v>11546</v>
      </c>
      <c r="F1123" s="320">
        <v>41423</v>
      </c>
    </row>
    <row r="1124" ht="12.75">
      <c r="A1124" s="320">
        <v>92393829</v>
      </c>
      <c r="B1124" s="320">
        <v>9239382</v>
      </c>
      <c r="C1124" s="320">
        <v>90053222</v>
      </c>
      <c r="D1124" s="320">
        <v>90053222</v>
      </c>
      <c r="E1124" s="321" t="s">
        <v>11547</v>
      </c>
      <c r="F1124" s="320">
        <v>5926</v>
      </c>
    </row>
    <row r="1125" ht="12.75">
      <c r="A1125" s="320">
        <v>90143248</v>
      </c>
      <c r="B1125" s="320">
        <v>9014324</v>
      </c>
      <c r="C1125" s="320">
        <v>90053257</v>
      </c>
      <c r="D1125" s="320">
        <v>90053257</v>
      </c>
      <c r="E1125" s="321" t="s">
        <v>11548</v>
      </c>
      <c r="F1125" s="320">
        <v>5927</v>
      </c>
    </row>
    <row r="1126" ht="12.75">
      <c r="A1126" s="320">
        <v>90143213</v>
      </c>
      <c r="B1126" s="320">
        <v>9014321</v>
      </c>
      <c r="C1126" s="320">
        <v>90053281</v>
      </c>
      <c r="D1126" s="320">
        <v>90053281</v>
      </c>
      <c r="E1126" s="321" t="s">
        <v>11549</v>
      </c>
      <c r="F1126" s="320">
        <v>5924</v>
      </c>
    </row>
    <row r="1127" ht="12.75">
      <c r="A1127" s="320">
        <v>92391559</v>
      </c>
      <c r="B1127" s="320">
        <v>9239155</v>
      </c>
      <c r="C1127" s="320">
        <v>90053354</v>
      </c>
      <c r="D1127" s="320">
        <v>90053354</v>
      </c>
      <c r="E1127" s="321" t="s">
        <v>11550</v>
      </c>
      <c r="F1127" s="320">
        <v>11904</v>
      </c>
    </row>
    <row r="1128" ht="12.75">
      <c r="A1128" s="320">
        <v>90144767</v>
      </c>
      <c r="B1128" s="320">
        <v>9014476</v>
      </c>
      <c r="C1128" s="320">
        <v>90053370</v>
      </c>
      <c r="D1128" s="320">
        <v>90053370</v>
      </c>
      <c r="E1128" s="321" t="s">
        <v>11551</v>
      </c>
      <c r="F1128" s="320">
        <v>8393</v>
      </c>
    </row>
    <row r="1129" ht="12.75">
      <c r="A1129" s="320">
        <v>92394655</v>
      </c>
      <c r="B1129" s="320">
        <v>9239465</v>
      </c>
      <c r="C1129" s="320">
        <v>90053419</v>
      </c>
      <c r="D1129" s="320">
        <v>90053419</v>
      </c>
      <c r="E1129" s="321" t="s">
        <v>11552</v>
      </c>
      <c r="F1129" s="320">
        <v>6849</v>
      </c>
    </row>
    <row r="1130" ht="12.75">
      <c r="A1130" s="320">
        <v>92466699</v>
      </c>
      <c r="B1130" s="320">
        <v>9246669</v>
      </c>
      <c r="C1130" s="320">
        <v>90053672</v>
      </c>
      <c r="D1130" s="320">
        <v>90053672</v>
      </c>
      <c r="E1130" s="321" t="s">
        <v>11553</v>
      </c>
      <c r="F1130" s="320">
        <v>10669</v>
      </c>
    </row>
    <row r="1131" ht="12.75">
      <c r="A1131" s="320">
        <v>92397433</v>
      </c>
      <c r="B1131" s="320">
        <v>9239743</v>
      </c>
      <c r="C1131" s="320">
        <v>90053753</v>
      </c>
      <c r="D1131" s="320">
        <v>90053753</v>
      </c>
      <c r="E1131" s="321" t="s">
        <v>11554</v>
      </c>
      <c r="F1131" s="320">
        <v>5525</v>
      </c>
    </row>
    <row r="1132" ht="12.75">
      <c r="A1132" s="320">
        <v>90148320</v>
      </c>
      <c r="B1132" s="320">
        <v>9014832</v>
      </c>
      <c r="C1132" s="320">
        <v>90053796</v>
      </c>
      <c r="D1132" s="320">
        <v>90053796</v>
      </c>
      <c r="E1132" s="321" t="s">
        <v>11555</v>
      </c>
      <c r="F1132" s="320">
        <v>71247</v>
      </c>
    </row>
    <row r="1133" ht="12.75">
      <c r="A1133" s="320">
        <v>90216768</v>
      </c>
      <c r="B1133" s="320">
        <v>9021676</v>
      </c>
      <c r="C1133" s="320">
        <v>90053850</v>
      </c>
      <c r="D1133" s="320">
        <v>90053850</v>
      </c>
      <c r="E1133" s="321" t="s">
        <v>11556</v>
      </c>
      <c r="F1133" s="320">
        <v>34543</v>
      </c>
    </row>
    <row r="1134" ht="12.75">
      <c r="A1134" s="320">
        <v>91109051</v>
      </c>
      <c r="B1134" s="320">
        <v>9110905</v>
      </c>
      <c r="C1134" s="320">
        <v>90054040</v>
      </c>
      <c r="D1134" s="320">
        <v>90054040</v>
      </c>
      <c r="E1134" s="321" t="s">
        <v>11557</v>
      </c>
      <c r="F1134" s="320">
        <v>5998</v>
      </c>
    </row>
    <row r="1135" ht="12.75">
      <c r="A1135" s="320">
        <v>92455573</v>
      </c>
      <c r="B1135" s="320">
        <v>9245557</v>
      </c>
      <c r="C1135" s="320">
        <v>90054067</v>
      </c>
      <c r="D1135" s="320">
        <v>90054067</v>
      </c>
      <c r="E1135" s="321" t="s">
        <v>11558</v>
      </c>
      <c r="F1135" s="320">
        <v>6001</v>
      </c>
    </row>
    <row r="1136" ht="12.75">
      <c r="A1136" s="320">
        <v>90146565</v>
      </c>
      <c r="B1136" s="320">
        <v>9014656</v>
      </c>
      <c r="C1136" s="320">
        <v>90054105</v>
      </c>
      <c r="D1136" s="320">
        <v>90054105</v>
      </c>
      <c r="E1136" s="321" t="s">
        <v>11559</v>
      </c>
      <c r="F1136" s="320">
        <v>11460</v>
      </c>
    </row>
    <row r="1137" ht="12.75">
      <c r="A1137" s="320">
        <v>92401287</v>
      </c>
      <c r="B1137" s="320">
        <v>9240128</v>
      </c>
      <c r="C1137" s="320">
        <v>90054199</v>
      </c>
      <c r="D1137" s="320">
        <v>90054199</v>
      </c>
      <c r="E1137" s="321" t="s">
        <v>11560</v>
      </c>
      <c r="F1137" s="320">
        <v>7302</v>
      </c>
    </row>
    <row r="1138" ht="12.75">
      <c r="A1138" s="320">
        <v>92401279</v>
      </c>
      <c r="B1138" s="320">
        <v>9240127</v>
      </c>
      <c r="C1138" s="320">
        <v>90054202</v>
      </c>
      <c r="D1138" s="320">
        <v>90054202</v>
      </c>
      <c r="E1138" s="321" t="s">
        <v>11561</v>
      </c>
      <c r="F1138" s="320">
        <v>7301</v>
      </c>
    </row>
    <row r="1139" ht="12.75">
      <c r="A1139" s="320">
        <v>92249663</v>
      </c>
      <c r="B1139" s="320">
        <v>9224966</v>
      </c>
      <c r="C1139" s="320">
        <v>90054237</v>
      </c>
      <c r="D1139" s="320">
        <v>90054237</v>
      </c>
      <c r="E1139" s="321" t="s">
        <v>11562</v>
      </c>
      <c r="F1139" s="320">
        <v>7480</v>
      </c>
    </row>
    <row r="1140" ht="12.75">
      <c r="A1140" s="320">
        <v>92402119</v>
      </c>
      <c r="B1140" s="320">
        <v>9240211</v>
      </c>
      <c r="C1140" s="320">
        <v>90054245</v>
      </c>
      <c r="D1140" s="320">
        <v>90054245</v>
      </c>
      <c r="E1140" s="321" t="s">
        <v>11563</v>
      </c>
      <c r="F1140" s="320">
        <v>7479</v>
      </c>
    </row>
    <row r="1141" ht="12.75">
      <c r="A1141" s="320">
        <v>90145666</v>
      </c>
      <c r="B1141" s="320">
        <v>9014566</v>
      </c>
      <c r="C1141" s="320">
        <v>90054385</v>
      </c>
      <c r="D1141" s="320">
        <v>90054385</v>
      </c>
      <c r="E1141" s="321" t="s">
        <v>11564</v>
      </c>
      <c r="F1141" s="320">
        <v>9996</v>
      </c>
    </row>
    <row r="1142" ht="12.75">
      <c r="A1142" s="320">
        <v>92456090</v>
      </c>
      <c r="B1142" s="320">
        <v>9245609</v>
      </c>
      <c r="C1142" s="320">
        <v>90054415</v>
      </c>
      <c r="D1142" s="320">
        <v>90054415</v>
      </c>
      <c r="E1142" s="321" t="s">
        <v>11565</v>
      </c>
      <c r="F1142" s="320">
        <v>10944</v>
      </c>
    </row>
    <row r="1143" ht="12.75">
      <c r="A1143" s="320">
        <v>92467482</v>
      </c>
      <c r="B1143" s="320">
        <v>9246748</v>
      </c>
      <c r="C1143" s="320">
        <v>90054466</v>
      </c>
      <c r="D1143" s="320">
        <v>90054466</v>
      </c>
      <c r="E1143" s="321" t="s">
        <v>11566</v>
      </c>
      <c r="F1143" s="320">
        <v>10411</v>
      </c>
    </row>
    <row r="1144" ht="12.75">
      <c r="A1144" s="320">
        <v>92467504</v>
      </c>
      <c r="B1144" s="320">
        <v>9246750</v>
      </c>
      <c r="C1144" s="320">
        <v>90054482</v>
      </c>
      <c r="D1144" s="320">
        <v>90054482</v>
      </c>
      <c r="E1144" s="321" t="s">
        <v>11567</v>
      </c>
      <c r="F1144" s="320">
        <v>10412</v>
      </c>
    </row>
    <row r="1145" ht="12.75">
      <c r="A1145" s="320">
        <v>90147600</v>
      </c>
      <c r="B1145" s="320">
        <v>9014760</v>
      </c>
      <c r="C1145" s="320">
        <v>90054717</v>
      </c>
      <c r="D1145" s="320">
        <v>90054717</v>
      </c>
      <c r="E1145" s="321" t="s">
        <v>11568</v>
      </c>
      <c r="F1145" s="320">
        <v>47838</v>
      </c>
    </row>
    <row r="1146" ht="12.75">
      <c r="A1146" s="320">
        <v>92456421</v>
      </c>
      <c r="B1146" s="320">
        <v>9245642</v>
      </c>
      <c r="C1146" s="320">
        <v>90054741</v>
      </c>
      <c r="D1146" s="320">
        <v>90054741</v>
      </c>
      <c r="E1146" s="321" t="s">
        <v>11569</v>
      </c>
      <c r="F1146" s="320">
        <v>52093</v>
      </c>
    </row>
    <row r="1147" ht="12.75">
      <c r="A1147" s="320">
        <v>92468187</v>
      </c>
      <c r="B1147" s="320">
        <v>9246818</v>
      </c>
      <c r="C1147" s="320">
        <v>90054857</v>
      </c>
      <c r="D1147" s="320">
        <v>90054857</v>
      </c>
      <c r="E1147" s="321" t="s">
        <v>11570</v>
      </c>
      <c r="F1147" s="320">
        <v>8928</v>
      </c>
    </row>
    <row r="1148" ht="12.75">
      <c r="A1148" s="320">
        <v>90144953</v>
      </c>
      <c r="B1148" s="320">
        <v>9014495</v>
      </c>
      <c r="C1148" s="320">
        <v>90054865</v>
      </c>
      <c r="D1148" s="320">
        <v>90054865</v>
      </c>
      <c r="E1148" s="321" t="s">
        <v>11571</v>
      </c>
      <c r="F1148" s="320">
        <v>8932</v>
      </c>
    </row>
    <row r="1149" ht="12.75">
      <c r="A1149" s="320">
        <v>90148053</v>
      </c>
      <c r="B1149" s="320">
        <v>9014805</v>
      </c>
      <c r="C1149" s="320">
        <v>90054911</v>
      </c>
      <c r="D1149" s="320">
        <v>90054911</v>
      </c>
      <c r="E1149" s="321" t="s">
        <v>11572</v>
      </c>
      <c r="F1149" s="320">
        <v>17184</v>
      </c>
    </row>
    <row r="1150" ht="12.75">
      <c r="A1150" s="320">
        <v>90143523</v>
      </c>
      <c r="B1150" s="320">
        <v>9014352</v>
      </c>
      <c r="C1150" s="320">
        <v>90054954</v>
      </c>
      <c r="D1150" s="320">
        <v>90054954</v>
      </c>
      <c r="E1150" s="321" t="s">
        <v>11573</v>
      </c>
      <c r="F1150" s="320">
        <v>6362</v>
      </c>
    </row>
    <row r="1151" ht="12.75">
      <c r="A1151" s="320">
        <v>90144457</v>
      </c>
      <c r="B1151" s="320">
        <v>9014445</v>
      </c>
      <c r="C1151" s="320">
        <v>90055020</v>
      </c>
      <c r="D1151" s="320">
        <v>90055020</v>
      </c>
      <c r="E1151" s="321" t="s">
        <v>11574</v>
      </c>
      <c r="F1151" s="320">
        <v>7496</v>
      </c>
    </row>
    <row r="1152" ht="12.75">
      <c r="A1152" s="320">
        <v>92456340</v>
      </c>
      <c r="B1152" s="320">
        <v>9245634</v>
      </c>
      <c r="C1152" s="320">
        <v>90055101</v>
      </c>
      <c r="D1152" s="320">
        <v>90055101</v>
      </c>
      <c r="E1152" s="321" t="s">
        <v>11575</v>
      </c>
      <c r="F1152" s="320">
        <v>12841</v>
      </c>
    </row>
    <row r="1153" ht="12.75">
      <c r="A1153" s="320">
        <v>92456359</v>
      </c>
      <c r="B1153" s="320">
        <v>9245635</v>
      </c>
      <c r="C1153" s="320">
        <v>90055128</v>
      </c>
      <c r="D1153" s="320">
        <v>90055128</v>
      </c>
      <c r="E1153" s="321" t="s">
        <v>11576</v>
      </c>
      <c r="F1153" s="320">
        <v>12842</v>
      </c>
    </row>
    <row r="1154" ht="12.75">
      <c r="A1154" s="320">
        <v>92456367</v>
      </c>
      <c r="B1154" s="320">
        <v>9245636</v>
      </c>
      <c r="C1154" s="320">
        <v>90055144</v>
      </c>
      <c r="D1154" s="320">
        <v>90055144</v>
      </c>
      <c r="E1154" s="321" t="s">
        <v>11577</v>
      </c>
      <c r="F1154" s="320">
        <v>12843</v>
      </c>
    </row>
    <row r="1155" ht="12.75">
      <c r="A1155" s="320">
        <v>92470203</v>
      </c>
      <c r="B1155" s="320">
        <v>9247020</v>
      </c>
      <c r="C1155" s="320">
        <v>90055349</v>
      </c>
      <c r="D1155" s="320">
        <v>90055349</v>
      </c>
      <c r="E1155" s="321" t="s">
        <v>11578</v>
      </c>
      <c r="F1155" s="320">
        <v>16796</v>
      </c>
    </row>
    <row r="1156" ht="12.75">
      <c r="A1156" s="320">
        <v>92466516</v>
      </c>
      <c r="B1156" s="320">
        <v>9246651</v>
      </c>
      <c r="C1156" s="320">
        <v>90055551</v>
      </c>
      <c r="D1156" s="320">
        <v>90055551</v>
      </c>
      <c r="E1156" s="321" t="s">
        <v>11579</v>
      </c>
      <c r="F1156" s="320">
        <v>5732</v>
      </c>
    </row>
    <row r="1157" ht="12.75">
      <c r="A1157" s="320">
        <v>90147073</v>
      </c>
      <c r="B1157" s="320">
        <v>9014707</v>
      </c>
      <c r="C1157" s="320">
        <v>90055691</v>
      </c>
      <c r="D1157" s="320">
        <v>90055691</v>
      </c>
      <c r="E1157" s="321" t="s">
        <v>11580</v>
      </c>
      <c r="F1157" s="320">
        <v>12580</v>
      </c>
    </row>
    <row r="1158" ht="12.75">
      <c r="A1158" s="320">
        <v>92467431</v>
      </c>
      <c r="B1158" s="320">
        <v>9246743</v>
      </c>
      <c r="C1158" s="320">
        <v>90055721</v>
      </c>
      <c r="D1158" s="320">
        <v>90055721</v>
      </c>
      <c r="E1158" s="321" t="s">
        <v>11581</v>
      </c>
      <c r="F1158" s="320">
        <v>6760</v>
      </c>
    </row>
    <row r="1159" ht="12.75">
      <c r="A1159" s="320">
        <v>90143973</v>
      </c>
      <c r="B1159" s="320">
        <v>9014397</v>
      </c>
      <c r="C1159" s="320">
        <v>90055748</v>
      </c>
      <c r="D1159" s="320">
        <v>90055748</v>
      </c>
      <c r="E1159" s="321" t="s">
        <v>11582</v>
      </c>
      <c r="F1159" s="320">
        <v>6878</v>
      </c>
    </row>
    <row r="1160" ht="12.75">
      <c r="A1160" s="320">
        <v>92468632</v>
      </c>
      <c r="B1160" s="320">
        <v>9246863</v>
      </c>
      <c r="C1160" s="320">
        <v>90055802</v>
      </c>
      <c r="D1160" s="320">
        <v>90055802</v>
      </c>
      <c r="E1160" s="321" t="s">
        <v>11583</v>
      </c>
      <c r="F1160" s="320">
        <v>57380</v>
      </c>
    </row>
    <row r="1161" ht="12.75">
      <c r="A1161" s="320">
        <v>92455522</v>
      </c>
      <c r="B1161" s="320">
        <v>9245552</v>
      </c>
      <c r="C1161" s="320">
        <v>90055829</v>
      </c>
      <c r="D1161" s="320">
        <v>90055829</v>
      </c>
      <c r="E1161" s="321" t="s">
        <v>11584</v>
      </c>
      <c r="F1161" s="320">
        <v>72919</v>
      </c>
    </row>
    <row r="1162" ht="12.75">
      <c r="A1162" s="320">
        <v>92456154</v>
      </c>
      <c r="B1162" s="320">
        <v>9245615</v>
      </c>
      <c r="C1162" s="320">
        <v>90055861</v>
      </c>
      <c r="D1162" s="320">
        <v>90055861</v>
      </c>
      <c r="E1162" s="321" t="s">
        <v>11585</v>
      </c>
      <c r="F1162" s="320">
        <v>11650</v>
      </c>
    </row>
    <row r="1163" ht="12.75">
      <c r="A1163" s="320">
        <v>90143655</v>
      </c>
      <c r="B1163" s="320">
        <v>9014365</v>
      </c>
      <c r="C1163" s="320">
        <v>90055888</v>
      </c>
      <c r="D1163" s="320">
        <v>90055888</v>
      </c>
      <c r="E1163" s="321" t="s">
        <v>11586</v>
      </c>
      <c r="F1163" s="320">
        <v>6449</v>
      </c>
    </row>
    <row r="1164" ht="12.75">
      <c r="A1164" s="320">
        <v>90146549</v>
      </c>
      <c r="B1164" s="320">
        <v>9014654</v>
      </c>
      <c r="C1164" s="320">
        <v>90055918</v>
      </c>
      <c r="D1164" s="320">
        <v>90055918</v>
      </c>
      <c r="E1164" s="321" t="s">
        <v>11587</v>
      </c>
      <c r="F1164" s="320">
        <v>11449</v>
      </c>
    </row>
    <row r="1165" ht="12.75">
      <c r="A1165" s="320">
        <v>92382266</v>
      </c>
      <c r="B1165" s="320">
        <v>9238226</v>
      </c>
      <c r="C1165" s="320">
        <v>90056027</v>
      </c>
      <c r="D1165" s="320">
        <v>90056027</v>
      </c>
      <c r="E1165" s="321" t="s">
        <v>11588</v>
      </c>
      <c r="F1165" s="320">
        <v>807</v>
      </c>
    </row>
    <row r="1166" ht="12.75">
      <c r="A1166" s="320">
        <v>92456375</v>
      </c>
      <c r="B1166" s="320">
        <v>9245637</v>
      </c>
      <c r="C1166" s="320">
        <v>90056272</v>
      </c>
      <c r="D1166" s="320">
        <v>90056272</v>
      </c>
      <c r="E1166" s="321" t="s">
        <v>11589</v>
      </c>
      <c r="F1166" s="320">
        <v>13027</v>
      </c>
    </row>
    <row r="1167" ht="12.75">
      <c r="A1167" s="320">
        <v>92456391</v>
      </c>
      <c r="B1167" s="320">
        <v>9245639</v>
      </c>
      <c r="C1167" s="320">
        <v>90056302</v>
      </c>
      <c r="D1167" s="320">
        <v>90056302</v>
      </c>
      <c r="E1167" s="321" t="s">
        <v>11590</v>
      </c>
      <c r="F1167" s="320">
        <v>14128</v>
      </c>
    </row>
    <row r="1168" ht="12.75">
      <c r="A1168" s="320">
        <v>92456413</v>
      </c>
      <c r="B1168" s="320">
        <v>9245641</v>
      </c>
      <c r="C1168" s="320">
        <v>90056329</v>
      </c>
      <c r="D1168" s="320">
        <v>90056329</v>
      </c>
      <c r="E1168" s="321" t="s">
        <v>11591</v>
      </c>
      <c r="F1168" s="320">
        <v>14130</v>
      </c>
    </row>
    <row r="1169" ht="12.75">
      <c r="A1169" s="320">
        <v>90310314</v>
      </c>
      <c r="B1169" s="320">
        <v>9031031</v>
      </c>
      <c r="C1169" s="320">
        <v>90056396</v>
      </c>
      <c r="D1169" s="320">
        <v>90056396</v>
      </c>
      <c r="E1169" s="321" t="s">
        <v>11592</v>
      </c>
      <c r="F1169" s="320">
        <v>36731</v>
      </c>
    </row>
    <row r="1170" ht="12.75">
      <c r="A1170" s="320">
        <v>92456197</v>
      </c>
      <c r="B1170" s="320">
        <v>9245619</v>
      </c>
      <c r="C1170" s="320">
        <v>90056442</v>
      </c>
      <c r="D1170" s="320">
        <v>90056442</v>
      </c>
      <c r="E1170" s="321" t="s">
        <v>11593</v>
      </c>
      <c r="F1170" s="320">
        <v>11663</v>
      </c>
    </row>
    <row r="1171" ht="12.75">
      <c r="A1171" s="320">
        <v>90145500</v>
      </c>
      <c r="B1171" s="320">
        <v>9014550</v>
      </c>
      <c r="C1171" s="320">
        <v>90056477</v>
      </c>
      <c r="D1171" s="320">
        <v>90056477</v>
      </c>
      <c r="E1171" s="321" t="s">
        <v>11594</v>
      </c>
      <c r="F1171" s="320">
        <v>9877</v>
      </c>
    </row>
    <row r="1172" ht="12.75">
      <c r="A1172" s="320">
        <v>92455930</v>
      </c>
      <c r="B1172" s="320">
        <v>9245593</v>
      </c>
      <c r="C1172" s="320">
        <v>90056493</v>
      </c>
      <c r="D1172" s="320">
        <v>90056493</v>
      </c>
      <c r="E1172" s="321" t="s">
        <v>11595</v>
      </c>
      <c r="F1172" s="320">
        <v>9280</v>
      </c>
    </row>
    <row r="1173" ht="12.75">
      <c r="A1173" s="320">
        <v>90217357</v>
      </c>
      <c r="B1173" s="320">
        <v>9021735</v>
      </c>
      <c r="C1173" s="320">
        <v>90056540</v>
      </c>
      <c r="D1173" s="320">
        <v>90056540</v>
      </c>
      <c r="E1173" s="321" t="s">
        <v>11596</v>
      </c>
      <c r="F1173" s="320">
        <v>43337</v>
      </c>
    </row>
    <row r="1174" ht="12.75">
      <c r="A1174" s="320">
        <v>90312902</v>
      </c>
      <c r="B1174" s="320">
        <v>9031290</v>
      </c>
      <c r="C1174" s="320">
        <v>90056639</v>
      </c>
      <c r="D1174" s="320">
        <v>90056639</v>
      </c>
      <c r="E1174" s="321" t="s">
        <v>11597</v>
      </c>
      <c r="F1174" s="320">
        <v>43011</v>
      </c>
    </row>
    <row r="1175" ht="12.75">
      <c r="A1175" s="320">
        <v>90145895</v>
      </c>
      <c r="B1175" s="320">
        <v>9014589</v>
      </c>
      <c r="C1175" s="320">
        <v>90056671</v>
      </c>
      <c r="D1175" s="320">
        <v>90056671</v>
      </c>
      <c r="E1175" s="321" t="s">
        <v>11598</v>
      </c>
      <c r="F1175" s="320">
        <v>10179</v>
      </c>
    </row>
    <row r="1176" ht="12.75">
      <c r="A1176" s="320">
        <v>92467806</v>
      </c>
      <c r="B1176" s="320">
        <v>9246780</v>
      </c>
      <c r="C1176" s="320">
        <v>90056868</v>
      </c>
      <c r="D1176" s="320">
        <v>90056868</v>
      </c>
      <c r="E1176" s="321" t="s">
        <v>11599</v>
      </c>
      <c r="F1176" s="320">
        <v>9729</v>
      </c>
    </row>
    <row r="1177" ht="12.75">
      <c r="A1177" s="320">
        <v>90147430</v>
      </c>
      <c r="B1177" s="320">
        <v>9014743</v>
      </c>
      <c r="C1177" s="320">
        <v>90057023</v>
      </c>
      <c r="D1177" s="320">
        <v>90057023</v>
      </c>
      <c r="E1177" s="321" t="s">
        <v>11600</v>
      </c>
      <c r="F1177" s="320">
        <v>14068</v>
      </c>
    </row>
    <row r="1178" ht="12.75">
      <c r="A1178" s="320">
        <v>90146247</v>
      </c>
      <c r="B1178" s="320">
        <v>9014624</v>
      </c>
      <c r="C1178" s="320">
        <v>90057325</v>
      </c>
      <c r="D1178" s="320">
        <v>90057325</v>
      </c>
      <c r="E1178" s="321" t="s">
        <v>11601</v>
      </c>
      <c r="F1178" s="320">
        <v>10693</v>
      </c>
    </row>
    <row r="1179" ht="12.75">
      <c r="A1179" s="320">
        <v>90146255</v>
      </c>
      <c r="B1179" s="320">
        <v>9014625</v>
      </c>
      <c r="C1179" s="320">
        <v>90057333</v>
      </c>
      <c r="D1179" s="320">
        <v>90057333</v>
      </c>
      <c r="E1179" s="321" t="s">
        <v>11602</v>
      </c>
      <c r="F1179" s="320">
        <v>10694</v>
      </c>
    </row>
    <row r="1180" ht="12.75">
      <c r="A1180" s="320">
        <v>90146239</v>
      </c>
      <c r="B1180" s="320">
        <v>9014623</v>
      </c>
      <c r="C1180" s="320">
        <v>90057350</v>
      </c>
      <c r="D1180" s="320">
        <v>90057350</v>
      </c>
      <c r="E1180" s="321" t="s">
        <v>11603</v>
      </c>
      <c r="F1180" s="320">
        <v>10692</v>
      </c>
    </row>
    <row r="1181" ht="12.75">
      <c r="A1181" s="320">
        <v>92407943</v>
      </c>
      <c r="B1181" s="320">
        <v>9240794</v>
      </c>
      <c r="C1181" s="320">
        <v>90057503</v>
      </c>
      <c r="D1181" s="320">
        <v>90057503</v>
      </c>
      <c r="E1181" s="321" t="s">
        <v>11604</v>
      </c>
      <c r="F1181" s="320">
        <v>7655</v>
      </c>
    </row>
    <row r="1182" ht="12.75">
      <c r="A1182" s="320">
        <v>90269772</v>
      </c>
      <c r="B1182" s="320">
        <v>9026977</v>
      </c>
      <c r="C1182" s="320">
        <v>90057554</v>
      </c>
      <c r="D1182" s="320">
        <v>90057554</v>
      </c>
      <c r="E1182" s="321" t="s">
        <v>11605</v>
      </c>
      <c r="F1182" s="320">
        <v>28395</v>
      </c>
    </row>
    <row r="1183" ht="12.75">
      <c r="A1183" s="320">
        <v>90148070</v>
      </c>
      <c r="B1183" s="320">
        <v>9014807</v>
      </c>
      <c r="C1183" s="320">
        <v>90057570</v>
      </c>
      <c r="D1183" s="320">
        <v>90057570</v>
      </c>
      <c r="E1183" s="321" t="s">
        <v>11606</v>
      </c>
      <c r="F1183" s="320">
        <v>17210</v>
      </c>
    </row>
    <row r="1184" ht="12.75">
      <c r="A1184" s="320">
        <v>90148061</v>
      </c>
      <c r="B1184" s="320">
        <v>9014806</v>
      </c>
      <c r="C1184" s="320">
        <v>90057589</v>
      </c>
      <c r="D1184" s="320">
        <v>90057589</v>
      </c>
      <c r="E1184" s="321" t="s">
        <v>11607</v>
      </c>
      <c r="F1184" s="320">
        <v>17209</v>
      </c>
    </row>
    <row r="1185" ht="12.75">
      <c r="A1185" s="320">
        <v>90146824</v>
      </c>
      <c r="B1185" s="320">
        <v>9014682</v>
      </c>
      <c r="C1185" s="320">
        <v>90057597</v>
      </c>
      <c r="D1185" s="320">
        <v>90057597</v>
      </c>
      <c r="E1185" s="321" t="s">
        <v>11608</v>
      </c>
      <c r="F1185" s="320">
        <v>12068</v>
      </c>
    </row>
    <row r="1186" ht="12.75">
      <c r="A1186" s="320">
        <v>90145305</v>
      </c>
      <c r="B1186" s="320">
        <v>9014530</v>
      </c>
      <c r="C1186" s="320">
        <v>90057600</v>
      </c>
      <c r="D1186" s="320">
        <v>90057600</v>
      </c>
      <c r="E1186" s="321" t="s">
        <v>11609</v>
      </c>
      <c r="F1186" s="320">
        <v>9575</v>
      </c>
    </row>
    <row r="1187" ht="12.75">
      <c r="A1187" s="320">
        <v>92468543</v>
      </c>
      <c r="B1187" s="320">
        <v>9246854</v>
      </c>
      <c r="C1187" s="320">
        <v>90057651</v>
      </c>
      <c r="D1187" s="320">
        <v>90057651</v>
      </c>
      <c r="E1187" s="321" t="s">
        <v>11610</v>
      </c>
      <c r="F1187" s="320">
        <v>7677</v>
      </c>
    </row>
    <row r="1188" ht="12.75">
      <c r="A1188" s="320">
        <v>92409725</v>
      </c>
      <c r="B1188" s="320">
        <v>9240972</v>
      </c>
      <c r="C1188" s="320">
        <v>90057759</v>
      </c>
      <c r="D1188" s="320">
        <v>90057759</v>
      </c>
      <c r="E1188" s="321" t="s">
        <v>11611</v>
      </c>
      <c r="F1188" s="320">
        <v>5659</v>
      </c>
    </row>
    <row r="1189" ht="12.75">
      <c r="A1189" s="320">
        <v>92409768</v>
      </c>
      <c r="B1189" s="320">
        <v>9240976</v>
      </c>
      <c r="C1189" s="320">
        <v>90057767</v>
      </c>
      <c r="D1189" s="320">
        <v>90057767</v>
      </c>
      <c r="E1189" s="321" t="s">
        <v>11612</v>
      </c>
      <c r="F1189" s="320">
        <v>5661</v>
      </c>
    </row>
    <row r="1190" ht="12.75">
      <c r="A1190" s="320">
        <v>92409792</v>
      </c>
      <c r="B1190" s="320">
        <v>9240979</v>
      </c>
      <c r="C1190" s="320">
        <v>90057775</v>
      </c>
      <c r="D1190" s="320">
        <v>90057775</v>
      </c>
      <c r="E1190" s="321" t="s">
        <v>11613</v>
      </c>
      <c r="F1190" s="320">
        <v>5660</v>
      </c>
    </row>
    <row r="1191" ht="12.75">
      <c r="A1191" s="320">
        <v>92469639</v>
      </c>
      <c r="B1191" s="320">
        <v>9246963</v>
      </c>
      <c r="C1191" s="320">
        <v>90057813</v>
      </c>
      <c r="D1191" s="320">
        <v>90057813</v>
      </c>
      <c r="E1191" s="321" t="s">
        <v>11614</v>
      </c>
      <c r="F1191" s="320">
        <v>10629</v>
      </c>
    </row>
    <row r="1192" ht="12.75">
      <c r="A1192" s="320">
        <v>90148100</v>
      </c>
      <c r="B1192" s="320">
        <v>9014810</v>
      </c>
      <c r="C1192" s="320">
        <v>90057864</v>
      </c>
      <c r="D1192" s="320">
        <v>90057864</v>
      </c>
      <c r="E1192" s="321" t="s">
        <v>11615</v>
      </c>
      <c r="F1192" s="320">
        <v>45963</v>
      </c>
    </row>
    <row r="1193" ht="12.75">
      <c r="A1193" s="320">
        <v>90148142</v>
      </c>
      <c r="B1193" s="320">
        <v>9014814</v>
      </c>
      <c r="C1193" s="320">
        <v>90057872</v>
      </c>
      <c r="D1193" s="320">
        <v>90057872</v>
      </c>
      <c r="E1193" s="321" t="s">
        <v>11616</v>
      </c>
      <c r="F1193" s="320">
        <v>17896</v>
      </c>
    </row>
    <row r="1194" ht="12.75">
      <c r="A1194" s="320">
        <v>90145283</v>
      </c>
      <c r="B1194" s="320">
        <v>9014528</v>
      </c>
      <c r="C1194" s="320">
        <v>90057880</v>
      </c>
      <c r="D1194" s="320">
        <v>90057880</v>
      </c>
      <c r="E1194" s="321" t="s">
        <v>11617</v>
      </c>
      <c r="F1194" s="320">
        <v>9317</v>
      </c>
    </row>
    <row r="1195" ht="12.75">
      <c r="A1195" s="320">
        <v>92455905</v>
      </c>
      <c r="B1195" s="320">
        <v>9245590</v>
      </c>
      <c r="C1195" s="320">
        <v>90057899</v>
      </c>
      <c r="D1195" s="320">
        <v>90057899</v>
      </c>
      <c r="E1195" s="321" t="s">
        <v>11618</v>
      </c>
      <c r="F1195" s="320">
        <v>9749</v>
      </c>
    </row>
    <row r="1196" ht="12.75">
      <c r="A1196" s="320">
        <v>92455913</v>
      </c>
      <c r="B1196" s="320">
        <v>9245591</v>
      </c>
      <c r="C1196" s="320">
        <v>90057910</v>
      </c>
      <c r="D1196" s="320">
        <v>90057910</v>
      </c>
      <c r="E1196" s="321" t="s">
        <v>11619</v>
      </c>
      <c r="F1196" s="320">
        <v>9750</v>
      </c>
    </row>
    <row r="1197" ht="12.75">
      <c r="A1197" s="320">
        <v>90145917</v>
      </c>
      <c r="B1197" s="320">
        <v>9014591</v>
      </c>
      <c r="C1197" s="320">
        <v>90058097</v>
      </c>
      <c r="D1197" s="320">
        <v>90058097</v>
      </c>
      <c r="E1197" s="321" t="s">
        <v>11620</v>
      </c>
      <c r="F1197" s="320">
        <v>10232</v>
      </c>
    </row>
    <row r="1198" ht="12.75">
      <c r="A1198" s="320">
        <v>90147146</v>
      </c>
      <c r="B1198" s="320">
        <v>9014714</v>
      </c>
      <c r="C1198" s="320">
        <v>90058119</v>
      </c>
      <c r="D1198" s="320">
        <v>90058119</v>
      </c>
      <c r="E1198" s="321" t="s">
        <v>11621</v>
      </c>
      <c r="F1198" s="320">
        <v>12822</v>
      </c>
    </row>
    <row r="1199" ht="12.75">
      <c r="A1199" s="320">
        <v>92262139</v>
      </c>
      <c r="B1199" s="320">
        <v>9226213</v>
      </c>
      <c r="C1199" s="320">
        <v>90058143</v>
      </c>
      <c r="D1199" s="320">
        <v>90058143</v>
      </c>
      <c r="E1199" s="321" t="s">
        <v>11622</v>
      </c>
      <c r="F1199" s="320">
        <v>6481</v>
      </c>
    </row>
    <row r="1200" ht="12.75">
      <c r="A1200" s="320">
        <v>90312546</v>
      </c>
      <c r="B1200" s="320">
        <v>9031254</v>
      </c>
      <c r="C1200" s="320">
        <v>90058313</v>
      </c>
      <c r="D1200" s="320">
        <v>90058313</v>
      </c>
      <c r="E1200" s="321" t="s">
        <v>11623</v>
      </c>
      <c r="F1200" s="320">
        <v>42314</v>
      </c>
    </row>
    <row r="1201" ht="12.75">
      <c r="A1201" s="320">
        <v>92455697</v>
      </c>
      <c r="B1201" s="320">
        <v>9245569</v>
      </c>
      <c r="C1201" s="320">
        <v>90058402</v>
      </c>
      <c r="D1201" s="320">
        <v>90058402</v>
      </c>
      <c r="E1201" s="321" t="s">
        <v>11624</v>
      </c>
      <c r="F1201" s="320">
        <v>6908</v>
      </c>
    </row>
    <row r="1202" ht="12.75">
      <c r="A1202" s="320">
        <v>92455719</v>
      </c>
      <c r="B1202" s="320">
        <v>9245571</v>
      </c>
      <c r="C1202" s="320">
        <v>90058410</v>
      </c>
      <c r="D1202" s="320">
        <v>90058410</v>
      </c>
      <c r="E1202" s="321" t="s">
        <v>11625</v>
      </c>
      <c r="F1202" s="320">
        <v>6910</v>
      </c>
    </row>
    <row r="1203" ht="12.75">
      <c r="A1203" s="320">
        <v>92456278</v>
      </c>
      <c r="B1203" s="320">
        <v>9245627</v>
      </c>
      <c r="C1203" s="320">
        <v>90058526</v>
      </c>
      <c r="D1203" s="320">
        <v>90058526</v>
      </c>
      <c r="E1203" s="321" t="s">
        <v>11626</v>
      </c>
      <c r="F1203" s="320">
        <v>12272</v>
      </c>
    </row>
    <row r="1204" ht="12.75">
      <c r="A1204" s="320">
        <v>92456286</v>
      </c>
      <c r="B1204" s="320">
        <v>9245628</v>
      </c>
      <c r="C1204" s="320">
        <v>90058569</v>
      </c>
      <c r="D1204" s="320">
        <v>90058569</v>
      </c>
      <c r="E1204" s="321" t="s">
        <v>11627</v>
      </c>
      <c r="F1204" s="320">
        <v>12273</v>
      </c>
    </row>
    <row r="1205" ht="12.75">
      <c r="A1205" s="320">
        <v>92456308</v>
      </c>
      <c r="B1205" s="320">
        <v>9245630</v>
      </c>
      <c r="C1205" s="320">
        <v>90058577</v>
      </c>
      <c r="D1205" s="320">
        <v>90058577</v>
      </c>
      <c r="E1205" s="321" t="s">
        <v>11628</v>
      </c>
      <c r="F1205" s="320">
        <v>12276</v>
      </c>
    </row>
    <row r="1206" ht="12.75">
      <c r="A1206" s="320">
        <v>90143728</v>
      </c>
      <c r="B1206" s="320">
        <v>9014372</v>
      </c>
      <c r="C1206" s="320">
        <v>90058623</v>
      </c>
      <c r="D1206" s="320">
        <v>90058623</v>
      </c>
      <c r="E1206" s="321" t="s">
        <v>11629</v>
      </c>
      <c r="F1206" s="320">
        <v>6515</v>
      </c>
    </row>
    <row r="1207" ht="12.75">
      <c r="A1207" s="320">
        <v>90143760</v>
      </c>
      <c r="B1207" s="320">
        <v>9014376</v>
      </c>
      <c r="C1207" s="320">
        <v>90058631</v>
      </c>
      <c r="D1207" s="320">
        <v>90058631</v>
      </c>
      <c r="E1207" s="321" t="s">
        <v>11630</v>
      </c>
      <c r="F1207" s="320">
        <v>6519</v>
      </c>
    </row>
    <row r="1208" ht="12.75">
      <c r="A1208" s="320">
        <v>90143752</v>
      </c>
      <c r="B1208" s="320">
        <v>9014375</v>
      </c>
      <c r="C1208" s="320">
        <v>90058640</v>
      </c>
      <c r="D1208" s="320">
        <v>90058640</v>
      </c>
      <c r="E1208" s="321" t="s">
        <v>11631</v>
      </c>
      <c r="F1208" s="320">
        <v>6518</v>
      </c>
    </row>
    <row r="1209" ht="12.75">
      <c r="A1209" s="320">
        <v>90143744</v>
      </c>
      <c r="B1209" s="320">
        <v>9014374</v>
      </c>
      <c r="C1209" s="320">
        <v>90058666</v>
      </c>
      <c r="D1209" s="320">
        <v>90058666</v>
      </c>
      <c r="E1209" s="321" t="s">
        <v>11632</v>
      </c>
      <c r="F1209" s="320">
        <v>6517</v>
      </c>
    </row>
    <row r="1210" ht="12.75">
      <c r="A1210" s="320">
        <v>92455778</v>
      </c>
      <c r="B1210" s="320">
        <v>9245577</v>
      </c>
      <c r="C1210" s="320">
        <v>90058690</v>
      </c>
      <c r="D1210" s="320">
        <v>90058690</v>
      </c>
      <c r="E1210" s="321" t="s">
        <v>11633</v>
      </c>
      <c r="F1210" s="320">
        <v>7569</v>
      </c>
    </row>
    <row r="1211" ht="12.75">
      <c r="A1211" s="320">
        <v>90145933</v>
      </c>
      <c r="B1211" s="320">
        <v>9014593</v>
      </c>
      <c r="C1211" s="320">
        <v>90058739</v>
      </c>
      <c r="D1211" s="320">
        <v>90058739</v>
      </c>
      <c r="E1211" s="321" t="s">
        <v>11634</v>
      </c>
      <c r="F1211" s="320">
        <v>10239</v>
      </c>
    </row>
    <row r="1212" ht="12.75">
      <c r="A1212" s="320">
        <v>92456219</v>
      </c>
      <c r="B1212" s="320">
        <v>9245621</v>
      </c>
      <c r="C1212" s="320">
        <v>90058895</v>
      </c>
      <c r="D1212" s="320">
        <v>90058895</v>
      </c>
      <c r="E1212" s="321" t="s">
        <v>11635</v>
      </c>
      <c r="F1212" s="320">
        <v>11819</v>
      </c>
    </row>
    <row r="1213" ht="12.75">
      <c r="A1213" s="320">
        <v>92424805</v>
      </c>
      <c r="B1213" s="320">
        <v>9242480</v>
      </c>
      <c r="C1213" s="320">
        <v>90059174</v>
      </c>
      <c r="D1213" s="320">
        <v>90059174</v>
      </c>
      <c r="E1213" s="321" t="s">
        <v>11636</v>
      </c>
      <c r="F1213" s="320">
        <v>38767</v>
      </c>
    </row>
    <row r="1214" ht="12.75">
      <c r="A1214" s="320">
        <v>90174666</v>
      </c>
      <c r="B1214" s="320">
        <v>9017466</v>
      </c>
      <c r="C1214" s="320">
        <v>90059182</v>
      </c>
      <c r="D1214" s="320">
        <v>90059182</v>
      </c>
      <c r="E1214" s="321" t="s">
        <v>11637</v>
      </c>
      <c r="F1214" s="320">
        <v>6576</v>
      </c>
    </row>
    <row r="1215" ht="12.75">
      <c r="A1215" s="320">
        <v>92424813</v>
      </c>
      <c r="B1215" s="320">
        <v>9242481</v>
      </c>
      <c r="C1215" s="320">
        <v>90059190</v>
      </c>
      <c r="D1215" s="320">
        <v>90059190</v>
      </c>
      <c r="E1215" s="321" t="s">
        <v>11638</v>
      </c>
      <c r="F1215" s="320">
        <v>6575</v>
      </c>
    </row>
    <row r="1216" ht="12.75">
      <c r="A1216" s="320">
        <v>90147782</v>
      </c>
      <c r="B1216" s="320">
        <v>9014778</v>
      </c>
      <c r="C1216" s="320">
        <v>90059301</v>
      </c>
      <c r="D1216" s="320">
        <v>90059301</v>
      </c>
      <c r="E1216" s="321" t="s">
        <v>11639</v>
      </c>
      <c r="F1216" s="320">
        <v>24409</v>
      </c>
    </row>
    <row r="1217" ht="12.75">
      <c r="A1217" s="320">
        <v>90313097</v>
      </c>
      <c r="B1217" s="320">
        <v>9031309</v>
      </c>
      <c r="C1217" s="320">
        <v>90059468</v>
      </c>
      <c r="D1217" s="320">
        <v>90059468</v>
      </c>
      <c r="E1217" s="321" t="s">
        <v>11640</v>
      </c>
      <c r="F1217" s="320">
        <v>41424</v>
      </c>
    </row>
    <row r="1218" ht="12.75">
      <c r="A1218" s="320">
        <v>90148436</v>
      </c>
      <c r="B1218" s="320">
        <v>9014843</v>
      </c>
      <c r="C1218" s="320">
        <v>90059689</v>
      </c>
      <c r="D1218" s="320">
        <v>90059689</v>
      </c>
      <c r="E1218" s="321" t="s">
        <v>11641</v>
      </c>
      <c r="F1218" s="320">
        <v>21943</v>
      </c>
    </row>
    <row r="1219" ht="12.75">
      <c r="A1219" s="320">
        <v>92428061</v>
      </c>
      <c r="B1219" s="320">
        <v>9242806</v>
      </c>
      <c r="C1219" s="320">
        <v>90059700</v>
      </c>
      <c r="D1219" s="320">
        <v>90059700</v>
      </c>
      <c r="E1219" s="321" t="s">
        <v>11642</v>
      </c>
      <c r="F1219" s="320">
        <v>7709</v>
      </c>
    </row>
    <row r="1220" ht="12.75">
      <c r="A1220" s="320">
        <v>90148185</v>
      </c>
      <c r="B1220" s="320">
        <v>9014818</v>
      </c>
      <c r="C1220" s="320">
        <v>90059921</v>
      </c>
      <c r="D1220" s="320">
        <v>90059921</v>
      </c>
      <c r="E1220" s="321" t="s">
        <v>11643</v>
      </c>
      <c r="F1220" s="320">
        <v>19422</v>
      </c>
    </row>
    <row r="1221" ht="12.75">
      <c r="A1221" s="320">
        <v>90148177</v>
      </c>
      <c r="B1221" s="320">
        <v>9014817</v>
      </c>
      <c r="C1221" s="320">
        <v>90059930</v>
      </c>
      <c r="D1221" s="320">
        <v>90059930</v>
      </c>
      <c r="E1221" s="321" t="s">
        <v>11644</v>
      </c>
      <c r="F1221" s="320">
        <v>19421</v>
      </c>
    </row>
    <row r="1222" ht="12.75">
      <c r="A1222" s="320">
        <v>90148169</v>
      </c>
      <c r="B1222" s="320">
        <v>9014816</v>
      </c>
      <c r="C1222" s="320">
        <v>90059948</v>
      </c>
      <c r="D1222" s="320">
        <v>90059948</v>
      </c>
      <c r="E1222" s="321" t="s">
        <v>11645</v>
      </c>
      <c r="F1222" s="320">
        <v>19420</v>
      </c>
    </row>
    <row r="1223" ht="12.75">
      <c r="A1223" s="320">
        <v>90147138</v>
      </c>
      <c r="B1223" s="320">
        <v>9014713</v>
      </c>
      <c r="C1223" s="320">
        <v>90060148</v>
      </c>
      <c r="D1223" s="320">
        <v>90060148</v>
      </c>
      <c r="E1223" s="321" t="s">
        <v>11646</v>
      </c>
      <c r="F1223" s="320">
        <v>12664</v>
      </c>
    </row>
    <row r="1224" ht="12.75">
      <c r="A1224" s="320">
        <v>90217039</v>
      </c>
      <c r="B1224" s="320">
        <v>9021703</v>
      </c>
      <c r="C1224" s="320">
        <v>90060687</v>
      </c>
      <c r="D1224" s="322">
        <v>90060687</v>
      </c>
      <c r="E1224" s="321" t="s">
        <v>11647</v>
      </c>
      <c r="F1224" s="320">
        <v>17569</v>
      </c>
    </row>
    <row r="1225" ht="12.75">
      <c r="A1225" s="320">
        <v>92460275</v>
      </c>
      <c r="B1225" s="320">
        <v>9246027</v>
      </c>
      <c r="C1225" s="320">
        <v>90060776</v>
      </c>
      <c r="D1225" s="320">
        <v>90060776</v>
      </c>
      <c r="E1225" s="321" t="s">
        <v>11648</v>
      </c>
      <c r="F1225" s="320">
        <v>14115</v>
      </c>
    </row>
    <row r="1226" ht="12.75">
      <c r="A1226" s="320">
        <v>90214420</v>
      </c>
      <c r="B1226" s="320">
        <v>9021442</v>
      </c>
      <c r="C1226" s="320">
        <v>90061217</v>
      </c>
      <c r="D1226" s="320">
        <v>90061217</v>
      </c>
      <c r="E1226" s="321" t="s">
        <v>11649</v>
      </c>
      <c r="F1226" s="320">
        <v>476</v>
      </c>
    </row>
    <row r="1227" ht="12.75">
      <c r="A1227" s="320">
        <v>90260031</v>
      </c>
      <c r="B1227" s="320">
        <v>9026003</v>
      </c>
      <c r="C1227" s="320">
        <v>90062981</v>
      </c>
      <c r="D1227" s="320">
        <v>90062981</v>
      </c>
      <c r="E1227" s="321" t="s">
        <v>11650</v>
      </c>
      <c r="F1227" s="320">
        <v>1225</v>
      </c>
    </row>
    <row r="1228" ht="12.75">
      <c r="A1228" s="320">
        <v>90260015</v>
      </c>
      <c r="B1228" s="320">
        <v>9026001</v>
      </c>
      <c r="C1228" s="320">
        <v>90063023</v>
      </c>
      <c r="D1228" s="320">
        <v>90063023</v>
      </c>
      <c r="E1228" s="321" t="s">
        <v>11651</v>
      </c>
      <c r="F1228" s="320">
        <v>1227</v>
      </c>
    </row>
    <row r="1229" ht="12.75">
      <c r="A1229" s="320">
        <v>90244265</v>
      </c>
      <c r="B1229" s="320">
        <v>9024426</v>
      </c>
      <c r="C1229" s="320">
        <v>90063317</v>
      </c>
      <c r="D1229" s="320">
        <v>90063317</v>
      </c>
      <c r="E1229" s="321" t="s">
        <v>11652</v>
      </c>
      <c r="F1229" s="320">
        <v>57368</v>
      </c>
    </row>
    <row r="1230" ht="12.75">
      <c r="A1230" s="320">
        <v>90244257</v>
      </c>
      <c r="B1230" s="320">
        <v>9024425</v>
      </c>
      <c r="C1230" s="320">
        <v>90063333</v>
      </c>
      <c r="D1230" s="320">
        <v>90063333</v>
      </c>
      <c r="E1230" s="321" t="s">
        <v>11653</v>
      </c>
      <c r="F1230" s="320">
        <v>56902</v>
      </c>
    </row>
    <row r="1231" ht="12.75">
      <c r="A1231" s="320">
        <v>92255060</v>
      </c>
      <c r="B1231" s="320">
        <v>9225506</v>
      </c>
      <c r="C1231" s="320">
        <v>90064216</v>
      </c>
      <c r="D1231" s="320">
        <v>90064216</v>
      </c>
      <c r="E1231" s="321" t="s">
        <v>11654</v>
      </c>
      <c r="F1231" s="320">
        <v>1810</v>
      </c>
    </row>
    <row r="1232" ht="12.75">
      <c r="A1232" s="320">
        <v>92255051</v>
      </c>
      <c r="B1232" s="320">
        <v>9225505</v>
      </c>
      <c r="C1232" s="320">
        <v>90064232</v>
      </c>
      <c r="D1232" s="320">
        <v>90064232</v>
      </c>
      <c r="E1232" s="321" t="s">
        <v>11655</v>
      </c>
      <c r="F1232" s="320">
        <v>1808</v>
      </c>
    </row>
    <row r="1233" ht="12.75">
      <c r="A1233" s="320">
        <v>90299965</v>
      </c>
      <c r="B1233" s="320">
        <v>9029996</v>
      </c>
      <c r="C1233" s="320">
        <v>90064674</v>
      </c>
      <c r="D1233" s="320">
        <v>90064674</v>
      </c>
      <c r="E1233" s="321" t="s">
        <v>11656</v>
      </c>
      <c r="F1233" s="320">
        <v>31251</v>
      </c>
    </row>
    <row r="1234" ht="12.75">
      <c r="A1234" s="320">
        <v>90299973</v>
      </c>
      <c r="B1234" s="320">
        <v>9029997</v>
      </c>
      <c r="C1234" s="320">
        <v>90064682</v>
      </c>
      <c r="D1234" s="320">
        <v>90064682</v>
      </c>
      <c r="E1234" s="321" t="s">
        <v>11657</v>
      </c>
      <c r="F1234" s="320">
        <v>31250</v>
      </c>
    </row>
    <row r="1235" ht="12.75">
      <c r="A1235" s="320">
        <v>90282620</v>
      </c>
      <c r="B1235" s="320">
        <v>9028262</v>
      </c>
      <c r="C1235" s="320">
        <v>90065182</v>
      </c>
      <c r="D1235" s="320">
        <v>90065182</v>
      </c>
      <c r="E1235" s="321" t="s">
        <v>11658</v>
      </c>
      <c r="F1235" s="320">
        <v>32240</v>
      </c>
    </row>
    <row r="1236" ht="12.75">
      <c r="A1236" s="320">
        <v>90282680</v>
      </c>
      <c r="B1236" s="320">
        <v>9028268</v>
      </c>
      <c r="C1236" s="320">
        <v>90065212</v>
      </c>
      <c r="D1236" s="320">
        <v>90065212</v>
      </c>
      <c r="E1236" s="321" t="s">
        <v>11659</v>
      </c>
      <c r="F1236" s="320">
        <v>32237</v>
      </c>
    </row>
    <row r="1237" ht="12.75">
      <c r="A1237" s="320">
        <v>90282710</v>
      </c>
      <c r="B1237" s="320">
        <v>9028271</v>
      </c>
      <c r="C1237" s="320">
        <v>90065239</v>
      </c>
      <c r="D1237" s="320">
        <v>90065239</v>
      </c>
      <c r="E1237" s="321" t="s">
        <v>11660</v>
      </c>
      <c r="F1237" s="320">
        <v>32236</v>
      </c>
    </row>
    <row r="1238" ht="12.75">
      <c r="A1238" s="320">
        <v>90286472</v>
      </c>
      <c r="B1238" s="320">
        <v>9028647</v>
      </c>
      <c r="C1238" s="320">
        <v>90065395</v>
      </c>
      <c r="D1238" s="320">
        <v>90065395</v>
      </c>
      <c r="E1238" s="321" t="s">
        <v>11661</v>
      </c>
      <c r="F1238" s="320">
        <v>39431</v>
      </c>
    </row>
    <row r="1239" ht="12.75">
      <c r="A1239" s="320">
        <v>90286790</v>
      </c>
      <c r="B1239" s="320">
        <v>9028679</v>
      </c>
      <c r="C1239" s="320">
        <v>90065417</v>
      </c>
      <c r="D1239" s="320">
        <v>90065417</v>
      </c>
      <c r="E1239" s="321" t="s">
        <v>11662</v>
      </c>
      <c r="F1239" s="320">
        <v>32277</v>
      </c>
    </row>
    <row r="1240" ht="12.75">
      <c r="A1240" s="320">
        <v>90121023</v>
      </c>
      <c r="B1240" s="320">
        <v>9012102</v>
      </c>
      <c r="C1240" s="320">
        <v>90065468</v>
      </c>
      <c r="D1240" s="320">
        <v>90065468</v>
      </c>
      <c r="E1240" s="321" t="s">
        <v>11663</v>
      </c>
      <c r="F1240" s="320">
        <v>58594</v>
      </c>
    </row>
    <row r="1241" ht="12.75">
      <c r="A1241" s="320">
        <v>90287100</v>
      </c>
      <c r="B1241" s="320">
        <v>9028710</v>
      </c>
      <c r="C1241" s="320">
        <v>90065484</v>
      </c>
      <c r="D1241" s="320">
        <v>90065484</v>
      </c>
      <c r="E1241" s="321" t="s">
        <v>11664</v>
      </c>
      <c r="F1241" s="320">
        <v>32278</v>
      </c>
    </row>
    <row r="1242" ht="12.75">
      <c r="A1242" s="320">
        <v>90287126</v>
      </c>
      <c r="B1242" s="320">
        <v>9028712</v>
      </c>
      <c r="C1242" s="320">
        <v>90065492</v>
      </c>
      <c r="D1242" s="320">
        <v>90065492</v>
      </c>
      <c r="E1242" s="321" t="s">
        <v>11665</v>
      </c>
      <c r="F1242" s="320">
        <v>32271</v>
      </c>
    </row>
    <row r="1243" ht="12.75">
      <c r="A1243" s="320">
        <v>90284763</v>
      </c>
      <c r="B1243" s="320">
        <v>9028476</v>
      </c>
      <c r="C1243" s="320">
        <v>90065522</v>
      </c>
      <c r="D1243" s="320">
        <v>90065522</v>
      </c>
      <c r="E1243" s="321" t="s">
        <v>11666</v>
      </c>
      <c r="F1243" s="320">
        <v>32246</v>
      </c>
    </row>
    <row r="1244" ht="12.75">
      <c r="A1244" s="320">
        <v>90285042</v>
      </c>
      <c r="B1244" s="320">
        <v>9028504</v>
      </c>
      <c r="C1244" s="320">
        <v>90065557</v>
      </c>
      <c r="D1244" s="320">
        <v>90065557</v>
      </c>
      <c r="E1244" s="321" t="s">
        <v>11667</v>
      </c>
      <c r="F1244" s="320">
        <v>32243</v>
      </c>
    </row>
    <row r="1245" ht="12.75">
      <c r="A1245" s="320">
        <v>90285000</v>
      </c>
      <c r="B1245" s="320">
        <v>9028500</v>
      </c>
      <c r="C1245" s="320">
        <v>90065573</v>
      </c>
      <c r="D1245" s="320">
        <v>90065573</v>
      </c>
      <c r="E1245" s="321" t="s">
        <v>11668</v>
      </c>
      <c r="F1245" s="320">
        <v>32242</v>
      </c>
    </row>
    <row r="1246" ht="12.75">
      <c r="A1246" s="320">
        <v>90285069</v>
      </c>
      <c r="B1246" s="320">
        <v>9028506</v>
      </c>
      <c r="C1246" s="320">
        <v>90065590</v>
      </c>
      <c r="D1246" s="320">
        <v>90065590</v>
      </c>
      <c r="E1246" s="321" t="s">
        <v>11669</v>
      </c>
      <c r="F1246" s="320">
        <v>32260</v>
      </c>
    </row>
    <row r="1247" ht="12.75">
      <c r="A1247" s="320">
        <v>90285085</v>
      </c>
      <c r="B1247" s="320">
        <v>9028508</v>
      </c>
      <c r="C1247" s="320">
        <v>90065620</v>
      </c>
      <c r="D1247" s="320">
        <v>90065620</v>
      </c>
      <c r="E1247" s="321" t="s">
        <v>11670</v>
      </c>
      <c r="F1247" s="320">
        <v>32258</v>
      </c>
    </row>
    <row r="1248" ht="12.75">
      <c r="A1248" s="320">
        <v>90284623</v>
      </c>
      <c r="B1248" s="320">
        <v>9028462</v>
      </c>
      <c r="C1248" s="320">
        <v>90065662</v>
      </c>
      <c r="D1248" s="320">
        <v>90065662</v>
      </c>
      <c r="E1248" s="321" t="s">
        <v>11671</v>
      </c>
      <c r="F1248" s="320">
        <v>32270</v>
      </c>
    </row>
    <row r="1249" ht="12.75">
      <c r="A1249" s="320">
        <v>90284658</v>
      </c>
      <c r="B1249" s="320">
        <v>9028465</v>
      </c>
      <c r="C1249" s="320">
        <v>90065689</v>
      </c>
      <c r="D1249" s="320">
        <v>90065689</v>
      </c>
      <c r="E1249" s="321" t="s">
        <v>11672</v>
      </c>
      <c r="F1249" s="320">
        <v>32279</v>
      </c>
    </row>
    <row r="1250" ht="12.75">
      <c r="A1250" s="320">
        <v>90284534</v>
      </c>
      <c r="B1250" s="320">
        <v>9028453</v>
      </c>
      <c r="C1250" s="320">
        <v>90065719</v>
      </c>
      <c r="D1250" s="320">
        <v>90065719</v>
      </c>
      <c r="E1250" s="321" t="s">
        <v>11673</v>
      </c>
      <c r="F1250" s="320">
        <v>32265</v>
      </c>
    </row>
    <row r="1251" ht="12.75">
      <c r="A1251" s="320">
        <v>90284542</v>
      </c>
      <c r="B1251" s="320">
        <v>9028454</v>
      </c>
      <c r="C1251" s="320">
        <v>90065727</v>
      </c>
      <c r="D1251" s="320">
        <v>90065727</v>
      </c>
      <c r="E1251" s="321" t="s">
        <v>11674</v>
      </c>
      <c r="F1251" s="320">
        <v>32263</v>
      </c>
    </row>
    <row r="1252" ht="12.75">
      <c r="A1252" s="320">
        <v>92456910</v>
      </c>
      <c r="B1252" s="320">
        <v>9245691</v>
      </c>
      <c r="C1252" s="320">
        <v>90065760</v>
      </c>
      <c r="D1252" s="320">
        <v>90065760</v>
      </c>
      <c r="E1252" s="321" t="s">
        <v>11675</v>
      </c>
      <c r="F1252" s="320">
        <v>10744</v>
      </c>
    </row>
    <row r="1253" ht="12.75">
      <c r="A1253" s="320">
        <v>92456928</v>
      </c>
      <c r="B1253" s="320">
        <v>9245692</v>
      </c>
      <c r="C1253" s="320">
        <v>90065778</v>
      </c>
      <c r="D1253" s="320">
        <v>90065778</v>
      </c>
      <c r="E1253" s="321" t="s">
        <v>11676</v>
      </c>
      <c r="F1253" s="320">
        <v>10745</v>
      </c>
    </row>
    <row r="1254" ht="12.75">
      <c r="A1254" s="320">
        <v>90307364</v>
      </c>
      <c r="B1254" s="320">
        <v>9030736</v>
      </c>
      <c r="C1254" s="320">
        <v>90065832</v>
      </c>
      <c r="D1254" s="320">
        <v>90065832</v>
      </c>
      <c r="E1254" s="321" t="s">
        <v>11677</v>
      </c>
      <c r="F1254" s="320">
        <v>37704</v>
      </c>
    </row>
    <row r="1255" ht="12.75">
      <c r="A1255" s="320">
        <v>90153812</v>
      </c>
      <c r="B1255" s="320">
        <v>9015381</v>
      </c>
      <c r="C1255" s="320">
        <v>90065921</v>
      </c>
      <c r="D1255" s="320">
        <v>90065921</v>
      </c>
      <c r="E1255" s="321" t="s">
        <v>11678</v>
      </c>
      <c r="F1255" s="320">
        <v>24090</v>
      </c>
    </row>
    <row r="1256" ht="12.75">
      <c r="A1256" s="320">
        <v>90153820</v>
      </c>
      <c r="B1256" s="320">
        <v>9015382</v>
      </c>
      <c r="C1256" s="320">
        <v>90065948</v>
      </c>
      <c r="D1256" s="320">
        <v>90065948</v>
      </c>
      <c r="E1256" s="321" t="s">
        <v>11679</v>
      </c>
      <c r="F1256" s="320">
        <v>24088</v>
      </c>
    </row>
    <row r="1257" ht="12.75">
      <c r="A1257" s="320">
        <v>90153839</v>
      </c>
      <c r="B1257" s="320">
        <v>9015383</v>
      </c>
      <c r="C1257" s="320">
        <v>90065964</v>
      </c>
      <c r="D1257" s="320">
        <v>90065964</v>
      </c>
      <c r="E1257" s="321" t="s">
        <v>11680</v>
      </c>
      <c r="F1257" s="320">
        <v>24089</v>
      </c>
    </row>
    <row r="1258" ht="12.75">
      <c r="A1258" s="320">
        <v>92467350</v>
      </c>
      <c r="B1258" s="320">
        <v>9246735</v>
      </c>
      <c r="C1258" s="320">
        <v>90066006</v>
      </c>
      <c r="D1258" s="320">
        <v>90066006</v>
      </c>
      <c r="E1258" s="321" t="s">
        <v>11681</v>
      </c>
      <c r="F1258" s="320">
        <v>37060</v>
      </c>
    </row>
    <row r="1259" ht="12.75">
      <c r="A1259" s="320">
        <v>92376797</v>
      </c>
      <c r="B1259" s="320">
        <v>9237679</v>
      </c>
      <c r="C1259" s="320">
        <v>90066049</v>
      </c>
      <c r="D1259" s="320">
        <v>90066049</v>
      </c>
      <c r="E1259" s="321" t="s">
        <v>11682</v>
      </c>
      <c r="F1259" s="320">
        <v>6609</v>
      </c>
    </row>
    <row r="1260" ht="12.75">
      <c r="A1260" s="320">
        <v>92456642</v>
      </c>
      <c r="B1260" s="320">
        <v>9245664</v>
      </c>
      <c r="C1260" s="320">
        <v>90066065</v>
      </c>
      <c r="D1260" s="320">
        <v>90066065</v>
      </c>
      <c r="E1260" s="321" t="s">
        <v>11683</v>
      </c>
      <c r="F1260" s="320">
        <v>6611</v>
      </c>
    </row>
    <row r="1261" ht="12.75">
      <c r="A1261" s="320">
        <v>90283350</v>
      </c>
      <c r="B1261" s="320">
        <v>9028335</v>
      </c>
      <c r="C1261" s="320">
        <v>90066499</v>
      </c>
      <c r="D1261" s="320">
        <v>90066499</v>
      </c>
      <c r="E1261" s="321" t="s">
        <v>11684</v>
      </c>
      <c r="F1261" s="320">
        <v>31323</v>
      </c>
    </row>
    <row r="1262" ht="12.75">
      <c r="A1262" s="320">
        <v>90269276</v>
      </c>
      <c r="B1262" s="320">
        <v>9026927</v>
      </c>
      <c r="C1262" s="320">
        <v>90066561</v>
      </c>
      <c r="D1262" s="322">
        <v>90066561</v>
      </c>
      <c r="E1262" s="321" t="s">
        <v>11685</v>
      </c>
      <c r="F1262" s="320">
        <v>47618</v>
      </c>
    </row>
    <row r="1263" ht="12.75">
      <c r="A1263" s="320">
        <v>92468780</v>
      </c>
      <c r="B1263" s="320">
        <v>9246878</v>
      </c>
      <c r="C1263" s="320">
        <v>90066588</v>
      </c>
      <c r="D1263" s="320">
        <v>90066588</v>
      </c>
      <c r="E1263" s="321" t="s">
        <v>11686</v>
      </c>
      <c r="F1263" s="320">
        <v>10167</v>
      </c>
    </row>
    <row r="1264" ht="12.75">
      <c r="A1264" s="320">
        <v>90150805</v>
      </c>
      <c r="B1264" s="320">
        <v>9015080</v>
      </c>
      <c r="C1264" s="320">
        <v>90066618</v>
      </c>
      <c r="D1264" s="320">
        <v>90066618</v>
      </c>
      <c r="E1264" s="321" t="s">
        <v>11687</v>
      </c>
      <c r="F1264" s="320">
        <v>65189</v>
      </c>
    </row>
    <row r="1265" ht="12.75">
      <c r="A1265" s="320">
        <v>90283813</v>
      </c>
      <c r="B1265" s="320">
        <v>9028381</v>
      </c>
      <c r="C1265" s="320">
        <v>90066758</v>
      </c>
      <c r="D1265" s="320">
        <v>90066758</v>
      </c>
      <c r="E1265" s="321" t="s">
        <v>11688</v>
      </c>
      <c r="F1265" s="320">
        <v>33216</v>
      </c>
    </row>
    <row r="1266" ht="12.75">
      <c r="A1266" s="320">
        <v>90153529</v>
      </c>
      <c r="B1266" s="320">
        <v>9015352</v>
      </c>
      <c r="C1266" s="320">
        <v>90066782</v>
      </c>
      <c r="D1266" s="320">
        <v>90066782</v>
      </c>
      <c r="E1266" s="321" t="s">
        <v>11689</v>
      </c>
      <c r="F1266" s="320">
        <v>20778</v>
      </c>
    </row>
    <row r="1267" ht="12.75">
      <c r="A1267" s="320">
        <v>90931017</v>
      </c>
      <c r="B1267" s="320">
        <v>9093101</v>
      </c>
      <c r="C1267" s="320">
        <v>90066880</v>
      </c>
      <c r="D1267" s="320">
        <v>90066880</v>
      </c>
      <c r="E1267" s="321" t="s">
        <v>11690</v>
      </c>
      <c r="F1267" s="320">
        <v>439</v>
      </c>
    </row>
    <row r="1268" ht="12.75">
      <c r="A1268" s="320">
        <v>92392873</v>
      </c>
      <c r="B1268" s="320">
        <v>9239287</v>
      </c>
      <c r="C1268" s="320">
        <v>90066898</v>
      </c>
      <c r="D1268" s="320">
        <v>90066898</v>
      </c>
      <c r="E1268" s="321" t="s">
        <v>11691</v>
      </c>
      <c r="F1268" s="320">
        <v>440</v>
      </c>
    </row>
    <row r="1269" ht="12.75">
      <c r="A1269" s="320">
        <v>92394620</v>
      </c>
      <c r="B1269" s="320">
        <v>9239462</v>
      </c>
      <c r="C1269" s="320">
        <v>90066910</v>
      </c>
      <c r="D1269" s="320">
        <v>90066910</v>
      </c>
      <c r="E1269" s="321" t="s">
        <v>11692</v>
      </c>
      <c r="F1269" s="320">
        <v>43670</v>
      </c>
    </row>
    <row r="1270" ht="12.75">
      <c r="A1270" s="320">
        <v>92456677</v>
      </c>
      <c r="B1270" s="320">
        <v>9245667</v>
      </c>
      <c r="C1270" s="320">
        <v>90066928</v>
      </c>
      <c r="D1270" s="320">
        <v>90066928</v>
      </c>
      <c r="E1270" s="321" t="s">
        <v>11693</v>
      </c>
      <c r="F1270" s="320">
        <v>43671</v>
      </c>
    </row>
    <row r="1271" ht="12.75">
      <c r="A1271" s="320">
        <v>92259618</v>
      </c>
      <c r="B1271" s="320">
        <v>9225961</v>
      </c>
      <c r="C1271" s="320">
        <v>90066952</v>
      </c>
      <c r="D1271" s="320">
        <v>90066952</v>
      </c>
      <c r="E1271" s="321" t="s">
        <v>11694</v>
      </c>
      <c r="F1271" s="320">
        <v>5494</v>
      </c>
    </row>
    <row r="1272" ht="12.75">
      <c r="A1272" s="320">
        <v>92395600</v>
      </c>
      <c r="B1272" s="320">
        <v>9239560</v>
      </c>
      <c r="C1272" s="320">
        <v>90067010</v>
      </c>
      <c r="D1272" s="320">
        <v>90067010</v>
      </c>
      <c r="E1272" s="321" t="s">
        <v>11695</v>
      </c>
      <c r="F1272" s="320">
        <v>60651</v>
      </c>
    </row>
    <row r="1273" ht="12.75">
      <c r="A1273" s="320">
        <v>92395619</v>
      </c>
      <c r="B1273" s="320">
        <v>9239561</v>
      </c>
      <c r="C1273" s="320">
        <v>90067037</v>
      </c>
      <c r="D1273" s="320">
        <v>90067037</v>
      </c>
      <c r="E1273" s="321" t="s">
        <v>11696</v>
      </c>
      <c r="F1273" s="320">
        <v>60652</v>
      </c>
    </row>
    <row r="1274" ht="12.75">
      <c r="A1274" s="320">
        <v>92466788</v>
      </c>
      <c r="B1274" s="320">
        <v>9246678</v>
      </c>
      <c r="C1274" s="320">
        <v>90067088</v>
      </c>
      <c r="D1274" s="320">
        <v>90067088</v>
      </c>
      <c r="E1274" s="321" t="s">
        <v>11697</v>
      </c>
      <c r="F1274" s="320">
        <v>12560</v>
      </c>
    </row>
    <row r="1275" ht="12.75">
      <c r="A1275" s="320">
        <v>92397662</v>
      </c>
      <c r="B1275" s="320">
        <v>9239766</v>
      </c>
      <c r="C1275" s="320">
        <v>90067126</v>
      </c>
      <c r="D1275" s="320">
        <v>90067126</v>
      </c>
      <c r="E1275" s="321" t="s">
        <v>11698</v>
      </c>
      <c r="F1275" s="320">
        <v>37063</v>
      </c>
    </row>
    <row r="1276" ht="12.75">
      <c r="A1276" s="320">
        <v>90284313</v>
      </c>
      <c r="B1276" s="320">
        <v>9028431</v>
      </c>
      <c r="C1276" s="320">
        <v>90067150</v>
      </c>
      <c r="D1276" s="320">
        <v>90067150</v>
      </c>
      <c r="E1276" s="321" t="s">
        <v>11699</v>
      </c>
      <c r="F1276" s="320">
        <v>31726</v>
      </c>
    </row>
    <row r="1277" ht="12.75">
      <c r="A1277" s="320">
        <v>90301358</v>
      </c>
      <c r="B1277" s="320">
        <v>9030135</v>
      </c>
      <c r="C1277" s="320">
        <v>90067169</v>
      </c>
      <c r="D1277" s="320">
        <v>90067169</v>
      </c>
      <c r="E1277" s="321" t="s">
        <v>11700</v>
      </c>
      <c r="F1277" s="320">
        <v>34770</v>
      </c>
    </row>
    <row r="1278" ht="12.75">
      <c r="A1278" s="320">
        <v>90284321</v>
      </c>
      <c r="B1278" s="320">
        <v>9028432</v>
      </c>
      <c r="C1278" s="320">
        <v>90067177</v>
      </c>
      <c r="D1278" s="320">
        <v>90067177</v>
      </c>
      <c r="E1278" s="321" t="s">
        <v>11701</v>
      </c>
      <c r="F1278" s="320">
        <v>31725</v>
      </c>
    </row>
    <row r="1279" ht="12.75">
      <c r="A1279" s="320">
        <v>90301340</v>
      </c>
      <c r="B1279" s="320">
        <v>9030134</v>
      </c>
      <c r="C1279" s="320">
        <v>90067185</v>
      </c>
      <c r="D1279" s="320">
        <v>90067185</v>
      </c>
      <c r="E1279" s="321" t="s">
        <v>11702</v>
      </c>
      <c r="F1279" s="320">
        <v>34769</v>
      </c>
    </row>
    <row r="1280" ht="12.75">
      <c r="A1280" s="320">
        <v>92457053</v>
      </c>
      <c r="B1280" s="320">
        <v>9245705</v>
      </c>
      <c r="C1280" s="320">
        <v>90067266</v>
      </c>
      <c r="D1280" s="320">
        <v>90067266</v>
      </c>
      <c r="E1280" s="321" t="s">
        <v>11703</v>
      </c>
      <c r="F1280" s="320">
        <v>11204</v>
      </c>
    </row>
    <row r="1281" ht="12.75">
      <c r="A1281" s="320">
        <v>90264916</v>
      </c>
      <c r="B1281" s="320">
        <v>9026491</v>
      </c>
      <c r="C1281" s="320">
        <v>90067436</v>
      </c>
      <c r="D1281" s="320">
        <v>90067436</v>
      </c>
      <c r="E1281" s="321" t="s">
        <v>11704</v>
      </c>
      <c r="F1281" s="320">
        <v>33543</v>
      </c>
    </row>
    <row r="1282" ht="12.75">
      <c r="A1282" s="320">
        <v>92457266</v>
      </c>
      <c r="B1282" s="320">
        <v>9245726</v>
      </c>
      <c r="C1282" s="320">
        <v>90067444</v>
      </c>
      <c r="D1282" s="320">
        <v>90067444</v>
      </c>
      <c r="E1282" s="321" t="s">
        <v>11705</v>
      </c>
      <c r="F1282" s="320">
        <v>12623</v>
      </c>
    </row>
    <row r="1283" ht="12.75">
      <c r="A1283" s="320">
        <v>90153618</v>
      </c>
      <c r="B1283" s="320">
        <v>9015361</v>
      </c>
      <c r="C1283" s="320">
        <v>90067525</v>
      </c>
      <c r="D1283" s="320">
        <v>90067525</v>
      </c>
      <c r="E1283" s="321" t="s">
        <v>11706</v>
      </c>
      <c r="F1283" s="320">
        <v>21520</v>
      </c>
    </row>
    <row r="1284" ht="12.75">
      <c r="A1284" s="320">
        <v>90153626</v>
      </c>
      <c r="B1284" s="320">
        <v>9015362</v>
      </c>
      <c r="C1284" s="320">
        <v>90067541</v>
      </c>
      <c r="D1284" s="320">
        <v>90067541</v>
      </c>
      <c r="E1284" s="321" t="s">
        <v>11707</v>
      </c>
      <c r="F1284" s="320">
        <v>21521</v>
      </c>
    </row>
    <row r="1285" ht="12.75">
      <c r="A1285" s="320">
        <v>90152271</v>
      </c>
      <c r="B1285" s="320">
        <v>9015227</v>
      </c>
      <c r="C1285" s="320">
        <v>90067789</v>
      </c>
      <c r="D1285" s="320">
        <v>90067789</v>
      </c>
      <c r="E1285" s="321" t="s">
        <v>11708</v>
      </c>
      <c r="F1285" s="320">
        <v>11471</v>
      </c>
    </row>
    <row r="1286" ht="12.75">
      <c r="A1286" s="320">
        <v>90150287</v>
      </c>
      <c r="B1286" s="320">
        <v>9015028</v>
      </c>
      <c r="C1286" s="320">
        <v>90068173</v>
      </c>
      <c r="D1286" s="320">
        <v>90068173</v>
      </c>
      <c r="E1286" s="321" t="s">
        <v>11709</v>
      </c>
      <c r="F1286" s="320">
        <v>41044</v>
      </c>
    </row>
    <row r="1287" ht="12.75">
      <c r="A1287" s="320">
        <v>92379974</v>
      </c>
      <c r="B1287" s="320">
        <v>9237997</v>
      </c>
      <c r="C1287" s="320">
        <v>90068335</v>
      </c>
      <c r="D1287" s="320">
        <v>90068335</v>
      </c>
      <c r="E1287" s="321" t="s">
        <v>11710</v>
      </c>
      <c r="F1287" s="320">
        <v>65204</v>
      </c>
    </row>
    <row r="1288" ht="12.75">
      <c r="A1288" s="320">
        <v>90291980</v>
      </c>
      <c r="B1288" s="320">
        <v>9029198</v>
      </c>
      <c r="C1288" s="320">
        <v>90068424</v>
      </c>
      <c r="D1288" s="320">
        <v>90068424</v>
      </c>
      <c r="E1288" s="321" t="s">
        <v>11711</v>
      </c>
      <c r="F1288" s="320">
        <v>33212</v>
      </c>
    </row>
    <row r="1289" ht="12.75">
      <c r="A1289" s="320">
        <v>92382851</v>
      </c>
      <c r="B1289" s="320">
        <v>9238285</v>
      </c>
      <c r="C1289" s="320">
        <v>90068440</v>
      </c>
      <c r="D1289" s="320">
        <v>90068440</v>
      </c>
      <c r="E1289" s="321" t="s">
        <v>11712</v>
      </c>
      <c r="F1289" s="320">
        <v>3819</v>
      </c>
    </row>
    <row r="1290" ht="12.75">
      <c r="A1290" s="320">
        <v>90150457</v>
      </c>
      <c r="B1290" s="320">
        <v>9015045</v>
      </c>
      <c r="C1290" s="320">
        <v>90068718</v>
      </c>
      <c r="D1290" s="320">
        <v>90068718</v>
      </c>
      <c r="E1290" s="321" t="s">
        <v>11713</v>
      </c>
      <c r="F1290" s="320">
        <v>65214</v>
      </c>
    </row>
    <row r="1291" ht="12.75">
      <c r="A1291" s="320">
        <v>92380700</v>
      </c>
      <c r="B1291" s="320">
        <v>9238070</v>
      </c>
      <c r="C1291" s="320">
        <v>90068726</v>
      </c>
      <c r="D1291" s="320">
        <v>90068726</v>
      </c>
      <c r="E1291" s="321" t="s">
        <v>11714</v>
      </c>
      <c r="F1291" s="320">
        <v>65215</v>
      </c>
    </row>
    <row r="1292" ht="12.75">
      <c r="A1292" s="320">
        <v>92380719</v>
      </c>
      <c r="B1292" s="320">
        <v>9238071</v>
      </c>
      <c r="C1292" s="320">
        <v>90068734</v>
      </c>
      <c r="D1292" s="320">
        <v>90068734</v>
      </c>
      <c r="E1292" s="321" t="s">
        <v>11715</v>
      </c>
      <c r="F1292" s="320">
        <v>65216</v>
      </c>
    </row>
    <row r="1293" ht="12.75">
      <c r="A1293" s="320">
        <v>90311655</v>
      </c>
      <c r="B1293" s="320">
        <v>9031165</v>
      </c>
      <c r="C1293" s="320">
        <v>90068742</v>
      </c>
      <c r="D1293" s="320">
        <v>90068742</v>
      </c>
      <c r="E1293" s="321" t="s">
        <v>11716</v>
      </c>
      <c r="F1293" s="320">
        <v>42497</v>
      </c>
    </row>
    <row r="1294" ht="12.75">
      <c r="A1294" s="320">
        <v>90152034</v>
      </c>
      <c r="B1294" s="320">
        <v>9015203</v>
      </c>
      <c r="C1294" s="320">
        <v>90068750</v>
      </c>
      <c r="D1294" s="320">
        <v>90068750</v>
      </c>
      <c r="E1294" s="321" t="s">
        <v>11717</v>
      </c>
      <c r="F1294" s="320">
        <v>10781</v>
      </c>
    </row>
    <row r="1295" ht="12.75">
      <c r="A1295" s="320">
        <v>92457380</v>
      </c>
      <c r="B1295" s="320">
        <v>9245738</v>
      </c>
      <c r="C1295" s="320">
        <v>90068866</v>
      </c>
      <c r="D1295" s="320">
        <v>90068866</v>
      </c>
      <c r="E1295" s="321" t="s">
        <v>11718</v>
      </c>
      <c r="F1295" s="320">
        <v>14727</v>
      </c>
    </row>
    <row r="1296" ht="12.75">
      <c r="A1296" s="320">
        <v>90287053</v>
      </c>
      <c r="B1296" s="320">
        <v>9028705</v>
      </c>
      <c r="C1296" s="320">
        <v>90069307</v>
      </c>
      <c r="D1296" s="320">
        <v>90069307</v>
      </c>
      <c r="E1296" s="321" t="s">
        <v>11719</v>
      </c>
      <c r="F1296" s="320">
        <v>30576</v>
      </c>
    </row>
    <row r="1297" ht="12.75">
      <c r="A1297" s="320">
        <v>90152883</v>
      </c>
      <c r="B1297" s="320">
        <v>9015288</v>
      </c>
      <c r="C1297" s="320">
        <v>90069323</v>
      </c>
      <c r="D1297" s="320">
        <v>90069323</v>
      </c>
      <c r="E1297" s="321" t="s">
        <v>11720</v>
      </c>
      <c r="F1297" s="320">
        <v>14237</v>
      </c>
    </row>
    <row r="1298" ht="12.75">
      <c r="A1298" s="320">
        <v>92456847</v>
      </c>
      <c r="B1298" s="320">
        <v>9245684</v>
      </c>
      <c r="C1298" s="320">
        <v>90069420</v>
      </c>
      <c r="D1298" s="320">
        <v>90069420</v>
      </c>
      <c r="E1298" s="321" t="s">
        <v>11721</v>
      </c>
      <c r="F1298" s="320">
        <v>10633</v>
      </c>
    </row>
    <row r="1299" ht="12.75">
      <c r="A1299" s="320">
        <v>90295102</v>
      </c>
      <c r="B1299" s="320">
        <v>9029510</v>
      </c>
      <c r="C1299" s="320">
        <v>90069463</v>
      </c>
      <c r="D1299" s="320">
        <v>90069463</v>
      </c>
      <c r="E1299" s="321" t="s">
        <v>11722</v>
      </c>
      <c r="F1299" s="320">
        <v>31334</v>
      </c>
    </row>
    <row r="1300" ht="12.75">
      <c r="A1300" s="320">
        <v>90313070</v>
      </c>
      <c r="B1300" s="320">
        <v>9031307</v>
      </c>
      <c r="C1300" s="320">
        <v>90069501</v>
      </c>
      <c r="D1300" s="320">
        <v>90069501</v>
      </c>
      <c r="E1300" s="321" t="s">
        <v>11723</v>
      </c>
      <c r="F1300" s="320">
        <v>37085</v>
      </c>
    </row>
    <row r="1301" ht="12.75">
      <c r="A1301" s="320">
        <v>92467679</v>
      </c>
      <c r="B1301" s="320">
        <v>9246767</v>
      </c>
      <c r="C1301" s="320">
        <v>90069765</v>
      </c>
      <c r="D1301" s="320">
        <v>90069765</v>
      </c>
      <c r="E1301" s="321" t="s">
        <v>11724</v>
      </c>
      <c r="F1301" s="320">
        <v>7411</v>
      </c>
    </row>
    <row r="1302" ht="12.75">
      <c r="A1302" s="320">
        <v>90270029</v>
      </c>
      <c r="B1302" s="320">
        <v>9027002</v>
      </c>
      <c r="C1302" s="320">
        <v>90069790</v>
      </c>
      <c r="D1302" s="320">
        <v>90069790</v>
      </c>
      <c r="E1302" s="321" t="s">
        <v>11725</v>
      </c>
      <c r="F1302" s="320">
        <v>28807</v>
      </c>
    </row>
    <row r="1303" ht="12.75">
      <c r="A1303" s="320">
        <v>90153103</v>
      </c>
      <c r="B1303" s="320">
        <v>9015310</v>
      </c>
      <c r="C1303" s="320">
        <v>90069803</v>
      </c>
      <c r="D1303" s="320">
        <v>90069803</v>
      </c>
      <c r="E1303" s="321" t="s">
        <v>11726</v>
      </c>
      <c r="F1303" s="320">
        <v>16121</v>
      </c>
    </row>
    <row r="1304" ht="12.75">
      <c r="A1304" s="320">
        <v>90153111</v>
      </c>
      <c r="B1304" s="320">
        <v>9015311</v>
      </c>
      <c r="C1304" s="320">
        <v>90069820</v>
      </c>
      <c r="D1304" s="320">
        <v>90069820</v>
      </c>
      <c r="E1304" s="321" t="s">
        <v>11727</v>
      </c>
      <c r="F1304" s="320">
        <v>16122</v>
      </c>
    </row>
    <row r="1305" ht="12.75">
      <c r="A1305" s="320">
        <v>92417396</v>
      </c>
      <c r="B1305" s="320">
        <v>9241739</v>
      </c>
      <c r="C1305" s="320">
        <v>90069862</v>
      </c>
      <c r="D1305" s="320">
        <v>90069862</v>
      </c>
      <c r="E1305" s="321" t="s">
        <v>11728</v>
      </c>
      <c r="F1305" s="320">
        <v>43559</v>
      </c>
    </row>
    <row r="1306" ht="12.75">
      <c r="A1306" s="320">
        <v>94938911</v>
      </c>
      <c r="B1306" s="320">
        <v>9493891</v>
      </c>
      <c r="C1306" s="320">
        <v>90070062</v>
      </c>
      <c r="D1306" s="320">
        <v>90070062</v>
      </c>
      <c r="E1306" s="321" t="s">
        <v>11729</v>
      </c>
      <c r="F1306" s="320">
        <v>14092</v>
      </c>
    </row>
    <row r="1307" ht="12.75">
      <c r="A1307" s="320">
        <v>90150643</v>
      </c>
      <c r="B1307" s="320">
        <v>9015064</v>
      </c>
      <c r="C1307" s="320">
        <v>90070194</v>
      </c>
      <c r="D1307" s="320">
        <v>90070194</v>
      </c>
      <c r="E1307" s="321" t="s">
        <v>11730</v>
      </c>
      <c r="F1307" s="320">
        <v>73938</v>
      </c>
    </row>
    <row r="1308" ht="12.75">
      <c r="A1308" s="320">
        <v>92457142</v>
      </c>
      <c r="B1308" s="320">
        <v>9245714</v>
      </c>
      <c r="C1308" s="320">
        <v>90070240</v>
      </c>
      <c r="D1308" s="320">
        <v>90070240</v>
      </c>
      <c r="E1308" s="321" t="s">
        <v>11731</v>
      </c>
      <c r="F1308" s="320">
        <v>37489</v>
      </c>
    </row>
    <row r="1309" ht="12.75">
      <c r="A1309" s="320">
        <v>92457207</v>
      </c>
      <c r="B1309" s="320">
        <v>9245720</v>
      </c>
      <c r="C1309" s="320">
        <v>90070291</v>
      </c>
      <c r="D1309" s="320">
        <v>90070291</v>
      </c>
      <c r="E1309" s="321" t="s">
        <v>11732</v>
      </c>
      <c r="F1309" s="320">
        <v>65235</v>
      </c>
    </row>
    <row r="1310" ht="12.75">
      <c r="A1310" s="320">
        <v>90150716</v>
      </c>
      <c r="B1310" s="320">
        <v>9015071</v>
      </c>
      <c r="C1310" s="320">
        <v>90070372</v>
      </c>
      <c r="D1310" s="320">
        <v>90070372</v>
      </c>
      <c r="E1310" s="321" t="s">
        <v>11733</v>
      </c>
      <c r="F1310" s="320">
        <v>3714</v>
      </c>
    </row>
    <row r="1311" ht="12.75">
      <c r="A1311" s="320">
        <v>92420435</v>
      </c>
      <c r="B1311" s="320">
        <v>9242043</v>
      </c>
      <c r="C1311" s="320">
        <v>90070399</v>
      </c>
      <c r="D1311" s="320">
        <v>90070399</v>
      </c>
      <c r="E1311" s="321" t="s">
        <v>11734</v>
      </c>
      <c r="F1311" s="320">
        <v>3710</v>
      </c>
    </row>
    <row r="1312" ht="12.75">
      <c r="A1312" s="320">
        <v>92420443</v>
      </c>
      <c r="B1312" s="320">
        <v>9242044</v>
      </c>
      <c r="C1312" s="320">
        <v>90070445</v>
      </c>
      <c r="D1312" s="320">
        <v>90070445</v>
      </c>
      <c r="E1312" s="321" t="s">
        <v>11735</v>
      </c>
      <c r="F1312" s="320">
        <v>3713</v>
      </c>
    </row>
    <row r="1313" ht="12.75">
      <c r="A1313" s="320">
        <v>92421547</v>
      </c>
      <c r="B1313" s="320">
        <v>9242154</v>
      </c>
      <c r="C1313" s="320">
        <v>90070569</v>
      </c>
      <c r="D1313" s="320">
        <v>90070569</v>
      </c>
      <c r="E1313" s="321" t="s">
        <v>11736</v>
      </c>
      <c r="F1313" s="320">
        <v>2843</v>
      </c>
    </row>
    <row r="1314" ht="12.75">
      <c r="A1314" s="320">
        <v>92255256</v>
      </c>
      <c r="B1314" s="320">
        <v>9225525</v>
      </c>
      <c r="C1314" s="320">
        <v>90070615</v>
      </c>
      <c r="D1314" s="320">
        <v>90070615</v>
      </c>
      <c r="E1314" s="321" t="s">
        <v>11737</v>
      </c>
      <c r="F1314" s="320">
        <v>65242</v>
      </c>
    </row>
    <row r="1315" ht="12.75">
      <c r="A1315" s="320">
        <v>92255230</v>
      </c>
      <c r="B1315" s="320">
        <v>9225523</v>
      </c>
      <c r="C1315" s="320">
        <v>90070631</v>
      </c>
      <c r="D1315" s="320">
        <v>90070631</v>
      </c>
      <c r="E1315" s="321" t="s">
        <v>11738</v>
      </c>
      <c r="F1315" s="320">
        <v>65240</v>
      </c>
    </row>
    <row r="1316" ht="12.75">
      <c r="A1316" s="320">
        <v>90688015</v>
      </c>
      <c r="B1316" s="320">
        <v>9068801</v>
      </c>
      <c r="C1316" s="320">
        <v>90070844</v>
      </c>
      <c r="D1316" s="320">
        <v>90070844</v>
      </c>
      <c r="E1316" s="321" t="s">
        <v>11739</v>
      </c>
      <c r="F1316" s="320">
        <v>65253</v>
      </c>
    </row>
    <row r="1317" ht="12.75">
      <c r="A1317" s="320">
        <v>92463231</v>
      </c>
      <c r="B1317" s="320">
        <v>9246323</v>
      </c>
      <c r="C1317" s="320">
        <v>90071077</v>
      </c>
      <c r="D1317" s="320">
        <v>90071077</v>
      </c>
      <c r="E1317" s="321" t="s">
        <v>11740</v>
      </c>
      <c r="F1317" s="320">
        <v>11536</v>
      </c>
    </row>
    <row r="1318" ht="12.75">
      <c r="A1318" s="320">
        <v>92468136</v>
      </c>
      <c r="B1318" s="320">
        <v>9246813</v>
      </c>
      <c r="C1318" s="320">
        <v>90071107</v>
      </c>
      <c r="D1318" s="320">
        <v>90071107</v>
      </c>
      <c r="E1318" s="321" t="s">
        <v>11741</v>
      </c>
      <c r="F1318" s="320">
        <v>16131</v>
      </c>
    </row>
    <row r="1319" ht="12.75">
      <c r="A1319" s="320">
        <v>92452965</v>
      </c>
      <c r="B1319" s="320">
        <v>9245296</v>
      </c>
      <c r="C1319" s="320">
        <v>90071158</v>
      </c>
      <c r="D1319" s="320">
        <v>90071158</v>
      </c>
      <c r="E1319" s="321" t="s">
        <v>11742</v>
      </c>
      <c r="F1319" s="320">
        <v>10985</v>
      </c>
    </row>
    <row r="1320" ht="12.75">
      <c r="A1320" s="320">
        <v>90152174</v>
      </c>
      <c r="B1320" s="320">
        <v>9015217</v>
      </c>
      <c r="C1320" s="320">
        <v>90071166</v>
      </c>
      <c r="D1320" s="320">
        <v>90071166</v>
      </c>
      <c r="E1320" s="321" t="s">
        <v>11743</v>
      </c>
      <c r="F1320" s="320">
        <v>10983</v>
      </c>
    </row>
    <row r="1321" ht="12.75">
      <c r="A1321" s="320">
        <v>92468144</v>
      </c>
      <c r="B1321" s="320">
        <v>9246814</v>
      </c>
      <c r="C1321" s="320">
        <v>90071239</v>
      </c>
      <c r="D1321" s="320">
        <v>90071239</v>
      </c>
      <c r="E1321" s="321" t="s">
        <v>11744</v>
      </c>
      <c r="F1321" s="320">
        <v>37490</v>
      </c>
    </row>
    <row r="1322" ht="12.75">
      <c r="A1322" s="320">
        <v>92468152</v>
      </c>
      <c r="B1322" s="320">
        <v>9246815</v>
      </c>
      <c r="C1322" s="320">
        <v>90071247</v>
      </c>
      <c r="D1322" s="320">
        <v>90071247</v>
      </c>
      <c r="E1322" s="321" t="s">
        <v>11745</v>
      </c>
      <c r="F1322" s="320">
        <v>37491</v>
      </c>
    </row>
    <row r="1323" ht="12.75">
      <c r="A1323" s="320">
        <v>90153545</v>
      </c>
      <c r="B1323" s="320">
        <v>9015354</v>
      </c>
      <c r="C1323" s="320">
        <v>90071263</v>
      </c>
      <c r="D1323" s="320">
        <v>90071263</v>
      </c>
      <c r="E1323" s="321" t="s">
        <v>11746</v>
      </c>
      <c r="F1323" s="320">
        <v>21107</v>
      </c>
    </row>
    <row r="1324" ht="12.75">
      <c r="A1324" s="320">
        <v>92429904</v>
      </c>
      <c r="B1324" s="320">
        <v>9242990</v>
      </c>
      <c r="C1324" s="320">
        <v>90071271</v>
      </c>
      <c r="D1324" s="320">
        <v>90071271</v>
      </c>
      <c r="E1324" s="321" t="s">
        <v>11747</v>
      </c>
      <c r="F1324" s="320">
        <v>42840</v>
      </c>
    </row>
    <row r="1325" ht="12.75">
      <c r="A1325" s="320">
        <v>92456901</v>
      </c>
      <c r="B1325" s="320">
        <v>9245690</v>
      </c>
      <c r="C1325" s="320">
        <v>90071336</v>
      </c>
      <c r="D1325" s="320">
        <v>90071336</v>
      </c>
      <c r="E1325" s="321" t="s">
        <v>11748</v>
      </c>
      <c r="F1325" s="320">
        <v>10731</v>
      </c>
    </row>
    <row r="1326" ht="12.75">
      <c r="A1326" s="320">
        <v>92457231</v>
      </c>
      <c r="B1326" s="320">
        <v>9245723</v>
      </c>
      <c r="C1326" s="320">
        <v>90071395</v>
      </c>
      <c r="D1326" s="320">
        <v>90071395</v>
      </c>
      <c r="E1326" s="321" t="s">
        <v>11749</v>
      </c>
      <c r="F1326" s="320">
        <v>13008</v>
      </c>
    </row>
    <row r="1327" ht="12.75">
      <c r="A1327" s="320">
        <v>92457223</v>
      </c>
      <c r="B1327" s="320">
        <v>9245722</v>
      </c>
      <c r="C1327" s="320">
        <v>90071409</v>
      </c>
      <c r="D1327" s="320">
        <v>90071409</v>
      </c>
      <c r="E1327" s="321" t="s">
        <v>11750</v>
      </c>
      <c r="F1327" s="320">
        <v>13007</v>
      </c>
    </row>
    <row r="1328" ht="12.75">
      <c r="A1328" s="320">
        <v>92457258</v>
      </c>
      <c r="B1328" s="320">
        <v>9245725</v>
      </c>
      <c r="C1328" s="320">
        <v>90071476</v>
      </c>
      <c r="D1328" s="320">
        <v>90071476</v>
      </c>
      <c r="E1328" s="321" t="s">
        <v>11751</v>
      </c>
      <c r="F1328" s="320">
        <v>13042</v>
      </c>
    </row>
    <row r="1329" ht="12.75">
      <c r="A1329" s="320">
        <v>92248446</v>
      </c>
      <c r="B1329" s="320">
        <v>9224844</v>
      </c>
      <c r="C1329" s="320">
        <v>90072103</v>
      </c>
      <c r="D1329" s="320">
        <v>90072103</v>
      </c>
      <c r="E1329" s="321" t="s">
        <v>11752</v>
      </c>
      <c r="F1329" s="320">
        <v>39779</v>
      </c>
    </row>
    <row r="1330" ht="12.75">
      <c r="A1330" s="320">
        <v>90309766</v>
      </c>
      <c r="B1330" s="320">
        <v>9030976</v>
      </c>
      <c r="C1330" s="320">
        <v>90072120</v>
      </c>
      <c r="D1330" s="320">
        <v>90072120</v>
      </c>
      <c r="E1330" s="321" t="s">
        <v>11753</v>
      </c>
      <c r="F1330" s="320">
        <v>39776</v>
      </c>
    </row>
    <row r="1331" ht="12.75">
      <c r="A1331" s="320">
        <v>90228413</v>
      </c>
      <c r="B1331" s="320">
        <v>9022841</v>
      </c>
      <c r="C1331" s="320">
        <v>90072189</v>
      </c>
      <c r="D1331" s="320">
        <v>90072189</v>
      </c>
      <c r="E1331" s="321" t="s">
        <v>11754</v>
      </c>
      <c r="F1331" s="320">
        <v>48864</v>
      </c>
    </row>
    <row r="1332" ht="12.75">
      <c r="A1332" s="320">
        <v>92471676</v>
      </c>
      <c r="B1332" s="320">
        <v>9247167</v>
      </c>
      <c r="C1332" s="320">
        <v>90072278</v>
      </c>
      <c r="D1332" s="320">
        <v>90072278</v>
      </c>
      <c r="E1332" s="321" t="s">
        <v>11755</v>
      </c>
      <c r="F1332" s="320">
        <v>56917</v>
      </c>
    </row>
    <row r="1333" ht="12.75">
      <c r="A1333" s="320">
        <v>90308700</v>
      </c>
      <c r="B1333" s="320">
        <v>9030870</v>
      </c>
      <c r="C1333" s="320">
        <v>90072359</v>
      </c>
      <c r="D1333" s="320">
        <v>90072359</v>
      </c>
      <c r="E1333" s="321" t="s">
        <v>11756</v>
      </c>
      <c r="F1333" s="320">
        <v>39723</v>
      </c>
    </row>
    <row r="1334" ht="12.75">
      <c r="A1334" s="320">
        <v>90308697</v>
      </c>
      <c r="B1334" s="320">
        <v>9030869</v>
      </c>
      <c r="C1334" s="320">
        <v>90072367</v>
      </c>
      <c r="D1334" s="320">
        <v>90072367</v>
      </c>
      <c r="E1334" s="321" t="s">
        <v>11757</v>
      </c>
      <c r="F1334" s="320">
        <v>39722</v>
      </c>
    </row>
    <row r="1335" ht="12.75">
      <c r="A1335" s="320">
        <v>90309456</v>
      </c>
      <c r="B1335" s="320">
        <v>9030945</v>
      </c>
      <c r="C1335" s="320">
        <v>90072707</v>
      </c>
      <c r="D1335" s="320">
        <v>90072707</v>
      </c>
      <c r="E1335" s="321" t="s">
        <v>11758</v>
      </c>
      <c r="F1335" s="320">
        <v>74225</v>
      </c>
    </row>
    <row r="1336" ht="12.75">
      <c r="A1336" s="320">
        <v>90309804</v>
      </c>
      <c r="B1336" s="320">
        <v>9030980</v>
      </c>
      <c r="C1336" s="320">
        <v>90073002</v>
      </c>
      <c r="D1336" s="320">
        <v>90073002</v>
      </c>
      <c r="E1336" s="321" t="s">
        <v>11759</v>
      </c>
      <c r="F1336" s="320">
        <v>48862</v>
      </c>
    </row>
    <row r="1337" ht="12.75">
      <c r="A1337" s="320">
        <v>90228294</v>
      </c>
      <c r="B1337" s="320">
        <v>9022829</v>
      </c>
      <c r="C1337" s="320">
        <v>90073436</v>
      </c>
      <c r="D1337" s="320">
        <v>90073436</v>
      </c>
      <c r="E1337" s="321" t="s">
        <v>11760</v>
      </c>
      <c r="F1337" s="320">
        <v>39782</v>
      </c>
    </row>
    <row r="1338" ht="12.75">
      <c r="A1338" s="320">
        <v>90227794</v>
      </c>
      <c r="B1338" s="320">
        <v>9022779</v>
      </c>
      <c r="C1338" s="320">
        <v>90073630</v>
      </c>
      <c r="D1338" s="320">
        <v>90073630</v>
      </c>
      <c r="E1338" s="321" t="s">
        <v>11761</v>
      </c>
      <c r="F1338" s="320">
        <v>68562</v>
      </c>
    </row>
    <row r="1339" ht="12.75">
      <c r="A1339" s="320">
        <v>90197941</v>
      </c>
      <c r="B1339" s="320">
        <v>9019794</v>
      </c>
      <c r="C1339" s="320">
        <v>90073843</v>
      </c>
      <c r="D1339" s="320">
        <v>90073843</v>
      </c>
      <c r="E1339" s="321" t="s">
        <v>11762</v>
      </c>
      <c r="F1339" s="320">
        <v>20938</v>
      </c>
    </row>
    <row r="1340" ht="12.75">
      <c r="A1340" s="320">
        <v>92267785</v>
      </c>
      <c r="B1340" s="320">
        <v>9226778</v>
      </c>
      <c r="C1340" s="320">
        <v>90074068</v>
      </c>
      <c r="D1340" s="320">
        <v>90074068</v>
      </c>
      <c r="E1340" s="321" t="s">
        <v>11763</v>
      </c>
      <c r="F1340" s="320">
        <v>2977</v>
      </c>
    </row>
    <row r="1341" ht="12.75">
      <c r="A1341" s="320">
        <v>92372660</v>
      </c>
      <c r="B1341" s="320">
        <v>9237266</v>
      </c>
      <c r="C1341" s="320">
        <v>90074130</v>
      </c>
      <c r="D1341" s="320">
        <v>90074130</v>
      </c>
      <c r="E1341" s="321" t="s">
        <v>11764</v>
      </c>
      <c r="F1341" s="320">
        <v>6284</v>
      </c>
    </row>
    <row r="1342" ht="12.75">
      <c r="A1342" s="320">
        <v>90278283</v>
      </c>
      <c r="B1342" s="320">
        <v>9027828</v>
      </c>
      <c r="C1342" s="320">
        <v>90074262</v>
      </c>
      <c r="D1342" s="320">
        <v>90074262</v>
      </c>
      <c r="E1342" s="321" t="s">
        <v>11765</v>
      </c>
      <c r="F1342" s="320">
        <v>61002</v>
      </c>
    </row>
    <row r="1343" ht="12.75">
      <c r="A1343" s="320">
        <v>90910010</v>
      </c>
      <c r="B1343" s="320">
        <v>9091001</v>
      </c>
      <c r="C1343" s="320">
        <v>90074289</v>
      </c>
      <c r="D1343" s="320">
        <v>90074289</v>
      </c>
      <c r="E1343" s="321" t="s">
        <v>11766</v>
      </c>
      <c r="F1343" s="320">
        <v>1388</v>
      </c>
    </row>
    <row r="1344" ht="12.75">
      <c r="A1344" s="320">
        <v>90649010</v>
      </c>
      <c r="B1344" s="320">
        <v>9064901</v>
      </c>
      <c r="C1344" s="320">
        <v>90074386</v>
      </c>
      <c r="D1344" s="320">
        <v>90074386</v>
      </c>
      <c r="E1344" s="321" t="s">
        <v>11767</v>
      </c>
      <c r="F1344" s="320">
        <v>1660</v>
      </c>
    </row>
    <row r="1345" ht="12.75">
      <c r="A1345" s="320">
        <v>90282590</v>
      </c>
      <c r="B1345" s="320">
        <v>9028259</v>
      </c>
      <c r="C1345" s="320">
        <v>90074688</v>
      </c>
      <c r="D1345" s="320">
        <v>90074688</v>
      </c>
      <c r="E1345" s="321" t="s">
        <v>11768</v>
      </c>
      <c r="F1345" s="320">
        <v>33095</v>
      </c>
    </row>
    <row r="1346" ht="12.75">
      <c r="A1346" s="320">
        <v>90282582</v>
      </c>
      <c r="B1346" s="320">
        <v>9028258</v>
      </c>
      <c r="C1346" s="320">
        <v>90074700</v>
      </c>
      <c r="D1346" s="320">
        <v>90074700</v>
      </c>
      <c r="E1346" s="321" t="s">
        <v>11769</v>
      </c>
      <c r="F1346" s="320">
        <v>33092</v>
      </c>
    </row>
    <row r="1347" ht="12.75">
      <c r="A1347" s="320">
        <v>90282809</v>
      </c>
      <c r="B1347" s="320">
        <v>9028280</v>
      </c>
      <c r="C1347" s="320">
        <v>90074718</v>
      </c>
      <c r="D1347" s="320">
        <v>90074718</v>
      </c>
      <c r="E1347" s="321" t="s">
        <v>11770</v>
      </c>
      <c r="F1347" s="320">
        <v>33093</v>
      </c>
    </row>
    <row r="1348" ht="12.75">
      <c r="A1348" s="320">
        <v>90306546</v>
      </c>
      <c r="B1348" s="320">
        <v>9030654</v>
      </c>
      <c r="C1348" s="320">
        <v>90075099</v>
      </c>
      <c r="D1348" s="320">
        <v>90075099</v>
      </c>
      <c r="E1348" s="321" t="s">
        <v>11771</v>
      </c>
      <c r="F1348" s="320">
        <v>33072</v>
      </c>
    </row>
    <row r="1349" ht="12.75">
      <c r="A1349" s="320">
        <v>90284852</v>
      </c>
      <c r="B1349" s="320">
        <v>9028485</v>
      </c>
      <c r="C1349" s="320">
        <v>90075137</v>
      </c>
      <c r="D1349" s="320">
        <v>90075137</v>
      </c>
      <c r="E1349" s="321" t="s">
        <v>11772</v>
      </c>
      <c r="F1349" s="320">
        <v>33073</v>
      </c>
    </row>
    <row r="1350" ht="12.75">
      <c r="A1350" s="320">
        <v>90284879</v>
      </c>
      <c r="B1350" s="320">
        <v>9028487</v>
      </c>
      <c r="C1350" s="320">
        <v>90075145</v>
      </c>
      <c r="D1350" s="320">
        <v>90075145</v>
      </c>
      <c r="E1350" s="321" t="s">
        <v>11773</v>
      </c>
      <c r="F1350" s="320">
        <v>33074</v>
      </c>
    </row>
    <row r="1351" ht="12.75">
      <c r="A1351" s="320">
        <v>90284860</v>
      </c>
      <c r="B1351" s="320">
        <v>9028486</v>
      </c>
      <c r="C1351" s="320">
        <v>90075153</v>
      </c>
      <c r="D1351" s="320">
        <v>90075153</v>
      </c>
      <c r="E1351" s="321" t="s">
        <v>11774</v>
      </c>
      <c r="F1351" s="320">
        <v>33071</v>
      </c>
    </row>
    <row r="1352" ht="12.75">
      <c r="A1352" s="320">
        <v>90870590</v>
      </c>
      <c r="B1352" s="320">
        <v>9087059</v>
      </c>
      <c r="C1352" s="320">
        <v>90075170</v>
      </c>
      <c r="D1352" s="320">
        <v>90075170</v>
      </c>
      <c r="E1352" s="321" t="s">
        <v>11775</v>
      </c>
      <c r="F1352" s="320">
        <v>12720</v>
      </c>
    </row>
    <row r="1353" ht="12.75">
      <c r="A1353" s="320">
        <v>92435289</v>
      </c>
      <c r="B1353" s="320">
        <v>9243528</v>
      </c>
      <c r="C1353" s="320">
        <v>90075200</v>
      </c>
      <c r="D1353" s="320">
        <v>90075200</v>
      </c>
      <c r="E1353" s="321" t="s">
        <v>11776</v>
      </c>
      <c r="F1353" s="320">
        <v>37306</v>
      </c>
    </row>
    <row r="1354" ht="12.75">
      <c r="A1354" s="320">
        <v>90278690</v>
      </c>
      <c r="B1354" s="320">
        <v>9027869</v>
      </c>
      <c r="C1354" s="320">
        <v>90075684</v>
      </c>
      <c r="D1354" s="320">
        <v>90075684</v>
      </c>
      <c r="E1354" s="321" t="s">
        <v>11777</v>
      </c>
      <c r="F1354" s="320">
        <v>37902</v>
      </c>
    </row>
    <row r="1355" ht="12.75">
      <c r="A1355" s="320">
        <v>90274130</v>
      </c>
      <c r="B1355" s="320">
        <v>9027413</v>
      </c>
      <c r="C1355" s="320">
        <v>90075927</v>
      </c>
      <c r="D1355" s="320">
        <v>90075927</v>
      </c>
      <c r="E1355" s="321" t="s">
        <v>11778</v>
      </c>
      <c r="F1355" s="320">
        <v>13948</v>
      </c>
    </row>
    <row r="1356" ht="12.75">
      <c r="A1356" s="320">
        <v>90311060</v>
      </c>
      <c r="B1356" s="320">
        <v>9031106</v>
      </c>
      <c r="C1356" s="320">
        <v>90075986</v>
      </c>
      <c r="D1356" s="320">
        <v>90075986</v>
      </c>
      <c r="E1356" s="321" t="s">
        <v>11779</v>
      </c>
      <c r="F1356" s="320">
        <v>10400</v>
      </c>
    </row>
    <row r="1357" ht="12.75">
      <c r="A1357" s="320">
        <v>90293320</v>
      </c>
      <c r="B1357" s="320">
        <v>9029332</v>
      </c>
      <c r="C1357" s="320">
        <v>90076222</v>
      </c>
      <c r="D1357" s="320">
        <v>90076222</v>
      </c>
      <c r="E1357" s="321" t="s">
        <v>11780</v>
      </c>
      <c r="F1357" s="320">
        <v>33086</v>
      </c>
    </row>
    <row r="1358" ht="12.75">
      <c r="A1358" s="320">
        <v>90293339</v>
      </c>
      <c r="B1358" s="320">
        <v>9029333</v>
      </c>
      <c r="C1358" s="320">
        <v>90076230</v>
      </c>
      <c r="D1358" s="320">
        <v>90076230</v>
      </c>
      <c r="E1358" s="321" t="s">
        <v>11781</v>
      </c>
      <c r="F1358" s="320">
        <v>33084</v>
      </c>
    </row>
    <row r="1359" ht="12.75">
      <c r="A1359" s="320">
        <v>90293347</v>
      </c>
      <c r="B1359" s="320">
        <v>9029334</v>
      </c>
      <c r="C1359" s="320">
        <v>90076249</v>
      </c>
      <c r="D1359" s="320">
        <v>90076249</v>
      </c>
      <c r="E1359" s="321" t="s">
        <v>11782</v>
      </c>
      <c r="F1359" s="320">
        <v>33085</v>
      </c>
    </row>
    <row r="1360" ht="12.75">
      <c r="A1360" s="320">
        <v>90274172</v>
      </c>
      <c r="B1360" s="320">
        <v>9027417</v>
      </c>
      <c r="C1360" s="320">
        <v>90076354</v>
      </c>
      <c r="D1360" s="320">
        <v>90076354</v>
      </c>
      <c r="E1360" s="321" t="s">
        <v>11783</v>
      </c>
      <c r="F1360" s="320">
        <v>14351</v>
      </c>
    </row>
    <row r="1361" ht="12.75">
      <c r="A1361" s="320">
        <v>90248090</v>
      </c>
      <c r="B1361" s="320">
        <v>9024809</v>
      </c>
      <c r="C1361" s="320">
        <v>90076907</v>
      </c>
      <c r="D1361" s="320">
        <v>90076907</v>
      </c>
      <c r="E1361" s="321" t="s">
        <v>11784</v>
      </c>
      <c r="F1361" s="320">
        <v>19935</v>
      </c>
    </row>
    <row r="1362" ht="12.75">
      <c r="A1362" s="320">
        <v>90241215</v>
      </c>
      <c r="B1362" s="320">
        <v>9024121</v>
      </c>
      <c r="C1362" s="322">
        <v>90078551</v>
      </c>
      <c r="D1362" s="322">
        <v>90078551</v>
      </c>
      <c r="E1362" s="321" t="s">
        <v>11785</v>
      </c>
      <c r="F1362" s="320">
        <v>21934</v>
      </c>
    </row>
    <row r="1363" ht="12.75">
      <c r="A1363" s="320">
        <v>90241193</v>
      </c>
      <c r="B1363" s="320">
        <v>9024119</v>
      </c>
      <c r="C1363" s="320">
        <v>90078560</v>
      </c>
      <c r="D1363" s="320">
        <v>90078560</v>
      </c>
      <c r="E1363" s="321" t="s">
        <v>11786</v>
      </c>
      <c r="F1363" s="320">
        <v>15034</v>
      </c>
    </row>
    <row r="1364" ht="12.75">
      <c r="A1364" s="320">
        <v>90310470</v>
      </c>
      <c r="B1364" s="320">
        <v>9031047</v>
      </c>
      <c r="C1364" s="320">
        <v>90080572</v>
      </c>
      <c r="D1364" s="320">
        <v>90080572</v>
      </c>
      <c r="E1364" s="321" t="s">
        <v>11787</v>
      </c>
      <c r="F1364" s="320">
        <v>74589</v>
      </c>
    </row>
    <row r="1365" ht="12.75">
      <c r="A1365" s="320">
        <v>90238257</v>
      </c>
      <c r="B1365" s="320">
        <v>9023825</v>
      </c>
      <c r="C1365" s="320">
        <v>90081218</v>
      </c>
      <c r="D1365" s="320">
        <v>90081218</v>
      </c>
      <c r="E1365" s="321" t="s">
        <v>11788</v>
      </c>
      <c r="F1365" s="320">
        <v>9968</v>
      </c>
    </row>
    <row r="1366" ht="12.75">
      <c r="A1366" s="320">
        <v>90238990</v>
      </c>
      <c r="B1366" s="320">
        <v>9023899</v>
      </c>
      <c r="C1366" s="320">
        <v>90081633</v>
      </c>
      <c r="D1366" s="320">
        <v>90081633</v>
      </c>
      <c r="E1366" s="321" t="s">
        <v>11789</v>
      </c>
      <c r="F1366" s="320">
        <v>12114</v>
      </c>
    </row>
    <row r="1367" ht="12.75">
      <c r="A1367" s="320">
        <v>90236882</v>
      </c>
      <c r="B1367" s="320">
        <v>9023688</v>
      </c>
      <c r="C1367" s="320">
        <v>90082214</v>
      </c>
      <c r="D1367" s="320">
        <v>90082214</v>
      </c>
      <c r="E1367" s="321" t="s">
        <v>11790</v>
      </c>
      <c r="F1367" s="320">
        <v>5976</v>
      </c>
    </row>
    <row r="1368" ht="12.75">
      <c r="A1368" s="320">
        <v>90237498</v>
      </c>
      <c r="B1368" s="320">
        <v>9023749</v>
      </c>
      <c r="C1368" s="320">
        <v>90083083</v>
      </c>
      <c r="D1368" s="320">
        <v>90083083</v>
      </c>
      <c r="E1368" s="321" t="s">
        <v>11791</v>
      </c>
      <c r="F1368" s="320">
        <v>7160</v>
      </c>
    </row>
    <row r="1369" ht="12.75">
      <c r="A1369" s="320">
        <v>90239130</v>
      </c>
      <c r="B1369" s="320">
        <v>9023913</v>
      </c>
      <c r="C1369" s="320">
        <v>90084080</v>
      </c>
      <c r="D1369" s="320">
        <v>90084080</v>
      </c>
      <c r="E1369" s="321" t="s">
        <v>11792</v>
      </c>
      <c r="F1369" s="320">
        <v>12587</v>
      </c>
    </row>
    <row r="1370" ht="12.75">
      <c r="A1370" s="320">
        <v>90239326</v>
      </c>
      <c r="B1370" s="320">
        <v>9023932</v>
      </c>
      <c r="C1370" s="320">
        <v>90084373</v>
      </c>
      <c r="D1370" s="320">
        <v>90084373</v>
      </c>
      <c r="E1370" s="321" t="s">
        <v>11793</v>
      </c>
      <c r="F1370" s="320">
        <v>14140</v>
      </c>
    </row>
    <row r="1371" ht="12.75">
      <c r="A1371" s="320">
        <v>90238630</v>
      </c>
      <c r="B1371" s="320">
        <v>9023863</v>
      </c>
      <c r="C1371" s="320">
        <v>90085213</v>
      </c>
      <c r="D1371" s="320">
        <v>90085213</v>
      </c>
      <c r="E1371" s="321" t="s">
        <v>11794</v>
      </c>
      <c r="F1371" s="320">
        <v>10711</v>
      </c>
    </row>
    <row r="1372" ht="12.75">
      <c r="A1372" s="320">
        <v>90238621</v>
      </c>
      <c r="B1372" s="320">
        <v>9023862</v>
      </c>
      <c r="C1372" s="320">
        <v>90085230</v>
      </c>
      <c r="D1372" s="320">
        <v>90085230</v>
      </c>
      <c r="E1372" s="321" t="s">
        <v>11795</v>
      </c>
      <c r="F1372" s="320">
        <v>10710</v>
      </c>
    </row>
    <row r="1373" ht="12.75">
      <c r="A1373" s="320">
        <v>90237803</v>
      </c>
      <c r="B1373" s="320">
        <v>9023780</v>
      </c>
      <c r="C1373" s="320">
        <v>90085523</v>
      </c>
      <c r="D1373" s="320">
        <v>90085523</v>
      </c>
      <c r="E1373" s="321" t="s">
        <v>11796</v>
      </c>
      <c r="F1373" s="320">
        <v>7689</v>
      </c>
    </row>
    <row r="1374" ht="12.75">
      <c r="A1374" s="320">
        <v>90238974</v>
      </c>
      <c r="B1374" s="320">
        <v>9023897</v>
      </c>
      <c r="C1374" s="320">
        <v>90085531</v>
      </c>
      <c r="D1374" s="320">
        <v>90085531</v>
      </c>
      <c r="E1374" s="321" t="s">
        <v>11797</v>
      </c>
      <c r="F1374" s="320">
        <v>12072</v>
      </c>
    </row>
    <row r="1375" ht="12.75">
      <c r="A1375" s="320">
        <v>90236734</v>
      </c>
      <c r="B1375" s="320">
        <v>9023673</v>
      </c>
      <c r="C1375" s="320">
        <v>90085558</v>
      </c>
      <c r="D1375" s="320">
        <v>90085558</v>
      </c>
      <c r="E1375" s="321" t="s">
        <v>11798</v>
      </c>
      <c r="F1375" s="320">
        <v>5681</v>
      </c>
    </row>
    <row r="1376" ht="12.75">
      <c r="A1376" s="320">
        <v>90239814</v>
      </c>
      <c r="B1376" s="320">
        <v>9023981</v>
      </c>
      <c r="C1376" s="320">
        <v>90085680</v>
      </c>
      <c r="D1376" s="320">
        <v>90085680</v>
      </c>
      <c r="E1376" s="321" t="s">
        <v>11799</v>
      </c>
      <c r="F1376" s="320">
        <v>17897</v>
      </c>
    </row>
    <row r="1377" ht="12.75">
      <c r="A1377" s="320">
        <v>90237404</v>
      </c>
      <c r="B1377" s="320">
        <v>9023740</v>
      </c>
      <c r="C1377" s="320">
        <v>90086279</v>
      </c>
      <c r="D1377" s="320">
        <v>90086279</v>
      </c>
      <c r="E1377" s="321" t="s">
        <v>11800</v>
      </c>
      <c r="F1377" s="320">
        <v>6937</v>
      </c>
    </row>
    <row r="1378" ht="12.75">
      <c r="A1378" s="320">
        <v>90269578</v>
      </c>
      <c r="B1378" s="320">
        <v>9026957</v>
      </c>
      <c r="C1378" s="320">
        <v>90086422</v>
      </c>
      <c r="D1378" s="320">
        <v>90086422</v>
      </c>
      <c r="E1378" s="321" t="s">
        <v>11801</v>
      </c>
      <c r="F1378" s="320">
        <v>28402</v>
      </c>
    </row>
    <row r="1379" ht="12.75">
      <c r="A1379" s="320">
        <v>90269560</v>
      </c>
      <c r="B1379" s="320">
        <v>9026956</v>
      </c>
      <c r="C1379" s="320">
        <v>90086430</v>
      </c>
      <c r="D1379" s="320">
        <v>90086430</v>
      </c>
      <c r="E1379" s="321" t="s">
        <v>11802</v>
      </c>
      <c r="F1379" s="320">
        <v>28403</v>
      </c>
    </row>
    <row r="1380" ht="12.75">
      <c r="A1380" s="320">
        <v>90265416</v>
      </c>
      <c r="B1380" s="320">
        <v>9026541</v>
      </c>
      <c r="C1380" s="320">
        <v>90086457</v>
      </c>
      <c r="D1380" s="320">
        <v>90086457</v>
      </c>
      <c r="E1380" s="321" t="s">
        <v>11803</v>
      </c>
      <c r="F1380" s="320">
        <v>27362</v>
      </c>
    </row>
    <row r="1381" ht="12.75">
      <c r="A1381" s="320">
        <v>90180461</v>
      </c>
      <c r="B1381" s="320">
        <v>9018046</v>
      </c>
      <c r="C1381" s="320">
        <v>90086635</v>
      </c>
      <c r="D1381" s="320">
        <v>90086635</v>
      </c>
      <c r="E1381" s="321" t="s">
        <v>11804</v>
      </c>
      <c r="F1381" s="320">
        <v>52704</v>
      </c>
    </row>
    <row r="1382" ht="12.75">
      <c r="A1382" s="320">
        <v>90239504</v>
      </c>
      <c r="B1382" s="320">
        <v>9023950</v>
      </c>
      <c r="C1382" s="320">
        <v>90086805</v>
      </c>
      <c r="D1382" s="320">
        <v>90086805</v>
      </c>
      <c r="E1382" s="321" t="s">
        <v>11805</v>
      </c>
      <c r="F1382" s="320">
        <v>24421</v>
      </c>
    </row>
    <row r="1383" ht="12.75">
      <c r="A1383" s="320">
        <v>90239873</v>
      </c>
      <c r="B1383" s="320">
        <v>9023987</v>
      </c>
      <c r="C1383" s="320">
        <v>90087356</v>
      </c>
      <c r="D1383" s="320">
        <v>90087356</v>
      </c>
      <c r="E1383" s="321" t="s">
        <v>11806</v>
      </c>
      <c r="F1383" s="320">
        <v>19428</v>
      </c>
    </row>
    <row r="1384" ht="12.75">
      <c r="A1384" s="320">
        <v>92390234</v>
      </c>
      <c r="B1384" s="320">
        <v>9239023</v>
      </c>
      <c r="C1384" s="320">
        <v>90087763</v>
      </c>
      <c r="D1384" s="320">
        <v>90087763</v>
      </c>
      <c r="E1384" s="321" t="s">
        <v>11807</v>
      </c>
      <c r="F1384" s="320">
        <v>9413</v>
      </c>
    </row>
    <row r="1385" ht="12.75">
      <c r="A1385" s="320">
        <v>90228251</v>
      </c>
      <c r="B1385" s="320">
        <v>9022825</v>
      </c>
      <c r="C1385" s="320">
        <v>90087771</v>
      </c>
      <c r="D1385" s="320">
        <v>90087771</v>
      </c>
      <c r="E1385" s="321" t="s">
        <v>11808</v>
      </c>
      <c r="F1385" s="320">
        <v>9412</v>
      </c>
    </row>
    <row r="1386" ht="12.75">
      <c r="A1386" s="320">
        <v>92439535</v>
      </c>
      <c r="B1386" s="320">
        <v>9243953</v>
      </c>
      <c r="C1386" s="320">
        <v>90087801</v>
      </c>
      <c r="D1386" s="320">
        <v>90087801</v>
      </c>
      <c r="E1386" s="321" t="s">
        <v>11809</v>
      </c>
      <c r="F1386" s="320">
        <v>9404</v>
      </c>
    </row>
    <row r="1387" ht="12.75">
      <c r="A1387" s="320">
        <v>90228510</v>
      </c>
      <c r="B1387" s="320">
        <v>9022851</v>
      </c>
      <c r="C1387" s="320">
        <v>90087844</v>
      </c>
      <c r="D1387" s="320">
        <v>90087844</v>
      </c>
      <c r="E1387" s="321" t="s">
        <v>11810</v>
      </c>
      <c r="F1387" s="320">
        <v>51</v>
      </c>
    </row>
    <row r="1388" ht="12.75">
      <c r="A1388" s="320">
        <v>90228537</v>
      </c>
      <c r="B1388" s="320">
        <v>9022853</v>
      </c>
      <c r="C1388" s="320">
        <v>90087852</v>
      </c>
      <c r="D1388" s="322">
        <v>90087852</v>
      </c>
      <c r="E1388" s="321" t="s">
        <v>11811</v>
      </c>
      <c r="F1388" s="320">
        <v>53</v>
      </c>
    </row>
    <row r="1389" ht="12.75">
      <c r="A1389" s="320">
        <v>90228545</v>
      </c>
      <c r="B1389" s="320">
        <v>9022854</v>
      </c>
      <c r="C1389" s="320">
        <v>90087860</v>
      </c>
      <c r="D1389" s="320">
        <v>90087860</v>
      </c>
      <c r="E1389" s="321" t="s">
        <v>11812</v>
      </c>
      <c r="F1389" s="320">
        <v>54</v>
      </c>
    </row>
    <row r="1390" ht="12.75">
      <c r="A1390" s="320">
        <v>90311159</v>
      </c>
      <c r="B1390" s="320">
        <v>9031115</v>
      </c>
      <c r="C1390" s="320">
        <v>90087879</v>
      </c>
      <c r="D1390" s="322">
        <v>90087879</v>
      </c>
      <c r="E1390" s="321" t="s">
        <v>11813</v>
      </c>
      <c r="F1390" s="320">
        <v>42802</v>
      </c>
    </row>
    <row r="1391" ht="12.75">
      <c r="A1391" s="320">
        <v>92366961</v>
      </c>
      <c r="B1391" s="320">
        <v>9236696</v>
      </c>
      <c r="C1391" s="320">
        <v>90087917</v>
      </c>
      <c r="D1391" s="320">
        <v>90087917</v>
      </c>
      <c r="E1391" s="321" t="s">
        <v>11814</v>
      </c>
      <c r="F1391" s="320">
        <v>55</v>
      </c>
    </row>
    <row r="1392" ht="12.75">
      <c r="A1392" s="320">
        <v>90228529</v>
      </c>
      <c r="B1392" s="320">
        <v>9022852</v>
      </c>
      <c r="C1392" s="320">
        <v>90087925</v>
      </c>
      <c r="D1392" s="320">
        <v>90087925</v>
      </c>
      <c r="E1392" s="321" t="s">
        <v>11815</v>
      </c>
      <c r="F1392" s="320">
        <v>52</v>
      </c>
    </row>
    <row r="1393" ht="12.75">
      <c r="A1393" s="320">
        <v>90228561</v>
      </c>
      <c r="B1393" s="320">
        <v>9022856</v>
      </c>
      <c r="C1393" s="320">
        <v>90087933</v>
      </c>
      <c r="D1393" s="320">
        <v>90087933</v>
      </c>
      <c r="E1393" s="321" t="s">
        <v>11816</v>
      </c>
      <c r="F1393" s="320">
        <v>56</v>
      </c>
    </row>
    <row r="1394" ht="12.75">
      <c r="A1394" s="320">
        <v>90619013</v>
      </c>
      <c r="B1394" s="320">
        <v>9061901</v>
      </c>
      <c r="C1394" s="320">
        <v>90088034</v>
      </c>
      <c r="D1394" s="320">
        <v>90088034</v>
      </c>
      <c r="E1394" s="321" t="s">
        <v>11817</v>
      </c>
      <c r="F1394" s="320">
        <v>104</v>
      </c>
    </row>
    <row r="1395" ht="12.75">
      <c r="A1395" s="320">
        <v>92258697</v>
      </c>
      <c r="B1395" s="320">
        <v>9225869</v>
      </c>
      <c r="C1395" s="320">
        <v>90088042</v>
      </c>
      <c r="D1395" s="320">
        <v>90088042</v>
      </c>
      <c r="E1395" s="321" t="s">
        <v>11818</v>
      </c>
      <c r="F1395" s="320">
        <v>102</v>
      </c>
    </row>
    <row r="1396" ht="12.75">
      <c r="A1396" s="320">
        <v>92258700</v>
      </c>
      <c r="B1396" s="320">
        <v>9225870</v>
      </c>
      <c r="C1396" s="320">
        <v>90088050</v>
      </c>
      <c r="D1396" s="320">
        <v>90088050</v>
      </c>
      <c r="E1396" s="321" t="s">
        <v>11819</v>
      </c>
      <c r="F1396" s="320">
        <v>107</v>
      </c>
    </row>
    <row r="1397" ht="12.75">
      <c r="A1397" s="320">
        <v>92377270</v>
      </c>
      <c r="B1397" s="320">
        <v>9237727</v>
      </c>
      <c r="C1397" s="320">
        <v>90088085</v>
      </c>
      <c r="D1397" s="320">
        <v>90088085</v>
      </c>
      <c r="E1397" s="321" t="s">
        <v>11820</v>
      </c>
      <c r="F1397" s="320">
        <v>4434</v>
      </c>
    </row>
    <row r="1398" ht="12.75">
      <c r="A1398" s="320">
        <v>92249191</v>
      </c>
      <c r="B1398" s="320">
        <v>9224919</v>
      </c>
      <c r="C1398" s="320">
        <v>90088115</v>
      </c>
      <c r="D1398" s="320">
        <v>90088115</v>
      </c>
      <c r="E1398" s="321" t="s">
        <v>11821</v>
      </c>
      <c r="F1398" s="320">
        <v>171</v>
      </c>
    </row>
    <row r="1399" ht="12.75">
      <c r="A1399" s="320">
        <v>92249183</v>
      </c>
      <c r="B1399" s="320">
        <v>9224918</v>
      </c>
      <c r="C1399" s="320">
        <v>90088123</v>
      </c>
      <c r="D1399" s="320">
        <v>90088123</v>
      </c>
      <c r="E1399" s="321" t="s">
        <v>11822</v>
      </c>
      <c r="F1399" s="320">
        <v>172</v>
      </c>
    </row>
    <row r="1400" ht="12.75">
      <c r="A1400" s="320">
        <v>92249213</v>
      </c>
      <c r="B1400" s="320">
        <v>9224921</v>
      </c>
      <c r="C1400" s="320">
        <v>90088131</v>
      </c>
      <c r="D1400" s="320">
        <v>90088131</v>
      </c>
      <c r="E1400" s="321" t="s">
        <v>11823</v>
      </c>
      <c r="F1400" s="320">
        <v>176</v>
      </c>
    </row>
    <row r="1401" ht="12.75">
      <c r="A1401" s="320">
        <v>92249205</v>
      </c>
      <c r="B1401" s="320">
        <v>9224920</v>
      </c>
      <c r="C1401" s="320">
        <v>90088140</v>
      </c>
      <c r="D1401" s="320">
        <v>90088140</v>
      </c>
      <c r="E1401" s="321" t="s">
        <v>11824</v>
      </c>
      <c r="F1401" s="320">
        <v>177</v>
      </c>
    </row>
    <row r="1402" ht="12.75">
      <c r="A1402" s="320">
        <v>90228731</v>
      </c>
      <c r="B1402" s="320">
        <v>9022873</v>
      </c>
      <c r="C1402" s="320">
        <v>90088166</v>
      </c>
      <c r="D1402" s="320">
        <v>90088166</v>
      </c>
      <c r="E1402" s="321" t="s">
        <v>11825</v>
      </c>
      <c r="F1402" s="320">
        <v>178</v>
      </c>
    </row>
    <row r="1403" ht="12.75">
      <c r="A1403" s="320">
        <v>92383742</v>
      </c>
      <c r="B1403" s="320">
        <v>9238374</v>
      </c>
      <c r="C1403" s="320">
        <v>90088174</v>
      </c>
      <c r="D1403" s="320">
        <v>90088174</v>
      </c>
      <c r="E1403" s="321" t="s">
        <v>11826</v>
      </c>
      <c r="F1403" s="320">
        <v>173</v>
      </c>
    </row>
    <row r="1404" ht="12.75">
      <c r="A1404" s="320">
        <v>92265219</v>
      </c>
      <c r="B1404" s="320">
        <v>9226521</v>
      </c>
      <c r="C1404" s="320">
        <v>90088280</v>
      </c>
      <c r="D1404" s="320">
        <v>90088280</v>
      </c>
      <c r="E1404" s="321" t="s">
        <v>11827</v>
      </c>
      <c r="F1404" s="320">
        <v>51894</v>
      </c>
    </row>
    <row r="1405" ht="12.75">
      <c r="A1405" s="320">
        <v>90727010</v>
      </c>
      <c r="B1405" s="320">
        <v>9072701</v>
      </c>
      <c r="C1405" s="320">
        <v>90088360</v>
      </c>
      <c r="D1405" s="320">
        <v>90088360</v>
      </c>
      <c r="E1405" s="321" t="s">
        <v>11828</v>
      </c>
      <c r="F1405" s="320">
        <v>268</v>
      </c>
    </row>
    <row r="1406" ht="12.75">
      <c r="A1406" s="320">
        <v>92389376</v>
      </c>
      <c r="B1406" s="320">
        <v>9238937</v>
      </c>
      <c r="C1406" s="320">
        <v>90088417</v>
      </c>
      <c r="D1406" s="320">
        <v>90088417</v>
      </c>
      <c r="E1406" s="321" t="s">
        <v>11829</v>
      </c>
      <c r="F1406" s="320">
        <v>332</v>
      </c>
    </row>
    <row r="1407" ht="12.75">
      <c r="A1407" s="320">
        <v>92389414</v>
      </c>
      <c r="B1407" s="320">
        <v>9238941</v>
      </c>
      <c r="C1407" s="320">
        <v>90088468</v>
      </c>
      <c r="D1407" s="320">
        <v>90088468</v>
      </c>
      <c r="E1407" s="321" t="s">
        <v>11830</v>
      </c>
      <c r="F1407" s="320">
        <v>330</v>
      </c>
    </row>
    <row r="1408" ht="12.75">
      <c r="A1408" s="320">
        <v>92399673</v>
      </c>
      <c r="B1408" s="320">
        <v>9239967</v>
      </c>
      <c r="C1408" s="320">
        <v>90088727</v>
      </c>
      <c r="D1408" s="320">
        <v>90088727</v>
      </c>
      <c r="E1408" s="321" t="s">
        <v>11831</v>
      </c>
      <c r="F1408" s="320">
        <v>4438</v>
      </c>
    </row>
    <row r="1409" ht="12.75">
      <c r="A1409" s="320">
        <v>92399681</v>
      </c>
      <c r="B1409" s="320">
        <v>9239968</v>
      </c>
      <c r="C1409" s="320">
        <v>90088735</v>
      </c>
      <c r="D1409" s="320">
        <v>90088735</v>
      </c>
      <c r="E1409" s="321" t="s">
        <v>11832</v>
      </c>
      <c r="F1409" s="320">
        <v>4437</v>
      </c>
    </row>
    <row r="1410" ht="12.75">
      <c r="A1410" s="320">
        <v>90230604</v>
      </c>
      <c r="B1410" s="320">
        <v>9023060</v>
      </c>
      <c r="C1410" s="320">
        <v>90088778</v>
      </c>
      <c r="D1410" s="320">
        <v>90088778</v>
      </c>
      <c r="E1410" s="321" t="s">
        <v>11833</v>
      </c>
      <c r="F1410" s="320">
        <v>15032</v>
      </c>
    </row>
    <row r="1411" ht="12.75">
      <c r="A1411" s="320">
        <v>92399630</v>
      </c>
      <c r="B1411" s="320">
        <v>9239963</v>
      </c>
      <c r="C1411" s="320">
        <v>90088786</v>
      </c>
      <c r="D1411" s="320">
        <v>90088786</v>
      </c>
      <c r="E1411" s="321" t="s">
        <v>11834</v>
      </c>
      <c r="F1411" s="320">
        <v>11641</v>
      </c>
    </row>
    <row r="1412" ht="12.75">
      <c r="A1412" s="320">
        <v>90230442</v>
      </c>
      <c r="B1412" s="320">
        <v>9023044</v>
      </c>
      <c r="C1412" s="320">
        <v>90088794</v>
      </c>
      <c r="D1412" s="320">
        <v>90088794</v>
      </c>
      <c r="E1412" s="321" t="s">
        <v>11835</v>
      </c>
      <c r="F1412" s="320">
        <v>11642</v>
      </c>
    </row>
    <row r="1413" ht="12.75">
      <c r="A1413" s="320">
        <v>92416195</v>
      </c>
      <c r="B1413" s="320">
        <v>9241619</v>
      </c>
      <c r="C1413" s="320">
        <v>90088840</v>
      </c>
      <c r="D1413" s="320">
        <v>90088840</v>
      </c>
      <c r="E1413" s="321" t="s">
        <v>11836</v>
      </c>
      <c r="F1413" s="320">
        <v>2940</v>
      </c>
    </row>
    <row r="1414" ht="12.75">
      <c r="A1414" s="320">
        <v>92384200</v>
      </c>
      <c r="B1414" s="320">
        <v>9238420</v>
      </c>
      <c r="C1414" s="320">
        <v>90088859</v>
      </c>
      <c r="D1414" s="320">
        <v>90088859</v>
      </c>
      <c r="E1414" s="321" t="s">
        <v>11837</v>
      </c>
      <c r="F1414" s="320">
        <v>2941</v>
      </c>
    </row>
    <row r="1415" ht="12.75">
      <c r="A1415" s="320">
        <v>92381081</v>
      </c>
      <c r="B1415" s="320">
        <v>9238108</v>
      </c>
      <c r="C1415" s="320">
        <v>90088913</v>
      </c>
      <c r="D1415" s="320">
        <v>90088913</v>
      </c>
      <c r="E1415" s="321" t="s">
        <v>11838</v>
      </c>
      <c r="F1415" s="320">
        <v>2869</v>
      </c>
    </row>
    <row r="1416" ht="12.75">
      <c r="A1416" s="320">
        <v>90204018</v>
      </c>
      <c r="B1416" s="320">
        <v>9020401</v>
      </c>
      <c r="C1416" s="320">
        <v>90088948</v>
      </c>
      <c r="D1416" s="320">
        <v>90088948</v>
      </c>
      <c r="E1416" s="321" t="s">
        <v>11839</v>
      </c>
      <c r="F1416" s="320">
        <v>997</v>
      </c>
    </row>
    <row r="1417" ht="12.75">
      <c r="A1417" s="320">
        <v>91526019</v>
      </c>
      <c r="B1417" s="320">
        <v>9152601</v>
      </c>
      <c r="C1417" s="320">
        <v>90089243</v>
      </c>
      <c r="D1417" s="320">
        <v>90089243</v>
      </c>
      <c r="E1417" s="321" t="s">
        <v>11840</v>
      </c>
      <c r="F1417" s="320">
        <v>1277</v>
      </c>
    </row>
    <row r="1418" ht="12.75">
      <c r="A1418" s="320">
        <v>92406955</v>
      </c>
      <c r="B1418" s="320">
        <v>9240695</v>
      </c>
      <c r="C1418" s="320">
        <v>90089278</v>
      </c>
      <c r="D1418" s="320">
        <v>90089278</v>
      </c>
      <c r="E1418" s="321" t="s">
        <v>11841</v>
      </c>
      <c r="F1418" s="320">
        <v>1278</v>
      </c>
    </row>
    <row r="1419" ht="12.75">
      <c r="A1419" s="320">
        <v>92406963</v>
      </c>
      <c r="B1419" s="320">
        <v>9240696</v>
      </c>
      <c r="C1419" s="320">
        <v>90089294</v>
      </c>
      <c r="D1419" s="320">
        <v>90089294</v>
      </c>
      <c r="E1419" s="321" t="s">
        <v>11842</v>
      </c>
      <c r="F1419" s="320">
        <v>1276</v>
      </c>
    </row>
    <row r="1420" ht="12.75">
      <c r="A1420" s="320">
        <v>92191010</v>
      </c>
      <c r="B1420" s="320">
        <v>9219101</v>
      </c>
      <c r="C1420" s="320">
        <v>90089383</v>
      </c>
      <c r="D1420" s="320">
        <v>90089383</v>
      </c>
      <c r="E1420" s="321" t="s">
        <v>11843</v>
      </c>
      <c r="F1420" s="320">
        <v>4420</v>
      </c>
    </row>
    <row r="1421" ht="12.75">
      <c r="A1421" s="320">
        <v>92422918</v>
      </c>
      <c r="B1421" s="320">
        <v>9242291</v>
      </c>
      <c r="C1421" s="320">
        <v>90089561</v>
      </c>
      <c r="D1421" s="320">
        <v>90089561</v>
      </c>
      <c r="E1421" s="321" t="s">
        <v>11844</v>
      </c>
      <c r="F1421" s="320">
        <v>1822</v>
      </c>
    </row>
    <row r="1422" ht="12.75">
      <c r="A1422" s="320">
        <v>92422942</v>
      </c>
      <c r="B1422" s="320">
        <v>9242294</v>
      </c>
      <c r="C1422" s="320">
        <v>90089570</v>
      </c>
      <c r="D1422" s="320">
        <v>90089570</v>
      </c>
      <c r="E1422" s="321" t="s">
        <v>11845</v>
      </c>
      <c r="F1422" s="320">
        <v>1823</v>
      </c>
    </row>
    <row r="1423" ht="12.75">
      <c r="A1423" s="320">
        <v>92422950</v>
      </c>
      <c r="B1423" s="320">
        <v>9242295</v>
      </c>
      <c r="C1423" s="320">
        <v>90089588</v>
      </c>
      <c r="D1423" s="320">
        <v>90089588</v>
      </c>
      <c r="E1423" s="321" t="s">
        <v>11846</v>
      </c>
      <c r="F1423" s="320">
        <v>1824</v>
      </c>
    </row>
    <row r="1424" ht="12.75">
      <c r="A1424" s="320">
        <v>92423132</v>
      </c>
      <c r="B1424" s="320">
        <v>9242313</v>
      </c>
      <c r="C1424" s="320">
        <v>90089758</v>
      </c>
      <c r="D1424" s="320">
        <v>90089758</v>
      </c>
      <c r="E1424" s="321" t="s">
        <v>11847</v>
      </c>
      <c r="F1424" s="320">
        <v>3375</v>
      </c>
    </row>
    <row r="1425" ht="12.75">
      <c r="A1425" s="320">
        <v>92426441</v>
      </c>
      <c r="B1425" s="320">
        <v>9242644</v>
      </c>
      <c r="C1425" s="320">
        <v>90089880</v>
      </c>
      <c r="D1425" s="320">
        <v>90089880</v>
      </c>
      <c r="E1425" s="321" t="s">
        <v>11848</v>
      </c>
      <c r="F1425" s="320">
        <v>5582</v>
      </c>
    </row>
    <row r="1426" ht="12.75">
      <c r="A1426" s="320">
        <v>92426450</v>
      </c>
      <c r="B1426" s="320">
        <v>9242645</v>
      </c>
      <c r="C1426" s="320">
        <v>90089898</v>
      </c>
      <c r="D1426" s="320">
        <v>90089898</v>
      </c>
      <c r="E1426" s="321" t="s">
        <v>11849</v>
      </c>
      <c r="F1426" s="320">
        <v>5583</v>
      </c>
    </row>
    <row r="1427" ht="12.75">
      <c r="A1427" s="320">
        <v>92426468</v>
      </c>
      <c r="B1427" s="320">
        <v>9242646</v>
      </c>
      <c r="C1427" s="320">
        <v>90089901</v>
      </c>
      <c r="D1427" s="320">
        <v>90089901</v>
      </c>
      <c r="E1427" s="321" t="s">
        <v>11850</v>
      </c>
      <c r="F1427" s="320">
        <v>5584</v>
      </c>
    </row>
    <row r="1428" ht="12.75">
      <c r="A1428" s="320">
        <v>92443419</v>
      </c>
      <c r="B1428" s="320">
        <v>9244341</v>
      </c>
      <c r="C1428" s="320">
        <v>90089936</v>
      </c>
      <c r="D1428" s="320">
        <v>90089936</v>
      </c>
      <c r="E1428" s="321" t="s">
        <v>11851</v>
      </c>
      <c r="F1428" s="320">
        <v>10918</v>
      </c>
    </row>
    <row r="1429" ht="12.75">
      <c r="A1429" s="320">
        <v>92443427</v>
      </c>
      <c r="B1429" s="320">
        <v>9244342</v>
      </c>
      <c r="C1429" s="320">
        <v>90089944</v>
      </c>
      <c r="D1429" s="320">
        <v>90089944</v>
      </c>
      <c r="E1429" s="321" t="s">
        <v>11852</v>
      </c>
      <c r="F1429" s="320">
        <v>10919</v>
      </c>
    </row>
    <row r="1430" ht="12.75">
      <c r="A1430" s="320">
        <v>92443400</v>
      </c>
      <c r="B1430" s="320">
        <v>9244340</v>
      </c>
      <c r="C1430" s="320">
        <v>90089952</v>
      </c>
      <c r="D1430" s="320">
        <v>90089952</v>
      </c>
      <c r="E1430" s="321" t="s">
        <v>11853</v>
      </c>
      <c r="F1430" s="320">
        <v>10917</v>
      </c>
    </row>
    <row r="1431" ht="12.75">
      <c r="A1431" s="320">
        <v>92426476</v>
      </c>
      <c r="B1431" s="320">
        <v>9242647</v>
      </c>
      <c r="C1431" s="320">
        <v>90089979</v>
      </c>
      <c r="D1431" s="320">
        <v>90089979</v>
      </c>
      <c r="E1431" s="321" t="s">
        <v>11854</v>
      </c>
      <c r="F1431" s="320">
        <v>1976</v>
      </c>
    </row>
    <row r="1432" ht="12.75">
      <c r="A1432" s="320">
        <v>92268021</v>
      </c>
      <c r="B1432" s="320">
        <v>9226802</v>
      </c>
      <c r="C1432" s="320">
        <v>90090462</v>
      </c>
      <c r="D1432" s="320">
        <v>90090462</v>
      </c>
      <c r="E1432" s="321" t="s">
        <v>11855</v>
      </c>
      <c r="F1432" s="320">
        <v>2866</v>
      </c>
    </row>
    <row r="1433" ht="12.75">
      <c r="A1433" s="320">
        <v>91528011</v>
      </c>
      <c r="B1433" s="320">
        <v>9152801</v>
      </c>
      <c r="C1433" s="320">
        <v>90090470</v>
      </c>
      <c r="D1433" s="320">
        <v>90090470</v>
      </c>
      <c r="E1433" s="321" t="s">
        <v>11856</v>
      </c>
      <c r="F1433" s="320">
        <v>2867</v>
      </c>
    </row>
    <row r="1434" ht="12.75">
      <c r="A1434" s="320">
        <v>92436480</v>
      </c>
      <c r="B1434" s="320">
        <v>9243648</v>
      </c>
      <c r="C1434" s="320">
        <v>90090624</v>
      </c>
      <c r="D1434" s="320">
        <v>90090624</v>
      </c>
      <c r="E1434" s="321" t="s">
        <v>11857</v>
      </c>
      <c r="F1434" s="320">
        <v>10320</v>
      </c>
    </row>
    <row r="1435" ht="12.75">
      <c r="A1435" s="320">
        <v>90697022</v>
      </c>
      <c r="B1435" s="320">
        <v>9069702</v>
      </c>
      <c r="C1435" s="320">
        <v>90090683</v>
      </c>
      <c r="D1435" s="320">
        <v>90090683</v>
      </c>
      <c r="E1435" s="321" t="s">
        <v>11858</v>
      </c>
      <c r="F1435" s="320">
        <v>2374</v>
      </c>
    </row>
    <row r="1436" ht="12.75">
      <c r="A1436" s="320">
        <v>90697030</v>
      </c>
      <c r="B1436" s="320">
        <v>9069703</v>
      </c>
      <c r="C1436" s="320">
        <v>90090691</v>
      </c>
      <c r="D1436" s="320">
        <v>90090691</v>
      </c>
      <c r="E1436" s="321" t="s">
        <v>11859</v>
      </c>
      <c r="F1436" s="320">
        <v>2373</v>
      </c>
    </row>
    <row r="1437" ht="12.75">
      <c r="A1437" s="320">
        <v>90773012</v>
      </c>
      <c r="B1437" s="320">
        <v>9077301</v>
      </c>
      <c r="C1437" s="320">
        <v>90090730</v>
      </c>
      <c r="D1437" s="320">
        <v>90090730</v>
      </c>
      <c r="E1437" s="321" t="s">
        <v>11860</v>
      </c>
      <c r="F1437" s="320">
        <v>2378</v>
      </c>
    </row>
    <row r="1438" ht="12.75">
      <c r="A1438" s="320">
        <v>92437311</v>
      </c>
      <c r="B1438" s="320">
        <v>9243731</v>
      </c>
      <c r="C1438" s="320">
        <v>90090772</v>
      </c>
      <c r="D1438" s="320">
        <v>90090772</v>
      </c>
      <c r="E1438" s="321" t="s">
        <v>11861</v>
      </c>
      <c r="F1438" s="320">
        <v>2380</v>
      </c>
    </row>
    <row r="1439" ht="12.75">
      <c r="A1439" s="320">
        <v>90892011</v>
      </c>
      <c r="B1439" s="320">
        <v>9089201</v>
      </c>
      <c r="C1439" s="320">
        <v>90090799</v>
      </c>
      <c r="D1439" s="320">
        <v>90090799</v>
      </c>
      <c r="E1439" s="321" t="s">
        <v>11862</v>
      </c>
      <c r="F1439" s="320">
        <v>2379</v>
      </c>
    </row>
    <row r="1440" ht="12.75">
      <c r="A1440" s="320">
        <v>90229401</v>
      </c>
      <c r="B1440" s="320">
        <v>9022940</v>
      </c>
      <c r="C1440" s="320">
        <v>90090802</v>
      </c>
      <c r="D1440" s="320">
        <v>90090802</v>
      </c>
      <c r="E1440" s="321" t="s">
        <v>11863</v>
      </c>
      <c r="F1440" s="320">
        <v>2382</v>
      </c>
    </row>
    <row r="1441" ht="12.75">
      <c r="A1441" s="320">
        <v>90525019</v>
      </c>
      <c r="B1441" s="320">
        <v>9052501</v>
      </c>
      <c r="C1441" s="320">
        <v>90090888</v>
      </c>
      <c r="D1441" s="320">
        <v>90090888</v>
      </c>
      <c r="E1441" s="321" t="s">
        <v>11864</v>
      </c>
      <c r="F1441" s="320">
        <v>8116</v>
      </c>
    </row>
    <row r="1442" ht="12.75">
      <c r="A1442" s="320">
        <v>90525043</v>
      </c>
      <c r="B1442" s="320">
        <v>9052504</v>
      </c>
      <c r="C1442" s="320">
        <v>90090896</v>
      </c>
      <c r="D1442" s="320">
        <v>90090896</v>
      </c>
      <c r="E1442" s="321" t="s">
        <v>11865</v>
      </c>
      <c r="F1442" s="320">
        <v>36534</v>
      </c>
    </row>
    <row r="1443" ht="12.75">
      <c r="A1443" s="320">
        <v>90229460</v>
      </c>
      <c r="B1443" s="320">
        <v>9022946</v>
      </c>
      <c r="C1443" s="320">
        <v>90090900</v>
      </c>
      <c r="D1443" s="320">
        <v>90090900</v>
      </c>
      <c r="E1443" s="321" t="s">
        <v>11866</v>
      </c>
      <c r="F1443" s="320">
        <v>2410</v>
      </c>
    </row>
    <row r="1444" ht="12.75">
      <c r="A1444" s="320">
        <v>92437800</v>
      </c>
      <c r="B1444" s="320">
        <v>9243780</v>
      </c>
      <c r="C1444" s="320">
        <v>90090918</v>
      </c>
      <c r="D1444" s="320">
        <v>90090918</v>
      </c>
      <c r="E1444" s="321" t="s">
        <v>11867</v>
      </c>
      <c r="F1444" s="320">
        <v>8117</v>
      </c>
    </row>
    <row r="1445" ht="12.75">
      <c r="A1445" s="320">
        <v>92437850</v>
      </c>
      <c r="B1445" s="320">
        <v>9243785</v>
      </c>
      <c r="C1445" s="320">
        <v>90090926</v>
      </c>
      <c r="D1445" s="320">
        <v>90090926</v>
      </c>
      <c r="E1445" s="321" t="s">
        <v>11868</v>
      </c>
      <c r="F1445" s="320">
        <v>5143</v>
      </c>
    </row>
    <row r="1446" ht="12.75">
      <c r="A1446" s="320">
        <v>92437982</v>
      </c>
      <c r="B1446" s="320">
        <v>9243798</v>
      </c>
      <c r="C1446" s="320">
        <v>90090969</v>
      </c>
      <c r="D1446" s="320">
        <v>90090969</v>
      </c>
      <c r="E1446" s="321" t="s">
        <v>11869</v>
      </c>
      <c r="F1446" s="320">
        <v>2417</v>
      </c>
    </row>
    <row r="1447" ht="12.75">
      <c r="A1447" s="320">
        <v>92437990</v>
      </c>
      <c r="B1447" s="320">
        <v>9243799</v>
      </c>
      <c r="C1447" s="320">
        <v>90090985</v>
      </c>
      <c r="D1447" s="320">
        <v>90090985</v>
      </c>
      <c r="E1447" s="321" t="s">
        <v>11870</v>
      </c>
      <c r="F1447" s="320">
        <v>2418</v>
      </c>
    </row>
    <row r="1448" ht="12.75">
      <c r="A1448" s="320">
        <v>90246624</v>
      </c>
      <c r="B1448" s="320">
        <v>9024662</v>
      </c>
      <c r="C1448" s="320">
        <v>90091426</v>
      </c>
      <c r="D1448" s="320">
        <v>90091426</v>
      </c>
      <c r="E1448" s="321" t="s">
        <v>11871</v>
      </c>
      <c r="F1448" s="320">
        <v>37568</v>
      </c>
    </row>
    <row r="1449" ht="12.75">
      <c r="A1449" s="320">
        <v>92368891</v>
      </c>
      <c r="B1449" s="320">
        <v>9236889</v>
      </c>
      <c r="C1449" s="320">
        <v>90093062</v>
      </c>
      <c r="D1449" s="320">
        <v>90093062</v>
      </c>
      <c r="E1449" s="321" t="s">
        <v>11872</v>
      </c>
      <c r="F1449" s="320">
        <v>76</v>
      </c>
    </row>
    <row r="1450" ht="12.75">
      <c r="A1450" s="320">
        <v>92368930</v>
      </c>
      <c r="B1450" s="320">
        <v>9236893</v>
      </c>
      <c r="C1450" s="320">
        <v>90093070</v>
      </c>
      <c r="D1450" s="320">
        <v>90093070</v>
      </c>
      <c r="E1450" s="321" t="s">
        <v>11873</v>
      </c>
      <c r="F1450" s="320">
        <v>73928</v>
      </c>
    </row>
    <row r="1451" ht="12.75">
      <c r="A1451" s="320">
        <v>90173899</v>
      </c>
      <c r="B1451" s="320">
        <v>9017389</v>
      </c>
      <c r="C1451" s="320">
        <v>90093259</v>
      </c>
      <c r="D1451" s="322">
        <v>90093259</v>
      </c>
      <c r="E1451" s="321" t="s">
        <v>11874</v>
      </c>
      <c r="F1451" s="320">
        <v>15079</v>
      </c>
    </row>
    <row r="1452" ht="12.75">
      <c r="A1452" s="320">
        <v>90173805</v>
      </c>
      <c r="B1452" s="320">
        <v>9017380</v>
      </c>
      <c r="C1452" s="320">
        <v>90093275</v>
      </c>
      <c r="D1452" s="320">
        <v>90093275</v>
      </c>
      <c r="E1452" s="321" t="s">
        <v>11875</v>
      </c>
      <c r="F1452" s="320">
        <v>44855</v>
      </c>
    </row>
    <row r="1453" ht="12.75">
      <c r="A1453" s="320">
        <v>90173813</v>
      </c>
      <c r="B1453" s="320">
        <v>9017381</v>
      </c>
      <c r="C1453" s="320">
        <v>90093321</v>
      </c>
      <c r="D1453" s="320">
        <v>90093321</v>
      </c>
      <c r="E1453" s="321" t="s">
        <v>11876</v>
      </c>
      <c r="F1453" s="320">
        <v>15080</v>
      </c>
    </row>
    <row r="1454" ht="12.75">
      <c r="A1454" s="320">
        <v>90173821</v>
      </c>
      <c r="B1454" s="320">
        <v>9017382</v>
      </c>
      <c r="C1454" s="320">
        <v>90093330</v>
      </c>
      <c r="D1454" s="320">
        <v>90093330</v>
      </c>
      <c r="E1454" s="321" t="s">
        <v>11877</v>
      </c>
      <c r="F1454" s="320">
        <v>15081</v>
      </c>
    </row>
    <row r="1455" ht="12.75">
      <c r="A1455" s="320">
        <v>90173520</v>
      </c>
      <c r="B1455" s="320">
        <v>9017352</v>
      </c>
      <c r="C1455" s="320">
        <v>90093348</v>
      </c>
      <c r="D1455" s="320">
        <v>90093348</v>
      </c>
      <c r="E1455" s="321" t="s">
        <v>11878</v>
      </c>
      <c r="F1455" s="320">
        <v>15086</v>
      </c>
    </row>
    <row r="1456" ht="12.75">
      <c r="A1456" s="320">
        <v>90173619</v>
      </c>
      <c r="B1456" s="320">
        <v>9017361</v>
      </c>
      <c r="C1456" s="320">
        <v>90093445</v>
      </c>
      <c r="D1456" s="320">
        <v>90093445</v>
      </c>
      <c r="E1456" s="321" t="s">
        <v>11879</v>
      </c>
      <c r="F1456" s="320">
        <v>15095</v>
      </c>
    </row>
    <row r="1457" ht="12.75">
      <c r="A1457" s="320">
        <v>90173880</v>
      </c>
      <c r="B1457" s="320">
        <v>9017388</v>
      </c>
      <c r="C1457" s="320">
        <v>90093488</v>
      </c>
      <c r="D1457" s="320">
        <v>90093488</v>
      </c>
      <c r="E1457" s="321" t="s">
        <v>11880</v>
      </c>
      <c r="F1457" s="320">
        <v>15096</v>
      </c>
    </row>
    <row r="1458" ht="12.75">
      <c r="A1458" s="320">
        <v>90173708</v>
      </c>
      <c r="B1458" s="320">
        <v>9017370</v>
      </c>
      <c r="C1458" s="320">
        <v>90093526</v>
      </c>
      <c r="D1458" s="320">
        <v>90093526</v>
      </c>
      <c r="E1458" s="321" t="s">
        <v>11881</v>
      </c>
      <c r="F1458" s="320">
        <v>15101</v>
      </c>
    </row>
    <row r="1459" ht="12.75">
      <c r="A1459" s="320">
        <v>90173716</v>
      </c>
      <c r="B1459" s="320">
        <v>9017371</v>
      </c>
      <c r="C1459" s="320">
        <v>90093542</v>
      </c>
      <c r="D1459" s="320">
        <v>90093542</v>
      </c>
      <c r="E1459" s="321" t="s">
        <v>11882</v>
      </c>
      <c r="F1459" s="320">
        <v>15102</v>
      </c>
    </row>
    <row r="1460" ht="12.75">
      <c r="A1460" s="320">
        <v>90173732</v>
      </c>
      <c r="B1460" s="320">
        <v>9017373</v>
      </c>
      <c r="C1460" s="320">
        <v>90093577</v>
      </c>
      <c r="D1460" s="320">
        <v>90093577</v>
      </c>
      <c r="E1460" s="321" t="s">
        <v>11883</v>
      </c>
      <c r="F1460" s="320">
        <v>15104</v>
      </c>
    </row>
    <row r="1461" ht="12.75">
      <c r="A1461" s="320">
        <v>90173686</v>
      </c>
      <c r="B1461" s="320">
        <v>9017368</v>
      </c>
      <c r="C1461" s="320">
        <v>90093615</v>
      </c>
      <c r="D1461" s="320">
        <v>90093615</v>
      </c>
      <c r="E1461" s="321" t="s">
        <v>11884</v>
      </c>
      <c r="F1461" s="320">
        <v>15112</v>
      </c>
    </row>
    <row r="1462" ht="12.75">
      <c r="A1462" s="320">
        <v>90173635</v>
      </c>
      <c r="B1462" s="320">
        <v>9017363</v>
      </c>
      <c r="C1462" s="320">
        <v>90093623</v>
      </c>
      <c r="D1462" s="320">
        <v>90093623</v>
      </c>
      <c r="E1462" s="321" t="s">
        <v>11885</v>
      </c>
      <c r="F1462" s="320">
        <v>15107</v>
      </c>
    </row>
    <row r="1463" ht="12.75">
      <c r="A1463" s="320">
        <v>90173643</v>
      </c>
      <c r="B1463" s="320">
        <v>9017364</v>
      </c>
      <c r="C1463" s="320">
        <v>90093658</v>
      </c>
      <c r="D1463" s="320">
        <v>90093658</v>
      </c>
      <c r="E1463" s="321" t="s">
        <v>11886</v>
      </c>
      <c r="F1463" s="320">
        <v>15108</v>
      </c>
    </row>
    <row r="1464" ht="12.75">
      <c r="A1464" s="320">
        <v>90173775</v>
      </c>
      <c r="B1464" s="320">
        <v>9017377</v>
      </c>
      <c r="C1464" s="320">
        <v>90093682</v>
      </c>
      <c r="D1464" s="320">
        <v>90093682</v>
      </c>
      <c r="E1464" s="321" t="s">
        <v>11887</v>
      </c>
      <c r="F1464" s="320">
        <v>15117</v>
      </c>
    </row>
    <row r="1465" ht="12.75">
      <c r="A1465" s="320">
        <v>90173759</v>
      </c>
      <c r="B1465" s="320">
        <v>9017375</v>
      </c>
      <c r="C1465" s="320">
        <v>90093704</v>
      </c>
      <c r="D1465" s="320">
        <v>90093704</v>
      </c>
      <c r="E1465" s="321" t="s">
        <v>11888</v>
      </c>
      <c r="F1465" s="320">
        <v>15115</v>
      </c>
    </row>
    <row r="1466" ht="12.75">
      <c r="A1466" s="320">
        <v>90173864</v>
      </c>
      <c r="B1466" s="320">
        <v>9017386</v>
      </c>
      <c r="C1466" s="320">
        <v>90093739</v>
      </c>
      <c r="D1466" s="320">
        <v>90093739</v>
      </c>
      <c r="E1466" s="321" t="s">
        <v>11889</v>
      </c>
      <c r="F1466" s="320">
        <v>15113</v>
      </c>
    </row>
    <row r="1467" ht="12.75">
      <c r="A1467" s="320">
        <v>90307348</v>
      </c>
      <c r="B1467" s="320">
        <v>9030734</v>
      </c>
      <c r="C1467" s="320">
        <v>90094786</v>
      </c>
      <c r="D1467" s="320">
        <v>90094786</v>
      </c>
      <c r="E1467" s="321" t="s">
        <v>11890</v>
      </c>
      <c r="F1467" s="320">
        <v>41583</v>
      </c>
    </row>
    <row r="1468" ht="12.75">
      <c r="A1468" s="320">
        <v>90307356</v>
      </c>
      <c r="B1468" s="320">
        <v>9030735</v>
      </c>
      <c r="C1468" s="320">
        <v>90094794</v>
      </c>
      <c r="D1468" s="320">
        <v>90094794</v>
      </c>
      <c r="E1468" s="321" t="s">
        <v>11891</v>
      </c>
      <c r="F1468" s="320">
        <v>41584</v>
      </c>
    </row>
    <row r="1469" ht="12.75">
      <c r="A1469" s="320">
        <v>90051688</v>
      </c>
      <c r="B1469" s="320">
        <v>9005168</v>
      </c>
      <c r="C1469" s="320">
        <v>90094824</v>
      </c>
      <c r="D1469" s="320">
        <v>90094824</v>
      </c>
      <c r="E1469" s="321" t="s">
        <v>11892</v>
      </c>
      <c r="F1469" s="320">
        <v>35879</v>
      </c>
    </row>
    <row r="1470" ht="12.75">
      <c r="A1470" s="320">
        <v>92469248</v>
      </c>
      <c r="B1470" s="320">
        <v>9246924</v>
      </c>
      <c r="C1470" s="320">
        <v>90094891</v>
      </c>
      <c r="D1470" s="320">
        <v>90094891</v>
      </c>
      <c r="E1470" s="321" t="s">
        <v>11893</v>
      </c>
      <c r="F1470" s="320">
        <v>75994</v>
      </c>
    </row>
    <row r="1471" ht="12.75">
      <c r="A1471" s="320">
        <v>92398847</v>
      </c>
      <c r="B1471" s="320">
        <v>9239884</v>
      </c>
      <c r="C1471" s="320">
        <v>90095359</v>
      </c>
      <c r="D1471" s="320">
        <v>90095359</v>
      </c>
      <c r="E1471" s="321" t="s">
        <v>11894</v>
      </c>
      <c r="F1471" s="320">
        <v>10623</v>
      </c>
    </row>
    <row r="1472" ht="12.75">
      <c r="A1472" s="320">
        <v>90193733</v>
      </c>
      <c r="B1472" s="320">
        <v>9019373</v>
      </c>
      <c r="C1472" s="320">
        <v>90095430</v>
      </c>
      <c r="D1472" s="320">
        <v>90095430</v>
      </c>
      <c r="E1472" s="321" t="s">
        <v>11895</v>
      </c>
      <c r="F1472" s="320">
        <v>38353</v>
      </c>
    </row>
    <row r="1473" ht="12.75">
      <c r="A1473" s="320">
        <v>90309677</v>
      </c>
      <c r="B1473" s="320">
        <v>9030967</v>
      </c>
      <c r="C1473" s="322">
        <v>90095782</v>
      </c>
      <c r="D1473" s="322">
        <v>90095782</v>
      </c>
      <c r="E1473" s="321" t="s">
        <v>11896</v>
      </c>
      <c r="F1473" s="320">
        <v>71386</v>
      </c>
    </row>
    <row r="1474" ht="12.75">
      <c r="A1474" s="320">
        <v>90283872</v>
      </c>
      <c r="B1474" s="320">
        <v>9028387</v>
      </c>
      <c r="C1474" s="320">
        <v>90095936</v>
      </c>
      <c r="D1474" s="320">
        <v>90095936</v>
      </c>
      <c r="E1474" s="321" t="s">
        <v>11897</v>
      </c>
      <c r="F1474" s="320">
        <v>70698</v>
      </c>
    </row>
    <row r="1475" ht="12.75">
      <c r="A1475" s="320">
        <v>90284410</v>
      </c>
      <c r="B1475" s="320">
        <v>9028441</v>
      </c>
      <c r="C1475" s="320">
        <v>90096150</v>
      </c>
      <c r="D1475" s="320">
        <v>90096150</v>
      </c>
      <c r="E1475" s="321" t="s">
        <v>11898</v>
      </c>
      <c r="F1475" s="320">
        <v>70635</v>
      </c>
    </row>
    <row r="1476" ht="12.75">
      <c r="A1476" s="320">
        <v>90309499</v>
      </c>
      <c r="B1476" s="320">
        <v>9030949</v>
      </c>
      <c r="C1476" s="320">
        <v>90096177</v>
      </c>
      <c r="D1476" s="320">
        <v>90096177</v>
      </c>
      <c r="E1476" s="321" t="s">
        <v>11899</v>
      </c>
      <c r="F1476" s="320">
        <v>75334</v>
      </c>
    </row>
    <row r="1477" ht="12.75">
      <c r="A1477" s="320">
        <v>90285557</v>
      </c>
      <c r="B1477" s="320">
        <v>9028555</v>
      </c>
      <c r="C1477" s="320">
        <v>90096380</v>
      </c>
      <c r="D1477" s="320">
        <v>90096380</v>
      </c>
      <c r="E1477" s="321" t="s">
        <v>11900</v>
      </c>
      <c r="F1477" s="320">
        <v>70640</v>
      </c>
    </row>
    <row r="1478" ht="12.75">
      <c r="A1478" s="320">
        <v>90285654</v>
      </c>
      <c r="B1478" s="320">
        <v>9028565</v>
      </c>
      <c r="C1478" s="320">
        <v>90096460</v>
      </c>
      <c r="D1478" s="320">
        <v>90096460</v>
      </c>
      <c r="E1478" s="321" t="s">
        <v>11901</v>
      </c>
      <c r="F1478" s="320">
        <v>70643</v>
      </c>
    </row>
    <row r="1479" ht="12.75">
      <c r="A1479" s="320">
        <v>90285670</v>
      </c>
      <c r="B1479" s="320">
        <v>9028567</v>
      </c>
      <c r="C1479" s="320">
        <v>90096479</v>
      </c>
      <c r="D1479" s="320">
        <v>90096479</v>
      </c>
      <c r="E1479" s="321" t="s">
        <v>11902</v>
      </c>
      <c r="F1479" s="320">
        <v>70645</v>
      </c>
    </row>
    <row r="1480" ht="12.75">
      <c r="A1480" s="320">
        <v>90285662</v>
      </c>
      <c r="B1480" s="320">
        <v>9028566</v>
      </c>
      <c r="C1480" s="320">
        <v>90096487</v>
      </c>
      <c r="D1480" s="320">
        <v>90096487</v>
      </c>
      <c r="E1480" s="321" t="s">
        <v>11903</v>
      </c>
      <c r="F1480" s="320">
        <v>70644</v>
      </c>
    </row>
    <row r="1481" ht="12.75">
      <c r="A1481" s="320">
        <v>90304128</v>
      </c>
      <c r="B1481" s="320">
        <v>9030412</v>
      </c>
      <c r="C1481" s="320">
        <v>90096746</v>
      </c>
      <c r="D1481" s="320">
        <v>90096746</v>
      </c>
      <c r="E1481" s="321" t="s">
        <v>11904</v>
      </c>
      <c r="F1481" s="320">
        <v>70651</v>
      </c>
    </row>
    <row r="1482" ht="12.75">
      <c r="A1482" s="320">
        <v>90285980</v>
      </c>
      <c r="B1482" s="320">
        <v>9028598</v>
      </c>
      <c r="C1482" s="320">
        <v>90096860</v>
      </c>
      <c r="D1482" s="320">
        <v>90096860</v>
      </c>
      <c r="E1482" s="321" t="s">
        <v>11905</v>
      </c>
      <c r="F1482" s="320">
        <v>75328</v>
      </c>
    </row>
    <row r="1483" ht="12.75">
      <c r="A1483" s="320">
        <v>90286073</v>
      </c>
      <c r="B1483" s="320">
        <v>9028607</v>
      </c>
      <c r="C1483" s="320">
        <v>90096908</v>
      </c>
      <c r="D1483" s="320">
        <v>90096908</v>
      </c>
      <c r="E1483" s="321" t="s">
        <v>11906</v>
      </c>
      <c r="F1483" s="320">
        <v>70654</v>
      </c>
    </row>
    <row r="1484" ht="12.75">
      <c r="A1484" s="320">
        <v>90286081</v>
      </c>
      <c r="B1484" s="320">
        <v>9028608</v>
      </c>
      <c r="C1484" s="320">
        <v>90096924</v>
      </c>
      <c r="D1484" s="320">
        <v>90096924</v>
      </c>
      <c r="E1484" s="321" t="s">
        <v>11907</v>
      </c>
      <c r="F1484" s="320">
        <v>75329</v>
      </c>
    </row>
    <row r="1485" ht="12.75">
      <c r="A1485" s="320">
        <v>90286910</v>
      </c>
      <c r="B1485" s="320">
        <v>9028691</v>
      </c>
      <c r="C1485" s="320">
        <v>90097378</v>
      </c>
      <c r="D1485" s="320">
        <v>90097378</v>
      </c>
      <c r="E1485" s="321" t="s">
        <v>11908</v>
      </c>
      <c r="F1485" s="320">
        <v>70675</v>
      </c>
    </row>
    <row r="1486" ht="12.75">
      <c r="A1486" s="320">
        <v>90287266</v>
      </c>
      <c r="B1486" s="320">
        <v>9028726</v>
      </c>
      <c r="C1486" s="320">
        <v>90097556</v>
      </c>
      <c r="D1486" s="320">
        <v>90097556</v>
      </c>
      <c r="E1486" s="321" t="s">
        <v>11909</v>
      </c>
      <c r="F1486" s="320">
        <v>70678</v>
      </c>
    </row>
    <row r="1487" ht="12.75">
      <c r="A1487" s="320">
        <v>90287258</v>
      </c>
      <c r="B1487" s="320">
        <v>9028725</v>
      </c>
      <c r="C1487" s="320">
        <v>90097602</v>
      </c>
      <c r="D1487" s="320">
        <v>90097602</v>
      </c>
      <c r="E1487" s="321" t="s">
        <v>11910</v>
      </c>
      <c r="F1487" s="320">
        <v>70679</v>
      </c>
    </row>
    <row r="1488" ht="12.75">
      <c r="A1488" s="320">
        <v>90309553</v>
      </c>
      <c r="B1488" s="320">
        <v>9030955</v>
      </c>
      <c r="C1488" s="320">
        <v>90098102</v>
      </c>
      <c r="D1488" s="320">
        <v>90098102</v>
      </c>
      <c r="E1488" s="321" t="s">
        <v>11911</v>
      </c>
      <c r="F1488" s="320">
        <v>70692</v>
      </c>
    </row>
    <row r="1489" ht="12.75">
      <c r="A1489" s="320">
        <v>90202740</v>
      </c>
      <c r="B1489" s="320">
        <v>9020274</v>
      </c>
      <c r="C1489" s="320">
        <v>90099311</v>
      </c>
      <c r="D1489" s="320">
        <v>90099311</v>
      </c>
      <c r="E1489" s="321" t="s">
        <v>11912</v>
      </c>
      <c r="F1489" s="320">
        <v>19626</v>
      </c>
    </row>
    <row r="1490" ht="12.75">
      <c r="A1490" s="320">
        <v>90202732</v>
      </c>
      <c r="B1490" s="320">
        <v>9020273</v>
      </c>
      <c r="C1490" s="320">
        <v>90099320</v>
      </c>
      <c r="D1490" s="320">
        <v>90099320</v>
      </c>
      <c r="E1490" s="321" t="s">
        <v>11913</v>
      </c>
      <c r="F1490" s="320">
        <v>19620</v>
      </c>
    </row>
    <row r="1491" ht="12.75">
      <c r="A1491" s="320">
        <v>90202635</v>
      </c>
      <c r="B1491" s="320">
        <v>9020263</v>
      </c>
      <c r="C1491" s="320">
        <v>90099362</v>
      </c>
      <c r="D1491" s="320">
        <v>90099362</v>
      </c>
      <c r="E1491" s="321" t="s">
        <v>11914</v>
      </c>
      <c r="F1491" s="320">
        <v>41876</v>
      </c>
    </row>
    <row r="1492" ht="12.75">
      <c r="A1492" s="320">
        <v>90269918</v>
      </c>
      <c r="B1492" s="320">
        <v>9026991</v>
      </c>
      <c r="C1492" s="320">
        <v>90099370</v>
      </c>
      <c r="D1492" s="320">
        <v>90099370</v>
      </c>
      <c r="E1492" s="321" t="s">
        <v>11915</v>
      </c>
      <c r="F1492" s="320">
        <v>61238</v>
      </c>
    </row>
    <row r="1493" ht="12.75">
      <c r="A1493" s="320">
        <v>90269926</v>
      </c>
      <c r="B1493" s="320">
        <v>9026992</v>
      </c>
      <c r="C1493" s="320">
        <v>90099389</v>
      </c>
      <c r="D1493" s="320">
        <v>90099389</v>
      </c>
      <c r="E1493" s="321" t="s">
        <v>11916</v>
      </c>
      <c r="F1493" s="320">
        <v>61239</v>
      </c>
    </row>
    <row r="1494" ht="12.75">
      <c r="A1494" s="320">
        <v>90202538</v>
      </c>
      <c r="B1494" s="320">
        <v>9020253</v>
      </c>
      <c r="C1494" s="320">
        <v>90099397</v>
      </c>
      <c r="D1494" s="320">
        <v>90099397</v>
      </c>
      <c r="E1494" s="321" t="s">
        <v>11917</v>
      </c>
      <c r="F1494" s="320">
        <v>41879</v>
      </c>
    </row>
    <row r="1495" ht="12.75">
      <c r="A1495" s="320">
        <v>90202503</v>
      </c>
      <c r="B1495" s="320">
        <v>9020250</v>
      </c>
      <c r="C1495" s="320">
        <v>90099400</v>
      </c>
      <c r="D1495" s="320">
        <v>90099400</v>
      </c>
      <c r="E1495" s="321" t="s">
        <v>11918</v>
      </c>
      <c r="F1495" s="320">
        <v>41880</v>
      </c>
    </row>
    <row r="1496" ht="12.75">
      <c r="A1496" s="320">
        <v>92452809</v>
      </c>
      <c r="B1496" s="320">
        <v>9245280</v>
      </c>
      <c r="C1496" s="320">
        <v>90099419</v>
      </c>
      <c r="D1496" s="320">
        <v>90099419</v>
      </c>
      <c r="E1496" s="321" t="s">
        <v>11919</v>
      </c>
      <c r="F1496" s="320">
        <v>41881</v>
      </c>
    </row>
    <row r="1497" ht="12.75">
      <c r="A1497" s="320">
        <v>90202546</v>
      </c>
      <c r="B1497" s="320">
        <v>9020254</v>
      </c>
      <c r="C1497" s="320">
        <v>90099427</v>
      </c>
      <c r="D1497" s="320">
        <v>90099427</v>
      </c>
      <c r="E1497" s="321" t="s">
        <v>11920</v>
      </c>
      <c r="F1497" s="320">
        <v>56611</v>
      </c>
    </row>
    <row r="1498" ht="12.75">
      <c r="A1498" s="320">
        <v>92404766</v>
      </c>
      <c r="B1498" s="320">
        <v>9240476</v>
      </c>
      <c r="C1498" s="320">
        <v>90099559</v>
      </c>
      <c r="D1498" s="320">
        <v>90099559</v>
      </c>
      <c r="E1498" s="321" t="s">
        <v>11921</v>
      </c>
      <c r="F1498" s="320">
        <v>10419</v>
      </c>
    </row>
    <row r="1499" ht="12.75">
      <c r="A1499" s="320">
        <v>92404995</v>
      </c>
      <c r="B1499" s="320">
        <v>9240499</v>
      </c>
      <c r="C1499" s="320">
        <v>90099575</v>
      </c>
      <c r="D1499" s="320">
        <v>90099575</v>
      </c>
      <c r="E1499" s="321" t="s">
        <v>11922</v>
      </c>
      <c r="F1499" s="320">
        <v>10422</v>
      </c>
    </row>
    <row r="1500" ht="12.75">
      <c r="A1500" s="320">
        <v>90202694</v>
      </c>
      <c r="B1500" s="320">
        <v>9020269</v>
      </c>
      <c r="C1500" s="320">
        <v>90099591</v>
      </c>
      <c r="D1500" s="320">
        <v>90099591</v>
      </c>
      <c r="E1500" s="321" t="s">
        <v>11923</v>
      </c>
      <c r="F1500" s="320">
        <v>14261</v>
      </c>
    </row>
    <row r="1501" ht="12.75">
      <c r="A1501" s="320">
        <v>90202686</v>
      </c>
      <c r="B1501" s="320">
        <v>9020268</v>
      </c>
      <c r="C1501" s="320">
        <v>90099605</v>
      </c>
      <c r="D1501" s="320">
        <v>90099605</v>
      </c>
      <c r="E1501" s="321" t="s">
        <v>11924</v>
      </c>
      <c r="F1501" s="320">
        <v>74047</v>
      </c>
    </row>
    <row r="1502" ht="12.75">
      <c r="A1502" s="320">
        <v>92404154</v>
      </c>
      <c r="B1502" s="320">
        <v>9240415</v>
      </c>
      <c r="C1502" s="320">
        <v>90099702</v>
      </c>
      <c r="D1502" s="320">
        <v>90099702</v>
      </c>
      <c r="E1502" s="321" t="s">
        <v>11925</v>
      </c>
      <c r="F1502" s="320">
        <v>4977</v>
      </c>
    </row>
    <row r="1503" ht="12.75">
      <c r="A1503" s="320">
        <v>92404170</v>
      </c>
      <c r="B1503" s="320">
        <v>9240417</v>
      </c>
      <c r="C1503" s="320">
        <v>90099710</v>
      </c>
      <c r="D1503" s="320">
        <v>90099710</v>
      </c>
      <c r="E1503" s="321" t="s">
        <v>11926</v>
      </c>
      <c r="F1503" s="320">
        <v>4976</v>
      </c>
    </row>
    <row r="1504" ht="12.75">
      <c r="A1504" s="320">
        <v>90195680</v>
      </c>
      <c r="B1504" s="320">
        <v>9019568</v>
      </c>
      <c r="C1504" s="320">
        <v>90101405</v>
      </c>
      <c r="D1504" s="320">
        <v>90101405</v>
      </c>
      <c r="E1504" s="321" t="s">
        <v>11927</v>
      </c>
      <c r="F1504" s="320">
        <v>41059</v>
      </c>
    </row>
    <row r="1505" ht="12.75">
      <c r="A1505" s="320">
        <v>90287304</v>
      </c>
      <c r="B1505" s="320">
        <v>9028730</v>
      </c>
      <c r="C1505" s="320">
        <v>90101529</v>
      </c>
      <c r="D1505" s="320">
        <v>90101529</v>
      </c>
      <c r="E1505" s="321" t="s">
        <v>11928</v>
      </c>
      <c r="F1505" s="320">
        <v>41071</v>
      </c>
    </row>
    <row r="1506" ht="12.75">
      <c r="A1506" s="320">
        <v>90287312</v>
      </c>
      <c r="B1506" s="320">
        <v>9028731</v>
      </c>
      <c r="C1506" s="320">
        <v>90101537</v>
      </c>
      <c r="D1506" s="320">
        <v>90101537</v>
      </c>
      <c r="E1506" s="321" t="s">
        <v>11929</v>
      </c>
      <c r="F1506" s="320">
        <v>41069</v>
      </c>
    </row>
    <row r="1507" ht="12.75">
      <c r="A1507" s="320">
        <v>90301960</v>
      </c>
      <c r="B1507" s="320">
        <v>9030196</v>
      </c>
      <c r="C1507" s="320">
        <v>90101634</v>
      </c>
      <c r="D1507" s="320">
        <v>90101634</v>
      </c>
      <c r="E1507" s="321" t="s">
        <v>11930</v>
      </c>
      <c r="F1507" s="320">
        <v>35059</v>
      </c>
    </row>
    <row r="1508" ht="12.75">
      <c r="A1508" s="320">
        <v>90251806</v>
      </c>
      <c r="B1508" s="320">
        <v>9025180</v>
      </c>
      <c r="C1508" s="320">
        <v>90101650</v>
      </c>
      <c r="D1508" s="322">
        <v>90101650</v>
      </c>
      <c r="E1508" s="321" t="s">
        <v>11931</v>
      </c>
      <c r="F1508" s="320">
        <v>24702</v>
      </c>
    </row>
    <row r="1509" ht="12.75">
      <c r="A1509" s="320">
        <v>90177673</v>
      </c>
      <c r="B1509" s="320">
        <v>9017767</v>
      </c>
      <c r="C1509" s="320">
        <v>90101995</v>
      </c>
      <c r="D1509" s="320">
        <v>90101995</v>
      </c>
      <c r="E1509" s="321" t="s">
        <v>11932</v>
      </c>
      <c r="F1509" s="320">
        <v>15936</v>
      </c>
    </row>
    <row r="1510" ht="12.75">
      <c r="A1510" s="320">
        <v>90301943</v>
      </c>
      <c r="B1510" s="320">
        <v>9030194</v>
      </c>
      <c r="C1510" s="320">
        <v>90102096</v>
      </c>
      <c r="D1510" s="320">
        <v>90102096</v>
      </c>
      <c r="E1510" s="321" t="s">
        <v>11933</v>
      </c>
      <c r="F1510" s="320">
        <v>32140</v>
      </c>
    </row>
    <row r="1511" ht="12.75">
      <c r="A1511" s="320">
        <v>90177797</v>
      </c>
      <c r="B1511" s="320">
        <v>9017779</v>
      </c>
      <c r="C1511" s="320">
        <v>90102231</v>
      </c>
      <c r="D1511" s="320">
        <v>90102231</v>
      </c>
      <c r="E1511" s="321" t="s">
        <v>11934</v>
      </c>
      <c r="F1511" s="320">
        <v>17615</v>
      </c>
    </row>
    <row r="1512" ht="12.75">
      <c r="A1512" s="320">
        <v>90278003</v>
      </c>
      <c r="B1512" s="320">
        <v>9027800</v>
      </c>
      <c r="C1512" s="320">
        <v>90102436</v>
      </c>
      <c r="D1512" s="320">
        <v>90102436</v>
      </c>
      <c r="E1512" s="321" t="s">
        <v>11935</v>
      </c>
      <c r="F1512" s="320">
        <v>29231</v>
      </c>
    </row>
    <row r="1513" ht="12.75">
      <c r="A1513" s="320">
        <v>90278020</v>
      </c>
      <c r="B1513" s="320">
        <v>9027802</v>
      </c>
      <c r="C1513" s="320">
        <v>90102444</v>
      </c>
      <c r="D1513" s="320">
        <v>90102444</v>
      </c>
      <c r="E1513" s="321" t="s">
        <v>11936</v>
      </c>
      <c r="F1513" s="320">
        <v>29232</v>
      </c>
    </row>
    <row r="1514" ht="12.75">
      <c r="A1514" s="320">
        <v>90177738</v>
      </c>
      <c r="B1514" s="320">
        <v>9017773</v>
      </c>
      <c r="C1514" s="320">
        <v>90102681</v>
      </c>
      <c r="D1514" s="320">
        <v>90102681</v>
      </c>
      <c r="E1514" s="321" t="s">
        <v>11937</v>
      </c>
      <c r="F1514" s="320">
        <v>15946</v>
      </c>
    </row>
    <row r="1515" ht="12.75">
      <c r="A1515" s="320">
        <v>90178157</v>
      </c>
      <c r="B1515" s="320">
        <v>9017815</v>
      </c>
      <c r="C1515" s="320">
        <v>90102991</v>
      </c>
      <c r="D1515" s="320">
        <v>90102991</v>
      </c>
      <c r="E1515" s="321" t="s">
        <v>11938</v>
      </c>
      <c r="F1515" s="320">
        <v>19965</v>
      </c>
    </row>
    <row r="1516" ht="12.75">
      <c r="A1516" s="320">
        <v>90177800</v>
      </c>
      <c r="B1516" s="320">
        <v>9017780</v>
      </c>
      <c r="C1516" s="320">
        <v>90103009</v>
      </c>
      <c r="D1516" s="320">
        <v>90103009</v>
      </c>
      <c r="E1516" s="321" t="s">
        <v>11939</v>
      </c>
      <c r="F1516" s="320">
        <v>17617</v>
      </c>
    </row>
    <row r="1517" ht="12.75">
      <c r="A1517" s="320">
        <v>90278046</v>
      </c>
      <c r="B1517" s="320">
        <v>9027804</v>
      </c>
      <c r="C1517" s="320">
        <v>90103017</v>
      </c>
      <c r="D1517" s="320">
        <v>90103017</v>
      </c>
      <c r="E1517" s="321" t="s">
        <v>11940</v>
      </c>
      <c r="F1517" s="320">
        <v>29234</v>
      </c>
    </row>
    <row r="1518" ht="12.75">
      <c r="A1518" s="320">
        <v>90278054</v>
      </c>
      <c r="B1518" s="320">
        <v>9027805</v>
      </c>
      <c r="C1518" s="320">
        <v>90103025</v>
      </c>
      <c r="D1518" s="320">
        <v>90103025</v>
      </c>
      <c r="E1518" s="321" t="s">
        <v>11941</v>
      </c>
      <c r="F1518" s="320">
        <v>29235</v>
      </c>
    </row>
    <row r="1519" ht="12.75">
      <c r="A1519" s="320">
        <v>92472346</v>
      </c>
      <c r="B1519" s="320">
        <v>9247234</v>
      </c>
      <c r="C1519" s="320">
        <v>90105664</v>
      </c>
      <c r="D1519" s="320">
        <v>90105664</v>
      </c>
      <c r="E1519" s="321" t="s">
        <v>11942</v>
      </c>
      <c r="F1519" s="320">
        <v>13029</v>
      </c>
    </row>
    <row r="1520" ht="12.75">
      <c r="A1520" s="320">
        <v>92472354</v>
      </c>
      <c r="B1520" s="320">
        <v>9247235</v>
      </c>
      <c r="C1520" s="320">
        <v>90105672</v>
      </c>
      <c r="D1520" s="320">
        <v>90105672</v>
      </c>
      <c r="E1520" s="321" t="s">
        <v>11943</v>
      </c>
      <c r="F1520" s="320">
        <v>13030</v>
      </c>
    </row>
    <row r="1521" ht="12.75">
      <c r="A1521" s="320">
        <v>92472362</v>
      </c>
      <c r="B1521" s="320">
        <v>9247236</v>
      </c>
      <c r="C1521" s="320">
        <v>90105680</v>
      </c>
      <c r="D1521" s="320">
        <v>90105680</v>
      </c>
      <c r="E1521" s="321" t="s">
        <v>11944</v>
      </c>
      <c r="F1521" s="320">
        <v>13031</v>
      </c>
    </row>
    <row r="1522" ht="12.75">
      <c r="A1522" s="320">
        <v>90705017</v>
      </c>
      <c r="B1522" s="320">
        <v>9070501</v>
      </c>
      <c r="C1522" s="320">
        <v>90105710</v>
      </c>
      <c r="D1522" s="320">
        <v>90105710</v>
      </c>
      <c r="E1522" s="321" t="s">
        <v>11945</v>
      </c>
      <c r="F1522" s="320">
        <v>62485</v>
      </c>
    </row>
    <row r="1523" ht="12.75">
      <c r="A1523" s="320">
        <v>92382770</v>
      </c>
      <c r="B1523" s="320">
        <v>9238277</v>
      </c>
      <c r="C1523" s="320">
        <v>90105770</v>
      </c>
      <c r="D1523" s="320">
        <v>90105770</v>
      </c>
      <c r="E1523" s="321" t="s">
        <v>11946</v>
      </c>
      <c r="F1523" s="320">
        <v>29182</v>
      </c>
    </row>
    <row r="1524" ht="12.75">
      <c r="A1524" s="320">
        <v>90272668</v>
      </c>
      <c r="B1524" s="320">
        <v>9027266</v>
      </c>
      <c r="C1524" s="320">
        <v>90105796</v>
      </c>
      <c r="D1524" s="320">
        <v>90105796</v>
      </c>
      <c r="E1524" s="321" t="s">
        <v>11947</v>
      </c>
      <c r="F1524" s="320">
        <v>29179</v>
      </c>
    </row>
    <row r="1525" ht="12.75">
      <c r="A1525" s="320">
        <v>92382797</v>
      </c>
      <c r="B1525" s="320">
        <v>9238279</v>
      </c>
      <c r="C1525" s="320">
        <v>90105800</v>
      </c>
      <c r="D1525" s="320">
        <v>90105800</v>
      </c>
      <c r="E1525" s="321" t="s">
        <v>11948</v>
      </c>
      <c r="F1525" s="320">
        <v>29180</v>
      </c>
    </row>
    <row r="1526" ht="12.75">
      <c r="A1526" s="320">
        <v>90302761</v>
      </c>
      <c r="B1526" s="320">
        <v>9030276</v>
      </c>
      <c r="C1526" s="320">
        <v>90105834</v>
      </c>
      <c r="D1526" s="320">
        <v>90105834</v>
      </c>
      <c r="E1526" s="321" t="s">
        <v>11949</v>
      </c>
      <c r="F1526" s="320">
        <v>34944</v>
      </c>
    </row>
    <row r="1527" ht="12.75">
      <c r="A1527" s="320">
        <v>90302800</v>
      </c>
      <c r="B1527" s="320">
        <v>9030280</v>
      </c>
      <c r="C1527" s="320">
        <v>90105869</v>
      </c>
      <c r="D1527" s="320">
        <v>90105869</v>
      </c>
      <c r="E1527" s="321" t="s">
        <v>11950</v>
      </c>
      <c r="F1527" s="320">
        <v>34941</v>
      </c>
    </row>
    <row r="1528" ht="12.75">
      <c r="A1528" s="320">
        <v>90302753</v>
      </c>
      <c r="B1528" s="320">
        <v>9030275</v>
      </c>
      <c r="C1528" s="320">
        <v>90105915</v>
      </c>
      <c r="D1528" s="320">
        <v>90105915</v>
      </c>
      <c r="E1528" s="321" t="s">
        <v>11951</v>
      </c>
      <c r="F1528" s="320">
        <v>34945</v>
      </c>
    </row>
    <row r="1529" ht="12.75">
      <c r="A1529" s="320">
        <v>92447759</v>
      </c>
      <c r="B1529" s="320">
        <v>9244775</v>
      </c>
      <c r="C1529" s="320">
        <v>90105940</v>
      </c>
      <c r="D1529" s="320">
        <v>90105940</v>
      </c>
      <c r="E1529" s="321" t="s">
        <v>11952</v>
      </c>
      <c r="F1529" s="320">
        <v>34163</v>
      </c>
    </row>
    <row r="1530" ht="12.75">
      <c r="A1530" s="320">
        <v>92447775</v>
      </c>
      <c r="B1530" s="320">
        <v>9244777</v>
      </c>
      <c r="C1530" s="320">
        <v>90105966</v>
      </c>
      <c r="D1530" s="320">
        <v>90105966</v>
      </c>
      <c r="E1530" s="321" t="s">
        <v>11953</v>
      </c>
      <c r="F1530" s="320">
        <v>34162</v>
      </c>
    </row>
    <row r="1531" ht="12.75">
      <c r="A1531" s="320">
        <v>92402917</v>
      </c>
      <c r="B1531" s="320">
        <v>9240291</v>
      </c>
      <c r="C1531" s="320">
        <v>90105982</v>
      </c>
      <c r="D1531" s="320">
        <v>90105982</v>
      </c>
      <c r="E1531" s="321" t="s">
        <v>11954</v>
      </c>
      <c r="F1531" s="320">
        <v>1112</v>
      </c>
    </row>
    <row r="1532" ht="12.75">
      <c r="A1532" s="320">
        <v>90224019</v>
      </c>
      <c r="B1532" s="320">
        <v>9022401</v>
      </c>
      <c r="C1532" s="320">
        <v>90105990</v>
      </c>
      <c r="D1532" s="320">
        <v>90105990</v>
      </c>
      <c r="E1532" s="321" t="s">
        <v>11955</v>
      </c>
      <c r="F1532" s="320">
        <v>8032</v>
      </c>
    </row>
    <row r="1533" ht="12.75">
      <c r="A1533" s="320">
        <v>92469477</v>
      </c>
      <c r="B1533" s="320">
        <v>9246947</v>
      </c>
      <c r="C1533" s="320">
        <v>90106008</v>
      </c>
      <c r="D1533" s="320">
        <v>90106008</v>
      </c>
      <c r="E1533" s="321" t="s">
        <v>11956</v>
      </c>
      <c r="F1533" s="320">
        <v>8035</v>
      </c>
    </row>
    <row r="1534" ht="12.75">
      <c r="A1534" s="320">
        <v>90224027</v>
      </c>
      <c r="B1534" s="320">
        <v>9022402</v>
      </c>
      <c r="C1534" s="320">
        <v>90106016</v>
      </c>
      <c r="D1534" s="320">
        <v>90106016</v>
      </c>
      <c r="E1534" s="321" t="s">
        <v>11957</v>
      </c>
      <c r="F1534" s="320">
        <v>8031</v>
      </c>
    </row>
    <row r="1535" ht="12.75">
      <c r="A1535" s="320">
        <v>92403417</v>
      </c>
      <c r="B1535" s="320">
        <v>9240341</v>
      </c>
      <c r="C1535" s="320">
        <v>90106024</v>
      </c>
      <c r="D1535" s="320">
        <v>90106024</v>
      </c>
      <c r="E1535" s="321" t="s">
        <v>11958</v>
      </c>
      <c r="F1535" s="320">
        <v>36670</v>
      </c>
    </row>
    <row r="1536" ht="12.75">
      <c r="A1536" s="320">
        <v>90287479</v>
      </c>
      <c r="B1536" s="320">
        <v>9028747</v>
      </c>
      <c r="C1536" s="320">
        <v>90106105</v>
      </c>
      <c r="D1536" s="320">
        <v>90106105</v>
      </c>
      <c r="E1536" s="321" t="s">
        <v>11959</v>
      </c>
      <c r="F1536" s="320">
        <v>28423</v>
      </c>
    </row>
    <row r="1537" ht="12.75">
      <c r="A1537" s="320">
        <v>92406785</v>
      </c>
      <c r="B1537" s="320">
        <v>9240678</v>
      </c>
      <c r="C1537" s="320">
        <v>90106253</v>
      </c>
      <c r="D1537" s="320">
        <v>90106253</v>
      </c>
      <c r="E1537" s="321" t="s">
        <v>11960</v>
      </c>
      <c r="F1537" s="320">
        <v>3671</v>
      </c>
    </row>
    <row r="1538" ht="12.75">
      <c r="A1538" s="320">
        <v>92406807</v>
      </c>
      <c r="B1538" s="320">
        <v>9240680</v>
      </c>
      <c r="C1538" s="320">
        <v>90106261</v>
      </c>
      <c r="D1538" s="320">
        <v>90106261</v>
      </c>
      <c r="E1538" s="321" t="s">
        <v>11961</v>
      </c>
      <c r="F1538" s="320">
        <v>3673</v>
      </c>
    </row>
    <row r="1539" ht="12.75">
      <c r="A1539" s="320">
        <v>90194195</v>
      </c>
      <c r="B1539" s="320">
        <v>9019419</v>
      </c>
      <c r="C1539" s="320">
        <v>90106326</v>
      </c>
      <c r="D1539" s="320">
        <v>90106326</v>
      </c>
      <c r="E1539" s="321" t="s">
        <v>11962</v>
      </c>
      <c r="F1539" s="320">
        <v>1473</v>
      </c>
    </row>
    <row r="1540" ht="12.75">
      <c r="A1540" s="320">
        <v>90194209</v>
      </c>
      <c r="B1540" s="320">
        <v>9019420</v>
      </c>
      <c r="C1540" s="320">
        <v>90106334</v>
      </c>
      <c r="D1540" s="320">
        <v>90106334</v>
      </c>
      <c r="E1540" s="321" t="s">
        <v>11963</v>
      </c>
      <c r="F1540" s="320">
        <v>1474</v>
      </c>
    </row>
    <row r="1541" ht="12.75">
      <c r="A1541" s="320">
        <v>90295722</v>
      </c>
      <c r="B1541" s="320">
        <v>9029572</v>
      </c>
      <c r="C1541" s="320">
        <v>90106342</v>
      </c>
      <c r="D1541" s="320">
        <v>90106342</v>
      </c>
      <c r="E1541" s="321" t="s">
        <v>11964</v>
      </c>
      <c r="F1541" s="320">
        <v>30582</v>
      </c>
    </row>
    <row r="1542" ht="12.75">
      <c r="A1542" s="320">
        <v>90319028</v>
      </c>
      <c r="B1542" s="320">
        <v>9031902</v>
      </c>
      <c r="C1542" s="320">
        <v>90106369</v>
      </c>
      <c r="D1542" s="320">
        <v>90106369</v>
      </c>
      <c r="E1542" s="321" t="s">
        <v>11965</v>
      </c>
      <c r="F1542" s="320">
        <v>1472</v>
      </c>
    </row>
    <row r="1543" ht="12.75">
      <c r="A1543" s="320">
        <v>92471218</v>
      </c>
      <c r="B1543" s="320">
        <v>9247121</v>
      </c>
      <c r="C1543" s="320">
        <v>90106377</v>
      </c>
      <c r="D1543" s="320">
        <v>90106377</v>
      </c>
      <c r="E1543" s="321" t="s">
        <v>11966</v>
      </c>
      <c r="F1543" s="320">
        <v>12296</v>
      </c>
    </row>
    <row r="1544" ht="12.75">
      <c r="A1544" s="320">
        <v>90337026</v>
      </c>
      <c r="B1544" s="320">
        <v>9033702</v>
      </c>
      <c r="C1544" s="320">
        <v>90106415</v>
      </c>
      <c r="D1544" s="320">
        <v>90106415</v>
      </c>
      <c r="E1544" s="321" t="s">
        <v>11967</v>
      </c>
      <c r="F1544" s="320">
        <v>1558</v>
      </c>
    </row>
    <row r="1545" ht="12.75">
      <c r="A1545" s="320">
        <v>91242029</v>
      </c>
      <c r="B1545" s="320">
        <v>9124202</v>
      </c>
      <c r="C1545" s="320">
        <v>90106440</v>
      </c>
      <c r="D1545" s="320">
        <v>90106440</v>
      </c>
      <c r="E1545" s="321" t="s">
        <v>11968</v>
      </c>
      <c r="F1545" s="320">
        <v>1645</v>
      </c>
    </row>
    <row r="1546" ht="12.75">
      <c r="A1546" s="320">
        <v>92447651</v>
      </c>
      <c r="B1546" s="320">
        <v>9244765</v>
      </c>
      <c r="C1546" s="320">
        <v>90106679</v>
      </c>
      <c r="D1546" s="320">
        <v>90106679</v>
      </c>
      <c r="E1546" s="321" t="s">
        <v>11969</v>
      </c>
      <c r="F1546" s="320">
        <v>34165</v>
      </c>
    </row>
    <row r="1547" ht="12.75">
      <c r="A1547" s="320">
        <v>90195213</v>
      </c>
      <c r="B1547" s="320">
        <v>9019521</v>
      </c>
      <c r="C1547" s="320">
        <v>90106733</v>
      </c>
      <c r="D1547" s="320">
        <v>90106733</v>
      </c>
      <c r="E1547" s="321" t="s">
        <v>11970</v>
      </c>
      <c r="F1547" s="320">
        <v>16844</v>
      </c>
    </row>
    <row r="1548" ht="12.75">
      <c r="A1548" s="320">
        <v>92426581</v>
      </c>
      <c r="B1548" s="320">
        <v>9242658</v>
      </c>
      <c r="C1548" s="320">
        <v>90106792</v>
      </c>
      <c r="D1548" s="320">
        <v>90106792</v>
      </c>
      <c r="E1548" s="321" t="s">
        <v>11971</v>
      </c>
      <c r="F1548" s="320">
        <v>2639</v>
      </c>
    </row>
    <row r="1549" ht="12.75">
      <c r="A1549" s="320">
        <v>92426603</v>
      </c>
      <c r="B1549" s="320">
        <v>9242660</v>
      </c>
      <c r="C1549" s="320">
        <v>90106830</v>
      </c>
      <c r="D1549" s="320">
        <v>90106830</v>
      </c>
      <c r="E1549" s="321" t="s">
        <v>11972</v>
      </c>
      <c r="F1549" s="320">
        <v>2637</v>
      </c>
    </row>
    <row r="1550" ht="12.75">
      <c r="A1550" s="320">
        <v>92426611</v>
      </c>
      <c r="B1550" s="320">
        <v>9242661</v>
      </c>
      <c r="C1550" s="320">
        <v>90106857</v>
      </c>
      <c r="D1550" s="320">
        <v>90106857</v>
      </c>
      <c r="E1550" s="321" t="s">
        <v>11973</v>
      </c>
      <c r="F1550" s="320">
        <v>2638</v>
      </c>
    </row>
    <row r="1551" ht="12.75">
      <c r="A1551" s="320">
        <v>90194500</v>
      </c>
      <c r="B1551" s="320">
        <v>9019450</v>
      </c>
      <c r="C1551" s="320">
        <v>90106865</v>
      </c>
      <c r="D1551" s="320">
        <v>90106865</v>
      </c>
      <c r="E1551" s="321" t="s">
        <v>11974</v>
      </c>
      <c r="F1551" s="320">
        <v>2642</v>
      </c>
    </row>
    <row r="1552" ht="12.75">
      <c r="A1552" s="320">
        <v>92438407</v>
      </c>
      <c r="B1552" s="320">
        <v>9243840</v>
      </c>
      <c r="C1552" s="320">
        <v>90106970</v>
      </c>
      <c r="D1552" s="320">
        <v>90106970</v>
      </c>
      <c r="E1552" s="321" t="s">
        <v>11975</v>
      </c>
      <c r="F1552" s="320">
        <v>2034</v>
      </c>
    </row>
    <row r="1553" ht="12.75">
      <c r="A1553" s="320">
        <v>92438393</v>
      </c>
      <c r="B1553" s="320">
        <v>9243839</v>
      </c>
      <c r="C1553" s="320">
        <v>90106989</v>
      </c>
      <c r="D1553" s="320">
        <v>90106989</v>
      </c>
      <c r="E1553" s="321" t="s">
        <v>11976</v>
      </c>
      <c r="F1553" s="320">
        <v>2037</v>
      </c>
    </row>
    <row r="1554" ht="12.75">
      <c r="A1554" s="320">
        <v>90462017</v>
      </c>
      <c r="B1554" s="320">
        <v>9046201</v>
      </c>
      <c r="C1554" s="320">
        <v>90107004</v>
      </c>
      <c r="D1554" s="320">
        <v>90107004</v>
      </c>
      <c r="E1554" s="321" t="s">
        <v>11977</v>
      </c>
      <c r="F1554" s="320">
        <v>9132</v>
      </c>
    </row>
    <row r="1555" ht="12.75">
      <c r="A1555" s="320">
        <v>90462025</v>
      </c>
      <c r="B1555" s="320">
        <v>9046202</v>
      </c>
      <c r="C1555" s="320">
        <v>90107012</v>
      </c>
      <c r="D1555" s="320">
        <v>90107012</v>
      </c>
      <c r="E1555" s="321" t="s">
        <v>11978</v>
      </c>
      <c r="F1555" s="320">
        <v>9133</v>
      </c>
    </row>
    <row r="1556" ht="12.75">
      <c r="A1556" s="320">
        <v>91433029</v>
      </c>
      <c r="B1556" s="320">
        <v>9143302</v>
      </c>
      <c r="C1556" s="320">
        <v>90107020</v>
      </c>
      <c r="D1556" s="320">
        <v>90107020</v>
      </c>
      <c r="E1556" s="321" t="s">
        <v>11979</v>
      </c>
      <c r="F1556" s="320">
        <v>34167</v>
      </c>
    </row>
    <row r="1557" ht="12.75">
      <c r="A1557" s="320">
        <v>92447724</v>
      </c>
      <c r="B1557" s="320">
        <v>9244772</v>
      </c>
      <c r="C1557" s="320">
        <v>90107039</v>
      </c>
      <c r="D1557" s="320">
        <v>90107039</v>
      </c>
      <c r="E1557" s="321" t="s">
        <v>11980</v>
      </c>
      <c r="F1557" s="320">
        <v>71457</v>
      </c>
    </row>
    <row r="1558" ht="12.75">
      <c r="A1558" s="320">
        <v>90267966</v>
      </c>
      <c r="B1558" s="320">
        <v>9026796</v>
      </c>
      <c r="C1558" s="320">
        <v>90107209</v>
      </c>
      <c r="D1558" s="320">
        <v>90107209</v>
      </c>
      <c r="E1558" s="321" t="s">
        <v>11981</v>
      </c>
      <c r="F1558" s="320">
        <v>28527</v>
      </c>
    </row>
    <row r="1559" ht="12.75">
      <c r="A1559" s="320">
        <v>90278267</v>
      </c>
      <c r="B1559" s="320">
        <v>9027826</v>
      </c>
      <c r="C1559" s="320">
        <v>90107217</v>
      </c>
      <c r="D1559" s="320">
        <v>90107217</v>
      </c>
      <c r="E1559" s="321" t="s">
        <v>11982</v>
      </c>
      <c r="F1559" s="320">
        <v>29817</v>
      </c>
    </row>
    <row r="1560" ht="12.75">
      <c r="A1560" s="320">
        <v>92470807</v>
      </c>
      <c r="B1560" s="320">
        <v>9247080</v>
      </c>
      <c r="C1560" s="320">
        <v>90107225</v>
      </c>
      <c r="D1560" s="320">
        <v>90107225</v>
      </c>
      <c r="E1560" s="321" t="s">
        <v>11983</v>
      </c>
      <c r="F1560" s="320">
        <v>14415</v>
      </c>
    </row>
    <row r="1561" ht="12.75">
      <c r="A1561" s="320">
        <v>96006455</v>
      </c>
      <c r="B1561" s="320" t="s">
        <v>11984</v>
      </c>
      <c r="C1561" s="322">
        <v>90107250</v>
      </c>
      <c r="D1561" s="322">
        <v>90107250</v>
      </c>
      <c r="E1561" s="321" t="s">
        <v>11985</v>
      </c>
      <c r="F1561" s="320">
        <v>19399</v>
      </c>
    </row>
    <row r="1562" ht="12.75">
      <c r="A1562" s="320">
        <v>92385893</v>
      </c>
      <c r="B1562" s="320">
        <v>9238589</v>
      </c>
      <c r="C1562" s="320">
        <v>90112318</v>
      </c>
      <c r="D1562" s="320">
        <v>90112318</v>
      </c>
      <c r="E1562" s="321" t="s">
        <v>11986</v>
      </c>
      <c r="F1562" s="320">
        <v>2908</v>
      </c>
    </row>
    <row r="1563" ht="12.75">
      <c r="A1563" s="320">
        <v>92267165</v>
      </c>
      <c r="B1563" s="320">
        <v>9226716</v>
      </c>
      <c r="C1563" s="320">
        <v>90112369</v>
      </c>
      <c r="D1563" s="320">
        <v>90112369</v>
      </c>
      <c r="E1563" s="321" t="s">
        <v>11987</v>
      </c>
      <c r="F1563" s="320">
        <v>2912</v>
      </c>
    </row>
    <row r="1564" ht="12.75">
      <c r="A1564" s="320">
        <v>92390188</v>
      </c>
      <c r="B1564" s="320">
        <v>9239018</v>
      </c>
      <c r="C1564" s="320">
        <v>90112431</v>
      </c>
      <c r="D1564" s="320">
        <v>90112431</v>
      </c>
      <c r="E1564" s="321" t="s">
        <v>11988</v>
      </c>
      <c r="F1564" s="320">
        <v>71413</v>
      </c>
    </row>
    <row r="1565" ht="12.75">
      <c r="A1565" s="320">
        <v>92398766</v>
      </c>
      <c r="B1565" s="320">
        <v>9239876</v>
      </c>
      <c r="C1565" s="320">
        <v>90112458</v>
      </c>
      <c r="D1565" s="320">
        <v>90112458</v>
      </c>
      <c r="E1565" s="321" t="s">
        <v>11989</v>
      </c>
      <c r="F1565" s="320">
        <v>5546</v>
      </c>
    </row>
    <row r="1566" ht="12.75">
      <c r="A1566" s="320">
        <v>92388930</v>
      </c>
      <c r="B1566" s="320">
        <v>9238893</v>
      </c>
      <c r="C1566" s="320">
        <v>90112474</v>
      </c>
      <c r="D1566" s="320">
        <v>90112474</v>
      </c>
      <c r="E1566" s="321" t="s">
        <v>11990</v>
      </c>
      <c r="F1566" s="320">
        <v>5545</v>
      </c>
    </row>
    <row r="1567" ht="12.75">
      <c r="A1567" s="320">
        <v>91334012</v>
      </c>
      <c r="B1567" s="320">
        <v>9133401</v>
      </c>
      <c r="C1567" s="320">
        <v>90112482</v>
      </c>
      <c r="D1567" s="320">
        <v>90112482</v>
      </c>
      <c r="E1567" s="321" t="s">
        <v>11991</v>
      </c>
      <c r="F1567" s="320">
        <v>2931</v>
      </c>
    </row>
    <row r="1568" ht="12.75">
      <c r="A1568" s="320">
        <v>90248376</v>
      </c>
      <c r="B1568" s="320">
        <v>9024837</v>
      </c>
      <c r="C1568" s="320">
        <v>90114000</v>
      </c>
      <c r="D1568" s="320">
        <v>90114000</v>
      </c>
      <c r="E1568" s="321" t="s">
        <v>11992</v>
      </c>
      <c r="F1568" s="320">
        <v>20792</v>
      </c>
    </row>
    <row r="1569" ht="12.75">
      <c r="A1569" s="320">
        <v>92402887</v>
      </c>
      <c r="B1569" s="320">
        <v>9240288</v>
      </c>
      <c r="C1569" s="320">
        <v>90114582</v>
      </c>
      <c r="D1569" s="320">
        <v>90114582</v>
      </c>
      <c r="E1569" s="321" t="s">
        <v>11993</v>
      </c>
      <c r="F1569" s="320">
        <v>1140</v>
      </c>
    </row>
    <row r="1570" ht="12.75">
      <c r="A1570" s="320">
        <v>90911016</v>
      </c>
      <c r="B1570" s="320">
        <v>9091101</v>
      </c>
      <c r="C1570" s="320">
        <v>90114736</v>
      </c>
      <c r="D1570" s="320">
        <v>90114736</v>
      </c>
      <c r="E1570" s="321" t="s">
        <v>11994</v>
      </c>
      <c r="F1570" s="320">
        <v>1974</v>
      </c>
    </row>
    <row r="1571" ht="12.75">
      <c r="A1571" s="320">
        <v>90306325</v>
      </c>
      <c r="B1571" s="320">
        <v>9030632</v>
      </c>
      <c r="C1571" s="320">
        <v>90122178</v>
      </c>
      <c r="D1571" s="320">
        <v>90122178</v>
      </c>
      <c r="E1571" s="321" t="s">
        <v>11995</v>
      </c>
      <c r="F1571" s="320">
        <v>38460</v>
      </c>
    </row>
    <row r="1572" ht="12.75">
      <c r="A1572" s="320">
        <v>90306376</v>
      </c>
      <c r="B1572" s="320">
        <v>9030637</v>
      </c>
      <c r="C1572" s="320">
        <v>90122291</v>
      </c>
      <c r="D1572" s="320">
        <v>90122291</v>
      </c>
      <c r="E1572" s="321" t="s">
        <v>11996</v>
      </c>
      <c r="F1572" s="320">
        <v>38476</v>
      </c>
    </row>
    <row r="1573" ht="12.75">
      <c r="A1573" s="320">
        <v>90306392</v>
      </c>
      <c r="B1573" s="320">
        <v>9030639</v>
      </c>
      <c r="C1573" s="320">
        <v>90122313</v>
      </c>
      <c r="D1573" s="320">
        <v>90122313</v>
      </c>
      <c r="E1573" s="321" t="s">
        <v>11997</v>
      </c>
      <c r="F1573" s="320">
        <v>38475</v>
      </c>
    </row>
    <row r="1574" ht="12.75">
      <c r="A1574" s="320">
        <v>90306406</v>
      </c>
      <c r="B1574" s="320">
        <v>9030640</v>
      </c>
      <c r="C1574" s="320">
        <v>90122356</v>
      </c>
      <c r="D1574" s="320">
        <v>90122356</v>
      </c>
      <c r="E1574" s="321" t="s">
        <v>11998</v>
      </c>
      <c r="F1574" s="320">
        <v>38473</v>
      </c>
    </row>
    <row r="1575" ht="12.75">
      <c r="A1575" s="320">
        <v>90306430</v>
      </c>
      <c r="B1575" s="320">
        <v>9030643</v>
      </c>
      <c r="C1575" s="320">
        <v>90122364</v>
      </c>
      <c r="D1575" s="320">
        <v>90122364</v>
      </c>
      <c r="E1575" s="321" t="s">
        <v>11999</v>
      </c>
      <c r="F1575" s="320">
        <v>38472</v>
      </c>
    </row>
    <row r="1576" ht="12.75">
      <c r="A1576" s="320">
        <v>90306422</v>
      </c>
      <c r="B1576" s="320">
        <v>9030642</v>
      </c>
      <c r="C1576" s="320">
        <v>90122372</v>
      </c>
      <c r="D1576" s="320">
        <v>90122372</v>
      </c>
      <c r="E1576" s="321" t="s">
        <v>12000</v>
      </c>
      <c r="F1576" s="320">
        <v>38471</v>
      </c>
    </row>
    <row r="1577" ht="12.75">
      <c r="A1577" s="320">
        <v>90306341</v>
      </c>
      <c r="B1577" s="320">
        <v>9030634</v>
      </c>
      <c r="C1577" s="320">
        <v>90122461</v>
      </c>
      <c r="D1577" s="320">
        <v>90122461</v>
      </c>
      <c r="E1577" s="321" t="s">
        <v>12001</v>
      </c>
      <c r="F1577" s="320">
        <v>38465</v>
      </c>
    </row>
    <row r="1578" ht="12.75">
      <c r="A1578" s="320">
        <v>90306368</v>
      </c>
      <c r="B1578" s="320">
        <v>9030636</v>
      </c>
      <c r="C1578" s="320">
        <v>90122488</v>
      </c>
      <c r="D1578" s="320">
        <v>90122488</v>
      </c>
      <c r="E1578" s="321" t="s">
        <v>12002</v>
      </c>
      <c r="F1578" s="320">
        <v>38464</v>
      </c>
    </row>
    <row r="1579" ht="12.75">
      <c r="A1579" s="320">
        <v>90306350</v>
      </c>
      <c r="B1579" s="320">
        <v>9030635</v>
      </c>
      <c r="C1579" s="320">
        <v>90122500</v>
      </c>
      <c r="D1579" s="320">
        <v>90122500</v>
      </c>
      <c r="E1579" s="321" t="s">
        <v>12003</v>
      </c>
      <c r="F1579" s="320">
        <v>38463</v>
      </c>
    </row>
    <row r="1580" ht="12.75">
      <c r="A1580" s="320">
        <v>90306333</v>
      </c>
      <c r="B1580" s="320">
        <v>9030633</v>
      </c>
      <c r="C1580" s="320">
        <v>90122526</v>
      </c>
      <c r="D1580" s="320">
        <v>90122526</v>
      </c>
      <c r="E1580" s="321" t="s">
        <v>12004</v>
      </c>
      <c r="F1580" s="320">
        <v>38462</v>
      </c>
    </row>
    <row r="1581" ht="12.75">
      <c r="A1581" s="320">
        <v>90306457</v>
      </c>
      <c r="B1581" s="320">
        <v>9030645</v>
      </c>
      <c r="C1581" s="320">
        <v>90122542</v>
      </c>
      <c r="D1581" s="320">
        <v>90122542</v>
      </c>
      <c r="E1581" s="321" t="s">
        <v>12005</v>
      </c>
      <c r="F1581" s="320">
        <v>38479</v>
      </c>
    </row>
    <row r="1582" ht="12.75">
      <c r="A1582" s="320">
        <v>90306465</v>
      </c>
      <c r="B1582" s="320">
        <v>9030646</v>
      </c>
      <c r="C1582" s="320">
        <v>90122569</v>
      </c>
      <c r="D1582" s="320">
        <v>90122569</v>
      </c>
      <c r="E1582" s="321" t="s">
        <v>12006</v>
      </c>
      <c r="F1582" s="320">
        <v>38478</v>
      </c>
    </row>
    <row r="1583" ht="12.75">
      <c r="A1583" s="320">
        <v>90306490</v>
      </c>
      <c r="B1583" s="320">
        <v>9030649</v>
      </c>
      <c r="C1583" s="320">
        <v>90122585</v>
      </c>
      <c r="D1583" s="320">
        <v>90122585</v>
      </c>
      <c r="E1583" s="321" t="s">
        <v>12007</v>
      </c>
      <c r="F1583" s="320">
        <v>38468</v>
      </c>
    </row>
    <row r="1584" ht="12.75">
      <c r="A1584" s="320">
        <v>90306511</v>
      </c>
      <c r="B1584" s="320">
        <v>9030651</v>
      </c>
      <c r="C1584" s="320">
        <v>90122607</v>
      </c>
      <c r="D1584" s="320">
        <v>90122607</v>
      </c>
      <c r="E1584" s="321" t="s">
        <v>12008</v>
      </c>
      <c r="F1584" s="320">
        <v>38467</v>
      </c>
    </row>
    <row r="1585" ht="12.75">
      <c r="A1585" s="320">
        <v>90306503</v>
      </c>
      <c r="B1585" s="320">
        <v>9030650</v>
      </c>
      <c r="C1585" s="320">
        <v>90122623</v>
      </c>
      <c r="D1585" s="320">
        <v>90122623</v>
      </c>
      <c r="E1585" s="321" t="s">
        <v>12009</v>
      </c>
      <c r="F1585" s="320">
        <v>38466</v>
      </c>
    </row>
    <row r="1586" ht="12.75">
      <c r="A1586" s="320">
        <v>92371981</v>
      </c>
      <c r="B1586" s="320">
        <v>9237198</v>
      </c>
      <c r="C1586" s="320">
        <v>90122836</v>
      </c>
      <c r="D1586" s="320">
        <v>90122836</v>
      </c>
      <c r="E1586" s="321" t="s">
        <v>12010</v>
      </c>
      <c r="F1586" s="320">
        <v>52601</v>
      </c>
    </row>
    <row r="1587" ht="12.75">
      <c r="A1587" s="320">
        <v>92268919</v>
      </c>
      <c r="B1587" s="320">
        <v>9226891</v>
      </c>
      <c r="C1587" s="320">
        <v>90122844</v>
      </c>
      <c r="D1587" s="320">
        <v>90122844</v>
      </c>
      <c r="E1587" s="321" t="s">
        <v>12011</v>
      </c>
      <c r="F1587" s="320">
        <v>42254</v>
      </c>
    </row>
    <row r="1588" ht="12.75">
      <c r="A1588" s="320">
        <v>90444124</v>
      </c>
      <c r="B1588" s="320">
        <v>9044412</v>
      </c>
      <c r="C1588" s="320">
        <v>90122852</v>
      </c>
      <c r="D1588" s="320">
        <v>90122852</v>
      </c>
      <c r="E1588" s="321" t="s">
        <v>12012</v>
      </c>
      <c r="F1588" s="320">
        <v>42253</v>
      </c>
    </row>
    <row r="1589" ht="12.75">
      <c r="A1589" s="320">
        <v>90119398</v>
      </c>
      <c r="B1589" s="320">
        <v>9011939</v>
      </c>
      <c r="C1589" s="320">
        <v>90122941</v>
      </c>
      <c r="D1589" s="320">
        <v>90122941</v>
      </c>
      <c r="E1589" s="321" t="s">
        <v>12013</v>
      </c>
      <c r="F1589" s="320">
        <v>42247</v>
      </c>
    </row>
    <row r="1590" ht="12.75">
      <c r="A1590" s="320">
        <v>90119088</v>
      </c>
      <c r="B1590" s="320">
        <v>9011908</v>
      </c>
      <c r="C1590" s="320">
        <v>90122968</v>
      </c>
      <c r="D1590" s="320">
        <v>90122968</v>
      </c>
      <c r="E1590" s="321" t="s">
        <v>12014</v>
      </c>
      <c r="F1590" s="320">
        <v>42245</v>
      </c>
    </row>
    <row r="1591" ht="12.75">
      <c r="A1591" s="320">
        <v>92411460</v>
      </c>
      <c r="B1591" s="320">
        <v>9241146</v>
      </c>
      <c r="C1591" s="320">
        <v>90122984</v>
      </c>
      <c r="D1591" s="320">
        <v>90122984</v>
      </c>
      <c r="E1591" s="321" t="s">
        <v>12015</v>
      </c>
      <c r="F1591" s="320">
        <v>43296</v>
      </c>
    </row>
    <row r="1592" ht="12.75">
      <c r="A1592" s="320">
        <v>90439031</v>
      </c>
      <c r="B1592" s="320">
        <v>9043903</v>
      </c>
      <c r="C1592" s="320">
        <v>90123085</v>
      </c>
      <c r="D1592" s="320">
        <v>90123085</v>
      </c>
      <c r="E1592" s="321" t="s">
        <v>12016</v>
      </c>
      <c r="F1592" s="320">
        <v>42209</v>
      </c>
    </row>
    <row r="1593" ht="12.75">
      <c r="A1593" s="320">
        <v>90439112</v>
      </c>
      <c r="B1593" s="320">
        <v>9043911</v>
      </c>
      <c r="C1593" s="320">
        <v>90123093</v>
      </c>
      <c r="D1593" s="320">
        <v>90123093</v>
      </c>
      <c r="E1593" s="321" t="s">
        <v>12017</v>
      </c>
      <c r="F1593" s="320">
        <v>42208</v>
      </c>
    </row>
    <row r="1594" ht="12.75">
      <c r="A1594" s="320">
        <v>92400400</v>
      </c>
      <c r="B1594" s="320">
        <v>9240040</v>
      </c>
      <c r="C1594" s="320">
        <v>90123107</v>
      </c>
      <c r="D1594" s="320">
        <v>90123107</v>
      </c>
      <c r="E1594" s="321" t="s">
        <v>12018</v>
      </c>
      <c r="F1594" s="320">
        <v>42207</v>
      </c>
    </row>
    <row r="1595" ht="12.75">
      <c r="A1595" s="320">
        <v>92255922</v>
      </c>
      <c r="B1595" s="320">
        <v>9225592</v>
      </c>
      <c r="C1595" s="320">
        <v>90123115</v>
      </c>
      <c r="D1595" s="320">
        <v>90123115</v>
      </c>
      <c r="E1595" s="321" t="s">
        <v>12019</v>
      </c>
      <c r="F1595" s="320">
        <v>42206</v>
      </c>
    </row>
    <row r="1596" ht="12.75">
      <c r="A1596" s="320">
        <v>92400434</v>
      </c>
      <c r="B1596" s="320">
        <v>9240043</v>
      </c>
      <c r="C1596" s="320">
        <v>90123123</v>
      </c>
      <c r="D1596" s="320">
        <v>90123123</v>
      </c>
      <c r="E1596" s="321" t="s">
        <v>12020</v>
      </c>
      <c r="F1596" s="320">
        <v>42205</v>
      </c>
    </row>
    <row r="1597" ht="12.75">
      <c r="A1597" s="320">
        <v>90119029</v>
      </c>
      <c r="B1597" s="320">
        <v>9011902</v>
      </c>
      <c r="C1597" s="320">
        <v>90123131</v>
      </c>
      <c r="D1597" s="320">
        <v>90123131</v>
      </c>
      <c r="E1597" s="321" t="s">
        <v>12021</v>
      </c>
      <c r="F1597" s="320">
        <v>42222</v>
      </c>
    </row>
    <row r="1598" ht="12.75">
      <c r="A1598" s="320">
        <v>92256937</v>
      </c>
      <c r="B1598" s="320">
        <v>9225693</v>
      </c>
      <c r="C1598" s="320">
        <v>90123158</v>
      </c>
      <c r="D1598" s="320">
        <v>90123158</v>
      </c>
      <c r="E1598" s="321" t="s">
        <v>12022</v>
      </c>
      <c r="F1598" s="320">
        <v>42220</v>
      </c>
    </row>
    <row r="1599" ht="12.75">
      <c r="A1599" s="320">
        <v>92374077</v>
      </c>
      <c r="B1599" s="320">
        <v>9237407</v>
      </c>
      <c r="C1599" s="320">
        <v>90123190</v>
      </c>
      <c r="D1599" s="320">
        <v>90123190</v>
      </c>
      <c r="E1599" s="321" t="s">
        <v>12023</v>
      </c>
      <c r="F1599" s="320">
        <v>42217</v>
      </c>
    </row>
    <row r="1600" ht="12.75">
      <c r="A1600" s="320">
        <v>92426131</v>
      </c>
      <c r="B1600" s="320">
        <v>9242613</v>
      </c>
      <c r="C1600" s="320">
        <v>90123255</v>
      </c>
      <c r="D1600" s="320">
        <v>90123255</v>
      </c>
      <c r="E1600" s="321" t="s">
        <v>12024</v>
      </c>
      <c r="F1600" s="320">
        <v>42224</v>
      </c>
    </row>
    <row r="1601" ht="12.75">
      <c r="A1601" s="320">
        <v>90162676</v>
      </c>
      <c r="B1601" s="320">
        <v>9016267</v>
      </c>
      <c r="C1601" s="320">
        <v>90123506</v>
      </c>
      <c r="D1601" s="320">
        <v>90123506</v>
      </c>
      <c r="E1601" s="321" t="s">
        <v>12025</v>
      </c>
      <c r="F1601" s="320">
        <v>35082</v>
      </c>
    </row>
    <row r="1602" ht="12.75">
      <c r="A1602" s="320">
        <v>92253504</v>
      </c>
      <c r="B1602" s="320">
        <v>9225350</v>
      </c>
      <c r="C1602" s="320">
        <v>90123522</v>
      </c>
      <c r="D1602" s="320">
        <v>90123522</v>
      </c>
      <c r="E1602" s="321" t="s">
        <v>12026</v>
      </c>
      <c r="F1602" s="320">
        <v>35078</v>
      </c>
    </row>
    <row r="1603" ht="12.75">
      <c r="A1603" s="320">
        <v>92253482</v>
      </c>
      <c r="B1603" s="320">
        <v>9225348</v>
      </c>
      <c r="C1603" s="320">
        <v>90123549</v>
      </c>
      <c r="D1603" s="320">
        <v>90123549</v>
      </c>
      <c r="E1603" s="321" t="s">
        <v>12027</v>
      </c>
      <c r="F1603" s="320">
        <v>35076</v>
      </c>
    </row>
    <row r="1604" ht="12.75">
      <c r="A1604" s="320">
        <v>92405550</v>
      </c>
      <c r="B1604" s="320">
        <v>9240555</v>
      </c>
      <c r="C1604" s="320">
        <v>90123557</v>
      </c>
      <c r="D1604" s="320">
        <v>90123557</v>
      </c>
      <c r="E1604" s="321" t="s">
        <v>12028</v>
      </c>
      <c r="F1604" s="320">
        <v>35081</v>
      </c>
    </row>
    <row r="1605" ht="12.75">
      <c r="A1605" s="320">
        <v>92185010</v>
      </c>
      <c r="B1605" s="320">
        <v>9218501</v>
      </c>
      <c r="C1605" s="320">
        <v>90123646</v>
      </c>
      <c r="D1605" s="320">
        <v>90123646</v>
      </c>
      <c r="E1605" s="321" t="s">
        <v>12029</v>
      </c>
      <c r="F1605" s="320">
        <v>4980</v>
      </c>
    </row>
    <row r="1606" ht="12.75">
      <c r="A1606" s="320">
        <v>90204433</v>
      </c>
      <c r="B1606" s="320">
        <v>9020443</v>
      </c>
      <c r="C1606" s="320">
        <v>90123700</v>
      </c>
      <c r="D1606" s="320">
        <v>90123700</v>
      </c>
      <c r="E1606" s="321" t="s">
        <v>12030</v>
      </c>
      <c r="F1606" s="320">
        <v>21061</v>
      </c>
    </row>
    <row r="1607" ht="12.75">
      <c r="A1607" s="320">
        <v>90204417</v>
      </c>
      <c r="B1607" s="320">
        <v>9020441</v>
      </c>
      <c r="C1607" s="320">
        <v>90123760</v>
      </c>
      <c r="D1607" s="320">
        <v>90123760</v>
      </c>
      <c r="E1607" s="321" t="s">
        <v>12031</v>
      </c>
      <c r="F1607" s="320">
        <v>15352</v>
      </c>
    </row>
    <row r="1608" ht="12.75">
      <c r="A1608" s="320">
        <v>90163435</v>
      </c>
      <c r="B1608" s="320">
        <v>9016343</v>
      </c>
      <c r="C1608" s="320">
        <v>90124057</v>
      </c>
      <c r="D1608" s="322">
        <v>90124057</v>
      </c>
      <c r="E1608" s="321" t="s">
        <v>12032</v>
      </c>
      <c r="F1608" s="320">
        <v>64846</v>
      </c>
    </row>
    <row r="1609" ht="12.75">
      <c r="A1609" s="320">
        <v>90291697</v>
      </c>
      <c r="B1609" s="320">
        <v>9029169</v>
      </c>
      <c r="C1609" s="320">
        <v>90124120</v>
      </c>
      <c r="D1609" s="320">
        <v>90124120</v>
      </c>
      <c r="E1609" s="321" t="s">
        <v>12033</v>
      </c>
      <c r="F1609" s="320">
        <v>31991</v>
      </c>
    </row>
    <row r="1610" ht="12.75">
      <c r="A1610" s="320">
        <v>91501040</v>
      </c>
      <c r="B1610" s="320">
        <v>9150104</v>
      </c>
      <c r="C1610" s="320">
        <v>90124138</v>
      </c>
      <c r="D1610" s="320">
        <v>90124138</v>
      </c>
      <c r="E1610" s="321" t="s">
        <v>12034</v>
      </c>
      <c r="F1610" s="320">
        <v>39569</v>
      </c>
    </row>
    <row r="1611" ht="12.75">
      <c r="A1611" s="320">
        <v>91501024</v>
      </c>
      <c r="B1611" s="320">
        <v>9150102</v>
      </c>
      <c r="C1611" s="320">
        <v>90124162</v>
      </c>
      <c r="D1611" s="320">
        <v>90124162</v>
      </c>
      <c r="E1611" s="321" t="s">
        <v>12035</v>
      </c>
      <c r="F1611" s="320">
        <v>31989</v>
      </c>
    </row>
    <row r="1612" ht="12.75">
      <c r="A1612" s="320">
        <v>91501032</v>
      </c>
      <c r="B1612" s="320">
        <v>9150103</v>
      </c>
      <c r="C1612" s="320">
        <v>90124189</v>
      </c>
      <c r="D1612" s="320">
        <v>90124189</v>
      </c>
      <c r="E1612" s="321" t="s">
        <v>12036</v>
      </c>
      <c r="F1612" s="320">
        <v>3616</v>
      </c>
    </row>
    <row r="1613" ht="12.75">
      <c r="A1613" s="320">
        <v>92412670</v>
      </c>
      <c r="B1613" s="320">
        <v>9241267</v>
      </c>
      <c r="C1613" s="320">
        <v>90124316</v>
      </c>
      <c r="D1613" s="320">
        <v>90124316</v>
      </c>
      <c r="E1613" s="321" t="s">
        <v>12037</v>
      </c>
      <c r="F1613" s="320">
        <v>1460</v>
      </c>
    </row>
    <row r="1614" ht="12.75">
      <c r="A1614" s="320">
        <v>90673018</v>
      </c>
      <c r="B1614" s="320">
        <v>9067301</v>
      </c>
      <c r="C1614" s="320">
        <v>90124324</v>
      </c>
      <c r="D1614" s="320">
        <v>90124324</v>
      </c>
      <c r="E1614" s="321" t="s">
        <v>12038</v>
      </c>
      <c r="F1614" s="320">
        <v>48250</v>
      </c>
    </row>
    <row r="1615" ht="12.75">
      <c r="A1615" s="320">
        <v>92412688</v>
      </c>
      <c r="B1615" s="320">
        <v>9241268</v>
      </c>
      <c r="C1615" s="320">
        <v>90124332</v>
      </c>
      <c r="D1615" s="320">
        <v>90124332</v>
      </c>
      <c r="E1615" s="321" t="s">
        <v>12039</v>
      </c>
      <c r="F1615" s="320">
        <v>1465</v>
      </c>
    </row>
    <row r="1616" ht="12.75">
      <c r="A1616" s="320">
        <v>90164083</v>
      </c>
      <c r="B1616" s="320">
        <v>9016408</v>
      </c>
      <c r="C1616" s="320">
        <v>90124359</v>
      </c>
      <c r="D1616" s="320">
        <v>90124359</v>
      </c>
      <c r="E1616" s="321" t="s">
        <v>12040</v>
      </c>
      <c r="F1616" s="320">
        <v>21866</v>
      </c>
    </row>
    <row r="1617" ht="12.75">
      <c r="A1617" s="320">
        <v>92412718</v>
      </c>
      <c r="B1617" s="320">
        <v>9241271</v>
      </c>
      <c r="C1617" s="320">
        <v>90124367</v>
      </c>
      <c r="D1617" s="320">
        <v>90124367</v>
      </c>
      <c r="E1617" s="321" t="s">
        <v>12041</v>
      </c>
      <c r="F1617" s="320">
        <v>1464</v>
      </c>
    </row>
    <row r="1618" ht="12.75">
      <c r="A1618" s="320">
        <v>92427278</v>
      </c>
      <c r="B1618" s="320">
        <v>9242727</v>
      </c>
      <c r="C1618" s="320">
        <v>90124448</v>
      </c>
      <c r="D1618" s="320">
        <v>90124448</v>
      </c>
      <c r="E1618" s="321" t="s">
        <v>12042</v>
      </c>
      <c r="F1618" s="320">
        <v>3163</v>
      </c>
    </row>
    <row r="1619" ht="12.75">
      <c r="A1619" s="320">
        <v>92427286</v>
      </c>
      <c r="B1619" s="320">
        <v>9242728</v>
      </c>
      <c r="C1619" s="320">
        <v>90124456</v>
      </c>
      <c r="D1619" s="320">
        <v>90124456</v>
      </c>
      <c r="E1619" s="321" t="s">
        <v>12043</v>
      </c>
      <c r="F1619" s="320">
        <v>3164</v>
      </c>
    </row>
    <row r="1620" ht="12.75">
      <c r="A1620" s="320">
        <v>92470262</v>
      </c>
      <c r="B1620" s="320">
        <v>9247026</v>
      </c>
      <c r="C1620" s="320">
        <v>90124464</v>
      </c>
      <c r="D1620" s="320">
        <v>90124464</v>
      </c>
      <c r="E1620" s="321" t="s">
        <v>12044</v>
      </c>
      <c r="F1620" s="320">
        <v>3162</v>
      </c>
    </row>
    <row r="1621" ht="12.75">
      <c r="A1621" s="320">
        <v>90309510</v>
      </c>
      <c r="B1621" s="320">
        <v>9030951</v>
      </c>
      <c r="C1621" s="320">
        <v>90124596</v>
      </c>
      <c r="D1621" s="322">
        <v>90124596</v>
      </c>
      <c r="E1621" s="321" t="s">
        <v>12045</v>
      </c>
      <c r="F1621" s="320">
        <v>40635</v>
      </c>
    </row>
    <row r="1622" ht="12.75">
      <c r="A1622" s="320">
        <v>92454542</v>
      </c>
      <c r="B1622" s="320">
        <v>9245454</v>
      </c>
      <c r="C1622" s="320">
        <v>90124707</v>
      </c>
      <c r="D1622" s="320">
        <v>90124707</v>
      </c>
      <c r="E1622" s="321" t="s">
        <v>12046</v>
      </c>
      <c r="F1622" s="320">
        <v>12616</v>
      </c>
    </row>
    <row r="1623" ht="12.75">
      <c r="A1623" s="320">
        <v>92265162</v>
      </c>
      <c r="B1623" s="320">
        <v>9226516</v>
      </c>
      <c r="C1623" s="320">
        <v>90124910</v>
      </c>
      <c r="D1623" s="320">
        <v>90124910</v>
      </c>
      <c r="E1623" s="321" t="s">
        <v>12047</v>
      </c>
      <c r="F1623" s="320">
        <v>165</v>
      </c>
    </row>
    <row r="1624" ht="12.75">
      <c r="A1624" s="320">
        <v>91126037</v>
      </c>
      <c r="B1624" s="320">
        <v>9112603</v>
      </c>
      <c r="C1624" s="320">
        <v>90124928</v>
      </c>
      <c r="D1624" s="320">
        <v>90124928</v>
      </c>
      <c r="E1624" s="321" t="s">
        <v>12048</v>
      </c>
      <c r="F1624" s="320">
        <v>166</v>
      </c>
    </row>
    <row r="1625" ht="12.75">
      <c r="A1625" s="320">
        <v>92383505</v>
      </c>
      <c r="B1625" s="320">
        <v>9238350</v>
      </c>
      <c r="C1625" s="320">
        <v>90124960</v>
      </c>
      <c r="D1625" s="320">
        <v>90124960</v>
      </c>
      <c r="E1625" s="321" t="s">
        <v>12049</v>
      </c>
      <c r="F1625" s="320">
        <v>2687</v>
      </c>
    </row>
    <row r="1626" ht="12.75">
      <c r="A1626" s="320">
        <v>92385656</v>
      </c>
      <c r="B1626" s="320">
        <v>9238565</v>
      </c>
      <c r="C1626" s="320">
        <v>90125010</v>
      </c>
      <c r="D1626" s="320">
        <v>90125010</v>
      </c>
      <c r="E1626" s="321" t="s">
        <v>12050</v>
      </c>
      <c r="F1626" s="320">
        <v>6233</v>
      </c>
    </row>
    <row r="1627" ht="12.75">
      <c r="A1627" s="320">
        <v>92385672</v>
      </c>
      <c r="B1627" s="320">
        <v>9238567</v>
      </c>
      <c r="C1627" s="320">
        <v>90125029</v>
      </c>
      <c r="D1627" s="320">
        <v>90125029</v>
      </c>
      <c r="E1627" s="321" t="s">
        <v>12051</v>
      </c>
      <c r="F1627" s="320">
        <v>6231</v>
      </c>
    </row>
    <row r="1628" ht="12.75">
      <c r="A1628" s="320">
        <v>92388132</v>
      </c>
      <c r="B1628" s="320">
        <v>9238813</v>
      </c>
      <c r="C1628" s="320">
        <v>90125100</v>
      </c>
      <c r="D1628" s="320">
        <v>90125100</v>
      </c>
      <c r="E1628" s="321" t="s">
        <v>12052</v>
      </c>
      <c r="F1628" s="320">
        <v>5615</v>
      </c>
    </row>
    <row r="1629" ht="12.75">
      <c r="A1629" s="320">
        <v>92391370</v>
      </c>
      <c r="B1629" s="320">
        <v>9239137</v>
      </c>
      <c r="C1629" s="320">
        <v>90125487</v>
      </c>
      <c r="D1629" s="320">
        <v>90125487</v>
      </c>
      <c r="E1629" s="321" t="s">
        <v>12053</v>
      </c>
      <c r="F1629" s="320">
        <v>11942</v>
      </c>
    </row>
    <row r="1630" ht="12.75">
      <c r="A1630" s="320">
        <v>90848012</v>
      </c>
      <c r="B1630" s="320">
        <v>9084801</v>
      </c>
      <c r="C1630" s="320">
        <v>90125690</v>
      </c>
      <c r="D1630" s="320">
        <v>90125690</v>
      </c>
      <c r="E1630" s="321" t="s">
        <v>12054</v>
      </c>
      <c r="F1630" s="320">
        <v>37380</v>
      </c>
    </row>
    <row r="1631" ht="12.75">
      <c r="A1631" s="320">
        <v>92471854</v>
      </c>
      <c r="B1631" s="320">
        <v>9247185</v>
      </c>
      <c r="C1631" s="320">
        <v>90125720</v>
      </c>
      <c r="D1631" s="320">
        <v>90125720</v>
      </c>
      <c r="E1631" s="321" t="s">
        <v>12055</v>
      </c>
      <c r="F1631" s="320">
        <v>15516</v>
      </c>
    </row>
    <row r="1632" ht="12.75">
      <c r="A1632" s="320">
        <v>90126580</v>
      </c>
      <c r="B1632" s="320">
        <v>9012658</v>
      </c>
      <c r="C1632" s="320">
        <v>90125800</v>
      </c>
      <c r="D1632" s="320">
        <v>90125800</v>
      </c>
      <c r="E1632" s="321" t="s">
        <v>12056</v>
      </c>
      <c r="F1632" s="320">
        <v>5523</v>
      </c>
    </row>
    <row r="1633" ht="12.75">
      <c r="A1633" s="320">
        <v>90269381</v>
      </c>
      <c r="B1633" s="320">
        <v>9026938</v>
      </c>
      <c r="C1633" s="320">
        <v>90125819</v>
      </c>
      <c r="D1633" s="320">
        <v>90125819</v>
      </c>
      <c r="E1633" s="321" t="s">
        <v>12057</v>
      </c>
      <c r="F1633" s="320">
        <v>28811</v>
      </c>
    </row>
    <row r="1634" ht="12.75">
      <c r="A1634" s="320">
        <v>92401210</v>
      </c>
      <c r="B1634" s="320">
        <v>9240121</v>
      </c>
      <c r="C1634" s="320">
        <v>90125843</v>
      </c>
      <c r="D1634" s="320">
        <v>90125843</v>
      </c>
      <c r="E1634" s="321" t="s">
        <v>12058</v>
      </c>
      <c r="F1634" s="320">
        <v>9106</v>
      </c>
    </row>
    <row r="1635" ht="12.75">
      <c r="A1635" s="320">
        <v>90127137</v>
      </c>
      <c r="B1635" s="320">
        <v>9012713</v>
      </c>
      <c r="C1635" s="320">
        <v>90125908</v>
      </c>
      <c r="D1635" s="320">
        <v>90125908</v>
      </c>
      <c r="E1635" s="321" t="s">
        <v>12059</v>
      </c>
      <c r="F1635" s="320">
        <v>7298</v>
      </c>
    </row>
    <row r="1636" ht="12.75">
      <c r="A1636" s="320">
        <v>92402194</v>
      </c>
      <c r="B1636" s="320">
        <v>9240219</v>
      </c>
      <c r="C1636" s="320">
        <v>90125940</v>
      </c>
      <c r="D1636" s="320">
        <v>90125940</v>
      </c>
      <c r="E1636" s="321" t="s">
        <v>12060</v>
      </c>
      <c r="F1636" s="320">
        <v>7141</v>
      </c>
    </row>
    <row r="1637" ht="12.75">
      <c r="A1637" s="320">
        <v>90127439</v>
      </c>
      <c r="B1637" s="320">
        <v>9012743</v>
      </c>
      <c r="C1637" s="320">
        <v>90125959</v>
      </c>
      <c r="D1637" s="320">
        <v>90125959</v>
      </c>
      <c r="E1637" s="321" t="s">
        <v>12061</v>
      </c>
      <c r="F1637" s="320">
        <v>8925</v>
      </c>
    </row>
    <row r="1638" ht="12.75">
      <c r="A1638" s="320">
        <v>92402224</v>
      </c>
      <c r="B1638" s="320">
        <v>9240222</v>
      </c>
      <c r="C1638" s="320">
        <v>90125975</v>
      </c>
      <c r="D1638" s="320">
        <v>90125975</v>
      </c>
      <c r="E1638" s="321" t="s">
        <v>12062</v>
      </c>
      <c r="F1638" s="320">
        <v>8924</v>
      </c>
    </row>
    <row r="1639" ht="12.75">
      <c r="A1639" s="320">
        <v>92402232</v>
      </c>
      <c r="B1639" s="320">
        <v>9240223</v>
      </c>
      <c r="C1639" s="320">
        <v>90125991</v>
      </c>
      <c r="D1639" s="320">
        <v>90125991</v>
      </c>
      <c r="E1639" s="321" t="s">
        <v>12063</v>
      </c>
      <c r="F1639" s="320">
        <v>8923</v>
      </c>
    </row>
    <row r="1640" ht="12.75">
      <c r="A1640" s="320">
        <v>92468403</v>
      </c>
      <c r="B1640" s="320">
        <v>9246840</v>
      </c>
      <c r="C1640" s="320">
        <v>90126017</v>
      </c>
      <c r="D1640" s="320">
        <v>90126017</v>
      </c>
      <c r="E1640" s="321" t="s">
        <v>12064</v>
      </c>
      <c r="F1640" s="320">
        <v>11470</v>
      </c>
    </row>
    <row r="1641" ht="12.75">
      <c r="A1641" s="320">
        <v>92402569</v>
      </c>
      <c r="B1641" s="320">
        <v>9240256</v>
      </c>
      <c r="C1641" s="320">
        <v>90126122</v>
      </c>
      <c r="D1641" s="320">
        <v>90126122</v>
      </c>
      <c r="E1641" s="321" t="s">
        <v>12065</v>
      </c>
      <c r="F1641" s="320">
        <v>7538</v>
      </c>
    </row>
    <row r="1642" ht="12.75">
      <c r="A1642" s="320">
        <v>90265343</v>
      </c>
      <c r="B1642" s="320">
        <v>9026534</v>
      </c>
      <c r="C1642" s="320">
        <v>90126130</v>
      </c>
      <c r="D1642" s="320">
        <v>90126130</v>
      </c>
      <c r="E1642" s="321" t="s">
        <v>12066</v>
      </c>
      <c r="F1642" s="320">
        <v>27344</v>
      </c>
    </row>
    <row r="1643" ht="12.75">
      <c r="A1643" s="320">
        <v>90265335</v>
      </c>
      <c r="B1643" s="320">
        <v>9026533</v>
      </c>
      <c r="C1643" s="320">
        <v>90126157</v>
      </c>
      <c r="D1643" s="320">
        <v>90126157</v>
      </c>
      <c r="E1643" s="321" t="s">
        <v>12067</v>
      </c>
      <c r="F1643" s="320">
        <v>27346</v>
      </c>
    </row>
    <row r="1644" ht="12.75">
      <c r="A1644" s="320">
        <v>90268717</v>
      </c>
      <c r="B1644" s="320">
        <v>9026871</v>
      </c>
      <c r="C1644" s="320">
        <v>90126173</v>
      </c>
      <c r="D1644" s="320">
        <v>90126173</v>
      </c>
      <c r="E1644" s="321" t="s">
        <v>12068</v>
      </c>
      <c r="F1644" s="320">
        <v>28813</v>
      </c>
    </row>
    <row r="1645" ht="12.75">
      <c r="A1645" s="320">
        <v>91427037</v>
      </c>
      <c r="B1645" s="320">
        <v>9142703</v>
      </c>
      <c r="C1645" s="320">
        <v>90126289</v>
      </c>
      <c r="D1645" s="320">
        <v>90126289</v>
      </c>
      <c r="E1645" s="321" t="s">
        <v>12069</v>
      </c>
      <c r="F1645" s="320">
        <v>3249</v>
      </c>
    </row>
    <row r="1646" ht="12.75">
      <c r="A1646" s="320">
        <v>92267637</v>
      </c>
      <c r="B1646" s="320">
        <v>9226763</v>
      </c>
      <c r="C1646" s="320">
        <v>90126297</v>
      </c>
      <c r="D1646" s="320">
        <v>90126297</v>
      </c>
      <c r="E1646" s="321" t="s">
        <v>12070</v>
      </c>
      <c r="F1646" s="320">
        <v>3248</v>
      </c>
    </row>
    <row r="1647" ht="12.75">
      <c r="A1647" s="320">
        <v>90251440</v>
      </c>
      <c r="B1647" s="320">
        <v>9025144</v>
      </c>
      <c r="C1647" s="320">
        <v>90126319</v>
      </c>
      <c r="D1647" s="320">
        <v>90126319</v>
      </c>
      <c r="E1647" s="321" t="s">
        <v>12071</v>
      </c>
      <c r="F1647" s="320">
        <v>24714</v>
      </c>
    </row>
    <row r="1648" ht="12.75">
      <c r="A1648" s="320">
        <v>90128648</v>
      </c>
      <c r="B1648" s="320">
        <v>9012864</v>
      </c>
      <c r="C1648" s="320">
        <v>90126343</v>
      </c>
      <c r="D1648" s="320">
        <v>90126343</v>
      </c>
      <c r="E1648" s="321" t="s">
        <v>12072</v>
      </c>
      <c r="F1648" s="320">
        <v>28808</v>
      </c>
    </row>
    <row r="1649" ht="12.75">
      <c r="A1649" s="320">
        <v>92454763</v>
      </c>
      <c r="B1649" s="320">
        <v>9245476</v>
      </c>
      <c r="C1649" s="320">
        <v>90126394</v>
      </c>
      <c r="D1649" s="320">
        <v>90126394</v>
      </c>
      <c r="E1649" s="321" t="s">
        <v>12073</v>
      </c>
      <c r="F1649" s="320">
        <v>14348</v>
      </c>
    </row>
    <row r="1650" ht="12.75">
      <c r="A1650" s="320">
        <v>92454364</v>
      </c>
      <c r="B1650" s="320">
        <v>9245436</v>
      </c>
      <c r="C1650" s="320">
        <v>90126424</v>
      </c>
      <c r="D1650" s="320">
        <v>90126424</v>
      </c>
      <c r="E1650" s="321" t="s">
        <v>12074</v>
      </c>
      <c r="F1650" s="320">
        <v>6771</v>
      </c>
    </row>
    <row r="1651" ht="12.75">
      <c r="A1651" s="320">
        <v>90886020</v>
      </c>
      <c r="B1651" s="320">
        <v>9088602</v>
      </c>
      <c r="C1651" s="320">
        <v>90126475</v>
      </c>
      <c r="D1651" s="320">
        <v>90126475</v>
      </c>
      <c r="E1651" s="321" t="s">
        <v>12075</v>
      </c>
      <c r="F1651" s="320">
        <v>887</v>
      </c>
    </row>
    <row r="1652" ht="12.75">
      <c r="A1652" s="320">
        <v>90886038</v>
      </c>
      <c r="B1652" s="320">
        <v>9088603</v>
      </c>
      <c r="C1652" s="320">
        <v>90126505</v>
      </c>
      <c r="D1652" s="320">
        <v>90126505</v>
      </c>
      <c r="E1652" s="321" t="s">
        <v>12076</v>
      </c>
      <c r="F1652" s="320">
        <v>889</v>
      </c>
    </row>
    <row r="1653" ht="12.75">
      <c r="A1653" s="320">
        <v>92453120</v>
      </c>
      <c r="B1653" s="320">
        <v>9245312</v>
      </c>
      <c r="C1653" s="320">
        <v>90126564</v>
      </c>
      <c r="D1653" s="320">
        <v>90126564</v>
      </c>
      <c r="E1653" s="321" t="s">
        <v>12077</v>
      </c>
      <c r="F1653" s="320">
        <v>10992</v>
      </c>
    </row>
    <row r="1654" ht="12.75">
      <c r="A1654" s="320">
        <v>92453112</v>
      </c>
      <c r="B1654" s="320">
        <v>9245311</v>
      </c>
      <c r="C1654" s="320">
        <v>90126572</v>
      </c>
      <c r="D1654" s="320">
        <v>90126572</v>
      </c>
      <c r="E1654" s="321" t="s">
        <v>12078</v>
      </c>
      <c r="F1654" s="320">
        <v>10993</v>
      </c>
    </row>
    <row r="1655" ht="12.75">
      <c r="A1655" s="320">
        <v>92453457</v>
      </c>
      <c r="B1655" s="320">
        <v>9245345</v>
      </c>
      <c r="C1655" s="320">
        <v>90126580</v>
      </c>
      <c r="D1655" s="320">
        <v>90126580</v>
      </c>
      <c r="E1655" s="321" t="s">
        <v>12079</v>
      </c>
      <c r="F1655" s="320">
        <v>3005</v>
      </c>
    </row>
    <row r="1656" ht="12.75">
      <c r="A1656" s="320">
        <v>90127994</v>
      </c>
      <c r="B1656" s="320">
        <v>9012799</v>
      </c>
      <c r="C1656" s="320">
        <v>90126602</v>
      </c>
      <c r="D1656" s="320">
        <v>90126602</v>
      </c>
      <c r="E1656" s="321" t="s">
        <v>12080</v>
      </c>
      <c r="F1656" s="320">
        <v>11662</v>
      </c>
    </row>
    <row r="1657" ht="12.75">
      <c r="A1657" s="320">
        <v>92454569</v>
      </c>
      <c r="B1657" s="320">
        <v>9245456</v>
      </c>
      <c r="C1657" s="320">
        <v>90126734</v>
      </c>
      <c r="D1657" s="320">
        <v>90126734</v>
      </c>
      <c r="E1657" s="321" t="s">
        <v>12081</v>
      </c>
      <c r="F1657" s="320">
        <v>12887</v>
      </c>
    </row>
    <row r="1658" ht="12.75">
      <c r="A1658" s="320">
        <v>92454577</v>
      </c>
      <c r="B1658" s="320">
        <v>9245457</v>
      </c>
      <c r="C1658" s="320">
        <v>90126742</v>
      </c>
      <c r="D1658" s="320">
        <v>90126742</v>
      </c>
      <c r="E1658" s="321" t="s">
        <v>12082</v>
      </c>
      <c r="F1658" s="320">
        <v>12888</v>
      </c>
    </row>
    <row r="1659" ht="12.75">
      <c r="A1659" s="320">
        <v>90307143</v>
      </c>
      <c r="B1659" s="320">
        <v>9030714</v>
      </c>
      <c r="C1659" s="320">
        <v>90126777</v>
      </c>
      <c r="D1659" s="320">
        <v>90126777</v>
      </c>
      <c r="E1659" s="321" t="s">
        <v>12083</v>
      </c>
      <c r="F1659" s="320">
        <v>36419</v>
      </c>
    </row>
    <row r="1660" ht="12.75">
      <c r="A1660" s="320">
        <v>92262503</v>
      </c>
      <c r="B1660" s="320">
        <v>9226250</v>
      </c>
      <c r="C1660" s="320">
        <v>90126840</v>
      </c>
      <c r="D1660" s="320">
        <v>90126840</v>
      </c>
      <c r="E1660" s="321" t="s">
        <v>12084</v>
      </c>
      <c r="F1660" s="320">
        <v>7341</v>
      </c>
    </row>
    <row r="1661" ht="12.75">
      <c r="A1661" s="320">
        <v>92374514</v>
      </c>
      <c r="B1661" s="320">
        <v>9237451</v>
      </c>
      <c r="C1661" s="320">
        <v>90126874</v>
      </c>
      <c r="D1661" s="320">
        <v>90126874</v>
      </c>
      <c r="E1661" s="321" t="s">
        <v>12085</v>
      </c>
      <c r="F1661" s="320">
        <v>9728</v>
      </c>
    </row>
    <row r="1662" ht="12.75">
      <c r="A1662" s="320">
        <v>92454720</v>
      </c>
      <c r="B1662" s="320">
        <v>9245472</v>
      </c>
      <c r="C1662" s="320">
        <v>90126882</v>
      </c>
      <c r="D1662" s="320">
        <v>90126882</v>
      </c>
      <c r="E1662" s="321" t="s">
        <v>12086</v>
      </c>
      <c r="F1662" s="320">
        <v>14335</v>
      </c>
    </row>
    <row r="1663" ht="12.75">
      <c r="A1663" s="320">
        <v>92454739</v>
      </c>
      <c r="B1663" s="320">
        <v>9245473</v>
      </c>
      <c r="C1663" s="320">
        <v>90126890</v>
      </c>
      <c r="D1663" s="320">
        <v>90126890</v>
      </c>
      <c r="E1663" s="321" t="s">
        <v>12087</v>
      </c>
      <c r="F1663" s="320">
        <v>14336</v>
      </c>
    </row>
    <row r="1664" ht="12.75">
      <c r="A1664" s="320">
        <v>92404022</v>
      </c>
      <c r="B1664" s="320">
        <v>9240402</v>
      </c>
      <c r="C1664" s="320">
        <v>90126963</v>
      </c>
      <c r="D1664" s="320">
        <v>90126963</v>
      </c>
      <c r="E1664" s="321" t="s">
        <v>12088</v>
      </c>
      <c r="F1664" s="320">
        <v>1123</v>
      </c>
    </row>
    <row r="1665" ht="12.75">
      <c r="A1665" s="320">
        <v>90262840</v>
      </c>
      <c r="B1665" s="320">
        <v>9026284</v>
      </c>
      <c r="C1665" s="320">
        <v>90126971</v>
      </c>
      <c r="D1665" s="320">
        <v>90126971</v>
      </c>
      <c r="E1665" s="321" t="s">
        <v>12089</v>
      </c>
      <c r="F1665" s="320">
        <v>26867</v>
      </c>
    </row>
    <row r="1666" ht="12.75">
      <c r="A1666" s="320">
        <v>90128680</v>
      </c>
      <c r="B1666" s="320">
        <v>9012868</v>
      </c>
      <c r="C1666" s="320">
        <v>90126980</v>
      </c>
      <c r="D1666" s="320">
        <v>90126980</v>
      </c>
      <c r="E1666" s="321" t="s">
        <v>12090</v>
      </c>
      <c r="F1666" s="320">
        <v>23424</v>
      </c>
    </row>
    <row r="1667" ht="12.75">
      <c r="A1667" s="320">
        <v>90128699</v>
      </c>
      <c r="B1667" s="320">
        <v>9012869</v>
      </c>
      <c r="C1667" s="320">
        <v>90127005</v>
      </c>
      <c r="D1667" s="320">
        <v>90127005</v>
      </c>
      <c r="E1667" s="321" t="s">
        <v>12091</v>
      </c>
      <c r="F1667" s="320">
        <v>23425</v>
      </c>
    </row>
    <row r="1668" ht="12.75">
      <c r="A1668" s="320">
        <v>92454585</v>
      </c>
      <c r="B1668" s="320">
        <v>9245458</v>
      </c>
      <c r="C1668" s="320">
        <v>90127129</v>
      </c>
      <c r="D1668" s="320">
        <v>90127129</v>
      </c>
      <c r="E1668" s="321" t="s">
        <v>12092</v>
      </c>
      <c r="F1668" s="320">
        <v>14235</v>
      </c>
    </row>
    <row r="1669" ht="12.75">
      <c r="A1669" s="320">
        <v>92409717</v>
      </c>
      <c r="B1669" s="320">
        <v>9240971</v>
      </c>
      <c r="C1669" s="320">
        <v>90127234</v>
      </c>
      <c r="D1669" s="320">
        <v>90127234</v>
      </c>
      <c r="E1669" s="321" t="s">
        <v>12093</v>
      </c>
      <c r="F1669" s="320">
        <v>5656</v>
      </c>
    </row>
    <row r="1670" ht="12.75">
      <c r="A1670" s="320">
        <v>92409750</v>
      </c>
      <c r="B1670" s="320">
        <v>9240975</v>
      </c>
      <c r="C1670" s="320">
        <v>90127242</v>
      </c>
      <c r="D1670" s="320">
        <v>90127242</v>
      </c>
      <c r="E1670" s="321" t="s">
        <v>12094</v>
      </c>
      <c r="F1670" s="320">
        <v>5658</v>
      </c>
    </row>
    <row r="1671" ht="12.75">
      <c r="A1671" s="320">
        <v>92454348</v>
      </c>
      <c r="B1671" s="320">
        <v>9245434</v>
      </c>
      <c r="C1671" s="320">
        <v>90127250</v>
      </c>
      <c r="D1671" s="320">
        <v>90127250</v>
      </c>
      <c r="E1671" s="321" t="s">
        <v>12095</v>
      </c>
      <c r="F1671" s="320">
        <v>5657</v>
      </c>
    </row>
    <row r="1672" ht="12.75">
      <c r="A1672" s="320">
        <v>92454372</v>
      </c>
      <c r="B1672" s="320">
        <v>9245437</v>
      </c>
      <c r="C1672" s="320">
        <v>90127277</v>
      </c>
      <c r="D1672" s="320">
        <v>90127277</v>
      </c>
      <c r="E1672" s="321" t="s">
        <v>12096</v>
      </c>
      <c r="F1672" s="320">
        <v>6789</v>
      </c>
    </row>
    <row r="1673" ht="12.75">
      <c r="A1673" s="320">
        <v>90128664</v>
      </c>
      <c r="B1673" s="320">
        <v>9012866</v>
      </c>
      <c r="C1673" s="320">
        <v>90127293</v>
      </c>
      <c r="D1673" s="320">
        <v>90127293</v>
      </c>
      <c r="E1673" s="321" t="s">
        <v>12097</v>
      </c>
      <c r="F1673" s="320">
        <v>72910</v>
      </c>
    </row>
    <row r="1674" ht="12.75">
      <c r="A1674" s="320">
        <v>92262228</v>
      </c>
      <c r="B1674" s="320">
        <v>9226222</v>
      </c>
      <c r="C1674" s="320">
        <v>90127366</v>
      </c>
      <c r="D1674" s="320">
        <v>90127366</v>
      </c>
      <c r="E1674" s="321" t="s">
        <v>12098</v>
      </c>
      <c r="F1674" s="320">
        <v>9748</v>
      </c>
    </row>
    <row r="1675" ht="12.75">
      <c r="A1675" s="320">
        <v>92262244</v>
      </c>
      <c r="B1675" s="320">
        <v>9226224</v>
      </c>
      <c r="C1675" s="320">
        <v>90127374</v>
      </c>
      <c r="D1675" s="320">
        <v>90127374</v>
      </c>
      <c r="E1675" s="321" t="s">
        <v>12099</v>
      </c>
      <c r="F1675" s="320">
        <v>9747</v>
      </c>
    </row>
    <row r="1676" ht="12.75">
      <c r="A1676" s="320">
        <v>92467580</v>
      </c>
      <c r="B1676" s="320">
        <v>9246758</v>
      </c>
      <c r="C1676" s="320">
        <v>90127439</v>
      </c>
      <c r="D1676" s="320">
        <v>90127439</v>
      </c>
      <c r="E1676" s="321" t="s">
        <v>12100</v>
      </c>
      <c r="F1676" s="320">
        <v>16249</v>
      </c>
    </row>
    <row r="1677" ht="12.75">
      <c r="A1677" s="320">
        <v>92467598</v>
      </c>
      <c r="B1677" s="320">
        <v>9246759</v>
      </c>
      <c r="C1677" s="320">
        <v>90127455</v>
      </c>
      <c r="D1677" s="320">
        <v>90127455</v>
      </c>
      <c r="E1677" s="321" t="s">
        <v>12101</v>
      </c>
      <c r="F1677" s="320">
        <v>16248</v>
      </c>
    </row>
    <row r="1678" ht="12.75">
      <c r="A1678" s="320">
        <v>91205018</v>
      </c>
      <c r="B1678" s="320">
        <v>9120501</v>
      </c>
      <c r="C1678" s="320">
        <v>90127480</v>
      </c>
      <c r="D1678" s="320">
        <v>90127480</v>
      </c>
      <c r="E1678" s="321" t="s">
        <v>12102</v>
      </c>
      <c r="F1678" s="320">
        <v>2605</v>
      </c>
    </row>
    <row r="1679" ht="12.75">
      <c r="A1679" s="320">
        <v>92415008</v>
      </c>
      <c r="B1679" s="320">
        <v>9241500</v>
      </c>
      <c r="C1679" s="320">
        <v>90127498</v>
      </c>
      <c r="D1679" s="320">
        <v>90127498</v>
      </c>
      <c r="E1679" s="321" t="s">
        <v>12103</v>
      </c>
      <c r="F1679" s="320">
        <v>2606</v>
      </c>
    </row>
    <row r="1680" ht="12.75">
      <c r="A1680" s="320">
        <v>92454607</v>
      </c>
      <c r="B1680" s="320">
        <v>9245460</v>
      </c>
      <c r="C1680" s="320">
        <v>90127544</v>
      </c>
      <c r="D1680" s="320">
        <v>90127544</v>
      </c>
      <c r="E1680" s="321" t="s">
        <v>12104</v>
      </c>
      <c r="F1680" s="320">
        <v>13941</v>
      </c>
    </row>
    <row r="1681" ht="12.75">
      <c r="A1681" s="320">
        <v>92454593</v>
      </c>
      <c r="B1681" s="320">
        <v>9245459</v>
      </c>
      <c r="C1681" s="320">
        <v>90127552</v>
      </c>
      <c r="D1681" s="320">
        <v>90127552</v>
      </c>
      <c r="E1681" s="321" t="s">
        <v>12105</v>
      </c>
      <c r="F1681" s="320">
        <v>13940</v>
      </c>
    </row>
    <row r="1682" ht="12.75">
      <c r="A1682" s="320">
        <v>92433979</v>
      </c>
      <c r="B1682" s="320">
        <v>9243397</v>
      </c>
      <c r="C1682" s="320">
        <v>90127587</v>
      </c>
      <c r="D1682" s="320">
        <v>90127587</v>
      </c>
      <c r="E1682" s="321" t="s">
        <v>12106</v>
      </c>
      <c r="F1682" s="320">
        <v>7177</v>
      </c>
    </row>
    <row r="1683" ht="12.75">
      <c r="A1683" s="320">
        <v>92415822</v>
      </c>
      <c r="B1683" s="320">
        <v>9241582</v>
      </c>
      <c r="C1683" s="320">
        <v>90127595</v>
      </c>
      <c r="D1683" s="320">
        <v>90127595</v>
      </c>
      <c r="E1683" s="321" t="s">
        <v>12107</v>
      </c>
      <c r="F1683" s="320">
        <v>7178</v>
      </c>
    </row>
    <row r="1684" ht="12.75">
      <c r="A1684" s="320">
        <v>90309405</v>
      </c>
      <c r="B1684" s="320">
        <v>9030940</v>
      </c>
      <c r="C1684" s="320">
        <v>90127650</v>
      </c>
      <c r="D1684" s="320">
        <v>90127650</v>
      </c>
      <c r="E1684" s="321" t="s">
        <v>12108</v>
      </c>
      <c r="F1684" s="320">
        <v>51209</v>
      </c>
    </row>
    <row r="1685" ht="12.75">
      <c r="A1685" s="320">
        <v>92422365</v>
      </c>
      <c r="B1685" s="320">
        <v>9242236</v>
      </c>
      <c r="C1685" s="320">
        <v>90127889</v>
      </c>
      <c r="D1685" s="320">
        <v>90127889</v>
      </c>
      <c r="E1685" s="321" t="s">
        <v>12109</v>
      </c>
      <c r="F1685" s="320">
        <v>5765</v>
      </c>
    </row>
    <row r="1686" ht="12.75">
      <c r="A1686" s="320">
        <v>92454682</v>
      </c>
      <c r="B1686" s="320">
        <v>9245468</v>
      </c>
      <c r="C1686" s="320">
        <v>90127897</v>
      </c>
      <c r="D1686" s="320">
        <v>90127897</v>
      </c>
      <c r="E1686" s="321" t="s">
        <v>12110</v>
      </c>
      <c r="F1686" s="320">
        <v>14321</v>
      </c>
    </row>
    <row r="1687" ht="12.75">
      <c r="A1687" s="320">
        <v>90307810</v>
      </c>
      <c r="B1687" s="320">
        <v>9030781</v>
      </c>
      <c r="C1687" s="320">
        <v>90127935</v>
      </c>
      <c r="D1687" s="320">
        <v>90127935</v>
      </c>
      <c r="E1687" s="321" t="s">
        <v>12111</v>
      </c>
      <c r="F1687" s="320">
        <v>39615</v>
      </c>
    </row>
    <row r="1688" ht="12.75">
      <c r="A1688" s="320">
        <v>92427138</v>
      </c>
      <c r="B1688" s="320">
        <v>9242713</v>
      </c>
      <c r="C1688" s="320">
        <v>90128028</v>
      </c>
      <c r="D1688" s="320">
        <v>90128028</v>
      </c>
      <c r="E1688" s="321" t="s">
        <v>12112</v>
      </c>
      <c r="F1688" s="320">
        <v>6577</v>
      </c>
    </row>
    <row r="1689" ht="12.75">
      <c r="A1689" s="320">
        <v>92427146</v>
      </c>
      <c r="B1689" s="320">
        <v>9242714</v>
      </c>
      <c r="C1689" s="320">
        <v>90128036</v>
      </c>
      <c r="D1689" s="320">
        <v>90128036</v>
      </c>
      <c r="E1689" s="321" t="s">
        <v>12113</v>
      </c>
      <c r="F1689" s="320">
        <v>6578</v>
      </c>
    </row>
    <row r="1690" ht="12.75">
      <c r="A1690" s="320">
        <v>92427120</v>
      </c>
      <c r="B1690" s="320">
        <v>9242712</v>
      </c>
      <c r="C1690" s="320">
        <v>90128060</v>
      </c>
      <c r="D1690" s="320">
        <v>90128060</v>
      </c>
      <c r="E1690" s="321" t="s">
        <v>12114</v>
      </c>
      <c r="F1690" s="320">
        <v>6579</v>
      </c>
    </row>
    <row r="1691" ht="12.75">
      <c r="A1691" s="320">
        <v>92429386</v>
      </c>
      <c r="B1691" s="320">
        <v>9242938</v>
      </c>
      <c r="C1691" s="320">
        <v>90128133</v>
      </c>
      <c r="D1691" s="320">
        <v>90128133</v>
      </c>
      <c r="E1691" s="321" t="s">
        <v>12115</v>
      </c>
      <c r="F1691" s="320">
        <v>9764</v>
      </c>
    </row>
    <row r="1692" ht="12.75">
      <c r="A1692" s="320">
        <v>90126483</v>
      </c>
      <c r="B1692" s="320">
        <v>9012648</v>
      </c>
      <c r="C1692" s="320">
        <v>90128249</v>
      </c>
      <c r="D1692" s="320">
        <v>90128249</v>
      </c>
      <c r="E1692" s="321" t="s">
        <v>12116</v>
      </c>
      <c r="F1692" s="320">
        <v>3262</v>
      </c>
    </row>
    <row r="1693" ht="12.75">
      <c r="A1693" s="320">
        <v>92469469</v>
      </c>
      <c r="B1693" s="320">
        <v>9246946</v>
      </c>
      <c r="C1693" s="320">
        <v>90128338</v>
      </c>
      <c r="D1693" s="320">
        <v>90128338</v>
      </c>
      <c r="E1693" s="321" t="s">
        <v>12117</v>
      </c>
      <c r="F1693" s="320">
        <v>12660</v>
      </c>
    </row>
    <row r="1694" ht="12.75">
      <c r="A1694" s="320">
        <v>92469450</v>
      </c>
      <c r="B1694" s="320">
        <v>9246945</v>
      </c>
      <c r="C1694" s="320">
        <v>90128346</v>
      </c>
      <c r="D1694" s="320">
        <v>90128346</v>
      </c>
      <c r="E1694" s="321" t="s">
        <v>12118</v>
      </c>
      <c r="F1694" s="320">
        <v>12661</v>
      </c>
    </row>
    <row r="1695" ht="12.75">
      <c r="A1695" s="320">
        <v>92469434</v>
      </c>
      <c r="B1695" s="320">
        <v>9246943</v>
      </c>
      <c r="C1695" s="320">
        <v>90128362</v>
      </c>
      <c r="D1695" s="320">
        <v>90128362</v>
      </c>
      <c r="E1695" s="321" t="s">
        <v>12119</v>
      </c>
      <c r="F1695" s="320">
        <v>12658</v>
      </c>
    </row>
    <row r="1696" ht="12.75">
      <c r="A1696" s="320">
        <v>92436897</v>
      </c>
      <c r="B1696" s="320">
        <v>9243689</v>
      </c>
      <c r="C1696" s="320">
        <v>90128397</v>
      </c>
      <c r="D1696" s="320">
        <v>90128397</v>
      </c>
      <c r="E1696" s="321" t="s">
        <v>12120</v>
      </c>
      <c r="F1696" s="320">
        <v>5004</v>
      </c>
    </row>
    <row r="1697" ht="12.75">
      <c r="A1697" s="320">
        <v>92436900</v>
      </c>
      <c r="B1697" s="320">
        <v>9243690</v>
      </c>
      <c r="C1697" s="320">
        <v>90128427</v>
      </c>
      <c r="D1697" s="320">
        <v>90128427</v>
      </c>
      <c r="E1697" s="321" t="s">
        <v>12121</v>
      </c>
      <c r="F1697" s="320">
        <v>5002</v>
      </c>
    </row>
    <row r="1698" ht="12.75">
      <c r="A1698" s="320">
        <v>92376266</v>
      </c>
      <c r="B1698" s="320">
        <v>9237626</v>
      </c>
      <c r="C1698" s="320">
        <v>90128524</v>
      </c>
      <c r="D1698" s="320">
        <v>90128524</v>
      </c>
      <c r="E1698" s="321" t="s">
        <v>12122</v>
      </c>
      <c r="F1698" s="320">
        <v>667</v>
      </c>
    </row>
    <row r="1699" ht="12.75">
      <c r="A1699" s="320">
        <v>92376290</v>
      </c>
      <c r="B1699" s="320">
        <v>9237629</v>
      </c>
      <c r="C1699" s="320">
        <v>90128621</v>
      </c>
      <c r="D1699" s="320">
        <v>90128621</v>
      </c>
      <c r="E1699" s="321" t="s">
        <v>12123</v>
      </c>
      <c r="F1699" s="320">
        <v>75503</v>
      </c>
    </row>
    <row r="1700" ht="12.75">
      <c r="A1700" s="320">
        <v>90297628</v>
      </c>
      <c r="B1700" s="320">
        <v>9029762</v>
      </c>
      <c r="C1700" s="320">
        <v>90128710</v>
      </c>
      <c r="D1700" s="320">
        <v>90128710</v>
      </c>
      <c r="E1700" s="321" t="s">
        <v>12124</v>
      </c>
      <c r="F1700" s="320">
        <v>32213</v>
      </c>
    </row>
    <row r="1701" ht="12.75">
      <c r="A1701" s="320">
        <v>90185552</v>
      </c>
      <c r="B1701" s="320">
        <v>9018555</v>
      </c>
      <c r="C1701" s="320">
        <v>90128753</v>
      </c>
      <c r="D1701" s="320">
        <v>90128753</v>
      </c>
      <c r="E1701" s="321" t="s">
        <v>12125</v>
      </c>
      <c r="F1701" s="320">
        <v>39596</v>
      </c>
    </row>
    <row r="1702" ht="12.75">
      <c r="A1702" s="320">
        <v>90278968</v>
      </c>
      <c r="B1702" s="320">
        <v>9027896</v>
      </c>
      <c r="C1702" s="320">
        <v>90129881</v>
      </c>
      <c r="D1702" s="320">
        <v>90129881</v>
      </c>
      <c r="E1702" s="321" t="s">
        <v>12126</v>
      </c>
      <c r="F1702" s="320">
        <v>29656</v>
      </c>
    </row>
    <row r="1703" ht="12.75">
      <c r="A1703" s="320">
        <v>90278992</v>
      </c>
      <c r="B1703" s="320">
        <v>9027899</v>
      </c>
      <c r="C1703" s="320">
        <v>90130057</v>
      </c>
      <c r="D1703" s="320">
        <v>90130057</v>
      </c>
      <c r="E1703" s="321" t="s">
        <v>12127</v>
      </c>
      <c r="F1703" s="320">
        <v>29674</v>
      </c>
    </row>
    <row r="1704" ht="12.75">
      <c r="A1704" s="320">
        <v>92410286</v>
      </c>
      <c r="B1704" s="320">
        <v>9241028</v>
      </c>
      <c r="C1704" s="320">
        <v>90130219</v>
      </c>
      <c r="D1704" s="320">
        <v>90130219</v>
      </c>
      <c r="E1704" s="321" t="s">
        <v>12128</v>
      </c>
      <c r="F1704" s="320">
        <v>9792</v>
      </c>
    </row>
    <row r="1705" ht="12.75">
      <c r="A1705" s="320">
        <v>92470467</v>
      </c>
      <c r="B1705" s="320">
        <v>9247046</v>
      </c>
      <c r="C1705" s="320">
        <v>90130227</v>
      </c>
      <c r="D1705" s="320">
        <v>90130227</v>
      </c>
      <c r="E1705" s="321" t="s">
        <v>12129</v>
      </c>
      <c r="F1705" s="320">
        <v>14317</v>
      </c>
    </row>
    <row r="1706" ht="12.75">
      <c r="A1706" s="320">
        <v>90162358</v>
      </c>
      <c r="B1706" s="320">
        <v>9016235</v>
      </c>
      <c r="C1706" s="320">
        <v>90130359</v>
      </c>
      <c r="D1706" s="320">
        <v>90130359</v>
      </c>
      <c r="E1706" s="321" t="s">
        <v>12130</v>
      </c>
      <c r="F1706" s="320">
        <v>42359</v>
      </c>
    </row>
    <row r="1707" ht="12.75">
      <c r="A1707" s="320">
        <v>90169158</v>
      </c>
      <c r="B1707" s="320">
        <v>9016915</v>
      </c>
      <c r="C1707" s="320">
        <v>90130782</v>
      </c>
      <c r="D1707" s="320">
        <v>90130782</v>
      </c>
      <c r="E1707" s="321" t="s">
        <v>12131</v>
      </c>
      <c r="F1707" s="320">
        <v>70262</v>
      </c>
    </row>
    <row r="1708" ht="12.75">
      <c r="A1708" s="320">
        <v>90303555</v>
      </c>
      <c r="B1708" s="320">
        <v>9030355</v>
      </c>
      <c r="C1708" s="320">
        <v>90132459</v>
      </c>
      <c r="D1708" s="320">
        <v>90132459</v>
      </c>
      <c r="E1708" s="321" t="s">
        <v>12132</v>
      </c>
      <c r="F1708" s="320">
        <v>35088</v>
      </c>
    </row>
    <row r="1709" ht="12.75">
      <c r="A1709" s="320">
        <v>90303563</v>
      </c>
      <c r="B1709" s="320">
        <v>9030356</v>
      </c>
      <c r="C1709" s="320">
        <v>90132734</v>
      </c>
      <c r="D1709" s="320">
        <v>90132734</v>
      </c>
      <c r="E1709" s="321" t="s">
        <v>12133</v>
      </c>
      <c r="F1709" s="320">
        <v>35089</v>
      </c>
    </row>
    <row r="1710" ht="12.75">
      <c r="A1710" s="320">
        <v>90303571</v>
      </c>
      <c r="B1710" s="320">
        <v>9030357</v>
      </c>
      <c r="C1710" s="320">
        <v>90132750</v>
      </c>
      <c r="D1710" s="320">
        <v>90132750</v>
      </c>
      <c r="E1710" s="321" t="s">
        <v>12134</v>
      </c>
      <c r="F1710" s="320">
        <v>35090</v>
      </c>
    </row>
    <row r="1711" ht="12.75">
      <c r="A1711" s="320">
        <v>90193334</v>
      </c>
      <c r="B1711" s="320">
        <v>9019333</v>
      </c>
      <c r="C1711" s="320">
        <v>90134109</v>
      </c>
      <c r="D1711" s="320">
        <v>90134109</v>
      </c>
      <c r="E1711" s="321" t="s">
        <v>12135</v>
      </c>
      <c r="F1711" s="320">
        <v>19311</v>
      </c>
    </row>
    <row r="1712" ht="12.75">
      <c r="A1712" s="320">
        <v>92377750</v>
      </c>
      <c r="B1712" s="320">
        <v>9237775</v>
      </c>
      <c r="C1712" s="320">
        <v>90134150</v>
      </c>
      <c r="D1712" s="320">
        <v>90134150</v>
      </c>
      <c r="E1712" s="321" t="s">
        <v>12136</v>
      </c>
      <c r="F1712" s="320">
        <v>717</v>
      </c>
    </row>
    <row r="1713" ht="12.75">
      <c r="A1713" s="320">
        <v>92404987</v>
      </c>
      <c r="B1713" s="320">
        <v>9240498</v>
      </c>
      <c r="C1713" s="320">
        <v>90134184</v>
      </c>
      <c r="D1713" s="320">
        <v>90134184</v>
      </c>
      <c r="E1713" s="321" t="s">
        <v>12137</v>
      </c>
      <c r="F1713" s="320">
        <v>3879</v>
      </c>
    </row>
    <row r="1714" ht="12.75">
      <c r="A1714" s="320">
        <v>91441013</v>
      </c>
      <c r="B1714" s="320">
        <v>9144101</v>
      </c>
      <c r="C1714" s="320">
        <v>90134214</v>
      </c>
      <c r="D1714" s="320">
        <v>90134214</v>
      </c>
      <c r="E1714" s="321" t="s">
        <v>12138</v>
      </c>
      <c r="F1714" s="320">
        <v>1515</v>
      </c>
    </row>
    <row r="1715" ht="12.75">
      <c r="A1715" s="320">
        <v>92267742</v>
      </c>
      <c r="B1715" s="320">
        <v>9226774</v>
      </c>
      <c r="C1715" s="320">
        <v>90134222</v>
      </c>
      <c r="D1715" s="320">
        <v>90134222</v>
      </c>
      <c r="E1715" s="321" t="s">
        <v>12139</v>
      </c>
      <c r="F1715" s="320">
        <v>43870</v>
      </c>
    </row>
    <row r="1716" ht="12.75">
      <c r="A1716" s="320">
        <v>90300629</v>
      </c>
      <c r="B1716" s="320">
        <v>9030062</v>
      </c>
      <c r="C1716" s="320">
        <v>90134338</v>
      </c>
      <c r="D1716" s="320">
        <v>90134338</v>
      </c>
      <c r="E1716" s="321" t="s">
        <v>12140</v>
      </c>
      <c r="F1716" s="320">
        <v>34455</v>
      </c>
    </row>
    <row r="1717" ht="12.75">
      <c r="A1717" s="320">
        <v>90278240</v>
      </c>
      <c r="B1717" s="320">
        <v>9027824</v>
      </c>
      <c r="C1717" s="320">
        <v>90134370</v>
      </c>
      <c r="D1717" s="320">
        <v>90134370</v>
      </c>
      <c r="E1717" s="321" t="s">
        <v>12141</v>
      </c>
      <c r="F1717" s="320">
        <v>29810</v>
      </c>
    </row>
    <row r="1718" ht="12.75">
      <c r="A1718" s="320">
        <v>90278259</v>
      </c>
      <c r="B1718" s="320">
        <v>9027825</v>
      </c>
      <c r="C1718" s="320">
        <v>90134389</v>
      </c>
      <c r="D1718" s="320">
        <v>90134389</v>
      </c>
      <c r="E1718" s="321" t="s">
        <v>12142</v>
      </c>
      <c r="F1718" s="320">
        <v>29811</v>
      </c>
    </row>
    <row r="1719" ht="12.75">
      <c r="A1719" s="320">
        <v>90173473</v>
      </c>
      <c r="B1719" s="320">
        <v>9017347</v>
      </c>
      <c r="C1719" s="320">
        <v>90135105</v>
      </c>
      <c r="D1719" s="320">
        <v>90135105</v>
      </c>
      <c r="E1719" s="321" t="s">
        <v>12143</v>
      </c>
      <c r="F1719" s="320">
        <v>45377</v>
      </c>
    </row>
    <row r="1720" ht="12.75">
      <c r="A1720" s="320">
        <v>90170881</v>
      </c>
      <c r="B1720" s="320">
        <v>9017088</v>
      </c>
      <c r="C1720" s="320">
        <v>90135130</v>
      </c>
      <c r="D1720" s="320">
        <v>90135130</v>
      </c>
      <c r="E1720" s="321" t="s">
        <v>12144</v>
      </c>
      <c r="F1720" s="320">
        <v>5807</v>
      </c>
    </row>
    <row r="1721" ht="12.75">
      <c r="A1721" s="320">
        <v>90170890</v>
      </c>
      <c r="B1721" s="320">
        <v>9017089</v>
      </c>
      <c r="C1721" s="320">
        <v>90135148</v>
      </c>
      <c r="D1721" s="320">
        <v>90135148</v>
      </c>
      <c r="E1721" s="321" t="s">
        <v>12145</v>
      </c>
      <c r="F1721" s="320">
        <v>5808</v>
      </c>
    </row>
    <row r="1722" ht="12.75">
      <c r="A1722" s="320">
        <v>92428010</v>
      </c>
      <c r="B1722" s="320">
        <v>9242801</v>
      </c>
      <c r="C1722" s="320">
        <v>90135229</v>
      </c>
      <c r="D1722" s="320">
        <v>90135229</v>
      </c>
      <c r="E1722" s="321" t="s">
        <v>12146</v>
      </c>
      <c r="F1722" s="320">
        <v>36935</v>
      </c>
    </row>
    <row r="1723" ht="12.75">
      <c r="A1723" s="320">
        <v>92428029</v>
      </c>
      <c r="B1723" s="320">
        <v>9242802</v>
      </c>
      <c r="C1723" s="320">
        <v>90135237</v>
      </c>
      <c r="D1723" s="320">
        <v>90135237</v>
      </c>
      <c r="E1723" s="321" t="s">
        <v>12147</v>
      </c>
      <c r="F1723" s="320">
        <v>36934</v>
      </c>
    </row>
    <row r="1724" ht="12.75">
      <c r="A1724" s="320">
        <v>90173031</v>
      </c>
      <c r="B1724" s="320">
        <v>9017303</v>
      </c>
      <c r="C1724" s="320">
        <v>90135245</v>
      </c>
      <c r="D1724" s="320">
        <v>90135245</v>
      </c>
      <c r="E1724" s="321" t="s">
        <v>12148</v>
      </c>
      <c r="F1724" s="320">
        <v>15454</v>
      </c>
    </row>
    <row r="1725" ht="12.75">
      <c r="A1725" s="320">
        <v>90173023</v>
      </c>
      <c r="B1725" s="320">
        <v>9017302</v>
      </c>
      <c r="C1725" s="320">
        <v>90135253</v>
      </c>
      <c r="D1725" s="320">
        <v>90135253</v>
      </c>
      <c r="E1725" s="321" t="s">
        <v>12149</v>
      </c>
      <c r="F1725" s="320">
        <v>15453</v>
      </c>
    </row>
    <row r="1726" ht="12.75">
      <c r="A1726" s="320">
        <v>90256670</v>
      </c>
      <c r="B1726" s="320">
        <v>9025667</v>
      </c>
      <c r="C1726" s="320">
        <v>90135261</v>
      </c>
      <c r="D1726" s="322">
        <v>90135261</v>
      </c>
      <c r="E1726" s="321" t="s">
        <v>12150</v>
      </c>
      <c r="F1726" s="320">
        <v>36795</v>
      </c>
    </row>
    <row r="1727" ht="12.75">
      <c r="A1727" s="320">
        <v>90171233</v>
      </c>
      <c r="B1727" s="320">
        <v>9017123</v>
      </c>
      <c r="C1727" s="320">
        <v>90135288</v>
      </c>
      <c r="D1727" s="320">
        <v>90135288</v>
      </c>
      <c r="E1727" s="321" t="s">
        <v>12151</v>
      </c>
      <c r="F1727" s="320">
        <v>6616</v>
      </c>
    </row>
    <row r="1728" ht="12.75">
      <c r="A1728" s="320">
        <v>90259831</v>
      </c>
      <c r="B1728" s="320">
        <v>9025983</v>
      </c>
      <c r="C1728" s="320">
        <v>90135326</v>
      </c>
      <c r="D1728" s="320">
        <v>90135326</v>
      </c>
      <c r="E1728" s="321" t="s">
        <v>12152</v>
      </c>
      <c r="F1728" s="320">
        <v>51666</v>
      </c>
    </row>
    <row r="1729" ht="12.75">
      <c r="A1729" s="320">
        <v>90259840</v>
      </c>
      <c r="B1729" s="320">
        <v>9025984</v>
      </c>
      <c r="C1729" s="320">
        <v>90135334</v>
      </c>
      <c r="D1729" s="320">
        <v>90135334</v>
      </c>
      <c r="E1729" s="321" t="s">
        <v>12153</v>
      </c>
      <c r="F1729" s="320">
        <v>51667</v>
      </c>
    </row>
    <row r="1730" ht="12.75">
      <c r="A1730" s="320">
        <v>90173392</v>
      </c>
      <c r="B1730" s="320">
        <v>9017339</v>
      </c>
      <c r="C1730" s="322">
        <v>90135350</v>
      </c>
      <c r="D1730" s="322">
        <v>90135350</v>
      </c>
      <c r="E1730" s="321" t="s">
        <v>12154</v>
      </c>
      <c r="F1730" s="320">
        <v>36798</v>
      </c>
    </row>
    <row r="1731" ht="12.75">
      <c r="A1731" s="320">
        <v>90173414</v>
      </c>
      <c r="B1731" s="320">
        <v>9017341</v>
      </c>
      <c r="C1731" s="320">
        <v>90135350</v>
      </c>
      <c r="D1731" s="320">
        <v>90135350</v>
      </c>
      <c r="E1731" s="321" t="s">
        <v>12154</v>
      </c>
      <c r="F1731" s="320">
        <v>36798</v>
      </c>
    </row>
    <row r="1732" ht="12.75">
      <c r="A1732" s="320">
        <v>90173384</v>
      </c>
      <c r="B1732" s="320">
        <v>9017338</v>
      </c>
      <c r="C1732" s="322">
        <v>90135377</v>
      </c>
      <c r="D1732" s="322">
        <v>90135377</v>
      </c>
      <c r="E1732" s="321" t="s">
        <v>12155</v>
      </c>
      <c r="F1732" s="320">
        <v>36799</v>
      </c>
    </row>
    <row r="1733" ht="12.75">
      <c r="A1733" s="320">
        <v>92388647</v>
      </c>
      <c r="B1733" s="320">
        <v>9238864</v>
      </c>
      <c r="C1733" s="320">
        <v>90135652</v>
      </c>
      <c r="D1733" s="320">
        <v>90135652</v>
      </c>
      <c r="E1733" s="321" t="s">
        <v>12156</v>
      </c>
      <c r="F1733" s="320">
        <v>3176</v>
      </c>
    </row>
    <row r="1734" ht="12.75">
      <c r="A1734" s="320">
        <v>90172655</v>
      </c>
      <c r="B1734" s="320">
        <v>9017265</v>
      </c>
      <c r="C1734" s="322">
        <v>90135695</v>
      </c>
      <c r="D1734" s="322">
        <v>90135695</v>
      </c>
      <c r="E1734" s="321" t="s">
        <v>12157</v>
      </c>
      <c r="F1734" s="320">
        <v>13033</v>
      </c>
    </row>
    <row r="1735" ht="12.75">
      <c r="A1735" s="320">
        <v>92465587</v>
      </c>
      <c r="B1735" s="320">
        <v>9246558</v>
      </c>
      <c r="C1735" s="320">
        <v>90135695</v>
      </c>
      <c r="D1735" s="320">
        <v>90135695</v>
      </c>
      <c r="E1735" s="321" t="s">
        <v>12157</v>
      </c>
      <c r="F1735" s="320">
        <v>13033</v>
      </c>
    </row>
    <row r="1736" ht="12.75">
      <c r="A1736" s="320">
        <v>90258878</v>
      </c>
      <c r="B1736" s="320">
        <v>9025887</v>
      </c>
      <c r="C1736" s="322">
        <v>90135733</v>
      </c>
      <c r="D1736" s="322">
        <v>90135733</v>
      </c>
      <c r="E1736" s="321" t="s">
        <v>12158</v>
      </c>
      <c r="F1736" s="320">
        <v>26088</v>
      </c>
    </row>
    <row r="1737" ht="12.75">
      <c r="A1737" s="320">
        <v>90258924</v>
      </c>
      <c r="B1737" s="320">
        <v>9025892</v>
      </c>
      <c r="C1737" s="320">
        <v>90135741</v>
      </c>
      <c r="D1737" s="320">
        <v>90135741</v>
      </c>
      <c r="E1737" s="321" t="s">
        <v>12159</v>
      </c>
      <c r="F1737" s="320">
        <v>36803</v>
      </c>
    </row>
    <row r="1738" ht="12.75">
      <c r="A1738" s="320">
        <v>90258940</v>
      </c>
      <c r="B1738" s="320">
        <v>9025894</v>
      </c>
      <c r="C1738" s="320">
        <v>90135750</v>
      </c>
      <c r="D1738" s="320">
        <v>90135750</v>
      </c>
      <c r="E1738" s="321" t="s">
        <v>12160</v>
      </c>
      <c r="F1738" s="320">
        <v>36916</v>
      </c>
    </row>
    <row r="1739" ht="12.75">
      <c r="A1739" s="320">
        <v>90258932</v>
      </c>
      <c r="B1739" s="320">
        <v>9025893</v>
      </c>
      <c r="C1739" s="320">
        <v>90135776</v>
      </c>
      <c r="D1739" s="322">
        <v>90135776</v>
      </c>
      <c r="E1739" s="321" t="s">
        <v>12161</v>
      </c>
      <c r="F1739" s="320">
        <v>36915</v>
      </c>
    </row>
    <row r="1740" ht="12.75">
      <c r="A1740" s="320">
        <v>90307879</v>
      </c>
      <c r="B1740" s="320">
        <v>9030787</v>
      </c>
      <c r="C1740" s="320">
        <v>90135784</v>
      </c>
      <c r="D1740" s="320">
        <v>90135784</v>
      </c>
      <c r="E1740" s="321" t="s">
        <v>12162</v>
      </c>
      <c r="F1740" s="320">
        <v>38173</v>
      </c>
    </row>
    <row r="1741" ht="12.75">
      <c r="A1741" s="320">
        <v>92457657</v>
      </c>
      <c r="B1741" s="320">
        <v>9245765</v>
      </c>
      <c r="C1741" s="320">
        <v>90135806</v>
      </c>
      <c r="D1741" s="320">
        <v>90135806</v>
      </c>
      <c r="E1741" s="321" t="s">
        <v>12163</v>
      </c>
      <c r="F1741" s="320">
        <v>5628</v>
      </c>
    </row>
    <row r="1742" ht="12.75">
      <c r="A1742" s="320">
        <v>90172892</v>
      </c>
      <c r="B1742" s="320">
        <v>9017289</v>
      </c>
      <c r="C1742" s="320">
        <v>90135873</v>
      </c>
      <c r="D1742" s="320">
        <v>90135873</v>
      </c>
      <c r="E1742" s="321" t="s">
        <v>12164</v>
      </c>
      <c r="F1742" s="320">
        <v>13624</v>
      </c>
    </row>
    <row r="1743" ht="12.75">
      <c r="A1743" s="320">
        <v>90171780</v>
      </c>
      <c r="B1743" s="320">
        <v>9017178</v>
      </c>
      <c r="C1743" s="320">
        <v>90135938</v>
      </c>
      <c r="D1743" s="320">
        <v>90135938</v>
      </c>
      <c r="E1743" s="321" t="s">
        <v>12165</v>
      </c>
      <c r="F1743" s="320">
        <v>52857</v>
      </c>
    </row>
    <row r="1744" ht="12.75">
      <c r="A1744" s="320">
        <v>90170920</v>
      </c>
      <c r="B1744" s="320">
        <v>9017092</v>
      </c>
      <c r="C1744" s="320">
        <v>90135954</v>
      </c>
      <c r="D1744" s="320">
        <v>90135954</v>
      </c>
      <c r="E1744" s="321" t="s">
        <v>12166</v>
      </c>
      <c r="F1744" s="320">
        <v>5940</v>
      </c>
    </row>
    <row r="1745" ht="12.75">
      <c r="A1745" s="320">
        <v>90262735</v>
      </c>
      <c r="B1745" s="320">
        <v>9026273</v>
      </c>
      <c r="C1745" s="320">
        <v>90135997</v>
      </c>
      <c r="D1745" s="320">
        <v>90135997</v>
      </c>
      <c r="E1745" s="321" t="s">
        <v>12167</v>
      </c>
      <c r="F1745" s="320">
        <v>36811</v>
      </c>
    </row>
    <row r="1746" ht="12.75">
      <c r="A1746" s="320">
        <v>92466478</v>
      </c>
      <c r="B1746" s="320">
        <v>9246647</v>
      </c>
      <c r="C1746" s="320">
        <v>90136136</v>
      </c>
      <c r="D1746" s="320">
        <v>90136136</v>
      </c>
      <c r="E1746" s="321" t="s">
        <v>12168</v>
      </c>
      <c r="F1746" s="320">
        <v>5496</v>
      </c>
    </row>
    <row r="1747" ht="12.75">
      <c r="A1747" s="320">
        <v>90284070</v>
      </c>
      <c r="B1747" s="320">
        <v>9028407</v>
      </c>
      <c r="C1747" s="320">
        <v>90136144</v>
      </c>
      <c r="D1747" s="320">
        <v>90136144</v>
      </c>
      <c r="E1747" s="321" t="s">
        <v>12169</v>
      </c>
      <c r="F1747" s="320">
        <v>44169</v>
      </c>
    </row>
    <row r="1748" ht="12.75">
      <c r="A1748" s="320">
        <v>90170733</v>
      </c>
      <c r="B1748" s="320">
        <v>9017073</v>
      </c>
      <c r="C1748" s="320">
        <v>90136152</v>
      </c>
      <c r="D1748" s="320">
        <v>90136152</v>
      </c>
      <c r="E1748" s="321" t="s">
        <v>12170</v>
      </c>
      <c r="F1748" s="320">
        <v>36817</v>
      </c>
    </row>
    <row r="1749" ht="12.75">
      <c r="A1749" s="320">
        <v>92397565</v>
      </c>
      <c r="B1749" s="320">
        <v>9239756</v>
      </c>
      <c r="C1749" s="320">
        <v>90136330</v>
      </c>
      <c r="D1749" s="320">
        <v>90136330</v>
      </c>
      <c r="E1749" s="321" t="s">
        <v>12171</v>
      </c>
      <c r="F1749" s="320">
        <v>3785</v>
      </c>
    </row>
    <row r="1750" ht="12.75">
      <c r="A1750" s="320">
        <v>90173228</v>
      </c>
      <c r="B1750" s="320">
        <v>9017322</v>
      </c>
      <c r="C1750" s="320">
        <v>90136462</v>
      </c>
      <c r="D1750" s="320">
        <v>90136462</v>
      </c>
      <c r="E1750" s="321" t="s">
        <v>12172</v>
      </c>
      <c r="F1750" s="320">
        <v>27402</v>
      </c>
    </row>
    <row r="1751" ht="12.75">
      <c r="A1751" s="320">
        <v>90285433</v>
      </c>
      <c r="B1751" s="320">
        <v>9028543</v>
      </c>
      <c r="C1751" s="320">
        <v>90136470</v>
      </c>
      <c r="D1751" s="320">
        <v>90136470</v>
      </c>
      <c r="E1751" s="321" t="s">
        <v>12173</v>
      </c>
      <c r="F1751" s="320">
        <v>32025</v>
      </c>
    </row>
    <row r="1752" ht="12.75">
      <c r="A1752" s="320">
        <v>90285417</v>
      </c>
      <c r="B1752" s="320">
        <v>9028541</v>
      </c>
      <c r="C1752" s="320">
        <v>90136497</v>
      </c>
      <c r="D1752" s="320">
        <v>90136497</v>
      </c>
      <c r="E1752" s="321" t="s">
        <v>12174</v>
      </c>
      <c r="F1752" s="320">
        <v>32024</v>
      </c>
    </row>
    <row r="1753" ht="12.75">
      <c r="A1753" s="320">
        <v>92465315</v>
      </c>
      <c r="B1753" s="320">
        <v>9246531</v>
      </c>
      <c r="C1753" s="320">
        <v>90136527</v>
      </c>
      <c r="D1753" s="320">
        <v>90136527</v>
      </c>
      <c r="E1753" s="321" t="s">
        <v>12175</v>
      </c>
      <c r="F1753" s="320">
        <v>11490</v>
      </c>
    </row>
    <row r="1754" ht="12.75">
      <c r="A1754" s="320">
        <v>90264223</v>
      </c>
      <c r="B1754" s="320">
        <v>9026422</v>
      </c>
      <c r="C1754" s="320">
        <v>90136675</v>
      </c>
      <c r="D1754" s="320">
        <v>90136675</v>
      </c>
      <c r="E1754" s="321" t="s">
        <v>12176</v>
      </c>
      <c r="F1754" s="320">
        <v>36827</v>
      </c>
    </row>
    <row r="1755" ht="12.75">
      <c r="A1755" s="320">
        <v>90173333</v>
      </c>
      <c r="B1755" s="320">
        <v>9017333</v>
      </c>
      <c r="C1755" s="320">
        <v>90136683</v>
      </c>
      <c r="D1755" s="320">
        <v>90136683</v>
      </c>
      <c r="E1755" s="321" t="s">
        <v>12177</v>
      </c>
      <c r="F1755" s="320">
        <v>17694</v>
      </c>
    </row>
    <row r="1756" ht="12.75">
      <c r="A1756" s="320">
        <v>90277767</v>
      </c>
      <c r="B1756" s="320">
        <v>9027776</v>
      </c>
      <c r="C1756" s="320">
        <v>90136691</v>
      </c>
      <c r="D1756" s="320">
        <v>90136691</v>
      </c>
      <c r="E1756" s="321" t="s">
        <v>12178</v>
      </c>
      <c r="F1756" s="320">
        <v>36836</v>
      </c>
    </row>
    <row r="1757" ht="12.75">
      <c r="A1757" s="320">
        <v>90171349</v>
      </c>
      <c r="B1757" s="320">
        <v>9017134</v>
      </c>
      <c r="C1757" s="320">
        <v>90136713</v>
      </c>
      <c r="D1757" s="320">
        <v>90136713</v>
      </c>
      <c r="E1757" s="321" t="s">
        <v>12179</v>
      </c>
      <c r="F1757" s="320">
        <v>54409</v>
      </c>
    </row>
    <row r="1758" ht="12.75">
      <c r="A1758" s="320">
        <v>90171357</v>
      </c>
      <c r="B1758" s="320">
        <v>9017135</v>
      </c>
      <c r="C1758" s="320">
        <v>90136721</v>
      </c>
      <c r="D1758" s="320">
        <v>90136721</v>
      </c>
      <c r="E1758" s="321" t="s">
        <v>12180</v>
      </c>
      <c r="F1758" s="320">
        <v>36829</v>
      </c>
    </row>
    <row r="1759" ht="12.75">
      <c r="A1759" s="320">
        <v>90264703</v>
      </c>
      <c r="B1759" s="320">
        <v>9026470</v>
      </c>
      <c r="C1759" s="320">
        <v>90136772</v>
      </c>
      <c r="D1759" s="320">
        <v>90136772</v>
      </c>
      <c r="E1759" s="321" t="s">
        <v>12181</v>
      </c>
      <c r="F1759" s="320">
        <v>27404</v>
      </c>
    </row>
    <row r="1760" ht="12.75">
      <c r="A1760" s="320">
        <v>90257316</v>
      </c>
      <c r="B1760" s="320">
        <v>9025731</v>
      </c>
      <c r="C1760" s="320">
        <v>90136802</v>
      </c>
      <c r="D1760" s="320">
        <v>90136802</v>
      </c>
      <c r="E1760" s="321" t="s">
        <v>12182</v>
      </c>
      <c r="F1760" s="320">
        <v>36903</v>
      </c>
    </row>
    <row r="1761" ht="12.75">
      <c r="A1761" s="320">
        <v>92261574</v>
      </c>
      <c r="B1761" s="320">
        <v>9226157</v>
      </c>
      <c r="C1761" s="320">
        <v>90136829</v>
      </c>
      <c r="D1761" s="320">
        <v>90136829</v>
      </c>
      <c r="E1761" s="321" t="s">
        <v>12183</v>
      </c>
      <c r="F1761" s="320">
        <v>19632</v>
      </c>
    </row>
    <row r="1762" ht="12.75">
      <c r="A1762" s="320">
        <v>90258541</v>
      </c>
      <c r="B1762" s="320">
        <v>9025854</v>
      </c>
      <c r="C1762" s="320">
        <v>90136896</v>
      </c>
      <c r="D1762" s="320">
        <v>90136896</v>
      </c>
      <c r="E1762" s="321" t="s">
        <v>12184</v>
      </c>
      <c r="F1762" s="320">
        <v>36841</v>
      </c>
    </row>
    <row r="1763" ht="12.75">
      <c r="A1763" s="320">
        <v>90171128</v>
      </c>
      <c r="B1763" s="320">
        <v>9017112</v>
      </c>
      <c r="C1763" s="320">
        <v>90136918</v>
      </c>
      <c r="D1763" s="320">
        <v>90136918</v>
      </c>
      <c r="E1763" s="321" t="s">
        <v>12185</v>
      </c>
      <c r="F1763" s="320">
        <v>6370</v>
      </c>
    </row>
    <row r="1764" ht="12.75">
      <c r="A1764" s="320">
        <v>90277775</v>
      </c>
      <c r="B1764" s="320">
        <v>9027777</v>
      </c>
      <c r="C1764" s="320">
        <v>90136926</v>
      </c>
      <c r="D1764" s="320">
        <v>90136926</v>
      </c>
      <c r="E1764" s="321" t="s">
        <v>12186</v>
      </c>
      <c r="F1764" s="320">
        <v>36842</v>
      </c>
    </row>
    <row r="1765" ht="12.75">
      <c r="A1765" s="320">
        <v>90289412</v>
      </c>
      <c r="B1765" s="320">
        <v>9028941</v>
      </c>
      <c r="C1765" s="320">
        <v>90136942</v>
      </c>
      <c r="D1765" s="320">
        <v>90136942</v>
      </c>
      <c r="E1765" s="321" t="s">
        <v>12187</v>
      </c>
      <c r="F1765" s="320">
        <v>36843</v>
      </c>
    </row>
    <row r="1766" ht="12.75">
      <c r="A1766" s="320">
        <v>90262786</v>
      </c>
      <c r="B1766" s="320">
        <v>9026278</v>
      </c>
      <c r="C1766" s="320">
        <v>90137019</v>
      </c>
      <c r="D1766" s="320">
        <v>90137019</v>
      </c>
      <c r="E1766" s="321" t="s">
        <v>12188</v>
      </c>
      <c r="F1766" s="320">
        <v>36845</v>
      </c>
    </row>
    <row r="1767" ht="12.75">
      <c r="A1767" s="320">
        <v>90262816</v>
      </c>
      <c r="B1767" s="320">
        <v>9026281</v>
      </c>
      <c r="C1767" s="320">
        <v>90137027</v>
      </c>
      <c r="D1767" s="320">
        <v>90137027</v>
      </c>
      <c r="E1767" s="321" t="s">
        <v>12189</v>
      </c>
      <c r="F1767" s="320">
        <v>36846</v>
      </c>
    </row>
    <row r="1768" ht="12.75">
      <c r="A1768" s="320">
        <v>90262794</v>
      </c>
      <c r="B1768" s="320">
        <v>9026279</v>
      </c>
      <c r="C1768" s="320">
        <v>90137043</v>
      </c>
      <c r="D1768" s="320">
        <v>90137043</v>
      </c>
      <c r="E1768" s="321" t="s">
        <v>12190</v>
      </c>
      <c r="F1768" s="320">
        <v>36844</v>
      </c>
    </row>
    <row r="1769" ht="12.75">
      <c r="A1769" s="320">
        <v>90277759</v>
      </c>
      <c r="B1769" s="320">
        <v>9027775</v>
      </c>
      <c r="C1769" s="320">
        <v>90137060</v>
      </c>
      <c r="D1769" s="320">
        <v>90137060</v>
      </c>
      <c r="E1769" s="321" t="s">
        <v>12191</v>
      </c>
      <c r="F1769" s="320">
        <v>44176</v>
      </c>
    </row>
    <row r="1770" ht="12.75">
      <c r="A1770" s="320">
        <v>92375138</v>
      </c>
      <c r="B1770" s="320">
        <v>9237513</v>
      </c>
      <c r="C1770" s="320">
        <v>90137140</v>
      </c>
      <c r="D1770" s="320">
        <v>90137140</v>
      </c>
      <c r="E1770" s="321" t="s">
        <v>12192</v>
      </c>
      <c r="F1770" s="320">
        <v>3359</v>
      </c>
    </row>
    <row r="1771" ht="12.75">
      <c r="A1771" s="320">
        <v>90171853</v>
      </c>
      <c r="B1771" s="320">
        <v>9017185</v>
      </c>
      <c r="C1771" s="320">
        <v>90137230</v>
      </c>
      <c r="D1771" s="320">
        <v>90137230</v>
      </c>
      <c r="E1771" s="321" t="s">
        <v>12193</v>
      </c>
      <c r="F1771" s="320">
        <v>42799</v>
      </c>
    </row>
    <row r="1772" ht="12.75">
      <c r="A1772" s="320">
        <v>92261868</v>
      </c>
      <c r="B1772" s="320">
        <v>9226186</v>
      </c>
      <c r="C1772" s="320">
        <v>90137264</v>
      </c>
      <c r="D1772" s="320">
        <v>90137264</v>
      </c>
      <c r="E1772" s="321" t="s">
        <v>12194</v>
      </c>
      <c r="F1772" s="320">
        <v>9481</v>
      </c>
    </row>
    <row r="1773" ht="12.75">
      <c r="A1773" s="320">
        <v>90259297</v>
      </c>
      <c r="B1773" s="320">
        <v>9025929</v>
      </c>
      <c r="C1773" s="320">
        <v>90137299</v>
      </c>
      <c r="D1773" s="320">
        <v>90137299</v>
      </c>
      <c r="E1773" s="321" t="s">
        <v>12195</v>
      </c>
      <c r="F1773" s="320">
        <v>36849</v>
      </c>
    </row>
    <row r="1774" ht="12.75">
      <c r="A1774" s="320">
        <v>92457819</v>
      </c>
      <c r="B1774" s="320">
        <v>9245781</v>
      </c>
      <c r="C1774" s="320">
        <v>90137337</v>
      </c>
      <c r="D1774" s="320">
        <v>90137337</v>
      </c>
      <c r="E1774" s="321" t="s">
        <v>12196</v>
      </c>
      <c r="F1774" s="320">
        <v>6773</v>
      </c>
    </row>
    <row r="1775" ht="12.75">
      <c r="A1775" s="320">
        <v>92390927</v>
      </c>
      <c r="B1775" s="320">
        <v>9239092</v>
      </c>
      <c r="C1775" s="320">
        <v>90137388</v>
      </c>
      <c r="D1775" s="320">
        <v>90137388</v>
      </c>
      <c r="E1775" s="321" t="s">
        <v>12197</v>
      </c>
      <c r="F1775" s="320">
        <v>3185</v>
      </c>
    </row>
    <row r="1776" ht="12.75">
      <c r="A1776" s="320">
        <v>90259335</v>
      </c>
      <c r="B1776" s="320">
        <v>9025933</v>
      </c>
      <c r="C1776" s="320">
        <v>90137400</v>
      </c>
      <c r="D1776" s="320">
        <v>90137400</v>
      </c>
      <c r="E1776" s="321" t="s">
        <v>12198</v>
      </c>
      <c r="F1776" s="320">
        <v>26098</v>
      </c>
    </row>
    <row r="1777" ht="12.75">
      <c r="A1777" s="320">
        <v>90268725</v>
      </c>
      <c r="B1777" s="320">
        <v>9026872</v>
      </c>
      <c r="C1777" s="320">
        <v>90137426</v>
      </c>
      <c r="D1777" s="320">
        <v>90137426</v>
      </c>
      <c r="E1777" s="321" t="s">
        <v>12199</v>
      </c>
      <c r="F1777" s="320">
        <v>73028</v>
      </c>
    </row>
    <row r="1778" ht="12.75">
      <c r="A1778" s="320">
        <v>90268750</v>
      </c>
      <c r="B1778" s="320">
        <v>9026875</v>
      </c>
      <c r="C1778" s="320">
        <v>90137434</v>
      </c>
      <c r="D1778" s="320">
        <v>90137434</v>
      </c>
      <c r="E1778" s="321" t="s">
        <v>12200</v>
      </c>
      <c r="F1778" s="320">
        <v>73029</v>
      </c>
    </row>
    <row r="1779" ht="12.75">
      <c r="A1779" s="320">
        <v>90277937</v>
      </c>
      <c r="B1779" s="320">
        <v>9027793</v>
      </c>
      <c r="C1779" s="320">
        <v>90137442</v>
      </c>
      <c r="D1779" s="320">
        <v>90137442</v>
      </c>
      <c r="E1779" s="321" t="s">
        <v>12201</v>
      </c>
      <c r="F1779" s="320">
        <v>72952</v>
      </c>
    </row>
    <row r="1780" ht="12.75">
      <c r="A1780" s="320">
        <v>90259270</v>
      </c>
      <c r="B1780" s="320">
        <v>9025927</v>
      </c>
      <c r="C1780" s="320">
        <v>90137469</v>
      </c>
      <c r="D1780" s="320">
        <v>90137469</v>
      </c>
      <c r="E1780" s="321" t="s">
        <v>12202</v>
      </c>
      <c r="F1780" s="320">
        <v>72953</v>
      </c>
    </row>
    <row r="1781" ht="12.75">
      <c r="A1781" s="320">
        <v>90262719</v>
      </c>
      <c r="B1781" s="320">
        <v>9026271</v>
      </c>
      <c r="C1781" s="320">
        <v>90137485</v>
      </c>
      <c r="D1781" s="320">
        <v>90137485</v>
      </c>
      <c r="E1781" s="321" t="s">
        <v>12203</v>
      </c>
      <c r="F1781" s="320">
        <v>36856</v>
      </c>
    </row>
    <row r="1782" ht="12.75">
      <c r="A1782" s="320">
        <v>90291689</v>
      </c>
      <c r="B1782" s="320">
        <v>9029168</v>
      </c>
      <c r="C1782" s="320">
        <v>90137540</v>
      </c>
      <c r="D1782" s="320">
        <v>90137540</v>
      </c>
      <c r="E1782" s="321" t="s">
        <v>12204</v>
      </c>
      <c r="F1782" s="320">
        <v>32028</v>
      </c>
    </row>
    <row r="1783" ht="12.75">
      <c r="A1783" s="320">
        <v>92380050</v>
      </c>
      <c r="B1783" s="320">
        <v>9238005</v>
      </c>
      <c r="C1783" s="320">
        <v>90137558</v>
      </c>
      <c r="D1783" s="320">
        <v>90137558</v>
      </c>
      <c r="E1783" s="321" t="s">
        <v>12205</v>
      </c>
      <c r="F1783" s="320">
        <v>9484</v>
      </c>
    </row>
    <row r="1784" ht="12.75">
      <c r="A1784" s="320">
        <v>90173295</v>
      </c>
      <c r="B1784" s="320">
        <v>9017329</v>
      </c>
      <c r="C1784" s="320">
        <v>90137663</v>
      </c>
      <c r="D1784" s="320">
        <v>90137663</v>
      </c>
      <c r="E1784" s="321" t="s">
        <v>12206</v>
      </c>
      <c r="F1784" s="320">
        <v>44177</v>
      </c>
    </row>
    <row r="1785" ht="12.75">
      <c r="A1785" s="320">
        <v>92457894</v>
      </c>
      <c r="B1785" s="320">
        <v>9245789</v>
      </c>
      <c r="C1785" s="320">
        <v>90137817</v>
      </c>
      <c r="D1785" s="320">
        <v>90137817</v>
      </c>
      <c r="E1785" s="321" t="s">
        <v>12207</v>
      </c>
      <c r="F1785" s="320">
        <v>9284</v>
      </c>
    </row>
    <row r="1786" ht="12.75">
      <c r="A1786" s="320">
        <v>90171551</v>
      </c>
      <c r="B1786" s="320">
        <v>9017155</v>
      </c>
      <c r="C1786" s="320">
        <v>90137833</v>
      </c>
      <c r="D1786" s="320">
        <v>90137833</v>
      </c>
      <c r="E1786" s="321" t="s">
        <v>12208</v>
      </c>
      <c r="F1786" s="320">
        <v>9283</v>
      </c>
    </row>
    <row r="1787" ht="12.75">
      <c r="A1787" s="320">
        <v>92403905</v>
      </c>
      <c r="B1787" s="320">
        <v>9240390</v>
      </c>
      <c r="C1787" s="320">
        <v>90138074</v>
      </c>
      <c r="D1787" s="320">
        <v>90138074</v>
      </c>
      <c r="E1787" s="321" t="s">
        <v>12209</v>
      </c>
      <c r="F1787" s="320">
        <v>9501</v>
      </c>
    </row>
    <row r="1788" ht="12.75">
      <c r="A1788" s="320">
        <v>90277821</v>
      </c>
      <c r="B1788" s="320">
        <v>9027782</v>
      </c>
      <c r="C1788" s="320">
        <v>90138406</v>
      </c>
      <c r="D1788" s="320">
        <v>90138406</v>
      </c>
      <c r="E1788" s="321" t="s">
        <v>12210</v>
      </c>
      <c r="F1788" s="320">
        <v>36886</v>
      </c>
    </row>
    <row r="1789" ht="12.75">
      <c r="A1789" s="320">
        <v>90294602</v>
      </c>
      <c r="B1789" s="320">
        <v>9029460</v>
      </c>
      <c r="C1789" s="320">
        <v>90138449</v>
      </c>
      <c r="D1789" s="320">
        <v>90138449</v>
      </c>
      <c r="E1789" s="321" t="s">
        <v>12211</v>
      </c>
      <c r="F1789" s="320">
        <v>36887</v>
      </c>
    </row>
    <row r="1790" ht="12.75">
      <c r="A1790" s="320">
        <v>90303989</v>
      </c>
      <c r="B1790" s="320">
        <v>9030398</v>
      </c>
      <c r="C1790" s="320">
        <v>90138457</v>
      </c>
      <c r="D1790" s="320">
        <v>90138457</v>
      </c>
      <c r="E1790" s="321" t="s">
        <v>12212</v>
      </c>
      <c r="F1790" s="320">
        <v>35325</v>
      </c>
    </row>
    <row r="1791" ht="12.75">
      <c r="A1791" s="320">
        <v>90309693</v>
      </c>
      <c r="B1791" s="320">
        <v>9030969</v>
      </c>
      <c r="C1791" s="320">
        <v>90138716</v>
      </c>
      <c r="D1791" s="320">
        <v>90138716</v>
      </c>
      <c r="E1791" s="321" t="s">
        <v>12213</v>
      </c>
      <c r="F1791" s="320">
        <v>38175</v>
      </c>
    </row>
    <row r="1792" ht="12.75">
      <c r="A1792" s="320">
        <v>90172620</v>
      </c>
      <c r="B1792" s="320">
        <v>9017262</v>
      </c>
      <c r="C1792" s="320">
        <v>90138740</v>
      </c>
      <c r="D1792" s="320">
        <v>90138740</v>
      </c>
      <c r="E1792" s="321" t="s">
        <v>12214</v>
      </c>
      <c r="F1792" s="320">
        <v>12599</v>
      </c>
    </row>
    <row r="1793" ht="12.75">
      <c r="A1793" s="320">
        <v>90172566</v>
      </c>
      <c r="B1793" s="320">
        <v>9017256</v>
      </c>
      <c r="C1793" s="320">
        <v>90138813</v>
      </c>
      <c r="D1793" s="320">
        <v>90138813</v>
      </c>
      <c r="E1793" s="321" t="s">
        <v>12215</v>
      </c>
      <c r="F1793" s="320">
        <v>12239</v>
      </c>
    </row>
    <row r="1794" ht="12.75">
      <c r="A1794" s="320">
        <v>90171195</v>
      </c>
      <c r="B1794" s="320">
        <v>9017119</v>
      </c>
      <c r="C1794" s="320">
        <v>90138899</v>
      </c>
      <c r="D1794" s="320">
        <v>90138899</v>
      </c>
      <c r="E1794" s="321" t="s">
        <v>12216</v>
      </c>
      <c r="F1794" s="320">
        <v>36907</v>
      </c>
    </row>
    <row r="1795" ht="12.75">
      <c r="A1795" s="320">
        <v>92415237</v>
      </c>
      <c r="B1795" s="320">
        <v>9241523</v>
      </c>
      <c r="C1795" s="320">
        <v>90138902</v>
      </c>
      <c r="D1795" s="320">
        <v>90138902</v>
      </c>
      <c r="E1795" s="321" t="s">
        <v>12217</v>
      </c>
      <c r="F1795" s="320">
        <v>52937</v>
      </c>
    </row>
    <row r="1796" ht="12.75">
      <c r="A1796" s="320">
        <v>90171365</v>
      </c>
      <c r="B1796" s="320">
        <v>9017136</v>
      </c>
      <c r="C1796" s="320">
        <v>90138988</v>
      </c>
      <c r="D1796" s="320">
        <v>90138988</v>
      </c>
      <c r="E1796" s="321" t="s">
        <v>12218</v>
      </c>
      <c r="F1796" s="320">
        <v>7183</v>
      </c>
    </row>
    <row r="1797" ht="12.75">
      <c r="A1797" s="320">
        <v>90171330</v>
      </c>
      <c r="B1797" s="320">
        <v>9017133</v>
      </c>
      <c r="C1797" s="320">
        <v>90139038</v>
      </c>
      <c r="D1797" s="320">
        <v>90139038</v>
      </c>
      <c r="E1797" s="321" t="s">
        <v>12219</v>
      </c>
      <c r="F1797" s="320">
        <v>6921</v>
      </c>
    </row>
    <row r="1798" ht="12.75">
      <c r="A1798" s="320">
        <v>90173325</v>
      </c>
      <c r="B1798" s="320">
        <v>9017332</v>
      </c>
      <c r="C1798" s="320">
        <v>90139062</v>
      </c>
      <c r="D1798" s="320">
        <v>90139062</v>
      </c>
      <c r="E1798" s="321" t="s">
        <v>12220</v>
      </c>
      <c r="F1798" s="320">
        <v>17227</v>
      </c>
    </row>
    <row r="1799" ht="12.75">
      <c r="A1799" s="320">
        <v>92419917</v>
      </c>
      <c r="B1799" s="320">
        <v>9241991</v>
      </c>
      <c r="C1799" s="320">
        <v>90139135</v>
      </c>
      <c r="D1799" s="320">
        <v>90139135</v>
      </c>
      <c r="E1799" s="321" t="s">
        <v>12221</v>
      </c>
      <c r="F1799" s="320">
        <v>3653</v>
      </c>
    </row>
    <row r="1800" ht="12.75">
      <c r="A1800" s="320">
        <v>92421512</v>
      </c>
      <c r="B1800" s="320">
        <v>9242151</v>
      </c>
      <c r="C1800" s="320">
        <v>90139240</v>
      </c>
      <c r="D1800" s="320">
        <v>90139240</v>
      </c>
      <c r="E1800" s="321" t="s">
        <v>12222</v>
      </c>
      <c r="F1800" s="320">
        <v>10317</v>
      </c>
    </row>
    <row r="1801" ht="12.75">
      <c r="A1801" s="320">
        <v>90299094</v>
      </c>
      <c r="B1801" s="320">
        <v>9029909</v>
      </c>
      <c r="C1801" s="320">
        <v>90139429</v>
      </c>
      <c r="D1801" s="320">
        <v>90139429</v>
      </c>
      <c r="E1801" s="321" t="s">
        <v>12223</v>
      </c>
      <c r="F1801" s="320">
        <v>73270</v>
      </c>
    </row>
    <row r="1802" ht="12.75">
      <c r="A1802" s="320">
        <v>90299507</v>
      </c>
      <c r="B1802" s="320">
        <v>9029950</v>
      </c>
      <c r="C1802" s="320">
        <v>90139496</v>
      </c>
      <c r="D1802" s="320">
        <v>90139496</v>
      </c>
      <c r="E1802" s="321" t="s">
        <v>12224</v>
      </c>
      <c r="F1802" s="320">
        <v>34709</v>
      </c>
    </row>
    <row r="1803" ht="12.75">
      <c r="A1803" s="320">
        <v>90277805</v>
      </c>
      <c r="B1803" s="320">
        <v>9027780</v>
      </c>
      <c r="C1803" s="320">
        <v>90139526</v>
      </c>
      <c r="D1803" s="320">
        <v>90139526</v>
      </c>
      <c r="E1803" s="321" t="s">
        <v>12225</v>
      </c>
      <c r="F1803" s="320">
        <v>36932</v>
      </c>
    </row>
    <row r="1804" ht="12.75">
      <c r="A1804" s="320">
        <v>92430333</v>
      </c>
      <c r="B1804" s="320">
        <v>9243033</v>
      </c>
      <c r="C1804" s="320">
        <v>90139615</v>
      </c>
      <c r="D1804" s="320">
        <v>90139615</v>
      </c>
      <c r="E1804" s="321" t="s">
        <v>12226</v>
      </c>
      <c r="F1804" s="320">
        <v>3664</v>
      </c>
    </row>
    <row r="1805" ht="12.75">
      <c r="A1805" s="320">
        <v>90260180</v>
      </c>
      <c r="B1805" s="320">
        <v>9026018</v>
      </c>
      <c r="C1805" s="320">
        <v>90139666</v>
      </c>
      <c r="D1805" s="320">
        <v>90139666</v>
      </c>
      <c r="E1805" s="321" t="s">
        <v>12227</v>
      </c>
      <c r="F1805" s="320">
        <v>36938</v>
      </c>
    </row>
    <row r="1806" ht="12.75">
      <c r="A1806" s="320">
        <v>90173457</v>
      </c>
      <c r="B1806" s="320">
        <v>9017345</v>
      </c>
      <c r="C1806" s="320">
        <v>90139720</v>
      </c>
      <c r="D1806" s="320">
        <v>90139720</v>
      </c>
      <c r="E1806" s="321" t="s">
        <v>12228</v>
      </c>
      <c r="F1806" s="320">
        <v>20961</v>
      </c>
    </row>
    <row r="1807" ht="12.75">
      <c r="A1807" s="320">
        <v>90300327</v>
      </c>
      <c r="B1807" s="320">
        <v>9030032</v>
      </c>
      <c r="C1807" s="320">
        <v>90139739</v>
      </c>
      <c r="D1807" s="320">
        <v>90139739</v>
      </c>
      <c r="E1807" s="321" t="s">
        <v>12229</v>
      </c>
      <c r="F1807" s="320">
        <v>36924</v>
      </c>
    </row>
    <row r="1808" ht="12.75">
      <c r="A1808" s="320">
        <v>90173449</v>
      </c>
      <c r="B1808" s="320">
        <v>9017344</v>
      </c>
      <c r="C1808" s="320">
        <v>90139747</v>
      </c>
      <c r="D1808" s="320">
        <v>90139747</v>
      </c>
      <c r="E1808" s="321" t="s">
        <v>12230</v>
      </c>
      <c r="F1808" s="320">
        <v>36941</v>
      </c>
    </row>
    <row r="1809" ht="12.75">
      <c r="A1809" s="320">
        <v>90260228</v>
      </c>
      <c r="B1809" s="320">
        <v>9026022</v>
      </c>
      <c r="C1809" s="320">
        <v>90139780</v>
      </c>
      <c r="D1809" s="320">
        <v>90139780</v>
      </c>
      <c r="E1809" s="321" t="s">
        <v>12231</v>
      </c>
      <c r="F1809" s="320">
        <v>36922</v>
      </c>
    </row>
    <row r="1810" ht="12.75">
      <c r="A1810" s="320">
        <v>90277910</v>
      </c>
      <c r="B1810" s="320">
        <v>9027791</v>
      </c>
      <c r="C1810" s="320">
        <v>90139852</v>
      </c>
      <c r="D1810" s="320">
        <v>90139852</v>
      </c>
      <c r="E1810" s="321" t="s">
        <v>12232</v>
      </c>
      <c r="F1810" s="320">
        <v>29864</v>
      </c>
    </row>
    <row r="1811" ht="12.75">
      <c r="A1811" s="320">
        <v>90277929</v>
      </c>
      <c r="B1811" s="320">
        <v>9027792</v>
      </c>
      <c r="C1811" s="320">
        <v>90139860</v>
      </c>
      <c r="D1811" s="320">
        <v>90139860</v>
      </c>
      <c r="E1811" s="321" t="s">
        <v>12233</v>
      </c>
      <c r="F1811" s="320">
        <v>36928</v>
      </c>
    </row>
    <row r="1812" ht="12.75">
      <c r="A1812" s="320">
        <v>90172981</v>
      </c>
      <c r="B1812" s="320">
        <v>9017298</v>
      </c>
      <c r="C1812" s="320">
        <v>90139879</v>
      </c>
      <c r="D1812" s="320">
        <v>90139879</v>
      </c>
      <c r="E1812" s="321" t="s">
        <v>12234</v>
      </c>
      <c r="F1812" s="320">
        <v>14586</v>
      </c>
    </row>
    <row r="1813" ht="12.75">
      <c r="A1813" s="320">
        <v>92464238</v>
      </c>
      <c r="B1813" s="320">
        <v>9246423</v>
      </c>
      <c r="C1813" s="320">
        <v>90141393</v>
      </c>
      <c r="D1813" s="320">
        <v>90141393</v>
      </c>
      <c r="E1813" s="321" t="s">
        <v>12235</v>
      </c>
      <c r="F1813" s="320">
        <v>13891</v>
      </c>
    </row>
    <row r="1814" ht="12.75">
      <c r="A1814" s="320">
        <v>90240529</v>
      </c>
      <c r="B1814" s="320">
        <v>9024052</v>
      </c>
      <c r="C1814" s="320">
        <v>90141423</v>
      </c>
      <c r="D1814" s="320">
        <v>90141423</v>
      </c>
      <c r="E1814" s="321" t="s">
        <v>12236</v>
      </c>
      <c r="F1814" s="320">
        <v>15337</v>
      </c>
    </row>
    <row r="1815" ht="12.75">
      <c r="A1815" s="320">
        <v>90240472</v>
      </c>
      <c r="B1815" s="320">
        <v>9024047</v>
      </c>
      <c r="C1815" s="320">
        <v>90141431</v>
      </c>
      <c r="D1815" s="320">
        <v>90141431</v>
      </c>
      <c r="E1815" s="321" t="s">
        <v>12237</v>
      </c>
      <c r="F1815" s="320">
        <v>13888</v>
      </c>
    </row>
    <row r="1816" ht="12.75">
      <c r="A1816" s="320">
        <v>90240448</v>
      </c>
      <c r="B1816" s="320">
        <v>9024044</v>
      </c>
      <c r="C1816" s="320">
        <v>90141474</v>
      </c>
      <c r="D1816" s="320">
        <v>90141474</v>
      </c>
      <c r="E1816" s="321" t="s">
        <v>12238</v>
      </c>
      <c r="F1816" s="320">
        <v>13885</v>
      </c>
    </row>
    <row r="1817" ht="12.75">
      <c r="A1817" s="320">
        <v>90240367</v>
      </c>
      <c r="B1817" s="320">
        <v>9024036</v>
      </c>
      <c r="C1817" s="320">
        <v>90141547</v>
      </c>
      <c r="D1817" s="320">
        <v>90141547</v>
      </c>
      <c r="E1817" s="321" t="s">
        <v>12239</v>
      </c>
      <c r="F1817" s="320">
        <v>13877</v>
      </c>
    </row>
    <row r="1818" ht="12.75">
      <c r="A1818" s="320">
        <v>90240324</v>
      </c>
      <c r="B1818" s="320">
        <v>9024032</v>
      </c>
      <c r="C1818" s="320">
        <v>90141598</v>
      </c>
      <c r="D1818" s="320">
        <v>90141598</v>
      </c>
      <c r="E1818" s="321" t="s">
        <v>12240</v>
      </c>
      <c r="F1818" s="320">
        <v>13870</v>
      </c>
    </row>
    <row r="1819" ht="12.75">
      <c r="A1819" s="320">
        <v>92377424</v>
      </c>
      <c r="B1819" s="320">
        <v>9237742</v>
      </c>
      <c r="C1819" s="320">
        <v>90142608</v>
      </c>
      <c r="D1819" s="320">
        <v>90142608</v>
      </c>
      <c r="E1819" s="321" t="s">
        <v>12241</v>
      </c>
      <c r="F1819" s="320">
        <v>701</v>
      </c>
    </row>
    <row r="1820" ht="12.75">
      <c r="A1820" s="320">
        <v>90279727</v>
      </c>
      <c r="B1820" s="320">
        <v>9027972</v>
      </c>
      <c r="C1820" s="320">
        <v>90142616</v>
      </c>
      <c r="D1820" s="320">
        <v>90142616</v>
      </c>
      <c r="E1820" s="321" t="s">
        <v>12242</v>
      </c>
      <c r="F1820" s="320">
        <v>51688</v>
      </c>
    </row>
    <row r="1821" ht="12.75">
      <c r="A1821" s="320">
        <v>91474019</v>
      </c>
      <c r="B1821" s="320">
        <v>9147401</v>
      </c>
      <c r="C1821" s="320">
        <v>90143787</v>
      </c>
      <c r="D1821" s="320">
        <v>90143787</v>
      </c>
      <c r="E1821" s="321" t="s">
        <v>12243</v>
      </c>
      <c r="F1821" s="320">
        <v>8173</v>
      </c>
    </row>
    <row r="1822" ht="12.75">
      <c r="A1822" s="320">
        <v>92267815</v>
      </c>
      <c r="B1822" s="320">
        <v>9226781</v>
      </c>
      <c r="C1822" s="320">
        <v>90143795</v>
      </c>
      <c r="D1822" s="320">
        <v>90143795</v>
      </c>
      <c r="E1822" s="321" t="s">
        <v>12244</v>
      </c>
      <c r="F1822" s="320">
        <v>8174</v>
      </c>
    </row>
    <row r="1823" ht="12.75">
      <c r="A1823" s="320">
        <v>92249159</v>
      </c>
      <c r="B1823" s="320">
        <v>9224915</v>
      </c>
      <c r="C1823" s="320">
        <v>90143850</v>
      </c>
      <c r="D1823" s="320">
        <v>90143850</v>
      </c>
      <c r="E1823" s="321" t="s">
        <v>12245</v>
      </c>
      <c r="F1823" s="320">
        <v>149</v>
      </c>
    </row>
    <row r="1824" ht="12.75">
      <c r="A1824" s="320">
        <v>92383670</v>
      </c>
      <c r="B1824" s="320">
        <v>9238367</v>
      </c>
      <c r="C1824" s="320">
        <v>90143884</v>
      </c>
      <c r="D1824" s="320">
        <v>90143884</v>
      </c>
      <c r="E1824" s="321" t="s">
        <v>12246</v>
      </c>
      <c r="F1824" s="320">
        <v>169</v>
      </c>
    </row>
    <row r="1825" ht="12.75">
      <c r="A1825" s="320">
        <v>92393233</v>
      </c>
      <c r="B1825" s="320">
        <v>9239323</v>
      </c>
      <c r="C1825" s="320">
        <v>90143906</v>
      </c>
      <c r="D1825" s="320">
        <v>90143906</v>
      </c>
      <c r="E1825" s="321" t="s">
        <v>12247</v>
      </c>
      <c r="F1825" s="320">
        <v>423</v>
      </c>
    </row>
    <row r="1826" ht="12.75">
      <c r="A1826" s="320">
        <v>92267955</v>
      </c>
      <c r="B1826" s="320">
        <v>9226795</v>
      </c>
      <c r="C1826" s="320">
        <v>90143981</v>
      </c>
      <c r="D1826" s="320">
        <v>90143981</v>
      </c>
      <c r="E1826" s="321" t="s">
        <v>12248</v>
      </c>
      <c r="F1826" s="320">
        <v>3893</v>
      </c>
    </row>
    <row r="1827" ht="12.75">
      <c r="A1827" s="320">
        <v>92465650</v>
      </c>
      <c r="B1827" s="320">
        <v>9246565</v>
      </c>
      <c r="C1827" s="320">
        <v>90144074</v>
      </c>
      <c r="D1827" s="320">
        <v>90144074</v>
      </c>
      <c r="E1827" s="321" t="s">
        <v>12249</v>
      </c>
      <c r="F1827" s="320">
        <v>11440</v>
      </c>
    </row>
    <row r="1828" ht="12.75">
      <c r="A1828" s="320">
        <v>92465641</v>
      </c>
      <c r="B1828" s="320">
        <v>9246564</v>
      </c>
      <c r="C1828" s="320">
        <v>90144090</v>
      </c>
      <c r="D1828" s="320">
        <v>90144090</v>
      </c>
      <c r="E1828" s="321" t="s">
        <v>12250</v>
      </c>
      <c r="F1828" s="320">
        <v>11439</v>
      </c>
    </row>
    <row r="1829" ht="12.75">
      <c r="A1829" s="320">
        <v>94937303</v>
      </c>
      <c r="B1829" s="320">
        <v>9493730</v>
      </c>
      <c r="C1829" s="320">
        <v>90144376</v>
      </c>
      <c r="D1829" s="320">
        <v>90144376</v>
      </c>
      <c r="E1829" s="321" t="s">
        <v>12251</v>
      </c>
      <c r="F1829" s="320">
        <v>8199</v>
      </c>
    </row>
    <row r="1830" ht="12.75">
      <c r="A1830" s="320">
        <v>90264258</v>
      </c>
      <c r="B1830" s="320">
        <v>9026425</v>
      </c>
      <c r="C1830" s="320">
        <v>90144481</v>
      </c>
      <c r="D1830" s="320">
        <v>90144481</v>
      </c>
      <c r="E1830" s="321" t="s">
        <v>12252</v>
      </c>
      <c r="F1830" s="320">
        <v>6028</v>
      </c>
    </row>
    <row r="1831" ht="12.75">
      <c r="A1831" s="320">
        <v>90264240</v>
      </c>
      <c r="B1831" s="320">
        <v>9026424</v>
      </c>
      <c r="C1831" s="320">
        <v>90144490</v>
      </c>
      <c r="D1831" s="320">
        <v>90144490</v>
      </c>
      <c r="E1831" s="321" t="s">
        <v>12253</v>
      </c>
      <c r="F1831" s="320">
        <v>6027</v>
      </c>
    </row>
    <row r="1832" ht="12.75">
      <c r="A1832" s="320">
        <v>94937699</v>
      </c>
      <c r="B1832" s="320">
        <v>9493769</v>
      </c>
      <c r="C1832" s="320">
        <v>90144554</v>
      </c>
      <c r="D1832" s="320">
        <v>90144554</v>
      </c>
      <c r="E1832" s="321" t="s">
        <v>12254</v>
      </c>
      <c r="F1832" s="320">
        <v>8200</v>
      </c>
    </row>
    <row r="1833" ht="12.75">
      <c r="A1833" s="320">
        <v>94937648</v>
      </c>
      <c r="B1833" s="320">
        <v>9493764</v>
      </c>
      <c r="C1833" s="320">
        <v>90144562</v>
      </c>
      <c r="D1833" s="320">
        <v>90144562</v>
      </c>
      <c r="E1833" s="321" t="s">
        <v>12255</v>
      </c>
      <c r="F1833" s="320">
        <v>8201</v>
      </c>
    </row>
    <row r="1834" ht="12.75">
      <c r="A1834" s="320">
        <v>94938920</v>
      </c>
      <c r="B1834" s="320">
        <v>9493892</v>
      </c>
      <c r="C1834" s="320">
        <v>90144597</v>
      </c>
      <c r="D1834" s="320">
        <v>90144597</v>
      </c>
      <c r="E1834" s="321" t="s">
        <v>12256</v>
      </c>
      <c r="F1834" s="320">
        <v>10019</v>
      </c>
    </row>
    <row r="1835" ht="12.75">
      <c r="A1835" s="320">
        <v>92266401</v>
      </c>
      <c r="B1835" s="320">
        <v>9226640</v>
      </c>
      <c r="C1835" s="320">
        <v>90144643</v>
      </c>
      <c r="D1835" s="320">
        <v>90144643</v>
      </c>
      <c r="E1835" s="321" t="s">
        <v>12257</v>
      </c>
      <c r="F1835" s="320">
        <v>3480</v>
      </c>
    </row>
    <row r="1836" ht="12.75">
      <c r="A1836" s="320">
        <v>92455301</v>
      </c>
      <c r="B1836" s="320">
        <v>9245530</v>
      </c>
      <c r="C1836" s="320">
        <v>90144910</v>
      </c>
      <c r="D1836" s="320">
        <v>90144910</v>
      </c>
      <c r="E1836" s="321" t="s">
        <v>12258</v>
      </c>
      <c r="F1836" s="320">
        <v>13676</v>
      </c>
    </row>
    <row r="1837" ht="12.75">
      <c r="A1837" s="320">
        <v>92413420</v>
      </c>
      <c r="B1837" s="320">
        <v>9241342</v>
      </c>
      <c r="C1837" s="320">
        <v>90144929</v>
      </c>
      <c r="D1837" s="320">
        <v>90144929</v>
      </c>
      <c r="E1837" s="321" t="s">
        <v>12259</v>
      </c>
      <c r="F1837" s="320">
        <v>60768</v>
      </c>
    </row>
    <row r="1838" ht="12.75">
      <c r="A1838" s="320">
        <v>92413455</v>
      </c>
      <c r="B1838" s="320">
        <v>9241345</v>
      </c>
      <c r="C1838" s="320">
        <v>90144953</v>
      </c>
      <c r="D1838" s="320">
        <v>90144953</v>
      </c>
      <c r="E1838" s="321" t="s">
        <v>12260</v>
      </c>
      <c r="F1838" s="320">
        <v>60769</v>
      </c>
    </row>
    <row r="1839" ht="12.75">
      <c r="A1839" s="320">
        <v>90379047</v>
      </c>
      <c r="B1839" s="320">
        <v>9037904</v>
      </c>
      <c r="C1839" s="320">
        <v>90145208</v>
      </c>
      <c r="D1839" s="320">
        <v>90145208</v>
      </c>
      <c r="E1839" s="321" t="s">
        <v>12261</v>
      </c>
      <c r="F1839" s="320">
        <v>1744</v>
      </c>
    </row>
    <row r="1840" ht="12.75">
      <c r="A1840" s="320">
        <v>92419950</v>
      </c>
      <c r="B1840" s="320">
        <v>9241995</v>
      </c>
      <c r="C1840" s="320">
        <v>90145224</v>
      </c>
      <c r="D1840" s="320">
        <v>90145224</v>
      </c>
      <c r="E1840" s="321" t="s">
        <v>12262</v>
      </c>
      <c r="F1840" s="320">
        <v>1748</v>
      </c>
    </row>
    <row r="1841" ht="12.75">
      <c r="A1841" s="320">
        <v>92455255</v>
      </c>
      <c r="B1841" s="320">
        <v>9245525</v>
      </c>
      <c r="C1841" s="320">
        <v>90145259</v>
      </c>
      <c r="D1841" s="320">
        <v>90145259</v>
      </c>
      <c r="E1841" s="321" t="s">
        <v>12263</v>
      </c>
      <c r="F1841" s="320">
        <v>12168</v>
      </c>
    </row>
    <row r="1842" ht="12.75">
      <c r="A1842" s="320">
        <v>92470343</v>
      </c>
      <c r="B1842" s="320">
        <v>9247034</v>
      </c>
      <c r="C1842" s="320">
        <v>90145291</v>
      </c>
      <c r="D1842" s="320">
        <v>90145291</v>
      </c>
      <c r="E1842" s="321" t="s">
        <v>12264</v>
      </c>
      <c r="F1842" s="320">
        <v>12175</v>
      </c>
    </row>
    <row r="1843" ht="12.75">
      <c r="A1843" s="320">
        <v>90134664</v>
      </c>
      <c r="B1843" s="320">
        <v>9013466</v>
      </c>
      <c r="C1843" s="320">
        <v>90145321</v>
      </c>
      <c r="D1843" s="320">
        <v>90145321</v>
      </c>
      <c r="E1843" s="321" t="s">
        <v>12265</v>
      </c>
      <c r="F1843" s="320">
        <v>12173</v>
      </c>
    </row>
    <row r="1844" ht="12.75">
      <c r="A1844" s="320">
        <v>90134818</v>
      </c>
      <c r="B1844" s="320">
        <v>9013481</v>
      </c>
      <c r="C1844" s="320">
        <v>90145437</v>
      </c>
      <c r="D1844" s="320">
        <v>90145437</v>
      </c>
      <c r="E1844" s="321" t="s">
        <v>12266</v>
      </c>
      <c r="F1844" s="320">
        <v>15017</v>
      </c>
    </row>
    <row r="1845" ht="12.75">
      <c r="A1845" s="320">
        <v>90299434</v>
      </c>
      <c r="B1845" s="320">
        <v>9029943</v>
      </c>
      <c r="C1845" s="320">
        <v>90145534</v>
      </c>
      <c r="D1845" s="320">
        <v>90145534</v>
      </c>
      <c r="E1845" s="321" t="s">
        <v>12267</v>
      </c>
      <c r="F1845" s="320">
        <v>30588</v>
      </c>
    </row>
    <row r="1846" ht="12.75">
      <c r="A1846" s="320">
        <v>92428282</v>
      </c>
      <c r="B1846" s="320">
        <v>9242828</v>
      </c>
      <c r="C1846" s="320">
        <v>90145542</v>
      </c>
      <c r="D1846" s="320">
        <v>90145542</v>
      </c>
      <c r="E1846" s="321" t="s">
        <v>12268</v>
      </c>
      <c r="F1846" s="320">
        <v>2060</v>
      </c>
    </row>
    <row r="1847" ht="12.75">
      <c r="A1847" s="320">
        <v>91465010</v>
      </c>
      <c r="B1847" s="320">
        <v>9146501</v>
      </c>
      <c r="C1847" s="320">
        <v>90145569</v>
      </c>
      <c r="D1847" s="320">
        <v>90145569</v>
      </c>
      <c r="E1847" s="321" t="s">
        <v>12269</v>
      </c>
      <c r="F1847" s="320">
        <v>2062</v>
      </c>
    </row>
    <row r="1848" ht="12.75">
      <c r="A1848" s="320">
        <v>92455310</v>
      </c>
      <c r="B1848" s="320">
        <v>9245531</v>
      </c>
      <c r="C1848" s="320">
        <v>90145607</v>
      </c>
      <c r="D1848" s="320">
        <v>90145607</v>
      </c>
      <c r="E1848" s="321" t="s">
        <v>12270</v>
      </c>
      <c r="F1848" s="320">
        <v>13977</v>
      </c>
    </row>
    <row r="1849" ht="12.75">
      <c r="A1849" s="320">
        <v>92434975</v>
      </c>
      <c r="B1849" s="320">
        <v>9243497</v>
      </c>
      <c r="C1849" s="320">
        <v>90145682</v>
      </c>
      <c r="D1849" s="320">
        <v>90145682</v>
      </c>
      <c r="E1849" s="321" t="s">
        <v>12271</v>
      </c>
      <c r="F1849" s="320">
        <v>2742</v>
      </c>
    </row>
    <row r="1850" ht="12.75">
      <c r="A1850" s="320">
        <v>92455280</v>
      </c>
      <c r="B1850" s="320">
        <v>9245528</v>
      </c>
      <c r="C1850" s="320">
        <v>90145720</v>
      </c>
      <c r="D1850" s="320">
        <v>90145720</v>
      </c>
      <c r="E1850" s="321" t="s">
        <v>12272</v>
      </c>
      <c r="F1850" s="320">
        <v>12998</v>
      </c>
    </row>
    <row r="1851" ht="12.75">
      <c r="A1851" s="320">
        <v>90231562</v>
      </c>
      <c r="B1851" s="320">
        <v>9023156</v>
      </c>
      <c r="C1851" s="320">
        <v>90145771</v>
      </c>
      <c r="D1851" s="320">
        <v>90145771</v>
      </c>
      <c r="E1851" s="321" t="s">
        <v>12273</v>
      </c>
      <c r="F1851" s="320">
        <v>2768</v>
      </c>
    </row>
    <row r="1852" ht="12.75">
      <c r="A1852" s="320">
        <v>90231597</v>
      </c>
      <c r="B1852" s="320">
        <v>9023159</v>
      </c>
      <c r="C1852" s="320">
        <v>90145801</v>
      </c>
      <c r="D1852" s="320">
        <v>90145801</v>
      </c>
      <c r="E1852" s="321" t="s">
        <v>12274</v>
      </c>
      <c r="F1852" s="320">
        <v>36554</v>
      </c>
    </row>
    <row r="1853" ht="12.75">
      <c r="A1853" s="320">
        <v>92465285</v>
      </c>
      <c r="B1853" s="320">
        <v>9246528</v>
      </c>
      <c r="C1853" s="320">
        <v>90145828</v>
      </c>
      <c r="D1853" s="320">
        <v>90145828</v>
      </c>
      <c r="E1853" s="321" t="s">
        <v>12275</v>
      </c>
      <c r="F1853" s="320">
        <v>14087</v>
      </c>
    </row>
    <row r="1854" ht="12.75">
      <c r="A1854" s="320">
        <v>90231635</v>
      </c>
      <c r="B1854" s="320">
        <v>9023163</v>
      </c>
      <c r="C1854" s="320">
        <v>90145879</v>
      </c>
      <c r="D1854" s="320">
        <v>90145879</v>
      </c>
      <c r="E1854" s="321" t="s">
        <v>12276</v>
      </c>
      <c r="F1854" s="320">
        <v>12100</v>
      </c>
    </row>
    <row r="1855" ht="12.75">
      <c r="A1855" s="320">
        <v>90294394</v>
      </c>
      <c r="B1855" s="320">
        <v>9029439</v>
      </c>
      <c r="C1855" s="320">
        <v>90145950</v>
      </c>
      <c r="D1855" s="320">
        <v>90145950</v>
      </c>
      <c r="E1855" s="321" t="s">
        <v>12277</v>
      </c>
      <c r="F1855" s="320">
        <v>32215</v>
      </c>
    </row>
    <row r="1856" ht="12.75">
      <c r="A1856" s="320">
        <v>90247787</v>
      </c>
      <c r="B1856" s="320">
        <v>9024778</v>
      </c>
      <c r="C1856" s="320">
        <v>90147146</v>
      </c>
      <c r="D1856" s="320">
        <v>90147146</v>
      </c>
      <c r="E1856" s="321" t="s">
        <v>12278</v>
      </c>
      <c r="F1856" s="320">
        <v>73237</v>
      </c>
    </row>
    <row r="1857" ht="12.75">
      <c r="A1857" s="320">
        <v>90274237</v>
      </c>
      <c r="B1857" s="320">
        <v>9027423</v>
      </c>
      <c r="C1857" s="320">
        <v>90147235</v>
      </c>
      <c r="D1857" s="320">
        <v>90147235</v>
      </c>
      <c r="E1857" s="321" t="s">
        <v>12279</v>
      </c>
      <c r="F1857" s="320">
        <v>53032</v>
      </c>
    </row>
    <row r="1858" ht="12.75">
      <c r="A1858" s="320">
        <v>90274261</v>
      </c>
      <c r="B1858" s="320">
        <v>9027426</v>
      </c>
      <c r="C1858" s="320">
        <v>90147251</v>
      </c>
      <c r="D1858" s="320">
        <v>90147251</v>
      </c>
      <c r="E1858" s="321" t="s">
        <v>12280</v>
      </c>
      <c r="F1858" s="320">
        <v>53035</v>
      </c>
    </row>
    <row r="1859" ht="12.75">
      <c r="A1859" s="320">
        <v>90274270</v>
      </c>
      <c r="B1859" s="320">
        <v>9027427</v>
      </c>
      <c r="C1859" s="320">
        <v>90147260</v>
      </c>
      <c r="D1859" s="320">
        <v>90147260</v>
      </c>
      <c r="E1859" s="321" t="s">
        <v>12281</v>
      </c>
      <c r="F1859" s="320">
        <v>53036</v>
      </c>
    </row>
    <row r="1860" ht="12.75">
      <c r="A1860" s="320">
        <v>90274296</v>
      </c>
      <c r="B1860" s="320">
        <v>9027429</v>
      </c>
      <c r="C1860" s="320">
        <v>90147294</v>
      </c>
      <c r="D1860" s="320">
        <v>90147294</v>
      </c>
      <c r="E1860" s="321" t="s">
        <v>12282</v>
      </c>
      <c r="F1860" s="320">
        <v>53038</v>
      </c>
    </row>
    <row r="1861" ht="12.75">
      <c r="A1861" s="320">
        <v>90274350</v>
      </c>
      <c r="B1861" s="320">
        <v>9027435</v>
      </c>
      <c r="C1861" s="320">
        <v>90147316</v>
      </c>
      <c r="D1861" s="320">
        <v>90147316</v>
      </c>
      <c r="E1861" s="321" t="s">
        <v>12283</v>
      </c>
      <c r="F1861" s="320">
        <v>53046</v>
      </c>
    </row>
    <row r="1862" ht="12.75">
      <c r="A1862" s="320">
        <v>90274342</v>
      </c>
      <c r="B1862" s="320">
        <v>9027434</v>
      </c>
      <c r="C1862" s="320">
        <v>90147359</v>
      </c>
      <c r="D1862" s="320">
        <v>90147359</v>
      </c>
      <c r="E1862" s="321" t="s">
        <v>12284</v>
      </c>
      <c r="F1862" s="320">
        <v>53045</v>
      </c>
    </row>
    <row r="1863" ht="12.75">
      <c r="A1863" s="320">
        <v>90274385</v>
      </c>
      <c r="B1863" s="320">
        <v>9027438</v>
      </c>
      <c r="C1863" s="320">
        <v>90147367</v>
      </c>
      <c r="D1863" s="320">
        <v>90147367</v>
      </c>
      <c r="E1863" s="321" t="s">
        <v>12285</v>
      </c>
      <c r="F1863" s="320">
        <v>53052</v>
      </c>
    </row>
    <row r="1864" ht="12.75">
      <c r="A1864" s="320">
        <v>90274377</v>
      </c>
      <c r="B1864" s="320">
        <v>9027437</v>
      </c>
      <c r="C1864" s="320">
        <v>90147383</v>
      </c>
      <c r="D1864" s="320">
        <v>90147383</v>
      </c>
      <c r="E1864" s="321" t="s">
        <v>12286</v>
      </c>
      <c r="F1864" s="320">
        <v>53051</v>
      </c>
    </row>
    <row r="1865" ht="12.75">
      <c r="A1865" s="320">
        <v>90274334</v>
      </c>
      <c r="B1865" s="320">
        <v>9027433</v>
      </c>
      <c r="C1865" s="320">
        <v>90147391</v>
      </c>
      <c r="D1865" s="320">
        <v>90147391</v>
      </c>
      <c r="E1865" s="321" t="s">
        <v>12287</v>
      </c>
      <c r="F1865" s="320">
        <v>53042</v>
      </c>
    </row>
    <row r="1866" ht="12.75">
      <c r="A1866" s="320">
        <v>90274326</v>
      </c>
      <c r="B1866" s="320">
        <v>9027432</v>
      </c>
      <c r="C1866" s="320">
        <v>90147413</v>
      </c>
      <c r="D1866" s="320">
        <v>90147413</v>
      </c>
      <c r="E1866" s="321" t="s">
        <v>12288</v>
      </c>
      <c r="F1866" s="320">
        <v>53041</v>
      </c>
    </row>
    <row r="1867" ht="12.75">
      <c r="A1867" s="320">
        <v>90878701</v>
      </c>
      <c r="B1867" s="320">
        <v>9087870</v>
      </c>
      <c r="C1867" s="320">
        <v>90147421</v>
      </c>
      <c r="D1867" s="320">
        <v>90147421</v>
      </c>
      <c r="E1867" s="321" t="s">
        <v>12289</v>
      </c>
      <c r="F1867" s="320">
        <v>53049</v>
      </c>
    </row>
    <row r="1868" ht="12.75">
      <c r="A1868" s="320">
        <v>90878698</v>
      </c>
      <c r="B1868" s="320">
        <v>9087869</v>
      </c>
      <c r="C1868" s="320">
        <v>90147430</v>
      </c>
      <c r="D1868" s="320">
        <v>90147430</v>
      </c>
      <c r="E1868" s="321" t="s">
        <v>12290</v>
      </c>
      <c r="F1868" s="320">
        <v>53048</v>
      </c>
    </row>
    <row r="1869" ht="12.75">
      <c r="A1869" s="320">
        <v>90294521</v>
      </c>
      <c r="B1869" s="320">
        <v>9029452</v>
      </c>
      <c r="C1869" s="320">
        <v>90149840</v>
      </c>
      <c r="D1869" s="320">
        <v>90149840</v>
      </c>
      <c r="E1869" s="321" t="s">
        <v>12291</v>
      </c>
      <c r="F1869" s="320">
        <v>73301</v>
      </c>
    </row>
    <row r="1870" ht="12.75">
      <c r="A1870" s="320">
        <v>92414877</v>
      </c>
      <c r="B1870" s="320">
        <v>9241487</v>
      </c>
      <c r="C1870" s="320">
        <v>90150228</v>
      </c>
      <c r="D1870" s="320">
        <v>90150228</v>
      </c>
      <c r="E1870" s="321" t="s">
        <v>12292</v>
      </c>
      <c r="F1870" s="320">
        <v>4441</v>
      </c>
    </row>
    <row r="1871" ht="12.75">
      <c r="A1871" s="320">
        <v>92414869</v>
      </c>
      <c r="B1871" s="320">
        <v>9241486</v>
      </c>
      <c r="C1871" s="320">
        <v>90150236</v>
      </c>
      <c r="D1871" s="320">
        <v>90150236</v>
      </c>
      <c r="E1871" s="321" t="s">
        <v>12293</v>
      </c>
      <c r="F1871" s="320">
        <v>4443</v>
      </c>
    </row>
    <row r="1872" ht="12.75">
      <c r="A1872" s="320">
        <v>90258002</v>
      </c>
      <c r="B1872" s="320">
        <v>9025800</v>
      </c>
      <c r="C1872" s="320">
        <v>90152735</v>
      </c>
      <c r="D1872" s="320">
        <v>90152735</v>
      </c>
      <c r="E1872" s="321" t="s">
        <v>12294</v>
      </c>
      <c r="F1872" s="320">
        <v>25462</v>
      </c>
    </row>
    <row r="1873" ht="12.75">
      <c r="A1873" s="320">
        <v>90258037</v>
      </c>
      <c r="B1873" s="320">
        <v>9025803</v>
      </c>
      <c r="C1873" s="320">
        <v>90152743</v>
      </c>
      <c r="D1873" s="320">
        <v>90152743</v>
      </c>
      <c r="E1873" s="321" t="s">
        <v>12295</v>
      </c>
      <c r="F1873" s="320">
        <v>25463</v>
      </c>
    </row>
    <row r="1874" ht="12.75">
      <c r="A1874" s="320">
        <v>90289439</v>
      </c>
      <c r="B1874" s="320">
        <v>9028943</v>
      </c>
      <c r="C1874" s="320">
        <v>90157222</v>
      </c>
      <c r="D1874" s="320">
        <v>90157222</v>
      </c>
      <c r="E1874" s="321" t="s">
        <v>12296</v>
      </c>
      <c r="F1874" s="320">
        <v>33647</v>
      </c>
    </row>
    <row r="1875" ht="12.75">
      <c r="A1875" s="320">
        <v>90242289</v>
      </c>
      <c r="B1875" s="320">
        <v>9024228</v>
      </c>
      <c r="C1875" s="320">
        <v>90157524</v>
      </c>
      <c r="D1875" s="320">
        <v>90157524</v>
      </c>
      <c r="E1875" s="321" t="s">
        <v>12297</v>
      </c>
      <c r="F1875" s="320">
        <v>14886</v>
      </c>
    </row>
    <row r="1876" ht="12.75">
      <c r="A1876" s="320">
        <v>90242742</v>
      </c>
      <c r="B1876" s="320">
        <v>9024274</v>
      </c>
      <c r="C1876" s="320">
        <v>90157605</v>
      </c>
      <c r="D1876" s="320">
        <v>90157605</v>
      </c>
      <c r="E1876" s="321" t="s">
        <v>12298</v>
      </c>
      <c r="F1876" s="320">
        <v>14932</v>
      </c>
    </row>
    <row r="1877" ht="12.75">
      <c r="A1877" s="320">
        <v>90242530</v>
      </c>
      <c r="B1877" s="320">
        <v>9024253</v>
      </c>
      <c r="C1877" s="320">
        <v>90157850</v>
      </c>
      <c r="D1877" s="320">
        <v>90157850</v>
      </c>
      <c r="E1877" s="321" t="s">
        <v>12299</v>
      </c>
      <c r="F1877" s="320">
        <v>14911</v>
      </c>
    </row>
    <row r="1878" ht="12.75">
      <c r="A1878" s="320">
        <v>92385680</v>
      </c>
      <c r="B1878" s="320">
        <v>9238568</v>
      </c>
      <c r="C1878" s="320">
        <v>90159330</v>
      </c>
      <c r="D1878" s="320">
        <v>90159330</v>
      </c>
      <c r="E1878" s="321" t="s">
        <v>12300</v>
      </c>
      <c r="F1878" s="320">
        <v>30633</v>
      </c>
    </row>
    <row r="1879" ht="12.75">
      <c r="A1879" s="320">
        <v>90157885</v>
      </c>
      <c r="B1879" s="320">
        <v>9015788</v>
      </c>
      <c r="C1879" s="320">
        <v>90159349</v>
      </c>
      <c r="D1879" s="322">
        <v>90159349</v>
      </c>
      <c r="E1879" s="321" t="s">
        <v>12301</v>
      </c>
      <c r="F1879" s="320">
        <v>30634</v>
      </c>
    </row>
    <row r="1880" ht="12.75">
      <c r="A1880" s="320">
        <v>90158849</v>
      </c>
      <c r="B1880" s="320">
        <v>9015884</v>
      </c>
      <c r="C1880" s="320">
        <v>90159373</v>
      </c>
      <c r="D1880" s="320">
        <v>90159373</v>
      </c>
      <c r="E1880" s="321" t="s">
        <v>12302</v>
      </c>
      <c r="F1880" s="320">
        <v>57175</v>
      </c>
    </row>
    <row r="1881" ht="12.75">
      <c r="A1881" s="320">
        <v>92385125</v>
      </c>
      <c r="B1881" s="320">
        <v>9238512</v>
      </c>
      <c r="C1881" s="320">
        <v>90159438</v>
      </c>
      <c r="D1881" s="320">
        <v>90159438</v>
      </c>
      <c r="E1881" s="321" t="s">
        <v>12303</v>
      </c>
      <c r="F1881" s="320">
        <v>208</v>
      </c>
    </row>
    <row r="1882" ht="12.75">
      <c r="A1882" s="320">
        <v>92462790</v>
      </c>
      <c r="B1882" s="320">
        <v>9246279</v>
      </c>
      <c r="C1882" s="320">
        <v>90159500</v>
      </c>
      <c r="D1882" s="320">
        <v>90159500</v>
      </c>
      <c r="E1882" s="321" t="s">
        <v>12304</v>
      </c>
      <c r="F1882" s="320">
        <v>5624</v>
      </c>
    </row>
    <row r="1883" ht="12.75">
      <c r="A1883" s="320">
        <v>92462782</v>
      </c>
      <c r="B1883" s="320">
        <v>9246278</v>
      </c>
      <c r="C1883" s="320">
        <v>90159527</v>
      </c>
      <c r="D1883" s="320">
        <v>90159527</v>
      </c>
      <c r="E1883" s="321" t="s">
        <v>12305</v>
      </c>
      <c r="F1883" s="320">
        <v>5623</v>
      </c>
    </row>
    <row r="1884" ht="12.75">
      <c r="A1884" s="320">
        <v>92393900</v>
      </c>
      <c r="B1884" s="320">
        <v>9239390</v>
      </c>
      <c r="C1884" s="320">
        <v>90159551</v>
      </c>
      <c r="D1884" s="320">
        <v>90159551</v>
      </c>
      <c r="E1884" s="321" t="s">
        <v>12306</v>
      </c>
      <c r="F1884" s="320">
        <v>3637</v>
      </c>
    </row>
    <row r="1885" ht="12.75">
      <c r="A1885" s="320">
        <v>92389759</v>
      </c>
      <c r="B1885" s="320">
        <v>9238975</v>
      </c>
      <c r="C1885" s="320">
        <v>90159560</v>
      </c>
      <c r="D1885" s="320">
        <v>90159560</v>
      </c>
      <c r="E1885" s="321" t="s">
        <v>12307</v>
      </c>
      <c r="F1885" s="320">
        <v>3638</v>
      </c>
    </row>
    <row r="1886" ht="12.75">
      <c r="A1886" s="320">
        <v>92389767</v>
      </c>
      <c r="B1886" s="320">
        <v>9238976</v>
      </c>
      <c r="C1886" s="320">
        <v>90159586</v>
      </c>
      <c r="D1886" s="320">
        <v>90159586</v>
      </c>
      <c r="E1886" s="321" t="s">
        <v>12308</v>
      </c>
      <c r="F1886" s="320">
        <v>3639</v>
      </c>
    </row>
    <row r="1887" ht="12.75">
      <c r="A1887" s="320">
        <v>92394272</v>
      </c>
      <c r="B1887" s="320">
        <v>9239427</v>
      </c>
      <c r="C1887" s="320">
        <v>90159659</v>
      </c>
      <c r="D1887" s="320">
        <v>90159659</v>
      </c>
      <c r="E1887" s="321" t="s">
        <v>12309</v>
      </c>
      <c r="F1887" s="320">
        <v>455</v>
      </c>
    </row>
    <row r="1888" ht="12.75">
      <c r="A1888" s="320">
        <v>90158580</v>
      </c>
      <c r="B1888" s="320">
        <v>9015858</v>
      </c>
      <c r="C1888" s="320">
        <v>90159721</v>
      </c>
      <c r="D1888" s="320">
        <v>90159721</v>
      </c>
      <c r="E1888" s="321" t="s">
        <v>12310</v>
      </c>
      <c r="F1888" s="320">
        <v>75811</v>
      </c>
    </row>
    <row r="1889" ht="12.75">
      <c r="A1889" s="320">
        <v>90157346</v>
      </c>
      <c r="B1889" s="320">
        <v>9015734</v>
      </c>
      <c r="C1889" s="320">
        <v>90159756</v>
      </c>
      <c r="D1889" s="320">
        <v>90159756</v>
      </c>
      <c r="E1889" s="321" t="s">
        <v>12311</v>
      </c>
      <c r="F1889" s="320">
        <v>553</v>
      </c>
    </row>
    <row r="1890" ht="12.75">
      <c r="A1890" s="320">
        <v>90157788</v>
      </c>
      <c r="B1890" s="320">
        <v>9015778</v>
      </c>
      <c r="C1890" s="320">
        <v>90159810</v>
      </c>
      <c r="D1890" s="320">
        <v>90159810</v>
      </c>
      <c r="E1890" s="321" t="s">
        <v>12312</v>
      </c>
      <c r="F1890" s="320">
        <v>4682</v>
      </c>
    </row>
    <row r="1891" ht="12.75">
      <c r="A1891" s="320">
        <v>90157796</v>
      </c>
      <c r="B1891" s="320">
        <v>9015779</v>
      </c>
      <c r="C1891" s="320">
        <v>90159837</v>
      </c>
      <c r="D1891" s="320">
        <v>90159837</v>
      </c>
      <c r="E1891" s="321" t="s">
        <v>12313</v>
      </c>
      <c r="F1891" s="320">
        <v>4683</v>
      </c>
    </row>
    <row r="1892" ht="12.75">
      <c r="A1892" s="320">
        <v>90157990</v>
      </c>
      <c r="B1892" s="320">
        <v>9015799</v>
      </c>
      <c r="C1892" s="320">
        <v>90159861</v>
      </c>
      <c r="D1892" s="320">
        <v>90159861</v>
      </c>
      <c r="E1892" s="321" t="s">
        <v>12314</v>
      </c>
      <c r="F1892" s="320">
        <v>36786</v>
      </c>
    </row>
    <row r="1893" ht="12.75">
      <c r="A1893" s="320">
        <v>90277503</v>
      </c>
      <c r="B1893" s="320">
        <v>9027750</v>
      </c>
      <c r="C1893" s="320">
        <v>90159896</v>
      </c>
      <c r="D1893" s="320">
        <v>90159896</v>
      </c>
      <c r="E1893" s="321" t="s">
        <v>12315</v>
      </c>
      <c r="F1893" s="320">
        <v>36787</v>
      </c>
    </row>
    <row r="1894" ht="12.75">
      <c r="A1894" s="320">
        <v>92462847</v>
      </c>
      <c r="B1894" s="320">
        <v>9246284</v>
      </c>
      <c r="C1894" s="320">
        <v>90159977</v>
      </c>
      <c r="D1894" s="320">
        <v>90159977</v>
      </c>
      <c r="E1894" s="321" t="s">
        <v>12316</v>
      </c>
      <c r="F1894" s="320">
        <v>8938</v>
      </c>
    </row>
    <row r="1895" ht="12.75">
      <c r="A1895" s="320">
        <v>92402240</v>
      </c>
      <c r="B1895" s="320">
        <v>9240224</v>
      </c>
      <c r="C1895" s="320">
        <v>90159985</v>
      </c>
      <c r="D1895" s="320">
        <v>90159985</v>
      </c>
      <c r="E1895" s="321" t="s">
        <v>12317</v>
      </c>
      <c r="F1895" s="320">
        <v>8936</v>
      </c>
    </row>
    <row r="1896" ht="12.75">
      <c r="A1896" s="320">
        <v>92401694</v>
      </c>
      <c r="B1896" s="320">
        <v>9240169</v>
      </c>
      <c r="C1896" s="320">
        <v>90159993</v>
      </c>
      <c r="D1896" s="320">
        <v>90159993</v>
      </c>
      <c r="E1896" s="321" t="s">
        <v>12318</v>
      </c>
      <c r="F1896" s="320">
        <v>8937</v>
      </c>
    </row>
    <row r="1897" ht="12.75">
      <c r="A1897" s="320">
        <v>92462855</v>
      </c>
      <c r="B1897" s="320">
        <v>9246285</v>
      </c>
      <c r="C1897" s="320">
        <v>90160002</v>
      </c>
      <c r="D1897" s="320">
        <v>90160002</v>
      </c>
      <c r="E1897" s="321" t="s">
        <v>12319</v>
      </c>
      <c r="F1897" s="320">
        <v>8939</v>
      </c>
    </row>
    <row r="1898" ht="12.75">
      <c r="A1898" s="320">
        <v>92401970</v>
      </c>
      <c r="B1898" s="320">
        <v>9240197</v>
      </c>
      <c r="C1898" s="320">
        <v>90160070</v>
      </c>
      <c r="D1898" s="320">
        <v>90160070</v>
      </c>
      <c r="E1898" s="321" t="s">
        <v>12320</v>
      </c>
      <c r="F1898" s="320">
        <v>8517</v>
      </c>
    </row>
    <row r="1899" ht="12.75">
      <c r="A1899" s="320">
        <v>90157621</v>
      </c>
      <c r="B1899" s="320">
        <v>9015762</v>
      </c>
      <c r="C1899" s="320">
        <v>90160355</v>
      </c>
      <c r="D1899" s="320">
        <v>90160355</v>
      </c>
      <c r="E1899" s="321" t="s">
        <v>12321</v>
      </c>
      <c r="F1899" s="320">
        <v>30642</v>
      </c>
    </row>
    <row r="1900" ht="12.75">
      <c r="A1900" s="320">
        <v>90157630</v>
      </c>
      <c r="B1900" s="320">
        <v>9015763</v>
      </c>
      <c r="C1900" s="320">
        <v>90160401</v>
      </c>
      <c r="D1900" s="320">
        <v>90160401</v>
      </c>
      <c r="E1900" s="321" t="s">
        <v>12322</v>
      </c>
      <c r="F1900" s="320">
        <v>30643</v>
      </c>
    </row>
    <row r="1901" ht="12.75">
      <c r="A1901" s="320">
        <v>90157664</v>
      </c>
      <c r="B1901" s="320">
        <v>9015766</v>
      </c>
      <c r="C1901" s="320">
        <v>90160533</v>
      </c>
      <c r="D1901" s="320">
        <v>90160533</v>
      </c>
      <c r="E1901" s="321" t="s">
        <v>12323</v>
      </c>
      <c r="F1901" s="320">
        <v>30646</v>
      </c>
    </row>
    <row r="1902" ht="12.75">
      <c r="A1902" s="320">
        <v>90259505</v>
      </c>
      <c r="B1902" s="320">
        <v>9025950</v>
      </c>
      <c r="C1902" s="320">
        <v>90160860</v>
      </c>
      <c r="D1902" s="320">
        <v>90160860</v>
      </c>
      <c r="E1902" s="321" t="s">
        <v>12324</v>
      </c>
      <c r="F1902" s="320">
        <v>75820</v>
      </c>
    </row>
    <row r="1903" ht="12.75">
      <c r="A1903" s="320">
        <v>90196015</v>
      </c>
      <c r="B1903" s="320">
        <v>9019601</v>
      </c>
      <c r="C1903" s="320">
        <v>90160894</v>
      </c>
      <c r="D1903" s="320">
        <v>90160894</v>
      </c>
      <c r="E1903" s="321" t="s">
        <v>12325</v>
      </c>
      <c r="F1903" s="320">
        <v>34354</v>
      </c>
    </row>
    <row r="1904" ht="12.75">
      <c r="A1904" s="320">
        <v>92252532</v>
      </c>
      <c r="B1904" s="320">
        <v>9225253</v>
      </c>
      <c r="C1904" s="320">
        <v>90160967</v>
      </c>
      <c r="D1904" s="320">
        <v>90160967</v>
      </c>
      <c r="E1904" s="321" t="s">
        <v>12326</v>
      </c>
      <c r="F1904" s="320">
        <v>958</v>
      </c>
    </row>
    <row r="1905" ht="12.75">
      <c r="A1905" s="320">
        <v>92252524</v>
      </c>
      <c r="B1905" s="320">
        <v>9225252</v>
      </c>
      <c r="C1905" s="320">
        <v>90160975</v>
      </c>
      <c r="D1905" s="320">
        <v>90160975</v>
      </c>
      <c r="E1905" s="321" t="s">
        <v>12327</v>
      </c>
      <c r="F1905" s="320">
        <v>960</v>
      </c>
    </row>
    <row r="1906" ht="12.75">
      <c r="A1906" s="320">
        <v>92372643</v>
      </c>
      <c r="B1906" s="320">
        <v>9237264</v>
      </c>
      <c r="C1906" s="320">
        <v>90161181</v>
      </c>
      <c r="D1906" s="320">
        <v>90161181</v>
      </c>
      <c r="E1906" s="321" t="s">
        <v>12328</v>
      </c>
      <c r="F1906" s="320">
        <v>36248</v>
      </c>
    </row>
    <row r="1907" ht="12.75">
      <c r="A1907" s="320">
        <v>92374379</v>
      </c>
      <c r="B1907" s="320">
        <v>9237437</v>
      </c>
      <c r="C1907" s="320">
        <v>90161190</v>
      </c>
      <c r="D1907" s="320">
        <v>90161190</v>
      </c>
      <c r="E1907" s="321" t="s">
        <v>12329</v>
      </c>
      <c r="F1907" s="320">
        <v>36249</v>
      </c>
    </row>
    <row r="1908" ht="12.75">
      <c r="A1908" s="320">
        <v>90158881</v>
      </c>
      <c r="B1908" s="320">
        <v>9015888</v>
      </c>
      <c r="C1908" s="320">
        <v>90161220</v>
      </c>
      <c r="D1908" s="320">
        <v>90161220</v>
      </c>
      <c r="E1908" s="321" t="s">
        <v>12330</v>
      </c>
      <c r="F1908" s="320">
        <v>36250</v>
      </c>
    </row>
    <row r="1909" ht="12.75">
      <c r="A1909" s="320">
        <v>92470866</v>
      </c>
      <c r="B1909" s="320">
        <v>9247086</v>
      </c>
      <c r="C1909" s="320">
        <v>90161343</v>
      </c>
      <c r="D1909" s="320">
        <v>90161343</v>
      </c>
      <c r="E1909" s="321" t="s">
        <v>12331</v>
      </c>
      <c r="F1909" s="320">
        <v>10948</v>
      </c>
    </row>
    <row r="1910" ht="12.75">
      <c r="A1910" s="320">
        <v>92462839</v>
      </c>
      <c r="B1910" s="320">
        <v>9246283</v>
      </c>
      <c r="C1910" s="320">
        <v>90161556</v>
      </c>
      <c r="D1910" s="320">
        <v>90161556</v>
      </c>
      <c r="E1910" s="321" t="s">
        <v>12332</v>
      </c>
      <c r="F1910" s="320">
        <v>60363</v>
      </c>
    </row>
    <row r="1911" ht="12.75">
      <c r="A1911" s="320">
        <v>92468373</v>
      </c>
      <c r="B1911" s="320">
        <v>9246837</v>
      </c>
      <c r="C1911" s="320">
        <v>90161599</v>
      </c>
      <c r="D1911" s="320">
        <v>90161599</v>
      </c>
      <c r="E1911" s="321" t="s">
        <v>12333</v>
      </c>
      <c r="F1911" s="320">
        <v>14240</v>
      </c>
    </row>
    <row r="1912" ht="12.75">
      <c r="A1912" s="320">
        <v>90163265</v>
      </c>
      <c r="B1912" s="320">
        <v>9016326</v>
      </c>
      <c r="C1912" s="320">
        <v>90161645</v>
      </c>
      <c r="D1912" s="320">
        <v>90161645</v>
      </c>
      <c r="E1912" s="321" t="s">
        <v>12334</v>
      </c>
      <c r="F1912" s="320">
        <v>10544</v>
      </c>
    </row>
    <row r="1913" ht="12.75">
      <c r="A1913" s="320">
        <v>90295129</v>
      </c>
      <c r="B1913" s="320">
        <v>9029512</v>
      </c>
      <c r="C1913" s="320">
        <v>90161742</v>
      </c>
      <c r="D1913" s="320">
        <v>90161742</v>
      </c>
      <c r="E1913" s="321" t="s">
        <v>12335</v>
      </c>
      <c r="F1913" s="320">
        <v>34171</v>
      </c>
    </row>
    <row r="1914" ht="12.75">
      <c r="A1914" s="320">
        <v>92410979</v>
      </c>
      <c r="B1914" s="320">
        <v>9241097</v>
      </c>
      <c r="C1914" s="320">
        <v>90161750</v>
      </c>
      <c r="D1914" s="320">
        <v>90161750</v>
      </c>
      <c r="E1914" s="321" t="s">
        <v>12336</v>
      </c>
      <c r="F1914" s="320">
        <v>9318</v>
      </c>
    </row>
    <row r="1915" ht="12.75">
      <c r="A1915" s="320">
        <v>92466036</v>
      </c>
      <c r="B1915" s="320">
        <v>9246603</v>
      </c>
      <c r="C1915" s="320">
        <v>90162331</v>
      </c>
      <c r="D1915" s="320">
        <v>90162331</v>
      </c>
      <c r="E1915" s="321" t="s">
        <v>12337</v>
      </c>
      <c r="F1915" s="320">
        <v>10665</v>
      </c>
    </row>
    <row r="1916" ht="12.75">
      <c r="A1916" s="320">
        <v>92466257</v>
      </c>
      <c r="B1916" s="320">
        <v>9246625</v>
      </c>
      <c r="C1916" s="320">
        <v>90162340</v>
      </c>
      <c r="D1916" s="320">
        <v>90162340</v>
      </c>
      <c r="E1916" s="321" t="s">
        <v>12338</v>
      </c>
      <c r="F1916" s="320">
        <v>10663</v>
      </c>
    </row>
    <row r="1917" ht="12.75">
      <c r="A1917" s="320">
        <v>92466044</v>
      </c>
      <c r="B1917" s="320">
        <v>9246604</v>
      </c>
      <c r="C1917" s="320">
        <v>90162358</v>
      </c>
      <c r="D1917" s="320">
        <v>90162358</v>
      </c>
      <c r="E1917" s="321" t="s">
        <v>12339</v>
      </c>
      <c r="F1917" s="320">
        <v>10666</v>
      </c>
    </row>
    <row r="1918" ht="12.75">
      <c r="A1918" s="320">
        <v>92393330</v>
      </c>
      <c r="B1918" s="320">
        <v>9239333</v>
      </c>
      <c r="C1918" s="320">
        <v>90162366</v>
      </c>
      <c r="D1918" s="320">
        <v>90162366</v>
      </c>
      <c r="E1918" s="321" t="s">
        <v>12340</v>
      </c>
      <c r="F1918" s="320">
        <v>8183</v>
      </c>
    </row>
    <row r="1919" ht="12.75">
      <c r="A1919" s="320">
        <v>92393349</v>
      </c>
      <c r="B1919" s="320">
        <v>9239334</v>
      </c>
      <c r="C1919" s="320">
        <v>90162374</v>
      </c>
      <c r="D1919" s="320">
        <v>90162374</v>
      </c>
      <c r="E1919" s="321" t="s">
        <v>12341</v>
      </c>
      <c r="F1919" s="320">
        <v>8184</v>
      </c>
    </row>
    <row r="1920" ht="12.75">
      <c r="A1920" s="320">
        <v>92375219</v>
      </c>
      <c r="B1920" s="320">
        <v>9237521</v>
      </c>
      <c r="C1920" s="320">
        <v>90162412</v>
      </c>
      <c r="D1920" s="320">
        <v>90162412</v>
      </c>
      <c r="E1920" s="321" t="s">
        <v>12342</v>
      </c>
      <c r="F1920" s="320">
        <v>596</v>
      </c>
    </row>
    <row r="1921" ht="12.75">
      <c r="A1921" s="320">
        <v>90740017</v>
      </c>
      <c r="B1921" s="320">
        <v>9074001</v>
      </c>
      <c r="C1921" s="320">
        <v>90162420</v>
      </c>
      <c r="D1921" s="320">
        <v>90162420</v>
      </c>
      <c r="E1921" s="321" t="s">
        <v>12343</v>
      </c>
      <c r="F1921" s="320">
        <v>595</v>
      </c>
    </row>
    <row r="1922" ht="12.75">
      <c r="A1922" s="320">
        <v>92266452</v>
      </c>
      <c r="B1922" s="320">
        <v>9226645</v>
      </c>
      <c r="C1922" s="320">
        <v>90162471</v>
      </c>
      <c r="D1922" s="320">
        <v>90162471</v>
      </c>
      <c r="E1922" s="321" t="s">
        <v>12344</v>
      </c>
      <c r="F1922" s="320">
        <v>51266</v>
      </c>
    </row>
    <row r="1923" ht="12.75">
      <c r="A1923" s="320">
        <v>91336015</v>
      </c>
      <c r="B1923" s="320">
        <v>9133601</v>
      </c>
      <c r="C1923" s="320">
        <v>90162480</v>
      </c>
      <c r="D1923" s="320">
        <v>90162480</v>
      </c>
      <c r="E1923" s="321" t="s">
        <v>12345</v>
      </c>
      <c r="F1923" s="320">
        <v>2770</v>
      </c>
    </row>
    <row r="1924" ht="12.75">
      <c r="A1924" s="320">
        <v>92457533</v>
      </c>
      <c r="B1924" s="320">
        <v>9245753</v>
      </c>
      <c r="C1924" s="320">
        <v>90162536</v>
      </c>
      <c r="D1924" s="320">
        <v>90162536</v>
      </c>
      <c r="E1924" s="321" t="s">
        <v>12346</v>
      </c>
      <c r="F1924" s="320">
        <v>43631</v>
      </c>
    </row>
    <row r="1925" ht="12.75">
      <c r="A1925" s="320">
        <v>92452833</v>
      </c>
      <c r="B1925" s="320">
        <v>9245283</v>
      </c>
      <c r="C1925" s="320">
        <v>90162676</v>
      </c>
      <c r="D1925" s="320">
        <v>90162676</v>
      </c>
      <c r="E1925" s="321" t="s">
        <v>12347</v>
      </c>
      <c r="F1925" s="320">
        <v>10657</v>
      </c>
    </row>
    <row r="1926" ht="12.75">
      <c r="A1926" s="320">
        <v>90294009</v>
      </c>
      <c r="B1926" s="320">
        <v>9029400</v>
      </c>
      <c r="C1926" s="320">
        <v>90162706</v>
      </c>
      <c r="D1926" s="320">
        <v>90162706</v>
      </c>
      <c r="E1926" s="321" t="s">
        <v>12348</v>
      </c>
      <c r="F1926" s="320">
        <v>30596</v>
      </c>
    </row>
    <row r="1927" ht="12.75">
      <c r="A1927" s="320">
        <v>90294025</v>
      </c>
      <c r="B1927" s="320">
        <v>9029402</v>
      </c>
      <c r="C1927" s="320">
        <v>90162714</v>
      </c>
      <c r="D1927" s="320">
        <v>90162714</v>
      </c>
      <c r="E1927" s="321" t="s">
        <v>12349</v>
      </c>
      <c r="F1927" s="320">
        <v>30592</v>
      </c>
    </row>
    <row r="1928" ht="12.75">
      <c r="A1928" s="320">
        <v>90294041</v>
      </c>
      <c r="B1928" s="320">
        <v>9029404</v>
      </c>
      <c r="C1928" s="320">
        <v>90162730</v>
      </c>
      <c r="D1928" s="320">
        <v>90162730</v>
      </c>
      <c r="E1928" s="321" t="s">
        <v>12350</v>
      </c>
      <c r="F1928" s="320">
        <v>30594</v>
      </c>
    </row>
    <row r="1929" ht="12.75">
      <c r="A1929" s="320">
        <v>90166698</v>
      </c>
      <c r="B1929" s="320">
        <v>9016669</v>
      </c>
      <c r="C1929" s="320">
        <v>90162757</v>
      </c>
      <c r="D1929" s="320">
        <v>90162757</v>
      </c>
      <c r="E1929" s="321" t="s">
        <v>12351</v>
      </c>
      <c r="F1929" s="320">
        <v>21676</v>
      </c>
    </row>
    <row r="1930" ht="12.75">
      <c r="A1930" s="320">
        <v>90166701</v>
      </c>
      <c r="B1930" s="320">
        <v>9016670</v>
      </c>
      <c r="C1930" s="320">
        <v>90162765</v>
      </c>
      <c r="D1930" s="320">
        <v>90162765</v>
      </c>
      <c r="E1930" s="321" t="s">
        <v>12352</v>
      </c>
      <c r="F1930" s="320">
        <v>21677</v>
      </c>
    </row>
    <row r="1931" ht="12.75">
      <c r="A1931" s="320">
        <v>90166671</v>
      </c>
      <c r="B1931" s="320">
        <v>9016667</v>
      </c>
      <c r="C1931" s="320">
        <v>90162781</v>
      </c>
      <c r="D1931" s="320">
        <v>90162781</v>
      </c>
      <c r="E1931" s="321" t="s">
        <v>12353</v>
      </c>
      <c r="F1931" s="320">
        <v>21674</v>
      </c>
    </row>
    <row r="1932" ht="12.75">
      <c r="A1932" s="320">
        <v>92410090</v>
      </c>
      <c r="B1932" s="320">
        <v>9241009</v>
      </c>
      <c r="C1932" s="320">
        <v>90162790</v>
      </c>
      <c r="D1932" s="320">
        <v>90162790</v>
      </c>
      <c r="E1932" s="321" t="s">
        <v>12354</v>
      </c>
      <c r="F1932" s="320">
        <v>3952</v>
      </c>
    </row>
    <row r="1933" ht="12.75">
      <c r="A1933" s="320">
        <v>92412610</v>
      </c>
      <c r="B1933" s="320">
        <v>9241261</v>
      </c>
      <c r="C1933" s="320">
        <v>90162820</v>
      </c>
      <c r="D1933" s="320">
        <v>90162820</v>
      </c>
      <c r="E1933" s="321" t="s">
        <v>12355</v>
      </c>
      <c r="F1933" s="320">
        <v>1458</v>
      </c>
    </row>
    <row r="1934" ht="12.75">
      <c r="A1934" s="320">
        <v>92421989</v>
      </c>
      <c r="B1934" s="320">
        <v>9242198</v>
      </c>
      <c r="C1934" s="320">
        <v>90162900</v>
      </c>
      <c r="D1934" s="320">
        <v>90162900</v>
      </c>
      <c r="E1934" s="321" t="s">
        <v>12356</v>
      </c>
      <c r="F1934" s="320">
        <v>3748</v>
      </c>
    </row>
    <row r="1935" ht="12.75">
      <c r="A1935" s="320">
        <v>90404033</v>
      </c>
      <c r="B1935" s="320">
        <v>9040403</v>
      </c>
      <c r="C1935" s="320">
        <v>90162935</v>
      </c>
      <c r="D1935" s="320">
        <v>90162935</v>
      </c>
      <c r="E1935" s="321" t="s">
        <v>12357</v>
      </c>
      <c r="F1935" s="320">
        <v>1861</v>
      </c>
    </row>
    <row r="1936" ht="12.75">
      <c r="A1936" s="320">
        <v>90404017</v>
      </c>
      <c r="B1936" s="320">
        <v>9040401</v>
      </c>
      <c r="C1936" s="320">
        <v>90162951</v>
      </c>
      <c r="D1936" s="320">
        <v>90162951</v>
      </c>
      <c r="E1936" s="321" t="s">
        <v>12358</v>
      </c>
      <c r="F1936" s="320">
        <v>1860</v>
      </c>
    </row>
    <row r="1937" ht="12.75">
      <c r="A1937" s="320">
        <v>90404025</v>
      </c>
      <c r="B1937" s="320">
        <v>9040402</v>
      </c>
      <c r="C1937" s="320">
        <v>90162960</v>
      </c>
      <c r="D1937" s="320">
        <v>90162960</v>
      </c>
      <c r="E1937" s="321" t="s">
        <v>12359</v>
      </c>
      <c r="F1937" s="320">
        <v>1863</v>
      </c>
    </row>
    <row r="1938" ht="12.75">
      <c r="A1938" s="320">
        <v>92427154</v>
      </c>
      <c r="B1938" s="320">
        <v>9242715</v>
      </c>
      <c r="C1938" s="320">
        <v>90163001</v>
      </c>
      <c r="D1938" s="320">
        <v>90163001</v>
      </c>
      <c r="E1938" s="321" t="s">
        <v>12360</v>
      </c>
      <c r="F1938" s="320">
        <v>3754</v>
      </c>
    </row>
    <row r="1939" ht="12.75">
      <c r="A1939" s="320">
        <v>92427162</v>
      </c>
      <c r="B1939" s="320">
        <v>9242716</v>
      </c>
      <c r="C1939" s="320">
        <v>90163010</v>
      </c>
      <c r="D1939" s="320">
        <v>90163010</v>
      </c>
      <c r="E1939" s="321" t="s">
        <v>12361</v>
      </c>
      <c r="F1939" s="320">
        <v>3750</v>
      </c>
    </row>
    <row r="1940" ht="12.75">
      <c r="A1940" s="320">
        <v>90166299</v>
      </c>
      <c r="B1940" s="320">
        <v>9016629</v>
      </c>
      <c r="C1940" s="320">
        <v>90163028</v>
      </c>
      <c r="D1940" s="320">
        <v>90163028</v>
      </c>
      <c r="E1940" s="321" t="s">
        <v>12362</v>
      </c>
      <c r="F1940" s="320">
        <v>3755</v>
      </c>
    </row>
    <row r="1941" ht="12.75">
      <c r="A1941" s="320">
        <v>92427197</v>
      </c>
      <c r="B1941" s="320">
        <v>9242719</v>
      </c>
      <c r="C1941" s="320">
        <v>90163060</v>
      </c>
      <c r="D1941" s="320">
        <v>90163060</v>
      </c>
      <c r="E1941" s="321" t="s">
        <v>12363</v>
      </c>
      <c r="F1941" s="320">
        <v>3753</v>
      </c>
    </row>
    <row r="1942" ht="12.75">
      <c r="A1942" s="320">
        <v>90313062</v>
      </c>
      <c r="B1942" s="320">
        <v>9031306</v>
      </c>
      <c r="C1942" s="320">
        <v>90163133</v>
      </c>
      <c r="D1942" s="320">
        <v>90163133</v>
      </c>
      <c r="E1942" s="321" t="s">
        <v>12364</v>
      </c>
      <c r="F1942" s="320">
        <v>43472</v>
      </c>
    </row>
    <row r="1943" ht="12.75">
      <c r="A1943" s="320">
        <v>90587022</v>
      </c>
      <c r="B1943" s="320">
        <v>9058702</v>
      </c>
      <c r="C1943" s="320">
        <v>90163206</v>
      </c>
      <c r="D1943" s="320">
        <v>90163206</v>
      </c>
      <c r="E1943" s="321" t="s">
        <v>12365</v>
      </c>
      <c r="F1943" s="320">
        <v>2166</v>
      </c>
    </row>
    <row r="1944" ht="12.75">
      <c r="A1944" s="320">
        <v>92465897</v>
      </c>
      <c r="B1944" s="320">
        <v>9246589</v>
      </c>
      <c r="C1944" s="320">
        <v>90163397</v>
      </c>
      <c r="D1944" s="320">
        <v>90163397</v>
      </c>
      <c r="E1944" s="321" t="s">
        <v>12366</v>
      </c>
      <c r="F1944" s="320">
        <v>15177</v>
      </c>
    </row>
    <row r="1945" ht="12.75">
      <c r="A1945" s="320">
        <v>92437524</v>
      </c>
      <c r="B1945" s="320">
        <v>9243752</v>
      </c>
      <c r="C1945" s="320">
        <v>90163460</v>
      </c>
      <c r="D1945" s="320">
        <v>90163460</v>
      </c>
      <c r="E1945" s="321" t="s">
        <v>12367</v>
      </c>
      <c r="F1945" s="320">
        <v>2394</v>
      </c>
    </row>
    <row r="1946" ht="12.75">
      <c r="A1946" s="320">
        <v>92437532</v>
      </c>
      <c r="B1946" s="320">
        <v>9243753</v>
      </c>
      <c r="C1946" s="320">
        <v>90163478</v>
      </c>
      <c r="D1946" s="320">
        <v>90163478</v>
      </c>
      <c r="E1946" s="321" t="s">
        <v>12368</v>
      </c>
      <c r="F1946" s="320">
        <v>39568</v>
      </c>
    </row>
    <row r="1947" ht="12.75">
      <c r="A1947" s="320">
        <v>92392342</v>
      </c>
      <c r="B1947" s="320">
        <v>9239234</v>
      </c>
      <c r="C1947" s="320">
        <v>90163710</v>
      </c>
      <c r="D1947" s="320">
        <v>90163710</v>
      </c>
      <c r="E1947" s="321" t="s">
        <v>12369</v>
      </c>
      <c r="F1947" s="320">
        <v>39625</v>
      </c>
    </row>
    <row r="1948" ht="12.75">
      <c r="A1948" s="320">
        <v>90296451</v>
      </c>
      <c r="B1948" s="320">
        <v>9029645</v>
      </c>
      <c r="C1948" s="320">
        <v>90164407</v>
      </c>
      <c r="D1948" s="320">
        <v>90164407</v>
      </c>
      <c r="E1948" s="321" t="s">
        <v>12370</v>
      </c>
      <c r="F1948" s="320">
        <v>34676</v>
      </c>
    </row>
    <row r="1949" ht="12.75">
      <c r="A1949" s="320">
        <v>90249275</v>
      </c>
      <c r="B1949" s="320">
        <v>9024927</v>
      </c>
      <c r="C1949" s="320">
        <v>90166868</v>
      </c>
      <c r="D1949" s="320">
        <v>90166868</v>
      </c>
      <c r="E1949" s="321" t="s">
        <v>12371</v>
      </c>
      <c r="F1949" s="320">
        <v>24428</v>
      </c>
    </row>
    <row r="1950" ht="12.75">
      <c r="A1950" s="320">
        <v>90267400</v>
      </c>
      <c r="B1950" s="320">
        <v>9026740</v>
      </c>
      <c r="C1950" s="320">
        <v>90166876</v>
      </c>
      <c r="D1950" s="320">
        <v>90166876</v>
      </c>
      <c r="E1950" s="321" t="s">
        <v>12372</v>
      </c>
      <c r="F1950" s="320">
        <v>27582</v>
      </c>
    </row>
    <row r="1951" ht="12.75">
      <c r="A1951" s="320">
        <v>90283805</v>
      </c>
      <c r="B1951" s="320">
        <v>9028380</v>
      </c>
      <c r="C1951" s="320">
        <v>90166949</v>
      </c>
      <c r="D1951" s="320">
        <v>90166949</v>
      </c>
      <c r="E1951" s="321" t="s">
        <v>12373</v>
      </c>
      <c r="F1951" s="320">
        <v>33632</v>
      </c>
    </row>
    <row r="1952" ht="12.75">
      <c r="A1952" s="320">
        <v>90307887</v>
      </c>
      <c r="B1952" s="320">
        <v>9030788</v>
      </c>
      <c r="C1952" s="320">
        <v>90166957</v>
      </c>
      <c r="D1952" s="320">
        <v>90166957</v>
      </c>
      <c r="E1952" s="321" t="s">
        <v>12374</v>
      </c>
      <c r="F1952" s="320">
        <v>37588</v>
      </c>
    </row>
    <row r="1953" ht="12.75">
      <c r="A1953" s="320">
        <v>90248872</v>
      </c>
      <c r="B1953" s="320">
        <v>9024887</v>
      </c>
      <c r="C1953" s="320">
        <v>90167023</v>
      </c>
      <c r="D1953" s="320">
        <v>90167023</v>
      </c>
      <c r="E1953" s="321" t="s">
        <v>12375</v>
      </c>
      <c r="F1953" s="320">
        <v>64811</v>
      </c>
    </row>
    <row r="1954" ht="12.75">
      <c r="A1954" s="320">
        <v>90249054</v>
      </c>
      <c r="B1954" s="320">
        <v>9024905</v>
      </c>
      <c r="C1954" s="320">
        <v>90167066</v>
      </c>
      <c r="D1954" s="320">
        <v>90167066</v>
      </c>
      <c r="E1954" s="321" t="s">
        <v>12376</v>
      </c>
      <c r="F1954" s="320">
        <v>64813</v>
      </c>
    </row>
    <row r="1955" ht="12.75">
      <c r="A1955" s="320">
        <v>90249020</v>
      </c>
      <c r="B1955" s="320">
        <v>9024902</v>
      </c>
      <c r="C1955" s="320">
        <v>90167082</v>
      </c>
      <c r="D1955" s="320">
        <v>90167082</v>
      </c>
      <c r="E1955" s="321" t="s">
        <v>12377</v>
      </c>
      <c r="F1955" s="320">
        <v>64822</v>
      </c>
    </row>
    <row r="1956" ht="12.75">
      <c r="A1956" s="320">
        <v>90248880</v>
      </c>
      <c r="B1956" s="320">
        <v>9024888</v>
      </c>
      <c r="C1956" s="320">
        <v>90167112</v>
      </c>
      <c r="D1956" s="320">
        <v>90167112</v>
      </c>
      <c r="E1956" s="321" t="s">
        <v>12378</v>
      </c>
      <c r="F1956" s="320">
        <v>37594</v>
      </c>
    </row>
    <row r="1957" ht="12.75">
      <c r="A1957" s="320">
        <v>90248899</v>
      </c>
      <c r="B1957" s="320">
        <v>9024889</v>
      </c>
      <c r="C1957" s="320">
        <v>90167139</v>
      </c>
      <c r="D1957" s="320">
        <v>90167139</v>
      </c>
      <c r="E1957" s="321" t="s">
        <v>12379</v>
      </c>
      <c r="F1957" s="320">
        <v>37595</v>
      </c>
    </row>
    <row r="1958" ht="12.75">
      <c r="A1958" s="320">
        <v>90248902</v>
      </c>
      <c r="B1958" s="320">
        <v>9024890</v>
      </c>
      <c r="C1958" s="320">
        <v>90167171</v>
      </c>
      <c r="D1958" s="320">
        <v>90167171</v>
      </c>
      <c r="E1958" s="321" t="s">
        <v>12380</v>
      </c>
      <c r="F1958" s="320">
        <v>37615</v>
      </c>
    </row>
    <row r="1959" ht="12.75">
      <c r="A1959" s="320">
        <v>90249062</v>
      </c>
      <c r="B1959" s="320">
        <v>9024906</v>
      </c>
      <c r="C1959" s="320">
        <v>90167244</v>
      </c>
      <c r="D1959" s="320">
        <v>90167244</v>
      </c>
      <c r="E1959" s="321" t="s">
        <v>12381</v>
      </c>
      <c r="F1959" s="320">
        <v>21460</v>
      </c>
    </row>
    <row r="1960" ht="12.75">
      <c r="A1960" s="320">
        <v>90248864</v>
      </c>
      <c r="B1960" s="320">
        <v>9024886</v>
      </c>
      <c r="C1960" s="320">
        <v>90167252</v>
      </c>
      <c r="D1960" s="320">
        <v>90167252</v>
      </c>
      <c r="E1960" s="321" t="s">
        <v>12382</v>
      </c>
      <c r="F1960" s="320">
        <v>37617</v>
      </c>
    </row>
    <row r="1961" ht="12.75">
      <c r="A1961" s="320">
        <v>90259670</v>
      </c>
      <c r="B1961" s="320">
        <v>9025967</v>
      </c>
      <c r="C1961" s="320">
        <v>90167350</v>
      </c>
      <c r="D1961" s="320">
        <v>90167350</v>
      </c>
      <c r="E1961" s="321" t="s">
        <v>12383</v>
      </c>
      <c r="F1961" s="320">
        <v>37597</v>
      </c>
    </row>
    <row r="1962" ht="12.75">
      <c r="A1962" s="320">
        <v>90259688</v>
      </c>
      <c r="B1962" s="320">
        <v>9025968</v>
      </c>
      <c r="C1962" s="320">
        <v>90167368</v>
      </c>
      <c r="D1962" s="320">
        <v>90167368</v>
      </c>
      <c r="E1962" s="321" t="s">
        <v>12384</v>
      </c>
      <c r="F1962" s="320">
        <v>37598</v>
      </c>
    </row>
    <row r="1963" ht="12.75">
      <c r="A1963" s="320">
        <v>90249135</v>
      </c>
      <c r="B1963" s="320">
        <v>9024913</v>
      </c>
      <c r="C1963" s="320">
        <v>90167376</v>
      </c>
      <c r="D1963" s="320">
        <v>90167376</v>
      </c>
      <c r="E1963" s="321" t="s">
        <v>12385</v>
      </c>
      <c r="F1963" s="320">
        <v>21474</v>
      </c>
    </row>
    <row r="1964" ht="12.75">
      <c r="A1964" s="320">
        <v>90249143</v>
      </c>
      <c r="B1964" s="320">
        <v>9024914</v>
      </c>
      <c r="C1964" s="320">
        <v>90167384</v>
      </c>
      <c r="D1964" s="320">
        <v>90167384</v>
      </c>
      <c r="E1964" s="321" t="s">
        <v>12386</v>
      </c>
      <c r="F1964" s="320">
        <v>21475</v>
      </c>
    </row>
    <row r="1965" ht="12.75">
      <c r="A1965" s="320">
        <v>90249151</v>
      </c>
      <c r="B1965" s="320">
        <v>9024915</v>
      </c>
      <c r="C1965" s="320">
        <v>90167392</v>
      </c>
      <c r="D1965" s="320">
        <v>90167392</v>
      </c>
      <c r="E1965" s="321" t="s">
        <v>12387</v>
      </c>
      <c r="F1965" s="320">
        <v>21476</v>
      </c>
    </row>
    <row r="1966" ht="12.75">
      <c r="A1966" s="320">
        <v>90259696</v>
      </c>
      <c r="B1966" s="320">
        <v>9025969</v>
      </c>
      <c r="C1966" s="320">
        <v>90167406</v>
      </c>
      <c r="D1966" s="320">
        <v>90167406</v>
      </c>
      <c r="E1966" s="321" t="s">
        <v>12388</v>
      </c>
      <c r="F1966" s="320">
        <v>37596</v>
      </c>
    </row>
    <row r="1967" ht="12.75">
      <c r="A1967" s="320">
        <v>90310292</v>
      </c>
      <c r="B1967" s="320">
        <v>9031029</v>
      </c>
      <c r="C1967" s="320">
        <v>90167414</v>
      </c>
      <c r="D1967" s="320">
        <v>90167414</v>
      </c>
      <c r="E1967" s="321" t="s">
        <v>12389</v>
      </c>
      <c r="F1967" s="320">
        <v>37599</v>
      </c>
    </row>
    <row r="1968" ht="12.75">
      <c r="A1968" s="320">
        <v>90303504</v>
      </c>
      <c r="B1968" s="320">
        <v>9030350</v>
      </c>
      <c r="C1968" s="320">
        <v>90167554</v>
      </c>
      <c r="D1968" s="320">
        <v>90167554</v>
      </c>
      <c r="E1968" s="321" t="s">
        <v>12390</v>
      </c>
      <c r="F1968" s="320">
        <v>76192</v>
      </c>
    </row>
    <row r="1969" ht="12.75">
      <c r="A1969" s="320">
        <v>90249194</v>
      </c>
      <c r="B1969" s="320">
        <v>9024919</v>
      </c>
      <c r="C1969" s="320">
        <v>90167570</v>
      </c>
      <c r="D1969" s="320">
        <v>90167570</v>
      </c>
      <c r="E1969" s="321" t="s">
        <v>12391</v>
      </c>
      <c r="F1969" s="320">
        <v>76191</v>
      </c>
    </row>
    <row r="1970" ht="12.75">
      <c r="A1970" s="320">
        <v>90249208</v>
      </c>
      <c r="B1970" s="320">
        <v>9024920</v>
      </c>
      <c r="C1970" s="320">
        <v>90167635</v>
      </c>
      <c r="D1970" s="320">
        <v>90167635</v>
      </c>
      <c r="E1970" s="321" t="s">
        <v>12392</v>
      </c>
      <c r="F1970" s="320">
        <v>64817</v>
      </c>
    </row>
    <row r="1971" ht="12.75">
      <c r="A1971" s="320">
        <v>90249216</v>
      </c>
      <c r="B1971" s="320">
        <v>9024921</v>
      </c>
      <c r="C1971" s="320">
        <v>90167651</v>
      </c>
      <c r="D1971" s="320">
        <v>90167651</v>
      </c>
      <c r="E1971" s="321" t="s">
        <v>12393</v>
      </c>
      <c r="F1971" s="320">
        <v>35493</v>
      </c>
    </row>
    <row r="1972" ht="12.75">
      <c r="A1972" s="320">
        <v>90257219</v>
      </c>
      <c r="B1972" s="320">
        <v>9025721</v>
      </c>
      <c r="C1972" s="320">
        <v>90167686</v>
      </c>
      <c r="D1972" s="320">
        <v>90167686</v>
      </c>
      <c r="E1972" s="321" t="s">
        <v>12394</v>
      </c>
      <c r="F1972" s="320">
        <v>26167</v>
      </c>
    </row>
    <row r="1973" ht="12.75">
      <c r="A1973" s="320">
        <v>90287720</v>
      </c>
      <c r="B1973" s="320">
        <v>9028772</v>
      </c>
      <c r="C1973" s="320">
        <v>90167694</v>
      </c>
      <c r="D1973" s="320">
        <v>90167694</v>
      </c>
      <c r="E1973" s="321" t="s">
        <v>12395</v>
      </c>
      <c r="F1973" s="320">
        <v>30333</v>
      </c>
    </row>
    <row r="1974" ht="12.75">
      <c r="A1974" s="320">
        <v>90287738</v>
      </c>
      <c r="B1974" s="320">
        <v>9028773</v>
      </c>
      <c r="C1974" s="320">
        <v>90167708</v>
      </c>
      <c r="D1974" s="320">
        <v>90167708</v>
      </c>
      <c r="E1974" s="321" t="s">
        <v>12396</v>
      </c>
      <c r="F1974" s="320">
        <v>30334</v>
      </c>
    </row>
    <row r="1975" ht="12.75">
      <c r="A1975" s="320">
        <v>90248848</v>
      </c>
      <c r="B1975" s="320">
        <v>9024884</v>
      </c>
      <c r="C1975" s="320">
        <v>90167724</v>
      </c>
      <c r="D1975" s="320">
        <v>90167724</v>
      </c>
      <c r="E1975" s="321" t="s">
        <v>12397</v>
      </c>
      <c r="F1975" s="320">
        <v>37605</v>
      </c>
    </row>
    <row r="1976" ht="12.75">
      <c r="A1976" s="320">
        <v>90248821</v>
      </c>
      <c r="B1976" s="320">
        <v>9024882</v>
      </c>
      <c r="C1976" s="320">
        <v>90167732</v>
      </c>
      <c r="D1976" s="320">
        <v>90167732</v>
      </c>
      <c r="E1976" s="321" t="s">
        <v>12398</v>
      </c>
      <c r="F1976" s="320">
        <v>37603</v>
      </c>
    </row>
    <row r="1977" ht="12.75">
      <c r="A1977" s="320">
        <v>90282825</v>
      </c>
      <c r="B1977" s="320">
        <v>9028282</v>
      </c>
      <c r="C1977" s="320">
        <v>90167821</v>
      </c>
      <c r="D1977" s="320">
        <v>90167821</v>
      </c>
      <c r="E1977" s="321" t="s">
        <v>12399</v>
      </c>
      <c r="F1977" s="320">
        <v>29056</v>
      </c>
    </row>
    <row r="1978" ht="12.75">
      <c r="A1978" s="320">
        <v>90235789</v>
      </c>
      <c r="B1978" s="320">
        <v>9023578</v>
      </c>
      <c r="C1978" s="320">
        <v>90168186</v>
      </c>
      <c r="D1978" s="320">
        <v>90168186</v>
      </c>
      <c r="E1978" s="321" t="s">
        <v>12400</v>
      </c>
      <c r="F1978" s="320">
        <v>17550</v>
      </c>
    </row>
    <row r="1979" ht="12.75">
      <c r="A1979" s="320">
        <v>92467911</v>
      </c>
      <c r="B1979" s="320">
        <v>9246791</v>
      </c>
      <c r="C1979" s="320">
        <v>90168321</v>
      </c>
      <c r="D1979" s="320">
        <v>90168321</v>
      </c>
      <c r="E1979" s="321" t="s">
        <v>12401</v>
      </c>
      <c r="F1979" s="320">
        <v>14783</v>
      </c>
    </row>
    <row r="1980" ht="12.75">
      <c r="A1980" s="320">
        <v>90291468</v>
      </c>
      <c r="B1980" s="320">
        <v>9029146</v>
      </c>
      <c r="C1980" s="320">
        <v>90168666</v>
      </c>
      <c r="D1980" s="320">
        <v>90168666</v>
      </c>
      <c r="E1980" s="321" t="s">
        <v>12402</v>
      </c>
      <c r="F1980" s="320">
        <v>72942</v>
      </c>
    </row>
    <row r="1981" ht="12.75">
      <c r="A1981" s="320">
        <v>90000153</v>
      </c>
      <c r="B1981" s="320">
        <v>9000015</v>
      </c>
      <c r="C1981" s="320">
        <v>90169255</v>
      </c>
      <c r="D1981" s="320">
        <v>90169255</v>
      </c>
      <c r="E1981" s="321" t="s">
        <v>12403</v>
      </c>
      <c r="F1981" s="320">
        <v>18944</v>
      </c>
    </row>
    <row r="1982" ht="12.75">
      <c r="A1982" s="320">
        <v>92441599</v>
      </c>
      <c r="B1982" s="320">
        <v>9244159</v>
      </c>
      <c r="C1982" s="320">
        <v>90169298</v>
      </c>
      <c r="D1982" s="320">
        <v>90169298</v>
      </c>
      <c r="E1982" s="321" t="s">
        <v>12404</v>
      </c>
      <c r="F1982" s="320">
        <v>63</v>
      </c>
    </row>
    <row r="1983" ht="12.75">
      <c r="A1983" s="320">
        <v>90185781</v>
      </c>
      <c r="B1983" s="320">
        <v>9018578</v>
      </c>
      <c r="C1983" s="320">
        <v>90169344</v>
      </c>
      <c r="D1983" s="320">
        <v>90169344</v>
      </c>
      <c r="E1983" s="321" t="s">
        <v>12405</v>
      </c>
      <c r="F1983" s="320">
        <v>141</v>
      </c>
    </row>
    <row r="1984" ht="12.75">
      <c r="A1984" s="320">
        <v>90185790</v>
      </c>
      <c r="B1984" s="320">
        <v>9018579</v>
      </c>
      <c r="C1984" s="320">
        <v>90169352</v>
      </c>
      <c r="D1984" s="320">
        <v>90169352</v>
      </c>
      <c r="E1984" s="321" t="s">
        <v>12406</v>
      </c>
      <c r="F1984" s="320">
        <v>142</v>
      </c>
    </row>
    <row r="1985" ht="12.75">
      <c r="A1985" s="320">
        <v>90185811</v>
      </c>
      <c r="B1985" s="320">
        <v>9018581</v>
      </c>
      <c r="C1985" s="320">
        <v>90169379</v>
      </c>
      <c r="D1985" s="320">
        <v>90169379</v>
      </c>
      <c r="E1985" s="321" t="s">
        <v>12407</v>
      </c>
      <c r="F1985" s="320">
        <v>185</v>
      </c>
    </row>
    <row r="1986" ht="12.75">
      <c r="A1986" s="320">
        <v>90907019</v>
      </c>
      <c r="B1986" s="320">
        <v>9090701</v>
      </c>
      <c r="C1986" s="320">
        <v>90169468</v>
      </c>
      <c r="D1986" s="320">
        <v>90169468</v>
      </c>
      <c r="E1986" s="321" t="s">
        <v>12408</v>
      </c>
      <c r="F1986" s="320">
        <v>73812</v>
      </c>
    </row>
    <row r="1987" ht="12.75">
      <c r="A1987" s="320">
        <v>90258967</v>
      </c>
      <c r="B1987" s="320">
        <v>9025896</v>
      </c>
      <c r="C1987" s="320">
        <v>90169476</v>
      </c>
      <c r="D1987" s="320">
        <v>90169476</v>
      </c>
      <c r="E1987" s="321" t="s">
        <v>12409</v>
      </c>
      <c r="F1987" s="320">
        <v>73813</v>
      </c>
    </row>
    <row r="1988" ht="12.75">
      <c r="A1988" s="320">
        <v>90188527</v>
      </c>
      <c r="B1988" s="320">
        <v>9018852</v>
      </c>
      <c r="C1988" s="320">
        <v>90169557</v>
      </c>
      <c r="D1988" s="320">
        <v>90169557</v>
      </c>
      <c r="E1988" s="321" t="s">
        <v>12410</v>
      </c>
      <c r="F1988" s="320">
        <v>7976</v>
      </c>
    </row>
    <row r="1989" ht="12.75">
      <c r="A1989" s="320">
        <v>90188578</v>
      </c>
      <c r="B1989" s="320">
        <v>9018857</v>
      </c>
      <c r="C1989" s="320">
        <v>90169565</v>
      </c>
      <c r="D1989" s="320">
        <v>90169565</v>
      </c>
      <c r="E1989" s="321" t="s">
        <v>12411</v>
      </c>
      <c r="F1989" s="320">
        <v>7981</v>
      </c>
    </row>
    <row r="1990" ht="12.75">
      <c r="A1990" s="320">
        <v>90188519</v>
      </c>
      <c r="B1990" s="320">
        <v>9018851</v>
      </c>
      <c r="C1990" s="320">
        <v>90169573</v>
      </c>
      <c r="D1990" s="320">
        <v>90169573</v>
      </c>
      <c r="E1990" s="321" t="s">
        <v>12412</v>
      </c>
      <c r="F1990" s="320">
        <v>7975</v>
      </c>
    </row>
    <row r="1991" ht="12.75">
      <c r="A1991" s="320">
        <v>90189779</v>
      </c>
      <c r="B1991" s="320">
        <v>9018977</v>
      </c>
      <c r="C1991" s="320">
        <v>90169719</v>
      </c>
      <c r="D1991" s="320">
        <v>90169719</v>
      </c>
      <c r="E1991" s="321" t="s">
        <v>12413</v>
      </c>
      <c r="F1991" s="320">
        <v>15597</v>
      </c>
    </row>
    <row r="1992" ht="12.75">
      <c r="A1992" s="320">
        <v>90189787</v>
      </c>
      <c r="B1992" s="320">
        <v>9018978</v>
      </c>
      <c r="C1992" s="320">
        <v>90169727</v>
      </c>
      <c r="D1992" s="320">
        <v>90169727</v>
      </c>
      <c r="E1992" s="321" t="s">
        <v>12414</v>
      </c>
      <c r="F1992" s="320">
        <v>15598</v>
      </c>
    </row>
    <row r="1993" ht="12.75">
      <c r="A1993" s="320">
        <v>92470238</v>
      </c>
      <c r="B1993" s="320">
        <v>9247023</v>
      </c>
      <c r="C1993" s="320">
        <v>90169743</v>
      </c>
      <c r="D1993" s="320">
        <v>90169743</v>
      </c>
      <c r="E1993" s="321" t="s">
        <v>12415</v>
      </c>
      <c r="F1993" s="320">
        <v>11937</v>
      </c>
    </row>
    <row r="1994" ht="12.75">
      <c r="A1994" s="320">
        <v>92470246</v>
      </c>
      <c r="B1994" s="320">
        <v>9247024</v>
      </c>
      <c r="C1994" s="320">
        <v>90169751</v>
      </c>
      <c r="D1994" s="320">
        <v>90169751</v>
      </c>
      <c r="E1994" s="321" t="s">
        <v>12416</v>
      </c>
      <c r="F1994" s="320">
        <v>11938</v>
      </c>
    </row>
    <row r="1995" ht="12.75">
      <c r="A1995" s="320">
        <v>92395317</v>
      </c>
      <c r="B1995" s="320">
        <v>9239531</v>
      </c>
      <c r="C1995" s="320">
        <v>90169808</v>
      </c>
      <c r="D1995" s="320">
        <v>90169808</v>
      </c>
      <c r="E1995" s="321" t="s">
        <v>12417</v>
      </c>
      <c r="F1995" s="320">
        <v>691</v>
      </c>
    </row>
    <row r="1996" ht="12.75">
      <c r="A1996" s="320">
        <v>91387027</v>
      </c>
      <c r="B1996" s="320">
        <v>9138702</v>
      </c>
      <c r="C1996" s="320">
        <v>90169875</v>
      </c>
      <c r="D1996" s="320">
        <v>90169875</v>
      </c>
      <c r="E1996" s="321" t="s">
        <v>12418</v>
      </c>
      <c r="F1996" s="320">
        <v>3099</v>
      </c>
    </row>
    <row r="1997" ht="12.75">
      <c r="A1997" s="320">
        <v>92267203</v>
      </c>
      <c r="B1997" s="320">
        <v>9226720</v>
      </c>
      <c r="C1997" s="320">
        <v>90169883</v>
      </c>
      <c r="D1997" s="320">
        <v>90169883</v>
      </c>
      <c r="E1997" s="321" t="s">
        <v>12419</v>
      </c>
      <c r="F1997" s="320">
        <v>3100</v>
      </c>
    </row>
    <row r="1998" ht="12.75">
      <c r="A1998" s="320">
        <v>90252020</v>
      </c>
      <c r="B1998" s="320">
        <v>9025202</v>
      </c>
      <c r="C1998" s="320">
        <v>90169980</v>
      </c>
      <c r="D1998" s="320">
        <v>90169980</v>
      </c>
      <c r="E1998" s="321" t="s">
        <v>12420</v>
      </c>
      <c r="F1998" s="320">
        <v>24797</v>
      </c>
    </row>
    <row r="1999" ht="12.75">
      <c r="A1999" s="320">
        <v>90251997</v>
      </c>
      <c r="B1999" s="320">
        <v>9025199</v>
      </c>
      <c r="C1999" s="320">
        <v>90170008</v>
      </c>
      <c r="D1999" s="320">
        <v>90170008</v>
      </c>
      <c r="E1999" s="321" t="s">
        <v>12421</v>
      </c>
      <c r="F1999" s="320">
        <v>24795</v>
      </c>
    </row>
    <row r="2000" ht="12.75">
      <c r="A2000" s="320">
        <v>90252004</v>
      </c>
      <c r="B2000" s="320">
        <v>9025200</v>
      </c>
      <c r="C2000" s="320">
        <v>90170032</v>
      </c>
      <c r="D2000" s="320">
        <v>90170032</v>
      </c>
      <c r="E2000" s="321" t="s">
        <v>12422</v>
      </c>
      <c r="F2000" s="320">
        <v>24796</v>
      </c>
    </row>
    <row r="2001" ht="12.75">
      <c r="A2001" s="320">
        <v>92379869</v>
      </c>
      <c r="B2001" s="320">
        <v>9237986</v>
      </c>
      <c r="C2001" s="320">
        <v>90170067</v>
      </c>
      <c r="D2001" s="320">
        <v>90170067</v>
      </c>
      <c r="E2001" s="321" t="s">
        <v>12423</v>
      </c>
      <c r="F2001" s="320">
        <v>3737</v>
      </c>
    </row>
    <row r="2002" ht="12.75">
      <c r="A2002" s="320">
        <v>92379877</v>
      </c>
      <c r="B2002" s="320">
        <v>9237987</v>
      </c>
      <c r="C2002" s="320">
        <v>90170075</v>
      </c>
      <c r="D2002" s="320">
        <v>90170075</v>
      </c>
      <c r="E2002" s="321" t="s">
        <v>12424</v>
      </c>
      <c r="F2002" s="320">
        <v>3738</v>
      </c>
    </row>
    <row r="2003" ht="12.75">
      <c r="A2003" s="320">
        <v>90187709</v>
      </c>
      <c r="B2003" s="320">
        <v>9018770</v>
      </c>
      <c r="C2003" s="320">
        <v>90170083</v>
      </c>
      <c r="D2003" s="320">
        <v>90170083</v>
      </c>
      <c r="E2003" s="321" t="s">
        <v>12425</v>
      </c>
      <c r="F2003" s="320">
        <v>3740</v>
      </c>
    </row>
    <row r="2004" ht="12.75">
      <c r="A2004" s="320">
        <v>92438180</v>
      </c>
      <c r="B2004" s="320">
        <v>9243818</v>
      </c>
      <c r="C2004" s="320">
        <v>90170385</v>
      </c>
      <c r="D2004" s="320">
        <v>90170385</v>
      </c>
      <c r="E2004" s="321" t="s">
        <v>12426</v>
      </c>
      <c r="F2004" s="320">
        <v>3685</v>
      </c>
    </row>
    <row r="2005" ht="12.75">
      <c r="A2005" s="320">
        <v>92378099</v>
      </c>
      <c r="B2005" s="320">
        <v>9237809</v>
      </c>
      <c r="C2005" s="320">
        <v>90170407</v>
      </c>
      <c r="D2005" s="320">
        <v>90170407</v>
      </c>
      <c r="E2005" s="321" t="s">
        <v>12427</v>
      </c>
      <c r="F2005" s="320">
        <v>3690</v>
      </c>
    </row>
    <row r="2006" ht="12.75">
      <c r="A2006" s="320">
        <v>92438199</v>
      </c>
      <c r="B2006" s="320">
        <v>9243819</v>
      </c>
      <c r="C2006" s="320">
        <v>90170415</v>
      </c>
      <c r="D2006" s="320">
        <v>90170415</v>
      </c>
      <c r="E2006" s="321" t="s">
        <v>12428</v>
      </c>
      <c r="F2006" s="320">
        <v>3686</v>
      </c>
    </row>
    <row r="2007" ht="12.75">
      <c r="A2007" s="320">
        <v>92378129</v>
      </c>
      <c r="B2007" s="320">
        <v>9237812</v>
      </c>
      <c r="C2007" s="320">
        <v>90170431</v>
      </c>
      <c r="D2007" s="320">
        <v>90170431</v>
      </c>
      <c r="E2007" s="321" t="s">
        <v>12429</v>
      </c>
      <c r="F2007" s="320">
        <v>3688</v>
      </c>
    </row>
    <row r="2008" ht="12.75">
      <c r="A2008" s="320">
        <v>92381448</v>
      </c>
      <c r="B2008" s="320">
        <v>9238144</v>
      </c>
      <c r="C2008" s="320">
        <v>90170563</v>
      </c>
      <c r="D2008" s="320">
        <v>90170563</v>
      </c>
      <c r="E2008" s="321" t="s">
        <v>12430</v>
      </c>
      <c r="F2008" s="320">
        <v>4414</v>
      </c>
    </row>
    <row r="2009" ht="12.75">
      <c r="A2009" s="320">
        <v>92378323</v>
      </c>
      <c r="B2009" s="320">
        <v>9237832</v>
      </c>
      <c r="C2009" s="320">
        <v>90170679</v>
      </c>
      <c r="D2009" s="320">
        <v>90170679</v>
      </c>
      <c r="E2009" s="321" t="s">
        <v>12431</v>
      </c>
      <c r="F2009" s="320">
        <v>7552</v>
      </c>
    </row>
    <row r="2010" ht="12.75">
      <c r="A2010" s="320">
        <v>92378340</v>
      </c>
      <c r="B2010" s="320">
        <v>9237834</v>
      </c>
      <c r="C2010" s="320">
        <v>90170695</v>
      </c>
      <c r="D2010" s="320">
        <v>90170695</v>
      </c>
      <c r="E2010" s="321" t="s">
        <v>12432</v>
      </c>
      <c r="F2010" s="320">
        <v>7553</v>
      </c>
    </row>
    <row r="2011" ht="12.75">
      <c r="A2011" s="320">
        <v>90190084</v>
      </c>
      <c r="B2011" s="320">
        <v>9019008</v>
      </c>
      <c r="C2011" s="320">
        <v>90170733</v>
      </c>
      <c r="D2011" s="320">
        <v>90170733</v>
      </c>
      <c r="E2011" s="321" t="s">
        <v>12433</v>
      </c>
      <c r="F2011" s="320">
        <v>24061</v>
      </c>
    </row>
    <row r="2012" ht="12.75">
      <c r="A2012" s="320">
        <v>90262450</v>
      </c>
      <c r="B2012" s="320">
        <v>9026245</v>
      </c>
      <c r="C2012" s="320">
        <v>90170741</v>
      </c>
      <c r="D2012" s="320">
        <v>90170741</v>
      </c>
      <c r="E2012" s="321" t="s">
        <v>12434</v>
      </c>
      <c r="F2012" s="320">
        <v>26848</v>
      </c>
    </row>
    <row r="2013" ht="12.75">
      <c r="A2013" s="320">
        <v>90746015</v>
      </c>
      <c r="B2013" s="320">
        <v>9074601</v>
      </c>
      <c r="C2013" s="320">
        <v>90171349</v>
      </c>
      <c r="D2013" s="320">
        <v>90171349</v>
      </c>
      <c r="E2013" s="321" t="s">
        <v>12435</v>
      </c>
      <c r="F2013" s="320">
        <v>1318</v>
      </c>
    </row>
    <row r="2014" ht="12.75">
      <c r="A2014" s="320">
        <v>90309154</v>
      </c>
      <c r="B2014" s="320">
        <v>9030915</v>
      </c>
      <c r="C2014" s="320">
        <v>90171454</v>
      </c>
      <c r="D2014" s="320">
        <v>90171454</v>
      </c>
      <c r="E2014" s="321" t="s">
        <v>12436</v>
      </c>
      <c r="F2014" s="320">
        <v>38176</v>
      </c>
    </row>
    <row r="2015" ht="12.75">
      <c r="A2015" s="320">
        <v>91304016</v>
      </c>
      <c r="B2015" s="320">
        <v>9130401</v>
      </c>
      <c r="C2015" s="320">
        <v>90171470</v>
      </c>
      <c r="D2015" s="320">
        <v>90171470</v>
      </c>
      <c r="E2015" s="321" t="s">
        <v>12437</v>
      </c>
      <c r="F2015" s="320">
        <v>1354</v>
      </c>
    </row>
    <row r="2016" ht="12.75">
      <c r="A2016" s="320">
        <v>91304024</v>
      </c>
      <c r="B2016" s="320">
        <v>9130402</v>
      </c>
      <c r="C2016" s="320">
        <v>90171489</v>
      </c>
      <c r="D2016" s="320">
        <v>90171489</v>
      </c>
      <c r="E2016" s="321" t="s">
        <v>12438</v>
      </c>
      <c r="F2016" s="320">
        <v>1355</v>
      </c>
    </row>
    <row r="2017" ht="12.75">
      <c r="A2017" s="320">
        <v>92412009</v>
      </c>
      <c r="B2017" s="320">
        <v>9241200</v>
      </c>
      <c r="C2017" s="320">
        <v>90171632</v>
      </c>
      <c r="D2017" s="320">
        <v>90171632</v>
      </c>
      <c r="E2017" s="321" t="s">
        <v>12439</v>
      </c>
      <c r="F2017" s="320">
        <v>3857</v>
      </c>
    </row>
    <row r="2018" ht="12.75">
      <c r="A2018" s="320">
        <v>92412033</v>
      </c>
      <c r="B2018" s="320">
        <v>9241203</v>
      </c>
      <c r="C2018" s="320">
        <v>90171721</v>
      </c>
      <c r="D2018" s="320">
        <v>90171721</v>
      </c>
      <c r="E2018" s="321" t="s">
        <v>12440</v>
      </c>
      <c r="F2018" s="320">
        <v>9009</v>
      </c>
    </row>
    <row r="2019" ht="12.75">
      <c r="A2019" s="320">
        <v>92459650</v>
      </c>
      <c r="B2019" s="320">
        <v>9245965</v>
      </c>
      <c r="C2019" s="320">
        <v>90171756</v>
      </c>
      <c r="D2019" s="320">
        <v>90171756</v>
      </c>
      <c r="E2019" s="321" t="s">
        <v>12441</v>
      </c>
      <c r="F2019" s="320">
        <v>12044</v>
      </c>
    </row>
    <row r="2020" ht="12.75">
      <c r="A2020" s="320">
        <v>92459668</v>
      </c>
      <c r="B2020" s="320">
        <v>9245966</v>
      </c>
      <c r="C2020" s="320">
        <v>90171764</v>
      </c>
      <c r="D2020" s="320">
        <v>90171764</v>
      </c>
      <c r="E2020" s="321" t="s">
        <v>12442</v>
      </c>
      <c r="F2020" s="320">
        <v>12045</v>
      </c>
    </row>
    <row r="2021" ht="12.75">
      <c r="A2021" s="320">
        <v>90674014</v>
      </c>
      <c r="B2021" s="320">
        <v>9067401</v>
      </c>
      <c r="C2021" s="320">
        <v>90171853</v>
      </c>
      <c r="D2021" s="320">
        <v>90171853</v>
      </c>
      <c r="E2021" s="321" t="s">
        <v>12443</v>
      </c>
      <c r="F2021" s="320">
        <v>1631</v>
      </c>
    </row>
    <row r="2022" ht="12.75">
      <c r="A2022" s="320">
        <v>90674022</v>
      </c>
      <c r="B2022" s="320">
        <v>9067402</v>
      </c>
      <c r="C2022" s="320">
        <v>90171896</v>
      </c>
      <c r="D2022" s="320">
        <v>90171896</v>
      </c>
      <c r="E2022" s="321" t="s">
        <v>12444</v>
      </c>
      <c r="F2022" s="320">
        <v>1632</v>
      </c>
    </row>
    <row r="2023" ht="12.75">
      <c r="A2023" s="320">
        <v>90186389</v>
      </c>
      <c r="B2023" s="320">
        <v>9018638</v>
      </c>
      <c r="C2023" s="320">
        <v>90171900</v>
      </c>
      <c r="D2023" s="320">
        <v>90171900</v>
      </c>
      <c r="E2023" s="321" t="s">
        <v>12445</v>
      </c>
      <c r="F2023" s="320">
        <v>1635</v>
      </c>
    </row>
    <row r="2024" ht="12.75">
      <c r="A2024" s="320">
        <v>90186486</v>
      </c>
      <c r="B2024" s="320">
        <v>9018648</v>
      </c>
      <c r="C2024" s="320">
        <v>90172027</v>
      </c>
      <c r="D2024" s="320">
        <v>90172027</v>
      </c>
      <c r="E2024" s="321" t="s">
        <v>12446</v>
      </c>
      <c r="F2024" s="320">
        <v>73827</v>
      </c>
    </row>
    <row r="2025" ht="12.75">
      <c r="A2025" s="320">
        <v>92418589</v>
      </c>
      <c r="B2025" s="320">
        <v>9241858</v>
      </c>
      <c r="C2025" s="320">
        <v>90172140</v>
      </c>
      <c r="D2025" s="320">
        <v>90172140</v>
      </c>
      <c r="E2025" s="321" t="s">
        <v>12447</v>
      </c>
      <c r="F2025" s="320">
        <v>29208</v>
      </c>
    </row>
    <row r="2026" ht="12.75">
      <c r="A2026" s="320">
        <v>92421318</v>
      </c>
      <c r="B2026" s="320">
        <v>9242131</v>
      </c>
      <c r="C2026" s="320">
        <v>90172191</v>
      </c>
      <c r="D2026" s="320">
        <v>90172191</v>
      </c>
      <c r="E2026" s="321" t="s">
        <v>12448</v>
      </c>
      <c r="F2026" s="320">
        <v>73828</v>
      </c>
    </row>
    <row r="2027" ht="12.75">
      <c r="A2027" s="320">
        <v>90186680</v>
      </c>
      <c r="B2027" s="320">
        <v>9018668</v>
      </c>
      <c r="C2027" s="320">
        <v>90172213</v>
      </c>
      <c r="D2027" s="320">
        <v>90172213</v>
      </c>
      <c r="E2027" s="321" t="s">
        <v>12449</v>
      </c>
      <c r="F2027" s="320">
        <v>73829</v>
      </c>
    </row>
    <row r="2028" ht="12.75">
      <c r="A2028" s="320">
        <v>90262590</v>
      </c>
      <c r="B2028" s="320">
        <v>9026259</v>
      </c>
      <c r="C2028" s="320">
        <v>90172230</v>
      </c>
      <c r="D2028" s="320">
        <v>90172230</v>
      </c>
      <c r="E2028" s="321" t="s">
        <v>12450</v>
      </c>
      <c r="F2028" s="320">
        <v>26843</v>
      </c>
    </row>
    <row r="2029" ht="12.75">
      <c r="A2029" s="320">
        <v>90278160</v>
      </c>
      <c r="B2029" s="320">
        <v>9027816</v>
      </c>
      <c r="C2029" s="320">
        <v>90172264</v>
      </c>
      <c r="D2029" s="320">
        <v>90172264</v>
      </c>
      <c r="E2029" s="321" t="s">
        <v>12451</v>
      </c>
      <c r="F2029" s="320">
        <v>29378</v>
      </c>
    </row>
    <row r="2030" ht="12.75">
      <c r="A2030" s="320">
        <v>90189612</v>
      </c>
      <c r="B2030" s="320">
        <v>9018961</v>
      </c>
      <c r="C2030" s="320">
        <v>90172515</v>
      </c>
      <c r="D2030" s="320">
        <v>90172515</v>
      </c>
      <c r="E2030" s="321" t="s">
        <v>12452</v>
      </c>
      <c r="F2030" s="320">
        <v>15014</v>
      </c>
    </row>
    <row r="2031" ht="12.75">
      <c r="A2031" s="320">
        <v>90189620</v>
      </c>
      <c r="B2031" s="320">
        <v>9018962</v>
      </c>
      <c r="C2031" s="320">
        <v>90172523</v>
      </c>
      <c r="D2031" s="320">
        <v>90172523</v>
      </c>
      <c r="E2031" s="321" t="s">
        <v>12453</v>
      </c>
      <c r="F2031" s="320">
        <v>15015</v>
      </c>
    </row>
    <row r="2032" ht="12.75">
      <c r="A2032" s="320">
        <v>90189639</v>
      </c>
      <c r="B2032" s="320">
        <v>9018963</v>
      </c>
      <c r="C2032" s="320">
        <v>90172531</v>
      </c>
      <c r="D2032" s="320">
        <v>90172531</v>
      </c>
      <c r="E2032" s="321" t="s">
        <v>12454</v>
      </c>
      <c r="F2032" s="320">
        <v>15016</v>
      </c>
    </row>
    <row r="2033" ht="12.75">
      <c r="A2033" s="320">
        <v>92423396</v>
      </c>
      <c r="B2033" s="320">
        <v>9242339</v>
      </c>
      <c r="C2033" s="320">
        <v>90172574</v>
      </c>
      <c r="D2033" s="320">
        <v>90172574</v>
      </c>
      <c r="E2033" s="321" t="s">
        <v>12455</v>
      </c>
      <c r="F2033" s="320">
        <v>2711</v>
      </c>
    </row>
    <row r="2034" ht="12.75">
      <c r="A2034" s="320">
        <v>92423426</v>
      </c>
      <c r="B2034" s="320">
        <v>9242342</v>
      </c>
      <c r="C2034" s="320">
        <v>90172582</v>
      </c>
      <c r="D2034" s="320">
        <v>90172582</v>
      </c>
      <c r="E2034" s="321" t="s">
        <v>12456</v>
      </c>
      <c r="F2034" s="320">
        <v>2712</v>
      </c>
    </row>
    <row r="2035" ht="12.75">
      <c r="A2035" s="320">
        <v>92423434</v>
      </c>
      <c r="B2035" s="320">
        <v>9242343</v>
      </c>
      <c r="C2035" s="320">
        <v>90172590</v>
      </c>
      <c r="D2035" s="320">
        <v>90172590</v>
      </c>
      <c r="E2035" s="321" t="s">
        <v>12457</v>
      </c>
      <c r="F2035" s="320">
        <v>2709</v>
      </c>
    </row>
    <row r="2036" ht="12.75">
      <c r="A2036" s="320">
        <v>92423485</v>
      </c>
      <c r="B2036" s="320">
        <v>9242348</v>
      </c>
      <c r="C2036" s="320">
        <v>90172620</v>
      </c>
      <c r="D2036" s="320">
        <v>90172620</v>
      </c>
      <c r="E2036" s="321" t="s">
        <v>12458</v>
      </c>
      <c r="F2036" s="320">
        <v>2790</v>
      </c>
    </row>
    <row r="2037" ht="12.75">
      <c r="A2037" s="320">
        <v>92423493</v>
      </c>
      <c r="B2037" s="320">
        <v>9242349</v>
      </c>
      <c r="C2037" s="320">
        <v>90172639</v>
      </c>
      <c r="D2037" s="320">
        <v>90172639</v>
      </c>
      <c r="E2037" s="321" t="s">
        <v>12459</v>
      </c>
      <c r="F2037" s="320">
        <v>2791</v>
      </c>
    </row>
    <row r="2038" ht="12.75">
      <c r="A2038" s="320">
        <v>90187849</v>
      </c>
      <c r="B2038" s="320">
        <v>9018784</v>
      </c>
      <c r="C2038" s="320">
        <v>90172655</v>
      </c>
      <c r="D2038" s="320">
        <v>90172655</v>
      </c>
      <c r="E2038" s="321" t="s">
        <v>12460</v>
      </c>
      <c r="F2038" s="320">
        <v>5308</v>
      </c>
    </row>
    <row r="2039" ht="12.75">
      <c r="A2039" s="320">
        <v>90189523</v>
      </c>
      <c r="B2039" s="320">
        <v>9018952</v>
      </c>
      <c r="C2039" s="320">
        <v>90172744</v>
      </c>
      <c r="D2039" s="320">
        <v>90172744</v>
      </c>
      <c r="E2039" s="321" t="s">
        <v>12461</v>
      </c>
      <c r="F2039" s="320">
        <v>14958</v>
      </c>
    </row>
    <row r="2040" ht="12.75">
      <c r="A2040" s="320">
        <v>90189515</v>
      </c>
      <c r="B2040" s="320">
        <v>9018951</v>
      </c>
      <c r="C2040" s="320">
        <v>90172787</v>
      </c>
      <c r="D2040" s="320">
        <v>90172787</v>
      </c>
      <c r="E2040" s="321" t="s">
        <v>12462</v>
      </c>
      <c r="F2040" s="320">
        <v>14957</v>
      </c>
    </row>
    <row r="2041" ht="12.75">
      <c r="A2041" s="320">
        <v>90595025</v>
      </c>
      <c r="B2041" s="320">
        <v>9059502</v>
      </c>
      <c r="C2041" s="320">
        <v>90172930</v>
      </c>
      <c r="D2041" s="320">
        <v>90172930</v>
      </c>
      <c r="E2041" s="321" t="s">
        <v>12463</v>
      </c>
      <c r="F2041" s="320">
        <v>2116</v>
      </c>
    </row>
    <row r="2042" ht="12.75">
      <c r="A2042" s="320">
        <v>92429742</v>
      </c>
      <c r="B2042" s="320">
        <v>9242974</v>
      </c>
      <c r="C2042" s="320">
        <v>90172949</v>
      </c>
      <c r="D2042" s="320">
        <v>90172949</v>
      </c>
      <c r="E2042" s="321" t="s">
        <v>12464</v>
      </c>
      <c r="F2042" s="320">
        <v>2120</v>
      </c>
    </row>
    <row r="2043" ht="12.75">
      <c r="A2043" s="320">
        <v>90595033</v>
      </c>
      <c r="B2043" s="320">
        <v>9059503</v>
      </c>
      <c r="C2043" s="320">
        <v>90172957</v>
      </c>
      <c r="D2043" s="320">
        <v>90172957</v>
      </c>
      <c r="E2043" s="321" t="s">
        <v>12465</v>
      </c>
      <c r="F2043" s="320">
        <v>2114</v>
      </c>
    </row>
    <row r="2044" ht="12.75">
      <c r="A2044" s="320">
        <v>90595017</v>
      </c>
      <c r="B2044" s="320">
        <v>9059501</v>
      </c>
      <c r="C2044" s="320">
        <v>90172965</v>
      </c>
      <c r="D2044" s="320">
        <v>90172965</v>
      </c>
      <c r="E2044" s="321" t="s">
        <v>12466</v>
      </c>
      <c r="F2044" s="320">
        <v>2115</v>
      </c>
    </row>
    <row r="2045" ht="12.75">
      <c r="A2045" s="320">
        <v>90595041</v>
      </c>
      <c r="B2045" s="320">
        <v>9059504</v>
      </c>
      <c r="C2045" s="320">
        <v>90172973</v>
      </c>
      <c r="D2045" s="320">
        <v>90172973</v>
      </c>
      <c r="E2045" s="321" t="s">
        <v>12467</v>
      </c>
      <c r="F2045" s="320">
        <v>2117</v>
      </c>
    </row>
    <row r="2046" ht="12.75">
      <c r="A2046" s="320">
        <v>92429750</v>
      </c>
      <c r="B2046" s="320">
        <v>9242975</v>
      </c>
      <c r="C2046" s="320">
        <v>90172981</v>
      </c>
      <c r="D2046" s="320">
        <v>90172981</v>
      </c>
      <c r="E2046" s="321" t="s">
        <v>12468</v>
      </c>
      <c r="F2046" s="320">
        <v>2119</v>
      </c>
    </row>
    <row r="2047" ht="12.75">
      <c r="A2047" s="320">
        <v>90186877</v>
      </c>
      <c r="B2047" s="320">
        <v>9018687</v>
      </c>
      <c r="C2047" s="320">
        <v>90173007</v>
      </c>
      <c r="D2047" s="320">
        <v>90173007</v>
      </c>
      <c r="E2047" s="321" t="s">
        <v>12469</v>
      </c>
      <c r="F2047" s="320">
        <v>2121</v>
      </c>
    </row>
    <row r="2048" ht="12.75">
      <c r="A2048" s="320">
        <v>91207010</v>
      </c>
      <c r="B2048" s="320">
        <v>9120701</v>
      </c>
      <c r="C2048" s="320">
        <v>90173082</v>
      </c>
      <c r="D2048" s="320">
        <v>90173082</v>
      </c>
      <c r="E2048" s="321" t="s">
        <v>12470</v>
      </c>
      <c r="F2048" s="320">
        <v>2655</v>
      </c>
    </row>
    <row r="2049" ht="12.75">
      <c r="A2049" s="320">
        <v>92265391</v>
      </c>
      <c r="B2049" s="320">
        <v>9226539</v>
      </c>
      <c r="C2049" s="320">
        <v>90173090</v>
      </c>
      <c r="D2049" s="320">
        <v>90173090</v>
      </c>
      <c r="E2049" s="321" t="s">
        <v>12471</v>
      </c>
      <c r="F2049" s="320">
        <v>2652</v>
      </c>
    </row>
    <row r="2050" ht="12.75">
      <c r="A2050" s="320">
        <v>92432450</v>
      </c>
      <c r="B2050" s="320">
        <v>9243245</v>
      </c>
      <c r="C2050" s="320">
        <v>90173104</v>
      </c>
      <c r="D2050" s="320">
        <v>90173104</v>
      </c>
      <c r="E2050" s="321" t="s">
        <v>12472</v>
      </c>
      <c r="F2050" s="320">
        <v>2657</v>
      </c>
    </row>
    <row r="2051" ht="12.75">
      <c r="A2051" s="320">
        <v>92459293</v>
      </c>
      <c r="B2051" s="320">
        <v>9245929</v>
      </c>
      <c r="C2051" s="320">
        <v>90173139</v>
      </c>
      <c r="D2051" s="320">
        <v>90173139</v>
      </c>
      <c r="E2051" s="321" t="s">
        <v>12473</v>
      </c>
      <c r="F2051" s="320">
        <v>2658</v>
      </c>
    </row>
    <row r="2052" ht="12.75">
      <c r="A2052" s="320">
        <v>90187237</v>
      </c>
      <c r="B2052" s="320">
        <v>9018723</v>
      </c>
      <c r="C2052" s="320">
        <v>90173147</v>
      </c>
      <c r="D2052" s="320">
        <v>90173147</v>
      </c>
      <c r="E2052" s="321" t="s">
        <v>12474</v>
      </c>
      <c r="F2052" s="320">
        <v>2659</v>
      </c>
    </row>
    <row r="2053" ht="12.75">
      <c r="A2053" s="320">
        <v>92435688</v>
      </c>
      <c r="B2053" s="320">
        <v>9243568</v>
      </c>
      <c r="C2053" s="320">
        <v>90173295</v>
      </c>
      <c r="D2053" s="320">
        <v>90173295</v>
      </c>
      <c r="E2053" s="321" t="s">
        <v>12475</v>
      </c>
      <c r="F2053" s="320">
        <v>76040</v>
      </c>
    </row>
    <row r="2054" ht="12.75">
      <c r="A2054" s="320">
        <v>90517040</v>
      </c>
      <c r="B2054" s="320">
        <v>9051704</v>
      </c>
      <c r="C2054" s="320">
        <v>90173325</v>
      </c>
      <c r="D2054" s="320">
        <v>90173325</v>
      </c>
      <c r="E2054" s="321" t="s">
        <v>12476</v>
      </c>
      <c r="F2054" s="320">
        <v>8108</v>
      </c>
    </row>
    <row r="2055" ht="12.75">
      <c r="A2055" s="320">
        <v>92258182</v>
      </c>
      <c r="B2055" s="320">
        <v>9225818</v>
      </c>
      <c r="C2055" s="320">
        <v>90173341</v>
      </c>
      <c r="D2055" s="320">
        <v>90173341</v>
      </c>
      <c r="E2055" s="321" t="s">
        <v>12477</v>
      </c>
      <c r="F2055" s="320">
        <v>42569</v>
      </c>
    </row>
    <row r="2056" ht="12.75">
      <c r="A2056" s="320">
        <v>92459510</v>
      </c>
      <c r="B2056" s="320">
        <v>9245951</v>
      </c>
      <c r="C2056" s="320">
        <v>90173350</v>
      </c>
      <c r="D2056" s="320">
        <v>90173350</v>
      </c>
      <c r="E2056" s="321" t="s">
        <v>12478</v>
      </c>
      <c r="F2056" s="320">
        <v>8109</v>
      </c>
    </row>
    <row r="2057" ht="12.75">
      <c r="A2057" s="320">
        <v>92436285</v>
      </c>
      <c r="B2057" s="320">
        <v>9243628</v>
      </c>
      <c r="C2057" s="320">
        <v>90173384</v>
      </c>
      <c r="D2057" s="320">
        <v>90173384</v>
      </c>
      <c r="E2057" s="321" t="s">
        <v>12479</v>
      </c>
      <c r="F2057" s="320">
        <v>65561</v>
      </c>
    </row>
    <row r="2058" ht="12.75">
      <c r="A2058" s="320">
        <v>90141784</v>
      </c>
      <c r="B2058" s="320">
        <v>9014178</v>
      </c>
      <c r="C2058" s="320">
        <v>90173554</v>
      </c>
      <c r="D2058" s="320">
        <v>90173554</v>
      </c>
      <c r="E2058" s="321" t="s">
        <v>12480</v>
      </c>
      <c r="F2058" s="320">
        <v>37730</v>
      </c>
    </row>
    <row r="2059" ht="12.75">
      <c r="A2059" s="320">
        <v>90141660</v>
      </c>
      <c r="B2059" s="320">
        <v>9014166</v>
      </c>
      <c r="C2059" s="320">
        <v>90173619</v>
      </c>
      <c r="D2059" s="320">
        <v>90173619</v>
      </c>
      <c r="E2059" s="321" t="s">
        <v>12481</v>
      </c>
      <c r="F2059" s="320">
        <v>73793</v>
      </c>
    </row>
    <row r="2060" ht="12.75">
      <c r="A2060" s="320">
        <v>90141679</v>
      </c>
      <c r="B2060" s="320">
        <v>9014167</v>
      </c>
      <c r="C2060" s="320">
        <v>90173635</v>
      </c>
      <c r="D2060" s="320">
        <v>90173635</v>
      </c>
      <c r="E2060" s="321" t="s">
        <v>12482</v>
      </c>
      <c r="F2060" s="320">
        <v>37724</v>
      </c>
    </row>
    <row r="2061" ht="12.75">
      <c r="A2061" s="320">
        <v>90141733</v>
      </c>
      <c r="B2061" s="320">
        <v>9014173</v>
      </c>
      <c r="C2061" s="320">
        <v>90173651</v>
      </c>
      <c r="D2061" s="320">
        <v>90173651</v>
      </c>
      <c r="E2061" s="321" t="s">
        <v>12483</v>
      </c>
      <c r="F2061" s="320">
        <v>37728</v>
      </c>
    </row>
    <row r="2062" ht="12.75">
      <c r="A2062" s="320">
        <v>90141768</v>
      </c>
      <c r="B2062" s="320">
        <v>9014176</v>
      </c>
      <c r="C2062" s="320">
        <v>90173708</v>
      </c>
      <c r="D2062" s="320">
        <v>90173708</v>
      </c>
      <c r="E2062" s="321" t="s">
        <v>12484</v>
      </c>
      <c r="F2062" s="320">
        <v>37733</v>
      </c>
    </row>
    <row r="2063" ht="12.75">
      <c r="A2063" s="320">
        <v>90141741</v>
      </c>
      <c r="B2063" s="320">
        <v>9014174</v>
      </c>
      <c r="C2063" s="320">
        <v>90173716</v>
      </c>
      <c r="D2063" s="320">
        <v>90173716</v>
      </c>
      <c r="E2063" s="321" t="s">
        <v>12485</v>
      </c>
      <c r="F2063" s="320">
        <v>37731</v>
      </c>
    </row>
    <row r="2064" ht="12.75">
      <c r="A2064" s="320">
        <v>92367372</v>
      </c>
      <c r="B2064" s="320">
        <v>9236737</v>
      </c>
      <c r="C2064" s="320">
        <v>90173821</v>
      </c>
      <c r="D2064" s="320">
        <v>90173821</v>
      </c>
      <c r="E2064" s="321" t="s">
        <v>12486</v>
      </c>
      <c r="F2064" s="320">
        <v>73</v>
      </c>
    </row>
    <row r="2065" ht="12.75">
      <c r="A2065" s="320">
        <v>92252354</v>
      </c>
      <c r="B2065" s="320">
        <v>9225235</v>
      </c>
      <c r="C2065" s="320">
        <v>90173970</v>
      </c>
      <c r="D2065" s="320">
        <v>90173970</v>
      </c>
      <c r="E2065" s="321" t="s">
        <v>12487</v>
      </c>
      <c r="F2065" s="320">
        <v>820</v>
      </c>
    </row>
    <row r="2066" ht="12.75">
      <c r="A2066" s="320">
        <v>92252362</v>
      </c>
      <c r="B2066" s="320">
        <v>9225236</v>
      </c>
      <c r="C2066" s="320">
        <v>90174003</v>
      </c>
      <c r="D2066" s="320">
        <v>90174003</v>
      </c>
      <c r="E2066" s="321" t="s">
        <v>12488</v>
      </c>
      <c r="F2066" s="320">
        <v>43117</v>
      </c>
    </row>
    <row r="2067" ht="12.75">
      <c r="A2067" s="320">
        <v>92382525</v>
      </c>
      <c r="B2067" s="320">
        <v>9238252</v>
      </c>
      <c r="C2067" s="320">
        <v>90174046</v>
      </c>
      <c r="D2067" s="320">
        <v>90174046</v>
      </c>
      <c r="E2067" s="321" t="s">
        <v>12489</v>
      </c>
      <c r="F2067" s="320">
        <v>43118</v>
      </c>
    </row>
    <row r="2068" ht="12.75">
      <c r="A2068" s="320">
        <v>90136080</v>
      </c>
      <c r="B2068" s="320">
        <v>9013608</v>
      </c>
      <c r="C2068" s="320">
        <v>90174054</v>
      </c>
      <c r="D2068" s="320">
        <v>90174054</v>
      </c>
      <c r="E2068" s="321" t="s">
        <v>12490</v>
      </c>
      <c r="F2068" s="320">
        <v>818</v>
      </c>
    </row>
    <row r="2069" ht="12.75">
      <c r="A2069" s="320">
        <v>90136608</v>
      </c>
      <c r="B2069" s="320">
        <v>9013660</v>
      </c>
      <c r="C2069" s="320">
        <v>90174062</v>
      </c>
      <c r="D2069" s="320">
        <v>90174062</v>
      </c>
      <c r="E2069" s="321" t="s">
        <v>12491</v>
      </c>
      <c r="F2069" s="320">
        <v>2558</v>
      </c>
    </row>
    <row r="2070" ht="12.75">
      <c r="A2070" s="320">
        <v>90136616</v>
      </c>
      <c r="B2070" s="320">
        <v>9013661</v>
      </c>
      <c r="C2070" s="320">
        <v>90174070</v>
      </c>
      <c r="D2070" s="320">
        <v>90174070</v>
      </c>
      <c r="E2070" s="321" t="s">
        <v>12492</v>
      </c>
      <c r="F2070" s="320">
        <v>2559</v>
      </c>
    </row>
    <row r="2071" ht="12.75">
      <c r="A2071" s="320">
        <v>92253369</v>
      </c>
      <c r="B2071" s="320">
        <v>9225336</v>
      </c>
      <c r="C2071" s="320">
        <v>90174097</v>
      </c>
      <c r="D2071" s="320">
        <v>90174097</v>
      </c>
      <c r="E2071" s="321" t="s">
        <v>12493</v>
      </c>
      <c r="F2071" s="320">
        <v>2561</v>
      </c>
    </row>
    <row r="2072" ht="12.75">
      <c r="A2072" s="320">
        <v>92402755</v>
      </c>
      <c r="B2072" s="320">
        <v>9240275</v>
      </c>
      <c r="C2072" s="320">
        <v>90174100</v>
      </c>
      <c r="D2072" s="320">
        <v>90174100</v>
      </c>
      <c r="E2072" s="321" t="s">
        <v>12494</v>
      </c>
      <c r="F2072" s="320">
        <v>2556</v>
      </c>
    </row>
    <row r="2073" ht="12.75">
      <c r="A2073" s="320">
        <v>90136993</v>
      </c>
      <c r="B2073" s="320">
        <v>9013699</v>
      </c>
      <c r="C2073" s="320">
        <v>90174178</v>
      </c>
      <c r="D2073" s="320">
        <v>90174178</v>
      </c>
      <c r="E2073" s="321" t="s">
        <v>12495</v>
      </c>
      <c r="F2073" s="320">
        <v>11224</v>
      </c>
    </row>
    <row r="2074" ht="12.75">
      <c r="A2074" s="320">
        <v>90277180</v>
      </c>
      <c r="B2074" s="320">
        <v>9027718</v>
      </c>
      <c r="C2074" s="320">
        <v>90174283</v>
      </c>
      <c r="D2074" s="320">
        <v>90174283</v>
      </c>
      <c r="E2074" s="321" t="s">
        <v>12496</v>
      </c>
      <c r="F2074" s="320">
        <v>52209</v>
      </c>
    </row>
    <row r="2075" ht="12.75">
      <c r="A2075" s="320">
        <v>90277163</v>
      </c>
      <c r="B2075" s="320">
        <v>9027716</v>
      </c>
      <c r="C2075" s="320">
        <v>90174321</v>
      </c>
      <c r="D2075" s="320">
        <v>90174321</v>
      </c>
      <c r="E2075" s="321" t="s">
        <v>12497</v>
      </c>
      <c r="F2075" s="320">
        <v>29979</v>
      </c>
    </row>
    <row r="2076" ht="12.75">
      <c r="A2076" s="320">
        <v>90343018</v>
      </c>
      <c r="B2076" s="320">
        <v>9034301</v>
      </c>
      <c r="C2076" s="320">
        <v>90174330</v>
      </c>
      <c r="D2076" s="320">
        <v>90174330</v>
      </c>
      <c r="E2076" s="321" t="s">
        <v>12498</v>
      </c>
      <c r="F2076" s="320">
        <v>8055</v>
      </c>
    </row>
    <row r="2077" ht="12.75">
      <c r="A2077" s="320">
        <v>90136713</v>
      </c>
      <c r="B2077" s="320">
        <v>9013671</v>
      </c>
      <c r="C2077" s="320">
        <v>90174429</v>
      </c>
      <c r="D2077" s="320">
        <v>90174429</v>
      </c>
      <c r="E2077" s="321" t="s">
        <v>12499</v>
      </c>
      <c r="F2077" s="320">
        <v>2738</v>
      </c>
    </row>
    <row r="2078" ht="12.75">
      <c r="A2078" s="320">
        <v>90136721</v>
      </c>
      <c r="B2078" s="320">
        <v>9013672</v>
      </c>
      <c r="C2078" s="320">
        <v>90174488</v>
      </c>
      <c r="D2078" s="320">
        <v>90174488</v>
      </c>
      <c r="E2078" s="321" t="s">
        <v>12500</v>
      </c>
      <c r="F2078" s="320">
        <v>2739</v>
      </c>
    </row>
    <row r="2079" ht="12.75">
      <c r="A2079" s="320">
        <v>91394031</v>
      </c>
      <c r="B2079" s="320">
        <v>9139403</v>
      </c>
      <c r="C2079" s="320">
        <v>90174569</v>
      </c>
      <c r="D2079" s="320">
        <v>90174569</v>
      </c>
      <c r="E2079" s="321" t="s">
        <v>12501</v>
      </c>
      <c r="F2079" s="320">
        <v>2737</v>
      </c>
    </row>
    <row r="2080" ht="12.75">
      <c r="A2080" s="320">
        <v>92471625</v>
      </c>
      <c r="B2080" s="320">
        <v>9247162</v>
      </c>
      <c r="C2080" s="320">
        <v>90174631</v>
      </c>
      <c r="D2080" s="320">
        <v>90174631</v>
      </c>
      <c r="E2080" s="321" t="s">
        <v>12502</v>
      </c>
      <c r="F2080" s="320">
        <v>1800</v>
      </c>
    </row>
    <row r="2081" ht="12.75">
      <c r="A2081" s="320">
        <v>90137116</v>
      </c>
      <c r="B2081" s="320">
        <v>9013711</v>
      </c>
      <c r="C2081" s="320">
        <v>90174666</v>
      </c>
      <c r="D2081" s="320">
        <v>90174666</v>
      </c>
      <c r="E2081" s="321" t="s">
        <v>12503</v>
      </c>
      <c r="F2081" s="320">
        <v>24423</v>
      </c>
    </row>
    <row r="2082" ht="12.75">
      <c r="A2082" s="320">
        <v>91049024</v>
      </c>
      <c r="B2082" s="320">
        <v>9104902</v>
      </c>
      <c r="C2082" s="320">
        <v>90174674</v>
      </c>
      <c r="D2082" s="320">
        <v>90174674</v>
      </c>
      <c r="E2082" s="321" t="s">
        <v>12504</v>
      </c>
      <c r="F2082" s="320">
        <v>31174</v>
      </c>
    </row>
    <row r="2083" ht="12.75">
      <c r="A2083" s="320">
        <v>91049016</v>
      </c>
      <c r="B2083" s="320">
        <v>9104901</v>
      </c>
      <c r="C2083" s="320">
        <v>90174682</v>
      </c>
      <c r="D2083" s="320">
        <v>90174682</v>
      </c>
      <c r="E2083" s="321" t="s">
        <v>12505</v>
      </c>
      <c r="F2083" s="320">
        <v>31175</v>
      </c>
    </row>
    <row r="2084" ht="12.75">
      <c r="A2084" s="320">
        <v>90300726</v>
      </c>
      <c r="B2084" s="320">
        <v>9030072</v>
      </c>
      <c r="C2084" s="320">
        <v>90174852</v>
      </c>
      <c r="D2084" s="320">
        <v>90174852</v>
      </c>
      <c r="E2084" s="321" t="s">
        <v>12506</v>
      </c>
      <c r="F2084" s="320">
        <v>74300</v>
      </c>
    </row>
    <row r="2085" ht="12.75">
      <c r="A2085" s="320">
        <v>92434720</v>
      </c>
      <c r="B2085" s="320">
        <v>9243472</v>
      </c>
      <c r="C2085" s="320">
        <v>90174860</v>
      </c>
      <c r="D2085" s="320">
        <v>90174860</v>
      </c>
      <c r="E2085" s="321" t="s">
        <v>12507</v>
      </c>
      <c r="F2085" s="320">
        <v>74301</v>
      </c>
    </row>
    <row r="2086" ht="12.75">
      <c r="A2086" s="320">
        <v>90227808</v>
      </c>
      <c r="B2086" s="320">
        <v>9022780</v>
      </c>
      <c r="C2086" s="320">
        <v>90175042</v>
      </c>
      <c r="D2086" s="320">
        <v>90175042</v>
      </c>
      <c r="E2086" s="321" t="s">
        <v>12508</v>
      </c>
      <c r="F2086" s="320">
        <v>60584</v>
      </c>
    </row>
    <row r="2087" ht="12.75">
      <c r="A2087" s="320">
        <v>90250400</v>
      </c>
      <c r="B2087" s="320">
        <v>9025040</v>
      </c>
      <c r="C2087" s="320">
        <v>90175212</v>
      </c>
      <c r="D2087" s="320">
        <v>90175212</v>
      </c>
      <c r="E2087" s="321" t="s">
        <v>12509</v>
      </c>
      <c r="F2087" s="320">
        <v>24113</v>
      </c>
    </row>
    <row r="2088" ht="12.75">
      <c r="A2088" s="320">
        <v>90223730</v>
      </c>
      <c r="B2088" s="320">
        <v>9022373</v>
      </c>
      <c r="C2088" s="320">
        <v>90177878</v>
      </c>
      <c r="D2088" s="320">
        <v>90177878</v>
      </c>
      <c r="E2088" s="321" t="s">
        <v>12510</v>
      </c>
      <c r="F2088" s="320">
        <v>5817</v>
      </c>
    </row>
    <row r="2089" ht="12.75">
      <c r="A2089" s="320">
        <v>90282850</v>
      </c>
      <c r="B2089" s="320">
        <v>9028285</v>
      </c>
      <c r="C2089" s="320">
        <v>90177932</v>
      </c>
      <c r="D2089" s="320">
        <v>90177932</v>
      </c>
      <c r="E2089" s="321" t="s">
        <v>12511</v>
      </c>
      <c r="F2089" s="320">
        <v>48267</v>
      </c>
    </row>
    <row r="2090" ht="12.75">
      <c r="A2090" s="320">
        <v>90282914</v>
      </c>
      <c r="B2090" s="320">
        <v>9028291</v>
      </c>
      <c r="C2090" s="320">
        <v>90178033</v>
      </c>
      <c r="D2090" s="320">
        <v>90178033</v>
      </c>
      <c r="E2090" s="321" t="s">
        <v>12512</v>
      </c>
      <c r="F2090" s="320">
        <v>31069</v>
      </c>
    </row>
    <row r="2091" ht="12.75">
      <c r="A2091" s="320">
        <v>90259947</v>
      </c>
      <c r="B2091" s="320">
        <v>9025994</v>
      </c>
      <c r="C2091" s="320">
        <v>90178343</v>
      </c>
      <c r="D2091" s="320">
        <v>90178343</v>
      </c>
      <c r="E2091" s="321" t="s">
        <v>12513</v>
      </c>
      <c r="F2091" s="320">
        <v>26030</v>
      </c>
    </row>
    <row r="2092" ht="12.75">
      <c r="A2092" s="320">
        <v>90259963</v>
      </c>
      <c r="B2092" s="320">
        <v>9025996</v>
      </c>
      <c r="C2092" s="320">
        <v>90178360</v>
      </c>
      <c r="D2092" s="320">
        <v>90178360</v>
      </c>
      <c r="E2092" s="321" t="s">
        <v>12514</v>
      </c>
      <c r="F2092" s="320">
        <v>26032</v>
      </c>
    </row>
    <row r="2093" ht="12.75">
      <c r="A2093" s="320">
        <v>90259971</v>
      </c>
      <c r="B2093" s="320">
        <v>9025997</v>
      </c>
      <c r="C2093" s="320">
        <v>90178378</v>
      </c>
      <c r="D2093" s="320">
        <v>90178378</v>
      </c>
      <c r="E2093" s="321" t="s">
        <v>12515</v>
      </c>
      <c r="F2093" s="320">
        <v>48273</v>
      </c>
    </row>
    <row r="2094" ht="12.75">
      <c r="A2094" s="320">
        <v>90283490</v>
      </c>
      <c r="B2094" s="320">
        <v>9028349</v>
      </c>
      <c r="C2094" s="320">
        <v>90178505</v>
      </c>
      <c r="D2094" s="320">
        <v>90178505</v>
      </c>
      <c r="E2094" s="321" t="s">
        <v>12516</v>
      </c>
      <c r="F2094" s="320">
        <v>30663</v>
      </c>
    </row>
    <row r="2095" ht="12.75">
      <c r="A2095" s="320">
        <v>90283503</v>
      </c>
      <c r="B2095" s="320">
        <v>9028350</v>
      </c>
      <c r="C2095" s="320">
        <v>90178530</v>
      </c>
      <c r="D2095" s="320">
        <v>90178530</v>
      </c>
      <c r="E2095" s="321" t="s">
        <v>12517</v>
      </c>
      <c r="F2095" s="320">
        <v>48275</v>
      </c>
    </row>
    <row r="2096" ht="12.75">
      <c r="A2096" s="320">
        <v>90263138</v>
      </c>
      <c r="B2096" s="320">
        <v>9026313</v>
      </c>
      <c r="C2096" s="320">
        <v>90178564</v>
      </c>
      <c r="D2096" s="322">
        <v>90178564</v>
      </c>
      <c r="E2096" s="321" t="s">
        <v>12518</v>
      </c>
      <c r="F2096" s="320">
        <v>26865</v>
      </c>
    </row>
    <row r="2097" ht="12.75">
      <c r="A2097" s="320">
        <v>92468950</v>
      </c>
      <c r="B2097" s="320">
        <v>9246895</v>
      </c>
      <c r="C2097" s="320">
        <v>90178750</v>
      </c>
      <c r="D2097" s="320">
        <v>90178750</v>
      </c>
      <c r="E2097" s="321" t="s">
        <v>12519</v>
      </c>
      <c r="F2097" s="320">
        <v>13626</v>
      </c>
    </row>
    <row r="2098" ht="12.75">
      <c r="A2098" s="320">
        <v>92468969</v>
      </c>
      <c r="B2098" s="320">
        <v>9246896</v>
      </c>
      <c r="C2098" s="320">
        <v>90178769</v>
      </c>
      <c r="D2098" s="320">
        <v>90178769</v>
      </c>
      <c r="E2098" s="321" t="s">
        <v>12520</v>
      </c>
      <c r="F2098" s="320">
        <v>48279</v>
      </c>
    </row>
    <row r="2099" ht="12.75">
      <c r="A2099" s="320">
        <v>90255330</v>
      </c>
      <c r="B2099" s="320">
        <v>9025533</v>
      </c>
      <c r="C2099" s="320">
        <v>90178777</v>
      </c>
      <c r="D2099" s="320">
        <v>90178777</v>
      </c>
      <c r="E2099" s="321" t="s">
        <v>12521</v>
      </c>
      <c r="F2099" s="320">
        <v>73319</v>
      </c>
    </row>
    <row r="2100" ht="12.75">
      <c r="A2100" s="320">
        <v>90225430</v>
      </c>
      <c r="B2100" s="320">
        <v>9022543</v>
      </c>
      <c r="C2100" s="320">
        <v>90178807</v>
      </c>
      <c r="D2100" s="320">
        <v>90178807</v>
      </c>
      <c r="E2100" s="321" t="s">
        <v>12522</v>
      </c>
      <c r="F2100" s="320">
        <v>14829</v>
      </c>
    </row>
    <row r="2101" ht="12.75">
      <c r="A2101" s="320">
        <v>90267230</v>
      </c>
      <c r="B2101" s="320">
        <v>9026723</v>
      </c>
      <c r="C2101" s="320">
        <v>90178823</v>
      </c>
      <c r="D2101" s="320">
        <v>90178823</v>
      </c>
      <c r="E2101" s="321" t="s">
        <v>12523</v>
      </c>
      <c r="F2101" s="320">
        <v>27637</v>
      </c>
    </row>
    <row r="2102" ht="12.75">
      <c r="A2102" s="320">
        <v>90254805</v>
      </c>
      <c r="B2102" s="320">
        <v>9025480</v>
      </c>
      <c r="C2102" s="320">
        <v>90178866</v>
      </c>
      <c r="D2102" s="320">
        <v>90178866</v>
      </c>
      <c r="E2102" s="321" t="s">
        <v>12524</v>
      </c>
      <c r="F2102" s="320">
        <v>24966</v>
      </c>
    </row>
    <row r="2103" ht="12.75">
      <c r="A2103" s="320">
        <v>90259009</v>
      </c>
      <c r="B2103" s="320">
        <v>9025900</v>
      </c>
      <c r="C2103" s="320">
        <v>90178920</v>
      </c>
      <c r="D2103" s="320">
        <v>90178920</v>
      </c>
      <c r="E2103" s="321" t="s">
        <v>12525</v>
      </c>
      <c r="F2103" s="320">
        <v>73316</v>
      </c>
    </row>
    <row r="2104" ht="12.75">
      <c r="A2104" s="320">
        <v>90258100</v>
      </c>
      <c r="B2104" s="320">
        <v>9025810</v>
      </c>
      <c r="C2104" s="320">
        <v>90178947</v>
      </c>
      <c r="D2104" s="320">
        <v>90178947</v>
      </c>
      <c r="E2104" s="321" t="s">
        <v>12526</v>
      </c>
      <c r="F2104" s="320">
        <v>48289</v>
      </c>
    </row>
    <row r="2105" ht="12.75">
      <c r="A2105" s="320">
        <v>90254767</v>
      </c>
      <c r="B2105" s="320">
        <v>9025476</v>
      </c>
      <c r="C2105" s="320">
        <v>90179242</v>
      </c>
      <c r="D2105" s="320">
        <v>90179242</v>
      </c>
      <c r="E2105" s="321" t="s">
        <v>12527</v>
      </c>
      <c r="F2105" s="320">
        <v>73387</v>
      </c>
    </row>
    <row r="2106" ht="12.75">
      <c r="A2106" s="320">
        <v>90224191</v>
      </c>
      <c r="B2106" s="320">
        <v>9022419</v>
      </c>
      <c r="C2106" s="320">
        <v>90179250</v>
      </c>
      <c r="D2106" s="320">
        <v>90179250</v>
      </c>
      <c r="E2106" s="321" t="s">
        <v>12528</v>
      </c>
      <c r="F2106" s="320">
        <v>73323</v>
      </c>
    </row>
    <row r="2107" ht="12.75">
      <c r="A2107" s="320">
        <v>90279271</v>
      </c>
      <c r="B2107" s="320">
        <v>9027927</v>
      </c>
      <c r="C2107" s="320">
        <v>90179285</v>
      </c>
      <c r="D2107" s="320">
        <v>90179285</v>
      </c>
      <c r="E2107" s="321" t="s">
        <v>12529</v>
      </c>
      <c r="F2107" s="320">
        <v>29868</v>
      </c>
    </row>
    <row r="2108" ht="12.75">
      <c r="A2108" s="320">
        <v>90258592</v>
      </c>
      <c r="B2108" s="320">
        <v>9025859</v>
      </c>
      <c r="C2108" s="320">
        <v>90179404</v>
      </c>
      <c r="D2108" s="320">
        <v>90179404</v>
      </c>
      <c r="E2108" s="321" t="s">
        <v>12530</v>
      </c>
      <c r="F2108" s="320">
        <v>75817</v>
      </c>
    </row>
    <row r="2109" ht="12.75">
      <c r="A2109" s="320">
        <v>90289641</v>
      </c>
      <c r="B2109" s="320">
        <v>9028964</v>
      </c>
      <c r="C2109" s="320">
        <v>90179579</v>
      </c>
      <c r="D2109" s="320">
        <v>90179579</v>
      </c>
      <c r="E2109" s="321" t="s">
        <v>12531</v>
      </c>
      <c r="F2109" s="320">
        <v>73330</v>
      </c>
    </row>
    <row r="2110" ht="12.75">
      <c r="A2110" s="320">
        <v>90290453</v>
      </c>
      <c r="B2110" s="320">
        <v>9029045</v>
      </c>
      <c r="C2110" s="320">
        <v>90179838</v>
      </c>
      <c r="D2110" s="320">
        <v>90179838</v>
      </c>
      <c r="E2110" s="321" t="s">
        <v>12532</v>
      </c>
      <c r="F2110" s="320">
        <v>32158</v>
      </c>
    </row>
    <row r="2111" ht="12.75">
      <c r="A2111" s="320">
        <v>90290461</v>
      </c>
      <c r="B2111" s="320">
        <v>9029046</v>
      </c>
      <c r="C2111" s="320">
        <v>90179854</v>
      </c>
      <c r="D2111" s="320">
        <v>90179854</v>
      </c>
      <c r="E2111" s="321" t="s">
        <v>12533</v>
      </c>
      <c r="F2111" s="320">
        <v>73334</v>
      </c>
    </row>
    <row r="2112" ht="12.75">
      <c r="A2112" s="320">
        <v>90255429</v>
      </c>
      <c r="B2112" s="320">
        <v>9025542</v>
      </c>
      <c r="C2112" s="320">
        <v>90179943</v>
      </c>
      <c r="D2112" s="320">
        <v>90179943</v>
      </c>
      <c r="E2112" s="321" t="s">
        <v>12534</v>
      </c>
      <c r="F2112" s="320">
        <v>24984</v>
      </c>
    </row>
    <row r="2113" ht="12.75">
      <c r="A2113" s="320">
        <v>90254660</v>
      </c>
      <c r="B2113" s="320">
        <v>9025466</v>
      </c>
      <c r="C2113" s="320">
        <v>90179951</v>
      </c>
      <c r="D2113" s="320">
        <v>90179951</v>
      </c>
      <c r="E2113" s="321" t="s">
        <v>12535</v>
      </c>
      <c r="F2113" s="320">
        <v>39122</v>
      </c>
    </row>
    <row r="2114" ht="12.75">
      <c r="A2114" s="320">
        <v>90223845</v>
      </c>
      <c r="B2114" s="320">
        <v>9022384</v>
      </c>
      <c r="C2114" s="320">
        <v>90179978</v>
      </c>
      <c r="D2114" s="320">
        <v>90179978</v>
      </c>
      <c r="E2114" s="321" t="s">
        <v>12536</v>
      </c>
      <c r="F2114" s="320">
        <v>54991</v>
      </c>
    </row>
    <row r="2115" ht="12.75">
      <c r="A2115" s="320">
        <v>90223810</v>
      </c>
      <c r="B2115" s="320">
        <v>9022381</v>
      </c>
      <c r="C2115" s="320">
        <v>90179994</v>
      </c>
      <c r="D2115" s="320">
        <v>90179994</v>
      </c>
      <c r="E2115" s="321" t="s">
        <v>12537</v>
      </c>
      <c r="F2115" s="320">
        <v>39121</v>
      </c>
    </row>
    <row r="2116" ht="12.75">
      <c r="A2116" s="320">
        <v>90303687</v>
      </c>
      <c r="B2116" s="320">
        <v>9030368</v>
      </c>
      <c r="C2116" s="320">
        <v>90180275</v>
      </c>
      <c r="D2116" s="320">
        <v>90180275</v>
      </c>
      <c r="E2116" s="321" t="s">
        <v>12538</v>
      </c>
      <c r="F2116" s="320">
        <v>35312</v>
      </c>
    </row>
    <row r="2117" ht="12.75">
      <c r="A2117" s="320">
        <v>90303695</v>
      </c>
      <c r="B2117" s="320">
        <v>9030369</v>
      </c>
      <c r="C2117" s="320">
        <v>90180305</v>
      </c>
      <c r="D2117" s="320">
        <v>90180305</v>
      </c>
      <c r="E2117" s="321" t="s">
        <v>12539</v>
      </c>
      <c r="F2117" s="320">
        <v>48333</v>
      </c>
    </row>
    <row r="2118" ht="12.75">
      <c r="A2118" s="320">
        <v>90292669</v>
      </c>
      <c r="B2118" s="320">
        <v>9029266</v>
      </c>
      <c r="C2118" s="320">
        <v>90180453</v>
      </c>
      <c r="D2118" s="320">
        <v>90180453</v>
      </c>
      <c r="E2118" s="321" t="s">
        <v>12540</v>
      </c>
      <c r="F2118" s="320">
        <v>34294</v>
      </c>
    </row>
    <row r="2119" ht="12.75">
      <c r="A2119" s="320">
        <v>90292987</v>
      </c>
      <c r="B2119" s="320">
        <v>9029298</v>
      </c>
      <c r="C2119" s="320">
        <v>90180631</v>
      </c>
      <c r="D2119" s="320">
        <v>90180631</v>
      </c>
      <c r="E2119" s="321" t="s">
        <v>12541</v>
      </c>
      <c r="F2119" s="320">
        <v>43865</v>
      </c>
    </row>
    <row r="2120" ht="12.75">
      <c r="A2120" s="320">
        <v>90293045</v>
      </c>
      <c r="B2120" s="320">
        <v>9029304</v>
      </c>
      <c r="C2120" s="320">
        <v>90180755</v>
      </c>
      <c r="D2120" s="320">
        <v>90180755</v>
      </c>
      <c r="E2120" s="321" t="s">
        <v>12542</v>
      </c>
      <c r="F2120" s="320">
        <v>73338</v>
      </c>
    </row>
    <row r="2121" ht="12.75">
      <c r="A2121" s="320">
        <v>90279328</v>
      </c>
      <c r="B2121" s="320">
        <v>9027932</v>
      </c>
      <c r="C2121" s="320">
        <v>90181115</v>
      </c>
      <c r="D2121" s="320">
        <v>90181115</v>
      </c>
      <c r="E2121" s="321" t="s">
        <v>12543</v>
      </c>
      <c r="F2121" s="320">
        <v>29882</v>
      </c>
    </row>
    <row r="2122" ht="12.75">
      <c r="A2122" s="320">
        <v>90279344</v>
      </c>
      <c r="B2122" s="320">
        <v>9027934</v>
      </c>
      <c r="C2122" s="320">
        <v>90181182</v>
      </c>
      <c r="D2122" s="320">
        <v>90181182</v>
      </c>
      <c r="E2122" s="321" t="s">
        <v>12544</v>
      </c>
      <c r="F2122" s="320">
        <v>48348</v>
      </c>
    </row>
    <row r="2123" ht="12.75">
      <c r="A2123" s="320">
        <v>90294580</v>
      </c>
      <c r="B2123" s="320">
        <v>9029458</v>
      </c>
      <c r="C2123" s="320">
        <v>90181379</v>
      </c>
      <c r="D2123" s="320">
        <v>90181379</v>
      </c>
      <c r="E2123" s="321" t="s">
        <v>12545</v>
      </c>
      <c r="F2123" s="320">
        <v>33742</v>
      </c>
    </row>
    <row r="2124" ht="12.75">
      <c r="A2124" s="320">
        <v>90294629</v>
      </c>
      <c r="B2124" s="320">
        <v>9029462</v>
      </c>
      <c r="C2124" s="320">
        <v>90181417</v>
      </c>
      <c r="D2124" s="320">
        <v>90181417</v>
      </c>
      <c r="E2124" s="321" t="s">
        <v>12546</v>
      </c>
      <c r="F2124" s="320">
        <v>33692</v>
      </c>
    </row>
    <row r="2125" ht="12.75">
      <c r="A2125" s="320">
        <v>90294610</v>
      </c>
      <c r="B2125" s="320">
        <v>9029461</v>
      </c>
      <c r="C2125" s="320">
        <v>90181425</v>
      </c>
      <c r="D2125" s="320">
        <v>90181425</v>
      </c>
      <c r="E2125" s="321" t="s">
        <v>12547</v>
      </c>
      <c r="F2125" s="320">
        <v>73360</v>
      </c>
    </row>
    <row r="2126" ht="12.75">
      <c r="A2126" s="320">
        <v>90225104</v>
      </c>
      <c r="B2126" s="320">
        <v>9022510</v>
      </c>
      <c r="C2126" s="320">
        <v>90181743</v>
      </c>
      <c r="D2126" s="320">
        <v>90181743</v>
      </c>
      <c r="E2126" s="321" t="s">
        <v>12548</v>
      </c>
      <c r="F2126" s="320">
        <v>11014</v>
      </c>
    </row>
    <row r="2127" ht="12.75">
      <c r="A2127" s="320">
        <v>90267141</v>
      </c>
      <c r="B2127" s="320">
        <v>9026714</v>
      </c>
      <c r="C2127" s="320">
        <v>90181794</v>
      </c>
      <c r="D2127" s="320">
        <v>90181794</v>
      </c>
      <c r="E2127" s="321" t="s">
        <v>12549</v>
      </c>
      <c r="F2127" s="320">
        <v>27643</v>
      </c>
    </row>
    <row r="2128" ht="12.75">
      <c r="A2128" s="320">
        <v>92415253</v>
      </c>
      <c r="B2128" s="320">
        <v>9241525</v>
      </c>
      <c r="C2128" s="320">
        <v>90181891</v>
      </c>
      <c r="D2128" s="320">
        <v>90181891</v>
      </c>
      <c r="E2128" s="321" t="s">
        <v>12550</v>
      </c>
      <c r="F2128" s="320">
        <v>48363</v>
      </c>
    </row>
    <row r="2129" ht="12.75">
      <c r="A2129" s="320">
        <v>90296800</v>
      </c>
      <c r="B2129" s="320">
        <v>9029680</v>
      </c>
      <c r="C2129" s="320">
        <v>90182146</v>
      </c>
      <c r="D2129" s="320">
        <v>90182146</v>
      </c>
      <c r="E2129" s="321" t="s">
        <v>12551</v>
      </c>
      <c r="F2129" s="320">
        <v>30136</v>
      </c>
    </row>
    <row r="2130" ht="12.75">
      <c r="A2130" s="320">
        <v>90225546</v>
      </c>
      <c r="B2130" s="320">
        <v>9022554</v>
      </c>
      <c r="C2130" s="320">
        <v>90182480</v>
      </c>
      <c r="D2130" s="320">
        <v>90182480</v>
      </c>
      <c r="E2130" s="321" t="s">
        <v>12552</v>
      </c>
      <c r="F2130" s="320">
        <v>15009</v>
      </c>
    </row>
    <row r="2131" ht="12.75">
      <c r="A2131" s="320">
        <v>90297814</v>
      </c>
      <c r="B2131" s="320">
        <v>9029781</v>
      </c>
      <c r="C2131" s="320">
        <v>90182634</v>
      </c>
      <c r="D2131" s="320">
        <v>90182634</v>
      </c>
      <c r="E2131" s="321" t="s">
        <v>12553</v>
      </c>
      <c r="F2131" s="320">
        <v>31746</v>
      </c>
    </row>
    <row r="2132" ht="12.75">
      <c r="A2132" s="320">
        <v>92468101</v>
      </c>
      <c r="B2132" s="320">
        <v>9246810</v>
      </c>
      <c r="C2132" s="320">
        <v>90183061</v>
      </c>
      <c r="D2132" s="320">
        <v>90183061</v>
      </c>
      <c r="E2132" s="321" t="s">
        <v>12554</v>
      </c>
      <c r="F2132" s="320">
        <v>48396</v>
      </c>
    </row>
    <row r="2133" ht="12.75">
      <c r="A2133" s="320">
        <v>90255089</v>
      </c>
      <c r="B2133" s="320">
        <v>9025508</v>
      </c>
      <c r="C2133" s="320">
        <v>90183070</v>
      </c>
      <c r="D2133" s="320">
        <v>90183070</v>
      </c>
      <c r="E2133" s="321" t="s">
        <v>12555</v>
      </c>
      <c r="F2133" s="320">
        <v>25008</v>
      </c>
    </row>
    <row r="2134" ht="12.75">
      <c r="A2134" s="320">
        <v>90255097</v>
      </c>
      <c r="B2134" s="320">
        <v>9025509</v>
      </c>
      <c r="C2134" s="320">
        <v>90183088</v>
      </c>
      <c r="D2134" s="320">
        <v>90183088</v>
      </c>
      <c r="E2134" s="321" t="s">
        <v>12556</v>
      </c>
      <c r="F2134" s="320">
        <v>25009</v>
      </c>
    </row>
    <row r="2135" ht="12.75">
      <c r="A2135" s="320">
        <v>90255100</v>
      </c>
      <c r="B2135" s="320">
        <v>9025510</v>
      </c>
      <c r="C2135" s="320">
        <v>90183096</v>
      </c>
      <c r="D2135" s="320">
        <v>90183096</v>
      </c>
      <c r="E2135" s="321" t="s">
        <v>12557</v>
      </c>
      <c r="F2135" s="320">
        <v>53699</v>
      </c>
    </row>
    <row r="2136" ht="12.75">
      <c r="A2136" s="320">
        <v>90225660</v>
      </c>
      <c r="B2136" s="320">
        <v>9022566</v>
      </c>
      <c r="C2136" s="320">
        <v>90183185</v>
      </c>
      <c r="D2136" s="320">
        <v>90183185</v>
      </c>
      <c r="E2136" s="321" t="s">
        <v>12558</v>
      </c>
      <c r="F2136" s="320">
        <v>16916</v>
      </c>
    </row>
    <row r="2137" ht="12.75">
      <c r="A2137" s="320">
        <v>90287886</v>
      </c>
      <c r="B2137" s="320">
        <v>9028788</v>
      </c>
      <c r="C2137" s="320">
        <v>90184050</v>
      </c>
      <c r="D2137" s="320">
        <v>90184050</v>
      </c>
      <c r="E2137" s="321" t="s">
        <v>12559</v>
      </c>
      <c r="F2137" s="320">
        <v>34300</v>
      </c>
    </row>
    <row r="2138" ht="12.75">
      <c r="A2138" s="320">
        <v>90153880</v>
      </c>
      <c r="B2138" s="320">
        <v>9015388</v>
      </c>
      <c r="C2138" s="320">
        <v>90184122</v>
      </c>
      <c r="D2138" s="320">
        <v>90184122</v>
      </c>
      <c r="E2138" s="321" t="s">
        <v>12560</v>
      </c>
      <c r="F2138" s="320">
        <v>263</v>
      </c>
    </row>
    <row r="2139" ht="12.75">
      <c r="A2139" s="320">
        <v>90153871</v>
      </c>
      <c r="B2139" s="320">
        <v>9015387</v>
      </c>
      <c r="C2139" s="320">
        <v>90184130</v>
      </c>
      <c r="D2139" s="320">
        <v>90184130</v>
      </c>
      <c r="E2139" s="321" t="s">
        <v>12561</v>
      </c>
      <c r="F2139" s="320">
        <v>262</v>
      </c>
    </row>
    <row r="2140" ht="12.75">
      <c r="A2140" s="320">
        <v>90153910</v>
      </c>
      <c r="B2140" s="320">
        <v>9015391</v>
      </c>
      <c r="C2140" s="320">
        <v>90184149</v>
      </c>
      <c r="D2140" s="320">
        <v>90184149</v>
      </c>
      <c r="E2140" s="321" t="s">
        <v>12562</v>
      </c>
      <c r="F2140" s="320">
        <v>266</v>
      </c>
    </row>
    <row r="2141" ht="12.75">
      <c r="A2141" s="320">
        <v>90153928</v>
      </c>
      <c r="B2141" s="320">
        <v>9015392</v>
      </c>
      <c r="C2141" s="320">
        <v>90184157</v>
      </c>
      <c r="D2141" s="320">
        <v>90184157</v>
      </c>
      <c r="E2141" s="321" t="s">
        <v>12563</v>
      </c>
      <c r="F2141" s="320">
        <v>267</v>
      </c>
    </row>
    <row r="2142" ht="12.75">
      <c r="A2142" s="320">
        <v>92395945</v>
      </c>
      <c r="B2142" s="320">
        <v>9239594</v>
      </c>
      <c r="C2142" s="320">
        <v>90184254</v>
      </c>
      <c r="D2142" s="320">
        <v>90184254</v>
      </c>
      <c r="E2142" s="321" t="s">
        <v>12564</v>
      </c>
      <c r="F2142" s="320">
        <v>3037</v>
      </c>
    </row>
    <row r="2143" ht="12.75">
      <c r="A2143" s="320">
        <v>92375197</v>
      </c>
      <c r="B2143" s="320">
        <v>9237519</v>
      </c>
      <c r="C2143" s="320">
        <v>90184262</v>
      </c>
      <c r="D2143" s="320">
        <v>90184262</v>
      </c>
      <c r="E2143" s="321" t="s">
        <v>12565</v>
      </c>
      <c r="F2143" s="320">
        <v>3667</v>
      </c>
    </row>
    <row r="2144" ht="12.75">
      <c r="A2144" s="320">
        <v>92375200</v>
      </c>
      <c r="B2144" s="320">
        <v>9237520</v>
      </c>
      <c r="C2144" s="320">
        <v>90184270</v>
      </c>
      <c r="D2144" s="320">
        <v>90184270</v>
      </c>
      <c r="E2144" s="321" t="s">
        <v>12566</v>
      </c>
      <c r="F2144" s="320">
        <v>3668</v>
      </c>
    </row>
    <row r="2145" ht="12.75">
      <c r="A2145" s="320">
        <v>92188010</v>
      </c>
      <c r="B2145" s="320">
        <v>9218801</v>
      </c>
      <c r="C2145" s="320">
        <v>90184297</v>
      </c>
      <c r="D2145" s="320">
        <v>90184297</v>
      </c>
      <c r="E2145" s="321" t="s">
        <v>12567</v>
      </c>
      <c r="F2145" s="320">
        <v>3666</v>
      </c>
    </row>
    <row r="2146" ht="12.75">
      <c r="A2146" s="320">
        <v>92375693</v>
      </c>
      <c r="B2146" s="320">
        <v>9237569</v>
      </c>
      <c r="C2146" s="320">
        <v>90184300</v>
      </c>
      <c r="D2146" s="320">
        <v>90184300</v>
      </c>
      <c r="E2146" s="321" t="s">
        <v>12568</v>
      </c>
      <c r="F2146" s="320">
        <v>2924</v>
      </c>
    </row>
    <row r="2147" ht="12.75">
      <c r="A2147" s="320">
        <v>92382134</v>
      </c>
      <c r="B2147" s="320">
        <v>9238213</v>
      </c>
      <c r="C2147" s="320">
        <v>90184343</v>
      </c>
      <c r="D2147" s="320">
        <v>90184343</v>
      </c>
      <c r="E2147" s="321" t="s">
        <v>12569</v>
      </c>
      <c r="F2147" s="320">
        <v>804</v>
      </c>
    </row>
    <row r="2148" ht="12.75">
      <c r="A2148" s="320">
        <v>90153979</v>
      </c>
      <c r="B2148" s="320">
        <v>9015397</v>
      </c>
      <c r="C2148" s="320">
        <v>90184351</v>
      </c>
      <c r="D2148" s="320">
        <v>90184351</v>
      </c>
      <c r="E2148" s="321" t="s">
        <v>12570</v>
      </c>
      <c r="F2148" s="320">
        <v>30714</v>
      </c>
    </row>
    <row r="2149" ht="12.75">
      <c r="A2149" s="320">
        <v>90153987</v>
      </c>
      <c r="B2149" s="320">
        <v>9015398</v>
      </c>
      <c r="C2149" s="320">
        <v>90184360</v>
      </c>
      <c r="D2149" s="320">
        <v>90184360</v>
      </c>
      <c r="E2149" s="321" t="s">
        <v>12571</v>
      </c>
      <c r="F2149" s="320">
        <v>30712</v>
      </c>
    </row>
    <row r="2150" ht="12.75">
      <c r="A2150" s="320">
        <v>92452442</v>
      </c>
      <c r="B2150" s="320">
        <v>9245244</v>
      </c>
      <c r="C2150" s="320">
        <v>90184386</v>
      </c>
      <c r="D2150" s="320">
        <v>90184386</v>
      </c>
      <c r="E2150" s="321" t="s">
        <v>12572</v>
      </c>
      <c r="F2150" s="320">
        <v>805</v>
      </c>
    </row>
    <row r="2151" ht="12.75">
      <c r="A2151" s="320">
        <v>92452450</v>
      </c>
      <c r="B2151" s="320">
        <v>9245245</v>
      </c>
      <c r="C2151" s="320">
        <v>90184394</v>
      </c>
      <c r="D2151" s="320">
        <v>90184394</v>
      </c>
      <c r="E2151" s="321" t="s">
        <v>12573</v>
      </c>
      <c r="F2151" s="320">
        <v>806</v>
      </c>
    </row>
    <row r="2152" ht="12.75">
      <c r="A2152" s="320">
        <v>92253466</v>
      </c>
      <c r="B2152" s="320">
        <v>9225346</v>
      </c>
      <c r="C2152" s="320">
        <v>90184467</v>
      </c>
      <c r="D2152" s="320">
        <v>90184467</v>
      </c>
      <c r="E2152" s="321" t="s">
        <v>12574</v>
      </c>
      <c r="F2152" s="320">
        <v>6944</v>
      </c>
    </row>
    <row r="2153" ht="12.75">
      <c r="A2153" s="320">
        <v>91288010</v>
      </c>
      <c r="B2153" s="320">
        <v>9128801</v>
      </c>
      <c r="C2153" s="320">
        <v>90184483</v>
      </c>
      <c r="D2153" s="320">
        <v>90184483</v>
      </c>
      <c r="E2153" s="321" t="s">
        <v>12575</v>
      </c>
      <c r="F2153" s="320">
        <v>36673</v>
      </c>
    </row>
    <row r="2154" ht="12.75">
      <c r="A2154" s="320">
        <v>91288029</v>
      </c>
      <c r="B2154" s="320">
        <v>9128802</v>
      </c>
      <c r="C2154" s="320">
        <v>90184491</v>
      </c>
      <c r="D2154" s="320">
        <v>90184491</v>
      </c>
      <c r="E2154" s="321" t="s">
        <v>12576</v>
      </c>
      <c r="F2154" s="320">
        <v>36672</v>
      </c>
    </row>
    <row r="2155" ht="12.75">
      <c r="A2155" s="320">
        <v>90280016</v>
      </c>
      <c r="B2155" s="320">
        <v>9028001</v>
      </c>
      <c r="C2155" s="320">
        <v>90184521</v>
      </c>
      <c r="D2155" s="320">
        <v>90184521</v>
      </c>
      <c r="E2155" s="321" t="s">
        <v>12577</v>
      </c>
      <c r="F2155" s="320">
        <v>1305</v>
      </c>
    </row>
    <row r="2156" ht="12.75">
      <c r="A2156" s="320">
        <v>90280024</v>
      </c>
      <c r="B2156" s="320">
        <v>9028002</v>
      </c>
      <c r="C2156" s="320">
        <v>90184548</v>
      </c>
      <c r="D2156" s="320">
        <v>90184548</v>
      </c>
      <c r="E2156" s="321" t="s">
        <v>12578</v>
      </c>
      <c r="F2156" s="320">
        <v>1306</v>
      </c>
    </row>
    <row r="2157" ht="12.75">
      <c r="A2157" s="320">
        <v>90000110</v>
      </c>
      <c r="B2157" s="320">
        <v>9000011</v>
      </c>
      <c r="C2157" s="320">
        <v>90184858</v>
      </c>
      <c r="D2157" s="320">
        <v>90184858</v>
      </c>
      <c r="E2157" s="321" t="s">
        <v>12579</v>
      </c>
      <c r="F2157" s="320">
        <v>8072</v>
      </c>
    </row>
    <row r="2158" ht="12.75">
      <c r="A2158" s="320">
        <v>90154878</v>
      </c>
      <c r="B2158" s="320">
        <v>9015487</v>
      </c>
      <c r="C2158" s="320">
        <v>90184866</v>
      </c>
      <c r="D2158" s="320">
        <v>90184866</v>
      </c>
      <c r="E2158" s="321" t="s">
        <v>12580</v>
      </c>
      <c r="F2158" s="320">
        <v>8073</v>
      </c>
    </row>
    <row r="2159" ht="12.75">
      <c r="A2159" s="320">
        <v>90390016</v>
      </c>
      <c r="B2159" s="320">
        <v>9039001</v>
      </c>
      <c r="C2159" s="320">
        <v>90184874</v>
      </c>
      <c r="D2159" s="320">
        <v>90184874</v>
      </c>
      <c r="E2159" s="321" t="s">
        <v>12581</v>
      </c>
      <c r="F2159" s="320">
        <v>8071</v>
      </c>
    </row>
    <row r="2160" ht="12.75">
      <c r="A2160" s="320">
        <v>92424309</v>
      </c>
      <c r="B2160" s="320">
        <v>9242430</v>
      </c>
      <c r="C2160" s="320">
        <v>90184912</v>
      </c>
      <c r="D2160" s="320">
        <v>90184912</v>
      </c>
      <c r="E2160" s="321" t="s">
        <v>12582</v>
      </c>
      <c r="F2160" s="320">
        <v>3202</v>
      </c>
    </row>
    <row r="2161" ht="12.75">
      <c r="A2161" s="320">
        <v>92421695</v>
      </c>
      <c r="B2161" s="320">
        <v>9242169</v>
      </c>
      <c r="C2161" s="320">
        <v>90184939</v>
      </c>
      <c r="D2161" s="320">
        <v>90184939</v>
      </c>
      <c r="E2161" s="321" t="s">
        <v>12583</v>
      </c>
      <c r="F2161" s="320">
        <v>1904</v>
      </c>
    </row>
    <row r="2162" ht="12.75">
      <c r="A2162" s="320">
        <v>90412010</v>
      </c>
      <c r="B2162" s="320">
        <v>9041201</v>
      </c>
      <c r="C2162" s="320">
        <v>90184947</v>
      </c>
      <c r="D2162" s="320">
        <v>90184947</v>
      </c>
      <c r="E2162" s="321" t="s">
        <v>12584</v>
      </c>
      <c r="F2162" s="320">
        <v>1903</v>
      </c>
    </row>
    <row r="2163" ht="12.75">
      <c r="A2163" s="320">
        <v>90412036</v>
      </c>
      <c r="B2163" s="320">
        <v>9041203</v>
      </c>
      <c r="C2163" s="320">
        <v>90184955</v>
      </c>
      <c r="D2163" s="320">
        <v>90184955</v>
      </c>
      <c r="E2163" s="321" t="s">
        <v>12585</v>
      </c>
      <c r="F2163" s="320">
        <v>1906</v>
      </c>
    </row>
    <row r="2164" ht="12.75">
      <c r="A2164" s="320">
        <v>90412028</v>
      </c>
      <c r="B2164" s="320">
        <v>9041202</v>
      </c>
      <c r="C2164" s="320">
        <v>90184963</v>
      </c>
      <c r="D2164" s="320">
        <v>90184963</v>
      </c>
      <c r="E2164" s="321" t="s">
        <v>12586</v>
      </c>
      <c r="F2164" s="320">
        <v>1902</v>
      </c>
    </row>
    <row r="2165" ht="12.75">
      <c r="A2165" s="320">
        <v>92421806</v>
      </c>
      <c r="B2165" s="320">
        <v>9242180</v>
      </c>
      <c r="C2165" s="320">
        <v>90185005</v>
      </c>
      <c r="D2165" s="320">
        <v>90185005</v>
      </c>
      <c r="E2165" s="321" t="s">
        <v>12587</v>
      </c>
      <c r="F2165" s="320">
        <v>1910</v>
      </c>
    </row>
    <row r="2166" ht="12.75">
      <c r="A2166" s="320">
        <v>92255388</v>
      </c>
      <c r="B2166" s="320">
        <v>9225538</v>
      </c>
      <c r="C2166" s="320">
        <v>90185013</v>
      </c>
      <c r="D2166" s="320">
        <v>90185013</v>
      </c>
      <c r="E2166" s="321" t="s">
        <v>12588</v>
      </c>
      <c r="F2166" s="320">
        <v>1911</v>
      </c>
    </row>
    <row r="2167" ht="12.75">
      <c r="A2167" s="320">
        <v>90413040</v>
      </c>
      <c r="B2167" s="320">
        <v>9041304</v>
      </c>
      <c r="C2167" s="320">
        <v>90185030</v>
      </c>
      <c r="D2167" s="320">
        <v>90185030</v>
      </c>
      <c r="E2167" s="321" t="s">
        <v>12589</v>
      </c>
      <c r="F2167" s="320">
        <v>1912</v>
      </c>
    </row>
    <row r="2168" ht="12.75">
      <c r="A2168" s="320">
        <v>92255345</v>
      </c>
      <c r="B2168" s="320">
        <v>9225534</v>
      </c>
      <c r="C2168" s="320">
        <v>90185048</v>
      </c>
      <c r="D2168" s="320">
        <v>90185048</v>
      </c>
      <c r="E2168" s="321" t="s">
        <v>12590</v>
      </c>
      <c r="F2168" s="320">
        <v>1913</v>
      </c>
    </row>
    <row r="2169" ht="12.75">
      <c r="A2169" s="320">
        <v>90413016</v>
      </c>
      <c r="B2169" s="320">
        <v>9041301</v>
      </c>
      <c r="C2169" s="320">
        <v>90185056</v>
      </c>
      <c r="D2169" s="320">
        <v>90185056</v>
      </c>
      <c r="E2169" s="321" t="s">
        <v>12591</v>
      </c>
      <c r="F2169" s="320">
        <v>1914</v>
      </c>
    </row>
    <row r="2170" ht="12.75">
      <c r="A2170" s="320">
        <v>92422004</v>
      </c>
      <c r="B2170" s="320">
        <v>9242200</v>
      </c>
      <c r="C2170" s="320">
        <v>90185064</v>
      </c>
      <c r="D2170" s="320">
        <v>90185064</v>
      </c>
      <c r="E2170" s="321" t="s">
        <v>12592</v>
      </c>
      <c r="F2170" s="320">
        <v>4717</v>
      </c>
    </row>
    <row r="2171" ht="12.75">
      <c r="A2171" s="320">
        <v>92453864</v>
      </c>
      <c r="B2171" s="320">
        <v>9245386</v>
      </c>
      <c r="C2171" s="320">
        <v>90185080</v>
      </c>
      <c r="D2171" s="320">
        <v>90185080</v>
      </c>
      <c r="E2171" s="321" t="s">
        <v>12593</v>
      </c>
      <c r="F2171" s="320">
        <v>4719</v>
      </c>
    </row>
    <row r="2172" ht="12.75">
      <c r="A2172" s="320">
        <v>92429157</v>
      </c>
      <c r="B2172" s="320">
        <v>9242915</v>
      </c>
      <c r="C2172" s="320">
        <v>90185145</v>
      </c>
      <c r="D2172" s="320">
        <v>90185145</v>
      </c>
      <c r="E2172" s="321" t="s">
        <v>12594</v>
      </c>
      <c r="F2172" s="320">
        <v>5766</v>
      </c>
    </row>
    <row r="2173" ht="12.75">
      <c r="A2173" s="320">
        <v>92258026</v>
      </c>
      <c r="B2173" s="320">
        <v>9225802</v>
      </c>
      <c r="C2173" s="320">
        <v>90185226</v>
      </c>
      <c r="D2173" s="320">
        <v>90185226</v>
      </c>
      <c r="E2173" s="321" t="s">
        <v>12595</v>
      </c>
      <c r="F2173" s="320">
        <v>2268</v>
      </c>
    </row>
    <row r="2174" ht="12.75">
      <c r="A2174" s="320">
        <v>92434290</v>
      </c>
      <c r="B2174" s="320">
        <v>9243429</v>
      </c>
      <c r="C2174" s="320">
        <v>90185234</v>
      </c>
      <c r="D2174" s="320">
        <v>90185234</v>
      </c>
      <c r="E2174" s="321" t="s">
        <v>12596</v>
      </c>
      <c r="F2174" s="320">
        <v>2271</v>
      </c>
    </row>
    <row r="2175" ht="12.75">
      <c r="A2175" s="320">
        <v>90504020</v>
      </c>
      <c r="B2175" s="320">
        <v>9050402</v>
      </c>
      <c r="C2175" s="320">
        <v>90185242</v>
      </c>
      <c r="D2175" s="320">
        <v>90185242</v>
      </c>
      <c r="E2175" s="321" t="s">
        <v>12597</v>
      </c>
      <c r="F2175" s="320">
        <v>2269</v>
      </c>
    </row>
    <row r="2176" ht="12.75">
      <c r="A2176" s="320">
        <v>92434304</v>
      </c>
      <c r="B2176" s="320">
        <v>9243430</v>
      </c>
      <c r="C2176" s="320">
        <v>90185250</v>
      </c>
      <c r="D2176" s="320">
        <v>90185250</v>
      </c>
      <c r="E2176" s="321" t="s">
        <v>12598</v>
      </c>
      <c r="F2176" s="320">
        <v>2270</v>
      </c>
    </row>
    <row r="2177" ht="12.75">
      <c r="A2177" s="320">
        <v>90154495</v>
      </c>
      <c r="B2177" s="320">
        <v>9015449</v>
      </c>
      <c r="C2177" s="320">
        <v>90185315</v>
      </c>
      <c r="D2177" s="320">
        <v>90185315</v>
      </c>
      <c r="E2177" s="321" t="s">
        <v>12599</v>
      </c>
      <c r="F2177" s="320">
        <v>30706</v>
      </c>
    </row>
    <row r="2178" ht="12.75">
      <c r="A2178" s="320">
        <v>92467016</v>
      </c>
      <c r="B2178" s="320">
        <v>9246701</v>
      </c>
      <c r="C2178" s="320">
        <v>90185889</v>
      </c>
      <c r="D2178" s="320">
        <v>90185889</v>
      </c>
      <c r="E2178" s="321" t="s">
        <v>12600</v>
      </c>
      <c r="F2178" s="320">
        <v>13852</v>
      </c>
    </row>
    <row r="2179" ht="12.75">
      <c r="A2179" s="320">
        <v>90225910</v>
      </c>
      <c r="B2179" s="320">
        <v>9022591</v>
      </c>
      <c r="C2179" s="320">
        <v>90185927</v>
      </c>
      <c r="D2179" s="320">
        <v>90185927</v>
      </c>
      <c r="E2179" s="321" t="s">
        <v>12601</v>
      </c>
      <c r="F2179" s="320">
        <v>5791</v>
      </c>
    </row>
    <row r="2180" ht="12.75">
      <c r="A2180" s="320">
        <v>90227506</v>
      </c>
      <c r="B2180" s="320">
        <v>9022750</v>
      </c>
      <c r="C2180" s="320">
        <v>90185943</v>
      </c>
      <c r="D2180" s="320">
        <v>90185943</v>
      </c>
      <c r="E2180" s="321" t="s">
        <v>12602</v>
      </c>
      <c r="F2180" s="320">
        <v>38989</v>
      </c>
    </row>
    <row r="2181" ht="12.75">
      <c r="A2181" s="320">
        <v>90283791</v>
      </c>
      <c r="B2181" s="320">
        <v>9028379</v>
      </c>
      <c r="C2181" s="320">
        <v>90186311</v>
      </c>
      <c r="D2181" s="320">
        <v>90186311</v>
      </c>
      <c r="E2181" s="321" t="s">
        <v>12603</v>
      </c>
      <c r="F2181" s="320">
        <v>32218</v>
      </c>
    </row>
    <row r="2182" ht="12.75">
      <c r="A2182" s="320">
        <v>90227565</v>
      </c>
      <c r="B2182" s="320">
        <v>9022756</v>
      </c>
      <c r="C2182" s="320">
        <v>90186508</v>
      </c>
      <c r="D2182" s="320">
        <v>90186508</v>
      </c>
      <c r="E2182" s="321" t="s">
        <v>12604</v>
      </c>
      <c r="F2182" s="320">
        <v>17547</v>
      </c>
    </row>
    <row r="2183" ht="12.75">
      <c r="A2183" s="320">
        <v>90227573</v>
      </c>
      <c r="B2183" s="320">
        <v>9022757</v>
      </c>
      <c r="C2183" s="320">
        <v>90186524</v>
      </c>
      <c r="D2183" s="320">
        <v>90186524</v>
      </c>
      <c r="E2183" s="321" t="s">
        <v>12605</v>
      </c>
      <c r="F2183" s="320">
        <v>17548</v>
      </c>
    </row>
    <row r="2184" ht="12.75">
      <c r="A2184" s="320">
        <v>90227174</v>
      </c>
      <c r="B2184" s="320">
        <v>9022717</v>
      </c>
      <c r="C2184" s="320">
        <v>90186591</v>
      </c>
      <c r="D2184" s="320">
        <v>90186591</v>
      </c>
      <c r="E2184" s="321" t="s">
        <v>12606</v>
      </c>
      <c r="F2184" s="320">
        <v>11465</v>
      </c>
    </row>
    <row r="2185" ht="12.75">
      <c r="A2185" s="320">
        <v>90226259</v>
      </c>
      <c r="B2185" s="320">
        <v>9022625</v>
      </c>
      <c r="C2185" s="320">
        <v>90186699</v>
      </c>
      <c r="D2185" s="320">
        <v>90186699</v>
      </c>
      <c r="E2185" s="321" t="s">
        <v>12607</v>
      </c>
      <c r="F2185" s="320">
        <v>7137</v>
      </c>
    </row>
    <row r="2186" ht="12.75">
      <c r="A2186" s="320">
        <v>90227441</v>
      </c>
      <c r="B2186" s="320">
        <v>9022744</v>
      </c>
      <c r="C2186" s="320">
        <v>90186710</v>
      </c>
      <c r="D2186" s="320">
        <v>90186710</v>
      </c>
      <c r="E2186" s="321" t="s">
        <v>12608</v>
      </c>
      <c r="F2186" s="320">
        <v>14781</v>
      </c>
    </row>
    <row r="2187" ht="12.75">
      <c r="A2187" s="320">
        <v>90257847</v>
      </c>
      <c r="B2187" s="320">
        <v>9025784</v>
      </c>
      <c r="C2187" s="320">
        <v>90187130</v>
      </c>
      <c r="D2187" s="320">
        <v>90187130</v>
      </c>
      <c r="E2187" s="321" t="s">
        <v>12609</v>
      </c>
      <c r="F2187" s="320">
        <v>26142</v>
      </c>
    </row>
    <row r="2188" ht="12.75">
      <c r="A2188" s="320">
        <v>90226941</v>
      </c>
      <c r="B2188" s="320">
        <v>9022694</v>
      </c>
      <c r="C2188" s="320">
        <v>90187172</v>
      </c>
      <c r="D2188" s="320">
        <v>90187172</v>
      </c>
      <c r="E2188" s="321" t="s">
        <v>12610</v>
      </c>
      <c r="F2188" s="320">
        <v>10181</v>
      </c>
    </row>
    <row r="2189" ht="12.75">
      <c r="A2189" s="320">
        <v>92463800</v>
      </c>
      <c r="B2189" s="320">
        <v>9246380</v>
      </c>
      <c r="C2189" s="320">
        <v>90187210</v>
      </c>
      <c r="D2189" s="320">
        <v>90187210</v>
      </c>
      <c r="E2189" s="321" t="s">
        <v>12611</v>
      </c>
      <c r="F2189" s="320">
        <v>9730</v>
      </c>
    </row>
    <row r="2190" ht="12.75">
      <c r="A2190" s="320">
        <v>92407935</v>
      </c>
      <c r="B2190" s="320">
        <v>9240793</v>
      </c>
      <c r="C2190" s="320">
        <v>90187458</v>
      </c>
      <c r="D2190" s="320">
        <v>90187458</v>
      </c>
      <c r="E2190" s="321" t="s">
        <v>12612</v>
      </c>
      <c r="F2190" s="320">
        <v>64760</v>
      </c>
    </row>
    <row r="2191" ht="12.75">
      <c r="A2191" s="320">
        <v>90226453</v>
      </c>
      <c r="B2191" s="320">
        <v>9022645</v>
      </c>
      <c r="C2191" s="320">
        <v>90187903</v>
      </c>
      <c r="D2191" s="320">
        <v>90187903</v>
      </c>
      <c r="E2191" s="321" t="s">
        <v>12613</v>
      </c>
      <c r="F2191" s="320">
        <v>54153</v>
      </c>
    </row>
    <row r="2192" ht="12.75">
      <c r="A2192" s="320">
        <v>90309880</v>
      </c>
      <c r="B2192" s="320">
        <v>9030988</v>
      </c>
      <c r="C2192" s="320">
        <v>90189540</v>
      </c>
      <c r="D2192" s="320">
        <v>90189540</v>
      </c>
      <c r="E2192" s="321" t="s">
        <v>12614</v>
      </c>
      <c r="F2192" s="320">
        <v>74108</v>
      </c>
    </row>
    <row r="2193" ht="12.75">
      <c r="A2193" s="320">
        <v>90309871</v>
      </c>
      <c r="B2193" s="320">
        <v>9030987</v>
      </c>
      <c r="C2193" s="320">
        <v>90189558</v>
      </c>
      <c r="D2193" s="320">
        <v>90189558</v>
      </c>
      <c r="E2193" s="321" t="s">
        <v>12615</v>
      </c>
      <c r="F2193" s="320">
        <v>74107</v>
      </c>
    </row>
    <row r="2194" ht="12.75">
      <c r="A2194" s="320">
        <v>90304586</v>
      </c>
      <c r="B2194" s="320">
        <v>9030458</v>
      </c>
      <c r="C2194" s="320">
        <v>90189566</v>
      </c>
      <c r="D2194" s="320">
        <v>90189566</v>
      </c>
      <c r="E2194" s="321" t="s">
        <v>12616</v>
      </c>
      <c r="F2194" s="320">
        <v>49256</v>
      </c>
    </row>
    <row r="2195" ht="12.75">
      <c r="A2195" s="320">
        <v>90311078</v>
      </c>
      <c r="B2195" s="320">
        <v>9031107</v>
      </c>
      <c r="C2195" s="320">
        <v>90189590</v>
      </c>
      <c r="D2195" s="320">
        <v>90189590</v>
      </c>
      <c r="E2195" s="321" t="s">
        <v>12617</v>
      </c>
      <c r="F2195" s="320">
        <v>49258</v>
      </c>
    </row>
    <row r="2196" ht="12.75">
      <c r="A2196" s="320">
        <v>90312112</v>
      </c>
      <c r="B2196" s="320">
        <v>9031211</v>
      </c>
      <c r="C2196" s="320">
        <v>90189620</v>
      </c>
      <c r="D2196" s="320">
        <v>90189620</v>
      </c>
      <c r="E2196" s="321" t="s">
        <v>12618</v>
      </c>
      <c r="F2196" s="320">
        <v>49262</v>
      </c>
    </row>
    <row r="2197" ht="12.75">
      <c r="A2197" s="320">
        <v>92373151</v>
      </c>
      <c r="B2197" s="320">
        <v>9237315</v>
      </c>
      <c r="C2197" s="320">
        <v>90189841</v>
      </c>
      <c r="D2197" s="320">
        <v>90189841</v>
      </c>
      <c r="E2197" s="321" t="s">
        <v>12619</v>
      </c>
      <c r="F2197" s="320">
        <v>50781</v>
      </c>
    </row>
    <row r="2198" ht="12.75">
      <c r="A2198" s="320">
        <v>90260090</v>
      </c>
      <c r="B2198" s="320">
        <v>9026009</v>
      </c>
      <c r="C2198" s="320">
        <v>90190025</v>
      </c>
      <c r="D2198" s="320">
        <v>90190025</v>
      </c>
      <c r="E2198" s="321" t="s">
        <v>12620</v>
      </c>
      <c r="F2198" s="320">
        <v>25806</v>
      </c>
    </row>
    <row r="2199" ht="12.75">
      <c r="A2199" s="320">
        <v>90218507</v>
      </c>
      <c r="B2199" s="320">
        <v>9021850</v>
      </c>
      <c r="C2199" s="320">
        <v>90190173</v>
      </c>
      <c r="D2199" s="322">
        <v>90190173</v>
      </c>
      <c r="E2199" s="321" t="s">
        <v>12621</v>
      </c>
      <c r="F2199" s="320">
        <v>35626</v>
      </c>
    </row>
    <row r="2200" ht="12.75">
      <c r="A2200" s="320">
        <v>90281004</v>
      </c>
      <c r="B2200" s="320">
        <v>9028100</v>
      </c>
      <c r="C2200" s="320">
        <v>90190254</v>
      </c>
      <c r="D2200" s="320">
        <v>90190254</v>
      </c>
      <c r="E2200" s="321" t="s">
        <v>12622</v>
      </c>
      <c r="F2200" s="320">
        <v>29838</v>
      </c>
    </row>
    <row r="2201" ht="12.75">
      <c r="A2201" s="320">
        <v>90258150</v>
      </c>
      <c r="B2201" s="320">
        <v>9025815</v>
      </c>
      <c r="C2201" s="320">
        <v>90190327</v>
      </c>
      <c r="D2201" s="320">
        <v>90190327</v>
      </c>
      <c r="E2201" s="321" t="s">
        <v>12623</v>
      </c>
      <c r="F2201" s="320">
        <v>73738</v>
      </c>
    </row>
    <row r="2202" ht="12.75">
      <c r="A2202" s="320">
        <v>90249437</v>
      </c>
      <c r="B2202" s="320">
        <v>9024943</v>
      </c>
      <c r="C2202" s="320">
        <v>90190440</v>
      </c>
      <c r="D2202" s="320">
        <v>90190440</v>
      </c>
      <c r="E2202" s="321" t="s">
        <v>12624</v>
      </c>
      <c r="F2202" s="320">
        <v>5984</v>
      </c>
    </row>
    <row r="2203" ht="12.75">
      <c r="A2203" s="320">
        <v>90218086</v>
      </c>
      <c r="B2203" s="320">
        <v>9021808</v>
      </c>
      <c r="C2203" s="320">
        <v>90190505</v>
      </c>
      <c r="D2203" s="320">
        <v>90190505</v>
      </c>
      <c r="E2203" s="321" t="s">
        <v>12625</v>
      </c>
      <c r="F2203" s="320">
        <v>7392</v>
      </c>
    </row>
    <row r="2204" ht="12.75">
      <c r="A2204" s="320">
        <v>90249291</v>
      </c>
      <c r="B2204" s="320">
        <v>9024929</v>
      </c>
      <c r="C2204" s="320">
        <v>90190580</v>
      </c>
      <c r="D2204" s="320">
        <v>90190580</v>
      </c>
      <c r="E2204" s="321" t="s">
        <v>12626</v>
      </c>
      <c r="F2204" s="320">
        <v>5522</v>
      </c>
    </row>
    <row r="2205" ht="12.75">
      <c r="A2205" s="320">
        <v>90250036</v>
      </c>
      <c r="B2205" s="320">
        <v>9025003</v>
      </c>
      <c r="C2205" s="320">
        <v>90190700</v>
      </c>
      <c r="D2205" s="320">
        <v>90190700</v>
      </c>
      <c r="E2205" s="321" t="s">
        <v>12627</v>
      </c>
      <c r="F2205" s="320">
        <v>11223</v>
      </c>
    </row>
    <row r="2206" ht="12.75">
      <c r="A2206" s="320">
        <v>90308832</v>
      </c>
      <c r="B2206" s="320">
        <v>9030883</v>
      </c>
      <c r="C2206" s="320">
        <v>90190734</v>
      </c>
      <c r="D2206" s="320">
        <v>90190734</v>
      </c>
      <c r="E2206" s="321" t="s">
        <v>12628</v>
      </c>
      <c r="F2206" s="320">
        <v>44134</v>
      </c>
    </row>
    <row r="2207" ht="12.75">
      <c r="A2207" s="320">
        <v>90308840</v>
      </c>
      <c r="B2207" s="320">
        <v>9030884</v>
      </c>
      <c r="C2207" s="320">
        <v>90190769</v>
      </c>
      <c r="D2207" s="320">
        <v>90190769</v>
      </c>
      <c r="E2207" s="321" t="s">
        <v>12629</v>
      </c>
      <c r="F2207" s="320">
        <v>44136</v>
      </c>
    </row>
    <row r="2208" ht="12.75">
      <c r="A2208" s="320">
        <v>90279069</v>
      </c>
      <c r="B2208" s="320">
        <v>9027906</v>
      </c>
      <c r="C2208" s="320">
        <v>90190815</v>
      </c>
      <c r="D2208" s="320">
        <v>90190815</v>
      </c>
      <c r="E2208" s="321" t="s">
        <v>12630</v>
      </c>
      <c r="F2208" s="320">
        <v>29814</v>
      </c>
    </row>
    <row r="2209" ht="12.75">
      <c r="A2209" s="320">
        <v>90249640</v>
      </c>
      <c r="B2209" s="320">
        <v>9024964</v>
      </c>
      <c r="C2209" s="320">
        <v>90190866</v>
      </c>
      <c r="D2209" s="320">
        <v>90190866</v>
      </c>
      <c r="E2209" s="321" t="s">
        <v>12631</v>
      </c>
      <c r="F2209" s="320">
        <v>7338</v>
      </c>
    </row>
    <row r="2210" ht="12.75">
      <c r="A2210" s="320">
        <v>90249631</v>
      </c>
      <c r="B2210" s="320">
        <v>9024963</v>
      </c>
      <c r="C2210" s="320">
        <v>90190874</v>
      </c>
      <c r="D2210" s="320">
        <v>90190874</v>
      </c>
      <c r="E2210" s="321" t="s">
        <v>12632</v>
      </c>
      <c r="F2210" s="320">
        <v>7337</v>
      </c>
    </row>
    <row r="2211" ht="12.75">
      <c r="A2211" s="320">
        <v>90249607</v>
      </c>
      <c r="B2211" s="320">
        <v>9024960</v>
      </c>
      <c r="C2211" s="320">
        <v>90190912</v>
      </c>
      <c r="D2211" s="320">
        <v>90190912</v>
      </c>
      <c r="E2211" s="321" t="s">
        <v>12633</v>
      </c>
      <c r="F2211" s="320">
        <v>7170</v>
      </c>
    </row>
    <row r="2212" ht="12.75">
      <c r="A2212" s="320">
        <v>90249402</v>
      </c>
      <c r="B2212" s="320">
        <v>9024940</v>
      </c>
      <c r="C2212" s="320">
        <v>90191048</v>
      </c>
      <c r="D2212" s="320">
        <v>90191048</v>
      </c>
      <c r="E2212" s="321" t="s">
        <v>12634</v>
      </c>
      <c r="F2212" s="320">
        <v>5876</v>
      </c>
    </row>
    <row r="2213" ht="12.75">
      <c r="A2213" s="320">
        <v>90249380</v>
      </c>
      <c r="B2213" s="320">
        <v>9024938</v>
      </c>
      <c r="C2213" s="320">
        <v>90191064</v>
      </c>
      <c r="D2213" s="320">
        <v>90191064</v>
      </c>
      <c r="E2213" s="321" t="s">
        <v>12635</v>
      </c>
      <c r="F2213" s="320">
        <v>5874</v>
      </c>
    </row>
    <row r="2214" ht="12.75">
      <c r="A2214" s="320">
        <v>92261892</v>
      </c>
      <c r="B2214" s="320">
        <v>9226189</v>
      </c>
      <c r="C2214" s="320">
        <v>90191137</v>
      </c>
      <c r="D2214" s="320">
        <v>90191137</v>
      </c>
      <c r="E2214" s="321" t="s">
        <v>12636</v>
      </c>
      <c r="F2214" s="320">
        <v>43258</v>
      </c>
    </row>
    <row r="2215" ht="12.75">
      <c r="A2215" s="320">
        <v>90249950</v>
      </c>
      <c r="B2215" s="320">
        <v>9024995</v>
      </c>
      <c r="C2215" s="320">
        <v>90191293</v>
      </c>
      <c r="D2215" s="320">
        <v>90191293</v>
      </c>
      <c r="E2215" s="321" t="s">
        <v>12637</v>
      </c>
      <c r="F2215" s="320">
        <v>10218</v>
      </c>
    </row>
    <row r="2216" ht="12.75">
      <c r="A2216" s="320">
        <v>90281136</v>
      </c>
      <c r="B2216" s="320">
        <v>9028113</v>
      </c>
      <c r="C2216" s="320">
        <v>90191323</v>
      </c>
      <c r="D2216" s="320">
        <v>90191323</v>
      </c>
      <c r="E2216" s="321" t="s">
        <v>12638</v>
      </c>
      <c r="F2216" s="320">
        <v>29852</v>
      </c>
    </row>
    <row r="2217" ht="12.75">
      <c r="A2217" s="320">
        <v>92383530</v>
      </c>
      <c r="B2217" s="320">
        <v>9238353</v>
      </c>
      <c r="C2217" s="320">
        <v>90191331</v>
      </c>
      <c r="D2217" s="320">
        <v>90191331</v>
      </c>
      <c r="E2217" s="321" t="s">
        <v>12639</v>
      </c>
      <c r="F2217" s="320">
        <v>30617</v>
      </c>
    </row>
    <row r="2218" ht="12.75">
      <c r="A2218" s="320">
        <v>90312651</v>
      </c>
      <c r="B2218" s="320">
        <v>9031265</v>
      </c>
      <c r="C2218" s="320">
        <v>90191498</v>
      </c>
      <c r="D2218" s="320">
        <v>90191498</v>
      </c>
      <c r="E2218" s="321" t="s">
        <v>12640</v>
      </c>
      <c r="F2218" s="320">
        <v>45351</v>
      </c>
    </row>
    <row r="2219" ht="12.75">
      <c r="A2219" s="320">
        <v>90257529</v>
      </c>
      <c r="B2219" s="320">
        <v>9025752</v>
      </c>
      <c r="C2219" s="320">
        <v>90191730</v>
      </c>
      <c r="D2219" s="320">
        <v>90191730</v>
      </c>
      <c r="E2219" s="321" t="s">
        <v>12641</v>
      </c>
      <c r="F2219" s="320">
        <v>25502</v>
      </c>
    </row>
    <row r="2220" ht="12.75">
      <c r="A2220" s="320">
        <v>90249747</v>
      </c>
      <c r="B2220" s="320">
        <v>9024974</v>
      </c>
      <c r="C2220" s="320">
        <v>90192001</v>
      </c>
      <c r="D2220" s="320">
        <v>90192001</v>
      </c>
      <c r="E2220" s="321" t="s">
        <v>12642</v>
      </c>
      <c r="F2220" s="320">
        <v>8464</v>
      </c>
    </row>
    <row r="2221" ht="12.75">
      <c r="A2221" s="320">
        <v>90249755</v>
      </c>
      <c r="B2221" s="320">
        <v>9024975</v>
      </c>
      <c r="C2221" s="320">
        <v>90192010</v>
      </c>
      <c r="D2221" s="320">
        <v>90192010</v>
      </c>
      <c r="E2221" s="321" t="s">
        <v>12643</v>
      </c>
      <c r="F2221" s="320">
        <v>8465</v>
      </c>
    </row>
    <row r="2222" ht="12.75">
      <c r="A2222" s="320">
        <v>90249810</v>
      </c>
      <c r="B2222" s="320">
        <v>9024981</v>
      </c>
      <c r="C2222" s="320">
        <v>90192109</v>
      </c>
      <c r="D2222" s="320">
        <v>90192109</v>
      </c>
      <c r="E2222" s="321" t="s">
        <v>12644</v>
      </c>
      <c r="F2222" s="320">
        <v>9326</v>
      </c>
    </row>
    <row r="2223" ht="12.75">
      <c r="A2223" s="320">
        <v>92467512</v>
      </c>
      <c r="B2223" s="320">
        <v>9246751</v>
      </c>
      <c r="C2223" s="320">
        <v>90192141</v>
      </c>
      <c r="D2223" s="320">
        <v>90192141</v>
      </c>
      <c r="E2223" s="321" t="s">
        <v>12645</v>
      </c>
      <c r="F2223" s="320">
        <v>65029</v>
      </c>
    </row>
    <row r="2224" ht="12.75">
      <c r="A2224" s="320">
        <v>90303830</v>
      </c>
      <c r="B2224" s="320">
        <v>9030383</v>
      </c>
      <c r="C2224" s="320">
        <v>90192290</v>
      </c>
      <c r="D2224" s="320">
        <v>90192290</v>
      </c>
      <c r="E2224" s="321" t="s">
        <v>12646</v>
      </c>
      <c r="F2224" s="320">
        <v>35314</v>
      </c>
    </row>
    <row r="2225" ht="12.75">
      <c r="A2225" s="320">
        <v>90218825</v>
      </c>
      <c r="B2225" s="320">
        <v>9021882</v>
      </c>
      <c r="C2225" s="320">
        <v>90192397</v>
      </c>
      <c r="D2225" s="320">
        <v>90192397</v>
      </c>
      <c r="E2225" s="321" t="s">
        <v>12647</v>
      </c>
      <c r="F2225" s="320">
        <v>14227</v>
      </c>
    </row>
    <row r="2226" ht="12.75">
      <c r="A2226" s="320">
        <v>90218868</v>
      </c>
      <c r="B2226" s="320">
        <v>9021886</v>
      </c>
      <c r="C2226" s="320">
        <v>90192419</v>
      </c>
      <c r="D2226" s="320">
        <v>90192419</v>
      </c>
      <c r="E2226" s="321" t="s">
        <v>12648</v>
      </c>
      <c r="F2226" s="320">
        <v>14231</v>
      </c>
    </row>
    <row r="2227" ht="12.75">
      <c r="A2227" s="320">
        <v>90218876</v>
      </c>
      <c r="B2227" s="320">
        <v>9021887</v>
      </c>
      <c r="C2227" s="320">
        <v>90192427</v>
      </c>
      <c r="D2227" s="320">
        <v>90192427</v>
      </c>
      <c r="E2227" s="321" t="s">
        <v>12649</v>
      </c>
      <c r="F2227" s="320">
        <v>14232</v>
      </c>
    </row>
    <row r="2228" ht="12.75">
      <c r="A2228" s="320">
        <v>90297318</v>
      </c>
      <c r="B2228" s="320">
        <v>9029731</v>
      </c>
      <c r="C2228" s="320">
        <v>90192443</v>
      </c>
      <c r="D2228" s="320">
        <v>90192443</v>
      </c>
      <c r="E2228" s="321" t="s">
        <v>12650</v>
      </c>
      <c r="F2228" s="320">
        <v>34149</v>
      </c>
    </row>
    <row r="2229" ht="12.75">
      <c r="A2229" s="320">
        <v>90297377</v>
      </c>
      <c r="B2229" s="320">
        <v>9029737</v>
      </c>
      <c r="C2229" s="320">
        <v>90192460</v>
      </c>
      <c r="D2229" s="320">
        <v>90192460</v>
      </c>
      <c r="E2229" s="321" t="s">
        <v>12651</v>
      </c>
      <c r="F2229" s="320">
        <v>34150</v>
      </c>
    </row>
    <row r="2230" ht="12.75">
      <c r="A2230" s="320">
        <v>90297687</v>
      </c>
      <c r="B2230" s="320">
        <v>9029768</v>
      </c>
      <c r="C2230" s="320">
        <v>90192516</v>
      </c>
      <c r="D2230" s="320">
        <v>90192516</v>
      </c>
      <c r="E2230" s="321" t="s">
        <v>12652</v>
      </c>
      <c r="F2230" s="320">
        <v>25772</v>
      </c>
    </row>
    <row r="2231" ht="12.75">
      <c r="A2231" s="320">
        <v>90298276</v>
      </c>
      <c r="B2231" s="320">
        <v>9029827</v>
      </c>
      <c r="C2231" s="320">
        <v>90192575</v>
      </c>
      <c r="D2231" s="320">
        <v>90192575</v>
      </c>
      <c r="E2231" s="321" t="s">
        <v>12653</v>
      </c>
      <c r="F2231" s="320">
        <v>34147</v>
      </c>
    </row>
    <row r="2232" ht="12.75">
      <c r="A2232" s="320">
        <v>90298292</v>
      </c>
      <c r="B2232" s="320">
        <v>9029829</v>
      </c>
      <c r="C2232" s="320">
        <v>90192591</v>
      </c>
      <c r="D2232" s="320">
        <v>90192591</v>
      </c>
      <c r="E2232" s="321" t="s">
        <v>12654</v>
      </c>
      <c r="F2232" s="320">
        <v>34148</v>
      </c>
    </row>
    <row r="2233" ht="12.75">
      <c r="A2233" s="320">
        <v>90281071</v>
      </c>
      <c r="B2233" s="320">
        <v>9028107</v>
      </c>
      <c r="C2233" s="320">
        <v>90192672</v>
      </c>
      <c r="D2233" s="320">
        <v>90192672</v>
      </c>
      <c r="E2233" s="321" t="s">
        <v>12655</v>
      </c>
      <c r="F2233" s="320">
        <v>29844</v>
      </c>
    </row>
    <row r="2234" ht="12.75">
      <c r="A2234" s="320">
        <v>90281055</v>
      </c>
      <c r="B2234" s="320">
        <v>9028105</v>
      </c>
      <c r="C2234" s="320">
        <v>90192680</v>
      </c>
      <c r="D2234" s="320">
        <v>90192680</v>
      </c>
      <c r="E2234" s="321" t="s">
        <v>12656</v>
      </c>
      <c r="F2234" s="320">
        <v>29847</v>
      </c>
    </row>
    <row r="2235" ht="12.75">
      <c r="A2235" s="320">
        <v>90303857</v>
      </c>
      <c r="B2235" s="320">
        <v>9030385</v>
      </c>
      <c r="C2235" s="320">
        <v>90192745</v>
      </c>
      <c r="D2235" s="320">
        <v>90192745</v>
      </c>
      <c r="E2235" s="321" t="s">
        <v>12657</v>
      </c>
      <c r="F2235" s="320">
        <v>35315</v>
      </c>
    </row>
    <row r="2236" ht="12.75">
      <c r="A2236" s="320">
        <v>90299124</v>
      </c>
      <c r="B2236" s="320">
        <v>9029912</v>
      </c>
      <c r="C2236" s="320">
        <v>90192788</v>
      </c>
      <c r="D2236" s="320">
        <v>90192788</v>
      </c>
      <c r="E2236" s="321" t="s">
        <v>12658</v>
      </c>
      <c r="F2236" s="320">
        <v>32012</v>
      </c>
    </row>
    <row r="2237" ht="12.75">
      <c r="A2237" s="320">
        <v>90249712</v>
      </c>
      <c r="B2237" s="320">
        <v>9024971</v>
      </c>
      <c r="C2237" s="320">
        <v>90192834</v>
      </c>
      <c r="D2237" s="320">
        <v>90192834</v>
      </c>
      <c r="E2237" s="321" t="s">
        <v>12659</v>
      </c>
      <c r="F2237" s="320">
        <v>7630</v>
      </c>
    </row>
    <row r="2238" ht="12.75">
      <c r="A2238" s="320">
        <v>90249720</v>
      </c>
      <c r="B2238" s="320">
        <v>9024972</v>
      </c>
      <c r="C2238" s="320">
        <v>90192850</v>
      </c>
      <c r="D2238" s="320">
        <v>90192850</v>
      </c>
      <c r="E2238" s="321" t="s">
        <v>12660</v>
      </c>
      <c r="F2238" s="320">
        <v>7631</v>
      </c>
    </row>
    <row r="2239" ht="12.75">
      <c r="A2239" s="320">
        <v>90249690</v>
      </c>
      <c r="B2239" s="320">
        <v>9024969</v>
      </c>
      <c r="C2239" s="320">
        <v>90192877</v>
      </c>
      <c r="D2239" s="320">
        <v>90192877</v>
      </c>
      <c r="E2239" s="321" t="s">
        <v>12661</v>
      </c>
      <c r="F2239" s="320">
        <v>39092</v>
      </c>
    </row>
    <row r="2240" ht="12.75">
      <c r="A2240" s="320">
        <v>90250079</v>
      </c>
      <c r="B2240" s="320">
        <v>9025007</v>
      </c>
      <c r="C2240" s="320">
        <v>90192974</v>
      </c>
      <c r="D2240" s="320">
        <v>90192974</v>
      </c>
      <c r="E2240" s="321" t="s">
        <v>12662</v>
      </c>
      <c r="F2240" s="320">
        <v>72139</v>
      </c>
    </row>
    <row r="2241" ht="12.75">
      <c r="A2241" s="320">
        <v>90260325</v>
      </c>
      <c r="B2241" s="320">
        <v>9026032</v>
      </c>
      <c r="C2241" s="320">
        <v>90193032</v>
      </c>
      <c r="D2241" s="320">
        <v>90193032</v>
      </c>
      <c r="E2241" s="321" t="s">
        <v>12663</v>
      </c>
      <c r="F2241" s="320">
        <v>25513</v>
      </c>
    </row>
    <row r="2242" ht="12.75">
      <c r="A2242" s="320">
        <v>90222105</v>
      </c>
      <c r="B2242" s="320">
        <v>9022210</v>
      </c>
      <c r="C2242" s="320">
        <v>90193466</v>
      </c>
      <c r="D2242" s="320">
        <v>90193466</v>
      </c>
      <c r="E2242" s="321" t="s">
        <v>12664</v>
      </c>
      <c r="F2242" s="320">
        <v>23895</v>
      </c>
    </row>
    <row r="2243" ht="12.75">
      <c r="A2243" s="320">
        <v>90222113</v>
      </c>
      <c r="B2243" s="320">
        <v>9022211</v>
      </c>
      <c r="C2243" s="320">
        <v>90193482</v>
      </c>
      <c r="D2243" s="320">
        <v>90193482</v>
      </c>
      <c r="E2243" s="321" t="s">
        <v>12665</v>
      </c>
      <c r="F2243" s="320">
        <v>23896</v>
      </c>
    </row>
    <row r="2244" ht="12.75">
      <c r="A2244" s="320">
        <v>90285581</v>
      </c>
      <c r="B2244" s="320">
        <v>9028558</v>
      </c>
      <c r="C2244" s="320">
        <v>90193555</v>
      </c>
      <c r="D2244" s="320">
        <v>90193555</v>
      </c>
      <c r="E2244" s="321" t="s">
        <v>12666</v>
      </c>
      <c r="F2244" s="320">
        <v>31754</v>
      </c>
    </row>
    <row r="2245" ht="12.75">
      <c r="A2245" s="320">
        <v>92368182</v>
      </c>
      <c r="B2245" s="320">
        <v>9236818</v>
      </c>
      <c r="C2245" s="320">
        <v>90193563</v>
      </c>
      <c r="D2245" s="320">
        <v>90193563</v>
      </c>
      <c r="E2245" s="321" t="s">
        <v>12667</v>
      </c>
      <c r="F2245" s="320">
        <v>3028</v>
      </c>
    </row>
    <row r="2246" ht="12.75">
      <c r="A2246" s="320">
        <v>90219228</v>
      </c>
      <c r="B2246" s="320">
        <v>9021922</v>
      </c>
      <c r="C2246" s="320">
        <v>90193750</v>
      </c>
      <c r="D2246" s="322">
        <v>90193750</v>
      </c>
      <c r="E2246" s="321" t="s">
        <v>12668</v>
      </c>
      <c r="F2246" s="320">
        <v>60608</v>
      </c>
    </row>
    <row r="2247" ht="12.75">
      <c r="A2247" s="320">
        <v>90219236</v>
      </c>
      <c r="B2247" s="320">
        <v>9021923</v>
      </c>
      <c r="C2247" s="320">
        <v>90193768</v>
      </c>
      <c r="D2247" s="320">
        <v>90193768</v>
      </c>
      <c r="E2247" s="321" t="s">
        <v>12669</v>
      </c>
      <c r="F2247" s="320">
        <v>60609</v>
      </c>
    </row>
    <row r="2248" ht="12.75">
      <c r="A2248" s="320">
        <v>90219210</v>
      </c>
      <c r="B2248" s="320">
        <v>9021921</v>
      </c>
      <c r="C2248" s="320">
        <v>90193776</v>
      </c>
      <c r="D2248" s="320">
        <v>90193776</v>
      </c>
      <c r="E2248" s="321" t="s">
        <v>12670</v>
      </c>
      <c r="F2248" s="320">
        <v>120</v>
      </c>
    </row>
    <row r="2249" ht="12.75">
      <c r="A2249" s="320">
        <v>90219201</v>
      </c>
      <c r="B2249" s="320">
        <v>9021920</v>
      </c>
      <c r="C2249" s="320">
        <v>90193784</v>
      </c>
      <c r="D2249" s="320">
        <v>90193784</v>
      </c>
      <c r="E2249" s="321" t="s">
        <v>12671</v>
      </c>
      <c r="F2249" s="320">
        <v>119</v>
      </c>
    </row>
    <row r="2250" ht="12.75">
      <c r="A2250" s="320">
        <v>92239013</v>
      </c>
      <c r="B2250" s="320">
        <v>9223901</v>
      </c>
      <c r="C2250" s="320">
        <v>90193806</v>
      </c>
      <c r="D2250" s="320">
        <v>90193806</v>
      </c>
      <c r="E2250" s="321" t="s">
        <v>12672</v>
      </c>
      <c r="F2250" s="320">
        <v>179</v>
      </c>
    </row>
    <row r="2251" ht="12.75">
      <c r="A2251" s="320">
        <v>92384404</v>
      </c>
      <c r="B2251" s="320">
        <v>9238440</v>
      </c>
      <c r="C2251" s="320">
        <v>90194012</v>
      </c>
      <c r="D2251" s="320">
        <v>90194012</v>
      </c>
      <c r="E2251" s="321" t="s">
        <v>12673</v>
      </c>
      <c r="F2251" s="320">
        <v>42521</v>
      </c>
    </row>
    <row r="2252" ht="12.75">
      <c r="A2252" s="320">
        <v>92254985</v>
      </c>
      <c r="B2252" s="320">
        <v>9225498</v>
      </c>
      <c r="C2252" s="320">
        <v>90194152</v>
      </c>
      <c r="D2252" s="320">
        <v>90194152</v>
      </c>
      <c r="E2252" s="321" t="s">
        <v>12674</v>
      </c>
      <c r="F2252" s="320">
        <v>39860</v>
      </c>
    </row>
    <row r="2253" ht="12.75">
      <c r="A2253" s="320">
        <v>90960025</v>
      </c>
      <c r="B2253" s="320">
        <v>9096002</v>
      </c>
      <c r="C2253" s="320">
        <v>90194284</v>
      </c>
      <c r="D2253" s="320">
        <v>90194284</v>
      </c>
      <c r="E2253" s="321" t="s">
        <v>12675</v>
      </c>
      <c r="F2253" s="320">
        <v>501</v>
      </c>
    </row>
    <row r="2254" ht="12.75">
      <c r="A2254" s="320">
        <v>90284364</v>
      </c>
      <c r="B2254" s="320">
        <v>9028436</v>
      </c>
      <c r="C2254" s="320">
        <v>90194403</v>
      </c>
      <c r="D2254" s="320">
        <v>90194403</v>
      </c>
      <c r="E2254" s="321" t="s">
        <v>12676</v>
      </c>
      <c r="F2254" s="320">
        <v>31760</v>
      </c>
    </row>
    <row r="2255" ht="12.75">
      <c r="A2255" s="320">
        <v>90219481</v>
      </c>
      <c r="B2255" s="320">
        <v>9021948</v>
      </c>
      <c r="C2255" s="320">
        <v>90194411</v>
      </c>
      <c r="D2255" s="320">
        <v>90194411</v>
      </c>
      <c r="E2255" s="321" t="s">
        <v>12677</v>
      </c>
      <c r="F2255" s="320">
        <v>556</v>
      </c>
    </row>
    <row r="2256" ht="12.75">
      <c r="A2256" s="320">
        <v>91152062</v>
      </c>
      <c r="B2256" s="320">
        <v>9115206</v>
      </c>
      <c r="C2256" s="320">
        <v>90194454</v>
      </c>
      <c r="D2256" s="320">
        <v>90194454</v>
      </c>
      <c r="E2256" s="321" t="s">
        <v>12678</v>
      </c>
      <c r="F2256" s="320">
        <v>39638</v>
      </c>
    </row>
    <row r="2257" ht="12.75">
      <c r="A2257" s="320">
        <v>92464572</v>
      </c>
      <c r="B2257" s="320">
        <v>9246457</v>
      </c>
      <c r="C2257" s="320">
        <v>90194489</v>
      </c>
      <c r="D2257" s="320">
        <v>90194489</v>
      </c>
      <c r="E2257" s="321" t="s">
        <v>12679</v>
      </c>
      <c r="F2257" s="320">
        <v>39639</v>
      </c>
    </row>
    <row r="2258" ht="12.75">
      <c r="A2258" s="320">
        <v>92399851</v>
      </c>
      <c r="B2258" s="320">
        <v>9239985</v>
      </c>
      <c r="C2258" s="320">
        <v>90194527</v>
      </c>
      <c r="D2258" s="320">
        <v>90194527</v>
      </c>
      <c r="E2258" s="321" t="s">
        <v>12680</v>
      </c>
      <c r="F2258" s="320">
        <v>39641</v>
      </c>
    </row>
    <row r="2259" ht="12.75">
      <c r="A2259" s="320">
        <v>91152020</v>
      </c>
      <c r="B2259" s="320">
        <v>9115202</v>
      </c>
      <c r="C2259" s="320">
        <v>90194543</v>
      </c>
      <c r="D2259" s="320">
        <v>90194543</v>
      </c>
      <c r="E2259" s="321" t="s">
        <v>12681</v>
      </c>
      <c r="F2259" s="320">
        <v>39642</v>
      </c>
    </row>
    <row r="2260" ht="12.75">
      <c r="A2260" s="320">
        <v>92374646</v>
      </c>
      <c r="B2260" s="320">
        <v>9237464</v>
      </c>
      <c r="C2260" s="320">
        <v>90194640</v>
      </c>
      <c r="D2260" s="320">
        <v>90194640</v>
      </c>
      <c r="E2260" s="321" t="s">
        <v>12682</v>
      </c>
      <c r="F2260" s="320">
        <v>606</v>
      </c>
    </row>
    <row r="2261" ht="12.75">
      <c r="A2261" s="320">
        <v>92374743</v>
      </c>
      <c r="B2261" s="320">
        <v>9237474</v>
      </c>
      <c r="C2261" s="320">
        <v>90194659</v>
      </c>
      <c r="D2261" s="320">
        <v>90194659</v>
      </c>
      <c r="E2261" s="321" t="s">
        <v>12683</v>
      </c>
      <c r="F2261" s="320">
        <v>608</v>
      </c>
    </row>
    <row r="2262" ht="12.75">
      <c r="A2262" s="320">
        <v>90767020</v>
      </c>
      <c r="B2262" s="320">
        <v>9076702</v>
      </c>
      <c r="C2262" s="320">
        <v>90194675</v>
      </c>
      <c r="D2262" s="320">
        <v>90194675</v>
      </c>
      <c r="E2262" s="321" t="s">
        <v>12684</v>
      </c>
      <c r="F2262" s="320">
        <v>609</v>
      </c>
    </row>
    <row r="2263" ht="12.75">
      <c r="A2263" s="320">
        <v>90181018</v>
      </c>
      <c r="B2263" s="320">
        <v>9018101</v>
      </c>
      <c r="C2263" s="320">
        <v>90194713</v>
      </c>
      <c r="D2263" s="320">
        <v>90194713</v>
      </c>
      <c r="E2263" s="321" t="s">
        <v>12685</v>
      </c>
      <c r="F2263" s="320">
        <v>931</v>
      </c>
    </row>
    <row r="2264" ht="12.75">
      <c r="A2264" s="320">
        <v>92375804</v>
      </c>
      <c r="B2264" s="320">
        <v>9237580</v>
      </c>
      <c r="C2264" s="320">
        <v>90194721</v>
      </c>
      <c r="D2264" s="320">
        <v>90194721</v>
      </c>
      <c r="E2264" s="321" t="s">
        <v>12686</v>
      </c>
      <c r="F2264" s="320">
        <v>641</v>
      </c>
    </row>
    <row r="2265" ht="12.75">
      <c r="A2265" s="320">
        <v>90219589</v>
      </c>
      <c r="B2265" s="320">
        <v>9021958</v>
      </c>
      <c r="C2265" s="320">
        <v>90194730</v>
      </c>
      <c r="D2265" s="320">
        <v>90194730</v>
      </c>
      <c r="E2265" s="321" t="s">
        <v>12687</v>
      </c>
      <c r="F2265" s="320">
        <v>659</v>
      </c>
    </row>
    <row r="2266" ht="12.75">
      <c r="A2266" s="320">
        <v>90219724</v>
      </c>
      <c r="B2266" s="320">
        <v>9021972</v>
      </c>
      <c r="C2266" s="320">
        <v>90194799</v>
      </c>
      <c r="D2266" s="320">
        <v>90194799</v>
      </c>
      <c r="E2266" s="321" t="s">
        <v>12688</v>
      </c>
      <c r="F2266" s="320">
        <v>768</v>
      </c>
    </row>
    <row r="2267" ht="12.75">
      <c r="A2267" s="320">
        <v>90219759</v>
      </c>
      <c r="B2267" s="320">
        <v>9021975</v>
      </c>
      <c r="C2267" s="320">
        <v>90194829</v>
      </c>
      <c r="D2267" s="320">
        <v>90194829</v>
      </c>
      <c r="E2267" s="321" t="s">
        <v>12689</v>
      </c>
      <c r="F2267" s="320">
        <v>771</v>
      </c>
    </row>
    <row r="2268" ht="12.75">
      <c r="A2268" s="320">
        <v>92252273</v>
      </c>
      <c r="B2268" s="320">
        <v>9225227</v>
      </c>
      <c r="C2268" s="320">
        <v>90194837</v>
      </c>
      <c r="D2268" s="320">
        <v>90194837</v>
      </c>
      <c r="E2268" s="321" t="s">
        <v>12690</v>
      </c>
      <c r="F2268" s="320">
        <v>773</v>
      </c>
    </row>
    <row r="2269" ht="12.75">
      <c r="A2269" s="320">
        <v>90219783</v>
      </c>
      <c r="B2269" s="320">
        <v>9021978</v>
      </c>
      <c r="C2269" s="320">
        <v>90194845</v>
      </c>
      <c r="D2269" s="320">
        <v>90194845</v>
      </c>
      <c r="E2269" s="321" t="s">
        <v>12691</v>
      </c>
      <c r="F2269" s="320">
        <v>774</v>
      </c>
    </row>
    <row r="2270" ht="12.75">
      <c r="A2270" s="320">
        <v>90303865</v>
      </c>
      <c r="B2270" s="320">
        <v>9030386</v>
      </c>
      <c r="C2270" s="320">
        <v>90194861</v>
      </c>
      <c r="D2270" s="320">
        <v>90194861</v>
      </c>
      <c r="E2270" s="321" t="s">
        <v>12692</v>
      </c>
      <c r="F2270" s="320">
        <v>44771</v>
      </c>
    </row>
    <row r="2271" ht="12.75">
      <c r="A2271" s="320">
        <v>92386423</v>
      </c>
      <c r="B2271" s="320">
        <v>9238642</v>
      </c>
      <c r="C2271" s="320">
        <v>90194993</v>
      </c>
      <c r="D2271" s="320">
        <v>90194993</v>
      </c>
      <c r="E2271" s="321" t="s">
        <v>12693</v>
      </c>
      <c r="F2271" s="320">
        <v>30722</v>
      </c>
    </row>
    <row r="2272" ht="12.75">
      <c r="A2272" s="320">
        <v>90257812</v>
      </c>
      <c r="B2272" s="320">
        <v>9025781</v>
      </c>
      <c r="C2272" s="320">
        <v>90195000</v>
      </c>
      <c r="D2272" s="320">
        <v>90195000</v>
      </c>
      <c r="E2272" s="321" t="s">
        <v>12694</v>
      </c>
      <c r="F2272" s="320">
        <v>26140</v>
      </c>
    </row>
    <row r="2273" ht="12.75">
      <c r="A2273" s="320">
        <v>92462553</v>
      </c>
      <c r="B2273" s="320">
        <v>9246255</v>
      </c>
      <c r="C2273" s="320">
        <v>90195043</v>
      </c>
      <c r="D2273" s="320">
        <v>90195043</v>
      </c>
      <c r="E2273" s="321" t="s">
        <v>12695</v>
      </c>
      <c r="F2273" s="320">
        <v>30848</v>
      </c>
    </row>
    <row r="2274" ht="12.75">
      <c r="A2274" s="320">
        <v>90222652</v>
      </c>
      <c r="B2274" s="320">
        <v>9022265</v>
      </c>
      <c r="C2274" s="320">
        <v>90195132</v>
      </c>
      <c r="D2274" s="320">
        <v>90195132</v>
      </c>
      <c r="E2274" s="321" t="s">
        <v>12696</v>
      </c>
      <c r="F2274" s="320">
        <v>36527</v>
      </c>
    </row>
    <row r="2275" ht="12.75">
      <c r="A2275" s="320">
        <v>92252494</v>
      </c>
      <c r="B2275" s="320">
        <v>9225249</v>
      </c>
      <c r="C2275" s="320">
        <v>90195159</v>
      </c>
      <c r="D2275" s="320">
        <v>90195159</v>
      </c>
      <c r="E2275" s="321" t="s">
        <v>12697</v>
      </c>
      <c r="F2275" s="320">
        <v>951</v>
      </c>
    </row>
    <row r="2276" ht="12.75">
      <c r="A2276" s="320">
        <v>92441289</v>
      </c>
      <c r="B2276" s="320">
        <v>9244128</v>
      </c>
      <c r="C2276" s="320">
        <v>90195205</v>
      </c>
      <c r="D2276" s="320">
        <v>90195205</v>
      </c>
      <c r="E2276" s="321" t="s">
        <v>12698</v>
      </c>
      <c r="F2276" s="320">
        <v>1015</v>
      </c>
    </row>
    <row r="2277" ht="12.75">
      <c r="A2277" s="320">
        <v>92441297</v>
      </c>
      <c r="B2277" s="320">
        <v>9244129</v>
      </c>
      <c r="C2277" s="320">
        <v>90195213</v>
      </c>
      <c r="D2277" s="320">
        <v>90195213</v>
      </c>
      <c r="E2277" s="321" t="s">
        <v>12699</v>
      </c>
      <c r="F2277" s="320">
        <v>1016</v>
      </c>
    </row>
    <row r="2278" ht="12.75">
      <c r="A2278" s="320">
        <v>90228014</v>
      </c>
      <c r="B2278" s="320">
        <v>9022801</v>
      </c>
      <c r="C2278" s="320">
        <v>90195434</v>
      </c>
      <c r="D2278" s="320">
        <v>90195434</v>
      </c>
      <c r="E2278" s="321" t="s">
        <v>12700</v>
      </c>
      <c r="F2278" s="320">
        <v>62198</v>
      </c>
    </row>
    <row r="2279" ht="12.75">
      <c r="A2279" s="320">
        <v>92463282</v>
      </c>
      <c r="B2279" s="320">
        <v>9246328</v>
      </c>
      <c r="C2279" s="320">
        <v>90195680</v>
      </c>
      <c r="D2279" s="320">
        <v>90195680</v>
      </c>
      <c r="E2279" s="321" t="s">
        <v>12701</v>
      </c>
      <c r="F2279" s="320">
        <v>12977</v>
      </c>
    </row>
    <row r="2280" ht="12.75">
      <c r="A2280" s="320">
        <v>92463274</v>
      </c>
      <c r="B2280" s="320">
        <v>9246327</v>
      </c>
      <c r="C2280" s="320">
        <v>90195701</v>
      </c>
      <c r="D2280" s="320">
        <v>90195701</v>
      </c>
      <c r="E2280" s="321" t="s">
        <v>12702</v>
      </c>
      <c r="F2280" s="320">
        <v>12976</v>
      </c>
    </row>
    <row r="2281" ht="12.75">
      <c r="A2281" s="320">
        <v>90274016</v>
      </c>
      <c r="B2281" s="320">
        <v>9027401</v>
      </c>
      <c r="C2281" s="320">
        <v>90195760</v>
      </c>
      <c r="D2281" s="320">
        <v>90195760</v>
      </c>
      <c r="E2281" s="321" t="s">
        <v>12703</v>
      </c>
      <c r="F2281" s="320">
        <v>1286</v>
      </c>
    </row>
    <row r="2282" ht="12.75">
      <c r="A2282" s="320">
        <v>92260756</v>
      </c>
      <c r="B2282" s="320">
        <v>9226075</v>
      </c>
      <c r="C2282" s="320">
        <v>90195850</v>
      </c>
      <c r="D2282" s="320">
        <v>90195850</v>
      </c>
      <c r="E2282" s="321" t="s">
        <v>12704</v>
      </c>
      <c r="F2282" s="320">
        <v>42934</v>
      </c>
    </row>
    <row r="2283" ht="12.75">
      <c r="A2283" s="320">
        <v>90333020</v>
      </c>
      <c r="B2283" s="320">
        <v>9033302</v>
      </c>
      <c r="C2283" s="320">
        <v>90195949</v>
      </c>
      <c r="D2283" s="320">
        <v>90195949</v>
      </c>
      <c r="E2283" s="321" t="s">
        <v>12705</v>
      </c>
      <c r="F2283" s="320">
        <v>1535</v>
      </c>
    </row>
    <row r="2284" ht="12.75">
      <c r="A2284" s="320">
        <v>90333039</v>
      </c>
      <c r="B2284" s="320">
        <v>9033303</v>
      </c>
      <c r="C2284" s="320">
        <v>90195965</v>
      </c>
      <c r="D2284" s="320">
        <v>90195965</v>
      </c>
      <c r="E2284" s="321" t="s">
        <v>12706</v>
      </c>
      <c r="F2284" s="320">
        <v>1537</v>
      </c>
    </row>
    <row r="2285" ht="12.75">
      <c r="A2285" s="320">
        <v>90591038</v>
      </c>
      <c r="B2285" s="320">
        <v>9059103</v>
      </c>
      <c r="C2285" s="320">
        <v>90195973</v>
      </c>
      <c r="D2285" s="320">
        <v>90195973</v>
      </c>
      <c r="E2285" s="321" t="s">
        <v>12707</v>
      </c>
      <c r="F2285" s="320">
        <v>1541</v>
      </c>
    </row>
    <row r="2286" ht="12.75">
      <c r="A2286" s="320">
        <v>90591011</v>
      </c>
      <c r="B2286" s="320">
        <v>9059101</v>
      </c>
      <c r="C2286" s="320">
        <v>90195981</v>
      </c>
      <c r="D2286" s="320">
        <v>90195981</v>
      </c>
      <c r="E2286" s="321" t="s">
        <v>12708</v>
      </c>
      <c r="F2286" s="320">
        <v>1542</v>
      </c>
    </row>
    <row r="2287" ht="12.75">
      <c r="A2287" s="320">
        <v>90591020</v>
      </c>
      <c r="B2287" s="320">
        <v>9059102</v>
      </c>
      <c r="C2287" s="320">
        <v>90195990</v>
      </c>
      <c r="D2287" s="320">
        <v>90195990</v>
      </c>
      <c r="E2287" s="321" t="s">
        <v>12709</v>
      </c>
      <c r="F2287" s="320">
        <v>1543</v>
      </c>
    </row>
    <row r="2288" ht="12.75">
      <c r="A2288" s="320">
        <v>90341023</v>
      </c>
      <c r="B2288" s="320">
        <v>9034102</v>
      </c>
      <c r="C2288" s="320">
        <v>90196007</v>
      </c>
      <c r="D2288" s="320">
        <v>90196007</v>
      </c>
      <c r="E2288" s="321" t="s">
        <v>12710</v>
      </c>
      <c r="F2288" s="320">
        <v>1565</v>
      </c>
    </row>
    <row r="2289" ht="12.75">
      <c r="A2289" s="320">
        <v>90341015</v>
      </c>
      <c r="B2289" s="320">
        <v>9034101</v>
      </c>
      <c r="C2289" s="320">
        <v>90196015</v>
      </c>
      <c r="D2289" s="320">
        <v>90196015</v>
      </c>
      <c r="E2289" s="321" t="s">
        <v>12711</v>
      </c>
      <c r="F2289" s="320">
        <v>1566</v>
      </c>
    </row>
    <row r="2290" ht="12.75">
      <c r="A2290" s="320">
        <v>90345029</v>
      </c>
      <c r="B2290" s="320">
        <v>9034502</v>
      </c>
      <c r="C2290" s="320">
        <v>90196031</v>
      </c>
      <c r="D2290" s="320">
        <v>90196031</v>
      </c>
      <c r="E2290" s="321" t="s">
        <v>12712</v>
      </c>
      <c r="F2290" s="320">
        <v>1588</v>
      </c>
    </row>
    <row r="2291" ht="12.75">
      <c r="A2291" s="320">
        <v>90221907</v>
      </c>
      <c r="B2291" s="320">
        <v>9022190</v>
      </c>
      <c r="C2291" s="320">
        <v>90196074</v>
      </c>
      <c r="D2291" s="320">
        <v>90196074</v>
      </c>
      <c r="E2291" s="321" t="s">
        <v>12713</v>
      </c>
      <c r="F2291" s="320">
        <v>2899</v>
      </c>
    </row>
    <row r="2292" ht="12.75">
      <c r="A2292" s="320">
        <v>92242014</v>
      </c>
      <c r="B2292" s="320">
        <v>9224201</v>
      </c>
      <c r="C2292" s="320">
        <v>90196104</v>
      </c>
      <c r="D2292" s="320">
        <v>90196104</v>
      </c>
      <c r="E2292" s="321" t="s">
        <v>12714</v>
      </c>
      <c r="F2292" s="320">
        <v>3555</v>
      </c>
    </row>
    <row r="2293" ht="12.75">
      <c r="A2293" s="320">
        <v>90221583</v>
      </c>
      <c r="B2293" s="320">
        <v>9022158</v>
      </c>
      <c r="C2293" s="320">
        <v>90196228</v>
      </c>
      <c r="D2293" s="320">
        <v>90196228</v>
      </c>
      <c r="E2293" s="321" t="s">
        <v>12715</v>
      </c>
      <c r="F2293" s="320">
        <v>2601</v>
      </c>
    </row>
    <row r="2294" ht="12.75">
      <c r="A2294" s="320">
        <v>90380029</v>
      </c>
      <c r="B2294" s="320">
        <v>9038002</v>
      </c>
      <c r="C2294" s="320">
        <v>90196236</v>
      </c>
      <c r="D2294" s="320">
        <v>90196236</v>
      </c>
      <c r="E2294" s="321" t="s">
        <v>12716</v>
      </c>
      <c r="F2294" s="320">
        <v>1750</v>
      </c>
    </row>
    <row r="2295" ht="12.75">
      <c r="A2295" s="320">
        <v>90380045</v>
      </c>
      <c r="B2295" s="320">
        <v>9038004</v>
      </c>
      <c r="C2295" s="320">
        <v>90196244</v>
      </c>
      <c r="D2295" s="320">
        <v>90196244</v>
      </c>
      <c r="E2295" s="321" t="s">
        <v>12717</v>
      </c>
      <c r="F2295" s="320">
        <v>1751</v>
      </c>
    </row>
    <row r="2296" ht="12.75">
      <c r="A2296" s="320">
        <v>90380037</v>
      </c>
      <c r="B2296" s="320">
        <v>9038003</v>
      </c>
      <c r="C2296" s="320">
        <v>90196260</v>
      </c>
      <c r="D2296" s="320">
        <v>90196260</v>
      </c>
      <c r="E2296" s="321" t="s">
        <v>12718</v>
      </c>
      <c r="F2296" s="320">
        <v>49967</v>
      </c>
    </row>
    <row r="2297" ht="12.75">
      <c r="A2297" s="320">
        <v>92419593</v>
      </c>
      <c r="B2297" s="320">
        <v>9241959</v>
      </c>
      <c r="C2297" s="320">
        <v>90196325</v>
      </c>
      <c r="D2297" s="320">
        <v>90196325</v>
      </c>
      <c r="E2297" s="321" t="s">
        <v>12719</v>
      </c>
      <c r="F2297" s="320">
        <v>5353</v>
      </c>
    </row>
    <row r="2298" ht="12.75">
      <c r="A2298" s="320">
        <v>91254019</v>
      </c>
      <c r="B2298" s="320">
        <v>9125401</v>
      </c>
      <c r="C2298" s="320">
        <v>90196384</v>
      </c>
      <c r="D2298" s="320">
        <v>90196384</v>
      </c>
      <c r="E2298" s="321" t="s">
        <v>12720</v>
      </c>
      <c r="F2298" s="320">
        <v>7827</v>
      </c>
    </row>
    <row r="2299" ht="12.75">
      <c r="A2299" s="320">
        <v>90309537</v>
      </c>
      <c r="B2299" s="320">
        <v>9030953</v>
      </c>
      <c r="C2299" s="320">
        <v>90196392</v>
      </c>
      <c r="D2299" s="320">
        <v>90196392</v>
      </c>
      <c r="E2299" s="321" t="s">
        <v>12721</v>
      </c>
      <c r="F2299" s="320">
        <v>41083</v>
      </c>
    </row>
    <row r="2300" ht="12.75">
      <c r="A2300" s="320">
        <v>90279093</v>
      </c>
      <c r="B2300" s="320">
        <v>9027909</v>
      </c>
      <c r="C2300" s="320">
        <v>90196414</v>
      </c>
      <c r="D2300" s="320">
        <v>90196414</v>
      </c>
      <c r="E2300" s="321" t="s">
        <v>12722</v>
      </c>
      <c r="F2300" s="320">
        <v>39644</v>
      </c>
    </row>
    <row r="2301" ht="12.75">
      <c r="A2301" s="320">
        <v>92421504</v>
      </c>
      <c r="B2301" s="320">
        <v>9242150</v>
      </c>
      <c r="C2301" s="320">
        <v>90196465</v>
      </c>
      <c r="D2301" s="320">
        <v>90196465</v>
      </c>
      <c r="E2301" s="321" t="s">
        <v>12723</v>
      </c>
      <c r="F2301" s="320">
        <v>8064</v>
      </c>
    </row>
    <row r="2302" ht="12.75">
      <c r="A2302" s="320">
        <v>90389018</v>
      </c>
      <c r="B2302" s="320">
        <v>9038901</v>
      </c>
      <c r="C2302" s="320">
        <v>90196473</v>
      </c>
      <c r="D2302" s="320">
        <v>90196473</v>
      </c>
      <c r="E2302" s="321" t="s">
        <v>12724</v>
      </c>
      <c r="F2302" s="320">
        <v>8065</v>
      </c>
    </row>
    <row r="2303" ht="12.75">
      <c r="A2303" s="320">
        <v>90389050</v>
      </c>
      <c r="B2303" s="320">
        <v>9038905</v>
      </c>
      <c r="C2303" s="320">
        <v>90196481</v>
      </c>
      <c r="D2303" s="320">
        <v>90196481</v>
      </c>
      <c r="E2303" s="321" t="s">
        <v>12725</v>
      </c>
      <c r="F2303" s="320">
        <v>8063</v>
      </c>
    </row>
    <row r="2304" ht="12.75">
      <c r="A2304" s="320">
        <v>90389077</v>
      </c>
      <c r="B2304" s="320">
        <v>9038907</v>
      </c>
      <c r="C2304" s="320">
        <v>90196503</v>
      </c>
      <c r="D2304" s="320">
        <v>90196503</v>
      </c>
      <c r="E2304" s="321" t="s">
        <v>12726</v>
      </c>
      <c r="F2304" s="320">
        <v>62199</v>
      </c>
    </row>
    <row r="2305" ht="12.75">
      <c r="A2305" s="320">
        <v>90703014</v>
      </c>
      <c r="B2305" s="320">
        <v>9070301</v>
      </c>
      <c r="C2305" s="320">
        <v>90196546</v>
      </c>
      <c r="D2305" s="320">
        <v>90196546</v>
      </c>
      <c r="E2305" s="321" t="s">
        <v>12727</v>
      </c>
      <c r="F2305" s="320">
        <v>1827</v>
      </c>
    </row>
    <row r="2306" ht="12.75">
      <c r="A2306" s="320">
        <v>92423124</v>
      </c>
      <c r="B2306" s="320">
        <v>9242312</v>
      </c>
      <c r="C2306" s="320">
        <v>90196589</v>
      </c>
      <c r="D2306" s="320">
        <v>90196589</v>
      </c>
      <c r="E2306" s="321" t="s">
        <v>12728</v>
      </c>
      <c r="F2306" s="320">
        <v>1831</v>
      </c>
    </row>
    <row r="2307" ht="12.75">
      <c r="A2307" s="320">
        <v>92423140</v>
      </c>
      <c r="B2307" s="320">
        <v>9242314</v>
      </c>
      <c r="C2307" s="320">
        <v>90196600</v>
      </c>
      <c r="D2307" s="320">
        <v>90196600</v>
      </c>
      <c r="E2307" s="321" t="s">
        <v>12729</v>
      </c>
      <c r="F2307" s="320">
        <v>1826</v>
      </c>
    </row>
    <row r="2308" ht="12.75">
      <c r="A2308" s="320">
        <v>90703022</v>
      </c>
      <c r="B2308" s="320">
        <v>9070302</v>
      </c>
      <c r="C2308" s="320">
        <v>90196660</v>
      </c>
      <c r="D2308" s="320">
        <v>90196660</v>
      </c>
      <c r="E2308" s="321" t="s">
        <v>12730</v>
      </c>
      <c r="F2308" s="320">
        <v>1828</v>
      </c>
    </row>
    <row r="2309" ht="12.75">
      <c r="A2309" s="320">
        <v>92423183</v>
      </c>
      <c r="B2309" s="320">
        <v>9242318</v>
      </c>
      <c r="C2309" s="320">
        <v>90196686</v>
      </c>
      <c r="D2309" s="320">
        <v>90196686</v>
      </c>
      <c r="E2309" s="321" t="s">
        <v>12731</v>
      </c>
      <c r="F2309" s="320">
        <v>1829</v>
      </c>
    </row>
    <row r="2310" ht="12.75">
      <c r="A2310" s="320">
        <v>92423205</v>
      </c>
      <c r="B2310" s="320">
        <v>9242320</v>
      </c>
      <c r="C2310" s="320">
        <v>90196708</v>
      </c>
      <c r="D2310" s="320">
        <v>90196708</v>
      </c>
      <c r="E2310" s="321" t="s">
        <v>12732</v>
      </c>
      <c r="F2310" s="320">
        <v>1830</v>
      </c>
    </row>
    <row r="2311" ht="12.75">
      <c r="A2311" s="320">
        <v>90408020</v>
      </c>
      <c r="B2311" s="320">
        <v>9040802</v>
      </c>
      <c r="C2311" s="320">
        <v>90196791</v>
      </c>
      <c r="D2311" s="320">
        <v>90196791</v>
      </c>
      <c r="E2311" s="321" t="s">
        <v>12733</v>
      </c>
      <c r="F2311" s="320">
        <v>1878</v>
      </c>
    </row>
    <row r="2312" ht="12.75">
      <c r="A2312" s="320">
        <v>90409027</v>
      </c>
      <c r="B2312" s="320">
        <v>9040902</v>
      </c>
      <c r="C2312" s="320">
        <v>90196805</v>
      </c>
      <c r="D2312" s="320">
        <v>90196805</v>
      </c>
      <c r="E2312" s="321" t="s">
        <v>12734</v>
      </c>
      <c r="F2312" s="320">
        <v>1884</v>
      </c>
    </row>
    <row r="2313" ht="12.75">
      <c r="A2313" s="320">
        <v>90221656</v>
      </c>
      <c r="B2313" s="320">
        <v>9022165</v>
      </c>
      <c r="C2313" s="320">
        <v>90196996</v>
      </c>
      <c r="D2313" s="320">
        <v>90196996</v>
      </c>
      <c r="E2313" s="321" t="s">
        <v>12735</v>
      </c>
      <c r="F2313" s="320">
        <v>2664</v>
      </c>
    </row>
    <row r="2314" ht="12.75">
      <c r="A2314" s="320">
        <v>90221168</v>
      </c>
      <c r="B2314" s="320">
        <v>9022116</v>
      </c>
      <c r="C2314" s="320">
        <v>90197070</v>
      </c>
      <c r="D2314" s="320">
        <v>90197070</v>
      </c>
      <c r="E2314" s="321" t="s">
        <v>12736</v>
      </c>
      <c r="F2314" s="320">
        <v>2068</v>
      </c>
    </row>
    <row r="2315" ht="12.75">
      <c r="A2315" s="320">
        <v>92428525</v>
      </c>
      <c r="B2315" s="320">
        <v>9242852</v>
      </c>
      <c r="C2315" s="320">
        <v>90197089</v>
      </c>
      <c r="D2315" s="320">
        <v>90197089</v>
      </c>
      <c r="E2315" s="321" t="s">
        <v>12737</v>
      </c>
      <c r="F2315" s="320">
        <v>2078</v>
      </c>
    </row>
    <row r="2316" ht="12.75">
      <c r="A2316" s="320">
        <v>92429360</v>
      </c>
      <c r="B2316" s="320">
        <v>9242936</v>
      </c>
      <c r="C2316" s="320">
        <v>90197178</v>
      </c>
      <c r="D2316" s="320">
        <v>90197178</v>
      </c>
      <c r="E2316" s="321" t="s">
        <v>12738</v>
      </c>
      <c r="F2316" s="320">
        <v>2109</v>
      </c>
    </row>
    <row r="2317" ht="12.75">
      <c r="A2317" s="320">
        <v>92429351</v>
      </c>
      <c r="B2317" s="320">
        <v>9242935</v>
      </c>
      <c r="C2317" s="320">
        <v>90197186</v>
      </c>
      <c r="D2317" s="320">
        <v>90197186</v>
      </c>
      <c r="E2317" s="321" t="s">
        <v>12739</v>
      </c>
      <c r="F2317" s="320">
        <v>2108</v>
      </c>
    </row>
    <row r="2318" ht="12.75">
      <c r="A2318" s="320">
        <v>90221281</v>
      </c>
      <c r="B2318" s="320">
        <v>9022128</v>
      </c>
      <c r="C2318" s="320">
        <v>90197259</v>
      </c>
      <c r="D2318" s="320">
        <v>90197259</v>
      </c>
      <c r="E2318" s="321" t="s">
        <v>12740</v>
      </c>
      <c r="F2318" s="320">
        <v>2161</v>
      </c>
    </row>
    <row r="2319" ht="12.75">
      <c r="A2319" s="320">
        <v>90915020</v>
      </c>
      <c r="B2319" s="320">
        <v>9091502</v>
      </c>
      <c r="C2319" s="320">
        <v>90197399</v>
      </c>
      <c r="D2319" s="320">
        <v>90197399</v>
      </c>
      <c r="E2319" s="321" t="s">
        <v>12741</v>
      </c>
      <c r="F2319" s="320">
        <v>2258</v>
      </c>
    </row>
    <row r="2320" ht="12.75">
      <c r="A2320" s="320">
        <v>90221486</v>
      </c>
      <c r="B2320" s="320">
        <v>9022148</v>
      </c>
      <c r="C2320" s="320">
        <v>90197534</v>
      </c>
      <c r="D2320" s="320">
        <v>90197534</v>
      </c>
      <c r="E2320" s="321" t="s">
        <v>12742</v>
      </c>
      <c r="F2320" s="320">
        <v>2274</v>
      </c>
    </row>
    <row r="2321" ht="12.75">
      <c r="A2321" s="320">
        <v>92251153</v>
      </c>
      <c r="B2321" s="320">
        <v>9225115</v>
      </c>
      <c r="C2321" s="320">
        <v>90198409</v>
      </c>
      <c r="D2321" s="320">
        <v>90198409</v>
      </c>
      <c r="E2321" s="321" t="s">
        <v>12743</v>
      </c>
      <c r="F2321" s="320">
        <v>43335</v>
      </c>
    </row>
    <row r="2322" ht="12.75">
      <c r="A2322" s="320">
        <v>92471510</v>
      </c>
      <c r="B2322" s="320">
        <v>9247151</v>
      </c>
      <c r="C2322" s="320">
        <v>90201183</v>
      </c>
      <c r="D2322" s="320">
        <v>90201183</v>
      </c>
      <c r="E2322" s="321" t="s">
        <v>12744</v>
      </c>
      <c r="F2322" s="320">
        <v>3016</v>
      </c>
    </row>
    <row r="2323" ht="12.75">
      <c r="A2323" s="320">
        <v>92366015</v>
      </c>
      <c r="B2323" s="320">
        <v>9236601</v>
      </c>
      <c r="C2323" s="320">
        <v>90201191</v>
      </c>
      <c r="D2323" s="320">
        <v>90201191</v>
      </c>
      <c r="E2323" s="321" t="s">
        <v>12745</v>
      </c>
      <c r="F2323" s="320">
        <v>3017</v>
      </c>
    </row>
    <row r="2324" ht="12.75">
      <c r="A2324" s="320">
        <v>92424740</v>
      </c>
      <c r="B2324" s="320">
        <v>9242474</v>
      </c>
      <c r="C2324" s="320">
        <v>90201221</v>
      </c>
      <c r="D2324" s="320">
        <v>90201221</v>
      </c>
      <c r="E2324" s="321" t="s">
        <v>12746</v>
      </c>
      <c r="F2324" s="320">
        <v>3018</v>
      </c>
    </row>
    <row r="2325" ht="12.75">
      <c r="A2325" s="320">
        <v>90308310</v>
      </c>
      <c r="B2325" s="320">
        <v>9030831</v>
      </c>
      <c r="C2325" s="320">
        <v>90201302</v>
      </c>
      <c r="D2325" s="320">
        <v>90201302</v>
      </c>
      <c r="E2325" s="321" t="s">
        <v>12747</v>
      </c>
      <c r="F2325" s="320">
        <v>39602</v>
      </c>
    </row>
    <row r="2326" ht="12.75">
      <c r="A2326" s="320">
        <v>92376975</v>
      </c>
      <c r="B2326" s="320">
        <v>9237697</v>
      </c>
      <c r="C2326" s="320">
        <v>90202430</v>
      </c>
      <c r="D2326" s="320">
        <v>90202430</v>
      </c>
      <c r="E2326" s="321" t="s">
        <v>12748</v>
      </c>
      <c r="F2326" s="320">
        <v>4403</v>
      </c>
    </row>
    <row r="2327" ht="12.75">
      <c r="A2327" s="320">
        <v>90278356</v>
      </c>
      <c r="B2327" s="320">
        <v>9027835</v>
      </c>
      <c r="C2327" s="320">
        <v>90202457</v>
      </c>
      <c r="D2327" s="320">
        <v>90202457</v>
      </c>
      <c r="E2327" s="321" t="s">
        <v>12749</v>
      </c>
      <c r="F2327" s="320">
        <v>29241</v>
      </c>
    </row>
    <row r="2328" ht="12.75">
      <c r="A2328" s="320">
        <v>90278380</v>
      </c>
      <c r="B2328" s="320">
        <v>9027838</v>
      </c>
      <c r="C2328" s="320">
        <v>90202694</v>
      </c>
      <c r="D2328" s="320">
        <v>90202694</v>
      </c>
      <c r="E2328" s="321" t="s">
        <v>12750</v>
      </c>
      <c r="F2328" s="320">
        <v>29244</v>
      </c>
    </row>
    <row r="2329" ht="12.75">
      <c r="A2329" s="320">
        <v>90278364</v>
      </c>
      <c r="B2329" s="320">
        <v>9027836</v>
      </c>
      <c r="C2329" s="320">
        <v>90202716</v>
      </c>
      <c r="D2329" s="320">
        <v>90202716</v>
      </c>
      <c r="E2329" s="321" t="s">
        <v>12751</v>
      </c>
      <c r="F2329" s="320">
        <v>29242</v>
      </c>
    </row>
    <row r="2330" ht="12.75">
      <c r="A2330" s="320">
        <v>90278372</v>
      </c>
      <c r="B2330" s="320">
        <v>9027837</v>
      </c>
      <c r="C2330" s="320">
        <v>90202724</v>
      </c>
      <c r="D2330" s="320">
        <v>90202724</v>
      </c>
      <c r="E2330" s="321" t="s">
        <v>12752</v>
      </c>
      <c r="F2330" s="320">
        <v>29243</v>
      </c>
    </row>
    <row r="2331" ht="12.75">
      <c r="A2331" s="320">
        <v>90278399</v>
      </c>
      <c r="B2331" s="320">
        <v>9027839</v>
      </c>
      <c r="C2331" s="320">
        <v>90202732</v>
      </c>
      <c r="D2331" s="320">
        <v>90202732</v>
      </c>
      <c r="E2331" s="321" t="s">
        <v>12753</v>
      </c>
      <c r="F2331" s="320">
        <v>29245</v>
      </c>
    </row>
    <row r="2332" ht="12.75">
      <c r="A2332" s="320">
        <v>90201507</v>
      </c>
      <c r="B2332" s="320">
        <v>9020150</v>
      </c>
      <c r="C2332" s="320">
        <v>90202740</v>
      </c>
      <c r="D2332" s="320">
        <v>90202740</v>
      </c>
      <c r="E2332" s="321" t="s">
        <v>12754</v>
      </c>
      <c r="F2332" s="320">
        <v>11560</v>
      </c>
    </row>
    <row r="2333" ht="12.75">
      <c r="A2333" s="320">
        <v>92404243</v>
      </c>
      <c r="B2333" s="320">
        <v>9240424</v>
      </c>
      <c r="C2333" s="320">
        <v>90203615</v>
      </c>
      <c r="D2333" s="320">
        <v>90203615</v>
      </c>
      <c r="E2333" s="321" t="s">
        <v>12755</v>
      </c>
      <c r="F2333" s="320">
        <v>43634</v>
      </c>
    </row>
    <row r="2334" ht="12.75">
      <c r="A2334" s="320">
        <v>90309820</v>
      </c>
      <c r="B2334" s="320">
        <v>9030982</v>
      </c>
      <c r="C2334" s="320">
        <v>90204336</v>
      </c>
      <c r="D2334" s="320">
        <v>90204336</v>
      </c>
      <c r="E2334" s="321" t="s">
        <v>12756</v>
      </c>
      <c r="F2334" s="320">
        <v>75031</v>
      </c>
    </row>
    <row r="2335" ht="12.75">
      <c r="A2335" s="320">
        <v>90279603</v>
      </c>
      <c r="B2335" s="320">
        <v>9027960</v>
      </c>
      <c r="C2335" s="320">
        <v>90204557</v>
      </c>
      <c r="D2335" s="320">
        <v>90204557</v>
      </c>
      <c r="E2335" s="321" t="s">
        <v>12757</v>
      </c>
      <c r="F2335" s="320">
        <v>29331</v>
      </c>
    </row>
    <row r="2336" ht="12.75">
      <c r="A2336" s="320">
        <v>90279611</v>
      </c>
      <c r="B2336" s="320">
        <v>9027961</v>
      </c>
      <c r="C2336" s="320">
        <v>90204565</v>
      </c>
      <c r="D2336" s="320">
        <v>90204565</v>
      </c>
      <c r="E2336" s="321" t="s">
        <v>12758</v>
      </c>
      <c r="F2336" s="320">
        <v>29330</v>
      </c>
    </row>
    <row r="2337" ht="12.75">
      <c r="A2337" s="320">
        <v>90232607</v>
      </c>
      <c r="B2337" s="320">
        <v>9023260</v>
      </c>
      <c r="C2337" s="320">
        <v>90204590</v>
      </c>
      <c r="D2337" s="320">
        <v>90204590</v>
      </c>
      <c r="E2337" s="321" t="s">
        <v>12759</v>
      </c>
      <c r="F2337" s="320">
        <v>21523</v>
      </c>
    </row>
    <row r="2338" ht="12.75">
      <c r="A2338" s="320">
        <v>90232224</v>
      </c>
      <c r="B2338" s="320">
        <v>9023222</v>
      </c>
      <c r="C2338" s="320">
        <v>90204786</v>
      </c>
      <c r="D2338" s="320">
        <v>90204786</v>
      </c>
      <c r="E2338" s="321" t="s">
        <v>12760</v>
      </c>
      <c r="F2338" s="320">
        <v>11961</v>
      </c>
    </row>
    <row r="2339" ht="12.75">
      <c r="A2339" s="320">
        <v>90232577</v>
      </c>
      <c r="B2339" s="320">
        <v>9023257</v>
      </c>
      <c r="C2339" s="320">
        <v>90204840</v>
      </c>
      <c r="D2339" s="320">
        <v>90204840</v>
      </c>
      <c r="E2339" s="321" t="s">
        <v>12761</v>
      </c>
      <c r="F2339" s="320">
        <v>15663</v>
      </c>
    </row>
    <row r="2340" ht="12.75">
      <c r="A2340" s="320">
        <v>92472001</v>
      </c>
      <c r="B2340" s="320">
        <v>9247200</v>
      </c>
      <c r="C2340" s="320">
        <v>90204859</v>
      </c>
      <c r="D2340" s="320">
        <v>90204859</v>
      </c>
      <c r="E2340" s="321" t="s">
        <v>12762</v>
      </c>
      <c r="F2340" s="320">
        <v>13711</v>
      </c>
    </row>
    <row r="2341" ht="12.75">
      <c r="A2341" s="320">
        <v>92471994</v>
      </c>
      <c r="B2341" s="320">
        <v>9247199</v>
      </c>
      <c r="C2341" s="320">
        <v>90204883</v>
      </c>
      <c r="D2341" s="320">
        <v>90204883</v>
      </c>
      <c r="E2341" s="321" t="s">
        <v>12763</v>
      </c>
      <c r="F2341" s="320">
        <v>13710</v>
      </c>
    </row>
    <row r="2342" ht="12.75">
      <c r="A2342" s="320">
        <v>92430759</v>
      </c>
      <c r="B2342" s="320">
        <v>9243075</v>
      </c>
      <c r="C2342" s="320">
        <v>90206290</v>
      </c>
      <c r="D2342" s="320">
        <v>90206290</v>
      </c>
      <c r="E2342" s="321" t="s">
        <v>12764</v>
      </c>
      <c r="F2342" s="320">
        <v>2151</v>
      </c>
    </row>
    <row r="2343" ht="12.75">
      <c r="A2343" s="320">
        <v>90125681</v>
      </c>
      <c r="B2343" s="320">
        <v>9012568</v>
      </c>
      <c r="C2343" s="322">
        <v>90206517</v>
      </c>
      <c r="D2343" s="322">
        <v>90206517</v>
      </c>
      <c r="E2343" s="321" t="s">
        <v>12765</v>
      </c>
      <c r="F2343" s="320">
        <v>16905</v>
      </c>
    </row>
    <row r="2344" ht="12.75">
      <c r="A2344" s="320">
        <v>92366120</v>
      </c>
      <c r="B2344" s="320">
        <v>9236612</v>
      </c>
      <c r="C2344" s="320">
        <v>90206584</v>
      </c>
      <c r="D2344" s="322">
        <v>90206584</v>
      </c>
      <c r="E2344" s="321" t="s">
        <v>12766</v>
      </c>
      <c r="F2344" s="320">
        <v>1</v>
      </c>
    </row>
    <row r="2345" ht="12.75">
      <c r="A2345" s="320">
        <v>92454003</v>
      </c>
      <c r="B2345" s="320">
        <v>9245400</v>
      </c>
      <c r="C2345" s="320">
        <v>90206649</v>
      </c>
      <c r="D2345" s="320">
        <v>90206649</v>
      </c>
      <c r="E2345" s="321" t="s">
        <v>12767</v>
      </c>
      <c r="F2345" s="320">
        <v>6589</v>
      </c>
    </row>
    <row r="2346" ht="12.75">
      <c r="A2346" s="320">
        <v>90122623</v>
      </c>
      <c r="B2346" s="320">
        <v>9012262</v>
      </c>
      <c r="C2346" s="322">
        <v>90206690</v>
      </c>
      <c r="D2346" s="322">
        <v>90206690</v>
      </c>
      <c r="E2346" s="321" t="s">
        <v>12768</v>
      </c>
      <c r="F2346" s="320">
        <v>51758</v>
      </c>
    </row>
    <row r="2347" ht="12.75">
      <c r="A2347" s="320">
        <v>92385036</v>
      </c>
      <c r="B2347" s="320">
        <v>9238503</v>
      </c>
      <c r="C2347" s="320">
        <v>90206690</v>
      </c>
      <c r="D2347" s="320">
        <v>90206690</v>
      </c>
      <c r="E2347" s="321" t="s">
        <v>12768</v>
      </c>
      <c r="F2347" s="320">
        <v>51758</v>
      </c>
    </row>
    <row r="2348" ht="12.75">
      <c r="A2348" s="320">
        <v>92385028</v>
      </c>
      <c r="B2348" s="320">
        <v>9238502</v>
      </c>
      <c r="C2348" s="320">
        <v>90206703</v>
      </c>
      <c r="D2348" s="320">
        <v>90206703</v>
      </c>
      <c r="E2348" s="321" t="s">
        <v>12769</v>
      </c>
      <c r="F2348" s="320">
        <v>51757</v>
      </c>
    </row>
    <row r="2349" ht="12.75">
      <c r="A2349" s="320">
        <v>92385044</v>
      </c>
      <c r="B2349" s="320">
        <v>9238504</v>
      </c>
      <c r="C2349" s="320">
        <v>90206720</v>
      </c>
      <c r="D2349" s="320">
        <v>90206720</v>
      </c>
      <c r="E2349" s="321" t="s">
        <v>12770</v>
      </c>
      <c r="F2349" s="320">
        <v>206</v>
      </c>
    </row>
    <row r="2350" ht="12.75">
      <c r="A2350" s="320">
        <v>92389333</v>
      </c>
      <c r="B2350" s="320">
        <v>9238933</v>
      </c>
      <c r="C2350" s="320">
        <v>90206878</v>
      </c>
      <c r="D2350" s="320">
        <v>90206878</v>
      </c>
      <c r="E2350" s="321" t="s">
        <v>12771</v>
      </c>
      <c r="F2350" s="320">
        <v>73964</v>
      </c>
    </row>
    <row r="2351" ht="12.75">
      <c r="A2351" s="320">
        <v>92468977</v>
      </c>
      <c r="B2351" s="320">
        <v>9246897</v>
      </c>
      <c r="C2351" s="320">
        <v>90206940</v>
      </c>
      <c r="D2351" s="320">
        <v>90206940</v>
      </c>
      <c r="E2351" s="321" t="s">
        <v>12772</v>
      </c>
      <c r="F2351" s="320">
        <v>13622</v>
      </c>
    </row>
    <row r="2352" ht="12.75">
      <c r="A2352" s="320">
        <v>90277074</v>
      </c>
      <c r="B2352" s="320">
        <v>9027707</v>
      </c>
      <c r="C2352" s="320">
        <v>90207076</v>
      </c>
      <c r="D2352" s="320">
        <v>90207076</v>
      </c>
      <c r="E2352" s="321" t="s">
        <v>12773</v>
      </c>
      <c r="F2352" s="320">
        <v>29853</v>
      </c>
    </row>
    <row r="2353" ht="12.75">
      <c r="A2353" s="320">
        <v>90268989</v>
      </c>
      <c r="B2353" s="320">
        <v>9026898</v>
      </c>
      <c r="C2353" s="320">
        <v>90207157</v>
      </c>
      <c r="D2353" s="320">
        <v>90207157</v>
      </c>
      <c r="E2353" s="321" t="s">
        <v>12774</v>
      </c>
      <c r="F2353" s="320">
        <v>28118</v>
      </c>
    </row>
    <row r="2354" ht="12.75">
      <c r="A2354" s="320">
        <v>90284062</v>
      </c>
      <c r="B2354" s="320">
        <v>9028406</v>
      </c>
      <c r="C2354" s="320">
        <v>90207211</v>
      </c>
      <c r="D2354" s="320">
        <v>90207211</v>
      </c>
      <c r="E2354" s="321" t="s">
        <v>12775</v>
      </c>
      <c r="F2354" s="320">
        <v>33706</v>
      </c>
    </row>
    <row r="2355" ht="12.75">
      <c r="A2355" s="320">
        <v>90257863</v>
      </c>
      <c r="B2355" s="320">
        <v>9025786</v>
      </c>
      <c r="C2355" s="320">
        <v>90207254</v>
      </c>
      <c r="D2355" s="320">
        <v>90207254</v>
      </c>
      <c r="E2355" s="321" t="s">
        <v>12776</v>
      </c>
      <c r="F2355" s="320">
        <v>63256</v>
      </c>
    </row>
    <row r="2356" ht="12.75">
      <c r="A2356" s="320">
        <v>90125177</v>
      </c>
      <c r="B2356" s="320">
        <v>9012517</v>
      </c>
      <c r="C2356" s="320">
        <v>90207319</v>
      </c>
      <c r="D2356" s="320">
        <v>90207319</v>
      </c>
      <c r="E2356" s="321" t="s">
        <v>12777</v>
      </c>
      <c r="F2356" s="320">
        <v>11572</v>
      </c>
    </row>
    <row r="2357" ht="12.75">
      <c r="A2357" s="320">
        <v>90125169</v>
      </c>
      <c r="B2357" s="320">
        <v>9012516</v>
      </c>
      <c r="C2357" s="320">
        <v>90207327</v>
      </c>
      <c r="D2357" s="320">
        <v>90207327</v>
      </c>
      <c r="E2357" s="321" t="s">
        <v>12778</v>
      </c>
      <c r="F2357" s="320">
        <v>11571</v>
      </c>
    </row>
    <row r="2358" ht="12.75">
      <c r="A2358" s="320">
        <v>92452345</v>
      </c>
      <c r="B2358" s="320">
        <v>9245234</v>
      </c>
      <c r="C2358" s="320">
        <v>90207548</v>
      </c>
      <c r="D2358" s="320">
        <v>90207548</v>
      </c>
      <c r="E2358" s="321" t="s">
        <v>12779</v>
      </c>
      <c r="F2358" s="320">
        <v>51763</v>
      </c>
    </row>
    <row r="2359" ht="12.75">
      <c r="A2359" s="320">
        <v>92454178</v>
      </c>
      <c r="B2359" s="320">
        <v>9245417</v>
      </c>
      <c r="C2359" s="320">
        <v>90207564</v>
      </c>
      <c r="D2359" s="320">
        <v>90207564</v>
      </c>
      <c r="E2359" s="321" t="s">
        <v>12780</v>
      </c>
      <c r="F2359" s="320">
        <v>51764</v>
      </c>
    </row>
    <row r="2360" ht="12.75">
      <c r="A2360" s="320">
        <v>92454194</v>
      </c>
      <c r="B2360" s="320">
        <v>9245419</v>
      </c>
      <c r="C2360" s="320">
        <v>90207572</v>
      </c>
      <c r="D2360" s="320">
        <v>90207572</v>
      </c>
      <c r="E2360" s="321" t="s">
        <v>12781</v>
      </c>
      <c r="F2360" s="320">
        <v>51765</v>
      </c>
    </row>
    <row r="2361" ht="12.75">
      <c r="A2361" s="320">
        <v>90553012</v>
      </c>
      <c r="B2361" s="320">
        <v>9055301</v>
      </c>
      <c r="C2361" s="320">
        <v>90207602</v>
      </c>
      <c r="D2361" s="320">
        <v>90207602</v>
      </c>
      <c r="E2361" s="321" t="s">
        <v>12782</v>
      </c>
      <c r="F2361" s="320">
        <v>6658</v>
      </c>
    </row>
    <row r="2362" ht="12.75">
      <c r="A2362" s="320">
        <v>90553039</v>
      </c>
      <c r="B2362" s="320">
        <v>9055303</v>
      </c>
      <c r="C2362" s="320">
        <v>90207610</v>
      </c>
      <c r="D2362" s="320">
        <v>90207610</v>
      </c>
      <c r="E2362" s="321" t="s">
        <v>12783</v>
      </c>
      <c r="F2362" s="320">
        <v>6659</v>
      </c>
    </row>
    <row r="2363" ht="12.75">
      <c r="A2363" s="320">
        <v>92472141</v>
      </c>
      <c r="B2363" s="320">
        <v>9247214</v>
      </c>
      <c r="C2363" s="320">
        <v>90207653</v>
      </c>
      <c r="D2363" s="320">
        <v>90207653</v>
      </c>
      <c r="E2363" s="321" t="s">
        <v>12784</v>
      </c>
      <c r="F2363" s="320">
        <v>11574</v>
      </c>
    </row>
    <row r="2364" ht="12.75">
      <c r="A2364" s="320">
        <v>91453011</v>
      </c>
      <c r="B2364" s="320">
        <v>9145301</v>
      </c>
      <c r="C2364" s="320">
        <v>90207734</v>
      </c>
      <c r="D2364" s="320">
        <v>90207734</v>
      </c>
      <c r="E2364" s="321" t="s">
        <v>12785</v>
      </c>
      <c r="F2364" s="320">
        <v>60606</v>
      </c>
    </row>
    <row r="2365" ht="12.75">
      <c r="A2365" s="320">
        <v>90125576</v>
      </c>
      <c r="B2365" s="320">
        <v>9012557</v>
      </c>
      <c r="C2365" s="320">
        <v>90207769</v>
      </c>
      <c r="D2365" s="320">
        <v>90207769</v>
      </c>
      <c r="E2365" s="321" t="s">
        <v>12786</v>
      </c>
      <c r="F2365" s="320">
        <v>60607</v>
      </c>
    </row>
    <row r="2366" ht="12.75">
      <c r="A2366" s="320">
        <v>92454232</v>
      </c>
      <c r="B2366" s="320">
        <v>9245423</v>
      </c>
      <c r="C2366" s="320">
        <v>90207807</v>
      </c>
      <c r="D2366" s="320">
        <v>90207807</v>
      </c>
      <c r="E2366" s="321" t="s">
        <v>12787</v>
      </c>
      <c r="F2366" s="320">
        <v>11115</v>
      </c>
    </row>
    <row r="2367" ht="12.75">
      <c r="A2367" s="320">
        <v>90125835</v>
      </c>
      <c r="B2367" s="320">
        <v>9012583</v>
      </c>
      <c r="C2367" s="320">
        <v>90207815</v>
      </c>
      <c r="D2367" s="320">
        <v>90207815</v>
      </c>
      <c r="E2367" s="321" t="s">
        <v>12788</v>
      </c>
      <c r="F2367" s="320">
        <v>20852</v>
      </c>
    </row>
    <row r="2368" ht="12.75">
      <c r="A2368" s="320">
        <v>90290356</v>
      </c>
      <c r="B2368" s="320">
        <v>9029035</v>
      </c>
      <c r="C2368" s="320">
        <v>90207955</v>
      </c>
      <c r="D2368" s="320">
        <v>90207955</v>
      </c>
      <c r="E2368" s="321" t="s">
        <v>12789</v>
      </c>
      <c r="F2368" s="320">
        <v>30989</v>
      </c>
    </row>
    <row r="2369" ht="12.75">
      <c r="A2369" s="320">
        <v>90125053</v>
      </c>
      <c r="B2369" s="320">
        <v>9012505</v>
      </c>
      <c r="C2369" s="320">
        <v>90208013</v>
      </c>
      <c r="D2369" s="320">
        <v>90208013</v>
      </c>
      <c r="E2369" s="321" t="s">
        <v>12790</v>
      </c>
      <c r="F2369" s="320">
        <v>10816</v>
      </c>
    </row>
    <row r="2370" ht="12.75">
      <c r="A2370" s="320">
        <v>92453996</v>
      </c>
      <c r="B2370" s="320">
        <v>9245399</v>
      </c>
      <c r="C2370" s="320">
        <v>90208064</v>
      </c>
      <c r="D2370" s="320">
        <v>90208064</v>
      </c>
      <c r="E2370" s="321" t="s">
        <v>12791</v>
      </c>
      <c r="F2370" s="320">
        <v>51766</v>
      </c>
    </row>
    <row r="2371" ht="12.75">
      <c r="A2371" s="320">
        <v>90123620</v>
      </c>
      <c r="B2371" s="320">
        <v>9012362</v>
      </c>
      <c r="C2371" s="320">
        <v>90208072</v>
      </c>
      <c r="D2371" s="320">
        <v>90208072</v>
      </c>
      <c r="E2371" s="321" t="s">
        <v>12792</v>
      </c>
      <c r="F2371" s="320">
        <v>6420</v>
      </c>
    </row>
    <row r="2372" ht="12.75">
      <c r="A2372" s="320">
        <v>92379516</v>
      </c>
      <c r="B2372" s="320">
        <v>9237951</v>
      </c>
      <c r="C2372" s="320">
        <v>90208110</v>
      </c>
      <c r="D2372" s="320">
        <v>90208110</v>
      </c>
      <c r="E2372" s="321" t="s">
        <v>12793</v>
      </c>
      <c r="F2372" s="320">
        <v>3061</v>
      </c>
    </row>
    <row r="2373" ht="12.75">
      <c r="A2373" s="320">
        <v>92379524</v>
      </c>
      <c r="B2373" s="320">
        <v>9237952</v>
      </c>
      <c r="C2373" s="320">
        <v>90208129</v>
      </c>
      <c r="D2373" s="320">
        <v>90208129</v>
      </c>
      <c r="E2373" s="321" t="s">
        <v>12794</v>
      </c>
      <c r="F2373" s="320">
        <v>3063</v>
      </c>
    </row>
    <row r="2374" ht="12.75">
      <c r="A2374" s="320">
        <v>92379532</v>
      </c>
      <c r="B2374" s="320">
        <v>9237953</v>
      </c>
      <c r="C2374" s="320">
        <v>90208137</v>
      </c>
      <c r="D2374" s="320">
        <v>90208137</v>
      </c>
      <c r="E2374" s="321" t="s">
        <v>12795</v>
      </c>
      <c r="F2374" s="320">
        <v>3062</v>
      </c>
    </row>
    <row r="2375" ht="12.75">
      <c r="A2375" s="320">
        <v>92382126</v>
      </c>
      <c r="B2375" s="320">
        <v>9238212</v>
      </c>
      <c r="C2375" s="320">
        <v>90208250</v>
      </c>
      <c r="D2375" s="320">
        <v>90208250</v>
      </c>
      <c r="E2375" s="321" t="s">
        <v>12796</v>
      </c>
      <c r="F2375" s="320">
        <v>60610</v>
      </c>
    </row>
    <row r="2376" ht="12.75">
      <c r="A2376" s="320">
        <v>92453988</v>
      </c>
      <c r="B2376" s="320">
        <v>9245398</v>
      </c>
      <c r="C2376" s="320">
        <v>90208269</v>
      </c>
      <c r="D2376" s="320">
        <v>90208269</v>
      </c>
      <c r="E2376" s="321" t="s">
        <v>12797</v>
      </c>
      <c r="F2376" s="320">
        <v>60612</v>
      </c>
    </row>
    <row r="2377" ht="12.75">
      <c r="A2377" s="320">
        <v>92181015</v>
      </c>
      <c r="B2377" s="320">
        <v>9218101</v>
      </c>
      <c r="C2377" s="320">
        <v>90208277</v>
      </c>
      <c r="D2377" s="320">
        <v>90208277</v>
      </c>
      <c r="E2377" s="321" t="s">
        <v>12798</v>
      </c>
      <c r="F2377" s="320">
        <v>60613</v>
      </c>
    </row>
    <row r="2378" ht="12.75">
      <c r="A2378" s="320">
        <v>90291930</v>
      </c>
      <c r="B2378" s="320">
        <v>9029193</v>
      </c>
      <c r="C2378" s="320">
        <v>90208374</v>
      </c>
      <c r="D2378" s="320">
        <v>90208374</v>
      </c>
      <c r="E2378" s="321" t="s">
        <v>12799</v>
      </c>
      <c r="F2378" s="320">
        <v>33701</v>
      </c>
    </row>
    <row r="2379" ht="12.75">
      <c r="A2379" s="320">
        <v>92382878</v>
      </c>
      <c r="B2379" s="320">
        <v>9238287</v>
      </c>
      <c r="C2379" s="320">
        <v>90208439</v>
      </c>
      <c r="D2379" s="320">
        <v>90208439</v>
      </c>
      <c r="E2379" s="321" t="s">
        <v>12800</v>
      </c>
      <c r="F2379" s="320">
        <v>4687</v>
      </c>
    </row>
    <row r="2380" ht="12.75">
      <c r="A2380" s="320">
        <v>90125479</v>
      </c>
      <c r="B2380" s="320">
        <v>9012547</v>
      </c>
      <c r="C2380" s="320">
        <v>90208501</v>
      </c>
      <c r="D2380" s="320">
        <v>90208501</v>
      </c>
      <c r="E2380" s="321" t="s">
        <v>12801</v>
      </c>
      <c r="F2380" s="320">
        <v>13914</v>
      </c>
    </row>
    <row r="2381" ht="12.75">
      <c r="A2381" s="320">
        <v>92469019</v>
      </c>
      <c r="B2381" s="320">
        <v>9246901</v>
      </c>
      <c r="C2381" s="320">
        <v>90208579</v>
      </c>
      <c r="D2381" s="320">
        <v>90208579</v>
      </c>
      <c r="E2381" s="321" t="s">
        <v>12802</v>
      </c>
      <c r="F2381" s="320">
        <v>51767</v>
      </c>
    </row>
    <row r="2382" ht="12.75">
      <c r="A2382" s="320">
        <v>92454313</v>
      </c>
      <c r="B2382" s="320">
        <v>9245431</v>
      </c>
      <c r="C2382" s="320">
        <v>90208609</v>
      </c>
      <c r="D2382" s="320">
        <v>90208609</v>
      </c>
      <c r="E2382" s="321" t="s">
        <v>12803</v>
      </c>
      <c r="F2382" s="320">
        <v>14193</v>
      </c>
    </row>
    <row r="2383" ht="12.75">
      <c r="A2383" s="320">
        <v>92439063</v>
      </c>
      <c r="B2383" s="320">
        <v>9243906</v>
      </c>
      <c r="C2383" s="320">
        <v>90208633</v>
      </c>
      <c r="D2383" s="320">
        <v>90208633</v>
      </c>
      <c r="E2383" s="321" t="s">
        <v>12804</v>
      </c>
      <c r="F2383" s="320">
        <v>6892</v>
      </c>
    </row>
    <row r="2384" ht="12.75">
      <c r="A2384" s="320">
        <v>90593057</v>
      </c>
      <c r="B2384" s="320">
        <v>9059305</v>
      </c>
      <c r="C2384" s="320">
        <v>90208919</v>
      </c>
      <c r="D2384" s="320">
        <v>90208919</v>
      </c>
      <c r="E2384" s="321" t="s">
        <v>12805</v>
      </c>
      <c r="F2384" s="320">
        <v>10688</v>
      </c>
    </row>
    <row r="2385" ht="12.75">
      <c r="A2385" s="320">
        <v>92403581</v>
      </c>
      <c r="B2385" s="320">
        <v>9240358</v>
      </c>
      <c r="C2385" s="320">
        <v>90208927</v>
      </c>
      <c r="D2385" s="320">
        <v>90208927</v>
      </c>
      <c r="E2385" s="321" t="s">
        <v>12806</v>
      </c>
      <c r="F2385" s="320">
        <v>1118</v>
      </c>
    </row>
    <row r="2386" ht="12.75">
      <c r="A2386" s="320">
        <v>92404065</v>
      </c>
      <c r="B2386" s="320">
        <v>9240406</v>
      </c>
      <c r="C2386" s="320">
        <v>90208943</v>
      </c>
      <c r="D2386" s="320">
        <v>90208943</v>
      </c>
      <c r="E2386" s="321" t="s">
        <v>12807</v>
      </c>
      <c r="F2386" s="320">
        <v>6674</v>
      </c>
    </row>
    <row r="2387" ht="12.75">
      <c r="A2387" s="320">
        <v>92454038</v>
      </c>
      <c r="B2387" s="320">
        <v>9245403</v>
      </c>
      <c r="C2387" s="320">
        <v>90208978</v>
      </c>
      <c r="D2387" s="320">
        <v>90208978</v>
      </c>
      <c r="E2387" s="321" t="s">
        <v>12808</v>
      </c>
      <c r="F2387" s="320">
        <v>30821</v>
      </c>
    </row>
    <row r="2388" ht="12.75">
      <c r="A2388" s="320">
        <v>92404073</v>
      </c>
      <c r="B2388" s="320">
        <v>9240407</v>
      </c>
      <c r="C2388" s="320">
        <v>90208986</v>
      </c>
      <c r="D2388" s="320">
        <v>90208986</v>
      </c>
      <c r="E2388" s="321" t="s">
        <v>12809</v>
      </c>
      <c r="F2388" s="320">
        <v>3580</v>
      </c>
    </row>
    <row r="2389" ht="12.75">
      <c r="A2389" s="320">
        <v>92407498</v>
      </c>
      <c r="B2389" s="320">
        <v>9240749</v>
      </c>
      <c r="C2389" s="320">
        <v>90209036</v>
      </c>
      <c r="D2389" s="320">
        <v>90209036</v>
      </c>
      <c r="E2389" s="321" t="s">
        <v>12810</v>
      </c>
      <c r="F2389" s="320">
        <v>6671</v>
      </c>
    </row>
    <row r="2390" ht="12.75">
      <c r="A2390" s="320">
        <v>92413838</v>
      </c>
      <c r="B2390" s="320">
        <v>9241383</v>
      </c>
      <c r="C2390" s="320">
        <v>90209150</v>
      </c>
      <c r="D2390" s="320">
        <v>90209150</v>
      </c>
      <c r="E2390" s="321" t="s">
        <v>12811</v>
      </c>
      <c r="F2390" s="320">
        <v>3926</v>
      </c>
    </row>
    <row r="2391" ht="12.75">
      <c r="A2391" s="320">
        <v>92413820</v>
      </c>
      <c r="B2391" s="320">
        <v>9241382</v>
      </c>
      <c r="C2391" s="320">
        <v>90209176</v>
      </c>
      <c r="D2391" s="320">
        <v>90209176</v>
      </c>
      <c r="E2391" s="321" t="s">
        <v>12812</v>
      </c>
      <c r="F2391" s="320">
        <v>60197</v>
      </c>
    </row>
    <row r="2392" ht="12.75">
      <c r="A2392" s="320">
        <v>90330013</v>
      </c>
      <c r="B2392" s="320">
        <v>9033001</v>
      </c>
      <c r="C2392" s="320">
        <v>90209184</v>
      </c>
      <c r="D2392" s="320">
        <v>90209184</v>
      </c>
      <c r="E2392" s="321" t="s">
        <v>12813</v>
      </c>
      <c r="F2392" s="320">
        <v>1528</v>
      </c>
    </row>
    <row r="2393" ht="12.75">
      <c r="A2393" s="320">
        <v>90122917</v>
      </c>
      <c r="B2393" s="320">
        <v>9012291</v>
      </c>
      <c r="C2393" s="320">
        <v>90209249</v>
      </c>
      <c r="D2393" s="320">
        <v>90209249</v>
      </c>
      <c r="E2393" s="321" t="s">
        <v>12814</v>
      </c>
      <c r="F2393" s="320">
        <v>1620</v>
      </c>
    </row>
    <row r="2394" ht="12.75">
      <c r="A2394" s="320">
        <v>90262425</v>
      </c>
      <c r="B2394" s="320">
        <v>9026242</v>
      </c>
      <c r="C2394" s="320">
        <v>90209362</v>
      </c>
      <c r="D2394" s="320">
        <v>90209362</v>
      </c>
      <c r="E2394" s="321" t="s">
        <v>12815</v>
      </c>
      <c r="F2394" s="320">
        <v>26471</v>
      </c>
    </row>
    <row r="2395" ht="12.75">
      <c r="A2395" s="320">
        <v>90125967</v>
      </c>
      <c r="B2395" s="320">
        <v>9012596</v>
      </c>
      <c r="C2395" s="320">
        <v>90209397</v>
      </c>
      <c r="D2395" s="320">
        <v>90209397</v>
      </c>
      <c r="E2395" s="321" t="s">
        <v>12816</v>
      </c>
      <c r="F2395" s="320">
        <v>21650</v>
      </c>
    </row>
    <row r="2396" ht="12.75">
      <c r="A2396" s="320">
        <v>90125207</v>
      </c>
      <c r="B2396" s="320">
        <v>9012520</v>
      </c>
      <c r="C2396" s="320">
        <v>90209427</v>
      </c>
      <c r="D2396" s="320">
        <v>90209427</v>
      </c>
      <c r="E2396" s="321" t="s">
        <v>12817</v>
      </c>
      <c r="F2396" s="320">
        <v>11817</v>
      </c>
    </row>
    <row r="2397" ht="12.75">
      <c r="A2397" s="320">
        <v>92423930</v>
      </c>
      <c r="B2397" s="320">
        <v>9242393</v>
      </c>
      <c r="C2397" s="320">
        <v>90209567</v>
      </c>
      <c r="D2397" s="320">
        <v>90209567</v>
      </c>
      <c r="E2397" s="321" t="s">
        <v>12818</v>
      </c>
      <c r="F2397" s="320">
        <v>71403</v>
      </c>
    </row>
    <row r="2398" ht="12.75">
      <c r="A2398" s="320">
        <v>92427774</v>
      </c>
      <c r="B2398" s="320">
        <v>9242777</v>
      </c>
      <c r="C2398" s="320">
        <v>90209915</v>
      </c>
      <c r="D2398" s="320">
        <v>90209915</v>
      </c>
      <c r="E2398" s="321" t="s">
        <v>12819</v>
      </c>
      <c r="F2398" s="320">
        <v>8080</v>
      </c>
    </row>
    <row r="2399" ht="12.75">
      <c r="A2399" s="320">
        <v>92427782</v>
      </c>
      <c r="B2399" s="320">
        <v>9242778</v>
      </c>
      <c r="C2399" s="320">
        <v>90209923</v>
      </c>
      <c r="D2399" s="320">
        <v>90209923</v>
      </c>
      <c r="E2399" s="321" t="s">
        <v>12820</v>
      </c>
      <c r="F2399" s="320">
        <v>8079</v>
      </c>
    </row>
    <row r="2400" ht="12.75">
      <c r="A2400" s="320">
        <v>90262824</v>
      </c>
      <c r="B2400" s="320">
        <v>9026282</v>
      </c>
      <c r="C2400" s="320">
        <v>90209958</v>
      </c>
      <c r="D2400" s="320">
        <v>90209958</v>
      </c>
      <c r="E2400" s="321" t="s">
        <v>12821</v>
      </c>
      <c r="F2400" s="320">
        <v>26887</v>
      </c>
    </row>
    <row r="2401" ht="12.75">
      <c r="A2401" s="320">
        <v>90309723</v>
      </c>
      <c r="B2401" s="320">
        <v>9030972</v>
      </c>
      <c r="C2401" s="320">
        <v>90210026</v>
      </c>
      <c r="D2401" s="320">
        <v>90210026</v>
      </c>
      <c r="E2401" s="321" t="s">
        <v>12822</v>
      </c>
      <c r="F2401" s="320">
        <v>60628</v>
      </c>
    </row>
    <row r="2402" ht="12.75">
      <c r="A2402" s="320">
        <v>92429670</v>
      </c>
      <c r="B2402" s="320">
        <v>9242967</v>
      </c>
      <c r="C2402" s="320">
        <v>90210042</v>
      </c>
      <c r="D2402" s="320">
        <v>90210042</v>
      </c>
      <c r="E2402" s="321" t="s">
        <v>12823</v>
      </c>
      <c r="F2402" s="320">
        <v>6679</v>
      </c>
    </row>
    <row r="2403" ht="12.75">
      <c r="A2403" s="320">
        <v>92431305</v>
      </c>
      <c r="B2403" s="320">
        <v>9243130</v>
      </c>
      <c r="C2403" s="320">
        <v>90210140</v>
      </c>
      <c r="D2403" s="320">
        <v>90210140</v>
      </c>
      <c r="E2403" s="321" t="s">
        <v>12824</v>
      </c>
      <c r="F2403" s="320">
        <v>61603</v>
      </c>
    </row>
    <row r="2404" ht="12.75">
      <c r="A2404" s="320">
        <v>90125622</v>
      </c>
      <c r="B2404" s="320">
        <v>9012562</v>
      </c>
      <c r="C2404" s="320">
        <v>90210166</v>
      </c>
      <c r="D2404" s="320">
        <v>90210166</v>
      </c>
      <c r="E2404" s="321" t="s">
        <v>12825</v>
      </c>
      <c r="F2404" s="320">
        <v>16126</v>
      </c>
    </row>
    <row r="2405" ht="12.75">
      <c r="A2405" s="320">
        <v>92432816</v>
      </c>
      <c r="B2405" s="320">
        <v>9243281</v>
      </c>
      <c r="C2405" s="320">
        <v>90210247</v>
      </c>
      <c r="D2405" s="320">
        <v>90210247</v>
      </c>
      <c r="E2405" s="321" t="s">
        <v>12826</v>
      </c>
      <c r="F2405" s="320">
        <v>9376</v>
      </c>
    </row>
    <row r="2406" ht="12.75">
      <c r="A2406" s="320">
        <v>90124596</v>
      </c>
      <c r="B2406" s="320">
        <v>9012459</v>
      </c>
      <c r="C2406" s="320">
        <v>90210425</v>
      </c>
      <c r="D2406" s="320">
        <v>90210425</v>
      </c>
      <c r="E2406" s="321" t="s">
        <v>12827</v>
      </c>
      <c r="F2406" s="320">
        <v>9209</v>
      </c>
    </row>
    <row r="2407" ht="12.75">
      <c r="A2407" s="320">
        <v>90124669</v>
      </c>
      <c r="B2407" s="320">
        <v>9012466</v>
      </c>
      <c r="C2407" s="320">
        <v>90210522</v>
      </c>
      <c r="D2407" s="320">
        <v>90210522</v>
      </c>
      <c r="E2407" s="321" t="s">
        <v>12828</v>
      </c>
      <c r="F2407" s="320">
        <v>51770</v>
      </c>
    </row>
    <row r="2408" ht="12.75">
      <c r="A2408" s="320">
        <v>90270150</v>
      </c>
      <c r="B2408" s="320">
        <v>9027015</v>
      </c>
      <c r="C2408" s="320">
        <v>90210670</v>
      </c>
      <c r="D2408" s="320">
        <v>90210670</v>
      </c>
      <c r="E2408" s="321" t="s">
        <v>12829</v>
      </c>
      <c r="F2408" s="320">
        <v>28120</v>
      </c>
    </row>
    <row r="2409" ht="12.75">
      <c r="A2409" s="320">
        <v>92433502</v>
      </c>
      <c r="B2409" s="320">
        <v>9243350</v>
      </c>
      <c r="C2409" s="320">
        <v>90210778</v>
      </c>
      <c r="D2409" s="320">
        <v>90210778</v>
      </c>
      <c r="E2409" s="321" t="s">
        <v>12830</v>
      </c>
      <c r="F2409" s="320">
        <v>6689</v>
      </c>
    </row>
    <row r="2410" ht="12.75">
      <c r="A2410" s="320">
        <v>92433499</v>
      </c>
      <c r="B2410" s="320">
        <v>9243349</v>
      </c>
      <c r="C2410" s="320">
        <v>90210786</v>
      </c>
      <c r="D2410" s="320">
        <v>90210786</v>
      </c>
      <c r="E2410" s="321" t="s">
        <v>12831</v>
      </c>
      <c r="F2410" s="320">
        <v>47636</v>
      </c>
    </row>
    <row r="2411" ht="12.75">
      <c r="A2411" s="320">
        <v>92264484</v>
      </c>
      <c r="B2411" s="320">
        <v>9226448</v>
      </c>
      <c r="C2411" s="320">
        <v>90210794</v>
      </c>
      <c r="D2411" s="320">
        <v>90210794</v>
      </c>
      <c r="E2411" s="321" t="s">
        <v>12832</v>
      </c>
      <c r="F2411" s="320">
        <v>9312</v>
      </c>
    </row>
    <row r="2412" ht="12.75">
      <c r="A2412" s="320">
        <v>90125738</v>
      </c>
      <c r="B2412" s="320">
        <v>9012573</v>
      </c>
      <c r="C2412" s="320">
        <v>90211030</v>
      </c>
      <c r="D2412" s="320">
        <v>90211030</v>
      </c>
      <c r="E2412" s="321" t="s">
        <v>12833</v>
      </c>
      <c r="F2412" s="320">
        <v>16953</v>
      </c>
    </row>
    <row r="2413" ht="12.75">
      <c r="A2413" s="320">
        <v>90124464</v>
      </c>
      <c r="B2413" s="320">
        <v>9012446</v>
      </c>
      <c r="C2413" s="320">
        <v>90211138</v>
      </c>
      <c r="D2413" s="320">
        <v>90211138</v>
      </c>
      <c r="E2413" s="321" t="s">
        <v>12834</v>
      </c>
      <c r="F2413" s="320">
        <v>60620</v>
      </c>
    </row>
    <row r="2414" ht="12.75">
      <c r="A2414" s="320">
        <v>92434517</v>
      </c>
      <c r="B2414" s="320">
        <v>9243451</v>
      </c>
      <c r="C2414" s="320">
        <v>90211146</v>
      </c>
      <c r="D2414" s="320">
        <v>90211146</v>
      </c>
      <c r="E2414" s="321" t="s">
        <v>12835</v>
      </c>
      <c r="F2414" s="320">
        <v>9068</v>
      </c>
    </row>
    <row r="2415" ht="12.75">
      <c r="A2415" s="320">
        <v>92465781</v>
      </c>
      <c r="B2415" s="320">
        <v>9246578</v>
      </c>
      <c r="C2415" s="320">
        <v>90211189</v>
      </c>
      <c r="D2415" s="320">
        <v>90211189</v>
      </c>
      <c r="E2415" s="321" t="s">
        <v>12836</v>
      </c>
      <c r="F2415" s="320">
        <v>13937</v>
      </c>
    </row>
    <row r="2416" ht="12.75">
      <c r="A2416" s="320">
        <v>92368204</v>
      </c>
      <c r="B2416" s="320">
        <v>9236820</v>
      </c>
      <c r="C2416" s="320">
        <v>90211421</v>
      </c>
      <c r="D2416" s="320">
        <v>90211421</v>
      </c>
      <c r="E2416" s="321" t="s">
        <v>12837</v>
      </c>
      <c r="F2416" s="320">
        <v>3320</v>
      </c>
    </row>
    <row r="2417" ht="12.75">
      <c r="A2417" s="320">
        <v>90208374</v>
      </c>
      <c r="B2417" s="320">
        <v>9020837</v>
      </c>
      <c r="C2417" s="322">
        <v>90211510</v>
      </c>
      <c r="D2417" s="322">
        <v>90211510</v>
      </c>
      <c r="E2417" s="321" t="s">
        <v>12838</v>
      </c>
      <c r="F2417" s="320">
        <v>22181</v>
      </c>
    </row>
    <row r="2418" ht="12.75">
      <c r="A2418" s="320">
        <v>92400132</v>
      </c>
      <c r="B2418" s="320">
        <v>9240013</v>
      </c>
      <c r="C2418" s="320">
        <v>90211529</v>
      </c>
      <c r="D2418" s="320">
        <v>90211529</v>
      </c>
      <c r="E2418" s="321" t="s">
        <v>12839</v>
      </c>
      <c r="F2418" s="320">
        <v>8788</v>
      </c>
    </row>
    <row r="2419" ht="12.75">
      <c r="A2419" s="320">
        <v>92376061</v>
      </c>
      <c r="B2419" s="320">
        <v>9237606</v>
      </c>
      <c r="C2419" s="320">
        <v>90211545</v>
      </c>
      <c r="D2419" s="320">
        <v>90211545</v>
      </c>
      <c r="E2419" s="321" t="s">
        <v>12840</v>
      </c>
      <c r="F2419" s="320">
        <v>658</v>
      </c>
    </row>
    <row r="2420" ht="12.75">
      <c r="A2420" s="320">
        <v>90267745</v>
      </c>
      <c r="B2420" s="320">
        <v>9026774</v>
      </c>
      <c r="C2420" s="320">
        <v>90211669</v>
      </c>
      <c r="D2420" s="320">
        <v>90211669</v>
      </c>
      <c r="E2420" s="321" t="s">
        <v>12841</v>
      </c>
      <c r="F2420" s="320">
        <v>28310</v>
      </c>
    </row>
    <row r="2421" ht="12.75">
      <c r="A2421" s="320">
        <v>90267753</v>
      </c>
      <c r="B2421" s="320">
        <v>9026775</v>
      </c>
      <c r="C2421" s="320">
        <v>90211677</v>
      </c>
      <c r="D2421" s="320">
        <v>90211677</v>
      </c>
      <c r="E2421" s="321" t="s">
        <v>12842</v>
      </c>
      <c r="F2421" s="320">
        <v>28307</v>
      </c>
    </row>
    <row r="2422" ht="12.75">
      <c r="A2422" s="320">
        <v>92190014</v>
      </c>
      <c r="B2422" s="320">
        <v>9219001</v>
      </c>
      <c r="C2422" s="320">
        <v>90213777</v>
      </c>
      <c r="D2422" s="320">
        <v>90213777</v>
      </c>
      <c r="E2422" s="321" t="s">
        <v>12843</v>
      </c>
      <c r="F2422" s="320">
        <v>2929</v>
      </c>
    </row>
    <row r="2423" ht="12.75">
      <c r="A2423" s="320">
        <v>90149599</v>
      </c>
      <c r="B2423" s="320">
        <v>9014959</v>
      </c>
      <c r="C2423" s="320">
        <v>90213793</v>
      </c>
      <c r="D2423" s="320">
        <v>90213793</v>
      </c>
      <c r="E2423" s="321" t="s">
        <v>12844</v>
      </c>
      <c r="F2423" s="320">
        <v>2930</v>
      </c>
    </row>
    <row r="2424" ht="12.75">
      <c r="A2424" s="320">
        <v>92382975</v>
      </c>
      <c r="B2424" s="320">
        <v>9238297</v>
      </c>
      <c r="C2424" s="320">
        <v>90213807</v>
      </c>
      <c r="D2424" s="320">
        <v>90213807</v>
      </c>
      <c r="E2424" s="321" t="s">
        <v>12845</v>
      </c>
      <c r="F2424" s="320">
        <v>2928</v>
      </c>
    </row>
    <row r="2425" ht="12.75">
      <c r="A2425" s="320">
        <v>92384498</v>
      </c>
      <c r="B2425" s="320">
        <v>9238449</v>
      </c>
      <c r="C2425" s="320">
        <v>90213904</v>
      </c>
      <c r="D2425" s="320">
        <v>90213904</v>
      </c>
      <c r="E2425" s="321" t="s">
        <v>12846</v>
      </c>
      <c r="F2425" s="320">
        <v>9818</v>
      </c>
    </row>
    <row r="2426" ht="12.75">
      <c r="A2426" s="320">
        <v>92396836</v>
      </c>
      <c r="B2426" s="320">
        <v>9239683</v>
      </c>
      <c r="C2426" s="320">
        <v>90213912</v>
      </c>
      <c r="D2426" s="320">
        <v>90213912</v>
      </c>
      <c r="E2426" s="321" t="s">
        <v>12847</v>
      </c>
      <c r="F2426" s="320">
        <v>9817</v>
      </c>
    </row>
    <row r="2427" ht="12.75">
      <c r="A2427" s="320">
        <v>90149459</v>
      </c>
      <c r="B2427" s="320">
        <v>9014945</v>
      </c>
      <c r="C2427" s="320">
        <v>90213980</v>
      </c>
      <c r="D2427" s="320">
        <v>90213980</v>
      </c>
      <c r="E2427" s="321" t="s">
        <v>12848</v>
      </c>
      <c r="F2427" s="320">
        <v>1349</v>
      </c>
    </row>
    <row r="2428" ht="12.75">
      <c r="A2428" s="320">
        <v>90149467</v>
      </c>
      <c r="B2428" s="320">
        <v>9014946</v>
      </c>
      <c r="C2428" s="320">
        <v>90213998</v>
      </c>
      <c r="D2428" s="320">
        <v>90213998</v>
      </c>
      <c r="E2428" s="321" t="s">
        <v>12849</v>
      </c>
      <c r="F2428" s="320">
        <v>1350</v>
      </c>
    </row>
    <row r="2429" ht="12.75">
      <c r="A2429" s="320">
        <v>90149556</v>
      </c>
      <c r="B2429" s="320">
        <v>9014955</v>
      </c>
      <c r="C2429" s="320">
        <v>90214080</v>
      </c>
      <c r="D2429" s="320">
        <v>90214080</v>
      </c>
      <c r="E2429" s="321" t="s">
        <v>12850</v>
      </c>
      <c r="F2429" s="320">
        <v>1785</v>
      </c>
    </row>
    <row r="2430" ht="12.75">
      <c r="A2430" s="320">
        <v>90736010</v>
      </c>
      <c r="B2430" s="320">
        <v>9073601</v>
      </c>
      <c r="C2430" s="320">
        <v>90214242</v>
      </c>
      <c r="D2430" s="320">
        <v>90214242</v>
      </c>
      <c r="E2430" s="321" t="s">
        <v>12851</v>
      </c>
      <c r="F2430" s="320">
        <v>3796</v>
      </c>
    </row>
    <row r="2431" ht="12.75">
      <c r="A2431" s="320">
        <v>92429513</v>
      </c>
      <c r="B2431" s="320">
        <v>9242951</v>
      </c>
      <c r="C2431" s="320">
        <v>90214250</v>
      </c>
      <c r="D2431" s="320">
        <v>90214250</v>
      </c>
      <c r="E2431" s="321" t="s">
        <v>12852</v>
      </c>
      <c r="F2431" s="320">
        <v>3775</v>
      </c>
    </row>
    <row r="2432" ht="12.75">
      <c r="A2432" s="320">
        <v>92429521</v>
      </c>
      <c r="B2432" s="320">
        <v>9242952</v>
      </c>
      <c r="C2432" s="320">
        <v>90214269</v>
      </c>
      <c r="D2432" s="320">
        <v>90214269</v>
      </c>
      <c r="E2432" s="321" t="s">
        <v>12853</v>
      </c>
      <c r="F2432" s="320">
        <v>3774</v>
      </c>
    </row>
    <row r="2433" ht="12.75">
      <c r="A2433" s="320">
        <v>92252559</v>
      </c>
      <c r="B2433" s="320">
        <v>9225255</v>
      </c>
      <c r="C2433" s="320">
        <v>90214447</v>
      </c>
      <c r="D2433" s="320">
        <v>90214447</v>
      </c>
      <c r="E2433" s="321" t="s">
        <v>12854</v>
      </c>
      <c r="F2433" s="320">
        <v>974</v>
      </c>
    </row>
    <row r="2434" ht="12.75">
      <c r="A2434" s="320">
        <v>90650018</v>
      </c>
      <c r="B2434" s="320">
        <v>9065001</v>
      </c>
      <c r="C2434" s="320">
        <v>90214552</v>
      </c>
      <c r="D2434" s="320">
        <v>90214552</v>
      </c>
      <c r="E2434" s="321" t="s">
        <v>12855</v>
      </c>
      <c r="F2434" s="320">
        <v>1694</v>
      </c>
    </row>
    <row r="2435" ht="12.75">
      <c r="A2435" s="320">
        <v>92392997</v>
      </c>
      <c r="B2435" s="320">
        <v>9239299</v>
      </c>
      <c r="C2435" s="320">
        <v>90214714</v>
      </c>
      <c r="D2435" s="320">
        <v>90214714</v>
      </c>
      <c r="E2435" s="321" t="s">
        <v>12856</v>
      </c>
      <c r="F2435" s="320">
        <v>5460</v>
      </c>
    </row>
    <row r="2436" ht="12.75">
      <c r="A2436" s="320">
        <v>92379826</v>
      </c>
      <c r="B2436" s="320">
        <v>9237982</v>
      </c>
      <c r="C2436" s="320">
        <v>90214781</v>
      </c>
      <c r="D2436" s="320">
        <v>90214781</v>
      </c>
      <c r="E2436" s="321" t="s">
        <v>12857</v>
      </c>
      <c r="F2436" s="320">
        <v>8011</v>
      </c>
    </row>
    <row r="2437" ht="12.75">
      <c r="A2437" s="320">
        <v>90191730</v>
      </c>
      <c r="B2437" s="320">
        <v>9019173</v>
      </c>
      <c r="C2437" s="320">
        <v>90214889</v>
      </c>
      <c r="D2437" s="320">
        <v>90214889</v>
      </c>
      <c r="E2437" s="321" t="s">
        <v>12858</v>
      </c>
      <c r="F2437" s="320">
        <v>39015</v>
      </c>
    </row>
    <row r="2438" ht="12.75">
      <c r="A2438" s="320">
        <v>92429610</v>
      </c>
      <c r="B2438" s="320">
        <v>9242961</v>
      </c>
      <c r="C2438" s="320">
        <v>90215419</v>
      </c>
      <c r="D2438" s="320">
        <v>90215419</v>
      </c>
      <c r="E2438" s="321" t="s">
        <v>12859</v>
      </c>
      <c r="F2438" s="320">
        <v>34457</v>
      </c>
    </row>
    <row r="2439" ht="12.75">
      <c r="A2439" s="320">
        <v>92429661</v>
      </c>
      <c r="B2439" s="320">
        <v>9242966</v>
      </c>
      <c r="C2439" s="320">
        <v>90215494</v>
      </c>
      <c r="D2439" s="320">
        <v>90215494</v>
      </c>
      <c r="E2439" s="321" t="s">
        <v>12860</v>
      </c>
      <c r="F2439" s="320">
        <v>3309</v>
      </c>
    </row>
    <row r="2440" ht="12.75">
      <c r="A2440" s="320">
        <v>90248651</v>
      </c>
      <c r="B2440" s="320">
        <v>9024865</v>
      </c>
      <c r="C2440" s="320">
        <v>90215605</v>
      </c>
      <c r="D2440" s="320">
        <v>90215605</v>
      </c>
      <c r="E2440" s="321" t="s">
        <v>12861</v>
      </c>
      <c r="F2440" s="320">
        <v>11221</v>
      </c>
    </row>
    <row r="2441" ht="12.75">
      <c r="A2441" s="320">
        <v>90248597</v>
      </c>
      <c r="B2441" s="320">
        <v>9024859</v>
      </c>
      <c r="C2441" s="320">
        <v>90215648</v>
      </c>
      <c r="D2441" s="320">
        <v>90215648</v>
      </c>
      <c r="E2441" s="321" t="s">
        <v>12862</v>
      </c>
      <c r="F2441" s="320">
        <v>7520</v>
      </c>
    </row>
    <row r="2442" ht="12.75">
      <c r="A2442" s="320">
        <v>90248643</v>
      </c>
      <c r="B2442" s="320">
        <v>9024864</v>
      </c>
      <c r="C2442" s="320">
        <v>90215729</v>
      </c>
      <c r="D2442" s="320">
        <v>90215729</v>
      </c>
      <c r="E2442" s="321" t="s">
        <v>12863</v>
      </c>
      <c r="F2442" s="320">
        <v>10649</v>
      </c>
    </row>
    <row r="2443" ht="12.75">
      <c r="A2443" s="320">
        <v>90248678</v>
      </c>
      <c r="B2443" s="320">
        <v>9024867</v>
      </c>
      <c r="C2443" s="320">
        <v>90215745</v>
      </c>
      <c r="D2443" s="320">
        <v>90215745</v>
      </c>
      <c r="E2443" s="321" t="s">
        <v>12864</v>
      </c>
      <c r="F2443" s="320">
        <v>16252</v>
      </c>
    </row>
    <row r="2444" ht="12.75">
      <c r="A2444" s="320">
        <v>90248686</v>
      </c>
      <c r="B2444" s="320">
        <v>9024868</v>
      </c>
      <c r="C2444" s="320">
        <v>90215761</v>
      </c>
      <c r="D2444" s="320">
        <v>90215761</v>
      </c>
      <c r="E2444" s="321" t="s">
        <v>12865</v>
      </c>
      <c r="F2444" s="320">
        <v>16253</v>
      </c>
    </row>
    <row r="2445" ht="12.75">
      <c r="A2445" s="320">
        <v>90301196</v>
      </c>
      <c r="B2445" s="320">
        <v>9030119</v>
      </c>
      <c r="C2445" s="320">
        <v>90215907</v>
      </c>
      <c r="D2445" s="320">
        <v>90215907</v>
      </c>
      <c r="E2445" s="321" t="s">
        <v>12866</v>
      </c>
      <c r="F2445" s="320">
        <v>33047</v>
      </c>
    </row>
    <row r="2446" ht="12.75">
      <c r="A2446" s="320">
        <v>90301692</v>
      </c>
      <c r="B2446" s="320">
        <v>9030169</v>
      </c>
      <c r="C2446" s="320">
        <v>90217381</v>
      </c>
      <c r="D2446" s="320">
        <v>90217381</v>
      </c>
      <c r="E2446" s="321" t="s">
        <v>12867</v>
      </c>
      <c r="F2446" s="320">
        <v>34894</v>
      </c>
    </row>
    <row r="2447" ht="12.75">
      <c r="A2447" s="320">
        <v>90219147</v>
      </c>
      <c r="B2447" s="320">
        <v>9021914</v>
      </c>
      <c r="C2447" s="320">
        <v>90217667</v>
      </c>
      <c r="D2447" s="322">
        <v>90217667</v>
      </c>
      <c r="E2447" s="321" t="s">
        <v>12868</v>
      </c>
      <c r="F2447" s="320">
        <v>11</v>
      </c>
    </row>
    <row r="2448" ht="12.75">
      <c r="A2448" s="320">
        <v>92385877</v>
      </c>
      <c r="B2448" s="320">
        <v>9238587</v>
      </c>
      <c r="C2448" s="320">
        <v>90217675</v>
      </c>
      <c r="D2448" s="320">
        <v>90217675</v>
      </c>
      <c r="E2448" s="321" t="s">
        <v>12869</v>
      </c>
      <c r="F2448" s="320">
        <v>245</v>
      </c>
    </row>
    <row r="2449" ht="12.75">
      <c r="A2449" s="320">
        <v>90039017</v>
      </c>
      <c r="B2449" s="320">
        <v>9003901</v>
      </c>
      <c r="C2449" s="320">
        <v>90217705</v>
      </c>
      <c r="D2449" s="320">
        <v>90217705</v>
      </c>
      <c r="E2449" s="321" t="s">
        <v>12870</v>
      </c>
      <c r="F2449" s="320">
        <v>244</v>
      </c>
    </row>
    <row r="2450" ht="12.75">
      <c r="A2450" s="320">
        <v>91150019</v>
      </c>
      <c r="B2450" s="320">
        <v>9115001</v>
      </c>
      <c r="C2450" s="320">
        <v>90217713</v>
      </c>
      <c r="D2450" s="320">
        <v>90217713</v>
      </c>
      <c r="E2450" s="321" t="s">
        <v>12871</v>
      </c>
      <c r="F2450" s="320">
        <v>46938</v>
      </c>
    </row>
    <row r="2451" ht="12.75">
      <c r="A2451" s="320">
        <v>90222873</v>
      </c>
      <c r="B2451" s="320">
        <v>9022287</v>
      </c>
      <c r="C2451" s="320">
        <v>90217721</v>
      </c>
      <c r="D2451" s="322">
        <v>90217721</v>
      </c>
      <c r="E2451" s="321" t="s">
        <v>12872</v>
      </c>
      <c r="F2451" s="320">
        <v>21618</v>
      </c>
    </row>
    <row r="2452" ht="12.75">
      <c r="A2452" s="320">
        <v>90219848</v>
      </c>
      <c r="B2452" s="320">
        <v>9021984</v>
      </c>
      <c r="C2452" s="320">
        <v>90217810</v>
      </c>
      <c r="D2452" s="320">
        <v>90217810</v>
      </c>
      <c r="E2452" s="321" t="s">
        <v>12873</v>
      </c>
      <c r="F2452" s="320">
        <v>786</v>
      </c>
    </row>
    <row r="2453" ht="12.75">
      <c r="A2453" s="320">
        <v>90219678</v>
      </c>
      <c r="B2453" s="320">
        <v>9021967</v>
      </c>
      <c r="C2453" s="320">
        <v>90217829</v>
      </c>
      <c r="D2453" s="320">
        <v>90217829</v>
      </c>
      <c r="E2453" s="321" t="s">
        <v>12874</v>
      </c>
      <c r="F2453" s="320">
        <v>738</v>
      </c>
    </row>
    <row r="2454" ht="12.75">
      <c r="A2454" s="320">
        <v>90219651</v>
      </c>
      <c r="B2454" s="320">
        <v>9021965</v>
      </c>
      <c r="C2454" s="320">
        <v>90217845</v>
      </c>
      <c r="D2454" s="320">
        <v>90217845</v>
      </c>
      <c r="E2454" s="321" t="s">
        <v>12875</v>
      </c>
      <c r="F2454" s="320">
        <v>736</v>
      </c>
    </row>
    <row r="2455" ht="12.75">
      <c r="A2455" s="320">
        <v>90219686</v>
      </c>
      <c r="B2455" s="320">
        <v>9021968</v>
      </c>
      <c r="C2455" s="320">
        <v>90217853</v>
      </c>
      <c r="D2455" s="320">
        <v>90217853</v>
      </c>
      <c r="E2455" s="321" t="s">
        <v>12876</v>
      </c>
      <c r="F2455" s="320">
        <v>62197</v>
      </c>
    </row>
    <row r="2456" ht="12.75">
      <c r="A2456" s="320">
        <v>90219961</v>
      </c>
      <c r="B2456" s="320">
        <v>9021996</v>
      </c>
      <c r="C2456" s="320">
        <v>90217896</v>
      </c>
      <c r="D2456" s="320">
        <v>90217896</v>
      </c>
      <c r="E2456" s="321" t="s">
        <v>12877</v>
      </c>
      <c r="F2456" s="320">
        <v>910</v>
      </c>
    </row>
    <row r="2457" ht="12.75">
      <c r="A2457" s="320">
        <v>90203143</v>
      </c>
      <c r="B2457" s="320">
        <v>9020314</v>
      </c>
      <c r="C2457" s="320">
        <v>90218817</v>
      </c>
      <c r="D2457" s="320">
        <v>90218817</v>
      </c>
      <c r="E2457" s="321" t="s">
        <v>12878</v>
      </c>
      <c r="F2457" s="320">
        <v>44742</v>
      </c>
    </row>
    <row r="2458" ht="12.75">
      <c r="A2458" s="320">
        <v>90200110</v>
      </c>
      <c r="B2458" s="320">
        <v>9020011</v>
      </c>
      <c r="C2458" s="320">
        <v>90218930</v>
      </c>
      <c r="D2458" s="320">
        <v>90218930</v>
      </c>
      <c r="E2458" s="321" t="s">
        <v>12879</v>
      </c>
      <c r="F2458" s="320">
        <v>48752</v>
      </c>
    </row>
    <row r="2459" ht="12.75">
      <c r="A2459" s="320">
        <v>90312104</v>
      </c>
      <c r="B2459" s="320">
        <v>9031210</v>
      </c>
      <c r="C2459" s="320">
        <v>90219520</v>
      </c>
      <c r="D2459" s="320">
        <v>90219520</v>
      </c>
      <c r="E2459" s="321" t="s">
        <v>12880</v>
      </c>
      <c r="F2459" s="320">
        <v>43659</v>
      </c>
    </row>
    <row r="2460" ht="12.75">
      <c r="A2460" s="320">
        <v>90246012</v>
      </c>
      <c r="B2460" s="320">
        <v>9024601</v>
      </c>
      <c r="C2460" s="320">
        <v>90220170</v>
      </c>
      <c r="D2460" s="320">
        <v>90220170</v>
      </c>
      <c r="E2460" s="321" t="s">
        <v>12881</v>
      </c>
      <c r="F2460" s="320">
        <v>76226</v>
      </c>
    </row>
    <row r="2461" ht="12.75">
      <c r="A2461" s="320">
        <v>90246950</v>
      </c>
      <c r="B2461" s="320">
        <v>9024695</v>
      </c>
      <c r="C2461" s="320">
        <v>90220250</v>
      </c>
      <c r="D2461" s="322">
        <v>90220250</v>
      </c>
      <c r="E2461" s="321" t="s">
        <v>12882</v>
      </c>
      <c r="F2461" s="320">
        <v>58219</v>
      </c>
    </row>
    <row r="2462" ht="12.75">
      <c r="A2462" s="320">
        <v>90269640</v>
      </c>
      <c r="B2462" s="320">
        <v>9026964</v>
      </c>
      <c r="C2462" s="320">
        <v>90220552</v>
      </c>
      <c r="D2462" s="320">
        <v>90220552</v>
      </c>
      <c r="E2462" s="321" t="s">
        <v>12883</v>
      </c>
      <c r="F2462" s="320">
        <v>37746</v>
      </c>
    </row>
    <row r="2463" ht="12.75">
      <c r="A2463" s="320">
        <v>90268202</v>
      </c>
      <c r="B2463" s="320">
        <v>9026820</v>
      </c>
      <c r="C2463" s="320">
        <v>90220587</v>
      </c>
      <c r="D2463" s="320">
        <v>90220587</v>
      </c>
      <c r="E2463" s="321" t="s">
        <v>12884</v>
      </c>
      <c r="F2463" s="320">
        <v>37763</v>
      </c>
    </row>
    <row r="2464" ht="12.75">
      <c r="A2464" s="320">
        <v>92405991</v>
      </c>
      <c r="B2464" s="320">
        <v>9240599</v>
      </c>
      <c r="C2464" s="320">
        <v>90220595</v>
      </c>
      <c r="D2464" s="320">
        <v>90220595</v>
      </c>
      <c r="E2464" s="321" t="s">
        <v>12885</v>
      </c>
      <c r="F2464" s="320">
        <v>60593</v>
      </c>
    </row>
    <row r="2465" ht="12.75">
      <c r="A2465" s="320">
        <v>90268237</v>
      </c>
      <c r="B2465" s="320">
        <v>9026823</v>
      </c>
      <c r="C2465" s="320">
        <v>90220609</v>
      </c>
      <c r="D2465" s="320">
        <v>90220609</v>
      </c>
      <c r="E2465" s="321" t="s">
        <v>12886</v>
      </c>
      <c r="F2465" s="320">
        <v>43252</v>
      </c>
    </row>
    <row r="2466" ht="12.75">
      <c r="A2466" s="320">
        <v>90185412</v>
      </c>
      <c r="B2466" s="320">
        <v>9018541</v>
      </c>
      <c r="C2466" s="320">
        <v>90220617</v>
      </c>
      <c r="D2466" s="320">
        <v>90220617</v>
      </c>
      <c r="E2466" s="321" t="s">
        <v>12887</v>
      </c>
      <c r="F2466" s="320">
        <v>21481</v>
      </c>
    </row>
    <row r="2467" ht="12.75">
      <c r="A2467" s="320">
        <v>92396291</v>
      </c>
      <c r="B2467" s="320">
        <v>9239629</v>
      </c>
      <c r="C2467" s="320">
        <v>90220625</v>
      </c>
      <c r="D2467" s="320">
        <v>90220625</v>
      </c>
      <c r="E2467" s="321" t="s">
        <v>12888</v>
      </c>
      <c r="F2467" s="320">
        <v>43388</v>
      </c>
    </row>
    <row r="2468" ht="12.75">
      <c r="A2468" s="320">
        <v>90195540</v>
      </c>
      <c r="B2468" s="320">
        <v>9019554</v>
      </c>
      <c r="C2468" s="320">
        <v>90221125</v>
      </c>
      <c r="D2468" s="320">
        <v>90221125</v>
      </c>
      <c r="E2468" s="321" t="s">
        <v>12889</v>
      </c>
      <c r="F2468" s="320">
        <v>12983</v>
      </c>
    </row>
    <row r="2469" ht="12.75">
      <c r="A2469" s="320">
        <v>90195531</v>
      </c>
      <c r="B2469" s="320">
        <v>9019553</v>
      </c>
      <c r="C2469" s="320">
        <v>90221133</v>
      </c>
      <c r="D2469" s="320">
        <v>90221133</v>
      </c>
      <c r="E2469" s="321" t="s">
        <v>12890</v>
      </c>
      <c r="F2469" s="320">
        <v>12982</v>
      </c>
    </row>
    <row r="2470" ht="12.75">
      <c r="A2470" s="320">
        <v>92429920</v>
      </c>
      <c r="B2470" s="320">
        <v>9242992</v>
      </c>
      <c r="C2470" s="320">
        <v>90221451</v>
      </c>
      <c r="D2470" s="320">
        <v>90221451</v>
      </c>
      <c r="E2470" s="321" t="s">
        <v>12891</v>
      </c>
      <c r="F2470" s="320">
        <v>9757</v>
      </c>
    </row>
    <row r="2471" ht="12.75">
      <c r="A2471" s="320">
        <v>92456227</v>
      </c>
      <c r="B2471" s="320">
        <v>9245622</v>
      </c>
      <c r="C2471" s="320">
        <v>90221753</v>
      </c>
      <c r="D2471" s="320">
        <v>90221753</v>
      </c>
      <c r="E2471" s="321" t="s">
        <v>12892</v>
      </c>
      <c r="F2471" s="320">
        <v>47570</v>
      </c>
    </row>
    <row r="2472" ht="12.75">
      <c r="A2472" s="320">
        <v>90313011</v>
      </c>
      <c r="B2472" s="320">
        <v>9031301</v>
      </c>
      <c r="C2472" s="320">
        <v>90222300</v>
      </c>
      <c r="D2472" s="320">
        <v>90222300</v>
      </c>
      <c r="E2472" s="321" t="s">
        <v>12893</v>
      </c>
      <c r="F2472" s="320">
        <v>44109</v>
      </c>
    </row>
    <row r="2473" ht="12.75">
      <c r="A2473" s="320">
        <v>90469011</v>
      </c>
      <c r="B2473" s="320">
        <v>9046901</v>
      </c>
      <c r="C2473" s="320">
        <v>90223420</v>
      </c>
      <c r="D2473" s="320">
        <v>90223420</v>
      </c>
      <c r="E2473" s="321" t="s">
        <v>12894</v>
      </c>
      <c r="F2473" s="320">
        <v>45765</v>
      </c>
    </row>
    <row r="2474" ht="12.75">
      <c r="A2474" s="320">
        <v>90193539</v>
      </c>
      <c r="B2474" s="320">
        <v>9019353</v>
      </c>
      <c r="C2474" s="320">
        <v>90227301</v>
      </c>
      <c r="D2474" s="320">
        <v>90227301</v>
      </c>
      <c r="E2474" s="321" t="s">
        <v>12895</v>
      </c>
      <c r="F2474" s="320">
        <v>75999</v>
      </c>
    </row>
    <row r="2475" ht="12.75">
      <c r="A2475" s="320">
        <v>92454461</v>
      </c>
      <c r="B2475" s="320">
        <v>9245446</v>
      </c>
      <c r="C2475" s="320">
        <v>90229754</v>
      </c>
      <c r="D2475" s="320">
        <v>90229754</v>
      </c>
      <c r="E2475" s="321" t="s">
        <v>12896</v>
      </c>
      <c r="F2475" s="320">
        <v>46910</v>
      </c>
    </row>
    <row r="2476" ht="12.75">
      <c r="A2476" s="320">
        <v>90313089</v>
      </c>
      <c r="B2476" s="320">
        <v>9031308</v>
      </c>
      <c r="C2476" s="320">
        <v>90230191</v>
      </c>
      <c r="D2476" s="320">
        <v>90230191</v>
      </c>
      <c r="E2476" s="321" t="s">
        <v>12897</v>
      </c>
      <c r="F2476" s="320">
        <v>44752</v>
      </c>
    </row>
    <row r="2477" ht="12.75">
      <c r="A2477" s="320">
        <v>90311485</v>
      </c>
      <c r="B2477" s="320">
        <v>9031148</v>
      </c>
      <c r="C2477" s="320">
        <v>90232372</v>
      </c>
      <c r="D2477" s="320">
        <v>90232372</v>
      </c>
      <c r="E2477" s="321" t="s">
        <v>12898</v>
      </c>
      <c r="F2477" s="320">
        <v>43841</v>
      </c>
    </row>
    <row r="2478" ht="12.75">
      <c r="A2478" s="320">
        <v>90242688</v>
      </c>
      <c r="B2478" s="320">
        <v>9024268</v>
      </c>
      <c r="C2478" s="320">
        <v>90234022</v>
      </c>
      <c r="D2478" s="320">
        <v>90234022</v>
      </c>
      <c r="E2478" s="321" t="s">
        <v>12899</v>
      </c>
      <c r="F2478" s="320">
        <v>14926</v>
      </c>
    </row>
    <row r="2479" ht="12.75">
      <c r="A2479" s="320">
        <v>90213467</v>
      </c>
      <c r="B2479" s="320">
        <v>9021346</v>
      </c>
      <c r="C2479" s="320">
        <v>90236440</v>
      </c>
      <c r="D2479" s="320">
        <v>90236440</v>
      </c>
      <c r="E2479" s="321" t="s">
        <v>12900</v>
      </c>
      <c r="F2479" s="320">
        <v>11617</v>
      </c>
    </row>
    <row r="2480" ht="12.75">
      <c r="A2480" s="320">
        <v>90226445</v>
      </c>
      <c r="B2480" s="320">
        <v>9022644</v>
      </c>
      <c r="C2480" s="320">
        <v>90238796</v>
      </c>
      <c r="D2480" s="320">
        <v>90238796</v>
      </c>
      <c r="E2480" s="321" t="s">
        <v>12901</v>
      </c>
      <c r="F2480" s="320">
        <v>54154</v>
      </c>
    </row>
    <row r="2481" ht="12.75">
      <c r="A2481" s="320">
        <v>90310586</v>
      </c>
      <c r="B2481" s="320">
        <v>9031058</v>
      </c>
      <c r="C2481" s="320">
        <v>90239130</v>
      </c>
      <c r="D2481" s="320">
        <v>90239130</v>
      </c>
      <c r="E2481" s="321" t="s">
        <v>12902</v>
      </c>
      <c r="F2481" s="320">
        <v>47428</v>
      </c>
    </row>
    <row r="2482" ht="12.75">
      <c r="A2482" s="320">
        <v>90310594</v>
      </c>
      <c r="B2482" s="320">
        <v>9031059</v>
      </c>
      <c r="C2482" s="320">
        <v>90239148</v>
      </c>
      <c r="D2482" s="320">
        <v>90239148</v>
      </c>
      <c r="E2482" s="321" t="s">
        <v>12903</v>
      </c>
      <c r="F2482" s="320">
        <v>47429</v>
      </c>
    </row>
    <row r="2483" ht="12.75">
      <c r="A2483" s="320">
        <v>90310446</v>
      </c>
      <c r="B2483" s="320">
        <v>9031044</v>
      </c>
      <c r="C2483" s="320">
        <v>90239253</v>
      </c>
      <c r="D2483" s="320">
        <v>90239253</v>
      </c>
      <c r="E2483" s="321" t="s">
        <v>12904</v>
      </c>
      <c r="F2483" s="320">
        <v>41456</v>
      </c>
    </row>
    <row r="2484" ht="12.75">
      <c r="A2484" s="320">
        <v>92414761</v>
      </c>
      <c r="B2484" s="320">
        <v>9241476</v>
      </c>
      <c r="C2484" s="320">
        <v>90239369</v>
      </c>
      <c r="D2484" s="320">
        <v>90239369</v>
      </c>
      <c r="E2484" s="321" t="s">
        <v>12905</v>
      </c>
      <c r="F2484" s="320">
        <v>3441</v>
      </c>
    </row>
    <row r="2485" ht="12.75">
      <c r="A2485" s="320">
        <v>92414770</v>
      </c>
      <c r="B2485" s="320">
        <v>9241477</v>
      </c>
      <c r="C2485" s="320">
        <v>90239377</v>
      </c>
      <c r="D2485" s="320">
        <v>90239377</v>
      </c>
      <c r="E2485" s="321" t="s">
        <v>12906</v>
      </c>
      <c r="F2485" s="320">
        <v>3440</v>
      </c>
    </row>
    <row r="2486" ht="12.75">
      <c r="A2486" s="320">
        <v>92414788</v>
      </c>
      <c r="B2486" s="320">
        <v>9241478</v>
      </c>
      <c r="C2486" s="320">
        <v>90239385</v>
      </c>
      <c r="D2486" s="320">
        <v>90239385</v>
      </c>
      <c r="E2486" s="321" t="s">
        <v>12907</v>
      </c>
      <c r="F2486" s="320">
        <v>3436</v>
      </c>
    </row>
    <row r="2487" ht="12.75">
      <c r="A2487" s="320">
        <v>92414796</v>
      </c>
      <c r="B2487" s="320">
        <v>9241479</v>
      </c>
      <c r="C2487" s="320">
        <v>90239393</v>
      </c>
      <c r="D2487" s="320">
        <v>90239393</v>
      </c>
      <c r="E2487" s="321" t="s">
        <v>12908</v>
      </c>
      <c r="F2487" s="320">
        <v>3439</v>
      </c>
    </row>
    <row r="2488" ht="12.75">
      <c r="A2488" s="320">
        <v>92414818</v>
      </c>
      <c r="B2488" s="320">
        <v>9241481</v>
      </c>
      <c r="C2488" s="320">
        <v>90239407</v>
      </c>
      <c r="D2488" s="320">
        <v>90239407</v>
      </c>
      <c r="E2488" s="321" t="s">
        <v>12909</v>
      </c>
      <c r="F2488" s="320">
        <v>3437</v>
      </c>
    </row>
    <row r="2489" ht="12.75">
      <c r="A2489" s="320">
        <v>90216555</v>
      </c>
      <c r="B2489" s="320">
        <v>9021655</v>
      </c>
      <c r="C2489" s="320">
        <v>90239458</v>
      </c>
      <c r="D2489" s="320">
        <v>90239458</v>
      </c>
      <c r="E2489" s="321" t="s">
        <v>12910</v>
      </c>
      <c r="F2489" s="320">
        <v>14121</v>
      </c>
    </row>
    <row r="2490" ht="12.75">
      <c r="A2490" s="320">
        <v>90216547</v>
      </c>
      <c r="B2490" s="320">
        <v>9021654</v>
      </c>
      <c r="C2490" s="320">
        <v>90239466</v>
      </c>
      <c r="D2490" s="320">
        <v>90239466</v>
      </c>
      <c r="E2490" s="321" t="s">
        <v>12911</v>
      </c>
      <c r="F2490" s="320">
        <v>14120</v>
      </c>
    </row>
    <row r="2491" ht="12.75">
      <c r="A2491" s="320">
        <v>92443354</v>
      </c>
      <c r="B2491" s="320">
        <v>9244335</v>
      </c>
      <c r="C2491" s="320">
        <v>90239679</v>
      </c>
      <c r="D2491" s="320">
        <v>90239679</v>
      </c>
      <c r="E2491" s="321" t="s">
        <v>12912</v>
      </c>
      <c r="F2491" s="320">
        <v>12058</v>
      </c>
    </row>
    <row r="2492" ht="12.75">
      <c r="A2492" s="320">
        <v>90216504</v>
      </c>
      <c r="B2492" s="320">
        <v>9021650</v>
      </c>
      <c r="C2492" s="320">
        <v>90239687</v>
      </c>
      <c r="D2492" s="320">
        <v>90239687</v>
      </c>
      <c r="E2492" s="321" t="s">
        <v>12913</v>
      </c>
      <c r="F2492" s="320">
        <v>13911</v>
      </c>
    </row>
    <row r="2493" ht="12.75">
      <c r="A2493" s="320">
        <v>90214900</v>
      </c>
      <c r="B2493" s="320">
        <v>9021490</v>
      </c>
      <c r="C2493" s="320">
        <v>90239750</v>
      </c>
      <c r="D2493" s="320">
        <v>90239750</v>
      </c>
      <c r="E2493" s="321" t="s">
        <v>12914</v>
      </c>
      <c r="F2493" s="320">
        <v>70200</v>
      </c>
    </row>
    <row r="2494" ht="12.75">
      <c r="A2494" s="320">
        <v>92414745</v>
      </c>
      <c r="B2494" s="320">
        <v>9241474</v>
      </c>
      <c r="C2494" s="320">
        <v>90239989</v>
      </c>
      <c r="D2494" s="320">
        <v>90239989</v>
      </c>
      <c r="E2494" s="321" t="s">
        <v>12915</v>
      </c>
      <c r="F2494" s="320">
        <v>13817</v>
      </c>
    </row>
    <row r="2495" ht="12.75">
      <c r="A2495" s="320">
        <v>90267842</v>
      </c>
      <c r="B2495" s="320">
        <v>9026784</v>
      </c>
      <c r="C2495" s="320">
        <v>90240030</v>
      </c>
      <c r="D2495" s="320">
        <v>90240030</v>
      </c>
      <c r="E2495" s="321" t="s">
        <v>12916</v>
      </c>
      <c r="F2495" s="320">
        <v>63446</v>
      </c>
    </row>
    <row r="2496" ht="12.75">
      <c r="A2496" s="320">
        <v>92432808</v>
      </c>
      <c r="B2496" s="320">
        <v>9243280</v>
      </c>
      <c r="C2496" s="320">
        <v>90240049</v>
      </c>
      <c r="D2496" s="320">
        <v>90240049</v>
      </c>
      <c r="E2496" s="321" t="s">
        <v>12917</v>
      </c>
      <c r="F2496" s="320">
        <v>2235</v>
      </c>
    </row>
    <row r="2497" ht="12.75">
      <c r="A2497" s="320">
        <v>92432794</v>
      </c>
      <c r="B2497" s="320">
        <v>9243279</v>
      </c>
      <c r="C2497" s="320">
        <v>90240057</v>
      </c>
      <c r="D2497" s="320">
        <v>90240057</v>
      </c>
      <c r="E2497" s="321" t="s">
        <v>12918</v>
      </c>
      <c r="F2497" s="320">
        <v>2234</v>
      </c>
    </row>
    <row r="2498" ht="12.75">
      <c r="A2498" s="320">
        <v>92427804</v>
      </c>
      <c r="B2498" s="320">
        <v>9242780</v>
      </c>
      <c r="C2498" s="320">
        <v>90240294</v>
      </c>
      <c r="D2498" s="320">
        <v>90240294</v>
      </c>
      <c r="E2498" s="321" t="s">
        <v>12919</v>
      </c>
      <c r="F2498" s="320">
        <v>9842</v>
      </c>
    </row>
    <row r="2499" ht="12.75">
      <c r="A2499" s="320">
        <v>92427790</v>
      </c>
      <c r="B2499" s="320">
        <v>9242779</v>
      </c>
      <c r="C2499" s="320">
        <v>90240308</v>
      </c>
      <c r="D2499" s="320">
        <v>90240308</v>
      </c>
      <c r="E2499" s="321" t="s">
        <v>12920</v>
      </c>
      <c r="F2499" s="320">
        <v>9841</v>
      </c>
    </row>
    <row r="2500" ht="12.75">
      <c r="A2500" s="320">
        <v>92426905</v>
      </c>
      <c r="B2500" s="320">
        <v>9242690</v>
      </c>
      <c r="C2500" s="320">
        <v>90240359</v>
      </c>
      <c r="D2500" s="320">
        <v>90240359</v>
      </c>
      <c r="E2500" s="321" t="s">
        <v>12921</v>
      </c>
      <c r="F2500" s="320">
        <v>9835</v>
      </c>
    </row>
    <row r="2501" ht="12.75">
      <c r="A2501" s="320">
        <v>90199057</v>
      </c>
      <c r="B2501" s="320">
        <v>9019905</v>
      </c>
      <c r="C2501" s="320">
        <v>90241339</v>
      </c>
      <c r="D2501" s="320">
        <v>90241339</v>
      </c>
      <c r="E2501" s="321" t="s">
        <v>12922</v>
      </c>
      <c r="F2501" s="320">
        <v>978</v>
      </c>
    </row>
    <row r="2502" ht="12.75">
      <c r="A2502" s="320">
        <v>91025010</v>
      </c>
      <c r="B2502" s="320">
        <v>9102501</v>
      </c>
      <c r="C2502" s="320">
        <v>90241371</v>
      </c>
      <c r="D2502" s="320">
        <v>90241371</v>
      </c>
      <c r="E2502" s="321" t="s">
        <v>12923</v>
      </c>
      <c r="F2502" s="320">
        <v>2265</v>
      </c>
    </row>
    <row r="2503" ht="12.75">
      <c r="A2503" s="320">
        <v>92393357</v>
      </c>
      <c r="B2503" s="320">
        <v>9239335</v>
      </c>
      <c r="C2503" s="320">
        <v>90244087</v>
      </c>
      <c r="D2503" s="320">
        <v>90244087</v>
      </c>
      <c r="E2503" s="321" t="s">
        <v>12924</v>
      </c>
      <c r="F2503" s="320">
        <v>9862</v>
      </c>
    </row>
    <row r="2504" ht="12.75">
      <c r="A2504" s="320">
        <v>90175220</v>
      </c>
      <c r="B2504" s="320">
        <v>9017522</v>
      </c>
      <c r="C2504" s="320">
        <v>90244524</v>
      </c>
      <c r="D2504" s="320">
        <v>90244524</v>
      </c>
      <c r="E2504" s="321" t="s">
        <v>12925</v>
      </c>
      <c r="F2504" s="320">
        <v>12569</v>
      </c>
    </row>
    <row r="2505" ht="12.75">
      <c r="A2505" s="320">
        <v>92387101</v>
      </c>
      <c r="B2505" s="320">
        <v>9238710</v>
      </c>
      <c r="C2505" s="320">
        <v>90244540</v>
      </c>
      <c r="D2505" s="320">
        <v>90244540</v>
      </c>
      <c r="E2505" s="321" t="s">
        <v>12926</v>
      </c>
      <c r="F2505" s="320">
        <v>7972</v>
      </c>
    </row>
    <row r="2506" ht="12.75">
      <c r="A2506" s="320">
        <v>90175522</v>
      </c>
      <c r="B2506" s="320">
        <v>9017552</v>
      </c>
      <c r="C2506" s="320">
        <v>90244702</v>
      </c>
      <c r="D2506" s="320">
        <v>90244702</v>
      </c>
      <c r="E2506" s="321" t="s">
        <v>12927</v>
      </c>
      <c r="F2506" s="320">
        <v>72270</v>
      </c>
    </row>
    <row r="2507" ht="12.75">
      <c r="A2507" s="320">
        <v>92402984</v>
      </c>
      <c r="B2507" s="320">
        <v>9240298</v>
      </c>
      <c r="C2507" s="320">
        <v>90244966</v>
      </c>
      <c r="D2507" s="320">
        <v>90244966</v>
      </c>
      <c r="E2507" s="321" t="s">
        <v>12928</v>
      </c>
      <c r="F2507" s="320">
        <v>1144</v>
      </c>
    </row>
    <row r="2508" ht="12.75">
      <c r="A2508" s="320">
        <v>92419143</v>
      </c>
      <c r="B2508" s="320">
        <v>9241914</v>
      </c>
      <c r="C2508" s="320">
        <v>90245202</v>
      </c>
      <c r="D2508" s="320">
        <v>90245202</v>
      </c>
      <c r="E2508" s="321" t="s">
        <v>12929</v>
      </c>
      <c r="F2508" s="320">
        <v>44990</v>
      </c>
    </row>
    <row r="2509" ht="12.75">
      <c r="A2509" s="320">
        <v>92380689</v>
      </c>
      <c r="B2509" s="320">
        <v>9238068</v>
      </c>
      <c r="C2509" s="320">
        <v>90245652</v>
      </c>
      <c r="D2509" s="320">
        <v>90245652</v>
      </c>
      <c r="E2509" s="321" t="s">
        <v>12930</v>
      </c>
      <c r="F2509" s="320">
        <v>9875</v>
      </c>
    </row>
    <row r="2510" ht="12.75">
      <c r="A2510" s="320">
        <v>92394124</v>
      </c>
      <c r="B2510" s="320">
        <v>9239412</v>
      </c>
      <c r="C2510" s="320">
        <v>90246730</v>
      </c>
      <c r="D2510" s="320">
        <v>90246730</v>
      </c>
      <c r="E2510" s="321" t="s">
        <v>12931</v>
      </c>
      <c r="F2510" s="320">
        <v>3603</v>
      </c>
    </row>
    <row r="2511" ht="12.75">
      <c r="A2511" s="320">
        <v>92455077</v>
      </c>
      <c r="B2511" s="320">
        <v>9245507</v>
      </c>
      <c r="C2511" s="320">
        <v>90246748</v>
      </c>
      <c r="D2511" s="320">
        <v>90246748</v>
      </c>
      <c r="E2511" s="321" t="s">
        <v>12932</v>
      </c>
      <c r="F2511" s="320">
        <v>3604</v>
      </c>
    </row>
    <row r="2512" ht="12.75">
      <c r="A2512" s="320">
        <v>92385486</v>
      </c>
      <c r="B2512" s="320">
        <v>9238548</v>
      </c>
      <c r="C2512" s="320">
        <v>90246756</v>
      </c>
      <c r="D2512" s="320">
        <v>90246756</v>
      </c>
      <c r="E2512" s="321" t="s">
        <v>12933</v>
      </c>
      <c r="F2512" s="320">
        <v>5721</v>
      </c>
    </row>
    <row r="2513" ht="12.75">
      <c r="A2513" s="320">
        <v>92385494</v>
      </c>
      <c r="B2513" s="320">
        <v>9238549</v>
      </c>
      <c r="C2513" s="320">
        <v>90246764</v>
      </c>
      <c r="D2513" s="320">
        <v>90246764</v>
      </c>
      <c r="E2513" s="321" t="s">
        <v>12934</v>
      </c>
      <c r="F2513" s="320">
        <v>5722</v>
      </c>
    </row>
    <row r="2514" ht="12.75">
      <c r="A2514" s="320">
        <v>92442501</v>
      </c>
      <c r="B2514" s="320">
        <v>9244250</v>
      </c>
      <c r="C2514" s="320">
        <v>90246772</v>
      </c>
      <c r="D2514" s="320">
        <v>90246772</v>
      </c>
      <c r="E2514" s="321" t="s">
        <v>12935</v>
      </c>
      <c r="F2514" s="320">
        <v>47834</v>
      </c>
    </row>
    <row r="2515" ht="12.75">
      <c r="A2515" s="320">
        <v>92388035</v>
      </c>
      <c r="B2515" s="320">
        <v>9238803</v>
      </c>
      <c r="C2515" s="320">
        <v>90246802</v>
      </c>
      <c r="D2515" s="320">
        <v>90246802</v>
      </c>
      <c r="E2515" s="321" t="s">
        <v>12936</v>
      </c>
      <c r="F2515" s="320">
        <v>31081</v>
      </c>
    </row>
    <row r="2516" ht="12.75">
      <c r="A2516" s="320">
        <v>92388043</v>
      </c>
      <c r="B2516" s="320">
        <v>9238804</v>
      </c>
      <c r="C2516" s="320">
        <v>90246810</v>
      </c>
      <c r="D2516" s="320">
        <v>90246810</v>
      </c>
      <c r="E2516" s="321" t="s">
        <v>12937</v>
      </c>
      <c r="F2516" s="320">
        <v>31082</v>
      </c>
    </row>
    <row r="2517" ht="12.75">
      <c r="A2517" s="320">
        <v>91445019</v>
      </c>
      <c r="B2517" s="320">
        <v>9144501</v>
      </c>
      <c r="C2517" s="320">
        <v>90246942</v>
      </c>
      <c r="D2517" s="320">
        <v>90246942</v>
      </c>
      <c r="E2517" s="321" t="s">
        <v>12938</v>
      </c>
      <c r="F2517" s="320">
        <v>43356</v>
      </c>
    </row>
    <row r="2518" ht="12.75">
      <c r="A2518" s="320">
        <v>90274997</v>
      </c>
      <c r="B2518" s="320">
        <v>9027499</v>
      </c>
      <c r="C2518" s="320">
        <v>90246950</v>
      </c>
      <c r="D2518" s="320">
        <v>90246950</v>
      </c>
      <c r="E2518" s="321" t="s">
        <v>12939</v>
      </c>
      <c r="F2518" s="320">
        <v>43357</v>
      </c>
    </row>
    <row r="2519" ht="12.75">
      <c r="A2519" s="320">
        <v>90131460</v>
      </c>
      <c r="B2519" s="320">
        <v>9013146</v>
      </c>
      <c r="C2519" s="320">
        <v>90247108</v>
      </c>
      <c r="D2519" s="320">
        <v>90247108</v>
      </c>
      <c r="E2519" s="321" t="s">
        <v>12940</v>
      </c>
      <c r="F2519" s="320">
        <v>52885</v>
      </c>
    </row>
    <row r="2520" ht="12.75">
      <c r="A2520" s="320">
        <v>90287347</v>
      </c>
      <c r="B2520" s="320">
        <v>9028734</v>
      </c>
      <c r="C2520" s="320">
        <v>90247124</v>
      </c>
      <c r="D2520" s="322">
        <v>90247124</v>
      </c>
      <c r="E2520" s="321" t="s">
        <v>12941</v>
      </c>
      <c r="F2520" s="320">
        <v>33673</v>
      </c>
    </row>
    <row r="2521" ht="12.75">
      <c r="A2521" s="320">
        <v>90131487</v>
      </c>
      <c r="B2521" s="320">
        <v>9013148</v>
      </c>
      <c r="C2521" s="320">
        <v>90247132</v>
      </c>
      <c r="D2521" s="320">
        <v>90247132</v>
      </c>
      <c r="E2521" s="321" t="s">
        <v>12942</v>
      </c>
      <c r="F2521" s="320">
        <v>36</v>
      </c>
    </row>
    <row r="2522" ht="12.75">
      <c r="A2522" s="320">
        <v>90287355</v>
      </c>
      <c r="B2522" s="320">
        <v>9028735</v>
      </c>
      <c r="C2522" s="320">
        <v>90247140</v>
      </c>
      <c r="D2522" s="320">
        <v>90247140</v>
      </c>
      <c r="E2522" s="321" t="s">
        <v>12943</v>
      </c>
      <c r="F2522" s="320">
        <v>33674</v>
      </c>
    </row>
    <row r="2523" ht="12.75">
      <c r="A2523" s="320">
        <v>90287363</v>
      </c>
      <c r="B2523" s="320">
        <v>9028736</v>
      </c>
      <c r="C2523" s="320">
        <v>90247167</v>
      </c>
      <c r="D2523" s="322">
        <v>90247167</v>
      </c>
      <c r="E2523" s="321" t="s">
        <v>12944</v>
      </c>
      <c r="F2523" s="320">
        <v>33675</v>
      </c>
    </row>
    <row r="2524" ht="12.75">
      <c r="A2524" s="320">
        <v>92366694</v>
      </c>
      <c r="B2524" s="320">
        <v>9236669</v>
      </c>
      <c r="C2524" s="320">
        <v>90247175</v>
      </c>
      <c r="D2524" s="320">
        <v>90247175</v>
      </c>
      <c r="E2524" s="321" t="s">
        <v>12945</v>
      </c>
      <c r="F2524" s="320">
        <v>52884</v>
      </c>
    </row>
    <row r="2525" ht="12.75">
      <c r="A2525" s="320">
        <v>96545135</v>
      </c>
      <c r="B2525" s="320">
        <v>9654513</v>
      </c>
      <c r="C2525" s="322">
        <v>90247612</v>
      </c>
      <c r="D2525" s="322">
        <v>90247612</v>
      </c>
      <c r="E2525" s="321" t="s">
        <v>12946</v>
      </c>
      <c r="F2525" s="320">
        <v>44905</v>
      </c>
    </row>
    <row r="2526" ht="12.75">
      <c r="A2526" s="320">
        <v>90274954</v>
      </c>
      <c r="B2526" s="320">
        <v>9027495</v>
      </c>
      <c r="C2526" s="320">
        <v>90247639</v>
      </c>
      <c r="D2526" s="320">
        <v>90247639</v>
      </c>
      <c r="E2526" s="321" t="s">
        <v>12947</v>
      </c>
      <c r="F2526" s="320">
        <v>43876</v>
      </c>
    </row>
    <row r="2527" ht="12.75">
      <c r="A2527" s="320">
        <v>92390307</v>
      </c>
      <c r="B2527" s="320">
        <v>9239030</v>
      </c>
      <c r="C2527" s="320">
        <v>90247990</v>
      </c>
      <c r="D2527" s="320">
        <v>90247990</v>
      </c>
      <c r="E2527" s="321" t="s">
        <v>12948</v>
      </c>
      <c r="F2527" s="320">
        <v>49429</v>
      </c>
    </row>
    <row r="2528" ht="12.75">
      <c r="A2528" s="320">
        <v>91471010</v>
      </c>
      <c r="B2528" s="320">
        <v>9147101</v>
      </c>
      <c r="C2528" s="320">
        <v>90248040</v>
      </c>
      <c r="D2528" s="320">
        <v>90248040</v>
      </c>
      <c r="E2528" s="321" t="s">
        <v>12949</v>
      </c>
      <c r="F2528" s="320">
        <v>2864</v>
      </c>
    </row>
    <row r="2529" ht="12.75">
      <c r="A2529" s="320">
        <v>92380620</v>
      </c>
      <c r="B2529" s="320">
        <v>9238062</v>
      </c>
      <c r="C2529" s="320">
        <v>90248066</v>
      </c>
      <c r="D2529" s="320">
        <v>90248066</v>
      </c>
      <c r="E2529" s="321" t="s">
        <v>12950</v>
      </c>
      <c r="F2529" s="320">
        <v>124</v>
      </c>
    </row>
    <row r="2530" ht="12.75">
      <c r="A2530" s="320">
        <v>92380611</v>
      </c>
      <c r="B2530" s="320">
        <v>9238061</v>
      </c>
      <c r="C2530" s="320">
        <v>90248074</v>
      </c>
      <c r="D2530" s="320">
        <v>90248074</v>
      </c>
      <c r="E2530" s="321" t="s">
        <v>12951</v>
      </c>
      <c r="F2530" s="320">
        <v>73255</v>
      </c>
    </row>
    <row r="2531" ht="12.75">
      <c r="A2531" s="320">
        <v>90154967</v>
      </c>
      <c r="B2531" s="320">
        <v>9015496</v>
      </c>
      <c r="C2531" s="320">
        <v>90248465</v>
      </c>
      <c r="D2531" s="320">
        <v>90248465</v>
      </c>
      <c r="E2531" s="321" t="s">
        <v>12952</v>
      </c>
      <c r="F2531" s="320">
        <v>47574</v>
      </c>
    </row>
    <row r="2532" ht="12.75">
      <c r="A2532" s="320">
        <v>90223349</v>
      </c>
      <c r="B2532" s="320">
        <v>9022334</v>
      </c>
      <c r="C2532" s="320">
        <v>90249658</v>
      </c>
      <c r="D2532" s="320">
        <v>90249658</v>
      </c>
      <c r="E2532" s="321" t="s">
        <v>12953</v>
      </c>
      <c r="F2532" s="320">
        <v>62910</v>
      </c>
    </row>
    <row r="2533" ht="12.75">
      <c r="A2533" s="320">
        <v>90223160</v>
      </c>
      <c r="B2533" s="320">
        <v>9022316</v>
      </c>
      <c r="C2533" s="320">
        <v>90249810</v>
      </c>
      <c r="D2533" s="320">
        <v>90249810</v>
      </c>
      <c r="E2533" s="321" t="s">
        <v>12954</v>
      </c>
      <c r="F2533" s="320">
        <v>62915</v>
      </c>
    </row>
    <row r="2534" ht="12.75">
      <c r="A2534" s="320">
        <v>90223179</v>
      </c>
      <c r="B2534" s="320">
        <v>9022317</v>
      </c>
      <c r="C2534" s="320">
        <v>90249828</v>
      </c>
      <c r="D2534" s="320">
        <v>90249828</v>
      </c>
      <c r="E2534" s="321" t="s">
        <v>12955</v>
      </c>
      <c r="F2534" s="320">
        <v>62913</v>
      </c>
    </row>
    <row r="2535" ht="12.75">
      <c r="A2535" s="320">
        <v>92455298</v>
      </c>
      <c r="B2535" s="320">
        <v>9245529</v>
      </c>
      <c r="C2535" s="320">
        <v>90250524</v>
      </c>
      <c r="D2535" s="320">
        <v>90250524</v>
      </c>
      <c r="E2535" s="321" t="s">
        <v>12956</v>
      </c>
      <c r="F2535" s="320">
        <v>13675</v>
      </c>
    </row>
    <row r="2536" ht="12.75">
      <c r="A2536" s="320">
        <v>90319311</v>
      </c>
      <c r="B2536" s="320">
        <v>9031931</v>
      </c>
      <c r="C2536" s="320">
        <v>90250630</v>
      </c>
      <c r="D2536" s="320">
        <v>90250630</v>
      </c>
      <c r="E2536" s="321" t="s">
        <v>12957</v>
      </c>
      <c r="F2536" s="320">
        <v>51062</v>
      </c>
    </row>
    <row r="2537" ht="12.75">
      <c r="A2537" s="320">
        <v>90319303</v>
      </c>
      <c r="B2537" s="320">
        <v>9031930</v>
      </c>
      <c r="C2537" s="320">
        <v>90250648</v>
      </c>
      <c r="D2537" s="320">
        <v>90250648</v>
      </c>
      <c r="E2537" s="321" t="s">
        <v>12958</v>
      </c>
      <c r="F2537" s="320">
        <v>51063</v>
      </c>
    </row>
    <row r="2538" ht="12.75">
      <c r="A2538" s="320">
        <v>92385605</v>
      </c>
      <c r="B2538" s="320">
        <v>9238560</v>
      </c>
      <c r="C2538" s="320">
        <v>90251083</v>
      </c>
      <c r="D2538" s="320">
        <v>90251083</v>
      </c>
      <c r="E2538" s="321" t="s">
        <v>12959</v>
      </c>
      <c r="F2538" s="320">
        <v>9941</v>
      </c>
    </row>
    <row r="2539" ht="12.75">
      <c r="A2539" s="320">
        <v>92456804</v>
      </c>
      <c r="B2539" s="320">
        <v>9245680</v>
      </c>
      <c r="C2539" s="320">
        <v>90251091</v>
      </c>
      <c r="D2539" s="320">
        <v>90251091</v>
      </c>
      <c r="E2539" s="321" t="s">
        <v>12960</v>
      </c>
      <c r="F2539" s="320">
        <v>9942</v>
      </c>
    </row>
    <row r="2540" ht="12.75">
      <c r="A2540" s="320">
        <v>92456820</v>
      </c>
      <c r="B2540" s="320">
        <v>9245682</v>
      </c>
      <c r="C2540" s="320">
        <v>90251113</v>
      </c>
      <c r="D2540" s="320">
        <v>90251113</v>
      </c>
      <c r="E2540" s="321" t="s">
        <v>12961</v>
      </c>
      <c r="F2540" s="320">
        <v>9944</v>
      </c>
    </row>
    <row r="2541" ht="12.75">
      <c r="A2541" s="320">
        <v>92456839</v>
      </c>
      <c r="B2541" s="320">
        <v>9245683</v>
      </c>
      <c r="C2541" s="320">
        <v>90251121</v>
      </c>
      <c r="D2541" s="320">
        <v>90251121</v>
      </c>
      <c r="E2541" s="321" t="s">
        <v>12962</v>
      </c>
      <c r="F2541" s="320">
        <v>9945</v>
      </c>
    </row>
    <row r="2542" ht="12.75">
      <c r="A2542" s="320">
        <v>92369766</v>
      </c>
      <c r="B2542" s="320">
        <v>9236976</v>
      </c>
      <c r="C2542" s="320">
        <v>90252381</v>
      </c>
      <c r="D2542" s="320">
        <v>90252381</v>
      </c>
      <c r="E2542" s="321" t="s">
        <v>12963</v>
      </c>
      <c r="F2542" s="320">
        <v>998</v>
      </c>
    </row>
    <row r="2543" ht="12.75">
      <c r="A2543" s="320">
        <v>92378706</v>
      </c>
      <c r="B2543" s="320">
        <v>9237870</v>
      </c>
      <c r="C2543" s="320">
        <v>90252403</v>
      </c>
      <c r="D2543" s="320">
        <v>90252403</v>
      </c>
      <c r="E2543" s="321" t="s">
        <v>12964</v>
      </c>
      <c r="F2543" s="320">
        <v>968</v>
      </c>
    </row>
    <row r="2544" ht="12.75">
      <c r="A2544" s="320">
        <v>92439217</v>
      </c>
      <c r="B2544" s="320">
        <v>9243921</v>
      </c>
      <c r="C2544" s="320">
        <v>90252420</v>
      </c>
      <c r="D2544" s="320">
        <v>90252420</v>
      </c>
      <c r="E2544" s="321" t="s">
        <v>12965</v>
      </c>
      <c r="F2544" s="320">
        <v>971</v>
      </c>
    </row>
    <row r="2545" ht="12.75">
      <c r="A2545" s="320">
        <v>90199049</v>
      </c>
      <c r="B2545" s="320">
        <v>9019904</v>
      </c>
      <c r="C2545" s="320">
        <v>90253035</v>
      </c>
      <c r="D2545" s="320">
        <v>90253035</v>
      </c>
      <c r="E2545" s="321" t="s">
        <v>12966</v>
      </c>
      <c r="F2545" s="320">
        <v>976</v>
      </c>
    </row>
    <row r="2546" ht="12.75">
      <c r="A2546" s="320">
        <v>92378838</v>
      </c>
      <c r="B2546" s="320">
        <v>9237883</v>
      </c>
      <c r="C2546" s="320">
        <v>90253043</v>
      </c>
      <c r="D2546" s="320">
        <v>90253043</v>
      </c>
      <c r="E2546" s="321" t="s">
        <v>12967</v>
      </c>
      <c r="F2546" s="320">
        <v>977</v>
      </c>
    </row>
    <row r="2547" ht="12.75">
      <c r="A2547" s="320">
        <v>92456537</v>
      </c>
      <c r="B2547" s="320">
        <v>9245653</v>
      </c>
      <c r="C2547" s="320">
        <v>90253051</v>
      </c>
      <c r="D2547" s="320">
        <v>90253051</v>
      </c>
      <c r="E2547" s="321" t="s">
        <v>12968</v>
      </c>
      <c r="F2547" s="320">
        <v>972</v>
      </c>
    </row>
    <row r="2548" ht="12.75">
      <c r="A2548" s="320">
        <v>92394175</v>
      </c>
      <c r="B2548" s="320">
        <v>9239417</v>
      </c>
      <c r="C2548" s="320">
        <v>90253230</v>
      </c>
      <c r="D2548" s="320">
        <v>90253230</v>
      </c>
      <c r="E2548" s="321" t="s">
        <v>12969</v>
      </c>
      <c r="F2548" s="320">
        <v>454</v>
      </c>
    </row>
    <row r="2549" ht="12.75">
      <c r="A2549" s="320">
        <v>92377173</v>
      </c>
      <c r="B2549" s="320">
        <v>9237717</v>
      </c>
      <c r="C2549" s="320">
        <v>90253752</v>
      </c>
      <c r="D2549" s="320">
        <v>90253752</v>
      </c>
      <c r="E2549" s="321" t="s">
        <v>12970</v>
      </c>
      <c r="F2549" s="320">
        <v>105</v>
      </c>
    </row>
    <row r="2550" ht="12.75">
      <c r="A2550" s="320">
        <v>90619021</v>
      </c>
      <c r="B2550" s="320">
        <v>9061902</v>
      </c>
      <c r="C2550" s="320">
        <v>90253760</v>
      </c>
      <c r="D2550" s="320">
        <v>90253760</v>
      </c>
      <c r="E2550" s="321" t="s">
        <v>12971</v>
      </c>
      <c r="F2550" s="320">
        <v>103</v>
      </c>
    </row>
    <row r="2551" ht="12.75">
      <c r="A2551" s="320">
        <v>90158962</v>
      </c>
      <c r="B2551" s="320">
        <v>9015896</v>
      </c>
      <c r="C2551" s="320">
        <v>90254171</v>
      </c>
      <c r="D2551" s="320">
        <v>90254171</v>
      </c>
      <c r="E2551" s="321" t="s">
        <v>12972</v>
      </c>
      <c r="F2551" s="320">
        <v>1201</v>
      </c>
    </row>
    <row r="2552" ht="12.75">
      <c r="A2552" s="320">
        <v>91421012</v>
      </c>
      <c r="B2552" s="320">
        <v>9142101</v>
      </c>
      <c r="C2552" s="320">
        <v>90254198</v>
      </c>
      <c r="D2552" s="320">
        <v>90254198</v>
      </c>
      <c r="E2552" s="321" t="s">
        <v>12973</v>
      </c>
      <c r="F2552" s="320">
        <v>3021</v>
      </c>
    </row>
    <row r="2553" ht="12.75">
      <c r="A2553" s="320">
        <v>92412378</v>
      </c>
      <c r="B2553" s="320">
        <v>9241237</v>
      </c>
      <c r="C2553" s="320">
        <v>90254201</v>
      </c>
      <c r="D2553" s="320">
        <v>90254201</v>
      </c>
      <c r="E2553" s="321" t="s">
        <v>12974</v>
      </c>
      <c r="F2553" s="320">
        <v>5054</v>
      </c>
    </row>
    <row r="2554" ht="12.75">
      <c r="A2554" s="320">
        <v>90265106</v>
      </c>
      <c r="B2554" s="320">
        <v>9026510</v>
      </c>
      <c r="C2554" s="320">
        <v>90254856</v>
      </c>
      <c r="D2554" s="320">
        <v>90254856</v>
      </c>
      <c r="E2554" s="321" t="s">
        <v>12975</v>
      </c>
      <c r="F2554" s="320">
        <v>27440</v>
      </c>
    </row>
    <row r="2555" ht="12.75">
      <c r="A2555" s="320">
        <v>92471960</v>
      </c>
      <c r="B2555" s="320">
        <v>9247196</v>
      </c>
      <c r="C2555" s="320">
        <v>90255119</v>
      </c>
      <c r="D2555" s="320">
        <v>90255119</v>
      </c>
      <c r="E2555" s="321" t="s">
        <v>12976</v>
      </c>
      <c r="F2555" s="320">
        <v>2821</v>
      </c>
    </row>
    <row r="2556" ht="12.75">
      <c r="A2556" s="320">
        <v>92378021</v>
      </c>
      <c r="B2556" s="320">
        <v>9237802</v>
      </c>
      <c r="C2556" s="320">
        <v>90255950</v>
      </c>
      <c r="D2556" s="320">
        <v>90255950</v>
      </c>
      <c r="E2556" s="321" t="s">
        <v>12977</v>
      </c>
      <c r="F2556" s="320">
        <v>71292</v>
      </c>
    </row>
    <row r="2557" ht="12.75">
      <c r="A2557" s="320">
        <v>92383769</v>
      </c>
      <c r="B2557" s="320">
        <v>9238376</v>
      </c>
      <c r="C2557" s="320">
        <v>90256050</v>
      </c>
      <c r="D2557" s="320">
        <v>90256050</v>
      </c>
      <c r="E2557" s="321" t="s">
        <v>12978</v>
      </c>
      <c r="F2557" s="320">
        <v>71282</v>
      </c>
    </row>
    <row r="2558" ht="12.75">
      <c r="A2558" s="320">
        <v>92383815</v>
      </c>
      <c r="B2558" s="320">
        <v>9238381</v>
      </c>
      <c r="C2558" s="320">
        <v>90256085</v>
      </c>
      <c r="D2558" s="320">
        <v>90256085</v>
      </c>
      <c r="E2558" s="321" t="s">
        <v>12979</v>
      </c>
      <c r="F2558" s="320">
        <v>71286</v>
      </c>
    </row>
    <row r="2559" ht="12.75">
      <c r="A2559" s="320">
        <v>92420397</v>
      </c>
      <c r="B2559" s="320">
        <v>9242039</v>
      </c>
      <c r="C2559" s="320">
        <v>90256123</v>
      </c>
      <c r="D2559" s="320">
        <v>90256123</v>
      </c>
      <c r="E2559" s="321" t="s">
        <v>12980</v>
      </c>
      <c r="F2559" s="320">
        <v>71336</v>
      </c>
    </row>
    <row r="2560" ht="12.75">
      <c r="A2560" s="320">
        <v>92380069</v>
      </c>
      <c r="B2560" s="320">
        <v>9238006</v>
      </c>
      <c r="C2560" s="320">
        <v>90256174</v>
      </c>
      <c r="D2560" s="320">
        <v>90256174</v>
      </c>
      <c r="E2560" s="321" t="s">
        <v>12981</v>
      </c>
      <c r="F2560" s="320">
        <v>61672</v>
      </c>
    </row>
    <row r="2561" ht="12.75">
      <c r="A2561" s="320">
        <v>92380077</v>
      </c>
      <c r="B2561" s="320">
        <v>9238007</v>
      </c>
      <c r="C2561" s="320">
        <v>90256182</v>
      </c>
      <c r="D2561" s="320">
        <v>90256182</v>
      </c>
      <c r="E2561" s="321" t="s">
        <v>12982</v>
      </c>
      <c r="F2561" s="320">
        <v>61673</v>
      </c>
    </row>
    <row r="2562" ht="12.75">
      <c r="A2562" s="320">
        <v>92418406</v>
      </c>
      <c r="B2562" s="320">
        <v>9241840</v>
      </c>
      <c r="C2562" s="320">
        <v>90256190</v>
      </c>
      <c r="D2562" s="320">
        <v>90256190</v>
      </c>
      <c r="E2562" s="321" t="s">
        <v>12983</v>
      </c>
      <c r="F2562" s="320">
        <v>61676</v>
      </c>
    </row>
    <row r="2563" ht="12.75">
      <c r="A2563" s="320">
        <v>92466370</v>
      </c>
      <c r="B2563" s="320">
        <v>9246637</v>
      </c>
      <c r="C2563" s="320">
        <v>90256204</v>
      </c>
      <c r="D2563" s="320">
        <v>90256204</v>
      </c>
      <c r="E2563" s="321" t="s">
        <v>12984</v>
      </c>
      <c r="F2563" s="320">
        <v>61667</v>
      </c>
    </row>
    <row r="2564" ht="12.75">
      <c r="A2564" s="320">
        <v>92466389</v>
      </c>
      <c r="B2564" s="320">
        <v>9246638</v>
      </c>
      <c r="C2564" s="320">
        <v>90256212</v>
      </c>
      <c r="D2564" s="320">
        <v>90256212</v>
      </c>
      <c r="E2564" s="321" t="s">
        <v>12985</v>
      </c>
      <c r="F2564" s="320">
        <v>61666</v>
      </c>
    </row>
    <row r="2565" ht="12.75">
      <c r="A2565" s="320">
        <v>92401414</v>
      </c>
      <c r="B2565" s="320">
        <v>9240141</v>
      </c>
      <c r="C2565" s="320">
        <v>90256239</v>
      </c>
      <c r="D2565" s="320">
        <v>90256239</v>
      </c>
      <c r="E2565" s="321" t="s">
        <v>12986</v>
      </c>
      <c r="F2565" s="320">
        <v>61668</v>
      </c>
    </row>
    <row r="2566" ht="12.75">
      <c r="A2566" s="320">
        <v>92401406</v>
      </c>
      <c r="B2566" s="320">
        <v>9240140</v>
      </c>
      <c r="C2566" s="320">
        <v>90256247</v>
      </c>
      <c r="D2566" s="320">
        <v>90256247</v>
      </c>
      <c r="E2566" s="321" t="s">
        <v>12987</v>
      </c>
      <c r="F2566" s="320">
        <v>61669</v>
      </c>
    </row>
    <row r="2567" ht="12.75">
      <c r="A2567" s="320">
        <v>92418368</v>
      </c>
      <c r="B2567" s="320">
        <v>9241836</v>
      </c>
      <c r="C2567" s="320">
        <v>90256263</v>
      </c>
      <c r="D2567" s="320">
        <v>90256263</v>
      </c>
      <c r="E2567" s="321" t="s">
        <v>12988</v>
      </c>
      <c r="F2567" s="320">
        <v>61674</v>
      </c>
    </row>
    <row r="2568" ht="12.75">
      <c r="A2568" s="320">
        <v>92455620</v>
      </c>
      <c r="B2568" s="320">
        <v>9245562</v>
      </c>
      <c r="C2568" s="320">
        <v>90256271</v>
      </c>
      <c r="D2568" s="320">
        <v>90256271</v>
      </c>
      <c r="E2568" s="321" t="s">
        <v>12989</v>
      </c>
      <c r="F2568" s="320">
        <v>61675</v>
      </c>
    </row>
    <row r="2569" ht="12.75">
      <c r="A2569" s="320">
        <v>92380018</v>
      </c>
      <c r="B2569" s="320">
        <v>9238001</v>
      </c>
      <c r="C2569" s="320">
        <v>90256280</v>
      </c>
      <c r="D2569" s="320">
        <v>90256280</v>
      </c>
      <c r="E2569" s="321" t="s">
        <v>12990</v>
      </c>
      <c r="F2569" s="320">
        <v>61671</v>
      </c>
    </row>
    <row r="2570" ht="12.75">
      <c r="A2570" s="320">
        <v>90145607</v>
      </c>
      <c r="B2570" s="320">
        <v>9014560</v>
      </c>
      <c r="C2570" s="320">
        <v>90256328</v>
      </c>
      <c r="D2570" s="322">
        <v>90256328</v>
      </c>
      <c r="E2570" s="321" t="s">
        <v>12991</v>
      </c>
      <c r="F2570" s="320">
        <v>61664</v>
      </c>
    </row>
    <row r="2571" ht="12.75">
      <c r="A2571" s="320">
        <v>90269667</v>
      </c>
      <c r="B2571" s="320">
        <v>9026966</v>
      </c>
      <c r="C2571" s="320">
        <v>90257170</v>
      </c>
      <c r="D2571" s="320">
        <v>90257170</v>
      </c>
      <c r="E2571" s="321" t="s">
        <v>12992</v>
      </c>
      <c r="F2571" s="320">
        <v>70746</v>
      </c>
    </row>
    <row r="2572" ht="12.75">
      <c r="A2572" s="320">
        <v>92470181</v>
      </c>
      <c r="B2572" s="320">
        <v>9247018</v>
      </c>
      <c r="C2572" s="320">
        <v>90257197</v>
      </c>
      <c r="D2572" s="320">
        <v>90257197</v>
      </c>
      <c r="E2572" s="321" t="s">
        <v>12993</v>
      </c>
      <c r="F2572" s="320">
        <v>65206</v>
      </c>
    </row>
    <row r="2573" ht="12.75">
      <c r="A2573" s="320">
        <v>92470190</v>
      </c>
      <c r="B2573" s="320">
        <v>9247019</v>
      </c>
      <c r="C2573" s="320">
        <v>90257200</v>
      </c>
      <c r="D2573" s="320">
        <v>90257200</v>
      </c>
      <c r="E2573" s="321" t="s">
        <v>12994</v>
      </c>
      <c r="F2573" s="320">
        <v>65207</v>
      </c>
    </row>
    <row r="2574" ht="12.75">
      <c r="A2574" s="320">
        <v>90268130</v>
      </c>
      <c r="B2574" s="320">
        <v>9026813</v>
      </c>
      <c r="C2574" s="320">
        <v>90257308</v>
      </c>
      <c r="D2574" s="320">
        <v>90257308</v>
      </c>
      <c r="E2574" s="321" t="s">
        <v>12995</v>
      </c>
      <c r="F2574" s="320">
        <v>37753</v>
      </c>
    </row>
    <row r="2575" ht="12.75">
      <c r="A2575" s="320">
        <v>91221013</v>
      </c>
      <c r="B2575" s="320">
        <v>9122101</v>
      </c>
      <c r="C2575" s="320">
        <v>90257332</v>
      </c>
      <c r="D2575" s="320">
        <v>90257332</v>
      </c>
      <c r="E2575" s="321" t="s">
        <v>12996</v>
      </c>
      <c r="F2575" s="320">
        <v>28658</v>
      </c>
    </row>
    <row r="2576" ht="12.75">
      <c r="A2576" s="320">
        <v>92168027</v>
      </c>
      <c r="B2576" s="320">
        <v>9216802</v>
      </c>
      <c r="C2576" s="320">
        <v>90257375</v>
      </c>
      <c r="D2576" s="320">
        <v>90257375</v>
      </c>
      <c r="E2576" s="321" t="s">
        <v>12997</v>
      </c>
      <c r="F2576" s="320">
        <v>60591</v>
      </c>
    </row>
    <row r="2577" ht="12.75">
      <c r="A2577" s="320">
        <v>90329023</v>
      </c>
      <c r="B2577" s="320">
        <v>9032902</v>
      </c>
      <c r="C2577" s="320">
        <v>90257510</v>
      </c>
      <c r="D2577" s="320">
        <v>90257510</v>
      </c>
      <c r="E2577" s="321" t="s">
        <v>12998</v>
      </c>
      <c r="F2577" s="320">
        <v>28703</v>
      </c>
    </row>
    <row r="2578" ht="12.75">
      <c r="A2578" s="320">
        <v>90329066</v>
      </c>
      <c r="B2578" s="320">
        <v>9032906</v>
      </c>
      <c r="C2578" s="320">
        <v>90257529</v>
      </c>
      <c r="D2578" s="320">
        <v>90257529</v>
      </c>
      <c r="E2578" s="321" t="s">
        <v>12999</v>
      </c>
      <c r="F2578" s="320">
        <v>28708</v>
      </c>
    </row>
    <row r="2579" ht="12.75">
      <c r="A2579" s="320">
        <v>90520050</v>
      </c>
      <c r="B2579" s="320">
        <v>9052005</v>
      </c>
      <c r="C2579" s="320">
        <v>90257570</v>
      </c>
      <c r="D2579" s="320">
        <v>90257570</v>
      </c>
      <c r="E2579" s="321" t="s">
        <v>13000</v>
      </c>
      <c r="F2579" s="320">
        <v>56778</v>
      </c>
    </row>
    <row r="2580" ht="12.75">
      <c r="A2580" s="320">
        <v>90268253</v>
      </c>
      <c r="B2580" s="320">
        <v>9026825</v>
      </c>
      <c r="C2580" s="320">
        <v>90257588</v>
      </c>
      <c r="D2580" s="320">
        <v>90257588</v>
      </c>
      <c r="E2580" s="321" t="s">
        <v>13001</v>
      </c>
      <c r="F2580" s="320">
        <v>56785</v>
      </c>
    </row>
    <row r="2581" ht="12.75">
      <c r="A2581" s="320">
        <v>90196457</v>
      </c>
      <c r="B2581" s="320">
        <v>9019645</v>
      </c>
      <c r="C2581" s="320">
        <v>90257995</v>
      </c>
      <c r="D2581" s="320">
        <v>90257995</v>
      </c>
      <c r="E2581" s="321" t="s">
        <v>13002</v>
      </c>
      <c r="F2581" s="320">
        <v>364</v>
      </c>
    </row>
    <row r="2582" ht="12.75">
      <c r="A2582" s="320">
        <v>92390285</v>
      </c>
      <c r="B2582" s="320">
        <v>9239028</v>
      </c>
      <c r="C2582" s="320">
        <v>90258002</v>
      </c>
      <c r="D2582" s="320">
        <v>90258002</v>
      </c>
      <c r="E2582" s="321" t="s">
        <v>13003</v>
      </c>
      <c r="F2582" s="320">
        <v>366</v>
      </c>
    </row>
    <row r="2583" ht="12.75">
      <c r="A2583" s="320">
        <v>90196465</v>
      </c>
      <c r="B2583" s="320">
        <v>9019646</v>
      </c>
      <c r="C2583" s="320">
        <v>90258010</v>
      </c>
      <c r="D2583" s="320">
        <v>90258010</v>
      </c>
      <c r="E2583" s="321" t="s">
        <v>13004</v>
      </c>
      <c r="F2583" s="320">
        <v>365</v>
      </c>
    </row>
    <row r="2584" ht="12.75">
      <c r="A2584" s="320">
        <v>90321049</v>
      </c>
      <c r="B2584" s="320">
        <v>9032104</v>
      </c>
      <c r="C2584" s="320">
        <v>90258037</v>
      </c>
      <c r="D2584" s="320">
        <v>90258037</v>
      </c>
      <c r="E2584" s="321" t="s">
        <v>13005</v>
      </c>
      <c r="F2584" s="320">
        <v>1493</v>
      </c>
    </row>
    <row r="2585" ht="12.75">
      <c r="A2585" s="320">
        <v>90321014</v>
      </c>
      <c r="B2585" s="320">
        <v>9032101</v>
      </c>
      <c r="C2585" s="320">
        <v>90258045</v>
      </c>
      <c r="D2585" s="320">
        <v>90258045</v>
      </c>
      <c r="E2585" s="321" t="s">
        <v>13006</v>
      </c>
      <c r="F2585" s="320">
        <v>1491</v>
      </c>
    </row>
    <row r="2586" ht="12.75">
      <c r="A2586" s="320">
        <v>90295790</v>
      </c>
      <c r="B2586" s="320">
        <v>9029579</v>
      </c>
      <c r="C2586" s="320">
        <v>90258088</v>
      </c>
      <c r="D2586" s="320">
        <v>90258088</v>
      </c>
      <c r="E2586" s="321" t="s">
        <v>13007</v>
      </c>
      <c r="F2586" s="320">
        <v>33532</v>
      </c>
    </row>
    <row r="2587" ht="12.75">
      <c r="A2587" s="320">
        <v>90196260</v>
      </c>
      <c r="B2587" s="320">
        <v>9019626</v>
      </c>
      <c r="C2587" s="320">
        <v>90258118</v>
      </c>
      <c r="D2587" s="322">
        <v>90258118</v>
      </c>
      <c r="E2587" s="321" t="s">
        <v>13008</v>
      </c>
      <c r="F2587" s="320">
        <v>131</v>
      </c>
    </row>
    <row r="2588" ht="12.75">
      <c r="A2588" s="320">
        <v>92381146</v>
      </c>
      <c r="B2588" s="320">
        <v>9238114</v>
      </c>
      <c r="C2588" s="320">
        <v>90258126</v>
      </c>
      <c r="D2588" s="320">
        <v>90258126</v>
      </c>
      <c r="E2588" s="321" t="s">
        <v>13009</v>
      </c>
      <c r="F2588" s="320">
        <v>132</v>
      </c>
    </row>
    <row r="2589" ht="12.75">
      <c r="A2589" s="320">
        <v>90196287</v>
      </c>
      <c r="B2589" s="320">
        <v>9019628</v>
      </c>
      <c r="C2589" s="320">
        <v>90258150</v>
      </c>
      <c r="D2589" s="320">
        <v>90258150</v>
      </c>
      <c r="E2589" s="321" t="s">
        <v>13010</v>
      </c>
      <c r="F2589" s="320">
        <v>133</v>
      </c>
    </row>
    <row r="2590" ht="12.75">
      <c r="A2590" s="320">
        <v>92403794</v>
      </c>
      <c r="B2590" s="320">
        <v>9240379</v>
      </c>
      <c r="C2590" s="320">
        <v>90258266</v>
      </c>
      <c r="D2590" s="320">
        <v>90258266</v>
      </c>
      <c r="E2590" s="321" t="s">
        <v>13011</v>
      </c>
      <c r="F2590" s="320">
        <v>2587</v>
      </c>
    </row>
    <row r="2591" ht="12.75">
      <c r="A2591" s="320">
        <v>90172205</v>
      </c>
      <c r="B2591" s="320">
        <v>9017220</v>
      </c>
      <c r="C2591" s="320">
        <v>90258274</v>
      </c>
      <c r="D2591" s="320">
        <v>90258274</v>
      </c>
      <c r="E2591" s="321" t="s">
        <v>13012</v>
      </c>
      <c r="F2591" s="320">
        <v>9545</v>
      </c>
    </row>
    <row r="2592" ht="12.75">
      <c r="A2592" s="320">
        <v>92427731</v>
      </c>
      <c r="B2592" s="320">
        <v>9242773</v>
      </c>
      <c r="C2592" s="320">
        <v>90258495</v>
      </c>
      <c r="D2592" s="320">
        <v>90258495</v>
      </c>
      <c r="E2592" s="321" t="s">
        <v>13013</v>
      </c>
      <c r="F2592" s="320">
        <v>5436</v>
      </c>
    </row>
    <row r="2593" ht="12.75">
      <c r="A2593" s="320">
        <v>91420016</v>
      </c>
      <c r="B2593" s="320">
        <v>9142001</v>
      </c>
      <c r="C2593" s="320">
        <v>90258649</v>
      </c>
      <c r="D2593" s="320">
        <v>90258649</v>
      </c>
      <c r="E2593" s="321" t="s">
        <v>13014</v>
      </c>
      <c r="F2593" s="320">
        <v>50210</v>
      </c>
    </row>
    <row r="2594" ht="12.75">
      <c r="A2594" s="320">
        <v>90171306</v>
      </c>
      <c r="B2594" s="320">
        <v>9017130</v>
      </c>
      <c r="C2594" s="320">
        <v>90258789</v>
      </c>
      <c r="D2594" s="320">
        <v>90258789</v>
      </c>
      <c r="E2594" s="321" t="s">
        <v>13015</v>
      </c>
      <c r="F2594" s="320">
        <v>6918</v>
      </c>
    </row>
    <row r="2595" ht="12.75">
      <c r="A2595" s="320">
        <v>90257006</v>
      </c>
      <c r="B2595" s="320">
        <v>9025700</v>
      </c>
      <c r="C2595" s="320">
        <v>90258800</v>
      </c>
      <c r="D2595" s="320">
        <v>90258800</v>
      </c>
      <c r="E2595" s="321" t="s">
        <v>13016</v>
      </c>
      <c r="F2595" s="320">
        <v>50214</v>
      </c>
    </row>
    <row r="2596" ht="12.75">
      <c r="A2596" s="320">
        <v>90311043</v>
      </c>
      <c r="B2596" s="320">
        <v>9031104</v>
      </c>
      <c r="C2596" s="320">
        <v>90258819</v>
      </c>
      <c r="D2596" s="320">
        <v>90258819</v>
      </c>
      <c r="E2596" s="321" t="s">
        <v>13017</v>
      </c>
      <c r="F2596" s="320">
        <v>50212</v>
      </c>
    </row>
    <row r="2597" ht="12.75">
      <c r="A2597" s="320">
        <v>90171225</v>
      </c>
      <c r="B2597" s="320">
        <v>9017122</v>
      </c>
      <c r="C2597" s="320">
        <v>90258827</v>
      </c>
      <c r="D2597" s="320">
        <v>90258827</v>
      </c>
      <c r="E2597" s="321" t="s">
        <v>13018</v>
      </c>
      <c r="F2597" s="320">
        <v>50211</v>
      </c>
    </row>
    <row r="2598" ht="12.75">
      <c r="A2598" s="320">
        <v>92410065</v>
      </c>
      <c r="B2598" s="320">
        <v>9241006</v>
      </c>
      <c r="C2598" s="320">
        <v>90259033</v>
      </c>
      <c r="D2598" s="320">
        <v>90259033</v>
      </c>
      <c r="E2598" s="321" t="s">
        <v>13019</v>
      </c>
      <c r="F2598" s="320">
        <v>10313</v>
      </c>
    </row>
    <row r="2599" ht="12.75">
      <c r="A2599" s="320">
        <v>90311094</v>
      </c>
      <c r="B2599" s="320">
        <v>9031109</v>
      </c>
      <c r="C2599" s="320">
        <v>90259068</v>
      </c>
      <c r="D2599" s="320">
        <v>90259068</v>
      </c>
      <c r="E2599" s="321" t="s">
        <v>13020</v>
      </c>
      <c r="F2599" s="320">
        <v>50207</v>
      </c>
    </row>
    <row r="2600" ht="12.75">
      <c r="A2600" s="320">
        <v>91376041</v>
      </c>
      <c r="B2600" s="320">
        <v>9137604</v>
      </c>
      <c r="C2600" s="320">
        <v>90259327</v>
      </c>
      <c r="D2600" s="320">
        <v>90259327</v>
      </c>
      <c r="E2600" s="321" t="s">
        <v>13021</v>
      </c>
      <c r="F2600" s="320">
        <v>2911</v>
      </c>
    </row>
    <row r="2601" ht="12.75">
      <c r="A2601" s="320">
        <v>92435181</v>
      </c>
      <c r="B2601" s="320">
        <v>9243518</v>
      </c>
      <c r="C2601" s="320">
        <v>90259351</v>
      </c>
      <c r="D2601" s="320">
        <v>90259351</v>
      </c>
      <c r="E2601" s="321" t="s">
        <v>13022</v>
      </c>
      <c r="F2601" s="320">
        <v>2961</v>
      </c>
    </row>
    <row r="2602" ht="12.75">
      <c r="A2602" s="320">
        <v>92452485</v>
      </c>
      <c r="B2602" s="320">
        <v>9245248</v>
      </c>
      <c r="C2602" s="320">
        <v>90259530</v>
      </c>
      <c r="D2602" s="320">
        <v>90259530</v>
      </c>
      <c r="E2602" s="321" t="s">
        <v>13023</v>
      </c>
      <c r="F2602" s="320">
        <v>1387</v>
      </c>
    </row>
    <row r="2603" ht="12.75">
      <c r="A2603" s="320">
        <v>92415130</v>
      </c>
      <c r="B2603" s="320">
        <v>9241513</v>
      </c>
      <c r="C2603" s="320">
        <v>90260236</v>
      </c>
      <c r="D2603" s="320">
        <v>90260236</v>
      </c>
      <c r="E2603" s="321" t="s">
        <v>13024</v>
      </c>
      <c r="F2603" s="320">
        <v>6807</v>
      </c>
    </row>
    <row r="2604" ht="12.75">
      <c r="A2604" s="320">
        <v>90133358</v>
      </c>
      <c r="B2604" s="320">
        <v>9013335</v>
      </c>
      <c r="C2604" s="320">
        <v>90260511</v>
      </c>
      <c r="D2604" s="320">
        <v>90260511</v>
      </c>
      <c r="E2604" s="321" t="s">
        <v>13025</v>
      </c>
      <c r="F2604" s="320">
        <v>3763</v>
      </c>
    </row>
    <row r="2605" ht="12.75">
      <c r="A2605" s="320">
        <v>90268024</v>
      </c>
      <c r="B2605" s="320">
        <v>9026802</v>
      </c>
      <c r="C2605" s="320">
        <v>90260538</v>
      </c>
      <c r="D2605" s="320">
        <v>90260538</v>
      </c>
      <c r="E2605" s="321" t="s">
        <v>13026</v>
      </c>
      <c r="F2605" s="320">
        <v>54363</v>
      </c>
    </row>
    <row r="2606" ht="12.75">
      <c r="A2606" s="320">
        <v>90267990</v>
      </c>
      <c r="B2606" s="320">
        <v>9026799</v>
      </c>
      <c r="C2606" s="320">
        <v>90260554</v>
      </c>
      <c r="D2606" s="320">
        <v>90260554</v>
      </c>
      <c r="E2606" s="321" t="s">
        <v>13027</v>
      </c>
      <c r="F2606" s="320">
        <v>54366</v>
      </c>
    </row>
    <row r="2607" ht="12.75">
      <c r="A2607" s="320">
        <v>90268016</v>
      </c>
      <c r="B2607" s="320">
        <v>9026801</v>
      </c>
      <c r="C2607" s="320">
        <v>90260562</v>
      </c>
      <c r="D2607" s="320">
        <v>90260562</v>
      </c>
      <c r="E2607" s="321" t="s">
        <v>13028</v>
      </c>
      <c r="F2607" s="320">
        <v>54364</v>
      </c>
    </row>
    <row r="2608" ht="12.75">
      <c r="A2608" s="320">
        <v>90268008</v>
      </c>
      <c r="B2608" s="320">
        <v>9026800</v>
      </c>
      <c r="C2608" s="320">
        <v>90260570</v>
      </c>
      <c r="D2608" s="320">
        <v>90260570</v>
      </c>
      <c r="E2608" s="321" t="s">
        <v>13029</v>
      </c>
      <c r="F2608" s="320">
        <v>54365</v>
      </c>
    </row>
    <row r="2609" ht="12.75">
      <c r="A2609" s="320">
        <v>90256948</v>
      </c>
      <c r="B2609" s="320">
        <v>9025694</v>
      </c>
      <c r="C2609" s="320">
        <v>90261313</v>
      </c>
      <c r="D2609" s="320">
        <v>90261313</v>
      </c>
      <c r="E2609" s="321" t="s">
        <v>13030</v>
      </c>
      <c r="F2609" s="320">
        <v>25982</v>
      </c>
    </row>
    <row r="2610" ht="12.75">
      <c r="A2610" s="320">
        <v>92471765</v>
      </c>
      <c r="B2610" s="320">
        <v>9247176</v>
      </c>
      <c r="C2610" s="320">
        <v>90261364</v>
      </c>
      <c r="D2610" s="320">
        <v>90261364</v>
      </c>
      <c r="E2610" s="321" t="s">
        <v>13031</v>
      </c>
      <c r="F2610" s="320">
        <v>57391</v>
      </c>
    </row>
    <row r="2611" ht="12.75">
      <c r="A2611" s="320">
        <v>92468748</v>
      </c>
      <c r="B2611" s="320">
        <v>9246874</v>
      </c>
      <c r="C2611" s="320">
        <v>90261372</v>
      </c>
      <c r="D2611" s="320">
        <v>90261372</v>
      </c>
      <c r="E2611" s="321" t="s">
        <v>13032</v>
      </c>
      <c r="F2611" s="320">
        <v>57392</v>
      </c>
    </row>
    <row r="2612" ht="12.75">
      <c r="A2612" s="320">
        <v>92430155</v>
      </c>
      <c r="B2612" s="320">
        <v>9243015</v>
      </c>
      <c r="C2612" s="320">
        <v>90261399</v>
      </c>
      <c r="D2612" s="320">
        <v>90261399</v>
      </c>
      <c r="E2612" s="321" t="s">
        <v>13033</v>
      </c>
      <c r="F2612" s="320">
        <v>4733</v>
      </c>
    </row>
    <row r="2613" ht="12.75">
      <c r="A2613" s="320">
        <v>92430163</v>
      </c>
      <c r="B2613" s="320">
        <v>9243016</v>
      </c>
      <c r="C2613" s="320">
        <v>90261402</v>
      </c>
      <c r="D2613" s="320">
        <v>90261402</v>
      </c>
      <c r="E2613" s="321" t="s">
        <v>13034</v>
      </c>
      <c r="F2613" s="320">
        <v>4732</v>
      </c>
    </row>
    <row r="2614" ht="12.75">
      <c r="A2614" s="320">
        <v>92401600</v>
      </c>
      <c r="B2614" s="320">
        <v>9240160</v>
      </c>
      <c r="C2614" s="320">
        <v>90261461</v>
      </c>
      <c r="D2614" s="320">
        <v>90261461</v>
      </c>
      <c r="E2614" s="321" t="s">
        <v>13035</v>
      </c>
      <c r="F2614" s="320">
        <v>47613</v>
      </c>
    </row>
    <row r="2615" ht="12.75">
      <c r="A2615" s="320">
        <v>90122879</v>
      </c>
      <c r="B2615" s="320">
        <v>9012287</v>
      </c>
      <c r="C2615" s="320">
        <v>90261518</v>
      </c>
      <c r="D2615" s="320">
        <v>90261518</v>
      </c>
      <c r="E2615" s="321" t="s">
        <v>13036</v>
      </c>
      <c r="F2615" s="320">
        <v>54169</v>
      </c>
    </row>
    <row r="2616" ht="12.75">
      <c r="A2616" s="320">
        <v>92465625</v>
      </c>
      <c r="B2616" s="320">
        <v>9246562</v>
      </c>
      <c r="C2616" s="320">
        <v>90263138</v>
      </c>
      <c r="D2616" s="320">
        <v>90263138</v>
      </c>
      <c r="E2616" s="321" t="s">
        <v>13037</v>
      </c>
      <c r="F2616" s="320">
        <v>2316</v>
      </c>
    </row>
    <row r="2617" ht="12.75">
      <c r="A2617" s="320">
        <v>90311027</v>
      </c>
      <c r="B2617" s="320">
        <v>9031102</v>
      </c>
      <c r="C2617" s="320">
        <v>90263391</v>
      </c>
      <c r="D2617" s="320">
        <v>90263391</v>
      </c>
      <c r="E2617" s="321" t="s">
        <v>13038</v>
      </c>
      <c r="F2617" s="320">
        <v>36439</v>
      </c>
    </row>
    <row r="2618" ht="12.75">
      <c r="A2618" s="320">
        <v>90559010</v>
      </c>
      <c r="B2618" s="320">
        <v>9055901</v>
      </c>
      <c r="C2618" s="320">
        <v>90263448</v>
      </c>
      <c r="D2618" s="320">
        <v>90263448</v>
      </c>
      <c r="E2618" s="321" t="s">
        <v>13039</v>
      </c>
      <c r="F2618" s="320">
        <v>36436</v>
      </c>
    </row>
    <row r="2619" ht="12.75">
      <c r="A2619" s="320">
        <v>90238273</v>
      </c>
      <c r="B2619" s="320">
        <v>9023827</v>
      </c>
      <c r="C2619" s="320">
        <v>90264835</v>
      </c>
      <c r="D2619" s="320">
        <v>90264835</v>
      </c>
      <c r="E2619" s="321" t="s">
        <v>13040</v>
      </c>
      <c r="F2619" s="320">
        <v>62138</v>
      </c>
    </row>
    <row r="2620" ht="12.75">
      <c r="A2620" s="320">
        <v>92254411</v>
      </c>
      <c r="B2620" s="320">
        <v>9225441</v>
      </c>
      <c r="C2620" s="320">
        <v>90265378</v>
      </c>
      <c r="D2620" s="320">
        <v>90265378</v>
      </c>
      <c r="E2620" s="321" t="s">
        <v>13041</v>
      </c>
      <c r="F2620" s="320">
        <v>55611</v>
      </c>
    </row>
    <row r="2621" ht="12.75">
      <c r="A2621" s="320">
        <v>90332016</v>
      </c>
      <c r="B2621" s="320">
        <v>9033201</v>
      </c>
      <c r="C2621" s="320">
        <v>90265386</v>
      </c>
      <c r="D2621" s="320">
        <v>90265386</v>
      </c>
      <c r="E2621" s="321" t="s">
        <v>13042</v>
      </c>
      <c r="F2621" s="320">
        <v>55606</v>
      </c>
    </row>
    <row r="2622" ht="12.75">
      <c r="A2622" s="320">
        <v>90136241</v>
      </c>
      <c r="B2622" s="320">
        <v>9013624</v>
      </c>
      <c r="C2622" s="320">
        <v>90265394</v>
      </c>
      <c r="D2622" s="320">
        <v>90265394</v>
      </c>
      <c r="E2622" s="321" t="s">
        <v>13043</v>
      </c>
      <c r="F2622" s="320">
        <v>24071</v>
      </c>
    </row>
    <row r="2623" ht="12.75">
      <c r="A2623" s="320">
        <v>92460640</v>
      </c>
      <c r="B2623" s="320">
        <v>9246064</v>
      </c>
      <c r="C2623" s="320">
        <v>90265580</v>
      </c>
      <c r="D2623" s="320">
        <v>90265580</v>
      </c>
      <c r="E2623" s="321" t="s">
        <v>13044</v>
      </c>
      <c r="F2623" s="320">
        <v>75055</v>
      </c>
    </row>
    <row r="2624" ht="12.75">
      <c r="A2624" s="320">
        <v>90199170</v>
      </c>
      <c r="B2624" s="320">
        <v>9019917</v>
      </c>
      <c r="C2624" s="320">
        <v>90265769</v>
      </c>
      <c r="D2624" s="320">
        <v>90265769</v>
      </c>
      <c r="E2624" s="321" t="s">
        <v>13045</v>
      </c>
      <c r="F2624" s="320">
        <v>9929</v>
      </c>
    </row>
    <row r="2625" ht="12.75">
      <c r="A2625" s="320">
        <v>90242793</v>
      </c>
      <c r="B2625" s="320">
        <v>9024279</v>
      </c>
      <c r="C2625" s="320">
        <v>90266684</v>
      </c>
      <c r="D2625" s="320">
        <v>90266684</v>
      </c>
      <c r="E2625" s="321" t="s">
        <v>13046</v>
      </c>
      <c r="F2625" s="320">
        <v>60988</v>
      </c>
    </row>
    <row r="2626" ht="12.75">
      <c r="A2626" s="320">
        <v>90241975</v>
      </c>
      <c r="B2626" s="320">
        <v>9024197</v>
      </c>
      <c r="C2626" s="320">
        <v>90266765</v>
      </c>
      <c r="D2626" s="322">
        <v>90266765</v>
      </c>
      <c r="E2626" s="321" t="s">
        <v>13047</v>
      </c>
      <c r="F2626" s="320">
        <v>56521</v>
      </c>
    </row>
    <row r="2627" ht="12.75">
      <c r="A2627" s="320">
        <v>90126823</v>
      </c>
      <c r="B2627" s="320">
        <v>9012682</v>
      </c>
      <c r="C2627" s="320">
        <v>90268300</v>
      </c>
      <c r="D2627" s="320">
        <v>90268300</v>
      </c>
      <c r="E2627" s="321" t="s">
        <v>13048</v>
      </c>
      <c r="F2627" s="320">
        <v>6509</v>
      </c>
    </row>
    <row r="2628" ht="12.75">
      <c r="A2628" s="320">
        <v>90126696</v>
      </c>
      <c r="B2628" s="320">
        <v>9012669</v>
      </c>
      <c r="C2628" s="320">
        <v>90268318</v>
      </c>
      <c r="D2628" s="320">
        <v>90268318</v>
      </c>
      <c r="E2628" s="321" t="s">
        <v>13049</v>
      </c>
      <c r="F2628" s="320">
        <v>5835</v>
      </c>
    </row>
    <row r="2629" ht="12.75">
      <c r="A2629" s="320">
        <v>90126700</v>
      </c>
      <c r="B2629" s="320">
        <v>9012670</v>
      </c>
      <c r="C2629" s="320">
        <v>90268326</v>
      </c>
      <c r="D2629" s="320">
        <v>90268326</v>
      </c>
      <c r="E2629" s="321" t="s">
        <v>13050</v>
      </c>
      <c r="F2629" s="320">
        <v>5836</v>
      </c>
    </row>
    <row r="2630" ht="12.75">
      <c r="A2630" s="320">
        <v>92469221</v>
      </c>
      <c r="B2630" s="320">
        <v>9246922</v>
      </c>
      <c r="C2630" s="320">
        <v>90268350</v>
      </c>
      <c r="D2630" s="320">
        <v>90268350</v>
      </c>
      <c r="E2630" s="321" t="s">
        <v>13051</v>
      </c>
      <c r="F2630" s="320">
        <v>6443</v>
      </c>
    </row>
    <row r="2631" ht="12.75">
      <c r="A2631" s="320">
        <v>92469230</v>
      </c>
      <c r="B2631" s="320">
        <v>9246923</v>
      </c>
      <c r="C2631" s="320">
        <v>90268369</v>
      </c>
      <c r="D2631" s="320">
        <v>90268369</v>
      </c>
      <c r="E2631" s="321" t="s">
        <v>13052</v>
      </c>
      <c r="F2631" s="320">
        <v>6444</v>
      </c>
    </row>
    <row r="2632" ht="12.75">
      <c r="A2632" s="320">
        <v>92454550</v>
      </c>
      <c r="B2632" s="320">
        <v>9245455</v>
      </c>
      <c r="C2632" s="320">
        <v>90268407</v>
      </c>
      <c r="D2632" s="320">
        <v>90268407</v>
      </c>
      <c r="E2632" s="321" t="s">
        <v>13053</v>
      </c>
      <c r="F2632" s="320">
        <v>12617</v>
      </c>
    </row>
    <row r="2633" ht="12.75">
      <c r="A2633" s="320">
        <v>90267907</v>
      </c>
      <c r="B2633" s="320">
        <v>9026790</v>
      </c>
      <c r="C2633" s="320">
        <v>90268717</v>
      </c>
      <c r="D2633" s="320">
        <v>90268717</v>
      </c>
      <c r="E2633" s="321" t="s">
        <v>13054</v>
      </c>
      <c r="F2633" s="320">
        <v>28433</v>
      </c>
    </row>
    <row r="2634" ht="12.75">
      <c r="A2634" s="320">
        <v>90267940</v>
      </c>
      <c r="B2634" s="320">
        <v>9026794</v>
      </c>
      <c r="C2634" s="320">
        <v>90268741</v>
      </c>
      <c r="D2634" s="320">
        <v>90268741</v>
      </c>
      <c r="E2634" s="321" t="s">
        <v>13055</v>
      </c>
      <c r="F2634" s="320">
        <v>28436</v>
      </c>
    </row>
    <row r="2635" ht="12.75">
      <c r="A2635" s="320">
        <v>90267877</v>
      </c>
      <c r="B2635" s="320">
        <v>9026787</v>
      </c>
      <c r="C2635" s="320">
        <v>90268768</v>
      </c>
      <c r="D2635" s="320">
        <v>90268768</v>
      </c>
      <c r="E2635" s="321" t="s">
        <v>13056</v>
      </c>
      <c r="F2635" s="320">
        <v>28435</v>
      </c>
    </row>
    <row r="2636" ht="12.75">
      <c r="A2636" s="320">
        <v>90267931</v>
      </c>
      <c r="B2636" s="320">
        <v>9026793</v>
      </c>
      <c r="C2636" s="320">
        <v>90268776</v>
      </c>
      <c r="D2636" s="320">
        <v>90268776</v>
      </c>
      <c r="E2636" s="321" t="s">
        <v>13057</v>
      </c>
      <c r="F2636" s="320">
        <v>28430</v>
      </c>
    </row>
    <row r="2637" ht="12.75">
      <c r="A2637" s="320">
        <v>92431550</v>
      </c>
      <c r="B2637" s="320">
        <v>9243155</v>
      </c>
      <c r="C2637" s="320">
        <v>90268792</v>
      </c>
      <c r="D2637" s="320">
        <v>90268792</v>
      </c>
      <c r="E2637" s="321" t="s">
        <v>13058</v>
      </c>
      <c r="F2637" s="320">
        <v>11837</v>
      </c>
    </row>
    <row r="2638" ht="12.75">
      <c r="A2638" s="320">
        <v>90163079</v>
      </c>
      <c r="B2638" s="320">
        <v>9016307</v>
      </c>
      <c r="C2638" s="320">
        <v>90268997</v>
      </c>
      <c r="D2638" s="320">
        <v>90268997</v>
      </c>
      <c r="E2638" s="321" t="s">
        <v>13059</v>
      </c>
      <c r="F2638" s="320">
        <v>53441</v>
      </c>
    </row>
    <row r="2639" ht="12.75">
      <c r="A2639" s="320">
        <v>90345070</v>
      </c>
      <c r="B2639" s="320">
        <v>9034507</v>
      </c>
      <c r="C2639" s="320">
        <v>90269179</v>
      </c>
      <c r="D2639" s="320">
        <v>90269179</v>
      </c>
      <c r="E2639" s="321" t="s">
        <v>13060</v>
      </c>
      <c r="F2639" s="320">
        <v>1587</v>
      </c>
    </row>
    <row r="2640" ht="12.75">
      <c r="A2640" s="320">
        <v>90301668</v>
      </c>
      <c r="B2640" s="320">
        <v>9030166</v>
      </c>
      <c r="C2640" s="320">
        <v>90269241</v>
      </c>
      <c r="D2640" s="320">
        <v>90269241</v>
      </c>
      <c r="E2640" s="321" t="s">
        <v>13061</v>
      </c>
      <c r="F2640" s="320">
        <v>34895</v>
      </c>
    </row>
    <row r="2641" ht="12.75">
      <c r="A2641" s="320">
        <v>92248071</v>
      </c>
      <c r="B2641" s="320">
        <v>9224807</v>
      </c>
      <c r="C2641" s="320">
        <v>90269470</v>
      </c>
      <c r="D2641" s="322">
        <v>90269470</v>
      </c>
      <c r="E2641" s="321" t="s">
        <v>13062</v>
      </c>
      <c r="F2641" s="320">
        <v>10</v>
      </c>
    </row>
    <row r="2642" ht="12.75">
      <c r="A2642" s="320">
        <v>90219112</v>
      </c>
      <c r="B2642" s="320">
        <v>9021911</v>
      </c>
      <c r="C2642" s="320">
        <v>90269489</v>
      </c>
      <c r="D2642" s="322">
        <v>90269489</v>
      </c>
      <c r="E2642" s="321" t="s">
        <v>13063</v>
      </c>
      <c r="F2642" s="320">
        <v>8</v>
      </c>
    </row>
    <row r="2643" ht="12.75">
      <c r="A2643" s="320">
        <v>90219465</v>
      </c>
      <c r="B2643" s="320">
        <v>9021946</v>
      </c>
      <c r="C2643" s="320">
        <v>90269560</v>
      </c>
      <c r="D2643" s="320">
        <v>90269560</v>
      </c>
      <c r="E2643" s="321" t="s">
        <v>13064</v>
      </c>
      <c r="F2643" s="320">
        <v>511</v>
      </c>
    </row>
    <row r="2644" ht="12.75">
      <c r="A2644" s="320">
        <v>90309669</v>
      </c>
      <c r="B2644" s="320">
        <v>9030966</v>
      </c>
      <c r="C2644" s="320">
        <v>90269829</v>
      </c>
      <c r="D2644" s="320">
        <v>90269829</v>
      </c>
      <c r="E2644" s="321" t="s">
        <v>13065</v>
      </c>
      <c r="F2644" s="320">
        <v>70690</v>
      </c>
    </row>
    <row r="2645" ht="12.75">
      <c r="A2645" s="320">
        <v>90295811</v>
      </c>
      <c r="B2645" s="320">
        <v>9029581</v>
      </c>
      <c r="C2645" s="320">
        <v>90271300</v>
      </c>
      <c r="D2645" s="320">
        <v>90271300</v>
      </c>
      <c r="E2645" s="321" t="s">
        <v>13066</v>
      </c>
      <c r="F2645" s="320">
        <v>75799</v>
      </c>
    </row>
    <row r="2646" ht="12.75">
      <c r="A2646" s="320">
        <v>90291883</v>
      </c>
      <c r="B2646" s="320">
        <v>9029188</v>
      </c>
      <c r="C2646" s="320">
        <v>90271394</v>
      </c>
      <c r="D2646" s="320">
        <v>90271394</v>
      </c>
      <c r="E2646" s="321" t="s">
        <v>13067</v>
      </c>
      <c r="F2646" s="320">
        <v>56439</v>
      </c>
    </row>
    <row r="2647" ht="12.75">
      <c r="A2647" s="320">
        <v>90303334</v>
      </c>
      <c r="B2647" s="320">
        <v>9030333</v>
      </c>
      <c r="C2647" s="320">
        <v>90271459</v>
      </c>
      <c r="D2647" s="320">
        <v>90271459</v>
      </c>
      <c r="E2647" s="321" t="s">
        <v>13068</v>
      </c>
      <c r="F2647" s="320">
        <v>57386</v>
      </c>
    </row>
    <row r="2648" ht="12.75">
      <c r="A2648" s="320">
        <v>92463460</v>
      </c>
      <c r="B2648" s="320">
        <v>9246346</v>
      </c>
      <c r="C2648" s="320">
        <v>90273800</v>
      </c>
      <c r="D2648" s="320">
        <v>90273800</v>
      </c>
      <c r="E2648" s="321" t="s">
        <v>13069</v>
      </c>
      <c r="F2648" s="320">
        <v>65780</v>
      </c>
    </row>
    <row r="2649" ht="12.75">
      <c r="A2649" s="320">
        <v>92368271</v>
      </c>
      <c r="B2649" s="320">
        <v>9236827</v>
      </c>
      <c r="C2649" s="320">
        <v>90273940</v>
      </c>
      <c r="D2649" s="320">
        <v>90273940</v>
      </c>
      <c r="E2649" s="321" t="s">
        <v>13070</v>
      </c>
      <c r="F2649" s="320">
        <v>74063</v>
      </c>
    </row>
    <row r="2650" ht="12.75">
      <c r="A2650" s="320">
        <v>90279204</v>
      </c>
      <c r="B2650" s="320">
        <v>9027920</v>
      </c>
      <c r="C2650" s="320">
        <v>90274059</v>
      </c>
      <c r="D2650" s="320">
        <v>90274059</v>
      </c>
      <c r="E2650" s="321" t="s">
        <v>13071</v>
      </c>
      <c r="F2650" s="320">
        <v>74097</v>
      </c>
    </row>
    <row r="2651" ht="12.75">
      <c r="A2651" s="320">
        <v>92463355</v>
      </c>
      <c r="B2651" s="320">
        <v>9246335</v>
      </c>
      <c r="C2651" s="320">
        <v>90274083</v>
      </c>
      <c r="D2651" s="320">
        <v>90274083</v>
      </c>
      <c r="E2651" s="321" t="s">
        <v>13072</v>
      </c>
      <c r="F2651" s="320">
        <v>74068</v>
      </c>
    </row>
    <row r="2652" ht="12.75">
      <c r="A2652" s="320">
        <v>90257111</v>
      </c>
      <c r="B2652" s="320">
        <v>9025711</v>
      </c>
      <c r="C2652" s="320">
        <v>90274130</v>
      </c>
      <c r="D2652" s="320">
        <v>90274130</v>
      </c>
      <c r="E2652" s="321" t="s">
        <v>13073</v>
      </c>
      <c r="F2652" s="320">
        <v>74069</v>
      </c>
    </row>
    <row r="2653" ht="12.75">
      <c r="A2653" s="320">
        <v>90257120</v>
      </c>
      <c r="B2653" s="320">
        <v>9025712</v>
      </c>
      <c r="C2653" s="320">
        <v>90274180</v>
      </c>
      <c r="D2653" s="320">
        <v>90274180</v>
      </c>
      <c r="E2653" s="321" t="s">
        <v>13074</v>
      </c>
      <c r="F2653" s="320">
        <v>74416</v>
      </c>
    </row>
    <row r="2654" ht="12.75">
      <c r="A2654" s="320">
        <v>90224710</v>
      </c>
      <c r="B2654" s="320">
        <v>9022471</v>
      </c>
      <c r="C2654" s="320">
        <v>90274300</v>
      </c>
      <c r="D2654" s="320">
        <v>90274300</v>
      </c>
      <c r="E2654" s="321" t="s">
        <v>13075</v>
      </c>
      <c r="F2654" s="320">
        <v>74081</v>
      </c>
    </row>
    <row r="2655" ht="12.75">
      <c r="A2655" s="320">
        <v>90256778</v>
      </c>
      <c r="B2655" s="320">
        <v>9025677</v>
      </c>
      <c r="C2655" s="320">
        <v>90274342</v>
      </c>
      <c r="D2655" s="322">
        <v>90274342</v>
      </c>
      <c r="E2655" s="321" t="s">
        <v>13076</v>
      </c>
      <c r="F2655" s="320">
        <v>74086</v>
      </c>
    </row>
    <row r="2656" ht="12.75">
      <c r="A2656" s="320">
        <v>90225783</v>
      </c>
      <c r="B2656" s="320">
        <v>9022578</v>
      </c>
      <c r="C2656" s="320">
        <v>90274393</v>
      </c>
      <c r="D2656" s="320">
        <v>90274393</v>
      </c>
      <c r="E2656" s="321" t="s">
        <v>13077</v>
      </c>
      <c r="F2656" s="320">
        <v>74082</v>
      </c>
    </row>
    <row r="2657" ht="12.75">
      <c r="A2657" s="320">
        <v>90297458</v>
      </c>
      <c r="B2657" s="320">
        <v>9029745</v>
      </c>
      <c r="C2657" s="320">
        <v>90275179</v>
      </c>
      <c r="D2657" s="320">
        <v>90275179</v>
      </c>
      <c r="E2657" s="321" t="s">
        <v>13078</v>
      </c>
      <c r="F2657" s="320">
        <v>61625</v>
      </c>
    </row>
    <row r="2658" ht="12.75">
      <c r="A2658" s="320">
        <v>92251757</v>
      </c>
      <c r="B2658" s="320">
        <v>9225175</v>
      </c>
      <c r="C2658" s="320">
        <v>90282680</v>
      </c>
      <c r="D2658" s="320">
        <v>90282680</v>
      </c>
      <c r="E2658" s="321" t="s">
        <v>13079</v>
      </c>
      <c r="F2658" s="320">
        <v>44813</v>
      </c>
    </row>
    <row r="2659" ht="12.75">
      <c r="A2659" s="320">
        <v>90131975</v>
      </c>
      <c r="B2659" s="320">
        <v>9013197</v>
      </c>
      <c r="C2659" s="320">
        <v>90284232</v>
      </c>
      <c r="D2659" s="320">
        <v>90284232</v>
      </c>
      <c r="E2659" s="321" t="s">
        <v>13080</v>
      </c>
      <c r="F2659" s="320">
        <v>1849</v>
      </c>
    </row>
    <row r="2660" ht="12.75">
      <c r="A2660" s="320">
        <v>92249280</v>
      </c>
      <c r="B2660" s="320">
        <v>9224928</v>
      </c>
      <c r="C2660" s="320">
        <v>90284259</v>
      </c>
      <c r="D2660" s="320">
        <v>90284259</v>
      </c>
      <c r="E2660" s="321" t="s">
        <v>13081</v>
      </c>
      <c r="F2660" s="320">
        <v>56893</v>
      </c>
    </row>
    <row r="2661" ht="12.75">
      <c r="A2661" s="320">
        <v>90304926</v>
      </c>
      <c r="B2661" s="320">
        <v>9030492</v>
      </c>
      <c r="C2661" s="320">
        <v>90284658</v>
      </c>
      <c r="D2661" s="320">
        <v>90284658</v>
      </c>
      <c r="E2661" s="321" t="s">
        <v>13082</v>
      </c>
      <c r="F2661" s="320">
        <v>45422</v>
      </c>
    </row>
    <row r="2662" ht="12.75">
      <c r="A2662" s="320">
        <v>90307178</v>
      </c>
      <c r="B2662" s="320">
        <v>9030717</v>
      </c>
      <c r="C2662" s="320">
        <v>90284690</v>
      </c>
      <c r="D2662" s="320">
        <v>90284690</v>
      </c>
      <c r="E2662" s="321" t="s">
        <v>13083</v>
      </c>
      <c r="F2662" s="320">
        <v>45426</v>
      </c>
    </row>
    <row r="2663" ht="12.75">
      <c r="A2663" s="320">
        <v>90307186</v>
      </c>
      <c r="B2663" s="320">
        <v>9030718</v>
      </c>
      <c r="C2663" s="320">
        <v>90284704</v>
      </c>
      <c r="D2663" s="320">
        <v>90284704</v>
      </c>
      <c r="E2663" s="321" t="s">
        <v>13084</v>
      </c>
      <c r="F2663" s="320">
        <v>45427</v>
      </c>
    </row>
    <row r="2664" ht="12.75">
      <c r="A2664" s="320">
        <v>90294408</v>
      </c>
      <c r="B2664" s="320">
        <v>9029440</v>
      </c>
      <c r="C2664" s="320">
        <v>90284739</v>
      </c>
      <c r="D2664" s="320">
        <v>90284739</v>
      </c>
      <c r="E2664" s="321" t="s">
        <v>13085</v>
      </c>
      <c r="F2664" s="320">
        <v>51665</v>
      </c>
    </row>
    <row r="2665" ht="12.75">
      <c r="A2665" s="320">
        <v>92431151</v>
      </c>
      <c r="B2665" s="320">
        <v>9243115</v>
      </c>
      <c r="C2665" s="320">
        <v>90284887</v>
      </c>
      <c r="D2665" s="320">
        <v>90284887</v>
      </c>
      <c r="E2665" s="321" t="s">
        <v>13086</v>
      </c>
      <c r="F2665" s="320">
        <v>49485</v>
      </c>
    </row>
    <row r="2666" ht="12.75">
      <c r="A2666" s="320">
        <v>92409520</v>
      </c>
      <c r="B2666" s="320">
        <v>9240952</v>
      </c>
      <c r="C2666" s="320">
        <v>90285077</v>
      </c>
      <c r="D2666" s="320">
        <v>90285077</v>
      </c>
      <c r="E2666" s="321" t="s">
        <v>13087</v>
      </c>
      <c r="F2666" s="320">
        <v>1377</v>
      </c>
    </row>
    <row r="2667" ht="12.75">
      <c r="A2667" s="320">
        <v>90155939</v>
      </c>
      <c r="B2667" s="320">
        <v>9015593</v>
      </c>
      <c r="C2667" s="320">
        <v>90285190</v>
      </c>
      <c r="D2667" s="320">
        <v>90285190</v>
      </c>
      <c r="E2667" s="321" t="s">
        <v>13088</v>
      </c>
      <c r="F2667" s="320">
        <v>1325</v>
      </c>
    </row>
    <row r="2668" ht="12.75">
      <c r="A2668" s="320">
        <v>90155890</v>
      </c>
      <c r="B2668" s="320">
        <v>9015589</v>
      </c>
      <c r="C2668" s="320">
        <v>90285204</v>
      </c>
      <c r="D2668" s="320">
        <v>90285204</v>
      </c>
      <c r="E2668" s="321" t="s">
        <v>13089</v>
      </c>
      <c r="F2668" s="320">
        <v>29010</v>
      </c>
    </row>
    <row r="2669" ht="12.75">
      <c r="A2669" s="320">
        <v>90155912</v>
      </c>
      <c r="B2669" s="320">
        <v>9015591</v>
      </c>
      <c r="C2669" s="320">
        <v>90285212</v>
      </c>
      <c r="D2669" s="320">
        <v>90285212</v>
      </c>
      <c r="E2669" s="321" t="s">
        <v>13090</v>
      </c>
      <c r="F2669" s="320">
        <v>1323</v>
      </c>
    </row>
    <row r="2670" ht="12.75">
      <c r="A2670" s="320">
        <v>90267516</v>
      </c>
      <c r="B2670" s="320">
        <v>9026751</v>
      </c>
      <c r="C2670" s="320">
        <v>90285239</v>
      </c>
      <c r="D2670" s="320">
        <v>90285239</v>
      </c>
      <c r="E2670" s="321" t="s">
        <v>13091</v>
      </c>
      <c r="F2670" s="320">
        <v>28506</v>
      </c>
    </row>
    <row r="2671" ht="12.75">
      <c r="A2671" s="320">
        <v>90155688</v>
      </c>
      <c r="B2671" s="320">
        <v>9015568</v>
      </c>
      <c r="C2671" s="320">
        <v>90285280</v>
      </c>
      <c r="D2671" s="320">
        <v>90285280</v>
      </c>
      <c r="E2671" s="321" t="s">
        <v>13092</v>
      </c>
      <c r="F2671" s="320">
        <v>61210</v>
      </c>
    </row>
    <row r="2672" ht="12.75">
      <c r="A2672" s="320">
        <v>90155700</v>
      </c>
      <c r="B2672" s="320">
        <v>9015570</v>
      </c>
      <c r="C2672" s="320">
        <v>90285301</v>
      </c>
      <c r="D2672" s="320">
        <v>90285301</v>
      </c>
      <c r="E2672" s="321" t="s">
        <v>13093</v>
      </c>
      <c r="F2672" s="320">
        <v>62183</v>
      </c>
    </row>
    <row r="2673" ht="12.75">
      <c r="A2673" s="320">
        <v>90198000</v>
      </c>
      <c r="B2673" s="320">
        <v>9019800</v>
      </c>
      <c r="C2673" s="320">
        <v>90285387</v>
      </c>
      <c r="D2673" s="320">
        <v>90285387</v>
      </c>
      <c r="E2673" s="321" t="s">
        <v>13094</v>
      </c>
      <c r="F2673" s="320">
        <v>47722</v>
      </c>
    </row>
    <row r="2674" ht="12.75">
      <c r="A2674" s="320">
        <v>90157125</v>
      </c>
      <c r="B2674" s="320">
        <v>9015712</v>
      </c>
      <c r="C2674" s="320">
        <v>90285425</v>
      </c>
      <c r="D2674" s="320">
        <v>90285425</v>
      </c>
      <c r="E2674" s="321" t="s">
        <v>13095</v>
      </c>
      <c r="F2674" s="320">
        <v>24405</v>
      </c>
    </row>
    <row r="2675" ht="12.75">
      <c r="A2675" s="320">
        <v>90273320</v>
      </c>
      <c r="B2675" s="320">
        <v>9027332</v>
      </c>
      <c r="C2675" s="320">
        <v>90285484</v>
      </c>
      <c r="D2675" s="320">
        <v>90285484</v>
      </c>
      <c r="E2675" s="321" t="s">
        <v>13096</v>
      </c>
      <c r="F2675" s="320">
        <v>55365</v>
      </c>
    </row>
    <row r="2676" ht="12.75">
      <c r="A2676" s="320">
        <v>90274890</v>
      </c>
      <c r="B2676" s="320">
        <v>9027489</v>
      </c>
      <c r="C2676" s="320">
        <v>90285603</v>
      </c>
      <c r="D2676" s="320">
        <v>90285603</v>
      </c>
      <c r="E2676" s="321" t="s">
        <v>13097</v>
      </c>
      <c r="F2676" s="320">
        <v>56089</v>
      </c>
    </row>
    <row r="2677" ht="12.75">
      <c r="A2677" s="320">
        <v>90274881</v>
      </c>
      <c r="B2677" s="320">
        <v>9027488</v>
      </c>
      <c r="C2677" s="320">
        <v>90285611</v>
      </c>
      <c r="D2677" s="320">
        <v>90285611</v>
      </c>
      <c r="E2677" s="321" t="s">
        <v>13098</v>
      </c>
      <c r="F2677" s="320">
        <v>56090</v>
      </c>
    </row>
    <row r="2678" ht="12.75">
      <c r="A2678" s="320">
        <v>90274873</v>
      </c>
      <c r="B2678" s="320">
        <v>9027487</v>
      </c>
      <c r="C2678" s="320">
        <v>90285620</v>
      </c>
      <c r="D2678" s="320">
        <v>90285620</v>
      </c>
      <c r="E2678" s="321" t="s">
        <v>13099</v>
      </c>
      <c r="F2678" s="320">
        <v>56091</v>
      </c>
    </row>
    <row r="2679" ht="12.75">
      <c r="A2679" s="320">
        <v>90124952</v>
      </c>
      <c r="B2679" s="320">
        <v>9012495</v>
      </c>
      <c r="C2679" s="322">
        <v>90288130</v>
      </c>
      <c r="D2679" s="322">
        <v>90288130</v>
      </c>
      <c r="E2679" s="321" t="s">
        <v>13100</v>
      </c>
      <c r="F2679" s="320">
        <v>9931</v>
      </c>
    </row>
    <row r="2680" ht="12.75">
      <c r="A2680" s="320">
        <v>92389015</v>
      </c>
      <c r="B2680" s="320">
        <v>9238901</v>
      </c>
      <c r="C2680" s="320">
        <v>90288335</v>
      </c>
      <c r="D2680" s="320">
        <v>90288335</v>
      </c>
      <c r="E2680" s="321" t="s">
        <v>13101</v>
      </c>
      <c r="F2680" s="320">
        <v>70345</v>
      </c>
    </row>
    <row r="2681" ht="12.75">
      <c r="A2681" s="320">
        <v>90135148</v>
      </c>
      <c r="B2681" s="320">
        <v>9013514</v>
      </c>
      <c r="C2681" s="322">
        <v>90288459</v>
      </c>
      <c r="D2681" s="322">
        <v>90288459</v>
      </c>
      <c r="E2681" s="321" t="s">
        <v>13102</v>
      </c>
      <c r="F2681" s="320">
        <v>11579</v>
      </c>
    </row>
    <row r="2682" ht="12.75">
      <c r="A2682" s="320">
        <v>90310381</v>
      </c>
      <c r="B2682" s="320">
        <v>9031038</v>
      </c>
      <c r="C2682" s="320">
        <v>90288505</v>
      </c>
      <c r="D2682" s="322">
        <v>90288505</v>
      </c>
      <c r="E2682" s="321" t="s">
        <v>13103</v>
      </c>
      <c r="F2682" s="320">
        <v>38300</v>
      </c>
    </row>
    <row r="2683" ht="12.75">
      <c r="A2683" s="320">
        <v>90135130</v>
      </c>
      <c r="B2683" s="320">
        <v>9013513</v>
      </c>
      <c r="C2683" s="322">
        <v>90289269</v>
      </c>
      <c r="D2683" s="322">
        <v>90289269</v>
      </c>
      <c r="E2683" s="321" t="s">
        <v>13104</v>
      </c>
      <c r="F2683" s="320">
        <v>11588</v>
      </c>
    </row>
    <row r="2684" ht="12.75">
      <c r="A2684" s="320">
        <v>90135229</v>
      </c>
      <c r="B2684" s="320">
        <v>9013522</v>
      </c>
      <c r="C2684" s="320">
        <v>90289269</v>
      </c>
      <c r="D2684" s="320">
        <v>90289269</v>
      </c>
      <c r="E2684" s="321" t="s">
        <v>13104</v>
      </c>
      <c r="F2684" s="320">
        <v>11588</v>
      </c>
    </row>
    <row r="2685" ht="12.75">
      <c r="A2685" s="320">
        <v>92398324</v>
      </c>
      <c r="B2685" s="320">
        <v>9239832</v>
      </c>
      <c r="C2685" s="320">
        <v>90289536</v>
      </c>
      <c r="D2685" s="320">
        <v>90289536</v>
      </c>
      <c r="E2685" s="321" t="s">
        <v>13105</v>
      </c>
      <c r="F2685" s="320">
        <v>65667</v>
      </c>
    </row>
    <row r="2686" ht="12.75">
      <c r="A2686" s="320">
        <v>90229894</v>
      </c>
      <c r="B2686" s="320">
        <v>9022989</v>
      </c>
      <c r="C2686" s="320">
        <v>90289749</v>
      </c>
      <c r="D2686" s="320">
        <v>90289749</v>
      </c>
      <c r="E2686" s="321" t="s">
        <v>13106</v>
      </c>
      <c r="F2686" s="320">
        <v>4439</v>
      </c>
    </row>
    <row r="2687" ht="12.75">
      <c r="A2687" s="320">
        <v>90229908</v>
      </c>
      <c r="B2687" s="320">
        <v>9022990</v>
      </c>
      <c r="C2687" s="320">
        <v>90289757</v>
      </c>
      <c r="D2687" s="320">
        <v>90289757</v>
      </c>
      <c r="E2687" s="321" t="s">
        <v>13107</v>
      </c>
      <c r="F2687" s="320">
        <v>4440</v>
      </c>
    </row>
    <row r="2688" ht="12.75">
      <c r="A2688" s="320">
        <v>90236440</v>
      </c>
      <c r="B2688" s="320">
        <v>9023644</v>
      </c>
      <c r="C2688" s="320">
        <v>90290259</v>
      </c>
      <c r="D2688" s="320">
        <v>90290259</v>
      </c>
      <c r="E2688" s="321" t="s">
        <v>13108</v>
      </c>
      <c r="F2688" s="320">
        <v>56348</v>
      </c>
    </row>
    <row r="2689" ht="12.75">
      <c r="A2689" s="320">
        <v>90241746</v>
      </c>
      <c r="B2689" s="320">
        <v>9024174</v>
      </c>
      <c r="C2689" s="320">
        <v>90290500</v>
      </c>
      <c r="D2689" s="320">
        <v>90290500</v>
      </c>
      <c r="E2689" s="321" t="s">
        <v>13109</v>
      </c>
      <c r="F2689" s="320">
        <v>42498</v>
      </c>
    </row>
    <row r="2690" ht="12.75">
      <c r="A2690" s="320">
        <v>90135660</v>
      </c>
      <c r="B2690" s="320">
        <v>9013566</v>
      </c>
      <c r="C2690" s="320">
        <v>90291042</v>
      </c>
      <c r="D2690" s="320">
        <v>90291042</v>
      </c>
      <c r="E2690" s="321" t="s">
        <v>13110</v>
      </c>
      <c r="F2690" s="320">
        <v>56798</v>
      </c>
    </row>
    <row r="2691" ht="12.75">
      <c r="A2691" s="320">
        <v>90309073</v>
      </c>
      <c r="B2691" s="320">
        <v>9030907</v>
      </c>
      <c r="C2691" s="320">
        <v>90291778</v>
      </c>
      <c r="D2691" s="320">
        <v>90291778</v>
      </c>
      <c r="E2691" s="321" t="s">
        <v>13111</v>
      </c>
      <c r="F2691" s="320">
        <v>38922</v>
      </c>
    </row>
    <row r="2692" ht="12.75">
      <c r="A2692" s="320">
        <v>90224396</v>
      </c>
      <c r="B2692" s="320">
        <v>9022439</v>
      </c>
      <c r="C2692" s="320">
        <v>90291867</v>
      </c>
      <c r="D2692" s="320">
        <v>90291867</v>
      </c>
      <c r="E2692" s="321" t="s">
        <v>13112</v>
      </c>
      <c r="F2692" s="320">
        <v>48332</v>
      </c>
    </row>
    <row r="2693" ht="12.75">
      <c r="A2693" s="320">
        <v>92262686</v>
      </c>
      <c r="B2693" s="320">
        <v>9226268</v>
      </c>
      <c r="C2693" s="320">
        <v>90292359</v>
      </c>
      <c r="D2693" s="320">
        <v>90292359</v>
      </c>
      <c r="E2693" s="321" t="s">
        <v>13113</v>
      </c>
      <c r="F2693" s="320">
        <v>10542</v>
      </c>
    </row>
    <row r="2694" ht="12.75">
      <c r="A2694" s="320">
        <v>90135695</v>
      </c>
      <c r="B2694" s="320">
        <v>9013569</v>
      </c>
      <c r="C2694" s="320">
        <v>90292766</v>
      </c>
      <c r="D2694" s="320">
        <v>90292766</v>
      </c>
      <c r="E2694" s="321" t="s">
        <v>13114</v>
      </c>
      <c r="F2694" s="320">
        <v>70354</v>
      </c>
    </row>
    <row r="2695" ht="12.75">
      <c r="A2695" s="320">
        <v>90254899</v>
      </c>
      <c r="B2695" s="320">
        <v>9025489</v>
      </c>
      <c r="C2695" s="320">
        <v>90292863</v>
      </c>
      <c r="D2695" s="320">
        <v>90292863</v>
      </c>
      <c r="E2695" s="321" t="s">
        <v>13115</v>
      </c>
      <c r="F2695" s="320">
        <v>75616</v>
      </c>
    </row>
    <row r="2696" ht="12.75">
      <c r="A2696" s="320">
        <v>92472087</v>
      </c>
      <c r="B2696" s="320">
        <v>9247208</v>
      </c>
      <c r="C2696" s="320">
        <v>90293541</v>
      </c>
      <c r="D2696" s="320">
        <v>90293541</v>
      </c>
      <c r="E2696" s="321" t="s">
        <v>13116</v>
      </c>
      <c r="F2696" s="320">
        <v>17745</v>
      </c>
    </row>
    <row r="2697" ht="12.75">
      <c r="A2697" s="320">
        <v>90122860</v>
      </c>
      <c r="B2697" s="320">
        <v>9012286</v>
      </c>
      <c r="C2697" s="320">
        <v>90293592</v>
      </c>
      <c r="D2697" s="320">
        <v>90293592</v>
      </c>
      <c r="E2697" s="321" t="s">
        <v>13117</v>
      </c>
      <c r="F2697" s="320">
        <v>1479</v>
      </c>
    </row>
    <row r="2698" ht="12.75">
      <c r="A2698" s="320">
        <v>90135431</v>
      </c>
      <c r="B2698" s="320">
        <v>9013543</v>
      </c>
      <c r="C2698" s="320">
        <v>90293851</v>
      </c>
      <c r="D2698" s="320">
        <v>90293851</v>
      </c>
      <c r="E2698" s="321" t="s">
        <v>13118</v>
      </c>
      <c r="F2698" s="320">
        <v>16471</v>
      </c>
    </row>
    <row r="2699" ht="12.75">
      <c r="A2699" s="320">
        <v>90135865</v>
      </c>
      <c r="B2699" s="320">
        <v>9013586</v>
      </c>
      <c r="C2699" s="320">
        <v>90295129</v>
      </c>
      <c r="D2699" s="320">
        <v>90295129</v>
      </c>
      <c r="E2699" s="321" t="s">
        <v>13119</v>
      </c>
      <c r="F2699" s="320">
        <v>17761</v>
      </c>
    </row>
    <row r="2700" ht="12.75">
      <c r="A2700" s="320">
        <v>90135857</v>
      </c>
      <c r="B2700" s="320">
        <v>9013585</v>
      </c>
      <c r="C2700" s="320">
        <v>90295137</v>
      </c>
      <c r="D2700" s="320">
        <v>90295137</v>
      </c>
      <c r="E2700" s="321" t="s">
        <v>13120</v>
      </c>
      <c r="F2700" s="320">
        <v>17760</v>
      </c>
    </row>
    <row r="2701" ht="12.75">
      <c r="A2701" s="320">
        <v>90135881</v>
      </c>
      <c r="B2701" s="320">
        <v>9013588</v>
      </c>
      <c r="C2701" s="320">
        <v>90295781</v>
      </c>
      <c r="D2701" s="320">
        <v>90295781</v>
      </c>
      <c r="E2701" s="321" t="s">
        <v>13121</v>
      </c>
      <c r="F2701" s="320">
        <v>70364</v>
      </c>
    </row>
    <row r="2702" ht="12.75">
      <c r="A2702" s="320">
        <v>90132858</v>
      </c>
      <c r="B2702" s="320">
        <v>9013285</v>
      </c>
      <c r="C2702" s="320">
        <v>90297520</v>
      </c>
      <c r="D2702" s="320">
        <v>90297520</v>
      </c>
      <c r="E2702" s="321" t="s">
        <v>13122</v>
      </c>
      <c r="F2702" s="320">
        <v>69676</v>
      </c>
    </row>
    <row r="2703" ht="12.75">
      <c r="A2703" s="320">
        <v>90133048</v>
      </c>
      <c r="B2703" s="320">
        <v>9013304</v>
      </c>
      <c r="C2703" s="320">
        <v>90297610</v>
      </c>
      <c r="D2703" s="320">
        <v>90297610</v>
      </c>
      <c r="E2703" s="321" t="s">
        <v>13123</v>
      </c>
      <c r="F2703" s="320">
        <v>69686</v>
      </c>
    </row>
    <row r="2704" ht="12.75">
      <c r="A2704" s="320">
        <v>90298500</v>
      </c>
      <c r="B2704" s="320">
        <v>9029850</v>
      </c>
      <c r="C2704" s="322">
        <v>90298500</v>
      </c>
      <c r="D2704" s="322">
        <v>90298500</v>
      </c>
      <c r="E2704" s="321" t="s">
        <v>13124</v>
      </c>
      <c r="F2704" s="320">
        <v>63563</v>
      </c>
    </row>
    <row r="2705" ht="12.75">
      <c r="A2705" s="320">
        <v>92366210</v>
      </c>
      <c r="B2705" s="320">
        <v>9236621</v>
      </c>
      <c r="C2705" s="320">
        <v>90299760</v>
      </c>
      <c r="D2705" s="320">
        <v>90299760</v>
      </c>
      <c r="E2705" s="321" t="s">
        <v>13125</v>
      </c>
      <c r="F2705" s="320">
        <v>58200</v>
      </c>
    </row>
    <row r="2706" ht="12.75">
      <c r="A2706" s="320">
        <v>90197305</v>
      </c>
      <c r="B2706" s="320">
        <v>9019730</v>
      </c>
      <c r="C2706" s="320">
        <v>90304136</v>
      </c>
      <c r="D2706" s="320">
        <v>90304136</v>
      </c>
      <c r="E2706" s="321" t="s">
        <v>13126</v>
      </c>
      <c r="F2706" s="320">
        <v>524</v>
      </c>
    </row>
    <row r="2707" ht="12.75">
      <c r="A2707" s="320">
        <v>90172922</v>
      </c>
      <c r="B2707" s="320">
        <v>9017292</v>
      </c>
      <c r="C2707" s="322">
        <v>90312210</v>
      </c>
      <c r="D2707" s="322">
        <v>90312210</v>
      </c>
      <c r="E2707" s="321" t="s">
        <v>13127</v>
      </c>
      <c r="F2707" s="320">
        <v>39591</v>
      </c>
    </row>
    <row r="2708" ht="12.75">
      <c r="A2708" s="320">
        <v>90128168</v>
      </c>
      <c r="B2708" s="320">
        <v>9012816</v>
      </c>
      <c r="C2708" s="322">
        <v>90312716</v>
      </c>
      <c r="D2708" s="322">
        <v>90312716</v>
      </c>
      <c r="E2708" s="321" t="s">
        <v>13128</v>
      </c>
      <c r="F2708" s="320">
        <v>12620</v>
      </c>
    </row>
    <row r="2709" ht="12.75">
      <c r="A2709" s="320">
        <v>90256697</v>
      </c>
      <c r="B2709" s="320">
        <v>9025669</v>
      </c>
      <c r="C2709" s="322">
        <v>90316428</v>
      </c>
      <c r="D2709" s="322">
        <v>90316428</v>
      </c>
      <c r="E2709" s="321" t="s">
        <v>13129</v>
      </c>
      <c r="F2709" s="320">
        <v>25779</v>
      </c>
    </row>
    <row r="2710" ht="12.75">
      <c r="A2710" s="320">
        <v>90249860</v>
      </c>
      <c r="B2710" s="320">
        <v>9024986</v>
      </c>
      <c r="C2710" s="322">
        <v>90316568</v>
      </c>
      <c r="D2710" s="322">
        <v>90316568</v>
      </c>
      <c r="E2710" s="321" t="s">
        <v>13130</v>
      </c>
      <c r="F2710" s="320">
        <v>35035</v>
      </c>
    </row>
    <row r="2711" ht="12.75">
      <c r="A2711" s="320">
        <v>90320581</v>
      </c>
      <c r="B2711" s="320">
        <v>9032058</v>
      </c>
      <c r="C2711" s="322">
        <v>90320581</v>
      </c>
      <c r="D2711" s="322">
        <v>90320581</v>
      </c>
      <c r="E2711" s="321" t="s">
        <v>13131</v>
      </c>
      <c r="F2711" s="320">
        <v>60632</v>
      </c>
    </row>
    <row r="2712" ht="12.75">
      <c r="A2712" s="320">
        <v>92466109</v>
      </c>
      <c r="B2712" s="320">
        <v>9246610</v>
      </c>
      <c r="C2712" s="320">
        <v>90324803</v>
      </c>
      <c r="D2712" s="320">
        <v>90324803</v>
      </c>
      <c r="E2712" s="321" t="s">
        <v>13132</v>
      </c>
      <c r="F2712" s="320">
        <v>61750</v>
      </c>
    </row>
    <row r="2713" ht="12.75">
      <c r="A2713" s="320">
        <v>90325818</v>
      </c>
      <c r="B2713" s="320">
        <v>9032581</v>
      </c>
      <c r="C2713" s="322">
        <v>90325818</v>
      </c>
      <c r="D2713" s="322">
        <v>90325818</v>
      </c>
      <c r="E2713" s="321" t="s">
        <v>13133</v>
      </c>
      <c r="F2713" s="320">
        <v>64177</v>
      </c>
    </row>
    <row r="2714" ht="12.75">
      <c r="A2714" s="320">
        <v>90131770</v>
      </c>
      <c r="B2714" s="320">
        <v>9013177</v>
      </c>
      <c r="C2714" s="320">
        <v>90327330</v>
      </c>
      <c r="D2714" s="320">
        <v>90327330</v>
      </c>
      <c r="E2714" s="321" t="s">
        <v>13134</v>
      </c>
      <c r="F2714" s="320">
        <v>430</v>
      </c>
    </row>
    <row r="2715" ht="12.75">
      <c r="A2715" s="320">
        <v>90131843</v>
      </c>
      <c r="B2715" s="320">
        <v>9013184</v>
      </c>
      <c r="C2715" s="320">
        <v>90327411</v>
      </c>
      <c r="D2715" s="320">
        <v>90327411</v>
      </c>
      <c r="E2715" s="321" t="s">
        <v>13135</v>
      </c>
      <c r="F2715" s="320">
        <v>549</v>
      </c>
    </row>
    <row r="2716" ht="12.75">
      <c r="A2716" s="320">
        <v>92393586</v>
      </c>
      <c r="B2716" s="320">
        <v>9239358</v>
      </c>
      <c r="C2716" s="320">
        <v>90328094</v>
      </c>
      <c r="D2716" s="320">
        <v>90328094</v>
      </c>
      <c r="E2716" s="321" t="s">
        <v>13136</v>
      </c>
      <c r="F2716" s="320">
        <v>146</v>
      </c>
    </row>
    <row r="2717" ht="12.75">
      <c r="A2717" s="320">
        <v>90311299</v>
      </c>
      <c r="B2717" s="320">
        <v>9031129</v>
      </c>
      <c r="C2717" s="322">
        <v>90336020</v>
      </c>
      <c r="D2717" s="322">
        <v>90336020</v>
      </c>
      <c r="E2717" s="321" t="s">
        <v>13137</v>
      </c>
      <c r="F2717" s="320">
        <v>60648</v>
      </c>
    </row>
    <row r="2718" ht="12.75">
      <c r="A2718" s="320">
        <v>90343786</v>
      </c>
      <c r="B2718" s="320">
        <v>9034378</v>
      </c>
      <c r="C2718" s="322">
        <v>90343786</v>
      </c>
      <c r="D2718" s="322">
        <v>90343786</v>
      </c>
      <c r="E2718" s="321" t="s">
        <v>13138</v>
      </c>
      <c r="F2718" s="320">
        <v>64186</v>
      </c>
    </row>
    <row r="2719" ht="12.75">
      <c r="A2719" s="320">
        <v>90204360</v>
      </c>
      <c r="B2719" s="320">
        <v>9020436</v>
      </c>
      <c r="C2719" s="322">
        <v>90344235</v>
      </c>
      <c r="D2719" s="322">
        <v>90344235</v>
      </c>
      <c r="E2719" s="321" t="s">
        <v>13139</v>
      </c>
      <c r="F2719" s="320">
        <v>64758</v>
      </c>
    </row>
    <row r="2720" ht="12.75">
      <c r="A2720" s="320">
        <v>90138627</v>
      </c>
      <c r="B2720" s="320">
        <v>9013862</v>
      </c>
      <c r="C2720" s="322">
        <v>90344766</v>
      </c>
      <c r="D2720" s="322">
        <v>90344766</v>
      </c>
      <c r="E2720" s="321" t="s">
        <v>13140</v>
      </c>
      <c r="F2720" s="320">
        <v>5831</v>
      </c>
    </row>
    <row r="2721" ht="12.75">
      <c r="A2721" s="320">
        <v>90138635</v>
      </c>
      <c r="B2721" s="320">
        <v>9013863</v>
      </c>
      <c r="C2721" s="322">
        <v>90344782</v>
      </c>
      <c r="D2721" s="322">
        <v>90344782</v>
      </c>
      <c r="E2721" s="321" t="s">
        <v>13141</v>
      </c>
      <c r="F2721" s="320">
        <v>5832</v>
      </c>
    </row>
    <row r="2722" ht="12.75">
      <c r="A2722" s="320">
        <v>90138643</v>
      </c>
      <c r="B2722" s="320">
        <v>9013864</v>
      </c>
      <c r="C2722" s="322">
        <v>90344812</v>
      </c>
      <c r="D2722" s="322">
        <v>90344812</v>
      </c>
      <c r="E2722" s="321" t="s">
        <v>13142</v>
      </c>
      <c r="F2722" s="320">
        <v>5833</v>
      </c>
    </row>
    <row r="2723" ht="12.75">
      <c r="A2723" s="320">
        <v>90139062</v>
      </c>
      <c r="B2723" s="320">
        <v>9013906</v>
      </c>
      <c r="C2723" s="322">
        <v>90344944</v>
      </c>
      <c r="D2723" s="322">
        <v>90344944</v>
      </c>
      <c r="E2723" s="321" t="s">
        <v>13143</v>
      </c>
      <c r="F2723" s="320">
        <v>12858</v>
      </c>
    </row>
    <row r="2724" ht="12.75">
      <c r="A2724" s="320">
        <v>90311965</v>
      </c>
      <c r="B2724" s="320">
        <v>9031196</v>
      </c>
      <c r="C2724" s="322">
        <v>90349202</v>
      </c>
      <c r="D2724" s="322">
        <v>90349202</v>
      </c>
      <c r="E2724" s="321" t="s">
        <v>13144</v>
      </c>
      <c r="F2724" s="320">
        <v>41430</v>
      </c>
    </row>
    <row r="2725" ht="12.75">
      <c r="A2725" s="320">
        <v>90355199</v>
      </c>
      <c r="B2725" s="320">
        <v>9035519</v>
      </c>
      <c r="C2725" s="322">
        <v>90355199</v>
      </c>
      <c r="D2725" s="322">
        <v>90355199</v>
      </c>
      <c r="E2725" s="321" t="s">
        <v>13145</v>
      </c>
      <c r="F2725" s="320">
        <v>69215</v>
      </c>
    </row>
    <row r="2726" ht="12.75">
      <c r="A2726" s="320">
        <v>90139054</v>
      </c>
      <c r="B2726" s="320">
        <v>9013905</v>
      </c>
      <c r="C2726" s="322">
        <v>90389360</v>
      </c>
      <c r="D2726" s="322">
        <v>90389360</v>
      </c>
      <c r="E2726" s="321" t="s">
        <v>13146</v>
      </c>
      <c r="F2726" s="320">
        <v>12856</v>
      </c>
    </row>
    <row r="2727" ht="12.75">
      <c r="A2727" s="320">
        <v>90143108</v>
      </c>
      <c r="B2727" s="320">
        <v>9014310</v>
      </c>
      <c r="C2727" s="322">
        <v>90419332</v>
      </c>
      <c r="D2727" s="322">
        <v>90419332</v>
      </c>
      <c r="E2727" s="321" t="s">
        <v>13147</v>
      </c>
      <c r="F2727" s="320">
        <v>74792</v>
      </c>
    </row>
    <row r="2728" ht="22.5">
      <c r="A2728" s="320">
        <v>90303113</v>
      </c>
      <c r="B2728" s="320">
        <v>9030311</v>
      </c>
      <c r="C2728" s="322" t="s">
        <v>13148</v>
      </c>
      <c r="D2728" s="322" t="s">
        <v>13148</v>
      </c>
      <c r="E2728" s="321" t="s">
        <v>13148</v>
      </c>
      <c r="F2728" s="320" t="e">
        <f t="shared" ref="F2728:F2730" si="0">NA()</f>
        <v>#N/A</v>
      </c>
    </row>
    <row r="2729" ht="22.5">
      <c r="A2729" s="320">
        <v>90139097</v>
      </c>
      <c r="B2729" s="320">
        <v>9013909</v>
      </c>
      <c r="C2729" s="322" t="s">
        <v>13149</v>
      </c>
      <c r="D2729" s="322" t="s">
        <v>13149</v>
      </c>
      <c r="E2729" s="321" t="s">
        <v>13149</v>
      </c>
      <c r="F2729" s="320" t="e">
        <f t="shared" si="0"/>
        <v>#N/A</v>
      </c>
    </row>
    <row r="2730" ht="12.75">
      <c r="A2730" s="320">
        <v>90020650</v>
      </c>
      <c r="B2730" s="320">
        <v>9002065</v>
      </c>
      <c r="C2730" s="320" t="s">
        <v>13150</v>
      </c>
      <c r="D2730" s="320" t="s">
        <v>13151</v>
      </c>
      <c r="E2730" s="321" t="s">
        <v>13151</v>
      </c>
      <c r="F2730" s="320" t="e">
        <f t="shared" si="0"/>
        <v>#N/A</v>
      </c>
    </row>
    <row r="2731" ht="12.75">
      <c r="A2731" s="320">
        <v>90135962</v>
      </c>
      <c r="B2731" s="320">
        <v>9013596</v>
      </c>
      <c r="C2731" s="323" t="s">
        <v>13150</v>
      </c>
      <c r="D2731" s="323" t="s">
        <v>13152</v>
      </c>
      <c r="E2731" s="323" t="s">
        <v>13153</v>
      </c>
      <c r="F2731" s="322">
        <v>49</v>
      </c>
    </row>
    <row r="2732" ht="12.75">
      <c r="A2732" s="320">
        <v>90201027</v>
      </c>
      <c r="B2732" s="320">
        <v>9020102</v>
      </c>
      <c r="C2732" s="320">
        <v>90030265</v>
      </c>
      <c r="D2732" s="323" t="s">
        <v>13152</v>
      </c>
      <c r="E2732" s="323" t="s">
        <v>13154</v>
      </c>
      <c r="F2732" s="322">
        <v>76423</v>
      </c>
    </row>
    <row r="2733" ht="12.75">
      <c r="A2733" s="320">
        <v>90136772</v>
      </c>
      <c r="B2733" s="320">
        <v>9013677</v>
      </c>
      <c r="C2733" s="323" t="s">
        <v>13150</v>
      </c>
      <c r="D2733" s="323" t="s">
        <v>13152</v>
      </c>
      <c r="E2733" s="323" t="s">
        <v>13155</v>
      </c>
      <c r="F2733" s="322">
        <v>7454</v>
      </c>
    </row>
    <row r="2734" ht="12.75">
      <c r="A2734" s="324">
        <v>94939047</v>
      </c>
      <c r="B2734" s="324">
        <v>9493904</v>
      </c>
      <c r="C2734" s="324">
        <v>90049900</v>
      </c>
      <c r="D2734" s="324">
        <v>90049900</v>
      </c>
      <c r="E2734" s="324" t="s">
        <v>13156</v>
      </c>
    </row>
    <row r="2735" ht="12.75">
      <c r="A2735" s="324">
        <v>94938997</v>
      </c>
      <c r="B2735" s="324">
        <v>9493899</v>
      </c>
      <c r="C2735" s="324">
        <v>90049896</v>
      </c>
      <c r="D2735" s="324">
        <v>90049896</v>
      </c>
      <c r="E2735" s="324" t="s">
        <v>13157</v>
      </c>
    </row>
    <row r="2736" ht="12.75">
      <c r="A2736" s="324">
        <v>94938482</v>
      </c>
      <c r="B2736" s="324">
        <v>9493848</v>
      </c>
      <c r="C2736" s="324">
        <v>90144473</v>
      </c>
      <c r="D2736" s="324">
        <v>90144473</v>
      </c>
      <c r="E2736" s="324" t="s">
        <v>13158</v>
      </c>
    </row>
    <row r="2737" ht="12.75">
      <c r="A2737" s="324">
        <v>94938520</v>
      </c>
      <c r="B2737" s="324">
        <v>9493852</v>
      </c>
      <c r="C2737" s="324">
        <v>90144457</v>
      </c>
      <c r="D2737" s="324">
        <v>90144457</v>
      </c>
      <c r="E2737" s="324" t="s">
        <v>13159</v>
      </c>
    </row>
    <row r="2738" ht="12.75">
      <c r="A2738" s="324">
        <v>94938296</v>
      </c>
      <c r="B2738" s="324">
        <v>9493829</v>
      </c>
      <c r="C2738" s="324">
        <v>90144317</v>
      </c>
      <c r="D2738" s="324">
        <v>90144317</v>
      </c>
      <c r="E2738" s="324" t="s">
        <v>13160</v>
      </c>
    </row>
    <row r="2739" ht="12.75">
      <c r="A2739" s="324">
        <v>94938326</v>
      </c>
      <c r="B2739" s="324">
        <v>9493832</v>
      </c>
      <c r="C2739" s="324">
        <v>90144325</v>
      </c>
      <c r="D2739" s="324">
        <v>90144325</v>
      </c>
      <c r="E2739" s="324" t="s">
        <v>13161</v>
      </c>
    </row>
    <row r="2740" ht="12.75">
      <c r="A2740" s="324">
        <v>94937451</v>
      </c>
      <c r="B2740" s="324">
        <v>9493745</v>
      </c>
      <c r="C2740" s="324">
        <v>90144406</v>
      </c>
      <c r="D2740" s="324">
        <v>90144406</v>
      </c>
      <c r="E2740" s="324" t="s">
        <v>13162</v>
      </c>
    </row>
    <row r="2741" ht="12.75">
      <c r="A2741" s="324">
        <v>94937419</v>
      </c>
      <c r="B2741" s="324">
        <v>9493741</v>
      </c>
      <c r="C2741" s="324">
        <v>90144414</v>
      </c>
      <c r="D2741" s="324">
        <v>90144414</v>
      </c>
      <c r="E2741" s="324" t="s">
        <v>13163</v>
      </c>
    </row>
    <row r="2742" ht="12.75">
      <c r="A2742" s="324">
        <v>94937320</v>
      </c>
      <c r="B2742" s="324">
        <v>9493732</v>
      </c>
      <c r="C2742" s="324">
        <v>90144368</v>
      </c>
      <c r="D2742" s="324">
        <v>90144368</v>
      </c>
      <c r="E2742" s="324" t="s">
        <v>13164</v>
      </c>
    </row>
    <row r="2743" ht="12.75">
      <c r="A2743" s="324">
        <v>94938822</v>
      </c>
      <c r="B2743" s="324">
        <v>9493882</v>
      </c>
      <c r="C2743" s="324">
        <v>90144546</v>
      </c>
      <c r="D2743" s="324">
        <v>90144546</v>
      </c>
      <c r="E2743" s="324" t="s">
        <v>13165</v>
      </c>
    </row>
    <row r="2744" ht="12.75">
      <c r="A2744" s="324">
        <v>94938806</v>
      </c>
      <c r="B2744" s="324">
        <v>9493880</v>
      </c>
      <c r="C2744" s="324">
        <v>90144538</v>
      </c>
      <c r="D2744" s="324">
        <v>90144538</v>
      </c>
      <c r="E2744" s="324" t="s">
        <v>13166</v>
      </c>
    </row>
    <row r="2745" ht="12.75">
      <c r="A2745" s="324">
        <v>94938784</v>
      </c>
      <c r="B2745" s="324">
        <v>9493878</v>
      </c>
      <c r="C2745" s="324">
        <v>90144511</v>
      </c>
      <c r="D2745" s="324">
        <v>90144511</v>
      </c>
      <c r="E2745" s="324" t="s">
        <v>13167</v>
      </c>
    </row>
    <row r="2746" ht="12.75">
      <c r="A2746" s="324">
        <v>94938776</v>
      </c>
      <c r="B2746" s="324">
        <v>9493877</v>
      </c>
      <c r="C2746" s="324">
        <v>90144503</v>
      </c>
      <c r="D2746" s="324">
        <v>90144503</v>
      </c>
      <c r="E2746" s="324" t="s">
        <v>13168</v>
      </c>
    </row>
    <row r="2747" ht="12.75">
      <c r="A2747" s="324">
        <v>94937125</v>
      </c>
      <c r="B2747" s="324">
        <v>9493712</v>
      </c>
      <c r="C2747" s="324">
        <v>90144350</v>
      </c>
      <c r="D2747" s="324">
        <v>90144350</v>
      </c>
      <c r="E2747" s="324" t="s">
        <v>13169</v>
      </c>
    </row>
    <row r="2748" ht="12.75">
      <c r="A2748" s="324">
        <v>94937010</v>
      </c>
      <c r="B2748" s="324">
        <v>9493701</v>
      </c>
      <c r="C2748" s="324">
        <v>90232313</v>
      </c>
      <c r="D2748" s="324">
        <v>90232313</v>
      </c>
      <c r="E2748" s="324" t="s">
        <v>13170</v>
      </c>
    </row>
    <row r="2749" ht="12.75">
      <c r="A2749" s="324">
        <v>94937087</v>
      </c>
      <c r="B2749" s="324">
        <v>9493708</v>
      </c>
      <c r="C2749" s="324">
        <v>90232321</v>
      </c>
      <c r="D2749" s="324">
        <v>90232321</v>
      </c>
      <c r="E2749" s="324" t="s">
        <v>13171</v>
      </c>
    </row>
    <row r="2750" ht="12.75">
      <c r="A2750" s="324">
        <v>90264665</v>
      </c>
      <c r="B2750" s="324">
        <v>9026466</v>
      </c>
      <c r="C2750" s="324">
        <v>90291980</v>
      </c>
      <c r="D2750" s="324">
        <v>90291980</v>
      </c>
      <c r="E2750" s="324" t="s">
        <v>13172</v>
      </c>
    </row>
    <row r="2751" ht="12.75">
      <c r="A2751" s="324">
        <v>94939160</v>
      </c>
      <c r="B2751" s="324">
        <v>9493916</v>
      </c>
      <c r="C2751" s="324">
        <v>90314174</v>
      </c>
      <c r="D2751" s="324">
        <v>90314174</v>
      </c>
      <c r="E2751" s="324" t="s">
        <v>13173</v>
      </c>
    </row>
    <row r="2752" ht="12.75">
      <c r="A2752" s="324">
        <v>90265157</v>
      </c>
      <c r="B2752" s="324">
        <v>9026515</v>
      </c>
      <c r="C2752" s="324">
        <v>90250494</v>
      </c>
      <c r="D2752" s="324">
        <v>90250494</v>
      </c>
      <c r="E2752" s="324" t="s">
        <v>13174</v>
      </c>
    </row>
    <row r="2753" ht="12.75">
      <c r="A2753" s="324">
        <v>90265165</v>
      </c>
      <c r="B2753" s="324">
        <v>9026516</v>
      </c>
      <c r="C2753" s="324">
        <v>90250508</v>
      </c>
      <c r="D2753" s="324">
        <v>90250508</v>
      </c>
      <c r="E2753" s="324" t="s">
        <v>13175</v>
      </c>
    </row>
    <row r="2754" ht="12.75">
      <c r="A2754" s="324">
        <v>90297008</v>
      </c>
      <c r="B2754" s="324">
        <v>9029700</v>
      </c>
      <c r="C2754" s="324">
        <v>90250516</v>
      </c>
      <c r="D2754" s="324">
        <v>90250516</v>
      </c>
      <c r="E2754" s="324" t="s">
        <v>13176</v>
      </c>
    </row>
    <row r="2755" ht="12.75">
      <c r="A2755" s="324">
        <v>90265203</v>
      </c>
      <c r="B2755" s="324">
        <v>9026520</v>
      </c>
      <c r="C2755" s="324">
        <v>90144228</v>
      </c>
      <c r="D2755" s="324">
        <v>90144228</v>
      </c>
      <c r="E2755" s="324" t="s">
        <v>13177</v>
      </c>
    </row>
    <row r="2756" ht="12.75">
      <c r="A2756" s="324">
        <v>90265211</v>
      </c>
      <c r="B2756" s="324">
        <v>9026521</v>
      </c>
      <c r="C2756" s="324">
        <v>90144236</v>
      </c>
      <c r="D2756" s="324">
        <v>90144236</v>
      </c>
      <c r="E2756" s="324" t="s">
        <v>13178</v>
      </c>
    </row>
    <row r="2757" ht="12.75">
      <c r="A2757" s="324">
        <v>94939217</v>
      </c>
      <c r="B2757" s="324">
        <v>9493921</v>
      </c>
      <c r="C2757" s="324">
        <v>90144651</v>
      </c>
      <c r="D2757" s="324">
        <v>90144651</v>
      </c>
      <c r="E2757" s="324" t="s">
        <v>13179</v>
      </c>
    </row>
    <row r="2758" ht="12.75">
      <c r="A2758" s="324">
        <v>90297040</v>
      </c>
      <c r="B2758" s="324">
        <v>9029704</v>
      </c>
      <c r="C2758" s="324">
        <v>90145151</v>
      </c>
      <c r="D2758" s="324">
        <v>90145151</v>
      </c>
      <c r="E2758" s="324" t="s">
        <v>13180</v>
      </c>
    </row>
    <row r="2759" ht="12.75">
      <c r="A2759" s="324">
        <v>90297032</v>
      </c>
      <c r="B2759" s="324">
        <v>9029703</v>
      </c>
      <c r="C2759" s="324">
        <v>90145143</v>
      </c>
      <c r="D2759" s="324">
        <v>90145143</v>
      </c>
      <c r="E2759" s="324" t="s">
        <v>13181</v>
      </c>
    </row>
    <row r="2760" ht="12.75">
      <c r="A2760" s="324">
        <v>90293231</v>
      </c>
      <c r="B2760" s="324">
        <v>9029323</v>
      </c>
      <c r="C2760" s="324">
        <v>90144694</v>
      </c>
      <c r="D2760" s="324">
        <v>90144694</v>
      </c>
      <c r="E2760" s="324" t="s">
        <v>13182</v>
      </c>
    </row>
    <row r="2761" ht="12.75">
      <c r="A2761" s="324">
        <v>90302982</v>
      </c>
      <c r="B2761" s="324">
        <v>9030298</v>
      </c>
      <c r="C2761" s="324">
        <v>90144686</v>
      </c>
      <c r="D2761" s="324">
        <v>90144686</v>
      </c>
      <c r="E2761" s="324" t="s">
        <v>13183</v>
      </c>
    </row>
    <row r="2762" ht="12.75">
      <c r="A2762" s="324">
        <v>94937664</v>
      </c>
      <c r="B2762" s="324">
        <v>9493766</v>
      </c>
      <c r="C2762" s="324">
        <v>90406095</v>
      </c>
      <c r="D2762" s="324">
        <v>90406095</v>
      </c>
      <c r="E2762" s="324" t="s">
        <v>13184</v>
      </c>
    </row>
    <row r="2763" ht="12.75">
      <c r="A2763" s="324">
        <v>94937710</v>
      </c>
      <c r="B2763" s="324">
        <v>9493771</v>
      </c>
      <c r="C2763" s="324">
        <v>90406109</v>
      </c>
      <c r="D2763" s="324">
        <v>90406109</v>
      </c>
      <c r="E2763" s="324" t="s">
        <v>13185</v>
      </c>
    </row>
    <row r="2764" ht="12.75">
      <c r="A2764" s="324">
        <v>94937770</v>
      </c>
      <c r="B2764" s="324">
        <v>9493777</v>
      </c>
      <c r="C2764" s="324">
        <v>90406656</v>
      </c>
      <c r="D2764" s="324">
        <v>90406656</v>
      </c>
      <c r="E2764" s="324" t="s">
        <v>13186</v>
      </c>
    </row>
    <row r="2765" ht="12.75">
      <c r="A2765" s="324">
        <v>94937850</v>
      </c>
      <c r="B2765" s="324">
        <v>9493785</v>
      </c>
      <c r="C2765" s="324">
        <v>90406664</v>
      </c>
      <c r="D2765" s="324">
        <v>90406664</v>
      </c>
      <c r="E2765" s="324" t="s">
        <v>13187</v>
      </c>
    </row>
    <row r="2766" ht="12.75">
      <c r="A2766" s="324">
        <v>94937842</v>
      </c>
      <c r="B2766" s="324">
        <v>9493784</v>
      </c>
      <c r="C2766" s="324">
        <v>90406630</v>
      </c>
      <c r="D2766" s="324">
        <v>90406630</v>
      </c>
      <c r="E2766" s="324" t="s">
        <v>13188</v>
      </c>
    </row>
    <row r="2767" ht="12.75">
      <c r="A2767" s="324">
        <v>94936994</v>
      </c>
      <c r="B2767" s="324">
        <v>9493699</v>
      </c>
      <c r="C2767" s="324">
        <v>90382170</v>
      </c>
      <c r="D2767" s="324">
        <v>90382170</v>
      </c>
      <c r="E2767" s="324" t="s">
        <v>13189</v>
      </c>
    </row>
    <row r="2768" ht="12.75">
      <c r="A2768" s="324">
        <v>94937060</v>
      </c>
      <c r="B2768" s="324">
        <v>9493706</v>
      </c>
      <c r="C2768" s="324">
        <v>90382188</v>
      </c>
      <c r="D2768" s="324">
        <v>90382188</v>
      </c>
      <c r="E2768" s="324" t="s">
        <v>13190</v>
      </c>
    </row>
    <row r="2769" ht="12.75">
      <c r="A2769" s="324">
        <v>94938458</v>
      </c>
      <c r="B2769" s="324">
        <v>9493845</v>
      </c>
      <c r="C2769" s="324">
        <v>90406176</v>
      </c>
      <c r="D2769" s="324">
        <v>90406176</v>
      </c>
      <c r="E2769" s="324" t="s">
        <v>13191</v>
      </c>
    </row>
    <row r="2770" ht="12.75">
      <c r="A2770" s="324">
        <v>94939020</v>
      </c>
      <c r="B2770" s="324">
        <v>9493902</v>
      </c>
      <c r="C2770" s="324">
        <v>90384989</v>
      </c>
      <c r="D2770" s="324">
        <v>90069846</v>
      </c>
      <c r="E2770" s="324" t="s">
        <v>13192</v>
      </c>
    </row>
    <row r="2771" ht="12.75">
      <c r="A2771" s="324">
        <v>90292774</v>
      </c>
      <c r="B2771" s="324">
        <v>9029277</v>
      </c>
      <c r="C2771" s="324">
        <v>90241983</v>
      </c>
      <c r="D2771" s="324">
        <v>90068661</v>
      </c>
      <c r="E2771" s="324" t="s">
        <v>13193</v>
      </c>
    </row>
    <row r="2772" ht="12.75">
      <c r="A2772" s="324">
        <v>92469647</v>
      </c>
      <c r="B2772" s="324">
        <v>9246964</v>
      </c>
      <c r="C2772" s="324">
        <v>90068351</v>
      </c>
      <c r="D2772" s="324">
        <v>90068351</v>
      </c>
      <c r="E2772" s="324" t="s">
        <v>13194</v>
      </c>
    </row>
    <row r="2773" ht="12.75">
      <c r="A2773" s="324">
        <v>92469655</v>
      </c>
      <c r="B2773" s="324">
        <v>9246965</v>
      </c>
      <c r="C2773" s="324">
        <v>90068360</v>
      </c>
      <c r="D2773" s="324">
        <v>90068360</v>
      </c>
      <c r="E2773" s="324" t="s">
        <v>13195</v>
      </c>
    </row>
    <row r="2774" ht="12.75">
      <c r="A2774" s="324">
        <v>92179010</v>
      </c>
      <c r="B2774" s="324">
        <v>9217901</v>
      </c>
      <c r="C2774" s="324">
        <v>90184599</v>
      </c>
      <c r="D2774" s="324">
        <v>90184599</v>
      </c>
      <c r="E2774" s="324" t="s">
        <v>13196</v>
      </c>
    </row>
    <row r="2775" ht="12.75">
      <c r="A2775" s="324">
        <v>92179029</v>
      </c>
      <c r="B2775" s="324">
        <v>9217902</v>
      </c>
      <c r="C2775" s="324">
        <v>90184580</v>
      </c>
      <c r="D2775" s="324">
        <v>90184580</v>
      </c>
      <c r="E2775" s="324" t="s">
        <v>13197</v>
      </c>
    </row>
    <row r="2776" ht="12.75">
      <c r="A2776" s="324">
        <v>92403034</v>
      </c>
      <c r="B2776" s="324">
        <v>9240303</v>
      </c>
      <c r="C2776" s="324">
        <v>90184440</v>
      </c>
      <c r="D2776" s="324">
        <v>90184440</v>
      </c>
      <c r="E2776" s="324" t="s">
        <v>13198</v>
      </c>
    </row>
    <row r="2777" ht="12.75">
      <c r="A2777" s="324">
        <v>90155076</v>
      </c>
      <c r="B2777" s="324">
        <v>9015507</v>
      </c>
      <c r="C2777" s="324">
        <v>90184114</v>
      </c>
      <c r="D2777" s="324">
        <v>90184114</v>
      </c>
      <c r="E2777" s="324" t="s">
        <v>13199</v>
      </c>
    </row>
    <row r="2778" ht="12.75">
      <c r="A2778" s="324">
        <v>90155084</v>
      </c>
      <c r="B2778" s="324">
        <v>9015508</v>
      </c>
      <c r="C2778" s="324">
        <v>90184106</v>
      </c>
      <c r="D2778" s="324">
        <v>90184106</v>
      </c>
      <c r="E2778" s="324" t="s">
        <v>13200</v>
      </c>
    </row>
    <row r="2779" ht="12.75">
      <c r="A2779" s="324">
        <v>90158598</v>
      </c>
      <c r="B2779" s="324">
        <v>9015859</v>
      </c>
      <c r="C2779" s="324">
        <v>90318650</v>
      </c>
      <c r="D2779" s="324">
        <v>90318650</v>
      </c>
      <c r="E2779" s="324" t="s">
        <v>13201</v>
      </c>
    </row>
    <row r="2780" ht="12.75">
      <c r="A2780" s="324">
        <v>90158920</v>
      </c>
      <c r="B2780" s="324">
        <v>9015892</v>
      </c>
      <c r="C2780" s="324">
        <v>90160282</v>
      </c>
      <c r="D2780" s="324">
        <v>90160282</v>
      </c>
      <c r="E2780" s="324" t="s">
        <v>13202</v>
      </c>
    </row>
    <row r="2781" ht="12.75">
      <c r="A2781" s="324">
        <v>90308492</v>
      </c>
      <c r="B2781" s="324">
        <v>9030849</v>
      </c>
      <c r="C2781" s="324">
        <v>90160266</v>
      </c>
      <c r="D2781" s="324">
        <v>90160266</v>
      </c>
      <c r="E2781" s="324" t="s">
        <v>13203</v>
      </c>
    </row>
    <row r="2782" ht="12.75">
      <c r="A2782" s="324">
        <v>91479029</v>
      </c>
      <c r="B2782" s="324">
        <v>9147902</v>
      </c>
      <c r="C2782" s="324">
        <v>90051319</v>
      </c>
      <c r="D2782" s="324">
        <v>90051319</v>
      </c>
      <c r="E2782" s="324" t="s">
        <v>13204</v>
      </c>
    </row>
    <row r="2783" ht="12.75">
      <c r="A2783" s="324">
        <v>91479010</v>
      </c>
      <c r="B2783" s="324">
        <v>9147901</v>
      </c>
      <c r="C2783" s="324">
        <v>90051327</v>
      </c>
      <c r="D2783" s="324">
        <v>90051327</v>
      </c>
      <c r="E2783" s="324" t="s">
        <v>13205</v>
      </c>
    </row>
    <row r="2784" ht="12.75">
      <c r="A2784" s="324">
        <v>92471455</v>
      </c>
      <c r="B2784" s="324">
        <v>9247145</v>
      </c>
      <c r="C2784" s="324">
        <v>90051114</v>
      </c>
      <c r="D2784" s="324">
        <v>90051114</v>
      </c>
      <c r="E2784" s="324" t="s">
        <v>13206</v>
      </c>
    </row>
    <row r="2785" ht="12.75">
      <c r="A2785" s="324">
        <v>90307542</v>
      </c>
      <c r="B2785" s="324">
        <v>9030754</v>
      </c>
      <c r="C2785" s="324">
        <v>90051106</v>
      </c>
      <c r="D2785" s="324">
        <v>90051106</v>
      </c>
      <c r="E2785" s="324" t="s">
        <v>13207</v>
      </c>
    </row>
    <row r="2786" ht="12.75">
      <c r="A2786" s="324">
        <v>91283019</v>
      </c>
      <c r="B2786" s="324">
        <v>9128301</v>
      </c>
      <c r="C2786" s="324">
        <v>90035801</v>
      </c>
      <c r="D2786" s="324">
        <v>90035801</v>
      </c>
      <c r="E2786" s="324" t="s">
        <v>13208</v>
      </c>
    </row>
    <row r="2787" ht="12.75">
      <c r="A2787" s="324">
        <v>91283027</v>
      </c>
      <c r="B2787" s="324">
        <v>9128302</v>
      </c>
      <c r="C2787" s="324">
        <v>90035780</v>
      </c>
      <c r="D2787" s="324">
        <v>90035780</v>
      </c>
      <c r="E2787" s="324" t="s">
        <v>13209</v>
      </c>
    </row>
    <row r="2788" ht="12.75">
      <c r="A2788" s="324">
        <v>94938946</v>
      </c>
      <c r="B2788" s="324">
        <v>9493894</v>
      </c>
      <c r="C2788" s="324">
        <v>90035879</v>
      </c>
      <c r="D2788" s="324">
        <v>90035879</v>
      </c>
      <c r="E2788" s="324" t="s">
        <v>13210</v>
      </c>
    </row>
    <row r="2789" ht="12.75">
      <c r="A2789" s="324">
        <v>94938202</v>
      </c>
      <c r="B2789" s="324">
        <v>9493820</v>
      </c>
      <c r="C2789" s="324">
        <v>90089111</v>
      </c>
      <c r="D2789" s="324">
        <v>90384989</v>
      </c>
      <c r="E2789" s="324" t="s">
        <v>13211</v>
      </c>
    </row>
    <row r="2790" ht="12.75">
      <c r="A2790" s="324">
        <v>92418520</v>
      </c>
      <c r="B2790" s="324">
        <v>9241852</v>
      </c>
      <c r="C2790" s="324">
        <v>90215206</v>
      </c>
      <c r="D2790" s="324">
        <v>90215206</v>
      </c>
      <c r="E2790" s="324" t="s">
        <v>13212</v>
      </c>
    </row>
    <row r="2791" ht="12.75">
      <c r="A2791" s="324">
        <v>92417493</v>
      </c>
      <c r="B2791" s="324">
        <v>9241749</v>
      </c>
      <c r="C2791" s="324">
        <v>90215028</v>
      </c>
      <c r="D2791" s="324">
        <v>90215028</v>
      </c>
      <c r="E2791" s="324" t="s">
        <v>13213</v>
      </c>
    </row>
    <row r="2792" ht="12.75">
      <c r="A2792" s="324">
        <v>92417507</v>
      </c>
      <c r="B2792" s="324">
        <v>9241750</v>
      </c>
      <c r="C2792" s="324">
        <v>90215036</v>
      </c>
      <c r="D2792" s="324">
        <v>90215036</v>
      </c>
      <c r="E2792" s="324" t="s">
        <v>13214</v>
      </c>
    </row>
    <row r="2793" ht="12.75">
      <c r="A2793" s="324">
        <v>92429580</v>
      </c>
      <c r="B2793" s="324">
        <v>9242958</v>
      </c>
      <c r="C2793" s="324">
        <v>90215346</v>
      </c>
      <c r="D2793" s="324">
        <v>90215346</v>
      </c>
      <c r="E2793" s="324" t="s">
        <v>13215</v>
      </c>
    </row>
    <row r="2794" ht="12.75">
      <c r="A2794" s="324">
        <v>90191811</v>
      </c>
      <c r="B2794" s="324">
        <v>9019181</v>
      </c>
      <c r="C2794" s="324">
        <v>90214994</v>
      </c>
      <c r="D2794" s="324">
        <v>90214994</v>
      </c>
      <c r="E2794" s="324" t="s">
        <v>13216</v>
      </c>
    </row>
    <row r="2795" ht="12.75">
      <c r="A2795" s="324">
        <v>90191820</v>
      </c>
      <c r="B2795" s="324">
        <v>9019182</v>
      </c>
      <c r="C2795" s="324">
        <v>90215001</v>
      </c>
      <c r="D2795" s="324">
        <v>90215001</v>
      </c>
      <c r="E2795" s="324" t="s">
        <v>13217</v>
      </c>
    </row>
    <row r="2796" ht="12.75">
      <c r="A2796" s="324">
        <v>92413226</v>
      </c>
      <c r="B2796" s="324">
        <v>9241322</v>
      </c>
      <c r="C2796" s="324">
        <v>90134206</v>
      </c>
      <c r="D2796" s="324">
        <v>90134206</v>
      </c>
      <c r="E2796" s="324" t="s">
        <v>13218</v>
      </c>
    </row>
    <row r="2797" ht="12.75">
      <c r="A2797" s="324">
        <v>90218930</v>
      </c>
      <c r="B2797" s="324">
        <v>9021893</v>
      </c>
      <c r="C2797" s="324">
        <v>90228308</v>
      </c>
      <c r="D2797" s="324">
        <v>90228308</v>
      </c>
      <c r="E2797" s="324" t="s">
        <v>13219</v>
      </c>
    </row>
    <row r="2798" ht="12.75">
      <c r="A2798" s="324">
        <v>92472117</v>
      </c>
      <c r="B2798" s="324">
        <v>9247211</v>
      </c>
      <c r="C2798" s="324">
        <v>90107250</v>
      </c>
      <c r="D2798" s="324">
        <v>90107250</v>
      </c>
      <c r="E2798" s="324" t="s">
        <v>11985</v>
      </c>
    </row>
    <row r="2799" ht="12.75">
      <c r="A2799" s="324">
        <v>94938652</v>
      </c>
      <c r="B2799" s="324">
        <v>9493865</v>
      </c>
      <c r="C2799" s="324">
        <v>90020537</v>
      </c>
      <c r="D2799" s="324">
        <v>90020537</v>
      </c>
      <c r="E2799" s="324" t="s">
        <v>13220</v>
      </c>
    </row>
    <row r="2800" ht="12.75">
      <c r="A2800" s="324">
        <v>94938580</v>
      </c>
      <c r="B2800" s="324">
        <v>9493858</v>
      </c>
      <c r="C2800" s="324">
        <v>90020367</v>
      </c>
      <c r="D2800" s="324">
        <v>90020367</v>
      </c>
      <c r="E2800" s="324" t="s">
        <v>13221</v>
      </c>
    </row>
    <row r="2801" ht="12.75">
      <c r="A2801" s="324">
        <v>94938571</v>
      </c>
      <c r="B2801" s="324">
        <v>9493857</v>
      </c>
      <c r="C2801" s="324">
        <v>90020359</v>
      </c>
      <c r="D2801" s="324">
        <v>90020359</v>
      </c>
      <c r="E2801" s="324" t="s">
        <v>13222</v>
      </c>
    </row>
    <row r="2802" ht="12.75">
      <c r="A2802" s="324">
        <v>94938563</v>
      </c>
      <c r="B2802" s="324">
        <v>9493856</v>
      </c>
      <c r="C2802" s="324">
        <v>90020340</v>
      </c>
      <c r="D2802" s="324">
        <v>90020340</v>
      </c>
      <c r="E2802" s="324" t="s">
        <v>13223</v>
      </c>
    </row>
    <row r="2803" ht="12.75">
      <c r="A2803" s="324">
        <v>94939101</v>
      </c>
      <c r="B2803" s="324">
        <v>9493910</v>
      </c>
      <c r="C2803" s="324">
        <v>90020308</v>
      </c>
      <c r="D2803" s="324">
        <v>90020308</v>
      </c>
      <c r="E2803" s="324" t="s">
        <v>13224</v>
      </c>
    </row>
    <row r="2804" ht="12.75">
      <c r="A2804" s="324">
        <v>94939080</v>
      </c>
      <c r="B2804" s="324">
        <v>9493908</v>
      </c>
      <c r="C2804" s="324">
        <v>90020294</v>
      </c>
      <c r="D2804" s="324">
        <v>90020294</v>
      </c>
      <c r="E2804" s="324" t="s">
        <v>13225</v>
      </c>
    </row>
    <row r="2805" ht="12.75">
      <c r="A2805" s="324">
        <v>94937168</v>
      </c>
      <c r="B2805" s="324">
        <v>9493716</v>
      </c>
      <c r="C2805" s="324">
        <v>90030710</v>
      </c>
      <c r="D2805" s="324">
        <v>90030710</v>
      </c>
      <c r="E2805" s="324" t="s">
        <v>13226</v>
      </c>
    </row>
    <row r="2806" ht="12.75">
      <c r="A2806" s="324">
        <v>94937230</v>
      </c>
      <c r="B2806" s="324">
        <v>9493723</v>
      </c>
      <c r="C2806" s="324">
        <v>90030729</v>
      </c>
      <c r="D2806" s="324">
        <v>90030729</v>
      </c>
      <c r="E2806" s="324" t="s">
        <v>13227</v>
      </c>
    </row>
    <row r="2807" ht="12.75">
      <c r="A2807" s="324">
        <v>94938415</v>
      </c>
      <c r="B2807" s="324">
        <v>9493841</v>
      </c>
      <c r="C2807" s="324">
        <v>90030850</v>
      </c>
      <c r="D2807" s="324">
        <v>90030850</v>
      </c>
      <c r="E2807" s="324" t="s">
        <v>13228</v>
      </c>
    </row>
    <row r="2808" ht="12.75">
      <c r="A2808" s="324">
        <v>94937435</v>
      </c>
      <c r="B2808" s="324">
        <v>9493743</v>
      </c>
      <c r="C2808" s="324">
        <v>90030664</v>
      </c>
      <c r="D2808" s="324">
        <v>90030664</v>
      </c>
      <c r="E2808" s="324" t="s">
        <v>13229</v>
      </c>
    </row>
    <row r="2809" ht="12.75">
      <c r="A2809" s="324">
        <v>94937389</v>
      </c>
      <c r="B2809" s="324">
        <v>9493738</v>
      </c>
      <c r="C2809" s="324">
        <v>90030680</v>
      </c>
      <c r="D2809" s="324">
        <v>90030680</v>
      </c>
      <c r="E2809" s="324" t="s">
        <v>13230</v>
      </c>
    </row>
    <row r="2810" ht="12.75">
      <c r="A2810" s="324">
        <v>94938644</v>
      </c>
      <c r="B2810" s="324">
        <v>9493864</v>
      </c>
      <c r="C2810" s="324">
        <v>90031989</v>
      </c>
      <c r="D2810" s="324">
        <v>90031989</v>
      </c>
      <c r="E2810" s="324" t="s">
        <v>13231</v>
      </c>
    </row>
    <row r="2811" ht="12.75">
      <c r="A2811" s="324">
        <v>94937583</v>
      </c>
      <c r="B2811" s="324">
        <v>9493758</v>
      </c>
      <c r="C2811" s="324">
        <v>90121651</v>
      </c>
      <c r="D2811" s="324">
        <v>90121651</v>
      </c>
      <c r="E2811" s="324" t="s">
        <v>13232</v>
      </c>
    </row>
    <row r="2812" ht="12.75">
      <c r="A2812" s="324">
        <v>94937273</v>
      </c>
      <c r="B2812" s="324">
        <v>9493727</v>
      </c>
      <c r="C2812" s="324">
        <v>90120841</v>
      </c>
      <c r="D2812" s="324">
        <v>90120841</v>
      </c>
      <c r="E2812" s="324" t="s">
        <v>13233</v>
      </c>
    </row>
    <row r="2813" ht="12.75">
      <c r="A2813" s="324">
        <v>94938768</v>
      </c>
      <c r="B2813" s="324">
        <v>9493876</v>
      </c>
      <c r="C2813" s="324">
        <v>90130049</v>
      </c>
      <c r="D2813" s="324">
        <v>90130049</v>
      </c>
      <c r="E2813" s="324" t="s">
        <v>13234</v>
      </c>
    </row>
    <row r="2814" ht="12.75">
      <c r="A2814" s="324">
        <v>94938547</v>
      </c>
      <c r="B2814" s="324">
        <v>9493854</v>
      </c>
      <c r="C2814" s="324">
        <v>90130022</v>
      </c>
      <c r="D2814" s="324">
        <v>90130022</v>
      </c>
      <c r="E2814" s="324" t="s">
        <v>13235</v>
      </c>
    </row>
    <row r="2815" ht="12.75">
      <c r="A2815" s="324">
        <v>90287436</v>
      </c>
      <c r="B2815" s="324">
        <v>9028743</v>
      </c>
      <c r="C2815" s="324">
        <v>90194926</v>
      </c>
      <c r="D2815" s="324">
        <v>90194926</v>
      </c>
      <c r="E2815" s="324" t="s">
        <v>13236</v>
      </c>
    </row>
    <row r="2816" ht="12.75">
      <c r="A2816" s="324">
        <v>90287444</v>
      </c>
      <c r="B2816" s="324">
        <v>9028744</v>
      </c>
      <c r="C2816" s="324">
        <v>90194934</v>
      </c>
      <c r="D2816" s="324">
        <v>90194934</v>
      </c>
      <c r="E2816" s="324" t="s">
        <v>13237</v>
      </c>
    </row>
    <row r="2817" ht="12.75">
      <c r="A2817" s="324">
        <v>92464351</v>
      </c>
      <c r="B2817" s="324">
        <v>9246435</v>
      </c>
      <c r="C2817" s="324">
        <v>90039254</v>
      </c>
      <c r="D2817" s="324">
        <v>90039254</v>
      </c>
      <c r="E2817" s="324" t="s">
        <v>13238</v>
      </c>
    </row>
    <row r="2818" ht="12.75">
      <c r="A2818" s="324">
        <v>92464360</v>
      </c>
      <c r="B2818" s="324">
        <v>9246436</v>
      </c>
      <c r="C2818" s="324">
        <v>90039262</v>
      </c>
      <c r="D2818" s="324">
        <v>90039262</v>
      </c>
      <c r="E2818" s="324" t="s">
        <v>13239</v>
      </c>
    </row>
    <row r="2819" ht="12.75">
      <c r="A2819" s="324">
        <v>90246721</v>
      </c>
      <c r="B2819" s="324">
        <v>9024672</v>
      </c>
      <c r="C2819" s="324">
        <v>90091310</v>
      </c>
      <c r="D2819" s="324">
        <v>90091310</v>
      </c>
      <c r="E2819" s="324" t="s">
        <v>13240</v>
      </c>
    </row>
    <row r="2820" ht="12.75">
      <c r="A2820" s="324">
        <v>90246616</v>
      </c>
      <c r="B2820" s="324">
        <v>9024661</v>
      </c>
      <c r="C2820" s="324">
        <v>90091434</v>
      </c>
      <c r="D2820" s="324">
        <v>90091434</v>
      </c>
      <c r="E2820" s="324" t="s">
        <v>13241</v>
      </c>
    </row>
    <row r="2821" ht="12.75">
      <c r="A2821" s="324">
        <v>90316746</v>
      </c>
      <c r="B2821" s="324">
        <v>9031674</v>
      </c>
      <c r="C2821" s="324">
        <v>90267648</v>
      </c>
      <c r="D2821" s="324">
        <v>90267648</v>
      </c>
      <c r="E2821" s="324" t="s">
        <v>13242</v>
      </c>
    </row>
    <row r="2822" ht="12.75">
      <c r="A2822" s="324">
        <v>90316754</v>
      </c>
      <c r="B2822" s="324">
        <v>9031675</v>
      </c>
      <c r="C2822" s="324">
        <v>90267656</v>
      </c>
      <c r="D2822" s="324">
        <v>90267656</v>
      </c>
      <c r="E2822" s="324" t="s">
        <v>13243</v>
      </c>
    </row>
    <row r="2823" ht="12.75">
      <c r="A2823" s="324">
        <v>94938660</v>
      </c>
      <c r="B2823" s="324">
        <v>9493866</v>
      </c>
      <c r="C2823" s="324">
        <v>90235851</v>
      </c>
      <c r="D2823" s="324">
        <v>90235851</v>
      </c>
      <c r="E2823" s="324" t="s">
        <v>13244</v>
      </c>
    </row>
    <row r="2824" ht="12.75">
      <c r="A2824" s="324">
        <v>90287428</v>
      </c>
      <c r="B2824" s="324">
        <v>9028742</v>
      </c>
      <c r="C2824" s="324">
        <v>90203283</v>
      </c>
      <c r="D2824" s="324">
        <v>90241983</v>
      </c>
      <c r="E2824" s="324" t="s">
        <v>13245</v>
      </c>
    </row>
    <row r="2825" ht="12.75">
      <c r="A2825" s="324">
        <v>94938709</v>
      </c>
      <c r="B2825" s="324">
        <v>9493870</v>
      </c>
      <c r="C2825" s="324">
        <v>90002440</v>
      </c>
      <c r="D2825" s="324">
        <v>90002440</v>
      </c>
      <c r="E2825" s="324" t="s">
        <v>13246</v>
      </c>
    </row>
    <row r="2826" ht="12.75">
      <c r="A2826" s="324">
        <v>94938717</v>
      </c>
      <c r="B2826" s="324">
        <v>9493871</v>
      </c>
      <c r="C2826" s="324">
        <v>90002423</v>
      </c>
      <c r="D2826" s="324">
        <v>90002423</v>
      </c>
      <c r="E2826" s="324" t="s">
        <v>13247</v>
      </c>
    </row>
    <row r="2827" ht="12.75">
      <c r="A2827" s="324">
        <v>94938695</v>
      </c>
      <c r="B2827" s="324">
        <v>9493869</v>
      </c>
      <c r="C2827" s="324">
        <v>90002431</v>
      </c>
      <c r="D2827" s="324" t="s">
        <v>13152</v>
      </c>
      <c r="E2827" s="324" t="s">
        <v>13248</v>
      </c>
    </row>
    <row r="2828" ht="12.75">
      <c r="A2828" s="324">
        <v>90265122</v>
      </c>
      <c r="B2828" s="324">
        <v>9026512</v>
      </c>
      <c r="C2828" s="324">
        <v>90002520</v>
      </c>
      <c r="D2828" s="324">
        <v>90002520</v>
      </c>
      <c r="E2828" s="324" t="s">
        <v>13249</v>
      </c>
    </row>
    <row r="2829" ht="12.75">
      <c r="A2829" s="324">
        <v>90265130</v>
      </c>
      <c r="B2829" s="324">
        <v>9026513</v>
      </c>
      <c r="C2829" s="324">
        <v>90002512</v>
      </c>
      <c r="D2829" s="324">
        <v>90002512</v>
      </c>
      <c r="E2829" s="324" t="s">
        <v>13250</v>
      </c>
    </row>
    <row r="2830" ht="12.75">
      <c r="A2830" s="324">
        <v>90265149</v>
      </c>
      <c r="B2830" s="324">
        <v>9026514</v>
      </c>
      <c r="C2830" s="324">
        <v>90002504</v>
      </c>
      <c r="D2830" s="324">
        <v>90002504</v>
      </c>
      <c r="E2830" s="324" t="s">
        <v>13251</v>
      </c>
    </row>
    <row r="2831" ht="12.75">
      <c r="A2831" s="324">
        <v>94939144</v>
      </c>
      <c r="B2831" s="324">
        <v>9493914</v>
      </c>
      <c r="C2831" s="324">
        <v>90331770</v>
      </c>
      <c r="D2831" s="324">
        <v>90331770</v>
      </c>
      <c r="E2831" s="324" t="s">
        <v>13252</v>
      </c>
    </row>
    <row r="2832" ht="22.5">
      <c r="A2832" s="324">
        <v>90241258</v>
      </c>
      <c r="B2832" s="324">
        <v>9024125</v>
      </c>
      <c r="C2832" s="324">
        <v>90008669</v>
      </c>
      <c r="D2832" s="324" t="s">
        <v>13152</v>
      </c>
      <c r="E2832" s="324" t="s">
        <v>13253</v>
      </c>
    </row>
    <row r="2833" ht="22.5">
      <c r="A2833" s="324">
        <v>94939179</v>
      </c>
      <c r="B2833" s="324">
        <v>9493917</v>
      </c>
      <c r="C2833" s="324">
        <v>90008839</v>
      </c>
      <c r="D2833" s="324" t="s">
        <v>13152</v>
      </c>
      <c r="E2833" s="324" t="s">
        <v>13253</v>
      </c>
    </row>
    <row r="2834" ht="22.5">
      <c r="A2834" s="324">
        <v>92464327</v>
      </c>
      <c r="B2834" s="324">
        <v>9246432</v>
      </c>
      <c r="C2834" s="324">
        <v>90039238</v>
      </c>
      <c r="D2834" s="324" t="s">
        <v>13152</v>
      </c>
      <c r="E2834" s="324" t="s">
        <v>13253</v>
      </c>
    </row>
    <row r="2835" ht="22.5">
      <c r="A2835" s="324">
        <v>92464319</v>
      </c>
      <c r="B2835" s="324">
        <v>9246431</v>
      </c>
      <c r="C2835" s="324">
        <v>90039246</v>
      </c>
      <c r="D2835" s="324" t="s">
        <v>13152</v>
      </c>
      <c r="E2835" s="324" t="s">
        <v>13253</v>
      </c>
    </row>
    <row r="2836" ht="22.5">
      <c r="A2836" s="324">
        <v>94937974</v>
      </c>
      <c r="B2836" s="324">
        <v>9493797</v>
      </c>
      <c r="C2836" s="324">
        <v>90039270</v>
      </c>
      <c r="D2836" s="324" t="s">
        <v>13152</v>
      </c>
      <c r="E2836" s="324" t="s">
        <v>13253</v>
      </c>
    </row>
    <row r="2837" ht="22.5">
      <c r="A2837" s="324">
        <v>94937966</v>
      </c>
      <c r="B2837" s="324">
        <v>9493796</v>
      </c>
      <c r="C2837" s="324">
        <v>90039289</v>
      </c>
      <c r="D2837" s="324" t="s">
        <v>13152</v>
      </c>
      <c r="E2837" s="324" t="s">
        <v>13253</v>
      </c>
    </row>
    <row r="2838" ht="22.5">
      <c r="A2838" s="324">
        <v>92453597</v>
      </c>
      <c r="B2838" s="324">
        <v>9245359</v>
      </c>
      <c r="C2838" s="324">
        <v>90049950</v>
      </c>
      <c r="D2838" s="324">
        <v>90049950</v>
      </c>
      <c r="E2838" s="324" t="s">
        <v>13253</v>
      </c>
    </row>
    <row r="2839" ht="22.5">
      <c r="A2839" s="324">
        <v>94938440</v>
      </c>
      <c r="B2839" s="324">
        <v>9493844</v>
      </c>
      <c r="C2839" s="324">
        <v>90049993</v>
      </c>
      <c r="D2839" s="324">
        <v>90049993</v>
      </c>
      <c r="E2839" s="324" t="s">
        <v>13253</v>
      </c>
    </row>
    <row r="2840" ht="22.5">
      <c r="A2840" s="324">
        <v>90291760</v>
      </c>
      <c r="B2840" s="324">
        <v>9029176</v>
      </c>
      <c r="C2840" s="324">
        <v>90050797</v>
      </c>
      <c r="D2840" s="324">
        <v>90050797</v>
      </c>
      <c r="E2840" s="324" t="s">
        <v>13253</v>
      </c>
    </row>
    <row r="2841" ht="22.5">
      <c r="A2841" s="324">
        <v>90255585</v>
      </c>
      <c r="B2841" s="324">
        <v>9025558</v>
      </c>
      <c r="C2841" s="324">
        <v>90050800</v>
      </c>
      <c r="D2841" s="324">
        <v>90050800</v>
      </c>
      <c r="E2841" s="324" t="s">
        <v>13253</v>
      </c>
    </row>
    <row r="2842" ht="22.5">
      <c r="A2842" s="324">
        <v>90255593</v>
      </c>
      <c r="B2842" s="324">
        <v>9025559</v>
      </c>
      <c r="C2842" s="324">
        <v>90050819</v>
      </c>
      <c r="D2842" s="324">
        <v>90050819</v>
      </c>
      <c r="E2842" s="324" t="s">
        <v>13253</v>
      </c>
    </row>
    <row r="2843" ht="22.5">
      <c r="A2843" s="324">
        <v>90240235</v>
      </c>
      <c r="B2843" s="324">
        <v>9024023</v>
      </c>
      <c r="C2843" s="324">
        <v>90050940</v>
      </c>
      <c r="D2843" s="324">
        <v>90050940</v>
      </c>
      <c r="E2843" s="324" t="s">
        <v>13253</v>
      </c>
    </row>
    <row r="2844" ht="22.5">
      <c r="A2844" s="324">
        <v>90240189</v>
      </c>
      <c r="B2844" s="324">
        <v>9024018</v>
      </c>
      <c r="C2844" s="324">
        <v>90050959</v>
      </c>
      <c r="D2844" s="324" t="s">
        <v>13152</v>
      </c>
      <c r="E2844" s="324" t="s">
        <v>13253</v>
      </c>
    </row>
    <row r="2845" ht="22.5">
      <c r="A2845" s="324">
        <v>90240197</v>
      </c>
      <c r="B2845" s="324">
        <v>9024019</v>
      </c>
      <c r="C2845" s="324">
        <v>90050967</v>
      </c>
      <c r="D2845" s="324" t="s">
        <v>13152</v>
      </c>
      <c r="E2845" s="324" t="s">
        <v>13253</v>
      </c>
    </row>
    <row r="2846" ht="22.5">
      <c r="A2846" s="324">
        <v>90285620</v>
      </c>
      <c r="B2846" s="324">
        <v>9028562</v>
      </c>
      <c r="C2846" s="324">
        <v>90067592</v>
      </c>
      <c r="D2846" s="324">
        <v>90067592</v>
      </c>
      <c r="E2846" s="324" t="s">
        <v>13253</v>
      </c>
    </row>
    <row r="2847" ht="22.5">
      <c r="A2847" s="324">
        <v>90285611</v>
      </c>
      <c r="B2847" s="324">
        <v>9028561</v>
      </c>
      <c r="C2847" s="324">
        <v>90067614</v>
      </c>
      <c r="D2847" s="324">
        <v>90067614</v>
      </c>
      <c r="E2847" s="324" t="s">
        <v>13253</v>
      </c>
    </row>
    <row r="2848" ht="22.5">
      <c r="A2848" s="324">
        <v>92453783</v>
      </c>
      <c r="B2848" s="324">
        <v>9245378</v>
      </c>
      <c r="C2848" s="324">
        <v>90069919</v>
      </c>
      <c r="D2848" s="324" t="s">
        <v>13152</v>
      </c>
      <c r="E2848" s="324" t="s">
        <v>13253</v>
      </c>
    </row>
    <row r="2849" ht="22.5">
      <c r="A2849" s="324">
        <v>92453775</v>
      </c>
      <c r="B2849" s="324">
        <v>9245377</v>
      </c>
      <c r="C2849" s="324">
        <v>90069935</v>
      </c>
      <c r="D2849" s="324" t="s">
        <v>13152</v>
      </c>
      <c r="E2849" s="324" t="s">
        <v>13253</v>
      </c>
    </row>
    <row r="2850" ht="22.5">
      <c r="A2850" s="324">
        <v>90297105</v>
      </c>
      <c r="B2850" s="324">
        <v>9029710</v>
      </c>
      <c r="C2850" s="324">
        <v>90069978</v>
      </c>
      <c r="D2850" s="324" t="s">
        <v>13152</v>
      </c>
      <c r="E2850" s="324" t="s">
        <v>13253</v>
      </c>
    </row>
    <row r="2851" ht="22.5">
      <c r="A2851" s="324">
        <v>90297067</v>
      </c>
      <c r="B2851" s="324">
        <v>9029706</v>
      </c>
      <c r="C2851" s="324">
        <v>90069986</v>
      </c>
      <c r="D2851" s="324" t="s">
        <v>13152</v>
      </c>
      <c r="E2851" s="324" t="s">
        <v>13253</v>
      </c>
    </row>
    <row r="2852" ht="22.5">
      <c r="A2852" s="324">
        <v>94937044</v>
      </c>
      <c r="B2852" s="324">
        <v>9493704</v>
      </c>
      <c r="C2852" s="324">
        <v>90071832</v>
      </c>
      <c r="D2852" s="324" t="s">
        <v>13152</v>
      </c>
      <c r="E2852" s="324" t="s">
        <v>13253</v>
      </c>
    </row>
    <row r="2853" ht="22.5">
      <c r="A2853" s="324">
        <v>94937141</v>
      </c>
      <c r="B2853" s="324">
        <v>9493714</v>
      </c>
      <c r="C2853" s="324">
        <v>90071840</v>
      </c>
      <c r="D2853" s="324" t="s">
        <v>13152</v>
      </c>
      <c r="E2853" s="324" t="s">
        <v>13253</v>
      </c>
    </row>
    <row r="2854" ht="22.5">
      <c r="A2854" s="324">
        <v>94938288</v>
      </c>
      <c r="B2854" s="324">
        <v>9493828</v>
      </c>
      <c r="C2854" s="324">
        <v>90071875</v>
      </c>
      <c r="D2854" s="324" t="s">
        <v>13152</v>
      </c>
      <c r="E2854" s="324" t="s">
        <v>13253</v>
      </c>
    </row>
    <row r="2855" ht="22.5">
      <c r="A2855" s="324">
        <v>94938318</v>
      </c>
      <c r="B2855" s="324">
        <v>9493831</v>
      </c>
      <c r="C2855" s="324">
        <v>90071883</v>
      </c>
      <c r="D2855" s="324" t="s">
        <v>13152</v>
      </c>
      <c r="E2855" s="324" t="s">
        <v>13253</v>
      </c>
    </row>
    <row r="2856" ht="22.5">
      <c r="A2856" s="324">
        <v>94938164</v>
      </c>
      <c r="B2856" s="324">
        <v>9493816</v>
      </c>
      <c r="C2856" s="324">
        <v>90071913</v>
      </c>
      <c r="D2856" s="324" t="s">
        <v>13152</v>
      </c>
      <c r="E2856" s="324" t="s">
        <v>13253</v>
      </c>
    </row>
    <row r="2857" ht="22.5">
      <c r="A2857" s="324">
        <v>94938393</v>
      </c>
      <c r="B2857" s="324">
        <v>9493839</v>
      </c>
      <c r="C2857" s="324">
        <v>90071921</v>
      </c>
      <c r="D2857" s="324" t="s">
        <v>13152</v>
      </c>
      <c r="E2857" s="324" t="s">
        <v>13253</v>
      </c>
    </row>
    <row r="2858" ht="22.5">
      <c r="A2858" s="324">
        <v>94937672</v>
      </c>
      <c r="B2858" s="324">
        <v>9493767</v>
      </c>
      <c r="C2858" s="324">
        <v>90071930</v>
      </c>
      <c r="D2858" s="324" t="s">
        <v>13152</v>
      </c>
      <c r="E2858" s="324" t="s">
        <v>13253</v>
      </c>
    </row>
    <row r="2859" ht="22.5">
      <c r="A2859" s="324">
        <v>94937729</v>
      </c>
      <c r="B2859" s="324">
        <v>9493772</v>
      </c>
      <c r="C2859" s="324">
        <v>90071948</v>
      </c>
      <c r="D2859" s="324" t="s">
        <v>13152</v>
      </c>
      <c r="E2859" s="324" t="s">
        <v>13253</v>
      </c>
    </row>
    <row r="2860" ht="22.5">
      <c r="A2860" s="324">
        <v>94938989</v>
      </c>
      <c r="B2860" s="324">
        <v>9493898</v>
      </c>
      <c r="C2860" s="324">
        <v>90071956</v>
      </c>
      <c r="D2860" s="324" t="s">
        <v>13152</v>
      </c>
      <c r="E2860" s="324" t="s">
        <v>13253</v>
      </c>
    </row>
    <row r="2861" ht="22.5">
      <c r="A2861" s="324">
        <v>94939039</v>
      </c>
      <c r="B2861" s="324">
        <v>9493903</v>
      </c>
      <c r="C2861" s="324">
        <v>90071964</v>
      </c>
      <c r="D2861" s="324" t="s">
        <v>13152</v>
      </c>
      <c r="E2861" s="324" t="s">
        <v>13253</v>
      </c>
    </row>
    <row r="2862" ht="22.5">
      <c r="A2862" s="324">
        <v>90250320</v>
      </c>
      <c r="B2862" s="324">
        <v>9025032</v>
      </c>
      <c r="C2862" s="324">
        <v>90071972</v>
      </c>
      <c r="D2862" s="324" t="s">
        <v>13152</v>
      </c>
      <c r="E2862" s="324" t="s">
        <v>13253</v>
      </c>
    </row>
    <row r="2863" ht="22.5">
      <c r="A2863" s="324">
        <v>90250338</v>
      </c>
      <c r="B2863" s="324">
        <v>9025033</v>
      </c>
      <c r="C2863" s="324">
        <v>90071980</v>
      </c>
      <c r="D2863" s="324" t="s">
        <v>13152</v>
      </c>
      <c r="E2863" s="324" t="s">
        <v>13253</v>
      </c>
    </row>
    <row r="2864" ht="22.5">
      <c r="A2864" s="324">
        <v>90281845</v>
      </c>
      <c r="B2864" s="324">
        <v>9028184</v>
      </c>
      <c r="C2864" s="324">
        <v>90071999</v>
      </c>
      <c r="D2864" s="324" t="s">
        <v>13152</v>
      </c>
      <c r="E2864" s="324" t="s">
        <v>13253</v>
      </c>
    </row>
    <row r="2865" ht="22.5">
      <c r="A2865" s="324">
        <v>90250311</v>
      </c>
      <c r="B2865" s="324">
        <v>9025031</v>
      </c>
      <c r="C2865" s="324">
        <v>90072006</v>
      </c>
      <c r="D2865" s="324" t="s">
        <v>13152</v>
      </c>
      <c r="E2865" s="324" t="s">
        <v>13253</v>
      </c>
    </row>
    <row r="2866" ht="22.5">
      <c r="A2866" s="324">
        <v>94938199</v>
      </c>
      <c r="B2866" s="324">
        <v>9493819</v>
      </c>
      <c r="C2866" s="324">
        <v>90072014</v>
      </c>
      <c r="D2866" s="324" t="s">
        <v>13152</v>
      </c>
      <c r="E2866" s="324" t="s">
        <v>13253</v>
      </c>
    </row>
    <row r="2867" ht="22.5">
      <c r="A2867" s="324">
        <v>94938130</v>
      </c>
      <c r="B2867" s="324">
        <v>9493813</v>
      </c>
      <c r="C2867" s="324">
        <v>90072022</v>
      </c>
      <c r="D2867" s="324" t="s">
        <v>13152</v>
      </c>
      <c r="E2867" s="324" t="s">
        <v>13253</v>
      </c>
    </row>
    <row r="2868" ht="22.5">
      <c r="A2868" s="324">
        <v>94938059</v>
      </c>
      <c r="B2868" s="324">
        <v>9493805</v>
      </c>
      <c r="C2868" s="324">
        <v>90072030</v>
      </c>
      <c r="D2868" s="324" t="s">
        <v>13152</v>
      </c>
      <c r="E2868" s="324" t="s">
        <v>13253</v>
      </c>
    </row>
    <row r="2869" ht="22.5">
      <c r="A2869" s="324">
        <v>90250257</v>
      </c>
      <c r="B2869" s="324">
        <v>9025025</v>
      </c>
      <c r="C2869" s="324">
        <v>90072049</v>
      </c>
      <c r="D2869" s="324" t="s">
        <v>13152</v>
      </c>
      <c r="E2869" s="324" t="s">
        <v>13253</v>
      </c>
    </row>
    <row r="2870" ht="22.5">
      <c r="A2870" s="324">
        <v>90250249</v>
      </c>
      <c r="B2870" s="324">
        <v>9025024</v>
      </c>
      <c r="C2870" s="324">
        <v>90072057</v>
      </c>
      <c r="D2870" s="324" t="s">
        <v>13152</v>
      </c>
      <c r="E2870" s="324" t="s">
        <v>13253</v>
      </c>
    </row>
    <row r="2871" ht="22.5">
      <c r="A2871" s="324">
        <v>94938385</v>
      </c>
      <c r="B2871" s="324">
        <v>9493838</v>
      </c>
      <c r="C2871" s="324">
        <v>90091329</v>
      </c>
      <c r="D2871" s="324">
        <v>90091329</v>
      </c>
      <c r="E2871" s="324" t="s">
        <v>13253</v>
      </c>
    </row>
    <row r="2872" ht="22.5">
      <c r="A2872" s="324">
        <v>90297083</v>
      </c>
      <c r="B2872" s="324">
        <v>9029708</v>
      </c>
      <c r="C2872" s="324">
        <v>90091442</v>
      </c>
      <c r="D2872" s="324">
        <v>90091442</v>
      </c>
      <c r="E2872" s="324" t="s">
        <v>13253</v>
      </c>
    </row>
    <row r="2873" ht="22.5">
      <c r="A2873" s="324">
        <v>90297091</v>
      </c>
      <c r="B2873" s="324">
        <v>9029709</v>
      </c>
      <c r="C2873" s="324">
        <v>90091450</v>
      </c>
      <c r="D2873" s="324">
        <v>90091450</v>
      </c>
      <c r="E2873" s="324" t="s">
        <v>13253</v>
      </c>
    </row>
    <row r="2874" ht="22.5">
      <c r="A2874" s="324">
        <v>90246683</v>
      </c>
      <c r="B2874" s="324">
        <v>9024668</v>
      </c>
      <c r="C2874" s="324">
        <v>90091469</v>
      </c>
      <c r="D2874" s="324">
        <v>90091469</v>
      </c>
      <c r="E2874" s="324" t="s">
        <v>13253</v>
      </c>
    </row>
    <row r="2875" ht="22.5">
      <c r="A2875" s="324">
        <v>90177908</v>
      </c>
      <c r="B2875" s="324">
        <v>9017790</v>
      </c>
      <c r="C2875" s="324">
        <v>90103041</v>
      </c>
      <c r="D2875" s="324" t="s">
        <v>13152</v>
      </c>
      <c r="E2875" s="324" t="s">
        <v>13253</v>
      </c>
    </row>
    <row r="2876" ht="22.5">
      <c r="A2876" s="324">
        <v>90177886</v>
      </c>
      <c r="B2876" s="324">
        <v>9017788</v>
      </c>
      <c r="C2876" s="324">
        <v>90103050</v>
      </c>
      <c r="D2876" s="324" t="s">
        <v>13152</v>
      </c>
      <c r="E2876" s="324" t="s">
        <v>13253</v>
      </c>
    </row>
    <row r="2877" ht="22.5">
      <c r="A2877" s="324">
        <v>94937834</v>
      </c>
      <c r="B2877" s="324">
        <v>9493783</v>
      </c>
      <c r="C2877" s="324">
        <v>90121449</v>
      </c>
      <c r="D2877" s="324">
        <v>90121449</v>
      </c>
      <c r="E2877" s="324" t="s">
        <v>13253</v>
      </c>
    </row>
    <row r="2878" ht="22.5">
      <c r="A2878" s="324">
        <v>90165802</v>
      </c>
      <c r="B2878" s="324">
        <v>9016580</v>
      </c>
      <c r="C2878" s="324">
        <v>90123379</v>
      </c>
      <c r="D2878" s="324">
        <v>90123379</v>
      </c>
      <c r="E2878" s="324" t="s">
        <v>13253</v>
      </c>
    </row>
    <row r="2879" ht="22.5">
      <c r="A2879" s="324">
        <v>94937923</v>
      </c>
      <c r="B2879" s="324">
        <v>9493792</v>
      </c>
      <c r="C2879" s="324">
        <v>90125312</v>
      </c>
      <c r="D2879" s="324" t="s">
        <v>13152</v>
      </c>
      <c r="E2879" s="324" t="s">
        <v>13253</v>
      </c>
    </row>
    <row r="2880" ht="22.5">
      <c r="A2880" s="324">
        <v>90278879</v>
      </c>
      <c r="B2880" s="324">
        <v>9027887</v>
      </c>
      <c r="C2880" s="324">
        <v>90129938</v>
      </c>
      <c r="D2880" s="324">
        <v>90129938</v>
      </c>
      <c r="E2880" s="324" t="s">
        <v>13253</v>
      </c>
    </row>
    <row r="2881" ht="22.5">
      <c r="A2881" s="324">
        <v>90278909</v>
      </c>
      <c r="B2881" s="324">
        <v>9027890</v>
      </c>
      <c r="C2881" s="324">
        <v>90130065</v>
      </c>
      <c r="D2881" s="324" t="s">
        <v>13152</v>
      </c>
      <c r="E2881" s="324" t="s">
        <v>13253</v>
      </c>
    </row>
    <row r="2882" ht="22.5">
      <c r="A2882" s="324">
        <v>94938865</v>
      </c>
      <c r="B2882" s="324">
        <v>9493886</v>
      </c>
      <c r="C2882" s="324">
        <v>90132858</v>
      </c>
      <c r="D2882" s="324">
        <v>90132858</v>
      </c>
      <c r="E2882" s="324" t="s">
        <v>13253</v>
      </c>
    </row>
    <row r="2883" ht="22.5">
      <c r="A2883" s="324">
        <v>94938792</v>
      </c>
      <c r="B2883" s="324">
        <v>9493879</v>
      </c>
      <c r="C2883" s="324">
        <v>90132866</v>
      </c>
      <c r="D2883" s="324">
        <v>90132866</v>
      </c>
      <c r="E2883" s="324" t="s">
        <v>13253</v>
      </c>
    </row>
    <row r="2884" ht="22.5">
      <c r="A2884" s="324">
        <v>90272765</v>
      </c>
      <c r="B2884" s="324">
        <v>9027276</v>
      </c>
      <c r="C2884" s="324">
        <v>90158202</v>
      </c>
      <c r="D2884" s="324">
        <v>90158202</v>
      </c>
      <c r="E2884" s="324" t="s">
        <v>13253</v>
      </c>
    </row>
    <row r="2885" ht="22.5">
      <c r="A2885" s="324">
        <v>94938245</v>
      </c>
      <c r="B2885" s="324">
        <v>9493824</v>
      </c>
      <c r="C2885" s="324">
        <v>90158288</v>
      </c>
      <c r="D2885" s="324">
        <v>90158288</v>
      </c>
      <c r="E2885" s="324" t="s">
        <v>13253</v>
      </c>
    </row>
    <row r="2886" ht="22.5">
      <c r="A2886" s="324">
        <v>94938261</v>
      </c>
      <c r="B2886" s="324">
        <v>9493826</v>
      </c>
      <c r="C2886" s="324">
        <v>90158296</v>
      </c>
      <c r="D2886" s="324">
        <v>90158296</v>
      </c>
      <c r="E2886" s="324" t="s">
        <v>13253</v>
      </c>
    </row>
    <row r="2887" ht="22.5">
      <c r="A2887" s="324">
        <v>90266250</v>
      </c>
      <c r="B2887" s="324">
        <v>9026625</v>
      </c>
      <c r="C2887" s="324">
        <v>90158636</v>
      </c>
      <c r="D2887" s="324">
        <v>90158636</v>
      </c>
      <c r="E2887" s="324" t="s">
        <v>13253</v>
      </c>
    </row>
    <row r="2888" ht="22.5">
      <c r="A2888" s="324">
        <v>94937591</v>
      </c>
      <c r="B2888" s="324">
        <v>9493759</v>
      </c>
      <c r="C2888" s="324">
        <v>90158660</v>
      </c>
      <c r="D2888" s="324" t="s">
        <v>13152</v>
      </c>
      <c r="E2888" s="324" t="s">
        <v>13253</v>
      </c>
    </row>
    <row r="2889" ht="22.5">
      <c r="A2889" s="324">
        <v>94938172</v>
      </c>
      <c r="B2889" s="324">
        <v>9493817</v>
      </c>
      <c r="C2889" s="324">
        <v>90158938</v>
      </c>
      <c r="D2889" s="324">
        <v>90158938</v>
      </c>
      <c r="E2889" s="324" t="s">
        <v>13253</v>
      </c>
    </row>
    <row r="2890" ht="22.5">
      <c r="A2890" s="324">
        <v>94939152</v>
      </c>
      <c r="B2890" s="324">
        <v>9493915</v>
      </c>
      <c r="C2890" s="324">
        <v>90159063</v>
      </c>
      <c r="D2890" s="324">
        <v>90159063</v>
      </c>
      <c r="E2890" s="324" t="s">
        <v>13253</v>
      </c>
    </row>
    <row r="2891" ht="22.5">
      <c r="A2891" s="324">
        <v>92462057</v>
      </c>
      <c r="B2891" s="324">
        <v>9246205</v>
      </c>
      <c r="C2891" s="324">
        <v>90185781</v>
      </c>
      <c r="D2891" s="324" t="s">
        <v>13152</v>
      </c>
      <c r="E2891" s="324" t="s">
        <v>13253</v>
      </c>
    </row>
    <row r="2892" ht="22.5">
      <c r="A2892" s="324">
        <v>92462065</v>
      </c>
      <c r="B2892" s="324">
        <v>9246206</v>
      </c>
      <c r="C2892" s="324">
        <v>90185790</v>
      </c>
      <c r="D2892" s="324" t="s">
        <v>13152</v>
      </c>
      <c r="E2892" s="324" t="s">
        <v>13253</v>
      </c>
    </row>
    <row r="2893" ht="22.5">
      <c r="A2893" s="324">
        <v>94938474</v>
      </c>
      <c r="B2893" s="324">
        <v>9493847</v>
      </c>
      <c r="C2893" s="324">
        <v>90185803</v>
      </c>
      <c r="D2893" s="324" t="s">
        <v>13152</v>
      </c>
      <c r="E2893" s="324" t="s">
        <v>13253</v>
      </c>
    </row>
    <row r="2894" ht="22.5">
      <c r="A2894" s="324">
        <v>92453589</v>
      </c>
      <c r="B2894" s="324">
        <v>9245358</v>
      </c>
      <c r="C2894" s="324">
        <v>90185811</v>
      </c>
      <c r="D2894" s="324" t="s">
        <v>13152</v>
      </c>
      <c r="E2894" s="324" t="s">
        <v>13253</v>
      </c>
    </row>
    <row r="2895" ht="22.5">
      <c r="A2895" s="324">
        <v>94937214</v>
      </c>
      <c r="B2895" s="324">
        <v>9493721</v>
      </c>
      <c r="C2895" s="324">
        <v>90185846</v>
      </c>
      <c r="D2895" s="324" t="s">
        <v>13152</v>
      </c>
      <c r="E2895" s="324" t="s">
        <v>13253</v>
      </c>
    </row>
    <row r="2896" ht="22.5">
      <c r="A2896" s="324">
        <v>94937257</v>
      </c>
      <c r="B2896" s="324">
        <v>9493725</v>
      </c>
      <c r="C2896" s="324">
        <v>90185854</v>
      </c>
      <c r="D2896" s="324" t="s">
        <v>13152</v>
      </c>
      <c r="E2896" s="324" t="s">
        <v>13253</v>
      </c>
    </row>
    <row r="2897" ht="22.5">
      <c r="A2897" s="324">
        <v>94938083</v>
      </c>
      <c r="B2897" s="324">
        <v>9493808</v>
      </c>
      <c r="C2897" s="324">
        <v>90191650</v>
      </c>
      <c r="D2897" s="324" t="s">
        <v>13152</v>
      </c>
      <c r="E2897" s="324" t="s">
        <v>13253</v>
      </c>
    </row>
    <row r="2898" ht="22.5">
      <c r="A2898" s="324">
        <v>92177018</v>
      </c>
      <c r="B2898" s="324">
        <v>9217701</v>
      </c>
      <c r="C2898" s="324">
        <v>90197232</v>
      </c>
      <c r="D2898" s="324">
        <v>90197232</v>
      </c>
      <c r="E2898" s="324" t="s">
        <v>13253</v>
      </c>
    </row>
    <row r="2899" ht="22.5">
      <c r="A2899" s="324">
        <v>92177026</v>
      </c>
      <c r="B2899" s="324">
        <v>9217702</v>
      </c>
      <c r="C2899" s="324">
        <v>90197240</v>
      </c>
      <c r="D2899" s="324">
        <v>90197240</v>
      </c>
      <c r="E2899" s="324" t="s">
        <v>13253</v>
      </c>
    </row>
    <row r="2900" ht="22.5">
      <c r="A2900" s="324">
        <v>94937567</v>
      </c>
      <c r="B2900" s="324">
        <v>9493756</v>
      </c>
      <c r="C2900" s="324">
        <v>90214811</v>
      </c>
      <c r="D2900" s="324">
        <v>90214811</v>
      </c>
      <c r="E2900" s="324" t="s">
        <v>13253</v>
      </c>
    </row>
    <row r="2901" ht="22.5">
      <c r="A2901" s="324">
        <v>94937621</v>
      </c>
      <c r="B2901" s="324">
        <v>9493762</v>
      </c>
      <c r="C2901" s="324">
        <v>90214820</v>
      </c>
      <c r="D2901" s="324">
        <v>90214820</v>
      </c>
      <c r="E2901" s="324" t="s">
        <v>13253</v>
      </c>
    </row>
    <row r="2902" ht="22.5">
      <c r="A2902" s="324">
        <v>94938857</v>
      </c>
      <c r="B2902" s="324">
        <v>9493885</v>
      </c>
      <c r="C2902" s="324">
        <v>90255780</v>
      </c>
      <c r="D2902" s="324">
        <v>90255780</v>
      </c>
      <c r="E2902" s="324" t="s">
        <v>13253</v>
      </c>
    </row>
    <row r="2903" ht="22.5">
      <c r="A2903" s="324">
        <v>94939209</v>
      </c>
      <c r="B2903" s="324">
        <v>9493920</v>
      </c>
      <c r="C2903" s="324">
        <v>90273761</v>
      </c>
      <c r="D2903" s="324">
        <v>90273761</v>
      </c>
      <c r="E2903" s="324" t="s">
        <v>13253</v>
      </c>
    </row>
    <row r="2904" ht="22.5">
      <c r="A2904" s="324">
        <v>90296990</v>
      </c>
      <c r="B2904" s="324">
        <v>9029699</v>
      </c>
      <c r="C2904" s="324">
        <v>90105591</v>
      </c>
      <c r="D2904" s="324" t="s">
        <v>13152</v>
      </c>
      <c r="E2904" s="324" t="s">
        <v>13253</v>
      </c>
    </row>
    <row r="2905" ht="12.75">
      <c r="A2905" s="325">
        <v>94938377</v>
      </c>
      <c r="B2905" s="325">
        <v>9493837</v>
      </c>
      <c r="C2905" s="325" t="s">
        <v>13254</v>
      </c>
      <c r="D2905" s="326" t="s">
        <v>13152</v>
      </c>
      <c r="E2905" s="327"/>
    </row>
    <row r="2906" ht="12.75">
      <c r="A2906" s="325">
        <v>92472389</v>
      </c>
      <c r="B2906" s="325">
        <v>9247238</v>
      </c>
      <c r="C2906" s="325">
        <v>90294432</v>
      </c>
      <c r="D2906" s="325">
        <v>90294432</v>
      </c>
      <c r="E2906" s="327"/>
    </row>
    <row r="2907" ht="12.75">
      <c r="A2907" s="325">
        <v>96003782</v>
      </c>
      <c r="B2907" s="325">
        <v>9600378</v>
      </c>
      <c r="C2907" s="325">
        <v>90321766</v>
      </c>
      <c r="D2907" s="325">
        <v>90321766</v>
      </c>
      <c r="E2907" s="327"/>
    </row>
    <row r="2908" ht="12.75">
      <c r="A2908" s="325">
        <v>96003774</v>
      </c>
      <c r="B2908" s="325">
        <v>9600377</v>
      </c>
      <c r="C2908" s="325">
        <v>90321758</v>
      </c>
      <c r="D2908" s="325">
        <v>90321758</v>
      </c>
      <c r="E2908" s="327"/>
    </row>
    <row r="2909" ht="15">
      <c r="A2909" s="319">
        <v>94936811</v>
      </c>
      <c r="B2909" s="319">
        <v>9493681</v>
      </c>
      <c r="C2909" s="319" t="s">
        <v>13254</v>
      </c>
      <c r="D2909" s="328"/>
      <c r="E2909" s="328"/>
    </row>
    <row r="2910" ht="15">
      <c r="A2910" s="319">
        <v>94936820</v>
      </c>
      <c r="B2910" s="319">
        <v>9493682</v>
      </c>
      <c r="C2910" s="319" t="s">
        <v>13254</v>
      </c>
      <c r="D2910" s="328"/>
      <c r="E2910" s="328"/>
    </row>
    <row r="2911" ht="15">
      <c r="A2911" s="319">
        <v>94936838</v>
      </c>
      <c r="B2911" s="319">
        <v>9493683</v>
      </c>
      <c r="C2911" s="319" t="s">
        <v>13254</v>
      </c>
      <c r="D2911" s="328"/>
      <c r="E2911" s="328"/>
    </row>
    <row r="2912" ht="15">
      <c r="A2912" s="319">
        <v>94936846</v>
      </c>
      <c r="B2912" s="319">
        <v>9493684</v>
      </c>
      <c r="C2912" s="319" t="s">
        <v>13254</v>
      </c>
      <c r="D2912" s="328"/>
      <c r="E2912" s="328"/>
    </row>
    <row r="2913" ht="15">
      <c r="A2913" s="319">
        <v>94936862</v>
      </c>
      <c r="B2913" s="319">
        <v>9493686</v>
      </c>
      <c r="C2913" s="319" t="s">
        <v>13254</v>
      </c>
      <c r="D2913" s="328"/>
      <c r="E2913" s="328"/>
    </row>
    <row r="2914" ht="15">
      <c r="A2914" s="319">
        <v>94936889</v>
      </c>
      <c r="B2914" s="319">
        <v>9493688</v>
      </c>
      <c r="C2914" s="319" t="s">
        <v>13254</v>
      </c>
      <c r="D2914" s="328"/>
      <c r="E2914" s="328"/>
    </row>
    <row r="2915" ht="15">
      <c r="A2915" s="319">
        <v>94936919</v>
      </c>
      <c r="B2915" s="319">
        <v>9493691</v>
      </c>
      <c r="C2915" s="319" t="s">
        <v>13254</v>
      </c>
      <c r="D2915" s="328"/>
      <c r="E2915" s="328"/>
    </row>
    <row r="2916" ht="15">
      <c r="A2916" s="319">
        <v>94936927</v>
      </c>
      <c r="B2916" s="319">
        <v>9493692</v>
      </c>
      <c r="C2916" s="319" t="s">
        <v>13254</v>
      </c>
      <c r="D2916" s="328"/>
      <c r="E2916" s="328"/>
    </row>
    <row r="2917" ht="15">
      <c r="A2917" s="319">
        <v>90202147</v>
      </c>
      <c r="B2917" s="319">
        <v>9020214</v>
      </c>
      <c r="C2917" s="319" t="s">
        <v>13254</v>
      </c>
      <c r="D2917" s="328"/>
      <c r="E2917" s="328"/>
    </row>
    <row r="2918" ht="15">
      <c r="A2918" s="319">
        <v>94936960</v>
      </c>
      <c r="B2918" s="319">
        <v>9493696</v>
      </c>
      <c r="C2918" s="319" t="s">
        <v>13254</v>
      </c>
      <c r="D2918" s="328"/>
      <c r="E2918" s="328"/>
    </row>
    <row r="2919" ht="15">
      <c r="A2919" s="319">
        <v>94936978</v>
      </c>
      <c r="B2919" s="319">
        <v>9493697</v>
      </c>
      <c r="C2919" s="319">
        <v>90030621</v>
      </c>
      <c r="D2919" s="319">
        <v>90030621</v>
      </c>
      <c r="E2919" s="328"/>
    </row>
    <row r="2920" ht="15">
      <c r="A2920" s="319">
        <v>94937028</v>
      </c>
      <c r="B2920" s="319">
        <v>9493702</v>
      </c>
      <c r="C2920" s="319" t="s">
        <v>13254</v>
      </c>
      <c r="D2920" s="328"/>
      <c r="E2920" s="328"/>
    </row>
    <row r="2921" ht="15">
      <c r="A2921" s="319">
        <v>94937095</v>
      </c>
      <c r="B2921" s="319">
        <v>9493709</v>
      </c>
      <c r="C2921" s="319" t="s">
        <v>13254</v>
      </c>
      <c r="D2921" s="328"/>
      <c r="E2921" s="328"/>
    </row>
    <row r="2922" ht="15">
      <c r="A2922" s="319">
        <v>94937117</v>
      </c>
      <c r="B2922" s="319">
        <v>9493711</v>
      </c>
      <c r="C2922" s="319" t="s">
        <v>13254</v>
      </c>
      <c r="D2922" s="328"/>
      <c r="E2922" s="328"/>
    </row>
    <row r="2923" ht="15">
      <c r="A2923" s="319">
        <v>94937176</v>
      </c>
      <c r="B2923" s="319">
        <v>9493717</v>
      </c>
      <c r="C2923" s="319" t="s">
        <v>13254</v>
      </c>
      <c r="D2923" s="328"/>
      <c r="E2923" s="328"/>
    </row>
    <row r="2924" ht="15">
      <c r="A2924" s="319">
        <v>94937281</v>
      </c>
      <c r="B2924" s="319">
        <v>9493728</v>
      </c>
      <c r="C2924" s="319" t="s">
        <v>13254</v>
      </c>
      <c r="D2924" s="328"/>
      <c r="E2924" s="328"/>
    </row>
    <row r="2925" ht="15">
      <c r="A2925" s="319">
        <v>94937290</v>
      </c>
      <c r="B2925" s="319">
        <v>9493729</v>
      </c>
      <c r="C2925" s="319" t="s">
        <v>13254</v>
      </c>
      <c r="D2925" s="328"/>
      <c r="E2925" s="328"/>
    </row>
    <row r="2926" ht="15">
      <c r="A2926" s="319">
        <v>94937338</v>
      </c>
      <c r="B2926" s="319">
        <v>9493733</v>
      </c>
      <c r="C2926" s="319" t="s">
        <v>13254</v>
      </c>
      <c r="D2926" s="328"/>
      <c r="E2926" s="328"/>
    </row>
    <row r="2927" ht="15">
      <c r="A2927" s="319">
        <v>94937362</v>
      </c>
      <c r="B2927" s="319">
        <v>9493736</v>
      </c>
      <c r="C2927" s="319" t="s">
        <v>13254</v>
      </c>
      <c r="D2927" s="328"/>
      <c r="E2927" s="328"/>
    </row>
    <row r="2928" ht="15">
      <c r="A2928" s="319">
        <v>94937443</v>
      </c>
      <c r="B2928" s="319">
        <v>9493744</v>
      </c>
      <c r="C2928" s="319" t="s">
        <v>13254</v>
      </c>
      <c r="D2928" s="328"/>
      <c r="E2928" s="328"/>
    </row>
    <row r="2929" ht="15">
      <c r="A2929" s="319">
        <v>94937516</v>
      </c>
      <c r="B2929" s="319">
        <v>9493751</v>
      </c>
      <c r="C2929" s="319" t="s">
        <v>13254</v>
      </c>
      <c r="D2929" s="328"/>
      <c r="E2929" s="328"/>
    </row>
    <row r="2930" ht="15">
      <c r="A2930" s="319">
        <v>94937524</v>
      </c>
      <c r="B2930" s="319">
        <v>9493752</v>
      </c>
      <c r="C2930" s="319" t="s">
        <v>13254</v>
      </c>
      <c r="D2930" s="328"/>
      <c r="E2930" s="328"/>
    </row>
    <row r="2931" ht="15">
      <c r="A2931" s="319">
        <v>94937877</v>
      </c>
      <c r="B2931" s="319">
        <v>9493787</v>
      </c>
      <c r="C2931" s="319" t="s">
        <v>13254</v>
      </c>
      <c r="D2931" s="328"/>
      <c r="E2931" s="328"/>
    </row>
    <row r="2932" ht="15">
      <c r="A2932" s="319">
        <v>94937907</v>
      </c>
      <c r="B2932" s="319">
        <v>9493790</v>
      </c>
      <c r="C2932" s="319" t="s">
        <v>13254</v>
      </c>
      <c r="D2932" s="328"/>
      <c r="E2932" s="328"/>
    </row>
    <row r="2933" ht="15">
      <c r="A2933" s="319">
        <v>94938024</v>
      </c>
      <c r="B2933" s="319">
        <v>9493802</v>
      </c>
      <c r="C2933" s="319" t="s">
        <v>13254</v>
      </c>
      <c r="D2933" s="328"/>
      <c r="E2933" s="328"/>
    </row>
    <row r="2934" ht="15">
      <c r="A2934" s="319">
        <v>94938105</v>
      </c>
      <c r="B2934" s="319">
        <v>9493810</v>
      </c>
      <c r="C2934" s="319" t="s">
        <v>13254</v>
      </c>
      <c r="D2934" s="328"/>
      <c r="E2934" s="328"/>
    </row>
    <row r="2935" ht="15">
      <c r="A2935" s="319">
        <v>94938237</v>
      </c>
      <c r="B2935" s="319">
        <v>9493823</v>
      </c>
      <c r="C2935" s="319" t="s">
        <v>13254</v>
      </c>
      <c r="D2935" s="328"/>
      <c r="E2935" s="328"/>
    </row>
    <row r="2936" ht="15">
      <c r="A2936" s="319">
        <v>94938253</v>
      </c>
      <c r="B2936" s="319">
        <v>9493825</v>
      </c>
      <c r="C2936" s="319">
        <v>90068050</v>
      </c>
      <c r="D2936" s="319">
        <v>90068050</v>
      </c>
      <c r="E2936" s="328"/>
    </row>
    <row r="2937" ht="15">
      <c r="A2937" s="319">
        <v>94938342</v>
      </c>
      <c r="B2937" s="319">
        <v>9493834</v>
      </c>
      <c r="C2937" s="319" t="s">
        <v>13254</v>
      </c>
      <c r="D2937" s="328"/>
      <c r="E2937" s="328"/>
    </row>
    <row r="2938" ht="15">
      <c r="A2938" s="329">
        <v>90238672</v>
      </c>
      <c r="B2938" s="329">
        <v>9023867</v>
      </c>
      <c r="C2938" s="330">
        <v>90354532</v>
      </c>
    </row>
    <row r="2939" ht="15">
      <c r="A2939" s="329">
        <v>92403077</v>
      </c>
      <c r="B2939" s="329">
        <v>9240307</v>
      </c>
      <c r="C2939" s="330">
        <v>90334221</v>
      </c>
    </row>
    <row r="2940" ht="15">
      <c r="A2940" s="329">
        <v>92467075</v>
      </c>
      <c r="B2940" s="329">
        <v>9246707</v>
      </c>
      <c r="C2940" s="330">
        <v>90334329</v>
      </c>
    </row>
    <row r="2941" ht="15">
      <c r="A2941" s="329">
        <v>92366406</v>
      </c>
      <c r="B2941" s="329">
        <v>9236640</v>
      </c>
      <c r="C2941" s="330">
        <v>90398823</v>
      </c>
    </row>
    <row r="2942" ht="15">
      <c r="A2942" s="329">
        <v>92433570</v>
      </c>
      <c r="B2942" s="329">
        <v>9243357</v>
      </c>
      <c r="C2942" s="330">
        <v>90414187</v>
      </c>
    </row>
    <row r="2943" ht="15">
      <c r="A2943" s="329">
        <v>90238745</v>
      </c>
      <c r="B2943" s="329">
        <v>9023874</v>
      </c>
      <c r="C2943" s="330">
        <v>90409159</v>
      </c>
    </row>
    <row r="2944" ht="15">
      <c r="A2944" s="329">
        <v>92232027</v>
      </c>
      <c r="B2944" s="329">
        <v>9223202</v>
      </c>
      <c r="C2944" s="330">
        <v>90396464</v>
      </c>
    </row>
    <row r="2945" ht="15">
      <c r="A2945" s="329">
        <v>92461123</v>
      </c>
      <c r="B2945" s="329">
        <v>9246112</v>
      </c>
      <c r="C2945" s="330">
        <v>90397363</v>
      </c>
    </row>
    <row r="2946" ht="15">
      <c r="A2946" s="329">
        <v>90236955</v>
      </c>
      <c r="B2946" s="329">
        <v>9023695</v>
      </c>
      <c r="C2946" s="330">
        <v>90384172</v>
      </c>
    </row>
    <row r="2947" ht="15">
      <c r="A2947" s="329">
        <v>90236947</v>
      </c>
      <c r="B2947" s="329">
        <v>9023694</v>
      </c>
      <c r="C2947" s="330">
        <v>90408470</v>
      </c>
    </row>
    <row r="2948" ht="15">
      <c r="A2948" s="329">
        <v>90236939</v>
      </c>
      <c r="B2948" s="329">
        <v>9023693</v>
      </c>
      <c r="C2948" s="330">
        <v>90408489</v>
      </c>
    </row>
    <row r="2949" ht="15">
      <c r="A2949" s="329">
        <v>92369383</v>
      </c>
      <c r="B2949" s="329">
        <v>9236938</v>
      </c>
      <c r="C2949" s="330">
        <v>90257286</v>
      </c>
    </row>
    <row r="2950" ht="15">
      <c r="A2950" s="329">
        <v>92468853</v>
      </c>
      <c r="B2950" s="329">
        <v>9246885</v>
      </c>
      <c r="C2950" s="330">
        <v>90348613</v>
      </c>
    </row>
    <row r="2951" ht="15">
      <c r="A2951" s="329">
        <v>92455492</v>
      </c>
      <c r="B2951" s="329">
        <v>9245549</v>
      </c>
      <c r="C2951" s="330">
        <v>90419065</v>
      </c>
    </row>
    <row r="2952" ht="15">
      <c r="A2952" s="329">
        <v>92420990</v>
      </c>
      <c r="B2952" s="329">
        <v>9242099</v>
      </c>
      <c r="C2952" s="330">
        <v>90396499</v>
      </c>
    </row>
    <row r="2953" ht="15">
      <c r="A2953" s="329">
        <v>90203267</v>
      </c>
      <c r="B2953" s="329">
        <v>9020326</v>
      </c>
      <c r="C2953" s="330">
        <v>90396480</v>
      </c>
    </row>
    <row r="2954" ht="15">
      <c r="A2954" s="329">
        <v>92232019</v>
      </c>
      <c r="B2954" s="329">
        <v>9223201</v>
      </c>
      <c r="C2954" s="330">
        <v>90396430</v>
      </c>
    </row>
    <row r="2955" ht="15">
      <c r="A2955" s="329">
        <v>92421008</v>
      </c>
      <c r="B2955" s="329">
        <v>9242100</v>
      </c>
      <c r="C2955" s="330">
        <v>90396448</v>
      </c>
    </row>
    <row r="2956" ht="15">
      <c r="A2956" s="329">
        <v>90143221</v>
      </c>
      <c r="B2956" s="329">
        <v>9014322</v>
      </c>
      <c r="C2956" s="330">
        <v>90419227</v>
      </c>
    </row>
    <row r="2957" ht="15">
      <c r="A2957" s="329">
        <v>92469132</v>
      </c>
      <c r="B2957" s="329">
        <v>9246913</v>
      </c>
      <c r="C2957" s="330">
        <v>90408403</v>
      </c>
    </row>
    <row r="2958" ht="15">
      <c r="A2958" s="329">
        <v>92392750</v>
      </c>
      <c r="B2958" s="329">
        <v>9239275</v>
      </c>
      <c r="C2958" s="330">
        <v>90312368</v>
      </c>
    </row>
    <row r="2959" ht="15">
      <c r="A2959" s="329">
        <v>90216660</v>
      </c>
      <c r="B2959" s="329">
        <v>9021666</v>
      </c>
      <c r="C2959" s="330">
        <v>90412869</v>
      </c>
    </row>
    <row r="2960" ht="15">
      <c r="A2960" s="329">
        <v>92455476</v>
      </c>
      <c r="B2960" s="329">
        <v>9245547</v>
      </c>
      <c r="C2960" s="330">
        <v>90389964</v>
      </c>
    </row>
    <row r="2961" ht="15">
      <c r="A2961" s="329">
        <v>90623037</v>
      </c>
      <c r="B2961" s="329">
        <v>9062303</v>
      </c>
      <c r="C2961" s="330">
        <v>90389956</v>
      </c>
    </row>
    <row r="2962" ht="15">
      <c r="A2962" s="329">
        <v>90209338</v>
      </c>
      <c r="B2962" s="329">
        <v>9020933</v>
      </c>
      <c r="C2962" s="330">
        <v>90359763</v>
      </c>
    </row>
    <row r="2963" ht="15">
      <c r="A2963" s="329">
        <v>92461042</v>
      </c>
      <c r="B2963" s="329">
        <v>9246104</v>
      </c>
      <c r="C2963" s="330">
        <v>90359780</v>
      </c>
    </row>
    <row r="2964" ht="15">
      <c r="A2964" s="329">
        <v>90389042</v>
      </c>
      <c r="B2964" s="329">
        <v>9038904</v>
      </c>
      <c r="C2964" s="330">
        <v>90347510</v>
      </c>
    </row>
    <row r="2965" ht="15">
      <c r="A2965" s="329">
        <v>90208960</v>
      </c>
      <c r="B2965" s="329">
        <v>9020896</v>
      </c>
      <c r="C2965" s="330">
        <v>90375211</v>
      </c>
    </row>
    <row r="2966" ht="15">
      <c r="A2966" s="329">
        <v>90268431</v>
      </c>
      <c r="B2966" s="329">
        <v>9026843</v>
      </c>
      <c r="C2966" s="330">
        <v>90302559</v>
      </c>
    </row>
    <row r="2967" ht="15">
      <c r="A2967" s="329">
        <v>92399401</v>
      </c>
      <c r="B2967" s="329">
        <v>9239940</v>
      </c>
      <c r="C2967" s="330">
        <v>90328469</v>
      </c>
    </row>
    <row r="2968" ht="15">
      <c r="A2968" s="329">
        <v>90258029</v>
      </c>
      <c r="B2968" s="329">
        <v>9025802</v>
      </c>
      <c r="C2968" s="330">
        <v>90315847</v>
      </c>
    </row>
    <row r="2969" ht="15">
      <c r="A2969" s="329">
        <v>90219279</v>
      </c>
      <c r="B2969" s="329">
        <v>9021927</v>
      </c>
      <c r="C2969" s="330">
        <v>90269632</v>
      </c>
    </row>
    <row r="2970" ht="15">
      <c r="A2970" s="329">
        <v>90133510</v>
      </c>
      <c r="B2970" s="329">
        <v>9013351</v>
      </c>
      <c r="C2970" s="330">
        <v>90406842</v>
      </c>
    </row>
    <row r="2971" ht="15">
      <c r="A2971" s="329">
        <v>90254520</v>
      </c>
      <c r="B2971" s="329">
        <v>9025452</v>
      </c>
      <c r="C2971" s="330">
        <v>90397223</v>
      </c>
    </row>
    <row r="2972" ht="15">
      <c r="A2972" s="329">
        <v>90144449</v>
      </c>
      <c r="B2972" s="329">
        <v>9014444</v>
      </c>
      <c r="C2972" s="330">
        <v>90328655</v>
      </c>
    </row>
    <row r="2973" ht="15">
      <c r="A2973" s="329">
        <v>92390641</v>
      </c>
      <c r="B2973" s="329">
        <v>9239064</v>
      </c>
      <c r="C2973" s="330">
        <v>90376587</v>
      </c>
    </row>
    <row r="2974" ht="15">
      <c r="A2974" s="329">
        <v>90185803</v>
      </c>
      <c r="B2974" s="329">
        <v>9018580</v>
      </c>
      <c r="C2974" s="330">
        <v>90252667</v>
      </c>
    </row>
    <row r="2975" ht="15">
      <c r="A2975" s="329">
        <v>90208927</v>
      </c>
      <c r="B2975" s="329">
        <v>9020892</v>
      </c>
      <c r="C2975" s="330">
        <v>90375459</v>
      </c>
    </row>
    <row r="2976" ht="15">
      <c r="A2976" s="329">
        <v>90179943</v>
      </c>
      <c r="B2976" s="329">
        <v>9017994</v>
      </c>
      <c r="C2976" s="330">
        <v>90352637</v>
      </c>
    </row>
    <row r="2977" ht="15">
      <c r="A2977" s="329">
        <v>92424082</v>
      </c>
      <c r="B2977" s="329">
        <v>9242408</v>
      </c>
      <c r="C2977" s="330">
        <v>90361660</v>
      </c>
    </row>
    <row r="2978" ht="15">
      <c r="A2978" s="329">
        <v>92452361</v>
      </c>
      <c r="B2978" s="329">
        <v>9245236</v>
      </c>
      <c r="C2978" s="330">
        <v>90328671</v>
      </c>
    </row>
    <row r="2979" ht="15">
      <c r="A2979" s="329">
        <v>90185374</v>
      </c>
      <c r="B2979" s="329">
        <v>9018537</v>
      </c>
      <c r="C2979" s="330">
        <v>90257502</v>
      </c>
    </row>
    <row r="2980" ht="15">
      <c r="A2980" s="329">
        <v>90185366</v>
      </c>
      <c r="B2980" s="329">
        <v>9018536</v>
      </c>
      <c r="C2980" s="330">
        <v>90257499</v>
      </c>
    </row>
    <row r="2981" ht="15">
      <c r="A2981" s="329">
        <v>90184319</v>
      </c>
      <c r="B2981" s="329">
        <v>9018431</v>
      </c>
      <c r="C2981" s="330">
        <v>90398351</v>
      </c>
    </row>
    <row r="2982" ht="15">
      <c r="A2982" s="329">
        <v>92377378</v>
      </c>
      <c r="B2982" s="329">
        <v>9237737</v>
      </c>
      <c r="C2982" s="330">
        <v>90397070</v>
      </c>
    </row>
    <row r="2983" ht="15">
      <c r="A2983" s="329">
        <v>90310136</v>
      </c>
      <c r="B2983" s="329">
        <v>9031013</v>
      </c>
      <c r="C2983" s="330">
        <v>90397371</v>
      </c>
    </row>
    <row r="2984" ht="15">
      <c r="A2984" s="329">
        <v>90311469</v>
      </c>
      <c r="B2984" s="329">
        <v>9031146</v>
      </c>
      <c r="C2984" s="330">
        <v>90397398</v>
      </c>
    </row>
    <row r="2985" ht="15">
      <c r="A2985" s="329">
        <v>90517016</v>
      </c>
      <c r="B2985" s="329">
        <v>9051701</v>
      </c>
      <c r="C2985" s="330">
        <v>90320751</v>
      </c>
    </row>
    <row r="2986" ht="15">
      <c r="A2986" s="329">
        <v>90345045</v>
      </c>
      <c r="B2986" s="329">
        <v>9034504</v>
      </c>
      <c r="C2986" s="330">
        <v>90269217</v>
      </c>
    </row>
    <row r="2987" ht="15">
      <c r="A2987" s="329">
        <v>92254500</v>
      </c>
      <c r="B2987" s="329">
        <v>9225450</v>
      </c>
      <c r="C2987" s="330">
        <v>90299477</v>
      </c>
    </row>
    <row r="2988" ht="15">
      <c r="A2988" s="329">
        <v>90345010</v>
      </c>
      <c r="B2988" s="329">
        <v>9034501</v>
      </c>
      <c r="C2988" s="330">
        <v>90299450</v>
      </c>
    </row>
    <row r="2989" ht="15">
      <c r="A2989" s="329">
        <v>90220714</v>
      </c>
      <c r="B2989" s="329">
        <v>9022071</v>
      </c>
      <c r="C2989" s="330">
        <v>90299426</v>
      </c>
    </row>
    <row r="2990" ht="15">
      <c r="A2990" s="329">
        <v>90264096</v>
      </c>
      <c r="B2990" s="329">
        <v>9026409</v>
      </c>
      <c r="C2990" s="330">
        <v>90299469</v>
      </c>
    </row>
    <row r="2991" ht="15">
      <c r="A2991" s="329">
        <v>92460720</v>
      </c>
      <c r="B2991" s="329">
        <v>9246072</v>
      </c>
      <c r="C2991" s="330">
        <v>90028660</v>
      </c>
    </row>
    <row r="2992" ht="15">
      <c r="A2992" s="329">
        <v>90531027</v>
      </c>
      <c r="B2992" s="329">
        <v>9053102</v>
      </c>
      <c r="C2992" s="330">
        <v>90403517</v>
      </c>
    </row>
    <row r="2993" ht="15">
      <c r="A2993" s="329">
        <v>90277171</v>
      </c>
      <c r="B2993" s="329">
        <v>9027717</v>
      </c>
      <c r="C2993" s="330">
        <v>90174283</v>
      </c>
    </row>
    <row r="2994" ht="15">
      <c r="A2994" s="329">
        <v>90498020</v>
      </c>
      <c r="B2994" s="329">
        <v>9049802</v>
      </c>
      <c r="C2994" s="330">
        <v>90339029</v>
      </c>
    </row>
    <row r="2995" ht="15">
      <c r="A2995" s="329">
        <v>90273010</v>
      </c>
      <c r="B2995" s="329">
        <v>9027301</v>
      </c>
      <c r="C2995" s="330">
        <v>90299132</v>
      </c>
    </row>
    <row r="2996" ht="15">
      <c r="A2996" s="329">
        <v>90238214</v>
      </c>
      <c r="B2996" s="329">
        <v>9023821</v>
      </c>
      <c r="C2996" s="330">
        <v>90408560</v>
      </c>
    </row>
    <row r="2997" ht="15">
      <c r="A2997" s="329">
        <v>90286510</v>
      </c>
      <c r="B2997" s="329">
        <v>9028651</v>
      </c>
      <c r="C2997" s="330">
        <v>90349261</v>
      </c>
    </row>
    <row r="2998" ht="15">
      <c r="A2998" s="329">
        <v>90286677</v>
      </c>
      <c r="B2998" s="329">
        <v>9028667</v>
      </c>
      <c r="C2998" s="330">
        <v>90396057</v>
      </c>
    </row>
    <row r="2999" ht="15">
      <c r="A2999" s="329">
        <v>91386012</v>
      </c>
      <c r="B2999" s="329">
        <v>9138601</v>
      </c>
      <c r="C2999" s="330">
        <v>90395492</v>
      </c>
    </row>
    <row r="3000" ht="15">
      <c r="A3000" s="329">
        <v>90286936</v>
      </c>
      <c r="B3000" s="329">
        <v>9028693</v>
      </c>
      <c r="C3000" s="330">
        <v>90299256</v>
      </c>
    </row>
    <row r="3001" ht="15">
      <c r="A3001" s="329">
        <v>92430236</v>
      </c>
      <c r="B3001" s="329">
        <v>9243023</v>
      </c>
      <c r="C3001" s="330">
        <v>90299078</v>
      </c>
    </row>
    <row r="3002" ht="15">
      <c r="A3002" s="329">
        <v>92413730</v>
      </c>
      <c r="B3002" s="329">
        <v>9241373</v>
      </c>
      <c r="C3002" s="330">
        <v>90343395</v>
      </c>
    </row>
    <row r="3003" ht="15">
      <c r="A3003" s="329">
        <v>90216946</v>
      </c>
      <c r="B3003" s="329">
        <v>9021694</v>
      </c>
      <c r="C3003" s="330">
        <v>90419170</v>
      </c>
    </row>
    <row r="3004" ht="15">
      <c r="A3004" s="329">
        <v>92390242</v>
      </c>
      <c r="B3004" s="329">
        <v>9239024</v>
      </c>
      <c r="C3004" s="330">
        <v>90402430</v>
      </c>
    </row>
    <row r="3005" ht="15">
      <c r="A3005" s="329">
        <v>90232321</v>
      </c>
      <c r="B3005" s="329">
        <v>9023232</v>
      </c>
      <c r="C3005" s="330">
        <v>90386906</v>
      </c>
    </row>
    <row r="3006" ht="15">
      <c r="A3006" s="329">
        <v>90232305</v>
      </c>
      <c r="B3006" s="329">
        <v>9023230</v>
      </c>
      <c r="C3006" s="330">
        <v>90386949</v>
      </c>
    </row>
    <row r="3007" ht="15">
      <c r="A3007" s="329">
        <v>90232313</v>
      </c>
      <c r="B3007" s="329">
        <v>9023231</v>
      </c>
      <c r="C3007" s="330">
        <v>90386868</v>
      </c>
    </row>
    <row r="3008" ht="15">
      <c r="A3008" s="329">
        <v>90145070</v>
      </c>
      <c r="B3008" s="329">
        <v>9014507</v>
      </c>
      <c r="C3008" s="330">
        <v>90365364</v>
      </c>
    </row>
    <row r="3009" ht="15">
      <c r="A3009" s="329">
        <v>92455999</v>
      </c>
      <c r="B3009" s="329">
        <v>9245599</v>
      </c>
      <c r="C3009" s="330">
        <v>90328639</v>
      </c>
    </row>
    <row r="3010" ht="15">
      <c r="A3010" s="329">
        <v>92460682</v>
      </c>
      <c r="B3010" s="329">
        <v>9246068</v>
      </c>
      <c r="C3010" s="330">
        <v>90396600</v>
      </c>
    </row>
    <row r="3011" ht="15">
      <c r="A3011" s="329">
        <v>92384595</v>
      </c>
      <c r="B3011" s="329">
        <v>9238459</v>
      </c>
      <c r="C3011" s="330">
        <v>90371437</v>
      </c>
    </row>
    <row r="3012" ht="15">
      <c r="A3012" s="329">
        <v>92460674</v>
      </c>
      <c r="B3012" s="329">
        <v>9246067</v>
      </c>
      <c r="C3012" s="330">
        <v>90396669</v>
      </c>
    </row>
    <row r="3013" ht="15">
      <c r="A3013" s="329">
        <v>92455794</v>
      </c>
      <c r="B3013" s="329">
        <v>9245579</v>
      </c>
      <c r="C3013" s="330">
        <v>90389948</v>
      </c>
    </row>
    <row r="3014" ht="15">
      <c r="A3014" s="329">
        <v>90209850</v>
      </c>
      <c r="B3014" s="329">
        <v>9020985</v>
      </c>
      <c r="C3014" s="330">
        <v>90397568</v>
      </c>
    </row>
    <row r="3015" ht="15">
      <c r="A3015" s="329">
        <v>90333055</v>
      </c>
      <c r="B3015" s="329">
        <v>9033305</v>
      </c>
      <c r="C3015" s="330">
        <v>90299167</v>
      </c>
    </row>
    <row r="3016" ht="15">
      <c r="A3016" s="329">
        <v>90268059</v>
      </c>
      <c r="B3016" s="329">
        <v>9026805</v>
      </c>
      <c r="C3016" s="330">
        <v>90046749</v>
      </c>
    </row>
    <row r="3017" ht="15">
      <c r="A3017" s="329">
        <v>91383013</v>
      </c>
      <c r="B3017" s="329">
        <v>9138301</v>
      </c>
      <c r="C3017" s="330">
        <v>90323963</v>
      </c>
    </row>
    <row r="3018" ht="15">
      <c r="A3018" s="329">
        <v>90238150</v>
      </c>
      <c r="B3018" s="329">
        <v>9023815</v>
      </c>
      <c r="C3018" s="330">
        <v>90409221</v>
      </c>
    </row>
    <row r="3019" ht="15">
      <c r="A3019" s="329">
        <v>90184203</v>
      </c>
      <c r="B3019" s="329">
        <v>9018420</v>
      </c>
      <c r="C3019" s="330">
        <v>90257316</v>
      </c>
    </row>
    <row r="3020" ht="15">
      <c r="A3020" s="329">
        <v>92461115</v>
      </c>
      <c r="B3020" s="329">
        <v>9246111</v>
      </c>
      <c r="C3020" s="330">
        <v>90374002</v>
      </c>
    </row>
    <row r="3021" ht="15">
      <c r="A3021" s="329">
        <v>91136016</v>
      </c>
      <c r="B3021" s="329">
        <v>9113601</v>
      </c>
      <c r="C3021" s="330">
        <v>90327225</v>
      </c>
    </row>
    <row r="3022" ht="15">
      <c r="A3022" s="329">
        <v>92415849</v>
      </c>
      <c r="B3022" s="329">
        <v>9241584</v>
      </c>
      <c r="C3022" s="330">
        <v>90356810</v>
      </c>
    </row>
    <row r="3023" ht="15">
      <c r="A3023" s="329">
        <v>90558022</v>
      </c>
      <c r="B3023" s="329">
        <v>9055802</v>
      </c>
      <c r="C3023" s="330">
        <v>90400178</v>
      </c>
    </row>
    <row r="3024" ht="15">
      <c r="A3024" s="329">
        <v>90204093</v>
      </c>
      <c r="B3024" s="329">
        <v>9020409</v>
      </c>
      <c r="C3024" s="330">
        <v>90396553</v>
      </c>
    </row>
    <row r="3025" ht="15">
      <c r="A3025" s="329">
        <v>90204107</v>
      </c>
      <c r="B3025" s="329">
        <v>9020410</v>
      </c>
      <c r="C3025" s="330">
        <v>90396545</v>
      </c>
    </row>
    <row r="3026" ht="15">
      <c r="A3026" s="329">
        <v>92456260</v>
      </c>
      <c r="B3026" s="329">
        <v>9245626</v>
      </c>
      <c r="C3026" s="330">
        <v>90328515</v>
      </c>
    </row>
    <row r="3027" ht="15">
      <c r="A3027" s="329">
        <v>92456294</v>
      </c>
      <c r="B3027" s="329">
        <v>9245629</v>
      </c>
      <c r="C3027" s="330">
        <v>90328523</v>
      </c>
    </row>
    <row r="3028" ht="15">
      <c r="A3028" s="329">
        <v>90237161</v>
      </c>
      <c r="B3028" s="329">
        <v>9023716</v>
      </c>
      <c r="C3028" s="330">
        <v>90408624</v>
      </c>
    </row>
    <row r="3029" ht="15">
      <c r="A3029" s="329">
        <v>90171217</v>
      </c>
      <c r="B3029" s="329">
        <v>9017121</v>
      </c>
      <c r="C3029" s="330">
        <v>90229185</v>
      </c>
    </row>
    <row r="3030" ht="15">
      <c r="A3030" s="329">
        <v>90310373</v>
      </c>
      <c r="B3030" s="329">
        <v>9031037</v>
      </c>
      <c r="C3030" s="330">
        <v>90371666</v>
      </c>
    </row>
    <row r="3031" ht="15">
      <c r="A3031" s="329">
        <v>92381111</v>
      </c>
      <c r="B3031" s="329">
        <v>9238111</v>
      </c>
      <c r="C3031" s="330">
        <v>90380355</v>
      </c>
    </row>
    <row r="3032" ht="15">
      <c r="A3032" s="329">
        <v>92418562</v>
      </c>
      <c r="B3032" s="329">
        <v>9241856</v>
      </c>
      <c r="C3032" s="330">
        <v>90339010</v>
      </c>
    </row>
    <row r="3033" ht="15">
      <c r="A3033" s="329">
        <v>92413463</v>
      </c>
      <c r="B3033" s="329">
        <v>9241346</v>
      </c>
      <c r="C3033" s="330">
        <v>90314123</v>
      </c>
    </row>
    <row r="3034" ht="15">
      <c r="A3034" s="329">
        <v>90317610</v>
      </c>
      <c r="B3034" s="329">
        <v>9031761</v>
      </c>
      <c r="C3034" s="330">
        <v>90246535</v>
      </c>
    </row>
    <row r="3035" ht="15">
      <c r="A3035" s="329">
        <v>90303393</v>
      </c>
      <c r="B3035" s="329">
        <v>9030339</v>
      </c>
      <c r="C3035" s="330">
        <v>90397347</v>
      </c>
    </row>
    <row r="3036" ht="15">
      <c r="A3036" s="329">
        <v>90233697</v>
      </c>
      <c r="B3036" s="329">
        <v>9023369</v>
      </c>
      <c r="C3036" s="330">
        <v>90266307</v>
      </c>
    </row>
    <row r="3037" ht="15">
      <c r="A3037" s="329">
        <v>92461050</v>
      </c>
      <c r="B3037" s="329">
        <v>9246105</v>
      </c>
      <c r="C3037" s="330">
        <v>90375238</v>
      </c>
    </row>
    <row r="3038" ht="15">
      <c r="A3038" s="329">
        <v>92418627</v>
      </c>
      <c r="B3038" s="329">
        <v>9241862</v>
      </c>
      <c r="C3038" s="330">
        <v>90253850</v>
      </c>
    </row>
    <row r="3039" ht="15">
      <c r="A3039" s="329">
        <v>90125789</v>
      </c>
      <c r="B3039" s="329">
        <v>9012578</v>
      </c>
      <c r="C3039" s="330">
        <v>90324005</v>
      </c>
    </row>
  </sheetData>
  <conditionalFormatting sqref="A1">
    <cfRule type="expression" priority="1" dxfId="1" stopIfTrue="1">
      <formula>AND(COUNTIF($A$1,A1)&gt;1,NOT(ISBLANK(A1)))</formula>
    </cfRule>
  </conditionalFormatting>
  <conditionalFormatting sqref="C225">
    <cfRule type="expression" priority="2" dxfId="1" stopIfTrue="1">
      <formula>AND(COUNTIF($C$225,C225)&gt;1,NOT(ISBLANK(C225)))</formula>
    </cfRule>
  </conditionalFormatting>
  <conditionalFormatting sqref="C226">
    <cfRule type="expression" priority="3" dxfId="1" stopIfTrue="1">
      <formula>AND(COUNTIF($C$226,C226)&gt;1,NOT(ISBLANK(C226)))</formula>
    </cfRule>
  </conditionalFormatting>
  <conditionalFormatting sqref="A293:A584">
    <cfRule type="expression" priority="4" dxfId="1" stopIfTrue="1">
      <formula>AND(COUNTIF($A$293:$A$584,A293)&gt;1,NOT(ISBLANK(A293)))</formula>
    </cfRule>
  </conditionalFormatting>
  <conditionalFormatting sqref="A2:A292">
    <cfRule type="expression" priority="5" dxfId="1" stopIfTrue="1">
      <formula>AND(COUNTIF($A$2:$A$292,A2)&gt;1,NOT(ISBLANK(A2)))</formula>
    </cfRule>
  </conditionalFormatting>
  <conditionalFormatting sqref="A2906">
    <cfRule type="expression" priority="6" dxfId="1" stopIfTrue="1">
      <formula>AND(COUNTIF($A$2906,A2906)&gt;1,NOT(ISBLANK(A2906)))</formula>
    </cfRule>
  </conditionalFormatting>
  <conditionalFormatting sqref="A2907:A2908">
    <cfRule type="expression" priority="7" dxfId="1" stopIfTrue="1">
      <formula>AND(COUNTIF($A$2907:$A$2908,A2907)&gt;1,NOT(ISBLANK(A2907)))</formula>
    </cfRule>
  </conditionalFormatting>
  <conditionalFormatting sqref="A2909:A2937">
    <cfRule type="expression" priority="8" dxfId="1" stopIfTrue="1">
      <formula>AND(COUNTIF($A$2909:$A$2937,A2909)&gt;1,NOT(ISBLANK(A2909)))</formula>
    </cfRule>
  </conditionalFormatting>
  <conditionalFormatting sqref="A2938:A3039">
    <cfRule type="expression" priority="9" dxfId="1" stopIfTrue="1">
      <formula>AND(COUNTIF($A$2938:$A$3039,A2938)&gt;1,NOT(ISBLANK(A2938)))</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topLeftCell="A794" workbookViewId="0">
      <selection activeCell="H794" sqref="H794"/>
    </sheetView>
  </sheetViews>
  <sheetFormatPr baseColWidth="8" defaultRowHeight="12.75" customHeight="1"/>
  <cols>
    <col customWidth="1" min="1" max="1" style="37" width="13.4062"/>
    <col customWidth="1" min="2" max="2" style="37" width="24.6953"/>
    <col customWidth="1" min="3" max="3" style="37" width="11.550800000000001"/>
    <col customWidth="1" min="4" max="4" style="37" width="12.1289"/>
    <col customWidth="1" min="5" max="6" style="37" width="9.1289099999999994"/>
    <col customWidth="1" min="7" max="7" style="37" width="12.273400000000001"/>
    <col customWidth="1" min="8" max="8" style="38" width="17.128900000000002"/>
    <col customWidth="1" min="9" max="9" style="37" width="9.1289099999999994"/>
    <col customWidth="1" min="10" max="10" style="39" width="19.273399999999999"/>
    <col customWidth="1" min="11" max="11" style="37" width="19.128900000000002"/>
    <col customWidth="1" min="12" max="12" style="40" width="13.6953"/>
    <col customWidth="1" min="13" max="257" style="37" width="9.1289099999999994"/>
  </cols>
  <sheetData>
    <row r="1" ht="15" customHeight="1">
      <c r="A1" s="41" t="s">
        <v>10049</v>
      </c>
      <c r="B1" s="41"/>
      <c r="C1" s="41"/>
      <c r="D1" s="41"/>
      <c r="E1" s="41"/>
      <c r="F1" s="41"/>
      <c r="G1" s="41"/>
      <c r="H1" s="41"/>
      <c r="J1" s="41" t="s">
        <v>10050</v>
      </c>
      <c r="K1" s="41"/>
      <c r="L1" s="41"/>
    </row>
    <row r="2" s="45" customFormat="1">
      <c r="A2" s="42" t="s">
        <v>2</v>
      </c>
      <c r="B2" s="43" t="s">
        <v>3</v>
      </c>
      <c r="C2" s="43" t="s">
        <v>4</v>
      </c>
      <c r="D2" s="43" t="s">
        <v>5</v>
      </c>
      <c r="E2" s="43" t="s">
        <v>6</v>
      </c>
      <c r="F2" s="43" t="s">
        <v>7</v>
      </c>
      <c r="G2" s="43" t="s">
        <v>8</v>
      </c>
      <c r="H2" s="44" t="s">
        <v>9</v>
      </c>
      <c r="J2" s="46" t="s">
        <v>10051</v>
      </c>
      <c r="K2" s="46" t="s">
        <v>10052</v>
      </c>
      <c r="L2" s="46" t="s">
        <v>10053</v>
      </c>
    </row>
    <row r="3" ht="15">
      <c r="A3" s="47">
        <v>90141741</v>
      </c>
      <c r="B3" s="48" t="s">
        <v>6252</v>
      </c>
      <c r="C3" s="48" t="s">
        <v>6253</v>
      </c>
      <c r="D3" s="49" t="s">
        <v>3491</v>
      </c>
      <c r="E3" s="49">
        <v>300</v>
      </c>
      <c r="F3" s="50" t="s">
        <v>6251</v>
      </c>
      <c r="G3" s="50" t="s">
        <v>19</v>
      </c>
      <c r="H3" s="22">
        <v>9.8505499679999997e-002</v>
      </c>
      <c r="J3" s="39">
        <v>90141741</v>
      </c>
      <c r="K3" s="51">
        <v>9.5785200000000001e-002</v>
      </c>
      <c r="L3" s="51">
        <v>-2.7202996800000001e-003</v>
      </c>
    </row>
    <row r="4" ht="15" hidden="1">
      <c r="A4" s="47">
        <v>92463282</v>
      </c>
      <c r="B4" s="48" t="s">
        <v>6262</v>
      </c>
      <c r="C4" s="48" t="s">
        <v>6263</v>
      </c>
      <c r="D4" s="49" t="s">
        <v>69</v>
      </c>
      <c r="E4" s="49">
        <v>300</v>
      </c>
      <c r="F4" s="50" t="s">
        <v>6251</v>
      </c>
      <c r="G4" s="50" t="s">
        <v>19</v>
      </c>
      <c r="H4" s="22">
        <v>0.26059655999999998</v>
      </c>
      <c r="J4" s="39">
        <v>92463282</v>
      </c>
      <c r="K4" s="51">
        <v>0.25340000000000001</v>
      </c>
      <c r="L4" s="51">
        <v>-7.1965600000000202e-003</v>
      </c>
    </row>
    <row r="5" ht="15" hidden="1">
      <c r="A5" s="47">
        <v>92463274</v>
      </c>
      <c r="B5" s="48" t="s">
        <v>6264</v>
      </c>
      <c r="C5" s="48" t="s">
        <v>6265</v>
      </c>
      <c r="D5" s="49" t="s">
        <v>69</v>
      </c>
      <c r="E5" s="49">
        <v>1000</v>
      </c>
      <c r="F5" s="50" t="s">
        <v>6251</v>
      </c>
      <c r="G5" s="50" t="s">
        <v>19</v>
      </c>
      <c r="H5" s="22">
        <v>0.24079122144000001</v>
      </c>
      <c r="J5" s="39">
        <v>92463274</v>
      </c>
      <c r="K5" s="51">
        <v>0.23414160000000001</v>
      </c>
      <c r="L5" s="51">
        <v>-6.6496214399999996e-003</v>
      </c>
    </row>
    <row r="6" ht="15" hidden="1">
      <c r="A6" s="47">
        <v>90282620</v>
      </c>
      <c r="B6" s="48" t="s">
        <v>545</v>
      </c>
      <c r="C6" s="48" t="s">
        <v>545</v>
      </c>
      <c r="D6" s="49" t="s">
        <v>502</v>
      </c>
      <c r="E6" s="49">
        <v>1</v>
      </c>
      <c r="F6" s="50" t="s">
        <v>88</v>
      </c>
      <c r="G6" s="50" t="s">
        <v>14</v>
      </c>
      <c r="H6" s="22">
        <v>8.7619679999999995</v>
      </c>
      <c r="J6" s="39">
        <v>90282620</v>
      </c>
      <c r="K6" s="51">
        <v>8.5199999999999996</v>
      </c>
      <c r="L6" s="51">
        <v>-0.24196799999999999</v>
      </c>
    </row>
    <row r="7" ht="15" hidden="1">
      <c r="A7" s="47">
        <v>90199464</v>
      </c>
      <c r="B7" s="48" t="s">
        <v>2451</v>
      </c>
      <c r="C7" s="48" t="s">
        <v>2459</v>
      </c>
      <c r="D7" s="49" t="s">
        <v>620</v>
      </c>
      <c r="E7" s="49">
        <v>1</v>
      </c>
      <c r="F7" s="50" t="s">
        <v>88</v>
      </c>
      <c r="G7" s="50" t="s">
        <v>14</v>
      </c>
      <c r="H7" s="22">
        <v>4.9234979087999999</v>
      </c>
      <c r="J7" s="39">
        <v>90199464</v>
      </c>
      <c r="K7" s="51">
        <v>4.7875319999999997</v>
      </c>
      <c r="L7" s="51">
        <v>-0.13596590880000001</v>
      </c>
    </row>
    <row r="8" ht="15">
      <c r="A8" s="47">
        <v>92432816</v>
      </c>
      <c r="B8" s="48" t="s">
        <v>9663</v>
      </c>
      <c r="C8" s="48" t="s">
        <v>9664</v>
      </c>
      <c r="D8" s="49" t="s">
        <v>50</v>
      </c>
      <c r="E8" s="49">
        <v>100</v>
      </c>
      <c r="F8" s="50" t="s">
        <v>151</v>
      </c>
      <c r="G8" s="50" t="s">
        <v>19</v>
      </c>
      <c r="H8" s="22">
        <v>9.8505499679999997e-002</v>
      </c>
      <c r="J8" s="39">
        <v>92432816</v>
      </c>
      <c r="K8" s="51">
        <v>9.5785200000000001e-002</v>
      </c>
      <c r="L8" s="51">
        <v>-2.7202996800000001e-003</v>
      </c>
    </row>
    <row r="9" ht="15">
      <c r="A9" s="47">
        <v>90302230</v>
      </c>
      <c r="B9" s="48" t="s">
        <v>6288</v>
      </c>
      <c r="C9" s="48" t="s">
        <v>6289</v>
      </c>
      <c r="D9" s="49" t="s">
        <v>871</v>
      </c>
      <c r="E9" s="49">
        <v>1000</v>
      </c>
      <c r="F9" s="50" t="s">
        <v>6251</v>
      </c>
      <c r="G9" s="50" t="s">
        <v>19</v>
      </c>
      <c r="H9" s="22">
        <v>3.6939562379999999e-002</v>
      </c>
      <c r="J9" s="39">
        <v>90302230</v>
      </c>
      <c r="K9" s="51">
        <v>3.5919449999999999e-002</v>
      </c>
      <c r="L9" s="51">
        <v>-1.0201123800000001e-003</v>
      </c>
    </row>
    <row r="10" ht="15">
      <c r="A10" s="47">
        <v>90141660</v>
      </c>
      <c r="B10" s="48" t="s">
        <v>6276</v>
      </c>
      <c r="C10" s="48" t="s">
        <v>6277</v>
      </c>
      <c r="D10" s="49" t="s">
        <v>3491</v>
      </c>
      <c r="E10" s="49">
        <v>1000</v>
      </c>
      <c r="F10" s="50" t="s">
        <v>6251</v>
      </c>
      <c r="G10" s="50" t="s">
        <v>19</v>
      </c>
      <c r="H10" s="22">
        <v>3.6939562379999999e-002</v>
      </c>
      <c r="J10" s="39">
        <v>90141660</v>
      </c>
      <c r="K10" s="51">
        <v>3.5919449999999999e-002</v>
      </c>
      <c r="L10" s="51">
        <v>-1.0201123800000001e-003</v>
      </c>
    </row>
    <row r="11" ht="15">
      <c r="A11" s="47">
        <v>90255100</v>
      </c>
      <c r="B11" s="48" t="s">
        <v>9047</v>
      </c>
      <c r="C11" s="48" t="s">
        <v>9047</v>
      </c>
      <c r="D11" s="49" t="s">
        <v>26</v>
      </c>
      <c r="E11" s="49">
        <v>400</v>
      </c>
      <c r="F11" s="50" t="s">
        <v>95</v>
      </c>
      <c r="G11" s="50" t="s">
        <v>19</v>
      </c>
      <c r="H11" s="22">
        <v>7.3879124759999998e-002</v>
      </c>
      <c r="J11" s="39">
        <v>90255100</v>
      </c>
      <c r="K11" s="51">
        <v>7.1838899999999997e-002</v>
      </c>
      <c r="L11" s="51">
        <v>-2.0402247600000002e-003</v>
      </c>
    </row>
    <row r="12" ht="15" hidden="1">
      <c r="A12" s="47">
        <v>90286553</v>
      </c>
      <c r="B12" s="48" t="s">
        <v>5807</v>
      </c>
      <c r="C12" s="48" t="s">
        <v>5807</v>
      </c>
      <c r="D12" s="49" t="s">
        <v>495</v>
      </c>
      <c r="E12" s="49">
        <v>1</v>
      </c>
      <c r="F12" s="50" t="s">
        <v>88</v>
      </c>
      <c r="G12" s="50" t="s">
        <v>14</v>
      </c>
      <c r="H12" s="22">
        <v>5.01413013234</v>
      </c>
      <c r="J12" s="39">
        <v>90286553</v>
      </c>
      <c r="K12" s="51">
        <v>4.8756613499999997</v>
      </c>
      <c r="L12" s="51">
        <v>-0.13846878233999901</v>
      </c>
    </row>
    <row r="13" ht="15" hidden="1">
      <c r="A13" s="47">
        <v>92256937</v>
      </c>
      <c r="B13" s="48" t="s">
        <v>5760</v>
      </c>
      <c r="C13" s="48" t="s">
        <v>5760</v>
      </c>
      <c r="D13" s="49" t="s">
        <v>520</v>
      </c>
      <c r="E13" s="49">
        <v>1</v>
      </c>
      <c r="F13" s="50" t="s">
        <v>88</v>
      </c>
      <c r="G13" s="50" t="s">
        <v>14</v>
      </c>
      <c r="H13" s="22">
        <v>4.7255622749999997</v>
      </c>
      <c r="J13" s="39">
        <v>92256937</v>
      </c>
      <c r="K13" s="51">
        <v>4.5950625</v>
      </c>
      <c r="L13" s="51">
        <v>-0.13049977500000001</v>
      </c>
    </row>
    <row r="14" ht="15" hidden="1">
      <c r="A14" s="47">
        <v>90119029</v>
      </c>
      <c r="B14" s="48" t="s">
        <v>5750</v>
      </c>
      <c r="C14" s="48" t="s">
        <v>5751</v>
      </c>
      <c r="D14" s="49" t="s">
        <v>520</v>
      </c>
      <c r="E14" s="49">
        <v>1</v>
      </c>
      <c r="F14" s="50" t="s">
        <v>88</v>
      </c>
      <c r="G14" s="50" t="s">
        <v>14</v>
      </c>
      <c r="H14" s="22">
        <v>9.5969002499999991</v>
      </c>
      <c r="J14" s="39">
        <v>90119029</v>
      </c>
      <c r="K14" s="51">
        <v>9.3318750000000001</v>
      </c>
      <c r="L14" s="51">
        <v>-0.26502524999999899</v>
      </c>
    </row>
    <row r="15" ht="15" hidden="1">
      <c r="A15" s="47">
        <v>90439112</v>
      </c>
      <c r="B15" s="48" t="s">
        <v>2672</v>
      </c>
      <c r="C15" s="48" t="s">
        <v>2672</v>
      </c>
      <c r="D15" s="49" t="s">
        <v>520</v>
      </c>
      <c r="E15" s="49">
        <v>1</v>
      </c>
      <c r="F15" s="50" t="s">
        <v>485</v>
      </c>
      <c r="G15" s="50" t="s">
        <v>14</v>
      </c>
      <c r="H15" s="22">
        <v>4.9218388424999997</v>
      </c>
      <c r="J15" s="39">
        <v>90439112</v>
      </c>
      <c r="K15" s="51">
        <v>4.7859187500000004</v>
      </c>
      <c r="L15" s="51">
        <v>-0.13592009250000001</v>
      </c>
    </row>
    <row r="16" ht="15" hidden="1">
      <c r="A16" s="47">
        <v>90444124</v>
      </c>
      <c r="B16" s="48" t="s">
        <v>5838</v>
      </c>
      <c r="C16" s="48" t="s">
        <v>5839</v>
      </c>
      <c r="D16" s="49" t="s">
        <v>520</v>
      </c>
      <c r="E16" s="49">
        <v>1</v>
      </c>
      <c r="F16" s="50" t="s">
        <v>88</v>
      </c>
      <c r="G16" s="50" t="s">
        <v>14</v>
      </c>
      <c r="H16" s="22">
        <v>5.6445392295000003</v>
      </c>
      <c r="J16" s="39">
        <v>90444124</v>
      </c>
      <c r="K16" s="51">
        <v>5.4886612499999998</v>
      </c>
      <c r="L16" s="51">
        <v>-0.15587797950000001</v>
      </c>
    </row>
    <row r="17" ht="15" hidden="1">
      <c r="A17" s="47">
        <v>92268919</v>
      </c>
      <c r="B17" s="48" t="s">
        <v>5862</v>
      </c>
      <c r="C17" s="48" t="s">
        <v>5863</v>
      </c>
      <c r="D17" s="49" t="s">
        <v>520</v>
      </c>
      <c r="E17" s="49">
        <v>1</v>
      </c>
      <c r="F17" s="50" t="s">
        <v>88</v>
      </c>
      <c r="G17" s="50" t="s">
        <v>14</v>
      </c>
      <c r="H17" s="22">
        <v>8.5851821835000006</v>
      </c>
      <c r="J17" s="39">
        <v>92268919</v>
      </c>
      <c r="K17" s="51">
        <v>8.3480962499999993</v>
      </c>
      <c r="L17" s="51">
        <v>-0.23708593350000001</v>
      </c>
    </row>
    <row r="18" ht="15" hidden="1">
      <c r="A18" s="47">
        <v>92374077</v>
      </c>
      <c r="B18" s="48" t="s">
        <v>5796</v>
      </c>
      <c r="C18" s="48" t="s">
        <v>5796</v>
      </c>
      <c r="D18" s="49" t="s">
        <v>520</v>
      </c>
      <c r="E18" s="49">
        <v>1</v>
      </c>
      <c r="F18" s="50" t="s">
        <v>88</v>
      </c>
      <c r="G18" s="50" t="s">
        <v>14</v>
      </c>
      <c r="H18" s="22">
        <v>4.3038540000000003</v>
      </c>
      <c r="J18" s="39">
        <v>92374077</v>
      </c>
      <c r="K18" s="51">
        <v>4.1849999999999996</v>
      </c>
      <c r="L18" s="51">
        <v>-0.118854</v>
      </c>
    </row>
    <row r="19" ht="15" hidden="1">
      <c r="A19" s="47">
        <v>90252802</v>
      </c>
      <c r="B19" s="48" t="s">
        <v>2606</v>
      </c>
      <c r="C19" s="48" t="s">
        <v>2606</v>
      </c>
      <c r="D19" s="49" t="s">
        <v>520</v>
      </c>
      <c r="E19" s="49">
        <v>1</v>
      </c>
      <c r="F19" s="50" t="s">
        <v>485</v>
      </c>
      <c r="G19" s="50" t="s">
        <v>14</v>
      </c>
      <c r="H19" s="22">
        <v>4.9218388424999997</v>
      </c>
      <c r="J19" s="39">
        <v>90252802</v>
      </c>
      <c r="K19" s="51">
        <v>4.7859187500000004</v>
      </c>
      <c r="L19" s="51">
        <v>-0.13592009250000001</v>
      </c>
    </row>
    <row r="20" ht="15" hidden="1">
      <c r="A20" s="47">
        <v>90284852</v>
      </c>
      <c r="B20" s="48" t="s">
        <v>2665</v>
      </c>
      <c r="C20" s="48" t="s">
        <v>2665</v>
      </c>
      <c r="D20" s="49" t="s">
        <v>495</v>
      </c>
      <c r="E20" s="49">
        <v>1</v>
      </c>
      <c r="F20" s="50" t="s">
        <v>88</v>
      </c>
      <c r="G20" s="50" t="s">
        <v>14</v>
      </c>
      <c r="H20" s="22">
        <v>4.1232948296399998</v>
      </c>
      <c r="J20" s="39">
        <v>90284852</v>
      </c>
      <c r="K20" s="51">
        <v>4.0094270999999999</v>
      </c>
      <c r="L20" s="51">
        <v>-0.11386772964</v>
      </c>
    </row>
    <row r="21" ht="15" hidden="1">
      <c r="A21" s="47">
        <v>94937770</v>
      </c>
      <c r="B21" s="48" t="s">
        <v>3220</v>
      </c>
      <c r="C21" s="48" t="s">
        <v>3221</v>
      </c>
      <c r="D21" s="49" t="s">
        <v>92</v>
      </c>
      <c r="E21" s="49">
        <v>50</v>
      </c>
      <c r="F21" s="50" t="s">
        <v>743</v>
      </c>
      <c r="G21" s="50" t="s">
        <v>261</v>
      </c>
      <c r="H21" s="22">
        <v>7.7373724629599998</v>
      </c>
      <c r="J21" s="39">
        <v>94937770</v>
      </c>
      <c r="K21" s="51">
        <v>7.5236993999999999</v>
      </c>
      <c r="L21" s="51">
        <v>-0.21367306295999999</v>
      </c>
    </row>
    <row r="22" ht="15" hidden="1">
      <c r="A22" s="47">
        <v>90282590</v>
      </c>
      <c r="B22" s="48" t="s">
        <v>498</v>
      </c>
      <c r="C22" s="48" t="s">
        <v>498</v>
      </c>
      <c r="D22" s="49" t="s">
        <v>495</v>
      </c>
      <c r="E22" s="49">
        <v>1</v>
      </c>
      <c r="F22" s="50" t="s">
        <v>88</v>
      </c>
      <c r="G22" s="50" t="s">
        <v>14</v>
      </c>
      <c r="H22" s="22">
        <v>8.6886739062899991</v>
      </c>
      <c r="J22" s="39">
        <v>90282590</v>
      </c>
      <c r="K22" s="51">
        <v>8.4487299749999991</v>
      </c>
      <c r="L22" s="51">
        <v>-0.23994393129</v>
      </c>
    </row>
    <row r="23" ht="15" hidden="1">
      <c r="A23" s="47">
        <v>90306350</v>
      </c>
      <c r="B23" s="48" t="s">
        <v>2614</v>
      </c>
      <c r="C23" s="48" t="s">
        <v>2614</v>
      </c>
      <c r="D23" s="49" t="s">
        <v>536</v>
      </c>
      <c r="E23" s="49">
        <v>1</v>
      </c>
      <c r="F23" s="50" t="s">
        <v>88</v>
      </c>
      <c r="G23" s="50" t="s">
        <v>14</v>
      </c>
      <c r="H23" s="22">
        <v>4.1614734854700002</v>
      </c>
      <c r="J23" s="39">
        <v>90306350</v>
      </c>
      <c r="K23" s="51">
        <v>4.0465514249999996</v>
      </c>
      <c r="L23" s="51">
        <v>-0.11492206047</v>
      </c>
    </row>
    <row r="24" ht="15" hidden="1">
      <c r="A24" s="47">
        <v>90306341</v>
      </c>
      <c r="B24" s="48" t="s">
        <v>2609</v>
      </c>
      <c r="C24" s="48" t="s">
        <v>2609</v>
      </c>
      <c r="D24" s="49" t="s">
        <v>536</v>
      </c>
      <c r="E24" s="49">
        <v>1</v>
      </c>
      <c r="F24" s="50" t="s">
        <v>88</v>
      </c>
      <c r="G24" s="50" t="s">
        <v>14</v>
      </c>
      <c r="H24" s="22">
        <v>6.8085269563499997</v>
      </c>
      <c r="J24" s="39">
        <v>90306341</v>
      </c>
      <c r="K24" s="51">
        <v>6.6205046249999997</v>
      </c>
      <c r="L24" s="51">
        <v>-0.18802233134999999</v>
      </c>
    </row>
    <row r="25" ht="15" hidden="1">
      <c r="A25" s="47">
        <v>92268935</v>
      </c>
      <c r="B25" s="48" t="s">
        <v>519</v>
      </c>
      <c r="C25" s="48" t="s">
        <v>519</v>
      </c>
      <c r="D25" s="49" t="s">
        <v>520</v>
      </c>
      <c r="E25" s="49">
        <v>1</v>
      </c>
      <c r="F25" s="50" t="s">
        <v>485</v>
      </c>
      <c r="G25" s="50" t="s">
        <v>14</v>
      </c>
      <c r="H25" s="22">
        <v>8.7720874559999995</v>
      </c>
      <c r="J25" s="39">
        <v>92268935</v>
      </c>
      <c r="K25" s="51">
        <v>8.5298400000000001</v>
      </c>
      <c r="L25" s="51">
        <v>-0.242247455999999</v>
      </c>
    </row>
    <row r="26" ht="15" hidden="1">
      <c r="A26" s="47">
        <v>90274997</v>
      </c>
      <c r="B26" s="48" t="s">
        <v>5627</v>
      </c>
      <c r="C26" s="48" t="s">
        <v>5628</v>
      </c>
      <c r="D26" s="49" t="s">
        <v>81</v>
      </c>
      <c r="E26" s="49">
        <v>15</v>
      </c>
      <c r="F26" s="50" t="s">
        <v>18</v>
      </c>
      <c r="G26" s="50" t="s">
        <v>19</v>
      </c>
      <c r="H26" s="22">
        <v>12.263934710159999</v>
      </c>
      <c r="J26" s="39">
        <v>90274997</v>
      </c>
      <c r="K26" s="51">
        <v>11.9252574</v>
      </c>
      <c r="L26" s="51">
        <v>-0.33867731016000002</v>
      </c>
    </row>
    <row r="27" ht="15" hidden="1">
      <c r="A27" s="47">
        <v>90255593</v>
      </c>
      <c r="B27" s="48" t="s">
        <v>4783</v>
      </c>
      <c r="C27" s="48" t="s">
        <v>4784</v>
      </c>
      <c r="D27" s="49" t="s">
        <v>450</v>
      </c>
      <c r="E27" s="49">
        <v>80</v>
      </c>
      <c r="F27" s="50" t="s">
        <v>743</v>
      </c>
      <c r="G27" s="50" t="s">
        <v>19</v>
      </c>
      <c r="H27" s="22">
        <v>41.520068115119997</v>
      </c>
      <c r="J27" s="39">
        <v>90255593</v>
      </c>
      <c r="K27" s="51">
        <v>40.373461800000001</v>
      </c>
      <c r="L27" s="51">
        <v>-1.1466063151200001</v>
      </c>
    </row>
    <row r="28" ht="15" hidden="1">
      <c r="A28" s="47">
        <v>90306368</v>
      </c>
      <c r="B28" s="48" t="s">
        <v>2611</v>
      </c>
      <c r="C28" s="48" t="s">
        <v>2611</v>
      </c>
      <c r="D28" s="49" t="s">
        <v>536</v>
      </c>
      <c r="E28" s="49">
        <v>1</v>
      </c>
      <c r="F28" s="50" t="s">
        <v>88</v>
      </c>
      <c r="G28" s="50" t="s">
        <v>14</v>
      </c>
      <c r="H28" s="22">
        <v>5.0014039137299999</v>
      </c>
      <c r="J28" s="39">
        <v>90306368</v>
      </c>
      <c r="K28" s="51">
        <v>4.8632865750000001</v>
      </c>
      <c r="L28" s="51">
        <v>-0.13811733873000001</v>
      </c>
    </row>
    <row r="29" ht="15" hidden="1">
      <c r="A29" s="47">
        <v>90306333</v>
      </c>
      <c r="B29" s="48" t="s">
        <v>2618</v>
      </c>
      <c r="C29" s="48" t="s">
        <v>2618</v>
      </c>
      <c r="D29" s="49" t="s">
        <v>536</v>
      </c>
      <c r="E29" s="49">
        <v>1</v>
      </c>
      <c r="F29" s="50" t="s">
        <v>88</v>
      </c>
      <c r="G29" s="50" t="s">
        <v>14</v>
      </c>
      <c r="H29" s="22">
        <v>4.8359630718000002</v>
      </c>
      <c r="J29" s="39">
        <v>90306333</v>
      </c>
      <c r="K29" s="51">
        <v>4.7024144999999997</v>
      </c>
      <c r="L29" s="51">
        <v>-0.13354857179999999</v>
      </c>
    </row>
    <row r="30" ht="15" hidden="1">
      <c r="A30" s="47">
        <v>90306511</v>
      </c>
      <c r="B30" s="48" t="s">
        <v>5850</v>
      </c>
      <c r="C30" s="48" t="s">
        <v>5851</v>
      </c>
      <c r="D30" s="49" t="s">
        <v>536</v>
      </c>
      <c r="E30" s="49">
        <v>1</v>
      </c>
      <c r="F30" s="50" t="s">
        <v>88</v>
      </c>
      <c r="G30" s="50" t="s">
        <v>14</v>
      </c>
      <c r="H30" s="22">
        <v>5.7395245931099996</v>
      </c>
      <c r="J30" s="39">
        <v>90306511</v>
      </c>
      <c r="K30" s="51">
        <v>5.581023525</v>
      </c>
      <c r="L30" s="51">
        <v>-0.15850106811</v>
      </c>
    </row>
    <row r="31" ht="15" hidden="1">
      <c r="A31" s="47">
        <v>90306490</v>
      </c>
      <c r="B31" s="48" t="s">
        <v>5848</v>
      </c>
      <c r="C31" s="48" t="s">
        <v>5849</v>
      </c>
      <c r="D31" s="49" t="s">
        <v>536</v>
      </c>
      <c r="E31" s="49">
        <v>1</v>
      </c>
      <c r="F31" s="50" t="s">
        <v>88</v>
      </c>
      <c r="G31" s="50" t="s">
        <v>14</v>
      </c>
      <c r="H31" s="22">
        <v>8.7429121850700007</v>
      </c>
      <c r="J31" s="39">
        <v>90306490</v>
      </c>
      <c r="K31" s="51">
        <v>8.5014704250000008</v>
      </c>
      <c r="L31" s="51">
        <v>-0.24144176007000001</v>
      </c>
    </row>
    <row r="32" ht="15" hidden="1">
      <c r="A32" s="47">
        <v>90282680</v>
      </c>
      <c r="B32" s="48" t="s">
        <v>549</v>
      </c>
      <c r="C32" s="48" t="s">
        <v>549</v>
      </c>
      <c r="D32" s="49" t="s">
        <v>502</v>
      </c>
      <c r="E32" s="49">
        <v>1</v>
      </c>
      <c r="F32" s="50" t="s">
        <v>88</v>
      </c>
      <c r="G32" s="50" t="s">
        <v>14</v>
      </c>
      <c r="H32" s="22">
        <v>5.6788248000000001</v>
      </c>
      <c r="J32" s="39">
        <v>90282680</v>
      </c>
      <c r="K32" s="51">
        <v>5.5220000000000002</v>
      </c>
      <c r="L32" s="51">
        <v>-0.15682479999999999</v>
      </c>
    </row>
    <row r="33" ht="15">
      <c r="A33" s="47">
        <v>92360033</v>
      </c>
      <c r="B33" s="48" t="s">
        <v>4511</v>
      </c>
      <c r="C33" s="48" t="s">
        <v>4513</v>
      </c>
      <c r="D33" s="49" t="s">
        <v>43</v>
      </c>
      <c r="E33" s="49">
        <v>200</v>
      </c>
      <c r="F33" s="50" t="s">
        <v>151</v>
      </c>
      <c r="G33" s="50" t="s">
        <v>19</v>
      </c>
      <c r="H33" s="22">
        <v>6.1565937299999998e-002</v>
      </c>
      <c r="J33" s="39">
        <v>92360033</v>
      </c>
      <c r="K33" s="51">
        <v>5.9865750000000002e-002</v>
      </c>
      <c r="L33" s="51">
        <v>-1.7001873e-003</v>
      </c>
    </row>
    <row r="34" ht="15" hidden="1">
      <c r="A34" s="47">
        <v>90308484</v>
      </c>
      <c r="B34" s="48" t="s">
        <v>621</v>
      </c>
      <c r="C34" s="48" t="s">
        <v>622</v>
      </c>
      <c r="D34" s="49" t="s">
        <v>620</v>
      </c>
      <c r="E34" s="49">
        <v>1</v>
      </c>
      <c r="F34" s="50" t="s">
        <v>13</v>
      </c>
      <c r="G34" s="50" t="s">
        <v>14</v>
      </c>
      <c r="H34" s="22">
        <v>250.87239936360001</v>
      </c>
      <c r="J34" s="39">
        <v>90308484</v>
      </c>
      <c r="K34" s="51">
        <v>243.944379</v>
      </c>
      <c r="L34" s="51">
        <v>-6.9280203635999804</v>
      </c>
    </row>
    <row r="35" ht="15" hidden="1">
      <c r="A35" s="47">
        <v>90286804</v>
      </c>
      <c r="B35" s="48" t="s">
        <v>5833</v>
      </c>
      <c r="C35" s="48" t="s">
        <v>5834</v>
      </c>
      <c r="D35" s="49" t="s">
        <v>561</v>
      </c>
      <c r="E35" s="49">
        <v>1</v>
      </c>
      <c r="F35" s="50" t="s">
        <v>88</v>
      </c>
      <c r="G35" s="50" t="s">
        <v>14</v>
      </c>
      <c r="H35" s="22">
        <v>5.5104526581300002</v>
      </c>
      <c r="J35" s="39">
        <v>90286804</v>
      </c>
      <c r="K35" s="51">
        <v>5.3582775749999998</v>
      </c>
      <c r="L35" s="51">
        <v>-0.15217508313</v>
      </c>
    </row>
    <row r="36" ht="15" hidden="1">
      <c r="A36" s="47">
        <v>90286677</v>
      </c>
      <c r="B36" s="48" t="s">
        <v>5831</v>
      </c>
      <c r="C36" s="48" t="s">
        <v>5832</v>
      </c>
      <c r="D36" s="49" t="s">
        <v>561</v>
      </c>
      <c r="E36" s="49">
        <v>1</v>
      </c>
      <c r="F36" s="50" t="s">
        <v>88</v>
      </c>
      <c r="G36" s="50" t="s">
        <v>14</v>
      </c>
      <c r="H36" s="22">
        <v>4.3269143273999999</v>
      </c>
      <c r="J36" s="39">
        <v>90286677</v>
      </c>
      <c r="K36" s="51">
        <v>4.2074235</v>
      </c>
      <c r="L36" s="51">
        <v>-0.1194908274</v>
      </c>
    </row>
    <row r="37" ht="15" hidden="1">
      <c r="A37" s="47">
        <v>90199332</v>
      </c>
      <c r="B37" s="48" t="s">
        <v>2548</v>
      </c>
      <c r="C37" s="48" t="s">
        <v>2549</v>
      </c>
      <c r="D37" s="49" t="s">
        <v>620</v>
      </c>
      <c r="E37" s="49">
        <v>1</v>
      </c>
      <c r="F37" s="50" t="s">
        <v>88</v>
      </c>
      <c r="G37" s="50" t="s">
        <v>14</v>
      </c>
      <c r="H37" s="22">
        <v>4.9239791999999998</v>
      </c>
      <c r="J37" s="39">
        <v>90199332</v>
      </c>
      <c r="K37" s="51">
        <v>4.7880000000000003</v>
      </c>
      <c r="L37" s="51">
        <v>-0.13597919999999999</v>
      </c>
    </row>
    <row r="38" ht="15" hidden="1">
      <c r="A38" s="47">
        <v>90286740</v>
      </c>
      <c r="B38" s="48" t="s">
        <v>5810</v>
      </c>
      <c r="C38" s="48" t="s">
        <v>5810</v>
      </c>
      <c r="D38" s="49" t="s">
        <v>495</v>
      </c>
      <c r="E38" s="49">
        <v>1</v>
      </c>
      <c r="F38" s="50" t="s">
        <v>88</v>
      </c>
      <c r="G38" s="50" t="s">
        <v>14</v>
      </c>
      <c r="H38" s="22">
        <v>5.5613575325699998</v>
      </c>
      <c r="J38" s="39">
        <v>90286740</v>
      </c>
      <c r="K38" s="51">
        <v>5.407776675</v>
      </c>
      <c r="L38" s="51">
        <v>-0.15358085757000001</v>
      </c>
    </row>
    <row r="39" ht="15" hidden="1">
      <c r="A39" s="47">
        <v>90282760</v>
      </c>
      <c r="B39" s="48" t="s">
        <v>571</v>
      </c>
      <c r="C39" s="48" t="s">
        <v>571</v>
      </c>
      <c r="D39" s="49" t="s">
        <v>561</v>
      </c>
      <c r="E39" s="49">
        <v>1</v>
      </c>
      <c r="F39" s="50" t="s">
        <v>88</v>
      </c>
      <c r="G39" s="50" t="s">
        <v>14</v>
      </c>
      <c r="H39" s="22">
        <v>6.2740257747300001</v>
      </c>
      <c r="J39" s="39">
        <v>90282760</v>
      </c>
      <c r="K39" s="51">
        <v>6.1007640749999998</v>
      </c>
      <c r="L39" s="51">
        <v>-0.17326169973</v>
      </c>
    </row>
    <row r="40" ht="15">
      <c r="A40" s="47">
        <v>94937419</v>
      </c>
      <c r="B40" s="48" t="s">
        <v>2242</v>
      </c>
      <c r="C40" s="48" t="s">
        <v>2243</v>
      </c>
      <c r="D40" s="49" t="s">
        <v>455</v>
      </c>
      <c r="E40" s="49">
        <v>1000</v>
      </c>
      <c r="F40" s="50" t="s">
        <v>743</v>
      </c>
      <c r="G40" s="50" t="s">
        <v>261</v>
      </c>
      <c r="H40" s="22">
        <v>0.1083091422672</v>
      </c>
      <c r="J40" s="39">
        <v>94937419</v>
      </c>
      <c r="K40" s="51">
        <v>0.10531810799999999</v>
      </c>
      <c r="L40" s="51">
        <v>-2.9910342672e-003</v>
      </c>
    </row>
    <row r="41" ht="15" hidden="1">
      <c r="A41" s="47">
        <v>90306465</v>
      </c>
      <c r="B41" s="48" t="s">
        <v>2451</v>
      </c>
      <c r="C41" s="48" t="s">
        <v>2462</v>
      </c>
      <c r="D41" s="49" t="s">
        <v>536</v>
      </c>
      <c r="E41" s="49">
        <v>1</v>
      </c>
      <c r="F41" s="50" t="s">
        <v>88</v>
      </c>
      <c r="G41" s="50" t="s">
        <v>14</v>
      </c>
      <c r="H41" s="22">
        <v>5.8031556861600002</v>
      </c>
      <c r="J41" s="39">
        <v>90306465</v>
      </c>
      <c r="K41" s="51">
        <v>5.6428973999999998</v>
      </c>
      <c r="L41" s="51">
        <v>-0.16025828616000001</v>
      </c>
    </row>
    <row r="42" ht="15" hidden="1">
      <c r="A42" s="47">
        <v>90284720</v>
      </c>
      <c r="B42" s="48" t="s">
        <v>2463</v>
      </c>
      <c r="C42" s="48" t="s">
        <v>2466</v>
      </c>
      <c r="D42" s="49" t="s">
        <v>495</v>
      </c>
      <c r="E42" s="49">
        <v>1</v>
      </c>
      <c r="F42" s="50" t="s">
        <v>88</v>
      </c>
      <c r="G42" s="50" t="s">
        <v>14</v>
      </c>
      <c r="H42" s="22">
        <v>8.6920073106300002</v>
      </c>
      <c r="J42" s="39">
        <v>90284720</v>
      </c>
      <c r="K42" s="51">
        <v>8.4519713250000006</v>
      </c>
      <c r="L42" s="51">
        <v>-0.24003598563</v>
      </c>
    </row>
    <row r="43" ht="15" hidden="1">
      <c r="A43" s="47">
        <v>90306422</v>
      </c>
      <c r="B43" s="48" t="s">
        <v>8887</v>
      </c>
      <c r="C43" s="48" t="s">
        <v>8887</v>
      </c>
      <c r="D43" s="49" t="s">
        <v>536</v>
      </c>
      <c r="E43" s="49">
        <v>1</v>
      </c>
      <c r="F43" s="50" t="s">
        <v>88</v>
      </c>
      <c r="G43" s="50" t="s">
        <v>14</v>
      </c>
      <c r="H43" s="22">
        <v>4.4159978576699999</v>
      </c>
      <c r="J43" s="39">
        <v>90306422</v>
      </c>
      <c r="K43" s="51">
        <v>4.294046925</v>
      </c>
      <c r="L43" s="51">
        <v>-0.12195093267</v>
      </c>
    </row>
    <row r="44" ht="15" hidden="1">
      <c r="A44" s="47">
        <v>92355102</v>
      </c>
      <c r="B44" s="48" t="s">
        <v>7899</v>
      </c>
      <c r="C44" s="48" t="s">
        <v>7900</v>
      </c>
      <c r="D44" s="49" t="s">
        <v>414</v>
      </c>
      <c r="E44" s="49">
        <v>1</v>
      </c>
      <c r="F44" s="50" t="s">
        <v>64</v>
      </c>
      <c r="G44" s="50" t="s">
        <v>14</v>
      </c>
      <c r="H44" s="22">
        <v>13.673501503200001</v>
      </c>
      <c r="J44" s="39">
        <v>92355102</v>
      </c>
      <c r="K44" s="51">
        <v>13.295897999999999</v>
      </c>
      <c r="L44" s="51">
        <v>-0.37760350320000002</v>
      </c>
    </row>
    <row r="45" ht="15" hidden="1">
      <c r="A45" s="47">
        <v>90306392</v>
      </c>
      <c r="B45" s="48" t="s">
        <v>8882</v>
      </c>
      <c r="C45" s="48" t="s">
        <v>8882</v>
      </c>
      <c r="D45" s="49" t="s">
        <v>536</v>
      </c>
      <c r="E45" s="49">
        <v>1</v>
      </c>
      <c r="F45" s="50" t="s">
        <v>88</v>
      </c>
      <c r="G45" s="50" t="s">
        <v>14</v>
      </c>
      <c r="H45" s="22">
        <v>7.0757775471600004</v>
      </c>
      <c r="J45" s="39">
        <v>90306392</v>
      </c>
      <c r="K45" s="51">
        <v>6.8803748999999996</v>
      </c>
      <c r="L45" s="51">
        <v>-0.19540264716</v>
      </c>
    </row>
    <row r="46" ht="15" hidden="1">
      <c r="A46" s="47">
        <v>90286650</v>
      </c>
      <c r="B46" s="48" t="s">
        <v>5827</v>
      </c>
      <c r="C46" s="48" t="s">
        <v>5828</v>
      </c>
      <c r="D46" s="49" t="s">
        <v>561</v>
      </c>
      <c r="E46" s="49">
        <v>1</v>
      </c>
      <c r="F46" s="50" t="s">
        <v>88</v>
      </c>
      <c r="G46" s="50" t="s">
        <v>14</v>
      </c>
      <c r="H46" s="22">
        <v>7.5975525101699999</v>
      </c>
      <c r="J46" s="39">
        <v>90286650</v>
      </c>
      <c r="K46" s="51">
        <v>7.3877406749999999</v>
      </c>
      <c r="L46" s="51">
        <v>-0.20981183516999999</v>
      </c>
    </row>
    <row r="47" ht="15" hidden="1">
      <c r="A47" s="47">
        <v>90306376</v>
      </c>
      <c r="B47" s="48" t="s">
        <v>8881</v>
      </c>
      <c r="C47" s="48" t="s">
        <v>8881</v>
      </c>
      <c r="D47" s="49" t="s">
        <v>536</v>
      </c>
      <c r="E47" s="49">
        <v>1</v>
      </c>
      <c r="F47" s="50" t="s">
        <v>88</v>
      </c>
      <c r="G47" s="50" t="s">
        <v>14</v>
      </c>
      <c r="H47" s="22">
        <v>10.02826026468</v>
      </c>
      <c r="J47" s="39">
        <v>90306376</v>
      </c>
      <c r="K47" s="51">
        <v>9.7513226999999993</v>
      </c>
      <c r="L47" s="51">
        <v>-0.27693756467999903</v>
      </c>
    </row>
    <row r="48" ht="15" hidden="1">
      <c r="A48" s="47">
        <v>90306406</v>
      </c>
      <c r="B48" s="48" t="s">
        <v>8885</v>
      </c>
      <c r="C48" s="48" t="s">
        <v>8885</v>
      </c>
      <c r="D48" s="49" t="s">
        <v>536</v>
      </c>
      <c r="E48" s="49">
        <v>1</v>
      </c>
      <c r="F48" s="50" t="s">
        <v>88</v>
      </c>
      <c r="G48" s="50" t="s">
        <v>14</v>
      </c>
      <c r="H48" s="22">
        <v>7.6611836032199996</v>
      </c>
      <c r="J48" s="39">
        <v>90306406</v>
      </c>
      <c r="K48" s="51">
        <v>7.4496145499999997</v>
      </c>
      <c r="L48" s="51">
        <v>-0.21156905322</v>
      </c>
    </row>
    <row r="49" ht="15" hidden="1">
      <c r="A49" s="47">
        <v>90306430</v>
      </c>
      <c r="B49" s="48" t="s">
        <v>8886</v>
      </c>
      <c r="C49" s="48" t="s">
        <v>8886</v>
      </c>
      <c r="D49" s="49" t="s">
        <v>536</v>
      </c>
      <c r="E49" s="49">
        <v>1</v>
      </c>
      <c r="F49" s="50" t="s">
        <v>88</v>
      </c>
      <c r="G49" s="50" t="s">
        <v>14</v>
      </c>
      <c r="H49" s="22">
        <v>5.6116563965999999</v>
      </c>
      <c r="J49" s="39">
        <v>90306430</v>
      </c>
      <c r="K49" s="51">
        <v>5.4566865</v>
      </c>
      <c r="L49" s="51">
        <v>-0.15496989659999999</v>
      </c>
    </row>
    <row r="50" ht="15" hidden="1">
      <c r="A50" s="47">
        <v>92355110</v>
      </c>
      <c r="B50" s="48" t="s">
        <v>7860</v>
      </c>
      <c r="C50" s="48" t="s">
        <v>7861</v>
      </c>
      <c r="D50" s="49" t="s">
        <v>414</v>
      </c>
      <c r="E50" s="49">
        <v>1</v>
      </c>
      <c r="F50" s="50" t="s">
        <v>64</v>
      </c>
      <c r="G50" s="50" t="s">
        <v>14</v>
      </c>
      <c r="H50" s="22">
        <v>12.165429210479999</v>
      </c>
      <c r="J50" s="39">
        <v>92355110</v>
      </c>
      <c r="K50" s="51">
        <v>11.8294722</v>
      </c>
      <c r="L50" s="51">
        <v>-0.33595701047999998</v>
      </c>
    </row>
    <row r="51" ht="15" hidden="1">
      <c r="A51" s="47">
        <v>92371981</v>
      </c>
      <c r="B51" s="48" t="s">
        <v>5664</v>
      </c>
      <c r="C51" s="48" t="s">
        <v>5665</v>
      </c>
      <c r="D51" s="49" t="s">
        <v>520</v>
      </c>
      <c r="E51" s="49">
        <v>1</v>
      </c>
      <c r="F51" s="50" t="s">
        <v>485</v>
      </c>
      <c r="G51" s="50" t="s">
        <v>14</v>
      </c>
      <c r="H51" s="22">
        <v>72.997181775000001</v>
      </c>
      <c r="J51" s="39">
        <v>92371981</v>
      </c>
      <c r="K51" s="51">
        <v>70.981312500000001</v>
      </c>
      <c r="L51" s="51">
        <v>-2.015869275</v>
      </c>
    </row>
    <row r="52" ht="15">
      <c r="A52" s="47">
        <v>90196511</v>
      </c>
      <c r="B52" s="48" t="s">
        <v>1480</v>
      </c>
      <c r="C52" s="48" t="s">
        <v>1481</v>
      </c>
      <c r="D52" s="49" t="s">
        <v>720</v>
      </c>
      <c r="E52" s="49">
        <v>400</v>
      </c>
      <c r="F52" s="50" t="s">
        <v>151</v>
      </c>
      <c r="G52" s="50" t="s">
        <v>19</v>
      </c>
      <c r="H52" s="22">
        <v>2.4626374919999999e-002</v>
      </c>
      <c r="J52" s="39">
        <v>90196511</v>
      </c>
      <c r="K52" s="51">
        <v>2.39463e-002</v>
      </c>
      <c r="L52" s="51">
        <v>-6.8007491999999895e-004</v>
      </c>
    </row>
    <row r="53" ht="15" hidden="1">
      <c r="A53" s="47">
        <v>90286570</v>
      </c>
      <c r="B53" s="48" t="s">
        <v>5806</v>
      </c>
      <c r="C53" s="48" t="s">
        <v>5806</v>
      </c>
      <c r="D53" s="49" t="s">
        <v>495</v>
      </c>
      <c r="E53" s="49">
        <v>1</v>
      </c>
      <c r="F53" s="50" t="s">
        <v>88</v>
      </c>
      <c r="G53" s="50" t="s">
        <v>14</v>
      </c>
      <c r="H53" s="22">
        <v>7.6599715823999999</v>
      </c>
      <c r="J53" s="39">
        <v>90286570</v>
      </c>
      <c r="K53" s="51">
        <v>7.4484360000000001</v>
      </c>
      <c r="L53" s="51">
        <v>-0.21153558240000001</v>
      </c>
    </row>
    <row r="54" ht="15" hidden="1">
      <c r="A54" s="47">
        <v>92471650</v>
      </c>
      <c r="B54" s="48" t="s">
        <v>510</v>
      </c>
      <c r="C54" s="48" t="s">
        <v>510</v>
      </c>
      <c r="D54" s="49" t="s">
        <v>511</v>
      </c>
      <c r="E54" s="49">
        <v>1</v>
      </c>
      <c r="F54" s="50" t="s">
        <v>64</v>
      </c>
      <c r="G54" s="50" t="s">
        <v>14</v>
      </c>
      <c r="H54" s="22">
        <v>0.37889436841200003</v>
      </c>
      <c r="J54" s="39">
        <v>92471650</v>
      </c>
      <c r="K54" s="51">
        <v>0.36843092999999999</v>
      </c>
      <c r="L54" s="51">
        <v>-1.0463438412e-002</v>
      </c>
    </row>
    <row r="55" ht="15" hidden="1">
      <c r="A55" s="47">
        <v>90281497</v>
      </c>
      <c r="B55" s="48" t="s">
        <v>2550</v>
      </c>
      <c r="C55" s="48" t="s">
        <v>2551</v>
      </c>
      <c r="D55" s="49" t="s">
        <v>554</v>
      </c>
      <c r="E55" s="49">
        <v>1</v>
      </c>
      <c r="F55" s="50" t="s">
        <v>485</v>
      </c>
      <c r="G55" s="50" t="s">
        <v>14</v>
      </c>
      <c r="H55" s="22">
        <v>4.9671719999999997</v>
      </c>
      <c r="J55" s="39">
        <v>90281497</v>
      </c>
      <c r="K55" s="51">
        <v>4.8300000000000001</v>
      </c>
      <c r="L55" s="51">
        <v>-0.13717199999999999</v>
      </c>
    </row>
    <row r="56" ht="15" hidden="1">
      <c r="A56" s="47">
        <v>90158598</v>
      </c>
      <c r="B56" s="48" t="s">
        <v>2103</v>
      </c>
      <c r="C56" s="48" t="s">
        <v>2104</v>
      </c>
      <c r="D56" s="49" t="s">
        <v>229</v>
      </c>
      <c r="E56" s="49">
        <v>1</v>
      </c>
      <c r="F56" s="50" t="s">
        <v>64</v>
      </c>
      <c r="G56" s="50" t="s">
        <v>14</v>
      </c>
      <c r="H56" s="22">
        <v>2.0932418681999998</v>
      </c>
      <c r="J56" s="39">
        <v>90158598</v>
      </c>
      <c r="K56" s="51">
        <v>2.0354355000000002</v>
      </c>
      <c r="L56" s="51">
        <v>-5.7806368200000097e-002</v>
      </c>
    </row>
    <row r="57" ht="15" hidden="1">
      <c r="A57" s="47">
        <v>90246683</v>
      </c>
      <c r="B57" s="48" t="s">
        <v>8047</v>
      </c>
      <c r="C57" s="48" t="s">
        <v>8047</v>
      </c>
      <c r="D57" s="49" t="s">
        <v>1690</v>
      </c>
      <c r="E57" s="49">
        <v>300</v>
      </c>
      <c r="F57" s="50" t="s">
        <v>743</v>
      </c>
      <c r="G57" s="50" t="s">
        <v>19</v>
      </c>
      <c r="H57" s="22">
        <v>11.152998</v>
      </c>
      <c r="J57" s="39">
        <v>90246683</v>
      </c>
      <c r="K57" s="51">
        <v>10.845000000000001</v>
      </c>
      <c r="L57" s="51">
        <v>-0.30799799999999999</v>
      </c>
    </row>
    <row r="58" ht="15" hidden="1">
      <c r="A58" s="47">
        <v>90281306</v>
      </c>
      <c r="B58" s="48" t="s">
        <v>2536</v>
      </c>
      <c r="C58" s="48" t="s">
        <v>2537</v>
      </c>
      <c r="D58" s="49" t="s">
        <v>554</v>
      </c>
      <c r="E58" s="49">
        <v>1</v>
      </c>
      <c r="F58" s="50" t="s">
        <v>88</v>
      </c>
      <c r="G58" s="50" t="s">
        <v>14</v>
      </c>
      <c r="H58" s="22">
        <v>4.9774560000000001</v>
      </c>
      <c r="J58" s="39">
        <v>90281306</v>
      </c>
      <c r="K58" s="51">
        <v>4.8399999999999999</v>
      </c>
      <c r="L58" s="51">
        <v>-0.13745599999999999</v>
      </c>
    </row>
    <row r="59" ht="15">
      <c r="A59" s="47">
        <v>90279271</v>
      </c>
      <c r="B59" s="48" t="s">
        <v>3497</v>
      </c>
      <c r="C59" s="48" t="s">
        <v>3497</v>
      </c>
      <c r="D59" s="49" t="s">
        <v>26</v>
      </c>
      <c r="E59" s="49">
        <v>1</v>
      </c>
      <c r="F59" s="50" t="s">
        <v>60</v>
      </c>
      <c r="G59" s="50" t="s">
        <v>14</v>
      </c>
      <c r="H59" s="22">
        <v>0.13998840470999999</v>
      </c>
      <c r="J59" s="39">
        <v>90279271</v>
      </c>
      <c r="K59" s="51">
        <v>0.13612252499999999</v>
      </c>
      <c r="L59" s="51">
        <v>-3.8658797099999898e-003</v>
      </c>
    </row>
    <row r="60" ht="15" hidden="1">
      <c r="A60" s="47">
        <v>90525043</v>
      </c>
      <c r="B60" s="48" t="s">
        <v>255</v>
      </c>
      <c r="C60" s="48" t="s">
        <v>257</v>
      </c>
      <c r="D60" s="49" t="s">
        <v>235</v>
      </c>
      <c r="E60" s="49">
        <v>1</v>
      </c>
      <c r="F60" s="50" t="s">
        <v>64</v>
      </c>
      <c r="G60" s="50" t="s">
        <v>14</v>
      </c>
      <c r="H60" s="22">
        <v>104.1408</v>
      </c>
      <c r="J60" s="39">
        <v>90525043</v>
      </c>
      <c r="K60" s="51">
        <v>101.26000000000001</v>
      </c>
      <c r="L60" s="51">
        <v>-2.88079999999999</v>
      </c>
    </row>
    <row r="61" ht="15" hidden="1">
      <c r="A61" s="47">
        <v>92410138</v>
      </c>
      <c r="B61" s="48" t="s">
        <v>2926</v>
      </c>
      <c r="C61" s="48" t="s">
        <v>2927</v>
      </c>
      <c r="D61" s="49" t="s">
        <v>139</v>
      </c>
      <c r="E61" s="49">
        <v>2</v>
      </c>
      <c r="F61" s="50" t="s">
        <v>13</v>
      </c>
      <c r="G61" s="50" t="s">
        <v>14</v>
      </c>
      <c r="H61" s="22">
        <v>135.999</v>
      </c>
      <c r="J61" s="39">
        <v>92410138</v>
      </c>
      <c r="K61" s="51">
        <v>132.23699999999999</v>
      </c>
      <c r="L61" s="51">
        <v>-3.7620000000000302</v>
      </c>
    </row>
    <row r="62" ht="15" hidden="1">
      <c r="A62" s="47">
        <v>90141121</v>
      </c>
      <c r="B62" s="48" t="s">
        <v>5414</v>
      </c>
      <c r="C62" s="48" t="s">
        <v>5415</v>
      </c>
      <c r="D62" s="49" t="s">
        <v>43</v>
      </c>
      <c r="E62" s="49">
        <v>1</v>
      </c>
      <c r="F62" s="50" t="s">
        <v>13</v>
      </c>
      <c r="G62" s="50" t="s">
        <v>14</v>
      </c>
      <c r="H62" s="22">
        <v>9.2970000000000006</v>
      </c>
      <c r="J62" s="39">
        <v>90141121</v>
      </c>
      <c r="K62" s="51">
        <v>9.0399999999999991</v>
      </c>
      <c r="L62" s="51">
        <v>-0.25700000000000101</v>
      </c>
    </row>
    <row r="63" ht="15" hidden="1">
      <c r="A63" s="47">
        <v>92429912</v>
      </c>
      <c r="B63" s="48" t="s">
        <v>9486</v>
      </c>
      <c r="C63" s="48" t="s">
        <v>9486</v>
      </c>
      <c r="D63" s="49" t="s">
        <v>39</v>
      </c>
      <c r="E63" s="49">
        <v>1</v>
      </c>
      <c r="F63" s="50" t="s">
        <v>13</v>
      </c>
      <c r="G63" s="50" t="s">
        <v>14</v>
      </c>
      <c r="H63" s="22">
        <v>11.77524</v>
      </c>
      <c r="J63" s="39">
        <v>92429912</v>
      </c>
      <c r="K63" s="51">
        <v>11.44998</v>
      </c>
      <c r="L63" s="51">
        <v>-0.32525999999999999</v>
      </c>
    </row>
    <row r="64" ht="15" hidden="1">
      <c r="A64" s="47">
        <v>90205057</v>
      </c>
      <c r="B64" s="48" t="s">
        <v>5552</v>
      </c>
      <c r="C64" s="48" t="s">
        <v>5553</v>
      </c>
      <c r="D64" s="49" t="s">
        <v>956</v>
      </c>
      <c r="E64" s="49">
        <v>1</v>
      </c>
      <c r="F64" s="50" t="s">
        <v>60</v>
      </c>
      <c r="G64" s="50" t="s">
        <v>14</v>
      </c>
      <c r="H64" s="22">
        <v>17.462250000000001</v>
      </c>
      <c r="J64" s="39">
        <v>90205057</v>
      </c>
      <c r="K64" s="51">
        <v>16.98</v>
      </c>
      <c r="L64" s="51">
        <v>-0.48225000000000101</v>
      </c>
    </row>
    <row r="65" ht="15" hidden="1">
      <c r="A65" s="47">
        <v>90284968</v>
      </c>
      <c r="B65" s="48" t="s">
        <v>2665</v>
      </c>
      <c r="C65" s="48" t="s">
        <v>2665</v>
      </c>
      <c r="D65" s="49" t="s">
        <v>573</v>
      </c>
      <c r="E65" s="49">
        <v>1</v>
      </c>
      <c r="F65" s="50" t="s">
        <v>88</v>
      </c>
      <c r="G65" s="50" t="s">
        <v>14</v>
      </c>
      <c r="H65" s="22">
        <v>4.1572314125999998</v>
      </c>
      <c r="J65" s="39">
        <v>90284968</v>
      </c>
      <c r="K65" s="51">
        <v>4.0424265000000004</v>
      </c>
      <c r="L65" s="51">
        <v>-0.1148049126</v>
      </c>
    </row>
    <row r="66" ht="15" hidden="1">
      <c r="A66" s="47">
        <v>90343018</v>
      </c>
      <c r="B66" s="48" t="s">
        <v>8724</v>
      </c>
      <c r="C66" s="48" t="s">
        <v>8725</v>
      </c>
      <c r="D66" s="49" t="s">
        <v>1356</v>
      </c>
      <c r="E66" s="49">
        <v>1</v>
      </c>
      <c r="F66" s="50" t="s">
        <v>64</v>
      </c>
      <c r="G66" s="50" t="s">
        <v>14</v>
      </c>
      <c r="H66" s="22">
        <v>8.7130459836000007</v>
      </c>
      <c r="J66" s="39">
        <v>90343018</v>
      </c>
      <c r="K66" s="51">
        <v>8.472429</v>
      </c>
      <c r="L66" s="51">
        <v>-0.240616983600001</v>
      </c>
    </row>
    <row r="67" ht="15" hidden="1">
      <c r="A67" s="47">
        <v>92258700</v>
      </c>
      <c r="B67" s="48" t="s">
        <v>861</v>
      </c>
      <c r="C67" s="48" t="s">
        <v>862</v>
      </c>
      <c r="D67" s="49" t="s">
        <v>235</v>
      </c>
      <c r="E67" s="49">
        <v>1</v>
      </c>
      <c r="F67" s="50" t="s">
        <v>436</v>
      </c>
      <c r="G67" s="50" t="s">
        <v>14</v>
      </c>
      <c r="H67" s="22">
        <v>2.2428324072018002</v>
      </c>
      <c r="J67" s="39">
        <v>92258700</v>
      </c>
      <c r="K67" s="51">
        <v>2.1808949895</v>
      </c>
      <c r="L67" s="51">
        <v>-6.1937417701800203e-002</v>
      </c>
    </row>
    <row r="68" ht="15" hidden="1">
      <c r="A68" s="47">
        <v>90281845</v>
      </c>
      <c r="B68" s="48" t="s">
        <v>8027</v>
      </c>
      <c r="C68" s="48" t="s">
        <v>8028</v>
      </c>
      <c r="D68" s="49" t="s">
        <v>1717</v>
      </c>
      <c r="E68" s="49">
        <v>300</v>
      </c>
      <c r="F68" s="50" t="s">
        <v>743</v>
      </c>
      <c r="G68" s="50" t="s">
        <v>19</v>
      </c>
      <c r="H68" s="22">
        <v>17.216082403200001</v>
      </c>
      <c r="J68" s="39">
        <v>90281845</v>
      </c>
      <c r="K68" s="51">
        <v>16.740648</v>
      </c>
      <c r="L68" s="51">
        <v>-0.47543440320000102</v>
      </c>
    </row>
    <row r="69" ht="15" hidden="1">
      <c r="A69" s="47">
        <v>91433029</v>
      </c>
      <c r="B69" s="48" t="s">
        <v>2325</v>
      </c>
      <c r="C69" s="48" t="s">
        <v>2326</v>
      </c>
      <c r="D69" s="49" t="s">
        <v>633</v>
      </c>
      <c r="E69" s="49">
        <v>1</v>
      </c>
      <c r="F69" s="50" t="s">
        <v>64</v>
      </c>
      <c r="G69" s="50" t="s">
        <v>14</v>
      </c>
      <c r="H69" s="22">
        <v>17.521665755579999</v>
      </c>
      <c r="J69" s="39">
        <v>91433029</v>
      </c>
      <c r="K69" s="51">
        <v>17.037792450000001</v>
      </c>
      <c r="L69" s="51">
        <v>-0.48387330558000102</v>
      </c>
    </row>
    <row r="70" ht="15" hidden="1">
      <c r="A70" s="47">
        <v>90123840</v>
      </c>
      <c r="B70" s="48" t="s">
        <v>9470</v>
      </c>
      <c r="C70" s="48" t="s">
        <v>9471</v>
      </c>
      <c r="D70" s="49" t="s">
        <v>50</v>
      </c>
      <c r="E70" s="49">
        <v>1</v>
      </c>
      <c r="F70" s="50" t="s">
        <v>13</v>
      </c>
      <c r="G70" s="50" t="s">
        <v>14</v>
      </c>
      <c r="H70" s="22">
        <v>17.606207999999999</v>
      </c>
      <c r="J70" s="39">
        <v>90123840</v>
      </c>
      <c r="K70" s="51">
        <v>17.120000000000001</v>
      </c>
      <c r="L70" s="51">
        <v>-0.48620800000000097</v>
      </c>
    </row>
    <row r="71" ht="15" hidden="1">
      <c r="A71" s="47">
        <v>92455077</v>
      </c>
      <c r="B71" s="48" t="s">
        <v>280</v>
      </c>
      <c r="C71" s="48" t="s">
        <v>281</v>
      </c>
      <c r="D71" s="49" t="s">
        <v>81</v>
      </c>
      <c r="E71" s="49">
        <v>1</v>
      </c>
      <c r="F71" s="50" t="s">
        <v>60</v>
      </c>
      <c r="G71" s="50" t="s">
        <v>14</v>
      </c>
      <c r="H71" s="22">
        <v>1.00694510784</v>
      </c>
      <c r="J71" s="39">
        <v>92455077</v>
      </c>
      <c r="K71" s="51">
        <v>0.97913760000000005</v>
      </c>
      <c r="L71" s="51">
        <v>-2.7807507840000099e-002</v>
      </c>
    </row>
    <row r="72" ht="15" hidden="1">
      <c r="A72" s="47">
        <v>92374590</v>
      </c>
      <c r="B72" s="48" t="s">
        <v>4061</v>
      </c>
      <c r="C72" s="48" t="s">
        <v>4062</v>
      </c>
      <c r="D72" s="49" t="s">
        <v>1221</v>
      </c>
      <c r="E72" s="49">
        <v>1</v>
      </c>
      <c r="F72" s="50" t="s">
        <v>60</v>
      </c>
      <c r="G72" s="50" t="s">
        <v>14</v>
      </c>
      <c r="H72" s="22">
        <v>2.0258776574400001</v>
      </c>
      <c r="J72" s="39">
        <v>92374590</v>
      </c>
      <c r="K72" s="51">
        <v>1.9699316</v>
      </c>
      <c r="L72" s="51">
        <v>-5.5946057440000099e-002</v>
      </c>
    </row>
    <row r="73" ht="15" hidden="1">
      <c r="A73" s="47">
        <v>90258495</v>
      </c>
      <c r="B73" s="48" t="s">
        <v>9549</v>
      </c>
      <c r="C73" s="48" t="s">
        <v>9550</v>
      </c>
      <c r="D73" s="49" t="s">
        <v>43</v>
      </c>
      <c r="E73" s="49">
        <v>1</v>
      </c>
      <c r="F73" s="50" t="s">
        <v>60</v>
      </c>
      <c r="G73" s="50" t="s">
        <v>14</v>
      </c>
      <c r="H73" s="22">
        <v>0.625744459872</v>
      </c>
      <c r="J73" s="39">
        <v>90258495</v>
      </c>
      <c r="K73" s="51">
        <v>0.60846407999999996</v>
      </c>
      <c r="L73" s="51">
        <v>-1.7280379871999998e-002</v>
      </c>
    </row>
    <row r="74" ht="15" hidden="1">
      <c r="A74" s="47">
        <v>90157885</v>
      </c>
      <c r="B74" s="48" t="s">
        <v>239</v>
      </c>
      <c r="C74" s="48" t="s">
        <v>239</v>
      </c>
      <c r="D74" s="49" t="s">
        <v>229</v>
      </c>
      <c r="E74" s="49">
        <v>1</v>
      </c>
      <c r="F74" s="50" t="s">
        <v>60</v>
      </c>
      <c r="G74" s="50" t="s">
        <v>14</v>
      </c>
      <c r="H74" s="22">
        <v>4.6068911368199998</v>
      </c>
      <c r="J74" s="39">
        <v>90157885</v>
      </c>
      <c r="K74" s="51">
        <v>4.4796685500000004</v>
      </c>
      <c r="L74" s="51">
        <v>-0.12722258682000001</v>
      </c>
    </row>
    <row r="75" ht="15" hidden="1">
      <c r="A75" s="47">
        <v>90306457</v>
      </c>
      <c r="B75" s="48" t="s">
        <v>2451</v>
      </c>
      <c r="C75" s="48" t="s">
        <v>2460</v>
      </c>
      <c r="D75" s="49" t="s">
        <v>536</v>
      </c>
      <c r="E75" s="49">
        <v>1</v>
      </c>
      <c r="F75" s="50" t="s">
        <v>88</v>
      </c>
      <c r="G75" s="50" t="s">
        <v>14</v>
      </c>
      <c r="H75" s="22">
        <v>8.7174597478500004</v>
      </c>
      <c r="J75" s="39">
        <v>90306457</v>
      </c>
      <c r="K75" s="51">
        <v>8.4767208749999998</v>
      </c>
      <c r="L75" s="51">
        <v>-0.24073887285000101</v>
      </c>
    </row>
    <row r="76" ht="15" hidden="1">
      <c r="A76" s="47">
        <v>92417841</v>
      </c>
      <c r="B76" s="48" t="s">
        <v>7942</v>
      </c>
      <c r="C76" s="48" t="s">
        <v>7942</v>
      </c>
      <c r="D76" s="49" t="s">
        <v>39</v>
      </c>
      <c r="E76" s="49">
        <v>1</v>
      </c>
      <c r="F76" s="50" t="s">
        <v>88</v>
      </c>
      <c r="G76" s="50" t="s">
        <v>14</v>
      </c>
      <c r="H76" s="22">
        <v>2.5799059440000001</v>
      </c>
      <c r="J76" s="39">
        <v>92417841</v>
      </c>
      <c r="K76" s="51">
        <v>2.5086599999999999</v>
      </c>
      <c r="L76" s="51">
        <v>-7.12459440000002e-002</v>
      </c>
    </row>
    <row r="77" ht="15" hidden="1">
      <c r="A77" s="47">
        <v>92447724</v>
      </c>
      <c r="B77" s="48" t="s">
        <v>2333</v>
      </c>
      <c r="C77" s="48" t="s">
        <v>2334</v>
      </c>
      <c r="D77" s="49" t="s">
        <v>633</v>
      </c>
      <c r="E77" s="49">
        <v>1</v>
      </c>
      <c r="F77" s="50" t="s">
        <v>64</v>
      </c>
      <c r="G77" s="50" t="s">
        <v>14</v>
      </c>
      <c r="H77" s="22">
        <v>78.250306308299997</v>
      </c>
      <c r="J77" s="39">
        <v>92447724</v>
      </c>
      <c r="K77" s="51">
        <v>76.089368250000007</v>
      </c>
      <c r="L77" s="51">
        <v>-2.1609380583000002</v>
      </c>
    </row>
    <row r="78" ht="15" hidden="1">
      <c r="A78" s="47">
        <v>90119398</v>
      </c>
      <c r="B78" s="48" t="s">
        <v>8520</v>
      </c>
      <c r="C78" s="48" t="s">
        <v>8521</v>
      </c>
      <c r="D78" s="49" t="s">
        <v>520</v>
      </c>
      <c r="E78" s="49">
        <v>1</v>
      </c>
      <c r="F78" s="50" t="s">
        <v>64</v>
      </c>
      <c r="G78" s="50" t="s">
        <v>14</v>
      </c>
      <c r="H78" s="22">
        <v>37.161234</v>
      </c>
      <c r="J78" s="39">
        <v>90119398</v>
      </c>
      <c r="K78" s="51">
        <v>36.134999999999998</v>
      </c>
      <c r="L78" s="51">
        <v>-1.0262340000000001</v>
      </c>
    </row>
    <row r="79" ht="15" hidden="1">
      <c r="A79" s="47">
        <v>92366090</v>
      </c>
      <c r="B79" s="48" t="s">
        <v>4936</v>
      </c>
      <c r="C79" s="48" t="s">
        <v>4935</v>
      </c>
      <c r="D79" s="49" t="s">
        <v>956</v>
      </c>
      <c r="E79" s="49">
        <v>1</v>
      </c>
      <c r="F79" s="50" t="s">
        <v>60</v>
      </c>
      <c r="G79" s="50" t="s">
        <v>14</v>
      </c>
      <c r="H79" s="22">
        <v>8.5019627700000004</v>
      </c>
      <c r="J79" s="39">
        <v>92366090</v>
      </c>
      <c r="K79" s="51">
        <v>8.2671749999999999</v>
      </c>
      <c r="L79" s="51">
        <v>-0.23478777000000001</v>
      </c>
    </row>
    <row r="80" ht="15" hidden="1">
      <c r="A80" s="47">
        <v>92465722</v>
      </c>
      <c r="B80" s="48" t="s">
        <v>909</v>
      </c>
      <c r="C80" s="48" t="s">
        <v>909</v>
      </c>
      <c r="D80" s="49" t="s">
        <v>39</v>
      </c>
      <c r="E80" s="49">
        <v>1</v>
      </c>
      <c r="F80" s="50" t="s">
        <v>13</v>
      </c>
      <c r="G80" s="50" t="s">
        <v>14</v>
      </c>
      <c r="H80" s="22">
        <v>21.131775050400002</v>
      </c>
      <c r="J80" s="39">
        <v>92465722</v>
      </c>
      <c r="K80" s="51">
        <v>20.548206</v>
      </c>
      <c r="L80" s="51">
        <v>-0.58356905040000095</v>
      </c>
    </row>
    <row r="81" ht="15" hidden="1">
      <c r="A81" s="47">
        <v>90469011</v>
      </c>
      <c r="B81" s="48" t="s">
        <v>8488</v>
      </c>
      <c r="C81" s="48" t="s">
        <v>8489</v>
      </c>
      <c r="D81" s="49" t="s">
        <v>139</v>
      </c>
      <c r="E81" s="49">
        <v>1</v>
      </c>
      <c r="F81" s="50" t="s">
        <v>60</v>
      </c>
      <c r="G81" s="50" t="s">
        <v>14</v>
      </c>
      <c r="H81" s="22">
        <v>0.30646155456000002</v>
      </c>
      <c r="J81" s="39">
        <v>90469011</v>
      </c>
      <c r="K81" s="51">
        <v>0.2979984</v>
      </c>
      <c r="L81" s="51">
        <v>-8.4631545600000208e-003</v>
      </c>
    </row>
    <row r="82" ht="15" hidden="1">
      <c r="A82" s="47">
        <v>90282779</v>
      </c>
      <c r="B82" s="48" t="s">
        <v>572</v>
      </c>
      <c r="C82" s="48" t="s">
        <v>572</v>
      </c>
      <c r="D82" s="49" t="s">
        <v>573</v>
      </c>
      <c r="E82" s="49">
        <v>1</v>
      </c>
      <c r="F82" s="50" t="s">
        <v>88</v>
      </c>
      <c r="G82" s="50" t="s">
        <v>14</v>
      </c>
      <c r="H82" s="22">
        <v>8.8956268083900003</v>
      </c>
      <c r="J82" s="39">
        <v>90282779</v>
      </c>
      <c r="K82" s="51">
        <v>8.6499677249999998</v>
      </c>
      <c r="L82" s="51">
        <v>-0.245659083390001</v>
      </c>
    </row>
    <row r="83" ht="15" hidden="1">
      <c r="A83" s="47">
        <v>92468403</v>
      </c>
      <c r="B83" s="48" t="s">
        <v>3644</v>
      </c>
      <c r="C83" s="48" t="s">
        <v>3644</v>
      </c>
      <c r="D83" s="49" t="s">
        <v>21</v>
      </c>
      <c r="E83" s="49">
        <v>1</v>
      </c>
      <c r="F83" s="50" t="s">
        <v>60</v>
      </c>
      <c r="G83" s="50" t="s">
        <v>14</v>
      </c>
      <c r="H83" s="22">
        <v>2.7997680942000001</v>
      </c>
      <c r="J83" s="39">
        <v>92468403</v>
      </c>
      <c r="K83" s="51">
        <v>2.7224504999999999</v>
      </c>
      <c r="L83" s="51">
        <v>-7.73175942000002e-002</v>
      </c>
    </row>
    <row r="84" ht="15" hidden="1">
      <c r="A84" s="47">
        <v>92402194</v>
      </c>
      <c r="B84" s="48" t="s">
        <v>3281</v>
      </c>
      <c r="C84" s="48" t="s">
        <v>3281</v>
      </c>
      <c r="D84" s="49" t="s">
        <v>21</v>
      </c>
      <c r="E84" s="49">
        <v>1</v>
      </c>
      <c r="F84" s="50" t="s">
        <v>60</v>
      </c>
      <c r="G84" s="50" t="s">
        <v>14</v>
      </c>
      <c r="H84" s="22">
        <v>2.0998260706499998</v>
      </c>
      <c r="J84" s="39">
        <v>92402194</v>
      </c>
      <c r="K84" s="51">
        <v>2.0418378750000001</v>
      </c>
      <c r="L84" s="51">
        <v>-5.7988195650000102e-002</v>
      </c>
    </row>
    <row r="85" ht="15" hidden="1">
      <c r="A85" s="47">
        <v>92466516</v>
      </c>
      <c r="B85" s="48" t="s">
        <v>4187</v>
      </c>
      <c r="C85" s="48" t="s">
        <v>4187</v>
      </c>
      <c r="D85" s="49" t="s">
        <v>17</v>
      </c>
      <c r="E85" s="49">
        <v>1</v>
      </c>
      <c r="F85" s="50" t="s">
        <v>60</v>
      </c>
      <c r="G85" s="50" t="s">
        <v>14</v>
      </c>
      <c r="H85" s="22">
        <v>0.69994202355000001</v>
      </c>
      <c r="J85" s="39">
        <v>92466516</v>
      </c>
      <c r="K85" s="51">
        <v>0.68061262499999997</v>
      </c>
      <c r="L85" s="51">
        <v>-1.9329398550000002e-002</v>
      </c>
    </row>
    <row r="86" ht="15" hidden="1">
      <c r="A86" s="47">
        <v>92389538</v>
      </c>
      <c r="B86" s="48" t="s">
        <v>1232</v>
      </c>
      <c r="C86" s="48" t="s">
        <v>1233</v>
      </c>
      <c r="D86" s="49" t="s">
        <v>34</v>
      </c>
      <c r="E86" s="49">
        <v>1</v>
      </c>
      <c r="F86" s="50" t="s">
        <v>64</v>
      </c>
      <c r="G86" s="50" t="s">
        <v>14</v>
      </c>
      <c r="H86" s="22">
        <v>11.06955552654</v>
      </c>
      <c r="J86" s="39">
        <v>92389538</v>
      </c>
      <c r="K86" s="51">
        <v>10.76386185</v>
      </c>
      <c r="L86" s="51">
        <v>-0.30569367654000101</v>
      </c>
    </row>
    <row r="87" ht="15" hidden="1">
      <c r="A87" s="47">
        <v>92456413</v>
      </c>
      <c r="B87" s="48" t="s">
        <v>4957</v>
      </c>
      <c r="C87" s="48" t="s">
        <v>4957</v>
      </c>
      <c r="D87" s="49" t="s">
        <v>17</v>
      </c>
      <c r="E87" s="49">
        <v>1</v>
      </c>
      <c r="F87" s="50" t="s">
        <v>60</v>
      </c>
      <c r="G87" s="50" t="s">
        <v>14</v>
      </c>
      <c r="H87" s="22">
        <v>0.69994202355000001</v>
      </c>
      <c r="J87" s="39">
        <v>92456413</v>
      </c>
      <c r="K87" s="51">
        <v>0.68061262499999997</v>
      </c>
      <c r="L87" s="51">
        <v>-1.9329398550000002e-002</v>
      </c>
    </row>
    <row r="88" ht="15" hidden="1">
      <c r="A88" s="47">
        <v>90143221</v>
      </c>
      <c r="B88" s="48" t="s">
        <v>1581</v>
      </c>
      <c r="C88" s="48" t="s">
        <v>1581</v>
      </c>
      <c r="D88" s="49" t="s">
        <v>17</v>
      </c>
      <c r="E88" s="49">
        <v>1</v>
      </c>
      <c r="F88" s="50" t="s">
        <v>60</v>
      </c>
      <c r="G88" s="50" t="s">
        <v>14</v>
      </c>
      <c r="H88" s="22">
        <v>0.69994202355000001</v>
      </c>
      <c r="J88" s="39">
        <v>90143221</v>
      </c>
      <c r="K88" s="51">
        <v>0.68061262499999997</v>
      </c>
      <c r="L88" s="51">
        <v>-1.9329398550000002e-002</v>
      </c>
    </row>
    <row r="89" ht="15" hidden="1">
      <c r="A89" s="47">
        <v>90232658</v>
      </c>
      <c r="B89" s="48" t="s">
        <v>3039</v>
      </c>
      <c r="C89" s="48" t="s">
        <v>2181</v>
      </c>
      <c r="D89" s="49" t="s">
        <v>511</v>
      </c>
      <c r="E89" s="49">
        <v>1</v>
      </c>
      <c r="F89" s="50" t="s">
        <v>88</v>
      </c>
      <c r="G89" s="50" t="s">
        <v>14</v>
      </c>
      <c r="H89" s="22">
        <v>129.10867830000001</v>
      </c>
      <c r="J89" s="39">
        <v>90232658</v>
      </c>
      <c r="K89" s="51">
        <v>125.54325</v>
      </c>
      <c r="L89" s="51">
        <v>-3.56542830000001</v>
      </c>
    </row>
    <row r="90" ht="15" hidden="1">
      <c r="A90" s="47">
        <v>92450792</v>
      </c>
      <c r="B90" s="48" t="s">
        <v>8518</v>
      </c>
      <c r="C90" s="48" t="s">
        <v>8519</v>
      </c>
      <c r="D90" s="49" t="s">
        <v>506</v>
      </c>
      <c r="E90" s="49">
        <v>1</v>
      </c>
      <c r="F90" s="50" t="s">
        <v>64</v>
      </c>
      <c r="G90" s="50" t="s">
        <v>14</v>
      </c>
      <c r="H90" s="22">
        <v>41.249124000000002</v>
      </c>
      <c r="J90" s="39">
        <v>92450792</v>
      </c>
      <c r="K90" s="51">
        <v>40.109999999999999</v>
      </c>
      <c r="L90" s="51">
        <v>-1.139124</v>
      </c>
    </row>
    <row r="91" ht="15" hidden="1">
      <c r="A91" s="47">
        <v>90204018</v>
      </c>
      <c r="B91" s="48" t="s">
        <v>1907</v>
      </c>
      <c r="C91" s="48" t="s">
        <v>1909</v>
      </c>
      <c r="D91" s="49" t="s">
        <v>235</v>
      </c>
      <c r="E91" s="49">
        <v>1</v>
      </c>
      <c r="F91" s="50" t="s">
        <v>13</v>
      </c>
      <c r="G91" s="50" t="s">
        <v>14</v>
      </c>
      <c r="H91" s="22">
        <v>41.031234572957999</v>
      </c>
      <c r="J91" s="39">
        <v>90204018</v>
      </c>
      <c r="K91" s="51">
        <v>39.898127744999996</v>
      </c>
      <c r="L91" s="51">
        <v>-1.1331068279580001</v>
      </c>
    </row>
    <row r="92" ht="15" hidden="1">
      <c r="A92" s="47">
        <v>92453953</v>
      </c>
      <c r="B92" s="48" t="s">
        <v>2538</v>
      </c>
      <c r="C92" s="48" t="s">
        <v>2538</v>
      </c>
      <c r="D92" s="49" t="s">
        <v>504</v>
      </c>
      <c r="E92" s="49">
        <v>1</v>
      </c>
      <c r="F92" s="50" t="s">
        <v>88</v>
      </c>
      <c r="G92" s="50" t="s">
        <v>14</v>
      </c>
      <c r="H92" s="22">
        <v>4.9081025510064</v>
      </c>
      <c r="J92" s="39">
        <v>92453953</v>
      </c>
      <c r="K92" s="51">
        <v>4.7725617959999997</v>
      </c>
      <c r="L92" s="51">
        <v>-0.1355407550064</v>
      </c>
    </row>
    <row r="93" ht="15" hidden="1">
      <c r="A93" s="47">
        <v>90158776</v>
      </c>
      <c r="B93" s="48" t="s">
        <v>8110</v>
      </c>
      <c r="C93" s="48" t="s">
        <v>8121</v>
      </c>
      <c r="D93" s="49" t="s">
        <v>229</v>
      </c>
      <c r="E93" s="49">
        <v>1</v>
      </c>
      <c r="F93" s="50" t="s">
        <v>60</v>
      </c>
      <c r="G93" s="50" t="s">
        <v>14</v>
      </c>
      <c r="H93" s="22">
        <v>2.7997680942000001</v>
      </c>
      <c r="J93" s="39">
        <v>90158776</v>
      </c>
      <c r="K93" s="51">
        <v>2.7224504999999999</v>
      </c>
      <c r="L93" s="51">
        <v>-7.73175942000002e-002</v>
      </c>
    </row>
    <row r="94" ht="15" hidden="1">
      <c r="A94" s="47">
        <v>90284313</v>
      </c>
      <c r="B94" s="48" t="s">
        <v>2125</v>
      </c>
      <c r="C94" s="48" t="s">
        <v>2125</v>
      </c>
      <c r="D94" s="49" t="s">
        <v>39</v>
      </c>
      <c r="E94" s="49">
        <v>1</v>
      </c>
      <c r="F94" s="50" t="s">
        <v>60</v>
      </c>
      <c r="G94" s="50" t="s">
        <v>14</v>
      </c>
      <c r="H94" s="22">
        <v>1.34897917266</v>
      </c>
      <c r="J94" s="39">
        <v>90284313</v>
      </c>
      <c r="K94" s="51">
        <v>1.3117261499999999</v>
      </c>
      <c r="L94" s="51">
        <v>-3.72530226600001e-002</v>
      </c>
    </row>
    <row r="95" ht="15" hidden="1">
      <c r="A95" s="47">
        <v>92454232</v>
      </c>
      <c r="B95" s="48" t="s">
        <v>3029</v>
      </c>
      <c r="C95" s="48" t="s">
        <v>3030</v>
      </c>
      <c r="D95" s="49" t="s">
        <v>50</v>
      </c>
      <c r="E95" s="49">
        <v>1</v>
      </c>
      <c r="F95" s="50" t="s">
        <v>88</v>
      </c>
      <c r="G95" s="50" t="s">
        <v>14</v>
      </c>
      <c r="H95" s="22">
        <v>18.6544790019</v>
      </c>
      <c r="J95" s="39">
        <v>92454232</v>
      </c>
      <c r="K95" s="51">
        <v>18.139322249999999</v>
      </c>
      <c r="L95" s="51">
        <v>-0.51515675190000099</v>
      </c>
    </row>
    <row r="96" ht="15" hidden="1">
      <c r="A96" s="47">
        <v>92416225</v>
      </c>
      <c r="B96" s="48" t="s">
        <v>833</v>
      </c>
      <c r="C96" s="48" t="s">
        <v>834</v>
      </c>
      <c r="D96" s="49" t="s">
        <v>43</v>
      </c>
      <c r="E96" s="49">
        <v>70</v>
      </c>
      <c r="F96" s="50" t="s">
        <v>18</v>
      </c>
      <c r="G96" s="50" t="s">
        <v>19</v>
      </c>
      <c r="H96" s="22">
        <v>0.57368899402920004</v>
      </c>
      <c r="J96" s="39">
        <v>92416225</v>
      </c>
      <c r="K96" s="51">
        <v>0.55784616300000001</v>
      </c>
      <c r="L96" s="51">
        <v>-1.5842831029200002e-002</v>
      </c>
    </row>
    <row r="97" ht="15" hidden="1">
      <c r="A97" s="47">
        <v>90147600</v>
      </c>
      <c r="B97" s="48" t="s">
        <v>3277</v>
      </c>
      <c r="C97" s="48" t="s">
        <v>3277</v>
      </c>
      <c r="D97" s="49" t="s">
        <v>17</v>
      </c>
      <c r="E97" s="49">
        <v>1</v>
      </c>
      <c r="F97" s="50" t="s">
        <v>436</v>
      </c>
      <c r="G97" s="50" t="s">
        <v>14</v>
      </c>
      <c r="H97" s="22">
        <v>0.67448958633</v>
      </c>
      <c r="J97" s="39">
        <v>90147600</v>
      </c>
      <c r="K97" s="51">
        <v>0.65586307499999996</v>
      </c>
      <c r="L97" s="51">
        <v>-1.8626511330000001e-002</v>
      </c>
    </row>
    <row r="98" ht="15" hidden="1">
      <c r="A98" s="47">
        <v>90294408</v>
      </c>
      <c r="B98" s="48" t="s">
        <v>488</v>
      </c>
      <c r="C98" s="48" t="s">
        <v>489</v>
      </c>
      <c r="D98" s="49" t="s">
        <v>81</v>
      </c>
      <c r="E98" s="49">
        <v>1</v>
      </c>
      <c r="F98" s="50" t="s">
        <v>88</v>
      </c>
      <c r="G98" s="50" t="s">
        <v>14</v>
      </c>
      <c r="H98" s="22">
        <v>2934.2902850117998</v>
      </c>
      <c r="J98" s="39">
        <v>90294408</v>
      </c>
      <c r="K98" s="51">
        <v>2853.2577645000001</v>
      </c>
      <c r="L98" s="51">
        <v>-81.0325205118002</v>
      </c>
    </row>
    <row r="99" ht="15" hidden="1">
      <c r="A99" s="47">
        <v>90255585</v>
      </c>
      <c r="B99" s="48" t="s">
        <v>4777</v>
      </c>
      <c r="C99" s="48" t="s">
        <v>4778</v>
      </c>
      <c r="D99" s="49" t="s">
        <v>450</v>
      </c>
      <c r="E99" s="49">
        <v>20</v>
      </c>
      <c r="F99" s="50" t="s">
        <v>743</v>
      </c>
      <c r="G99" s="50" t="s">
        <v>19</v>
      </c>
      <c r="H99" s="22">
        <v>46.051321100400003</v>
      </c>
      <c r="J99" s="39">
        <v>90255585</v>
      </c>
      <c r="K99" s="51">
        <v>44.779581</v>
      </c>
      <c r="L99" s="51">
        <v>-1.2717401004</v>
      </c>
    </row>
    <row r="100" ht="15" hidden="1">
      <c r="A100" s="47">
        <v>90144767</v>
      </c>
      <c r="B100" s="48" t="s">
        <v>1798</v>
      </c>
      <c r="C100" s="48" t="s">
        <v>1798</v>
      </c>
      <c r="D100" s="49" t="s">
        <v>17</v>
      </c>
      <c r="E100" s="49">
        <v>80</v>
      </c>
      <c r="F100" s="50" t="s">
        <v>18</v>
      </c>
      <c r="G100" s="50" t="s">
        <v>19</v>
      </c>
      <c r="H100" s="22">
        <v>0.57368899402920004</v>
      </c>
      <c r="J100" s="39">
        <v>90144767</v>
      </c>
      <c r="K100" s="51">
        <v>0.55784616300000001</v>
      </c>
      <c r="L100" s="51">
        <v>-1.5842831029200002e-002</v>
      </c>
    </row>
    <row r="101" ht="15" hidden="1">
      <c r="A101" s="47">
        <v>90293231</v>
      </c>
      <c r="B101" s="48" t="s">
        <v>3307</v>
      </c>
      <c r="C101" s="48" t="s">
        <v>3308</v>
      </c>
      <c r="D101" s="49" t="s">
        <v>455</v>
      </c>
      <c r="E101" s="49">
        <v>200</v>
      </c>
      <c r="F101" s="50" t="s">
        <v>743</v>
      </c>
      <c r="G101" s="50" t="s">
        <v>19</v>
      </c>
      <c r="H101" s="22">
        <v>0.75051809280000004</v>
      </c>
      <c r="J101" s="39">
        <v>90293231</v>
      </c>
      <c r="K101" s="51">
        <v>0.729792</v>
      </c>
      <c r="L101" s="51">
        <v>-2.0726092799999998e-002</v>
      </c>
    </row>
    <row r="102" ht="15" hidden="1">
      <c r="A102" s="47">
        <v>92395600</v>
      </c>
      <c r="B102" s="48" t="s">
        <v>1932</v>
      </c>
      <c r="C102" s="48" t="s">
        <v>1933</v>
      </c>
      <c r="D102" s="49" t="s">
        <v>39</v>
      </c>
      <c r="E102" s="49">
        <v>1</v>
      </c>
      <c r="F102" s="50" t="s">
        <v>13</v>
      </c>
      <c r="G102" s="50" t="s">
        <v>14</v>
      </c>
      <c r="H102" s="22">
        <v>20.6770751892</v>
      </c>
      <c r="J102" s="39">
        <v>92395600</v>
      </c>
      <c r="K102" s="51">
        <v>20.106062999999999</v>
      </c>
      <c r="L102" s="51">
        <v>-0.57101218920000096</v>
      </c>
    </row>
    <row r="103" ht="15" hidden="1">
      <c r="A103" s="47">
        <v>90310292</v>
      </c>
      <c r="B103" s="48" t="s">
        <v>6196</v>
      </c>
      <c r="C103" s="48" t="s">
        <v>6196</v>
      </c>
      <c r="D103" s="49" t="s">
        <v>247</v>
      </c>
      <c r="E103" s="49">
        <v>1</v>
      </c>
      <c r="F103" s="50" t="s">
        <v>13</v>
      </c>
      <c r="G103" s="50" t="s">
        <v>14</v>
      </c>
      <c r="H103" s="22">
        <v>69.192668746317594</v>
      </c>
      <c r="J103" s="39">
        <v>90310292</v>
      </c>
      <c r="K103" s="51">
        <v>67.281863814000005</v>
      </c>
      <c r="L103" s="51">
        <v>-1.9108049323176</v>
      </c>
    </row>
    <row r="104" ht="15" hidden="1">
      <c r="A104" s="47">
        <v>91483026</v>
      </c>
      <c r="B104" s="48" t="s">
        <v>7592</v>
      </c>
      <c r="C104" s="48" t="s">
        <v>7593</v>
      </c>
      <c r="D104" s="49" t="s">
        <v>603</v>
      </c>
      <c r="E104" s="49">
        <v>1</v>
      </c>
      <c r="F104" s="50" t="s">
        <v>88</v>
      </c>
      <c r="G104" s="50" t="s">
        <v>14</v>
      </c>
      <c r="H104" s="22">
        <v>24.016578969600001</v>
      </c>
      <c r="J104" s="39">
        <v>91483026</v>
      </c>
      <c r="K104" s="51">
        <v>23.353344</v>
      </c>
      <c r="L104" s="51">
        <v>-0.66323496960000095</v>
      </c>
    </row>
    <row r="105" ht="15" hidden="1">
      <c r="A105" s="47">
        <v>90236157</v>
      </c>
      <c r="B105" s="48" t="s">
        <v>1879</v>
      </c>
      <c r="C105" s="48" t="s">
        <v>1879</v>
      </c>
      <c r="D105" s="49" t="s">
        <v>836</v>
      </c>
      <c r="E105" s="49">
        <v>1</v>
      </c>
      <c r="F105" s="50" t="s">
        <v>13</v>
      </c>
      <c r="G105" s="50" t="s">
        <v>14</v>
      </c>
      <c r="H105" s="22">
        <v>8.4883878128700001</v>
      </c>
      <c r="J105" s="39">
        <v>90236157</v>
      </c>
      <c r="K105" s="51">
        <v>8.2539749249999996</v>
      </c>
      <c r="L105" s="51">
        <v>-0.23441288787</v>
      </c>
    </row>
    <row r="106" ht="15" hidden="1">
      <c r="A106" s="47">
        <v>90262816</v>
      </c>
      <c r="B106" s="48" t="s">
        <v>3882</v>
      </c>
      <c r="C106" s="48" t="s">
        <v>3882</v>
      </c>
      <c r="D106" s="49" t="s">
        <v>244</v>
      </c>
      <c r="E106" s="49">
        <v>1</v>
      </c>
      <c r="F106" s="50" t="s">
        <v>64</v>
      </c>
      <c r="G106" s="50" t="s">
        <v>14</v>
      </c>
      <c r="H106" s="22">
        <v>5.4850002209099999</v>
      </c>
      <c r="J106" s="39">
        <v>90262816</v>
      </c>
      <c r="K106" s="51">
        <v>5.3335280249999997</v>
      </c>
      <c r="L106" s="51">
        <v>-0.15147219591</v>
      </c>
    </row>
    <row r="107" ht="15" hidden="1">
      <c r="A107" s="47">
        <v>90204077</v>
      </c>
      <c r="B107" s="48" t="s">
        <v>985</v>
      </c>
      <c r="C107" s="48" t="s">
        <v>986</v>
      </c>
      <c r="D107" s="49" t="s">
        <v>414</v>
      </c>
      <c r="E107" s="49">
        <v>1</v>
      </c>
      <c r="F107" s="50" t="s">
        <v>64</v>
      </c>
      <c r="G107" s="50" t="s">
        <v>14</v>
      </c>
      <c r="H107" s="22">
        <v>40.842842804820002</v>
      </c>
      <c r="J107" s="39">
        <v>90204077</v>
      </c>
      <c r="K107" s="51">
        <v>39.714938549999999</v>
      </c>
      <c r="L107" s="51">
        <v>-1.12790425482</v>
      </c>
    </row>
    <row r="108" ht="15" hidden="1">
      <c r="A108" s="47">
        <v>90139429</v>
      </c>
      <c r="B108" s="48" t="s">
        <v>1155</v>
      </c>
      <c r="C108" s="48" t="s">
        <v>1157</v>
      </c>
      <c r="D108" s="49" t="s">
        <v>43</v>
      </c>
      <c r="E108" s="49">
        <v>1</v>
      </c>
      <c r="F108" s="50" t="s">
        <v>88</v>
      </c>
      <c r="G108" s="50" t="s">
        <v>14</v>
      </c>
      <c r="H108" s="22">
        <v>18.555973502219999</v>
      </c>
      <c r="J108" s="39">
        <v>90139429</v>
      </c>
      <c r="K108" s="51">
        <v>18.043537050000001</v>
      </c>
      <c r="L108" s="51">
        <v>-0.512436452220001</v>
      </c>
    </row>
    <row r="109" ht="15" hidden="1">
      <c r="A109" s="47">
        <v>92402844</v>
      </c>
      <c r="B109" s="48" t="s">
        <v>9669</v>
      </c>
      <c r="C109" s="48" t="s">
        <v>9670</v>
      </c>
      <c r="D109" s="49" t="s">
        <v>3564</v>
      </c>
      <c r="E109" s="49">
        <v>60</v>
      </c>
      <c r="F109" s="50" t="s">
        <v>95</v>
      </c>
      <c r="G109" s="50" t="s">
        <v>19</v>
      </c>
      <c r="H109" s="22">
        <v>0.37525904640000002</v>
      </c>
      <c r="J109" s="39">
        <v>92402844</v>
      </c>
      <c r="K109" s="51">
        <v>0.364896</v>
      </c>
      <c r="L109" s="51">
        <v>-1.0363046399999999e-002</v>
      </c>
    </row>
    <row r="110" ht="15" hidden="1">
      <c r="A110" s="47">
        <v>92467199</v>
      </c>
      <c r="B110" s="48" t="s">
        <v>685</v>
      </c>
      <c r="C110" s="48" t="s">
        <v>685</v>
      </c>
      <c r="D110" s="49" t="s">
        <v>17</v>
      </c>
      <c r="E110" s="49">
        <v>1</v>
      </c>
      <c r="F110" s="50" t="s">
        <v>60</v>
      </c>
      <c r="G110" s="50" t="s">
        <v>14</v>
      </c>
      <c r="H110" s="22">
        <v>0.64903714910999999</v>
      </c>
      <c r="J110" s="39">
        <v>92467199</v>
      </c>
      <c r="K110" s="51">
        <v>0.63111352499999995</v>
      </c>
      <c r="L110" s="51">
        <v>-1.7923624110000001e-002</v>
      </c>
    </row>
    <row r="111" ht="15" hidden="1">
      <c r="A111" s="47">
        <v>90619013</v>
      </c>
      <c r="B111" s="48" t="s">
        <v>820</v>
      </c>
      <c r="C111" s="48" t="s">
        <v>821</v>
      </c>
      <c r="D111" s="49" t="s">
        <v>235</v>
      </c>
      <c r="E111" s="49">
        <v>1</v>
      </c>
      <c r="F111" s="50" t="s">
        <v>436</v>
      </c>
      <c r="G111" s="50" t="s">
        <v>14</v>
      </c>
      <c r="H111" s="22">
        <v>2.449069869933</v>
      </c>
      <c r="J111" s="39">
        <v>90619013</v>
      </c>
      <c r="K111" s="51">
        <v>2.3814370574999999</v>
      </c>
      <c r="L111" s="51">
        <v>-6.7632812433000095e-002</v>
      </c>
    </row>
    <row r="112" ht="15" hidden="1">
      <c r="A112" s="47">
        <v>92419283</v>
      </c>
      <c r="B112" s="48" t="s">
        <v>4941</v>
      </c>
      <c r="C112" s="48" t="s">
        <v>4942</v>
      </c>
      <c r="D112" s="49" t="s">
        <v>69</v>
      </c>
      <c r="E112" s="49">
        <v>1</v>
      </c>
      <c r="F112" s="50" t="s">
        <v>60</v>
      </c>
      <c r="G112" s="50" t="s">
        <v>14</v>
      </c>
      <c r="H112" s="22">
        <v>2.49429997404</v>
      </c>
      <c r="J112" s="39">
        <v>92419283</v>
      </c>
      <c r="K112" s="51">
        <v>2.4254180999999999</v>
      </c>
      <c r="L112" s="51">
        <v>-6.8881874040000096e-002</v>
      </c>
    </row>
    <row r="113" ht="15" hidden="1">
      <c r="A113" s="47">
        <v>92399673</v>
      </c>
      <c r="B113" s="48" t="s">
        <v>839</v>
      </c>
      <c r="C113" s="48" t="s">
        <v>840</v>
      </c>
      <c r="D113" s="49" t="s">
        <v>235</v>
      </c>
      <c r="E113" s="49">
        <v>70</v>
      </c>
      <c r="F113" s="50" t="s">
        <v>18</v>
      </c>
      <c r="G113" s="50" t="s">
        <v>19</v>
      </c>
      <c r="H113" s="22">
        <v>0.62357499351000001</v>
      </c>
      <c r="J113" s="39">
        <v>92399673</v>
      </c>
      <c r="K113" s="51">
        <v>0.60635452499999998</v>
      </c>
      <c r="L113" s="51">
        <v>-1.722046851e-002</v>
      </c>
    </row>
    <row r="114" ht="15" hidden="1">
      <c r="A114" s="47">
        <v>92419097</v>
      </c>
      <c r="B114" s="48" t="s">
        <v>7788</v>
      </c>
      <c r="C114" s="48" t="s">
        <v>7793</v>
      </c>
      <c r="D114" s="49" t="s">
        <v>455</v>
      </c>
      <c r="E114" s="49">
        <v>1</v>
      </c>
      <c r="F114" s="50" t="s">
        <v>436</v>
      </c>
      <c r="G114" s="50" t="s">
        <v>14</v>
      </c>
      <c r="H114" s="22">
        <v>2.0287118249999998</v>
      </c>
      <c r="J114" s="39">
        <v>92419097</v>
      </c>
      <c r="K114" s="51">
        <v>1.9726874999999999</v>
      </c>
      <c r="L114" s="51">
        <v>-5.6024325000000097e-002</v>
      </c>
    </row>
    <row r="115" ht="15" hidden="1">
      <c r="A115" s="47">
        <v>90260228</v>
      </c>
      <c r="B115" s="48" t="s">
        <v>1958</v>
      </c>
      <c r="C115" s="48" t="s">
        <v>1959</v>
      </c>
      <c r="D115" s="49" t="s">
        <v>244</v>
      </c>
      <c r="E115" s="49">
        <v>1</v>
      </c>
      <c r="F115" s="50" t="s">
        <v>13</v>
      </c>
      <c r="G115" s="50" t="s">
        <v>14</v>
      </c>
      <c r="H115" s="22">
        <v>18.999248250779999</v>
      </c>
      <c r="J115" s="39">
        <v>90260228</v>
      </c>
      <c r="K115" s="51">
        <v>18.474570450000002</v>
      </c>
      <c r="L115" s="51">
        <v>-0.52467780078000104</v>
      </c>
    </row>
    <row r="116" ht="15" hidden="1">
      <c r="A116" s="47">
        <v>90199316</v>
      </c>
      <c r="B116" s="48" t="s">
        <v>2599</v>
      </c>
      <c r="C116" s="48" t="s">
        <v>2600</v>
      </c>
      <c r="D116" s="49" t="s">
        <v>620</v>
      </c>
      <c r="E116" s="49">
        <v>1</v>
      </c>
      <c r="F116" s="50" t="s">
        <v>88</v>
      </c>
      <c r="G116" s="50" t="s">
        <v>14</v>
      </c>
      <c r="H116" s="22">
        <v>4.7409239999999997</v>
      </c>
      <c r="J116" s="39">
        <v>90199316</v>
      </c>
      <c r="K116" s="51">
        <v>4.6100000000000003</v>
      </c>
      <c r="L116" s="51">
        <v>-0.13092400000000001</v>
      </c>
    </row>
    <row r="117" ht="15" hidden="1">
      <c r="A117" s="47">
        <v>90228731</v>
      </c>
      <c r="B117" s="48" t="s">
        <v>3769</v>
      </c>
      <c r="C117" s="48" t="s">
        <v>3770</v>
      </c>
      <c r="D117" s="49" t="s">
        <v>235</v>
      </c>
      <c r="E117" s="49">
        <v>1</v>
      </c>
      <c r="F117" s="50" t="s">
        <v>64</v>
      </c>
      <c r="G117" s="50" t="s">
        <v>14</v>
      </c>
      <c r="H117" s="22">
        <v>2.2281005880000002</v>
      </c>
      <c r="J117" s="39">
        <v>90228731</v>
      </c>
      <c r="K117" s="51">
        <v>2.1665700000000001</v>
      </c>
      <c r="L117" s="51">
        <v>-6.1530588000000101e-002</v>
      </c>
    </row>
    <row r="118" ht="15" hidden="1">
      <c r="A118" s="47">
        <v>90302982</v>
      </c>
      <c r="B118" s="48" t="s">
        <v>3304</v>
      </c>
      <c r="C118" s="48" t="s">
        <v>3305</v>
      </c>
      <c r="D118" s="49" t="s">
        <v>455</v>
      </c>
      <c r="E118" s="49">
        <v>1000</v>
      </c>
      <c r="F118" s="50" t="s">
        <v>743</v>
      </c>
      <c r="G118" s="50" t="s">
        <v>19</v>
      </c>
      <c r="H118" s="22">
        <v>0.75051809280000004</v>
      </c>
      <c r="J118" s="39">
        <v>90302982</v>
      </c>
      <c r="K118" s="51">
        <v>0.729792</v>
      </c>
      <c r="L118" s="51">
        <v>-2.0726092799999998e-002</v>
      </c>
    </row>
    <row r="119" ht="15" hidden="1">
      <c r="A119" s="47">
        <v>90171136</v>
      </c>
      <c r="B119" s="48" t="s">
        <v>3762</v>
      </c>
      <c r="C119" s="48" t="s">
        <v>3762</v>
      </c>
      <c r="D119" s="49" t="s">
        <v>244</v>
      </c>
      <c r="E119" s="49">
        <v>1</v>
      </c>
      <c r="F119" s="50" t="s">
        <v>64</v>
      </c>
      <c r="G119" s="50" t="s">
        <v>14</v>
      </c>
      <c r="H119" s="22">
        <v>1.24716942378</v>
      </c>
      <c r="J119" s="39">
        <v>90171136</v>
      </c>
      <c r="K119" s="51">
        <v>1.2127279500000001</v>
      </c>
      <c r="L119" s="51">
        <v>-3.4441473780000099e-002</v>
      </c>
    </row>
    <row r="120" ht="15" hidden="1">
      <c r="A120" s="47">
        <v>90185803</v>
      </c>
      <c r="B120" s="48" t="s">
        <v>3312</v>
      </c>
      <c r="C120" s="48" t="s">
        <v>3313</v>
      </c>
      <c r="D120" s="49" t="s">
        <v>146</v>
      </c>
      <c r="E120" s="49">
        <v>1</v>
      </c>
      <c r="F120" s="50" t="s">
        <v>158</v>
      </c>
      <c r="G120" s="50" t="s">
        <v>14</v>
      </c>
      <c r="H120" s="22">
        <v>0.29611015322399997</v>
      </c>
      <c r="J120" s="39">
        <v>90185803</v>
      </c>
      <c r="K120" s="51">
        <v>0.28793286000000001</v>
      </c>
      <c r="L120" s="51">
        <v>-8.1772932240000203e-003</v>
      </c>
    </row>
    <row r="121" ht="15" hidden="1">
      <c r="A121" s="47">
        <v>90135857</v>
      </c>
      <c r="B121" s="48" t="s">
        <v>2715</v>
      </c>
      <c r="C121" s="48" t="s">
        <v>2716</v>
      </c>
      <c r="D121" s="49" t="s">
        <v>207</v>
      </c>
      <c r="E121" s="49">
        <v>1</v>
      </c>
      <c r="F121" s="50" t="s">
        <v>13</v>
      </c>
      <c r="G121" s="50" t="s">
        <v>14</v>
      </c>
      <c r="H121" s="22">
        <v>23.665946298120002</v>
      </c>
      <c r="J121" s="39">
        <v>90135857</v>
      </c>
      <c r="K121" s="51">
        <v>23.0123943</v>
      </c>
      <c r="L121" s="51">
        <v>-0.65355199812000098</v>
      </c>
    </row>
    <row r="122" ht="15" hidden="1">
      <c r="A122" s="47">
        <v>92455506</v>
      </c>
      <c r="B122" s="48" t="s">
        <v>1178</v>
      </c>
      <c r="C122" s="48" t="s">
        <v>1178</v>
      </c>
      <c r="D122" s="49" t="s">
        <v>17</v>
      </c>
      <c r="E122" s="49">
        <v>1</v>
      </c>
      <c r="F122" s="50" t="s">
        <v>60</v>
      </c>
      <c r="G122" s="50" t="s">
        <v>14</v>
      </c>
      <c r="H122" s="22">
        <v>1.24716942378</v>
      </c>
      <c r="J122" s="39">
        <v>92455506</v>
      </c>
      <c r="K122" s="51">
        <v>1.2127279500000001</v>
      </c>
      <c r="L122" s="51">
        <v>-3.4441473780000099e-002</v>
      </c>
    </row>
    <row r="123" ht="15" hidden="1">
      <c r="A123" s="47">
        <v>90257987</v>
      </c>
      <c r="B123" s="48" t="s">
        <v>1844</v>
      </c>
      <c r="C123" s="48" t="s">
        <v>1845</v>
      </c>
      <c r="D123" s="49" t="s">
        <v>244</v>
      </c>
      <c r="E123" s="49">
        <v>1</v>
      </c>
      <c r="F123" s="50" t="s">
        <v>13</v>
      </c>
      <c r="G123" s="50" t="s">
        <v>14</v>
      </c>
      <c r="H123" s="22">
        <v>6.3885617422200003</v>
      </c>
      <c r="J123" s="39">
        <v>90257987</v>
      </c>
      <c r="K123" s="51">
        <v>6.2121370499999999</v>
      </c>
      <c r="L123" s="51">
        <v>-0.17642469222000001</v>
      </c>
    </row>
    <row r="124" ht="15" hidden="1">
      <c r="A124" s="47">
        <v>90284640</v>
      </c>
      <c r="B124" s="48" t="s">
        <v>2451</v>
      </c>
      <c r="C124" s="48" t="s">
        <v>2457</v>
      </c>
      <c r="D124" s="49" t="s">
        <v>544</v>
      </c>
      <c r="E124" s="49">
        <v>1</v>
      </c>
      <c r="F124" s="50" t="s">
        <v>88</v>
      </c>
      <c r="G124" s="50" t="s">
        <v>14</v>
      </c>
      <c r="H124" s="22">
        <v>4.2887356715699996</v>
      </c>
      <c r="J124" s="39">
        <v>90284640</v>
      </c>
      <c r="K124" s="51">
        <v>4.1702991750000002</v>
      </c>
      <c r="L124" s="51">
        <v>-0.11843649656999999</v>
      </c>
    </row>
    <row r="125" ht="15" hidden="1">
      <c r="A125" s="47">
        <v>92467911</v>
      </c>
      <c r="B125" s="48" t="s">
        <v>3263</v>
      </c>
      <c r="C125" s="48" t="s">
        <v>3263</v>
      </c>
      <c r="D125" s="49" t="s">
        <v>590</v>
      </c>
      <c r="E125" s="49">
        <v>1</v>
      </c>
      <c r="F125" s="50" t="s">
        <v>60</v>
      </c>
      <c r="G125" s="50" t="s">
        <v>14</v>
      </c>
      <c r="H125" s="22">
        <v>2.4943388475599999</v>
      </c>
      <c r="J125" s="39">
        <v>92467911</v>
      </c>
      <c r="K125" s="51">
        <v>2.4254559000000002</v>
      </c>
      <c r="L125" s="51">
        <v>-6.8882947560000102e-002</v>
      </c>
    </row>
    <row r="126" ht="15" hidden="1">
      <c r="A126" s="47">
        <v>90283503</v>
      </c>
      <c r="B126" s="48" t="s">
        <v>1054</v>
      </c>
      <c r="C126" s="48" t="s">
        <v>1064</v>
      </c>
      <c r="D126" s="49" t="s">
        <v>26</v>
      </c>
      <c r="E126" s="49">
        <v>1</v>
      </c>
      <c r="F126" s="50" t="s">
        <v>60</v>
      </c>
      <c r="G126" s="50" t="s">
        <v>14</v>
      </c>
      <c r="H126" s="22">
        <v>2.8486549539746999</v>
      </c>
      <c r="J126" s="39">
        <v>90283503</v>
      </c>
      <c r="K126" s="51">
        <v>2.7699873142500002</v>
      </c>
      <c r="L126" s="51">
        <v>-7.8667639724700103e-002</v>
      </c>
    </row>
    <row r="127" ht="15">
      <c r="A127" s="47">
        <v>90205634</v>
      </c>
      <c r="B127" s="48" t="s">
        <v>1048</v>
      </c>
      <c r="C127" s="48" t="s">
        <v>1048</v>
      </c>
      <c r="D127" s="49" t="s">
        <v>154</v>
      </c>
      <c r="E127" s="49">
        <v>100</v>
      </c>
      <c r="F127" s="50" t="s">
        <v>151</v>
      </c>
      <c r="G127" s="50" t="s">
        <v>19</v>
      </c>
      <c r="H127" s="22">
        <v>7.1987999999999996e-002</v>
      </c>
      <c r="J127" s="39">
        <v>90205634</v>
      </c>
      <c r="K127" s="51">
        <v>7.0000000000000007e-002</v>
      </c>
      <c r="L127" s="51">
        <v>-1.9880000000000002e-003</v>
      </c>
    </row>
    <row r="128" ht="15" hidden="1">
      <c r="A128" s="47">
        <v>90259297</v>
      </c>
      <c r="B128" s="48" t="s">
        <v>4278</v>
      </c>
      <c r="C128" s="48" t="s">
        <v>4278</v>
      </c>
      <c r="D128" s="49" t="s">
        <v>244</v>
      </c>
      <c r="E128" s="49">
        <v>1</v>
      </c>
      <c r="F128" s="50" t="s">
        <v>64</v>
      </c>
      <c r="G128" s="50" t="s">
        <v>14</v>
      </c>
      <c r="H128" s="22">
        <v>0.62358471188999998</v>
      </c>
      <c r="J128" s="39">
        <v>90259297</v>
      </c>
      <c r="K128" s="51">
        <v>0.60636397500000006</v>
      </c>
      <c r="L128" s="51">
        <v>-1.7220736890000001e-002</v>
      </c>
    </row>
    <row r="129" ht="15" hidden="1">
      <c r="A129" s="47">
        <v>90201507</v>
      </c>
      <c r="B129" s="48" t="s">
        <v>9027</v>
      </c>
      <c r="C129" s="48" t="s">
        <v>9028</v>
      </c>
      <c r="D129" s="49" t="s">
        <v>7553</v>
      </c>
      <c r="E129" s="49">
        <v>1</v>
      </c>
      <c r="F129" s="50" t="s">
        <v>88</v>
      </c>
      <c r="G129" s="50" t="s">
        <v>14</v>
      </c>
      <c r="H129" s="22">
        <v>23.665946298120002</v>
      </c>
      <c r="J129" s="39">
        <v>90201507</v>
      </c>
      <c r="K129" s="51">
        <v>23.0123943</v>
      </c>
      <c r="L129" s="51">
        <v>-0.65355199812000098</v>
      </c>
    </row>
    <row r="130" ht="15" hidden="1">
      <c r="A130" s="52">
        <v>90355199</v>
      </c>
      <c r="B130" s="53" t="s">
        <v>10013</v>
      </c>
      <c r="C130" s="53" t="s">
        <v>10014</v>
      </c>
      <c r="D130" s="50" t="s">
        <v>220</v>
      </c>
      <c r="E130" s="49">
        <v>1</v>
      </c>
      <c r="F130" s="50" t="s">
        <v>13</v>
      </c>
      <c r="G130" s="50" t="s">
        <v>14</v>
      </c>
      <c r="H130" s="22">
        <v>9394.8145079999995</v>
      </c>
      <c r="J130" s="39">
        <v>90355199</v>
      </c>
      <c r="K130" s="51">
        <v>9135.3700000000008</v>
      </c>
      <c r="L130" s="51">
        <v>-259.44450800000101</v>
      </c>
    </row>
    <row r="131" ht="15" hidden="1">
      <c r="A131" s="47">
        <v>90177673</v>
      </c>
      <c r="B131" s="48" t="s">
        <v>2920</v>
      </c>
      <c r="C131" s="48" t="s">
        <v>2921</v>
      </c>
      <c r="D131" s="49" t="s">
        <v>915</v>
      </c>
      <c r="E131" s="49">
        <v>1</v>
      </c>
      <c r="F131" s="50" t="s">
        <v>13</v>
      </c>
      <c r="G131" s="50" t="s">
        <v>14</v>
      </c>
      <c r="H131" s="22">
        <v>66.784881804921</v>
      </c>
      <c r="J131" s="39">
        <v>90177673</v>
      </c>
      <c r="K131" s="51">
        <v>64.940569627499997</v>
      </c>
      <c r="L131" s="51">
        <v>-1.8443121774210001</v>
      </c>
    </row>
    <row r="132" ht="15" hidden="1">
      <c r="A132" s="47">
        <v>90301170</v>
      </c>
      <c r="B132" s="48" t="s">
        <v>7717</v>
      </c>
      <c r="C132" s="48" t="s">
        <v>7718</v>
      </c>
      <c r="D132" s="49" t="s">
        <v>12</v>
      </c>
      <c r="E132" s="49">
        <v>1</v>
      </c>
      <c r="F132" s="50" t="s">
        <v>60</v>
      </c>
      <c r="G132" s="50" t="s">
        <v>14</v>
      </c>
      <c r="H132" s="22">
        <v>25.123812000000001</v>
      </c>
      <c r="J132" s="39">
        <v>90301170</v>
      </c>
      <c r="K132" s="51">
        <v>24.43</v>
      </c>
      <c r="L132" s="51">
        <v>-0.69381200000000098</v>
      </c>
    </row>
    <row r="133" ht="15" hidden="1">
      <c r="A133" s="47">
        <v>90260295</v>
      </c>
      <c r="B133" s="48" t="s">
        <v>9895</v>
      </c>
      <c r="C133" s="48" t="s">
        <v>9896</v>
      </c>
      <c r="D133" s="49" t="s">
        <v>131</v>
      </c>
      <c r="E133" s="49">
        <v>100</v>
      </c>
      <c r="F133" s="50" t="s">
        <v>743</v>
      </c>
      <c r="G133" s="50" t="s">
        <v>19</v>
      </c>
      <c r="H133" s="22">
        <v>19.6939916352</v>
      </c>
      <c r="J133" s="39">
        <v>90260295</v>
      </c>
      <c r="K133" s="51">
        <v>19.150127999999999</v>
      </c>
      <c r="L133" s="51">
        <v>-0.54386363520000103</v>
      </c>
    </row>
    <row r="134" ht="15" hidden="1">
      <c r="A134" s="47">
        <v>90298926</v>
      </c>
      <c r="B134" s="48" t="s">
        <v>5558</v>
      </c>
      <c r="C134" s="48" t="s">
        <v>5559</v>
      </c>
      <c r="D134" s="49" t="s">
        <v>956</v>
      </c>
      <c r="E134" s="49">
        <v>1</v>
      </c>
      <c r="F134" s="50" t="s">
        <v>60</v>
      </c>
      <c r="G134" s="50" t="s">
        <v>14</v>
      </c>
      <c r="H134" s="22">
        <v>24.109221046679998</v>
      </c>
      <c r="J134" s="39">
        <v>90298926</v>
      </c>
      <c r="K134" s="51">
        <v>23.443427700000001</v>
      </c>
      <c r="L134" s="51">
        <v>-0.66579334668000101</v>
      </c>
    </row>
    <row r="135" ht="15" hidden="1">
      <c r="A135" s="47">
        <v>90237404</v>
      </c>
      <c r="B135" s="48" t="s">
        <v>7830</v>
      </c>
      <c r="C135" s="48" t="s">
        <v>7830</v>
      </c>
      <c r="D135" s="49" t="s">
        <v>29</v>
      </c>
      <c r="E135" s="49">
        <v>1</v>
      </c>
      <c r="F135" s="50" t="s">
        <v>436</v>
      </c>
      <c r="G135" s="50" t="s">
        <v>14</v>
      </c>
      <c r="H135" s="22">
        <v>4.0851161738100004</v>
      </c>
      <c r="J135" s="39">
        <v>90237404</v>
      </c>
      <c r="K135" s="51">
        <v>3.9723027750000002</v>
      </c>
      <c r="L135" s="51">
        <v>-0.11281339881000001</v>
      </c>
    </row>
    <row r="136" ht="15" hidden="1">
      <c r="A136" s="47">
        <v>92258182</v>
      </c>
      <c r="B136" s="48" t="s">
        <v>4383</v>
      </c>
      <c r="C136" s="48" t="s">
        <v>4386</v>
      </c>
      <c r="D136" s="49" t="s">
        <v>146</v>
      </c>
      <c r="E136" s="49">
        <v>1</v>
      </c>
      <c r="F136" s="50" t="s">
        <v>64</v>
      </c>
      <c r="G136" s="50" t="s">
        <v>14</v>
      </c>
      <c r="H136" s="22">
        <v>1.63081327248</v>
      </c>
      <c r="J136" s="39">
        <v>92258182</v>
      </c>
      <c r="K136" s="51">
        <v>1.5857772000000001</v>
      </c>
      <c r="L136" s="51">
        <v>-4.5036072480000099e-002</v>
      </c>
    </row>
    <row r="137" ht="15" hidden="1">
      <c r="A137" s="47">
        <v>90257219</v>
      </c>
      <c r="B137" s="48" t="s">
        <v>8951</v>
      </c>
      <c r="C137" s="48" t="s">
        <v>8951</v>
      </c>
      <c r="D137" s="49" t="s">
        <v>247</v>
      </c>
      <c r="E137" s="49">
        <v>1</v>
      </c>
      <c r="F137" s="50" t="s">
        <v>13</v>
      </c>
      <c r="G137" s="50" t="s">
        <v>14</v>
      </c>
      <c r="H137" s="22">
        <v>8.4041766062963994</v>
      </c>
      <c r="J137" s="39">
        <v>90257219</v>
      </c>
      <c r="K137" s="51">
        <v>8.1720892710000008</v>
      </c>
      <c r="L137" s="51">
        <v>-0.23208733529639999</v>
      </c>
    </row>
    <row r="138" ht="15" hidden="1">
      <c r="A138" s="47">
        <v>90296370</v>
      </c>
      <c r="B138" s="48" t="s">
        <v>7605</v>
      </c>
      <c r="C138" s="48" t="s">
        <v>7606</v>
      </c>
      <c r="D138" s="49" t="s">
        <v>603</v>
      </c>
      <c r="E138" s="49">
        <v>1</v>
      </c>
      <c r="F138" s="50" t="s">
        <v>64</v>
      </c>
      <c r="G138" s="50" t="s">
        <v>14</v>
      </c>
      <c r="H138" s="22">
        <v>27.593853097859999</v>
      </c>
      <c r="J138" s="39">
        <v>90296370</v>
      </c>
      <c r="K138" s="51">
        <v>26.831829150000001</v>
      </c>
      <c r="L138" s="51">
        <v>-0.76202394786000105</v>
      </c>
    </row>
    <row r="139" ht="15" hidden="1">
      <c r="A139" s="47">
        <v>90439031</v>
      </c>
      <c r="B139" s="48" t="s">
        <v>2607</v>
      </c>
      <c r="C139" s="48" t="s">
        <v>2607</v>
      </c>
      <c r="D139" s="49" t="s">
        <v>520</v>
      </c>
      <c r="E139" s="49">
        <v>1</v>
      </c>
      <c r="F139" s="50" t="s">
        <v>485</v>
      </c>
      <c r="G139" s="50" t="s">
        <v>14</v>
      </c>
      <c r="H139" s="22">
        <v>6.6912087554999999</v>
      </c>
      <c r="J139" s="39">
        <v>90439031</v>
      </c>
      <c r="K139" s="51">
        <v>6.5064262499999996</v>
      </c>
      <c r="L139" s="51">
        <v>-0.1847825055</v>
      </c>
    </row>
    <row r="140" ht="15" hidden="1">
      <c r="A140" s="47">
        <v>90284763</v>
      </c>
      <c r="B140" s="48" t="s">
        <v>2638</v>
      </c>
      <c r="C140" s="48" t="s">
        <v>2638</v>
      </c>
      <c r="D140" s="49" t="s">
        <v>502</v>
      </c>
      <c r="E140" s="49">
        <v>1</v>
      </c>
      <c r="F140" s="50" t="s">
        <v>485</v>
      </c>
      <c r="G140" s="50" t="s">
        <v>14</v>
      </c>
      <c r="H140" s="22">
        <v>6.6912087554999999</v>
      </c>
      <c r="J140" s="39">
        <v>90284763</v>
      </c>
      <c r="K140" s="51">
        <v>6.5064262499999996</v>
      </c>
      <c r="L140" s="51">
        <v>-0.1847825055</v>
      </c>
    </row>
    <row r="141" ht="15" hidden="1">
      <c r="A141" s="47">
        <v>92400400</v>
      </c>
      <c r="B141" s="48" t="s">
        <v>2612</v>
      </c>
      <c r="C141" s="48" t="s">
        <v>2612</v>
      </c>
      <c r="D141" s="49" t="s">
        <v>520</v>
      </c>
      <c r="E141" s="49">
        <v>1</v>
      </c>
      <c r="F141" s="50" t="s">
        <v>485</v>
      </c>
      <c r="G141" s="50" t="s">
        <v>14</v>
      </c>
      <c r="H141" s="22">
        <v>4.1033160000000004</v>
      </c>
      <c r="J141" s="39">
        <v>92400400</v>
      </c>
      <c r="K141" s="51">
        <v>3.9900000000000002</v>
      </c>
      <c r="L141" s="51">
        <v>-0.113316</v>
      </c>
    </row>
    <row r="142" ht="15" hidden="1">
      <c r="A142" s="47">
        <v>92432590</v>
      </c>
      <c r="B142" s="48" t="s">
        <v>1917</v>
      </c>
      <c r="C142" s="48" t="s">
        <v>1918</v>
      </c>
      <c r="D142" s="49" t="s">
        <v>50</v>
      </c>
      <c r="E142" s="49">
        <v>1</v>
      </c>
      <c r="F142" s="50" t="s">
        <v>13</v>
      </c>
      <c r="G142" s="50" t="s">
        <v>14</v>
      </c>
      <c r="H142" s="22">
        <v>36.040699695420003</v>
      </c>
      <c r="J142" s="39">
        <v>92432590</v>
      </c>
      <c r="K142" s="51">
        <v>35.045410050000001</v>
      </c>
      <c r="L142" s="51">
        <v>-0.99528964542000198</v>
      </c>
    </row>
    <row r="143" ht="15" hidden="1">
      <c r="A143" s="47">
        <v>90272668</v>
      </c>
      <c r="B143" s="48" t="s">
        <v>2262</v>
      </c>
      <c r="C143" s="48" t="s">
        <v>2264</v>
      </c>
      <c r="D143" s="49" t="s">
        <v>633</v>
      </c>
      <c r="E143" s="49">
        <v>1</v>
      </c>
      <c r="F143" s="50" t="s">
        <v>88</v>
      </c>
      <c r="G143" s="50" t="s">
        <v>14</v>
      </c>
      <c r="H143" s="22">
        <v>48.513958592400002</v>
      </c>
      <c r="J143" s="39">
        <v>90272668</v>
      </c>
      <c r="K143" s="51">
        <v>47.174211</v>
      </c>
      <c r="L143" s="51">
        <v>-1.3397475924</v>
      </c>
    </row>
    <row r="144" ht="15" hidden="1">
      <c r="A144" s="47">
        <v>90409027</v>
      </c>
      <c r="B144" s="48" t="s">
        <v>8622</v>
      </c>
      <c r="C144" s="48" t="s">
        <v>8624</v>
      </c>
      <c r="D144" s="49" t="s">
        <v>69</v>
      </c>
      <c r="E144" s="49">
        <v>20</v>
      </c>
      <c r="F144" s="50" t="s">
        <v>18</v>
      </c>
      <c r="G144" s="50" t="s">
        <v>19</v>
      </c>
      <c r="H144" s="22">
        <v>0.88589975399999998</v>
      </c>
      <c r="J144" s="39">
        <v>90409027</v>
      </c>
      <c r="K144" s="51">
        <v>0.86143499999999995</v>
      </c>
      <c r="L144" s="51">
        <v>-2.4464753999999998e-002</v>
      </c>
    </row>
    <row r="145" ht="15" hidden="1">
      <c r="A145" s="47">
        <v>92403980</v>
      </c>
      <c r="B145" s="48" t="s">
        <v>4909</v>
      </c>
      <c r="C145" s="48" t="s">
        <v>4910</v>
      </c>
      <c r="D145" s="49" t="s">
        <v>21</v>
      </c>
      <c r="E145" s="49">
        <v>1</v>
      </c>
      <c r="F145" s="50" t="s">
        <v>13</v>
      </c>
      <c r="G145" s="50" t="s">
        <v>14</v>
      </c>
      <c r="H145" s="22">
        <v>413.78702399999997</v>
      </c>
      <c r="J145" s="39">
        <v>92403980</v>
      </c>
      <c r="K145" s="51">
        <v>402.36000000000001</v>
      </c>
      <c r="L145" s="51">
        <v>-11.427023999999999</v>
      </c>
    </row>
    <row r="146" ht="15" hidden="1">
      <c r="A146" s="47">
        <v>90131800</v>
      </c>
      <c r="B146" s="48" t="s">
        <v>2987</v>
      </c>
      <c r="C146" s="48" t="s">
        <v>2988</v>
      </c>
      <c r="D146" s="49" t="s">
        <v>81</v>
      </c>
      <c r="E146" s="49">
        <v>1</v>
      </c>
      <c r="F146" s="50" t="s">
        <v>88</v>
      </c>
      <c r="G146" s="50" t="s">
        <v>14</v>
      </c>
      <c r="H146" s="22">
        <v>105.9481374336</v>
      </c>
      <c r="J146" s="39">
        <v>90131800</v>
      </c>
      <c r="K146" s="51">
        <v>103.02230400000001</v>
      </c>
      <c r="L146" s="51">
        <v>-2.9258334335999998</v>
      </c>
    </row>
    <row r="147" ht="15" hidden="1">
      <c r="A147" s="47">
        <v>92453988</v>
      </c>
      <c r="B147" s="48" t="s">
        <v>6960</v>
      </c>
      <c r="C147" s="48" t="s">
        <v>6962</v>
      </c>
      <c r="D147" s="49" t="s">
        <v>50</v>
      </c>
      <c r="E147" s="49">
        <v>1</v>
      </c>
      <c r="F147" s="50" t="s">
        <v>13</v>
      </c>
      <c r="G147" s="50" t="s">
        <v>14</v>
      </c>
      <c r="H147" s="22">
        <v>26.737207055999999</v>
      </c>
      <c r="J147" s="39">
        <v>92453988</v>
      </c>
      <c r="K147" s="51">
        <v>25.998840000000001</v>
      </c>
      <c r="L147" s="51">
        <v>-0.73836705600000097</v>
      </c>
    </row>
    <row r="148" ht="15" hidden="1">
      <c r="A148" s="47">
        <v>92463010</v>
      </c>
      <c r="B148" s="48" t="s">
        <v>6572</v>
      </c>
      <c r="C148" s="48" t="s">
        <v>6574</v>
      </c>
      <c r="D148" s="49" t="s">
        <v>1221</v>
      </c>
      <c r="E148" s="49">
        <v>1</v>
      </c>
      <c r="F148" s="50" t="s">
        <v>60</v>
      </c>
      <c r="G148" s="50" t="s">
        <v>14</v>
      </c>
      <c r="H148" s="22">
        <v>7.2708844243266002</v>
      </c>
      <c r="J148" s="39">
        <v>92463010</v>
      </c>
      <c r="K148" s="51">
        <v>7.0700937614999999</v>
      </c>
      <c r="L148" s="51">
        <v>-0.20079066282659999</v>
      </c>
    </row>
    <row r="149" ht="15" hidden="1">
      <c r="A149" s="47">
        <v>90199340</v>
      </c>
      <c r="B149" s="48" t="s">
        <v>2534</v>
      </c>
      <c r="C149" s="48" t="s">
        <v>2535</v>
      </c>
      <c r="D149" s="49" t="s">
        <v>620</v>
      </c>
      <c r="E149" s="49">
        <v>1</v>
      </c>
      <c r="F149" s="50" t="s">
        <v>88</v>
      </c>
      <c r="G149" s="50" t="s">
        <v>14</v>
      </c>
      <c r="H149" s="22">
        <v>6.6917987999999999</v>
      </c>
      <c r="J149" s="39">
        <v>90199340</v>
      </c>
      <c r="K149" s="51">
        <v>6.5069999999999997</v>
      </c>
      <c r="L149" s="51">
        <v>-0.18479880000000001</v>
      </c>
    </row>
    <row r="150" ht="15" hidden="1">
      <c r="A150" s="47">
        <v>90173457</v>
      </c>
      <c r="B150" s="48" t="s">
        <v>1923</v>
      </c>
      <c r="C150" s="48" t="s">
        <v>1928</v>
      </c>
      <c r="D150" s="49" t="s">
        <v>244</v>
      </c>
      <c r="E150" s="49">
        <v>1</v>
      </c>
      <c r="F150" s="50" t="s">
        <v>13</v>
      </c>
      <c r="G150" s="50" t="s">
        <v>14</v>
      </c>
      <c r="H150" s="22">
        <v>20.476830745979999</v>
      </c>
      <c r="J150" s="39">
        <v>90173457</v>
      </c>
      <c r="K150" s="51">
        <v>19.911348449999998</v>
      </c>
      <c r="L150" s="51">
        <v>-0.56548229598000099</v>
      </c>
    </row>
    <row r="151" ht="15" hidden="1">
      <c r="A151" s="47">
        <v>90228014</v>
      </c>
      <c r="B151" s="48" t="s">
        <v>5103</v>
      </c>
      <c r="C151" s="48" t="s">
        <v>5105</v>
      </c>
      <c r="D151" s="49" t="s">
        <v>69</v>
      </c>
      <c r="E151" s="49">
        <v>1</v>
      </c>
      <c r="F151" s="50" t="s">
        <v>64</v>
      </c>
      <c r="G151" s="50" t="s">
        <v>14</v>
      </c>
      <c r="H151" s="22">
        <v>2.9186814719999998</v>
      </c>
      <c r="J151" s="39">
        <v>90228014</v>
      </c>
      <c r="K151" s="51">
        <v>2.8380800000000002</v>
      </c>
      <c r="L151" s="51">
        <v>-8.0601472000000104e-002</v>
      </c>
    </row>
    <row r="152" ht="15" hidden="1">
      <c r="A152" s="47">
        <v>92437974</v>
      </c>
      <c r="B152" s="48" t="s">
        <v>7731</v>
      </c>
      <c r="C152" s="48" t="s">
        <v>7732</v>
      </c>
      <c r="D152" s="49" t="s">
        <v>12</v>
      </c>
      <c r="E152" s="49">
        <v>1</v>
      </c>
      <c r="F152" s="50" t="s">
        <v>60</v>
      </c>
      <c r="G152" s="50" t="s">
        <v>14</v>
      </c>
      <c r="H152" s="22">
        <v>11.857599523979999</v>
      </c>
      <c r="J152" s="39">
        <v>92437974</v>
      </c>
      <c r="K152" s="51">
        <v>11.530143450000001</v>
      </c>
      <c r="L152" s="51">
        <v>-0.32745607398000098</v>
      </c>
    </row>
    <row r="153" ht="15" hidden="1">
      <c r="A153" s="47">
        <v>90315014</v>
      </c>
      <c r="B153" s="48" t="s">
        <v>7342</v>
      </c>
      <c r="C153" s="48" t="s">
        <v>7343</v>
      </c>
      <c r="D153" s="49" t="s">
        <v>139</v>
      </c>
      <c r="E153" s="49">
        <v>1</v>
      </c>
      <c r="F153" s="50" t="s">
        <v>13</v>
      </c>
      <c r="G153" s="50" t="s">
        <v>14</v>
      </c>
      <c r="H153" s="22">
        <v>121.7774239794</v>
      </c>
      <c r="J153" s="39">
        <v>90315014</v>
      </c>
      <c r="K153" s="51">
        <v>118.41445349999999</v>
      </c>
      <c r="L153" s="51">
        <v>-3.3629704793999999</v>
      </c>
    </row>
    <row r="154" ht="15" hidden="1">
      <c r="A154" s="47">
        <v>90278992</v>
      </c>
      <c r="B154" s="48" t="s">
        <v>8352</v>
      </c>
      <c r="C154" s="48" t="s">
        <v>8358</v>
      </c>
      <c r="D154" s="49" t="s">
        <v>946</v>
      </c>
      <c r="E154" s="49">
        <v>1</v>
      </c>
      <c r="F154" s="50" t="s">
        <v>13</v>
      </c>
      <c r="G154" s="50" t="s">
        <v>14</v>
      </c>
      <c r="H154" s="22">
        <v>93.964907999999994</v>
      </c>
      <c r="J154" s="39">
        <v>90278992</v>
      </c>
      <c r="K154" s="51">
        <v>91.370000000000005</v>
      </c>
      <c r="L154" s="51">
        <v>-2.5949080000000002</v>
      </c>
    </row>
    <row r="155" ht="15" hidden="1">
      <c r="A155" s="47">
        <v>92437923</v>
      </c>
      <c r="B155" s="48" t="s">
        <v>7715</v>
      </c>
      <c r="C155" s="48" t="s">
        <v>7716</v>
      </c>
      <c r="D155" s="49" t="s">
        <v>12</v>
      </c>
      <c r="E155" s="49">
        <v>1</v>
      </c>
      <c r="F155" s="50" t="s">
        <v>60</v>
      </c>
      <c r="G155" s="50" t="s">
        <v>14</v>
      </c>
      <c r="H155" s="22">
        <v>23.715199047959999</v>
      </c>
      <c r="J155" s="39">
        <v>92437923</v>
      </c>
      <c r="K155" s="51">
        <v>23.060286900000001</v>
      </c>
      <c r="L155" s="51">
        <v>-0.65491214796000097</v>
      </c>
    </row>
    <row r="156" ht="15" hidden="1">
      <c r="A156" s="47">
        <v>90282140</v>
      </c>
      <c r="B156" s="48" t="s">
        <v>5620</v>
      </c>
      <c r="C156" s="48" t="s">
        <v>5621</v>
      </c>
      <c r="D156" s="49" t="s">
        <v>5622</v>
      </c>
      <c r="E156" s="49">
        <v>10</v>
      </c>
      <c r="F156" s="50" t="s">
        <v>18</v>
      </c>
      <c r="G156" s="50" t="s">
        <v>19</v>
      </c>
      <c r="H156" s="22">
        <v>12.251621522700001</v>
      </c>
      <c r="J156" s="39">
        <v>90282140</v>
      </c>
      <c r="K156" s="51">
        <v>11.91328425</v>
      </c>
      <c r="L156" s="51">
        <v>-0.33833727270000102</v>
      </c>
    </row>
    <row r="157" ht="15" hidden="1">
      <c r="A157" s="47">
        <v>92456022</v>
      </c>
      <c r="B157" s="48" t="s">
        <v>1069</v>
      </c>
      <c r="C157" s="48" t="s">
        <v>1069</v>
      </c>
      <c r="D157" s="49" t="s">
        <v>17</v>
      </c>
      <c r="E157" s="49">
        <v>1</v>
      </c>
      <c r="F157" s="50" t="s">
        <v>60</v>
      </c>
      <c r="G157" s="50" t="s">
        <v>14</v>
      </c>
      <c r="H157" s="22">
        <v>9.5127029684765994</v>
      </c>
      <c r="J157" s="39">
        <v>92456022</v>
      </c>
      <c r="K157" s="51">
        <v>9.2500028865000008</v>
      </c>
      <c r="L157" s="51">
        <v>-0.2627000819766</v>
      </c>
    </row>
    <row r="158" ht="15" hidden="1">
      <c r="A158" s="47">
        <v>92394124</v>
      </c>
      <c r="B158" s="48" t="s">
        <v>266</v>
      </c>
      <c r="C158" s="48" t="s">
        <v>269</v>
      </c>
      <c r="D158" s="49" t="s">
        <v>81</v>
      </c>
      <c r="E158" s="49">
        <v>1</v>
      </c>
      <c r="F158" s="50" t="s">
        <v>60</v>
      </c>
      <c r="G158" s="50" t="s">
        <v>14</v>
      </c>
      <c r="H158" s="22">
        <v>0.33929672111999998</v>
      </c>
      <c r="J158" s="39">
        <v>92394124</v>
      </c>
      <c r="K158" s="51">
        <v>0.32992680000000002</v>
      </c>
      <c r="L158" s="51">
        <v>-9.3699211200000097e-003</v>
      </c>
    </row>
    <row r="159" ht="15" hidden="1">
      <c r="A159" s="47">
        <v>92423426</v>
      </c>
      <c r="B159" s="48" t="s">
        <v>2119</v>
      </c>
      <c r="C159" s="48" t="s">
        <v>2120</v>
      </c>
      <c r="D159" s="49" t="s">
        <v>146</v>
      </c>
      <c r="E159" s="49">
        <v>1</v>
      </c>
      <c r="F159" s="50" t="s">
        <v>436</v>
      </c>
      <c r="G159" s="50" t="s">
        <v>14</v>
      </c>
      <c r="H159" s="22">
        <v>2.0316759309000001</v>
      </c>
      <c r="J159" s="39">
        <v>92423426</v>
      </c>
      <c r="K159" s="51">
        <v>1.97556975</v>
      </c>
      <c r="L159" s="51">
        <v>-5.6106180900000101e-002</v>
      </c>
    </row>
    <row r="160" ht="15" hidden="1">
      <c r="A160" s="47">
        <v>92470807</v>
      </c>
      <c r="B160" s="48" t="s">
        <v>8199</v>
      </c>
      <c r="C160" s="48" t="s">
        <v>8200</v>
      </c>
      <c r="D160" s="49" t="s">
        <v>633</v>
      </c>
      <c r="E160" s="49">
        <v>1</v>
      </c>
      <c r="F160" s="50" t="s">
        <v>60</v>
      </c>
      <c r="G160" s="50" t="s">
        <v>14</v>
      </c>
      <c r="H160" s="22">
        <v>2.7143737689599998</v>
      </c>
      <c r="J160" s="39">
        <v>92470807</v>
      </c>
      <c r="K160" s="51">
        <v>2.6394144000000002</v>
      </c>
      <c r="L160" s="51">
        <v>-7.4959368960000106e-002</v>
      </c>
    </row>
    <row r="161" ht="15" hidden="1">
      <c r="A161" s="47">
        <v>92460690</v>
      </c>
      <c r="B161" s="48" t="s">
        <v>6760</v>
      </c>
      <c r="C161" s="48" t="s">
        <v>6761</v>
      </c>
      <c r="D161" s="49" t="s">
        <v>414</v>
      </c>
      <c r="E161" s="49">
        <v>1</v>
      </c>
      <c r="F161" s="50" t="s">
        <v>60</v>
      </c>
      <c r="G161" s="50" t="s">
        <v>14</v>
      </c>
      <c r="H161" s="22">
        <v>2.0316759309000001</v>
      </c>
      <c r="J161" s="39">
        <v>92460690</v>
      </c>
      <c r="K161" s="51">
        <v>1.97556975</v>
      </c>
      <c r="L161" s="51">
        <v>-5.6106180900000101e-002</v>
      </c>
    </row>
    <row r="162" ht="15" hidden="1">
      <c r="A162" s="47">
        <v>90204360</v>
      </c>
      <c r="B162" s="48" t="s">
        <v>4085</v>
      </c>
      <c r="C162" s="48" t="s">
        <v>4086</v>
      </c>
      <c r="D162" s="49" t="s">
        <v>888</v>
      </c>
      <c r="E162" s="49">
        <v>20</v>
      </c>
      <c r="F162" s="50" t="s">
        <v>18</v>
      </c>
      <c r="G162" s="50" t="s">
        <v>19</v>
      </c>
      <c r="H162" s="22">
        <v>118.62524798964</v>
      </c>
      <c r="J162" s="39">
        <v>90204360</v>
      </c>
      <c r="K162" s="51">
        <v>115.3493271</v>
      </c>
      <c r="L162" s="51">
        <v>-3.2759208896400098</v>
      </c>
    </row>
    <row r="163" ht="15" hidden="1">
      <c r="A163" s="47">
        <v>92457142</v>
      </c>
      <c r="B163" s="48" t="s">
        <v>8135</v>
      </c>
      <c r="C163" s="48" t="s">
        <v>8135</v>
      </c>
      <c r="D163" s="49" t="s">
        <v>39</v>
      </c>
      <c r="E163" s="49">
        <v>1</v>
      </c>
      <c r="F163" s="50" t="s">
        <v>13</v>
      </c>
      <c r="G163" s="50" t="s">
        <v>14</v>
      </c>
      <c r="H163" s="22">
        <v>57.407972149709998</v>
      </c>
      <c r="J163" s="39">
        <v>92457142</v>
      </c>
      <c r="K163" s="51">
        <v>55.822610025000003</v>
      </c>
      <c r="L163" s="51">
        <v>-1.58536212471</v>
      </c>
    </row>
    <row r="164" ht="15" hidden="1">
      <c r="A164" s="47">
        <v>92413790</v>
      </c>
      <c r="B164" s="48" t="s">
        <v>7897</v>
      </c>
      <c r="C164" s="48" t="s">
        <v>7898</v>
      </c>
      <c r="D164" s="49" t="s">
        <v>603</v>
      </c>
      <c r="E164" s="49">
        <v>1</v>
      </c>
      <c r="F164" s="50" t="s">
        <v>64</v>
      </c>
      <c r="G164" s="50" t="s">
        <v>14</v>
      </c>
      <c r="H164" s="22">
        <v>37.321271191260003</v>
      </c>
      <c r="J164" s="39">
        <v>92413790</v>
      </c>
      <c r="K164" s="51">
        <v>36.290617650000002</v>
      </c>
      <c r="L164" s="51">
        <v>-1.03065354126</v>
      </c>
    </row>
    <row r="165" ht="15" hidden="1">
      <c r="A165" s="47">
        <v>90236351</v>
      </c>
      <c r="B165" s="48" t="s">
        <v>1923</v>
      </c>
      <c r="C165" s="48" t="s">
        <v>1924</v>
      </c>
      <c r="D165" s="49" t="s">
        <v>836</v>
      </c>
      <c r="E165" s="49">
        <v>1</v>
      </c>
      <c r="F165" s="50" t="s">
        <v>13</v>
      </c>
      <c r="G165" s="50" t="s">
        <v>14</v>
      </c>
      <c r="H165" s="22">
        <v>29.609668632599998</v>
      </c>
      <c r="J165" s="39">
        <v>90236351</v>
      </c>
      <c r="K165" s="51">
        <v>28.791976500000001</v>
      </c>
      <c r="L165" s="51">
        <v>-0.81769213260000095</v>
      </c>
    </row>
    <row r="166" ht="15" hidden="1">
      <c r="A166" s="47">
        <v>90263030</v>
      </c>
      <c r="B166" s="48" t="s">
        <v>1869</v>
      </c>
      <c r="C166" s="48" t="s">
        <v>1871</v>
      </c>
      <c r="D166" s="49" t="s">
        <v>528</v>
      </c>
      <c r="E166" s="49">
        <v>1</v>
      </c>
      <c r="F166" s="50" t="s">
        <v>13</v>
      </c>
      <c r="G166" s="50" t="s">
        <v>14</v>
      </c>
      <c r="H166" s="22">
        <v>13.861131026400001</v>
      </c>
      <c r="J166" s="39">
        <v>90263030</v>
      </c>
      <c r="K166" s="51">
        <v>13.478346</v>
      </c>
      <c r="L166" s="51">
        <v>-0.382785026400001</v>
      </c>
    </row>
    <row r="167" ht="15" hidden="1">
      <c r="A167" s="47">
        <v>90167830</v>
      </c>
      <c r="B167" s="48" t="s">
        <v>3891</v>
      </c>
      <c r="C167" s="48" t="s">
        <v>3892</v>
      </c>
      <c r="D167" s="49" t="s">
        <v>683</v>
      </c>
      <c r="E167" s="49">
        <v>1</v>
      </c>
      <c r="F167" s="50" t="s">
        <v>64</v>
      </c>
      <c r="G167" s="50" t="s">
        <v>14</v>
      </c>
      <c r="H167" s="22">
        <v>7.7345059008000003</v>
      </c>
      <c r="J167" s="39">
        <v>90167830</v>
      </c>
      <c r="K167" s="51">
        <v>7.520912</v>
      </c>
      <c r="L167" s="51">
        <v>-0.21359390080000001</v>
      </c>
    </row>
    <row r="168" ht="15" hidden="1">
      <c r="A168" s="47">
        <v>90148185</v>
      </c>
      <c r="B168" s="48" t="s">
        <v>9612</v>
      </c>
      <c r="C168" s="48" t="s">
        <v>9612</v>
      </c>
      <c r="D168" s="49" t="s">
        <v>17</v>
      </c>
      <c r="E168" s="49">
        <v>1</v>
      </c>
      <c r="F168" s="50" t="s">
        <v>60</v>
      </c>
      <c r="G168" s="50" t="s">
        <v>14</v>
      </c>
      <c r="H168" s="22">
        <v>4.0633518618000002</v>
      </c>
      <c r="J168" s="39">
        <v>90148185</v>
      </c>
      <c r="K168" s="51">
        <v>3.9511395</v>
      </c>
      <c r="L168" s="51">
        <v>-0.11221236179999999</v>
      </c>
    </row>
    <row r="169" ht="15" hidden="1">
      <c r="A169" s="47">
        <v>92427774</v>
      </c>
      <c r="B169" s="48" t="s">
        <v>2709</v>
      </c>
      <c r="C169" s="48" t="s">
        <v>2710</v>
      </c>
      <c r="D169" s="49" t="s">
        <v>50</v>
      </c>
      <c r="E169" s="49">
        <v>1</v>
      </c>
      <c r="F169" s="50" t="s">
        <v>13</v>
      </c>
      <c r="G169" s="50" t="s">
        <v>14</v>
      </c>
      <c r="H169" s="22">
        <v>16.745934945599998</v>
      </c>
      <c r="J169" s="39">
        <v>92427774</v>
      </c>
      <c r="K169" s="51">
        <v>16.283484000000001</v>
      </c>
      <c r="L169" s="51">
        <v>-0.462450945600001</v>
      </c>
    </row>
    <row r="170" ht="15" hidden="1">
      <c r="A170" s="47">
        <v>90309723</v>
      </c>
      <c r="B170" s="48" t="s">
        <v>9484</v>
      </c>
      <c r="C170" s="48" t="s">
        <v>9485</v>
      </c>
      <c r="D170" s="49" t="s">
        <v>50</v>
      </c>
      <c r="E170" s="49">
        <v>1</v>
      </c>
      <c r="F170" s="50" t="s">
        <v>13</v>
      </c>
      <c r="G170" s="50" t="s">
        <v>14</v>
      </c>
      <c r="H170" s="22">
        <v>11.3867666892</v>
      </c>
      <c r="J170" s="39">
        <v>90309723</v>
      </c>
      <c r="K170" s="51">
        <v>11.072312999999999</v>
      </c>
      <c r="L170" s="51">
        <v>-0.3144536892</v>
      </c>
    </row>
    <row r="171" ht="15" hidden="1">
      <c r="A171" s="47">
        <v>92382797</v>
      </c>
      <c r="B171" s="48" t="s">
        <v>5138</v>
      </c>
      <c r="C171" s="48" t="s">
        <v>5139</v>
      </c>
      <c r="D171" s="49" t="s">
        <v>633</v>
      </c>
      <c r="E171" s="49">
        <v>1</v>
      </c>
      <c r="F171" s="50" t="s">
        <v>5137</v>
      </c>
      <c r="G171" s="50" t="s">
        <v>14</v>
      </c>
      <c r="H171" s="22">
        <v>89.1683717274</v>
      </c>
      <c r="J171" s="39">
        <v>92382797</v>
      </c>
      <c r="K171" s="51">
        <v>86.705923499999997</v>
      </c>
      <c r="L171" s="51">
        <v>-2.4624482273999999</v>
      </c>
    </row>
    <row r="172" ht="15" hidden="1">
      <c r="A172" s="47">
        <v>90158300</v>
      </c>
      <c r="B172" s="48" t="s">
        <v>5517</v>
      </c>
      <c r="C172" s="48" t="s">
        <v>5518</v>
      </c>
      <c r="D172" s="49" t="s">
        <v>229</v>
      </c>
      <c r="E172" s="49">
        <v>1</v>
      </c>
      <c r="F172" s="50" t="s">
        <v>60</v>
      </c>
      <c r="G172" s="50" t="s">
        <v>14</v>
      </c>
      <c r="H172" s="22">
        <v>2.0932418681999998</v>
      </c>
      <c r="J172" s="39">
        <v>90158300</v>
      </c>
      <c r="K172" s="51">
        <v>2.0354355000000002</v>
      </c>
      <c r="L172" s="51">
        <v>-5.7806368200000097e-002</v>
      </c>
    </row>
    <row r="173" ht="15" hidden="1">
      <c r="A173" s="47">
        <v>90278003</v>
      </c>
      <c r="B173" s="48" t="s">
        <v>6437</v>
      </c>
      <c r="C173" s="48" t="s">
        <v>6437</v>
      </c>
      <c r="D173" s="49" t="s">
        <v>915</v>
      </c>
      <c r="E173" s="49">
        <v>100</v>
      </c>
      <c r="F173" s="50" t="s">
        <v>18</v>
      </c>
      <c r="G173" s="50" t="s">
        <v>19</v>
      </c>
      <c r="H173" s="22">
        <v>4.1618573614800001</v>
      </c>
      <c r="J173" s="39">
        <v>90278003</v>
      </c>
      <c r="K173" s="51">
        <v>4.0469246999999999</v>
      </c>
      <c r="L173" s="51">
        <v>-0.11493266148</v>
      </c>
    </row>
    <row r="174" ht="15" hidden="1">
      <c r="A174" s="47">
        <v>90413016</v>
      </c>
      <c r="B174" s="48" t="s">
        <v>1974</v>
      </c>
      <c r="C174" s="48" t="s">
        <v>1975</v>
      </c>
      <c r="D174" s="49" t="s">
        <v>220</v>
      </c>
      <c r="E174" s="49">
        <v>1</v>
      </c>
      <c r="F174" s="50" t="s">
        <v>13</v>
      </c>
      <c r="G174" s="50" t="s">
        <v>14</v>
      </c>
      <c r="H174" s="22">
        <v>33.361262152785002</v>
      </c>
      <c r="J174" s="39">
        <v>90413016</v>
      </c>
      <c r="K174" s="51">
        <v>32.439967087500001</v>
      </c>
      <c r="L174" s="51">
        <v>-0.92129506528500105</v>
      </c>
    </row>
    <row r="175" ht="15" hidden="1">
      <c r="A175" s="47">
        <v>90247337</v>
      </c>
      <c r="B175" s="48" t="s">
        <v>8739</v>
      </c>
      <c r="C175" s="48" t="s">
        <v>8740</v>
      </c>
      <c r="D175" s="49" t="s">
        <v>1002</v>
      </c>
      <c r="E175" s="49">
        <v>1</v>
      </c>
      <c r="F175" s="50" t="s">
        <v>436</v>
      </c>
      <c r="G175" s="50" t="s">
        <v>14</v>
      </c>
      <c r="H175" s="22">
        <v>2.08092868074</v>
      </c>
      <c r="J175" s="39">
        <v>90247337</v>
      </c>
      <c r="K175" s="51">
        <v>2.02346235</v>
      </c>
      <c r="L175" s="51">
        <v>-5.7466330740000099e-002</v>
      </c>
    </row>
    <row r="176" ht="15" hidden="1">
      <c r="A176" s="47">
        <v>90259840</v>
      </c>
      <c r="B176" s="48" t="s">
        <v>938</v>
      </c>
      <c r="C176" s="48" t="s">
        <v>938</v>
      </c>
      <c r="D176" s="49" t="s">
        <v>244</v>
      </c>
      <c r="E176" s="49">
        <v>1</v>
      </c>
      <c r="F176" s="50" t="s">
        <v>64</v>
      </c>
      <c r="G176" s="50" t="s">
        <v>14</v>
      </c>
      <c r="H176" s="22">
        <v>2.5521886012985999</v>
      </c>
      <c r="J176" s="39">
        <v>90259840</v>
      </c>
      <c r="K176" s="51">
        <v>2.4817080914999998</v>
      </c>
      <c r="L176" s="51">
        <v>-7.0480509798600099e-002</v>
      </c>
    </row>
    <row r="177" ht="15" hidden="1">
      <c r="A177" s="47">
        <v>90144830</v>
      </c>
      <c r="B177" s="48" t="s">
        <v>869</v>
      </c>
      <c r="C177" s="48" t="s">
        <v>872</v>
      </c>
      <c r="D177" s="49" t="s">
        <v>17</v>
      </c>
      <c r="E177" s="49">
        <v>1</v>
      </c>
      <c r="F177" s="50" t="s">
        <v>60</v>
      </c>
      <c r="G177" s="50" t="s">
        <v>14</v>
      </c>
      <c r="H177" s="22">
        <v>3.9056219504721001</v>
      </c>
      <c r="J177" s="39">
        <v>90144830</v>
      </c>
      <c r="K177" s="51">
        <v>3.79776541275</v>
      </c>
      <c r="L177" s="51">
        <v>-0.10785653772209999</v>
      </c>
    </row>
    <row r="178" ht="15" hidden="1">
      <c r="A178" s="47">
        <v>90259289</v>
      </c>
      <c r="B178" s="48" t="s">
        <v>4395</v>
      </c>
      <c r="C178" s="48" t="s">
        <v>4395</v>
      </c>
      <c r="D178" s="49" t="s">
        <v>244</v>
      </c>
      <c r="E178" s="49">
        <v>1</v>
      </c>
      <c r="F178" s="50" t="s">
        <v>64</v>
      </c>
      <c r="G178" s="50" t="s">
        <v>14</v>
      </c>
      <c r="H178" s="22">
        <v>1.1453596748999999</v>
      </c>
      <c r="J178" s="39">
        <v>90259289</v>
      </c>
      <c r="K178" s="51">
        <v>1.1137297500000001</v>
      </c>
      <c r="L178" s="51">
        <v>-3.1629924900000002e-002</v>
      </c>
    </row>
    <row r="179" ht="15" hidden="1">
      <c r="A179" s="47">
        <v>92468373</v>
      </c>
      <c r="B179" s="48" t="s">
        <v>6768</v>
      </c>
      <c r="C179" s="48" t="s">
        <v>6768</v>
      </c>
      <c r="D179" s="49" t="s">
        <v>229</v>
      </c>
      <c r="E179" s="49">
        <v>1</v>
      </c>
      <c r="F179" s="50" t="s">
        <v>60</v>
      </c>
      <c r="G179" s="50" t="s">
        <v>14</v>
      </c>
      <c r="H179" s="22">
        <v>1.1453596748999999</v>
      </c>
      <c r="J179" s="39">
        <v>92468373</v>
      </c>
      <c r="K179" s="51">
        <v>1.1137297500000001</v>
      </c>
      <c r="L179" s="51">
        <v>-3.1629924900000002e-002</v>
      </c>
    </row>
    <row r="180" ht="15" hidden="1">
      <c r="A180" s="47">
        <v>90135881</v>
      </c>
      <c r="B180" s="48" t="s">
        <v>5221</v>
      </c>
      <c r="C180" s="48" t="s">
        <v>5222</v>
      </c>
      <c r="D180" s="49" t="s">
        <v>207</v>
      </c>
      <c r="E180" s="49">
        <v>1</v>
      </c>
      <c r="F180" s="50" t="s">
        <v>64</v>
      </c>
      <c r="G180" s="50" t="s">
        <v>14</v>
      </c>
      <c r="H180" s="22">
        <v>2.08092868074</v>
      </c>
      <c r="J180" s="39">
        <v>90135881</v>
      </c>
      <c r="K180" s="51">
        <v>2.02346235</v>
      </c>
      <c r="L180" s="51">
        <v>-5.7466330740000099e-002</v>
      </c>
    </row>
    <row r="181" ht="15" hidden="1">
      <c r="A181" s="47">
        <v>92399762</v>
      </c>
      <c r="B181" s="48" t="s">
        <v>4725</v>
      </c>
      <c r="C181" s="48" t="s">
        <v>4726</v>
      </c>
      <c r="D181" s="49" t="s">
        <v>748</v>
      </c>
      <c r="E181" s="49">
        <v>1</v>
      </c>
      <c r="F181" s="50" t="s">
        <v>64</v>
      </c>
      <c r="G181" s="50" t="s">
        <v>14</v>
      </c>
      <c r="H181" s="22">
        <v>4.1495441740199999</v>
      </c>
      <c r="J181" s="39">
        <v>92399762</v>
      </c>
      <c r="K181" s="51">
        <v>4.0349515499999997</v>
      </c>
      <c r="L181" s="51">
        <v>-0.11459262402000001</v>
      </c>
    </row>
    <row r="182" ht="15" hidden="1">
      <c r="A182" s="47">
        <v>90313097</v>
      </c>
      <c r="B182" s="48" t="s">
        <v>8845</v>
      </c>
      <c r="C182" s="48" t="s">
        <v>8845</v>
      </c>
      <c r="D182" s="49" t="s">
        <v>17</v>
      </c>
      <c r="E182" s="49">
        <v>1</v>
      </c>
      <c r="F182" s="50" t="s">
        <v>60</v>
      </c>
      <c r="G182" s="50" t="s">
        <v>14</v>
      </c>
      <c r="H182" s="22">
        <v>1.64168220069</v>
      </c>
      <c r="J182" s="39">
        <v>90313097</v>
      </c>
      <c r="K182" s="51">
        <v>1.596345975</v>
      </c>
      <c r="L182" s="51">
        <v>-4.53362256900001e-002</v>
      </c>
    </row>
    <row r="183" ht="15" hidden="1">
      <c r="A183" s="47">
        <v>92404987</v>
      </c>
      <c r="B183" s="48" t="s">
        <v>8633</v>
      </c>
      <c r="C183" s="48" t="s">
        <v>8634</v>
      </c>
      <c r="D183" s="49" t="s">
        <v>492</v>
      </c>
      <c r="E183" s="49">
        <v>1</v>
      </c>
      <c r="F183" s="50" t="s">
        <v>60</v>
      </c>
      <c r="G183" s="50" t="s">
        <v>14</v>
      </c>
      <c r="H183" s="22">
        <v>2.0932418681999998</v>
      </c>
      <c r="J183" s="39">
        <v>92404987</v>
      </c>
      <c r="K183" s="51">
        <v>2.0354355000000002</v>
      </c>
      <c r="L183" s="51">
        <v>-5.7806368200000097e-002</v>
      </c>
    </row>
    <row r="184" ht="15" hidden="1">
      <c r="A184" s="47">
        <v>90123832</v>
      </c>
      <c r="B184" s="48" t="s">
        <v>9487</v>
      </c>
      <c r="C184" s="48" t="s">
        <v>9469</v>
      </c>
      <c r="D184" s="49" t="s">
        <v>50</v>
      </c>
      <c r="E184" s="49">
        <v>1</v>
      </c>
      <c r="F184" s="50" t="s">
        <v>13</v>
      </c>
      <c r="G184" s="50" t="s">
        <v>14</v>
      </c>
      <c r="H184" s="22">
        <v>7.6928104511999997</v>
      </c>
      <c r="J184" s="39">
        <v>90123832</v>
      </c>
      <c r="K184" s="51">
        <v>7.4803680000000004</v>
      </c>
      <c r="L184" s="51">
        <v>-0.21244245119999999</v>
      </c>
    </row>
    <row r="185" ht="15" hidden="1">
      <c r="A185" s="47">
        <v>92456286</v>
      </c>
      <c r="B185" s="48" t="s">
        <v>8131</v>
      </c>
      <c r="C185" s="48" t="s">
        <v>8131</v>
      </c>
      <c r="D185" s="49" t="s">
        <v>17</v>
      </c>
      <c r="E185" s="49">
        <v>1</v>
      </c>
      <c r="F185" s="50" t="s">
        <v>60</v>
      </c>
      <c r="G185" s="50" t="s">
        <v>14</v>
      </c>
      <c r="H185" s="22">
        <v>3.2833644013800001</v>
      </c>
      <c r="J185" s="39">
        <v>92456286</v>
      </c>
      <c r="K185" s="51">
        <v>3.1926919499999999</v>
      </c>
      <c r="L185" s="51">
        <v>-9.0672451380000102e-002</v>
      </c>
    </row>
    <row r="186" ht="15" hidden="1">
      <c r="A186" s="47">
        <v>90158733</v>
      </c>
      <c r="B186" s="48" t="s">
        <v>8110</v>
      </c>
      <c r="C186" s="48" t="s">
        <v>8119</v>
      </c>
      <c r="D186" s="49" t="s">
        <v>229</v>
      </c>
      <c r="E186" s="49">
        <v>1</v>
      </c>
      <c r="F186" s="50" t="s">
        <v>60</v>
      </c>
      <c r="G186" s="50" t="s">
        <v>14</v>
      </c>
      <c r="H186" s="22">
        <v>1.64168220069</v>
      </c>
      <c r="J186" s="39">
        <v>90158733</v>
      </c>
      <c r="K186" s="51">
        <v>1.596345975</v>
      </c>
      <c r="L186" s="51">
        <v>-4.53362256900001e-002</v>
      </c>
    </row>
    <row r="187" ht="15" hidden="1">
      <c r="A187" s="47">
        <v>92430333</v>
      </c>
      <c r="B187" s="48" t="s">
        <v>9686</v>
      </c>
      <c r="C187" s="48" t="s">
        <v>9687</v>
      </c>
      <c r="D187" s="49" t="s">
        <v>244</v>
      </c>
      <c r="E187" s="49">
        <v>20</v>
      </c>
      <c r="F187" s="50" t="s">
        <v>95</v>
      </c>
      <c r="G187" s="50" t="s">
        <v>19</v>
      </c>
      <c r="H187" s="22">
        <v>1.2097354874094</v>
      </c>
      <c r="J187" s="39">
        <v>92430333</v>
      </c>
      <c r="K187" s="51">
        <v>1.1763277784999999</v>
      </c>
      <c r="L187" s="51">
        <v>-3.3407708909400001e-002</v>
      </c>
    </row>
    <row r="188" ht="15" hidden="1">
      <c r="A188" s="47">
        <v>90162676</v>
      </c>
      <c r="B188" s="48" t="s">
        <v>1835</v>
      </c>
      <c r="C188" s="48" t="s">
        <v>1836</v>
      </c>
      <c r="D188" s="49" t="s">
        <v>888</v>
      </c>
      <c r="E188" s="49">
        <v>100</v>
      </c>
      <c r="F188" s="50" t="s">
        <v>18</v>
      </c>
      <c r="G188" s="50" t="s">
        <v>19</v>
      </c>
      <c r="H188" s="22">
        <v>1.1099634884478</v>
      </c>
      <c r="J188" s="39">
        <v>90162676</v>
      </c>
      <c r="K188" s="51">
        <v>1.0793110545</v>
      </c>
      <c r="L188" s="51">
        <v>-3.0652433947800001e-002</v>
      </c>
    </row>
    <row r="189" ht="15" hidden="1">
      <c r="A189" s="47">
        <v>90131908</v>
      </c>
      <c r="B189" s="48" t="s">
        <v>7410</v>
      </c>
      <c r="C189" s="48" t="s">
        <v>7411</v>
      </c>
      <c r="D189" s="49" t="s">
        <v>81</v>
      </c>
      <c r="E189" s="49">
        <v>1</v>
      </c>
      <c r="F189" s="50" t="s">
        <v>60</v>
      </c>
      <c r="G189" s="50" t="s">
        <v>14</v>
      </c>
      <c r="H189" s="22">
        <v>1.0466209340999999</v>
      </c>
      <c r="J189" s="39">
        <v>90131908</v>
      </c>
      <c r="K189" s="51">
        <v>1.0177177500000001</v>
      </c>
      <c r="L189" s="51">
        <v>-2.89031841e-002</v>
      </c>
    </row>
    <row r="190" ht="15" hidden="1">
      <c r="A190" s="47">
        <v>90303695</v>
      </c>
      <c r="B190" s="48" t="s">
        <v>4968</v>
      </c>
      <c r="C190" s="48" t="s">
        <v>4968</v>
      </c>
      <c r="D190" s="49" t="s">
        <v>26</v>
      </c>
      <c r="E190" s="49">
        <v>1</v>
      </c>
      <c r="F190" s="50" t="s">
        <v>60</v>
      </c>
      <c r="G190" s="50" t="s">
        <v>14</v>
      </c>
      <c r="H190" s="22">
        <v>0.77323299195240003</v>
      </c>
      <c r="J190" s="39">
        <v>90303695</v>
      </c>
      <c r="K190" s="51">
        <v>0.751879611</v>
      </c>
      <c r="L190" s="51">
        <v>-2.1353380952400001e-002</v>
      </c>
    </row>
    <row r="191" ht="15" hidden="1">
      <c r="A191" s="47">
        <v>90193431</v>
      </c>
      <c r="B191" s="48" t="s">
        <v>529</v>
      </c>
      <c r="C191" s="48" t="s">
        <v>529</v>
      </c>
      <c r="D191" s="49" t="s">
        <v>504</v>
      </c>
      <c r="E191" s="49">
        <v>1</v>
      </c>
      <c r="F191" s="50" t="s">
        <v>64</v>
      </c>
      <c r="G191" s="50" t="s">
        <v>14</v>
      </c>
      <c r="H191" s="22">
        <v>0.60355699802730001</v>
      </c>
      <c r="J191" s="39">
        <v>90193431</v>
      </c>
      <c r="K191" s="51">
        <v>0.58688934074999999</v>
      </c>
      <c r="L191" s="51">
        <v>-1.6667657277300001e-002</v>
      </c>
    </row>
    <row r="192" ht="15" hidden="1">
      <c r="A192" s="47">
        <v>90213467</v>
      </c>
      <c r="B192" s="48" t="s">
        <v>6208</v>
      </c>
      <c r="C192" s="48" t="s">
        <v>6209</v>
      </c>
      <c r="D192" s="49" t="s">
        <v>6210</v>
      </c>
      <c r="E192" s="49">
        <v>1</v>
      </c>
      <c r="F192" s="50" t="s">
        <v>13</v>
      </c>
      <c r="G192" s="50" t="s">
        <v>14</v>
      </c>
      <c r="H192" s="22">
        <v>165.39073396271999</v>
      </c>
      <c r="J192" s="39">
        <v>90213467</v>
      </c>
      <c r="K192" s="51">
        <v>160.82335079999999</v>
      </c>
      <c r="L192" s="51">
        <v>-4.5673831627200103</v>
      </c>
    </row>
    <row r="193" ht="15" hidden="1">
      <c r="A193" s="47">
        <v>92385494</v>
      </c>
      <c r="B193" s="48" t="s">
        <v>3569</v>
      </c>
      <c r="C193" s="48" t="s">
        <v>3568</v>
      </c>
      <c r="D193" s="49" t="s">
        <v>81</v>
      </c>
      <c r="E193" s="49">
        <v>1</v>
      </c>
      <c r="F193" s="50" t="s">
        <v>60</v>
      </c>
      <c r="G193" s="50" t="s">
        <v>14</v>
      </c>
      <c r="H193" s="22">
        <v>20.977062781676398</v>
      </c>
      <c r="J193" s="39">
        <v>92385494</v>
      </c>
      <c r="K193" s="51">
        <v>20.397766221000001</v>
      </c>
      <c r="L193" s="51">
        <v>-0.57929656067640101</v>
      </c>
    </row>
    <row r="194" ht="15" hidden="1">
      <c r="A194" s="47">
        <v>90247345</v>
      </c>
      <c r="B194" s="48" t="s">
        <v>8755</v>
      </c>
      <c r="C194" s="48" t="s">
        <v>8756</v>
      </c>
      <c r="D194" s="49" t="s">
        <v>1002</v>
      </c>
      <c r="E194" s="49">
        <v>1</v>
      </c>
      <c r="F194" s="50" t="s">
        <v>88</v>
      </c>
      <c r="G194" s="50" t="s">
        <v>14</v>
      </c>
      <c r="H194" s="22">
        <v>4.2234232987800002</v>
      </c>
      <c r="J194" s="39">
        <v>90247345</v>
      </c>
      <c r="K194" s="51">
        <v>4.1067904500000001</v>
      </c>
      <c r="L194" s="51">
        <v>-0.11663284878000001</v>
      </c>
    </row>
    <row r="195" ht="15" hidden="1">
      <c r="A195" s="47">
        <v>90273826</v>
      </c>
      <c r="B195" s="48" t="s">
        <v>3432</v>
      </c>
      <c r="C195" s="48" t="s">
        <v>3433</v>
      </c>
      <c r="D195" s="49" t="s">
        <v>956</v>
      </c>
      <c r="E195" s="49">
        <v>25</v>
      </c>
      <c r="F195" s="50" t="s">
        <v>95</v>
      </c>
      <c r="G195" s="50" t="s">
        <v>19</v>
      </c>
      <c r="H195" s="22">
        <v>0.51715387331999996</v>
      </c>
      <c r="J195" s="39">
        <v>90273826</v>
      </c>
      <c r="K195" s="51">
        <v>0.50287230000000005</v>
      </c>
      <c r="L195" s="51">
        <v>-1.4281573319999999e-002</v>
      </c>
    </row>
    <row r="196" ht="15" hidden="1">
      <c r="A196" s="47">
        <v>90309073</v>
      </c>
      <c r="B196" s="48" t="s">
        <v>5977</v>
      </c>
      <c r="C196" s="48" t="s">
        <v>5978</v>
      </c>
      <c r="D196" s="49" t="s">
        <v>207</v>
      </c>
      <c r="E196" s="49">
        <v>1</v>
      </c>
      <c r="F196" s="50" t="s">
        <v>64</v>
      </c>
      <c r="G196" s="50" t="s">
        <v>14</v>
      </c>
      <c r="H196" s="22">
        <v>0.51715387331999996</v>
      </c>
      <c r="J196" s="39">
        <v>90309073</v>
      </c>
      <c r="K196" s="51">
        <v>0.50287230000000005</v>
      </c>
      <c r="L196" s="51">
        <v>-1.4281573319999999e-002</v>
      </c>
    </row>
    <row r="197" ht="15" hidden="1">
      <c r="A197" s="47">
        <v>90301277</v>
      </c>
      <c r="B197" s="48" t="s">
        <v>8927</v>
      </c>
      <c r="C197" s="48" t="s">
        <v>8928</v>
      </c>
      <c r="D197" s="49" t="s">
        <v>956</v>
      </c>
      <c r="E197" s="49">
        <v>1</v>
      </c>
      <c r="F197" s="50" t="s">
        <v>60</v>
      </c>
      <c r="G197" s="50" t="s">
        <v>14</v>
      </c>
      <c r="H197" s="22">
        <v>0.74481971468800001</v>
      </c>
      <c r="J197" s="39">
        <v>90301277</v>
      </c>
      <c r="K197" s="51">
        <v>0.72425098666666698</v>
      </c>
      <c r="L197" s="51">
        <v>-2.0568728021333402e-002</v>
      </c>
    </row>
    <row r="198" ht="15" hidden="1">
      <c r="A198" s="47">
        <v>90133498</v>
      </c>
      <c r="B198" s="48" t="s">
        <v>2803</v>
      </c>
      <c r="C198" s="48" t="s">
        <v>2804</v>
      </c>
      <c r="D198" s="49" t="s">
        <v>455</v>
      </c>
      <c r="E198" s="49">
        <v>1</v>
      </c>
      <c r="F198" s="50" t="s">
        <v>60</v>
      </c>
      <c r="G198" s="50" t="s">
        <v>14</v>
      </c>
      <c r="H198" s="22">
        <v>1.0343077466399999</v>
      </c>
      <c r="J198" s="39">
        <v>90133498</v>
      </c>
      <c r="K198" s="51">
        <v>1.0057446000000001</v>
      </c>
      <c r="L198" s="51">
        <v>-2.8563146639999999e-002</v>
      </c>
    </row>
    <row r="199" ht="15" hidden="1">
      <c r="A199" s="47">
        <v>90191544</v>
      </c>
      <c r="B199" s="48" t="s">
        <v>3599</v>
      </c>
      <c r="C199" s="48" t="s">
        <v>3600</v>
      </c>
      <c r="D199" s="49" t="s">
        <v>124</v>
      </c>
      <c r="E199" s="49">
        <v>1</v>
      </c>
      <c r="F199" s="50" t="s">
        <v>60</v>
      </c>
      <c r="G199" s="50" t="s">
        <v>14</v>
      </c>
      <c r="H199" s="22">
        <v>7.9426791194800002</v>
      </c>
      <c r="J199" s="39">
        <v>90191544</v>
      </c>
      <c r="K199" s="51">
        <v>7.7233363666666701</v>
      </c>
      <c r="L199" s="51">
        <v>-0.21934275281333401</v>
      </c>
    </row>
    <row r="200" ht="15" hidden="1">
      <c r="A200" s="47">
        <v>92385028</v>
      </c>
      <c r="B200" s="48" t="s">
        <v>2065</v>
      </c>
      <c r="C200" s="48" t="s">
        <v>2066</v>
      </c>
      <c r="D200" s="49" t="s">
        <v>50</v>
      </c>
      <c r="E200" s="49">
        <v>1</v>
      </c>
      <c r="F200" s="50" t="s">
        <v>64</v>
      </c>
      <c r="G200" s="50" t="s">
        <v>14</v>
      </c>
      <c r="H200" s="22">
        <v>2.1424946180400002</v>
      </c>
      <c r="J200" s="39">
        <v>92385028</v>
      </c>
      <c r="K200" s="51">
        <v>2.0833281000000001</v>
      </c>
      <c r="L200" s="51">
        <v>-5.9166518040000102e-002</v>
      </c>
    </row>
    <row r="201" ht="15" hidden="1">
      <c r="A201" s="47">
        <v>90703014</v>
      </c>
      <c r="B201" s="48" t="s">
        <v>6615</v>
      </c>
      <c r="C201" s="48" t="s">
        <v>6616</v>
      </c>
      <c r="D201" s="49" t="s">
        <v>69</v>
      </c>
      <c r="E201" s="49">
        <v>1</v>
      </c>
      <c r="F201" s="50" t="s">
        <v>60</v>
      </c>
      <c r="G201" s="50" t="s">
        <v>14</v>
      </c>
      <c r="H201" s="22">
        <v>0.25857693665999998</v>
      </c>
      <c r="J201" s="39">
        <v>90703014</v>
      </c>
      <c r="K201" s="51">
        <v>0.25143615000000002</v>
      </c>
      <c r="L201" s="51">
        <v>-7.14078666000001e-003</v>
      </c>
    </row>
    <row r="202" ht="15" hidden="1">
      <c r="A202" s="47">
        <v>90250400</v>
      </c>
      <c r="B202" s="48" t="s">
        <v>2474</v>
      </c>
      <c r="C202" s="48" t="s">
        <v>2475</v>
      </c>
      <c r="D202" s="49" t="s">
        <v>2476</v>
      </c>
      <c r="E202" s="49">
        <v>1</v>
      </c>
      <c r="F202" s="50" t="s">
        <v>64</v>
      </c>
      <c r="G202" s="50" t="s">
        <v>14</v>
      </c>
      <c r="H202" s="22">
        <v>12.670269896340001</v>
      </c>
      <c r="J202" s="39">
        <v>90250400</v>
      </c>
      <c r="K202" s="51">
        <v>12.32037135</v>
      </c>
      <c r="L202" s="51">
        <v>-0.34989854634000001</v>
      </c>
    </row>
    <row r="203" ht="15" hidden="1">
      <c r="A203" s="47">
        <v>92267637</v>
      </c>
      <c r="B203" s="48" t="s">
        <v>6768</v>
      </c>
      <c r="C203" s="48" t="s">
        <v>6770</v>
      </c>
      <c r="D203" s="49" t="s">
        <v>21</v>
      </c>
      <c r="E203" s="49">
        <v>1</v>
      </c>
      <c r="F203" s="50" t="s">
        <v>60</v>
      </c>
      <c r="G203" s="50" t="s">
        <v>14</v>
      </c>
      <c r="H203" s="22">
        <v>0.25857693665999998</v>
      </c>
      <c r="J203" s="39">
        <v>92267637</v>
      </c>
      <c r="K203" s="51">
        <v>0.25143615000000002</v>
      </c>
      <c r="L203" s="51">
        <v>-7.14078666000001e-003</v>
      </c>
    </row>
    <row r="204" ht="15" hidden="1">
      <c r="A204" s="47">
        <v>92385044</v>
      </c>
      <c r="B204" s="48" t="s">
        <v>2042</v>
      </c>
      <c r="C204" s="48" t="s">
        <v>2043</v>
      </c>
      <c r="D204" s="49" t="s">
        <v>50</v>
      </c>
      <c r="E204" s="49">
        <v>1</v>
      </c>
      <c r="F204" s="50" t="s">
        <v>436</v>
      </c>
      <c r="G204" s="50" t="s">
        <v>14</v>
      </c>
      <c r="H204" s="22">
        <v>1.0343077466399999</v>
      </c>
      <c r="J204" s="39">
        <v>92385044</v>
      </c>
      <c r="K204" s="51">
        <v>1.0057446000000001</v>
      </c>
      <c r="L204" s="51">
        <v>-2.8563146639999999e-002</v>
      </c>
    </row>
    <row r="205" ht="15" hidden="1">
      <c r="A205" s="47">
        <v>90149459</v>
      </c>
      <c r="B205" s="48" t="s">
        <v>6734</v>
      </c>
      <c r="C205" s="48" t="s">
        <v>6735</v>
      </c>
      <c r="D205" s="49" t="s">
        <v>3162</v>
      </c>
      <c r="E205" s="49">
        <v>1</v>
      </c>
      <c r="F205" s="50" t="s">
        <v>60</v>
      </c>
      <c r="G205" s="50" t="s">
        <v>14</v>
      </c>
      <c r="H205" s="22">
        <v>0.51715387331999996</v>
      </c>
      <c r="J205" s="39">
        <v>90149459</v>
      </c>
      <c r="K205" s="51">
        <v>0.50287230000000005</v>
      </c>
      <c r="L205" s="51">
        <v>-1.4281573319999999e-002</v>
      </c>
    </row>
    <row r="206" ht="15" hidden="1">
      <c r="A206" s="47">
        <v>92398766</v>
      </c>
      <c r="B206" s="48" t="s">
        <v>3010</v>
      </c>
      <c r="C206" s="48" t="s">
        <v>3013</v>
      </c>
      <c r="D206" s="49" t="s">
        <v>628</v>
      </c>
      <c r="E206" s="49">
        <v>1</v>
      </c>
      <c r="F206" s="50" t="s">
        <v>60</v>
      </c>
      <c r="G206" s="50" t="s">
        <v>14</v>
      </c>
      <c r="H206" s="22">
        <v>2.1424946180400002</v>
      </c>
      <c r="J206" s="39">
        <v>92398766</v>
      </c>
      <c r="K206" s="51">
        <v>2.0833281000000001</v>
      </c>
      <c r="L206" s="51">
        <v>-5.9166518040000102e-002</v>
      </c>
    </row>
    <row r="207" ht="15" hidden="1">
      <c r="A207" s="47">
        <v>92460461</v>
      </c>
      <c r="B207" s="48" t="s">
        <v>8442</v>
      </c>
      <c r="C207" s="48" t="s">
        <v>8443</v>
      </c>
      <c r="D207" s="49" t="s">
        <v>720</v>
      </c>
      <c r="E207" s="49">
        <v>1</v>
      </c>
      <c r="F207" s="50" t="s">
        <v>60</v>
      </c>
      <c r="G207" s="50" t="s">
        <v>14</v>
      </c>
      <c r="H207" s="22">
        <v>1.0343077466399999</v>
      </c>
      <c r="J207" s="39">
        <v>92460461</v>
      </c>
      <c r="K207" s="51">
        <v>1.0057446000000001</v>
      </c>
      <c r="L207" s="51">
        <v>-2.8563146639999999e-002</v>
      </c>
    </row>
    <row r="208" ht="15" hidden="1">
      <c r="A208" s="47">
        <v>90910010</v>
      </c>
      <c r="B208" s="48" t="s">
        <v>9743</v>
      </c>
      <c r="C208" s="48" t="s">
        <v>9744</v>
      </c>
      <c r="D208" s="49" t="s">
        <v>2405</v>
      </c>
      <c r="E208" s="49">
        <v>1</v>
      </c>
      <c r="F208" s="50" t="s">
        <v>60</v>
      </c>
      <c r="G208" s="50" t="s">
        <v>14</v>
      </c>
      <c r="H208" s="22">
        <v>0.51715387331999996</v>
      </c>
      <c r="J208" s="39">
        <v>90910010</v>
      </c>
      <c r="K208" s="51">
        <v>0.50287230000000005</v>
      </c>
      <c r="L208" s="51">
        <v>-1.4281573319999999e-002</v>
      </c>
    </row>
    <row r="209" ht="15" hidden="1">
      <c r="A209" s="47">
        <v>90153928</v>
      </c>
      <c r="B209" s="48" t="s">
        <v>9074</v>
      </c>
      <c r="C209" s="48" t="s">
        <v>9077</v>
      </c>
      <c r="D209" s="49" t="s">
        <v>220</v>
      </c>
      <c r="E209" s="49">
        <v>100</v>
      </c>
      <c r="F209" s="50" t="s">
        <v>18</v>
      </c>
      <c r="G209" s="50" t="s">
        <v>19</v>
      </c>
      <c r="H209" s="22">
        <v>0.25857693665999998</v>
      </c>
      <c r="J209" s="39">
        <v>90153928</v>
      </c>
      <c r="K209" s="51">
        <v>0.25143615000000002</v>
      </c>
      <c r="L209" s="51">
        <v>-7.14078666000001e-003</v>
      </c>
    </row>
    <row r="210" ht="15" hidden="1">
      <c r="A210" s="47">
        <v>92456294</v>
      </c>
      <c r="B210" s="48" t="s">
        <v>8128</v>
      </c>
      <c r="C210" s="48" t="s">
        <v>8128</v>
      </c>
      <c r="D210" s="49" t="s">
        <v>17</v>
      </c>
      <c r="E210" s="49">
        <v>1</v>
      </c>
      <c r="F210" s="50" t="s">
        <v>60</v>
      </c>
      <c r="G210" s="50" t="s">
        <v>14</v>
      </c>
      <c r="H210" s="22">
        <v>1.59077732625</v>
      </c>
      <c r="J210" s="39">
        <v>92456294</v>
      </c>
      <c r="K210" s="51">
        <v>1.546846875</v>
      </c>
      <c r="L210" s="51">
        <v>-4.3930451250000099e-002</v>
      </c>
    </row>
    <row r="211" ht="15" hidden="1">
      <c r="A211" s="47">
        <v>90148177</v>
      </c>
      <c r="B211" s="48" t="s">
        <v>9608</v>
      </c>
      <c r="C211" s="48" t="s">
        <v>9608</v>
      </c>
      <c r="D211" s="49" t="s">
        <v>17</v>
      </c>
      <c r="E211" s="49">
        <v>1</v>
      </c>
      <c r="F211" s="50" t="s">
        <v>60</v>
      </c>
      <c r="G211" s="50" t="s">
        <v>14</v>
      </c>
      <c r="H211" s="22">
        <v>1.0343077466399999</v>
      </c>
      <c r="J211" s="39">
        <v>90148177</v>
      </c>
      <c r="K211" s="51">
        <v>1.0057446000000001</v>
      </c>
      <c r="L211" s="51">
        <v>-2.8563146639999999e-002</v>
      </c>
    </row>
    <row r="212" ht="15" hidden="1">
      <c r="A212" s="47">
        <v>92401929</v>
      </c>
      <c r="B212" s="48" t="s">
        <v>3805</v>
      </c>
      <c r="C212" s="48" t="s">
        <v>3805</v>
      </c>
      <c r="D212" s="49" t="s">
        <v>39</v>
      </c>
      <c r="E212" s="49">
        <v>1</v>
      </c>
      <c r="F212" s="50" t="s">
        <v>60</v>
      </c>
      <c r="G212" s="50" t="s">
        <v>14</v>
      </c>
      <c r="H212" s="22">
        <v>2.0870998520400001</v>
      </c>
      <c r="J212" s="39">
        <v>92401929</v>
      </c>
      <c r="K212" s="51">
        <v>2.0294631000000001</v>
      </c>
      <c r="L212" s="51">
        <v>-5.76367520400001e-002</v>
      </c>
    </row>
    <row r="213" ht="15" hidden="1">
      <c r="A213" s="47">
        <v>92368182</v>
      </c>
      <c r="B213" s="48" t="s">
        <v>5881</v>
      </c>
      <c r="C213" s="48" t="s">
        <v>5882</v>
      </c>
      <c r="D213" s="49" t="s">
        <v>69</v>
      </c>
      <c r="E213" s="49">
        <v>1</v>
      </c>
      <c r="F213" s="50" t="s">
        <v>60</v>
      </c>
      <c r="G213" s="50" t="s">
        <v>14</v>
      </c>
      <c r="H213" s="22">
        <v>0.51715387331999996</v>
      </c>
      <c r="J213" s="39">
        <v>92368182</v>
      </c>
      <c r="K213" s="51">
        <v>0.50287230000000005</v>
      </c>
      <c r="L213" s="51">
        <v>-1.4281573319999999e-002</v>
      </c>
    </row>
    <row r="214" ht="15" hidden="1">
      <c r="A214" s="47">
        <v>90249402</v>
      </c>
      <c r="B214" s="48" t="s">
        <v>3971</v>
      </c>
      <c r="C214" s="48" t="s">
        <v>3971</v>
      </c>
      <c r="D214" s="49" t="s">
        <v>131</v>
      </c>
      <c r="E214" s="49">
        <v>1</v>
      </c>
      <c r="F214" s="50" t="s">
        <v>60</v>
      </c>
      <c r="G214" s="50" t="s">
        <v>14</v>
      </c>
      <c r="H214" s="22">
        <v>1.0435499260200001</v>
      </c>
      <c r="J214" s="39">
        <v>90249402</v>
      </c>
      <c r="K214" s="51">
        <v>1.01473155</v>
      </c>
      <c r="L214" s="51">
        <v>-2.8818376020000001e-002</v>
      </c>
    </row>
    <row r="215" ht="15" hidden="1">
      <c r="A215" s="47">
        <v>90259963</v>
      </c>
      <c r="B215" s="48" t="s">
        <v>1012</v>
      </c>
      <c r="C215" s="48" t="s">
        <v>1012</v>
      </c>
      <c r="D215" s="49" t="s">
        <v>26</v>
      </c>
      <c r="E215" s="49">
        <v>1</v>
      </c>
      <c r="F215" s="50" t="s">
        <v>60</v>
      </c>
      <c r="G215" s="50" t="s">
        <v>14</v>
      </c>
      <c r="H215" s="22">
        <v>0.54722740023000005</v>
      </c>
      <c r="J215" s="39">
        <v>90259963</v>
      </c>
      <c r="K215" s="51">
        <v>0.53211532500000003</v>
      </c>
      <c r="L215" s="51">
        <v>-1.5112075230000001e-002</v>
      </c>
    </row>
    <row r="216" ht="15" hidden="1">
      <c r="A216" s="47">
        <v>90278283</v>
      </c>
      <c r="B216" s="48" t="s">
        <v>9741</v>
      </c>
      <c r="C216" s="48" t="s">
        <v>9742</v>
      </c>
      <c r="D216" s="49" t="s">
        <v>2405</v>
      </c>
      <c r="E216" s="49">
        <v>1</v>
      </c>
      <c r="F216" s="50" t="s">
        <v>60</v>
      </c>
      <c r="G216" s="50" t="s">
        <v>14</v>
      </c>
      <c r="H216" s="22">
        <v>0.25857693665999998</v>
      </c>
      <c r="J216" s="39">
        <v>90278283</v>
      </c>
      <c r="K216" s="51">
        <v>0.25143615000000002</v>
      </c>
      <c r="L216" s="51">
        <v>-7.14078666000001e-003</v>
      </c>
    </row>
    <row r="217" ht="15" hidden="1">
      <c r="A217" s="47">
        <v>92417302</v>
      </c>
      <c r="B217" s="48" t="s">
        <v>7788</v>
      </c>
      <c r="C217" s="48" t="s">
        <v>7788</v>
      </c>
      <c r="D217" s="49" t="s">
        <v>455</v>
      </c>
      <c r="E217" s="49">
        <v>1</v>
      </c>
      <c r="F217" s="50" t="s">
        <v>436</v>
      </c>
      <c r="G217" s="50" t="s">
        <v>14</v>
      </c>
      <c r="H217" s="22">
        <v>2.1889096009200002</v>
      </c>
      <c r="J217" s="39">
        <v>92417302</v>
      </c>
      <c r="K217" s="51">
        <v>2.1284613000000001</v>
      </c>
      <c r="L217" s="51">
        <v>-6.04483009200001e-002</v>
      </c>
    </row>
    <row r="218" ht="15" hidden="1">
      <c r="A218" s="47">
        <v>90127439</v>
      </c>
      <c r="B218" s="48" t="s">
        <v>3486</v>
      </c>
      <c r="C218" s="48" t="s">
        <v>3486</v>
      </c>
      <c r="D218" s="49" t="s">
        <v>21</v>
      </c>
      <c r="E218" s="49">
        <v>1</v>
      </c>
      <c r="F218" s="50" t="s">
        <v>60</v>
      </c>
      <c r="G218" s="50" t="s">
        <v>14</v>
      </c>
      <c r="H218" s="22">
        <v>0.52177496301000004</v>
      </c>
      <c r="J218" s="39">
        <v>90127439</v>
      </c>
      <c r="K218" s="51">
        <v>0.50736577500000002</v>
      </c>
      <c r="L218" s="51">
        <v>-1.4409188010000001e-002</v>
      </c>
    </row>
    <row r="219" ht="15" hidden="1">
      <c r="A219" s="47">
        <v>90310390</v>
      </c>
      <c r="B219" s="48" t="s">
        <v>7266</v>
      </c>
      <c r="C219" s="48" t="s">
        <v>7267</v>
      </c>
      <c r="D219" s="49" t="s">
        <v>7268</v>
      </c>
      <c r="E219" s="49">
        <v>1</v>
      </c>
      <c r="F219" s="50" t="s">
        <v>13</v>
      </c>
      <c r="G219" s="50" t="s">
        <v>14</v>
      </c>
      <c r="H219" s="22">
        <v>124.53557797044</v>
      </c>
      <c r="J219" s="39">
        <v>90310390</v>
      </c>
      <c r="K219" s="51">
        <v>121.0964391</v>
      </c>
      <c r="L219" s="51">
        <v>-3.4391388704399999</v>
      </c>
    </row>
    <row r="220" ht="15" hidden="1">
      <c r="A220" s="47">
        <v>90248899</v>
      </c>
      <c r="B220" s="48" t="s">
        <v>2943</v>
      </c>
      <c r="C220" s="48" t="s">
        <v>2943</v>
      </c>
      <c r="D220" s="49" t="s">
        <v>247</v>
      </c>
      <c r="E220" s="49">
        <v>1</v>
      </c>
      <c r="F220" s="50" t="s">
        <v>13</v>
      </c>
      <c r="G220" s="50" t="s">
        <v>14</v>
      </c>
      <c r="H220" s="22">
        <v>83.750638662</v>
      </c>
      <c r="J220" s="39">
        <v>90248899</v>
      </c>
      <c r="K220" s="51">
        <v>81.437804999999997</v>
      </c>
      <c r="L220" s="51">
        <v>-2.3128336620000001</v>
      </c>
    </row>
    <row r="221" ht="15" hidden="1">
      <c r="A221" s="47">
        <v>90241509</v>
      </c>
      <c r="B221" s="48" t="s">
        <v>1948</v>
      </c>
      <c r="C221" s="48" t="s">
        <v>1949</v>
      </c>
      <c r="D221" s="49" t="s">
        <v>528</v>
      </c>
      <c r="E221" s="49">
        <v>1</v>
      </c>
      <c r="F221" s="50" t="s">
        <v>13</v>
      </c>
      <c r="G221" s="50" t="s">
        <v>14</v>
      </c>
      <c r="H221" s="22">
        <v>34.396396642011602</v>
      </c>
      <c r="J221" s="39">
        <v>90241509</v>
      </c>
      <c r="K221" s="51">
        <v>33.446515599000001</v>
      </c>
      <c r="L221" s="51">
        <v>-0.94988104301160103</v>
      </c>
    </row>
    <row r="222" ht="15" hidden="1">
      <c r="A222" s="47">
        <v>90282132</v>
      </c>
      <c r="B222" s="48" t="s">
        <v>5623</v>
      </c>
      <c r="C222" s="48" t="s">
        <v>5624</v>
      </c>
      <c r="D222" s="49" t="s">
        <v>5622</v>
      </c>
      <c r="E222" s="49">
        <v>15</v>
      </c>
      <c r="F222" s="50" t="s">
        <v>18</v>
      </c>
      <c r="G222" s="50" t="s">
        <v>19</v>
      </c>
      <c r="H222" s="22">
        <v>12.32550064746</v>
      </c>
      <c r="J222" s="39">
        <v>90282132</v>
      </c>
      <c r="K222" s="51">
        <v>11.98512315</v>
      </c>
      <c r="L222" s="51">
        <v>-0.34037749746000001</v>
      </c>
    </row>
    <row r="223" ht="15" hidden="1">
      <c r="A223" s="47">
        <v>90753011</v>
      </c>
      <c r="B223" s="48" t="s">
        <v>419</v>
      </c>
      <c r="C223" s="48" t="s">
        <v>420</v>
      </c>
      <c r="D223" s="49" t="s">
        <v>354</v>
      </c>
      <c r="E223" s="49">
        <v>1</v>
      </c>
      <c r="F223" s="50" t="s">
        <v>64</v>
      </c>
      <c r="G223" s="50" t="s">
        <v>14</v>
      </c>
      <c r="H223" s="22">
        <v>6.5787601571999996</v>
      </c>
      <c r="J223" s="39">
        <v>90753011</v>
      </c>
      <c r="K223" s="51">
        <v>6.3970830000000003</v>
      </c>
      <c r="L223" s="51">
        <v>-0.18167715719999999</v>
      </c>
    </row>
    <row r="224" ht="15" hidden="1">
      <c r="A224" s="47">
        <v>90154495</v>
      </c>
      <c r="B224" s="48" t="s">
        <v>2123</v>
      </c>
      <c r="C224" s="48" t="s">
        <v>2124</v>
      </c>
      <c r="D224" s="49" t="s">
        <v>220</v>
      </c>
      <c r="E224" s="49">
        <v>1</v>
      </c>
      <c r="F224" s="50" t="s">
        <v>60</v>
      </c>
      <c r="G224" s="50" t="s">
        <v>14</v>
      </c>
      <c r="H224" s="22">
        <v>4.21111011132</v>
      </c>
      <c r="J224" s="39">
        <v>90154495</v>
      </c>
      <c r="K224" s="51">
        <v>4.0948172999999999</v>
      </c>
      <c r="L224" s="51">
        <v>-0.11629281131999999</v>
      </c>
    </row>
    <row r="225" ht="15" hidden="1">
      <c r="A225" s="47">
        <v>90229908</v>
      </c>
      <c r="B225" s="48" t="s">
        <v>850</v>
      </c>
      <c r="C225" s="48" t="s">
        <v>851</v>
      </c>
      <c r="D225" s="49" t="s">
        <v>235</v>
      </c>
      <c r="E225" s="49">
        <v>1</v>
      </c>
      <c r="F225" s="50" t="s">
        <v>60</v>
      </c>
      <c r="G225" s="50" t="s">
        <v>14</v>
      </c>
      <c r="H225" s="22">
        <v>4.1654809566467996</v>
      </c>
      <c r="J225" s="39">
        <v>90229908</v>
      </c>
      <c r="K225" s="51">
        <v>4.0504482270000004</v>
      </c>
      <c r="L225" s="51">
        <v>-0.1150327296468</v>
      </c>
    </row>
    <row r="226" ht="15" hidden="1">
      <c r="A226" s="47">
        <v>92434967</v>
      </c>
      <c r="B226" s="48" t="s">
        <v>3281</v>
      </c>
      <c r="C226" s="48" t="s">
        <v>3290</v>
      </c>
      <c r="D226" s="49" t="s">
        <v>455</v>
      </c>
      <c r="E226" s="49">
        <v>1</v>
      </c>
      <c r="F226" s="50" t="s">
        <v>60</v>
      </c>
      <c r="G226" s="50" t="s">
        <v>14</v>
      </c>
      <c r="H226" s="22">
        <v>2.10555505566</v>
      </c>
      <c r="J226" s="39">
        <v>92434967</v>
      </c>
      <c r="K226" s="51">
        <v>2.0474086499999999</v>
      </c>
      <c r="L226" s="51">
        <v>-5.8146405660000101e-002</v>
      </c>
    </row>
    <row r="227" ht="15" hidden="1">
      <c r="A227" s="47">
        <v>92410065</v>
      </c>
      <c r="B227" s="48" t="s">
        <v>7393</v>
      </c>
      <c r="C227" s="48" t="s">
        <v>7394</v>
      </c>
      <c r="D227" s="49" t="s">
        <v>244</v>
      </c>
      <c r="E227" s="49">
        <v>1</v>
      </c>
      <c r="F227" s="50" t="s">
        <v>158</v>
      </c>
      <c r="G227" s="50" t="s">
        <v>14</v>
      </c>
      <c r="H227" s="22">
        <v>1.0343077466399999</v>
      </c>
      <c r="J227" s="39">
        <v>92410065</v>
      </c>
      <c r="K227" s="51">
        <v>1.0057446000000001</v>
      </c>
      <c r="L227" s="51">
        <v>-2.8563146639999999e-002</v>
      </c>
    </row>
    <row r="228" ht="15" hidden="1">
      <c r="A228" s="47">
        <v>90172566</v>
      </c>
      <c r="B228" s="48" t="s">
        <v>7410</v>
      </c>
      <c r="C228" s="48" t="s">
        <v>7412</v>
      </c>
      <c r="D228" s="49" t="s">
        <v>244</v>
      </c>
      <c r="E228" s="49">
        <v>1</v>
      </c>
      <c r="F228" s="50" t="s">
        <v>60</v>
      </c>
      <c r="G228" s="50" t="s">
        <v>14</v>
      </c>
      <c r="H228" s="22">
        <v>0.51715387331999996</v>
      </c>
      <c r="J228" s="39">
        <v>90172566</v>
      </c>
      <c r="K228" s="51">
        <v>0.50287230000000005</v>
      </c>
      <c r="L228" s="51">
        <v>-1.4281573319999999e-002</v>
      </c>
    </row>
    <row r="229" ht="15" hidden="1">
      <c r="A229" s="47">
        <v>90141580</v>
      </c>
      <c r="B229" s="48" t="s">
        <v>6603</v>
      </c>
      <c r="C229" s="48" t="s">
        <v>6604</v>
      </c>
      <c r="D229" s="49" t="s">
        <v>43</v>
      </c>
      <c r="E229" s="49">
        <v>1</v>
      </c>
      <c r="F229" s="50" t="s">
        <v>60</v>
      </c>
      <c r="G229" s="50" t="s">
        <v>14</v>
      </c>
      <c r="H229" s="22">
        <v>0.25857693665999998</v>
      </c>
      <c r="J229" s="39">
        <v>90141580</v>
      </c>
      <c r="K229" s="51">
        <v>0.25143615000000002</v>
      </c>
      <c r="L229" s="51">
        <v>-7.14078666000001e-003</v>
      </c>
    </row>
    <row r="230" ht="15" hidden="1">
      <c r="A230" s="47">
        <v>90141083</v>
      </c>
      <c r="B230" s="48" t="s">
        <v>4176</v>
      </c>
      <c r="C230" s="48" t="s">
        <v>4177</v>
      </c>
      <c r="D230" s="49" t="s">
        <v>43</v>
      </c>
      <c r="E230" s="49">
        <v>1</v>
      </c>
      <c r="F230" s="50" t="s">
        <v>60</v>
      </c>
      <c r="G230" s="50" t="s">
        <v>14</v>
      </c>
      <c r="H230" s="22">
        <v>0.25857693665999998</v>
      </c>
      <c r="J230" s="39">
        <v>90141083</v>
      </c>
      <c r="K230" s="51">
        <v>0.25143615000000002</v>
      </c>
      <c r="L230" s="51">
        <v>-7.14078666000001e-003</v>
      </c>
    </row>
    <row r="231" ht="15" hidden="1">
      <c r="A231" s="47">
        <v>90172582</v>
      </c>
      <c r="B231" s="48" t="s">
        <v>5122</v>
      </c>
      <c r="C231" s="48" t="s">
        <v>5123</v>
      </c>
      <c r="D231" s="49" t="s">
        <v>244</v>
      </c>
      <c r="E231" s="49">
        <v>1</v>
      </c>
      <c r="F231" s="50" t="s">
        <v>60</v>
      </c>
      <c r="G231" s="50" t="s">
        <v>14</v>
      </c>
      <c r="H231" s="22">
        <v>0.25857693665999998</v>
      </c>
      <c r="J231" s="39">
        <v>90172582</v>
      </c>
      <c r="K231" s="51">
        <v>0.25143615000000002</v>
      </c>
      <c r="L231" s="51">
        <v>-7.14078666000001e-003</v>
      </c>
    </row>
    <row r="232" ht="15" hidden="1">
      <c r="A232" s="47">
        <v>90205219</v>
      </c>
      <c r="B232" s="48" t="s">
        <v>1461</v>
      </c>
      <c r="C232" s="48" t="s">
        <v>1462</v>
      </c>
      <c r="D232" s="49" t="s">
        <v>956</v>
      </c>
      <c r="E232" s="49">
        <v>1</v>
      </c>
      <c r="F232" s="50" t="s">
        <v>88</v>
      </c>
      <c r="G232" s="50" t="s">
        <v>14</v>
      </c>
      <c r="H232" s="22">
        <v>98.123790868740002</v>
      </c>
      <c r="J232" s="39">
        <v>90205219</v>
      </c>
      <c r="K232" s="51">
        <v>95.414032349999999</v>
      </c>
      <c r="L232" s="51">
        <v>-2.7097585187400002</v>
      </c>
    </row>
    <row r="233" ht="15" hidden="1">
      <c r="A233" s="47">
        <v>90274016</v>
      </c>
      <c r="B233" s="48" t="s">
        <v>5575</v>
      </c>
      <c r="C233" s="48" t="s">
        <v>5577</v>
      </c>
      <c r="D233" s="49" t="s">
        <v>69</v>
      </c>
      <c r="E233" s="49">
        <v>1</v>
      </c>
      <c r="F233" s="50" t="s">
        <v>60</v>
      </c>
      <c r="G233" s="50" t="s">
        <v>14</v>
      </c>
      <c r="H233" s="22">
        <v>0.52946706078000005</v>
      </c>
      <c r="J233" s="39">
        <v>90274016</v>
      </c>
      <c r="K233" s="51">
        <v>0.51484545000000004</v>
      </c>
      <c r="L233" s="51">
        <v>-1.4621610780000001e-002</v>
      </c>
    </row>
    <row r="234" ht="15" hidden="1">
      <c r="A234" s="47">
        <v>90283490</v>
      </c>
      <c r="B234" s="48" t="s">
        <v>1054</v>
      </c>
      <c r="C234" s="48" t="s">
        <v>1062</v>
      </c>
      <c r="D234" s="49" t="s">
        <v>26</v>
      </c>
      <c r="E234" s="49">
        <v>1</v>
      </c>
      <c r="F234" s="50" t="s">
        <v>60</v>
      </c>
      <c r="G234" s="50" t="s">
        <v>14</v>
      </c>
      <c r="H234" s="22">
        <v>7.4632181825853001</v>
      </c>
      <c r="J234" s="39">
        <v>90283490</v>
      </c>
      <c r="K234" s="51">
        <v>7.2571160857499999</v>
      </c>
      <c r="L234" s="51">
        <v>-0.20610209683530001</v>
      </c>
    </row>
    <row r="235" ht="15" hidden="1">
      <c r="A235" s="47">
        <v>90274873</v>
      </c>
      <c r="B235" s="48" t="s">
        <v>5618</v>
      </c>
      <c r="C235" s="48" t="s">
        <v>5619</v>
      </c>
      <c r="D235" s="49" t="s">
        <v>36</v>
      </c>
      <c r="E235" s="49">
        <v>20</v>
      </c>
      <c r="F235" s="50" t="s">
        <v>18</v>
      </c>
      <c r="G235" s="50" t="s">
        <v>19</v>
      </c>
      <c r="H235" s="22">
        <v>15.6318846516</v>
      </c>
      <c r="J235" s="39">
        <v>90274873</v>
      </c>
      <c r="K235" s="51">
        <v>15.200199</v>
      </c>
      <c r="L235" s="51">
        <v>-0.431685651600001</v>
      </c>
    </row>
    <row r="236" ht="15" hidden="1">
      <c r="A236" s="47">
        <v>90408020</v>
      </c>
      <c r="B236" s="48" t="s">
        <v>8631</v>
      </c>
      <c r="C236" s="48" t="s">
        <v>8632</v>
      </c>
      <c r="D236" s="49" t="s">
        <v>69</v>
      </c>
      <c r="E236" s="49">
        <v>1</v>
      </c>
      <c r="F236" s="50" t="s">
        <v>436</v>
      </c>
      <c r="G236" s="50" t="s">
        <v>14</v>
      </c>
      <c r="H236" s="22">
        <v>1.9829684793618001</v>
      </c>
      <c r="J236" s="39">
        <v>90408020</v>
      </c>
      <c r="K236" s="51">
        <v>1.9282073895</v>
      </c>
      <c r="L236" s="51">
        <v>-5.4761089861800102e-002</v>
      </c>
    </row>
    <row r="237" ht="15" hidden="1">
      <c r="A237" s="47">
        <v>90413040</v>
      </c>
      <c r="B237" s="48" t="s">
        <v>1971</v>
      </c>
      <c r="C237" s="48" t="s">
        <v>1972</v>
      </c>
      <c r="D237" s="49" t="s">
        <v>220</v>
      </c>
      <c r="E237" s="49">
        <v>1</v>
      </c>
      <c r="F237" s="50" t="s">
        <v>13</v>
      </c>
      <c r="G237" s="50" t="s">
        <v>14</v>
      </c>
      <c r="H237" s="22">
        <v>62.957327482979998</v>
      </c>
      <c r="J237" s="39">
        <v>90413040</v>
      </c>
      <c r="K237" s="51">
        <v>61.218715950000004</v>
      </c>
      <c r="L237" s="51">
        <v>-1.73861153298</v>
      </c>
    </row>
    <row r="238" ht="15" hidden="1">
      <c r="A238" s="47">
        <v>92452485</v>
      </c>
      <c r="B238" s="48" t="s">
        <v>9743</v>
      </c>
      <c r="C238" s="48" t="s">
        <v>9744</v>
      </c>
      <c r="D238" s="49" t="s">
        <v>2405</v>
      </c>
      <c r="E238" s="49">
        <v>1</v>
      </c>
      <c r="F238" s="50" t="s">
        <v>60</v>
      </c>
      <c r="G238" s="50" t="s">
        <v>14</v>
      </c>
      <c r="H238" s="22">
        <v>0.52946706078000005</v>
      </c>
      <c r="J238" s="39">
        <v>92452485</v>
      </c>
      <c r="K238" s="51">
        <v>0.51484545000000004</v>
      </c>
      <c r="L238" s="51">
        <v>-1.4621610780000001e-002</v>
      </c>
    </row>
    <row r="239" ht="15" hidden="1">
      <c r="A239" s="47">
        <v>90157796</v>
      </c>
      <c r="B239" s="48" t="s">
        <v>1077</v>
      </c>
      <c r="C239" s="48" t="s">
        <v>1078</v>
      </c>
      <c r="D239" s="49" t="s">
        <v>229</v>
      </c>
      <c r="E239" s="49">
        <v>1</v>
      </c>
      <c r="F239" s="50" t="s">
        <v>60</v>
      </c>
      <c r="G239" s="50" t="s">
        <v>14</v>
      </c>
      <c r="H239" s="22">
        <v>3.2924759657328</v>
      </c>
      <c r="J239" s="39">
        <v>90157796</v>
      </c>
      <c r="K239" s="51">
        <v>3.2015518919999999</v>
      </c>
      <c r="L239" s="51">
        <v>-9.0924073732800106e-002</v>
      </c>
    </row>
    <row r="240" ht="15" hidden="1">
      <c r="A240" s="47">
        <v>90194209</v>
      </c>
      <c r="B240" s="48" t="s">
        <v>4816</v>
      </c>
      <c r="C240" s="48" t="s">
        <v>4817</v>
      </c>
      <c r="D240" s="49" t="s">
        <v>633</v>
      </c>
      <c r="E240" s="49">
        <v>1</v>
      </c>
      <c r="F240" s="50" t="s">
        <v>60</v>
      </c>
      <c r="G240" s="50" t="s">
        <v>14</v>
      </c>
      <c r="H240" s="22">
        <v>0.52946706078000005</v>
      </c>
      <c r="J240" s="39">
        <v>90194209</v>
      </c>
      <c r="K240" s="51">
        <v>0.51484545000000004</v>
      </c>
      <c r="L240" s="51">
        <v>-1.4621610780000001e-002</v>
      </c>
    </row>
    <row r="241" ht="15" hidden="1">
      <c r="A241" s="47">
        <v>91513057</v>
      </c>
      <c r="B241" s="48" t="s">
        <v>3004</v>
      </c>
      <c r="C241" s="48" t="s">
        <v>3005</v>
      </c>
      <c r="D241" s="49" t="s">
        <v>154</v>
      </c>
      <c r="E241" s="49">
        <v>3.5</v>
      </c>
      <c r="F241" s="50" t="s">
        <v>95</v>
      </c>
      <c r="G241" s="50" t="s">
        <v>19</v>
      </c>
      <c r="H241" s="22">
        <v>4.2357364862400004</v>
      </c>
      <c r="J241" s="39">
        <v>91513057</v>
      </c>
      <c r="K241" s="51">
        <v>4.1187636000000003</v>
      </c>
      <c r="L241" s="51">
        <v>-0.11697288624</v>
      </c>
    </row>
    <row r="242" ht="15" hidden="1">
      <c r="A242" s="47">
        <v>90238621</v>
      </c>
      <c r="B242" s="48" t="s">
        <v>6600</v>
      </c>
      <c r="C242" s="48" t="s">
        <v>6600</v>
      </c>
      <c r="D242" s="49" t="s">
        <v>29</v>
      </c>
      <c r="E242" s="49">
        <v>1</v>
      </c>
      <c r="F242" s="50" t="s">
        <v>60</v>
      </c>
      <c r="G242" s="50" t="s">
        <v>14</v>
      </c>
      <c r="H242" s="22">
        <v>6.9485153610600001</v>
      </c>
      <c r="J242" s="39">
        <v>90238621</v>
      </c>
      <c r="K242" s="51">
        <v>6.7566271499999999</v>
      </c>
      <c r="L242" s="51">
        <v>-0.19188821106000001</v>
      </c>
    </row>
    <row r="243" ht="15" hidden="1">
      <c r="A243" s="47">
        <v>90218086</v>
      </c>
      <c r="B243" s="48" t="s">
        <v>1552</v>
      </c>
      <c r="C243" s="48" t="s">
        <v>1562</v>
      </c>
      <c r="D243" s="49" t="s">
        <v>806</v>
      </c>
      <c r="E243" s="49">
        <v>1</v>
      </c>
      <c r="F243" s="50" t="s">
        <v>60</v>
      </c>
      <c r="G243" s="50" t="s">
        <v>14</v>
      </c>
      <c r="H243" s="22">
        <v>0.52946706078000005</v>
      </c>
      <c r="J243" s="39">
        <v>90218086</v>
      </c>
      <c r="K243" s="51">
        <v>0.51484545000000004</v>
      </c>
      <c r="L243" s="51">
        <v>-1.4621610780000001e-002</v>
      </c>
    </row>
    <row r="244" ht="15" hidden="1">
      <c r="A244" s="47">
        <v>90259858</v>
      </c>
      <c r="B244" s="48" t="s">
        <v>1054</v>
      </c>
      <c r="C244" s="48" t="s">
        <v>1061</v>
      </c>
      <c r="D244" s="49" t="s">
        <v>244</v>
      </c>
      <c r="E244" s="49">
        <v>1</v>
      </c>
      <c r="F244" s="50" t="s">
        <v>60</v>
      </c>
      <c r="G244" s="50" t="s">
        <v>14</v>
      </c>
      <c r="H244" s="22">
        <v>7.4632181825853001</v>
      </c>
      <c r="J244" s="39">
        <v>90259858</v>
      </c>
      <c r="K244" s="51">
        <v>7.2571160857499999</v>
      </c>
      <c r="L244" s="51">
        <v>-0.20610209683530001</v>
      </c>
    </row>
    <row r="245" ht="15" hidden="1">
      <c r="A245" s="47">
        <v>91109051</v>
      </c>
      <c r="B245" s="48" t="s">
        <v>2353</v>
      </c>
      <c r="C245" s="48" t="s">
        <v>2353</v>
      </c>
      <c r="D245" s="49" t="s">
        <v>17</v>
      </c>
      <c r="E245" s="49">
        <v>1</v>
      </c>
      <c r="F245" s="50" t="s">
        <v>60</v>
      </c>
      <c r="G245" s="50" t="s">
        <v>14</v>
      </c>
      <c r="H245" s="22">
        <v>7.9318739174472004</v>
      </c>
      <c r="J245" s="39">
        <v>91109051</v>
      </c>
      <c r="K245" s="51">
        <v>7.7128295580000001</v>
      </c>
      <c r="L245" s="51">
        <v>-0.21904435944719999</v>
      </c>
    </row>
    <row r="246" ht="15" hidden="1">
      <c r="A246" s="47">
        <v>90269900</v>
      </c>
      <c r="B246" s="48" t="s">
        <v>2851</v>
      </c>
      <c r="C246" s="48" t="s">
        <v>2852</v>
      </c>
      <c r="D246" s="49" t="s">
        <v>603</v>
      </c>
      <c r="E246" s="49">
        <v>1</v>
      </c>
      <c r="F246" s="50" t="s">
        <v>64</v>
      </c>
      <c r="G246" s="50" t="s">
        <v>14</v>
      </c>
      <c r="H246" s="22">
        <v>1.4228572176000001</v>
      </c>
      <c r="J246" s="39">
        <v>90269900</v>
      </c>
      <c r="K246" s="51">
        <v>1.383564</v>
      </c>
      <c r="L246" s="51">
        <v>-3.9293217599999999e-002</v>
      </c>
    </row>
    <row r="247" ht="15" hidden="1">
      <c r="A247" s="47">
        <v>92471595</v>
      </c>
      <c r="B247" s="48" t="s">
        <v>3917</v>
      </c>
      <c r="C247" s="48" t="s">
        <v>3918</v>
      </c>
      <c r="D247" s="49" t="s">
        <v>244</v>
      </c>
      <c r="E247" s="49">
        <v>1</v>
      </c>
      <c r="F247" s="50" t="s">
        <v>436</v>
      </c>
      <c r="G247" s="50" t="s">
        <v>14</v>
      </c>
      <c r="H247" s="22">
        <v>2.1178682431200002</v>
      </c>
      <c r="J247" s="39">
        <v>92471595</v>
      </c>
      <c r="K247" s="51">
        <v>2.0593818000000002</v>
      </c>
      <c r="L247" s="51">
        <v>-5.8486443120000099e-002</v>
      </c>
    </row>
    <row r="248" ht="15" hidden="1">
      <c r="A248" s="47">
        <v>92394620</v>
      </c>
      <c r="B248" s="48" t="s">
        <v>1805</v>
      </c>
      <c r="C248" s="48" t="s">
        <v>1805</v>
      </c>
      <c r="D248" s="49" t="s">
        <v>39</v>
      </c>
      <c r="E248" s="49">
        <v>1</v>
      </c>
      <c r="F248" s="50" t="s">
        <v>436</v>
      </c>
      <c r="G248" s="50" t="s">
        <v>14</v>
      </c>
      <c r="H248" s="22">
        <v>3.5575962321132</v>
      </c>
      <c r="J248" s="39">
        <v>92394620</v>
      </c>
      <c r="K248" s="51">
        <v>3.4593506729999999</v>
      </c>
      <c r="L248" s="51">
        <v>-9.8245559113200098e-002</v>
      </c>
    </row>
    <row r="249" ht="15" hidden="1">
      <c r="A249" s="47">
        <v>92435688</v>
      </c>
      <c r="B249" s="48" t="s">
        <v>8343</v>
      </c>
      <c r="C249" s="48" t="s">
        <v>8344</v>
      </c>
      <c r="D249" s="49" t="s">
        <v>146</v>
      </c>
      <c r="E249" s="49">
        <v>1</v>
      </c>
      <c r="F249" s="50" t="s">
        <v>60</v>
      </c>
      <c r="G249" s="50" t="s">
        <v>14</v>
      </c>
      <c r="H249" s="22">
        <v>1.0589341215600001</v>
      </c>
      <c r="J249" s="39">
        <v>92435688</v>
      </c>
      <c r="K249" s="51">
        <v>1.0296909000000001</v>
      </c>
      <c r="L249" s="51">
        <v>-2.9243221560000001e-002</v>
      </c>
    </row>
    <row r="250" ht="15" hidden="1">
      <c r="A250" s="47">
        <v>90302761</v>
      </c>
      <c r="B250" s="48" t="s">
        <v>631</v>
      </c>
      <c r="C250" s="48" t="s">
        <v>632</v>
      </c>
      <c r="D250" s="49" t="s">
        <v>633</v>
      </c>
      <c r="E250" s="49">
        <v>1</v>
      </c>
      <c r="F250" s="50" t="s">
        <v>70</v>
      </c>
      <c r="G250" s="50" t="s">
        <v>14</v>
      </c>
      <c r="H250" s="22">
        <v>343.20793200000003</v>
      </c>
      <c r="J250" s="39">
        <v>90302761</v>
      </c>
      <c r="K250" s="51">
        <v>333.73000000000002</v>
      </c>
      <c r="L250" s="51">
        <v>-9.4779320000000098</v>
      </c>
    </row>
    <row r="251" ht="15" hidden="1">
      <c r="A251" s="47">
        <v>90294319</v>
      </c>
      <c r="B251" s="48" t="s">
        <v>6584</v>
      </c>
      <c r="C251" s="48" t="s">
        <v>6584</v>
      </c>
      <c r="D251" s="49" t="s">
        <v>39</v>
      </c>
      <c r="E251" s="49">
        <v>1</v>
      </c>
      <c r="F251" s="50" t="s">
        <v>88</v>
      </c>
      <c r="G251" s="50" t="s">
        <v>14</v>
      </c>
      <c r="H251" s="22">
        <v>91.339224578279996</v>
      </c>
      <c r="J251" s="39">
        <v>90294319</v>
      </c>
      <c r="K251" s="51">
        <v>88.816826699999993</v>
      </c>
      <c r="L251" s="51">
        <v>-2.5223978782800001</v>
      </c>
    </row>
    <row r="252" ht="15" hidden="1">
      <c r="A252" s="47">
        <v>90269918</v>
      </c>
      <c r="B252" s="48" t="s">
        <v>7864</v>
      </c>
      <c r="C252" s="48" t="s">
        <v>7865</v>
      </c>
      <c r="D252" s="49" t="s">
        <v>334</v>
      </c>
      <c r="E252" s="49">
        <v>1</v>
      </c>
      <c r="F252" s="50" t="s">
        <v>64</v>
      </c>
      <c r="G252" s="50" t="s">
        <v>14</v>
      </c>
      <c r="H252" s="22">
        <v>30.625751999999999</v>
      </c>
      <c r="J252" s="39">
        <v>90269918</v>
      </c>
      <c r="K252" s="51">
        <v>29.780000000000001</v>
      </c>
      <c r="L252" s="51">
        <v>-0.84575200000000095</v>
      </c>
    </row>
    <row r="253" ht="15" hidden="1">
      <c r="A253" s="47">
        <v>90191048</v>
      </c>
      <c r="B253" s="48" t="s">
        <v>7416</v>
      </c>
      <c r="C253" s="48" t="s">
        <v>7417</v>
      </c>
      <c r="D253" s="49" t="s">
        <v>81</v>
      </c>
      <c r="E253" s="49">
        <v>1</v>
      </c>
      <c r="F253" s="50" t="s">
        <v>60</v>
      </c>
      <c r="G253" s="50" t="s">
        <v>14</v>
      </c>
      <c r="H253" s="22">
        <v>2.1548078055</v>
      </c>
      <c r="J253" s="39">
        <v>90191048</v>
      </c>
      <c r="K253" s="51">
        <v>2.0953012499999999</v>
      </c>
      <c r="L253" s="51">
        <v>-5.95065555000001e-002</v>
      </c>
    </row>
    <row r="254" ht="15" hidden="1">
      <c r="A254" s="47">
        <v>92389767</v>
      </c>
      <c r="B254" s="48" t="s">
        <v>5515</v>
      </c>
      <c r="C254" s="48" t="s">
        <v>5516</v>
      </c>
      <c r="D254" s="49" t="s">
        <v>229</v>
      </c>
      <c r="E254" s="49">
        <v>1</v>
      </c>
      <c r="F254" s="50" t="s">
        <v>60</v>
      </c>
      <c r="G254" s="50" t="s">
        <v>14</v>
      </c>
      <c r="H254" s="22">
        <v>2.1548078055</v>
      </c>
      <c r="J254" s="39">
        <v>92389767</v>
      </c>
      <c r="K254" s="51">
        <v>2.0953012499999999</v>
      </c>
      <c r="L254" s="51">
        <v>-5.95065555000001e-002</v>
      </c>
    </row>
    <row r="255" ht="15" hidden="1">
      <c r="A255" s="47">
        <v>90153529</v>
      </c>
      <c r="B255" s="48" t="s">
        <v>2908</v>
      </c>
      <c r="C255" s="48" t="s">
        <v>2909</v>
      </c>
      <c r="D255" s="49" t="s">
        <v>39</v>
      </c>
      <c r="E255" s="49">
        <v>1</v>
      </c>
      <c r="F255" s="50" t="s">
        <v>60</v>
      </c>
      <c r="G255" s="50" t="s">
        <v>14</v>
      </c>
      <c r="H255" s="22">
        <v>2.1178682431200002</v>
      </c>
      <c r="J255" s="39">
        <v>90153529</v>
      </c>
      <c r="K255" s="51">
        <v>2.0593818000000002</v>
      </c>
      <c r="L255" s="51">
        <v>-5.8486443120000099e-002</v>
      </c>
    </row>
    <row r="256" ht="15" hidden="1">
      <c r="A256" s="47">
        <v>90301692</v>
      </c>
      <c r="B256" s="48" t="s">
        <v>5893</v>
      </c>
      <c r="C256" s="48" t="s">
        <v>5894</v>
      </c>
      <c r="D256" s="49" t="s">
        <v>69</v>
      </c>
      <c r="E256" s="49">
        <v>1</v>
      </c>
      <c r="F256" s="50" t="s">
        <v>60</v>
      </c>
      <c r="G256" s="50" t="s">
        <v>14</v>
      </c>
      <c r="H256" s="22">
        <v>2.1178682431200002</v>
      </c>
      <c r="J256" s="39">
        <v>90301692</v>
      </c>
      <c r="K256" s="51">
        <v>2.0593818000000002</v>
      </c>
      <c r="L256" s="51">
        <v>-5.8486443120000099e-002</v>
      </c>
    </row>
    <row r="257" ht="15" hidden="1">
      <c r="A257" s="47">
        <v>90284062</v>
      </c>
      <c r="B257" s="48" t="s">
        <v>1811</v>
      </c>
      <c r="C257" s="48" t="s">
        <v>1814</v>
      </c>
      <c r="D257" s="49" t="s">
        <v>50</v>
      </c>
      <c r="E257" s="49">
        <v>1</v>
      </c>
      <c r="F257" s="50" t="s">
        <v>436</v>
      </c>
      <c r="G257" s="50" t="s">
        <v>14</v>
      </c>
      <c r="H257" s="22">
        <v>1.7787981160566</v>
      </c>
      <c r="J257" s="39">
        <v>90284062</v>
      </c>
      <c r="K257" s="51">
        <v>1.7296753364999999</v>
      </c>
      <c r="L257" s="51">
        <v>-4.9122779556600098e-002</v>
      </c>
    </row>
    <row r="258" ht="15" hidden="1">
      <c r="A258" s="47">
        <v>90158849</v>
      </c>
      <c r="B258" s="48" t="s">
        <v>2101</v>
      </c>
      <c r="C258" s="48" t="s">
        <v>2102</v>
      </c>
      <c r="D258" s="49" t="s">
        <v>229</v>
      </c>
      <c r="E258" s="49">
        <v>1</v>
      </c>
      <c r="F258" s="50" t="s">
        <v>60</v>
      </c>
      <c r="G258" s="50" t="s">
        <v>14</v>
      </c>
      <c r="H258" s="22">
        <v>1.0589341215600001</v>
      </c>
      <c r="J258" s="39">
        <v>90158849</v>
      </c>
      <c r="K258" s="51">
        <v>1.0296909000000001</v>
      </c>
      <c r="L258" s="51">
        <v>-2.9243221560000001e-002</v>
      </c>
    </row>
    <row r="259" ht="15">
      <c r="A259" s="47">
        <v>94938482</v>
      </c>
      <c r="B259" s="48" t="s">
        <v>5288</v>
      </c>
      <c r="C259" s="48" t="s">
        <v>5289</v>
      </c>
      <c r="D259" s="49" t="s">
        <v>455</v>
      </c>
      <c r="E259" s="49">
        <v>2500</v>
      </c>
      <c r="F259" s="50" t="s">
        <v>743</v>
      </c>
      <c r="G259" s="50" t="s">
        <v>261</v>
      </c>
      <c r="H259" s="22">
        <v>4.1822620721279999e-002</v>
      </c>
      <c r="J259" s="39">
        <v>94938482</v>
      </c>
      <c r="K259" s="51">
        <v>4.0667659199999998e-002</v>
      </c>
      <c r="L259" s="51">
        <v>-1.15496152128e-003</v>
      </c>
    </row>
    <row r="260" ht="15">
      <c r="A260" s="47">
        <v>90890019</v>
      </c>
      <c r="B260" s="48" t="s">
        <v>1325</v>
      </c>
      <c r="C260" s="48" t="s">
        <v>1326</v>
      </c>
      <c r="D260" s="49" t="s">
        <v>720</v>
      </c>
      <c r="E260" s="49">
        <v>400</v>
      </c>
      <c r="F260" s="50" t="s">
        <v>151</v>
      </c>
      <c r="G260" s="50" t="s">
        <v>19</v>
      </c>
      <c r="H260" s="22">
        <v>3.2835166559999997e-002</v>
      </c>
      <c r="J260" s="39">
        <v>90890019</v>
      </c>
      <c r="K260" s="51">
        <v>3.1928400000000003e-002</v>
      </c>
      <c r="L260" s="51">
        <v>-9.0676656000000105e-004</v>
      </c>
    </row>
    <row r="261" ht="15" hidden="1">
      <c r="A261" s="47">
        <v>92431755</v>
      </c>
      <c r="B261" s="48" t="s">
        <v>3879</v>
      </c>
      <c r="C261" s="48" t="s">
        <v>3881</v>
      </c>
      <c r="D261" s="49" t="s">
        <v>603</v>
      </c>
      <c r="E261" s="49">
        <v>1</v>
      </c>
      <c r="F261" s="50" t="s">
        <v>64</v>
      </c>
      <c r="G261" s="50" t="s">
        <v>14</v>
      </c>
      <c r="H261" s="22">
        <v>6.1448668847999999</v>
      </c>
      <c r="J261" s="39">
        <v>92431755</v>
      </c>
      <c r="K261" s="51">
        <v>5.9751719999999997</v>
      </c>
      <c r="L261" s="51">
        <v>-0.1696948848</v>
      </c>
    </row>
    <row r="262" ht="15" hidden="1">
      <c r="A262" s="47">
        <v>92471773</v>
      </c>
      <c r="B262" s="48" t="s">
        <v>9258</v>
      </c>
      <c r="C262" s="48" t="s">
        <v>9259</v>
      </c>
      <c r="D262" s="49" t="s">
        <v>603</v>
      </c>
      <c r="E262" s="49">
        <v>1</v>
      </c>
      <c r="F262" s="50" t="s">
        <v>64</v>
      </c>
      <c r="G262" s="50" t="s">
        <v>14</v>
      </c>
      <c r="H262" s="22">
        <v>4.3506595692000003</v>
      </c>
      <c r="J262" s="39">
        <v>92471773</v>
      </c>
      <c r="K262" s="51">
        <v>4.2305130000000002</v>
      </c>
      <c r="L262" s="51">
        <v>-0.1201465692</v>
      </c>
    </row>
    <row r="263" ht="15" hidden="1">
      <c r="A263" s="47">
        <v>90177738</v>
      </c>
      <c r="B263" s="48" t="s">
        <v>7045</v>
      </c>
      <c r="C263" s="48" t="s">
        <v>7046</v>
      </c>
      <c r="D263" s="49" t="s">
        <v>915</v>
      </c>
      <c r="E263" s="49">
        <v>1</v>
      </c>
      <c r="F263" s="50" t="s">
        <v>13</v>
      </c>
      <c r="G263" s="50" t="s">
        <v>14</v>
      </c>
      <c r="H263" s="22">
        <v>135.93758955839999</v>
      </c>
      <c r="J263" s="39">
        <v>90177738</v>
      </c>
      <c r="K263" s="51">
        <v>132.18357599999999</v>
      </c>
      <c r="L263" s="51">
        <v>-3.7540135584000001</v>
      </c>
    </row>
    <row r="264" ht="15" hidden="1">
      <c r="A264" s="47">
        <v>92397182</v>
      </c>
      <c r="B264" s="48" t="s">
        <v>4919</v>
      </c>
      <c r="C264" s="48" t="s">
        <v>4921</v>
      </c>
      <c r="D264" s="49" t="s">
        <v>231</v>
      </c>
      <c r="E264" s="49">
        <v>1</v>
      </c>
      <c r="F264" s="50" t="s">
        <v>13</v>
      </c>
      <c r="G264" s="50" t="s">
        <v>14</v>
      </c>
      <c r="H264" s="22">
        <v>175.24128393071999</v>
      </c>
      <c r="J264" s="39">
        <v>92397182</v>
      </c>
      <c r="K264" s="51">
        <v>170.40187080000001</v>
      </c>
      <c r="L264" s="51">
        <v>-4.8394131307199997</v>
      </c>
    </row>
    <row r="265" ht="15" hidden="1">
      <c r="A265" s="47">
        <v>90039017</v>
      </c>
      <c r="B265" s="48" t="s">
        <v>2794</v>
      </c>
      <c r="C265" s="48" t="s">
        <v>2796</v>
      </c>
      <c r="D265" s="49" t="s">
        <v>69</v>
      </c>
      <c r="E265" s="49">
        <v>1</v>
      </c>
      <c r="F265" s="50" t="s">
        <v>60</v>
      </c>
      <c r="G265" s="50" t="s">
        <v>14</v>
      </c>
      <c r="H265" s="22">
        <v>1.0835604964800001</v>
      </c>
      <c r="J265" s="39">
        <v>90039017</v>
      </c>
      <c r="K265" s="51">
        <v>1.0536372000000001</v>
      </c>
      <c r="L265" s="51">
        <v>-2.992329648e-002</v>
      </c>
    </row>
    <row r="266" ht="15" hidden="1">
      <c r="A266" s="47">
        <v>90249208</v>
      </c>
      <c r="B266" s="48" t="s">
        <v>7935</v>
      </c>
      <c r="C266" s="48" t="s">
        <v>7936</v>
      </c>
      <c r="D266" s="49" t="s">
        <v>247</v>
      </c>
      <c r="E266" s="49">
        <v>1</v>
      </c>
      <c r="F266" s="50" t="s">
        <v>13</v>
      </c>
      <c r="G266" s="50" t="s">
        <v>14</v>
      </c>
      <c r="H266" s="22">
        <v>2.9557454692373999</v>
      </c>
      <c r="J266" s="39">
        <v>90249208</v>
      </c>
      <c r="K266" s="51">
        <v>2.8741204484999998</v>
      </c>
      <c r="L266" s="51">
        <v>-8.1625020737400106e-002</v>
      </c>
    </row>
    <row r="267" ht="15" hidden="1">
      <c r="A267" s="47">
        <v>94937710</v>
      </c>
      <c r="B267" s="48" t="s">
        <v>3211</v>
      </c>
      <c r="C267" s="48" t="s">
        <v>3212</v>
      </c>
      <c r="D267" s="49" t="s">
        <v>92</v>
      </c>
      <c r="E267" s="49">
        <v>50</v>
      </c>
      <c r="F267" s="50" t="s">
        <v>743</v>
      </c>
      <c r="G267" s="50" t="s">
        <v>261</v>
      </c>
      <c r="H267" s="22">
        <v>3.5222752242720001</v>
      </c>
      <c r="J267" s="39">
        <v>94937710</v>
      </c>
      <c r="K267" s="51">
        <v>3.42500508</v>
      </c>
      <c r="L267" s="51">
        <v>-9.7270144272000106e-002</v>
      </c>
    </row>
    <row r="268" ht="15" hidden="1">
      <c r="A268" s="47">
        <v>90147782</v>
      </c>
      <c r="B268" s="48" t="s">
        <v>8674</v>
      </c>
      <c r="C268" s="48" t="s">
        <v>8674</v>
      </c>
      <c r="D268" s="49" t="s">
        <v>17</v>
      </c>
      <c r="E268" s="49">
        <v>30</v>
      </c>
      <c r="F268" s="50" t="s">
        <v>18</v>
      </c>
      <c r="G268" s="50" t="s">
        <v>19</v>
      </c>
      <c r="H268" s="22">
        <v>2.1671209929600002</v>
      </c>
      <c r="J268" s="39">
        <v>90147782</v>
      </c>
      <c r="K268" s="51">
        <v>2.1072744000000001</v>
      </c>
      <c r="L268" s="51">
        <v>-5.9846592960000097e-002</v>
      </c>
    </row>
    <row r="269" ht="15" hidden="1">
      <c r="A269" s="47">
        <v>92249183</v>
      </c>
      <c r="B269" s="48" t="s">
        <v>3744</v>
      </c>
      <c r="C269" s="48" t="s">
        <v>3745</v>
      </c>
      <c r="D269" s="49" t="s">
        <v>235</v>
      </c>
      <c r="E269" s="49">
        <v>1</v>
      </c>
      <c r="F269" s="50" t="s">
        <v>60</v>
      </c>
      <c r="G269" s="50" t="s">
        <v>14</v>
      </c>
      <c r="H269" s="22">
        <v>2.2040605553399999</v>
      </c>
      <c r="J269" s="39">
        <v>92249183</v>
      </c>
      <c r="K269" s="51">
        <v>2.1431938499999998</v>
      </c>
      <c r="L269" s="51">
        <v>-6.0866705340000098e-002</v>
      </c>
    </row>
    <row r="270" ht="15" hidden="1">
      <c r="A270" s="47">
        <v>90259831</v>
      </c>
      <c r="B270" s="48" t="s">
        <v>937</v>
      </c>
      <c r="C270" s="48" t="s">
        <v>937</v>
      </c>
      <c r="D270" s="49" t="s">
        <v>244</v>
      </c>
      <c r="E270" s="49">
        <v>1</v>
      </c>
      <c r="F270" s="50" t="s">
        <v>64</v>
      </c>
      <c r="G270" s="50" t="s">
        <v>14</v>
      </c>
      <c r="H270" s="22">
        <v>9.2677959814832995</v>
      </c>
      <c r="J270" s="39">
        <v>90259831</v>
      </c>
      <c r="K270" s="51">
        <v>9.0118591807499993</v>
      </c>
      <c r="L270" s="51">
        <v>-0.2559368007333</v>
      </c>
    </row>
    <row r="271" ht="15" hidden="1">
      <c r="A271" s="47">
        <v>90412010</v>
      </c>
      <c r="B271" s="48" t="s">
        <v>2382</v>
      </c>
      <c r="C271" s="48" t="s">
        <v>2383</v>
      </c>
      <c r="D271" s="49" t="s">
        <v>220</v>
      </c>
      <c r="E271" s="49">
        <v>1</v>
      </c>
      <c r="F271" s="50" t="s">
        <v>60</v>
      </c>
      <c r="G271" s="50" t="s">
        <v>14</v>
      </c>
      <c r="H271" s="22">
        <v>0.27089012412000002</v>
      </c>
      <c r="J271" s="39">
        <v>90412010</v>
      </c>
      <c r="K271" s="51">
        <v>0.26340930000000001</v>
      </c>
      <c r="L271" s="51">
        <v>-7.4808241200000104e-003</v>
      </c>
    </row>
    <row r="272" ht="15" hidden="1">
      <c r="A272" s="47">
        <v>92374549</v>
      </c>
      <c r="B272" s="48" t="s">
        <v>5358</v>
      </c>
      <c r="C272" s="48" t="s">
        <v>5359</v>
      </c>
      <c r="D272" s="49" t="s">
        <v>603</v>
      </c>
      <c r="E272" s="49">
        <v>120</v>
      </c>
      <c r="F272" s="50" t="s">
        <v>18</v>
      </c>
      <c r="G272" s="50" t="s">
        <v>19</v>
      </c>
      <c r="H272" s="22">
        <v>0.27089012412000002</v>
      </c>
      <c r="J272" s="39">
        <v>92374549</v>
      </c>
      <c r="K272" s="51">
        <v>0.26340930000000001</v>
      </c>
      <c r="L272" s="51">
        <v>-7.4808241200000104e-003</v>
      </c>
    </row>
    <row r="273" ht="15" hidden="1">
      <c r="A273" s="47">
        <v>92456278</v>
      </c>
      <c r="B273" s="48" t="s">
        <v>8128</v>
      </c>
      <c r="C273" s="48" t="s">
        <v>8128</v>
      </c>
      <c r="D273" s="49" t="s">
        <v>17</v>
      </c>
      <c r="E273" s="49">
        <v>1</v>
      </c>
      <c r="F273" s="50" t="s">
        <v>60</v>
      </c>
      <c r="G273" s="50" t="s">
        <v>14</v>
      </c>
      <c r="H273" s="22">
        <v>1.9852901031600001</v>
      </c>
      <c r="J273" s="39">
        <v>92456278</v>
      </c>
      <c r="K273" s="51">
        <v>1.9304649</v>
      </c>
      <c r="L273" s="51">
        <v>-5.4825203160000099e-002</v>
      </c>
    </row>
    <row r="274" ht="15" hidden="1">
      <c r="A274" s="47">
        <v>90703022</v>
      </c>
      <c r="B274" s="48" t="s">
        <v>6627</v>
      </c>
      <c r="C274" s="48" t="s">
        <v>6628</v>
      </c>
      <c r="D274" s="49" t="s">
        <v>69</v>
      </c>
      <c r="E274" s="49">
        <v>1</v>
      </c>
      <c r="F274" s="50" t="s">
        <v>60</v>
      </c>
      <c r="G274" s="50" t="s">
        <v>14</v>
      </c>
      <c r="H274" s="22">
        <v>0.27089012412000002</v>
      </c>
      <c r="J274" s="39">
        <v>90703022</v>
      </c>
      <c r="K274" s="51">
        <v>0.26340930000000001</v>
      </c>
      <c r="L274" s="51">
        <v>-7.4808241200000104e-003</v>
      </c>
    </row>
    <row r="275" ht="15" hidden="1">
      <c r="A275" s="47">
        <v>92421695</v>
      </c>
      <c r="B275" s="48" t="s">
        <v>2382</v>
      </c>
      <c r="C275" s="48" t="s">
        <v>2383</v>
      </c>
      <c r="D275" s="49" t="s">
        <v>220</v>
      </c>
      <c r="E275" s="49">
        <v>1</v>
      </c>
      <c r="F275" s="50" t="s">
        <v>60</v>
      </c>
      <c r="G275" s="50" t="s">
        <v>14</v>
      </c>
      <c r="H275" s="22">
        <v>0.27089012412000002</v>
      </c>
      <c r="J275" s="39">
        <v>92421695</v>
      </c>
      <c r="K275" s="51">
        <v>0.26340930000000001</v>
      </c>
      <c r="L275" s="51">
        <v>-7.4808241200000104e-003</v>
      </c>
    </row>
    <row r="276" ht="15" hidden="1">
      <c r="A276" s="47">
        <v>90351010</v>
      </c>
      <c r="B276" s="48" t="s">
        <v>9639</v>
      </c>
      <c r="C276" s="48" t="s">
        <v>9640</v>
      </c>
      <c r="D276" s="49" t="s">
        <v>139</v>
      </c>
      <c r="E276" s="49">
        <v>30</v>
      </c>
      <c r="F276" s="50" t="s">
        <v>95</v>
      </c>
      <c r="G276" s="50" t="s">
        <v>19</v>
      </c>
      <c r="H276" s="22">
        <v>1.0835604964800001</v>
      </c>
      <c r="J276" s="39">
        <v>90351010</v>
      </c>
      <c r="K276" s="51">
        <v>1.0536372000000001</v>
      </c>
      <c r="L276" s="51">
        <v>-2.992329648e-002</v>
      </c>
    </row>
    <row r="277" ht="15" hidden="1">
      <c r="A277" s="47">
        <v>92420672</v>
      </c>
      <c r="B277" s="48" t="s">
        <v>152</v>
      </c>
      <c r="C277" s="48" t="s">
        <v>153</v>
      </c>
      <c r="D277" s="49" t="s">
        <v>154</v>
      </c>
      <c r="E277" s="49">
        <v>100</v>
      </c>
      <c r="F277" s="50" t="s">
        <v>151</v>
      </c>
      <c r="G277" s="50" t="s">
        <v>19</v>
      </c>
      <c r="H277" s="22">
        <v>0.27089012412000002</v>
      </c>
      <c r="J277" s="39">
        <v>92420672</v>
      </c>
      <c r="K277" s="51">
        <v>0.26340930000000001</v>
      </c>
      <c r="L277" s="51">
        <v>-7.4808241200000104e-003</v>
      </c>
    </row>
    <row r="278" ht="15">
      <c r="A278" s="47">
        <v>90153880</v>
      </c>
      <c r="B278" s="48" t="s">
        <v>9074</v>
      </c>
      <c r="C278" s="48" t="s">
        <v>9076</v>
      </c>
      <c r="D278" s="49" t="s">
        <v>220</v>
      </c>
      <c r="E278" s="49">
        <v>100</v>
      </c>
      <c r="F278" s="50" t="s">
        <v>18</v>
      </c>
      <c r="G278" s="50" t="s">
        <v>19</v>
      </c>
      <c r="H278" s="22">
        <v>0.13544506206000001</v>
      </c>
      <c r="J278" s="39">
        <v>90153880</v>
      </c>
      <c r="K278" s="51">
        <v>0.13170465000000001</v>
      </c>
      <c r="L278" s="51">
        <v>-3.74041206e-003</v>
      </c>
    </row>
    <row r="279" ht="15" hidden="1">
      <c r="A279" s="47">
        <v>92414770</v>
      </c>
      <c r="B279" s="48" t="s">
        <v>5173</v>
      </c>
      <c r="C279" s="48" t="s">
        <v>5174</v>
      </c>
      <c r="D279" s="49" t="s">
        <v>78</v>
      </c>
      <c r="E279" s="49">
        <v>5</v>
      </c>
      <c r="F279" s="50" t="s">
        <v>18</v>
      </c>
      <c r="G279" s="50" t="s">
        <v>14</v>
      </c>
      <c r="H279" s="22">
        <v>2.4124726542000001</v>
      </c>
      <c r="J279" s="39">
        <v>92414770</v>
      </c>
      <c r="K279" s="51">
        <v>2.3458505000000001</v>
      </c>
      <c r="L279" s="51">
        <v>-6.6622154200000103e-002</v>
      </c>
    </row>
    <row r="280" ht="15" hidden="1">
      <c r="A280" s="47">
        <v>92397425</v>
      </c>
      <c r="B280" s="48" t="s">
        <v>2011</v>
      </c>
      <c r="C280" s="48" t="s">
        <v>2012</v>
      </c>
      <c r="D280" s="49" t="s">
        <v>603</v>
      </c>
      <c r="E280" s="49">
        <v>30</v>
      </c>
      <c r="F280" s="50" t="s">
        <v>95</v>
      </c>
      <c r="G280" s="50" t="s">
        <v>19</v>
      </c>
      <c r="H280" s="22">
        <v>0.54178024824000004</v>
      </c>
      <c r="J280" s="39">
        <v>92397425</v>
      </c>
      <c r="K280" s="51">
        <v>0.52681860000000003</v>
      </c>
      <c r="L280" s="51">
        <v>-1.496164824e-002</v>
      </c>
    </row>
    <row r="281" ht="15" hidden="1">
      <c r="A281" s="47">
        <v>90259009</v>
      </c>
      <c r="B281" s="48" t="s">
        <v>1581</v>
      </c>
      <c r="C281" s="48" t="s">
        <v>1581</v>
      </c>
      <c r="D281" s="49" t="s">
        <v>26</v>
      </c>
      <c r="E281" s="49">
        <v>1</v>
      </c>
      <c r="F281" s="50" t="s">
        <v>60</v>
      </c>
      <c r="G281" s="50" t="s">
        <v>14</v>
      </c>
      <c r="H281" s="22">
        <v>0.49632252579000002</v>
      </c>
      <c r="J281" s="39">
        <v>90259009</v>
      </c>
      <c r="K281" s="51">
        <v>0.48261622500000001</v>
      </c>
      <c r="L281" s="51">
        <v>-1.3706300790000001e-002</v>
      </c>
    </row>
    <row r="282" ht="15" hidden="1">
      <c r="A282" s="47">
        <v>90143388</v>
      </c>
      <c r="B282" s="48" t="s">
        <v>1012</v>
      </c>
      <c r="C282" s="48" t="s">
        <v>1012</v>
      </c>
      <c r="D282" s="49" t="s">
        <v>17</v>
      </c>
      <c r="E282" s="49">
        <v>1</v>
      </c>
      <c r="F282" s="50" t="s">
        <v>60</v>
      </c>
      <c r="G282" s="50" t="s">
        <v>14</v>
      </c>
      <c r="H282" s="22">
        <v>0.49632252579000002</v>
      </c>
      <c r="J282" s="39">
        <v>90143388</v>
      </c>
      <c r="K282" s="51">
        <v>0.48261622500000001</v>
      </c>
      <c r="L282" s="51">
        <v>-1.3706300790000001e-002</v>
      </c>
    </row>
    <row r="283" ht="15">
      <c r="A283" s="47">
        <v>90125045</v>
      </c>
      <c r="B283" s="48" t="s">
        <v>49</v>
      </c>
      <c r="C283" s="48" t="s">
        <v>49</v>
      </c>
      <c r="D283" s="49" t="s">
        <v>50</v>
      </c>
      <c r="E283" s="49">
        <v>120</v>
      </c>
      <c r="F283" s="50" t="s">
        <v>18</v>
      </c>
      <c r="G283" s="50" t="s">
        <v>19</v>
      </c>
      <c r="H283" s="22">
        <v>0.13544506206000001</v>
      </c>
      <c r="J283" s="39">
        <v>90125045</v>
      </c>
      <c r="K283" s="51">
        <v>0.13170465000000001</v>
      </c>
      <c r="L283" s="51">
        <v>-3.74041206e-003</v>
      </c>
    </row>
    <row r="284" ht="15" hidden="1">
      <c r="A284" s="47">
        <v>90761014</v>
      </c>
      <c r="B284" s="48" t="s">
        <v>7477</v>
      </c>
      <c r="C284" s="48" t="s">
        <v>7479</v>
      </c>
      <c r="D284" s="49" t="s">
        <v>43</v>
      </c>
      <c r="E284" s="49">
        <v>1</v>
      </c>
      <c r="F284" s="50" t="s">
        <v>60</v>
      </c>
      <c r="G284" s="50" t="s">
        <v>14</v>
      </c>
      <c r="H284" s="22">
        <v>2.2040605553399999</v>
      </c>
      <c r="J284" s="39">
        <v>90761014</v>
      </c>
      <c r="K284" s="51">
        <v>2.1431938499999998</v>
      </c>
      <c r="L284" s="51">
        <v>-6.0866705340000098e-002</v>
      </c>
    </row>
    <row r="285" ht="15" hidden="1">
      <c r="A285" s="47">
        <v>92469450</v>
      </c>
      <c r="B285" s="48" t="s">
        <v>2125</v>
      </c>
      <c r="C285" s="48" t="s">
        <v>2128</v>
      </c>
      <c r="D285" s="49" t="s">
        <v>21</v>
      </c>
      <c r="E285" s="49">
        <v>1</v>
      </c>
      <c r="F285" s="50" t="s">
        <v>60</v>
      </c>
      <c r="G285" s="50" t="s">
        <v>14</v>
      </c>
      <c r="H285" s="22">
        <v>0.54178024824000004</v>
      </c>
      <c r="J285" s="39">
        <v>92469450</v>
      </c>
      <c r="K285" s="51">
        <v>0.52681860000000003</v>
      </c>
      <c r="L285" s="51">
        <v>-1.496164824e-002</v>
      </c>
    </row>
    <row r="286" ht="15" hidden="1">
      <c r="A286" s="47">
        <v>92388132</v>
      </c>
      <c r="B286" s="48" t="s">
        <v>1178</v>
      </c>
      <c r="C286" s="48" t="s">
        <v>1178</v>
      </c>
      <c r="D286" s="49" t="s">
        <v>21</v>
      </c>
      <c r="E286" s="49">
        <v>1</v>
      </c>
      <c r="F286" s="50" t="s">
        <v>60</v>
      </c>
      <c r="G286" s="50" t="s">
        <v>14</v>
      </c>
      <c r="H286" s="22">
        <v>0.99264505158000005</v>
      </c>
      <c r="J286" s="39">
        <v>92388132</v>
      </c>
      <c r="K286" s="51">
        <v>0.96523245000000002</v>
      </c>
      <c r="L286" s="51">
        <v>-2.7412601580000001e-002</v>
      </c>
    </row>
    <row r="287" ht="15" hidden="1">
      <c r="A287" s="47">
        <v>90284461</v>
      </c>
      <c r="B287" s="48" t="s">
        <v>2385</v>
      </c>
      <c r="C287" s="48" t="s">
        <v>2386</v>
      </c>
      <c r="D287" s="49" t="s">
        <v>603</v>
      </c>
      <c r="E287" s="49">
        <v>1</v>
      </c>
      <c r="F287" s="50" t="s">
        <v>60</v>
      </c>
      <c r="G287" s="50" t="s">
        <v>14</v>
      </c>
      <c r="H287" s="22">
        <v>0.27089012412000002</v>
      </c>
      <c r="J287" s="39">
        <v>90284461</v>
      </c>
      <c r="K287" s="51">
        <v>0.26340930000000001</v>
      </c>
      <c r="L287" s="51">
        <v>-7.4808241200000104e-003</v>
      </c>
    </row>
    <row r="288" ht="15" hidden="1">
      <c r="A288" s="47">
        <v>92454607</v>
      </c>
      <c r="B288" s="48" t="s">
        <v>7578</v>
      </c>
      <c r="C288" s="48" t="s">
        <v>7578</v>
      </c>
      <c r="D288" s="49" t="s">
        <v>21</v>
      </c>
      <c r="E288" s="49">
        <v>1</v>
      </c>
      <c r="F288" s="50" t="s">
        <v>60</v>
      </c>
      <c r="G288" s="50" t="s">
        <v>14</v>
      </c>
      <c r="H288" s="22">
        <v>0.54178024824000004</v>
      </c>
      <c r="J288" s="39">
        <v>92454607</v>
      </c>
      <c r="K288" s="51">
        <v>0.52681860000000003</v>
      </c>
      <c r="L288" s="51">
        <v>-1.496164824e-002</v>
      </c>
    </row>
    <row r="289" ht="15" hidden="1">
      <c r="A289" s="47">
        <v>90232607</v>
      </c>
      <c r="B289" s="48" t="s">
        <v>7999</v>
      </c>
      <c r="C289" s="48" t="s">
        <v>8000</v>
      </c>
      <c r="D289" s="49" t="s">
        <v>440</v>
      </c>
      <c r="E289" s="49">
        <v>1</v>
      </c>
      <c r="F289" s="50" t="s">
        <v>60</v>
      </c>
      <c r="G289" s="50" t="s">
        <v>14</v>
      </c>
      <c r="H289" s="22">
        <v>1.0835604964800001</v>
      </c>
      <c r="J289" s="39">
        <v>90232607</v>
      </c>
      <c r="K289" s="51">
        <v>1.0536372000000001</v>
      </c>
      <c r="L289" s="51">
        <v>-2.992329648e-002</v>
      </c>
    </row>
    <row r="290" ht="15" hidden="1">
      <c r="A290" s="47">
        <v>92408443</v>
      </c>
      <c r="B290" s="48" t="s">
        <v>7837</v>
      </c>
      <c r="C290" s="48" t="s">
        <v>7838</v>
      </c>
      <c r="D290" s="49" t="s">
        <v>956</v>
      </c>
      <c r="E290" s="49">
        <v>1</v>
      </c>
      <c r="F290" s="50" t="s">
        <v>60</v>
      </c>
      <c r="G290" s="50" t="s">
        <v>14</v>
      </c>
      <c r="H290" s="22">
        <v>4.3711815483000001</v>
      </c>
      <c r="J290" s="39">
        <v>92408443</v>
      </c>
      <c r="K290" s="51">
        <v>4.2504682499999999</v>
      </c>
      <c r="L290" s="51">
        <v>-0.12071329829999999</v>
      </c>
    </row>
    <row r="291" ht="15" hidden="1">
      <c r="A291" s="47">
        <v>92436285</v>
      </c>
      <c r="B291" s="48" t="s">
        <v>4380</v>
      </c>
      <c r="C291" s="48" t="s">
        <v>4382</v>
      </c>
      <c r="D291" s="49" t="s">
        <v>146</v>
      </c>
      <c r="E291" s="49">
        <v>1</v>
      </c>
      <c r="F291" s="50" t="s">
        <v>60</v>
      </c>
      <c r="G291" s="50" t="s">
        <v>14</v>
      </c>
      <c r="H291" s="22">
        <v>1.0835604964800001</v>
      </c>
      <c r="J291" s="39">
        <v>92436285</v>
      </c>
      <c r="K291" s="51">
        <v>1.0536372000000001</v>
      </c>
      <c r="L291" s="51">
        <v>-2.992329648e-002</v>
      </c>
    </row>
    <row r="292" ht="15" hidden="1">
      <c r="A292" s="47">
        <v>92441599</v>
      </c>
      <c r="B292" s="48" t="s">
        <v>5525</v>
      </c>
      <c r="C292" s="48" t="s">
        <v>5526</v>
      </c>
      <c r="D292" s="49" t="s">
        <v>146</v>
      </c>
      <c r="E292" s="49">
        <v>1</v>
      </c>
      <c r="F292" s="50" t="s">
        <v>60</v>
      </c>
      <c r="G292" s="50" t="s">
        <v>14</v>
      </c>
      <c r="H292" s="22">
        <v>1.0835604964800001</v>
      </c>
      <c r="J292" s="39">
        <v>92441599</v>
      </c>
      <c r="K292" s="51">
        <v>1.0536372000000001</v>
      </c>
      <c r="L292" s="51">
        <v>-2.992329648e-002</v>
      </c>
    </row>
    <row r="293" ht="15">
      <c r="A293" s="47">
        <v>92419461</v>
      </c>
      <c r="B293" s="48" t="s">
        <v>8333</v>
      </c>
      <c r="C293" s="48" t="s">
        <v>8334</v>
      </c>
      <c r="D293" s="49" t="s">
        <v>154</v>
      </c>
      <c r="E293" s="49">
        <v>200</v>
      </c>
      <c r="F293" s="50" t="s">
        <v>151</v>
      </c>
      <c r="G293" s="50" t="s">
        <v>19</v>
      </c>
      <c r="H293" s="22">
        <v>0.13544506206000001</v>
      </c>
      <c r="J293" s="39">
        <v>92419461</v>
      </c>
      <c r="K293" s="51">
        <v>0.13170465000000001</v>
      </c>
      <c r="L293" s="51">
        <v>-3.74041206e-003</v>
      </c>
    </row>
    <row r="294" ht="15" hidden="1">
      <c r="A294" s="47">
        <v>92379010</v>
      </c>
      <c r="B294" s="48" t="s">
        <v>4324</v>
      </c>
      <c r="C294" s="48" t="s">
        <v>4325</v>
      </c>
      <c r="D294" s="49" t="s">
        <v>50</v>
      </c>
      <c r="E294" s="49">
        <v>1</v>
      </c>
      <c r="F294" s="50" t="s">
        <v>60</v>
      </c>
      <c r="G294" s="50" t="s">
        <v>14</v>
      </c>
      <c r="H294" s="22">
        <v>0.54178024824000004</v>
      </c>
      <c r="J294" s="39">
        <v>92379010</v>
      </c>
      <c r="K294" s="51">
        <v>0.52681860000000003</v>
      </c>
      <c r="L294" s="51">
        <v>-1.496164824e-002</v>
      </c>
    </row>
    <row r="295" ht="15" hidden="1">
      <c r="A295" s="47">
        <v>92421512</v>
      </c>
      <c r="B295" s="48" t="s">
        <v>3696</v>
      </c>
      <c r="C295" s="48" t="s">
        <v>3697</v>
      </c>
      <c r="D295" s="49" t="s">
        <v>244</v>
      </c>
      <c r="E295" s="49">
        <v>1</v>
      </c>
      <c r="F295" s="50" t="s">
        <v>60</v>
      </c>
      <c r="G295" s="50" t="s">
        <v>14</v>
      </c>
      <c r="H295" s="22">
        <v>0.27089012412000002</v>
      </c>
      <c r="J295" s="39">
        <v>92421512</v>
      </c>
      <c r="K295" s="51">
        <v>0.26340930000000001</v>
      </c>
      <c r="L295" s="51">
        <v>-7.4808241200000104e-003</v>
      </c>
    </row>
    <row r="296" ht="15" hidden="1">
      <c r="A296" s="47">
        <v>92368166</v>
      </c>
      <c r="B296" s="48" t="s">
        <v>9417</v>
      </c>
      <c r="C296" s="48" t="s">
        <v>9418</v>
      </c>
      <c r="D296" s="49" t="s">
        <v>154</v>
      </c>
      <c r="E296" s="49">
        <v>100</v>
      </c>
      <c r="F296" s="50" t="s">
        <v>151</v>
      </c>
      <c r="G296" s="50" t="s">
        <v>19</v>
      </c>
      <c r="H296" s="22">
        <v>0.54178024824000004</v>
      </c>
      <c r="J296" s="39">
        <v>92368166</v>
      </c>
      <c r="K296" s="51">
        <v>0.52681860000000003</v>
      </c>
      <c r="L296" s="51">
        <v>-1.496164824e-002</v>
      </c>
    </row>
    <row r="297" ht="15" hidden="1">
      <c r="A297" s="47">
        <v>90191820</v>
      </c>
      <c r="B297" s="48" t="s">
        <v>4768</v>
      </c>
      <c r="C297" s="48" t="s">
        <v>4771</v>
      </c>
      <c r="D297" s="49" t="s">
        <v>124</v>
      </c>
      <c r="E297" s="49">
        <v>80</v>
      </c>
      <c r="F297" s="50" t="s">
        <v>743</v>
      </c>
      <c r="G297" s="50" t="s">
        <v>19</v>
      </c>
      <c r="H297" s="22">
        <v>44.679352199999997</v>
      </c>
      <c r="J297" s="39">
        <v>90191820</v>
      </c>
      <c r="K297" s="51">
        <v>43.445500000000003</v>
      </c>
      <c r="L297" s="51">
        <v>-1.2338522000000001</v>
      </c>
    </row>
    <row r="298" ht="15" hidden="1">
      <c r="A298" s="47">
        <v>90260325</v>
      </c>
      <c r="B298" s="48" t="s">
        <v>9606</v>
      </c>
      <c r="C298" s="48" t="s">
        <v>9606</v>
      </c>
      <c r="D298" s="49" t="s">
        <v>131</v>
      </c>
      <c r="E298" s="49">
        <v>1</v>
      </c>
      <c r="F298" s="50" t="s">
        <v>60</v>
      </c>
      <c r="G298" s="50" t="s">
        <v>14</v>
      </c>
      <c r="H298" s="22">
        <v>4.26036286116</v>
      </c>
      <c r="J298" s="39">
        <v>90260325</v>
      </c>
      <c r="K298" s="51">
        <v>4.1427098999999998</v>
      </c>
      <c r="L298" s="51">
        <v>-0.11765296116</v>
      </c>
    </row>
    <row r="299" ht="15" hidden="1">
      <c r="A299" s="47">
        <v>92463037</v>
      </c>
      <c r="B299" s="48" t="s">
        <v>6569</v>
      </c>
      <c r="C299" s="48" t="s">
        <v>6570</v>
      </c>
      <c r="D299" s="49" t="s">
        <v>1221</v>
      </c>
      <c r="E299" s="49">
        <v>1</v>
      </c>
      <c r="F299" s="50" t="s">
        <v>60</v>
      </c>
      <c r="G299" s="50" t="s">
        <v>14</v>
      </c>
      <c r="H299" s="22">
        <v>3.6292064622282001</v>
      </c>
      <c r="J299" s="39">
        <v>92463037</v>
      </c>
      <c r="K299" s="51">
        <v>3.5289833355</v>
      </c>
      <c r="L299" s="51">
        <v>-0.1002231267282</v>
      </c>
    </row>
    <row r="300" ht="15" hidden="1">
      <c r="A300" s="47">
        <v>92417620</v>
      </c>
      <c r="B300" s="48" t="s">
        <v>6800</v>
      </c>
      <c r="C300" s="48" t="s">
        <v>6801</v>
      </c>
      <c r="D300" s="49" t="s">
        <v>1298</v>
      </c>
      <c r="E300" s="49">
        <v>1</v>
      </c>
      <c r="F300" s="50" t="s">
        <v>158</v>
      </c>
      <c r="G300" s="50" t="s">
        <v>14</v>
      </c>
      <c r="H300" s="22">
        <v>2.1671209929600002</v>
      </c>
      <c r="J300" s="39">
        <v>92417620</v>
      </c>
      <c r="K300" s="51">
        <v>2.1072744000000001</v>
      </c>
      <c r="L300" s="51">
        <v>-5.9846592960000097e-002</v>
      </c>
    </row>
    <row r="301" ht="15" hidden="1">
      <c r="A301" s="47">
        <v>90295790</v>
      </c>
      <c r="B301" s="48" t="s">
        <v>2748</v>
      </c>
      <c r="C301" s="48" t="s">
        <v>2749</v>
      </c>
      <c r="D301" s="49" t="s">
        <v>720</v>
      </c>
      <c r="E301" s="49">
        <v>1</v>
      </c>
      <c r="F301" s="50" t="s">
        <v>436</v>
      </c>
      <c r="G301" s="50" t="s">
        <v>14</v>
      </c>
      <c r="H301" s="22">
        <v>2.1671209929600002</v>
      </c>
      <c r="J301" s="39">
        <v>90295790</v>
      </c>
      <c r="K301" s="51">
        <v>2.1072744000000001</v>
      </c>
      <c r="L301" s="51">
        <v>-5.9846592960000097e-002</v>
      </c>
    </row>
    <row r="302" ht="15" hidden="1">
      <c r="A302" s="47">
        <v>92471188</v>
      </c>
      <c r="B302" s="48" t="s">
        <v>8661</v>
      </c>
      <c r="C302" s="48" t="s">
        <v>8662</v>
      </c>
      <c r="D302" s="49" t="s">
        <v>440</v>
      </c>
      <c r="E302" s="49">
        <v>1</v>
      </c>
      <c r="F302" s="50" t="s">
        <v>60</v>
      </c>
      <c r="G302" s="50" t="s">
        <v>14</v>
      </c>
      <c r="H302" s="22">
        <v>1.0835604964800001</v>
      </c>
      <c r="J302" s="39">
        <v>92471188</v>
      </c>
      <c r="K302" s="51">
        <v>1.0536372000000001</v>
      </c>
      <c r="L302" s="51">
        <v>-2.992329648e-002</v>
      </c>
    </row>
    <row r="303" ht="15" hidden="1">
      <c r="A303" s="47">
        <v>92471170</v>
      </c>
      <c r="B303" s="48" t="s">
        <v>8655</v>
      </c>
      <c r="C303" s="48" t="s">
        <v>8656</v>
      </c>
      <c r="D303" s="49" t="s">
        <v>440</v>
      </c>
      <c r="E303" s="49">
        <v>1</v>
      </c>
      <c r="F303" s="50" t="s">
        <v>60</v>
      </c>
      <c r="G303" s="50" t="s">
        <v>14</v>
      </c>
      <c r="H303" s="22">
        <v>1.0835604964800001</v>
      </c>
      <c r="J303" s="39">
        <v>92471170</v>
      </c>
      <c r="K303" s="51">
        <v>1.0536372000000001</v>
      </c>
      <c r="L303" s="51">
        <v>-2.992329648e-002</v>
      </c>
    </row>
    <row r="304" ht="15" hidden="1">
      <c r="A304" s="47">
        <v>92471196</v>
      </c>
      <c r="B304" s="48" t="s">
        <v>8666</v>
      </c>
      <c r="C304" s="48" t="s">
        <v>8667</v>
      </c>
      <c r="D304" s="49" t="s">
        <v>440</v>
      </c>
      <c r="E304" s="49">
        <v>1</v>
      </c>
      <c r="F304" s="50" t="s">
        <v>60</v>
      </c>
      <c r="G304" s="50" t="s">
        <v>14</v>
      </c>
      <c r="H304" s="22">
        <v>1.0835604964800001</v>
      </c>
      <c r="J304" s="39">
        <v>92471196</v>
      </c>
      <c r="K304" s="51">
        <v>1.0536372000000001</v>
      </c>
      <c r="L304" s="51">
        <v>-2.992329648e-002</v>
      </c>
    </row>
    <row r="305" ht="15" hidden="1">
      <c r="A305" s="47">
        <v>90249747</v>
      </c>
      <c r="B305" s="48" t="s">
        <v>6798</v>
      </c>
      <c r="C305" s="48" t="s">
        <v>6798</v>
      </c>
      <c r="D305" s="49" t="s">
        <v>131</v>
      </c>
      <c r="E305" s="49">
        <v>1</v>
      </c>
      <c r="F305" s="50" t="s">
        <v>60</v>
      </c>
      <c r="G305" s="50" t="s">
        <v>14</v>
      </c>
      <c r="H305" s="22">
        <v>1.0835604964800001</v>
      </c>
      <c r="J305" s="39">
        <v>90249747</v>
      </c>
      <c r="K305" s="51">
        <v>1.0536372000000001</v>
      </c>
      <c r="L305" s="51">
        <v>-2.992329648e-002</v>
      </c>
    </row>
    <row r="306" ht="15" hidden="1">
      <c r="A306" s="47">
        <v>92420842</v>
      </c>
      <c r="B306" s="48" t="s">
        <v>5422</v>
      </c>
      <c r="C306" s="48" t="s">
        <v>5423</v>
      </c>
      <c r="D306" s="49" t="s">
        <v>43</v>
      </c>
      <c r="E306" s="49">
        <v>1</v>
      </c>
      <c r="F306" s="50" t="s">
        <v>60</v>
      </c>
      <c r="G306" s="50" t="s">
        <v>14</v>
      </c>
      <c r="H306" s="22">
        <v>0.54178024824000004</v>
      </c>
      <c r="J306" s="39">
        <v>92420842</v>
      </c>
      <c r="K306" s="51">
        <v>0.52681860000000003</v>
      </c>
      <c r="L306" s="51">
        <v>-1.496164824e-002</v>
      </c>
    </row>
    <row r="307" ht="15" hidden="1">
      <c r="A307" s="47">
        <v>90145305</v>
      </c>
      <c r="B307" s="48" t="s">
        <v>6862</v>
      </c>
      <c r="C307" s="48" t="s">
        <v>6862</v>
      </c>
      <c r="D307" s="49" t="s">
        <v>17</v>
      </c>
      <c r="E307" s="49">
        <v>1</v>
      </c>
      <c r="F307" s="50" t="s">
        <v>60</v>
      </c>
      <c r="G307" s="50" t="s">
        <v>14</v>
      </c>
      <c r="H307" s="22">
        <v>0.54178024824000004</v>
      </c>
      <c r="J307" s="39">
        <v>90145305</v>
      </c>
      <c r="K307" s="51">
        <v>0.52681860000000003</v>
      </c>
      <c r="L307" s="51">
        <v>-1.496164824e-002</v>
      </c>
    </row>
    <row r="308" ht="15" hidden="1">
      <c r="A308" s="47">
        <v>90158792</v>
      </c>
      <c r="B308" s="48" t="s">
        <v>5888</v>
      </c>
      <c r="C308" s="48" t="s">
        <v>5888</v>
      </c>
      <c r="D308" s="49" t="s">
        <v>229</v>
      </c>
      <c r="E308" s="49">
        <v>1</v>
      </c>
      <c r="F308" s="50" t="s">
        <v>60</v>
      </c>
      <c r="G308" s="50" t="s">
        <v>14</v>
      </c>
      <c r="H308" s="22">
        <v>0.54178024824000004</v>
      </c>
      <c r="J308" s="39">
        <v>90158792</v>
      </c>
      <c r="K308" s="51">
        <v>0.52681860000000003</v>
      </c>
      <c r="L308" s="51">
        <v>-1.496164824e-002</v>
      </c>
    </row>
    <row r="309" ht="15" hidden="1">
      <c r="A309" s="47">
        <v>92437990</v>
      </c>
      <c r="B309" s="48" t="s">
        <v>2952</v>
      </c>
      <c r="C309" s="48" t="s">
        <v>2953</v>
      </c>
      <c r="D309" s="49" t="s">
        <v>235</v>
      </c>
      <c r="E309" s="49">
        <v>120</v>
      </c>
      <c r="F309" s="50" t="s">
        <v>18</v>
      </c>
      <c r="G309" s="50" t="s">
        <v>19</v>
      </c>
      <c r="H309" s="22">
        <v>0.27089012412000002</v>
      </c>
      <c r="J309" s="39">
        <v>92437990</v>
      </c>
      <c r="K309" s="51">
        <v>0.26340930000000001</v>
      </c>
      <c r="L309" s="51">
        <v>-7.4808241200000104e-003</v>
      </c>
    </row>
    <row r="310" ht="15" hidden="1">
      <c r="A310" s="47">
        <v>90701011</v>
      </c>
      <c r="B310" s="48" t="s">
        <v>4411</v>
      </c>
      <c r="C310" s="48" t="s">
        <v>4412</v>
      </c>
      <c r="D310" s="49" t="s">
        <v>43</v>
      </c>
      <c r="E310" s="49">
        <v>1</v>
      </c>
      <c r="F310" s="50" t="s">
        <v>436</v>
      </c>
      <c r="G310" s="50" t="s">
        <v>14</v>
      </c>
      <c r="H310" s="22">
        <v>0.27089012412000002</v>
      </c>
      <c r="J310" s="39">
        <v>90701011</v>
      </c>
      <c r="K310" s="51">
        <v>0.26340930000000001</v>
      </c>
      <c r="L310" s="51">
        <v>-7.4808241200000104e-003</v>
      </c>
    </row>
    <row r="311" ht="15" hidden="1">
      <c r="A311" s="47">
        <v>92435289</v>
      </c>
      <c r="B311" s="48" t="s">
        <v>7213</v>
      </c>
      <c r="C311" s="48" t="s">
        <v>7214</v>
      </c>
      <c r="D311" s="49" t="s">
        <v>506</v>
      </c>
      <c r="E311" s="49">
        <v>1</v>
      </c>
      <c r="F311" s="50" t="s">
        <v>88</v>
      </c>
      <c r="G311" s="50" t="s">
        <v>14</v>
      </c>
      <c r="H311" s="22">
        <v>8.7916158464399992</v>
      </c>
      <c r="J311" s="39">
        <v>92435289</v>
      </c>
      <c r="K311" s="51">
        <v>8.5488291000000007</v>
      </c>
      <c r="L311" s="51">
        <v>-0.24278674644000001</v>
      </c>
    </row>
    <row r="312" ht="15" hidden="1">
      <c r="A312" s="47">
        <v>90185366</v>
      </c>
      <c r="B312" s="48" t="s">
        <v>3793</v>
      </c>
      <c r="C312" s="48" t="s">
        <v>3794</v>
      </c>
      <c r="D312" s="49" t="s">
        <v>603</v>
      </c>
      <c r="E312" s="49">
        <v>1</v>
      </c>
      <c r="F312" s="50" t="s">
        <v>88</v>
      </c>
      <c r="G312" s="50" t="s">
        <v>14</v>
      </c>
      <c r="H312" s="22">
        <v>30.20424883938</v>
      </c>
      <c r="J312" s="39">
        <v>90185366</v>
      </c>
      <c r="K312" s="51">
        <v>29.370136949999999</v>
      </c>
      <c r="L312" s="51">
        <v>-0.83411188938000103</v>
      </c>
    </row>
    <row r="313" ht="15" hidden="1">
      <c r="A313" s="47">
        <v>90204085</v>
      </c>
      <c r="B313" s="48" t="s">
        <v>987</v>
      </c>
      <c r="C313" s="48" t="s">
        <v>988</v>
      </c>
      <c r="D313" s="49" t="s">
        <v>414</v>
      </c>
      <c r="E313" s="49">
        <v>1</v>
      </c>
      <c r="F313" s="50" t="s">
        <v>88</v>
      </c>
      <c r="G313" s="50" t="s">
        <v>14</v>
      </c>
      <c r="H313" s="22">
        <v>8.9393740959599999</v>
      </c>
      <c r="J313" s="39">
        <v>90204085</v>
      </c>
      <c r="K313" s="51">
        <v>8.6925068999999997</v>
      </c>
      <c r="L313" s="51">
        <v>-0.24686719596000001</v>
      </c>
    </row>
    <row r="314" ht="15" hidden="1">
      <c r="A314" s="47">
        <v>90286596</v>
      </c>
      <c r="B314" s="48" t="s">
        <v>5809</v>
      </c>
      <c r="C314" s="48" t="s">
        <v>5809</v>
      </c>
      <c r="D314" s="49" t="s">
        <v>573</v>
      </c>
      <c r="E314" s="49">
        <v>1</v>
      </c>
      <c r="F314" s="50" t="s">
        <v>88</v>
      </c>
      <c r="G314" s="50" t="s">
        <v>14</v>
      </c>
      <c r="H314" s="22">
        <v>4.5295520882957998</v>
      </c>
      <c r="J314" s="39">
        <v>90286596</v>
      </c>
      <c r="K314" s="51">
        <v>4.4044652744999997</v>
      </c>
      <c r="L314" s="51">
        <v>-0.1250868137958</v>
      </c>
    </row>
    <row r="315" ht="15" hidden="1">
      <c r="A315" s="47">
        <v>90146239</v>
      </c>
      <c r="B315" s="48" t="s">
        <v>6572</v>
      </c>
      <c r="C315" s="48" t="s">
        <v>6572</v>
      </c>
      <c r="D315" s="49" t="s">
        <v>17</v>
      </c>
      <c r="E315" s="49">
        <v>1</v>
      </c>
      <c r="F315" s="50" t="s">
        <v>60</v>
      </c>
      <c r="G315" s="50" t="s">
        <v>14</v>
      </c>
      <c r="H315" s="22">
        <v>7.3214299269575998</v>
      </c>
      <c r="J315" s="39">
        <v>90146239</v>
      </c>
      <c r="K315" s="51">
        <v>7.1192434139999996</v>
      </c>
      <c r="L315" s="51">
        <v>-0.20218651295760001</v>
      </c>
    </row>
    <row r="316" ht="15" hidden="1">
      <c r="A316" s="47">
        <v>92455930</v>
      </c>
      <c r="B316" s="48" t="s">
        <v>5234</v>
      </c>
      <c r="C316" s="48" t="s">
        <v>5234</v>
      </c>
      <c r="D316" s="49" t="s">
        <v>17</v>
      </c>
      <c r="E316" s="49">
        <v>1</v>
      </c>
      <c r="F316" s="50" t="s">
        <v>436</v>
      </c>
      <c r="G316" s="50" t="s">
        <v>14</v>
      </c>
      <c r="H316" s="22">
        <v>23.009003246879999</v>
      </c>
      <c r="J316" s="39">
        <v>92455930</v>
      </c>
      <c r="K316" s="51">
        <v>22.373593199999998</v>
      </c>
      <c r="L316" s="51">
        <v>-0.63541004688000102</v>
      </c>
    </row>
    <row r="317" ht="15" hidden="1">
      <c r="A317" s="47">
        <v>92429157</v>
      </c>
      <c r="B317" s="48" t="s">
        <v>5372</v>
      </c>
      <c r="C317" s="48" t="s">
        <v>5373</v>
      </c>
      <c r="D317" s="49" t="s">
        <v>220</v>
      </c>
      <c r="E317" s="49">
        <v>1</v>
      </c>
      <c r="F317" s="50" t="s">
        <v>436</v>
      </c>
      <c r="G317" s="50" t="s">
        <v>14</v>
      </c>
      <c r="H317" s="22">
        <v>17.435473443359999</v>
      </c>
      <c r="J317" s="39">
        <v>92429157</v>
      </c>
      <c r="K317" s="51">
        <v>16.953980399999999</v>
      </c>
      <c r="L317" s="51">
        <v>-0.48149304335999998</v>
      </c>
    </row>
    <row r="318" ht="15" hidden="1">
      <c r="A318" s="47">
        <v>90281004</v>
      </c>
      <c r="B318" s="48" t="s">
        <v>1069</v>
      </c>
      <c r="C318" s="48" t="s">
        <v>1069</v>
      </c>
      <c r="D318" s="49" t="s">
        <v>131</v>
      </c>
      <c r="E318" s="49">
        <v>1</v>
      </c>
      <c r="F318" s="50" t="s">
        <v>60</v>
      </c>
      <c r="G318" s="50" t="s">
        <v>14</v>
      </c>
      <c r="H318" s="22">
        <v>7.4245486583232001</v>
      </c>
      <c r="J318" s="39">
        <v>90281004</v>
      </c>
      <c r="K318" s="51">
        <v>7.219514448</v>
      </c>
      <c r="L318" s="51">
        <v>-0.20503421032319999</v>
      </c>
    </row>
    <row r="319" ht="15" hidden="1">
      <c r="A319" s="47">
        <v>92457266</v>
      </c>
      <c r="B319" s="48" t="s">
        <v>796</v>
      </c>
      <c r="C319" s="48" t="s">
        <v>796</v>
      </c>
      <c r="D319" s="49" t="s">
        <v>39</v>
      </c>
      <c r="E319" s="49">
        <v>1</v>
      </c>
      <c r="F319" s="50" t="s">
        <v>60</v>
      </c>
      <c r="G319" s="50" t="s">
        <v>14</v>
      </c>
      <c r="H319" s="22">
        <v>0.48359630718000002</v>
      </c>
      <c r="J319" s="39">
        <v>92457266</v>
      </c>
      <c r="K319" s="51">
        <v>0.47024145000000001</v>
      </c>
      <c r="L319" s="51">
        <v>-1.3354857180000001e-002</v>
      </c>
    </row>
    <row r="320" ht="15" hidden="1">
      <c r="A320" s="47">
        <v>92259634</v>
      </c>
      <c r="B320" s="48" t="s">
        <v>1826</v>
      </c>
      <c r="C320" s="48" t="s">
        <v>1826</v>
      </c>
      <c r="D320" s="49" t="s">
        <v>39</v>
      </c>
      <c r="E320" s="49">
        <v>1</v>
      </c>
      <c r="F320" s="50" t="s">
        <v>436</v>
      </c>
      <c r="G320" s="50" t="s">
        <v>14</v>
      </c>
      <c r="H320" s="22">
        <v>1.8561371645808</v>
      </c>
      <c r="J320" s="39">
        <v>92259634</v>
      </c>
      <c r="K320" s="51">
        <v>1.804878612</v>
      </c>
      <c r="L320" s="51">
        <v>-5.1258552580799997e-002</v>
      </c>
    </row>
    <row r="321" ht="15" hidden="1">
      <c r="A321" s="47">
        <v>90146247</v>
      </c>
      <c r="B321" s="48" t="s">
        <v>6572</v>
      </c>
      <c r="C321" s="48" t="s">
        <v>6572</v>
      </c>
      <c r="D321" s="49" t="s">
        <v>17</v>
      </c>
      <c r="E321" s="49">
        <v>1</v>
      </c>
      <c r="F321" s="50" t="s">
        <v>60</v>
      </c>
      <c r="G321" s="50" t="s">
        <v>14</v>
      </c>
      <c r="H321" s="22">
        <v>7.3214299269575998</v>
      </c>
      <c r="J321" s="39">
        <v>90146247</v>
      </c>
      <c r="K321" s="51">
        <v>7.1192434139999996</v>
      </c>
      <c r="L321" s="51">
        <v>-0.20218651295760001</v>
      </c>
    </row>
    <row r="322" ht="15" hidden="1">
      <c r="A322" s="47">
        <v>90268555</v>
      </c>
      <c r="B322" s="48" t="s">
        <v>1811</v>
      </c>
      <c r="C322" s="48" t="s">
        <v>1812</v>
      </c>
      <c r="D322" s="49" t="s">
        <v>39</v>
      </c>
      <c r="E322" s="49">
        <v>1</v>
      </c>
      <c r="F322" s="50" t="s">
        <v>60</v>
      </c>
      <c r="G322" s="50" t="s">
        <v>14</v>
      </c>
      <c r="H322" s="22">
        <v>1.8303574817393999</v>
      </c>
      <c r="J322" s="39">
        <v>90268555</v>
      </c>
      <c r="K322" s="51">
        <v>1.7798108534999999</v>
      </c>
      <c r="L322" s="51">
        <v>-5.0546628239400003e-002</v>
      </c>
    </row>
    <row r="323" ht="15" hidden="1">
      <c r="A323" s="47">
        <v>90197941</v>
      </c>
      <c r="B323" s="48" t="s">
        <v>7547</v>
      </c>
      <c r="C323" s="48" t="s">
        <v>7548</v>
      </c>
      <c r="D323" s="49" t="s">
        <v>2405</v>
      </c>
      <c r="E323" s="49">
        <v>1</v>
      </c>
      <c r="F323" s="50" t="s">
        <v>88</v>
      </c>
      <c r="G323" s="50" t="s">
        <v>14</v>
      </c>
      <c r="H323" s="22">
        <v>22.00366599102</v>
      </c>
      <c r="J323" s="39">
        <v>90197941</v>
      </c>
      <c r="K323" s="51">
        <v>21.39601905</v>
      </c>
      <c r="L323" s="51">
        <v>-0.60764694102000105</v>
      </c>
    </row>
    <row r="324" ht="15" hidden="1">
      <c r="A324" s="47">
        <v>90249135</v>
      </c>
      <c r="B324" s="48" t="s">
        <v>9212</v>
      </c>
      <c r="C324" s="48" t="s">
        <v>9213</v>
      </c>
      <c r="D324" s="49" t="s">
        <v>247</v>
      </c>
      <c r="E324" s="49">
        <v>1</v>
      </c>
      <c r="F324" s="50" t="s">
        <v>64</v>
      </c>
      <c r="G324" s="50" t="s">
        <v>14</v>
      </c>
      <c r="H324" s="22">
        <v>0.92806858229040001</v>
      </c>
      <c r="J324" s="39">
        <v>90249135</v>
      </c>
      <c r="K324" s="51">
        <v>0.902439306</v>
      </c>
      <c r="L324" s="51">
        <v>-2.5629276290399999e-002</v>
      </c>
    </row>
    <row r="325" ht="15" hidden="1">
      <c r="A325" s="47">
        <v>90254660</v>
      </c>
      <c r="B325" s="48" t="s">
        <v>4501</v>
      </c>
      <c r="C325" s="48" t="s">
        <v>4501</v>
      </c>
      <c r="D325" s="49" t="s">
        <v>26</v>
      </c>
      <c r="E325" s="49">
        <v>1</v>
      </c>
      <c r="F325" s="50" t="s">
        <v>60</v>
      </c>
      <c r="G325" s="50" t="s">
        <v>14</v>
      </c>
      <c r="H325" s="22">
        <v>0.48359630718000002</v>
      </c>
      <c r="J325" s="39">
        <v>90254660</v>
      </c>
      <c r="K325" s="51">
        <v>0.47024145000000001</v>
      </c>
      <c r="L325" s="51">
        <v>-1.3354857180000001e-002</v>
      </c>
    </row>
    <row r="326" ht="15" hidden="1">
      <c r="A326" s="47">
        <v>92393900</v>
      </c>
      <c r="B326" s="48" t="s">
        <v>5511</v>
      </c>
      <c r="C326" s="48" t="s">
        <v>5512</v>
      </c>
      <c r="D326" s="49" t="s">
        <v>229</v>
      </c>
      <c r="E326" s="49">
        <v>1</v>
      </c>
      <c r="F326" s="50" t="s">
        <v>60</v>
      </c>
      <c r="G326" s="50" t="s">
        <v>14</v>
      </c>
      <c r="H326" s="22">
        <v>2.1794341804199999</v>
      </c>
      <c r="J326" s="39">
        <v>92393900</v>
      </c>
      <c r="K326" s="51">
        <v>2.1192475499999999</v>
      </c>
      <c r="L326" s="51">
        <v>-6.0186630420000102e-002</v>
      </c>
    </row>
    <row r="327" ht="15" hidden="1">
      <c r="A327" s="47">
        <v>90249437</v>
      </c>
      <c r="B327" s="48" t="s">
        <v>1581</v>
      </c>
      <c r="C327" s="48" t="s">
        <v>1581</v>
      </c>
      <c r="D327" s="49" t="s">
        <v>131</v>
      </c>
      <c r="E327" s="49">
        <v>1</v>
      </c>
      <c r="F327" s="50" t="s">
        <v>60</v>
      </c>
      <c r="G327" s="50" t="s">
        <v>14</v>
      </c>
      <c r="H327" s="22">
        <v>0.48359630718000002</v>
      </c>
      <c r="J327" s="39">
        <v>90249437</v>
      </c>
      <c r="K327" s="51">
        <v>0.47024145000000001</v>
      </c>
      <c r="L327" s="51">
        <v>-1.3354857180000001e-002</v>
      </c>
    </row>
    <row r="328" ht="15" hidden="1">
      <c r="A328" s="47">
        <v>92261485</v>
      </c>
      <c r="B328" s="48" t="s">
        <v>7909</v>
      </c>
      <c r="C328" s="48" t="s">
        <v>7910</v>
      </c>
      <c r="D328" s="49" t="s">
        <v>235</v>
      </c>
      <c r="E328" s="49">
        <v>1</v>
      </c>
      <c r="F328" s="50" t="s">
        <v>64</v>
      </c>
      <c r="G328" s="50" t="s">
        <v>14</v>
      </c>
      <c r="H328" s="22">
        <v>104.31732416112</v>
      </c>
      <c r="J328" s="39">
        <v>92261485</v>
      </c>
      <c r="K328" s="51">
        <v>101.4365268</v>
      </c>
      <c r="L328" s="51">
        <v>-2.88079736112</v>
      </c>
    </row>
    <row r="329" ht="15" hidden="1">
      <c r="A329" s="47">
        <v>90248902</v>
      </c>
      <c r="B329" s="48" t="s">
        <v>7872</v>
      </c>
      <c r="C329" s="48" t="s">
        <v>7873</v>
      </c>
      <c r="D329" s="49" t="s">
        <v>247</v>
      </c>
      <c r="E329" s="49">
        <v>1</v>
      </c>
      <c r="F329" s="50" t="s">
        <v>64</v>
      </c>
      <c r="G329" s="50" t="s">
        <v>14</v>
      </c>
      <c r="H329" s="22">
        <v>29.360305799999999</v>
      </c>
      <c r="J329" s="39">
        <v>90248902</v>
      </c>
      <c r="K329" s="51">
        <v>28.549499999999998</v>
      </c>
      <c r="L329" s="51">
        <v>-0.81080580000000102</v>
      </c>
    </row>
    <row r="330" ht="15" hidden="1">
      <c r="A330" s="47">
        <v>92413765</v>
      </c>
      <c r="B330" s="48" t="s">
        <v>7878</v>
      </c>
      <c r="C330" s="48" t="s">
        <v>7879</v>
      </c>
      <c r="D330" s="49" t="s">
        <v>603</v>
      </c>
      <c r="E330" s="49">
        <v>1</v>
      </c>
      <c r="F330" s="50" t="s">
        <v>64</v>
      </c>
      <c r="G330" s="50" t="s">
        <v>14</v>
      </c>
      <c r="H330" s="22">
        <v>23.455253979359998</v>
      </c>
      <c r="J330" s="39">
        <v>92413765</v>
      </c>
      <c r="K330" s="51">
        <v>22.807520400000001</v>
      </c>
      <c r="L330" s="51">
        <v>-0.64773357936000098</v>
      </c>
    </row>
    <row r="331" ht="15" hidden="1">
      <c r="A331" s="47">
        <v>90274890</v>
      </c>
      <c r="B331" s="48" t="s">
        <v>5616</v>
      </c>
      <c r="C331" s="48" t="s">
        <v>5617</v>
      </c>
      <c r="D331" s="49" t="s">
        <v>36</v>
      </c>
      <c r="E331" s="49">
        <v>10</v>
      </c>
      <c r="F331" s="50" t="s">
        <v>18</v>
      </c>
      <c r="G331" s="50" t="s">
        <v>19</v>
      </c>
      <c r="H331" s="22">
        <v>17.320550360399999</v>
      </c>
      <c r="J331" s="39">
        <v>90274890</v>
      </c>
      <c r="K331" s="51">
        <v>16.842231000000002</v>
      </c>
      <c r="L331" s="51">
        <v>-0.4783193604</v>
      </c>
    </row>
    <row r="332" ht="15" hidden="1">
      <c r="A332" s="47">
        <v>91313015</v>
      </c>
      <c r="B332" s="48" t="s">
        <v>1801</v>
      </c>
      <c r="C332" s="48" t="s">
        <v>1802</v>
      </c>
      <c r="D332" s="49" t="s">
        <v>139</v>
      </c>
      <c r="E332" s="49">
        <v>1</v>
      </c>
      <c r="F332" s="50" t="s">
        <v>436</v>
      </c>
      <c r="G332" s="50" t="s">
        <v>14</v>
      </c>
      <c r="H332" s="22">
        <v>8.3184904134233992</v>
      </c>
      <c r="J332" s="39">
        <v>91313015</v>
      </c>
      <c r="K332" s="51">
        <v>8.0887693635000009</v>
      </c>
      <c r="L332" s="51">
        <v>-0.22972104992340001</v>
      </c>
    </row>
    <row r="333" ht="15" hidden="1">
      <c r="A333" s="47">
        <v>92441050</v>
      </c>
      <c r="B333" s="48" t="s">
        <v>2281</v>
      </c>
      <c r="C333" s="48" t="s">
        <v>2282</v>
      </c>
      <c r="D333" s="49" t="s">
        <v>603</v>
      </c>
      <c r="E333" s="49">
        <v>1</v>
      </c>
      <c r="F333" s="50" t="s">
        <v>64</v>
      </c>
      <c r="G333" s="50" t="s">
        <v>14</v>
      </c>
      <c r="H333" s="22">
        <v>7.5872688443999996</v>
      </c>
      <c r="J333" s="39">
        <v>92441050</v>
      </c>
      <c r="K333" s="51">
        <v>7.3777410000000003</v>
      </c>
      <c r="L333" s="51">
        <v>-0.2095278444</v>
      </c>
    </row>
    <row r="334" ht="15" hidden="1">
      <c r="A334" s="47">
        <v>92420443</v>
      </c>
      <c r="B334" s="48" t="s">
        <v>3651</v>
      </c>
      <c r="C334" s="48" t="s">
        <v>3652</v>
      </c>
      <c r="D334" s="49" t="s">
        <v>39</v>
      </c>
      <c r="E334" s="49">
        <v>1</v>
      </c>
      <c r="F334" s="50" t="s">
        <v>60</v>
      </c>
      <c r="G334" s="50" t="s">
        <v>14</v>
      </c>
      <c r="H334" s="22">
        <v>4.4696870479799999</v>
      </c>
      <c r="J334" s="39">
        <v>92420443</v>
      </c>
      <c r="K334" s="51">
        <v>4.3462534499999999</v>
      </c>
      <c r="L334" s="51">
        <v>-0.12343359798</v>
      </c>
    </row>
    <row r="335" ht="15" hidden="1">
      <c r="A335" s="47">
        <v>90132858</v>
      </c>
      <c r="B335" s="48" t="s">
        <v>3589</v>
      </c>
      <c r="C335" s="48" t="s">
        <v>3590</v>
      </c>
      <c r="D335" s="49" t="s">
        <v>150</v>
      </c>
      <c r="E335" s="49">
        <v>100</v>
      </c>
      <c r="F335" s="50" t="s">
        <v>151</v>
      </c>
      <c r="G335" s="50" t="s">
        <v>19</v>
      </c>
      <c r="H335" s="22">
        <v>0.35180535600000001</v>
      </c>
      <c r="J335" s="39">
        <v>90132858</v>
      </c>
      <c r="K335" s="51">
        <v>0.34209000000000001</v>
      </c>
      <c r="L335" s="51">
        <v>-9.7153560000000101e-003</v>
      </c>
    </row>
    <row r="336" ht="15" hidden="1">
      <c r="A336" s="47">
        <v>90223845</v>
      </c>
      <c r="B336" s="48" t="s">
        <v>4538</v>
      </c>
      <c r="C336" s="48" t="s">
        <v>4538</v>
      </c>
      <c r="D336" s="49" t="s">
        <v>26</v>
      </c>
      <c r="E336" s="49">
        <v>1</v>
      </c>
      <c r="F336" s="50" t="s">
        <v>60</v>
      </c>
      <c r="G336" s="50" t="s">
        <v>14</v>
      </c>
      <c r="H336" s="22">
        <v>0.24179815359000001</v>
      </c>
      <c r="J336" s="39">
        <v>90223845</v>
      </c>
      <c r="K336" s="51">
        <v>0.235120725</v>
      </c>
      <c r="L336" s="51">
        <v>-6.6774285900000098e-003</v>
      </c>
    </row>
    <row r="337" ht="15" hidden="1">
      <c r="A337" s="47">
        <v>92382088</v>
      </c>
      <c r="B337" s="48" t="s">
        <v>6958</v>
      </c>
      <c r="C337" s="48" t="s">
        <v>6959</v>
      </c>
      <c r="D337" s="49" t="s">
        <v>603</v>
      </c>
      <c r="E337" s="49">
        <v>1</v>
      </c>
      <c r="F337" s="50" t="s">
        <v>88</v>
      </c>
      <c r="G337" s="50" t="s">
        <v>14</v>
      </c>
      <c r="H337" s="22">
        <v>13.029828</v>
      </c>
      <c r="J337" s="39">
        <v>92382088</v>
      </c>
      <c r="K337" s="51">
        <v>12.67</v>
      </c>
      <c r="L337" s="51">
        <v>-0.35982799999999998</v>
      </c>
    </row>
    <row r="338" ht="15" hidden="1">
      <c r="A338" s="47">
        <v>92439403</v>
      </c>
      <c r="B338" s="48" t="s">
        <v>5271</v>
      </c>
      <c r="C338" s="48" t="s">
        <v>5272</v>
      </c>
      <c r="D338" s="49" t="s">
        <v>603</v>
      </c>
      <c r="E338" s="49">
        <v>1</v>
      </c>
      <c r="F338" s="50" t="s">
        <v>64</v>
      </c>
      <c r="G338" s="50" t="s">
        <v>14</v>
      </c>
      <c r="H338" s="22">
        <v>161.10574472664001</v>
      </c>
      <c r="J338" s="39">
        <v>92439403</v>
      </c>
      <c r="K338" s="51">
        <v>156.65669460000001</v>
      </c>
      <c r="L338" s="51">
        <v>-4.4490501266400004</v>
      </c>
    </row>
    <row r="339" ht="15" hidden="1">
      <c r="A339" s="47">
        <v>90265017</v>
      </c>
      <c r="B339" s="48" t="s">
        <v>1853</v>
      </c>
      <c r="C339" s="48" t="s">
        <v>1854</v>
      </c>
      <c r="D339" s="49" t="s">
        <v>528</v>
      </c>
      <c r="E339" s="49">
        <v>1</v>
      </c>
      <c r="F339" s="50" t="s">
        <v>13</v>
      </c>
      <c r="G339" s="50" t="s">
        <v>14</v>
      </c>
      <c r="H339" s="22">
        <v>6.4732185504000004</v>
      </c>
      <c r="J339" s="39">
        <v>90265017</v>
      </c>
      <c r="K339" s="51">
        <v>6.2944560000000003</v>
      </c>
      <c r="L339" s="51">
        <v>-0.1787625504</v>
      </c>
    </row>
    <row r="340" ht="15" hidden="1">
      <c r="A340" s="47">
        <v>90272161</v>
      </c>
      <c r="B340" s="48" t="s">
        <v>2525</v>
      </c>
      <c r="C340" s="48" t="s">
        <v>2526</v>
      </c>
      <c r="D340" s="49" t="s">
        <v>146</v>
      </c>
      <c r="E340" s="49">
        <v>1</v>
      </c>
      <c r="F340" s="50" t="s">
        <v>158</v>
      </c>
      <c r="G340" s="50" t="s">
        <v>14</v>
      </c>
      <c r="H340" s="22">
        <v>0.47087008857000001</v>
      </c>
      <c r="J340" s="39">
        <v>90272161</v>
      </c>
      <c r="K340" s="51">
        <v>0.457866675</v>
      </c>
      <c r="L340" s="51">
        <v>-1.300341357e-002</v>
      </c>
    </row>
    <row r="341" ht="15" hidden="1">
      <c r="A341" s="47">
        <v>90257316</v>
      </c>
      <c r="B341" s="48" t="s">
        <v>7162</v>
      </c>
      <c r="C341" s="48" t="s">
        <v>7162</v>
      </c>
      <c r="D341" s="49" t="s">
        <v>244</v>
      </c>
      <c r="E341" s="49">
        <v>1</v>
      </c>
      <c r="F341" s="50" t="s">
        <v>64</v>
      </c>
      <c r="G341" s="50" t="s">
        <v>14</v>
      </c>
      <c r="H341" s="22">
        <v>0.47087008857000001</v>
      </c>
      <c r="J341" s="39">
        <v>90257316</v>
      </c>
      <c r="K341" s="51">
        <v>0.457866675</v>
      </c>
      <c r="L341" s="51">
        <v>-1.300341357e-002</v>
      </c>
    </row>
    <row r="342" ht="15" hidden="1">
      <c r="A342" s="47">
        <v>90279611</v>
      </c>
      <c r="B342" s="48" t="s">
        <v>7320</v>
      </c>
      <c r="C342" s="48" t="s">
        <v>7322</v>
      </c>
      <c r="D342" s="49" t="s">
        <v>440</v>
      </c>
      <c r="E342" s="49">
        <v>1</v>
      </c>
      <c r="F342" s="50" t="s">
        <v>60</v>
      </c>
      <c r="G342" s="50" t="s">
        <v>14</v>
      </c>
      <c r="H342" s="22">
        <v>4.5189397978199999</v>
      </c>
      <c r="J342" s="39">
        <v>90279611</v>
      </c>
      <c r="K342" s="51">
        <v>4.3941460499999998</v>
      </c>
      <c r="L342" s="51">
        <v>-0.12479374781999999</v>
      </c>
    </row>
    <row r="343" ht="15" hidden="1">
      <c r="A343" s="47">
        <v>90166299</v>
      </c>
      <c r="B343" s="48" t="s">
        <v>7378</v>
      </c>
      <c r="C343" s="48" t="s">
        <v>7379</v>
      </c>
      <c r="D343" s="49" t="s">
        <v>73</v>
      </c>
      <c r="E343" s="49">
        <v>1</v>
      </c>
      <c r="F343" s="50" t="s">
        <v>88</v>
      </c>
      <c r="G343" s="50" t="s">
        <v>14</v>
      </c>
      <c r="H343" s="22">
        <v>4.4450606730600004</v>
      </c>
      <c r="J343" s="39">
        <v>90166299</v>
      </c>
      <c r="K343" s="51">
        <v>4.3223071500000003</v>
      </c>
      <c r="L343" s="51">
        <v>-0.12275352305999999</v>
      </c>
    </row>
    <row r="344" ht="15" hidden="1">
      <c r="A344" s="47">
        <v>90299094</v>
      </c>
      <c r="B344" s="48" t="s">
        <v>8817</v>
      </c>
      <c r="C344" s="48" t="s">
        <v>8817</v>
      </c>
      <c r="D344" s="49" t="s">
        <v>244</v>
      </c>
      <c r="E344" s="49">
        <v>1</v>
      </c>
      <c r="F344" s="50" t="s">
        <v>60</v>
      </c>
      <c r="G344" s="50" t="s">
        <v>14</v>
      </c>
      <c r="H344" s="22">
        <v>0.47087008857000001</v>
      </c>
      <c r="J344" s="39">
        <v>90299094</v>
      </c>
      <c r="K344" s="51">
        <v>0.457866675</v>
      </c>
      <c r="L344" s="51">
        <v>-1.300341357e-002</v>
      </c>
    </row>
    <row r="345" ht="15" hidden="1">
      <c r="A345" s="47">
        <v>92424813</v>
      </c>
      <c r="B345" s="48" t="s">
        <v>8757</v>
      </c>
      <c r="C345" s="48" t="s">
        <v>8758</v>
      </c>
      <c r="D345" s="49" t="s">
        <v>34</v>
      </c>
      <c r="E345" s="49">
        <v>1</v>
      </c>
      <c r="F345" s="50" t="s">
        <v>5137</v>
      </c>
      <c r="G345" s="50" t="s">
        <v>14</v>
      </c>
      <c r="H345" s="22">
        <v>4.5189397978199999</v>
      </c>
      <c r="J345" s="39">
        <v>92424813</v>
      </c>
      <c r="K345" s="51">
        <v>4.3941460499999998</v>
      </c>
      <c r="L345" s="51">
        <v>-0.12479374781999999</v>
      </c>
    </row>
    <row r="346" ht="15" hidden="1">
      <c r="A346" s="47">
        <v>90143523</v>
      </c>
      <c r="B346" s="48" t="s">
        <v>3735</v>
      </c>
      <c r="C346" s="48" t="s">
        <v>3735</v>
      </c>
      <c r="D346" s="49" t="s">
        <v>17</v>
      </c>
      <c r="E346" s="49">
        <v>1</v>
      </c>
      <c r="F346" s="50" t="s">
        <v>60</v>
      </c>
      <c r="G346" s="50" t="s">
        <v>14</v>
      </c>
      <c r="H346" s="22">
        <v>0.94174017714000002</v>
      </c>
      <c r="J346" s="39">
        <v>90143523</v>
      </c>
      <c r="K346" s="51">
        <v>0.91573335</v>
      </c>
      <c r="L346" s="51">
        <v>-2.6006827140000001e-002</v>
      </c>
    </row>
    <row r="347" ht="15" hidden="1">
      <c r="A347" s="47">
        <v>90268717</v>
      </c>
      <c r="B347" s="48" t="s">
        <v>3976</v>
      </c>
      <c r="C347" s="48" t="s">
        <v>3976</v>
      </c>
      <c r="D347" s="49" t="s">
        <v>21</v>
      </c>
      <c r="E347" s="49">
        <v>1</v>
      </c>
      <c r="F347" s="50" t="s">
        <v>60</v>
      </c>
      <c r="G347" s="50" t="s">
        <v>14</v>
      </c>
      <c r="H347" s="22">
        <v>0.47087008857000001</v>
      </c>
      <c r="J347" s="39">
        <v>90268717</v>
      </c>
      <c r="K347" s="51">
        <v>0.457866675</v>
      </c>
      <c r="L347" s="51">
        <v>-1.300341357e-002</v>
      </c>
    </row>
    <row r="348" ht="15" hidden="1">
      <c r="A348" s="47">
        <v>90232674</v>
      </c>
      <c r="B348" s="48" t="s">
        <v>6577</v>
      </c>
      <c r="C348" s="48" t="s">
        <v>6577</v>
      </c>
      <c r="D348" s="49" t="s">
        <v>511</v>
      </c>
      <c r="E348" s="49">
        <v>1</v>
      </c>
      <c r="F348" s="50" t="s">
        <v>88</v>
      </c>
      <c r="G348" s="50" t="s">
        <v>14</v>
      </c>
      <c r="H348" s="22">
        <v>92.081650499999995</v>
      </c>
      <c r="J348" s="39">
        <v>90232674</v>
      </c>
      <c r="K348" s="51">
        <v>89.538749999999993</v>
      </c>
      <c r="L348" s="51">
        <v>-2.5429005</v>
      </c>
    </row>
    <row r="349" ht="15" hidden="1">
      <c r="A349" s="47">
        <v>90343115</v>
      </c>
      <c r="B349" s="48" t="s">
        <v>9965</v>
      </c>
      <c r="C349" s="48" t="s">
        <v>9966</v>
      </c>
      <c r="D349" s="49" t="s">
        <v>9967</v>
      </c>
      <c r="E349" s="49">
        <v>1400</v>
      </c>
      <c r="F349" s="50" t="s">
        <v>743</v>
      </c>
      <c r="G349" s="50" t="s">
        <v>19</v>
      </c>
      <c r="H349" s="22">
        <v>6.5149140000000001</v>
      </c>
      <c r="J349" s="39">
        <v>90343115</v>
      </c>
      <c r="K349" s="51">
        <v>6.335</v>
      </c>
      <c r="L349" s="51">
        <v>-0.17991399999999999</v>
      </c>
    </row>
    <row r="350" ht="15" hidden="1">
      <c r="A350" s="47">
        <v>90286642</v>
      </c>
      <c r="B350" s="48" t="s">
        <v>5825</v>
      </c>
      <c r="C350" s="48" t="s">
        <v>5826</v>
      </c>
      <c r="D350" s="49" t="s">
        <v>561</v>
      </c>
      <c r="E350" s="49">
        <v>1</v>
      </c>
      <c r="F350" s="50" t="s">
        <v>88</v>
      </c>
      <c r="G350" s="50" t="s">
        <v>14</v>
      </c>
      <c r="H350" s="22">
        <v>4.7596057601400004</v>
      </c>
      <c r="J350" s="39">
        <v>90286642</v>
      </c>
      <c r="K350" s="51">
        <v>4.6281658500000002</v>
      </c>
      <c r="L350" s="51">
        <v>-0.13143991014</v>
      </c>
    </row>
    <row r="351" ht="15" hidden="1">
      <c r="A351" s="47">
        <v>90666011</v>
      </c>
      <c r="B351" s="48" t="s">
        <v>3025</v>
      </c>
      <c r="C351" s="48" t="s">
        <v>3026</v>
      </c>
      <c r="D351" s="49" t="s">
        <v>78</v>
      </c>
      <c r="E351" s="49">
        <v>1</v>
      </c>
      <c r="F351" s="50" t="s">
        <v>60</v>
      </c>
      <c r="G351" s="50" t="s">
        <v>14</v>
      </c>
      <c r="H351" s="22">
        <v>4.5189397978199999</v>
      </c>
      <c r="J351" s="39">
        <v>90666011</v>
      </c>
      <c r="K351" s="51">
        <v>4.3941460499999998</v>
      </c>
      <c r="L351" s="51">
        <v>-0.12479374781999999</v>
      </c>
    </row>
    <row r="352" ht="15" hidden="1">
      <c r="A352" s="47">
        <v>92201016</v>
      </c>
      <c r="B352" s="48" t="s">
        <v>1213</v>
      </c>
      <c r="C352" s="48" t="s">
        <v>1214</v>
      </c>
      <c r="D352" s="49" t="s">
        <v>235</v>
      </c>
      <c r="E352" s="49">
        <v>1</v>
      </c>
      <c r="F352" s="50" t="s">
        <v>64</v>
      </c>
      <c r="G352" s="50" t="s">
        <v>14</v>
      </c>
      <c r="H352" s="22">
        <v>54.621299572559998</v>
      </c>
      <c r="J352" s="39">
        <v>92201016</v>
      </c>
      <c r="K352" s="51">
        <v>53.112893399999997</v>
      </c>
      <c r="L352" s="51">
        <v>-1.50840617256</v>
      </c>
    </row>
    <row r="353" ht="15" hidden="1">
      <c r="A353" s="47">
        <v>90257804</v>
      </c>
      <c r="B353" s="48" t="s">
        <v>9759</v>
      </c>
      <c r="C353" s="48" t="s">
        <v>9760</v>
      </c>
      <c r="D353" s="49" t="s">
        <v>414</v>
      </c>
      <c r="E353" s="49">
        <v>1</v>
      </c>
      <c r="F353" s="50" t="s">
        <v>64</v>
      </c>
      <c r="G353" s="50" t="s">
        <v>14</v>
      </c>
      <c r="H353" s="22">
        <v>18.617539439520002</v>
      </c>
      <c r="J353" s="39">
        <v>90257804</v>
      </c>
      <c r="K353" s="51">
        <v>18.103402800000001</v>
      </c>
      <c r="L353" s="51">
        <v>-0.51413663951999999</v>
      </c>
    </row>
    <row r="354" ht="15" hidden="1">
      <c r="A354" s="47">
        <v>90404033</v>
      </c>
      <c r="B354" s="48" t="s">
        <v>6868</v>
      </c>
      <c r="C354" s="48" t="s">
        <v>6877</v>
      </c>
      <c r="D354" s="49" t="s">
        <v>73</v>
      </c>
      <c r="E354" s="49">
        <v>1</v>
      </c>
      <c r="F354" s="50" t="s">
        <v>60</v>
      </c>
      <c r="G354" s="50" t="s">
        <v>14</v>
      </c>
      <c r="H354" s="22">
        <v>1.0958736839400001</v>
      </c>
      <c r="J354" s="39">
        <v>90404033</v>
      </c>
      <c r="K354" s="51">
        <v>1.06561035</v>
      </c>
      <c r="L354" s="51">
        <v>-3.0263333940000001e-002</v>
      </c>
    </row>
    <row r="355" ht="15" hidden="1">
      <c r="A355" s="47">
        <v>90912012</v>
      </c>
      <c r="B355" s="48" t="s">
        <v>3310</v>
      </c>
      <c r="C355" s="48" t="s">
        <v>3311</v>
      </c>
      <c r="D355" s="49" t="s">
        <v>603</v>
      </c>
      <c r="E355" s="49">
        <v>1</v>
      </c>
      <c r="F355" s="50" t="s">
        <v>64</v>
      </c>
      <c r="G355" s="50" t="s">
        <v>14</v>
      </c>
      <c r="H355" s="22">
        <v>4.4943134229000004</v>
      </c>
      <c r="J355" s="39">
        <v>90912012</v>
      </c>
      <c r="K355" s="51">
        <v>4.3701997500000003</v>
      </c>
      <c r="L355" s="51">
        <v>-0.1241136729</v>
      </c>
    </row>
    <row r="356" ht="15" hidden="1">
      <c r="A356" s="47">
        <v>92382134</v>
      </c>
      <c r="B356" s="48" t="s">
        <v>6952</v>
      </c>
      <c r="C356" s="48" t="s">
        <v>6954</v>
      </c>
      <c r="D356" s="49" t="s">
        <v>220</v>
      </c>
      <c r="E356" s="49">
        <v>1</v>
      </c>
      <c r="F356" s="50" t="s">
        <v>60</v>
      </c>
      <c r="G356" s="50" t="s">
        <v>14</v>
      </c>
      <c r="H356" s="22">
        <v>2.1917473678800001</v>
      </c>
      <c r="J356" s="39">
        <v>92382134</v>
      </c>
      <c r="K356" s="51">
        <v>2.1312207000000001</v>
      </c>
      <c r="L356" s="51">
        <v>-6.05266678800001e-002</v>
      </c>
    </row>
    <row r="357" ht="15" hidden="1">
      <c r="A357" s="47">
        <v>90311914</v>
      </c>
      <c r="B357" s="48" t="s">
        <v>9357</v>
      </c>
      <c r="C357" s="48" t="s">
        <v>9357</v>
      </c>
      <c r="D357" s="49" t="s">
        <v>50</v>
      </c>
      <c r="E357" s="49">
        <v>1</v>
      </c>
      <c r="F357" s="50" t="s">
        <v>64</v>
      </c>
      <c r="G357" s="50" t="s">
        <v>14</v>
      </c>
      <c r="H357" s="22">
        <v>2.6725059081000002</v>
      </c>
      <c r="J357" s="39">
        <v>90311914</v>
      </c>
      <c r="K357" s="51">
        <v>2.5987027500000002</v>
      </c>
      <c r="L357" s="51">
        <v>-7.3803158100000002e-002</v>
      </c>
    </row>
    <row r="358" ht="15" hidden="1">
      <c r="A358" s="47">
        <v>90131690</v>
      </c>
      <c r="B358" s="48" t="s">
        <v>9527</v>
      </c>
      <c r="C358" s="48" t="s">
        <v>9528</v>
      </c>
      <c r="D358" s="49" t="s">
        <v>81</v>
      </c>
      <c r="E358" s="49">
        <v>1</v>
      </c>
      <c r="F358" s="50" t="s">
        <v>60</v>
      </c>
      <c r="G358" s="50" t="s">
        <v>14</v>
      </c>
      <c r="H358" s="22">
        <v>0.55409343570000003</v>
      </c>
      <c r="J358" s="39">
        <v>90131690</v>
      </c>
      <c r="K358" s="51">
        <v>0.53879175000000001</v>
      </c>
      <c r="L358" s="51">
        <v>-1.53016857e-002</v>
      </c>
    </row>
    <row r="359" ht="15" hidden="1">
      <c r="A359" s="47">
        <v>90141105</v>
      </c>
      <c r="B359" s="48" t="s">
        <v>4213</v>
      </c>
      <c r="C359" s="48" t="s">
        <v>4214</v>
      </c>
      <c r="D359" s="49" t="s">
        <v>43</v>
      </c>
      <c r="E359" s="49">
        <v>1</v>
      </c>
      <c r="F359" s="50" t="s">
        <v>60</v>
      </c>
      <c r="G359" s="50" t="s">
        <v>14</v>
      </c>
      <c r="H359" s="22">
        <v>1.1081868714000001</v>
      </c>
      <c r="J359" s="39">
        <v>90141105</v>
      </c>
      <c r="K359" s="51">
        <v>1.0775835</v>
      </c>
      <c r="L359" s="51">
        <v>-3.0603371399999999e-002</v>
      </c>
    </row>
    <row r="360" ht="15" hidden="1">
      <c r="A360" s="47">
        <v>90270363</v>
      </c>
      <c r="B360" s="48" t="s">
        <v>3700</v>
      </c>
      <c r="C360" s="48" t="s">
        <v>3701</v>
      </c>
      <c r="D360" s="49" t="s">
        <v>603</v>
      </c>
      <c r="E360" s="49">
        <v>1</v>
      </c>
      <c r="F360" s="50" t="s">
        <v>64</v>
      </c>
      <c r="G360" s="50" t="s">
        <v>14</v>
      </c>
      <c r="H360" s="22">
        <v>2.2533133051799998</v>
      </c>
      <c r="J360" s="39">
        <v>90270363</v>
      </c>
      <c r="K360" s="51">
        <v>2.1910864499999998</v>
      </c>
      <c r="L360" s="51">
        <v>-6.2226855179999999e-002</v>
      </c>
    </row>
    <row r="361" ht="15" hidden="1">
      <c r="A361" s="47">
        <v>92456014</v>
      </c>
      <c r="B361" s="48" t="s">
        <v>1069</v>
      </c>
      <c r="C361" s="48" t="s">
        <v>1069</v>
      </c>
      <c r="D361" s="49" t="s">
        <v>17</v>
      </c>
      <c r="E361" s="49">
        <v>1</v>
      </c>
      <c r="F361" s="50" t="s">
        <v>60</v>
      </c>
      <c r="G361" s="50" t="s">
        <v>14</v>
      </c>
      <c r="H361" s="22">
        <v>14.6041903296531</v>
      </c>
      <c r="J361" s="39">
        <v>92456014</v>
      </c>
      <c r="K361" s="51">
        <v>14.20088519025</v>
      </c>
      <c r="L361" s="51">
        <v>-0.40330513940309998</v>
      </c>
    </row>
    <row r="362" ht="15" hidden="1">
      <c r="A362" s="47">
        <v>90196015</v>
      </c>
      <c r="B362" s="48" t="s">
        <v>8741</v>
      </c>
      <c r="C362" s="48" t="s">
        <v>8742</v>
      </c>
      <c r="D362" s="49" t="s">
        <v>229</v>
      </c>
      <c r="E362" s="49">
        <v>1</v>
      </c>
      <c r="F362" s="50" t="s">
        <v>436</v>
      </c>
      <c r="G362" s="50" t="s">
        <v>14</v>
      </c>
      <c r="H362" s="22">
        <v>2.2533133051799998</v>
      </c>
      <c r="J362" s="39">
        <v>90196015</v>
      </c>
      <c r="K362" s="51">
        <v>2.1910864499999998</v>
      </c>
      <c r="L362" s="51">
        <v>-6.2226855179999999e-002</v>
      </c>
    </row>
    <row r="363" ht="15" hidden="1">
      <c r="A363" s="47">
        <v>92264530</v>
      </c>
      <c r="B363" s="48" t="s">
        <v>3281</v>
      </c>
      <c r="C363" s="48" t="s">
        <v>3287</v>
      </c>
      <c r="D363" s="49" t="s">
        <v>12</v>
      </c>
      <c r="E363" s="49">
        <v>1</v>
      </c>
      <c r="F363" s="50" t="s">
        <v>436</v>
      </c>
      <c r="G363" s="50" t="s">
        <v>14</v>
      </c>
      <c r="H363" s="22">
        <v>2.1917473678800001</v>
      </c>
      <c r="J363" s="39">
        <v>92264530</v>
      </c>
      <c r="K363" s="51">
        <v>2.1312207000000001</v>
      </c>
      <c r="L363" s="51">
        <v>-6.05266678800001e-002</v>
      </c>
    </row>
    <row r="364" ht="15" hidden="1">
      <c r="A364" s="47">
        <v>90162684</v>
      </c>
      <c r="B364" s="48" t="s">
        <v>3281</v>
      </c>
      <c r="C364" s="48" t="s">
        <v>3288</v>
      </c>
      <c r="D364" s="49" t="s">
        <v>12</v>
      </c>
      <c r="E364" s="49">
        <v>1</v>
      </c>
      <c r="F364" s="50" t="s">
        <v>436</v>
      </c>
      <c r="G364" s="50" t="s">
        <v>14</v>
      </c>
      <c r="H364" s="22">
        <v>2.2533133051799998</v>
      </c>
      <c r="J364" s="39">
        <v>90162684</v>
      </c>
      <c r="K364" s="51">
        <v>2.1910864499999998</v>
      </c>
      <c r="L364" s="51">
        <v>-6.2226855179999999e-002</v>
      </c>
    </row>
    <row r="365" ht="15" hidden="1">
      <c r="A365" s="47">
        <v>90286251</v>
      </c>
      <c r="B365" s="48" t="s">
        <v>5227</v>
      </c>
      <c r="C365" s="48" t="s">
        <v>5228</v>
      </c>
      <c r="D365" s="49" t="s">
        <v>603</v>
      </c>
      <c r="E365" s="49">
        <v>1</v>
      </c>
      <c r="F365" s="50" t="s">
        <v>436</v>
      </c>
      <c r="G365" s="50" t="s">
        <v>14</v>
      </c>
      <c r="H365" s="22">
        <v>17.730989942400001</v>
      </c>
      <c r="J365" s="39">
        <v>90286251</v>
      </c>
      <c r="K365" s="51">
        <v>17.241336</v>
      </c>
      <c r="L365" s="51">
        <v>-0.48965394239999999</v>
      </c>
    </row>
    <row r="366" ht="15" hidden="1">
      <c r="A366" s="47">
        <v>92456391</v>
      </c>
      <c r="B366" s="48" t="s">
        <v>4948</v>
      </c>
      <c r="C366" s="48" t="s">
        <v>4948</v>
      </c>
      <c r="D366" s="49" t="s">
        <v>17</v>
      </c>
      <c r="E366" s="49">
        <v>1</v>
      </c>
      <c r="F366" s="50" t="s">
        <v>60</v>
      </c>
      <c r="G366" s="50" t="s">
        <v>14</v>
      </c>
      <c r="H366" s="22">
        <v>0.45814386996000001</v>
      </c>
      <c r="J366" s="39">
        <v>92456391</v>
      </c>
      <c r="K366" s="51">
        <v>0.4454919</v>
      </c>
      <c r="L366" s="51">
        <v>-1.265196996e-002</v>
      </c>
    </row>
    <row r="367" ht="15" hidden="1">
      <c r="A367" s="47">
        <v>90404017</v>
      </c>
      <c r="B367" s="48" t="s">
        <v>6882</v>
      </c>
      <c r="C367" s="48" t="s">
        <v>6887</v>
      </c>
      <c r="D367" s="49" t="s">
        <v>73</v>
      </c>
      <c r="E367" s="49">
        <v>1</v>
      </c>
      <c r="F367" s="50" t="s">
        <v>60</v>
      </c>
      <c r="G367" s="50" t="s">
        <v>14</v>
      </c>
      <c r="H367" s="22">
        <v>1.0958736839400001</v>
      </c>
      <c r="J367" s="39">
        <v>90404017</v>
      </c>
      <c r="K367" s="51">
        <v>1.06561035</v>
      </c>
      <c r="L367" s="51">
        <v>-3.0263333940000001e-002</v>
      </c>
    </row>
    <row r="368" ht="15" hidden="1">
      <c r="A368" s="47">
        <v>92443354</v>
      </c>
      <c r="B368" s="48" t="s">
        <v>2070</v>
      </c>
      <c r="C368" s="48" t="s">
        <v>2071</v>
      </c>
      <c r="D368" s="49" t="s">
        <v>78</v>
      </c>
      <c r="E368" s="49">
        <v>1</v>
      </c>
      <c r="F368" s="50" t="s">
        <v>60</v>
      </c>
      <c r="G368" s="50" t="s">
        <v>14</v>
      </c>
      <c r="H368" s="22">
        <v>2.2163737428000001</v>
      </c>
      <c r="J368" s="39">
        <v>92443354</v>
      </c>
      <c r="K368" s="51">
        <v>2.1551670000000001</v>
      </c>
      <c r="L368" s="51">
        <v>-6.1206742800000102e-002</v>
      </c>
    </row>
    <row r="369" ht="15" hidden="1">
      <c r="A369" s="47">
        <v>90269705</v>
      </c>
      <c r="B369" s="48" t="s">
        <v>7770</v>
      </c>
      <c r="C369" s="48" t="s">
        <v>7771</v>
      </c>
      <c r="D369" s="49" t="s">
        <v>409</v>
      </c>
      <c r="E369" s="49">
        <v>1</v>
      </c>
      <c r="F369" s="50" t="s">
        <v>60</v>
      </c>
      <c r="G369" s="50" t="s">
        <v>14</v>
      </c>
      <c r="H369" s="22">
        <v>1.0958736839400001</v>
      </c>
      <c r="J369" s="39">
        <v>90269705</v>
      </c>
      <c r="K369" s="51">
        <v>1.06561035</v>
      </c>
      <c r="L369" s="51">
        <v>-3.0263333940000001e-002</v>
      </c>
    </row>
    <row r="370" ht="15" hidden="1">
      <c r="A370" s="47">
        <v>90152883</v>
      </c>
      <c r="B370" s="48" t="s">
        <v>6768</v>
      </c>
      <c r="C370" s="48" t="s">
        <v>6768</v>
      </c>
      <c r="D370" s="49" t="s">
        <v>39</v>
      </c>
      <c r="E370" s="49">
        <v>1</v>
      </c>
      <c r="F370" s="50" t="s">
        <v>60</v>
      </c>
      <c r="G370" s="50" t="s">
        <v>14</v>
      </c>
      <c r="H370" s="22">
        <v>0.91628773992000001</v>
      </c>
      <c r="J370" s="39">
        <v>90152883</v>
      </c>
      <c r="K370" s="51">
        <v>0.89098379999999999</v>
      </c>
      <c r="L370" s="51">
        <v>-2.5303939920000001e-002</v>
      </c>
    </row>
    <row r="371" ht="15" hidden="1">
      <c r="A371" s="47">
        <v>90051688</v>
      </c>
      <c r="B371" s="48" t="s">
        <v>5654</v>
      </c>
      <c r="C371" s="48" t="s">
        <v>5655</v>
      </c>
      <c r="D371" s="49" t="s">
        <v>504</v>
      </c>
      <c r="E371" s="49">
        <v>1</v>
      </c>
      <c r="F371" s="50" t="s">
        <v>88</v>
      </c>
      <c r="G371" s="50" t="s">
        <v>14</v>
      </c>
      <c r="H371" s="22">
        <v>82.128960358200004</v>
      </c>
      <c r="J371" s="39">
        <v>90051688</v>
      </c>
      <c r="K371" s="51">
        <v>79.860910500000003</v>
      </c>
      <c r="L371" s="51">
        <v>-2.2680498581999999</v>
      </c>
    </row>
    <row r="372" ht="15" hidden="1">
      <c r="A372" s="47">
        <v>92424740</v>
      </c>
      <c r="B372" s="48" t="s">
        <v>7328</v>
      </c>
      <c r="C372" s="48" t="s">
        <v>7329</v>
      </c>
      <c r="D372" s="49" t="s">
        <v>1371</v>
      </c>
      <c r="E372" s="49">
        <v>1</v>
      </c>
      <c r="F372" s="50" t="s">
        <v>60</v>
      </c>
      <c r="G372" s="50" t="s">
        <v>14</v>
      </c>
      <c r="H372" s="22">
        <v>8.9147477210399995</v>
      </c>
      <c r="J372" s="39">
        <v>92424740</v>
      </c>
      <c r="K372" s="51">
        <v>8.6685605999999993</v>
      </c>
      <c r="L372" s="51">
        <v>-0.24618712104000001</v>
      </c>
    </row>
    <row r="373" ht="15" hidden="1">
      <c r="A373" s="47">
        <v>90125053</v>
      </c>
      <c r="B373" s="48" t="s">
        <v>3497</v>
      </c>
      <c r="C373" s="48" t="s">
        <v>3498</v>
      </c>
      <c r="D373" s="49" t="s">
        <v>50</v>
      </c>
      <c r="E373" s="49">
        <v>1</v>
      </c>
      <c r="F373" s="50" t="s">
        <v>60</v>
      </c>
      <c r="G373" s="50" t="s">
        <v>14</v>
      </c>
      <c r="H373" s="22">
        <v>0.55409343570000003</v>
      </c>
      <c r="J373" s="39">
        <v>90125053</v>
      </c>
      <c r="K373" s="51">
        <v>0.53879175000000001</v>
      </c>
      <c r="L373" s="51">
        <v>-1.53016857e-002</v>
      </c>
    </row>
    <row r="374" ht="15" hidden="1">
      <c r="A374" s="47">
        <v>92443400</v>
      </c>
      <c r="B374" s="48" t="s">
        <v>8781</v>
      </c>
      <c r="C374" s="48" t="s">
        <v>8782</v>
      </c>
      <c r="D374" s="49" t="s">
        <v>235</v>
      </c>
      <c r="E374" s="49">
        <v>120</v>
      </c>
      <c r="F374" s="50" t="s">
        <v>99</v>
      </c>
      <c r="G374" s="50" t="s">
        <v>19</v>
      </c>
      <c r="H374" s="22">
        <v>0.55409343570000003</v>
      </c>
      <c r="J374" s="39">
        <v>92443400</v>
      </c>
      <c r="K374" s="51">
        <v>0.53879175000000001</v>
      </c>
      <c r="L374" s="51">
        <v>-1.53016857e-002</v>
      </c>
    </row>
    <row r="375" ht="15" hidden="1">
      <c r="A375" s="47">
        <v>90239326</v>
      </c>
      <c r="B375" s="48" t="s">
        <v>4948</v>
      </c>
      <c r="C375" s="48" t="s">
        <v>4948</v>
      </c>
      <c r="D375" s="49" t="s">
        <v>29</v>
      </c>
      <c r="E375" s="49">
        <v>1</v>
      </c>
      <c r="F375" s="50" t="s">
        <v>60</v>
      </c>
      <c r="G375" s="50" t="s">
        <v>14</v>
      </c>
      <c r="H375" s="22">
        <v>0.45814386996000001</v>
      </c>
      <c r="J375" s="39">
        <v>90239326</v>
      </c>
      <c r="K375" s="51">
        <v>0.4454919</v>
      </c>
      <c r="L375" s="51">
        <v>-1.265196996e-002</v>
      </c>
    </row>
    <row r="376" ht="15" hidden="1">
      <c r="A376" s="47">
        <v>90404025</v>
      </c>
      <c r="B376" s="48" t="s">
        <v>6889</v>
      </c>
      <c r="C376" s="48" t="s">
        <v>6894</v>
      </c>
      <c r="D376" s="49" t="s">
        <v>73</v>
      </c>
      <c r="E376" s="49">
        <v>1</v>
      </c>
      <c r="F376" s="50" t="s">
        <v>60</v>
      </c>
      <c r="G376" s="50" t="s">
        <v>14</v>
      </c>
      <c r="H376" s="22">
        <v>0.55409343570000003</v>
      </c>
      <c r="J376" s="39">
        <v>90404025</v>
      </c>
      <c r="K376" s="51">
        <v>0.53879175000000001</v>
      </c>
      <c r="L376" s="51">
        <v>-1.53016857e-002</v>
      </c>
    </row>
    <row r="377" ht="15" hidden="1">
      <c r="A377" s="47">
        <v>90310381</v>
      </c>
      <c r="B377" s="48" t="s">
        <v>8977</v>
      </c>
      <c r="C377" s="48" t="s">
        <v>8978</v>
      </c>
      <c r="D377" s="49" t="s">
        <v>207</v>
      </c>
      <c r="E377" s="49">
        <v>1</v>
      </c>
      <c r="F377" s="50" t="s">
        <v>13</v>
      </c>
      <c r="G377" s="50" t="s">
        <v>14</v>
      </c>
      <c r="H377" s="22">
        <v>4.5435661727400003</v>
      </c>
      <c r="J377" s="39">
        <v>90310381</v>
      </c>
      <c r="K377" s="51">
        <v>4.4180923500000002</v>
      </c>
      <c r="L377" s="51">
        <v>-0.12547382273999999</v>
      </c>
    </row>
    <row r="378" ht="15" hidden="1">
      <c r="A378" s="47">
        <v>90298870</v>
      </c>
      <c r="B378" s="48" t="s">
        <v>3820</v>
      </c>
      <c r="C378" s="48" t="s">
        <v>3823</v>
      </c>
      <c r="D378" s="49" t="s">
        <v>720</v>
      </c>
      <c r="E378" s="49">
        <v>1</v>
      </c>
      <c r="F378" s="50" t="s">
        <v>60</v>
      </c>
      <c r="G378" s="50" t="s">
        <v>14</v>
      </c>
      <c r="H378" s="22">
        <v>4.4573738605199997</v>
      </c>
      <c r="J378" s="39">
        <v>90298870</v>
      </c>
      <c r="K378" s="51">
        <v>4.3342802999999996</v>
      </c>
      <c r="L378" s="51">
        <v>-0.12309356052000001</v>
      </c>
    </row>
    <row r="379" ht="15" hidden="1">
      <c r="A379" s="47">
        <v>92412378</v>
      </c>
      <c r="B379" s="48" t="s">
        <v>2958</v>
      </c>
      <c r="C379" s="48" t="s">
        <v>2959</v>
      </c>
      <c r="D379" s="49" t="s">
        <v>1221</v>
      </c>
      <c r="E379" s="49">
        <v>1</v>
      </c>
      <c r="F379" s="50" t="s">
        <v>60</v>
      </c>
      <c r="G379" s="50" t="s">
        <v>14</v>
      </c>
      <c r="H379" s="22">
        <v>1.0958736839400001</v>
      </c>
      <c r="J379" s="39">
        <v>92412378</v>
      </c>
      <c r="K379" s="51">
        <v>1.06561035</v>
      </c>
      <c r="L379" s="51">
        <v>-3.0263333940000001e-002</v>
      </c>
    </row>
    <row r="380" ht="15" hidden="1">
      <c r="A380" s="47">
        <v>90524020</v>
      </c>
      <c r="B380" s="48" t="s">
        <v>6684</v>
      </c>
      <c r="C380" s="48" t="s">
        <v>6686</v>
      </c>
      <c r="D380" s="49" t="s">
        <v>956</v>
      </c>
      <c r="E380" s="49">
        <v>1</v>
      </c>
      <c r="F380" s="50" t="s">
        <v>60</v>
      </c>
      <c r="G380" s="50" t="s">
        <v>14</v>
      </c>
      <c r="H380" s="22">
        <v>2.1917473678800001</v>
      </c>
      <c r="J380" s="39">
        <v>90524020</v>
      </c>
      <c r="K380" s="51">
        <v>2.1312207000000001</v>
      </c>
      <c r="L380" s="51">
        <v>-6.05266678800001e-002</v>
      </c>
    </row>
    <row r="381" ht="15" hidden="1">
      <c r="A381" s="47">
        <v>92465587</v>
      </c>
      <c r="B381" s="48" t="s">
        <v>3830</v>
      </c>
      <c r="C381" s="48" t="s">
        <v>3831</v>
      </c>
      <c r="D381" s="49" t="s">
        <v>244</v>
      </c>
      <c r="E381" s="49">
        <v>1</v>
      </c>
      <c r="F381" s="50" t="s">
        <v>60</v>
      </c>
      <c r="G381" s="50" t="s">
        <v>14</v>
      </c>
      <c r="H381" s="22">
        <v>0.55409343570000003</v>
      </c>
      <c r="J381" s="39">
        <v>92465587</v>
      </c>
      <c r="K381" s="51">
        <v>0.53879175000000001</v>
      </c>
      <c r="L381" s="51">
        <v>-1.53016857e-002</v>
      </c>
    </row>
    <row r="382" ht="15" hidden="1">
      <c r="A382" s="47">
        <v>90283813</v>
      </c>
      <c r="B382" s="48" t="s">
        <v>1366</v>
      </c>
      <c r="C382" s="48" t="s">
        <v>1366</v>
      </c>
      <c r="D382" s="49" t="s">
        <v>39</v>
      </c>
      <c r="E382" s="49">
        <v>1</v>
      </c>
      <c r="F382" s="50" t="s">
        <v>13</v>
      </c>
      <c r="G382" s="50" t="s">
        <v>14</v>
      </c>
      <c r="H382" s="22">
        <v>31.217414250329998</v>
      </c>
      <c r="J382" s="39">
        <v>90283813</v>
      </c>
      <c r="K382" s="51">
        <v>30.355323075000001</v>
      </c>
      <c r="L382" s="51">
        <v>-0.86209117533000101</v>
      </c>
    </row>
    <row r="383" ht="15" hidden="1">
      <c r="A383" s="47">
        <v>92469310</v>
      </c>
      <c r="B383" s="48" t="s">
        <v>1072</v>
      </c>
      <c r="C383" s="48" t="s">
        <v>1072</v>
      </c>
      <c r="D383" s="49" t="s">
        <v>17</v>
      </c>
      <c r="E383" s="49">
        <v>15</v>
      </c>
      <c r="F383" s="50" t="s">
        <v>18</v>
      </c>
      <c r="G383" s="50" t="s">
        <v>19</v>
      </c>
      <c r="H383" s="22">
        <v>2.1450979776743999</v>
      </c>
      <c r="J383" s="39">
        <v>92469310</v>
      </c>
      <c r="K383" s="51">
        <v>2.0858595659999999</v>
      </c>
      <c r="L383" s="51">
        <v>-5.9238411674399999e-002</v>
      </c>
    </row>
    <row r="384" ht="15" hidden="1">
      <c r="A384" s="47">
        <v>92452450</v>
      </c>
      <c r="B384" s="48" t="s">
        <v>6969</v>
      </c>
      <c r="C384" s="48" t="s">
        <v>6970</v>
      </c>
      <c r="D384" s="49" t="s">
        <v>220</v>
      </c>
      <c r="E384" s="49">
        <v>1</v>
      </c>
      <c r="F384" s="50" t="s">
        <v>60</v>
      </c>
      <c r="G384" s="50" t="s">
        <v>14</v>
      </c>
      <c r="H384" s="22">
        <v>1.0958736839400001</v>
      </c>
      <c r="J384" s="39">
        <v>92452450</v>
      </c>
      <c r="K384" s="51">
        <v>1.06561035</v>
      </c>
      <c r="L384" s="51">
        <v>-3.0263333940000001e-002</v>
      </c>
    </row>
    <row r="385" ht="15" hidden="1">
      <c r="A385" s="47">
        <v>90256654</v>
      </c>
      <c r="B385" s="48" t="s">
        <v>105</v>
      </c>
      <c r="C385" s="48" t="s">
        <v>105</v>
      </c>
      <c r="D385" s="49" t="s">
        <v>17</v>
      </c>
      <c r="E385" s="49">
        <v>10</v>
      </c>
      <c r="F385" s="50" t="s">
        <v>95</v>
      </c>
      <c r="G385" s="50" t="s">
        <v>19</v>
      </c>
      <c r="H385" s="22">
        <v>0.55409343570000003</v>
      </c>
      <c r="J385" s="39">
        <v>90256654</v>
      </c>
      <c r="K385" s="51">
        <v>0.53879175000000001</v>
      </c>
      <c r="L385" s="51">
        <v>-1.53016857e-002</v>
      </c>
    </row>
    <row r="386" ht="15" hidden="1">
      <c r="A386" s="47">
        <v>90239814</v>
      </c>
      <c r="B386" s="48" t="s">
        <v>7056</v>
      </c>
      <c r="C386" s="48" t="s">
        <v>7057</v>
      </c>
      <c r="D386" s="49" t="s">
        <v>29</v>
      </c>
      <c r="E386" s="49">
        <v>1</v>
      </c>
      <c r="F386" s="50" t="s">
        <v>60</v>
      </c>
      <c r="G386" s="50" t="s">
        <v>14</v>
      </c>
      <c r="H386" s="22">
        <v>2.3271924299400002</v>
      </c>
      <c r="J386" s="39">
        <v>90239814</v>
      </c>
      <c r="K386" s="51">
        <v>2.2629253500000002</v>
      </c>
      <c r="L386" s="51">
        <v>-6.4267079939999999e-002</v>
      </c>
    </row>
    <row r="387" ht="15" hidden="1">
      <c r="A387" s="47">
        <v>92405975</v>
      </c>
      <c r="B387" s="48" t="s">
        <v>4055</v>
      </c>
      <c r="C387" s="48" t="s">
        <v>4056</v>
      </c>
      <c r="D387" s="49" t="s">
        <v>603</v>
      </c>
      <c r="E387" s="49">
        <v>50</v>
      </c>
      <c r="F387" s="50" t="s">
        <v>95</v>
      </c>
      <c r="G387" s="50" t="s">
        <v>19</v>
      </c>
      <c r="H387" s="22">
        <v>1.1081868714000001</v>
      </c>
      <c r="J387" s="39">
        <v>92405975</v>
      </c>
      <c r="K387" s="51">
        <v>1.0775835</v>
      </c>
      <c r="L387" s="51">
        <v>-3.0603371399999999e-002</v>
      </c>
    </row>
    <row r="388" ht="15" hidden="1">
      <c r="A388" s="47">
        <v>91033012</v>
      </c>
      <c r="B388" s="48" t="s">
        <v>4416</v>
      </c>
      <c r="C388" s="48" t="s">
        <v>4417</v>
      </c>
      <c r="D388" s="49" t="s">
        <v>43</v>
      </c>
      <c r="E388" s="49">
        <v>1</v>
      </c>
      <c r="F388" s="50" t="s">
        <v>60</v>
      </c>
      <c r="G388" s="50" t="s">
        <v>14</v>
      </c>
      <c r="H388" s="22">
        <v>2.1917473678800001</v>
      </c>
      <c r="J388" s="39">
        <v>91033012</v>
      </c>
      <c r="K388" s="51">
        <v>2.1312207000000001</v>
      </c>
      <c r="L388" s="51">
        <v>-6.05266678800001e-002</v>
      </c>
    </row>
    <row r="389" ht="15" hidden="1">
      <c r="A389" s="47">
        <v>92267955</v>
      </c>
      <c r="B389" s="48" t="s">
        <v>1767</v>
      </c>
      <c r="C389" s="48" t="s">
        <v>1768</v>
      </c>
      <c r="D389" s="49" t="s">
        <v>455</v>
      </c>
      <c r="E389" s="49">
        <v>1</v>
      </c>
      <c r="F389" s="50" t="s">
        <v>60</v>
      </c>
      <c r="G389" s="50" t="s">
        <v>14</v>
      </c>
      <c r="H389" s="22">
        <v>1.1081868714000001</v>
      </c>
      <c r="J389" s="39">
        <v>92267955</v>
      </c>
      <c r="K389" s="51">
        <v>1.0775835</v>
      </c>
      <c r="L389" s="51">
        <v>-3.0603371399999999e-002</v>
      </c>
    </row>
    <row r="390" ht="15" hidden="1">
      <c r="A390" s="47">
        <v>90259319</v>
      </c>
      <c r="B390" s="48" t="s">
        <v>4333</v>
      </c>
      <c r="C390" s="48" t="s">
        <v>4333</v>
      </c>
      <c r="D390" s="49" t="s">
        <v>244</v>
      </c>
      <c r="E390" s="49">
        <v>1</v>
      </c>
      <c r="F390" s="50" t="s">
        <v>64</v>
      </c>
      <c r="G390" s="50" t="s">
        <v>14</v>
      </c>
      <c r="H390" s="22">
        <v>1.3362529540500001</v>
      </c>
      <c r="J390" s="39">
        <v>90259319</v>
      </c>
      <c r="K390" s="51">
        <v>1.2993513750000001</v>
      </c>
      <c r="L390" s="51">
        <v>-3.6901579050000001e-002</v>
      </c>
    </row>
    <row r="391" ht="15" hidden="1">
      <c r="A391" s="47">
        <v>90188519</v>
      </c>
      <c r="B391" s="48" t="s">
        <v>4341</v>
      </c>
      <c r="C391" s="48" t="s">
        <v>4342</v>
      </c>
      <c r="D391" s="49" t="s">
        <v>146</v>
      </c>
      <c r="E391" s="49">
        <v>1</v>
      </c>
      <c r="F391" s="50" t="s">
        <v>158</v>
      </c>
      <c r="G391" s="50" t="s">
        <v>14</v>
      </c>
      <c r="H391" s="22">
        <v>1.0958736839400001</v>
      </c>
      <c r="J391" s="39">
        <v>90188519</v>
      </c>
      <c r="K391" s="51">
        <v>1.06561035</v>
      </c>
      <c r="L391" s="51">
        <v>-3.0263333940000001e-002</v>
      </c>
    </row>
    <row r="392" ht="15" hidden="1">
      <c r="A392" s="47">
        <v>90188578</v>
      </c>
      <c r="B392" s="48" t="s">
        <v>4339</v>
      </c>
      <c r="C392" s="48" t="s">
        <v>4340</v>
      </c>
      <c r="D392" s="49" t="s">
        <v>146</v>
      </c>
      <c r="E392" s="49">
        <v>1</v>
      </c>
      <c r="F392" s="50" t="s">
        <v>158</v>
      </c>
      <c r="G392" s="50" t="s">
        <v>14</v>
      </c>
      <c r="H392" s="22">
        <v>1.0958736839400001</v>
      </c>
      <c r="J392" s="39">
        <v>90188578</v>
      </c>
      <c r="K392" s="51">
        <v>1.06561035</v>
      </c>
      <c r="L392" s="51">
        <v>-3.0263333940000001e-002</v>
      </c>
    </row>
    <row r="393" ht="15" hidden="1">
      <c r="A393" s="47">
        <v>92455905</v>
      </c>
      <c r="B393" s="48" t="s">
        <v>7132</v>
      </c>
      <c r="C393" s="48" t="s">
        <v>7132</v>
      </c>
      <c r="D393" s="49" t="s">
        <v>17</v>
      </c>
      <c r="E393" s="49">
        <v>1</v>
      </c>
      <c r="F393" s="50" t="s">
        <v>60</v>
      </c>
      <c r="G393" s="50" t="s">
        <v>14</v>
      </c>
      <c r="H393" s="22">
        <v>0.45814386996000001</v>
      </c>
      <c r="J393" s="39">
        <v>92455905</v>
      </c>
      <c r="K393" s="51">
        <v>0.4454919</v>
      </c>
      <c r="L393" s="51">
        <v>-1.265196996e-002</v>
      </c>
    </row>
    <row r="394" ht="15" hidden="1">
      <c r="A394" s="47">
        <v>90144449</v>
      </c>
      <c r="B394" s="48" t="s">
        <v>3125</v>
      </c>
      <c r="C394" s="48" t="s">
        <v>3125</v>
      </c>
      <c r="D394" s="49" t="s">
        <v>17</v>
      </c>
      <c r="E394" s="49">
        <v>1</v>
      </c>
      <c r="F394" s="50" t="s">
        <v>60</v>
      </c>
      <c r="G394" s="50" t="s">
        <v>14</v>
      </c>
      <c r="H394" s="22">
        <v>0.22907193498</v>
      </c>
      <c r="J394" s="39">
        <v>90144449</v>
      </c>
      <c r="K394" s="51">
        <v>0.22274595</v>
      </c>
      <c r="L394" s="51">
        <v>-6.3259849800000097e-003</v>
      </c>
    </row>
    <row r="395" ht="15" hidden="1">
      <c r="A395" s="47">
        <v>90303857</v>
      </c>
      <c r="B395" s="48" t="s">
        <v>8816</v>
      </c>
      <c r="C395" s="48" t="s">
        <v>8816</v>
      </c>
      <c r="D395" s="49" t="s">
        <v>131</v>
      </c>
      <c r="E395" s="49">
        <v>1</v>
      </c>
      <c r="F395" s="50" t="s">
        <v>60</v>
      </c>
      <c r="G395" s="50" t="s">
        <v>14</v>
      </c>
      <c r="H395" s="22">
        <v>0.45814386996000001</v>
      </c>
      <c r="J395" s="39">
        <v>90303857</v>
      </c>
      <c r="K395" s="51">
        <v>0.4454919</v>
      </c>
      <c r="L395" s="51">
        <v>-1.265196996e-002</v>
      </c>
    </row>
    <row r="396" ht="15" hidden="1">
      <c r="A396" s="47">
        <v>92414761</v>
      </c>
      <c r="B396" s="48" t="s">
        <v>5165</v>
      </c>
      <c r="C396" s="48" t="s">
        <v>5166</v>
      </c>
      <c r="D396" s="49" t="s">
        <v>78</v>
      </c>
      <c r="E396" s="49">
        <v>1</v>
      </c>
      <c r="F396" s="50" t="s">
        <v>60</v>
      </c>
      <c r="G396" s="50" t="s">
        <v>14</v>
      </c>
      <c r="H396" s="22">
        <v>0.55409343570000003</v>
      </c>
      <c r="J396" s="39">
        <v>92414761</v>
      </c>
      <c r="K396" s="51">
        <v>0.53879175000000001</v>
      </c>
      <c r="L396" s="51">
        <v>-1.53016857e-002</v>
      </c>
    </row>
    <row r="397" ht="15" hidden="1">
      <c r="A397" s="47">
        <v>92379516</v>
      </c>
      <c r="B397" s="48" t="s">
        <v>1407</v>
      </c>
      <c r="C397" s="48" t="s">
        <v>1408</v>
      </c>
      <c r="D397" s="49" t="s">
        <v>50</v>
      </c>
      <c r="E397" s="49">
        <v>1</v>
      </c>
      <c r="F397" s="50" t="s">
        <v>60</v>
      </c>
      <c r="G397" s="50" t="s">
        <v>14</v>
      </c>
      <c r="H397" s="22">
        <v>1.1081868714000001</v>
      </c>
      <c r="J397" s="39">
        <v>92379516</v>
      </c>
      <c r="K397" s="51">
        <v>1.0775835</v>
      </c>
      <c r="L397" s="51">
        <v>-3.0603371399999999e-002</v>
      </c>
    </row>
    <row r="398" ht="15" hidden="1">
      <c r="A398" s="47">
        <v>92467482</v>
      </c>
      <c r="B398" s="48" t="s">
        <v>2777</v>
      </c>
      <c r="C398" s="48" t="s">
        <v>2777</v>
      </c>
      <c r="D398" s="49" t="s">
        <v>17</v>
      </c>
      <c r="E398" s="49">
        <v>1</v>
      </c>
      <c r="F398" s="50" t="s">
        <v>60</v>
      </c>
      <c r="G398" s="50" t="s">
        <v>14</v>
      </c>
      <c r="H398" s="22">
        <v>0.22907193498</v>
      </c>
      <c r="J398" s="39">
        <v>92467482</v>
      </c>
      <c r="K398" s="51">
        <v>0.22274595</v>
      </c>
      <c r="L398" s="51">
        <v>-6.3259849800000097e-003</v>
      </c>
    </row>
    <row r="399" ht="15" hidden="1">
      <c r="A399" s="47">
        <v>90258100</v>
      </c>
      <c r="B399" s="48" t="s">
        <v>1552</v>
      </c>
      <c r="C399" s="48" t="s">
        <v>1559</v>
      </c>
      <c r="D399" s="49" t="s">
        <v>26</v>
      </c>
      <c r="E399" s="49">
        <v>1</v>
      </c>
      <c r="F399" s="50" t="s">
        <v>60</v>
      </c>
      <c r="G399" s="50" t="s">
        <v>14</v>
      </c>
      <c r="H399" s="22">
        <v>0.91628773992000001</v>
      </c>
      <c r="J399" s="39">
        <v>90258100</v>
      </c>
      <c r="K399" s="51">
        <v>0.89098379999999999</v>
      </c>
      <c r="L399" s="51">
        <v>-2.5303939920000001e-002</v>
      </c>
    </row>
    <row r="400" ht="15" hidden="1">
      <c r="A400" s="47">
        <v>90309154</v>
      </c>
      <c r="B400" s="48" t="s">
        <v>8571</v>
      </c>
      <c r="C400" s="48" t="s">
        <v>8572</v>
      </c>
      <c r="D400" s="49" t="s">
        <v>146</v>
      </c>
      <c r="E400" s="49">
        <v>1</v>
      </c>
      <c r="F400" s="50" t="s">
        <v>88</v>
      </c>
      <c r="G400" s="50" t="s">
        <v>14</v>
      </c>
      <c r="H400" s="22">
        <v>2349.6235616519998</v>
      </c>
      <c r="J400" s="39">
        <v>90309154</v>
      </c>
      <c r="K400" s="51">
        <v>2284.7370299999998</v>
      </c>
      <c r="L400" s="51">
        <v>-64.886531652000002</v>
      </c>
    </row>
    <row r="401" ht="15" hidden="1">
      <c r="A401" s="47">
        <v>92468780</v>
      </c>
      <c r="B401" s="48" t="s">
        <v>1069</v>
      </c>
      <c r="C401" s="48" t="s">
        <v>1069</v>
      </c>
      <c r="D401" s="49" t="s">
        <v>39</v>
      </c>
      <c r="E401" s="49">
        <v>1</v>
      </c>
      <c r="F401" s="50" t="s">
        <v>60</v>
      </c>
      <c r="G401" s="50" t="s">
        <v>14</v>
      </c>
      <c r="H401" s="22">
        <v>7.8756931080476997</v>
      </c>
      <c r="J401" s="39">
        <v>92468780</v>
      </c>
      <c r="K401" s="51">
        <v>7.6582002217499996</v>
      </c>
      <c r="L401" s="51">
        <v>-0.2174928862977</v>
      </c>
    </row>
    <row r="402" ht="15" hidden="1">
      <c r="A402" s="47">
        <v>90282752</v>
      </c>
      <c r="B402" s="48" t="s">
        <v>569</v>
      </c>
      <c r="C402" s="48" t="s">
        <v>569</v>
      </c>
      <c r="D402" s="49" t="s">
        <v>561</v>
      </c>
      <c r="E402" s="49">
        <v>1</v>
      </c>
      <c r="F402" s="50" t="s">
        <v>88</v>
      </c>
      <c r="G402" s="50" t="s">
        <v>14</v>
      </c>
      <c r="H402" s="22">
        <v>5.6377148442299996</v>
      </c>
      <c r="J402" s="39">
        <v>90282752</v>
      </c>
      <c r="K402" s="51">
        <v>5.4820253250000004</v>
      </c>
      <c r="L402" s="51">
        <v>-0.15568951922999999</v>
      </c>
    </row>
    <row r="403" ht="15" hidden="1">
      <c r="A403" s="47">
        <v>90281489</v>
      </c>
      <c r="B403" s="48" t="s">
        <v>2556</v>
      </c>
      <c r="C403" s="48" t="s">
        <v>2557</v>
      </c>
      <c r="D403" s="49" t="s">
        <v>554</v>
      </c>
      <c r="E403" s="49">
        <v>1</v>
      </c>
      <c r="F403" s="50" t="s">
        <v>485</v>
      </c>
      <c r="G403" s="50" t="s">
        <v>14</v>
      </c>
      <c r="H403" s="22">
        <v>5.1522839999999999</v>
      </c>
      <c r="J403" s="39">
        <v>90281489</v>
      </c>
      <c r="K403" s="51">
        <v>5.0099999999999998</v>
      </c>
      <c r="L403" s="51">
        <v>-0.14228399999999999</v>
      </c>
    </row>
    <row r="404" ht="15" hidden="1">
      <c r="A404" s="47">
        <v>90218590</v>
      </c>
      <c r="B404" s="48" t="s">
        <v>9931</v>
      </c>
      <c r="C404" s="48" t="s">
        <v>9932</v>
      </c>
      <c r="D404" s="49" t="s">
        <v>9933</v>
      </c>
      <c r="E404" s="49">
        <v>250</v>
      </c>
      <c r="F404" s="50" t="s">
        <v>427</v>
      </c>
      <c r="G404" s="50" t="s">
        <v>9934</v>
      </c>
      <c r="H404" s="22">
        <v>3.6796234272000001</v>
      </c>
      <c r="J404" s="39">
        <v>90218590</v>
      </c>
      <c r="K404" s="51">
        <v>3.5780080000000001</v>
      </c>
      <c r="L404" s="51">
        <v>-0.1016154272</v>
      </c>
    </row>
    <row r="405" ht="15" hidden="1">
      <c r="A405" s="47">
        <v>90761030</v>
      </c>
      <c r="B405" s="48" t="s">
        <v>7482</v>
      </c>
      <c r="C405" s="48" t="s">
        <v>7483</v>
      </c>
      <c r="D405" s="49" t="s">
        <v>43</v>
      </c>
      <c r="E405" s="49">
        <v>1</v>
      </c>
      <c r="F405" s="50" t="s">
        <v>4349</v>
      </c>
      <c r="G405" s="50" t="s">
        <v>14</v>
      </c>
      <c r="H405" s="22">
        <v>2.2533133051799998</v>
      </c>
      <c r="J405" s="39">
        <v>90761030</v>
      </c>
      <c r="K405" s="51">
        <v>2.1910864499999998</v>
      </c>
      <c r="L405" s="51">
        <v>-6.2226855179999999e-002</v>
      </c>
    </row>
    <row r="406" ht="15" hidden="1">
      <c r="A406" s="47">
        <v>92402577</v>
      </c>
      <c r="B406" s="48" t="s">
        <v>3832</v>
      </c>
      <c r="C406" s="48" t="s">
        <v>3832</v>
      </c>
      <c r="D406" s="49" t="s">
        <v>229</v>
      </c>
      <c r="E406" s="49">
        <v>1</v>
      </c>
      <c r="F406" s="50" t="s">
        <v>60</v>
      </c>
      <c r="G406" s="50" t="s">
        <v>14</v>
      </c>
      <c r="H406" s="22">
        <v>1.3871578284899999</v>
      </c>
      <c r="J406" s="39">
        <v>92402577</v>
      </c>
      <c r="K406" s="51">
        <v>1.3488504750000001</v>
      </c>
      <c r="L406" s="51">
        <v>-3.8307353490000001e-002</v>
      </c>
    </row>
    <row r="407" ht="15" hidden="1">
      <c r="A407" s="47">
        <v>92426441</v>
      </c>
      <c r="B407" s="48" t="s">
        <v>8783</v>
      </c>
      <c r="C407" s="48" t="s">
        <v>8784</v>
      </c>
      <c r="D407" s="49" t="s">
        <v>235</v>
      </c>
      <c r="E407" s="49">
        <v>60</v>
      </c>
      <c r="F407" s="50" t="s">
        <v>99</v>
      </c>
      <c r="G407" s="50" t="s">
        <v>19</v>
      </c>
      <c r="H407" s="22">
        <v>1.0958736839400001</v>
      </c>
      <c r="J407" s="39">
        <v>92426441</v>
      </c>
      <c r="K407" s="51">
        <v>1.06561035</v>
      </c>
      <c r="L407" s="51">
        <v>-3.0263333940000001e-002</v>
      </c>
    </row>
    <row r="408" ht="15" hidden="1">
      <c r="A408" s="47">
        <v>90301404</v>
      </c>
      <c r="B408" s="48" t="s">
        <v>8203</v>
      </c>
      <c r="C408" s="48" t="s">
        <v>8203</v>
      </c>
      <c r="D408" s="49" t="s">
        <v>1175</v>
      </c>
      <c r="E408" s="49">
        <v>1</v>
      </c>
      <c r="F408" s="50" t="s">
        <v>60</v>
      </c>
      <c r="G408" s="50" t="s">
        <v>14</v>
      </c>
      <c r="H408" s="22">
        <v>0.91628773992000001</v>
      </c>
      <c r="J408" s="39">
        <v>90301404</v>
      </c>
      <c r="K408" s="51">
        <v>0.89098379999999999</v>
      </c>
      <c r="L408" s="51">
        <v>-2.5303939920000001e-002</v>
      </c>
    </row>
    <row r="409" ht="15" hidden="1">
      <c r="A409" s="47">
        <v>90122917</v>
      </c>
      <c r="B409" s="48" t="s">
        <v>9553</v>
      </c>
      <c r="C409" s="48" t="s">
        <v>9554</v>
      </c>
      <c r="D409" s="49" t="s">
        <v>50</v>
      </c>
      <c r="E409" s="49">
        <v>1</v>
      </c>
      <c r="F409" s="50" t="s">
        <v>436</v>
      </c>
      <c r="G409" s="50" t="s">
        <v>14</v>
      </c>
      <c r="H409" s="22">
        <v>0.55409343570000003</v>
      </c>
      <c r="J409" s="39">
        <v>90122917</v>
      </c>
      <c r="K409" s="51">
        <v>0.53879175000000001</v>
      </c>
      <c r="L409" s="51">
        <v>-1.53016857e-002</v>
      </c>
    </row>
    <row r="410" ht="15" hidden="1">
      <c r="A410" s="47">
        <v>90197305</v>
      </c>
      <c r="B410" s="48" t="s">
        <v>9301</v>
      </c>
      <c r="C410" s="48" t="s">
        <v>9302</v>
      </c>
      <c r="D410" s="49" t="s">
        <v>2405</v>
      </c>
      <c r="E410" s="49">
        <v>20</v>
      </c>
      <c r="F410" s="50" t="s">
        <v>95</v>
      </c>
      <c r="G410" s="50" t="s">
        <v>19</v>
      </c>
      <c r="H410" s="22">
        <v>0.55409343570000003</v>
      </c>
      <c r="J410" s="39">
        <v>90197305</v>
      </c>
      <c r="K410" s="51">
        <v>0.53879175000000001</v>
      </c>
      <c r="L410" s="51">
        <v>-1.53016857e-002</v>
      </c>
    </row>
    <row r="411" ht="15" hidden="1">
      <c r="A411" s="47">
        <v>90313062</v>
      </c>
      <c r="B411" s="48" t="s">
        <v>6193</v>
      </c>
      <c r="C411" s="48" t="s">
        <v>6194</v>
      </c>
      <c r="D411" s="49" t="s">
        <v>73</v>
      </c>
      <c r="E411" s="49">
        <v>1</v>
      </c>
      <c r="F411" s="50" t="s">
        <v>13</v>
      </c>
      <c r="G411" s="50" t="s">
        <v>14</v>
      </c>
      <c r="H411" s="22">
        <v>121.04449615439999</v>
      </c>
      <c r="J411" s="39">
        <v>90313062</v>
      </c>
      <c r="K411" s="51">
        <v>117.70176600000001</v>
      </c>
      <c r="L411" s="51">
        <v>-3.3427301543999999</v>
      </c>
    </row>
    <row r="412" ht="15" hidden="1">
      <c r="A412" s="47">
        <v>92426220</v>
      </c>
      <c r="B412" s="48" t="s">
        <v>8929</v>
      </c>
      <c r="C412" s="48" t="s">
        <v>8930</v>
      </c>
      <c r="D412" s="49" t="s">
        <v>956</v>
      </c>
      <c r="E412" s="49">
        <v>1</v>
      </c>
      <c r="F412" s="50" t="s">
        <v>60</v>
      </c>
      <c r="G412" s="50" t="s">
        <v>14</v>
      </c>
      <c r="H412" s="22">
        <v>1.15743962124</v>
      </c>
      <c r="J412" s="39">
        <v>92426220</v>
      </c>
      <c r="K412" s="51">
        <v>1.1254761</v>
      </c>
      <c r="L412" s="51">
        <v>-3.1963521240000001e-002</v>
      </c>
    </row>
    <row r="413" ht="15" hidden="1">
      <c r="A413" s="47">
        <v>90241746</v>
      </c>
      <c r="B413" s="48" t="s">
        <v>4072</v>
      </c>
      <c r="C413" s="48" t="s">
        <v>4073</v>
      </c>
      <c r="D413" s="49" t="s">
        <v>4074</v>
      </c>
      <c r="E413" s="49">
        <v>1</v>
      </c>
      <c r="F413" s="50" t="s">
        <v>88</v>
      </c>
      <c r="G413" s="50" t="s">
        <v>14</v>
      </c>
      <c r="H413" s="22">
        <v>46.174452975000001</v>
      </c>
      <c r="J413" s="39">
        <v>90241746</v>
      </c>
      <c r="K413" s="51">
        <v>44.899312500000001</v>
      </c>
      <c r="L413" s="51">
        <v>-1.2751404749999999</v>
      </c>
    </row>
    <row r="414" ht="15" hidden="1">
      <c r="A414" s="47">
        <v>92452345</v>
      </c>
      <c r="B414" s="48" t="s">
        <v>3773</v>
      </c>
      <c r="C414" s="48" t="s">
        <v>3773</v>
      </c>
      <c r="D414" s="49" t="s">
        <v>50</v>
      </c>
      <c r="E414" s="49">
        <v>1</v>
      </c>
      <c r="F414" s="50" t="s">
        <v>64</v>
      </c>
      <c r="G414" s="50" t="s">
        <v>14</v>
      </c>
      <c r="H414" s="22">
        <v>1.21202082</v>
      </c>
      <c r="J414" s="39">
        <v>92452345</v>
      </c>
      <c r="K414" s="51">
        <v>1.17855</v>
      </c>
      <c r="L414" s="51">
        <v>-3.3470819999999998e-002</v>
      </c>
    </row>
    <row r="415" ht="15" hidden="1">
      <c r="A415" s="47">
        <v>92249191</v>
      </c>
      <c r="B415" s="48" t="s">
        <v>3742</v>
      </c>
      <c r="C415" s="48" t="s">
        <v>3743</v>
      </c>
      <c r="D415" s="49" t="s">
        <v>235</v>
      </c>
      <c r="E415" s="49">
        <v>1</v>
      </c>
      <c r="F415" s="50" t="s">
        <v>60</v>
      </c>
      <c r="G415" s="50" t="s">
        <v>14</v>
      </c>
      <c r="H415" s="22">
        <v>2.3395056174</v>
      </c>
      <c r="J415" s="39">
        <v>92249191</v>
      </c>
      <c r="K415" s="51">
        <v>2.2748984999999999</v>
      </c>
      <c r="L415" s="51">
        <v>-6.4607117399999997e-002</v>
      </c>
    </row>
    <row r="416" ht="15" hidden="1">
      <c r="A416" s="47">
        <v>90273770</v>
      </c>
      <c r="B416" s="48" t="s">
        <v>3789</v>
      </c>
      <c r="C416" s="48" t="s">
        <v>3790</v>
      </c>
      <c r="D416" s="49" t="s">
        <v>956</v>
      </c>
      <c r="E416" s="49">
        <v>1</v>
      </c>
      <c r="F416" s="50" t="s">
        <v>88</v>
      </c>
      <c r="G416" s="50" t="s">
        <v>14</v>
      </c>
      <c r="H416" s="22">
        <v>31.87884233394</v>
      </c>
      <c r="J416" s="39">
        <v>90273770</v>
      </c>
      <c r="K416" s="51">
        <v>30.998485349999999</v>
      </c>
      <c r="L416" s="51">
        <v>-0.88035698394000095</v>
      </c>
    </row>
    <row r="417" ht="15" hidden="1">
      <c r="A417" s="47">
        <v>90301285</v>
      </c>
      <c r="B417" s="48" t="s">
        <v>8931</v>
      </c>
      <c r="C417" s="48" t="s">
        <v>8932</v>
      </c>
      <c r="D417" s="49" t="s">
        <v>956</v>
      </c>
      <c r="E417" s="49">
        <v>1</v>
      </c>
      <c r="F417" s="50" t="s">
        <v>60</v>
      </c>
      <c r="G417" s="50" t="s">
        <v>14</v>
      </c>
      <c r="H417" s="22">
        <v>1.15743962124</v>
      </c>
      <c r="J417" s="39">
        <v>90301285</v>
      </c>
      <c r="K417" s="51">
        <v>1.1254761</v>
      </c>
      <c r="L417" s="51">
        <v>-3.1963521240000001e-002</v>
      </c>
    </row>
    <row r="418" ht="15" hidden="1">
      <c r="A418" s="47">
        <v>92465641</v>
      </c>
      <c r="B418" s="48" t="s">
        <v>2133</v>
      </c>
      <c r="C418" s="48" t="s">
        <v>2134</v>
      </c>
      <c r="D418" s="49" t="s">
        <v>455</v>
      </c>
      <c r="E418" s="49">
        <v>1</v>
      </c>
      <c r="F418" s="50" t="s">
        <v>60</v>
      </c>
      <c r="G418" s="50" t="s">
        <v>14</v>
      </c>
      <c r="H418" s="22">
        <v>0.57871981062</v>
      </c>
      <c r="J418" s="39">
        <v>92465641</v>
      </c>
      <c r="K418" s="51">
        <v>0.56273804999999999</v>
      </c>
      <c r="L418" s="51">
        <v>-1.598176062e-002</v>
      </c>
    </row>
    <row r="419" ht="15" hidden="1">
      <c r="A419" s="47">
        <v>90232577</v>
      </c>
      <c r="B419" s="48" t="s">
        <v>441</v>
      </c>
      <c r="C419" s="48" t="s">
        <v>443</v>
      </c>
      <c r="D419" s="49" t="s">
        <v>440</v>
      </c>
      <c r="E419" s="49">
        <v>1</v>
      </c>
      <c r="F419" s="50" t="s">
        <v>60</v>
      </c>
      <c r="G419" s="50" t="s">
        <v>14</v>
      </c>
      <c r="H419" s="22">
        <v>1.1697528087</v>
      </c>
      <c r="J419" s="39">
        <v>90232577</v>
      </c>
      <c r="K419" s="51">
        <v>1.13744925</v>
      </c>
      <c r="L419" s="51">
        <v>-3.2303558699999999e-002</v>
      </c>
    </row>
    <row r="420" ht="15" hidden="1">
      <c r="A420" s="47">
        <v>92459668</v>
      </c>
      <c r="B420" s="48" t="s">
        <v>7273</v>
      </c>
      <c r="C420" s="48" t="s">
        <v>7274</v>
      </c>
      <c r="D420" s="49" t="s">
        <v>146</v>
      </c>
      <c r="E420" s="49">
        <v>1</v>
      </c>
      <c r="F420" s="50" t="s">
        <v>60</v>
      </c>
      <c r="G420" s="50" t="s">
        <v>14</v>
      </c>
      <c r="H420" s="22">
        <v>13.950841392179999</v>
      </c>
      <c r="J420" s="39">
        <v>92459668</v>
      </c>
      <c r="K420" s="51">
        <v>13.565578950000001</v>
      </c>
      <c r="L420" s="51">
        <v>-0.38526244218</v>
      </c>
    </row>
    <row r="421" ht="15" hidden="1">
      <c r="A421" s="47">
        <v>92393233</v>
      </c>
      <c r="B421" s="48" t="s">
        <v>7576</v>
      </c>
      <c r="C421" s="48" t="s">
        <v>7577</v>
      </c>
      <c r="D421" s="49" t="s">
        <v>455</v>
      </c>
      <c r="E421" s="49">
        <v>1</v>
      </c>
      <c r="F421" s="50" t="s">
        <v>60</v>
      </c>
      <c r="G421" s="50" t="s">
        <v>14</v>
      </c>
      <c r="H421" s="22">
        <v>1.15743962124</v>
      </c>
      <c r="J421" s="39">
        <v>92393233</v>
      </c>
      <c r="K421" s="51">
        <v>1.1254761</v>
      </c>
      <c r="L421" s="51">
        <v>-3.1963521240000001e-002</v>
      </c>
    </row>
    <row r="422" ht="15" hidden="1">
      <c r="A422" s="47">
        <v>92426450</v>
      </c>
      <c r="B422" s="48" t="s">
        <v>8785</v>
      </c>
      <c r="C422" s="48" t="s">
        <v>8786</v>
      </c>
      <c r="D422" s="49" t="s">
        <v>235</v>
      </c>
      <c r="E422" s="49">
        <v>60</v>
      </c>
      <c r="F422" s="50" t="s">
        <v>99</v>
      </c>
      <c r="G422" s="50" t="s">
        <v>19</v>
      </c>
      <c r="H422" s="22">
        <v>1.1697528087</v>
      </c>
      <c r="J422" s="39">
        <v>92426450</v>
      </c>
      <c r="K422" s="51">
        <v>1.13744925</v>
      </c>
      <c r="L422" s="51">
        <v>-3.2303558699999999e-002</v>
      </c>
    </row>
    <row r="423" ht="15" hidden="1">
      <c r="A423" s="47">
        <v>90194195</v>
      </c>
      <c r="B423" s="48" t="s">
        <v>4805</v>
      </c>
      <c r="C423" s="48" t="s">
        <v>4806</v>
      </c>
      <c r="D423" s="49" t="s">
        <v>633</v>
      </c>
      <c r="E423" s="49">
        <v>1</v>
      </c>
      <c r="F423" s="50" t="s">
        <v>60</v>
      </c>
      <c r="G423" s="50" t="s">
        <v>14</v>
      </c>
      <c r="H423" s="22">
        <v>0.56640662316000001</v>
      </c>
      <c r="J423" s="39">
        <v>90194195</v>
      </c>
      <c r="K423" s="51">
        <v>0.5507649</v>
      </c>
      <c r="L423" s="51">
        <v>-1.5641723159999999e-002</v>
      </c>
    </row>
    <row r="424" ht="15" hidden="1">
      <c r="A424" s="47">
        <v>92393160</v>
      </c>
      <c r="B424" s="48" t="s">
        <v>1643</v>
      </c>
      <c r="C424" s="48" t="s">
        <v>1644</v>
      </c>
      <c r="D424" s="49" t="s">
        <v>146</v>
      </c>
      <c r="E424" s="49">
        <v>1</v>
      </c>
      <c r="F424" s="50" t="s">
        <v>60</v>
      </c>
      <c r="G424" s="50" t="s">
        <v>14</v>
      </c>
      <c r="H424" s="22">
        <v>1.15743962124</v>
      </c>
      <c r="J424" s="39">
        <v>92393160</v>
      </c>
      <c r="K424" s="51">
        <v>1.1254761</v>
      </c>
      <c r="L424" s="51">
        <v>-3.1963521240000001e-002</v>
      </c>
    </row>
    <row r="425" ht="15" hidden="1">
      <c r="A425" s="47">
        <v>92431771</v>
      </c>
      <c r="B425" s="48" t="s">
        <v>3915</v>
      </c>
      <c r="C425" s="48" t="s">
        <v>3916</v>
      </c>
      <c r="D425" s="49" t="s">
        <v>603</v>
      </c>
      <c r="E425" s="49">
        <v>1</v>
      </c>
      <c r="F425" s="50" t="s">
        <v>436</v>
      </c>
      <c r="G425" s="50" t="s">
        <v>14</v>
      </c>
      <c r="H425" s="22">
        <v>2.2410001177200001</v>
      </c>
      <c r="J425" s="39">
        <v>92431771</v>
      </c>
      <c r="K425" s="51">
        <v>2.1791133</v>
      </c>
      <c r="L425" s="51">
        <v>-6.1886817720000001e-002</v>
      </c>
    </row>
    <row r="426" ht="15" hidden="1">
      <c r="A426" s="47">
        <v>90173864</v>
      </c>
      <c r="B426" s="48" t="s">
        <v>384</v>
      </c>
      <c r="C426" s="48" t="s">
        <v>385</v>
      </c>
      <c r="D426" s="49" t="s">
        <v>383</v>
      </c>
      <c r="E426" s="49">
        <v>20</v>
      </c>
      <c r="F426" s="50" t="s">
        <v>18</v>
      </c>
      <c r="G426" s="50" t="s">
        <v>19</v>
      </c>
      <c r="H426" s="22">
        <v>1.12050005886</v>
      </c>
      <c r="J426" s="39">
        <v>90173864</v>
      </c>
      <c r="K426" s="51">
        <v>1.08955665</v>
      </c>
      <c r="L426" s="51">
        <v>-3.094340886e-002</v>
      </c>
    </row>
    <row r="427" ht="15" hidden="1">
      <c r="A427" s="47">
        <v>92374379</v>
      </c>
      <c r="B427" s="48" t="s">
        <v>3497</v>
      </c>
      <c r="C427" s="48" t="s">
        <v>3499</v>
      </c>
      <c r="D427" s="49" t="s">
        <v>229</v>
      </c>
      <c r="E427" s="49">
        <v>1</v>
      </c>
      <c r="F427" s="50" t="s">
        <v>60</v>
      </c>
      <c r="G427" s="50" t="s">
        <v>14</v>
      </c>
      <c r="H427" s="22">
        <v>0.57871981062</v>
      </c>
      <c r="J427" s="39">
        <v>92374379</v>
      </c>
      <c r="K427" s="51">
        <v>0.56273804999999999</v>
      </c>
      <c r="L427" s="51">
        <v>-1.598176062e-002</v>
      </c>
    </row>
    <row r="428" ht="15" hidden="1">
      <c r="A428" s="47">
        <v>92239013</v>
      </c>
      <c r="B428" s="48" t="s">
        <v>4746</v>
      </c>
      <c r="C428" s="48" t="s">
        <v>4747</v>
      </c>
      <c r="D428" s="49" t="s">
        <v>69</v>
      </c>
      <c r="E428" s="49">
        <v>1</v>
      </c>
      <c r="F428" s="50" t="s">
        <v>60</v>
      </c>
      <c r="G428" s="50" t="s">
        <v>14</v>
      </c>
      <c r="H428" s="22">
        <v>0.28320331158000001</v>
      </c>
      <c r="J428" s="39">
        <v>92239013</v>
      </c>
      <c r="K428" s="51">
        <v>0.27538245</v>
      </c>
      <c r="L428" s="51">
        <v>-7.8208615799999995e-003</v>
      </c>
    </row>
    <row r="429" ht="15" hidden="1">
      <c r="A429" s="47">
        <v>90389018</v>
      </c>
      <c r="B429" s="48" t="s">
        <v>2042</v>
      </c>
      <c r="C429" s="48" t="s">
        <v>2046</v>
      </c>
      <c r="D429" s="49" t="s">
        <v>69</v>
      </c>
      <c r="E429" s="49">
        <v>1</v>
      </c>
      <c r="F429" s="50" t="s">
        <v>436</v>
      </c>
      <c r="G429" s="50" t="s">
        <v>14</v>
      </c>
      <c r="H429" s="22">
        <v>1.13281324632</v>
      </c>
      <c r="J429" s="39">
        <v>90389018</v>
      </c>
      <c r="K429" s="51">
        <v>1.1015298</v>
      </c>
      <c r="L429" s="51">
        <v>-3.1283446319999998e-002</v>
      </c>
    </row>
    <row r="430" ht="15" hidden="1">
      <c r="A430" s="47">
        <v>90184181</v>
      </c>
      <c r="B430" s="48" t="s">
        <v>2037</v>
      </c>
      <c r="C430" s="48" t="s">
        <v>2037</v>
      </c>
      <c r="D430" s="49" t="s">
        <v>603</v>
      </c>
      <c r="E430" s="49">
        <v>1</v>
      </c>
      <c r="F430" s="50" t="s">
        <v>64</v>
      </c>
      <c r="G430" s="50" t="s">
        <v>14</v>
      </c>
      <c r="H430" s="22">
        <v>1.7816706054</v>
      </c>
      <c r="J430" s="39">
        <v>90184181</v>
      </c>
      <c r="K430" s="51">
        <v>1.7324685</v>
      </c>
      <c r="L430" s="51">
        <v>-4.9202105400000001e-002</v>
      </c>
    </row>
    <row r="431" ht="15" hidden="1">
      <c r="A431" s="47">
        <v>92405991</v>
      </c>
      <c r="B431" s="48" t="s">
        <v>4051</v>
      </c>
      <c r="C431" s="48" t="s">
        <v>4052</v>
      </c>
      <c r="D431" s="49" t="s">
        <v>603</v>
      </c>
      <c r="E431" s="49">
        <v>30</v>
      </c>
      <c r="F431" s="50" t="s">
        <v>95</v>
      </c>
      <c r="G431" s="50" t="s">
        <v>19</v>
      </c>
      <c r="H431" s="22">
        <v>1.1697528087</v>
      </c>
      <c r="J431" s="39">
        <v>92405991</v>
      </c>
      <c r="K431" s="51">
        <v>1.13744925</v>
      </c>
      <c r="L431" s="51">
        <v>-3.2303558699999999e-002</v>
      </c>
    </row>
    <row r="432" ht="15" hidden="1">
      <c r="A432" s="47">
        <v>92385877</v>
      </c>
      <c r="B432" s="48" t="s">
        <v>2789</v>
      </c>
      <c r="C432" s="48" t="s">
        <v>2791</v>
      </c>
      <c r="D432" s="49" t="s">
        <v>69</v>
      </c>
      <c r="E432" s="49">
        <v>1</v>
      </c>
      <c r="F432" s="50" t="s">
        <v>60</v>
      </c>
      <c r="G432" s="50" t="s">
        <v>14</v>
      </c>
      <c r="H432" s="22">
        <v>0.56640662316000001</v>
      </c>
      <c r="J432" s="39">
        <v>92385877</v>
      </c>
      <c r="K432" s="51">
        <v>0.5507649</v>
      </c>
      <c r="L432" s="51">
        <v>-1.5641723159999999e-002</v>
      </c>
    </row>
    <row r="433" ht="15" hidden="1">
      <c r="A433" s="47">
        <v>92426182</v>
      </c>
      <c r="B433" s="48" t="s">
        <v>8937</v>
      </c>
      <c r="C433" s="48" t="s">
        <v>8938</v>
      </c>
      <c r="D433" s="49" t="s">
        <v>956</v>
      </c>
      <c r="E433" s="49">
        <v>1</v>
      </c>
      <c r="F433" s="50" t="s">
        <v>60</v>
      </c>
      <c r="G433" s="50" t="s">
        <v>14</v>
      </c>
      <c r="H433" s="22">
        <v>0.57871981062</v>
      </c>
      <c r="J433" s="39">
        <v>92426182</v>
      </c>
      <c r="K433" s="51">
        <v>0.56273804999999999</v>
      </c>
      <c r="L433" s="51">
        <v>-1.598176062e-002</v>
      </c>
    </row>
    <row r="434" ht="15" hidden="1">
      <c r="A434" s="47">
        <v>90173813</v>
      </c>
      <c r="B434" s="48" t="s">
        <v>5635</v>
      </c>
      <c r="C434" s="48" t="s">
        <v>5636</v>
      </c>
      <c r="D434" s="49" t="s">
        <v>383</v>
      </c>
      <c r="E434" s="49">
        <v>10</v>
      </c>
      <c r="F434" s="50" t="s">
        <v>18</v>
      </c>
      <c r="G434" s="50" t="s">
        <v>19</v>
      </c>
      <c r="H434" s="22">
        <v>13.753830392819999</v>
      </c>
      <c r="J434" s="39">
        <v>90173813</v>
      </c>
      <c r="K434" s="51">
        <v>13.374008549999999</v>
      </c>
      <c r="L434" s="51">
        <v>-0.37982184281999998</v>
      </c>
    </row>
    <row r="435" ht="15" hidden="1">
      <c r="A435" s="47">
        <v>92249663</v>
      </c>
      <c r="B435" s="48" t="s">
        <v>3129</v>
      </c>
      <c r="C435" s="48" t="s">
        <v>3129</v>
      </c>
      <c r="D435" s="49" t="s">
        <v>17</v>
      </c>
      <c r="E435" s="49">
        <v>1</v>
      </c>
      <c r="F435" s="50" t="s">
        <v>60</v>
      </c>
      <c r="G435" s="50" t="s">
        <v>14</v>
      </c>
      <c r="H435" s="22">
        <v>0.44541765135</v>
      </c>
      <c r="J435" s="39">
        <v>92249663</v>
      </c>
      <c r="K435" s="51">
        <v>0.43311712499999999</v>
      </c>
      <c r="L435" s="51">
        <v>-1.230052635e-002</v>
      </c>
    </row>
    <row r="436" ht="15" hidden="1">
      <c r="A436" s="47">
        <v>90907019</v>
      </c>
      <c r="B436" s="48" t="s">
        <v>328</v>
      </c>
      <c r="C436" s="48" t="s">
        <v>329</v>
      </c>
      <c r="D436" s="49" t="s">
        <v>146</v>
      </c>
      <c r="E436" s="49">
        <v>1</v>
      </c>
      <c r="F436" s="50" t="s">
        <v>60</v>
      </c>
      <c r="G436" s="50" t="s">
        <v>14</v>
      </c>
      <c r="H436" s="22">
        <v>1.15743962124</v>
      </c>
      <c r="J436" s="39">
        <v>90907019</v>
      </c>
      <c r="K436" s="51">
        <v>1.1254761</v>
      </c>
      <c r="L436" s="51">
        <v>-3.1963521240000001e-002</v>
      </c>
    </row>
    <row r="437" ht="15" hidden="1">
      <c r="A437" s="47">
        <v>90462025</v>
      </c>
      <c r="B437" s="48" t="s">
        <v>2160</v>
      </c>
      <c r="C437" s="48" t="s">
        <v>2163</v>
      </c>
      <c r="D437" s="49" t="s">
        <v>633</v>
      </c>
      <c r="E437" s="49">
        <v>1</v>
      </c>
      <c r="F437" s="50" t="s">
        <v>60</v>
      </c>
      <c r="G437" s="50" t="s">
        <v>14</v>
      </c>
      <c r="H437" s="22">
        <v>0.57871981062</v>
      </c>
      <c r="J437" s="39">
        <v>90462025</v>
      </c>
      <c r="K437" s="51">
        <v>0.56273804999999999</v>
      </c>
      <c r="L437" s="51">
        <v>-1.598176062e-002</v>
      </c>
    </row>
    <row r="438" ht="15" hidden="1">
      <c r="A438" s="47">
        <v>92366694</v>
      </c>
      <c r="B438" s="48" t="s">
        <v>7471</v>
      </c>
      <c r="C438" s="48" t="s">
        <v>7472</v>
      </c>
      <c r="D438" s="49" t="s">
        <v>81</v>
      </c>
      <c r="E438" s="49">
        <v>1</v>
      </c>
      <c r="F438" s="50" t="s">
        <v>60</v>
      </c>
      <c r="G438" s="50" t="s">
        <v>14</v>
      </c>
      <c r="H438" s="22">
        <v>0.56640662316000001</v>
      </c>
      <c r="J438" s="39">
        <v>92366694</v>
      </c>
      <c r="K438" s="51">
        <v>0.5507649</v>
      </c>
      <c r="L438" s="51">
        <v>-1.5641723159999999e-002</v>
      </c>
    </row>
    <row r="439" ht="15" hidden="1">
      <c r="A439" s="47">
        <v>92262228</v>
      </c>
      <c r="B439" s="48" t="s">
        <v>7137</v>
      </c>
      <c r="C439" s="48" t="s">
        <v>7137</v>
      </c>
      <c r="D439" s="49" t="s">
        <v>21</v>
      </c>
      <c r="E439" s="49">
        <v>1</v>
      </c>
      <c r="F439" s="50" t="s">
        <v>60</v>
      </c>
      <c r="G439" s="50" t="s">
        <v>14</v>
      </c>
      <c r="H439" s="22">
        <v>0.44541765135</v>
      </c>
      <c r="J439" s="39">
        <v>92262228</v>
      </c>
      <c r="K439" s="51">
        <v>0.43311712499999999</v>
      </c>
      <c r="L439" s="51">
        <v>-1.230052635e-002</v>
      </c>
    </row>
    <row r="440" ht="15" hidden="1">
      <c r="A440" s="47">
        <v>92429670</v>
      </c>
      <c r="B440" s="48" t="s">
        <v>9472</v>
      </c>
      <c r="C440" s="48" t="s">
        <v>9473</v>
      </c>
      <c r="D440" s="49" t="s">
        <v>50</v>
      </c>
      <c r="E440" s="49">
        <v>1</v>
      </c>
      <c r="F440" s="50" t="s">
        <v>60</v>
      </c>
      <c r="G440" s="50" t="s">
        <v>14</v>
      </c>
      <c r="H440" s="22">
        <v>2.2410001177200001</v>
      </c>
      <c r="J440" s="39">
        <v>92429670</v>
      </c>
      <c r="K440" s="51">
        <v>2.1791133</v>
      </c>
      <c r="L440" s="51">
        <v>-6.1886817720000001e-002</v>
      </c>
    </row>
    <row r="441" ht="15" hidden="1">
      <c r="A441" s="47">
        <v>90247027</v>
      </c>
      <c r="B441" s="48" t="s">
        <v>3718</v>
      </c>
      <c r="C441" s="48" t="s">
        <v>3719</v>
      </c>
      <c r="D441" s="49" t="s">
        <v>956</v>
      </c>
      <c r="E441" s="49">
        <v>1</v>
      </c>
      <c r="F441" s="50" t="s">
        <v>60</v>
      </c>
      <c r="G441" s="50" t="s">
        <v>14</v>
      </c>
      <c r="H441" s="22">
        <v>0.28320331158000001</v>
      </c>
      <c r="J441" s="39">
        <v>90247027</v>
      </c>
      <c r="K441" s="51">
        <v>0.27538245</v>
      </c>
      <c r="L441" s="51">
        <v>-7.8208615799999995e-003</v>
      </c>
    </row>
    <row r="442" ht="15" hidden="1">
      <c r="A442" s="47">
        <v>92454542</v>
      </c>
      <c r="B442" s="48" t="s">
        <v>5537</v>
      </c>
      <c r="C442" s="48" t="s">
        <v>5538</v>
      </c>
      <c r="D442" s="49" t="s">
        <v>21</v>
      </c>
      <c r="E442" s="49">
        <v>1</v>
      </c>
      <c r="F442" s="50" t="s">
        <v>436</v>
      </c>
      <c r="G442" s="50" t="s">
        <v>14</v>
      </c>
      <c r="H442" s="22">
        <v>1.12050005886</v>
      </c>
      <c r="J442" s="39">
        <v>92454542</v>
      </c>
      <c r="K442" s="51">
        <v>1.08955665</v>
      </c>
      <c r="L442" s="51">
        <v>-3.094340886e-002</v>
      </c>
    </row>
    <row r="443" ht="15" hidden="1">
      <c r="A443" s="47">
        <v>90232321</v>
      </c>
      <c r="B443" s="48" t="s">
        <v>6511</v>
      </c>
      <c r="C443" s="48" t="s">
        <v>6513</v>
      </c>
      <c r="D443" s="49" t="s">
        <v>440</v>
      </c>
      <c r="E443" s="49">
        <v>1</v>
      </c>
      <c r="F443" s="50" t="s">
        <v>60</v>
      </c>
      <c r="G443" s="50" t="s">
        <v>14</v>
      </c>
      <c r="H443" s="22">
        <v>1.15743962124</v>
      </c>
      <c r="J443" s="39">
        <v>90232321</v>
      </c>
      <c r="K443" s="51">
        <v>1.1254761</v>
      </c>
      <c r="L443" s="51">
        <v>-3.1963521240000001e-002</v>
      </c>
    </row>
    <row r="444" ht="15" hidden="1">
      <c r="A444" s="47">
        <v>90131770</v>
      </c>
      <c r="B444" s="48" t="s">
        <v>4016</v>
      </c>
      <c r="C444" s="48" t="s">
        <v>4017</v>
      </c>
      <c r="D444" s="49" t="s">
        <v>81</v>
      </c>
      <c r="E444" s="49">
        <v>20</v>
      </c>
      <c r="F444" s="50" t="s">
        <v>95</v>
      </c>
      <c r="G444" s="50" t="s">
        <v>19</v>
      </c>
      <c r="H444" s="22">
        <v>0.56640662316000001</v>
      </c>
      <c r="J444" s="39">
        <v>90131770</v>
      </c>
      <c r="K444" s="51">
        <v>0.5507649</v>
      </c>
      <c r="L444" s="51">
        <v>-1.5641723159999999e-002</v>
      </c>
    </row>
    <row r="445" ht="15" hidden="1">
      <c r="A445" s="47">
        <v>90269691</v>
      </c>
      <c r="B445" s="48" t="s">
        <v>7768</v>
      </c>
      <c r="C445" s="48" t="s">
        <v>7769</v>
      </c>
      <c r="D445" s="49" t="s">
        <v>409</v>
      </c>
      <c r="E445" s="49">
        <v>1</v>
      </c>
      <c r="F445" s="50" t="s">
        <v>60</v>
      </c>
      <c r="G445" s="50" t="s">
        <v>14</v>
      </c>
      <c r="H445" s="22">
        <v>1.15743962124</v>
      </c>
      <c r="J445" s="39">
        <v>90269691</v>
      </c>
      <c r="K445" s="51">
        <v>1.1254761</v>
      </c>
      <c r="L445" s="51">
        <v>-3.1963521240000001e-002</v>
      </c>
    </row>
    <row r="446" ht="15" hidden="1">
      <c r="A446" s="47">
        <v>92412610</v>
      </c>
      <c r="B446" s="48" t="s">
        <v>6042</v>
      </c>
      <c r="C446" s="48" t="s">
        <v>6043</v>
      </c>
      <c r="D446" s="49" t="s">
        <v>73</v>
      </c>
      <c r="E446" s="49">
        <v>1</v>
      </c>
      <c r="F446" s="50" t="s">
        <v>60</v>
      </c>
      <c r="G446" s="50" t="s">
        <v>14</v>
      </c>
      <c r="H446" s="22">
        <v>0.28320331158000001</v>
      </c>
      <c r="J446" s="39">
        <v>92412610</v>
      </c>
      <c r="K446" s="51">
        <v>0.27538245</v>
      </c>
      <c r="L446" s="51">
        <v>-7.8208615799999995e-003</v>
      </c>
    </row>
    <row r="447" ht="15" hidden="1">
      <c r="A447" s="47">
        <v>90249860</v>
      </c>
      <c r="B447" s="48" t="s">
        <v>679</v>
      </c>
      <c r="C447" s="48" t="s">
        <v>679</v>
      </c>
      <c r="D447" s="49" t="s">
        <v>131</v>
      </c>
      <c r="E447" s="49">
        <v>1</v>
      </c>
      <c r="F447" s="50" t="s">
        <v>60</v>
      </c>
      <c r="G447" s="50" t="s">
        <v>14</v>
      </c>
      <c r="H447" s="22">
        <v>0.57871981062</v>
      </c>
      <c r="J447" s="39">
        <v>90249860</v>
      </c>
      <c r="K447" s="51">
        <v>0.56273804999999999</v>
      </c>
      <c r="L447" s="51">
        <v>-1.598176062e-002</v>
      </c>
    </row>
    <row r="448" ht="15" hidden="1">
      <c r="A448" s="47">
        <v>92414745</v>
      </c>
      <c r="B448" s="48" t="s">
        <v>5175</v>
      </c>
      <c r="C448" s="48" t="s">
        <v>5176</v>
      </c>
      <c r="D448" s="49" t="s">
        <v>78</v>
      </c>
      <c r="E448" s="49">
        <v>1</v>
      </c>
      <c r="F448" s="50" t="s">
        <v>64</v>
      </c>
      <c r="G448" s="50" t="s">
        <v>14</v>
      </c>
      <c r="H448" s="22">
        <v>1.13281324632</v>
      </c>
      <c r="J448" s="39">
        <v>92414745</v>
      </c>
      <c r="K448" s="51">
        <v>1.1015298</v>
      </c>
      <c r="L448" s="51">
        <v>-3.1283446319999998e-002</v>
      </c>
    </row>
    <row r="449" ht="15" hidden="1">
      <c r="A449" s="47">
        <v>92377815</v>
      </c>
      <c r="B449" s="48" t="s">
        <v>6880</v>
      </c>
      <c r="C449" s="48" t="s">
        <v>6881</v>
      </c>
      <c r="D449" s="49" t="s">
        <v>21</v>
      </c>
      <c r="E449" s="49">
        <v>1</v>
      </c>
      <c r="F449" s="50" t="s">
        <v>60</v>
      </c>
      <c r="G449" s="50" t="s">
        <v>14</v>
      </c>
      <c r="H449" s="22">
        <v>0.56640662316000001</v>
      </c>
      <c r="J449" s="39">
        <v>92377815</v>
      </c>
      <c r="K449" s="51">
        <v>0.5507649</v>
      </c>
      <c r="L449" s="51">
        <v>-1.5641723159999999e-002</v>
      </c>
    </row>
    <row r="450" ht="15" hidden="1">
      <c r="A450" s="47">
        <v>92429920</v>
      </c>
      <c r="B450" s="48" t="s">
        <v>9465</v>
      </c>
      <c r="C450" s="48" t="s">
        <v>9465</v>
      </c>
      <c r="D450" s="49" t="s">
        <v>17</v>
      </c>
      <c r="E450" s="49">
        <v>1</v>
      </c>
      <c r="F450" s="50" t="s">
        <v>60</v>
      </c>
      <c r="G450" s="50" t="s">
        <v>14</v>
      </c>
      <c r="H450" s="22">
        <v>2.2779396800999998</v>
      </c>
      <c r="J450" s="39">
        <v>92429920</v>
      </c>
      <c r="K450" s="51">
        <v>2.2150327500000002</v>
      </c>
      <c r="L450" s="51">
        <v>-6.2906930099999994e-002</v>
      </c>
    </row>
    <row r="451" ht="15" hidden="1">
      <c r="A451" s="47">
        <v>92457029</v>
      </c>
      <c r="B451" s="48" t="s">
        <v>687</v>
      </c>
      <c r="C451" s="48" t="s">
        <v>687</v>
      </c>
      <c r="D451" s="49" t="s">
        <v>39</v>
      </c>
      <c r="E451" s="49">
        <v>1</v>
      </c>
      <c r="F451" s="50" t="s">
        <v>60</v>
      </c>
      <c r="G451" s="50" t="s">
        <v>14</v>
      </c>
      <c r="H451" s="22">
        <v>0.44541765135</v>
      </c>
      <c r="J451" s="39">
        <v>92457029</v>
      </c>
      <c r="K451" s="51">
        <v>0.43311712499999999</v>
      </c>
      <c r="L451" s="51">
        <v>-1.230052635e-002</v>
      </c>
    </row>
    <row r="452" ht="15" hidden="1">
      <c r="A452" s="47">
        <v>90258940</v>
      </c>
      <c r="B452" s="48" t="s">
        <v>1110</v>
      </c>
      <c r="C452" s="48" t="s">
        <v>1111</v>
      </c>
      <c r="D452" s="49" t="s">
        <v>244</v>
      </c>
      <c r="E452" s="49">
        <v>1</v>
      </c>
      <c r="F452" s="50" t="s">
        <v>88</v>
      </c>
      <c r="G452" s="50" t="s">
        <v>14</v>
      </c>
      <c r="H452" s="22">
        <v>2.26562649264</v>
      </c>
      <c r="J452" s="39">
        <v>90258940</v>
      </c>
      <c r="K452" s="51">
        <v>2.2030596</v>
      </c>
      <c r="L452" s="51">
        <v>-6.2566892639999996e-002</v>
      </c>
    </row>
    <row r="453" ht="15" hidden="1">
      <c r="A453" s="47">
        <v>92385672</v>
      </c>
      <c r="B453" s="48" t="s">
        <v>1012</v>
      </c>
      <c r="C453" s="48" t="s">
        <v>1012</v>
      </c>
      <c r="D453" s="49" t="s">
        <v>21</v>
      </c>
      <c r="E453" s="49">
        <v>1</v>
      </c>
      <c r="F453" s="50" t="s">
        <v>60</v>
      </c>
      <c r="G453" s="50" t="s">
        <v>14</v>
      </c>
      <c r="H453" s="22">
        <v>0.44541765135</v>
      </c>
      <c r="J453" s="39">
        <v>92385672</v>
      </c>
      <c r="K453" s="51">
        <v>0.43311712499999999</v>
      </c>
      <c r="L453" s="51">
        <v>-1.230052635e-002</v>
      </c>
    </row>
    <row r="454" ht="15" hidden="1">
      <c r="A454" s="47">
        <v>92368506</v>
      </c>
      <c r="B454" s="48" t="s">
        <v>9584</v>
      </c>
      <c r="C454" s="48" t="s">
        <v>9585</v>
      </c>
      <c r="D454" s="49" t="s">
        <v>806</v>
      </c>
      <c r="E454" s="49">
        <v>1</v>
      </c>
      <c r="F454" s="50" t="s">
        <v>2483</v>
      </c>
      <c r="G454" s="50" t="s">
        <v>14</v>
      </c>
      <c r="H454" s="22">
        <v>0.56640662316000001</v>
      </c>
      <c r="J454" s="39">
        <v>92368506</v>
      </c>
      <c r="K454" s="51">
        <v>0.5507649</v>
      </c>
      <c r="L454" s="51">
        <v>-1.5641723159999999e-002</v>
      </c>
    </row>
    <row r="455" ht="15" hidden="1">
      <c r="A455" s="47">
        <v>92462790</v>
      </c>
      <c r="B455" s="48" t="s">
        <v>1171</v>
      </c>
      <c r="C455" s="48" t="s">
        <v>1171</v>
      </c>
      <c r="D455" s="49" t="s">
        <v>229</v>
      </c>
      <c r="E455" s="49">
        <v>1</v>
      </c>
      <c r="F455" s="50" t="s">
        <v>60</v>
      </c>
      <c r="G455" s="50" t="s">
        <v>14</v>
      </c>
      <c r="H455" s="22">
        <v>2.1761833823100001</v>
      </c>
      <c r="J455" s="39">
        <v>92462790</v>
      </c>
      <c r="K455" s="51">
        <v>2.1160865250000001</v>
      </c>
      <c r="L455" s="51">
        <v>-6.0096857310000001e-002</v>
      </c>
    </row>
    <row r="456" ht="15" hidden="1">
      <c r="A456" s="47">
        <v>90270320</v>
      </c>
      <c r="B456" s="48" t="s">
        <v>3330</v>
      </c>
      <c r="C456" s="48" t="s">
        <v>3331</v>
      </c>
      <c r="D456" s="49" t="s">
        <v>603</v>
      </c>
      <c r="E456" s="49">
        <v>1</v>
      </c>
      <c r="F456" s="50" t="s">
        <v>60</v>
      </c>
      <c r="G456" s="50" t="s">
        <v>14</v>
      </c>
      <c r="H456" s="22">
        <v>0.28320331158000001</v>
      </c>
      <c r="J456" s="39">
        <v>90270320</v>
      </c>
      <c r="K456" s="51">
        <v>0.27538245</v>
      </c>
      <c r="L456" s="51">
        <v>-7.8208615799999995e-003</v>
      </c>
    </row>
    <row r="457" ht="15" hidden="1">
      <c r="A457" s="47">
        <v>90285581</v>
      </c>
      <c r="B457" s="48" t="s">
        <v>3261</v>
      </c>
      <c r="C457" s="48" t="s">
        <v>3262</v>
      </c>
      <c r="D457" s="49" t="s">
        <v>69</v>
      </c>
      <c r="E457" s="49">
        <v>60</v>
      </c>
      <c r="F457" s="50" t="s">
        <v>18</v>
      </c>
      <c r="G457" s="50" t="s">
        <v>19</v>
      </c>
      <c r="H457" s="22">
        <v>0.28320331158000001</v>
      </c>
      <c r="J457" s="39">
        <v>90285581</v>
      </c>
      <c r="K457" s="51">
        <v>0.27538245</v>
      </c>
      <c r="L457" s="51">
        <v>-7.8208615799999995e-003</v>
      </c>
    </row>
    <row r="458" ht="15" hidden="1">
      <c r="A458" s="47">
        <v>90283880</v>
      </c>
      <c r="B458" s="48" t="s">
        <v>1552</v>
      </c>
      <c r="C458" s="48" t="s">
        <v>1556</v>
      </c>
      <c r="D458" s="49" t="s">
        <v>1557</v>
      </c>
      <c r="E458" s="49">
        <v>1</v>
      </c>
      <c r="F458" s="50" t="s">
        <v>60</v>
      </c>
      <c r="G458" s="50" t="s">
        <v>14</v>
      </c>
      <c r="H458" s="22">
        <v>0.44541765135</v>
      </c>
      <c r="J458" s="39">
        <v>90283880</v>
      </c>
      <c r="K458" s="51">
        <v>0.43311712499999999</v>
      </c>
      <c r="L458" s="51">
        <v>-1.230052635e-002</v>
      </c>
    </row>
    <row r="459" ht="15" hidden="1">
      <c r="A459" s="47">
        <v>92392997</v>
      </c>
      <c r="B459" s="48" t="s">
        <v>3114</v>
      </c>
      <c r="C459" s="48" t="s">
        <v>3115</v>
      </c>
      <c r="D459" s="49" t="s">
        <v>124</v>
      </c>
      <c r="E459" s="49">
        <v>1</v>
      </c>
      <c r="F459" s="50" t="s">
        <v>13</v>
      </c>
      <c r="G459" s="50" t="s">
        <v>14</v>
      </c>
      <c r="H459" s="22">
        <v>982.05057905976003</v>
      </c>
      <c r="J459" s="39">
        <v>92392997</v>
      </c>
      <c r="K459" s="51">
        <v>954.93055140000001</v>
      </c>
      <c r="L459" s="51">
        <v>-27.120027659760002</v>
      </c>
    </row>
    <row r="460" ht="15" hidden="1">
      <c r="A460" s="47">
        <v>92373313</v>
      </c>
      <c r="B460" s="48" t="s">
        <v>5203</v>
      </c>
      <c r="C460" s="48" t="s">
        <v>5204</v>
      </c>
      <c r="D460" s="49" t="s">
        <v>220</v>
      </c>
      <c r="E460" s="49">
        <v>1</v>
      </c>
      <c r="F460" s="50" t="s">
        <v>70</v>
      </c>
      <c r="G460" s="50" t="s">
        <v>14</v>
      </c>
      <c r="H460" s="22">
        <v>469.93766399999998</v>
      </c>
      <c r="J460" s="39">
        <v>92373313</v>
      </c>
      <c r="K460" s="51">
        <v>456.95999999999998</v>
      </c>
      <c r="L460" s="51">
        <v>-12.977664000000001</v>
      </c>
    </row>
    <row r="461" ht="15" hidden="1">
      <c r="A461" s="47">
        <v>92464360</v>
      </c>
      <c r="B461" s="48" t="s">
        <v>4798</v>
      </c>
      <c r="C461" s="48" t="s">
        <v>4799</v>
      </c>
      <c r="D461" s="49" t="s">
        <v>3350</v>
      </c>
      <c r="E461" s="49">
        <v>80</v>
      </c>
      <c r="F461" s="50" t="s">
        <v>743</v>
      </c>
      <c r="G461" s="50" t="s">
        <v>19</v>
      </c>
      <c r="H461" s="22">
        <v>45.126192000000003</v>
      </c>
      <c r="J461" s="39">
        <v>92464360</v>
      </c>
      <c r="K461" s="51">
        <v>43.880000000000003</v>
      </c>
      <c r="L461" s="51">
        <v>-1.246192</v>
      </c>
    </row>
    <row r="462" ht="15" hidden="1">
      <c r="A462" s="47">
        <v>92428282</v>
      </c>
      <c r="B462" s="48" t="s">
        <v>8941</v>
      </c>
      <c r="C462" s="48" t="s">
        <v>8942</v>
      </c>
      <c r="D462" s="49" t="s">
        <v>455</v>
      </c>
      <c r="E462" s="49">
        <v>1</v>
      </c>
      <c r="F462" s="50" t="s">
        <v>60</v>
      </c>
      <c r="G462" s="50" t="s">
        <v>14</v>
      </c>
      <c r="H462" s="22">
        <v>18.223517440799998</v>
      </c>
      <c r="J462" s="39">
        <v>92428282</v>
      </c>
      <c r="K462" s="51">
        <v>17.720262000000002</v>
      </c>
      <c r="L462" s="51">
        <v>-0.50325544079999995</v>
      </c>
    </row>
    <row r="463" ht="15" hidden="1">
      <c r="A463" s="47">
        <v>90125835</v>
      </c>
      <c r="B463" s="48" t="s">
        <v>4140</v>
      </c>
      <c r="C463" s="48" t="s">
        <v>4141</v>
      </c>
      <c r="D463" s="49" t="s">
        <v>50</v>
      </c>
      <c r="E463" s="49">
        <v>1</v>
      </c>
      <c r="F463" s="50" t="s">
        <v>64</v>
      </c>
      <c r="G463" s="50" t="s">
        <v>14</v>
      </c>
      <c r="H463" s="22">
        <v>13.90158864234</v>
      </c>
      <c r="J463" s="39">
        <v>90125835</v>
      </c>
      <c r="K463" s="51">
        <v>13.51768635</v>
      </c>
      <c r="L463" s="51">
        <v>-0.38390229234000001</v>
      </c>
    </row>
    <row r="464" ht="15" hidden="1">
      <c r="A464" s="47">
        <v>90238630</v>
      </c>
      <c r="B464" s="48" t="s">
        <v>6599</v>
      </c>
      <c r="C464" s="48" t="s">
        <v>6599</v>
      </c>
      <c r="D464" s="49" t="s">
        <v>29</v>
      </c>
      <c r="E464" s="49">
        <v>1</v>
      </c>
      <c r="F464" s="50" t="s">
        <v>60</v>
      </c>
      <c r="G464" s="50" t="s">
        <v>14</v>
      </c>
      <c r="H464" s="22">
        <v>6.8339793935699999</v>
      </c>
      <c r="J464" s="39">
        <v>90238630</v>
      </c>
      <c r="K464" s="51">
        <v>6.6452541749999998</v>
      </c>
      <c r="L464" s="51">
        <v>-0.18872521856999999</v>
      </c>
    </row>
    <row r="465" ht="15" hidden="1">
      <c r="A465" s="47">
        <v>92249205</v>
      </c>
      <c r="B465" s="48" t="s">
        <v>3757</v>
      </c>
      <c r="C465" s="48" t="s">
        <v>3756</v>
      </c>
      <c r="D465" s="49" t="s">
        <v>235</v>
      </c>
      <c r="E465" s="49">
        <v>1</v>
      </c>
      <c r="F465" s="50" t="s">
        <v>60</v>
      </c>
      <c r="G465" s="50" t="s">
        <v>14</v>
      </c>
      <c r="H465" s="22">
        <v>4.6051321100399996</v>
      </c>
      <c r="J465" s="39">
        <v>92249205</v>
      </c>
      <c r="K465" s="51">
        <v>4.4779581000000004</v>
      </c>
      <c r="L465" s="51">
        <v>-0.12717401004000001</v>
      </c>
    </row>
    <row r="466" ht="15" hidden="1">
      <c r="A466" s="47">
        <v>90221281</v>
      </c>
      <c r="B466" s="48" t="s">
        <v>3832</v>
      </c>
      <c r="C466" s="48" t="s">
        <v>3833</v>
      </c>
      <c r="D466" s="49" t="s">
        <v>69</v>
      </c>
      <c r="E466" s="49">
        <v>1</v>
      </c>
      <c r="F466" s="50" t="s">
        <v>60</v>
      </c>
      <c r="G466" s="50" t="s">
        <v>14</v>
      </c>
      <c r="H466" s="22">
        <v>2.2410001177200001</v>
      </c>
      <c r="J466" s="39">
        <v>90221281</v>
      </c>
      <c r="K466" s="51">
        <v>2.1791133</v>
      </c>
      <c r="L466" s="51">
        <v>-6.1886817720000001e-002</v>
      </c>
    </row>
    <row r="467" ht="15" hidden="1">
      <c r="A467" s="47">
        <v>92386423</v>
      </c>
      <c r="B467" s="48" t="s">
        <v>4172</v>
      </c>
      <c r="C467" s="48" t="s">
        <v>4173</v>
      </c>
      <c r="D467" s="49" t="s">
        <v>69</v>
      </c>
      <c r="E467" s="49">
        <v>20</v>
      </c>
      <c r="F467" s="50" t="s">
        <v>95</v>
      </c>
      <c r="G467" s="50" t="s">
        <v>19</v>
      </c>
      <c r="H467" s="22">
        <v>1.15743962124</v>
      </c>
      <c r="J467" s="39">
        <v>92386423</v>
      </c>
      <c r="K467" s="51">
        <v>1.1254761</v>
      </c>
      <c r="L467" s="51">
        <v>-3.1963521240000001e-002</v>
      </c>
    </row>
    <row r="468" ht="15" hidden="1">
      <c r="A468" s="47">
        <v>92438822</v>
      </c>
      <c r="B468" s="48" t="s">
        <v>7414</v>
      </c>
      <c r="C468" s="48" t="s">
        <v>7415</v>
      </c>
      <c r="D468" s="49" t="s">
        <v>81</v>
      </c>
      <c r="E468" s="49">
        <v>1</v>
      </c>
      <c r="F468" s="50" t="s">
        <v>60</v>
      </c>
      <c r="G468" s="50" t="s">
        <v>14</v>
      </c>
      <c r="H468" s="22">
        <v>1.13281324632</v>
      </c>
      <c r="J468" s="39">
        <v>92438822</v>
      </c>
      <c r="K468" s="51">
        <v>1.1015298</v>
      </c>
      <c r="L468" s="51">
        <v>-3.1283446319999998e-002</v>
      </c>
    </row>
    <row r="469" ht="15" hidden="1">
      <c r="A469" s="47">
        <v>92460216</v>
      </c>
      <c r="B469" s="48" t="s">
        <v>6784</v>
      </c>
      <c r="C469" s="48" t="s">
        <v>6785</v>
      </c>
      <c r="D469" s="49" t="s">
        <v>78</v>
      </c>
      <c r="E469" s="49">
        <v>1</v>
      </c>
      <c r="F469" s="50" t="s">
        <v>60</v>
      </c>
      <c r="G469" s="50" t="s">
        <v>14</v>
      </c>
      <c r="H469" s="22">
        <v>1.12050005886</v>
      </c>
      <c r="J469" s="39">
        <v>92460216</v>
      </c>
      <c r="K469" s="51">
        <v>1.08955665</v>
      </c>
      <c r="L469" s="51">
        <v>-3.094340886e-002</v>
      </c>
    </row>
    <row r="470" ht="15" hidden="1">
      <c r="A470" s="47">
        <v>90125738</v>
      </c>
      <c r="B470" s="48" t="s">
        <v>3846</v>
      </c>
      <c r="C470" s="48" t="s">
        <v>3848</v>
      </c>
      <c r="D470" s="49" t="s">
        <v>50</v>
      </c>
      <c r="E470" s="49">
        <v>1</v>
      </c>
      <c r="F470" s="50" t="s">
        <v>158</v>
      </c>
      <c r="G470" s="50" t="s">
        <v>14</v>
      </c>
      <c r="H470" s="22">
        <v>0.56640662316000001</v>
      </c>
      <c r="J470" s="39">
        <v>90125738</v>
      </c>
      <c r="K470" s="51">
        <v>0.5507649</v>
      </c>
      <c r="L470" s="51">
        <v>-1.5641723159999999e-002</v>
      </c>
    </row>
    <row r="471" ht="15" hidden="1">
      <c r="A471" s="47">
        <v>94938776</v>
      </c>
      <c r="B471" s="48" t="s">
        <v>7178</v>
      </c>
      <c r="C471" s="48" t="s">
        <v>7179</v>
      </c>
      <c r="D471" s="49" t="s">
        <v>455</v>
      </c>
      <c r="E471" s="49">
        <v>1000</v>
      </c>
      <c r="F471" s="50" t="s">
        <v>743</v>
      </c>
      <c r="G471" s="50" t="s">
        <v>261</v>
      </c>
      <c r="H471" s="22">
        <v>0.47901817272960001</v>
      </c>
      <c r="J471" s="39">
        <v>94938776</v>
      </c>
      <c r="K471" s="51">
        <v>0.46578974400000001</v>
      </c>
      <c r="L471" s="51">
        <v>-1.3228428729600001e-002</v>
      </c>
    </row>
    <row r="472" ht="15" hidden="1">
      <c r="A472" s="47">
        <v>90294610</v>
      </c>
      <c r="B472" s="48" t="s">
        <v>6746</v>
      </c>
      <c r="C472" s="48" t="s">
        <v>6756</v>
      </c>
      <c r="D472" s="49" t="s">
        <v>26</v>
      </c>
      <c r="E472" s="49">
        <v>1</v>
      </c>
      <c r="F472" s="50" t="s">
        <v>60</v>
      </c>
      <c r="G472" s="50" t="s">
        <v>14</v>
      </c>
      <c r="H472" s="22">
        <v>0.44541765135</v>
      </c>
      <c r="J472" s="39">
        <v>90294610</v>
      </c>
      <c r="K472" s="51">
        <v>0.43311712499999999</v>
      </c>
      <c r="L472" s="51">
        <v>-1.230052635e-002</v>
      </c>
    </row>
    <row r="473" ht="15" hidden="1">
      <c r="A473" s="47">
        <v>92431801</v>
      </c>
      <c r="B473" s="48" t="s">
        <v>3882</v>
      </c>
      <c r="C473" s="48" t="s">
        <v>3883</v>
      </c>
      <c r="D473" s="49" t="s">
        <v>603</v>
      </c>
      <c r="E473" s="49">
        <v>1</v>
      </c>
      <c r="F473" s="50" t="s">
        <v>64</v>
      </c>
      <c r="G473" s="50" t="s">
        <v>14</v>
      </c>
      <c r="H473" s="22">
        <v>9.1610114702400001</v>
      </c>
      <c r="J473" s="39">
        <v>92431801</v>
      </c>
      <c r="K473" s="51">
        <v>8.9080235999999999</v>
      </c>
      <c r="L473" s="51">
        <v>-0.25298787024000002</v>
      </c>
    </row>
    <row r="474" ht="15" hidden="1">
      <c r="A474" s="47">
        <v>90259149</v>
      </c>
      <c r="B474" s="48" t="s">
        <v>3935</v>
      </c>
      <c r="C474" s="48" t="s">
        <v>3939</v>
      </c>
      <c r="D474" s="49" t="s">
        <v>528</v>
      </c>
      <c r="E474" s="49">
        <v>1</v>
      </c>
      <c r="F474" s="50" t="s">
        <v>88</v>
      </c>
      <c r="G474" s="50" t="s">
        <v>14</v>
      </c>
      <c r="H474" s="22">
        <v>27.289671763200001</v>
      </c>
      <c r="J474" s="39">
        <v>90259149</v>
      </c>
      <c r="K474" s="51">
        <v>26.536048000000001</v>
      </c>
      <c r="L474" s="51">
        <v>-0.75362376320000002</v>
      </c>
    </row>
    <row r="475" ht="15" hidden="1">
      <c r="A475" s="47">
        <v>92447651</v>
      </c>
      <c r="B475" s="48" t="s">
        <v>2724</v>
      </c>
      <c r="C475" s="48" t="s">
        <v>2725</v>
      </c>
      <c r="D475" s="49" t="s">
        <v>633</v>
      </c>
      <c r="E475" s="49">
        <v>1</v>
      </c>
      <c r="F475" s="50" t="s">
        <v>64</v>
      </c>
      <c r="G475" s="50" t="s">
        <v>14</v>
      </c>
      <c r="H475" s="22">
        <v>29.352293535600001</v>
      </c>
      <c r="J475" s="39">
        <v>92447651</v>
      </c>
      <c r="K475" s="51">
        <v>28.541709000000001</v>
      </c>
      <c r="L475" s="51">
        <v>-0.81058453559999999</v>
      </c>
    </row>
    <row r="476" ht="15" hidden="1">
      <c r="A476" s="47">
        <v>92458041</v>
      </c>
      <c r="B476" s="48" t="s">
        <v>979</v>
      </c>
      <c r="C476" s="48" t="s">
        <v>980</v>
      </c>
      <c r="D476" s="49" t="s">
        <v>139</v>
      </c>
      <c r="E476" s="49">
        <v>1</v>
      </c>
      <c r="F476" s="50" t="s">
        <v>60</v>
      </c>
      <c r="G476" s="50" t="s">
        <v>14</v>
      </c>
      <c r="H476" s="22">
        <v>23.67825948558</v>
      </c>
      <c r="J476" s="39">
        <v>92458041</v>
      </c>
      <c r="K476" s="51">
        <v>23.02436745</v>
      </c>
      <c r="L476" s="51">
        <v>-0.65389203557999998</v>
      </c>
    </row>
    <row r="477" ht="15" hidden="1">
      <c r="A477" s="47">
        <v>90297083</v>
      </c>
      <c r="B477" s="48" t="s">
        <v>8059</v>
      </c>
      <c r="C477" s="48" t="s">
        <v>8059</v>
      </c>
      <c r="D477" s="49" t="s">
        <v>1690</v>
      </c>
      <c r="E477" s="49">
        <v>100</v>
      </c>
      <c r="F477" s="50" t="s">
        <v>743</v>
      </c>
      <c r="G477" s="50" t="s">
        <v>19</v>
      </c>
      <c r="H477" s="22">
        <v>14.055207075</v>
      </c>
      <c r="J477" s="39">
        <v>90297083</v>
      </c>
      <c r="K477" s="51">
        <v>13.6670625</v>
      </c>
      <c r="L477" s="51">
        <v>-0.38814457499999999</v>
      </c>
    </row>
    <row r="478" ht="15" hidden="1">
      <c r="A478" s="47">
        <v>90390016</v>
      </c>
      <c r="B478" s="48" t="s">
        <v>6547</v>
      </c>
      <c r="C478" s="48" t="s">
        <v>6548</v>
      </c>
      <c r="D478" s="49" t="s">
        <v>220</v>
      </c>
      <c r="E478" s="49">
        <v>1</v>
      </c>
      <c r="F478" s="50" t="s">
        <v>60</v>
      </c>
      <c r="G478" s="50" t="s">
        <v>14</v>
      </c>
      <c r="H478" s="22">
        <v>2.5025782580959999</v>
      </c>
      <c r="J478" s="39">
        <v>90390016</v>
      </c>
      <c r="K478" s="51">
        <v>2.4334677733333301</v>
      </c>
      <c r="L478" s="51">
        <v>-6.9110484762666693e-002</v>
      </c>
    </row>
    <row r="479" ht="15" hidden="1">
      <c r="A479" s="47">
        <v>90931017</v>
      </c>
      <c r="B479" s="48" t="s">
        <v>1661</v>
      </c>
      <c r="C479" s="48" t="s">
        <v>1662</v>
      </c>
      <c r="D479" s="49" t="s">
        <v>39</v>
      </c>
      <c r="E479" s="49">
        <v>1</v>
      </c>
      <c r="F479" s="50" t="s">
        <v>60</v>
      </c>
      <c r="G479" s="50" t="s">
        <v>14</v>
      </c>
      <c r="H479" s="22">
        <v>0.59103299807999998</v>
      </c>
      <c r="J479" s="39">
        <v>90931017</v>
      </c>
      <c r="K479" s="51">
        <v>0.57471119999999998</v>
      </c>
      <c r="L479" s="51">
        <v>-1.6321798080000002e-002</v>
      </c>
    </row>
    <row r="480" ht="15" hidden="1">
      <c r="A480" s="47">
        <v>92383742</v>
      </c>
      <c r="B480" s="48" t="s">
        <v>3748</v>
      </c>
      <c r="C480" s="48" t="s">
        <v>3749</v>
      </c>
      <c r="D480" s="49" t="s">
        <v>235</v>
      </c>
      <c r="E480" s="49">
        <v>120</v>
      </c>
      <c r="F480" s="50" t="s">
        <v>18</v>
      </c>
      <c r="G480" s="50" t="s">
        <v>19</v>
      </c>
      <c r="H480" s="22">
        <v>0.29551649903999999</v>
      </c>
      <c r="J480" s="39">
        <v>92383742</v>
      </c>
      <c r="K480" s="51">
        <v>0.28735559999999999</v>
      </c>
      <c r="L480" s="51">
        <v>-8.1608990400000008e-003</v>
      </c>
    </row>
    <row r="481" ht="15" hidden="1">
      <c r="A481" s="47">
        <v>92392873</v>
      </c>
      <c r="B481" s="48" t="s">
        <v>1663</v>
      </c>
      <c r="C481" s="48" t="s">
        <v>1664</v>
      </c>
      <c r="D481" s="49" t="s">
        <v>39</v>
      </c>
      <c r="E481" s="49">
        <v>1</v>
      </c>
      <c r="F481" s="50" t="s">
        <v>60</v>
      </c>
      <c r="G481" s="50" t="s">
        <v>14</v>
      </c>
      <c r="H481" s="22">
        <v>1.14512643378</v>
      </c>
      <c r="J481" s="39">
        <v>92392873</v>
      </c>
      <c r="K481" s="51">
        <v>1.11350295</v>
      </c>
      <c r="L481" s="51">
        <v>-3.1623483780000003e-002</v>
      </c>
    </row>
    <row r="482" ht="15" hidden="1">
      <c r="A482" s="47">
        <v>90303555</v>
      </c>
      <c r="B482" s="48" t="s">
        <v>8474</v>
      </c>
      <c r="C482" s="48" t="s">
        <v>8475</v>
      </c>
      <c r="D482" s="49" t="s">
        <v>92</v>
      </c>
      <c r="E482" s="49">
        <v>1</v>
      </c>
      <c r="F482" s="50" t="s">
        <v>436</v>
      </c>
      <c r="G482" s="50" t="s">
        <v>14</v>
      </c>
      <c r="H482" s="22">
        <v>4.7282639846399999</v>
      </c>
      <c r="J482" s="39">
        <v>90303555</v>
      </c>
      <c r="K482" s="51">
        <v>4.5976895999999998</v>
      </c>
      <c r="L482" s="51">
        <v>-0.13057438464000001</v>
      </c>
    </row>
    <row r="483" ht="15" hidden="1">
      <c r="A483" s="47">
        <v>92385800</v>
      </c>
      <c r="B483" s="48" t="s">
        <v>3075</v>
      </c>
      <c r="C483" s="48" t="s">
        <v>3076</v>
      </c>
      <c r="D483" s="49" t="s">
        <v>720</v>
      </c>
      <c r="E483" s="49">
        <v>1</v>
      </c>
      <c r="F483" s="50" t="s">
        <v>60</v>
      </c>
      <c r="G483" s="50" t="s">
        <v>14</v>
      </c>
      <c r="H483" s="22">
        <v>0.25093711417600001</v>
      </c>
      <c r="J483" s="39">
        <v>92385800</v>
      </c>
      <c r="K483" s="51">
        <v>0.24400730666666701</v>
      </c>
      <c r="L483" s="51">
        <v>-6.9298075093333399e-003</v>
      </c>
    </row>
    <row r="484" ht="15" hidden="1">
      <c r="A484" s="47">
        <v>92458033</v>
      </c>
      <c r="B484" s="48" t="s">
        <v>979</v>
      </c>
      <c r="C484" s="48" t="s">
        <v>980</v>
      </c>
      <c r="D484" s="49" t="s">
        <v>139</v>
      </c>
      <c r="E484" s="49">
        <v>1</v>
      </c>
      <c r="F484" s="50" t="s">
        <v>60</v>
      </c>
      <c r="G484" s="50" t="s">
        <v>14</v>
      </c>
      <c r="H484" s="22">
        <v>23.67825948558</v>
      </c>
      <c r="J484" s="39">
        <v>92458033</v>
      </c>
      <c r="K484" s="51">
        <v>23.02436745</v>
      </c>
      <c r="L484" s="51">
        <v>-0.65389203557999998</v>
      </c>
    </row>
    <row r="485" ht="15" hidden="1">
      <c r="A485" s="47">
        <v>90813022</v>
      </c>
      <c r="B485" s="48" t="s">
        <v>1012</v>
      </c>
      <c r="C485" s="48" t="s">
        <v>1016</v>
      </c>
      <c r="D485" s="49" t="s">
        <v>956</v>
      </c>
      <c r="E485" s="49">
        <v>1</v>
      </c>
      <c r="F485" s="50" t="s">
        <v>60</v>
      </c>
      <c r="G485" s="50" t="s">
        <v>14</v>
      </c>
      <c r="H485" s="22">
        <v>1.18206599616</v>
      </c>
      <c r="J485" s="39">
        <v>90813022</v>
      </c>
      <c r="K485" s="51">
        <v>1.1494224</v>
      </c>
      <c r="L485" s="51">
        <v>-3.2643596160000003e-002</v>
      </c>
    </row>
    <row r="486" ht="15" hidden="1">
      <c r="A486" s="47">
        <v>92459510</v>
      </c>
      <c r="B486" s="48" t="s">
        <v>4383</v>
      </c>
      <c r="C486" s="48" t="s">
        <v>4386</v>
      </c>
      <c r="D486" s="49" t="s">
        <v>146</v>
      </c>
      <c r="E486" s="49">
        <v>1</v>
      </c>
      <c r="F486" s="50" t="s">
        <v>64</v>
      </c>
      <c r="G486" s="50" t="s">
        <v>14</v>
      </c>
      <c r="H486" s="22">
        <v>1.95916493808</v>
      </c>
      <c r="J486" s="39">
        <v>92459510</v>
      </c>
      <c r="K486" s="51">
        <v>1.9050612</v>
      </c>
      <c r="L486" s="51">
        <v>-5.4103738079999998e-002</v>
      </c>
    </row>
    <row r="487" ht="15" hidden="1">
      <c r="A487" s="47">
        <v>92381081</v>
      </c>
      <c r="B487" s="48" t="s">
        <v>8505</v>
      </c>
      <c r="C487" s="48" t="s">
        <v>8506</v>
      </c>
      <c r="D487" s="49" t="s">
        <v>235</v>
      </c>
      <c r="E487" s="49">
        <v>60</v>
      </c>
      <c r="F487" s="50" t="s">
        <v>99</v>
      </c>
      <c r="G487" s="50" t="s">
        <v>19</v>
      </c>
      <c r="H487" s="22">
        <v>1.19437918362</v>
      </c>
      <c r="J487" s="39">
        <v>92381081</v>
      </c>
      <c r="K487" s="51">
        <v>1.1613955499999999</v>
      </c>
      <c r="L487" s="51">
        <v>-3.2983633620000001e-002</v>
      </c>
    </row>
    <row r="488" ht="15" hidden="1">
      <c r="A488" s="47">
        <v>92391273</v>
      </c>
      <c r="B488" s="48" t="s">
        <v>1458</v>
      </c>
      <c r="C488" s="48" t="s">
        <v>1459</v>
      </c>
      <c r="D488" s="49" t="s">
        <v>956</v>
      </c>
      <c r="E488" s="49">
        <v>120</v>
      </c>
      <c r="F488" s="50" t="s">
        <v>99</v>
      </c>
      <c r="G488" s="50" t="s">
        <v>19</v>
      </c>
      <c r="H488" s="22">
        <v>0.29551649903999999</v>
      </c>
      <c r="J488" s="39">
        <v>92391273</v>
      </c>
      <c r="K488" s="51">
        <v>0.28735559999999999</v>
      </c>
      <c r="L488" s="51">
        <v>-8.1608990400000008e-003</v>
      </c>
    </row>
    <row r="489" ht="15" hidden="1">
      <c r="A489" s="47">
        <v>92412688</v>
      </c>
      <c r="B489" s="48" t="s">
        <v>7365</v>
      </c>
      <c r="C489" s="48" t="s">
        <v>7366</v>
      </c>
      <c r="D489" s="49" t="s">
        <v>991</v>
      </c>
      <c r="E489" s="49">
        <v>1</v>
      </c>
      <c r="F489" s="50" t="s">
        <v>60</v>
      </c>
      <c r="G489" s="50" t="s">
        <v>14</v>
      </c>
      <c r="H489" s="22">
        <v>0.59103299807999998</v>
      </c>
      <c r="J489" s="39">
        <v>92412688</v>
      </c>
      <c r="K489" s="51">
        <v>0.57471119999999998</v>
      </c>
      <c r="L489" s="51">
        <v>-1.6321798080000002e-002</v>
      </c>
    </row>
    <row r="490" ht="15">
      <c r="A490" s="47">
        <v>90380010</v>
      </c>
      <c r="B490" s="48" t="s">
        <v>7165</v>
      </c>
      <c r="C490" s="48" t="s">
        <v>7166</v>
      </c>
      <c r="D490" s="49" t="s">
        <v>69</v>
      </c>
      <c r="E490" s="49">
        <v>200</v>
      </c>
      <c r="F490" s="50" t="s">
        <v>151</v>
      </c>
      <c r="G490" s="50" t="s">
        <v>19</v>
      </c>
      <c r="H490" s="22">
        <v>3.6939562379999999e-002</v>
      </c>
      <c r="J490" s="39">
        <v>90380010</v>
      </c>
      <c r="K490" s="51">
        <v>3.5919449999999999e-002</v>
      </c>
      <c r="L490" s="51">
        <v>-1.0201123800000001e-003</v>
      </c>
    </row>
    <row r="491" ht="15" hidden="1">
      <c r="A491" s="47">
        <v>92465650</v>
      </c>
      <c r="B491" s="48" t="s">
        <v>2125</v>
      </c>
      <c r="C491" s="48" t="s">
        <v>2126</v>
      </c>
      <c r="D491" s="49" t="s">
        <v>455</v>
      </c>
      <c r="E491" s="49">
        <v>1</v>
      </c>
      <c r="F491" s="50" t="s">
        <v>60</v>
      </c>
      <c r="G491" s="50" t="s">
        <v>14</v>
      </c>
      <c r="H491" s="22">
        <v>1.14512643378</v>
      </c>
      <c r="J491" s="39">
        <v>92465650</v>
      </c>
      <c r="K491" s="51">
        <v>1.11350295</v>
      </c>
      <c r="L491" s="51">
        <v>-3.1623483780000003e-002</v>
      </c>
    </row>
    <row r="492" ht="15" hidden="1">
      <c r="A492" s="47">
        <v>92426883</v>
      </c>
      <c r="B492" s="48" t="s">
        <v>8444</v>
      </c>
      <c r="C492" s="48" t="s">
        <v>8445</v>
      </c>
      <c r="D492" s="49" t="s">
        <v>720</v>
      </c>
      <c r="E492" s="49">
        <v>1</v>
      </c>
      <c r="F492" s="50" t="s">
        <v>60</v>
      </c>
      <c r="G492" s="50" t="s">
        <v>14</v>
      </c>
      <c r="H492" s="22">
        <v>2.3641319923199999</v>
      </c>
      <c r="J492" s="39">
        <v>92426883</v>
      </c>
      <c r="K492" s="51">
        <v>2.2988447999999999</v>
      </c>
      <c r="L492" s="51">
        <v>-6.5287192320000006e-002</v>
      </c>
    </row>
    <row r="493" ht="15" hidden="1">
      <c r="A493" s="47">
        <v>92472001</v>
      </c>
      <c r="B493" s="48" t="s">
        <v>3957</v>
      </c>
      <c r="C493" s="48" t="s">
        <v>3958</v>
      </c>
      <c r="D493" s="49" t="s">
        <v>440</v>
      </c>
      <c r="E493" s="49">
        <v>1</v>
      </c>
      <c r="F493" s="50" t="s">
        <v>436</v>
      </c>
      <c r="G493" s="50" t="s">
        <v>14</v>
      </c>
      <c r="H493" s="22">
        <v>4.6174452974999998</v>
      </c>
      <c r="J493" s="39">
        <v>92472001</v>
      </c>
      <c r="K493" s="51">
        <v>4.4899312499999997</v>
      </c>
      <c r="L493" s="51">
        <v>-0.12751404750000001</v>
      </c>
    </row>
    <row r="494" ht="15" hidden="1">
      <c r="A494" s="47">
        <v>90269772</v>
      </c>
      <c r="B494" s="48" t="s">
        <v>6746</v>
      </c>
      <c r="C494" s="48" t="s">
        <v>6755</v>
      </c>
      <c r="D494" s="49" t="s">
        <v>17</v>
      </c>
      <c r="E494" s="49">
        <v>1</v>
      </c>
      <c r="F494" s="50" t="s">
        <v>60</v>
      </c>
      <c r="G494" s="50" t="s">
        <v>14</v>
      </c>
      <c r="H494" s="22">
        <v>1.2853480796100001</v>
      </c>
      <c r="J494" s="39">
        <v>90269772</v>
      </c>
      <c r="K494" s="51">
        <v>1.2498522750000001</v>
      </c>
      <c r="L494" s="51">
        <v>-3.5495804610000001e-002</v>
      </c>
    </row>
    <row r="495" ht="15">
      <c r="A495" s="47">
        <v>90730011</v>
      </c>
      <c r="B495" s="48" t="s">
        <v>9509</v>
      </c>
      <c r="C495" s="48" t="s">
        <v>9510</v>
      </c>
      <c r="D495" s="49" t="s">
        <v>154</v>
      </c>
      <c r="E495" s="49">
        <v>200</v>
      </c>
      <c r="F495" s="50" t="s">
        <v>151</v>
      </c>
      <c r="G495" s="50" t="s">
        <v>19</v>
      </c>
      <c r="H495" s="22">
        <v>3.6939562379999999e-002</v>
      </c>
      <c r="J495" s="39">
        <v>90730011</v>
      </c>
      <c r="K495" s="51">
        <v>3.5919449999999999e-002</v>
      </c>
      <c r="L495" s="51">
        <v>-1.0201123800000001e-003</v>
      </c>
    </row>
    <row r="496" ht="15">
      <c r="A496" s="47">
        <v>92405134</v>
      </c>
      <c r="B496" s="48" t="s">
        <v>6280</v>
      </c>
      <c r="C496" s="48" t="s">
        <v>6281</v>
      </c>
      <c r="D496" s="49" t="s">
        <v>12</v>
      </c>
      <c r="E496" s="49">
        <v>1000</v>
      </c>
      <c r="F496" s="50" t="s">
        <v>6251</v>
      </c>
      <c r="G496" s="50" t="s">
        <v>19</v>
      </c>
      <c r="H496" s="22">
        <v>3.6939562379999999e-002</v>
      </c>
      <c r="J496" s="39">
        <v>92405134</v>
      </c>
      <c r="K496" s="51">
        <v>3.5919449999999999e-002</v>
      </c>
      <c r="L496" s="51">
        <v>-1.0201123800000001e-003</v>
      </c>
    </row>
    <row r="497" ht="15" hidden="1">
      <c r="A497" s="47">
        <v>90259637</v>
      </c>
      <c r="B497" s="48" t="s">
        <v>5963</v>
      </c>
      <c r="C497" s="48" t="s">
        <v>5963</v>
      </c>
      <c r="D497" s="49" t="s">
        <v>244</v>
      </c>
      <c r="E497" s="49">
        <v>1</v>
      </c>
      <c r="F497" s="50" t="s">
        <v>64</v>
      </c>
      <c r="G497" s="50" t="s">
        <v>14</v>
      </c>
      <c r="H497" s="22">
        <v>2.07437363343</v>
      </c>
      <c r="J497" s="39">
        <v>90259637</v>
      </c>
      <c r="K497" s="51">
        <v>2.017088325</v>
      </c>
      <c r="L497" s="51">
        <v>-5.7285308430000001e-002</v>
      </c>
    </row>
    <row r="498" ht="15" hidden="1">
      <c r="A498" s="47">
        <v>92457053</v>
      </c>
      <c r="B498" s="48" t="s">
        <v>2233</v>
      </c>
      <c r="C498" s="48" t="s">
        <v>2233</v>
      </c>
      <c r="D498" s="49" t="s">
        <v>39</v>
      </c>
      <c r="E498" s="49">
        <v>1</v>
      </c>
      <c r="F498" s="50" t="s">
        <v>60</v>
      </c>
      <c r="G498" s="50" t="s">
        <v>14</v>
      </c>
      <c r="H498" s="22">
        <v>2.5706961592200002</v>
      </c>
      <c r="J498" s="39">
        <v>92457053</v>
      </c>
      <c r="K498" s="51">
        <v>2.4997045500000001</v>
      </c>
      <c r="L498" s="51">
        <v>-7.0991609220000002e-002</v>
      </c>
    </row>
    <row r="499" ht="15" hidden="1">
      <c r="A499" s="47">
        <v>90638042</v>
      </c>
      <c r="B499" s="48" t="s">
        <v>9058</v>
      </c>
      <c r="C499" s="48" t="s">
        <v>9059</v>
      </c>
      <c r="D499" s="49" t="s">
        <v>720</v>
      </c>
      <c r="E499" s="49">
        <v>1</v>
      </c>
      <c r="F499" s="50" t="s">
        <v>60</v>
      </c>
      <c r="G499" s="50" t="s">
        <v>14</v>
      </c>
      <c r="H499" s="22">
        <v>0.59103299807999998</v>
      </c>
      <c r="J499" s="39">
        <v>90638042</v>
      </c>
      <c r="K499" s="51">
        <v>0.57471119999999998</v>
      </c>
      <c r="L499" s="51">
        <v>-1.6321798080000002e-002</v>
      </c>
    </row>
    <row r="500" ht="15" hidden="1">
      <c r="A500" s="47">
        <v>91465010</v>
      </c>
      <c r="B500" s="48" t="s">
        <v>8945</v>
      </c>
      <c r="C500" s="48" t="s">
        <v>8946</v>
      </c>
      <c r="D500" s="49" t="s">
        <v>455</v>
      </c>
      <c r="E500" s="49">
        <v>1</v>
      </c>
      <c r="F500" s="50" t="s">
        <v>60</v>
      </c>
      <c r="G500" s="50" t="s">
        <v>14</v>
      </c>
      <c r="H500" s="22">
        <v>9.2348905949999995</v>
      </c>
      <c r="J500" s="39">
        <v>91465010</v>
      </c>
      <c r="K500" s="51">
        <v>8.9798624999999994</v>
      </c>
      <c r="L500" s="51">
        <v>-0.25502809500000001</v>
      </c>
    </row>
    <row r="501" ht="15" hidden="1">
      <c r="A501" s="47">
        <v>90216660</v>
      </c>
      <c r="B501" s="48" t="s">
        <v>1767</v>
      </c>
      <c r="C501" s="48" t="s">
        <v>1769</v>
      </c>
      <c r="D501" s="49" t="s">
        <v>78</v>
      </c>
      <c r="E501" s="49">
        <v>1</v>
      </c>
      <c r="F501" s="50" t="s">
        <v>60</v>
      </c>
      <c r="G501" s="50" t="s">
        <v>14</v>
      </c>
      <c r="H501" s="22">
        <v>1.14512643378</v>
      </c>
      <c r="J501" s="39">
        <v>90216660</v>
      </c>
      <c r="K501" s="51">
        <v>1.11350295</v>
      </c>
      <c r="L501" s="51">
        <v>-3.1623483780000003e-002</v>
      </c>
    </row>
    <row r="502" ht="15">
      <c r="A502" s="47">
        <v>92466990</v>
      </c>
      <c r="B502" s="48" t="s">
        <v>15</v>
      </c>
      <c r="C502" s="48" t="s">
        <v>16</v>
      </c>
      <c r="D502" s="49" t="s">
        <v>17</v>
      </c>
      <c r="E502" s="49">
        <v>120</v>
      </c>
      <c r="F502" s="50" t="s">
        <v>18</v>
      </c>
      <c r="G502" s="50" t="s">
        <v>19</v>
      </c>
      <c r="H502" s="22">
        <v>0.14775824952</v>
      </c>
      <c r="J502" s="39">
        <v>92466990</v>
      </c>
      <c r="K502" s="51">
        <v>0.14367779999999999</v>
      </c>
      <c r="L502" s="51">
        <v>-4.0804495200000004e-003</v>
      </c>
    </row>
    <row r="503" ht="15" hidden="1">
      <c r="A503" s="47">
        <v>92454682</v>
      </c>
      <c r="B503" s="48" t="s">
        <v>8563</v>
      </c>
      <c r="C503" s="48" t="s">
        <v>8563</v>
      </c>
      <c r="D503" s="49" t="s">
        <v>21</v>
      </c>
      <c r="E503" s="49">
        <v>1</v>
      </c>
      <c r="F503" s="50" t="s">
        <v>60</v>
      </c>
      <c r="G503" s="50" t="s">
        <v>14</v>
      </c>
      <c r="H503" s="22">
        <v>1.19437918362</v>
      </c>
      <c r="J503" s="39">
        <v>92454682</v>
      </c>
      <c r="K503" s="51">
        <v>1.1613955499999999</v>
      </c>
      <c r="L503" s="51">
        <v>-3.2983633620000001e-002</v>
      </c>
    </row>
    <row r="504" ht="15" hidden="1">
      <c r="A504" s="47">
        <v>90259335</v>
      </c>
      <c r="B504" s="48" t="s">
        <v>4449</v>
      </c>
      <c r="C504" s="48" t="s">
        <v>4449</v>
      </c>
      <c r="D504" s="49" t="s">
        <v>244</v>
      </c>
      <c r="E504" s="49">
        <v>1</v>
      </c>
      <c r="F504" s="50" t="s">
        <v>60</v>
      </c>
      <c r="G504" s="50" t="s">
        <v>14</v>
      </c>
      <c r="H504" s="22">
        <v>0.29551649903999999</v>
      </c>
      <c r="J504" s="39">
        <v>90259335</v>
      </c>
      <c r="K504" s="51">
        <v>0.28735559999999999</v>
      </c>
      <c r="L504" s="51">
        <v>-8.1608990400000008e-003</v>
      </c>
    </row>
    <row r="505" ht="15" hidden="1">
      <c r="A505" s="47">
        <v>92377424</v>
      </c>
      <c r="B505" s="48" t="s">
        <v>102</v>
      </c>
      <c r="C505" s="48" t="s">
        <v>103</v>
      </c>
      <c r="D505" s="49" t="s">
        <v>34</v>
      </c>
      <c r="E505" s="49">
        <v>10</v>
      </c>
      <c r="F505" s="50" t="s">
        <v>95</v>
      </c>
      <c r="G505" s="50" t="s">
        <v>19</v>
      </c>
      <c r="H505" s="22">
        <v>1.19437918362</v>
      </c>
      <c r="J505" s="39">
        <v>92377424</v>
      </c>
      <c r="K505" s="51">
        <v>1.1613955499999999</v>
      </c>
      <c r="L505" s="51">
        <v>-3.2983633620000001e-002</v>
      </c>
    </row>
    <row r="506" ht="15" hidden="1">
      <c r="A506" s="47">
        <v>92457045</v>
      </c>
      <c r="B506" s="48" t="s">
        <v>2219</v>
      </c>
      <c r="C506" s="48" t="s">
        <v>2219</v>
      </c>
      <c r="D506" s="49" t="s">
        <v>39</v>
      </c>
      <c r="E506" s="49">
        <v>1</v>
      </c>
      <c r="F506" s="50" t="s">
        <v>60</v>
      </c>
      <c r="G506" s="50" t="s">
        <v>14</v>
      </c>
      <c r="H506" s="22">
        <v>2.5706961592200002</v>
      </c>
      <c r="J506" s="39">
        <v>92457045</v>
      </c>
      <c r="K506" s="51">
        <v>2.4997045500000001</v>
      </c>
      <c r="L506" s="51">
        <v>-7.0991609220000002e-002</v>
      </c>
    </row>
    <row r="507" ht="15" hidden="1">
      <c r="A507" s="47">
        <v>90221583</v>
      </c>
      <c r="B507" s="48" t="s">
        <v>9231</v>
      </c>
      <c r="C507" s="48" t="s">
        <v>9232</v>
      </c>
      <c r="D507" s="49" t="s">
        <v>69</v>
      </c>
      <c r="E507" s="49">
        <v>1</v>
      </c>
      <c r="F507" s="50" t="s">
        <v>60</v>
      </c>
      <c r="G507" s="50" t="s">
        <v>14</v>
      </c>
      <c r="H507" s="22">
        <v>2.3518188048600002</v>
      </c>
      <c r="J507" s="39">
        <v>90221583</v>
      </c>
      <c r="K507" s="51">
        <v>2.2868716500000001</v>
      </c>
      <c r="L507" s="51">
        <v>-6.4947154859999995e-002</v>
      </c>
    </row>
    <row r="508" ht="15">
      <c r="A508" s="47">
        <v>91487013</v>
      </c>
      <c r="B508" s="48" t="s">
        <v>3608</v>
      </c>
      <c r="C508" s="48" t="s">
        <v>3609</v>
      </c>
      <c r="D508" s="49" t="s">
        <v>43</v>
      </c>
      <c r="E508" s="49">
        <v>200</v>
      </c>
      <c r="F508" s="50" t="s">
        <v>151</v>
      </c>
      <c r="G508" s="50" t="s">
        <v>19</v>
      </c>
      <c r="H508" s="22">
        <v>3.6939562379999999e-002</v>
      </c>
      <c r="J508" s="39">
        <v>91487013</v>
      </c>
      <c r="K508" s="51">
        <v>3.5919449999999999e-002</v>
      </c>
      <c r="L508" s="51">
        <v>-1.0201123800000001e-003</v>
      </c>
    </row>
    <row r="509" ht="15" hidden="1">
      <c r="A509" s="47">
        <v>92394973</v>
      </c>
      <c r="B509" s="48" t="s">
        <v>6810</v>
      </c>
      <c r="C509" s="48" t="s">
        <v>6811</v>
      </c>
      <c r="D509" s="49" t="s">
        <v>43</v>
      </c>
      <c r="E509" s="49">
        <v>1</v>
      </c>
      <c r="F509" s="50" t="s">
        <v>60</v>
      </c>
      <c r="G509" s="50" t="s">
        <v>14</v>
      </c>
      <c r="H509" s="22">
        <v>1.18206599616</v>
      </c>
      <c r="J509" s="39">
        <v>92394973</v>
      </c>
      <c r="K509" s="51">
        <v>1.1494224</v>
      </c>
      <c r="L509" s="51">
        <v>-3.2643596160000003e-002</v>
      </c>
    </row>
    <row r="510" ht="15" hidden="1">
      <c r="A510" s="47">
        <v>90204450</v>
      </c>
      <c r="B510" s="48" t="s">
        <v>1019</v>
      </c>
      <c r="C510" s="48" t="s">
        <v>1020</v>
      </c>
      <c r="D510" s="49" t="s">
        <v>956</v>
      </c>
      <c r="E510" s="49">
        <v>1</v>
      </c>
      <c r="F510" s="50" t="s">
        <v>60</v>
      </c>
      <c r="G510" s="50" t="s">
        <v>14</v>
      </c>
      <c r="H510" s="22">
        <v>2.07437363343</v>
      </c>
      <c r="J510" s="39">
        <v>90204450</v>
      </c>
      <c r="K510" s="51">
        <v>2.017088325</v>
      </c>
      <c r="L510" s="51">
        <v>-5.7285308430000001e-002</v>
      </c>
    </row>
    <row r="511" ht="15" hidden="1">
      <c r="A511" s="47">
        <v>90171195</v>
      </c>
      <c r="B511" s="48" t="s">
        <v>7535</v>
      </c>
      <c r="C511" s="48" t="s">
        <v>7535</v>
      </c>
      <c r="D511" s="49" t="s">
        <v>244</v>
      </c>
      <c r="E511" s="49">
        <v>50</v>
      </c>
      <c r="F511" s="50" t="s">
        <v>18</v>
      </c>
      <c r="G511" s="50" t="s">
        <v>19</v>
      </c>
      <c r="H511" s="22">
        <v>0.29551649903999999</v>
      </c>
      <c r="J511" s="39">
        <v>90171195</v>
      </c>
      <c r="K511" s="51">
        <v>0.28735559999999999</v>
      </c>
      <c r="L511" s="51">
        <v>-8.1608990400000008e-003</v>
      </c>
    </row>
    <row r="512" ht="15">
      <c r="A512" s="47">
        <v>92255060</v>
      </c>
      <c r="B512" s="48" t="s">
        <v>3716</v>
      </c>
      <c r="C512" s="48" t="s">
        <v>3716</v>
      </c>
      <c r="D512" s="49" t="s">
        <v>78</v>
      </c>
      <c r="E512" s="49">
        <v>1</v>
      </c>
      <c r="F512" s="50" t="s">
        <v>60</v>
      </c>
      <c r="G512" s="50" t="s">
        <v>14</v>
      </c>
      <c r="H512" s="22">
        <v>0.14775824952</v>
      </c>
      <c r="J512" s="39">
        <v>92255060</v>
      </c>
      <c r="K512" s="51">
        <v>0.14367779999999999</v>
      </c>
      <c r="L512" s="51">
        <v>-4.0804495200000004e-003</v>
      </c>
    </row>
    <row r="513" ht="15" hidden="1">
      <c r="A513" s="47">
        <v>90246012</v>
      </c>
      <c r="B513" s="48" t="s">
        <v>1051</v>
      </c>
      <c r="C513" s="48" t="s">
        <v>1053</v>
      </c>
      <c r="D513" s="49" t="s">
        <v>235</v>
      </c>
      <c r="E513" s="49">
        <v>1</v>
      </c>
      <c r="F513" s="50" t="s">
        <v>60</v>
      </c>
      <c r="G513" s="50" t="s">
        <v>14</v>
      </c>
      <c r="H513" s="22">
        <v>2.29025286756</v>
      </c>
      <c r="J513" s="39">
        <v>90246012</v>
      </c>
      <c r="K513" s="51">
        <v>2.2270059</v>
      </c>
      <c r="L513" s="51">
        <v>-6.3246967560000006e-002</v>
      </c>
    </row>
    <row r="514" ht="15">
      <c r="A514" s="47">
        <v>92405223</v>
      </c>
      <c r="B514" s="48" t="s">
        <v>6290</v>
      </c>
      <c r="C514" s="48" t="s">
        <v>6291</v>
      </c>
      <c r="D514" s="49" t="s">
        <v>12</v>
      </c>
      <c r="E514" s="49">
        <v>1000</v>
      </c>
      <c r="F514" s="50" t="s">
        <v>6251</v>
      </c>
      <c r="G514" s="50" t="s">
        <v>19</v>
      </c>
      <c r="H514" s="22">
        <v>7.3879124759999998e-002</v>
      </c>
      <c r="J514" s="39">
        <v>92405223</v>
      </c>
      <c r="K514" s="51">
        <v>7.1838899999999997e-002</v>
      </c>
      <c r="L514" s="51">
        <v>-2.0402247600000002e-003</v>
      </c>
    </row>
    <row r="515" ht="15">
      <c r="A515" s="47">
        <v>90307143</v>
      </c>
      <c r="B515" s="48" t="s">
        <v>5437</v>
      </c>
      <c r="C515" s="48" t="s">
        <v>5438</v>
      </c>
      <c r="D515" s="49" t="s">
        <v>21</v>
      </c>
      <c r="E515" s="49">
        <v>120</v>
      </c>
      <c r="F515" s="50" t="s">
        <v>18</v>
      </c>
      <c r="G515" s="50" t="s">
        <v>19</v>
      </c>
      <c r="H515" s="22">
        <v>0.14775824952</v>
      </c>
      <c r="J515" s="39">
        <v>90307143</v>
      </c>
      <c r="K515" s="51">
        <v>0.14367779999999999</v>
      </c>
      <c r="L515" s="51">
        <v>-4.0804495200000004e-003</v>
      </c>
    </row>
    <row r="516" ht="15" hidden="1">
      <c r="A516" s="47">
        <v>90217357</v>
      </c>
      <c r="B516" s="48" t="s">
        <v>355</v>
      </c>
      <c r="C516" s="48" t="s">
        <v>361</v>
      </c>
      <c r="D516" s="49" t="s">
        <v>17</v>
      </c>
      <c r="E516" s="49">
        <v>1</v>
      </c>
      <c r="F516" s="50" t="s">
        <v>60</v>
      </c>
      <c r="G516" s="50" t="s">
        <v>14</v>
      </c>
      <c r="H516" s="22">
        <v>0.29551649903999999</v>
      </c>
      <c r="J516" s="39">
        <v>90217357</v>
      </c>
      <c r="K516" s="51">
        <v>0.28735559999999999</v>
      </c>
      <c r="L516" s="51">
        <v>-8.1608990400000008e-003</v>
      </c>
    </row>
    <row r="517" ht="15" hidden="1">
      <c r="A517" s="47">
        <v>90260180</v>
      </c>
      <c r="B517" s="48" t="s">
        <v>3497</v>
      </c>
      <c r="C517" s="48" t="s">
        <v>3504</v>
      </c>
      <c r="D517" s="49" t="s">
        <v>244</v>
      </c>
      <c r="E517" s="49">
        <v>1</v>
      </c>
      <c r="F517" s="50" t="s">
        <v>60</v>
      </c>
      <c r="G517" s="50" t="s">
        <v>14</v>
      </c>
      <c r="H517" s="22">
        <v>0.59103299807999998</v>
      </c>
      <c r="J517" s="39">
        <v>90260180</v>
      </c>
      <c r="K517" s="51">
        <v>0.57471119999999998</v>
      </c>
      <c r="L517" s="51">
        <v>-1.6321798080000002e-002</v>
      </c>
    </row>
    <row r="518" ht="15" hidden="1">
      <c r="A518" s="47">
        <v>90125789</v>
      </c>
      <c r="B518" s="48" t="s">
        <v>9743</v>
      </c>
      <c r="C518" s="48" t="s">
        <v>9743</v>
      </c>
      <c r="D518" s="49" t="s">
        <v>50</v>
      </c>
      <c r="E518" s="49">
        <v>1</v>
      </c>
      <c r="F518" s="50" t="s">
        <v>60</v>
      </c>
      <c r="G518" s="50" t="s">
        <v>14</v>
      </c>
      <c r="H518" s="22">
        <v>0.29551649903999999</v>
      </c>
      <c r="J518" s="39">
        <v>90125789</v>
      </c>
      <c r="K518" s="51">
        <v>0.28735559999999999</v>
      </c>
      <c r="L518" s="51">
        <v>-8.1608990400000008e-003</v>
      </c>
    </row>
    <row r="519" ht="15" hidden="1">
      <c r="A519" s="47">
        <v>92372660</v>
      </c>
      <c r="B519" s="48" t="s">
        <v>5883</v>
      </c>
      <c r="C519" s="48" t="s">
        <v>5886</v>
      </c>
      <c r="D519" s="49" t="s">
        <v>2405</v>
      </c>
      <c r="E519" s="49">
        <v>1</v>
      </c>
      <c r="F519" s="50" t="s">
        <v>60</v>
      </c>
      <c r="G519" s="50" t="s">
        <v>14</v>
      </c>
      <c r="H519" s="22">
        <v>1.14512643378</v>
      </c>
      <c r="J519" s="39">
        <v>92372660</v>
      </c>
      <c r="K519" s="51">
        <v>1.11350295</v>
      </c>
      <c r="L519" s="51">
        <v>-3.1623483780000003e-002</v>
      </c>
    </row>
    <row r="520" ht="15" hidden="1">
      <c r="A520" s="47">
        <v>92409768</v>
      </c>
      <c r="B520" s="48" t="s">
        <v>6888</v>
      </c>
      <c r="C520" s="48" t="s">
        <v>6888</v>
      </c>
      <c r="D520" s="49" t="s">
        <v>17</v>
      </c>
      <c r="E520" s="49">
        <v>1</v>
      </c>
      <c r="F520" s="50" t="s">
        <v>60</v>
      </c>
      <c r="G520" s="50" t="s">
        <v>14</v>
      </c>
      <c r="H520" s="22">
        <v>1.2853480796100001</v>
      </c>
      <c r="J520" s="39">
        <v>92409768</v>
      </c>
      <c r="K520" s="51">
        <v>1.2498522750000001</v>
      </c>
      <c r="L520" s="51">
        <v>-3.5495804610000001e-002</v>
      </c>
    </row>
    <row r="521" ht="15" hidden="1">
      <c r="A521" s="47">
        <v>90307224</v>
      </c>
      <c r="B521" s="48" t="s">
        <v>4454</v>
      </c>
      <c r="C521" s="48" t="s">
        <v>4454</v>
      </c>
      <c r="D521" s="49" t="s">
        <v>31</v>
      </c>
      <c r="E521" s="49">
        <v>1</v>
      </c>
      <c r="F521" s="50" t="s">
        <v>60</v>
      </c>
      <c r="G521" s="50" t="s">
        <v>14</v>
      </c>
      <c r="H521" s="22">
        <v>0.29551649903999999</v>
      </c>
      <c r="J521" s="39">
        <v>90307224</v>
      </c>
      <c r="K521" s="51">
        <v>0.28735559999999999</v>
      </c>
      <c r="L521" s="51">
        <v>-8.1608990400000008e-003</v>
      </c>
    </row>
    <row r="522" ht="15">
      <c r="A522" s="47">
        <v>92456928</v>
      </c>
      <c r="B522" s="48" t="s">
        <v>40</v>
      </c>
      <c r="C522" s="48" t="s">
        <v>40</v>
      </c>
      <c r="D522" s="49" t="s">
        <v>39</v>
      </c>
      <c r="E522" s="49">
        <v>120</v>
      </c>
      <c r="F522" s="50" t="s">
        <v>18</v>
      </c>
      <c r="G522" s="50" t="s">
        <v>19</v>
      </c>
      <c r="H522" s="22">
        <v>0.14775824952</v>
      </c>
      <c r="J522" s="39">
        <v>92456928</v>
      </c>
      <c r="K522" s="51">
        <v>0.14367779999999999</v>
      </c>
      <c r="L522" s="51">
        <v>-4.0804495200000004e-003</v>
      </c>
    </row>
    <row r="523" ht="15">
      <c r="A523" s="47">
        <v>90282850</v>
      </c>
      <c r="B523" s="48" t="s">
        <v>673</v>
      </c>
      <c r="C523" s="48" t="s">
        <v>673</v>
      </c>
      <c r="D523" s="49" t="s">
        <v>26</v>
      </c>
      <c r="E523" s="49">
        <v>1</v>
      </c>
      <c r="F523" s="50" t="s">
        <v>60</v>
      </c>
      <c r="G523" s="50" t="s">
        <v>14</v>
      </c>
      <c r="H523" s="22">
        <v>0.14775824952</v>
      </c>
      <c r="J523" s="39">
        <v>90282850</v>
      </c>
      <c r="K523" s="51">
        <v>0.14367779999999999</v>
      </c>
      <c r="L523" s="51">
        <v>-4.0804495200000004e-003</v>
      </c>
    </row>
    <row r="524" ht="15">
      <c r="A524" s="47">
        <v>90141768</v>
      </c>
      <c r="B524" s="48" t="s">
        <v>6249</v>
      </c>
      <c r="C524" s="48" t="s">
        <v>6250</v>
      </c>
      <c r="D524" s="49" t="s">
        <v>3491</v>
      </c>
      <c r="E524" s="49">
        <v>1000</v>
      </c>
      <c r="F524" s="50" t="s">
        <v>6251</v>
      </c>
      <c r="G524" s="50" t="s">
        <v>19</v>
      </c>
      <c r="H524" s="22">
        <v>7.3879124759999998e-002</v>
      </c>
      <c r="J524" s="39">
        <v>90141768</v>
      </c>
      <c r="K524" s="51">
        <v>7.1838899999999997e-002</v>
      </c>
      <c r="L524" s="51">
        <v>-2.0402247600000002e-003</v>
      </c>
    </row>
    <row r="525" ht="15">
      <c r="A525" s="47">
        <v>92456723</v>
      </c>
      <c r="B525" s="48" t="s">
        <v>7484</v>
      </c>
      <c r="C525" s="48" t="s">
        <v>7484</v>
      </c>
      <c r="D525" s="49" t="s">
        <v>39</v>
      </c>
      <c r="E525" s="49">
        <v>300</v>
      </c>
      <c r="F525" s="50" t="s">
        <v>151</v>
      </c>
      <c r="G525" s="50" t="s">
        <v>19</v>
      </c>
      <c r="H525" s="22">
        <v>3.6939562379999999e-002</v>
      </c>
      <c r="J525" s="39">
        <v>92456723</v>
      </c>
      <c r="K525" s="51">
        <v>3.5919449999999999e-002</v>
      </c>
      <c r="L525" s="51">
        <v>-1.0201123800000001e-003</v>
      </c>
    </row>
    <row r="526" ht="15" hidden="1">
      <c r="A526" s="47">
        <v>90232151</v>
      </c>
      <c r="B526" s="48" t="s">
        <v>1668</v>
      </c>
      <c r="C526" s="48" t="s">
        <v>1669</v>
      </c>
      <c r="D526" s="49" t="s">
        <v>1175</v>
      </c>
      <c r="E526" s="49">
        <v>1</v>
      </c>
      <c r="F526" s="50" t="s">
        <v>60</v>
      </c>
      <c r="G526" s="50" t="s">
        <v>14</v>
      </c>
      <c r="H526" s="22">
        <v>0.29551649903999999</v>
      </c>
      <c r="J526" s="39">
        <v>90232151</v>
      </c>
      <c r="K526" s="51">
        <v>0.28735559999999999</v>
      </c>
      <c r="L526" s="51">
        <v>-8.1608990400000008e-003</v>
      </c>
    </row>
    <row r="527" ht="15">
      <c r="A527" s="47">
        <v>92384072</v>
      </c>
      <c r="B527" s="48" t="s">
        <v>6561</v>
      </c>
      <c r="C527" s="48" t="s">
        <v>6562</v>
      </c>
      <c r="D527" s="49" t="s">
        <v>43</v>
      </c>
      <c r="E527" s="49">
        <v>400</v>
      </c>
      <c r="F527" s="50" t="s">
        <v>151</v>
      </c>
      <c r="G527" s="50" t="s">
        <v>19</v>
      </c>
      <c r="H527" s="22">
        <v>3.6939562379999999e-002</v>
      </c>
      <c r="J527" s="39">
        <v>92384072</v>
      </c>
      <c r="K527" s="51">
        <v>3.5919449999999999e-002</v>
      </c>
      <c r="L527" s="51">
        <v>-1.0201123800000001e-003</v>
      </c>
    </row>
    <row r="528" ht="15">
      <c r="A528" s="47">
        <v>90143655</v>
      </c>
      <c r="B528" s="48" t="s">
        <v>4653</v>
      </c>
      <c r="C528" s="48" t="s">
        <v>4653</v>
      </c>
      <c r="D528" s="49" t="s">
        <v>17</v>
      </c>
      <c r="E528" s="49">
        <v>100</v>
      </c>
      <c r="F528" s="50" t="s">
        <v>18</v>
      </c>
      <c r="G528" s="50" t="s">
        <v>19</v>
      </c>
      <c r="H528" s="22">
        <v>7.3879124759999998e-002</v>
      </c>
      <c r="J528" s="39">
        <v>90143655</v>
      </c>
      <c r="K528" s="51">
        <v>7.1838899999999997e-002</v>
      </c>
      <c r="L528" s="51">
        <v>-2.0402247600000002e-003</v>
      </c>
    </row>
    <row r="529" ht="15">
      <c r="A529" s="47">
        <v>90205626</v>
      </c>
      <c r="B529" s="48" t="s">
        <v>9853</v>
      </c>
      <c r="C529" s="48" t="s">
        <v>9854</v>
      </c>
      <c r="D529" s="49" t="s">
        <v>154</v>
      </c>
      <c r="E529" s="49">
        <v>100</v>
      </c>
      <c r="F529" s="50" t="s">
        <v>151</v>
      </c>
      <c r="G529" s="50" t="s">
        <v>19</v>
      </c>
      <c r="H529" s="22">
        <v>7.3879124759999998e-002</v>
      </c>
      <c r="J529" s="39">
        <v>90205626</v>
      </c>
      <c r="K529" s="51">
        <v>7.1838899999999997e-002</v>
      </c>
      <c r="L529" s="51">
        <v>-2.0402247600000002e-003</v>
      </c>
    </row>
    <row r="530" ht="15">
      <c r="A530" s="47">
        <v>92470840</v>
      </c>
      <c r="B530" s="48" t="s">
        <v>4328</v>
      </c>
      <c r="C530" s="48" t="s">
        <v>4329</v>
      </c>
      <c r="D530" s="49" t="s">
        <v>244</v>
      </c>
      <c r="E530" s="49">
        <v>300</v>
      </c>
      <c r="F530" s="50" t="s">
        <v>151</v>
      </c>
      <c r="G530" s="50" t="s">
        <v>19</v>
      </c>
      <c r="H530" s="22">
        <v>3.6939562379999999e-002</v>
      </c>
      <c r="J530" s="39">
        <v>92470840</v>
      </c>
      <c r="K530" s="51">
        <v>3.5919449999999999e-002</v>
      </c>
      <c r="L530" s="51">
        <v>-1.0201123800000001e-003</v>
      </c>
    </row>
    <row r="531" ht="15">
      <c r="A531" s="47">
        <v>90141067</v>
      </c>
      <c r="B531" s="48" t="s">
        <v>4223</v>
      </c>
      <c r="C531" s="48" t="s">
        <v>4224</v>
      </c>
      <c r="D531" s="49" t="s">
        <v>43</v>
      </c>
      <c r="E531" s="49">
        <v>100</v>
      </c>
      <c r="F531" s="50" t="s">
        <v>151</v>
      </c>
      <c r="G531" s="50" t="s">
        <v>19</v>
      </c>
      <c r="H531" s="22">
        <v>7.3879124759999998e-002</v>
      </c>
      <c r="J531" s="39">
        <v>90141067</v>
      </c>
      <c r="K531" s="51">
        <v>7.1838899999999997e-002</v>
      </c>
      <c r="L531" s="51">
        <v>-2.0402247600000002e-003</v>
      </c>
    </row>
    <row r="532" ht="15" hidden="1">
      <c r="A532" s="47">
        <v>90239504</v>
      </c>
      <c r="B532" s="48" t="s">
        <v>8674</v>
      </c>
      <c r="C532" s="48" t="s">
        <v>8674</v>
      </c>
      <c r="D532" s="49" t="s">
        <v>29</v>
      </c>
      <c r="E532" s="49">
        <v>30</v>
      </c>
      <c r="F532" s="50" t="s">
        <v>18</v>
      </c>
      <c r="G532" s="50" t="s">
        <v>19</v>
      </c>
      <c r="H532" s="22">
        <v>2.29025286756</v>
      </c>
      <c r="J532" s="39">
        <v>90239504</v>
      </c>
      <c r="K532" s="51">
        <v>2.2270059</v>
      </c>
      <c r="L532" s="51">
        <v>-6.3246967560000006e-002</v>
      </c>
    </row>
    <row r="533" ht="15">
      <c r="A533" s="47">
        <v>90204476</v>
      </c>
      <c r="B533" s="48" t="s">
        <v>9359</v>
      </c>
      <c r="C533" s="48" t="s">
        <v>9360</v>
      </c>
      <c r="D533" s="49" t="s">
        <v>956</v>
      </c>
      <c r="E533" s="49">
        <v>100</v>
      </c>
      <c r="F533" s="50" t="s">
        <v>18</v>
      </c>
      <c r="G533" s="50" t="s">
        <v>19</v>
      </c>
      <c r="H533" s="22">
        <v>0.14775824952</v>
      </c>
      <c r="J533" s="39">
        <v>90204476</v>
      </c>
      <c r="K533" s="51">
        <v>0.14367779999999999</v>
      </c>
      <c r="L533" s="51">
        <v>-4.0804495200000004e-003</v>
      </c>
    </row>
    <row r="534" ht="15">
      <c r="A534" s="47">
        <v>90761065</v>
      </c>
      <c r="B534" s="48" t="s">
        <v>7488</v>
      </c>
      <c r="C534" s="48" t="s">
        <v>7489</v>
      </c>
      <c r="D534" s="49" t="s">
        <v>43</v>
      </c>
      <c r="E534" s="49">
        <v>300</v>
      </c>
      <c r="F534" s="50" t="s">
        <v>151</v>
      </c>
      <c r="G534" s="50" t="s">
        <v>19</v>
      </c>
      <c r="H534" s="22">
        <v>7.3879124759999998e-002</v>
      </c>
      <c r="J534" s="39">
        <v>90761065</v>
      </c>
      <c r="K534" s="51">
        <v>7.1838899999999997e-002</v>
      </c>
      <c r="L534" s="51">
        <v>-2.0402247600000002e-003</v>
      </c>
    </row>
    <row r="535" ht="15">
      <c r="A535" s="47">
        <v>90649010</v>
      </c>
      <c r="B535" s="48" t="s">
        <v>6066</v>
      </c>
      <c r="C535" s="48" t="s">
        <v>6067</v>
      </c>
      <c r="D535" s="49" t="s">
        <v>2405</v>
      </c>
      <c r="E535" s="49">
        <v>200</v>
      </c>
      <c r="F535" s="50" t="s">
        <v>151</v>
      </c>
      <c r="G535" s="50" t="s">
        <v>19</v>
      </c>
      <c r="H535" s="22">
        <v>3.6939562379999999e-002</v>
      </c>
      <c r="J535" s="39">
        <v>90649010</v>
      </c>
      <c r="K535" s="51">
        <v>3.5919449999999999e-002</v>
      </c>
      <c r="L535" s="51">
        <v>-1.0201123800000001e-003</v>
      </c>
    </row>
    <row r="536" ht="15" hidden="1">
      <c r="A536" s="47">
        <v>92424945</v>
      </c>
      <c r="B536" s="48" t="s">
        <v>3597</v>
      </c>
      <c r="C536" s="48" t="s">
        <v>3598</v>
      </c>
      <c r="D536" s="49" t="s">
        <v>1221</v>
      </c>
      <c r="E536" s="49">
        <v>1</v>
      </c>
      <c r="F536" s="50" t="s">
        <v>60</v>
      </c>
      <c r="G536" s="50" t="s">
        <v>14</v>
      </c>
      <c r="H536" s="22">
        <v>0.59103299807999998</v>
      </c>
      <c r="J536" s="39">
        <v>92424945</v>
      </c>
      <c r="K536" s="51">
        <v>0.57471119999999998</v>
      </c>
      <c r="L536" s="51">
        <v>-1.6321798080000002e-002</v>
      </c>
    </row>
    <row r="537" ht="15">
      <c r="A537" s="47">
        <v>90292987</v>
      </c>
      <c r="B537" s="48" t="s">
        <v>5439</v>
      </c>
      <c r="C537" s="48" t="s">
        <v>5439</v>
      </c>
      <c r="D537" s="49" t="s">
        <v>26</v>
      </c>
      <c r="E537" s="49">
        <v>60</v>
      </c>
      <c r="F537" s="50" t="s">
        <v>18</v>
      </c>
      <c r="G537" s="50" t="s">
        <v>19</v>
      </c>
      <c r="H537" s="22">
        <v>0.14775824952</v>
      </c>
      <c r="J537" s="39">
        <v>90292987</v>
      </c>
      <c r="K537" s="51">
        <v>0.14367779999999999</v>
      </c>
      <c r="L537" s="51">
        <v>-4.0804495200000004e-003</v>
      </c>
    </row>
    <row r="538" ht="15" hidden="1">
      <c r="A538" s="47">
        <v>92413420</v>
      </c>
      <c r="B538" s="48" t="s">
        <v>8561</v>
      </c>
      <c r="C538" s="48" t="s">
        <v>8562</v>
      </c>
      <c r="D538" s="49" t="s">
        <v>455</v>
      </c>
      <c r="E538" s="49">
        <v>1</v>
      </c>
      <c r="F538" s="50" t="s">
        <v>60</v>
      </c>
      <c r="G538" s="50" t="s">
        <v>14</v>
      </c>
      <c r="H538" s="22">
        <v>1.19437918362</v>
      </c>
      <c r="J538" s="39">
        <v>92413420</v>
      </c>
      <c r="K538" s="51">
        <v>1.1613955499999999</v>
      </c>
      <c r="L538" s="51">
        <v>-3.2983633620000001e-002</v>
      </c>
    </row>
    <row r="539" ht="15">
      <c r="A539" s="47">
        <v>92377718</v>
      </c>
      <c r="B539" s="48" t="s">
        <v>3108</v>
      </c>
      <c r="C539" s="48" t="s">
        <v>3109</v>
      </c>
      <c r="D539" s="49" t="s">
        <v>17</v>
      </c>
      <c r="E539" s="49">
        <v>120</v>
      </c>
      <c r="F539" s="50" t="s">
        <v>18</v>
      </c>
      <c r="G539" s="50" t="s">
        <v>19</v>
      </c>
      <c r="H539" s="22">
        <v>7.3879124759999998e-002</v>
      </c>
      <c r="J539" s="39">
        <v>92377718</v>
      </c>
      <c r="K539" s="51">
        <v>7.1838899999999997e-002</v>
      </c>
      <c r="L539" s="51">
        <v>-2.0402247600000002e-003</v>
      </c>
    </row>
    <row r="540" ht="15" hidden="1">
      <c r="A540" s="52">
        <v>90320581</v>
      </c>
      <c r="B540" s="53" t="s">
        <v>10015</v>
      </c>
      <c r="C540" s="53" t="s">
        <v>10016</v>
      </c>
      <c r="D540" s="50" t="s">
        <v>10017</v>
      </c>
      <c r="E540" s="49">
        <v>1</v>
      </c>
      <c r="F540" s="50" t="s">
        <v>13</v>
      </c>
      <c r="G540" s="50" t="s">
        <v>14</v>
      </c>
      <c r="H540" s="22">
        <v>2813.8669439999999</v>
      </c>
      <c r="J540" s="39">
        <v>90320581</v>
      </c>
      <c r="K540" s="51">
        <v>2736.1599999999999</v>
      </c>
      <c r="L540" s="51">
        <v>-77.706943999999993</v>
      </c>
    </row>
    <row r="541" ht="15" hidden="1">
      <c r="A541" s="47">
        <v>92459269</v>
      </c>
      <c r="B541" s="53" t="s">
        <v>9625</v>
      </c>
      <c r="C541" s="53" t="s">
        <v>9626</v>
      </c>
      <c r="D541" s="50" t="s">
        <v>603</v>
      </c>
      <c r="E541" s="49">
        <v>1</v>
      </c>
      <c r="F541" s="50" t="s">
        <v>13</v>
      </c>
      <c r="G541" s="50" t="s">
        <v>14</v>
      </c>
      <c r="H541" s="22">
        <v>1131.6410760000001</v>
      </c>
      <c r="J541" s="39">
        <v>92459269</v>
      </c>
      <c r="K541" s="51">
        <v>1100.3900000000001</v>
      </c>
      <c r="L541" s="51">
        <v>-31.251076000000001</v>
      </c>
    </row>
    <row r="542" ht="15" hidden="1">
      <c r="A542" s="47">
        <v>90164318</v>
      </c>
      <c r="B542" s="48" t="s">
        <v>2362</v>
      </c>
      <c r="C542" s="48" t="s">
        <v>2363</v>
      </c>
      <c r="D542" s="49" t="s">
        <v>134</v>
      </c>
      <c r="E542" s="49">
        <v>1</v>
      </c>
      <c r="F542" s="50" t="s">
        <v>13</v>
      </c>
      <c r="G542" s="50" t="s">
        <v>14</v>
      </c>
      <c r="H542" s="22">
        <v>161.59592685600001</v>
      </c>
      <c r="J542" s="39">
        <v>90164318</v>
      </c>
      <c r="K542" s="51">
        <v>157.13334</v>
      </c>
      <c r="L542" s="51">
        <v>-4.4625868559999997</v>
      </c>
    </row>
    <row r="543" ht="15" hidden="1">
      <c r="A543" s="47">
        <v>92466290</v>
      </c>
      <c r="B543" s="48" t="s">
        <v>7719</v>
      </c>
      <c r="C543" s="48" t="s">
        <v>7720</v>
      </c>
      <c r="D543" s="49" t="s">
        <v>12</v>
      </c>
      <c r="E543" s="49">
        <v>1</v>
      </c>
      <c r="F543" s="50" t="s">
        <v>13</v>
      </c>
      <c r="G543" s="50" t="s">
        <v>14</v>
      </c>
      <c r="H543" s="22">
        <v>24.321476944800001</v>
      </c>
      <c r="J543" s="39">
        <v>92466290</v>
      </c>
      <c r="K543" s="51">
        <v>23.649822</v>
      </c>
      <c r="L543" s="51">
        <v>-0.67165494479999999</v>
      </c>
    </row>
    <row r="544" ht="15" hidden="1">
      <c r="A544" s="47">
        <v>90287134</v>
      </c>
      <c r="B544" s="48" t="s">
        <v>6994</v>
      </c>
      <c r="C544" s="48" t="s">
        <v>6994</v>
      </c>
      <c r="D544" s="49" t="s">
        <v>544</v>
      </c>
      <c r="E544" s="49">
        <v>1</v>
      </c>
      <c r="F544" s="50" t="s">
        <v>88</v>
      </c>
      <c r="G544" s="50" t="s">
        <v>14</v>
      </c>
      <c r="H544" s="22">
        <v>8.2974945337200001</v>
      </c>
      <c r="J544" s="39">
        <v>90287134</v>
      </c>
      <c r="K544" s="51">
        <v>8.0683533000000001</v>
      </c>
      <c r="L544" s="51">
        <v>-0.22914123372</v>
      </c>
    </row>
    <row r="545" ht="15" hidden="1">
      <c r="A545" s="47">
        <v>94937982</v>
      </c>
      <c r="B545" s="48" t="s">
        <v>3351</v>
      </c>
      <c r="C545" s="48" t="s">
        <v>3351</v>
      </c>
      <c r="D545" s="49" t="s">
        <v>1690</v>
      </c>
      <c r="E545" s="49">
        <v>100</v>
      </c>
      <c r="F545" s="50" t="s">
        <v>743</v>
      </c>
      <c r="G545" s="50" t="s">
        <v>261</v>
      </c>
      <c r="H545" s="22">
        <v>7.542237758832</v>
      </c>
      <c r="J545" s="39">
        <v>94937982</v>
      </c>
      <c r="K545" s="51">
        <v>7.3339534799999999</v>
      </c>
      <c r="L545" s="51">
        <v>-0.20828427883200001</v>
      </c>
    </row>
    <row r="546" ht="15" hidden="1">
      <c r="A546" s="47">
        <v>90146255</v>
      </c>
      <c r="B546" s="48" t="s">
        <v>6594</v>
      </c>
      <c r="C546" s="48" t="s">
        <v>6594</v>
      </c>
      <c r="D546" s="49" t="s">
        <v>17</v>
      </c>
      <c r="E546" s="49">
        <v>1</v>
      </c>
      <c r="F546" s="50" t="s">
        <v>60</v>
      </c>
      <c r="G546" s="50" t="s">
        <v>14</v>
      </c>
      <c r="H546" s="22">
        <v>7.2157659518699999</v>
      </c>
      <c r="J546" s="39">
        <v>90146255</v>
      </c>
      <c r="K546" s="51">
        <v>7.0164974249999998</v>
      </c>
      <c r="L546" s="51">
        <v>-0.19926852686999999</v>
      </c>
    </row>
    <row r="547" ht="15" hidden="1">
      <c r="A547" s="47">
        <v>92413463</v>
      </c>
      <c r="B547" s="48" t="s">
        <v>8565</v>
      </c>
      <c r="C547" s="48" t="s">
        <v>8567</v>
      </c>
      <c r="D547" s="49" t="s">
        <v>455</v>
      </c>
      <c r="E547" s="49">
        <v>1</v>
      </c>
      <c r="F547" s="50" t="s">
        <v>60</v>
      </c>
      <c r="G547" s="50" t="s">
        <v>14</v>
      </c>
      <c r="H547" s="22">
        <v>1.19437918362</v>
      </c>
      <c r="J547" s="39">
        <v>92413463</v>
      </c>
      <c r="K547" s="51">
        <v>1.1613955499999999</v>
      </c>
      <c r="L547" s="51">
        <v>-3.2983633620000001e-002</v>
      </c>
    </row>
    <row r="548" ht="15" hidden="1">
      <c r="A548" s="47">
        <v>92441041</v>
      </c>
      <c r="B548" s="48" t="s">
        <v>2265</v>
      </c>
      <c r="C548" s="48" t="s">
        <v>2266</v>
      </c>
      <c r="D548" s="49" t="s">
        <v>603</v>
      </c>
      <c r="E548" s="49">
        <v>10</v>
      </c>
      <c r="F548" s="50" t="s">
        <v>18</v>
      </c>
      <c r="G548" s="50" t="s">
        <v>19</v>
      </c>
      <c r="H548" s="22">
        <v>1.18206599616</v>
      </c>
      <c r="J548" s="39">
        <v>92441041</v>
      </c>
      <c r="K548" s="51">
        <v>1.1494224</v>
      </c>
      <c r="L548" s="51">
        <v>-3.2643596160000003e-002</v>
      </c>
    </row>
    <row r="549" ht="15" hidden="1">
      <c r="A549" s="47">
        <v>94938245</v>
      </c>
      <c r="B549" s="48" t="s">
        <v>4117</v>
      </c>
      <c r="C549" s="48" t="s">
        <v>4119</v>
      </c>
      <c r="D549" s="49" t="s">
        <v>613</v>
      </c>
      <c r="E549" s="49">
        <v>100</v>
      </c>
      <c r="F549" s="50" t="s">
        <v>743</v>
      </c>
      <c r="G549" s="50" t="s">
        <v>261</v>
      </c>
      <c r="H549" s="22">
        <v>0.63437541793920005</v>
      </c>
      <c r="J549" s="39">
        <v>94938245</v>
      </c>
      <c r="K549" s="51">
        <v>0.61685668800000004</v>
      </c>
      <c r="L549" s="51">
        <v>-1.7518729939199999e-002</v>
      </c>
    </row>
    <row r="550" ht="15" hidden="1">
      <c r="A550" s="47">
        <v>90153111</v>
      </c>
      <c r="B550" s="48" t="s">
        <v>1458</v>
      </c>
      <c r="C550" s="48" t="s">
        <v>1460</v>
      </c>
      <c r="D550" s="49" t="s">
        <v>39</v>
      </c>
      <c r="E550" s="49">
        <v>120</v>
      </c>
      <c r="F550" s="50" t="s">
        <v>99</v>
      </c>
      <c r="G550" s="50" t="s">
        <v>19</v>
      </c>
      <c r="H550" s="22">
        <v>0.29551649903999999</v>
      </c>
      <c r="J550" s="39">
        <v>90153111</v>
      </c>
      <c r="K550" s="51">
        <v>0.28735559999999999</v>
      </c>
      <c r="L550" s="51">
        <v>-8.1608990400000008e-003</v>
      </c>
    </row>
    <row r="551" ht="15" hidden="1">
      <c r="A551" s="47">
        <v>94938717</v>
      </c>
      <c r="B551" s="48" t="s">
        <v>7169</v>
      </c>
      <c r="C551" s="48" t="s">
        <v>7172</v>
      </c>
      <c r="D551" s="49" t="s">
        <v>1714</v>
      </c>
      <c r="E551" s="49">
        <v>1000</v>
      </c>
      <c r="F551" s="50" t="s">
        <v>743</v>
      </c>
      <c r="G551" s="50" t="s">
        <v>261</v>
      </c>
      <c r="H551" s="22">
        <v>0.20828185199999999</v>
      </c>
      <c r="J551" s="39">
        <v>94938717</v>
      </c>
      <c r="K551" s="51">
        <v>0.20252999999999999</v>
      </c>
      <c r="L551" s="51">
        <v>-5.751852e-003</v>
      </c>
    </row>
    <row r="552" ht="15">
      <c r="A552" s="47">
        <v>92405363</v>
      </c>
      <c r="B552" s="48" t="s">
        <v>6286</v>
      </c>
      <c r="C552" s="48" t="s">
        <v>6287</v>
      </c>
      <c r="D552" s="49" t="s">
        <v>12</v>
      </c>
      <c r="E552" s="49">
        <v>1000</v>
      </c>
      <c r="F552" s="50" t="s">
        <v>6251</v>
      </c>
      <c r="G552" s="50" t="s">
        <v>19</v>
      </c>
      <c r="H552" s="22">
        <v>3.6939562379999999e-002</v>
      </c>
      <c r="J552" s="39">
        <v>92405363</v>
      </c>
      <c r="K552" s="51">
        <v>3.5919449999999999e-002</v>
      </c>
      <c r="L552" s="51">
        <v>-1.0201123800000001e-003</v>
      </c>
    </row>
    <row r="553" ht="15" hidden="1">
      <c r="A553" s="47">
        <v>91474019</v>
      </c>
      <c r="B553" s="48" t="s">
        <v>475</v>
      </c>
      <c r="C553" s="48" t="s">
        <v>476</v>
      </c>
      <c r="D553" s="49" t="s">
        <v>455</v>
      </c>
      <c r="E553" s="49">
        <v>1</v>
      </c>
      <c r="F553" s="50" t="s">
        <v>64</v>
      </c>
      <c r="G553" s="50" t="s">
        <v>14</v>
      </c>
      <c r="H553" s="22">
        <v>19.307077937279999</v>
      </c>
      <c r="J553" s="39">
        <v>91474019</v>
      </c>
      <c r="K553" s="51">
        <v>18.773899199999999</v>
      </c>
      <c r="L553" s="51">
        <v>-0.53317873727999998</v>
      </c>
    </row>
    <row r="554" ht="15" hidden="1">
      <c r="A554" s="47">
        <v>92443427</v>
      </c>
      <c r="B554" s="48" t="s">
        <v>8779</v>
      </c>
      <c r="C554" s="48" t="s">
        <v>8780</v>
      </c>
      <c r="D554" s="49" t="s">
        <v>235</v>
      </c>
      <c r="E554" s="49">
        <v>120</v>
      </c>
      <c r="F554" s="50" t="s">
        <v>99</v>
      </c>
      <c r="G554" s="50" t="s">
        <v>19</v>
      </c>
      <c r="H554" s="22">
        <v>1.0202355324000001</v>
      </c>
      <c r="J554" s="39">
        <v>92443427</v>
      </c>
      <c r="K554" s="51">
        <v>0.99206099999999997</v>
      </c>
      <c r="L554" s="51">
        <v>-2.8174532400000001e-002</v>
      </c>
    </row>
    <row r="555" ht="15" hidden="1">
      <c r="A555" s="47">
        <v>90199782</v>
      </c>
      <c r="B555" s="48" t="s">
        <v>599</v>
      </c>
      <c r="C555" s="48" t="s">
        <v>600</v>
      </c>
      <c r="D555" s="49" t="s">
        <v>231</v>
      </c>
      <c r="E555" s="49">
        <v>1</v>
      </c>
      <c r="F555" s="50" t="s">
        <v>13</v>
      </c>
      <c r="G555" s="50" t="s">
        <v>14</v>
      </c>
      <c r="H555" s="22">
        <v>238.7527048494</v>
      </c>
      <c r="J555" s="39">
        <v>90199782</v>
      </c>
      <c r="K555" s="51">
        <v>232.1593785</v>
      </c>
      <c r="L555" s="51">
        <v>-6.5933263493999998</v>
      </c>
    </row>
    <row r="556" ht="15" hidden="1">
      <c r="A556" s="47">
        <v>90252454</v>
      </c>
      <c r="B556" s="48" t="s">
        <v>7043</v>
      </c>
      <c r="C556" s="48" t="s">
        <v>7044</v>
      </c>
      <c r="D556" s="49" t="s">
        <v>871</v>
      </c>
      <c r="E556" s="49">
        <v>1</v>
      </c>
      <c r="F556" s="50" t="s">
        <v>88</v>
      </c>
      <c r="G556" s="50" t="s">
        <v>14</v>
      </c>
      <c r="H556" s="22">
        <v>109.1564068329</v>
      </c>
      <c r="J556" s="39">
        <v>90252454</v>
      </c>
      <c r="K556" s="51">
        <v>106.14197475</v>
      </c>
      <c r="L556" s="51">
        <v>-3.0144320829</v>
      </c>
    </row>
    <row r="557" ht="15" hidden="1">
      <c r="A557" s="47">
        <v>91218012</v>
      </c>
      <c r="B557" s="48" t="s">
        <v>5419</v>
      </c>
      <c r="C557" s="48" t="s">
        <v>5420</v>
      </c>
      <c r="D557" s="49" t="s">
        <v>603</v>
      </c>
      <c r="E557" s="49">
        <v>1</v>
      </c>
      <c r="F557" s="50" t="s">
        <v>88</v>
      </c>
      <c r="G557" s="50" t="s">
        <v>14</v>
      </c>
      <c r="H557" s="22">
        <v>9.5057807191200006</v>
      </c>
      <c r="J557" s="39">
        <v>91218012</v>
      </c>
      <c r="K557" s="51">
        <v>9.2432718000000005</v>
      </c>
      <c r="L557" s="51">
        <v>-0.26250891912000002</v>
      </c>
    </row>
    <row r="558" ht="15" hidden="1">
      <c r="A558" s="47">
        <v>90297288</v>
      </c>
      <c r="B558" s="48" t="s">
        <v>8110</v>
      </c>
      <c r="C558" s="48" t="s">
        <v>8117</v>
      </c>
      <c r="D558" s="49" t="s">
        <v>1714</v>
      </c>
      <c r="E558" s="49">
        <v>1</v>
      </c>
      <c r="F558" s="50" t="s">
        <v>60</v>
      </c>
      <c r="G558" s="50" t="s">
        <v>14</v>
      </c>
      <c r="H558" s="22">
        <v>1.6798608565199999</v>
      </c>
      <c r="J558" s="39">
        <v>90297288</v>
      </c>
      <c r="K558" s="51">
        <v>1.6334702999999999</v>
      </c>
      <c r="L558" s="51">
        <v>-4.6390556520000001e-002</v>
      </c>
    </row>
    <row r="559" ht="15" hidden="1">
      <c r="A559" s="47">
        <v>92454585</v>
      </c>
      <c r="B559" s="48" t="s">
        <v>6768</v>
      </c>
      <c r="C559" s="48" t="s">
        <v>6768</v>
      </c>
      <c r="D559" s="49" t="s">
        <v>21</v>
      </c>
      <c r="E559" s="49">
        <v>1</v>
      </c>
      <c r="F559" s="50" t="s">
        <v>60</v>
      </c>
      <c r="G559" s="50" t="s">
        <v>14</v>
      </c>
      <c r="H559" s="22">
        <v>0.86538286547999999</v>
      </c>
      <c r="J559" s="39">
        <v>92454585</v>
      </c>
      <c r="K559" s="51">
        <v>0.84148469999999997</v>
      </c>
      <c r="L559" s="51">
        <v>-2.3898165480000001e-002</v>
      </c>
    </row>
    <row r="560" ht="15" hidden="1">
      <c r="A560" s="47">
        <v>90163109</v>
      </c>
      <c r="B560" s="48" t="s">
        <v>4840</v>
      </c>
      <c r="C560" s="48" t="s">
        <v>4841</v>
      </c>
      <c r="D560" s="49" t="s">
        <v>12</v>
      </c>
      <c r="E560" s="49">
        <v>1</v>
      </c>
      <c r="F560" s="50" t="s">
        <v>436</v>
      </c>
      <c r="G560" s="50" t="s">
        <v>14</v>
      </c>
      <c r="H560" s="22">
        <v>4.7652035470199996</v>
      </c>
      <c r="J560" s="39">
        <v>90163109</v>
      </c>
      <c r="K560" s="51">
        <v>4.6336090499999996</v>
      </c>
      <c r="L560" s="51">
        <v>-0.13159449702000001</v>
      </c>
    </row>
    <row r="561" ht="15" hidden="1">
      <c r="A561" s="47">
        <v>90296079</v>
      </c>
      <c r="B561" s="48" t="s">
        <v>3580</v>
      </c>
      <c r="C561" s="48" t="s">
        <v>3581</v>
      </c>
      <c r="D561" s="49" t="s">
        <v>414</v>
      </c>
      <c r="E561" s="49">
        <v>1</v>
      </c>
      <c r="F561" s="50" t="s">
        <v>60</v>
      </c>
      <c r="G561" s="50" t="s">
        <v>14</v>
      </c>
      <c r="H561" s="22">
        <v>2.4010715547000001</v>
      </c>
      <c r="J561" s="39">
        <v>90296079</v>
      </c>
      <c r="K561" s="51">
        <v>2.3347642500000001</v>
      </c>
      <c r="L561" s="51">
        <v>-6.63073047e-002</v>
      </c>
    </row>
    <row r="562" ht="15" hidden="1">
      <c r="A562" s="47">
        <v>90283139</v>
      </c>
      <c r="B562" s="48" t="s">
        <v>920</v>
      </c>
      <c r="C562" s="48" t="s">
        <v>921</v>
      </c>
      <c r="D562" s="49" t="s">
        <v>836</v>
      </c>
      <c r="E562" s="49">
        <v>1</v>
      </c>
      <c r="F562" s="50" t="s">
        <v>88</v>
      </c>
      <c r="G562" s="50" t="s">
        <v>14</v>
      </c>
      <c r="H562" s="22">
        <v>6.9230629238399999</v>
      </c>
      <c r="J562" s="39">
        <v>90283139</v>
      </c>
      <c r="K562" s="51">
        <v>6.7318775999999998</v>
      </c>
      <c r="L562" s="51">
        <v>-0.19118532384</v>
      </c>
    </row>
    <row r="563" ht="15" hidden="1">
      <c r="A563" s="47">
        <v>90297318</v>
      </c>
      <c r="B563" s="48" t="s">
        <v>8110</v>
      </c>
      <c r="C563" s="48" t="s">
        <v>8116</v>
      </c>
      <c r="D563" s="49" t="s">
        <v>131</v>
      </c>
      <c r="E563" s="49">
        <v>1</v>
      </c>
      <c r="F563" s="50" t="s">
        <v>60</v>
      </c>
      <c r="G563" s="50" t="s">
        <v>14</v>
      </c>
      <c r="H563" s="22">
        <v>1.73076573096</v>
      </c>
      <c r="J563" s="39">
        <v>90297318</v>
      </c>
      <c r="K563" s="51">
        <v>1.6829693999999999</v>
      </c>
      <c r="L563" s="51">
        <v>-4.7796330960000001e-002</v>
      </c>
    </row>
    <row r="564" ht="15" hidden="1">
      <c r="A564" s="47">
        <v>92423930</v>
      </c>
      <c r="B564" s="48" t="s">
        <v>3735</v>
      </c>
      <c r="C564" s="48" t="s">
        <v>3737</v>
      </c>
      <c r="D564" s="49" t="s">
        <v>50</v>
      </c>
      <c r="E564" s="49">
        <v>1</v>
      </c>
      <c r="F564" s="50" t="s">
        <v>60</v>
      </c>
      <c r="G564" s="50" t="s">
        <v>14</v>
      </c>
      <c r="H564" s="22">
        <v>1.2066923710799999</v>
      </c>
      <c r="J564" s="39">
        <v>92423930</v>
      </c>
      <c r="K564" s="51">
        <v>1.1733686999999999</v>
      </c>
      <c r="L564" s="51">
        <v>-3.3323671079999999e-002</v>
      </c>
    </row>
    <row r="565" ht="15" hidden="1">
      <c r="A565" s="47">
        <v>92463665</v>
      </c>
      <c r="B565" s="48" t="s">
        <v>1178</v>
      </c>
      <c r="C565" s="48" t="s">
        <v>1178</v>
      </c>
      <c r="D565" s="49" t="s">
        <v>59</v>
      </c>
      <c r="E565" s="49">
        <v>1</v>
      </c>
      <c r="F565" s="50" t="s">
        <v>60</v>
      </c>
      <c r="G565" s="50" t="s">
        <v>14</v>
      </c>
      <c r="H565" s="22">
        <v>0.83993042825999997</v>
      </c>
      <c r="J565" s="39">
        <v>92463665</v>
      </c>
      <c r="K565" s="51">
        <v>0.81673514999999997</v>
      </c>
      <c r="L565" s="51">
        <v>-2.319527826e-002</v>
      </c>
    </row>
    <row r="566" ht="15" hidden="1">
      <c r="A566" s="47">
        <v>92467580</v>
      </c>
      <c r="B566" s="48" t="s">
        <v>7363</v>
      </c>
      <c r="C566" s="48" t="s">
        <v>7363</v>
      </c>
      <c r="D566" s="49" t="s">
        <v>21</v>
      </c>
      <c r="E566" s="49">
        <v>1</v>
      </c>
      <c r="F566" s="50" t="s">
        <v>60</v>
      </c>
      <c r="G566" s="50" t="s">
        <v>14</v>
      </c>
      <c r="H566" s="22">
        <v>0.21634571637</v>
      </c>
      <c r="J566" s="39">
        <v>92467580</v>
      </c>
      <c r="K566" s="51">
        <v>0.21037117499999999</v>
      </c>
      <c r="L566" s="51">
        <v>-5.9745413700000001e-003</v>
      </c>
    </row>
    <row r="567" ht="15" hidden="1">
      <c r="A567" s="47">
        <v>90284089</v>
      </c>
      <c r="B567" s="48" t="s">
        <v>1811</v>
      </c>
      <c r="C567" s="48" t="s">
        <v>1816</v>
      </c>
      <c r="D567" s="49" t="s">
        <v>528</v>
      </c>
      <c r="E567" s="49">
        <v>1</v>
      </c>
      <c r="F567" s="50" t="s">
        <v>158</v>
      </c>
      <c r="G567" s="50" t="s">
        <v>14</v>
      </c>
      <c r="H567" s="22">
        <v>2.8615447953954001</v>
      </c>
      <c r="J567" s="39">
        <v>90284089</v>
      </c>
      <c r="K567" s="51">
        <v>2.7825211935</v>
      </c>
      <c r="L567" s="51">
        <v>-7.9023601895400003e-002</v>
      </c>
    </row>
    <row r="568" ht="15" hidden="1">
      <c r="A568" s="47">
        <v>90892011</v>
      </c>
      <c r="B568" s="48" t="s">
        <v>1981</v>
      </c>
      <c r="C568" s="48" t="s">
        <v>1982</v>
      </c>
      <c r="D568" s="49" t="s">
        <v>235</v>
      </c>
      <c r="E568" s="49">
        <v>1</v>
      </c>
      <c r="F568" s="50" t="s">
        <v>60</v>
      </c>
      <c r="G568" s="50" t="s">
        <v>14</v>
      </c>
      <c r="H568" s="22">
        <v>7.7697444191346001</v>
      </c>
      <c r="J568" s="39">
        <v>90892011</v>
      </c>
      <c r="K568" s="51">
        <v>7.5551773815000001</v>
      </c>
      <c r="L568" s="51">
        <v>-0.2145670376346</v>
      </c>
    </row>
    <row r="569" ht="15" hidden="1">
      <c r="A569" s="47">
        <v>92447775</v>
      </c>
      <c r="B569" s="48" t="s">
        <v>2284</v>
      </c>
      <c r="C569" s="48" t="s">
        <v>2285</v>
      </c>
      <c r="D569" s="49" t="s">
        <v>633</v>
      </c>
      <c r="E569" s="49">
        <v>1</v>
      </c>
      <c r="F569" s="50" t="s">
        <v>64</v>
      </c>
      <c r="G569" s="50" t="s">
        <v>14</v>
      </c>
      <c r="H569" s="22">
        <v>4.83908267178</v>
      </c>
      <c r="J569" s="39">
        <v>92447775</v>
      </c>
      <c r="K569" s="51">
        <v>4.7054479499999999</v>
      </c>
      <c r="L569" s="51">
        <v>-0.13363472177999999</v>
      </c>
    </row>
    <row r="570" ht="15" hidden="1">
      <c r="A570" s="47">
        <v>92467598</v>
      </c>
      <c r="B570" s="48" t="s">
        <v>7365</v>
      </c>
      <c r="C570" s="48" t="s">
        <v>7365</v>
      </c>
      <c r="D570" s="49" t="s">
        <v>21</v>
      </c>
      <c r="E570" s="49">
        <v>1</v>
      </c>
      <c r="F570" s="50" t="s">
        <v>60</v>
      </c>
      <c r="G570" s="50" t="s">
        <v>14</v>
      </c>
      <c r="H570" s="22">
        <v>0.43269143273999999</v>
      </c>
      <c r="J570" s="39">
        <v>92467598</v>
      </c>
      <c r="K570" s="51">
        <v>0.42074234999999999</v>
      </c>
      <c r="L570" s="51">
        <v>-1.194908274e-002</v>
      </c>
    </row>
    <row r="571" ht="15" hidden="1">
      <c r="A571" s="47">
        <v>90312651</v>
      </c>
      <c r="B571" s="48" t="s">
        <v>5562</v>
      </c>
      <c r="C571" s="48" t="s">
        <v>5562</v>
      </c>
      <c r="D571" s="49" t="s">
        <v>131</v>
      </c>
      <c r="E571" s="49">
        <v>1</v>
      </c>
      <c r="F571" s="50" t="s">
        <v>60</v>
      </c>
      <c r="G571" s="50" t="s">
        <v>14</v>
      </c>
      <c r="H571" s="22">
        <v>1.5870330504000001</v>
      </c>
      <c r="J571" s="39">
        <v>90312651</v>
      </c>
      <c r="K571" s="51">
        <v>1.5432060000000001</v>
      </c>
      <c r="L571" s="51">
        <v>-4.3827050399999998e-002</v>
      </c>
    </row>
    <row r="572" ht="15" hidden="1">
      <c r="A572" s="47">
        <v>90278364</v>
      </c>
      <c r="B572" s="48" t="s">
        <v>9032</v>
      </c>
      <c r="C572" s="48" t="s">
        <v>9033</v>
      </c>
      <c r="D572" s="49" t="s">
        <v>7553</v>
      </c>
      <c r="E572" s="49">
        <v>30</v>
      </c>
      <c r="F572" s="50" t="s">
        <v>95</v>
      </c>
      <c r="G572" s="50" t="s">
        <v>19</v>
      </c>
      <c r="H572" s="22">
        <v>0.60334618553999997</v>
      </c>
      <c r="J572" s="39">
        <v>90278364</v>
      </c>
      <c r="K572" s="51">
        <v>0.58668434999999997</v>
      </c>
      <c r="L572" s="51">
        <v>-1.6661835539999999e-002</v>
      </c>
    </row>
    <row r="573" ht="15" hidden="1">
      <c r="A573" s="47">
        <v>90248864</v>
      </c>
      <c r="B573" s="48" t="s">
        <v>4370</v>
      </c>
      <c r="C573" s="48" t="s">
        <v>4370</v>
      </c>
      <c r="D573" s="49" t="s">
        <v>247</v>
      </c>
      <c r="E573" s="49">
        <v>1</v>
      </c>
      <c r="F573" s="50" t="s">
        <v>64</v>
      </c>
      <c r="G573" s="50" t="s">
        <v>14</v>
      </c>
      <c r="H573" s="22">
        <v>1.2344432051700001</v>
      </c>
      <c r="J573" s="39">
        <v>90248864</v>
      </c>
      <c r="K573" s="51">
        <v>1.200353175</v>
      </c>
      <c r="L573" s="51">
        <v>-3.4090030170000001e-002</v>
      </c>
    </row>
    <row r="574" ht="15" hidden="1">
      <c r="A574" s="47">
        <v>91376041</v>
      </c>
      <c r="B574" s="48" t="s">
        <v>9050</v>
      </c>
      <c r="C574" s="48" t="s">
        <v>9051</v>
      </c>
      <c r="D574" s="49" t="s">
        <v>628</v>
      </c>
      <c r="E574" s="49">
        <v>1</v>
      </c>
      <c r="F574" s="50" t="s">
        <v>60</v>
      </c>
      <c r="G574" s="50" t="s">
        <v>14</v>
      </c>
      <c r="H574" s="22">
        <v>0.60334618553999997</v>
      </c>
      <c r="J574" s="39">
        <v>91376041</v>
      </c>
      <c r="K574" s="51">
        <v>0.58668434999999997</v>
      </c>
      <c r="L574" s="51">
        <v>-1.6661835539999999e-002</v>
      </c>
    </row>
    <row r="575" ht="15" hidden="1">
      <c r="A575" s="47">
        <v>92457100</v>
      </c>
      <c r="B575" s="48" t="s">
        <v>8464</v>
      </c>
      <c r="C575" s="48" t="s">
        <v>8464</v>
      </c>
      <c r="D575" s="49" t="s">
        <v>39</v>
      </c>
      <c r="E575" s="49">
        <v>1</v>
      </c>
      <c r="F575" s="50" t="s">
        <v>60</v>
      </c>
      <c r="G575" s="50" t="s">
        <v>14</v>
      </c>
      <c r="H575" s="22">
        <v>0.41996521412999999</v>
      </c>
      <c r="J575" s="39">
        <v>92457100</v>
      </c>
      <c r="K575" s="51">
        <v>0.40836757499999998</v>
      </c>
      <c r="L575" s="51">
        <v>-1.159763913e-002</v>
      </c>
    </row>
    <row r="576" ht="15" hidden="1">
      <c r="A576" s="47">
        <v>92249213</v>
      </c>
      <c r="B576" s="48" t="s">
        <v>3755</v>
      </c>
      <c r="C576" s="48" t="s">
        <v>3756</v>
      </c>
      <c r="D576" s="49" t="s">
        <v>235</v>
      </c>
      <c r="E576" s="49">
        <v>1</v>
      </c>
      <c r="F576" s="50" t="s">
        <v>60</v>
      </c>
      <c r="G576" s="50" t="s">
        <v>14</v>
      </c>
      <c r="H576" s="22">
        <v>4.78982992194</v>
      </c>
      <c r="J576" s="39">
        <v>92249213</v>
      </c>
      <c r="K576" s="51">
        <v>4.65755535</v>
      </c>
      <c r="L576" s="51">
        <v>-0.13227457194</v>
      </c>
    </row>
    <row r="577" ht="15" hidden="1">
      <c r="A577" s="47">
        <v>92388043</v>
      </c>
      <c r="B577" s="48" t="s">
        <v>110</v>
      </c>
      <c r="C577" s="48" t="s">
        <v>111</v>
      </c>
      <c r="D577" s="49" t="s">
        <v>112</v>
      </c>
      <c r="E577" s="49">
        <v>30</v>
      </c>
      <c r="F577" s="50" t="s">
        <v>95</v>
      </c>
      <c r="G577" s="50" t="s">
        <v>19</v>
      </c>
      <c r="H577" s="22">
        <v>0.60334618553999997</v>
      </c>
      <c r="J577" s="39">
        <v>92388043</v>
      </c>
      <c r="K577" s="51">
        <v>0.58668434999999997</v>
      </c>
      <c r="L577" s="51">
        <v>-1.6661835539999999e-002</v>
      </c>
    </row>
    <row r="578" ht="15" hidden="1">
      <c r="A578" s="47">
        <v>90379047</v>
      </c>
      <c r="B578" s="48" t="s">
        <v>1407</v>
      </c>
      <c r="C578" s="48" t="s">
        <v>1409</v>
      </c>
      <c r="D578" s="49" t="s">
        <v>455</v>
      </c>
      <c r="E578" s="49">
        <v>1</v>
      </c>
      <c r="F578" s="50" t="s">
        <v>60</v>
      </c>
      <c r="G578" s="50" t="s">
        <v>14</v>
      </c>
      <c r="H578" s="22">
        <v>1.2066923710799999</v>
      </c>
      <c r="J578" s="39">
        <v>90379047</v>
      </c>
      <c r="K578" s="51">
        <v>1.1733686999999999</v>
      </c>
      <c r="L578" s="51">
        <v>-3.3323671079999999e-002</v>
      </c>
    </row>
    <row r="579" ht="15" hidden="1">
      <c r="A579" s="47">
        <v>90214900</v>
      </c>
      <c r="B579" s="48" t="s">
        <v>4295</v>
      </c>
      <c r="C579" s="48" t="s">
        <v>4297</v>
      </c>
      <c r="D579" s="49" t="s">
        <v>29</v>
      </c>
      <c r="E579" s="49">
        <v>1</v>
      </c>
      <c r="F579" s="50" t="s">
        <v>60</v>
      </c>
      <c r="G579" s="50" t="s">
        <v>14</v>
      </c>
      <c r="H579" s="22">
        <v>0.21634571637</v>
      </c>
      <c r="J579" s="39">
        <v>90214900</v>
      </c>
      <c r="K579" s="51">
        <v>0.21037117499999999</v>
      </c>
      <c r="L579" s="51">
        <v>-5.9745413700000001e-003</v>
      </c>
    </row>
    <row r="580" ht="15" hidden="1">
      <c r="A580" s="47">
        <v>90141369</v>
      </c>
      <c r="B580" s="48" t="s">
        <v>2961</v>
      </c>
      <c r="C580" s="48" t="s">
        <v>2963</v>
      </c>
      <c r="D580" s="49" t="s">
        <v>43</v>
      </c>
      <c r="E580" s="49">
        <v>1</v>
      </c>
      <c r="F580" s="50" t="s">
        <v>60</v>
      </c>
      <c r="G580" s="50" t="s">
        <v>14</v>
      </c>
      <c r="H580" s="22">
        <v>0.60334618553999997</v>
      </c>
      <c r="J580" s="39">
        <v>90141369</v>
      </c>
      <c r="K580" s="51">
        <v>0.58668434999999997</v>
      </c>
      <c r="L580" s="51">
        <v>-1.6661835539999999e-002</v>
      </c>
    </row>
    <row r="581" ht="15" hidden="1">
      <c r="A581" s="47">
        <v>91334012</v>
      </c>
      <c r="B581" s="48" t="s">
        <v>9299</v>
      </c>
      <c r="C581" s="48" t="s">
        <v>9300</v>
      </c>
      <c r="D581" s="49" t="s">
        <v>628</v>
      </c>
      <c r="E581" s="49">
        <v>5</v>
      </c>
      <c r="F581" s="50" t="s">
        <v>18</v>
      </c>
      <c r="G581" s="50" t="s">
        <v>19</v>
      </c>
      <c r="H581" s="22">
        <v>1.2066923710799999</v>
      </c>
      <c r="J581" s="39">
        <v>91334012</v>
      </c>
      <c r="K581" s="51">
        <v>1.1733686999999999</v>
      </c>
      <c r="L581" s="51">
        <v>-3.3323671079999999e-002</v>
      </c>
    </row>
    <row r="582" ht="15" hidden="1">
      <c r="A582" s="47">
        <v>92402119</v>
      </c>
      <c r="B582" s="48" t="s">
        <v>3129</v>
      </c>
      <c r="C582" s="48" t="s">
        <v>3129</v>
      </c>
      <c r="D582" s="49" t="s">
        <v>17</v>
      </c>
      <c r="E582" s="49">
        <v>1</v>
      </c>
      <c r="F582" s="50" t="s">
        <v>60</v>
      </c>
      <c r="G582" s="50" t="s">
        <v>14</v>
      </c>
      <c r="H582" s="22">
        <v>0.43269143273999999</v>
      </c>
      <c r="J582" s="39">
        <v>92402119</v>
      </c>
      <c r="K582" s="51">
        <v>0.42074234999999999</v>
      </c>
      <c r="L582" s="51">
        <v>-1.194908274e-002</v>
      </c>
    </row>
    <row r="583" ht="15" hidden="1">
      <c r="A583" s="47">
        <v>92393829</v>
      </c>
      <c r="B583" s="48" t="s">
        <v>1569</v>
      </c>
      <c r="C583" s="48" t="s">
        <v>1569</v>
      </c>
      <c r="D583" s="49" t="s">
        <v>17</v>
      </c>
      <c r="E583" s="49">
        <v>1</v>
      </c>
      <c r="F583" s="50" t="s">
        <v>60</v>
      </c>
      <c r="G583" s="50" t="s">
        <v>14</v>
      </c>
      <c r="H583" s="22">
        <v>0.43269143273999999</v>
      </c>
      <c r="J583" s="39">
        <v>92393829</v>
      </c>
      <c r="K583" s="51">
        <v>0.42074234999999999</v>
      </c>
      <c r="L583" s="51">
        <v>-1.194908274e-002</v>
      </c>
    </row>
    <row r="584" ht="15" hidden="1">
      <c r="A584" s="47">
        <v>92433278</v>
      </c>
      <c r="B584" s="48" t="s">
        <v>949</v>
      </c>
      <c r="C584" s="48" t="s">
        <v>950</v>
      </c>
      <c r="D584" s="49" t="s">
        <v>92</v>
      </c>
      <c r="E584" s="49">
        <v>1</v>
      </c>
      <c r="F584" s="50" t="s">
        <v>13</v>
      </c>
      <c r="G584" s="50" t="s">
        <v>14</v>
      </c>
      <c r="H584" s="22">
        <v>51.7753245408</v>
      </c>
      <c r="J584" s="39">
        <v>92433278</v>
      </c>
      <c r="K584" s="51">
        <v>50.345511999999999</v>
      </c>
      <c r="L584" s="51">
        <v>-1.4298125408</v>
      </c>
    </row>
    <row r="585" ht="15" hidden="1">
      <c r="A585" s="47">
        <v>92417396</v>
      </c>
      <c r="B585" s="48" t="s">
        <v>7844</v>
      </c>
      <c r="C585" s="48" t="s">
        <v>7844</v>
      </c>
      <c r="D585" s="49" t="s">
        <v>39</v>
      </c>
      <c r="E585" s="49">
        <v>1</v>
      </c>
      <c r="F585" s="50" t="s">
        <v>13</v>
      </c>
      <c r="G585" s="50" t="s">
        <v>14</v>
      </c>
      <c r="H585" s="22">
        <v>29.3094</v>
      </c>
      <c r="J585" s="39">
        <v>92417396</v>
      </c>
      <c r="K585" s="51">
        <v>28.5</v>
      </c>
      <c r="L585" s="51">
        <v>-0.80940000000000001</v>
      </c>
    </row>
    <row r="586" ht="15" hidden="1">
      <c r="A586" s="47">
        <v>90281330</v>
      </c>
      <c r="B586" s="48" t="s">
        <v>5739</v>
      </c>
      <c r="C586" s="48" t="s">
        <v>5740</v>
      </c>
      <c r="D586" s="49" t="s">
        <v>554</v>
      </c>
      <c r="E586" s="49">
        <v>1</v>
      </c>
      <c r="F586" s="50" t="s">
        <v>88</v>
      </c>
      <c r="G586" s="50" t="s">
        <v>14</v>
      </c>
      <c r="H586" s="22">
        <v>5.4412561728000002</v>
      </c>
      <c r="J586" s="39">
        <v>90281330</v>
      </c>
      <c r="K586" s="51">
        <v>5.2909920000000001</v>
      </c>
      <c r="L586" s="51">
        <v>-0.15026417280000001</v>
      </c>
    </row>
    <row r="587" ht="15" hidden="1">
      <c r="A587" s="47">
        <v>90125304</v>
      </c>
      <c r="B587" s="48" t="s">
        <v>79</v>
      </c>
      <c r="C587" s="48" t="s">
        <v>82</v>
      </c>
      <c r="D587" s="49" t="s">
        <v>50</v>
      </c>
      <c r="E587" s="49">
        <v>1</v>
      </c>
      <c r="F587" s="50" t="s">
        <v>60</v>
      </c>
      <c r="G587" s="50" t="s">
        <v>14</v>
      </c>
      <c r="H587" s="22">
        <v>4.8021431094000002</v>
      </c>
      <c r="J587" s="39">
        <v>90125304</v>
      </c>
      <c r="K587" s="51">
        <v>4.6695285000000002</v>
      </c>
      <c r="L587" s="51">
        <v>-0.1326146094</v>
      </c>
    </row>
    <row r="588" ht="15" hidden="1">
      <c r="A588" s="47">
        <v>92379826</v>
      </c>
      <c r="B588" s="48" t="s">
        <v>9229</v>
      </c>
      <c r="C588" s="48" t="s">
        <v>9230</v>
      </c>
      <c r="D588" s="49" t="s">
        <v>124</v>
      </c>
      <c r="E588" s="49">
        <v>1.5</v>
      </c>
      <c r="F588" s="50" t="s">
        <v>95</v>
      </c>
      <c r="G588" s="50" t="s">
        <v>14</v>
      </c>
      <c r="H588" s="22">
        <v>4.7528903595600003</v>
      </c>
      <c r="J588" s="39">
        <v>92379826</v>
      </c>
      <c r="K588" s="51">
        <v>4.6216359000000002</v>
      </c>
      <c r="L588" s="51">
        <v>-0.13125445956000001</v>
      </c>
    </row>
    <row r="589" ht="15" hidden="1">
      <c r="A589" s="47">
        <v>92369634</v>
      </c>
      <c r="B589" s="48" t="s">
        <v>3134</v>
      </c>
      <c r="C589" s="48" t="s">
        <v>3137</v>
      </c>
      <c r="D589" s="49" t="s">
        <v>888</v>
      </c>
      <c r="E589" s="49">
        <v>1</v>
      </c>
      <c r="F589" s="50" t="s">
        <v>60</v>
      </c>
      <c r="G589" s="50" t="s">
        <v>14</v>
      </c>
      <c r="H589" s="22">
        <v>1.2066923710799999</v>
      </c>
      <c r="J589" s="39">
        <v>92369634</v>
      </c>
      <c r="K589" s="51">
        <v>1.1733686999999999</v>
      </c>
      <c r="L589" s="51">
        <v>-3.3323671079999999e-002</v>
      </c>
    </row>
    <row r="590" ht="15" hidden="1">
      <c r="A590" s="47">
        <v>90244257</v>
      </c>
      <c r="B590" s="48" t="s">
        <v>6699</v>
      </c>
      <c r="C590" s="48" t="s">
        <v>6700</v>
      </c>
      <c r="D590" s="49" t="s">
        <v>181</v>
      </c>
      <c r="E590" s="49">
        <v>1</v>
      </c>
      <c r="F590" s="50" t="s">
        <v>60</v>
      </c>
      <c r="G590" s="50" t="s">
        <v>14</v>
      </c>
      <c r="H590" s="22">
        <v>0.60334618553999997</v>
      </c>
      <c r="J590" s="39">
        <v>90244257</v>
      </c>
      <c r="K590" s="51">
        <v>0.58668434999999997</v>
      </c>
      <c r="L590" s="51">
        <v>-1.6661835539999999e-002</v>
      </c>
    </row>
    <row r="591" ht="15" hidden="1">
      <c r="A591" s="47">
        <v>90236440</v>
      </c>
      <c r="B591" s="48" t="s">
        <v>3487</v>
      </c>
      <c r="C591" s="48" t="s">
        <v>3487</v>
      </c>
      <c r="D591" s="49" t="s">
        <v>836</v>
      </c>
      <c r="E591" s="49">
        <v>1</v>
      </c>
      <c r="F591" s="50" t="s">
        <v>60</v>
      </c>
      <c r="G591" s="50" t="s">
        <v>14</v>
      </c>
      <c r="H591" s="22">
        <v>0.21634571637</v>
      </c>
      <c r="J591" s="39">
        <v>90236440</v>
      </c>
      <c r="K591" s="51">
        <v>0.21037117499999999</v>
      </c>
      <c r="L591" s="51">
        <v>-5.9745413700000001e-003</v>
      </c>
    </row>
    <row r="592" ht="15" hidden="1">
      <c r="A592" s="47">
        <v>90153553</v>
      </c>
      <c r="B592" s="48" t="s">
        <v>9451</v>
      </c>
      <c r="C592" s="48" t="s">
        <v>9451</v>
      </c>
      <c r="D592" s="49" t="s">
        <v>39</v>
      </c>
      <c r="E592" s="49">
        <v>1</v>
      </c>
      <c r="F592" s="50" t="s">
        <v>13</v>
      </c>
      <c r="G592" s="50" t="s">
        <v>14</v>
      </c>
      <c r="H592" s="22">
        <v>170.62041290427001</v>
      </c>
      <c r="J592" s="39">
        <v>90153553</v>
      </c>
      <c r="K592" s="51">
        <v>165.90860842500001</v>
      </c>
      <c r="L592" s="51">
        <v>-4.7118044792699996</v>
      </c>
    </row>
    <row r="593" ht="15" hidden="1">
      <c r="A593" s="47">
        <v>90330013</v>
      </c>
      <c r="B593" s="48" t="s">
        <v>7442</v>
      </c>
      <c r="C593" s="48" t="s">
        <v>7443</v>
      </c>
      <c r="D593" s="49" t="s">
        <v>50</v>
      </c>
      <c r="E593" s="49">
        <v>10</v>
      </c>
      <c r="F593" s="50" t="s">
        <v>18</v>
      </c>
      <c r="G593" s="50" t="s">
        <v>14</v>
      </c>
      <c r="H593" s="22">
        <v>11.128776094799999</v>
      </c>
      <c r="J593" s="39">
        <v>90330013</v>
      </c>
      <c r="K593" s="51">
        <v>10.821446999999999</v>
      </c>
      <c r="L593" s="51">
        <v>-0.30732909479999998</v>
      </c>
    </row>
    <row r="594" ht="15" hidden="1">
      <c r="A594" s="47">
        <v>91501040</v>
      </c>
      <c r="B594" s="48" t="s">
        <v>1761</v>
      </c>
      <c r="C594" s="48" t="s">
        <v>1764</v>
      </c>
      <c r="D594" s="49" t="s">
        <v>991</v>
      </c>
      <c r="E594" s="49">
        <v>1</v>
      </c>
      <c r="F594" s="50" t="s">
        <v>60</v>
      </c>
      <c r="G594" s="50" t="s">
        <v>14</v>
      </c>
      <c r="H594" s="22">
        <v>1.2436319334599999</v>
      </c>
      <c r="J594" s="39">
        <v>91501040</v>
      </c>
      <c r="K594" s="51">
        <v>1.2092881499999999</v>
      </c>
      <c r="L594" s="51">
        <v>-3.4343783459999999e-002</v>
      </c>
    </row>
    <row r="595" ht="15" hidden="1">
      <c r="A595" s="47">
        <v>90158130</v>
      </c>
      <c r="B595" s="48" t="s">
        <v>3010</v>
      </c>
      <c r="C595" s="48" t="s">
        <v>3010</v>
      </c>
      <c r="D595" s="49" t="s">
        <v>229</v>
      </c>
      <c r="E595" s="49">
        <v>1</v>
      </c>
      <c r="F595" s="50" t="s">
        <v>60</v>
      </c>
      <c r="G595" s="50" t="s">
        <v>14</v>
      </c>
      <c r="H595" s="22">
        <v>6.5158239283199997</v>
      </c>
      <c r="J595" s="39">
        <v>90158130</v>
      </c>
      <c r="K595" s="51">
        <v>6.3358847999999997</v>
      </c>
      <c r="L595" s="51">
        <v>-0.17993912832</v>
      </c>
    </row>
    <row r="596" ht="15" hidden="1">
      <c r="A596" s="47">
        <v>90310446</v>
      </c>
      <c r="B596" s="48" t="s">
        <v>3384</v>
      </c>
      <c r="C596" s="48" t="s">
        <v>3385</v>
      </c>
      <c r="D596" s="49" t="s">
        <v>492</v>
      </c>
      <c r="E596" s="49">
        <v>1</v>
      </c>
      <c r="F596" s="50" t="s">
        <v>60</v>
      </c>
      <c r="G596" s="50" t="s">
        <v>14</v>
      </c>
      <c r="H596" s="22">
        <v>2.5118902418400002</v>
      </c>
      <c r="J596" s="39">
        <v>90310446</v>
      </c>
      <c r="K596" s="51">
        <v>2.4425226000000002</v>
      </c>
      <c r="L596" s="51">
        <v>-6.9367641839999994e-002</v>
      </c>
    </row>
    <row r="597" ht="15" hidden="1">
      <c r="A597" s="47">
        <v>90267966</v>
      </c>
      <c r="B597" s="48" t="s">
        <v>5364</v>
      </c>
      <c r="C597" s="48" t="s">
        <v>5365</v>
      </c>
      <c r="D597" s="49" t="s">
        <v>633</v>
      </c>
      <c r="E597" s="49">
        <v>1</v>
      </c>
      <c r="F597" s="50" t="s">
        <v>60</v>
      </c>
      <c r="G597" s="50" t="s">
        <v>14</v>
      </c>
      <c r="H597" s="22">
        <v>1.2559451209200001</v>
      </c>
      <c r="J597" s="39">
        <v>90267966</v>
      </c>
      <c r="K597" s="51">
        <v>1.2212613000000001</v>
      </c>
      <c r="L597" s="51">
        <v>-3.4683820919999997e-002</v>
      </c>
    </row>
    <row r="598" ht="15" hidden="1">
      <c r="A598" s="47">
        <v>92265219</v>
      </c>
      <c r="B598" s="48" t="s">
        <v>3650</v>
      </c>
      <c r="C598" s="48" t="s">
        <v>3649</v>
      </c>
      <c r="D598" s="49" t="s">
        <v>235</v>
      </c>
      <c r="E598" s="49">
        <v>1</v>
      </c>
      <c r="F598" s="50" t="s">
        <v>60</v>
      </c>
      <c r="G598" s="50" t="s">
        <v>14</v>
      </c>
      <c r="H598" s="22">
        <v>4.7405771721000001</v>
      </c>
      <c r="J598" s="39">
        <v>92265219</v>
      </c>
      <c r="K598" s="51">
        <v>4.60966275</v>
      </c>
      <c r="L598" s="51">
        <v>-0.13091442210000001</v>
      </c>
    </row>
    <row r="599" ht="15" hidden="1">
      <c r="A599" s="47">
        <v>92452965</v>
      </c>
      <c r="B599" s="48" t="s">
        <v>6572</v>
      </c>
      <c r="C599" s="48" t="s">
        <v>6575</v>
      </c>
      <c r="D599" s="49" t="s">
        <v>39</v>
      </c>
      <c r="E599" s="49">
        <v>1</v>
      </c>
      <c r="F599" s="50" t="s">
        <v>60</v>
      </c>
      <c r="G599" s="50" t="s">
        <v>14</v>
      </c>
      <c r="H599" s="22">
        <v>7.4953714219901997</v>
      </c>
      <c r="J599" s="39">
        <v>92452965</v>
      </c>
      <c r="K599" s="51">
        <v>7.2883813904999997</v>
      </c>
      <c r="L599" s="51">
        <v>-0.20699003149020001</v>
      </c>
    </row>
    <row r="600" ht="15" hidden="1">
      <c r="A600" s="47">
        <v>92439535</v>
      </c>
      <c r="B600" s="48" t="s">
        <v>367</v>
      </c>
      <c r="C600" s="48" t="s">
        <v>365</v>
      </c>
      <c r="D600" s="49" t="s">
        <v>366</v>
      </c>
      <c r="E600" s="49">
        <v>1</v>
      </c>
      <c r="F600" s="50" t="s">
        <v>60</v>
      </c>
      <c r="G600" s="50" t="s">
        <v>14</v>
      </c>
      <c r="H600" s="22">
        <v>0.62797256046000005</v>
      </c>
      <c r="J600" s="39">
        <v>92439535</v>
      </c>
      <c r="K600" s="51">
        <v>0.61063065000000005</v>
      </c>
      <c r="L600" s="51">
        <v>-1.7341910459999998e-002</v>
      </c>
    </row>
    <row r="601" ht="15" hidden="1">
      <c r="A601" s="47">
        <v>90286235</v>
      </c>
      <c r="B601" s="48" t="s">
        <v>5219</v>
      </c>
      <c r="C601" s="48" t="s">
        <v>5220</v>
      </c>
      <c r="D601" s="49" t="s">
        <v>603</v>
      </c>
      <c r="E601" s="49">
        <v>1</v>
      </c>
      <c r="F601" s="50" t="s">
        <v>64</v>
      </c>
      <c r="G601" s="50" t="s">
        <v>14</v>
      </c>
      <c r="H601" s="22">
        <v>1.2559451209200001</v>
      </c>
      <c r="J601" s="39">
        <v>90286235</v>
      </c>
      <c r="K601" s="51">
        <v>1.2212613000000001</v>
      </c>
      <c r="L601" s="51">
        <v>-3.4683820919999997e-002</v>
      </c>
    </row>
    <row r="602" ht="15" hidden="1">
      <c r="A602" s="47">
        <v>90287584</v>
      </c>
      <c r="B602" s="48" t="s">
        <v>8458</v>
      </c>
      <c r="C602" s="48" t="s">
        <v>8465</v>
      </c>
      <c r="D602" s="49" t="s">
        <v>603</v>
      </c>
      <c r="E602" s="49">
        <v>1</v>
      </c>
      <c r="F602" s="50" t="s">
        <v>60</v>
      </c>
      <c r="G602" s="50" t="s">
        <v>14</v>
      </c>
      <c r="H602" s="22">
        <v>0.62797256046000005</v>
      </c>
      <c r="J602" s="39">
        <v>90287584</v>
      </c>
      <c r="K602" s="51">
        <v>0.61063065000000005</v>
      </c>
      <c r="L602" s="51">
        <v>-1.7341910459999998e-002</v>
      </c>
    </row>
    <row r="603" ht="15" hidden="1">
      <c r="A603" s="47">
        <v>90196830</v>
      </c>
      <c r="B603" s="48" t="s">
        <v>3134</v>
      </c>
      <c r="C603" s="48" t="s">
        <v>3136</v>
      </c>
      <c r="D603" s="49" t="s">
        <v>720</v>
      </c>
      <c r="E603" s="49">
        <v>1</v>
      </c>
      <c r="F603" s="50" t="s">
        <v>436</v>
      </c>
      <c r="G603" s="50" t="s">
        <v>14</v>
      </c>
      <c r="H603" s="22">
        <v>1.2559451209200001</v>
      </c>
      <c r="J603" s="39">
        <v>90196830</v>
      </c>
      <c r="K603" s="51">
        <v>1.2212613000000001</v>
      </c>
      <c r="L603" s="51">
        <v>-3.4683820919999997e-002</v>
      </c>
    </row>
    <row r="604" ht="15" hidden="1">
      <c r="A604" s="47">
        <v>90185552</v>
      </c>
      <c r="B604" s="48" t="s">
        <v>7054</v>
      </c>
      <c r="C604" s="48" t="s">
        <v>7055</v>
      </c>
      <c r="D604" s="49" t="s">
        <v>98</v>
      </c>
      <c r="E604" s="49">
        <v>1</v>
      </c>
      <c r="F604" s="50" t="s">
        <v>60</v>
      </c>
      <c r="G604" s="50" t="s">
        <v>14</v>
      </c>
      <c r="H604" s="22">
        <v>4.7405771721000001</v>
      </c>
      <c r="J604" s="39">
        <v>90185552</v>
      </c>
      <c r="K604" s="51">
        <v>4.60966275</v>
      </c>
      <c r="L604" s="51">
        <v>-0.13091442210000001</v>
      </c>
    </row>
    <row r="605" ht="15" hidden="1">
      <c r="A605" s="47">
        <v>90178157</v>
      </c>
      <c r="B605" s="48" t="s">
        <v>8530</v>
      </c>
      <c r="C605" s="48" t="s">
        <v>8531</v>
      </c>
      <c r="D605" s="49" t="s">
        <v>915</v>
      </c>
      <c r="E605" s="49">
        <v>1</v>
      </c>
      <c r="F605" s="50" t="s">
        <v>64</v>
      </c>
      <c r="G605" s="50" t="s">
        <v>14</v>
      </c>
      <c r="H605" s="22">
        <v>28.183302000000001</v>
      </c>
      <c r="J605" s="39">
        <v>90178157</v>
      </c>
      <c r="K605" s="51">
        <v>27.405000000000001</v>
      </c>
      <c r="L605" s="51">
        <v>-0.77830200000000005</v>
      </c>
    </row>
    <row r="606" ht="15" hidden="1">
      <c r="A606" s="47">
        <v>90170881</v>
      </c>
      <c r="B606" s="48" t="s">
        <v>587</v>
      </c>
      <c r="C606" s="48" t="s">
        <v>587</v>
      </c>
      <c r="D606" s="49" t="s">
        <v>244</v>
      </c>
      <c r="E606" s="49">
        <v>1</v>
      </c>
      <c r="F606" s="50" t="s">
        <v>60</v>
      </c>
      <c r="G606" s="50" t="s">
        <v>14</v>
      </c>
      <c r="H606" s="22">
        <v>4.7405771721000001</v>
      </c>
      <c r="J606" s="39">
        <v>90170881</v>
      </c>
      <c r="K606" s="51">
        <v>4.60966275</v>
      </c>
      <c r="L606" s="51">
        <v>-0.13091442210000001</v>
      </c>
    </row>
    <row r="607" ht="15" hidden="1">
      <c r="A607" s="47">
        <v>90263138</v>
      </c>
      <c r="B607" s="48" t="s">
        <v>1155</v>
      </c>
      <c r="C607" s="48" t="s">
        <v>1156</v>
      </c>
      <c r="D607" s="49" t="s">
        <v>26</v>
      </c>
      <c r="E607" s="49">
        <v>1</v>
      </c>
      <c r="F607" s="50" t="s">
        <v>88</v>
      </c>
      <c r="G607" s="50" t="s">
        <v>14</v>
      </c>
      <c r="H607" s="22">
        <v>19.405583436960001</v>
      </c>
      <c r="J607" s="39">
        <v>90263138</v>
      </c>
      <c r="K607" s="51">
        <v>18.869684400000001</v>
      </c>
      <c r="L607" s="51">
        <v>-0.53589903695999996</v>
      </c>
    </row>
    <row r="608" ht="15" hidden="1">
      <c r="A608" s="47">
        <v>92410090</v>
      </c>
      <c r="B608" s="48" t="s">
        <v>1143</v>
      </c>
      <c r="C608" s="48" t="s">
        <v>1144</v>
      </c>
      <c r="D608" s="49" t="s">
        <v>73</v>
      </c>
      <c r="E608" s="49">
        <v>1</v>
      </c>
      <c r="F608" s="50" t="s">
        <v>60</v>
      </c>
      <c r="G608" s="50" t="s">
        <v>14</v>
      </c>
      <c r="H608" s="22">
        <v>19.257825187440002</v>
      </c>
      <c r="J608" s="39">
        <v>92410090</v>
      </c>
      <c r="K608" s="51">
        <v>18.726006600000002</v>
      </c>
      <c r="L608" s="51">
        <v>-0.53181858743999999</v>
      </c>
    </row>
    <row r="609" ht="15" hidden="1">
      <c r="A609" s="47">
        <v>92391559</v>
      </c>
      <c r="B609" s="48" t="s">
        <v>330</v>
      </c>
      <c r="C609" s="48" t="s">
        <v>331</v>
      </c>
      <c r="D609" s="49" t="s">
        <v>17</v>
      </c>
      <c r="E609" s="49">
        <v>1</v>
      </c>
      <c r="F609" s="50" t="s">
        <v>60</v>
      </c>
      <c r="G609" s="50" t="s">
        <v>14</v>
      </c>
      <c r="H609" s="22">
        <v>1.2436319334599999</v>
      </c>
      <c r="J609" s="39">
        <v>92391559</v>
      </c>
      <c r="K609" s="51">
        <v>1.2092881499999999</v>
      </c>
      <c r="L609" s="51">
        <v>-3.4343783459999999e-002</v>
      </c>
    </row>
    <row r="610" ht="15" hidden="1">
      <c r="A610" s="47">
        <v>90237498</v>
      </c>
      <c r="B610" s="48" t="s">
        <v>3281</v>
      </c>
      <c r="C610" s="48" t="s">
        <v>3281</v>
      </c>
      <c r="D610" s="49" t="s">
        <v>29</v>
      </c>
      <c r="E610" s="49">
        <v>1</v>
      </c>
      <c r="F610" s="50" t="s">
        <v>436</v>
      </c>
      <c r="G610" s="50" t="s">
        <v>14</v>
      </c>
      <c r="H610" s="22">
        <v>1.6289559820799999</v>
      </c>
      <c r="J610" s="39">
        <v>90237498</v>
      </c>
      <c r="K610" s="51">
        <v>1.5839711999999999</v>
      </c>
      <c r="L610" s="51">
        <v>-4.4984782080000001e-002</v>
      </c>
    </row>
    <row r="611" ht="15">
      <c r="A611" s="47">
        <v>92463460</v>
      </c>
      <c r="B611" s="48" t="s">
        <v>2523</v>
      </c>
      <c r="C611" s="48" t="s">
        <v>2524</v>
      </c>
      <c r="D611" s="49" t="s">
        <v>26</v>
      </c>
      <c r="E611" s="49">
        <v>150</v>
      </c>
      <c r="F611" s="50" t="s">
        <v>18</v>
      </c>
      <c r="G611" s="50" t="s">
        <v>19</v>
      </c>
      <c r="H611" s="22">
        <v>4.85919e-002</v>
      </c>
      <c r="J611" s="39">
        <v>92463460</v>
      </c>
      <c r="K611" s="51">
        <v>4.725e-002</v>
      </c>
      <c r="L611" s="51">
        <v>-1.3419e-003</v>
      </c>
    </row>
    <row r="612" ht="15" hidden="1">
      <c r="A612" s="47">
        <v>90309235</v>
      </c>
      <c r="B612" s="53" t="s">
        <v>9623</v>
      </c>
      <c r="C612" s="53" t="s">
        <v>9624</v>
      </c>
      <c r="D612" s="50" t="s">
        <v>414</v>
      </c>
      <c r="E612" s="49">
        <v>1</v>
      </c>
      <c r="F612" s="50" t="s">
        <v>13</v>
      </c>
      <c r="G612" s="50" t="s">
        <v>14</v>
      </c>
      <c r="H612" s="22">
        <v>711.67336799999998</v>
      </c>
      <c r="J612" s="39">
        <v>90309235</v>
      </c>
      <c r="K612" s="51">
        <v>692.01999999999998</v>
      </c>
      <c r="L612" s="51">
        <v>-19.653368</v>
      </c>
    </row>
    <row r="613" ht="15" hidden="1">
      <c r="A613" s="47">
        <v>92255388</v>
      </c>
      <c r="B613" s="48" t="s">
        <v>1965</v>
      </c>
      <c r="C613" s="48" t="s">
        <v>1966</v>
      </c>
      <c r="D613" s="49" t="s">
        <v>220</v>
      </c>
      <c r="E613" s="49">
        <v>1</v>
      </c>
      <c r="F613" s="50" t="s">
        <v>13</v>
      </c>
      <c r="G613" s="50" t="s">
        <v>14</v>
      </c>
      <c r="H613" s="22">
        <v>109.187981363601</v>
      </c>
      <c r="J613" s="39">
        <v>92255388</v>
      </c>
      <c r="K613" s="51">
        <v>106.1726773275</v>
      </c>
      <c r="L613" s="51">
        <v>-3.015304036101</v>
      </c>
    </row>
    <row r="614" ht="15" hidden="1">
      <c r="A614" s="47">
        <v>92255345</v>
      </c>
      <c r="B614" s="48" t="s">
        <v>1976</v>
      </c>
      <c r="C614" s="48" t="s">
        <v>1977</v>
      </c>
      <c r="D614" s="49" t="s">
        <v>220</v>
      </c>
      <c r="E614" s="49">
        <v>1</v>
      </c>
      <c r="F614" s="50" t="s">
        <v>13</v>
      </c>
      <c r="G614" s="50" t="s">
        <v>14</v>
      </c>
      <c r="H614" s="22">
        <v>50.284712217600003</v>
      </c>
      <c r="J614" s="39">
        <v>92255345</v>
      </c>
      <c r="K614" s="51">
        <v>48.896064000000003</v>
      </c>
      <c r="L614" s="51">
        <v>-1.3886482175999999</v>
      </c>
    </row>
    <row r="615" ht="15" hidden="1">
      <c r="A615" s="47">
        <v>90274881</v>
      </c>
      <c r="B615" s="48" t="s">
        <v>5614</v>
      </c>
      <c r="C615" s="48" t="s">
        <v>5615</v>
      </c>
      <c r="D615" s="49" t="s">
        <v>36</v>
      </c>
      <c r="E615" s="49">
        <v>15</v>
      </c>
      <c r="F615" s="50" t="s">
        <v>18</v>
      </c>
      <c r="G615" s="50" t="s">
        <v>19</v>
      </c>
      <c r="H615" s="22">
        <v>16.487944351199999</v>
      </c>
      <c r="J615" s="39">
        <v>90274881</v>
      </c>
      <c r="K615" s="51">
        <v>16.032617999999999</v>
      </c>
      <c r="L615" s="51">
        <v>-0.45532635119999998</v>
      </c>
    </row>
    <row r="616" ht="15" hidden="1">
      <c r="A616" s="47">
        <v>90279344</v>
      </c>
      <c r="B616" s="48" t="s">
        <v>6458</v>
      </c>
      <c r="C616" s="48" t="s">
        <v>6460</v>
      </c>
      <c r="D616" s="49" t="s">
        <v>26</v>
      </c>
      <c r="E616" s="49">
        <v>1</v>
      </c>
      <c r="F616" s="50" t="s">
        <v>436</v>
      </c>
      <c r="G616" s="50" t="s">
        <v>14</v>
      </c>
      <c r="H616" s="22">
        <v>2.4872638669199998</v>
      </c>
      <c r="J616" s="39">
        <v>90279344</v>
      </c>
      <c r="K616" s="51">
        <v>2.4185762999999998</v>
      </c>
      <c r="L616" s="51">
        <v>-6.8687566919999998e-002</v>
      </c>
    </row>
    <row r="617" ht="15" hidden="1">
      <c r="A617" s="47">
        <v>90206401</v>
      </c>
      <c r="B617" s="48" t="s">
        <v>9419</v>
      </c>
      <c r="C617" s="48" t="s">
        <v>9420</v>
      </c>
      <c r="D617" s="49" t="s">
        <v>154</v>
      </c>
      <c r="E617" s="49">
        <v>100</v>
      </c>
      <c r="F617" s="50" t="s">
        <v>151</v>
      </c>
      <c r="G617" s="50" t="s">
        <v>19</v>
      </c>
      <c r="H617" s="22">
        <v>0.62797256046000005</v>
      </c>
      <c r="J617" s="39">
        <v>90206401</v>
      </c>
      <c r="K617" s="51">
        <v>0.61063065000000005</v>
      </c>
      <c r="L617" s="51">
        <v>-1.7341910459999998e-002</v>
      </c>
    </row>
    <row r="618" ht="15" hidden="1">
      <c r="A618" s="47">
        <v>92402887</v>
      </c>
      <c r="B618" s="48" t="s">
        <v>5580</v>
      </c>
      <c r="C618" s="48" t="s">
        <v>5581</v>
      </c>
      <c r="D618" s="49" t="s">
        <v>1298</v>
      </c>
      <c r="E618" s="49">
        <v>1</v>
      </c>
      <c r="F618" s="50" t="s">
        <v>60</v>
      </c>
      <c r="G618" s="50" t="s">
        <v>14</v>
      </c>
      <c r="H618" s="22">
        <v>0.62797256046000005</v>
      </c>
      <c r="J618" s="39">
        <v>92402887</v>
      </c>
      <c r="K618" s="51">
        <v>0.61063065000000005</v>
      </c>
      <c r="L618" s="51">
        <v>-1.7341910459999998e-002</v>
      </c>
    </row>
    <row r="619" ht="15" hidden="1">
      <c r="A619" s="47">
        <v>90125177</v>
      </c>
      <c r="B619" s="48" t="s">
        <v>6856</v>
      </c>
      <c r="C619" s="48" t="s">
        <v>6857</v>
      </c>
      <c r="D619" s="49" t="s">
        <v>50</v>
      </c>
      <c r="E619" s="49">
        <v>1</v>
      </c>
      <c r="F619" s="50" t="s">
        <v>60</v>
      </c>
      <c r="G619" s="50" t="s">
        <v>14</v>
      </c>
      <c r="H619" s="22">
        <v>0.62797256046000005</v>
      </c>
      <c r="J619" s="39">
        <v>90125177</v>
      </c>
      <c r="K619" s="51">
        <v>0.61063065000000005</v>
      </c>
      <c r="L619" s="51">
        <v>-1.7341910459999998e-002</v>
      </c>
    </row>
    <row r="620" ht="15" hidden="1">
      <c r="A620" s="47">
        <v>90205847</v>
      </c>
      <c r="B620" s="48" t="s">
        <v>8614</v>
      </c>
      <c r="C620" s="48" t="s">
        <v>8615</v>
      </c>
      <c r="D620" s="49" t="s">
        <v>154</v>
      </c>
      <c r="E620" s="49">
        <v>3.5</v>
      </c>
      <c r="F620" s="50" t="s">
        <v>95</v>
      </c>
      <c r="G620" s="50" t="s">
        <v>19</v>
      </c>
      <c r="H620" s="22">
        <v>2.49957705438</v>
      </c>
      <c r="J620" s="39">
        <v>90205847</v>
      </c>
      <c r="K620" s="51">
        <v>2.43054945</v>
      </c>
      <c r="L620" s="51">
        <v>-6.9027604379999996e-002</v>
      </c>
    </row>
    <row r="621" ht="15" hidden="1">
      <c r="A621" s="47">
        <v>90139445</v>
      </c>
      <c r="B621" s="48" t="s">
        <v>4219</v>
      </c>
      <c r="C621" s="48" t="s">
        <v>4220</v>
      </c>
      <c r="D621" s="49" t="s">
        <v>43</v>
      </c>
      <c r="E621" s="49">
        <v>1</v>
      </c>
      <c r="F621" s="50" t="s">
        <v>88</v>
      </c>
      <c r="G621" s="50" t="s">
        <v>14</v>
      </c>
      <c r="H621" s="22">
        <v>10.02293459244</v>
      </c>
      <c r="J621" s="39">
        <v>90139445</v>
      </c>
      <c r="K621" s="51">
        <v>9.7461441000000004</v>
      </c>
      <c r="L621" s="51">
        <v>-0.27679049243999998</v>
      </c>
    </row>
    <row r="622" ht="15" hidden="1">
      <c r="A622" s="47">
        <v>92396275</v>
      </c>
      <c r="B622" s="48" t="s">
        <v>9248</v>
      </c>
      <c r="C622" s="48" t="s">
        <v>9249</v>
      </c>
      <c r="D622" s="49" t="s">
        <v>603</v>
      </c>
      <c r="E622" s="49">
        <v>1</v>
      </c>
      <c r="F622" s="50" t="s">
        <v>64</v>
      </c>
      <c r="G622" s="50" t="s">
        <v>14</v>
      </c>
      <c r="H622" s="22">
        <v>3.9050394516</v>
      </c>
      <c r="J622" s="39">
        <v>92396275</v>
      </c>
      <c r="K622" s="51">
        <v>3.797199</v>
      </c>
      <c r="L622" s="51">
        <v>-0.1078404516</v>
      </c>
    </row>
    <row r="623" ht="15" hidden="1">
      <c r="A623" s="47">
        <v>92252532</v>
      </c>
      <c r="B623" s="48" t="s">
        <v>8747</v>
      </c>
      <c r="C623" s="48" t="s">
        <v>8748</v>
      </c>
      <c r="D623" s="49" t="s">
        <v>229</v>
      </c>
      <c r="E623" s="49">
        <v>1</v>
      </c>
      <c r="F623" s="50" t="s">
        <v>193</v>
      </c>
      <c r="G623" s="50" t="s">
        <v>14</v>
      </c>
      <c r="H623" s="22">
        <v>4.8760222341599997</v>
      </c>
      <c r="J623" s="39">
        <v>92252532</v>
      </c>
      <c r="K623" s="51">
        <v>4.7413673999999997</v>
      </c>
      <c r="L623" s="51">
        <v>-0.13465483415999999</v>
      </c>
    </row>
    <row r="624" ht="15" hidden="1">
      <c r="A624" s="47">
        <v>90150287</v>
      </c>
      <c r="B624" s="48" t="s">
        <v>4221</v>
      </c>
      <c r="C624" s="48" t="s">
        <v>4222</v>
      </c>
      <c r="D624" s="49" t="s">
        <v>39</v>
      </c>
      <c r="E624" s="49">
        <v>1</v>
      </c>
      <c r="F624" s="50" t="s">
        <v>64</v>
      </c>
      <c r="G624" s="50" t="s">
        <v>14</v>
      </c>
      <c r="H624" s="22">
        <v>9.7520444683199994</v>
      </c>
      <c r="J624" s="39">
        <v>90150287</v>
      </c>
      <c r="K624" s="51">
        <v>9.4827347999999994</v>
      </c>
      <c r="L624" s="51">
        <v>-0.26930966831999997</v>
      </c>
    </row>
    <row r="625" ht="15" hidden="1">
      <c r="A625" s="47">
        <v>90241312</v>
      </c>
      <c r="B625" s="48" t="s">
        <v>527</v>
      </c>
      <c r="C625" s="48" t="s">
        <v>527</v>
      </c>
      <c r="D625" s="49" t="s">
        <v>528</v>
      </c>
      <c r="E625" s="49">
        <v>1</v>
      </c>
      <c r="F625" s="50" t="s">
        <v>64</v>
      </c>
      <c r="G625" s="50" t="s">
        <v>14</v>
      </c>
      <c r="H625" s="22">
        <v>0.46229897721239999</v>
      </c>
      <c r="J625" s="39">
        <v>90241312</v>
      </c>
      <c r="K625" s="51">
        <v>0.44953226099999999</v>
      </c>
      <c r="L625" s="51">
        <v>-1.2766716212399999e-002</v>
      </c>
    </row>
    <row r="626" ht="15" hidden="1">
      <c r="A626" s="47">
        <v>90270126</v>
      </c>
      <c r="B626" s="48" t="s">
        <v>8095</v>
      </c>
      <c r="C626" s="48" t="s">
        <v>8096</v>
      </c>
      <c r="D626" s="49" t="s">
        <v>603</v>
      </c>
      <c r="E626" s="49">
        <v>1</v>
      </c>
      <c r="F626" s="50" t="s">
        <v>13</v>
      </c>
      <c r="G626" s="50" t="s">
        <v>14</v>
      </c>
      <c r="H626" s="22">
        <v>1039.04394</v>
      </c>
      <c r="J626" s="39">
        <v>90270126</v>
      </c>
      <c r="K626" s="51">
        <v>1010.35</v>
      </c>
      <c r="L626" s="51">
        <v>-28.693940000000001</v>
      </c>
    </row>
    <row r="627" ht="15" hidden="1">
      <c r="A627" s="47">
        <v>90221656</v>
      </c>
      <c r="B627" s="48" t="s">
        <v>9868</v>
      </c>
      <c r="C627" s="48" t="s">
        <v>9870</v>
      </c>
      <c r="D627" s="49" t="s">
        <v>69</v>
      </c>
      <c r="E627" s="49">
        <v>1</v>
      </c>
      <c r="F627" s="50" t="s">
        <v>60</v>
      </c>
      <c r="G627" s="50" t="s">
        <v>14</v>
      </c>
      <c r="H627" s="22">
        <v>2.5734561791399999</v>
      </c>
      <c r="J627" s="39">
        <v>90221656</v>
      </c>
      <c r="K627" s="51">
        <v>2.5023883499999999</v>
      </c>
      <c r="L627" s="51">
        <v>-7.1067829139999997e-002</v>
      </c>
    </row>
    <row r="628" ht="15" hidden="1">
      <c r="A628" s="47">
        <v>90262743</v>
      </c>
      <c r="B628" s="48" t="s">
        <v>5587</v>
      </c>
      <c r="C628" s="48" t="s">
        <v>5588</v>
      </c>
      <c r="D628" s="49" t="s">
        <v>244</v>
      </c>
      <c r="E628" s="49">
        <v>1</v>
      </c>
      <c r="F628" s="50" t="s">
        <v>64</v>
      </c>
      <c r="G628" s="50" t="s">
        <v>14</v>
      </c>
      <c r="H628" s="22">
        <v>0.78902555381999995</v>
      </c>
      <c r="J628" s="39">
        <v>90262743</v>
      </c>
      <c r="K628" s="51">
        <v>0.76723604999999995</v>
      </c>
      <c r="L628" s="51">
        <v>-2.178950382e-002</v>
      </c>
    </row>
    <row r="629" ht="15" hidden="1">
      <c r="A629" s="47">
        <v>92375693</v>
      </c>
      <c r="B629" s="48" t="s">
        <v>5658</v>
      </c>
      <c r="C629" s="48" t="s">
        <v>5659</v>
      </c>
      <c r="D629" s="49" t="s">
        <v>220</v>
      </c>
      <c r="E629" s="49">
        <v>1</v>
      </c>
      <c r="F629" s="50" t="s">
        <v>13</v>
      </c>
      <c r="G629" s="50" t="s">
        <v>14</v>
      </c>
      <c r="H629" s="22">
        <v>149.83917820074001</v>
      </c>
      <c r="J629" s="39">
        <v>92375693</v>
      </c>
      <c r="K629" s="51">
        <v>145.70126235000001</v>
      </c>
      <c r="L629" s="51">
        <v>-4.1379158507399998</v>
      </c>
    </row>
    <row r="630" ht="15" hidden="1">
      <c r="A630" s="47">
        <v>92249159</v>
      </c>
      <c r="B630" s="48" t="s">
        <v>2798</v>
      </c>
      <c r="C630" s="48" t="s">
        <v>2799</v>
      </c>
      <c r="D630" s="49" t="s">
        <v>455</v>
      </c>
      <c r="E630" s="49">
        <v>1</v>
      </c>
      <c r="F630" s="50" t="s">
        <v>64</v>
      </c>
      <c r="G630" s="50" t="s">
        <v>14</v>
      </c>
      <c r="H630" s="22">
        <v>2.49957705438</v>
      </c>
      <c r="J630" s="39">
        <v>92249159</v>
      </c>
      <c r="K630" s="51">
        <v>2.43054945</v>
      </c>
      <c r="L630" s="51">
        <v>-6.9027604379999996e-002</v>
      </c>
    </row>
    <row r="631" ht="15" hidden="1">
      <c r="A631" s="47">
        <v>90249020</v>
      </c>
      <c r="B631" s="48" t="s">
        <v>1923</v>
      </c>
      <c r="C631" s="48" t="s">
        <v>1927</v>
      </c>
      <c r="D631" s="49" t="s">
        <v>247</v>
      </c>
      <c r="E631" s="49">
        <v>1</v>
      </c>
      <c r="F631" s="50" t="s">
        <v>13</v>
      </c>
      <c r="G631" s="50" t="s">
        <v>14</v>
      </c>
      <c r="H631" s="22">
        <v>9.9244290927600005</v>
      </c>
      <c r="J631" s="39">
        <v>90249020</v>
      </c>
      <c r="K631" s="51">
        <v>9.6503589000000005</v>
      </c>
      <c r="L631" s="51">
        <v>-0.27407019276</v>
      </c>
    </row>
    <row r="632" ht="15" hidden="1">
      <c r="A632" s="47">
        <v>92427146</v>
      </c>
      <c r="B632" s="48" t="s">
        <v>1167</v>
      </c>
      <c r="C632" s="48" t="s">
        <v>1168</v>
      </c>
      <c r="D632" s="49" t="s">
        <v>21</v>
      </c>
      <c r="E632" s="49">
        <v>1</v>
      </c>
      <c r="F632" s="50" t="s">
        <v>436</v>
      </c>
      <c r="G632" s="50" t="s">
        <v>14</v>
      </c>
      <c r="H632" s="22">
        <v>2.4626374919999998</v>
      </c>
      <c r="J632" s="39">
        <v>92427146</v>
      </c>
      <c r="K632" s="51">
        <v>2.3946299999999998</v>
      </c>
      <c r="L632" s="51">
        <v>-6.8007492000000003e-002</v>
      </c>
    </row>
    <row r="633" ht="15" hidden="1">
      <c r="A633" s="47">
        <v>90351037</v>
      </c>
      <c r="B633" s="48" t="s">
        <v>9643</v>
      </c>
      <c r="C633" s="48" t="s">
        <v>9644</v>
      </c>
      <c r="D633" s="49" t="s">
        <v>139</v>
      </c>
      <c r="E633" s="49">
        <v>10</v>
      </c>
      <c r="F633" s="50" t="s">
        <v>95</v>
      </c>
      <c r="G633" s="50" t="s">
        <v>19</v>
      </c>
      <c r="H633" s="22">
        <v>1.2190055585399999</v>
      </c>
      <c r="J633" s="39">
        <v>90351037</v>
      </c>
      <c r="K633" s="51">
        <v>1.1853418499999999</v>
      </c>
      <c r="L633" s="51">
        <v>-3.3663708539999997e-002</v>
      </c>
    </row>
    <row r="634" ht="15" hidden="1">
      <c r="A634" s="47">
        <v>90249631</v>
      </c>
      <c r="B634" s="48" t="s">
        <v>2977</v>
      </c>
      <c r="C634" s="48" t="s">
        <v>2984</v>
      </c>
      <c r="D634" s="49" t="s">
        <v>131</v>
      </c>
      <c r="E634" s="49">
        <v>1</v>
      </c>
      <c r="F634" s="50" t="s">
        <v>60</v>
      </c>
      <c r="G634" s="50" t="s">
        <v>14</v>
      </c>
      <c r="H634" s="22">
        <v>6.3122044305599996</v>
      </c>
      <c r="J634" s="39">
        <v>90249631</v>
      </c>
      <c r="K634" s="51">
        <v>6.1378883999999996</v>
      </c>
      <c r="L634" s="51">
        <v>-0.17431603056</v>
      </c>
    </row>
    <row r="635" ht="15" hidden="1">
      <c r="A635" s="47">
        <v>90298268</v>
      </c>
      <c r="B635" s="48" t="s">
        <v>7320</v>
      </c>
      <c r="C635" s="48" t="s">
        <v>7323</v>
      </c>
      <c r="D635" s="49" t="s">
        <v>131</v>
      </c>
      <c r="E635" s="49">
        <v>1</v>
      </c>
      <c r="F635" s="50" t="s">
        <v>60</v>
      </c>
      <c r="G635" s="50" t="s">
        <v>14</v>
      </c>
      <c r="H635" s="22">
        <v>2.4626374919999998</v>
      </c>
      <c r="J635" s="39">
        <v>90298268</v>
      </c>
      <c r="K635" s="51">
        <v>2.3946299999999998</v>
      </c>
      <c r="L635" s="51">
        <v>-6.8007492000000003e-002</v>
      </c>
    </row>
    <row r="636" ht="15" hidden="1">
      <c r="A636" s="47">
        <v>90301943</v>
      </c>
      <c r="B636" s="48" t="s">
        <v>1875</v>
      </c>
      <c r="C636" s="48" t="s">
        <v>1876</v>
      </c>
      <c r="D636" s="49" t="s">
        <v>915</v>
      </c>
      <c r="E636" s="49">
        <v>1</v>
      </c>
      <c r="F636" s="50" t="s">
        <v>13</v>
      </c>
      <c r="G636" s="50" t="s">
        <v>14</v>
      </c>
      <c r="H636" s="22">
        <v>5.1469123582799998</v>
      </c>
      <c r="J636" s="39">
        <v>90301943</v>
      </c>
      <c r="K636" s="51">
        <v>5.0047766999999999</v>
      </c>
      <c r="L636" s="51">
        <v>-0.14213565827999999</v>
      </c>
    </row>
    <row r="637" ht="15" hidden="1">
      <c r="A637" s="47">
        <v>90173732</v>
      </c>
      <c r="B637" s="48" t="s">
        <v>393</v>
      </c>
      <c r="C637" s="48" t="s">
        <v>394</v>
      </c>
      <c r="D637" s="49" t="s">
        <v>383</v>
      </c>
      <c r="E637" s="49">
        <v>50</v>
      </c>
      <c r="F637" s="50" t="s">
        <v>18</v>
      </c>
      <c r="G637" s="50" t="s">
        <v>19</v>
      </c>
      <c r="H637" s="22">
        <v>0.61565937299999995</v>
      </c>
      <c r="J637" s="39">
        <v>90173732</v>
      </c>
      <c r="K637" s="51">
        <v>0.59865749999999995</v>
      </c>
      <c r="L637" s="51">
        <v>-1.7001873000000001e-002</v>
      </c>
    </row>
    <row r="638" ht="15" hidden="1">
      <c r="A638" s="47">
        <v>92423183</v>
      </c>
      <c r="B638" s="48" t="s">
        <v>6630</v>
      </c>
      <c r="C638" s="48" t="s">
        <v>6631</v>
      </c>
      <c r="D638" s="49" t="s">
        <v>69</v>
      </c>
      <c r="E638" s="49">
        <v>1</v>
      </c>
      <c r="F638" s="50" t="s">
        <v>60</v>
      </c>
      <c r="G638" s="50" t="s">
        <v>14</v>
      </c>
      <c r="H638" s="22">
        <v>0.30782968649999998</v>
      </c>
      <c r="J638" s="39">
        <v>92423183</v>
      </c>
      <c r="K638" s="51">
        <v>0.29932874999999998</v>
      </c>
      <c r="L638" s="51">
        <v>-8.5009365000000003e-003</v>
      </c>
    </row>
    <row r="639" ht="15" hidden="1">
      <c r="A639" s="47">
        <v>90874013</v>
      </c>
      <c r="B639" s="48" t="s">
        <v>2006</v>
      </c>
      <c r="C639" s="48" t="s">
        <v>2007</v>
      </c>
      <c r="D639" s="49" t="s">
        <v>43</v>
      </c>
      <c r="E639" s="49">
        <v>30</v>
      </c>
      <c r="F639" s="50" t="s">
        <v>95</v>
      </c>
      <c r="G639" s="50" t="s">
        <v>19</v>
      </c>
      <c r="H639" s="22">
        <v>0.61565937299999995</v>
      </c>
      <c r="J639" s="39">
        <v>90874013</v>
      </c>
      <c r="K639" s="51">
        <v>0.59865749999999995</v>
      </c>
      <c r="L639" s="51">
        <v>-1.7001873000000001e-002</v>
      </c>
    </row>
    <row r="640" ht="15" hidden="1">
      <c r="A640" s="47">
        <v>92416128</v>
      </c>
      <c r="B640" s="48" t="s">
        <v>2015</v>
      </c>
      <c r="C640" s="48" t="s">
        <v>2016</v>
      </c>
      <c r="D640" s="49" t="s">
        <v>43</v>
      </c>
      <c r="E640" s="49">
        <v>30</v>
      </c>
      <c r="F640" s="50" t="s">
        <v>95</v>
      </c>
      <c r="G640" s="50" t="s">
        <v>19</v>
      </c>
      <c r="H640" s="22">
        <v>0.61565937299999995</v>
      </c>
      <c r="J640" s="39">
        <v>92416128</v>
      </c>
      <c r="K640" s="51">
        <v>0.59865749999999995</v>
      </c>
      <c r="L640" s="51">
        <v>-1.7001873000000001e-002</v>
      </c>
    </row>
    <row r="641" ht="15" hidden="1">
      <c r="A641" s="47">
        <v>90173716</v>
      </c>
      <c r="B641" s="48" t="s">
        <v>391</v>
      </c>
      <c r="C641" s="48" t="s">
        <v>392</v>
      </c>
      <c r="D641" s="49" t="s">
        <v>383</v>
      </c>
      <c r="E641" s="49">
        <v>50</v>
      </c>
      <c r="F641" s="50" t="s">
        <v>18</v>
      </c>
      <c r="G641" s="50" t="s">
        <v>19</v>
      </c>
      <c r="H641" s="22">
        <v>0.61565937299999995</v>
      </c>
      <c r="J641" s="39">
        <v>90173716</v>
      </c>
      <c r="K641" s="51">
        <v>0.59865749999999995</v>
      </c>
      <c r="L641" s="51">
        <v>-1.7001873000000001e-002</v>
      </c>
    </row>
    <row r="642" ht="15" hidden="1">
      <c r="A642" s="47">
        <v>92455719</v>
      </c>
      <c r="B642" s="48" t="s">
        <v>7788</v>
      </c>
      <c r="C642" s="48" t="s">
        <v>7788</v>
      </c>
      <c r="D642" s="49" t="s">
        <v>17</v>
      </c>
      <c r="E642" s="49">
        <v>1</v>
      </c>
      <c r="F642" s="50" t="s">
        <v>436</v>
      </c>
      <c r="G642" s="50" t="s">
        <v>14</v>
      </c>
      <c r="H642" s="22">
        <v>2.6597796894900001</v>
      </c>
      <c r="J642" s="39">
        <v>92455719</v>
      </c>
      <c r="K642" s="51">
        <v>2.5863279750000001</v>
      </c>
      <c r="L642" s="51">
        <v>-7.345171449e-002</v>
      </c>
    </row>
    <row r="643" ht="15" hidden="1">
      <c r="A643" s="47">
        <v>92412670</v>
      </c>
      <c r="B643" s="48" t="s">
        <v>7363</v>
      </c>
      <c r="C643" s="48" t="s">
        <v>7364</v>
      </c>
      <c r="D643" s="49" t="s">
        <v>991</v>
      </c>
      <c r="E643" s="49">
        <v>1</v>
      </c>
      <c r="F643" s="50" t="s">
        <v>60</v>
      </c>
      <c r="G643" s="50" t="s">
        <v>14</v>
      </c>
      <c r="H643" s="22">
        <v>0.30782968649999998</v>
      </c>
      <c r="J643" s="39">
        <v>92412670</v>
      </c>
      <c r="K643" s="51">
        <v>0.29932874999999998</v>
      </c>
      <c r="L643" s="51">
        <v>-8.5009365000000003e-003</v>
      </c>
    </row>
    <row r="644" ht="15" hidden="1">
      <c r="A644" s="47">
        <v>90268067</v>
      </c>
      <c r="B644" s="48" t="s">
        <v>3085</v>
      </c>
      <c r="C644" s="48" t="s">
        <v>3088</v>
      </c>
      <c r="D644" s="49" t="s">
        <v>603</v>
      </c>
      <c r="E644" s="49">
        <v>1</v>
      </c>
      <c r="F644" s="50" t="s">
        <v>60</v>
      </c>
      <c r="G644" s="50" t="s">
        <v>14</v>
      </c>
      <c r="H644" s="22">
        <v>0.30782968649999998</v>
      </c>
      <c r="J644" s="39">
        <v>90268067</v>
      </c>
      <c r="K644" s="51">
        <v>0.29932874999999998</v>
      </c>
      <c r="L644" s="51">
        <v>-8.5009365000000003e-003</v>
      </c>
    </row>
    <row r="645" ht="15" hidden="1">
      <c r="A645" s="47">
        <v>90185781</v>
      </c>
      <c r="B645" s="48" t="s">
        <v>3069</v>
      </c>
      <c r="C645" s="48" t="s">
        <v>3070</v>
      </c>
      <c r="D645" s="49" t="s">
        <v>146</v>
      </c>
      <c r="E645" s="49">
        <v>1</v>
      </c>
      <c r="F645" s="50" t="s">
        <v>158</v>
      </c>
      <c r="G645" s="50" t="s">
        <v>14</v>
      </c>
      <c r="H645" s="22">
        <v>1.2313187459999999</v>
      </c>
      <c r="J645" s="39">
        <v>90185781</v>
      </c>
      <c r="K645" s="51">
        <v>1.1973149999999999</v>
      </c>
      <c r="L645" s="51">
        <v>-3.4003746000000001e-002</v>
      </c>
    </row>
    <row r="646" ht="15" hidden="1">
      <c r="A646" s="47">
        <v>90148142</v>
      </c>
      <c r="B646" s="48" t="s">
        <v>7056</v>
      </c>
      <c r="C646" s="48" t="s">
        <v>7057</v>
      </c>
      <c r="D646" s="49" t="s">
        <v>17</v>
      </c>
      <c r="E646" s="49">
        <v>1</v>
      </c>
      <c r="F646" s="50" t="s">
        <v>60</v>
      </c>
      <c r="G646" s="50" t="s">
        <v>14</v>
      </c>
      <c r="H646" s="22">
        <v>2.4626374919999998</v>
      </c>
      <c r="J646" s="39">
        <v>90148142</v>
      </c>
      <c r="K646" s="51">
        <v>2.3946299999999998</v>
      </c>
      <c r="L646" s="51">
        <v>-6.8007492000000003e-002</v>
      </c>
    </row>
    <row r="647" ht="15" hidden="1">
      <c r="A647" s="47">
        <v>90674022</v>
      </c>
      <c r="B647" s="48" t="s">
        <v>4020</v>
      </c>
      <c r="C647" s="48" t="s">
        <v>4022</v>
      </c>
      <c r="D647" s="49" t="s">
        <v>146</v>
      </c>
      <c r="E647" s="49">
        <v>1</v>
      </c>
      <c r="F647" s="50" t="s">
        <v>60</v>
      </c>
      <c r="G647" s="50" t="s">
        <v>14</v>
      </c>
      <c r="H647" s="22">
        <v>1.2190055585399999</v>
      </c>
      <c r="J647" s="39">
        <v>90674022</v>
      </c>
      <c r="K647" s="51">
        <v>1.1853418499999999</v>
      </c>
      <c r="L647" s="51">
        <v>-3.3663708539999997e-002</v>
      </c>
    </row>
    <row r="648" ht="15" hidden="1">
      <c r="A648" s="47">
        <v>92380972</v>
      </c>
      <c r="B648" s="48" t="s">
        <v>2812</v>
      </c>
      <c r="C648" s="48" t="s">
        <v>2813</v>
      </c>
      <c r="D648" s="49" t="s">
        <v>603</v>
      </c>
      <c r="E648" s="49">
        <v>1</v>
      </c>
      <c r="F648" s="50" t="s">
        <v>60</v>
      </c>
      <c r="G648" s="50" t="s">
        <v>14</v>
      </c>
      <c r="H648" s="22">
        <v>0.61565937299999995</v>
      </c>
      <c r="J648" s="39">
        <v>92380972</v>
      </c>
      <c r="K648" s="51">
        <v>0.59865749999999995</v>
      </c>
      <c r="L648" s="51">
        <v>-1.7001873000000001e-002</v>
      </c>
    </row>
    <row r="649" ht="15" hidden="1">
      <c r="A649" s="47">
        <v>90678010</v>
      </c>
      <c r="B649" s="48" t="s">
        <v>1518</v>
      </c>
      <c r="C649" s="48" t="s">
        <v>1519</v>
      </c>
      <c r="D649" s="49" t="s">
        <v>43</v>
      </c>
      <c r="E649" s="49">
        <v>1</v>
      </c>
      <c r="F649" s="50" t="s">
        <v>60</v>
      </c>
      <c r="G649" s="50" t="s">
        <v>14</v>
      </c>
      <c r="H649" s="22">
        <v>0.61565937299999995</v>
      </c>
      <c r="J649" s="39">
        <v>90678010</v>
      </c>
      <c r="K649" s="51">
        <v>0.59865749999999995</v>
      </c>
      <c r="L649" s="51">
        <v>-1.7001873000000001e-002</v>
      </c>
    </row>
    <row r="650" ht="15" hidden="1">
      <c r="A650" s="47">
        <v>92456197</v>
      </c>
      <c r="B650" s="48" t="s">
        <v>5210</v>
      </c>
      <c r="C650" s="48" t="s">
        <v>5210</v>
      </c>
      <c r="D650" s="49" t="s">
        <v>17</v>
      </c>
      <c r="E650" s="49">
        <v>1</v>
      </c>
      <c r="F650" s="50" t="s">
        <v>60</v>
      </c>
      <c r="G650" s="50" t="s">
        <v>14</v>
      </c>
      <c r="H650" s="22">
        <v>2.4626374919999998</v>
      </c>
      <c r="J650" s="39">
        <v>92456197</v>
      </c>
      <c r="K650" s="51">
        <v>2.3946299999999998</v>
      </c>
      <c r="L650" s="51">
        <v>-6.8007492000000003e-002</v>
      </c>
    </row>
    <row r="651" ht="15" hidden="1">
      <c r="A651" s="47">
        <v>90280024</v>
      </c>
      <c r="B651" s="48" t="s">
        <v>1302</v>
      </c>
      <c r="C651" s="48" t="s">
        <v>1304</v>
      </c>
      <c r="D651" s="49" t="s">
        <v>220</v>
      </c>
      <c r="E651" s="49">
        <v>1</v>
      </c>
      <c r="F651" s="50" t="s">
        <v>60</v>
      </c>
      <c r="G651" s="50" t="s">
        <v>14</v>
      </c>
      <c r="H651" s="22">
        <v>1.2190055585399999</v>
      </c>
      <c r="J651" s="39">
        <v>90280024</v>
      </c>
      <c r="K651" s="51">
        <v>1.1853418499999999</v>
      </c>
      <c r="L651" s="51">
        <v>-3.3663708539999997e-002</v>
      </c>
    </row>
    <row r="652" ht="15" hidden="1">
      <c r="A652" s="47">
        <v>92406300</v>
      </c>
      <c r="B652" s="48" t="s">
        <v>4407</v>
      </c>
      <c r="C652" s="48" t="s">
        <v>4408</v>
      </c>
      <c r="D652" s="49" t="s">
        <v>1221</v>
      </c>
      <c r="E652" s="49">
        <v>1</v>
      </c>
      <c r="F652" s="50" t="s">
        <v>60</v>
      </c>
      <c r="G652" s="50" t="s">
        <v>14</v>
      </c>
      <c r="H652" s="22">
        <v>0.61565937299999995</v>
      </c>
      <c r="J652" s="39">
        <v>92406300</v>
      </c>
      <c r="K652" s="51">
        <v>0.59865749999999995</v>
      </c>
      <c r="L652" s="51">
        <v>-1.7001873000000001e-002</v>
      </c>
    </row>
    <row r="653" ht="15" hidden="1">
      <c r="A653" s="47">
        <v>92427790</v>
      </c>
      <c r="B653" s="48" t="s">
        <v>9012</v>
      </c>
      <c r="C653" s="48" t="s">
        <v>9013</v>
      </c>
      <c r="D653" s="49" t="s">
        <v>78</v>
      </c>
      <c r="E653" s="49">
        <v>1</v>
      </c>
      <c r="F653" s="50" t="s">
        <v>60</v>
      </c>
      <c r="G653" s="50" t="s">
        <v>14</v>
      </c>
      <c r="H653" s="22">
        <v>1.2190055585399999</v>
      </c>
      <c r="J653" s="39">
        <v>92427790</v>
      </c>
      <c r="K653" s="51">
        <v>1.1853418499999999</v>
      </c>
      <c r="L653" s="51">
        <v>-3.3663708539999997e-002</v>
      </c>
    </row>
    <row r="654" ht="15" hidden="1">
      <c r="A654" s="47">
        <v>90258967</v>
      </c>
      <c r="B654" s="48" t="s">
        <v>6482</v>
      </c>
      <c r="C654" s="48" t="s">
        <v>6483</v>
      </c>
      <c r="D654" s="49" t="s">
        <v>146</v>
      </c>
      <c r="E654" s="49">
        <v>1</v>
      </c>
      <c r="F654" s="50" t="s">
        <v>60</v>
      </c>
      <c r="G654" s="50" t="s">
        <v>14</v>
      </c>
      <c r="H654" s="22">
        <v>1.2190055585399999</v>
      </c>
      <c r="J654" s="39">
        <v>90258967</v>
      </c>
      <c r="K654" s="51">
        <v>1.1853418499999999</v>
      </c>
      <c r="L654" s="51">
        <v>-3.3663708539999997e-002</v>
      </c>
    </row>
    <row r="655" ht="15" hidden="1">
      <c r="A655" s="47">
        <v>90230027</v>
      </c>
      <c r="B655" s="48" t="s">
        <v>4010</v>
      </c>
      <c r="C655" s="48" t="s">
        <v>4011</v>
      </c>
      <c r="D655" s="49" t="s">
        <v>146</v>
      </c>
      <c r="E655" s="49">
        <v>1</v>
      </c>
      <c r="F655" s="50" t="s">
        <v>60</v>
      </c>
      <c r="G655" s="50" t="s">
        <v>14</v>
      </c>
      <c r="H655" s="22">
        <v>0.61565937299999995</v>
      </c>
      <c r="J655" s="39">
        <v>90230027</v>
      </c>
      <c r="K655" s="51">
        <v>0.59865749999999995</v>
      </c>
      <c r="L655" s="51">
        <v>-1.7001873000000001e-002</v>
      </c>
    </row>
    <row r="656" ht="15" hidden="1">
      <c r="A656" s="47">
        <v>90283732</v>
      </c>
      <c r="B656" s="48" t="s">
        <v>1178</v>
      </c>
      <c r="C656" s="48" t="s">
        <v>1178</v>
      </c>
      <c r="D656" s="49" t="s">
        <v>26</v>
      </c>
      <c r="E656" s="49">
        <v>1</v>
      </c>
      <c r="F656" s="50" t="s">
        <v>60</v>
      </c>
      <c r="G656" s="50" t="s">
        <v>14</v>
      </c>
      <c r="H656" s="22">
        <v>0.39451277690999997</v>
      </c>
      <c r="J656" s="39">
        <v>90283732</v>
      </c>
      <c r="K656" s="51">
        <v>0.38361802499999997</v>
      </c>
      <c r="L656" s="51">
        <v>-1.089475191e-002</v>
      </c>
    </row>
    <row r="657" ht="15" hidden="1">
      <c r="A657" s="47">
        <v>92415296</v>
      </c>
      <c r="B657" s="48" t="s">
        <v>7481</v>
      </c>
      <c r="C657" s="48" t="s">
        <v>7479</v>
      </c>
      <c r="D657" s="49" t="s">
        <v>43</v>
      </c>
      <c r="E657" s="49">
        <v>1</v>
      </c>
      <c r="F657" s="50" t="s">
        <v>60</v>
      </c>
      <c r="G657" s="50" t="s">
        <v>14</v>
      </c>
      <c r="H657" s="22">
        <v>2.4380111170799998</v>
      </c>
      <c r="J657" s="39">
        <v>92415296</v>
      </c>
      <c r="K657" s="51">
        <v>2.3706836999999998</v>
      </c>
      <c r="L657" s="51">
        <v>-6.7327417079999993e-002</v>
      </c>
    </row>
    <row r="658" ht="15" hidden="1">
      <c r="A658" s="47">
        <v>92470467</v>
      </c>
      <c r="B658" s="48" t="s">
        <v>9297</v>
      </c>
      <c r="C658" s="48" t="s">
        <v>9298</v>
      </c>
      <c r="D658" s="49" t="s">
        <v>2759</v>
      </c>
      <c r="E658" s="49">
        <v>10</v>
      </c>
      <c r="F658" s="50" t="s">
        <v>95</v>
      </c>
      <c r="G658" s="50" t="s">
        <v>19</v>
      </c>
      <c r="H658" s="22">
        <v>0.61565937299999995</v>
      </c>
      <c r="J658" s="39">
        <v>92470467</v>
      </c>
      <c r="K658" s="51">
        <v>0.59865749999999995</v>
      </c>
      <c r="L658" s="51">
        <v>-1.7001873000000001e-002</v>
      </c>
    </row>
    <row r="659" ht="15" hidden="1">
      <c r="A659" s="47">
        <v>92469132</v>
      </c>
      <c r="B659" s="48" t="s">
        <v>1599</v>
      </c>
      <c r="C659" s="48" t="s">
        <v>1599</v>
      </c>
      <c r="D659" s="49" t="s">
        <v>29</v>
      </c>
      <c r="E659" s="49">
        <v>1</v>
      </c>
      <c r="F659" s="50" t="s">
        <v>60</v>
      </c>
      <c r="G659" s="50" t="s">
        <v>14</v>
      </c>
      <c r="H659" s="22">
        <v>0.39451277690999997</v>
      </c>
      <c r="J659" s="39">
        <v>92469132</v>
      </c>
      <c r="K659" s="51">
        <v>0.38361802499999997</v>
      </c>
      <c r="L659" s="51">
        <v>-1.089475191e-002</v>
      </c>
    </row>
    <row r="660" ht="15" hidden="1">
      <c r="A660" s="47">
        <v>90290453</v>
      </c>
      <c r="B660" s="48" t="s">
        <v>4371</v>
      </c>
      <c r="C660" s="48" t="s">
        <v>4371</v>
      </c>
      <c r="D660" s="49" t="s">
        <v>26</v>
      </c>
      <c r="E660" s="49">
        <v>1</v>
      </c>
      <c r="F660" s="50" t="s">
        <v>60</v>
      </c>
      <c r="G660" s="50" t="s">
        <v>14</v>
      </c>
      <c r="H660" s="22">
        <v>0.39451277690999997</v>
      </c>
      <c r="J660" s="39">
        <v>90290453</v>
      </c>
      <c r="K660" s="51">
        <v>0.38361802499999997</v>
      </c>
      <c r="L660" s="51">
        <v>-1.089475191e-002</v>
      </c>
    </row>
    <row r="661" ht="15" hidden="1">
      <c r="A661" s="47">
        <v>90291980</v>
      </c>
      <c r="B661" s="48" t="s">
        <v>7090</v>
      </c>
      <c r="C661" s="48" t="s">
        <v>7096</v>
      </c>
      <c r="D661" s="49" t="s">
        <v>39</v>
      </c>
      <c r="E661" s="49">
        <v>1</v>
      </c>
      <c r="F661" s="50" t="s">
        <v>60</v>
      </c>
      <c r="G661" s="50" t="s">
        <v>14</v>
      </c>
      <c r="H661" s="22">
        <v>0.61565937299999995</v>
      </c>
      <c r="J661" s="39">
        <v>90291980</v>
      </c>
      <c r="K661" s="51">
        <v>0.59865749999999995</v>
      </c>
      <c r="L661" s="51">
        <v>-1.7001873000000001e-002</v>
      </c>
    </row>
    <row r="662" ht="15" hidden="1">
      <c r="A662" s="47">
        <v>92427120</v>
      </c>
      <c r="B662" s="48" t="s">
        <v>1169</v>
      </c>
      <c r="C662" s="48" t="s">
        <v>1170</v>
      </c>
      <c r="D662" s="49" t="s">
        <v>21</v>
      </c>
      <c r="E662" s="49">
        <v>1</v>
      </c>
      <c r="F662" s="50" t="s">
        <v>436</v>
      </c>
      <c r="G662" s="50" t="s">
        <v>14</v>
      </c>
      <c r="H662" s="22">
        <v>2.4626374919999998</v>
      </c>
      <c r="J662" s="39">
        <v>92427120</v>
      </c>
      <c r="K662" s="51">
        <v>2.3946299999999998</v>
      </c>
      <c r="L662" s="51">
        <v>-6.8007492000000003e-002</v>
      </c>
    </row>
    <row r="663" ht="15" hidden="1">
      <c r="A663" s="47">
        <v>90144120</v>
      </c>
      <c r="B663" s="48" t="s">
        <v>1300</v>
      </c>
      <c r="C663" s="48" t="s">
        <v>1300</v>
      </c>
      <c r="D663" s="49" t="s">
        <v>17</v>
      </c>
      <c r="E663" s="49">
        <v>1</v>
      </c>
      <c r="F663" s="50" t="s">
        <v>60</v>
      </c>
      <c r="G663" s="50" t="s">
        <v>14</v>
      </c>
      <c r="H663" s="22">
        <v>0.39451277690999997</v>
      </c>
      <c r="J663" s="39">
        <v>90144120</v>
      </c>
      <c r="K663" s="51">
        <v>0.38361802499999997</v>
      </c>
      <c r="L663" s="51">
        <v>-1.089475191e-002</v>
      </c>
    </row>
    <row r="664" ht="15" hidden="1">
      <c r="A664" s="47">
        <v>90252020</v>
      </c>
      <c r="B664" s="48" t="s">
        <v>9728</v>
      </c>
      <c r="C664" s="48" t="s">
        <v>9729</v>
      </c>
      <c r="D664" s="49" t="s">
        <v>146</v>
      </c>
      <c r="E664" s="49">
        <v>1</v>
      </c>
      <c r="F664" s="50" t="s">
        <v>60</v>
      </c>
      <c r="G664" s="50" t="s">
        <v>14</v>
      </c>
      <c r="H664" s="22">
        <v>3.3382419336</v>
      </c>
      <c r="J664" s="39">
        <v>90252020</v>
      </c>
      <c r="K664" s="51">
        <v>3.246054</v>
      </c>
      <c r="L664" s="51">
        <v>-9.2187933599999994e-002</v>
      </c>
    </row>
    <row r="665" ht="15" hidden="1">
      <c r="A665" s="47">
        <v>90221486</v>
      </c>
      <c r="B665" s="48" t="s">
        <v>9699</v>
      </c>
      <c r="C665" s="48" t="s">
        <v>9700</v>
      </c>
      <c r="D665" s="49" t="s">
        <v>69</v>
      </c>
      <c r="E665" s="49">
        <v>1</v>
      </c>
      <c r="F665" s="50" t="s">
        <v>60</v>
      </c>
      <c r="G665" s="50" t="s">
        <v>14</v>
      </c>
      <c r="H665" s="22">
        <v>0.61565937299999995</v>
      </c>
      <c r="J665" s="39">
        <v>90221486</v>
      </c>
      <c r="K665" s="51">
        <v>0.59865749999999995</v>
      </c>
      <c r="L665" s="51">
        <v>-1.7001873000000001e-002</v>
      </c>
    </row>
    <row r="666" ht="15" hidden="1">
      <c r="A666" s="47">
        <v>90141555</v>
      </c>
      <c r="B666" s="48" t="s">
        <v>6633</v>
      </c>
      <c r="C666" s="48" t="s">
        <v>6634</v>
      </c>
      <c r="D666" s="49" t="s">
        <v>43</v>
      </c>
      <c r="E666" s="49">
        <v>1</v>
      </c>
      <c r="F666" s="50" t="s">
        <v>60</v>
      </c>
      <c r="G666" s="50" t="s">
        <v>14</v>
      </c>
      <c r="H666" s="22">
        <v>0.30782968649999998</v>
      </c>
      <c r="J666" s="39">
        <v>90141555</v>
      </c>
      <c r="K666" s="51">
        <v>0.29932874999999998</v>
      </c>
      <c r="L666" s="51">
        <v>-8.5009365000000003e-003</v>
      </c>
    </row>
    <row r="667" ht="15" hidden="1">
      <c r="A667" s="47">
        <v>90227573</v>
      </c>
      <c r="B667" s="48" t="s">
        <v>2147</v>
      </c>
      <c r="C667" s="48" t="s">
        <v>2152</v>
      </c>
      <c r="D667" s="49" t="s">
        <v>59</v>
      </c>
      <c r="E667" s="49">
        <v>1</v>
      </c>
      <c r="F667" s="50" t="s">
        <v>60</v>
      </c>
      <c r="G667" s="50" t="s">
        <v>14</v>
      </c>
      <c r="H667" s="22">
        <v>0.39451277690999997</v>
      </c>
      <c r="J667" s="39">
        <v>90227573</v>
      </c>
      <c r="K667" s="51">
        <v>0.38361802499999997</v>
      </c>
      <c r="L667" s="51">
        <v>-1.089475191e-002</v>
      </c>
    </row>
    <row r="668" ht="15" hidden="1">
      <c r="A668" s="47">
        <v>90235789</v>
      </c>
      <c r="B668" s="48" t="s">
        <v>2147</v>
      </c>
      <c r="C668" s="48" t="s">
        <v>2151</v>
      </c>
      <c r="D668" s="49" t="s">
        <v>590</v>
      </c>
      <c r="E668" s="49">
        <v>1</v>
      </c>
      <c r="F668" s="50" t="s">
        <v>436</v>
      </c>
      <c r="G668" s="50" t="s">
        <v>14</v>
      </c>
      <c r="H668" s="22">
        <v>0.39451277690999997</v>
      </c>
      <c r="J668" s="39">
        <v>90235789</v>
      </c>
      <c r="K668" s="51">
        <v>0.38361802499999997</v>
      </c>
      <c r="L668" s="51">
        <v>-1.089475191e-002</v>
      </c>
    </row>
    <row r="669" ht="15" hidden="1">
      <c r="A669" s="47">
        <v>90311337</v>
      </c>
      <c r="B669" s="48" t="s">
        <v>1433</v>
      </c>
      <c r="C669" s="48" t="s">
        <v>1433</v>
      </c>
      <c r="D669" s="49" t="s">
        <v>17</v>
      </c>
      <c r="E669" s="49">
        <v>1</v>
      </c>
      <c r="F669" s="50" t="s">
        <v>436</v>
      </c>
      <c r="G669" s="50" t="s">
        <v>14</v>
      </c>
      <c r="H669" s="22">
        <v>0.78902555381999995</v>
      </c>
      <c r="J669" s="39">
        <v>90311337</v>
      </c>
      <c r="K669" s="51">
        <v>0.76723604999999995</v>
      </c>
      <c r="L669" s="51">
        <v>-2.178950382e-002</v>
      </c>
    </row>
    <row r="670" ht="15" hidden="1">
      <c r="A670" s="47">
        <v>90287410</v>
      </c>
      <c r="B670" s="48" t="s">
        <v>7905</v>
      </c>
      <c r="C670" s="48" t="s">
        <v>7906</v>
      </c>
      <c r="D670" s="49" t="s">
        <v>792</v>
      </c>
      <c r="E670" s="49">
        <v>1</v>
      </c>
      <c r="F670" s="50" t="s">
        <v>64</v>
      </c>
      <c r="G670" s="50" t="s">
        <v>14</v>
      </c>
      <c r="H670" s="22">
        <v>62.152279559999997</v>
      </c>
      <c r="J670" s="39">
        <v>90287410</v>
      </c>
      <c r="K670" s="51">
        <v>60.435899999999997</v>
      </c>
      <c r="L670" s="51">
        <v>-1.71637956</v>
      </c>
    </row>
    <row r="671" ht="15" hidden="1">
      <c r="A671" s="47">
        <v>90249003</v>
      </c>
      <c r="B671" s="48" t="s">
        <v>1942</v>
      </c>
      <c r="C671" s="48" t="s">
        <v>1943</v>
      </c>
      <c r="D671" s="49" t="s">
        <v>247</v>
      </c>
      <c r="E671" s="49">
        <v>1</v>
      </c>
      <c r="F671" s="50" t="s">
        <v>13</v>
      </c>
      <c r="G671" s="50" t="s">
        <v>14</v>
      </c>
      <c r="H671" s="22">
        <v>47.717759999999998</v>
      </c>
      <c r="J671" s="39">
        <v>90249003</v>
      </c>
      <c r="K671" s="51">
        <v>46.399999999999999</v>
      </c>
      <c r="L671" s="51">
        <v>-1.31776</v>
      </c>
    </row>
    <row r="672" ht="15" hidden="1">
      <c r="A672" s="47">
        <v>92434444</v>
      </c>
      <c r="B672" s="48" t="s">
        <v>3943</v>
      </c>
      <c r="C672" s="48" t="s">
        <v>3945</v>
      </c>
      <c r="D672" s="49" t="s">
        <v>50</v>
      </c>
      <c r="E672" s="49">
        <v>1</v>
      </c>
      <c r="F672" s="50" t="s">
        <v>13</v>
      </c>
      <c r="G672" s="50" t="s">
        <v>14</v>
      </c>
      <c r="H672" s="22">
        <v>30.9119639472</v>
      </c>
      <c r="J672" s="39">
        <v>92434444</v>
      </c>
      <c r="K672" s="51">
        <v>30.058308</v>
      </c>
      <c r="L672" s="51">
        <v>-0.85365594720000004</v>
      </c>
    </row>
    <row r="673" ht="15" hidden="1">
      <c r="A673" s="47">
        <v>90122623</v>
      </c>
      <c r="B673" s="48" t="s">
        <v>2038</v>
      </c>
      <c r="C673" s="48" t="s">
        <v>2039</v>
      </c>
      <c r="D673" s="49" t="s">
        <v>50</v>
      </c>
      <c r="E673" s="49">
        <v>1</v>
      </c>
      <c r="F673" s="50" t="s">
        <v>13</v>
      </c>
      <c r="G673" s="50" t="s">
        <v>14</v>
      </c>
      <c r="H673" s="22">
        <v>7.8100789032</v>
      </c>
      <c r="J673" s="39">
        <v>90122623</v>
      </c>
      <c r="K673" s="51">
        <v>7.594398</v>
      </c>
      <c r="L673" s="51">
        <v>-0.2156809032</v>
      </c>
    </row>
    <row r="674" ht="15" hidden="1">
      <c r="A674" s="47">
        <v>92467490</v>
      </c>
      <c r="B674" s="48" t="s">
        <v>7332</v>
      </c>
      <c r="C674" s="48" t="s">
        <v>7332</v>
      </c>
      <c r="D674" s="49" t="s">
        <v>131</v>
      </c>
      <c r="E674" s="49">
        <v>1</v>
      </c>
      <c r="F674" s="50" t="s">
        <v>60</v>
      </c>
      <c r="G674" s="50" t="s">
        <v>14</v>
      </c>
      <c r="H674" s="22">
        <v>4.8883354216199999</v>
      </c>
      <c r="J674" s="39">
        <v>92467490</v>
      </c>
      <c r="K674" s="51">
        <v>4.7533405499999999</v>
      </c>
      <c r="L674" s="51">
        <v>-0.13499487162000001</v>
      </c>
    </row>
    <row r="675" ht="15" hidden="1">
      <c r="A675" s="47">
        <v>90125568</v>
      </c>
      <c r="B675" s="48" t="s">
        <v>108</v>
      </c>
      <c r="C675" s="48" t="s">
        <v>109</v>
      </c>
      <c r="D675" s="49" t="s">
        <v>50</v>
      </c>
      <c r="E675" s="49">
        <v>1</v>
      </c>
      <c r="F675" s="50" t="s">
        <v>13</v>
      </c>
      <c r="G675" s="50" t="s">
        <v>14</v>
      </c>
      <c r="H675" s="22">
        <v>4.3809839999999998</v>
      </c>
      <c r="J675" s="39">
        <v>90125568</v>
      </c>
      <c r="K675" s="51">
        <v>4.2599999999999998</v>
      </c>
      <c r="L675" s="51">
        <v>-0.12098399999999999</v>
      </c>
    </row>
    <row r="676" ht="15" hidden="1">
      <c r="A676" s="47">
        <v>91453011</v>
      </c>
      <c r="B676" s="48" t="s">
        <v>114</v>
      </c>
      <c r="C676" s="48" t="s">
        <v>115</v>
      </c>
      <c r="D676" s="49" t="s">
        <v>50</v>
      </c>
      <c r="E676" s="49">
        <v>1</v>
      </c>
      <c r="F676" s="50" t="s">
        <v>13</v>
      </c>
      <c r="G676" s="50" t="s">
        <v>14</v>
      </c>
      <c r="H676" s="22">
        <v>4.2451179624000002</v>
      </c>
      <c r="J676" s="39">
        <v>91453011</v>
      </c>
      <c r="K676" s="51">
        <v>4.1278860000000002</v>
      </c>
      <c r="L676" s="51">
        <v>-0.1172319624</v>
      </c>
    </row>
    <row r="677" ht="15" hidden="1">
      <c r="A677" s="47">
        <v>92413455</v>
      </c>
      <c r="B677" s="48" t="s">
        <v>8565</v>
      </c>
      <c r="C677" s="48" t="s">
        <v>8567</v>
      </c>
      <c r="D677" s="49" t="s">
        <v>455</v>
      </c>
      <c r="E677" s="49">
        <v>1</v>
      </c>
      <c r="F677" s="50" t="s">
        <v>60</v>
      </c>
      <c r="G677" s="50" t="s">
        <v>14</v>
      </c>
      <c r="H677" s="22">
        <v>2.5242034293</v>
      </c>
      <c r="J677" s="39">
        <v>92413455</v>
      </c>
      <c r="K677" s="51">
        <v>2.45449575</v>
      </c>
      <c r="L677" s="51">
        <v>-6.9707679300000006e-002</v>
      </c>
    </row>
    <row r="678" ht="15" hidden="1">
      <c r="A678" s="47">
        <v>90298276</v>
      </c>
      <c r="B678" s="48" t="s">
        <v>7320</v>
      </c>
      <c r="C678" s="48" t="s">
        <v>7324</v>
      </c>
      <c r="D678" s="49" t="s">
        <v>131</v>
      </c>
      <c r="E678" s="49">
        <v>1</v>
      </c>
      <c r="F678" s="50" t="s">
        <v>60</v>
      </c>
      <c r="G678" s="50" t="s">
        <v>14</v>
      </c>
      <c r="H678" s="22">
        <v>2.4626374919999998</v>
      </c>
      <c r="J678" s="39">
        <v>90298276</v>
      </c>
      <c r="K678" s="51">
        <v>2.3946299999999998</v>
      </c>
      <c r="L678" s="51">
        <v>-6.8007492000000003e-002</v>
      </c>
    </row>
    <row r="679" ht="15" hidden="1">
      <c r="A679" s="47">
        <v>90186389</v>
      </c>
      <c r="B679" s="48" t="s">
        <v>4020</v>
      </c>
      <c r="C679" s="48" t="s">
        <v>4022</v>
      </c>
      <c r="D679" s="49" t="s">
        <v>146</v>
      </c>
      <c r="E679" s="49">
        <v>1</v>
      </c>
      <c r="F679" s="50" t="s">
        <v>60</v>
      </c>
      <c r="G679" s="50" t="s">
        <v>14</v>
      </c>
      <c r="H679" s="22">
        <v>1.2190055585399999</v>
      </c>
      <c r="J679" s="39">
        <v>90186389</v>
      </c>
      <c r="K679" s="51">
        <v>1.1853418499999999</v>
      </c>
      <c r="L679" s="51">
        <v>-3.3663708539999997e-002</v>
      </c>
    </row>
    <row r="680" ht="15" hidden="1">
      <c r="A680" s="47">
        <v>90295129</v>
      </c>
      <c r="B680" s="48" t="s">
        <v>7090</v>
      </c>
      <c r="C680" s="48" t="s">
        <v>7097</v>
      </c>
      <c r="D680" s="49" t="s">
        <v>229</v>
      </c>
      <c r="E680" s="49">
        <v>1</v>
      </c>
      <c r="F680" s="50" t="s">
        <v>60</v>
      </c>
      <c r="G680" s="50" t="s">
        <v>14</v>
      </c>
      <c r="H680" s="22">
        <v>1.2190055585399999</v>
      </c>
      <c r="J680" s="39">
        <v>90295129</v>
      </c>
      <c r="K680" s="51">
        <v>1.1853418499999999</v>
      </c>
      <c r="L680" s="51">
        <v>-3.3663708539999997e-002</v>
      </c>
    </row>
    <row r="681" ht="15" hidden="1">
      <c r="A681" s="47">
        <v>90139976</v>
      </c>
      <c r="B681" s="48" t="s">
        <v>1754</v>
      </c>
      <c r="C681" s="48" t="s">
        <v>1519</v>
      </c>
      <c r="D681" s="49" t="s">
        <v>43</v>
      </c>
      <c r="E681" s="49">
        <v>1</v>
      </c>
      <c r="F681" s="50" t="s">
        <v>60</v>
      </c>
      <c r="G681" s="50" t="s">
        <v>14</v>
      </c>
      <c r="H681" s="22">
        <v>0.61565937299999995</v>
      </c>
      <c r="J681" s="39">
        <v>90139976</v>
      </c>
      <c r="K681" s="51">
        <v>0.59865749999999995</v>
      </c>
      <c r="L681" s="51">
        <v>-1.7001873000000001e-002</v>
      </c>
    </row>
    <row r="682" ht="15" hidden="1">
      <c r="A682" s="47">
        <v>91427037</v>
      </c>
      <c r="B682" s="48" t="s">
        <v>6763</v>
      </c>
      <c r="C682" s="48" t="s">
        <v>6765</v>
      </c>
      <c r="D682" s="49" t="s">
        <v>21</v>
      </c>
      <c r="E682" s="49">
        <v>1</v>
      </c>
      <c r="F682" s="50" t="s">
        <v>60</v>
      </c>
      <c r="G682" s="50" t="s">
        <v>14</v>
      </c>
      <c r="H682" s="22">
        <v>0.61565937299999995</v>
      </c>
      <c r="J682" s="39">
        <v>91427037</v>
      </c>
      <c r="K682" s="51">
        <v>0.59865749999999995</v>
      </c>
      <c r="L682" s="51">
        <v>-1.7001873000000001e-002</v>
      </c>
    </row>
    <row r="683" ht="15" hidden="1">
      <c r="A683" s="47">
        <v>92261930</v>
      </c>
      <c r="B683" s="48" t="s">
        <v>2017</v>
      </c>
      <c r="C683" s="48" t="s">
        <v>2018</v>
      </c>
      <c r="D683" s="49" t="s">
        <v>43</v>
      </c>
      <c r="E683" s="49">
        <v>30</v>
      </c>
      <c r="F683" s="50" t="s">
        <v>95</v>
      </c>
      <c r="G683" s="50" t="s">
        <v>19</v>
      </c>
      <c r="H683" s="22">
        <v>0.61565937299999995</v>
      </c>
      <c r="J683" s="39">
        <v>92261930</v>
      </c>
      <c r="K683" s="51">
        <v>0.59865749999999995</v>
      </c>
      <c r="L683" s="51">
        <v>-1.7001873000000001e-002</v>
      </c>
    </row>
    <row r="684" ht="15" hidden="1">
      <c r="A684" s="47">
        <v>92375260</v>
      </c>
      <c r="B684" s="48" t="s">
        <v>7361</v>
      </c>
      <c r="C684" s="48" t="s">
        <v>7362</v>
      </c>
      <c r="D684" s="49" t="s">
        <v>414</v>
      </c>
      <c r="E684" s="49">
        <v>1</v>
      </c>
      <c r="F684" s="50" t="s">
        <v>60</v>
      </c>
      <c r="G684" s="50" t="s">
        <v>14</v>
      </c>
      <c r="H684" s="22">
        <v>0.30782968649999998</v>
      </c>
      <c r="J684" s="39">
        <v>92375260</v>
      </c>
      <c r="K684" s="51">
        <v>0.29932874999999998</v>
      </c>
      <c r="L684" s="51">
        <v>-8.5009365000000003e-003</v>
      </c>
    </row>
    <row r="685" ht="15" hidden="1">
      <c r="A685" s="47">
        <v>91150019</v>
      </c>
      <c r="B685" s="48" t="s">
        <v>4409</v>
      </c>
      <c r="C685" s="48" t="s">
        <v>4410</v>
      </c>
      <c r="D685" s="49" t="s">
        <v>69</v>
      </c>
      <c r="E685" s="49">
        <v>1</v>
      </c>
      <c r="F685" s="50" t="s">
        <v>60</v>
      </c>
      <c r="G685" s="50" t="s">
        <v>14</v>
      </c>
      <c r="H685" s="22">
        <v>0.30782968649999998</v>
      </c>
      <c r="J685" s="39">
        <v>91150019</v>
      </c>
      <c r="K685" s="51">
        <v>0.29932874999999998</v>
      </c>
      <c r="L685" s="51">
        <v>-8.5009365000000003e-003</v>
      </c>
    </row>
    <row r="686" ht="15" hidden="1">
      <c r="A686" s="47">
        <v>90591038</v>
      </c>
      <c r="B686" s="48" t="s">
        <v>8310</v>
      </c>
      <c r="C686" s="48" t="s">
        <v>8311</v>
      </c>
      <c r="D686" s="49" t="s">
        <v>69</v>
      </c>
      <c r="E686" s="49">
        <v>1</v>
      </c>
      <c r="F686" s="50" t="s">
        <v>60</v>
      </c>
      <c r="G686" s="50" t="s">
        <v>14</v>
      </c>
      <c r="H686" s="22">
        <v>0.30782968649999998</v>
      </c>
      <c r="J686" s="39">
        <v>90591038</v>
      </c>
      <c r="K686" s="51">
        <v>0.29932874999999998</v>
      </c>
      <c r="L686" s="51">
        <v>-8.5009365000000003e-003</v>
      </c>
    </row>
    <row r="687" ht="15" hidden="1">
      <c r="A687" s="47">
        <v>90287304</v>
      </c>
      <c r="B687" s="48" t="s">
        <v>7336</v>
      </c>
      <c r="C687" s="48" t="s">
        <v>7337</v>
      </c>
      <c r="D687" s="49" t="s">
        <v>461</v>
      </c>
      <c r="E687" s="49">
        <v>1</v>
      </c>
      <c r="F687" s="50" t="s">
        <v>60</v>
      </c>
      <c r="G687" s="50" t="s">
        <v>14</v>
      </c>
      <c r="H687" s="22">
        <v>30.856847774759999</v>
      </c>
      <c r="J687" s="39">
        <v>90287304</v>
      </c>
      <c r="K687" s="51">
        <v>30.004713899999999</v>
      </c>
      <c r="L687" s="51">
        <v>-0.85213387476000002</v>
      </c>
    </row>
    <row r="688" ht="15" hidden="1">
      <c r="A688" s="47">
        <v>92460828</v>
      </c>
      <c r="B688" s="48" t="s">
        <v>8713</v>
      </c>
      <c r="C688" s="48" t="s">
        <v>8714</v>
      </c>
      <c r="D688" s="49" t="s">
        <v>956</v>
      </c>
      <c r="E688" s="49">
        <v>1</v>
      </c>
      <c r="F688" s="50" t="s">
        <v>60</v>
      </c>
      <c r="G688" s="50" t="s">
        <v>14</v>
      </c>
      <c r="H688" s="22">
        <v>4.3272058788000001</v>
      </c>
      <c r="J688" s="39">
        <v>92460828</v>
      </c>
      <c r="K688" s="51">
        <v>4.2077070000000001</v>
      </c>
      <c r="L688" s="51">
        <v>-0.1194988788</v>
      </c>
    </row>
    <row r="689" ht="15" hidden="1">
      <c r="A689" s="47">
        <v>90153480</v>
      </c>
      <c r="B689" s="48" t="s">
        <v>3942</v>
      </c>
      <c r="C689" s="48" t="s">
        <v>3942</v>
      </c>
      <c r="D689" s="49" t="s">
        <v>39</v>
      </c>
      <c r="E689" s="49">
        <v>1</v>
      </c>
      <c r="F689" s="50" t="s">
        <v>88</v>
      </c>
      <c r="G689" s="50" t="s">
        <v>14</v>
      </c>
      <c r="H689" s="22">
        <v>16.365917132460002</v>
      </c>
      <c r="J689" s="39">
        <v>90153480</v>
      </c>
      <c r="K689" s="51">
        <v>15.91396065</v>
      </c>
      <c r="L689" s="51">
        <v>-0.45195648245999998</v>
      </c>
    </row>
    <row r="690" ht="15" hidden="1">
      <c r="A690" s="47">
        <v>90248848</v>
      </c>
      <c r="B690" s="48" t="s">
        <v>9125</v>
      </c>
      <c r="C690" s="48" t="s">
        <v>9125</v>
      </c>
      <c r="D690" s="49" t="s">
        <v>247</v>
      </c>
      <c r="E690" s="49">
        <v>1</v>
      </c>
      <c r="F690" s="50" t="s">
        <v>64</v>
      </c>
      <c r="G690" s="50" t="s">
        <v>14</v>
      </c>
      <c r="H690" s="22">
        <v>12.5575699529664</v>
      </c>
      <c r="J690" s="39">
        <v>90248848</v>
      </c>
      <c r="K690" s="51">
        <v>12.210783696</v>
      </c>
      <c r="L690" s="51">
        <v>-0.34678625696639997</v>
      </c>
    </row>
    <row r="691" ht="15" hidden="1">
      <c r="A691" s="47">
        <v>92459218</v>
      </c>
      <c r="B691" s="48" t="s">
        <v>6768</v>
      </c>
      <c r="C691" s="48" t="s">
        <v>6768</v>
      </c>
      <c r="D691" s="49" t="s">
        <v>603</v>
      </c>
      <c r="E691" s="49">
        <v>1</v>
      </c>
      <c r="F691" s="50" t="s">
        <v>60</v>
      </c>
      <c r="G691" s="50" t="s">
        <v>14</v>
      </c>
      <c r="H691" s="22">
        <v>1.8707541356699999</v>
      </c>
      <c r="J691" s="39">
        <v>92459218</v>
      </c>
      <c r="K691" s="51">
        <v>1.8190919249999999</v>
      </c>
      <c r="L691" s="51">
        <v>-5.166221067e-002</v>
      </c>
    </row>
    <row r="692" ht="15" hidden="1">
      <c r="A692" s="47">
        <v>90123190</v>
      </c>
      <c r="B692" s="48" t="s">
        <v>1923</v>
      </c>
      <c r="C692" s="48" t="s">
        <v>1929</v>
      </c>
      <c r="D692" s="49" t="s">
        <v>50</v>
      </c>
      <c r="E692" s="49">
        <v>1</v>
      </c>
      <c r="F692" s="50" t="s">
        <v>13</v>
      </c>
      <c r="G692" s="50" t="s">
        <v>14</v>
      </c>
      <c r="H692" s="22">
        <v>24.135571267844401</v>
      </c>
      <c r="J692" s="39">
        <v>90123190</v>
      </c>
      <c r="K692" s="51">
        <v>23.469050241000001</v>
      </c>
      <c r="L692" s="51">
        <v>-0.66652102684439996</v>
      </c>
    </row>
    <row r="693" ht="15" hidden="1">
      <c r="A693" s="47">
        <v>90262786</v>
      </c>
      <c r="B693" s="48" t="s">
        <v>3884</v>
      </c>
      <c r="C693" s="48" t="s">
        <v>3884</v>
      </c>
      <c r="D693" s="49" t="s">
        <v>244</v>
      </c>
      <c r="E693" s="49">
        <v>1</v>
      </c>
      <c r="F693" s="50" t="s">
        <v>64</v>
      </c>
      <c r="G693" s="50" t="s">
        <v>14</v>
      </c>
      <c r="H693" s="22">
        <v>3.8433180202199999</v>
      </c>
      <c r="J693" s="39">
        <v>90262786</v>
      </c>
      <c r="K693" s="51">
        <v>3.7371820499999999</v>
      </c>
      <c r="L693" s="51">
        <v>-0.10613597022</v>
      </c>
    </row>
    <row r="694" ht="15" hidden="1">
      <c r="A694" s="47">
        <v>90274172</v>
      </c>
      <c r="B694" s="48" t="s">
        <v>6119</v>
      </c>
      <c r="C694" s="48" t="s">
        <v>6120</v>
      </c>
      <c r="D694" s="49" t="s">
        <v>506</v>
      </c>
      <c r="E694" s="49">
        <v>1</v>
      </c>
      <c r="F694" s="50" t="s">
        <v>88</v>
      </c>
      <c r="G694" s="50" t="s">
        <v>14</v>
      </c>
      <c r="H694" s="22">
        <v>106.58633265</v>
      </c>
      <c r="J694" s="39">
        <v>90274172</v>
      </c>
      <c r="K694" s="51">
        <v>103.642875</v>
      </c>
      <c r="L694" s="51">
        <v>-2.94345765</v>
      </c>
    </row>
    <row r="695" ht="15" hidden="1">
      <c r="A695" s="47">
        <v>92253482</v>
      </c>
      <c r="B695" s="48" t="s">
        <v>1826</v>
      </c>
      <c r="C695" s="48" t="s">
        <v>1827</v>
      </c>
      <c r="D695" s="49" t="s">
        <v>888</v>
      </c>
      <c r="E695" s="49">
        <v>1</v>
      </c>
      <c r="F695" s="50" t="s">
        <v>158</v>
      </c>
      <c r="G695" s="50" t="s">
        <v>14</v>
      </c>
      <c r="H695" s="22">
        <v>4.2777244554785998</v>
      </c>
      <c r="J695" s="39">
        <v>92253482</v>
      </c>
      <c r="K695" s="51">
        <v>4.1595920414999998</v>
      </c>
      <c r="L695" s="51">
        <v>-0.1181324139786</v>
      </c>
    </row>
    <row r="696" ht="15" hidden="1">
      <c r="A696" s="47">
        <v>90158270</v>
      </c>
      <c r="B696" s="48" t="s">
        <v>5509</v>
      </c>
      <c r="C696" s="48" t="s">
        <v>5510</v>
      </c>
      <c r="D696" s="49" t="s">
        <v>229</v>
      </c>
      <c r="E696" s="49">
        <v>1</v>
      </c>
      <c r="F696" s="50" t="s">
        <v>60</v>
      </c>
      <c r="G696" s="50" t="s">
        <v>14</v>
      </c>
      <c r="H696" s="22">
        <v>2.5488298042199999</v>
      </c>
      <c r="J696" s="39">
        <v>90158270</v>
      </c>
      <c r="K696" s="51">
        <v>2.47844205</v>
      </c>
      <c r="L696" s="51">
        <v>-7.0387754220000001e-002</v>
      </c>
    </row>
    <row r="697" ht="15" hidden="1">
      <c r="A697" s="47">
        <v>90249054</v>
      </c>
      <c r="B697" s="48" t="s">
        <v>1904</v>
      </c>
      <c r="C697" s="48" t="s">
        <v>1906</v>
      </c>
      <c r="D697" s="49" t="s">
        <v>247</v>
      </c>
      <c r="E697" s="49">
        <v>1</v>
      </c>
      <c r="F697" s="50" t="s">
        <v>13</v>
      </c>
      <c r="G697" s="50" t="s">
        <v>14</v>
      </c>
      <c r="H697" s="22">
        <v>30.068803777319999</v>
      </c>
      <c r="J697" s="39">
        <v>90249054</v>
      </c>
      <c r="K697" s="51">
        <v>29.238432299999999</v>
      </c>
      <c r="L697" s="51">
        <v>-0.83037147732000005</v>
      </c>
    </row>
    <row r="698" ht="15" hidden="1">
      <c r="A698" s="47">
        <v>90286138</v>
      </c>
      <c r="B698" s="48" t="s">
        <v>4991</v>
      </c>
      <c r="C698" s="48" t="s">
        <v>4992</v>
      </c>
      <c r="D698" s="49" t="s">
        <v>720</v>
      </c>
      <c r="E698" s="49">
        <v>1</v>
      </c>
      <c r="F698" s="50" t="s">
        <v>436</v>
      </c>
      <c r="G698" s="50" t="s">
        <v>14</v>
      </c>
      <c r="H698" s="22">
        <v>5.0976596084399999</v>
      </c>
      <c r="J698" s="39">
        <v>90286138</v>
      </c>
      <c r="K698" s="51">
        <v>4.9568840999999999</v>
      </c>
      <c r="L698" s="51">
        <v>-0.14077550844</v>
      </c>
    </row>
    <row r="699" ht="15" hidden="1">
      <c r="A699" s="47">
        <v>92456561</v>
      </c>
      <c r="B699" s="48" t="s">
        <v>430</v>
      </c>
      <c r="C699" s="48" t="s">
        <v>431</v>
      </c>
      <c r="D699" s="49" t="s">
        <v>190</v>
      </c>
      <c r="E699" s="49">
        <v>1</v>
      </c>
      <c r="F699" s="50" t="s">
        <v>60</v>
      </c>
      <c r="G699" s="50" t="s">
        <v>14</v>
      </c>
      <c r="H699" s="22">
        <v>4.9129617965400003</v>
      </c>
      <c r="J699" s="39">
        <v>92456561</v>
      </c>
      <c r="K699" s="51">
        <v>4.7772868500000003</v>
      </c>
      <c r="L699" s="51">
        <v>-0.13567494654000001</v>
      </c>
    </row>
    <row r="700" ht="15" hidden="1">
      <c r="A700" s="47">
        <v>90145208</v>
      </c>
      <c r="B700" s="48" t="s">
        <v>272</v>
      </c>
      <c r="C700" s="48" t="s">
        <v>272</v>
      </c>
      <c r="D700" s="49" t="s">
        <v>17</v>
      </c>
      <c r="E700" s="49">
        <v>1</v>
      </c>
      <c r="F700" s="50" t="s">
        <v>60</v>
      </c>
      <c r="G700" s="50" t="s">
        <v>14</v>
      </c>
      <c r="H700" s="22">
        <v>0.19089327915000001</v>
      </c>
      <c r="J700" s="39">
        <v>90145208</v>
      </c>
      <c r="K700" s="51">
        <v>0.18562162500000001</v>
      </c>
      <c r="L700" s="51">
        <v>-5.27165415e-003</v>
      </c>
    </row>
    <row r="701" ht="15" hidden="1">
      <c r="A701" s="47">
        <v>90308832</v>
      </c>
      <c r="B701" s="48" t="s">
        <v>2311</v>
      </c>
      <c r="C701" s="48" t="s">
        <v>2311</v>
      </c>
      <c r="D701" s="49" t="s">
        <v>131</v>
      </c>
      <c r="E701" s="49">
        <v>1</v>
      </c>
      <c r="F701" s="50" t="s">
        <v>60</v>
      </c>
      <c r="G701" s="50" t="s">
        <v>14</v>
      </c>
      <c r="H701" s="22">
        <v>9.8259235930800006</v>
      </c>
      <c r="J701" s="39">
        <v>90308832</v>
      </c>
      <c r="K701" s="51">
        <v>9.5545737000000006</v>
      </c>
      <c r="L701" s="51">
        <v>-0.27134989308000002</v>
      </c>
    </row>
    <row r="702" ht="15" hidden="1">
      <c r="A702" s="47">
        <v>92424619</v>
      </c>
      <c r="B702" s="48" t="s">
        <v>159</v>
      </c>
      <c r="C702" s="48" t="s">
        <v>160</v>
      </c>
      <c r="D702" s="49" t="s">
        <v>50</v>
      </c>
      <c r="E702" s="49">
        <v>3.5</v>
      </c>
      <c r="F702" s="50" t="s">
        <v>95</v>
      </c>
      <c r="G702" s="50" t="s">
        <v>19</v>
      </c>
      <c r="H702" s="22">
        <v>2.4503243045400001</v>
      </c>
      <c r="J702" s="39">
        <v>92424619</v>
      </c>
      <c r="K702" s="51">
        <v>2.38265685</v>
      </c>
      <c r="L702" s="51">
        <v>-6.7667454540000005e-002</v>
      </c>
    </row>
    <row r="703" ht="15" hidden="1">
      <c r="A703" s="47">
        <v>90249143</v>
      </c>
      <c r="B703" s="48" t="s">
        <v>9215</v>
      </c>
      <c r="C703" s="48" t="s">
        <v>9216</v>
      </c>
      <c r="D703" s="49" t="s">
        <v>247</v>
      </c>
      <c r="E703" s="49">
        <v>1</v>
      </c>
      <c r="F703" s="50" t="s">
        <v>64</v>
      </c>
      <c r="G703" s="50" t="s">
        <v>14</v>
      </c>
      <c r="H703" s="22">
        <v>1.0182974722353</v>
      </c>
      <c r="J703" s="39">
        <v>90249143</v>
      </c>
      <c r="K703" s="51">
        <v>0.99017646074999999</v>
      </c>
      <c r="L703" s="51">
        <v>-2.8121011485299999e-002</v>
      </c>
    </row>
    <row r="704" ht="15" hidden="1">
      <c r="A704" s="47">
        <v>90258541</v>
      </c>
      <c r="B704" s="48" t="s">
        <v>3741</v>
      </c>
      <c r="C704" s="48" t="s">
        <v>3741</v>
      </c>
      <c r="D704" s="49" t="s">
        <v>244</v>
      </c>
      <c r="E704" s="49">
        <v>1</v>
      </c>
      <c r="F704" s="50" t="s">
        <v>60</v>
      </c>
      <c r="G704" s="50" t="s">
        <v>14</v>
      </c>
      <c r="H704" s="22">
        <v>0.76357311660000005</v>
      </c>
      <c r="J704" s="39">
        <v>90258541</v>
      </c>
      <c r="K704" s="51">
        <v>0.74248650000000005</v>
      </c>
      <c r="L704" s="51">
        <v>-2.10866166e-002</v>
      </c>
    </row>
    <row r="705" ht="15" hidden="1">
      <c r="A705" s="47">
        <v>90308840</v>
      </c>
      <c r="B705" s="48" t="s">
        <v>2312</v>
      </c>
      <c r="C705" s="48" t="s">
        <v>2312</v>
      </c>
      <c r="D705" s="49" t="s">
        <v>131</v>
      </c>
      <c r="E705" s="49">
        <v>1</v>
      </c>
      <c r="F705" s="50" t="s">
        <v>60</v>
      </c>
      <c r="G705" s="50" t="s">
        <v>14</v>
      </c>
      <c r="H705" s="22">
        <v>10.2199455918</v>
      </c>
      <c r="J705" s="39">
        <v>90308840</v>
      </c>
      <c r="K705" s="51">
        <v>9.9377145000000002</v>
      </c>
      <c r="L705" s="51">
        <v>-0.2822310918</v>
      </c>
    </row>
    <row r="706" ht="15" hidden="1">
      <c r="A706" s="47">
        <v>92467130</v>
      </c>
      <c r="B706" s="48" t="s">
        <v>266</v>
      </c>
      <c r="C706" s="48" t="s">
        <v>266</v>
      </c>
      <c r="D706" s="49" t="s">
        <v>17</v>
      </c>
      <c r="E706" s="49">
        <v>1</v>
      </c>
      <c r="F706" s="50" t="s">
        <v>60</v>
      </c>
      <c r="G706" s="50" t="s">
        <v>14</v>
      </c>
      <c r="H706" s="22">
        <v>0.19089327915000001</v>
      </c>
      <c r="J706" s="39">
        <v>92467130</v>
      </c>
      <c r="K706" s="51">
        <v>0.18562162500000001</v>
      </c>
      <c r="L706" s="51">
        <v>-5.27165415e-003</v>
      </c>
    </row>
    <row r="707" ht="15" hidden="1">
      <c r="A707" s="47">
        <v>92470149</v>
      </c>
      <c r="B707" s="48" t="s">
        <v>1178</v>
      </c>
      <c r="C707" s="48" t="s">
        <v>1178</v>
      </c>
      <c r="D707" s="49" t="s">
        <v>603</v>
      </c>
      <c r="E707" s="49">
        <v>1</v>
      </c>
      <c r="F707" s="50" t="s">
        <v>60</v>
      </c>
      <c r="G707" s="50" t="s">
        <v>14</v>
      </c>
      <c r="H707" s="22">
        <v>1.18353833073</v>
      </c>
      <c r="J707" s="39">
        <v>92470149</v>
      </c>
      <c r="K707" s="51">
        <v>1.150854075</v>
      </c>
      <c r="L707" s="51">
        <v>-3.268425573e-002</v>
      </c>
    </row>
    <row r="708" ht="15" hidden="1">
      <c r="A708" s="47">
        <v>92456367</v>
      </c>
      <c r="B708" s="48" t="s">
        <v>4010</v>
      </c>
      <c r="C708" s="48" t="s">
        <v>4010</v>
      </c>
      <c r="D708" s="49" t="s">
        <v>17</v>
      </c>
      <c r="E708" s="49">
        <v>1</v>
      </c>
      <c r="F708" s="50" t="s">
        <v>60</v>
      </c>
      <c r="G708" s="50" t="s">
        <v>14</v>
      </c>
      <c r="H708" s="22">
        <v>0.38178655830000002</v>
      </c>
      <c r="J708" s="39">
        <v>92456367</v>
      </c>
      <c r="K708" s="51">
        <v>0.37124325000000002</v>
      </c>
      <c r="L708" s="51">
        <v>-1.05433083e-002</v>
      </c>
    </row>
    <row r="709" ht="15" hidden="1">
      <c r="A709" s="47">
        <v>90259971</v>
      </c>
      <c r="B709" s="48" t="s">
        <v>1012</v>
      </c>
      <c r="C709" s="48" t="s">
        <v>1012</v>
      </c>
      <c r="D709" s="49" t="s">
        <v>26</v>
      </c>
      <c r="E709" s="49">
        <v>1</v>
      </c>
      <c r="F709" s="50" t="s">
        <v>60</v>
      </c>
      <c r="G709" s="50" t="s">
        <v>14</v>
      </c>
      <c r="H709" s="22">
        <v>0.19089327915000001</v>
      </c>
      <c r="J709" s="39">
        <v>90259971</v>
      </c>
      <c r="K709" s="51">
        <v>0.18562162500000001</v>
      </c>
      <c r="L709" s="51">
        <v>-5.27165415e-003</v>
      </c>
    </row>
    <row r="710" ht="15" hidden="1">
      <c r="A710" s="47">
        <v>92401694</v>
      </c>
      <c r="B710" s="48" t="s">
        <v>3497</v>
      </c>
      <c r="C710" s="48" t="s">
        <v>3497</v>
      </c>
      <c r="D710" s="49" t="s">
        <v>229</v>
      </c>
      <c r="E710" s="49">
        <v>1</v>
      </c>
      <c r="F710" s="50" t="s">
        <v>60</v>
      </c>
      <c r="G710" s="50" t="s">
        <v>14</v>
      </c>
      <c r="H710" s="22">
        <v>0.38178655830000002</v>
      </c>
      <c r="J710" s="39">
        <v>92401694</v>
      </c>
      <c r="K710" s="51">
        <v>0.37124325000000002</v>
      </c>
      <c r="L710" s="51">
        <v>-1.05433083e-002</v>
      </c>
    </row>
    <row r="711" ht="15" hidden="1">
      <c r="A711" s="47">
        <v>90267230</v>
      </c>
      <c r="B711" s="48" t="s">
        <v>1402</v>
      </c>
      <c r="C711" s="48" t="s">
        <v>1406</v>
      </c>
      <c r="D711" s="49" t="s">
        <v>26</v>
      </c>
      <c r="E711" s="49">
        <v>1</v>
      </c>
      <c r="F711" s="50" t="s">
        <v>60</v>
      </c>
      <c r="G711" s="50" t="s">
        <v>14</v>
      </c>
      <c r="H711" s="22">
        <v>0.76357311660000005</v>
      </c>
      <c r="J711" s="39">
        <v>90267230</v>
      </c>
      <c r="K711" s="51">
        <v>0.74248650000000005</v>
      </c>
      <c r="L711" s="51">
        <v>-2.10866166e-002</v>
      </c>
    </row>
    <row r="712" ht="15" hidden="1">
      <c r="A712" s="47">
        <v>92401600</v>
      </c>
      <c r="B712" s="48" t="s">
        <v>3175</v>
      </c>
      <c r="C712" s="48" t="s">
        <v>3175</v>
      </c>
      <c r="D712" s="49" t="s">
        <v>50</v>
      </c>
      <c r="E712" s="49">
        <v>1</v>
      </c>
      <c r="F712" s="50" t="s">
        <v>64</v>
      </c>
      <c r="G712" s="50" t="s">
        <v>14</v>
      </c>
      <c r="H712" s="22">
        <v>1.18353833073</v>
      </c>
      <c r="J712" s="39">
        <v>92401600</v>
      </c>
      <c r="K712" s="51">
        <v>1.150854075</v>
      </c>
      <c r="L712" s="51">
        <v>-3.268425573e-002</v>
      </c>
    </row>
    <row r="713" ht="15" hidden="1">
      <c r="A713" s="47">
        <v>90226720</v>
      </c>
      <c r="B713" s="48" t="s">
        <v>2789</v>
      </c>
      <c r="C713" s="48" t="s">
        <v>2789</v>
      </c>
      <c r="D713" s="49" t="s">
        <v>59</v>
      </c>
      <c r="E713" s="49">
        <v>1</v>
      </c>
      <c r="F713" s="50" t="s">
        <v>60</v>
      </c>
      <c r="G713" s="50" t="s">
        <v>14</v>
      </c>
      <c r="H713" s="22">
        <v>0.38178655830000002</v>
      </c>
      <c r="J713" s="39">
        <v>90226720</v>
      </c>
      <c r="K713" s="51">
        <v>0.37124325000000002</v>
      </c>
      <c r="L713" s="51">
        <v>-1.05433083e-002</v>
      </c>
    </row>
    <row r="714" ht="15" hidden="1">
      <c r="A714" s="47">
        <v>90274296</v>
      </c>
      <c r="B714" s="48" t="s">
        <v>5644</v>
      </c>
      <c r="C714" s="48" t="s">
        <v>5645</v>
      </c>
      <c r="D714" s="49" t="s">
        <v>5641</v>
      </c>
      <c r="E714" s="49">
        <v>1</v>
      </c>
      <c r="F714" s="50" t="s">
        <v>88</v>
      </c>
      <c r="G714" s="50" t="s">
        <v>14</v>
      </c>
      <c r="H714" s="22">
        <v>242.65188087839999</v>
      </c>
      <c r="J714" s="39">
        <v>90274296</v>
      </c>
      <c r="K714" s="51">
        <v>235.95087599999999</v>
      </c>
      <c r="L714" s="51">
        <v>-6.7010048784</v>
      </c>
    </row>
    <row r="715" ht="15" hidden="1">
      <c r="A715" s="47">
        <v>90267400</v>
      </c>
      <c r="B715" s="48" t="s">
        <v>1083</v>
      </c>
      <c r="C715" s="48" t="s">
        <v>1084</v>
      </c>
      <c r="D715" s="49" t="s">
        <v>247</v>
      </c>
      <c r="E715" s="49">
        <v>1</v>
      </c>
      <c r="F715" s="50" t="s">
        <v>13</v>
      </c>
      <c r="G715" s="50" t="s">
        <v>14</v>
      </c>
      <c r="H715" s="22">
        <v>106.733867333587</v>
      </c>
      <c r="J715" s="39">
        <v>90267400</v>
      </c>
      <c r="K715" s="51">
        <v>103.786335408</v>
      </c>
      <c r="L715" s="51">
        <v>-2.9475319255871999</v>
      </c>
    </row>
    <row r="716" ht="15" hidden="1">
      <c r="A716" s="47">
        <v>90231597</v>
      </c>
      <c r="B716" s="48" t="s">
        <v>9874</v>
      </c>
      <c r="C716" s="48" t="s">
        <v>9875</v>
      </c>
      <c r="D716" s="49" t="s">
        <v>2232</v>
      </c>
      <c r="E716" s="49">
        <v>1</v>
      </c>
      <c r="F716" s="50" t="s">
        <v>64</v>
      </c>
      <c r="G716" s="50" t="s">
        <v>14</v>
      </c>
      <c r="H716" s="22">
        <v>25.845380478540001</v>
      </c>
      <c r="J716" s="39">
        <v>90231597</v>
      </c>
      <c r="K716" s="51">
        <v>25.131641850000001</v>
      </c>
      <c r="L716" s="51">
        <v>-0.71373862854000003</v>
      </c>
    </row>
    <row r="717" ht="15" hidden="1">
      <c r="A717" s="47">
        <v>90153987</v>
      </c>
      <c r="B717" s="48" t="s">
        <v>7286</v>
      </c>
      <c r="C717" s="48" t="s">
        <v>7287</v>
      </c>
      <c r="D717" s="49" t="s">
        <v>220</v>
      </c>
      <c r="E717" s="49">
        <v>1</v>
      </c>
      <c r="F717" s="50" t="s">
        <v>64</v>
      </c>
      <c r="G717" s="50" t="s">
        <v>14</v>
      </c>
      <c r="H717" s="22">
        <v>12.8174418036</v>
      </c>
      <c r="J717" s="39">
        <v>90153987</v>
      </c>
      <c r="K717" s="51">
        <v>12.463479</v>
      </c>
      <c r="L717" s="51">
        <v>-0.35396280359999999</v>
      </c>
    </row>
    <row r="718" ht="15" hidden="1">
      <c r="A718" s="47">
        <v>90281322</v>
      </c>
      <c r="B718" s="48" t="s">
        <v>2530</v>
      </c>
      <c r="C718" s="48" t="s">
        <v>2531</v>
      </c>
      <c r="D718" s="49" t="s">
        <v>554</v>
      </c>
      <c r="E718" s="49">
        <v>1</v>
      </c>
      <c r="F718" s="50" t="s">
        <v>88</v>
      </c>
      <c r="G718" s="50" t="s">
        <v>14</v>
      </c>
      <c r="H718" s="22">
        <v>6.6139406928</v>
      </c>
      <c r="J718" s="39">
        <v>90281322</v>
      </c>
      <c r="K718" s="51">
        <v>6.431292</v>
      </c>
      <c r="L718" s="51">
        <v>-0.18264869280000001</v>
      </c>
    </row>
    <row r="719" ht="15" hidden="1">
      <c r="A719" s="47">
        <v>90274350</v>
      </c>
      <c r="B719" s="48" t="s">
        <v>6404</v>
      </c>
      <c r="C719" s="48" t="s">
        <v>6405</v>
      </c>
      <c r="D719" s="49" t="s">
        <v>5641</v>
      </c>
      <c r="E719" s="49">
        <v>100</v>
      </c>
      <c r="F719" s="50" t="s">
        <v>18</v>
      </c>
      <c r="G719" s="50" t="s">
        <v>19</v>
      </c>
      <c r="H719" s="22">
        <v>3.3069703464</v>
      </c>
      <c r="J719" s="39">
        <v>90274350</v>
      </c>
      <c r="K719" s="51">
        <v>3.215646</v>
      </c>
      <c r="L719" s="51">
        <v>-9.1324346400000006e-002</v>
      </c>
    </row>
    <row r="720" ht="15" hidden="1">
      <c r="A720" s="47">
        <v>90268148</v>
      </c>
      <c r="B720" s="48" t="s">
        <v>9266</v>
      </c>
      <c r="C720" s="48" t="s">
        <v>9267</v>
      </c>
      <c r="D720" s="49" t="s">
        <v>603</v>
      </c>
      <c r="E720" s="49">
        <v>1</v>
      </c>
      <c r="F720" s="50" t="s">
        <v>64</v>
      </c>
      <c r="G720" s="50" t="s">
        <v>14</v>
      </c>
      <c r="H720" s="22">
        <v>2.8848039191999999</v>
      </c>
      <c r="J720" s="39">
        <v>90268148</v>
      </c>
      <c r="K720" s="51">
        <v>2.8051379999999999</v>
      </c>
      <c r="L720" s="51">
        <v>-7.9665919200000004e-002</v>
      </c>
    </row>
    <row r="721" ht="15" hidden="1">
      <c r="A721" s="47">
        <v>92418589</v>
      </c>
      <c r="B721" s="48" t="s">
        <v>7072</v>
      </c>
      <c r="C721" s="48" t="s">
        <v>7073</v>
      </c>
      <c r="D721" s="49" t="s">
        <v>146</v>
      </c>
      <c r="E721" s="49">
        <v>1</v>
      </c>
      <c r="F721" s="50" t="s">
        <v>60</v>
      </c>
      <c r="G721" s="50" t="s">
        <v>14</v>
      </c>
      <c r="H721" s="22">
        <v>2.5488298042199999</v>
      </c>
      <c r="J721" s="39">
        <v>92418589</v>
      </c>
      <c r="K721" s="51">
        <v>2.47844205</v>
      </c>
      <c r="L721" s="51">
        <v>-7.0387754220000001e-002</v>
      </c>
    </row>
    <row r="722" ht="15" hidden="1">
      <c r="A722" s="47">
        <v>94937150</v>
      </c>
      <c r="B722" s="48" t="s">
        <v>1755</v>
      </c>
      <c r="C722" s="48" t="s">
        <v>1756</v>
      </c>
      <c r="D722" s="49" t="s">
        <v>139</v>
      </c>
      <c r="E722" s="49">
        <v>100</v>
      </c>
      <c r="F722" s="50" t="s">
        <v>743</v>
      </c>
      <c r="G722" s="50" t="s">
        <v>261</v>
      </c>
      <c r="H722" s="22">
        <v>2.3862410044704001</v>
      </c>
      <c r="J722" s="39">
        <v>94937150</v>
      </c>
      <c r="K722" s="51">
        <v>2.3203432560000001</v>
      </c>
      <c r="L722" s="51">
        <v>-6.5897748470400003e-002</v>
      </c>
    </row>
    <row r="723" ht="15" hidden="1">
      <c r="A723" s="47">
        <v>90293045</v>
      </c>
      <c r="B723" s="48" t="s">
        <v>5598</v>
      </c>
      <c r="C723" s="48" t="s">
        <v>5598</v>
      </c>
      <c r="D723" s="49" t="s">
        <v>26</v>
      </c>
      <c r="E723" s="49">
        <v>1</v>
      </c>
      <c r="F723" s="50" t="s">
        <v>60</v>
      </c>
      <c r="G723" s="50" t="s">
        <v>14</v>
      </c>
      <c r="H723" s="22">
        <v>0.19089327915000001</v>
      </c>
      <c r="J723" s="39">
        <v>90293045</v>
      </c>
      <c r="K723" s="51">
        <v>0.18562162500000001</v>
      </c>
      <c r="L723" s="51">
        <v>-5.27165415e-003</v>
      </c>
    </row>
    <row r="724" ht="15" hidden="1">
      <c r="A724" s="47">
        <v>90268377</v>
      </c>
      <c r="B724" s="48" t="s">
        <v>2944</v>
      </c>
      <c r="C724" s="48" t="s">
        <v>2945</v>
      </c>
      <c r="D724" s="49" t="s">
        <v>603</v>
      </c>
      <c r="E724" s="49">
        <v>1</v>
      </c>
      <c r="F724" s="50" t="s">
        <v>64</v>
      </c>
      <c r="G724" s="50" t="s">
        <v>14</v>
      </c>
      <c r="H724" s="22">
        <v>13.186185935999999</v>
      </c>
      <c r="J724" s="39">
        <v>90268377</v>
      </c>
      <c r="K724" s="51">
        <v>12.822039999999999</v>
      </c>
      <c r="L724" s="51">
        <v>-0.364145936</v>
      </c>
    </row>
    <row r="725" ht="15" hidden="1">
      <c r="A725" s="47">
        <v>92190014</v>
      </c>
      <c r="B725" s="48" t="s">
        <v>3967</v>
      </c>
      <c r="C725" s="48" t="s">
        <v>3968</v>
      </c>
      <c r="D725" s="49" t="s">
        <v>3162</v>
      </c>
      <c r="E725" s="49">
        <v>1</v>
      </c>
      <c r="F725" s="50" t="s">
        <v>60</v>
      </c>
      <c r="G725" s="50" t="s">
        <v>14</v>
      </c>
      <c r="H725" s="22">
        <v>10.170692841959999</v>
      </c>
      <c r="J725" s="39">
        <v>92190014</v>
      </c>
      <c r="K725" s="51">
        <v>9.8898218999999994</v>
      </c>
      <c r="L725" s="51">
        <v>-0.28087094196000001</v>
      </c>
    </row>
    <row r="726" ht="15" hidden="1">
      <c r="A726" s="47">
        <v>92168027</v>
      </c>
      <c r="B726" s="48" t="s">
        <v>2331</v>
      </c>
      <c r="C726" s="48" t="s">
        <v>2332</v>
      </c>
      <c r="D726" s="49" t="s">
        <v>603</v>
      </c>
      <c r="E726" s="49">
        <v>1</v>
      </c>
      <c r="F726" s="50" t="s">
        <v>64</v>
      </c>
      <c r="G726" s="50" t="s">
        <v>14</v>
      </c>
      <c r="H726" s="22">
        <v>7.3761856308000002</v>
      </c>
      <c r="J726" s="39">
        <v>92168027</v>
      </c>
      <c r="K726" s="51">
        <v>7.1724870000000003</v>
      </c>
      <c r="L726" s="51">
        <v>-0.2036986308</v>
      </c>
    </row>
    <row r="727" ht="15" hidden="1">
      <c r="A727" s="47">
        <v>90213823</v>
      </c>
      <c r="B727" s="48" t="s">
        <v>3037</v>
      </c>
      <c r="C727" s="48" t="s">
        <v>3038</v>
      </c>
      <c r="D727" s="49" t="s">
        <v>506</v>
      </c>
      <c r="E727" s="49">
        <v>1</v>
      </c>
      <c r="F727" s="50" t="s">
        <v>88</v>
      </c>
      <c r="G727" s="50" t="s">
        <v>14</v>
      </c>
      <c r="H727" s="22">
        <v>97.779021619860004</v>
      </c>
      <c r="J727" s="39">
        <v>90213823</v>
      </c>
      <c r="K727" s="51">
        <v>95.078784150000004</v>
      </c>
      <c r="L727" s="51">
        <v>-2.7002374698599998</v>
      </c>
    </row>
    <row r="728" ht="15" hidden="1">
      <c r="A728" s="47">
        <v>90183355</v>
      </c>
      <c r="B728" s="48" t="s">
        <v>1290</v>
      </c>
      <c r="C728" s="48" t="s">
        <v>1291</v>
      </c>
      <c r="D728" s="49" t="s">
        <v>603</v>
      </c>
      <c r="E728" s="49">
        <v>1</v>
      </c>
      <c r="F728" s="50" t="s">
        <v>64</v>
      </c>
      <c r="G728" s="50" t="s">
        <v>14</v>
      </c>
      <c r="H728" s="22">
        <v>5.1345991708199996</v>
      </c>
      <c r="J728" s="39">
        <v>90183355</v>
      </c>
      <c r="K728" s="51">
        <v>4.9928035499999996</v>
      </c>
      <c r="L728" s="51">
        <v>-0.14179562082</v>
      </c>
    </row>
    <row r="729" ht="15" hidden="1">
      <c r="A729" s="47">
        <v>91526019</v>
      </c>
      <c r="B729" s="48" t="s">
        <v>6504</v>
      </c>
      <c r="C729" s="48" t="s">
        <v>6505</v>
      </c>
      <c r="D729" s="49" t="s">
        <v>235</v>
      </c>
      <c r="E729" s="49">
        <v>1</v>
      </c>
      <c r="F729" s="50" t="s">
        <v>60</v>
      </c>
      <c r="G729" s="50" t="s">
        <v>14</v>
      </c>
      <c r="H729" s="22">
        <v>5.1715387332000002</v>
      </c>
      <c r="J729" s="39">
        <v>91526019</v>
      </c>
      <c r="K729" s="51">
        <v>5.0287230000000003</v>
      </c>
      <c r="L729" s="51">
        <v>-0.14281573319999999</v>
      </c>
    </row>
    <row r="730" ht="15" hidden="1">
      <c r="A730" s="47">
        <v>90170865</v>
      </c>
      <c r="B730" s="48" t="s">
        <v>5400</v>
      </c>
      <c r="C730" s="48" t="s">
        <v>5400</v>
      </c>
      <c r="D730" s="49" t="s">
        <v>244</v>
      </c>
      <c r="E730" s="49">
        <v>1</v>
      </c>
      <c r="F730" s="50" t="s">
        <v>64</v>
      </c>
      <c r="G730" s="50" t="s">
        <v>14</v>
      </c>
      <c r="H730" s="22">
        <v>5.6122624070100002</v>
      </c>
      <c r="J730" s="39">
        <v>90170865</v>
      </c>
      <c r="K730" s="51">
        <v>5.4572757750000003</v>
      </c>
      <c r="L730" s="51">
        <v>-0.15498663201000001</v>
      </c>
    </row>
    <row r="731" ht="15" hidden="1">
      <c r="A731" s="47">
        <v>90298934</v>
      </c>
      <c r="B731" s="48" t="s">
        <v>5560</v>
      </c>
      <c r="C731" s="48" t="s">
        <v>5561</v>
      </c>
      <c r="D731" s="49" t="s">
        <v>956</v>
      </c>
      <c r="E731" s="49">
        <v>1</v>
      </c>
      <c r="F731" s="50" t="s">
        <v>60</v>
      </c>
      <c r="G731" s="50" t="s">
        <v>14</v>
      </c>
      <c r="H731" s="22">
        <v>5.2946706077999997</v>
      </c>
      <c r="J731" s="39">
        <v>90298934</v>
      </c>
      <c r="K731" s="51">
        <v>5.1484544999999997</v>
      </c>
      <c r="L731" s="51">
        <v>-0.14621610779999999</v>
      </c>
    </row>
    <row r="732" ht="15" hidden="1">
      <c r="A732" s="47">
        <v>92398324</v>
      </c>
      <c r="B732" s="48" t="s">
        <v>916</v>
      </c>
      <c r="C732" s="48" t="s">
        <v>917</v>
      </c>
      <c r="D732" s="49" t="s">
        <v>207</v>
      </c>
      <c r="E732" s="49">
        <v>1</v>
      </c>
      <c r="F732" s="50" t="s">
        <v>13</v>
      </c>
      <c r="G732" s="50" t="s">
        <v>14</v>
      </c>
      <c r="H732" s="22">
        <v>3.4047194645646002</v>
      </c>
      <c r="J732" s="39">
        <v>92398324</v>
      </c>
      <c r="K732" s="51">
        <v>3.3106957064999998</v>
      </c>
      <c r="L732" s="51">
        <v>-9.4023758064600005e-002</v>
      </c>
    </row>
    <row r="733" ht="15" hidden="1">
      <c r="A733" s="47">
        <v>90307887</v>
      </c>
      <c r="B733" s="48" t="s">
        <v>1439</v>
      </c>
      <c r="C733" s="48" t="s">
        <v>1439</v>
      </c>
      <c r="D733" s="49" t="s">
        <v>247</v>
      </c>
      <c r="E733" s="49">
        <v>1</v>
      </c>
      <c r="F733" s="50" t="s">
        <v>64</v>
      </c>
      <c r="G733" s="50" t="s">
        <v>14</v>
      </c>
      <c r="H733" s="22">
        <v>2.5857693666000001</v>
      </c>
      <c r="J733" s="39">
        <v>90307887</v>
      </c>
      <c r="K733" s="51">
        <v>2.5143615000000001</v>
      </c>
      <c r="L733" s="51">
        <v>-7.1407866599999995e-002</v>
      </c>
    </row>
    <row r="734" ht="15" hidden="1">
      <c r="A734" s="47">
        <v>90291816</v>
      </c>
      <c r="B734" s="48" t="s">
        <v>3931</v>
      </c>
      <c r="C734" s="48" t="s">
        <v>3932</v>
      </c>
      <c r="D734" s="49" t="s">
        <v>1221</v>
      </c>
      <c r="E734" s="49">
        <v>1</v>
      </c>
      <c r="F734" s="50" t="s">
        <v>60</v>
      </c>
      <c r="G734" s="50" t="s">
        <v>14</v>
      </c>
      <c r="H734" s="22">
        <v>2.6227089289799999</v>
      </c>
      <c r="J734" s="39">
        <v>90291816</v>
      </c>
      <c r="K734" s="51">
        <v>2.5502809499999999</v>
      </c>
      <c r="L734" s="51">
        <v>-7.2427978980000002e-002</v>
      </c>
    </row>
    <row r="735" ht="15" hidden="1">
      <c r="A735" s="47">
        <v>90287150</v>
      </c>
      <c r="B735" s="48" t="s">
        <v>6980</v>
      </c>
      <c r="C735" s="48" t="s">
        <v>6980</v>
      </c>
      <c r="D735" s="49" t="s">
        <v>573</v>
      </c>
      <c r="E735" s="49">
        <v>1</v>
      </c>
      <c r="F735" s="50" t="s">
        <v>88</v>
      </c>
      <c r="G735" s="50" t="s">
        <v>14</v>
      </c>
      <c r="H735" s="22">
        <v>11.13544128375</v>
      </c>
      <c r="J735" s="39">
        <v>90287150</v>
      </c>
      <c r="K735" s="51">
        <v>10.827928125</v>
      </c>
      <c r="L735" s="51">
        <v>-0.30751315875000002</v>
      </c>
    </row>
    <row r="736" ht="15" hidden="1">
      <c r="A736" s="47">
        <v>90264223</v>
      </c>
      <c r="B736" s="48" t="s">
        <v>2146</v>
      </c>
      <c r="C736" s="48" t="s">
        <v>2146</v>
      </c>
      <c r="D736" s="49" t="s">
        <v>244</v>
      </c>
      <c r="E736" s="49">
        <v>1</v>
      </c>
      <c r="F736" s="50" t="s">
        <v>64</v>
      </c>
      <c r="G736" s="50" t="s">
        <v>14</v>
      </c>
      <c r="H736" s="22">
        <v>1.2928846833000001</v>
      </c>
      <c r="J736" s="39">
        <v>90264223</v>
      </c>
      <c r="K736" s="51">
        <v>1.2571807500000001</v>
      </c>
      <c r="L736" s="51">
        <v>-3.5703933299999997e-002</v>
      </c>
    </row>
    <row r="737" ht="15" hidden="1">
      <c r="A737" s="47">
        <v>90287479</v>
      </c>
      <c r="B737" s="48" t="s">
        <v>8077</v>
      </c>
      <c r="C737" s="48" t="s">
        <v>8078</v>
      </c>
      <c r="D737" s="49" t="s">
        <v>633</v>
      </c>
      <c r="E737" s="49">
        <v>1</v>
      </c>
      <c r="F737" s="50" t="s">
        <v>60</v>
      </c>
      <c r="G737" s="50" t="s">
        <v>14</v>
      </c>
      <c r="H737" s="22">
        <v>10.170692841959999</v>
      </c>
      <c r="J737" s="39">
        <v>90287479</v>
      </c>
      <c r="K737" s="51">
        <v>9.8898218999999994</v>
      </c>
      <c r="L737" s="51">
        <v>-0.28087094196000001</v>
      </c>
    </row>
    <row r="738" ht="15" hidden="1">
      <c r="A738" s="47">
        <v>90298942</v>
      </c>
      <c r="B738" s="48" t="s">
        <v>5560</v>
      </c>
      <c r="C738" s="48" t="s">
        <v>5561</v>
      </c>
      <c r="D738" s="49" t="s">
        <v>956</v>
      </c>
      <c r="E738" s="49">
        <v>1</v>
      </c>
      <c r="F738" s="50" t="s">
        <v>60</v>
      </c>
      <c r="G738" s="50" t="s">
        <v>14</v>
      </c>
      <c r="H738" s="22">
        <v>5.2946706077999997</v>
      </c>
      <c r="J738" s="39">
        <v>90298942</v>
      </c>
      <c r="K738" s="51">
        <v>5.1484544999999997</v>
      </c>
      <c r="L738" s="51">
        <v>-0.14621610779999999</v>
      </c>
    </row>
    <row r="739" ht="15" hidden="1">
      <c r="A739" s="47">
        <v>92454577</v>
      </c>
      <c r="B739" s="48" t="s">
        <v>5531</v>
      </c>
      <c r="C739" s="48" t="s">
        <v>5532</v>
      </c>
      <c r="D739" s="49" t="s">
        <v>21</v>
      </c>
      <c r="E739" s="49">
        <v>1</v>
      </c>
      <c r="F739" s="50" t="s">
        <v>436</v>
      </c>
      <c r="G739" s="50" t="s">
        <v>14</v>
      </c>
      <c r="H739" s="22">
        <v>1.2928846833000001</v>
      </c>
      <c r="J739" s="39">
        <v>92454577</v>
      </c>
      <c r="K739" s="51">
        <v>1.2571807500000001</v>
      </c>
      <c r="L739" s="51">
        <v>-3.5703933299999997e-002</v>
      </c>
    </row>
    <row r="740" ht="15" hidden="1">
      <c r="A740" s="47">
        <v>90286499</v>
      </c>
      <c r="B740" s="48" t="s">
        <v>5793</v>
      </c>
      <c r="C740" s="48" t="s">
        <v>5793</v>
      </c>
      <c r="D740" s="49" t="s">
        <v>544</v>
      </c>
      <c r="E740" s="49">
        <v>1</v>
      </c>
      <c r="F740" s="50" t="s">
        <v>88</v>
      </c>
      <c r="G740" s="50" t="s">
        <v>14</v>
      </c>
      <c r="H740" s="22">
        <v>4.8232368531900001</v>
      </c>
      <c r="J740" s="39">
        <v>90286499</v>
      </c>
      <c r="K740" s="51">
        <v>4.6900397250000001</v>
      </c>
      <c r="L740" s="51">
        <v>-0.13319712819000001</v>
      </c>
    </row>
    <row r="741" ht="15" hidden="1">
      <c r="A741" s="47">
        <v>90177878</v>
      </c>
      <c r="B741" s="48" t="s">
        <v>3660</v>
      </c>
      <c r="C741" s="48" t="s">
        <v>3661</v>
      </c>
      <c r="D741" s="49" t="s">
        <v>915</v>
      </c>
      <c r="E741" s="49">
        <v>1</v>
      </c>
      <c r="F741" s="50" t="s">
        <v>64</v>
      </c>
      <c r="G741" s="50" t="s">
        <v>14</v>
      </c>
      <c r="H741" s="22">
        <v>2.6227089289799999</v>
      </c>
      <c r="J741" s="39">
        <v>90177878</v>
      </c>
      <c r="K741" s="51">
        <v>2.5502809499999999</v>
      </c>
      <c r="L741" s="51">
        <v>-7.2427978980000002e-002</v>
      </c>
    </row>
    <row r="742" ht="15" hidden="1">
      <c r="A742" s="47">
        <v>92421547</v>
      </c>
      <c r="B742" s="48" t="s">
        <v>58</v>
      </c>
      <c r="C742" s="48" t="s">
        <v>61</v>
      </c>
      <c r="D742" s="49" t="s">
        <v>39</v>
      </c>
      <c r="E742" s="49">
        <v>1</v>
      </c>
      <c r="F742" s="50" t="s">
        <v>60</v>
      </c>
      <c r="G742" s="50" t="s">
        <v>14</v>
      </c>
      <c r="H742" s="22">
        <v>2.6473353038999998</v>
      </c>
      <c r="J742" s="39">
        <v>92421547</v>
      </c>
      <c r="K742" s="51">
        <v>2.5742272499999999</v>
      </c>
      <c r="L742" s="51">
        <v>-7.3108053899999997e-002</v>
      </c>
    </row>
    <row r="743" ht="15" hidden="1">
      <c r="A743" s="47">
        <v>92258697</v>
      </c>
      <c r="B743" s="48" t="s">
        <v>859</v>
      </c>
      <c r="C743" s="48" t="s">
        <v>860</v>
      </c>
      <c r="D743" s="49" t="s">
        <v>235</v>
      </c>
      <c r="E743" s="49">
        <v>1</v>
      </c>
      <c r="F743" s="50" t="s">
        <v>436</v>
      </c>
      <c r="G743" s="50" t="s">
        <v>14</v>
      </c>
      <c r="H743" s="22">
        <v>2.6166378084020998</v>
      </c>
      <c r="J743" s="39">
        <v>92258697</v>
      </c>
      <c r="K743" s="51">
        <v>2.5443774877499998</v>
      </c>
      <c r="L743" s="51">
        <v>-7.2260320652100002e-002</v>
      </c>
    </row>
    <row r="744" ht="15" hidden="1">
      <c r="A744" s="47">
        <v>90287886</v>
      </c>
      <c r="B744" s="48" t="s">
        <v>9879</v>
      </c>
      <c r="C744" s="48" t="s">
        <v>9880</v>
      </c>
      <c r="D744" s="49" t="s">
        <v>220</v>
      </c>
      <c r="E744" s="49">
        <v>1</v>
      </c>
      <c r="F744" s="50" t="s">
        <v>13</v>
      </c>
      <c r="G744" s="50" t="s">
        <v>14</v>
      </c>
      <c r="H744" s="22">
        <v>1614.0360659472001</v>
      </c>
      <c r="J744" s="39">
        <v>90287886</v>
      </c>
      <c r="K744" s="51">
        <v>1569.4633080000001</v>
      </c>
      <c r="L744" s="51">
        <v>-44.572757947200003</v>
      </c>
    </row>
    <row r="745" ht="15" hidden="1">
      <c r="A745" s="47">
        <v>90241363</v>
      </c>
      <c r="B745" s="48" t="s">
        <v>2925</v>
      </c>
      <c r="C745" s="48" t="s">
        <v>2925</v>
      </c>
      <c r="D745" s="49" t="s">
        <v>528</v>
      </c>
      <c r="E745" s="49">
        <v>1</v>
      </c>
      <c r="F745" s="50" t="s">
        <v>88</v>
      </c>
      <c r="G745" s="50" t="s">
        <v>14</v>
      </c>
      <c r="H745" s="22">
        <v>87.276407227380005</v>
      </c>
      <c r="J745" s="39">
        <v>90241363</v>
      </c>
      <c r="K745" s="51">
        <v>84.866206950000006</v>
      </c>
      <c r="L745" s="51">
        <v>-2.41020027738</v>
      </c>
    </row>
    <row r="746" ht="15" hidden="1">
      <c r="A746" s="47">
        <v>90124430</v>
      </c>
      <c r="B746" s="48" t="s">
        <v>5343</v>
      </c>
      <c r="C746" s="48" t="s">
        <v>5343</v>
      </c>
      <c r="D746" s="49" t="s">
        <v>50</v>
      </c>
      <c r="E746" s="49">
        <v>1</v>
      </c>
      <c r="F746" s="50" t="s">
        <v>64</v>
      </c>
      <c r="G746" s="50" t="s">
        <v>14</v>
      </c>
      <c r="H746" s="22">
        <v>13.0637055528</v>
      </c>
      <c r="J746" s="39">
        <v>90124430</v>
      </c>
      <c r="K746" s="51">
        <v>12.702942</v>
      </c>
      <c r="L746" s="51">
        <v>-0.3607635528</v>
      </c>
    </row>
    <row r="747" ht="15" hidden="1">
      <c r="A747" s="47">
        <v>92438180</v>
      </c>
      <c r="B747" s="48" t="s">
        <v>8705</v>
      </c>
      <c r="C747" s="48" t="s">
        <v>8706</v>
      </c>
      <c r="D747" s="49" t="s">
        <v>146</v>
      </c>
      <c r="E747" s="49">
        <v>1</v>
      </c>
      <c r="F747" s="50" t="s">
        <v>60</v>
      </c>
      <c r="G747" s="50" t="s">
        <v>14</v>
      </c>
      <c r="H747" s="22">
        <v>5.1961651081199998</v>
      </c>
      <c r="J747" s="39">
        <v>92438180</v>
      </c>
      <c r="K747" s="51">
        <v>5.0526692999999998</v>
      </c>
      <c r="L747" s="51">
        <v>-0.14349580812000001</v>
      </c>
    </row>
    <row r="748" ht="15" hidden="1">
      <c r="A748" s="47">
        <v>90219686</v>
      </c>
      <c r="B748" s="48" t="s">
        <v>1429</v>
      </c>
      <c r="C748" s="48" t="s">
        <v>1430</v>
      </c>
      <c r="D748" s="49" t="s">
        <v>69</v>
      </c>
      <c r="E748" s="49">
        <v>1</v>
      </c>
      <c r="F748" s="50" t="s">
        <v>64</v>
      </c>
      <c r="G748" s="50" t="s">
        <v>14</v>
      </c>
      <c r="H748" s="22">
        <v>3.7496509348032001</v>
      </c>
      <c r="J748" s="39">
        <v>90219686</v>
      </c>
      <c r="K748" s="51">
        <v>3.6461016480000001</v>
      </c>
      <c r="L748" s="51">
        <v>-0.1035492868032</v>
      </c>
    </row>
    <row r="749" ht="15" hidden="1">
      <c r="A749" s="47">
        <v>90219694</v>
      </c>
      <c r="B749" s="48" t="s">
        <v>1431</v>
      </c>
      <c r="C749" s="48" t="s">
        <v>1432</v>
      </c>
      <c r="D749" s="49" t="s">
        <v>69</v>
      </c>
      <c r="E749" s="49">
        <v>1</v>
      </c>
      <c r="F749" s="50" t="s">
        <v>64</v>
      </c>
      <c r="G749" s="50" t="s">
        <v>14</v>
      </c>
      <c r="H749" s="22">
        <v>3.7496509348032001</v>
      </c>
      <c r="J749" s="39">
        <v>90219694</v>
      </c>
      <c r="K749" s="51">
        <v>3.6461016480000001</v>
      </c>
      <c r="L749" s="51">
        <v>-0.1035492868032</v>
      </c>
    </row>
    <row r="750" ht="15" hidden="1">
      <c r="A750" s="47">
        <v>92470238</v>
      </c>
      <c r="B750" s="48" t="s">
        <v>4388</v>
      </c>
      <c r="C750" s="48" t="s">
        <v>4389</v>
      </c>
      <c r="D750" s="49" t="s">
        <v>146</v>
      </c>
      <c r="E750" s="49">
        <v>1</v>
      </c>
      <c r="F750" s="50" t="s">
        <v>60</v>
      </c>
      <c r="G750" s="50" t="s">
        <v>14</v>
      </c>
      <c r="H750" s="22">
        <v>2.6473353038999998</v>
      </c>
      <c r="J750" s="39">
        <v>92470238</v>
      </c>
      <c r="K750" s="51">
        <v>2.5742272499999999</v>
      </c>
      <c r="L750" s="51">
        <v>-7.3108053899999997e-002</v>
      </c>
    </row>
    <row r="751" ht="15" hidden="1">
      <c r="A751" s="47">
        <v>92416772</v>
      </c>
      <c r="B751" s="48" t="s">
        <v>3572</v>
      </c>
      <c r="C751" s="48" t="s">
        <v>3573</v>
      </c>
      <c r="D751" s="49" t="s">
        <v>603</v>
      </c>
      <c r="E751" s="49">
        <v>1</v>
      </c>
      <c r="F751" s="50" t="s">
        <v>64</v>
      </c>
      <c r="G751" s="50" t="s">
        <v>14</v>
      </c>
      <c r="H751" s="22">
        <v>15.0807229272</v>
      </c>
      <c r="J751" s="39">
        <v>92416772</v>
      </c>
      <c r="K751" s="51">
        <v>14.664258</v>
      </c>
      <c r="L751" s="51">
        <v>-0.4164649272</v>
      </c>
    </row>
    <row r="752" ht="15" hidden="1">
      <c r="A752" s="47">
        <v>92455697</v>
      </c>
      <c r="B752" s="48" t="s">
        <v>7788</v>
      </c>
      <c r="C752" s="48" t="s">
        <v>7788</v>
      </c>
      <c r="D752" s="49" t="s">
        <v>17</v>
      </c>
      <c r="E752" s="49">
        <v>1</v>
      </c>
      <c r="F752" s="50" t="s">
        <v>436</v>
      </c>
      <c r="G752" s="50" t="s">
        <v>14</v>
      </c>
      <c r="H752" s="22">
        <v>2.7270468449999998</v>
      </c>
      <c r="J752" s="39">
        <v>92455697</v>
      </c>
      <c r="K752" s="51">
        <v>2.6517374999999999</v>
      </c>
      <c r="L752" s="51">
        <v>-7.5309345e-002</v>
      </c>
    </row>
    <row r="753" ht="15" hidden="1">
      <c r="A753" s="47">
        <v>92262708</v>
      </c>
      <c r="B753" s="48" t="s">
        <v>5584</v>
      </c>
      <c r="C753" s="48" t="s">
        <v>5584</v>
      </c>
      <c r="D753" s="49" t="s">
        <v>244</v>
      </c>
      <c r="E753" s="49">
        <v>1</v>
      </c>
      <c r="F753" s="50" t="s">
        <v>64</v>
      </c>
      <c r="G753" s="50" t="s">
        <v>14</v>
      </c>
      <c r="H753" s="22">
        <v>1.13263345629</v>
      </c>
      <c r="J753" s="39">
        <v>92262708</v>
      </c>
      <c r="K753" s="51">
        <v>1.101354975</v>
      </c>
      <c r="L753" s="51">
        <v>-3.127848129e-002</v>
      </c>
    </row>
    <row r="754" ht="15" hidden="1">
      <c r="A754" s="47">
        <v>90249275</v>
      </c>
      <c r="B754" s="48" t="s">
        <v>939</v>
      </c>
      <c r="C754" s="48" t="s">
        <v>940</v>
      </c>
      <c r="D754" s="49" t="s">
        <v>247</v>
      </c>
      <c r="E754" s="49">
        <v>1</v>
      </c>
      <c r="F754" s="50" t="s">
        <v>88</v>
      </c>
      <c r="G754" s="50" t="s">
        <v>14</v>
      </c>
      <c r="H754" s="22">
        <v>21.545488106730001</v>
      </c>
      <c r="J754" s="39">
        <v>90249275</v>
      </c>
      <c r="K754" s="51">
        <v>20.950494075000002</v>
      </c>
      <c r="L754" s="51">
        <v>-0.59499403172999998</v>
      </c>
    </row>
    <row r="755" ht="15" hidden="1">
      <c r="A755" s="47">
        <v>90307763</v>
      </c>
      <c r="B755" s="48" t="s">
        <v>9482</v>
      </c>
      <c r="C755" s="48" t="s">
        <v>9482</v>
      </c>
      <c r="D755" s="49" t="s">
        <v>603</v>
      </c>
      <c r="E755" s="49">
        <v>1</v>
      </c>
      <c r="F755" s="50" t="s">
        <v>13</v>
      </c>
      <c r="G755" s="50" t="s">
        <v>14</v>
      </c>
      <c r="H755" s="22">
        <v>5.2823574203400003</v>
      </c>
      <c r="J755" s="39">
        <v>90307763</v>
      </c>
      <c r="K755" s="51">
        <v>5.1364813500000004</v>
      </c>
      <c r="L755" s="51">
        <v>-0.14587607034</v>
      </c>
    </row>
    <row r="756" ht="15" hidden="1">
      <c r="A756" s="47">
        <v>92382770</v>
      </c>
      <c r="B756" s="48" t="s">
        <v>5135</v>
      </c>
      <c r="C756" s="48" t="s">
        <v>5136</v>
      </c>
      <c r="D756" s="49" t="s">
        <v>633</v>
      </c>
      <c r="E756" s="49">
        <v>1</v>
      </c>
      <c r="F756" s="50" t="s">
        <v>5137</v>
      </c>
      <c r="G756" s="50" t="s">
        <v>14</v>
      </c>
      <c r="H756" s="22">
        <v>127.17060008688</v>
      </c>
      <c r="J756" s="39">
        <v>92382770</v>
      </c>
      <c r="K756" s="51">
        <v>123.6586932</v>
      </c>
      <c r="L756" s="51">
        <v>-3.5119068868799999</v>
      </c>
    </row>
    <row r="757" ht="15" hidden="1">
      <c r="A757" s="47">
        <v>90870018</v>
      </c>
      <c r="B757" s="48" t="s">
        <v>7520</v>
      </c>
      <c r="C757" s="48" t="s">
        <v>7519</v>
      </c>
      <c r="D757" s="49" t="s">
        <v>603</v>
      </c>
      <c r="E757" s="49">
        <v>50</v>
      </c>
      <c r="F757" s="50" t="s">
        <v>18</v>
      </c>
      <c r="G757" s="50" t="s">
        <v>19</v>
      </c>
      <c r="H757" s="22">
        <v>0.32014287396000002</v>
      </c>
      <c r="J757" s="39">
        <v>90870018</v>
      </c>
      <c r="K757" s="51">
        <v>0.31130190000000002</v>
      </c>
      <c r="L757" s="51">
        <v>-8.8409739599999999e-003</v>
      </c>
    </row>
    <row r="758" ht="15">
      <c r="A758" s="47">
        <v>92415237</v>
      </c>
      <c r="B758" s="48" t="s">
        <v>7528</v>
      </c>
      <c r="C758" s="48" t="s">
        <v>7528</v>
      </c>
      <c r="D758" s="49" t="s">
        <v>244</v>
      </c>
      <c r="E758" s="49">
        <v>60</v>
      </c>
      <c r="F758" s="50" t="s">
        <v>95</v>
      </c>
      <c r="G758" s="50" t="s">
        <v>19</v>
      </c>
      <c r="H758" s="22">
        <v>0.16007143698000001</v>
      </c>
      <c r="J758" s="39">
        <v>92415237</v>
      </c>
      <c r="K758" s="51">
        <v>0.15565095000000001</v>
      </c>
      <c r="L758" s="51">
        <v>-4.4204869799999999e-003</v>
      </c>
    </row>
    <row r="759" ht="15" hidden="1">
      <c r="A759" s="47">
        <v>90269101</v>
      </c>
      <c r="B759" s="48" t="s">
        <v>2036</v>
      </c>
      <c r="C759" s="48" t="s">
        <v>2036</v>
      </c>
      <c r="D759" s="49" t="s">
        <v>603</v>
      </c>
      <c r="E759" s="49">
        <v>1</v>
      </c>
      <c r="F759" s="50" t="s">
        <v>64</v>
      </c>
      <c r="G759" s="50" t="s">
        <v>14</v>
      </c>
      <c r="H759" s="22">
        <v>1.8198492612299999</v>
      </c>
      <c r="J759" s="39">
        <v>90269101</v>
      </c>
      <c r="K759" s="51">
        <v>1.7695928249999999</v>
      </c>
      <c r="L759" s="51">
        <v>-5.025643623e-002</v>
      </c>
    </row>
    <row r="760" ht="15">
      <c r="A760" s="47">
        <v>90684010</v>
      </c>
      <c r="B760" s="48" t="s">
        <v>3079</v>
      </c>
      <c r="C760" s="48" t="s">
        <v>3080</v>
      </c>
      <c r="D760" s="49" t="s">
        <v>720</v>
      </c>
      <c r="E760" s="49">
        <v>1</v>
      </c>
      <c r="F760" s="50" t="s">
        <v>60</v>
      </c>
      <c r="G760" s="50" t="s">
        <v>14</v>
      </c>
      <c r="H760" s="22">
        <v>0.16007143698000001</v>
      </c>
      <c r="J760" s="39">
        <v>90684010</v>
      </c>
      <c r="K760" s="51">
        <v>0.15565095000000001</v>
      </c>
      <c r="L760" s="51">
        <v>-4.4204869799999999e-003</v>
      </c>
    </row>
    <row r="761" ht="15" hidden="1">
      <c r="A761" s="47">
        <v>90292669</v>
      </c>
      <c r="B761" s="48" t="s">
        <v>5255</v>
      </c>
      <c r="C761" s="48" t="s">
        <v>5256</v>
      </c>
      <c r="D761" s="49" t="s">
        <v>26</v>
      </c>
      <c r="E761" s="49">
        <v>1</v>
      </c>
      <c r="F761" s="50" t="s">
        <v>436</v>
      </c>
      <c r="G761" s="50" t="s">
        <v>14</v>
      </c>
      <c r="H761" s="22">
        <v>11.631763809540001</v>
      </c>
      <c r="J761" s="39">
        <v>90292669</v>
      </c>
      <c r="K761" s="51">
        <v>11.310544350000001</v>
      </c>
      <c r="L761" s="51">
        <v>-0.32121945953999997</v>
      </c>
    </row>
    <row r="762" ht="15" hidden="1">
      <c r="A762" s="47">
        <v>90256670</v>
      </c>
      <c r="B762" s="48" t="s">
        <v>789</v>
      </c>
      <c r="C762" s="48" t="s">
        <v>789</v>
      </c>
      <c r="D762" s="49" t="s">
        <v>244</v>
      </c>
      <c r="E762" s="49">
        <v>1</v>
      </c>
      <c r="F762" s="50" t="s">
        <v>64</v>
      </c>
      <c r="G762" s="50" t="s">
        <v>14</v>
      </c>
      <c r="H762" s="22">
        <v>0.73812067938000003</v>
      </c>
      <c r="J762" s="39">
        <v>90256670</v>
      </c>
      <c r="K762" s="51">
        <v>0.71773695000000004</v>
      </c>
      <c r="L762" s="51">
        <v>-2.038372938e-002</v>
      </c>
    </row>
    <row r="763" ht="15" hidden="1">
      <c r="A763" s="47">
        <v>92429742</v>
      </c>
      <c r="B763" s="48" t="s">
        <v>1599</v>
      </c>
      <c r="C763" s="48" t="s">
        <v>1602</v>
      </c>
      <c r="D763" s="49" t="s">
        <v>146</v>
      </c>
      <c r="E763" s="49">
        <v>1</v>
      </c>
      <c r="F763" s="50" t="s">
        <v>60</v>
      </c>
      <c r="G763" s="50" t="s">
        <v>14</v>
      </c>
      <c r="H763" s="22">
        <v>0.64028574792000004</v>
      </c>
      <c r="J763" s="39">
        <v>92429742</v>
      </c>
      <c r="K763" s="51">
        <v>0.62260380000000004</v>
      </c>
      <c r="L763" s="51">
        <v>-1.768194792e-002</v>
      </c>
    </row>
    <row r="764" ht="15" hidden="1">
      <c r="A764" s="47">
        <v>90283228</v>
      </c>
      <c r="B764" s="48" t="s">
        <v>964</v>
      </c>
      <c r="C764" s="48" t="s">
        <v>965</v>
      </c>
      <c r="D764" s="49" t="s">
        <v>603</v>
      </c>
      <c r="E764" s="49">
        <v>1</v>
      </c>
      <c r="F764" s="50" t="s">
        <v>88</v>
      </c>
      <c r="G764" s="50" t="s">
        <v>14</v>
      </c>
      <c r="H764" s="22">
        <v>20.932418682000002</v>
      </c>
      <c r="J764" s="39">
        <v>90283228</v>
      </c>
      <c r="K764" s="51">
        <v>20.354355000000002</v>
      </c>
      <c r="L764" s="51">
        <v>-0.57806368200000002</v>
      </c>
    </row>
    <row r="765" ht="15" hidden="1">
      <c r="A765" s="47">
        <v>92456901</v>
      </c>
      <c r="B765" s="48" t="s">
        <v>9650</v>
      </c>
      <c r="C765" s="48" t="s">
        <v>9651</v>
      </c>
      <c r="D765" s="49" t="s">
        <v>39</v>
      </c>
      <c r="E765" s="49">
        <v>30</v>
      </c>
      <c r="F765" s="50" t="s">
        <v>95</v>
      </c>
      <c r="G765" s="50" t="s">
        <v>19</v>
      </c>
      <c r="H765" s="22">
        <v>0.64028574792000004</v>
      </c>
      <c r="J765" s="39">
        <v>92456901</v>
      </c>
      <c r="K765" s="51">
        <v>0.62260380000000004</v>
      </c>
      <c r="L765" s="51">
        <v>-1.768194792e-002</v>
      </c>
    </row>
    <row r="766" ht="15" hidden="1">
      <c r="A766" s="47">
        <v>90265335</v>
      </c>
      <c r="B766" s="48" t="s">
        <v>3960</v>
      </c>
      <c r="C766" s="48" t="s">
        <v>3960</v>
      </c>
      <c r="D766" s="49" t="s">
        <v>21</v>
      </c>
      <c r="E766" s="49">
        <v>1</v>
      </c>
      <c r="F766" s="50" t="s">
        <v>60</v>
      </c>
      <c r="G766" s="50" t="s">
        <v>14</v>
      </c>
      <c r="H766" s="22">
        <v>2.9524827175200001</v>
      </c>
      <c r="J766" s="39">
        <v>90265335</v>
      </c>
      <c r="K766" s="51">
        <v>2.8709478000000002</v>
      </c>
      <c r="L766" s="51">
        <v>-8.153491752e-002</v>
      </c>
    </row>
    <row r="767" ht="15" hidden="1">
      <c r="A767" s="47">
        <v>90278380</v>
      </c>
      <c r="B767" s="48" t="s">
        <v>9030</v>
      </c>
      <c r="C767" s="48" t="s">
        <v>9031</v>
      </c>
      <c r="D767" s="49" t="s">
        <v>7553</v>
      </c>
      <c r="E767" s="49">
        <v>100</v>
      </c>
      <c r="F767" s="50" t="s">
        <v>95</v>
      </c>
      <c r="G767" s="50" t="s">
        <v>19</v>
      </c>
      <c r="H767" s="22">
        <v>0.32014287396000002</v>
      </c>
      <c r="J767" s="39">
        <v>90278380</v>
      </c>
      <c r="K767" s="51">
        <v>0.31130190000000002</v>
      </c>
      <c r="L767" s="51">
        <v>-8.8409739599999999e-003</v>
      </c>
    </row>
    <row r="768" ht="15" hidden="1">
      <c r="A768" s="47">
        <v>90380029</v>
      </c>
      <c r="B768" s="48" t="s">
        <v>7154</v>
      </c>
      <c r="C768" s="48" t="s">
        <v>7156</v>
      </c>
      <c r="D768" s="49" t="s">
        <v>69</v>
      </c>
      <c r="E768" s="49">
        <v>1</v>
      </c>
      <c r="F768" s="50" t="s">
        <v>60</v>
      </c>
      <c r="G768" s="50" t="s">
        <v>14</v>
      </c>
      <c r="H768" s="22">
        <v>0.32014287396000002</v>
      </c>
      <c r="J768" s="39">
        <v>90380029</v>
      </c>
      <c r="K768" s="51">
        <v>0.31130190000000002</v>
      </c>
      <c r="L768" s="51">
        <v>-8.8409739599999999e-003</v>
      </c>
    </row>
    <row r="769" ht="15" hidden="1">
      <c r="A769" s="47">
        <v>90171853</v>
      </c>
      <c r="B769" s="48" t="s">
        <v>4218</v>
      </c>
      <c r="C769" s="48" t="s">
        <v>4218</v>
      </c>
      <c r="D769" s="49" t="s">
        <v>244</v>
      </c>
      <c r="E769" s="49">
        <v>1</v>
      </c>
      <c r="F769" s="50" t="s">
        <v>60</v>
      </c>
      <c r="G769" s="50" t="s">
        <v>14</v>
      </c>
      <c r="H769" s="22">
        <v>0.73812067938000003</v>
      </c>
      <c r="J769" s="39">
        <v>90171853</v>
      </c>
      <c r="K769" s="51">
        <v>0.71773695000000004</v>
      </c>
      <c r="L769" s="51">
        <v>-2.038372938e-002</v>
      </c>
    </row>
    <row r="770" ht="15">
      <c r="A770" s="47">
        <v>92393691</v>
      </c>
      <c r="B770" s="48" t="s">
        <v>6563</v>
      </c>
      <c r="C770" s="48" t="s">
        <v>6564</v>
      </c>
      <c r="D770" s="49" t="s">
        <v>43</v>
      </c>
      <c r="E770" s="49">
        <v>120</v>
      </c>
      <c r="F770" s="50" t="s">
        <v>18</v>
      </c>
      <c r="G770" s="50" t="s">
        <v>19</v>
      </c>
      <c r="H770" s="22">
        <v>0.16007143698000001</v>
      </c>
      <c r="J770" s="39">
        <v>92393691</v>
      </c>
      <c r="K770" s="51">
        <v>0.15565095000000001</v>
      </c>
      <c r="L770" s="51">
        <v>-4.4204869799999999e-003</v>
      </c>
    </row>
    <row r="771" ht="15" hidden="1">
      <c r="A771" s="47">
        <v>90269985</v>
      </c>
      <c r="B771" s="48" t="s">
        <v>9887</v>
      </c>
      <c r="C771" s="48" t="s">
        <v>9887</v>
      </c>
      <c r="D771" s="49" t="s">
        <v>9888</v>
      </c>
      <c r="E771" s="49">
        <v>1</v>
      </c>
      <c r="F771" s="50" t="s">
        <v>64</v>
      </c>
      <c r="G771" s="50" t="s">
        <v>9889</v>
      </c>
      <c r="H771" s="22">
        <v>1.7407850208</v>
      </c>
      <c r="J771" s="39">
        <v>90269985</v>
      </c>
      <c r="K771" s="51">
        <v>1.692712</v>
      </c>
      <c r="L771" s="51">
        <v>-4.8073020799999998e-002</v>
      </c>
    </row>
    <row r="772" ht="15" hidden="1">
      <c r="A772" s="47">
        <v>92466257</v>
      </c>
      <c r="B772" s="48" t="s">
        <v>5021</v>
      </c>
      <c r="C772" s="48" t="s">
        <v>5022</v>
      </c>
      <c r="D772" s="49" t="s">
        <v>73</v>
      </c>
      <c r="E772" s="49">
        <v>1</v>
      </c>
      <c r="F772" s="50" t="s">
        <v>60</v>
      </c>
      <c r="G772" s="50" t="s">
        <v>14</v>
      </c>
      <c r="H772" s="22">
        <v>5.3808629200200002</v>
      </c>
      <c r="J772" s="39">
        <v>92466257</v>
      </c>
      <c r="K772" s="51">
        <v>5.2322665500000003</v>
      </c>
      <c r="L772" s="51">
        <v>-0.14859637002000001</v>
      </c>
    </row>
    <row r="773" ht="15">
      <c r="A773" s="47">
        <v>92416977</v>
      </c>
      <c r="B773" s="48" t="s">
        <v>5301</v>
      </c>
      <c r="C773" s="48" t="s">
        <v>5302</v>
      </c>
      <c r="D773" s="49" t="s">
        <v>154</v>
      </c>
      <c r="E773" s="49">
        <v>100</v>
      </c>
      <c r="F773" s="50" t="s">
        <v>151</v>
      </c>
      <c r="G773" s="50" t="s">
        <v>19</v>
      </c>
      <c r="H773" s="22">
        <v>0.16007143698000001</v>
      </c>
      <c r="J773" s="39">
        <v>92416977</v>
      </c>
      <c r="K773" s="51">
        <v>0.15565095000000001</v>
      </c>
      <c r="L773" s="51">
        <v>-4.4204869799999999e-003</v>
      </c>
    </row>
    <row r="774" ht="15" hidden="1">
      <c r="A774" s="47">
        <v>90226453</v>
      </c>
      <c r="B774" s="48" t="s">
        <v>8847</v>
      </c>
      <c r="C774" s="48" t="s">
        <v>8847</v>
      </c>
      <c r="D774" s="49" t="s">
        <v>59</v>
      </c>
      <c r="E774" s="49">
        <v>1</v>
      </c>
      <c r="F774" s="50" t="s">
        <v>60</v>
      </c>
      <c r="G774" s="50" t="s">
        <v>14</v>
      </c>
      <c r="H774" s="22">
        <v>2.1634571637</v>
      </c>
      <c r="J774" s="39">
        <v>90226453</v>
      </c>
      <c r="K774" s="51">
        <v>2.10371175</v>
      </c>
      <c r="L774" s="51">
        <v>-5.97454137e-002</v>
      </c>
    </row>
    <row r="775" ht="15" hidden="1">
      <c r="A775" s="47">
        <v>92390234</v>
      </c>
      <c r="B775" s="48" t="s">
        <v>4100</v>
      </c>
      <c r="C775" s="48" t="s">
        <v>4101</v>
      </c>
      <c r="D775" s="49" t="s">
        <v>366</v>
      </c>
      <c r="E775" s="49">
        <v>1</v>
      </c>
      <c r="F775" s="50" t="s">
        <v>88</v>
      </c>
      <c r="G775" s="50" t="s">
        <v>14</v>
      </c>
      <c r="H775" s="22">
        <v>2.5365166167600002</v>
      </c>
      <c r="J775" s="39">
        <v>92390234</v>
      </c>
      <c r="K775" s="51">
        <v>2.4664689000000002</v>
      </c>
      <c r="L775" s="51">
        <v>-7.0047716760000003e-002</v>
      </c>
    </row>
    <row r="776" ht="15">
      <c r="A776" s="47">
        <v>92262155</v>
      </c>
      <c r="B776" s="48" t="s">
        <v>7531</v>
      </c>
      <c r="C776" s="48" t="s">
        <v>7532</v>
      </c>
      <c r="D776" s="49" t="s">
        <v>24</v>
      </c>
      <c r="E776" s="49">
        <v>60</v>
      </c>
      <c r="F776" s="50" t="s">
        <v>95</v>
      </c>
      <c r="G776" s="50" t="s">
        <v>19</v>
      </c>
      <c r="H776" s="22">
        <v>0.16007143698000001</v>
      </c>
      <c r="J776" s="39">
        <v>92262155</v>
      </c>
      <c r="K776" s="51">
        <v>0.15565095000000001</v>
      </c>
      <c r="L776" s="51">
        <v>-4.4204869799999999e-003</v>
      </c>
    </row>
    <row r="777" ht="15">
      <c r="A777" s="47">
        <v>90153103</v>
      </c>
      <c r="B777" s="48" t="s">
        <v>1454</v>
      </c>
      <c r="C777" s="48" t="s">
        <v>1455</v>
      </c>
      <c r="D777" s="49" t="s">
        <v>39</v>
      </c>
      <c r="E777" s="49">
        <v>120</v>
      </c>
      <c r="F777" s="50" t="s">
        <v>99</v>
      </c>
      <c r="G777" s="50" t="s">
        <v>19</v>
      </c>
      <c r="H777" s="22">
        <v>0.16007143698000001</v>
      </c>
      <c r="J777" s="39">
        <v>90153103</v>
      </c>
      <c r="K777" s="51">
        <v>0.15565095000000001</v>
      </c>
      <c r="L777" s="51">
        <v>-4.4204869799999999e-003</v>
      </c>
    </row>
    <row r="778" ht="15" hidden="1">
      <c r="A778" s="47">
        <v>92468187</v>
      </c>
      <c r="B778" s="48" t="s">
        <v>3497</v>
      </c>
      <c r="C778" s="48" t="s">
        <v>3497</v>
      </c>
      <c r="D778" s="49" t="s">
        <v>17</v>
      </c>
      <c r="E778" s="49">
        <v>1</v>
      </c>
      <c r="F778" s="50" t="s">
        <v>60</v>
      </c>
      <c r="G778" s="50" t="s">
        <v>14</v>
      </c>
      <c r="H778" s="22">
        <v>0.36906033969000002</v>
      </c>
      <c r="J778" s="39">
        <v>92468187</v>
      </c>
      <c r="K778" s="51">
        <v>0.35886847500000002</v>
      </c>
      <c r="L778" s="51">
        <v>-1.019186469e-002</v>
      </c>
    </row>
    <row r="779" ht="15" hidden="1">
      <c r="A779" s="47">
        <v>90267141</v>
      </c>
      <c r="B779" s="48" t="s">
        <v>7221</v>
      </c>
      <c r="C779" s="48" t="s">
        <v>7221</v>
      </c>
      <c r="D779" s="49" t="s">
        <v>26</v>
      </c>
      <c r="E779" s="49">
        <v>1</v>
      </c>
      <c r="F779" s="50" t="s">
        <v>60</v>
      </c>
      <c r="G779" s="50" t="s">
        <v>14</v>
      </c>
      <c r="H779" s="22">
        <v>0.36906033969000002</v>
      </c>
      <c r="J779" s="39">
        <v>90267141</v>
      </c>
      <c r="K779" s="51">
        <v>0.35886847500000002</v>
      </c>
      <c r="L779" s="51">
        <v>-1.019186469e-002</v>
      </c>
    </row>
    <row r="780" ht="15" hidden="1">
      <c r="A780" s="47">
        <v>90257847</v>
      </c>
      <c r="B780" s="48" t="s">
        <v>4816</v>
      </c>
      <c r="C780" s="48" t="s">
        <v>4816</v>
      </c>
      <c r="D780" s="49" t="s">
        <v>59</v>
      </c>
      <c r="E780" s="49">
        <v>1</v>
      </c>
      <c r="F780" s="50" t="s">
        <v>60</v>
      </c>
      <c r="G780" s="50" t="s">
        <v>14</v>
      </c>
      <c r="H780" s="22">
        <v>0.32014287396000002</v>
      </c>
      <c r="J780" s="39">
        <v>90257847</v>
      </c>
      <c r="K780" s="51">
        <v>0.31130190000000002</v>
      </c>
      <c r="L780" s="51">
        <v>-8.8409739599999999e-003</v>
      </c>
    </row>
    <row r="781" ht="15" hidden="1">
      <c r="A781" s="47">
        <v>92459005</v>
      </c>
      <c r="B781" s="48" t="s">
        <v>1582</v>
      </c>
      <c r="C781" s="48" t="s">
        <v>1582</v>
      </c>
      <c r="D781" s="49" t="s">
        <v>603</v>
      </c>
      <c r="E781" s="49">
        <v>1</v>
      </c>
      <c r="F781" s="50" t="s">
        <v>60</v>
      </c>
      <c r="G781" s="50" t="s">
        <v>14</v>
      </c>
      <c r="H781" s="22">
        <v>1.4762413587600001</v>
      </c>
      <c r="J781" s="39">
        <v>92459005</v>
      </c>
      <c r="K781" s="51">
        <v>1.4354739000000001</v>
      </c>
      <c r="L781" s="51">
        <v>-4.076745876e-002</v>
      </c>
    </row>
    <row r="782" ht="15" hidden="1">
      <c r="A782" s="47">
        <v>92265162</v>
      </c>
      <c r="B782" s="48" t="s">
        <v>1007</v>
      </c>
      <c r="C782" s="48" t="s">
        <v>1009</v>
      </c>
      <c r="D782" s="49" t="s">
        <v>21</v>
      </c>
      <c r="E782" s="49">
        <v>1</v>
      </c>
      <c r="F782" s="50" t="s">
        <v>60</v>
      </c>
      <c r="G782" s="50" t="s">
        <v>14</v>
      </c>
      <c r="H782" s="22">
        <v>0.32014287396000002</v>
      </c>
      <c r="J782" s="39">
        <v>92265162</v>
      </c>
      <c r="K782" s="51">
        <v>0.31130190000000002</v>
      </c>
      <c r="L782" s="51">
        <v>-8.8409739599999999e-003</v>
      </c>
    </row>
    <row r="783" ht="15" hidden="1">
      <c r="A783" s="47">
        <v>90258800</v>
      </c>
      <c r="B783" s="48" t="s">
        <v>1300</v>
      </c>
      <c r="C783" s="48" t="s">
        <v>1300</v>
      </c>
      <c r="D783" s="49" t="s">
        <v>244</v>
      </c>
      <c r="E783" s="49">
        <v>1</v>
      </c>
      <c r="F783" s="50" t="s">
        <v>60</v>
      </c>
      <c r="G783" s="50" t="s">
        <v>14</v>
      </c>
      <c r="H783" s="22">
        <v>0.36906033969000002</v>
      </c>
      <c r="J783" s="39">
        <v>90258800</v>
      </c>
      <c r="K783" s="51">
        <v>0.35886847500000002</v>
      </c>
      <c r="L783" s="51">
        <v>-1.019186469e-002</v>
      </c>
    </row>
    <row r="784" ht="15">
      <c r="A784" s="47">
        <v>92433553</v>
      </c>
      <c r="B784" s="48" t="s">
        <v>8486</v>
      </c>
      <c r="C784" s="48" t="s">
        <v>8487</v>
      </c>
      <c r="D784" s="49" t="s">
        <v>50</v>
      </c>
      <c r="E784" s="49">
        <v>1</v>
      </c>
      <c r="F784" s="50" t="s">
        <v>60</v>
      </c>
      <c r="G784" s="50" t="s">
        <v>14</v>
      </c>
      <c r="H784" s="22">
        <v>0.16007143698000001</v>
      </c>
      <c r="J784" s="39">
        <v>92433553</v>
      </c>
      <c r="K784" s="51">
        <v>0.15565095000000001</v>
      </c>
      <c r="L784" s="51">
        <v>-4.4204869799999999e-003</v>
      </c>
    </row>
    <row r="785" ht="15" hidden="1">
      <c r="A785" s="47">
        <v>90153618</v>
      </c>
      <c r="B785" s="48" t="s">
        <v>2966</v>
      </c>
      <c r="C785" s="48" t="s">
        <v>2966</v>
      </c>
      <c r="D785" s="49" t="s">
        <v>39</v>
      </c>
      <c r="E785" s="49">
        <v>1</v>
      </c>
      <c r="F785" s="50" t="s">
        <v>60</v>
      </c>
      <c r="G785" s="50" t="s">
        <v>14</v>
      </c>
      <c r="H785" s="22">
        <v>0.73812067938000003</v>
      </c>
      <c r="J785" s="39">
        <v>90153618</v>
      </c>
      <c r="K785" s="51">
        <v>0.71773695000000004</v>
      </c>
      <c r="L785" s="51">
        <v>-2.038372938e-002</v>
      </c>
    </row>
    <row r="786" ht="15">
      <c r="A786" s="47">
        <v>92433499</v>
      </c>
      <c r="B786" s="48" t="s">
        <v>5950</v>
      </c>
      <c r="C786" s="48" t="s">
        <v>5951</v>
      </c>
      <c r="D786" s="49" t="s">
        <v>50</v>
      </c>
      <c r="E786" s="49">
        <v>1</v>
      </c>
      <c r="F786" s="50" t="s">
        <v>60</v>
      </c>
      <c r="G786" s="50" t="s">
        <v>14</v>
      </c>
      <c r="H786" s="22">
        <v>0.16007143698000001</v>
      </c>
      <c r="J786" s="39">
        <v>92433499</v>
      </c>
      <c r="K786" s="51">
        <v>0.15565095000000001</v>
      </c>
      <c r="L786" s="51">
        <v>-4.4204869799999999e-003</v>
      </c>
    </row>
    <row r="787" ht="15" hidden="1">
      <c r="A787" s="47">
        <v>92432794</v>
      </c>
      <c r="B787" s="48" t="s">
        <v>4595</v>
      </c>
      <c r="C787" s="48" t="s">
        <v>4596</v>
      </c>
      <c r="D787" s="49" t="s">
        <v>78</v>
      </c>
      <c r="E787" s="49">
        <v>1</v>
      </c>
      <c r="F787" s="50" t="s">
        <v>60</v>
      </c>
      <c r="G787" s="50" t="s">
        <v>14</v>
      </c>
      <c r="H787" s="22">
        <v>0.65259893538000002</v>
      </c>
      <c r="J787" s="39">
        <v>92432794</v>
      </c>
      <c r="K787" s="51">
        <v>0.63457695000000003</v>
      </c>
      <c r="L787" s="51">
        <v>-1.8021985380000001e-002</v>
      </c>
    </row>
    <row r="788" ht="15" hidden="1">
      <c r="A788" s="47">
        <v>92388647</v>
      </c>
      <c r="B788" s="48" t="s">
        <v>1093</v>
      </c>
      <c r="C788" s="48" t="s">
        <v>1094</v>
      </c>
      <c r="D788" s="49" t="s">
        <v>244</v>
      </c>
      <c r="E788" s="49">
        <v>1</v>
      </c>
      <c r="F788" s="50" t="s">
        <v>60</v>
      </c>
      <c r="G788" s="50" t="s">
        <v>14</v>
      </c>
      <c r="H788" s="22">
        <v>0.65259893538000002</v>
      </c>
      <c r="J788" s="39">
        <v>92388647</v>
      </c>
      <c r="K788" s="51">
        <v>0.63457695000000003</v>
      </c>
      <c r="L788" s="51">
        <v>-1.8021985380000001e-002</v>
      </c>
    </row>
    <row r="789" ht="15">
      <c r="A789" s="47">
        <v>90228510</v>
      </c>
      <c r="B789" s="48" t="s">
        <v>9337</v>
      </c>
      <c r="C789" s="48" t="s">
        <v>9338</v>
      </c>
      <c r="D789" s="49" t="s">
        <v>235</v>
      </c>
      <c r="E789" s="49">
        <v>1</v>
      </c>
      <c r="F789" s="50" t="s">
        <v>60</v>
      </c>
      <c r="G789" s="50" t="s">
        <v>14</v>
      </c>
      <c r="H789" s="22">
        <v>0.16007143698000001</v>
      </c>
      <c r="J789" s="39">
        <v>90228510</v>
      </c>
      <c r="K789" s="51">
        <v>0.15565095000000001</v>
      </c>
      <c r="L789" s="51">
        <v>-4.4204869799999999e-003</v>
      </c>
    </row>
    <row r="790" ht="15" hidden="1">
      <c r="A790" s="47">
        <v>92470122</v>
      </c>
      <c r="B790" s="48" t="s">
        <v>1171</v>
      </c>
      <c r="C790" s="48" t="s">
        <v>1171</v>
      </c>
      <c r="D790" s="49" t="s">
        <v>603</v>
      </c>
      <c r="E790" s="49">
        <v>1</v>
      </c>
      <c r="F790" s="50" t="s">
        <v>60</v>
      </c>
      <c r="G790" s="50" t="s">
        <v>14</v>
      </c>
      <c r="H790" s="22">
        <v>2.26526691258</v>
      </c>
      <c r="J790" s="39">
        <v>92470122</v>
      </c>
      <c r="K790" s="51">
        <v>2.20270995</v>
      </c>
      <c r="L790" s="51">
        <v>-6.255696258e-002</v>
      </c>
    </row>
    <row r="791" ht="15" hidden="1">
      <c r="A791" s="47">
        <v>92452361</v>
      </c>
      <c r="B791" s="48" t="s">
        <v>3754</v>
      </c>
      <c r="C791" s="48" t="s">
        <v>3754</v>
      </c>
      <c r="D791" s="49" t="s">
        <v>17</v>
      </c>
      <c r="E791" s="49">
        <v>1</v>
      </c>
      <c r="F791" s="50" t="s">
        <v>60</v>
      </c>
      <c r="G791" s="50" t="s">
        <v>14</v>
      </c>
      <c r="H791" s="22">
        <v>1.8198492612299999</v>
      </c>
      <c r="J791" s="39">
        <v>92452361</v>
      </c>
      <c r="K791" s="51">
        <v>1.7695928249999999</v>
      </c>
      <c r="L791" s="51">
        <v>-5.025643623e-002</v>
      </c>
    </row>
    <row r="792" ht="15">
      <c r="A792" s="47">
        <v>90162358</v>
      </c>
      <c r="B792" s="48" t="s">
        <v>3718</v>
      </c>
      <c r="C792" s="48" t="s">
        <v>3721</v>
      </c>
      <c r="D792" s="49" t="s">
        <v>2759</v>
      </c>
      <c r="E792" s="49">
        <v>1</v>
      </c>
      <c r="F792" s="50" t="s">
        <v>60</v>
      </c>
      <c r="G792" s="50" t="s">
        <v>14</v>
      </c>
      <c r="H792" s="22">
        <v>0.16007143698000001</v>
      </c>
      <c r="J792" s="39">
        <v>90162358</v>
      </c>
      <c r="K792" s="51">
        <v>0.15565095000000001</v>
      </c>
      <c r="L792" s="51">
        <v>-4.4204869799999999e-003</v>
      </c>
    </row>
    <row r="793" ht="15" hidden="1">
      <c r="A793" s="47">
        <v>90191730</v>
      </c>
      <c r="B793" s="48" t="s">
        <v>8480</v>
      </c>
      <c r="C793" s="48" t="s">
        <v>8481</v>
      </c>
      <c r="D793" s="49" t="s">
        <v>124</v>
      </c>
      <c r="E793" s="49">
        <v>1</v>
      </c>
      <c r="F793" s="50" t="s">
        <v>436</v>
      </c>
      <c r="G793" s="50" t="s">
        <v>14</v>
      </c>
      <c r="H793" s="22">
        <v>1.2805714958400001</v>
      </c>
      <c r="J793" s="39">
        <v>90191730</v>
      </c>
      <c r="K793" s="51">
        <v>1.2452076000000001</v>
      </c>
      <c r="L793" s="51">
        <v>-3.5363895839999999e-002</v>
      </c>
    </row>
    <row r="794" ht="15">
      <c r="A794" s="47">
        <v>92454143</v>
      </c>
      <c r="B794" s="48" t="s">
        <v>6710</v>
      </c>
      <c r="C794" s="48" t="s">
        <v>6710</v>
      </c>
      <c r="D794" s="49" t="s">
        <v>50</v>
      </c>
      <c r="E794" s="49">
        <v>100</v>
      </c>
      <c r="F794" s="50" t="s">
        <v>18</v>
      </c>
      <c r="G794" s="50" t="s">
        <v>19</v>
      </c>
      <c r="H794" s="22">
        <v>0.16007143698000001</v>
      </c>
      <c r="J794" s="39">
        <v>92454143</v>
      </c>
      <c r="K794" s="51">
        <v>0.15565095000000001</v>
      </c>
      <c r="L794" s="51">
        <v>-4.4204869799999999e-003</v>
      </c>
    </row>
    <row r="795" ht="15" hidden="1">
      <c r="A795" s="47">
        <v>92442757</v>
      </c>
      <c r="B795" s="48" t="s">
        <v>2720</v>
      </c>
      <c r="C795" s="48" t="s">
        <v>2721</v>
      </c>
      <c r="D795" s="49" t="s">
        <v>603</v>
      </c>
      <c r="E795" s="49">
        <v>1</v>
      </c>
      <c r="F795" s="50" t="s">
        <v>64</v>
      </c>
      <c r="G795" s="50" t="s">
        <v>14</v>
      </c>
      <c r="H795" s="22">
        <v>30.070416000000002</v>
      </c>
      <c r="J795" s="39">
        <v>92442757</v>
      </c>
      <c r="K795" s="51">
        <v>29.239999999999998</v>
      </c>
      <c r="L795" s="51">
        <v>-0.83041600000000004</v>
      </c>
    </row>
    <row r="796" ht="15" hidden="1">
      <c r="A796" s="47">
        <v>92463975</v>
      </c>
      <c r="B796" s="48" t="s">
        <v>3955</v>
      </c>
      <c r="C796" s="48" t="s">
        <v>3956</v>
      </c>
      <c r="D796" s="49" t="s">
        <v>528</v>
      </c>
      <c r="E796" s="49">
        <v>1</v>
      </c>
      <c r="F796" s="50" t="s">
        <v>13</v>
      </c>
      <c r="G796" s="50" t="s">
        <v>14</v>
      </c>
      <c r="H796" s="22">
        <v>28.2050711712</v>
      </c>
      <c r="J796" s="39">
        <v>92463975</v>
      </c>
      <c r="K796" s="51">
        <v>27.426168000000001</v>
      </c>
      <c r="L796" s="51">
        <v>-0.77890317119999997</v>
      </c>
    </row>
    <row r="797" ht="15" hidden="1">
      <c r="A797" s="47">
        <v>90389077</v>
      </c>
      <c r="B797" s="48" t="s">
        <v>2063</v>
      </c>
      <c r="C797" s="48" t="s">
        <v>2064</v>
      </c>
      <c r="D797" s="49" t="s">
        <v>69</v>
      </c>
      <c r="E797" s="49">
        <v>1</v>
      </c>
      <c r="F797" s="50" t="s">
        <v>13</v>
      </c>
      <c r="G797" s="50" t="s">
        <v>14</v>
      </c>
      <c r="H797" s="22">
        <v>10.685076</v>
      </c>
      <c r="J797" s="39">
        <v>90389077</v>
      </c>
      <c r="K797" s="51">
        <v>10.390000000000001</v>
      </c>
      <c r="L797" s="51">
        <v>-0.295076</v>
      </c>
    </row>
    <row r="798" ht="15" hidden="1">
      <c r="A798" s="47">
        <v>92397662</v>
      </c>
      <c r="B798" s="48" t="s">
        <v>2051</v>
      </c>
      <c r="C798" s="48" t="s">
        <v>2051</v>
      </c>
      <c r="D798" s="49" t="s">
        <v>39</v>
      </c>
      <c r="E798" s="49">
        <v>1</v>
      </c>
      <c r="F798" s="50" t="s">
        <v>13</v>
      </c>
      <c r="G798" s="50" t="s">
        <v>14</v>
      </c>
      <c r="H798" s="22">
        <v>6.7388357591999997</v>
      </c>
      <c r="J798" s="39">
        <v>92397662</v>
      </c>
      <c r="K798" s="51">
        <v>6.5527379999999997</v>
      </c>
      <c r="L798" s="51">
        <v>-0.18609775919999999</v>
      </c>
    </row>
    <row r="799" ht="15" hidden="1">
      <c r="A799" s="47">
        <v>90289412</v>
      </c>
      <c r="B799" s="48" t="s">
        <v>3754</v>
      </c>
      <c r="C799" s="48" t="s">
        <v>3754</v>
      </c>
      <c r="D799" s="49" t="s">
        <v>244</v>
      </c>
      <c r="E799" s="49">
        <v>1</v>
      </c>
      <c r="F799" s="50" t="s">
        <v>60</v>
      </c>
      <c r="G799" s="50" t="s">
        <v>14</v>
      </c>
      <c r="H799" s="22">
        <v>1.4762413587600001</v>
      </c>
      <c r="J799" s="39">
        <v>90289412</v>
      </c>
      <c r="K799" s="51">
        <v>1.4354739000000001</v>
      </c>
      <c r="L799" s="51">
        <v>-4.076745876e-002</v>
      </c>
    </row>
    <row r="800" ht="15" hidden="1">
      <c r="A800" s="47">
        <v>90883039</v>
      </c>
      <c r="B800" s="48" t="s">
        <v>3585</v>
      </c>
      <c r="C800" s="48" t="s">
        <v>3586</v>
      </c>
      <c r="D800" s="49" t="s">
        <v>146</v>
      </c>
      <c r="E800" s="49">
        <v>1</v>
      </c>
      <c r="F800" s="50" t="s">
        <v>436</v>
      </c>
      <c r="G800" s="50" t="s">
        <v>14</v>
      </c>
      <c r="H800" s="22">
        <v>1.2682583083800001</v>
      </c>
      <c r="J800" s="39">
        <v>90883039</v>
      </c>
      <c r="K800" s="51">
        <v>1.2332344500000001</v>
      </c>
      <c r="L800" s="51">
        <v>-3.5023858380000002e-002</v>
      </c>
    </row>
    <row r="801" ht="15" hidden="1">
      <c r="A801" s="47">
        <v>90273320</v>
      </c>
      <c r="B801" s="48" t="s">
        <v>4258</v>
      </c>
      <c r="C801" s="48" t="s">
        <v>4259</v>
      </c>
      <c r="D801" s="49" t="s">
        <v>4255</v>
      </c>
      <c r="E801" s="49">
        <v>50</v>
      </c>
      <c r="F801" s="50" t="s">
        <v>18</v>
      </c>
      <c r="G801" s="50" t="s">
        <v>19</v>
      </c>
      <c r="H801" s="22">
        <v>0.88680217500000003</v>
      </c>
      <c r="J801" s="39">
        <v>90273320</v>
      </c>
      <c r="K801" s="51">
        <v>0.86231250000000004</v>
      </c>
      <c r="L801" s="51">
        <v>-2.4489674999999999e-002</v>
      </c>
    </row>
    <row r="802" ht="15" hidden="1">
      <c r="A802" s="47">
        <v>92429750</v>
      </c>
      <c r="B802" s="48" t="s">
        <v>1614</v>
      </c>
      <c r="C802" s="48" t="s">
        <v>1615</v>
      </c>
      <c r="D802" s="49" t="s">
        <v>146</v>
      </c>
      <c r="E802" s="49">
        <v>1</v>
      </c>
      <c r="F802" s="50" t="s">
        <v>60</v>
      </c>
      <c r="G802" s="50" t="s">
        <v>14</v>
      </c>
      <c r="H802" s="22">
        <v>0.64028574792000004</v>
      </c>
      <c r="J802" s="39">
        <v>92429750</v>
      </c>
      <c r="K802" s="51">
        <v>0.62260380000000004</v>
      </c>
      <c r="L802" s="51">
        <v>-1.768194792e-002</v>
      </c>
    </row>
    <row r="803" ht="15">
      <c r="A803" s="47">
        <v>90196457</v>
      </c>
      <c r="B803" s="48" t="s">
        <v>2865</v>
      </c>
      <c r="C803" s="48" t="s">
        <v>2866</v>
      </c>
      <c r="D803" s="49" t="s">
        <v>720</v>
      </c>
      <c r="E803" s="49">
        <v>50</v>
      </c>
      <c r="F803" s="50" t="s">
        <v>18</v>
      </c>
      <c r="G803" s="50" t="s">
        <v>19</v>
      </c>
      <c r="H803" s="22">
        <v>0.1641758328</v>
      </c>
      <c r="J803" s="39">
        <v>90196457</v>
      </c>
      <c r="K803" s="51">
        <v>0.15964200000000001</v>
      </c>
      <c r="L803" s="51">
        <v>-4.5338328000000001e-003</v>
      </c>
    </row>
    <row r="804" ht="15" hidden="1">
      <c r="A804" s="47">
        <v>90236645</v>
      </c>
      <c r="B804" s="48" t="s">
        <v>939</v>
      </c>
      <c r="C804" s="48" t="s">
        <v>942</v>
      </c>
      <c r="D804" s="49" t="s">
        <v>836</v>
      </c>
      <c r="E804" s="49">
        <v>1</v>
      </c>
      <c r="F804" s="50" t="s">
        <v>88</v>
      </c>
      <c r="G804" s="50" t="s">
        <v>14</v>
      </c>
      <c r="H804" s="22">
        <v>39.120396007140002</v>
      </c>
      <c r="J804" s="39">
        <v>90236645</v>
      </c>
      <c r="K804" s="51">
        <v>38.040058350000002</v>
      </c>
      <c r="L804" s="51">
        <v>-1.0803376571400001</v>
      </c>
    </row>
    <row r="805" ht="15" hidden="1">
      <c r="A805" s="47">
        <v>92441084</v>
      </c>
      <c r="B805" s="48" t="s">
        <v>8791</v>
      </c>
      <c r="C805" s="48" t="s">
        <v>8792</v>
      </c>
      <c r="D805" s="49" t="s">
        <v>603</v>
      </c>
      <c r="E805" s="49">
        <v>100</v>
      </c>
      <c r="F805" s="50" t="s">
        <v>18</v>
      </c>
      <c r="G805" s="50" t="s">
        <v>19</v>
      </c>
      <c r="H805" s="22">
        <v>5.4301156698600002</v>
      </c>
      <c r="J805" s="39">
        <v>92441084</v>
      </c>
      <c r="K805" s="51">
        <v>5.2801591500000002</v>
      </c>
      <c r="L805" s="51">
        <v>-0.14995651986</v>
      </c>
    </row>
    <row r="806" ht="15" hidden="1">
      <c r="A806" s="47">
        <v>92454763</v>
      </c>
      <c r="B806" s="48" t="s">
        <v>6656</v>
      </c>
      <c r="C806" s="48" t="s">
        <v>6657</v>
      </c>
      <c r="D806" s="49" t="s">
        <v>21</v>
      </c>
      <c r="E806" s="49">
        <v>5</v>
      </c>
      <c r="F806" s="50" t="s">
        <v>95</v>
      </c>
      <c r="G806" s="50" t="s">
        <v>14</v>
      </c>
      <c r="H806" s="22">
        <v>11.229626963519999</v>
      </c>
      <c r="J806" s="39">
        <v>92454763</v>
      </c>
      <c r="K806" s="51">
        <v>10.9195128</v>
      </c>
      <c r="L806" s="51">
        <v>-0.31011416351999999</v>
      </c>
    </row>
    <row r="807" ht="15" hidden="1">
      <c r="A807" s="47">
        <v>92384722</v>
      </c>
      <c r="B807" s="48" t="s">
        <v>1317</v>
      </c>
      <c r="C807" s="48" t="s">
        <v>1318</v>
      </c>
      <c r="D807" s="49" t="s">
        <v>50</v>
      </c>
      <c r="E807" s="49">
        <v>20</v>
      </c>
      <c r="F807" s="50" t="s">
        <v>18</v>
      </c>
      <c r="G807" s="50" t="s">
        <v>19</v>
      </c>
      <c r="H807" s="22">
        <v>0.67722531029999999</v>
      </c>
      <c r="J807" s="39">
        <v>92384722</v>
      </c>
      <c r="K807" s="51">
        <v>0.65852325</v>
      </c>
      <c r="L807" s="51">
        <v>-1.87020603e-002</v>
      </c>
    </row>
    <row r="808" ht="15" hidden="1">
      <c r="A808" s="47">
        <v>90185412</v>
      </c>
      <c r="B808" s="48" t="s">
        <v>3480</v>
      </c>
      <c r="C808" s="48" t="s">
        <v>3481</v>
      </c>
      <c r="D808" s="49" t="s">
        <v>603</v>
      </c>
      <c r="E808" s="49">
        <v>1</v>
      </c>
      <c r="F808" s="50" t="s">
        <v>60</v>
      </c>
      <c r="G808" s="50" t="s">
        <v>14</v>
      </c>
      <c r="H808" s="22">
        <v>1.4037033704399999</v>
      </c>
      <c r="J808" s="39">
        <v>90185412</v>
      </c>
      <c r="K808" s="51">
        <v>1.3649391</v>
      </c>
      <c r="L808" s="51">
        <v>-3.8764270439999998e-002</v>
      </c>
    </row>
    <row r="809" ht="15" hidden="1">
      <c r="A809" s="47">
        <v>90221907</v>
      </c>
      <c r="B809" s="48" t="s">
        <v>2176</v>
      </c>
      <c r="C809" s="48" t="s">
        <v>2177</v>
      </c>
      <c r="D809" s="49" t="s">
        <v>69</v>
      </c>
      <c r="E809" s="49">
        <v>1</v>
      </c>
      <c r="F809" s="50" t="s">
        <v>60</v>
      </c>
      <c r="G809" s="50" t="s">
        <v>14</v>
      </c>
      <c r="H809" s="22">
        <v>2.8074067408799999</v>
      </c>
      <c r="J809" s="39">
        <v>90221907</v>
      </c>
      <c r="K809" s="51">
        <v>2.7298781999999999</v>
      </c>
      <c r="L809" s="51">
        <v>-7.7528540879999899e-002</v>
      </c>
    </row>
    <row r="810" ht="15" hidden="1">
      <c r="A810" s="47">
        <v>92262686</v>
      </c>
      <c r="B810" s="48" t="s">
        <v>5591</v>
      </c>
      <c r="C810" s="48" t="s">
        <v>5592</v>
      </c>
      <c r="D810" s="49" t="s">
        <v>207</v>
      </c>
      <c r="E810" s="49">
        <v>1</v>
      </c>
      <c r="F810" s="50" t="s">
        <v>64</v>
      </c>
      <c r="G810" s="50" t="s">
        <v>14</v>
      </c>
      <c r="H810" s="22">
        <v>0.70185168521999997</v>
      </c>
      <c r="J810" s="39">
        <v>92262686</v>
      </c>
      <c r="K810" s="51">
        <v>0.68246954999999998</v>
      </c>
      <c r="L810" s="51">
        <v>-1.9382135219999999e-002</v>
      </c>
    </row>
    <row r="811" ht="15" hidden="1">
      <c r="A811" s="47">
        <v>90173392</v>
      </c>
      <c r="B811" s="48" t="s">
        <v>8973</v>
      </c>
      <c r="C811" s="48" t="s">
        <v>8974</v>
      </c>
      <c r="D811" s="49" t="s">
        <v>244</v>
      </c>
      <c r="E811" s="49">
        <v>1</v>
      </c>
      <c r="F811" s="50" t="s">
        <v>13</v>
      </c>
      <c r="G811" s="50" t="s">
        <v>14</v>
      </c>
      <c r="H811" s="22">
        <v>3.13417755</v>
      </c>
      <c r="J811" s="39">
        <v>90173392</v>
      </c>
      <c r="K811" s="51">
        <v>3.047625</v>
      </c>
      <c r="L811" s="51">
        <v>-8.6552550000000006e-002</v>
      </c>
    </row>
    <row r="812" ht="15" hidden="1">
      <c r="A812" s="47">
        <v>90595025</v>
      </c>
      <c r="B812" s="48" t="s">
        <v>1599</v>
      </c>
      <c r="C812" s="48" t="s">
        <v>1602</v>
      </c>
      <c r="D812" s="49" t="s">
        <v>146</v>
      </c>
      <c r="E812" s="49">
        <v>1</v>
      </c>
      <c r="F812" s="50" t="s">
        <v>60</v>
      </c>
      <c r="G812" s="50" t="s">
        <v>14</v>
      </c>
      <c r="H812" s="22">
        <v>0.67722531029999999</v>
      </c>
      <c r="J812" s="39">
        <v>90595025</v>
      </c>
      <c r="K812" s="51">
        <v>0.65852325</v>
      </c>
      <c r="L812" s="51">
        <v>-1.87020603e-002</v>
      </c>
    </row>
    <row r="813" ht="15" hidden="1">
      <c r="A813" s="47">
        <v>92268021</v>
      </c>
      <c r="B813" s="48" t="s">
        <v>9674</v>
      </c>
      <c r="C813" s="48" t="s">
        <v>9675</v>
      </c>
      <c r="D813" s="49" t="s">
        <v>235</v>
      </c>
      <c r="E813" s="49">
        <v>1</v>
      </c>
      <c r="F813" s="50" t="s">
        <v>60</v>
      </c>
      <c r="G813" s="50" t="s">
        <v>14</v>
      </c>
      <c r="H813" s="22">
        <v>10.810978589879999</v>
      </c>
      <c r="J813" s="39">
        <v>92268021</v>
      </c>
      <c r="K813" s="51">
        <v>10.5124257</v>
      </c>
      <c r="L813" s="51">
        <v>-0.29855288988000001</v>
      </c>
    </row>
    <row r="814" ht="15" hidden="1">
      <c r="A814" s="47">
        <v>90166698</v>
      </c>
      <c r="B814" s="48" t="s">
        <v>5385</v>
      </c>
      <c r="C814" s="48" t="s">
        <v>5386</v>
      </c>
      <c r="D814" s="49" t="s">
        <v>73</v>
      </c>
      <c r="E814" s="49">
        <v>1</v>
      </c>
      <c r="F814" s="50" t="s">
        <v>60</v>
      </c>
      <c r="G814" s="50" t="s">
        <v>14</v>
      </c>
      <c r="H814" s="22">
        <v>5.4547420447799997</v>
      </c>
      <c r="J814" s="39">
        <v>90166698</v>
      </c>
      <c r="K814" s="51">
        <v>5.3041054499999998</v>
      </c>
      <c r="L814" s="51">
        <v>-0.15063659477999999</v>
      </c>
    </row>
    <row r="815" ht="15" hidden="1">
      <c r="A815" s="47">
        <v>92390641</v>
      </c>
      <c r="B815" s="48" t="s">
        <v>3238</v>
      </c>
      <c r="C815" s="48" t="s">
        <v>3239</v>
      </c>
      <c r="D815" s="49" t="s">
        <v>603</v>
      </c>
      <c r="E815" s="49">
        <v>1</v>
      </c>
      <c r="F815" s="50" t="s">
        <v>64</v>
      </c>
      <c r="G815" s="50" t="s">
        <v>14</v>
      </c>
      <c r="H815" s="22">
        <v>262.50484345974002</v>
      </c>
      <c r="J815" s="39">
        <v>92390641</v>
      </c>
      <c r="K815" s="51">
        <v>255.25558484999999</v>
      </c>
      <c r="L815" s="51">
        <v>-7.24925860974</v>
      </c>
    </row>
    <row r="816" ht="15" hidden="1">
      <c r="A816" s="47">
        <v>90165730</v>
      </c>
      <c r="B816" s="48" t="s">
        <v>7127</v>
      </c>
      <c r="C816" s="48" t="s">
        <v>7131</v>
      </c>
      <c r="D816" s="49" t="s">
        <v>871</v>
      </c>
      <c r="E816" s="49">
        <v>1</v>
      </c>
      <c r="F816" s="50" t="s">
        <v>60</v>
      </c>
      <c r="G816" s="50" t="s">
        <v>14</v>
      </c>
      <c r="H816" s="22">
        <v>0.67722531029999999</v>
      </c>
      <c r="J816" s="39">
        <v>90165730</v>
      </c>
      <c r="K816" s="51">
        <v>0.65852325</v>
      </c>
      <c r="L816" s="51">
        <v>-1.87020603e-002</v>
      </c>
    </row>
    <row r="817" ht="15" hidden="1">
      <c r="A817" s="47">
        <v>92369707</v>
      </c>
      <c r="B817" s="48" t="s">
        <v>9064</v>
      </c>
      <c r="C817" s="48" t="s">
        <v>9065</v>
      </c>
      <c r="D817" s="49" t="s">
        <v>720</v>
      </c>
      <c r="E817" s="49">
        <v>1</v>
      </c>
      <c r="F817" s="50" t="s">
        <v>60</v>
      </c>
      <c r="G817" s="50" t="s">
        <v>14</v>
      </c>
      <c r="H817" s="22">
        <v>1.31751105822</v>
      </c>
      <c r="J817" s="39">
        <v>92369707</v>
      </c>
      <c r="K817" s="51">
        <v>1.28112705</v>
      </c>
      <c r="L817" s="51">
        <v>-3.638400822e-002</v>
      </c>
    </row>
    <row r="818" ht="15" hidden="1">
      <c r="A818" s="47">
        <v>92454550</v>
      </c>
      <c r="B818" s="48" t="s">
        <v>5539</v>
      </c>
      <c r="C818" s="48" t="s">
        <v>5540</v>
      </c>
      <c r="D818" s="49" t="s">
        <v>21</v>
      </c>
      <c r="E818" s="49">
        <v>1</v>
      </c>
      <c r="F818" s="50" t="s">
        <v>436</v>
      </c>
      <c r="G818" s="50" t="s">
        <v>14</v>
      </c>
      <c r="H818" s="22">
        <v>1.31751105822</v>
      </c>
      <c r="J818" s="39">
        <v>92454550</v>
      </c>
      <c r="K818" s="51">
        <v>1.28112705</v>
      </c>
      <c r="L818" s="51">
        <v>-3.638400822e-002</v>
      </c>
    </row>
    <row r="819" ht="15" hidden="1">
      <c r="A819" s="47">
        <v>90165748</v>
      </c>
      <c r="B819" s="48" t="s">
        <v>7143</v>
      </c>
      <c r="C819" s="48" t="s">
        <v>7144</v>
      </c>
      <c r="D819" s="49" t="s">
        <v>871</v>
      </c>
      <c r="E819" s="49">
        <v>1</v>
      </c>
      <c r="F819" s="50" t="s">
        <v>60</v>
      </c>
      <c r="G819" s="50" t="s">
        <v>14</v>
      </c>
      <c r="H819" s="22">
        <v>1.31751105822</v>
      </c>
      <c r="J819" s="39">
        <v>90165748</v>
      </c>
      <c r="K819" s="51">
        <v>1.28112705</v>
      </c>
      <c r="L819" s="51">
        <v>-3.638400822e-002</v>
      </c>
    </row>
    <row r="820" ht="15" hidden="1">
      <c r="A820" s="47">
        <v>90145283</v>
      </c>
      <c r="B820" s="48" t="s">
        <v>7101</v>
      </c>
      <c r="C820" s="48" t="s">
        <v>7101</v>
      </c>
      <c r="D820" s="49" t="s">
        <v>17</v>
      </c>
      <c r="E820" s="49">
        <v>1</v>
      </c>
      <c r="F820" s="50" t="s">
        <v>60</v>
      </c>
      <c r="G820" s="50" t="s">
        <v>14</v>
      </c>
      <c r="H820" s="22">
        <v>1.7689443867900001</v>
      </c>
      <c r="J820" s="39">
        <v>90145283</v>
      </c>
      <c r="K820" s="51">
        <v>1.7200937249999999</v>
      </c>
      <c r="L820" s="51">
        <v>-4.885066179e-002</v>
      </c>
    </row>
    <row r="821" ht="15" hidden="1">
      <c r="A821" s="47">
        <v>90195370</v>
      </c>
      <c r="B821" s="48" t="s">
        <v>6868</v>
      </c>
      <c r="C821" s="48" t="s">
        <v>6869</v>
      </c>
      <c r="D821" s="49" t="s">
        <v>2080</v>
      </c>
      <c r="E821" s="49">
        <v>1</v>
      </c>
      <c r="F821" s="50" t="s">
        <v>60</v>
      </c>
      <c r="G821" s="50" t="s">
        <v>14</v>
      </c>
      <c r="H821" s="22">
        <v>0.67722531029999999</v>
      </c>
      <c r="J821" s="39">
        <v>90195370</v>
      </c>
      <c r="K821" s="51">
        <v>0.65852325</v>
      </c>
      <c r="L821" s="51">
        <v>-1.87020603e-002</v>
      </c>
    </row>
    <row r="822" ht="15" hidden="1">
      <c r="A822" s="47">
        <v>90268040</v>
      </c>
      <c r="B822" s="48" t="s">
        <v>6935</v>
      </c>
      <c r="C822" s="48" t="s">
        <v>6936</v>
      </c>
      <c r="D822" s="49" t="s">
        <v>603</v>
      </c>
      <c r="E822" s="49">
        <v>1</v>
      </c>
      <c r="F822" s="50" t="s">
        <v>60</v>
      </c>
      <c r="G822" s="50" t="s">
        <v>14</v>
      </c>
      <c r="H822" s="22">
        <v>0.67722531029999999</v>
      </c>
      <c r="J822" s="39">
        <v>90268040</v>
      </c>
      <c r="K822" s="51">
        <v>0.65852325</v>
      </c>
      <c r="L822" s="51">
        <v>-1.87020603e-002</v>
      </c>
    </row>
    <row r="823" ht="15" hidden="1">
      <c r="A823" s="47">
        <v>90131975</v>
      </c>
      <c r="B823" s="48" t="s">
        <v>321</v>
      </c>
      <c r="C823" s="48" t="s">
        <v>322</v>
      </c>
      <c r="D823" s="49" t="s">
        <v>81</v>
      </c>
      <c r="E823" s="49">
        <v>1</v>
      </c>
      <c r="F823" s="50" t="s">
        <v>60</v>
      </c>
      <c r="G823" s="50" t="s">
        <v>14</v>
      </c>
      <c r="H823" s="22">
        <v>1.3544506206</v>
      </c>
      <c r="J823" s="39">
        <v>90131975</v>
      </c>
      <c r="K823" s="51">
        <v>1.3170465</v>
      </c>
      <c r="L823" s="51">
        <v>-3.74041206e-002</v>
      </c>
    </row>
    <row r="824" ht="15" hidden="1">
      <c r="A824" s="47">
        <v>90252101</v>
      </c>
      <c r="B824" s="48" t="s">
        <v>4571</v>
      </c>
      <c r="C824" s="48" t="s">
        <v>4572</v>
      </c>
      <c r="D824" s="49" t="s">
        <v>414</v>
      </c>
      <c r="E824" s="49">
        <v>1</v>
      </c>
      <c r="F824" s="50" t="s">
        <v>60</v>
      </c>
      <c r="G824" s="50" t="s">
        <v>14</v>
      </c>
      <c r="H824" s="22">
        <v>1.31751105822</v>
      </c>
      <c r="J824" s="39">
        <v>90252101</v>
      </c>
      <c r="K824" s="51">
        <v>1.28112705</v>
      </c>
      <c r="L824" s="51">
        <v>-3.638400822e-002</v>
      </c>
    </row>
    <row r="825" ht="15" hidden="1">
      <c r="A825" s="47">
        <v>90911016</v>
      </c>
      <c r="B825" s="48" t="s">
        <v>2488</v>
      </c>
      <c r="C825" s="48" t="s">
        <v>2489</v>
      </c>
      <c r="D825" s="49" t="s">
        <v>1298</v>
      </c>
      <c r="E825" s="49">
        <v>1</v>
      </c>
      <c r="F825" s="50" t="s">
        <v>158</v>
      </c>
      <c r="G825" s="50" t="s">
        <v>14</v>
      </c>
      <c r="H825" s="22">
        <v>0.70185168521999997</v>
      </c>
      <c r="J825" s="39">
        <v>90911016</v>
      </c>
      <c r="K825" s="51">
        <v>0.68246954999999998</v>
      </c>
      <c r="L825" s="51">
        <v>-1.9382135219999999e-002</v>
      </c>
    </row>
    <row r="826" ht="15" hidden="1">
      <c r="A826" s="47">
        <v>92470386</v>
      </c>
      <c r="B826" s="48" t="s">
        <v>2964</v>
      </c>
      <c r="C826" s="48" t="s">
        <v>2965</v>
      </c>
      <c r="D826" s="49" t="s">
        <v>43</v>
      </c>
      <c r="E826" s="49">
        <v>1</v>
      </c>
      <c r="F826" s="50" t="s">
        <v>60</v>
      </c>
      <c r="G826" s="50" t="s">
        <v>14</v>
      </c>
      <c r="H826" s="22">
        <v>0.67722531029999999</v>
      </c>
      <c r="J826" s="39">
        <v>92470386</v>
      </c>
      <c r="K826" s="51">
        <v>0.65852325</v>
      </c>
      <c r="L826" s="51">
        <v>-1.87020603e-002</v>
      </c>
    </row>
    <row r="827" ht="15" hidden="1">
      <c r="A827" s="47">
        <v>90139615</v>
      </c>
      <c r="B827" s="48" t="s">
        <v>5046</v>
      </c>
      <c r="C827" s="48" t="s">
        <v>5047</v>
      </c>
      <c r="D827" s="49" t="s">
        <v>43</v>
      </c>
      <c r="E827" s="49">
        <v>1</v>
      </c>
      <c r="F827" s="50" t="s">
        <v>60</v>
      </c>
      <c r="G827" s="50" t="s">
        <v>14</v>
      </c>
      <c r="H827" s="22">
        <v>1.31751105822</v>
      </c>
      <c r="J827" s="39">
        <v>90139615</v>
      </c>
      <c r="K827" s="51">
        <v>1.28112705</v>
      </c>
      <c r="L827" s="51">
        <v>-3.638400822e-002</v>
      </c>
    </row>
    <row r="828" ht="15" hidden="1">
      <c r="A828" s="47">
        <v>90268172</v>
      </c>
      <c r="B828" s="48" t="s">
        <v>7895</v>
      </c>
      <c r="C828" s="48" t="s">
        <v>7896</v>
      </c>
      <c r="D828" s="49" t="s">
        <v>603</v>
      </c>
      <c r="E828" s="49">
        <v>1</v>
      </c>
      <c r="F828" s="50" t="s">
        <v>64</v>
      </c>
      <c r="G828" s="50" t="s">
        <v>14</v>
      </c>
      <c r="H828" s="22">
        <v>36.816719999999997</v>
      </c>
      <c r="J828" s="39">
        <v>90268172</v>
      </c>
      <c r="K828" s="51">
        <v>35.799999999999997</v>
      </c>
      <c r="L828" s="51">
        <v>-1.0167200000000001</v>
      </c>
    </row>
    <row r="829" ht="15" hidden="1">
      <c r="A829" s="47">
        <v>90137850</v>
      </c>
      <c r="B829" s="48" t="s">
        <v>4152</v>
      </c>
      <c r="C829" s="48" t="s">
        <v>4153</v>
      </c>
      <c r="D829" s="49" t="s">
        <v>748</v>
      </c>
      <c r="E829" s="49">
        <v>1</v>
      </c>
      <c r="F829" s="50" t="s">
        <v>60</v>
      </c>
      <c r="G829" s="50" t="s">
        <v>14</v>
      </c>
      <c r="H829" s="22">
        <v>2.6350221164400001</v>
      </c>
      <c r="J829" s="39">
        <v>90137850</v>
      </c>
      <c r="K829" s="51">
        <v>2.5622541000000001</v>
      </c>
      <c r="L829" s="51">
        <v>-7.276801644e-002</v>
      </c>
    </row>
    <row r="830" ht="15" hidden="1">
      <c r="A830" s="47">
        <v>92469990</v>
      </c>
      <c r="B830" s="48" t="s">
        <v>4563</v>
      </c>
      <c r="C830" s="48" t="s">
        <v>4564</v>
      </c>
      <c r="D830" s="49" t="s">
        <v>43</v>
      </c>
      <c r="E830" s="49">
        <v>1</v>
      </c>
      <c r="F830" s="50" t="s">
        <v>60</v>
      </c>
      <c r="G830" s="50" t="s">
        <v>14</v>
      </c>
      <c r="H830" s="22">
        <v>1.4037033704399999</v>
      </c>
      <c r="J830" s="39">
        <v>92469990</v>
      </c>
      <c r="K830" s="51">
        <v>1.3649391</v>
      </c>
      <c r="L830" s="51">
        <v>-3.8764270439999998e-002</v>
      </c>
    </row>
    <row r="831" ht="15" hidden="1">
      <c r="A831" s="47">
        <v>92455778</v>
      </c>
      <c r="B831" s="48" t="s">
        <v>8297</v>
      </c>
      <c r="C831" s="48" t="s">
        <v>8297</v>
      </c>
      <c r="D831" s="49" t="s">
        <v>17</v>
      </c>
      <c r="E831" s="49">
        <v>1</v>
      </c>
      <c r="F831" s="50" t="s">
        <v>60</v>
      </c>
      <c r="G831" s="50" t="s">
        <v>14</v>
      </c>
      <c r="H831" s="22">
        <v>1.3544506206</v>
      </c>
      <c r="J831" s="39">
        <v>92455778</v>
      </c>
      <c r="K831" s="51">
        <v>1.3170465</v>
      </c>
      <c r="L831" s="51">
        <v>-3.74041206e-002</v>
      </c>
    </row>
    <row r="832" ht="15" hidden="1">
      <c r="A832" s="47">
        <v>92366120</v>
      </c>
      <c r="B832" s="48" t="s">
        <v>292</v>
      </c>
      <c r="C832" s="48" t="s">
        <v>293</v>
      </c>
      <c r="D832" s="49" t="s">
        <v>50</v>
      </c>
      <c r="E832" s="49">
        <v>5</v>
      </c>
      <c r="F832" s="50" t="s">
        <v>18</v>
      </c>
      <c r="G832" s="50" t="s">
        <v>19</v>
      </c>
      <c r="H832" s="22">
        <v>1.3544506206</v>
      </c>
      <c r="J832" s="39">
        <v>92366120</v>
      </c>
      <c r="K832" s="51">
        <v>1.3170465</v>
      </c>
      <c r="L832" s="51">
        <v>-3.74041206e-002</v>
      </c>
    </row>
    <row r="833" ht="15" hidden="1">
      <c r="A833" s="47">
        <v>92422950</v>
      </c>
      <c r="B833" s="48" t="s">
        <v>8499</v>
      </c>
      <c r="C833" s="48" t="s">
        <v>8500</v>
      </c>
      <c r="D833" s="49" t="s">
        <v>235</v>
      </c>
      <c r="E833" s="49">
        <v>30</v>
      </c>
      <c r="F833" s="50" t="s">
        <v>95</v>
      </c>
      <c r="G833" s="50" t="s">
        <v>19</v>
      </c>
      <c r="H833" s="22">
        <v>0.70185168521999997</v>
      </c>
      <c r="J833" s="39">
        <v>92422950</v>
      </c>
      <c r="K833" s="51">
        <v>0.68246954999999998</v>
      </c>
      <c r="L833" s="51">
        <v>-1.9382135219999999e-002</v>
      </c>
    </row>
    <row r="834" ht="15" hidden="1">
      <c r="A834" s="47">
        <v>90232313</v>
      </c>
      <c r="B834" s="48" t="s">
        <v>6517</v>
      </c>
      <c r="C834" s="48" t="s">
        <v>6518</v>
      </c>
      <c r="D834" s="49" t="s">
        <v>440</v>
      </c>
      <c r="E834" s="49">
        <v>1</v>
      </c>
      <c r="F834" s="50" t="s">
        <v>60</v>
      </c>
      <c r="G834" s="50" t="s">
        <v>14</v>
      </c>
      <c r="H834" s="22">
        <v>0.70185168521999997</v>
      </c>
      <c r="J834" s="39">
        <v>90232313</v>
      </c>
      <c r="K834" s="51">
        <v>0.68246954999999998</v>
      </c>
      <c r="L834" s="51">
        <v>-1.9382135219999999e-002</v>
      </c>
    </row>
    <row r="835" ht="15" hidden="1">
      <c r="A835" s="47">
        <v>92422942</v>
      </c>
      <c r="B835" s="48" t="s">
        <v>8503</v>
      </c>
      <c r="C835" s="48" t="s">
        <v>8504</v>
      </c>
      <c r="D835" s="49" t="s">
        <v>235</v>
      </c>
      <c r="E835" s="49">
        <v>30</v>
      </c>
      <c r="F835" s="50" t="s">
        <v>95</v>
      </c>
      <c r="G835" s="50" t="s">
        <v>19</v>
      </c>
      <c r="H835" s="22">
        <v>0.67722531029999999</v>
      </c>
      <c r="J835" s="39">
        <v>92422942</v>
      </c>
      <c r="K835" s="51">
        <v>0.65852325</v>
      </c>
      <c r="L835" s="51">
        <v>-1.87020603e-002</v>
      </c>
    </row>
    <row r="836" ht="15" hidden="1">
      <c r="A836" s="47">
        <v>92249280</v>
      </c>
      <c r="B836" s="48" t="s">
        <v>288</v>
      </c>
      <c r="C836" s="48" t="s">
        <v>289</v>
      </c>
      <c r="D836" s="49" t="s">
        <v>81</v>
      </c>
      <c r="E836" s="49">
        <v>1</v>
      </c>
      <c r="F836" s="50" t="s">
        <v>60</v>
      </c>
      <c r="G836" s="50" t="s">
        <v>14</v>
      </c>
      <c r="H836" s="22">
        <v>0.43780222079999997</v>
      </c>
      <c r="J836" s="39">
        <v>92249280</v>
      </c>
      <c r="K836" s="51">
        <v>0.42571199999999998</v>
      </c>
      <c r="L836" s="51">
        <v>-1.2090220800000001e-002</v>
      </c>
    </row>
    <row r="837" ht="15" hidden="1">
      <c r="A837" s="47">
        <v>91504015</v>
      </c>
      <c r="B837" s="48" t="s">
        <v>6013</v>
      </c>
      <c r="C837" s="48" t="s">
        <v>6014</v>
      </c>
      <c r="D837" s="49" t="s">
        <v>1221</v>
      </c>
      <c r="E837" s="49">
        <v>1</v>
      </c>
      <c r="F837" s="50" t="s">
        <v>64</v>
      </c>
      <c r="G837" s="50" t="s">
        <v>14</v>
      </c>
      <c r="H837" s="22">
        <v>60.051415242419999</v>
      </c>
      <c r="J837" s="39">
        <v>91504015</v>
      </c>
      <c r="K837" s="51">
        <v>58.39305255</v>
      </c>
      <c r="L837" s="51">
        <v>-1.6583626924199999</v>
      </c>
    </row>
    <row r="838" ht="15" hidden="1">
      <c r="A838" s="47">
        <v>90270207</v>
      </c>
      <c r="B838" s="48" t="s">
        <v>5103</v>
      </c>
      <c r="C838" s="48" t="s">
        <v>5104</v>
      </c>
      <c r="D838" s="49" t="s">
        <v>603</v>
      </c>
      <c r="E838" s="49">
        <v>1</v>
      </c>
      <c r="F838" s="50" t="s">
        <v>64</v>
      </c>
      <c r="G838" s="50" t="s">
        <v>14</v>
      </c>
      <c r="H838" s="22">
        <v>3.9966130827840001</v>
      </c>
      <c r="J838" s="39">
        <v>90270207</v>
      </c>
      <c r="K838" s="51">
        <v>3.8862437600000002</v>
      </c>
      <c r="L838" s="51">
        <v>-0.110369322784</v>
      </c>
    </row>
    <row r="839" ht="15" hidden="1">
      <c r="A839" s="47">
        <v>90285417</v>
      </c>
      <c r="B839" s="48" t="s">
        <v>2941</v>
      </c>
      <c r="C839" s="48" t="s">
        <v>2942</v>
      </c>
      <c r="D839" s="49" t="s">
        <v>244</v>
      </c>
      <c r="E839" s="49">
        <v>1</v>
      </c>
      <c r="F839" s="50" t="s">
        <v>88</v>
      </c>
      <c r="G839" s="50" t="s">
        <v>14</v>
      </c>
      <c r="H839" s="22">
        <v>120.10283048484</v>
      </c>
      <c r="J839" s="39">
        <v>90285417</v>
      </c>
      <c r="K839" s="51">
        <v>116.7861051</v>
      </c>
      <c r="L839" s="51">
        <v>-3.3167253848399998</v>
      </c>
    </row>
    <row r="840" ht="15" hidden="1">
      <c r="A840" s="47">
        <v>92433405</v>
      </c>
      <c r="B840" s="48" t="s">
        <v>4185</v>
      </c>
      <c r="C840" s="48" t="s">
        <v>4186</v>
      </c>
      <c r="D840" s="49" t="s">
        <v>50</v>
      </c>
      <c r="E840" s="49">
        <v>1</v>
      </c>
      <c r="F840" s="50" t="s">
        <v>64</v>
      </c>
      <c r="G840" s="50" t="s">
        <v>14</v>
      </c>
      <c r="H840" s="22">
        <v>5.3562365450999998</v>
      </c>
      <c r="J840" s="39">
        <v>92433405</v>
      </c>
      <c r="K840" s="51">
        <v>5.2083202499999999</v>
      </c>
      <c r="L840" s="51">
        <v>-0.14791629510000001</v>
      </c>
    </row>
    <row r="841" ht="15" hidden="1">
      <c r="A841" s="47">
        <v>92188010</v>
      </c>
      <c r="B841" s="48" t="s">
        <v>1788</v>
      </c>
      <c r="C841" s="48" t="s">
        <v>1789</v>
      </c>
      <c r="D841" s="49" t="s">
        <v>220</v>
      </c>
      <c r="E841" s="49">
        <v>1</v>
      </c>
      <c r="F841" s="50" t="s">
        <v>60</v>
      </c>
      <c r="G841" s="50" t="s">
        <v>14</v>
      </c>
      <c r="H841" s="22">
        <v>2.65964849136</v>
      </c>
      <c r="J841" s="39">
        <v>92188010</v>
      </c>
      <c r="K841" s="51">
        <v>2.5862004000000001</v>
      </c>
      <c r="L841" s="51">
        <v>-7.3448091359999995e-002</v>
      </c>
    </row>
    <row r="842" ht="15" hidden="1">
      <c r="A842" s="47">
        <v>90166671</v>
      </c>
      <c r="B842" s="48" t="s">
        <v>5387</v>
      </c>
      <c r="C842" s="48" t="s">
        <v>5388</v>
      </c>
      <c r="D842" s="49" t="s">
        <v>73</v>
      </c>
      <c r="E842" s="49">
        <v>1</v>
      </c>
      <c r="F842" s="50" t="s">
        <v>60</v>
      </c>
      <c r="G842" s="50" t="s">
        <v>14</v>
      </c>
      <c r="H842" s="22">
        <v>2.7212144286600002</v>
      </c>
      <c r="J842" s="39">
        <v>90166671</v>
      </c>
      <c r="K842" s="51">
        <v>2.6460661499999998</v>
      </c>
      <c r="L842" s="51">
        <v>-7.5148278659999998e-002</v>
      </c>
    </row>
    <row r="843" ht="15" hidden="1">
      <c r="A843" s="47">
        <v>90190084</v>
      </c>
      <c r="B843" s="48" t="s">
        <v>9772</v>
      </c>
      <c r="C843" s="48" t="s">
        <v>9773</v>
      </c>
      <c r="D843" s="49" t="s">
        <v>146</v>
      </c>
      <c r="E843" s="49">
        <v>1</v>
      </c>
      <c r="F843" s="50" t="s">
        <v>60</v>
      </c>
      <c r="G843" s="50" t="s">
        <v>14</v>
      </c>
      <c r="H843" s="22">
        <v>2.7212144286600002</v>
      </c>
      <c r="J843" s="39">
        <v>90190084</v>
      </c>
      <c r="K843" s="51">
        <v>2.6460661499999998</v>
      </c>
      <c r="L843" s="51">
        <v>-7.5148278659999998e-002</v>
      </c>
    </row>
    <row r="844" ht="15" hidden="1">
      <c r="A844" s="47">
        <v>90746015</v>
      </c>
      <c r="B844" s="48" t="s">
        <v>1093</v>
      </c>
      <c r="C844" s="48" t="s">
        <v>1096</v>
      </c>
      <c r="D844" s="49" t="s">
        <v>146</v>
      </c>
      <c r="E844" s="49">
        <v>1</v>
      </c>
      <c r="F844" s="50" t="s">
        <v>60</v>
      </c>
      <c r="G844" s="50" t="s">
        <v>14</v>
      </c>
      <c r="H844" s="22">
        <v>1.34213743314</v>
      </c>
      <c r="J844" s="39">
        <v>90746015</v>
      </c>
      <c r="K844" s="51">
        <v>1.30507335</v>
      </c>
      <c r="L844" s="51">
        <v>-3.7064083140000002e-002</v>
      </c>
    </row>
    <row r="845" ht="15" hidden="1">
      <c r="A845" s="47">
        <v>92416233</v>
      </c>
      <c r="B845" s="48" t="s">
        <v>831</v>
      </c>
      <c r="C845" s="48" t="s">
        <v>832</v>
      </c>
      <c r="D845" s="49" t="s">
        <v>43</v>
      </c>
      <c r="E845" s="49">
        <v>1</v>
      </c>
      <c r="F845" s="50" t="s">
        <v>60</v>
      </c>
      <c r="G845" s="50" t="s">
        <v>14</v>
      </c>
      <c r="H845" s="22">
        <v>3.6042634624878001</v>
      </c>
      <c r="J845" s="39">
        <v>92416233</v>
      </c>
      <c r="K845" s="51">
        <v>3.5047291545000001</v>
      </c>
      <c r="L845" s="51">
        <v>-9.95343079877999e-002</v>
      </c>
    </row>
    <row r="846" ht="15" hidden="1">
      <c r="A846" s="47">
        <v>90221168</v>
      </c>
      <c r="B846" s="48" t="s">
        <v>671</v>
      </c>
      <c r="C846" s="48" t="s">
        <v>672</v>
      </c>
      <c r="D846" s="49" t="s">
        <v>69</v>
      </c>
      <c r="E846" s="49">
        <v>1</v>
      </c>
      <c r="F846" s="50" t="s">
        <v>64</v>
      </c>
      <c r="G846" s="50" t="s">
        <v>14</v>
      </c>
      <c r="H846" s="22">
        <v>5.4916816071600003</v>
      </c>
      <c r="J846" s="39">
        <v>90221168</v>
      </c>
      <c r="K846" s="51">
        <v>5.3400249000000004</v>
      </c>
      <c r="L846" s="51">
        <v>-0.15165670715999999</v>
      </c>
    </row>
    <row r="847" ht="15" hidden="1">
      <c r="A847" s="47">
        <v>90333020</v>
      </c>
      <c r="B847" s="48" t="s">
        <v>6808</v>
      </c>
      <c r="C847" s="48" t="s">
        <v>6809</v>
      </c>
      <c r="D847" s="49" t="s">
        <v>69</v>
      </c>
      <c r="E847" s="49">
        <v>1</v>
      </c>
      <c r="F847" s="50" t="s">
        <v>60</v>
      </c>
      <c r="G847" s="50" t="s">
        <v>14</v>
      </c>
      <c r="H847" s="22">
        <v>0.33245606142</v>
      </c>
      <c r="J847" s="39">
        <v>90333020</v>
      </c>
      <c r="K847" s="51">
        <v>0.32327505000000001</v>
      </c>
      <c r="L847" s="51">
        <v>-9.1810114199999994e-003</v>
      </c>
    </row>
    <row r="848" ht="15" hidden="1">
      <c r="A848" s="47">
        <v>92465781</v>
      </c>
      <c r="B848" s="48" t="s">
        <v>5215</v>
      </c>
      <c r="C848" s="48" t="s">
        <v>5216</v>
      </c>
      <c r="D848" s="49" t="s">
        <v>50</v>
      </c>
      <c r="E848" s="49">
        <v>1</v>
      </c>
      <c r="F848" s="50" t="s">
        <v>64</v>
      </c>
      <c r="G848" s="50" t="s">
        <v>14</v>
      </c>
      <c r="H848" s="22">
        <v>2.7458408035800002</v>
      </c>
      <c r="J848" s="39">
        <v>92465781</v>
      </c>
      <c r="K848" s="51">
        <v>2.6700124500000002</v>
      </c>
      <c r="L848" s="51">
        <v>-7.5828353579999994e-002</v>
      </c>
    </row>
    <row r="849" ht="15" hidden="1">
      <c r="A849" s="47">
        <v>90298519</v>
      </c>
      <c r="B849" s="48" t="s">
        <v>8644</v>
      </c>
      <c r="C849" s="48" t="s">
        <v>8645</v>
      </c>
      <c r="D849" s="49" t="s">
        <v>450</v>
      </c>
      <c r="E849" s="49">
        <v>1</v>
      </c>
      <c r="F849" s="50" t="s">
        <v>60</v>
      </c>
      <c r="G849" s="50" t="s">
        <v>14</v>
      </c>
      <c r="H849" s="22">
        <v>1.34213743314</v>
      </c>
      <c r="J849" s="39">
        <v>90298519</v>
      </c>
      <c r="K849" s="51">
        <v>1.30507335</v>
      </c>
      <c r="L849" s="51">
        <v>-3.7064083140000002e-002</v>
      </c>
    </row>
    <row r="850" ht="15" hidden="1">
      <c r="A850" s="47">
        <v>92262139</v>
      </c>
      <c r="B850" s="48" t="s">
        <v>7517</v>
      </c>
      <c r="C850" s="48" t="s">
        <v>7517</v>
      </c>
      <c r="D850" s="49" t="s">
        <v>17</v>
      </c>
      <c r="E850" s="49">
        <v>50</v>
      </c>
      <c r="F850" s="50" t="s">
        <v>18</v>
      </c>
      <c r="G850" s="50" t="s">
        <v>19</v>
      </c>
      <c r="H850" s="22">
        <v>0.33245606142</v>
      </c>
      <c r="J850" s="39">
        <v>92262139</v>
      </c>
      <c r="K850" s="51">
        <v>0.32327505000000001</v>
      </c>
      <c r="L850" s="51">
        <v>-9.1810114199999994e-003</v>
      </c>
    </row>
    <row r="851" ht="15" hidden="1">
      <c r="A851" s="47">
        <v>90527011</v>
      </c>
      <c r="B851" s="48" t="s">
        <v>673</v>
      </c>
      <c r="C851" s="48" t="s">
        <v>676</v>
      </c>
      <c r="D851" s="49" t="s">
        <v>235</v>
      </c>
      <c r="E851" s="49">
        <v>1</v>
      </c>
      <c r="F851" s="50" t="s">
        <v>60</v>
      </c>
      <c r="G851" s="50" t="s">
        <v>14</v>
      </c>
      <c r="H851" s="22">
        <v>0.33245606142</v>
      </c>
      <c r="J851" s="39">
        <v>90527011</v>
      </c>
      <c r="K851" s="51">
        <v>0.32327505000000001</v>
      </c>
      <c r="L851" s="51">
        <v>-9.1810114199999994e-003</v>
      </c>
    </row>
    <row r="852" ht="15" hidden="1">
      <c r="A852" s="47">
        <v>90262450</v>
      </c>
      <c r="B852" s="48" t="s">
        <v>9763</v>
      </c>
      <c r="C852" s="48" t="s">
        <v>9764</v>
      </c>
      <c r="D852" s="49" t="s">
        <v>146</v>
      </c>
      <c r="E852" s="49">
        <v>1</v>
      </c>
      <c r="F852" s="50" t="s">
        <v>60</v>
      </c>
      <c r="G852" s="50" t="s">
        <v>14</v>
      </c>
      <c r="H852" s="22">
        <v>2.7212144286600002</v>
      </c>
      <c r="J852" s="39">
        <v>90262450</v>
      </c>
      <c r="K852" s="51">
        <v>2.6460661499999998</v>
      </c>
      <c r="L852" s="51">
        <v>-7.5148278659999998e-002</v>
      </c>
    </row>
    <row r="853" ht="15" hidden="1">
      <c r="A853" s="47">
        <v>90148053</v>
      </c>
      <c r="B853" s="48" t="s">
        <v>3603</v>
      </c>
      <c r="C853" s="48" t="s">
        <v>3603</v>
      </c>
      <c r="D853" s="49" t="s">
        <v>17</v>
      </c>
      <c r="E853" s="49">
        <v>30</v>
      </c>
      <c r="F853" s="50" t="s">
        <v>18</v>
      </c>
      <c r="G853" s="50" t="s">
        <v>19</v>
      </c>
      <c r="H853" s="22">
        <v>0.2162534493504</v>
      </c>
      <c r="J853" s="39">
        <v>90148053</v>
      </c>
      <c r="K853" s="51">
        <v>0.21028145600000001</v>
      </c>
      <c r="L853" s="51">
        <v>-5.9719933503999999e-003</v>
      </c>
    </row>
    <row r="854" ht="15" hidden="1">
      <c r="A854" s="47">
        <v>90202830</v>
      </c>
      <c r="B854" s="48" t="s">
        <v>5267</v>
      </c>
      <c r="C854" s="48" t="s">
        <v>5268</v>
      </c>
      <c r="D854" s="49" t="s">
        <v>414</v>
      </c>
      <c r="E854" s="49">
        <v>30</v>
      </c>
      <c r="F854" s="50" t="s">
        <v>95</v>
      </c>
      <c r="G854" s="50" t="s">
        <v>19</v>
      </c>
      <c r="H854" s="22">
        <v>0.66491212284000001</v>
      </c>
      <c r="J854" s="39">
        <v>90202830</v>
      </c>
      <c r="K854" s="51">
        <v>0.64655010000000002</v>
      </c>
      <c r="L854" s="51">
        <v>-1.8362022839999999e-002</v>
      </c>
    </row>
    <row r="855" ht="15" hidden="1">
      <c r="A855" s="47">
        <v>92423205</v>
      </c>
      <c r="B855" s="48" t="s">
        <v>6635</v>
      </c>
      <c r="C855" s="48" t="s">
        <v>6636</v>
      </c>
      <c r="D855" s="49" t="s">
        <v>69</v>
      </c>
      <c r="E855" s="49">
        <v>1</v>
      </c>
      <c r="F855" s="50" t="s">
        <v>60</v>
      </c>
      <c r="G855" s="50" t="s">
        <v>14</v>
      </c>
      <c r="H855" s="22">
        <v>0.33245606142</v>
      </c>
      <c r="J855" s="39">
        <v>92423205</v>
      </c>
      <c r="K855" s="51">
        <v>0.32327505000000001</v>
      </c>
      <c r="L855" s="51">
        <v>-9.1810114199999994e-003</v>
      </c>
    </row>
    <row r="856" ht="15" hidden="1">
      <c r="A856" s="47">
        <v>90558022</v>
      </c>
      <c r="B856" s="48" t="s">
        <v>7733</v>
      </c>
      <c r="C856" s="48" t="s">
        <v>7734</v>
      </c>
      <c r="D856" s="49" t="s">
        <v>2405</v>
      </c>
      <c r="E856" s="49">
        <v>1</v>
      </c>
      <c r="F856" s="50" t="s">
        <v>64</v>
      </c>
      <c r="G856" s="50" t="s">
        <v>14</v>
      </c>
      <c r="H856" s="22">
        <v>5.5655607319199998</v>
      </c>
      <c r="J856" s="39">
        <v>90558022</v>
      </c>
      <c r="K856" s="51">
        <v>5.4118637999999999</v>
      </c>
      <c r="L856" s="51">
        <v>-0.15369693192</v>
      </c>
    </row>
    <row r="857" ht="15" hidden="1">
      <c r="A857" s="47">
        <v>92470246</v>
      </c>
      <c r="B857" s="48" t="s">
        <v>4388</v>
      </c>
      <c r="C857" s="48" t="s">
        <v>4389</v>
      </c>
      <c r="D857" s="49" t="s">
        <v>146</v>
      </c>
      <c r="E857" s="49">
        <v>1</v>
      </c>
      <c r="F857" s="50" t="s">
        <v>60</v>
      </c>
      <c r="G857" s="50" t="s">
        <v>14</v>
      </c>
      <c r="H857" s="22">
        <v>2.65964849136</v>
      </c>
      <c r="J857" s="39">
        <v>92470246</v>
      </c>
      <c r="K857" s="51">
        <v>2.5862004000000001</v>
      </c>
      <c r="L857" s="51">
        <v>-7.3448091359999995e-002</v>
      </c>
    </row>
    <row r="858" ht="15" hidden="1">
      <c r="A858" s="47">
        <v>90286685</v>
      </c>
      <c r="B858" s="48" t="s">
        <v>5761</v>
      </c>
      <c r="C858" s="48" t="s">
        <v>5761</v>
      </c>
      <c r="D858" s="49" t="s">
        <v>573</v>
      </c>
      <c r="E858" s="49">
        <v>1</v>
      </c>
      <c r="F858" s="50" t="s">
        <v>88</v>
      </c>
      <c r="G858" s="50" t="s">
        <v>14</v>
      </c>
      <c r="H858" s="22">
        <v>4.91232038346</v>
      </c>
      <c r="J858" s="39">
        <v>90286685</v>
      </c>
      <c r="K858" s="51">
        <v>4.7766631500000001</v>
      </c>
      <c r="L858" s="51">
        <v>-0.13565723346</v>
      </c>
    </row>
    <row r="859" ht="15" hidden="1">
      <c r="A859" s="47">
        <v>92433448</v>
      </c>
      <c r="B859" s="48" t="s">
        <v>4279</v>
      </c>
      <c r="C859" s="48" t="s">
        <v>4283</v>
      </c>
      <c r="D859" s="49" t="s">
        <v>50</v>
      </c>
      <c r="E859" s="49">
        <v>1</v>
      </c>
      <c r="F859" s="50" t="s">
        <v>60</v>
      </c>
      <c r="G859" s="50" t="s">
        <v>14</v>
      </c>
      <c r="H859" s="22">
        <v>0.33245606142</v>
      </c>
      <c r="J859" s="39">
        <v>92433448</v>
      </c>
      <c r="K859" s="51">
        <v>0.32327505000000001</v>
      </c>
      <c r="L859" s="51">
        <v>-9.1810114199999994e-003</v>
      </c>
    </row>
    <row r="860" ht="15" hidden="1">
      <c r="A860" s="47">
        <v>92378323</v>
      </c>
      <c r="B860" s="48" t="s">
        <v>5533</v>
      </c>
      <c r="C860" s="48" t="s">
        <v>5534</v>
      </c>
      <c r="D860" s="49" t="s">
        <v>146</v>
      </c>
      <c r="E860" s="49">
        <v>1</v>
      </c>
      <c r="F860" s="50" t="s">
        <v>436</v>
      </c>
      <c r="G860" s="50" t="s">
        <v>14</v>
      </c>
      <c r="H860" s="22">
        <v>0.68953849775999998</v>
      </c>
      <c r="J860" s="39">
        <v>92378323</v>
      </c>
      <c r="K860" s="51">
        <v>0.67049639999999999</v>
      </c>
      <c r="L860" s="51">
        <v>-1.9042097760000001e-002</v>
      </c>
    </row>
    <row r="861" ht="15" hidden="1">
      <c r="A861" s="47">
        <v>90595017</v>
      </c>
      <c r="B861" s="48" t="s">
        <v>1604</v>
      </c>
      <c r="C861" s="48" t="s">
        <v>1605</v>
      </c>
      <c r="D861" s="49" t="s">
        <v>146</v>
      </c>
      <c r="E861" s="49">
        <v>1</v>
      </c>
      <c r="F861" s="50" t="s">
        <v>60</v>
      </c>
      <c r="G861" s="50" t="s">
        <v>14</v>
      </c>
      <c r="H861" s="22">
        <v>1.34213743314</v>
      </c>
      <c r="J861" s="39">
        <v>90595017</v>
      </c>
      <c r="K861" s="51">
        <v>1.30507335</v>
      </c>
      <c r="L861" s="51">
        <v>-3.7064083140000002e-002</v>
      </c>
    </row>
    <row r="862" ht="15" hidden="1">
      <c r="A862" s="47">
        <v>92388035</v>
      </c>
      <c r="B862" s="48" t="s">
        <v>120</v>
      </c>
      <c r="C862" s="48" t="s">
        <v>121</v>
      </c>
      <c r="D862" s="49" t="s">
        <v>112</v>
      </c>
      <c r="E862" s="49">
        <v>15</v>
      </c>
      <c r="F862" s="50" t="s">
        <v>95</v>
      </c>
      <c r="G862" s="50" t="s">
        <v>19</v>
      </c>
      <c r="H862" s="22">
        <v>0.66491212284000001</v>
      </c>
      <c r="J862" s="39">
        <v>92388035</v>
      </c>
      <c r="K862" s="51">
        <v>0.64655010000000002</v>
      </c>
      <c r="L862" s="51">
        <v>-1.8362022839999999e-002</v>
      </c>
    </row>
    <row r="863" ht="15" hidden="1">
      <c r="A863" s="47" t="s">
        <v>9976</v>
      </c>
      <c r="B863" s="48" t="s">
        <v>9977</v>
      </c>
      <c r="C863" s="48" t="s">
        <v>9978</v>
      </c>
      <c r="D863" s="49" t="s">
        <v>154</v>
      </c>
      <c r="E863" s="49">
        <v>50</v>
      </c>
      <c r="F863" s="50" t="s">
        <v>9979</v>
      </c>
      <c r="G863" s="50" t="s">
        <v>19</v>
      </c>
      <c r="H863" s="22">
        <v>11.20565208</v>
      </c>
      <c r="J863" s="39" t="s">
        <v>9976</v>
      </c>
      <c r="K863" s="51">
        <v>10.8962</v>
      </c>
      <c r="L863" s="51">
        <v>-0.30945208000000002</v>
      </c>
    </row>
    <row r="864" ht="15" hidden="1">
      <c r="A864" s="47">
        <v>92264565</v>
      </c>
      <c r="B864" s="48" t="s">
        <v>8195</v>
      </c>
      <c r="C864" s="48" t="s">
        <v>8196</v>
      </c>
      <c r="D864" s="49" t="s">
        <v>43</v>
      </c>
      <c r="E864" s="49">
        <v>1</v>
      </c>
      <c r="F864" s="50" t="s">
        <v>60</v>
      </c>
      <c r="G864" s="50" t="s">
        <v>14</v>
      </c>
      <c r="H864" s="22">
        <v>0.68953849775999998</v>
      </c>
      <c r="J864" s="39">
        <v>92264565</v>
      </c>
      <c r="K864" s="51">
        <v>0.67049639999999999</v>
      </c>
      <c r="L864" s="51">
        <v>-1.9042097760000001e-002</v>
      </c>
    </row>
    <row r="865" ht="15" hidden="1">
      <c r="A865" s="47">
        <v>90141563</v>
      </c>
      <c r="B865" s="48" t="s">
        <v>6603</v>
      </c>
      <c r="C865" s="48" t="s">
        <v>6606</v>
      </c>
      <c r="D865" s="49" t="s">
        <v>43</v>
      </c>
      <c r="E865" s="49">
        <v>1</v>
      </c>
      <c r="F865" s="50" t="s">
        <v>60</v>
      </c>
      <c r="G865" s="50" t="s">
        <v>14</v>
      </c>
      <c r="H865" s="22">
        <v>0.33245606142</v>
      </c>
      <c r="J865" s="39">
        <v>90141563</v>
      </c>
      <c r="K865" s="51">
        <v>0.32327505000000001</v>
      </c>
      <c r="L865" s="51">
        <v>-9.1810114199999994e-003</v>
      </c>
    </row>
    <row r="866" ht="15" hidden="1">
      <c r="A866" s="47">
        <v>90141091</v>
      </c>
      <c r="B866" s="48" t="s">
        <v>4204</v>
      </c>
      <c r="C866" s="48" t="s">
        <v>4205</v>
      </c>
      <c r="D866" s="49" t="s">
        <v>43</v>
      </c>
      <c r="E866" s="49">
        <v>1</v>
      </c>
      <c r="F866" s="50" t="s">
        <v>60</v>
      </c>
      <c r="G866" s="50" t="s">
        <v>14</v>
      </c>
      <c r="H866" s="22">
        <v>0.33245606142</v>
      </c>
      <c r="J866" s="39">
        <v>90141091</v>
      </c>
      <c r="K866" s="51">
        <v>0.32327505000000001</v>
      </c>
      <c r="L866" s="51">
        <v>-9.1810114199999994e-003</v>
      </c>
    </row>
    <row r="867" ht="15" hidden="1">
      <c r="A867" s="47">
        <v>90275012</v>
      </c>
      <c r="B867" s="48" t="s">
        <v>5625</v>
      </c>
      <c r="C867" s="48" t="s">
        <v>5626</v>
      </c>
      <c r="D867" s="49" t="s">
        <v>81</v>
      </c>
      <c r="E867" s="49">
        <v>100</v>
      </c>
      <c r="F867" s="50" t="s">
        <v>18</v>
      </c>
      <c r="G867" s="50" t="s">
        <v>19</v>
      </c>
      <c r="H867" s="22">
        <v>11.303506088280001</v>
      </c>
      <c r="J867" s="39">
        <v>90275012</v>
      </c>
      <c r="K867" s="51">
        <v>10.991351699999999</v>
      </c>
      <c r="L867" s="51">
        <v>-0.31215438827999997</v>
      </c>
    </row>
    <row r="868" ht="15" hidden="1">
      <c r="A868" s="47">
        <v>91517010</v>
      </c>
      <c r="B868" s="48" t="s">
        <v>9182</v>
      </c>
      <c r="C868" s="48" t="s">
        <v>9183</v>
      </c>
      <c r="D868" s="49" t="s">
        <v>603</v>
      </c>
      <c r="E868" s="49">
        <v>1</v>
      </c>
      <c r="F868" s="50" t="s">
        <v>64</v>
      </c>
      <c r="G868" s="50" t="s">
        <v>14</v>
      </c>
      <c r="H868" s="22">
        <v>7.9569236249999999</v>
      </c>
      <c r="J868" s="39">
        <v>91517010</v>
      </c>
      <c r="K868" s="51">
        <v>7.7371875000000001</v>
      </c>
      <c r="L868" s="51">
        <v>-0.219736125</v>
      </c>
    </row>
    <row r="869" ht="15" hidden="1">
      <c r="A869" s="47">
        <v>92406238</v>
      </c>
      <c r="B869" s="48" t="s">
        <v>4027</v>
      </c>
      <c r="C869" s="48" t="s">
        <v>4028</v>
      </c>
      <c r="D869" s="49" t="s">
        <v>146</v>
      </c>
      <c r="E869" s="49">
        <v>1</v>
      </c>
      <c r="F869" s="50" t="s">
        <v>60</v>
      </c>
      <c r="G869" s="50" t="s">
        <v>14</v>
      </c>
      <c r="H869" s="22">
        <v>6.0979595040000003</v>
      </c>
      <c r="J869" s="39">
        <v>92406238</v>
      </c>
      <c r="K869" s="51">
        <v>5.9295600000000004</v>
      </c>
      <c r="L869" s="51">
        <v>-0.16839950400000001</v>
      </c>
    </row>
    <row r="870" ht="15" hidden="1">
      <c r="A870" s="47">
        <v>90133358</v>
      </c>
      <c r="B870" s="48" t="s">
        <v>8612</v>
      </c>
      <c r="C870" s="48" t="s">
        <v>8613</v>
      </c>
      <c r="D870" s="49" t="s">
        <v>1298</v>
      </c>
      <c r="E870" s="49">
        <v>1</v>
      </c>
      <c r="F870" s="50" t="s">
        <v>64</v>
      </c>
      <c r="G870" s="50" t="s">
        <v>14</v>
      </c>
      <c r="H870" s="22">
        <v>5.4424288573200004</v>
      </c>
      <c r="J870" s="39">
        <v>90133358</v>
      </c>
      <c r="K870" s="51">
        <v>5.2921322999999996</v>
      </c>
      <c r="L870" s="51">
        <v>-0.15029655732</v>
      </c>
    </row>
    <row r="871" ht="15" hidden="1">
      <c r="A871" s="47">
        <v>90199324</v>
      </c>
      <c r="B871" s="48" t="s">
        <v>2543</v>
      </c>
      <c r="C871" s="48" t="s">
        <v>2544</v>
      </c>
      <c r="D871" s="49" t="s">
        <v>620</v>
      </c>
      <c r="E871" s="49">
        <v>1</v>
      </c>
      <c r="F871" s="50" t="s">
        <v>88</v>
      </c>
      <c r="G871" s="50" t="s">
        <v>14</v>
      </c>
      <c r="H871" s="22">
        <v>4.1135999999999999</v>
      </c>
      <c r="J871" s="39">
        <v>90199324</v>
      </c>
      <c r="K871" s="51">
        <v>4</v>
      </c>
      <c r="L871" s="51">
        <v>-0.11360000000000001</v>
      </c>
    </row>
    <row r="872" ht="15" hidden="1">
      <c r="A872" s="47">
        <v>92439217</v>
      </c>
      <c r="B872" s="48" t="s">
        <v>2773</v>
      </c>
      <c r="C872" s="48" t="s">
        <v>2774</v>
      </c>
      <c r="D872" s="49" t="s">
        <v>748</v>
      </c>
      <c r="E872" s="49">
        <v>1</v>
      </c>
      <c r="F872" s="50" t="s">
        <v>88</v>
      </c>
      <c r="G872" s="50" t="s">
        <v>14</v>
      </c>
      <c r="H872" s="22">
        <v>2.7827803659599999</v>
      </c>
      <c r="J872" s="39">
        <v>92439217</v>
      </c>
      <c r="K872" s="51">
        <v>2.7059318999999999</v>
      </c>
      <c r="L872" s="51">
        <v>-7.6848465959999904e-002</v>
      </c>
    </row>
    <row r="873" ht="15" hidden="1">
      <c r="A873" s="47">
        <v>90140532</v>
      </c>
      <c r="B873" s="48" t="s">
        <v>2029</v>
      </c>
      <c r="C873" s="48" t="s">
        <v>2030</v>
      </c>
      <c r="D873" s="49" t="s">
        <v>43</v>
      </c>
      <c r="E873" s="49">
        <v>1</v>
      </c>
      <c r="F873" s="50" t="s">
        <v>60</v>
      </c>
      <c r="G873" s="50" t="s">
        <v>14</v>
      </c>
      <c r="H873" s="22">
        <v>2.7458408035800002</v>
      </c>
      <c r="J873" s="39">
        <v>90140532</v>
      </c>
      <c r="K873" s="51">
        <v>2.6700124500000002</v>
      </c>
      <c r="L873" s="51">
        <v>-7.5828353579999994e-002</v>
      </c>
    </row>
    <row r="874" ht="15" hidden="1">
      <c r="A874" s="47">
        <v>90177169</v>
      </c>
      <c r="B874" s="48" t="s">
        <v>8139</v>
      </c>
      <c r="C874" s="48" t="s">
        <v>8164</v>
      </c>
      <c r="D874" s="49" t="s">
        <v>8165</v>
      </c>
      <c r="E874" s="49">
        <v>1</v>
      </c>
      <c r="F874" s="50" t="s">
        <v>88</v>
      </c>
      <c r="G874" s="50" t="s">
        <v>14</v>
      </c>
      <c r="H874" s="22">
        <v>1.37907699552</v>
      </c>
      <c r="J874" s="39">
        <v>90177169</v>
      </c>
      <c r="K874" s="51">
        <v>1.3409928</v>
      </c>
      <c r="L874" s="51">
        <v>-3.8084195520000003e-002</v>
      </c>
    </row>
    <row r="875" ht="15" hidden="1">
      <c r="A875" s="47">
        <v>90740017</v>
      </c>
      <c r="B875" s="48" t="s">
        <v>6903</v>
      </c>
      <c r="C875" s="48" t="s">
        <v>6904</v>
      </c>
      <c r="D875" s="49" t="s">
        <v>73</v>
      </c>
      <c r="E875" s="49">
        <v>1</v>
      </c>
      <c r="F875" s="50" t="s">
        <v>60</v>
      </c>
      <c r="G875" s="50" t="s">
        <v>14</v>
      </c>
      <c r="H875" s="22">
        <v>1.34213743314</v>
      </c>
      <c r="J875" s="39">
        <v>90740017</v>
      </c>
      <c r="K875" s="51">
        <v>1.30507335</v>
      </c>
      <c r="L875" s="51">
        <v>-3.7064083140000002e-002</v>
      </c>
    </row>
    <row r="876" ht="15" hidden="1">
      <c r="A876" s="47">
        <v>90202805</v>
      </c>
      <c r="B876" s="48" t="s">
        <v>5269</v>
      </c>
      <c r="C876" s="48" t="s">
        <v>5270</v>
      </c>
      <c r="D876" s="49" t="s">
        <v>414</v>
      </c>
      <c r="E876" s="49">
        <v>30</v>
      </c>
      <c r="F876" s="50" t="s">
        <v>95</v>
      </c>
      <c r="G876" s="50" t="s">
        <v>19</v>
      </c>
      <c r="H876" s="22">
        <v>0.66491212284000001</v>
      </c>
      <c r="J876" s="39">
        <v>90202805</v>
      </c>
      <c r="K876" s="51">
        <v>0.64655010000000002</v>
      </c>
      <c r="L876" s="51">
        <v>-1.8362022839999999e-002</v>
      </c>
    </row>
    <row r="877" ht="15" hidden="1">
      <c r="A877" s="47">
        <v>90157664</v>
      </c>
      <c r="B877" s="48" t="s">
        <v>6646</v>
      </c>
      <c r="C877" s="48" t="s">
        <v>6647</v>
      </c>
      <c r="D877" s="49" t="s">
        <v>229</v>
      </c>
      <c r="E877" s="49">
        <v>1</v>
      </c>
      <c r="F877" s="50" t="s">
        <v>60</v>
      </c>
      <c r="G877" s="50" t="s">
        <v>14</v>
      </c>
      <c r="H877" s="22">
        <v>0.66491212284000001</v>
      </c>
      <c r="J877" s="39">
        <v>90157664</v>
      </c>
      <c r="K877" s="51">
        <v>0.64655010000000002</v>
      </c>
      <c r="L877" s="51">
        <v>-1.8362022839999999e-002</v>
      </c>
    </row>
    <row r="878" ht="15" hidden="1">
      <c r="A878" s="47">
        <v>92472141</v>
      </c>
      <c r="B878" s="48" t="s">
        <v>8184</v>
      </c>
      <c r="C878" s="48" t="s">
        <v>8185</v>
      </c>
      <c r="D878" s="49" t="s">
        <v>50</v>
      </c>
      <c r="E878" s="49">
        <v>1</v>
      </c>
      <c r="F878" s="50" t="s">
        <v>60</v>
      </c>
      <c r="G878" s="50" t="s">
        <v>14</v>
      </c>
      <c r="H878" s="22">
        <v>1.37907699552</v>
      </c>
      <c r="J878" s="39">
        <v>92472141</v>
      </c>
      <c r="K878" s="51">
        <v>1.3409928</v>
      </c>
      <c r="L878" s="51">
        <v>-3.8084195520000003e-002</v>
      </c>
    </row>
    <row r="879" ht="15" hidden="1">
      <c r="A879" s="47">
        <v>92421504</v>
      </c>
      <c r="B879" s="48" t="s">
        <v>2059</v>
      </c>
      <c r="C879" s="48" t="s">
        <v>2060</v>
      </c>
      <c r="D879" s="49" t="s">
        <v>69</v>
      </c>
      <c r="E879" s="49">
        <v>1</v>
      </c>
      <c r="F879" s="50" t="s">
        <v>64</v>
      </c>
      <c r="G879" s="50" t="s">
        <v>14</v>
      </c>
      <c r="H879" s="22">
        <v>2.7335276161199999</v>
      </c>
      <c r="J879" s="39">
        <v>92421504</v>
      </c>
      <c r="K879" s="51">
        <v>2.6580393</v>
      </c>
      <c r="L879" s="51">
        <v>-7.5488316119999996e-002</v>
      </c>
    </row>
    <row r="880" ht="15" hidden="1">
      <c r="A880" s="47">
        <v>92405959</v>
      </c>
      <c r="B880" s="48" t="s">
        <v>4035</v>
      </c>
      <c r="C880" s="48" t="s">
        <v>4036</v>
      </c>
      <c r="D880" s="49" t="s">
        <v>603</v>
      </c>
      <c r="E880" s="49">
        <v>15</v>
      </c>
      <c r="F880" s="50" t="s">
        <v>95</v>
      </c>
      <c r="G880" s="50" t="s">
        <v>19</v>
      </c>
      <c r="H880" s="22">
        <v>1.37907699552</v>
      </c>
      <c r="J880" s="39">
        <v>92405959</v>
      </c>
      <c r="K880" s="51">
        <v>1.3409928</v>
      </c>
      <c r="L880" s="51">
        <v>-3.8084195520000003e-002</v>
      </c>
    </row>
    <row r="881" ht="15" hidden="1">
      <c r="A881" s="47">
        <v>92381685</v>
      </c>
      <c r="B881" s="48" t="s">
        <v>3478</v>
      </c>
      <c r="C881" s="48" t="s">
        <v>3479</v>
      </c>
      <c r="D881" s="49" t="s">
        <v>603</v>
      </c>
      <c r="E881" s="49">
        <v>1</v>
      </c>
      <c r="F881" s="50" t="s">
        <v>64</v>
      </c>
      <c r="G881" s="50" t="s">
        <v>14</v>
      </c>
      <c r="H881" s="22">
        <v>2.7335276161199999</v>
      </c>
      <c r="J881" s="39">
        <v>92381685</v>
      </c>
      <c r="K881" s="51">
        <v>2.6580393</v>
      </c>
      <c r="L881" s="51">
        <v>-7.5488316119999996e-002</v>
      </c>
    </row>
    <row r="882" ht="15" hidden="1">
      <c r="A882" s="47">
        <v>92437532</v>
      </c>
      <c r="B882" s="48" t="s">
        <v>8853</v>
      </c>
      <c r="C882" s="48" t="s">
        <v>8854</v>
      </c>
      <c r="D882" s="49" t="s">
        <v>73</v>
      </c>
      <c r="E882" s="49">
        <v>1</v>
      </c>
      <c r="F882" s="50" t="s">
        <v>60</v>
      </c>
      <c r="G882" s="50" t="s">
        <v>14</v>
      </c>
      <c r="H882" s="22">
        <v>2.7581539910399999</v>
      </c>
      <c r="J882" s="39">
        <v>92437532</v>
      </c>
      <c r="K882" s="51">
        <v>2.6819856</v>
      </c>
      <c r="L882" s="51">
        <v>-7.6168391040000005e-002</v>
      </c>
    </row>
    <row r="883" ht="15" hidden="1">
      <c r="A883" s="47">
        <v>90219759</v>
      </c>
      <c r="B883" s="48" t="s">
        <v>3476</v>
      </c>
      <c r="C883" s="48" t="s">
        <v>3477</v>
      </c>
      <c r="D883" s="49" t="s">
        <v>69</v>
      </c>
      <c r="E883" s="49">
        <v>1</v>
      </c>
      <c r="F883" s="50" t="s">
        <v>64</v>
      </c>
      <c r="G883" s="50" t="s">
        <v>14</v>
      </c>
      <c r="H883" s="22">
        <v>2.6965880537400002</v>
      </c>
      <c r="J883" s="39">
        <v>90219759</v>
      </c>
      <c r="K883" s="51">
        <v>2.6221198499999998</v>
      </c>
      <c r="L883" s="51">
        <v>-7.4468203740000002e-002</v>
      </c>
    </row>
    <row r="884" ht="15" hidden="1">
      <c r="A884" s="47">
        <v>92428061</v>
      </c>
      <c r="B884" s="48" t="s">
        <v>9283</v>
      </c>
      <c r="C884" s="48" t="s">
        <v>9285</v>
      </c>
      <c r="D884" s="49" t="s">
        <v>17</v>
      </c>
      <c r="E884" s="49">
        <v>15</v>
      </c>
      <c r="F884" s="50" t="s">
        <v>95</v>
      </c>
      <c r="G884" s="50" t="s">
        <v>19</v>
      </c>
      <c r="H884" s="22">
        <v>0.35708243633999998</v>
      </c>
      <c r="J884" s="39">
        <v>92428061</v>
      </c>
      <c r="K884" s="51">
        <v>0.34722134999999998</v>
      </c>
      <c r="L884" s="51">
        <v>-9.8610863399999898e-003</v>
      </c>
    </row>
    <row r="885" ht="15" hidden="1">
      <c r="A885" s="47">
        <v>91250013</v>
      </c>
      <c r="B885" s="48" t="s">
        <v>5210</v>
      </c>
      <c r="C885" s="48" t="s">
        <v>5211</v>
      </c>
      <c r="D885" s="49" t="s">
        <v>73</v>
      </c>
      <c r="E885" s="49">
        <v>1</v>
      </c>
      <c r="F885" s="50" t="s">
        <v>60</v>
      </c>
      <c r="G885" s="50" t="s">
        <v>14</v>
      </c>
      <c r="H885" s="22">
        <v>5.5532475444599996</v>
      </c>
      <c r="J885" s="39">
        <v>91250013</v>
      </c>
      <c r="K885" s="51">
        <v>5.3998906499999997</v>
      </c>
      <c r="L885" s="51">
        <v>-0.15335689446</v>
      </c>
    </row>
    <row r="886" ht="15" hidden="1">
      <c r="A886" s="47">
        <v>92416241</v>
      </c>
      <c r="B886" s="48" t="s">
        <v>825</v>
      </c>
      <c r="C886" s="48" t="s">
        <v>826</v>
      </c>
      <c r="D886" s="49" t="s">
        <v>43</v>
      </c>
      <c r="E886" s="49">
        <v>1</v>
      </c>
      <c r="F886" s="50" t="s">
        <v>60</v>
      </c>
      <c r="G886" s="50" t="s">
        <v>14</v>
      </c>
      <c r="H886" s="22">
        <v>3.4670769639155998</v>
      </c>
      <c r="J886" s="39">
        <v>92416241</v>
      </c>
      <c r="K886" s="51">
        <v>3.3713311589999999</v>
      </c>
      <c r="L886" s="51">
        <v>-9.5745804915599905e-002</v>
      </c>
    </row>
    <row r="887" ht="15" hidden="1">
      <c r="A887" s="47">
        <v>90504020</v>
      </c>
      <c r="B887" s="48" t="s">
        <v>4279</v>
      </c>
      <c r="C887" s="48" t="s">
        <v>4284</v>
      </c>
      <c r="D887" s="49" t="s">
        <v>220</v>
      </c>
      <c r="E887" s="49">
        <v>1</v>
      </c>
      <c r="F887" s="50" t="s">
        <v>60</v>
      </c>
      <c r="G887" s="50" t="s">
        <v>14</v>
      </c>
      <c r="H887" s="22">
        <v>0.35708243633999998</v>
      </c>
      <c r="J887" s="39">
        <v>90504020</v>
      </c>
      <c r="K887" s="51">
        <v>0.34722134999999998</v>
      </c>
      <c r="L887" s="51">
        <v>-9.8610863399999898e-003</v>
      </c>
    </row>
    <row r="888" ht="15" hidden="1">
      <c r="A888" s="47">
        <v>90299124</v>
      </c>
      <c r="B888" s="48" t="s">
        <v>8818</v>
      </c>
      <c r="C888" s="48" t="s">
        <v>8821</v>
      </c>
      <c r="D888" s="49" t="s">
        <v>806</v>
      </c>
      <c r="E888" s="49">
        <v>1</v>
      </c>
      <c r="F888" s="50" t="s">
        <v>60</v>
      </c>
      <c r="G888" s="50" t="s">
        <v>14</v>
      </c>
      <c r="H888" s="22">
        <v>0.68953849775999998</v>
      </c>
      <c r="J888" s="39">
        <v>90299124</v>
      </c>
      <c r="K888" s="51">
        <v>0.67049639999999999</v>
      </c>
      <c r="L888" s="51">
        <v>-1.9042097760000001e-002</v>
      </c>
    </row>
    <row r="889" ht="15" hidden="1">
      <c r="A889" s="47">
        <v>90934016</v>
      </c>
      <c r="B889" s="48" t="s">
        <v>3818</v>
      </c>
      <c r="C889" s="48" t="s">
        <v>3819</v>
      </c>
      <c r="D889" s="49" t="s">
        <v>139</v>
      </c>
      <c r="E889" s="49">
        <v>1</v>
      </c>
      <c r="F889" s="50" t="s">
        <v>60</v>
      </c>
      <c r="G889" s="50" t="s">
        <v>14</v>
      </c>
      <c r="H889" s="22">
        <v>2.7704671785000001</v>
      </c>
      <c r="J889" s="39">
        <v>90934016</v>
      </c>
      <c r="K889" s="51">
        <v>2.6939587500000002</v>
      </c>
      <c r="L889" s="51">
        <v>-7.6508428500000003e-002</v>
      </c>
    </row>
    <row r="890" ht="15">
      <c r="A890" s="47">
        <v>90581024</v>
      </c>
      <c r="B890" s="48" t="s">
        <v>3664</v>
      </c>
      <c r="C890" s="48" t="s">
        <v>3665</v>
      </c>
      <c r="D890" s="49" t="s">
        <v>154</v>
      </c>
      <c r="E890" s="49">
        <v>200</v>
      </c>
      <c r="F890" s="50" t="s">
        <v>151</v>
      </c>
      <c r="G890" s="50" t="s">
        <v>19</v>
      </c>
      <c r="H890" s="22">
        <v>8.6192312219999997e-002</v>
      </c>
      <c r="J890" s="39">
        <v>90581024</v>
      </c>
      <c r="K890" s="51">
        <v>8.3812049999999999e-002</v>
      </c>
      <c r="L890" s="51">
        <v>-2.3802622200000002e-003</v>
      </c>
    </row>
    <row r="891" ht="15" hidden="1">
      <c r="A891" s="47">
        <v>90152271</v>
      </c>
      <c r="B891" s="48" t="s">
        <v>3633</v>
      </c>
      <c r="C891" s="48" t="s">
        <v>3633</v>
      </c>
      <c r="D891" s="49" t="s">
        <v>39</v>
      </c>
      <c r="E891" s="49">
        <v>1</v>
      </c>
      <c r="F891" s="50" t="s">
        <v>60</v>
      </c>
      <c r="G891" s="50" t="s">
        <v>14</v>
      </c>
      <c r="H891" s="22">
        <v>2.8506729686400001</v>
      </c>
      <c r="J891" s="39">
        <v>90152271</v>
      </c>
      <c r="K891" s="51">
        <v>2.7719496000000001</v>
      </c>
      <c r="L891" s="51">
        <v>-7.8723368639999999e-002</v>
      </c>
    </row>
    <row r="892" ht="15" hidden="1">
      <c r="A892" s="47">
        <v>90125967</v>
      </c>
      <c r="B892" s="48" t="s">
        <v>140</v>
      </c>
      <c r="C892" s="48" t="s">
        <v>141</v>
      </c>
      <c r="D892" s="49" t="s">
        <v>50</v>
      </c>
      <c r="E892" s="49">
        <v>2</v>
      </c>
      <c r="F892" s="50" t="s">
        <v>64</v>
      </c>
      <c r="G892" s="50" t="s">
        <v>14</v>
      </c>
      <c r="H892" s="22">
        <v>11.328132463199999</v>
      </c>
      <c r="J892" s="39">
        <v>90125967</v>
      </c>
      <c r="K892" s="51">
        <v>11.015298</v>
      </c>
      <c r="L892" s="51">
        <v>-0.31283446320000002</v>
      </c>
    </row>
    <row r="893" ht="15" hidden="1">
      <c r="A893" s="47">
        <v>90202813</v>
      </c>
      <c r="B893" s="48" t="s">
        <v>5265</v>
      </c>
      <c r="C893" s="48" t="s">
        <v>5266</v>
      </c>
      <c r="D893" s="49" t="s">
        <v>414</v>
      </c>
      <c r="E893" s="49">
        <v>30</v>
      </c>
      <c r="F893" s="50" t="s">
        <v>95</v>
      </c>
      <c r="G893" s="50" t="s">
        <v>19</v>
      </c>
      <c r="H893" s="22">
        <v>0.68953849775999998</v>
      </c>
      <c r="J893" s="39">
        <v>90202813</v>
      </c>
      <c r="K893" s="51">
        <v>0.67049639999999999</v>
      </c>
      <c r="L893" s="51">
        <v>-1.9042097760000001e-002</v>
      </c>
    </row>
    <row r="894" ht="15" hidden="1">
      <c r="A894" s="47">
        <v>92434304</v>
      </c>
      <c r="B894" s="48" t="s">
        <v>4279</v>
      </c>
      <c r="C894" s="48" t="s">
        <v>4284</v>
      </c>
      <c r="D894" s="49" t="s">
        <v>220</v>
      </c>
      <c r="E894" s="49">
        <v>1</v>
      </c>
      <c r="F894" s="50" t="s">
        <v>60</v>
      </c>
      <c r="G894" s="50" t="s">
        <v>14</v>
      </c>
      <c r="H894" s="22">
        <v>0.35708243633999998</v>
      </c>
      <c r="J894" s="39">
        <v>92434304</v>
      </c>
      <c r="K894" s="51">
        <v>0.34722134999999998</v>
      </c>
      <c r="L894" s="51">
        <v>-9.8610863399999898e-003</v>
      </c>
    </row>
    <row r="895" ht="15">
      <c r="A895" s="47">
        <v>92260756</v>
      </c>
      <c r="B895" s="48" t="s">
        <v>6097</v>
      </c>
      <c r="C895" s="48" t="s">
        <v>6098</v>
      </c>
      <c r="D895" s="49" t="s">
        <v>69</v>
      </c>
      <c r="E895" s="49">
        <v>240</v>
      </c>
      <c r="F895" s="50" t="s">
        <v>18</v>
      </c>
      <c r="G895" s="50" t="s">
        <v>19</v>
      </c>
      <c r="H895" s="22">
        <v>8.6192312219999997e-002</v>
      </c>
      <c r="J895" s="39">
        <v>92260756</v>
      </c>
      <c r="K895" s="51">
        <v>8.3812049999999999e-002</v>
      </c>
      <c r="L895" s="51">
        <v>-2.3802622200000002e-003</v>
      </c>
    </row>
    <row r="896" ht="15" hidden="1">
      <c r="A896" s="47">
        <v>90216946</v>
      </c>
      <c r="B896" s="48" t="s">
        <v>6467</v>
      </c>
      <c r="C896" s="48" t="s">
        <v>6468</v>
      </c>
      <c r="D896" s="49" t="s">
        <v>17</v>
      </c>
      <c r="E896" s="49">
        <v>1</v>
      </c>
      <c r="F896" s="50" t="s">
        <v>60</v>
      </c>
      <c r="G896" s="50" t="s">
        <v>14</v>
      </c>
      <c r="H896" s="22">
        <v>5.7133189814399996</v>
      </c>
      <c r="J896" s="39">
        <v>90216946</v>
      </c>
      <c r="K896" s="51">
        <v>5.5555415999999997</v>
      </c>
      <c r="L896" s="51">
        <v>-0.15777738144</v>
      </c>
    </row>
    <row r="897" ht="15" hidden="1">
      <c r="A897" s="47">
        <v>90279328</v>
      </c>
      <c r="B897" s="48" t="s">
        <v>6458</v>
      </c>
      <c r="C897" s="48" t="s">
        <v>6459</v>
      </c>
      <c r="D897" s="49" t="s">
        <v>26</v>
      </c>
      <c r="E897" s="49">
        <v>1</v>
      </c>
      <c r="F897" s="50" t="s">
        <v>436</v>
      </c>
      <c r="G897" s="50" t="s">
        <v>14</v>
      </c>
      <c r="H897" s="22">
        <v>5.6640662315999997</v>
      </c>
      <c r="J897" s="39">
        <v>90279328</v>
      </c>
      <c r="K897" s="51">
        <v>5.5076489999999998</v>
      </c>
      <c r="L897" s="51">
        <v>-0.15641723160000001</v>
      </c>
    </row>
    <row r="898" ht="15" hidden="1">
      <c r="A898" s="47">
        <v>90878701</v>
      </c>
      <c r="B898" s="48" t="s">
        <v>6402</v>
      </c>
      <c r="C898" s="48" t="s">
        <v>6403</v>
      </c>
      <c r="D898" s="49" t="s">
        <v>5641</v>
      </c>
      <c r="E898" s="49">
        <v>100</v>
      </c>
      <c r="F898" s="50" t="s">
        <v>18</v>
      </c>
      <c r="G898" s="50" t="s">
        <v>19</v>
      </c>
      <c r="H898" s="22">
        <v>2.8566594907199998</v>
      </c>
      <c r="J898" s="39">
        <v>90878701</v>
      </c>
      <c r="K898" s="51">
        <v>2.7777707999999999</v>
      </c>
      <c r="L898" s="51">
        <v>-7.8888690719999904e-002</v>
      </c>
    </row>
    <row r="899" ht="15">
      <c r="A899" s="47">
        <v>92380050</v>
      </c>
      <c r="B899" s="48" t="s">
        <v>6033</v>
      </c>
      <c r="C899" s="48" t="s">
        <v>6034</v>
      </c>
      <c r="D899" s="49" t="s">
        <v>244</v>
      </c>
      <c r="E899" s="49">
        <v>1</v>
      </c>
      <c r="F899" s="50" t="s">
        <v>60</v>
      </c>
      <c r="G899" s="50" t="s">
        <v>14</v>
      </c>
      <c r="H899" s="22">
        <v>0.17238462443999999</v>
      </c>
      <c r="J899" s="39">
        <v>92380050</v>
      </c>
      <c r="K899" s="51">
        <v>0.1676241</v>
      </c>
      <c r="L899" s="51">
        <v>-4.7605244400000003e-003</v>
      </c>
    </row>
    <row r="900" ht="15" hidden="1">
      <c r="A900" s="47">
        <v>90164083</v>
      </c>
      <c r="B900" s="48" t="s">
        <v>7374</v>
      </c>
      <c r="C900" s="48" t="s">
        <v>7375</v>
      </c>
      <c r="D900" s="49" t="s">
        <v>991</v>
      </c>
      <c r="E900" s="49">
        <v>1</v>
      </c>
      <c r="F900" s="50" t="s">
        <v>436</v>
      </c>
      <c r="G900" s="50" t="s">
        <v>14</v>
      </c>
      <c r="H900" s="22">
        <v>1.37907699552</v>
      </c>
      <c r="J900" s="39">
        <v>90164083</v>
      </c>
      <c r="K900" s="51">
        <v>1.3409928</v>
      </c>
      <c r="L900" s="51">
        <v>-3.8084195520000003e-002</v>
      </c>
    </row>
    <row r="901" ht="15" hidden="1">
      <c r="A901" s="47">
        <v>90134664</v>
      </c>
      <c r="B901" s="48" t="s">
        <v>2218</v>
      </c>
      <c r="C901" s="48" t="s">
        <v>2225</v>
      </c>
      <c r="D901" s="49" t="s">
        <v>455</v>
      </c>
      <c r="E901" s="49">
        <v>1</v>
      </c>
      <c r="F901" s="50" t="s">
        <v>60</v>
      </c>
      <c r="G901" s="50" t="s">
        <v>14</v>
      </c>
      <c r="H901" s="22">
        <v>2.7335276161199999</v>
      </c>
      <c r="J901" s="39">
        <v>90134664</v>
      </c>
      <c r="K901" s="51">
        <v>2.6580393</v>
      </c>
      <c r="L901" s="51">
        <v>-7.5488316119999996e-002</v>
      </c>
    </row>
    <row r="902" ht="15" hidden="1">
      <c r="A902" s="47">
        <v>92253504</v>
      </c>
      <c r="B902" s="48" t="s">
        <v>1818</v>
      </c>
      <c r="C902" s="48" t="s">
        <v>1819</v>
      </c>
      <c r="D902" s="49" t="s">
        <v>888</v>
      </c>
      <c r="E902" s="49">
        <v>1</v>
      </c>
      <c r="F902" s="50" t="s">
        <v>158</v>
      </c>
      <c r="G902" s="50" t="s">
        <v>14</v>
      </c>
      <c r="H902" s="22">
        <v>7.3609563678335999</v>
      </c>
      <c r="J902" s="39">
        <v>92253504</v>
      </c>
      <c r="K902" s="51">
        <v>7.157678304</v>
      </c>
      <c r="L902" s="51">
        <v>-0.2032780638336</v>
      </c>
    </row>
    <row r="903" ht="15">
      <c r="A903" s="47">
        <v>90278399</v>
      </c>
      <c r="B903" s="48" t="s">
        <v>9036</v>
      </c>
      <c r="C903" s="48" t="s">
        <v>9037</v>
      </c>
      <c r="D903" s="49" t="s">
        <v>7553</v>
      </c>
      <c r="E903" s="49">
        <v>400</v>
      </c>
      <c r="F903" s="50" t="s">
        <v>95</v>
      </c>
      <c r="G903" s="50" t="s">
        <v>19</v>
      </c>
      <c r="H903" s="22">
        <v>0.17238462443999999</v>
      </c>
      <c r="J903" s="39">
        <v>90278399</v>
      </c>
      <c r="K903" s="51">
        <v>0.1676241</v>
      </c>
      <c r="L903" s="51">
        <v>-4.7605244400000003e-003</v>
      </c>
    </row>
    <row r="904" ht="15" hidden="1">
      <c r="A904" s="47">
        <v>92414877</v>
      </c>
      <c r="B904" s="48" t="s">
        <v>1163</v>
      </c>
      <c r="C904" s="48" t="s">
        <v>1164</v>
      </c>
      <c r="D904" s="49" t="s">
        <v>358</v>
      </c>
      <c r="E904" s="49">
        <v>1</v>
      </c>
      <c r="F904" s="50" t="s">
        <v>60</v>
      </c>
      <c r="G904" s="50" t="s">
        <v>14</v>
      </c>
      <c r="H904" s="22">
        <v>1.4283297453599999</v>
      </c>
      <c r="J904" s="39">
        <v>92414877</v>
      </c>
      <c r="K904" s="51">
        <v>1.3888853999999999</v>
      </c>
      <c r="L904" s="51">
        <v>-3.9444345360000001e-002</v>
      </c>
    </row>
    <row r="905" ht="15">
      <c r="A905" s="47">
        <v>92467431</v>
      </c>
      <c r="B905" s="48" t="s">
        <v>4321</v>
      </c>
      <c r="C905" s="48" t="s">
        <v>4320</v>
      </c>
      <c r="D905" s="49" t="s">
        <v>17</v>
      </c>
      <c r="E905" s="49">
        <v>60</v>
      </c>
      <c r="F905" s="50" t="s">
        <v>95</v>
      </c>
      <c r="G905" s="50" t="s">
        <v>19</v>
      </c>
      <c r="H905" s="22">
        <v>0.17238462443999999</v>
      </c>
      <c r="J905" s="39">
        <v>92467431</v>
      </c>
      <c r="K905" s="51">
        <v>0.1676241</v>
      </c>
      <c r="L905" s="51">
        <v>-4.7605244400000003e-003</v>
      </c>
    </row>
    <row r="906" ht="15" hidden="1">
      <c r="A906" s="47">
        <v>90219589</v>
      </c>
      <c r="B906" s="48" t="s">
        <v>5677</v>
      </c>
      <c r="C906" s="48" t="s">
        <v>5678</v>
      </c>
      <c r="D906" s="49" t="s">
        <v>69</v>
      </c>
      <c r="E906" s="49">
        <v>1</v>
      </c>
      <c r="F906" s="50" t="s">
        <v>60</v>
      </c>
      <c r="G906" s="50" t="s">
        <v>14</v>
      </c>
      <c r="H906" s="22">
        <v>0.35708243633999998</v>
      </c>
      <c r="J906" s="39">
        <v>90219589</v>
      </c>
      <c r="K906" s="51">
        <v>0.34722134999999998</v>
      </c>
      <c r="L906" s="51">
        <v>-9.8610863399999898e-003</v>
      </c>
    </row>
    <row r="907" ht="15" hidden="1">
      <c r="A907" s="47">
        <v>92424937</v>
      </c>
      <c r="B907" s="48" t="s">
        <v>3597</v>
      </c>
      <c r="C907" s="48" t="s">
        <v>3598</v>
      </c>
      <c r="D907" s="49" t="s">
        <v>1221</v>
      </c>
      <c r="E907" s="49">
        <v>1</v>
      </c>
      <c r="F907" s="50" t="s">
        <v>60</v>
      </c>
      <c r="G907" s="50" t="s">
        <v>14</v>
      </c>
      <c r="H907" s="22">
        <v>0.71416487267999995</v>
      </c>
      <c r="J907" s="39">
        <v>92424937</v>
      </c>
      <c r="K907" s="51">
        <v>0.69444269999999997</v>
      </c>
      <c r="L907" s="51">
        <v>-1.972217268e-002</v>
      </c>
    </row>
    <row r="908" ht="15" hidden="1">
      <c r="A908" s="47">
        <v>90140028</v>
      </c>
      <c r="B908" s="48" t="s">
        <v>4269</v>
      </c>
      <c r="C908" s="48" t="s">
        <v>4270</v>
      </c>
      <c r="D908" s="49" t="s">
        <v>69</v>
      </c>
      <c r="E908" s="49">
        <v>1</v>
      </c>
      <c r="F908" s="50" t="s">
        <v>60</v>
      </c>
      <c r="G908" s="50" t="s">
        <v>14</v>
      </c>
      <c r="H908" s="22">
        <v>0.34476924887999999</v>
      </c>
      <c r="J908" s="39">
        <v>90140028</v>
      </c>
      <c r="K908" s="51">
        <v>0.3352482</v>
      </c>
      <c r="L908" s="51">
        <v>-9.5210488799999902e-003</v>
      </c>
    </row>
    <row r="909" ht="15" hidden="1">
      <c r="A909" s="47">
        <v>90258924</v>
      </c>
      <c r="B909" s="48" t="s">
        <v>1108</v>
      </c>
      <c r="C909" s="48" t="s">
        <v>1109</v>
      </c>
      <c r="D909" s="49" t="s">
        <v>244</v>
      </c>
      <c r="E909" s="49">
        <v>1</v>
      </c>
      <c r="F909" s="50" t="s">
        <v>88</v>
      </c>
      <c r="G909" s="50" t="s">
        <v>14</v>
      </c>
      <c r="H909" s="22">
        <v>2.7704671785000001</v>
      </c>
      <c r="J909" s="39">
        <v>90258924</v>
      </c>
      <c r="K909" s="51">
        <v>2.6939587500000002</v>
      </c>
      <c r="L909" s="51">
        <v>-7.6508428500000003e-002</v>
      </c>
    </row>
    <row r="910" ht="15" hidden="1">
      <c r="A910" s="47">
        <v>92456375</v>
      </c>
      <c r="B910" s="48" t="s">
        <v>4527</v>
      </c>
      <c r="C910" s="48" t="s">
        <v>4528</v>
      </c>
      <c r="D910" s="49" t="s">
        <v>17</v>
      </c>
      <c r="E910" s="49">
        <v>20</v>
      </c>
      <c r="F910" s="50" t="s">
        <v>18</v>
      </c>
      <c r="G910" s="50" t="s">
        <v>19</v>
      </c>
      <c r="H910" s="22">
        <v>0.71416487267999995</v>
      </c>
      <c r="J910" s="39">
        <v>92456375</v>
      </c>
      <c r="K910" s="51">
        <v>0.69444269999999997</v>
      </c>
      <c r="L910" s="51">
        <v>-1.972217268e-002</v>
      </c>
    </row>
    <row r="911" ht="15">
      <c r="A911" s="47">
        <v>90270185</v>
      </c>
      <c r="B911" s="48" t="s">
        <v>4298</v>
      </c>
      <c r="C911" s="48" t="s">
        <v>4299</v>
      </c>
      <c r="D911" s="49" t="s">
        <v>603</v>
      </c>
      <c r="E911" s="49">
        <v>1</v>
      </c>
      <c r="F911" s="50" t="s">
        <v>60</v>
      </c>
      <c r="G911" s="50" t="s">
        <v>14</v>
      </c>
      <c r="H911" s="22">
        <v>8.6192312219999997e-002</v>
      </c>
      <c r="J911" s="39">
        <v>90270185</v>
      </c>
      <c r="K911" s="51">
        <v>8.3812049999999999e-002</v>
      </c>
      <c r="L911" s="51">
        <v>-2.3802622200000002e-003</v>
      </c>
    </row>
    <row r="912" ht="15" hidden="1">
      <c r="A912" s="47">
        <v>92252281</v>
      </c>
      <c r="B912" s="48" t="s">
        <v>7925</v>
      </c>
      <c r="C912" s="48" t="s">
        <v>7926</v>
      </c>
      <c r="D912" s="49" t="s">
        <v>69</v>
      </c>
      <c r="E912" s="49">
        <v>1</v>
      </c>
      <c r="F912" s="50" t="s">
        <v>60</v>
      </c>
      <c r="G912" s="50" t="s">
        <v>14</v>
      </c>
      <c r="H912" s="22">
        <v>0.34476924887999999</v>
      </c>
      <c r="J912" s="39">
        <v>92252281</v>
      </c>
      <c r="K912" s="51">
        <v>0.3352482</v>
      </c>
      <c r="L912" s="51">
        <v>-9.5210488799999902e-003</v>
      </c>
    </row>
    <row r="913" ht="15" hidden="1">
      <c r="A913" s="47">
        <v>90171780</v>
      </c>
      <c r="B913" s="48" t="s">
        <v>7538</v>
      </c>
      <c r="C913" s="48" t="s">
        <v>7539</v>
      </c>
      <c r="D913" s="49" t="s">
        <v>244</v>
      </c>
      <c r="E913" s="49">
        <v>50</v>
      </c>
      <c r="F913" s="50" t="s">
        <v>18</v>
      </c>
      <c r="G913" s="50" t="s">
        <v>19</v>
      </c>
      <c r="H913" s="22">
        <v>0.34476924887999999</v>
      </c>
      <c r="J913" s="39">
        <v>90171780</v>
      </c>
      <c r="K913" s="51">
        <v>0.3352482</v>
      </c>
      <c r="L913" s="51">
        <v>-9.5210488799999902e-003</v>
      </c>
    </row>
    <row r="914" ht="15" hidden="1">
      <c r="A914" s="47">
        <v>92373151</v>
      </c>
      <c r="B914" s="48" t="s">
        <v>1171</v>
      </c>
      <c r="C914" s="48" t="s">
        <v>1172</v>
      </c>
      <c r="D914" s="49" t="s">
        <v>806</v>
      </c>
      <c r="E914" s="49">
        <v>1</v>
      </c>
      <c r="F914" s="50" t="s">
        <v>60</v>
      </c>
      <c r="G914" s="50" t="s">
        <v>14</v>
      </c>
      <c r="H914" s="22">
        <v>1.4160165578999999</v>
      </c>
      <c r="J914" s="39">
        <v>92373151</v>
      </c>
      <c r="K914" s="51">
        <v>1.3769122499999999</v>
      </c>
      <c r="L914" s="51">
        <v>-3.9104307900000003e-002</v>
      </c>
    </row>
    <row r="915" ht="15" hidden="1">
      <c r="A915" s="47">
        <v>90202970</v>
      </c>
      <c r="B915" s="48" t="s">
        <v>9514</v>
      </c>
      <c r="C915" s="48" t="s">
        <v>9515</v>
      </c>
      <c r="D915" s="49" t="s">
        <v>414</v>
      </c>
      <c r="E915" s="49">
        <v>1</v>
      </c>
      <c r="F915" s="50" t="s">
        <v>60</v>
      </c>
      <c r="G915" s="50" t="s">
        <v>14</v>
      </c>
      <c r="H915" s="22">
        <v>0.34476924887999999</v>
      </c>
      <c r="J915" s="39">
        <v>90202970</v>
      </c>
      <c r="K915" s="51">
        <v>0.3352482</v>
      </c>
      <c r="L915" s="51">
        <v>-9.5210488799999902e-003</v>
      </c>
    </row>
    <row r="916" ht="15" hidden="1">
      <c r="A916" s="47">
        <v>90277910</v>
      </c>
      <c r="B916" s="48" t="s">
        <v>9745</v>
      </c>
      <c r="C916" s="48" t="s">
        <v>9745</v>
      </c>
      <c r="D916" s="49" t="s">
        <v>244</v>
      </c>
      <c r="E916" s="49">
        <v>1</v>
      </c>
      <c r="F916" s="50" t="s">
        <v>60</v>
      </c>
      <c r="G916" s="50" t="s">
        <v>14</v>
      </c>
      <c r="H916" s="22">
        <v>0.34476924887999999</v>
      </c>
      <c r="J916" s="39">
        <v>90277910</v>
      </c>
      <c r="K916" s="51">
        <v>0.3352482</v>
      </c>
      <c r="L916" s="51">
        <v>-9.5210488799999902e-003</v>
      </c>
    </row>
    <row r="917" ht="15">
      <c r="A917" s="47">
        <v>90141075</v>
      </c>
      <c r="B917" s="48" t="s">
        <v>4199</v>
      </c>
      <c r="C917" s="48" t="s">
        <v>4200</v>
      </c>
      <c r="D917" s="49" t="s">
        <v>43</v>
      </c>
      <c r="E917" s="49">
        <v>120</v>
      </c>
      <c r="F917" s="50" t="s">
        <v>18</v>
      </c>
      <c r="G917" s="50" t="s">
        <v>19</v>
      </c>
      <c r="H917" s="22">
        <v>8.6192312219999997e-002</v>
      </c>
      <c r="J917" s="39">
        <v>90141075</v>
      </c>
      <c r="K917" s="51">
        <v>8.3812049999999999e-002</v>
      </c>
      <c r="L917" s="51">
        <v>-2.3802622200000002e-003</v>
      </c>
    </row>
    <row r="918" ht="15">
      <c r="A918" s="47">
        <v>90202988</v>
      </c>
      <c r="B918" s="48" t="s">
        <v>9516</v>
      </c>
      <c r="C918" s="48" t="s">
        <v>9517</v>
      </c>
      <c r="D918" s="49" t="s">
        <v>414</v>
      </c>
      <c r="E918" s="49">
        <v>1</v>
      </c>
      <c r="F918" s="50" t="s">
        <v>60</v>
      </c>
      <c r="G918" s="50" t="s">
        <v>14</v>
      </c>
      <c r="H918" s="22">
        <v>0.17238462443999999</v>
      </c>
      <c r="J918" s="39">
        <v>90202988</v>
      </c>
      <c r="K918" s="51">
        <v>0.1676241</v>
      </c>
      <c r="L918" s="51">
        <v>-4.7605244400000003e-003</v>
      </c>
    </row>
    <row r="919" ht="15">
      <c r="A919" s="47">
        <v>90287207</v>
      </c>
      <c r="B919" s="48" t="s">
        <v>7233</v>
      </c>
      <c r="C919" s="48" t="s">
        <v>7233</v>
      </c>
      <c r="D919" s="49" t="s">
        <v>502</v>
      </c>
      <c r="E919" s="49">
        <v>100</v>
      </c>
      <c r="F919" s="50" t="s">
        <v>18</v>
      </c>
      <c r="G919" s="50" t="s">
        <v>19</v>
      </c>
      <c r="H919" s="22">
        <v>8.6192312219999997e-002</v>
      </c>
      <c r="J919" s="39">
        <v>90287207</v>
      </c>
      <c r="K919" s="51">
        <v>8.3812049999999999e-002</v>
      </c>
      <c r="L919" s="51">
        <v>-2.3802622200000002e-003</v>
      </c>
    </row>
    <row r="920" ht="15" hidden="1">
      <c r="A920" s="47">
        <v>90524012</v>
      </c>
      <c r="B920" s="48" t="s">
        <v>6691</v>
      </c>
      <c r="C920" s="48" t="s">
        <v>6692</v>
      </c>
      <c r="D920" s="49" t="s">
        <v>956</v>
      </c>
      <c r="E920" s="49">
        <v>1</v>
      </c>
      <c r="F920" s="50" t="s">
        <v>60</v>
      </c>
      <c r="G920" s="50" t="s">
        <v>14</v>
      </c>
      <c r="H920" s="22">
        <v>1.36676380806</v>
      </c>
      <c r="J920" s="39">
        <v>90524012</v>
      </c>
      <c r="K920" s="51">
        <v>1.32901965</v>
      </c>
      <c r="L920" s="51">
        <v>-3.7744158059999998e-002</v>
      </c>
    </row>
    <row r="921" ht="15" hidden="1">
      <c r="A921" s="47">
        <v>90270355</v>
      </c>
      <c r="B921" s="48" t="s">
        <v>3704</v>
      </c>
      <c r="C921" s="48" t="s">
        <v>3705</v>
      </c>
      <c r="D921" s="49" t="s">
        <v>603</v>
      </c>
      <c r="E921" s="49">
        <v>1</v>
      </c>
      <c r="F921" s="50" t="s">
        <v>60</v>
      </c>
      <c r="G921" s="50" t="s">
        <v>14</v>
      </c>
      <c r="H921" s="22">
        <v>0.34476924887999999</v>
      </c>
      <c r="J921" s="39">
        <v>90270355</v>
      </c>
      <c r="K921" s="51">
        <v>0.3352482</v>
      </c>
      <c r="L921" s="51">
        <v>-9.5210488799999902e-003</v>
      </c>
    </row>
    <row r="922" ht="15" hidden="1">
      <c r="A922" s="47">
        <v>90159276</v>
      </c>
      <c r="B922" s="48" t="s">
        <v>7110</v>
      </c>
      <c r="C922" s="48" t="s">
        <v>7111</v>
      </c>
      <c r="D922" s="49" t="s">
        <v>1221</v>
      </c>
      <c r="E922" s="49">
        <v>1</v>
      </c>
      <c r="F922" s="50" t="s">
        <v>60</v>
      </c>
      <c r="G922" s="50" t="s">
        <v>14</v>
      </c>
      <c r="H922" s="22">
        <v>2.8197199283400001</v>
      </c>
      <c r="J922" s="39">
        <v>90159276</v>
      </c>
      <c r="K922" s="51">
        <v>2.7418513500000001</v>
      </c>
      <c r="L922" s="51">
        <v>-7.7868578339999897e-002</v>
      </c>
    </row>
    <row r="923" ht="15" hidden="1">
      <c r="A923" s="47">
        <v>90171233</v>
      </c>
      <c r="B923" s="48" t="s">
        <v>799</v>
      </c>
      <c r="C923" s="48" t="s">
        <v>803</v>
      </c>
      <c r="D923" s="49" t="s">
        <v>244</v>
      </c>
      <c r="E923" s="49">
        <v>1</v>
      </c>
      <c r="F923" s="50" t="s">
        <v>436</v>
      </c>
      <c r="G923" s="50" t="s">
        <v>14</v>
      </c>
      <c r="H923" s="22">
        <v>1.1085263621802</v>
      </c>
      <c r="J923" s="39">
        <v>90171233</v>
      </c>
      <c r="K923" s="51">
        <v>1.0779136155</v>
      </c>
      <c r="L923" s="51">
        <v>-3.06127466802e-002</v>
      </c>
    </row>
    <row r="924" ht="15">
      <c r="A924" s="47">
        <v>92463800</v>
      </c>
      <c r="B924" s="48" t="s">
        <v>5677</v>
      </c>
      <c r="C924" s="48" t="s">
        <v>5677</v>
      </c>
      <c r="D924" s="49" t="s">
        <v>59</v>
      </c>
      <c r="E924" s="49">
        <v>1</v>
      </c>
      <c r="F924" s="50" t="s">
        <v>60</v>
      </c>
      <c r="G924" s="50" t="s">
        <v>14</v>
      </c>
      <c r="H924" s="22">
        <v>0.17238462443999999</v>
      </c>
      <c r="J924" s="39">
        <v>92463800</v>
      </c>
      <c r="K924" s="51">
        <v>0.1676241</v>
      </c>
      <c r="L924" s="51">
        <v>-4.7605244400000003e-003</v>
      </c>
    </row>
    <row r="925" ht="15">
      <c r="A925" s="47">
        <v>92385893</v>
      </c>
      <c r="B925" s="48" t="s">
        <v>4831</v>
      </c>
      <c r="C925" s="48" t="s">
        <v>4832</v>
      </c>
      <c r="D925" s="49" t="s">
        <v>628</v>
      </c>
      <c r="E925" s="49">
        <v>100</v>
      </c>
      <c r="F925" s="50" t="s">
        <v>18</v>
      </c>
      <c r="G925" s="50" t="s">
        <v>19</v>
      </c>
      <c r="H925" s="22">
        <v>8.6192312219999997e-002</v>
      </c>
      <c r="J925" s="39">
        <v>92385893</v>
      </c>
      <c r="K925" s="51">
        <v>8.3812049999999999e-002</v>
      </c>
      <c r="L925" s="51">
        <v>-2.3802622200000002e-003</v>
      </c>
    </row>
    <row r="926" ht="15">
      <c r="A926" s="47">
        <v>92467121</v>
      </c>
      <c r="B926" s="48" t="s">
        <v>266</v>
      </c>
      <c r="C926" s="48" t="s">
        <v>266</v>
      </c>
      <c r="D926" s="49" t="s">
        <v>17</v>
      </c>
      <c r="E926" s="49">
        <v>1</v>
      </c>
      <c r="F926" s="50" t="s">
        <v>60</v>
      </c>
      <c r="G926" s="50" t="s">
        <v>14</v>
      </c>
      <c r="H926" s="22">
        <v>0.17816706054000001</v>
      </c>
      <c r="J926" s="39">
        <v>92467121</v>
      </c>
      <c r="K926" s="51">
        <v>0.17324685000000001</v>
      </c>
      <c r="L926" s="51">
        <v>-4.92021054e-003</v>
      </c>
    </row>
    <row r="927" ht="15">
      <c r="A927" s="47">
        <v>90173023</v>
      </c>
      <c r="B927" s="48" t="s">
        <v>782</v>
      </c>
      <c r="C927" s="48" t="s">
        <v>782</v>
      </c>
      <c r="D927" s="49" t="s">
        <v>244</v>
      </c>
      <c r="E927" s="49">
        <v>1</v>
      </c>
      <c r="F927" s="50" t="s">
        <v>60</v>
      </c>
      <c r="G927" s="50" t="s">
        <v>14</v>
      </c>
      <c r="H927" s="22">
        <v>0.17816706054000001</v>
      </c>
      <c r="J927" s="39">
        <v>90173023</v>
      </c>
      <c r="K927" s="51">
        <v>0.17324685000000001</v>
      </c>
      <c r="L927" s="51">
        <v>-4.92021054e-003</v>
      </c>
    </row>
    <row r="928" ht="15" hidden="1">
      <c r="A928" s="47">
        <v>90256999</v>
      </c>
      <c r="B928" s="48" t="s">
        <v>8478</v>
      </c>
      <c r="C928" s="48" t="s">
        <v>8479</v>
      </c>
      <c r="D928" s="49" t="s">
        <v>1221</v>
      </c>
      <c r="E928" s="49">
        <v>1</v>
      </c>
      <c r="F928" s="50" t="s">
        <v>60</v>
      </c>
      <c r="G928" s="50" t="s">
        <v>14</v>
      </c>
      <c r="H928" s="22">
        <v>0.34476924887999999</v>
      </c>
      <c r="J928" s="39">
        <v>90256999</v>
      </c>
      <c r="K928" s="51">
        <v>0.3352482</v>
      </c>
      <c r="L928" s="51">
        <v>-9.5210488799999902e-003</v>
      </c>
    </row>
    <row r="929" ht="15" hidden="1">
      <c r="A929" s="47">
        <v>90219783</v>
      </c>
      <c r="B929" s="48" t="s">
        <v>7927</v>
      </c>
      <c r="C929" s="48" t="s">
        <v>7928</v>
      </c>
      <c r="D929" s="49" t="s">
        <v>69</v>
      </c>
      <c r="E929" s="49">
        <v>1</v>
      </c>
      <c r="F929" s="50" t="s">
        <v>60</v>
      </c>
      <c r="G929" s="50" t="s">
        <v>14</v>
      </c>
      <c r="H929" s="22">
        <v>0.34476924887999999</v>
      </c>
      <c r="J929" s="39">
        <v>90219783</v>
      </c>
      <c r="K929" s="51">
        <v>0.3352482</v>
      </c>
      <c r="L929" s="51">
        <v>-9.5210488799999902e-003</v>
      </c>
    </row>
    <row r="930" ht="15" hidden="1">
      <c r="A930" s="47">
        <v>92412718</v>
      </c>
      <c r="B930" s="48" t="s">
        <v>7367</v>
      </c>
      <c r="C930" s="48" t="s">
        <v>7368</v>
      </c>
      <c r="D930" s="49" t="s">
        <v>991</v>
      </c>
      <c r="E930" s="49">
        <v>1</v>
      </c>
      <c r="F930" s="50" t="s">
        <v>60</v>
      </c>
      <c r="G930" s="50" t="s">
        <v>14</v>
      </c>
      <c r="H930" s="22">
        <v>0.34476924887999999</v>
      </c>
      <c r="J930" s="39">
        <v>92412718</v>
      </c>
      <c r="K930" s="51">
        <v>0.3352482</v>
      </c>
      <c r="L930" s="51">
        <v>-9.5210488799999902e-003</v>
      </c>
    </row>
    <row r="931" ht="15" hidden="1">
      <c r="A931" s="47">
        <v>90341015</v>
      </c>
      <c r="B931" s="48" t="s">
        <v>8375</v>
      </c>
      <c r="C931" s="48" t="s">
        <v>8376</v>
      </c>
      <c r="D931" s="49" t="s">
        <v>69</v>
      </c>
      <c r="E931" s="49">
        <v>1</v>
      </c>
      <c r="F931" s="50" t="s">
        <v>60</v>
      </c>
      <c r="G931" s="50" t="s">
        <v>14</v>
      </c>
      <c r="H931" s="22">
        <v>0.71416487267999995</v>
      </c>
      <c r="J931" s="39">
        <v>90341015</v>
      </c>
      <c r="K931" s="51">
        <v>0.69444269999999997</v>
      </c>
      <c r="L931" s="51">
        <v>-1.972217268e-002</v>
      </c>
    </row>
    <row r="932" ht="15">
      <c r="A932" s="47">
        <v>90277805</v>
      </c>
      <c r="B932" s="48" t="s">
        <v>9084</v>
      </c>
      <c r="C932" s="48" t="s">
        <v>9085</v>
      </c>
      <c r="D932" s="49" t="s">
        <v>244</v>
      </c>
      <c r="E932" s="49">
        <v>50</v>
      </c>
      <c r="F932" s="50" t="s">
        <v>18</v>
      </c>
      <c r="G932" s="50" t="s">
        <v>19</v>
      </c>
      <c r="H932" s="22">
        <v>8.6192312219999997e-002</v>
      </c>
      <c r="J932" s="39">
        <v>90277805</v>
      </c>
      <c r="K932" s="51">
        <v>8.3812049999999999e-002</v>
      </c>
      <c r="L932" s="51">
        <v>-2.3802622200000002e-003</v>
      </c>
    </row>
    <row r="933" ht="15">
      <c r="A933" s="47">
        <v>92393136</v>
      </c>
      <c r="B933" s="48" t="s">
        <v>4335</v>
      </c>
      <c r="C933" s="48" t="s">
        <v>4336</v>
      </c>
      <c r="D933" s="49" t="s">
        <v>146</v>
      </c>
      <c r="E933" s="49">
        <v>120</v>
      </c>
      <c r="F933" s="50" t="s">
        <v>18</v>
      </c>
      <c r="G933" s="50" t="s">
        <v>19</v>
      </c>
      <c r="H933" s="22">
        <v>0.17238462443999999</v>
      </c>
      <c r="J933" s="39">
        <v>92393136</v>
      </c>
      <c r="K933" s="51">
        <v>0.1676241</v>
      </c>
      <c r="L933" s="51">
        <v>-4.7605244400000003e-003</v>
      </c>
    </row>
    <row r="934" ht="15" hidden="1">
      <c r="A934" s="47">
        <v>91304016</v>
      </c>
      <c r="B934" s="48" t="s">
        <v>6999</v>
      </c>
      <c r="C934" s="48" t="s">
        <v>7000</v>
      </c>
      <c r="D934" s="49" t="s">
        <v>146</v>
      </c>
      <c r="E934" s="49">
        <v>1</v>
      </c>
      <c r="F934" s="50" t="s">
        <v>60</v>
      </c>
      <c r="G934" s="50" t="s">
        <v>14</v>
      </c>
      <c r="H934" s="22">
        <v>1.36676380806</v>
      </c>
      <c r="J934" s="39">
        <v>91304016</v>
      </c>
      <c r="K934" s="51">
        <v>1.32901965</v>
      </c>
      <c r="L934" s="51">
        <v>-3.7744158059999998e-002</v>
      </c>
    </row>
    <row r="935" ht="15" hidden="1">
      <c r="A935" s="47">
        <v>90268741</v>
      </c>
      <c r="B935" s="48" t="s">
        <v>4501</v>
      </c>
      <c r="C935" s="48" t="s">
        <v>4501</v>
      </c>
      <c r="D935" s="49" t="s">
        <v>21</v>
      </c>
      <c r="E935" s="49">
        <v>1</v>
      </c>
      <c r="F935" s="50" t="s">
        <v>60</v>
      </c>
      <c r="G935" s="50" t="s">
        <v>14</v>
      </c>
      <c r="H935" s="22">
        <v>0.35633412108000001</v>
      </c>
      <c r="J935" s="39">
        <v>90268741</v>
      </c>
      <c r="K935" s="51">
        <v>0.34649370000000002</v>
      </c>
      <c r="L935" s="51">
        <v>-9.8404210799999999e-003</v>
      </c>
    </row>
    <row r="936" ht="15" hidden="1">
      <c r="A936" s="47">
        <v>92437311</v>
      </c>
      <c r="B936" s="48" t="s">
        <v>1978</v>
      </c>
      <c r="C936" s="48" t="s">
        <v>1979</v>
      </c>
      <c r="D936" s="49" t="s">
        <v>235</v>
      </c>
      <c r="E936" s="49">
        <v>50</v>
      </c>
      <c r="F936" s="50" t="s">
        <v>18</v>
      </c>
      <c r="G936" s="50" t="s">
        <v>19</v>
      </c>
      <c r="H936" s="22">
        <v>1.7335384819577999</v>
      </c>
      <c r="J936" s="39">
        <v>92437311</v>
      </c>
      <c r="K936" s="51">
        <v>1.6856655795</v>
      </c>
      <c r="L936" s="51">
        <v>-4.7872902457800001e-002</v>
      </c>
    </row>
    <row r="937" ht="15" hidden="1">
      <c r="A937" s="47">
        <v>90270029</v>
      </c>
      <c r="B937" s="48" t="s">
        <v>1450</v>
      </c>
      <c r="C937" s="48" t="s">
        <v>1451</v>
      </c>
      <c r="D937" s="49" t="s">
        <v>39</v>
      </c>
      <c r="E937" s="49">
        <v>100</v>
      </c>
      <c r="F937" s="50" t="s">
        <v>99</v>
      </c>
      <c r="G937" s="50" t="s">
        <v>19</v>
      </c>
      <c r="H937" s="22">
        <v>0.34476924887999999</v>
      </c>
      <c r="J937" s="39">
        <v>90270029</v>
      </c>
      <c r="K937" s="51">
        <v>0.3352482</v>
      </c>
      <c r="L937" s="51">
        <v>-9.5210488799999902e-003</v>
      </c>
    </row>
    <row r="938" ht="15" hidden="1">
      <c r="A938" s="47">
        <v>90237803</v>
      </c>
      <c r="B938" s="48" t="s">
        <v>6847</v>
      </c>
      <c r="C938" s="48" t="s">
        <v>6847</v>
      </c>
      <c r="D938" s="49" t="s">
        <v>29</v>
      </c>
      <c r="E938" s="49">
        <v>1</v>
      </c>
      <c r="F938" s="50" t="s">
        <v>60</v>
      </c>
      <c r="G938" s="50" t="s">
        <v>14</v>
      </c>
      <c r="H938" s="22">
        <v>0.35633412108000001</v>
      </c>
      <c r="J938" s="39">
        <v>90237803</v>
      </c>
      <c r="K938" s="51">
        <v>0.34649370000000002</v>
      </c>
      <c r="L938" s="51">
        <v>-9.8404210799999999e-003</v>
      </c>
    </row>
    <row r="939" ht="15">
      <c r="A939" s="47">
        <v>90131517</v>
      </c>
      <c r="B939" s="48" t="s">
        <v>163</v>
      </c>
      <c r="C939" s="48" t="s">
        <v>164</v>
      </c>
      <c r="D939" s="49" t="s">
        <v>81</v>
      </c>
      <c r="E939" s="49">
        <v>1</v>
      </c>
      <c r="F939" s="50" t="s">
        <v>158</v>
      </c>
      <c r="G939" s="50" t="s">
        <v>14</v>
      </c>
      <c r="H939" s="22">
        <v>0.17238462443999999</v>
      </c>
      <c r="J939" s="39">
        <v>90131517</v>
      </c>
      <c r="K939" s="51">
        <v>0.1676241</v>
      </c>
      <c r="L939" s="51">
        <v>-4.7605244400000003e-003</v>
      </c>
    </row>
    <row r="940" ht="15" hidden="1">
      <c r="A940" s="47">
        <v>92453457</v>
      </c>
      <c r="B940" s="48" t="s">
        <v>5199</v>
      </c>
      <c r="C940" s="48" t="s">
        <v>5200</v>
      </c>
      <c r="D940" s="49" t="s">
        <v>21</v>
      </c>
      <c r="E940" s="49">
        <v>1</v>
      </c>
      <c r="F940" s="50" t="s">
        <v>64</v>
      </c>
      <c r="G940" s="50" t="s">
        <v>14</v>
      </c>
      <c r="H940" s="22">
        <v>481.17807599999998</v>
      </c>
      <c r="J940" s="39">
        <v>92453457</v>
      </c>
      <c r="K940" s="51">
        <v>467.88999999999999</v>
      </c>
      <c r="L940" s="51">
        <v>-13.288076</v>
      </c>
    </row>
    <row r="941" ht="15" hidden="1">
      <c r="A941" s="47">
        <v>90135822</v>
      </c>
      <c r="B941" s="48" t="s">
        <v>1940</v>
      </c>
      <c r="C941" s="48" t="s">
        <v>1941</v>
      </c>
      <c r="D941" s="49" t="s">
        <v>207</v>
      </c>
      <c r="E941" s="49">
        <v>1</v>
      </c>
      <c r="F941" s="50" t="s">
        <v>13</v>
      </c>
      <c r="G941" s="50" t="s">
        <v>14</v>
      </c>
      <c r="H941" s="22">
        <v>34.607223167999997</v>
      </c>
      <c r="J941" s="39">
        <v>90135822</v>
      </c>
      <c r="K941" s="51">
        <v>33.651519999999998</v>
      </c>
      <c r="L941" s="51">
        <v>-0.95570316799999899</v>
      </c>
    </row>
    <row r="942" ht="15" hidden="1">
      <c r="A942" s="47">
        <v>90199235</v>
      </c>
      <c r="B942" s="48" t="s">
        <v>8891</v>
      </c>
      <c r="C942" s="48" t="s">
        <v>8891</v>
      </c>
      <c r="D942" s="49" t="s">
        <v>620</v>
      </c>
      <c r="E942" s="49">
        <v>1</v>
      </c>
      <c r="F942" s="50" t="s">
        <v>88</v>
      </c>
      <c r="G942" s="50" t="s">
        <v>14</v>
      </c>
      <c r="H942" s="22">
        <v>28.865902500000001</v>
      </c>
      <c r="J942" s="39">
        <v>90199235</v>
      </c>
      <c r="K942" s="51">
        <v>28.068750000000001</v>
      </c>
      <c r="L942" s="51">
        <v>-0.79715249999999904</v>
      </c>
    </row>
    <row r="943" ht="15" hidden="1">
      <c r="A943" s="47">
        <v>90281071</v>
      </c>
      <c r="B943" s="48" t="s">
        <v>8649</v>
      </c>
      <c r="C943" s="48" t="s">
        <v>8649</v>
      </c>
      <c r="D943" s="49" t="s">
        <v>131</v>
      </c>
      <c r="E943" s="49">
        <v>1</v>
      </c>
      <c r="F943" s="50" t="s">
        <v>60</v>
      </c>
      <c r="G943" s="50" t="s">
        <v>14</v>
      </c>
      <c r="H943" s="22">
        <v>1.85519986848</v>
      </c>
      <c r="J943" s="39">
        <v>90281071</v>
      </c>
      <c r="K943" s="51">
        <v>1.8039672</v>
      </c>
      <c r="L943" s="51">
        <v>-5.123266848e-002</v>
      </c>
    </row>
    <row r="944" ht="15" hidden="1">
      <c r="A944" s="47">
        <v>92470343</v>
      </c>
      <c r="B944" s="48" t="s">
        <v>2226</v>
      </c>
      <c r="C944" s="48" t="s">
        <v>2227</v>
      </c>
      <c r="D944" s="49" t="s">
        <v>455</v>
      </c>
      <c r="E944" s="49">
        <v>1</v>
      </c>
      <c r="F944" s="50" t="s">
        <v>60</v>
      </c>
      <c r="G944" s="50" t="s">
        <v>14</v>
      </c>
      <c r="H944" s="22">
        <v>1.4283297453599999</v>
      </c>
      <c r="J944" s="39">
        <v>92470343</v>
      </c>
      <c r="K944" s="51">
        <v>1.3888853999999999</v>
      </c>
      <c r="L944" s="51">
        <v>-3.9444345360000001e-002</v>
      </c>
    </row>
    <row r="945" ht="15" hidden="1">
      <c r="A945" s="47">
        <v>90158890</v>
      </c>
      <c r="B945" s="48" t="s">
        <v>6746</v>
      </c>
      <c r="C945" s="48" t="s">
        <v>6758</v>
      </c>
      <c r="D945" s="49" t="s">
        <v>229</v>
      </c>
      <c r="E945" s="49">
        <v>1</v>
      </c>
      <c r="F945" s="50" t="s">
        <v>60</v>
      </c>
      <c r="G945" s="50" t="s">
        <v>14</v>
      </c>
      <c r="H945" s="22">
        <v>0.71416487267999995</v>
      </c>
      <c r="J945" s="39">
        <v>90158890</v>
      </c>
      <c r="K945" s="51">
        <v>0.69444269999999997</v>
      </c>
      <c r="L945" s="51">
        <v>-1.972217268e-002</v>
      </c>
    </row>
    <row r="946" ht="15" hidden="1">
      <c r="A946" s="47">
        <v>92387101</v>
      </c>
      <c r="B946" s="48" t="s">
        <v>9068</v>
      </c>
      <c r="C946" s="48" t="s">
        <v>9069</v>
      </c>
      <c r="D946" s="49" t="s">
        <v>34</v>
      </c>
      <c r="E946" s="49">
        <v>1</v>
      </c>
      <c r="F946" s="50" t="s">
        <v>60</v>
      </c>
      <c r="G946" s="50" t="s">
        <v>14</v>
      </c>
      <c r="H946" s="22">
        <v>0.71416487267999995</v>
      </c>
      <c r="J946" s="39">
        <v>92387101</v>
      </c>
      <c r="K946" s="51">
        <v>0.69444269999999997</v>
      </c>
      <c r="L946" s="51">
        <v>-1.972217268e-002</v>
      </c>
    </row>
    <row r="947" ht="15" hidden="1">
      <c r="A947" s="47">
        <v>90262735</v>
      </c>
      <c r="B947" s="48" t="s">
        <v>1611</v>
      </c>
      <c r="C947" s="48" t="s">
        <v>1611</v>
      </c>
      <c r="D947" s="49" t="s">
        <v>244</v>
      </c>
      <c r="E947" s="49">
        <v>1</v>
      </c>
      <c r="F947" s="50" t="s">
        <v>60</v>
      </c>
      <c r="G947" s="50" t="s">
        <v>14</v>
      </c>
      <c r="H947" s="22">
        <v>0.35633412108000001</v>
      </c>
      <c r="J947" s="39">
        <v>90262735</v>
      </c>
      <c r="K947" s="51">
        <v>0.34649370000000002</v>
      </c>
      <c r="L947" s="51">
        <v>-9.8404210799999999e-003</v>
      </c>
    </row>
    <row r="948" ht="15" hidden="1">
      <c r="A948" s="47">
        <v>92403581</v>
      </c>
      <c r="B948" s="48" t="s">
        <v>6346</v>
      </c>
      <c r="C948" s="48" t="s">
        <v>6347</v>
      </c>
      <c r="D948" s="49" t="s">
        <v>50</v>
      </c>
      <c r="E948" s="49">
        <v>30</v>
      </c>
      <c r="F948" s="50" t="s">
        <v>18</v>
      </c>
      <c r="G948" s="50" t="s">
        <v>19</v>
      </c>
      <c r="H948" s="22">
        <v>0.34476924887999999</v>
      </c>
      <c r="J948" s="39">
        <v>92403581</v>
      </c>
      <c r="K948" s="51">
        <v>0.3352482</v>
      </c>
      <c r="L948" s="51">
        <v>-9.5210488799999902e-003</v>
      </c>
    </row>
    <row r="949" ht="15">
      <c r="A949" s="47">
        <v>92469019</v>
      </c>
      <c r="B949" s="48" t="s">
        <v>5124</v>
      </c>
      <c r="C949" s="48" t="s">
        <v>5124</v>
      </c>
      <c r="D949" s="49" t="s">
        <v>50</v>
      </c>
      <c r="E949" s="49">
        <v>1</v>
      </c>
      <c r="F949" s="50" t="s">
        <v>60</v>
      </c>
      <c r="G949" s="50" t="s">
        <v>14</v>
      </c>
      <c r="H949" s="22">
        <v>0.17816706054000001</v>
      </c>
      <c r="J949" s="39">
        <v>92469019</v>
      </c>
      <c r="K949" s="51">
        <v>0.17324685000000001</v>
      </c>
      <c r="L949" s="51">
        <v>-4.92021054e-003</v>
      </c>
    </row>
    <row r="950" ht="15">
      <c r="A950" s="47">
        <v>92407943</v>
      </c>
      <c r="B950" s="48" t="s">
        <v>6713</v>
      </c>
      <c r="C950" s="48" t="s">
        <v>6714</v>
      </c>
      <c r="D950" s="49" t="s">
        <v>17</v>
      </c>
      <c r="E950" s="49">
        <v>100</v>
      </c>
      <c r="F950" s="50" t="s">
        <v>18</v>
      </c>
      <c r="G950" s="50" t="s">
        <v>19</v>
      </c>
      <c r="H950" s="22">
        <v>0.17238462443999999</v>
      </c>
      <c r="J950" s="39">
        <v>92407943</v>
      </c>
      <c r="K950" s="51">
        <v>0.1676241</v>
      </c>
      <c r="L950" s="51">
        <v>-4.7605244400000003e-003</v>
      </c>
    </row>
    <row r="951" ht="15" hidden="1">
      <c r="A951" s="47">
        <v>92419593</v>
      </c>
      <c r="B951" s="48" t="s">
        <v>1281</v>
      </c>
      <c r="C951" s="48" t="s">
        <v>2407</v>
      </c>
      <c r="D951" s="49" t="s">
        <v>69</v>
      </c>
      <c r="E951" s="49">
        <v>1</v>
      </c>
      <c r="F951" s="50" t="s">
        <v>60</v>
      </c>
      <c r="G951" s="50" t="s">
        <v>14</v>
      </c>
      <c r="H951" s="22">
        <v>6.5904870023999997</v>
      </c>
      <c r="J951" s="39">
        <v>92419593</v>
      </c>
      <c r="K951" s="51">
        <v>6.4084859999999999</v>
      </c>
      <c r="L951" s="51">
        <v>-0.1820010024</v>
      </c>
    </row>
    <row r="952" ht="15" hidden="1">
      <c r="A952" s="47">
        <v>90259688</v>
      </c>
      <c r="B952" s="48" t="s">
        <v>5342</v>
      </c>
      <c r="C952" s="48" t="s">
        <v>5343</v>
      </c>
      <c r="D952" s="49" t="s">
        <v>247</v>
      </c>
      <c r="E952" s="49">
        <v>1</v>
      </c>
      <c r="F952" s="50" t="s">
        <v>64</v>
      </c>
      <c r="G952" s="50" t="s">
        <v>14</v>
      </c>
      <c r="H952" s="22">
        <v>12.66258751695</v>
      </c>
      <c r="J952" s="39">
        <v>90259688</v>
      </c>
      <c r="K952" s="51">
        <v>12.312901125</v>
      </c>
      <c r="L952" s="51">
        <v>-0.34968639195000001</v>
      </c>
    </row>
    <row r="953" ht="15" hidden="1">
      <c r="A953" s="47">
        <v>92465269</v>
      </c>
      <c r="B953" s="48" t="s">
        <v>7945</v>
      </c>
      <c r="C953" s="48" t="s">
        <v>7946</v>
      </c>
      <c r="D953" s="49" t="s">
        <v>2232</v>
      </c>
      <c r="E953" s="49">
        <v>1</v>
      </c>
      <c r="F953" s="50" t="s">
        <v>60</v>
      </c>
      <c r="G953" s="50" t="s">
        <v>14</v>
      </c>
      <c r="H953" s="22">
        <v>5.57787391938</v>
      </c>
      <c r="J953" s="39">
        <v>92465269</v>
      </c>
      <c r="K953" s="51">
        <v>5.4238369500000001</v>
      </c>
      <c r="L953" s="51">
        <v>-0.15403696938</v>
      </c>
    </row>
    <row r="954" ht="15" hidden="1">
      <c r="A954" s="47">
        <v>92382126</v>
      </c>
      <c r="B954" s="48" t="s">
        <v>6967</v>
      </c>
      <c r="C954" s="48" t="s">
        <v>6968</v>
      </c>
      <c r="D954" s="49" t="s">
        <v>50</v>
      </c>
      <c r="E954" s="49">
        <v>1</v>
      </c>
      <c r="F954" s="50" t="s">
        <v>64</v>
      </c>
      <c r="G954" s="50" t="s">
        <v>14</v>
      </c>
      <c r="H954" s="22">
        <v>5.57787391938</v>
      </c>
      <c r="J954" s="39">
        <v>92382126</v>
      </c>
      <c r="K954" s="51">
        <v>5.4238369500000001</v>
      </c>
      <c r="L954" s="51">
        <v>-0.15403696938</v>
      </c>
    </row>
    <row r="955" ht="15" hidden="1">
      <c r="A955" s="47">
        <v>90231619</v>
      </c>
      <c r="B955" s="48" t="s">
        <v>7955</v>
      </c>
      <c r="C955" s="48" t="s">
        <v>7956</v>
      </c>
      <c r="D955" s="49" t="s">
        <v>2232</v>
      </c>
      <c r="E955" s="49">
        <v>1</v>
      </c>
      <c r="F955" s="50" t="s">
        <v>60</v>
      </c>
      <c r="G955" s="50" t="s">
        <v>14</v>
      </c>
      <c r="H955" s="22">
        <v>11.15574783876</v>
      </c>
      <c r="J955" s="39">
        <v>90231619</v>
      </c>
      <c r="K955" s="51">
        <v>10.8476739</v>
      </c>
      <c r="L955" s="51">
        <v>-0.30807393876</v>
      </c>
    </row>
    <row r="956" ht="15" hidden="1">
      <c r="A956" s="47">
        <v>92403417</v>
      </c>
      <c r="B956" s="48" t="s">
        <v>5958</v>
      </c>
      <c r="C956" s="48" t="s">
        <v>5959</v>
      </c>
      <c r="D956" s="49" t="s">
        <v>633</v>
      </c>
      <c r="E956" s="49">
        <v>1</v>
      </c>
      <c r="F956" s="50" t="s">
        <v>64</v>
      </c>
      <c r="G956" s="50" t="s">
        <v>14</v>
      </c>
      <c r="H956" s="22">
        <v>4.1395763556</v>
      </c>
      <c r="J956" s="39">
        <v>92403417</v>
      </c>
      <c r="K956" s="51">
        <v>4.0252590000000001</v>
      </c>
      <c r="L956" s="51">
        <v>-0.1143173556</v>
      </c>
    </row>
    <row r="957" ht="15" hidden="1">
      <c r="A957" s="47">
        <v>90300270</v>
      </c>
      <c r="B957" s="48" t="s">
        <v>1201</v>
      </c>
      <c r="C957" s="48" t="s">
        <v>1202</v>
      </c>
      <c r="D957" s="49" t="s">
        <v>603</v>
      </c>
      <c r="E957" s="49">
        <v>1</v>
      </c>
      <c r="F957" s="50" t="s">
        <v>64</v>
      </c>
      <c r="G957" s="50" t="s">
        <v>14</v>
      </c>
      <c r="H957" s="22">
        <v>39.02049106074</v>
      </c>
      <c r="J957" s="39">
        <v>90300270</v>
      </c>
      <c r="K957" s="51">
        <v>37.94291235</v>
      </c>
      <c r="L957" s="51">
        <v>-1.0775787107399999</v>
      </c>
    </row>
    <row r="958" ht="15" hidden="1">
      <c r="A958" s="47">
        <v>92471854</v>
      </c>
      <c r="B958" s="48" t="s">
        <v>1774</v>
      </c>
      <c r="C958" s="48" t="s">
        <v>1774</v>
      </c>
      <c r="D958" s="49" t="s">
        <v>21</v>
      </c>
      <c r="E958" s="49">
        <v>1</v>
      </c>
      <c r="F958" s="50" t="s">
        <v>60</v>
      </c>
      <c r="G958" s="50" t="s">
        <v>14</v>
      </c>
      <c r="H958" s="22">
        <v>1.03082370741</v>
      </c>
      <c r="J958" s="39">
        <v>92471854</v>
      </c>
      <c r="K958" s="51">
        <v>1.002356775</v>
      </c>
      <c r="L958" s="51">
        <v>-2.846693241e-002</v>
      </c>
    </row>
    <row r="959" ht="15" hidden="1">
      <c r="A959" s="47">
        <v>92427804</v>
      </c>
      <c r="B959" s="48" t="s">
        <v>9014</v>
      </c>
      <c r="C959" s="48" t="s">
        <v>9015</v>
      </c>
      <c r="D959" s="49" t="s">
        <v>78</v>
      </c>
      <c r="E959" s="49">
        <v>1</v>
      </c>
      <c r="F959" s="50" t="s">
        <v>88</v>
      </c>
      <c r="G959" s="50" t="s">
        <v>14</v>
      </c>
      <c r="H959" s="22">
        <v>2.7950935534200001</v>
      </c>
      <c r="J959" s="39">
        <v>92427804</v>
      </c>
      <c r="K959" s="51">
        <v>2.7179050500000002</v>
      </c>
      <c r="L959" s="51">
        <v>-7.7188503419999902e-002</v>
      </c>
    </row>
    <row r="960" ht="15" hidden="1">
      <c r="A960" s="47">
        <v>90284844</v>
      </c>
      <c r="B960" s="48" t="s">
        <v>2664</v>
      </c>
      <c r="C960" s="48" t="s">
        <v>2664</v>
      </c>
      <c r="D960" s="49" t="s">
        <v>573</v>
      </c>
      <c r="E960" s="49">
        <v>1</v>
      </c>
      <c r="F960" s="50" t="s">
        <v>88</v>
      </c>
      <c r="G960" s="50" t="s">
        <v>14</v>
      </c>
      <c r="H960" s="22">
        <v>4.9472629437005997</v>
      </c>
      <c r="J960" s="39">
        <v>90284844</v>
      </c>
      <c r="K960" s="51">
        <v>4.8106407464999998</v>
      </c>
      <c r="L960" s="51">
        <v>-0.13662219720060001</v>
      </c>
    </row>
    <row r="961" ht="15" hidden="1">
      <c r="A961" s="47">
        <v>90248821</v>
      </c>
      <c r="B961" s="48" t="s">
        <v>9102</v>
      </c>
      <c r="C961" s="48" t="s">
        <v>9102</v>
      </c>
      <c r="D961" s="49" t="s">
        <v>247</v>
      </c>
      <c r="E961" s="49">
        <v>1</v>
      </c>
      <c r="F961" s="50" t="s">
        <v>64</v>
      </c>
      <c r="G961" s="50" t="s">
        <v>14</v>
      </c>
      <c r="H961" s="22">
        <v>6.0968949919910997</v>
      </c>
      <c r="J961" s="39">
        <v>90248821</v>
      </c>
      <c r="K961" s="51">
        <v>5.9285248852499999</v>
      </c>
      <c r="L961" s="51">
        <v>-0.16837010674110001</v>
      </c>
    </row>
    <row r="962" ht="15" hidden="1">
      <c r="A962" s="47">
        <v>92406807</v>
      </c>
      <c r="B962" s="48" t="s">
        <v>6572</v>
      </c>
      <c r="C962" s="48" t="s">
        <v>6573</v>
      </c>
      <c r="D962" s="49" t="s">
        <v>633</v>
      </c>
      <c r="E962" s="49">
        <v>1</v>
      </c>
      <c r="F962" s="50" t="s">
        <v>60</v>
      </c>
      <c r="G962" s="50" t="s">
        <v>14</v>
      </c>
      <c r="H962" s="22">
        <v>17.34928113114</v>
      </c>
      <c r="J962" s="39">
        <v>92406807</v>
      </c>
      <c r="K962" s="51">
        <v>16.87016835</v>
      </c>
      <c r="L962" s="51">
        <v>-0.47911278114</v>
      </c>
    </row>
    <row r="963" ht="15" hidden="1">
      <c r="A963" s="47">
        <v>90231562</v>
      </c>
      <c r="B963" s="48" t="s">
        <v>2233</v>
      </c>
      <c r="C963" s="48" t="s">
        <v>2234</v>
      </c>
      <c r="D963" s="49" t="s">
        <v>2232</v>
      </c>
      <c r="E963" s="49">
        <v>1</v>
      </c>
      <c r="F963" s="50" t="s">
        <v>60</v>
      </c>
      <c r="G963" s="50" t="s">
        <v>14</v>
      </c>
      <c r="H963" s="22">
        <v>5.5901871068400002</v>
      </c>
      <c r="J963" s="39">
        <v>90231562</v>
      </c>
      <c r="K963" s="51">
        <v>5.4358101000000003</v>
      </c>
      <c r="L963" s="51">
        <v>-0.15437700684</v>
      </c>
    </row>
    <row r="964" ht="15" hidden="1">
      <c r="A964" s="47">
        <v>90286588</v>
      </c>
      <c r="B964" s="48" t="s">
        <v>5808</v>
      </c>
      <c r="C964" s="48" t="s">
        <v>5808</v>
      </c>
      <c r="D964" s="49" t="s">
        <v>573</v>
      </c>
      <c r="E964" s="49">
        <v>1</v>
      </c>
      <c r="F964" s="50" t="s">
        <v>88</v>
      </c>
      <c r="G964" s="50" t="s">
        <v>14</v>
      </c>
      <c r="H964" s="22">
        <v>5.0014039137299999</v>
      </c>
      <c r="J964" s="39">
        <v>90286588</v>
      </c>
      <c r="K964" s="51">
        <v>4.8632865750000001</v>
      </c>
      <c r="L964" s="51">
        <v>-0.13811733873000001</v>
      </c>
    </row>
    <row r="965" ht="15" hidden="1">
      <c r="A965" s="47">
        <v>92383300</v>
      </c>
      <c r="B965" s="48" t="s">
        <v>6660</v>
      </c>
      <c r="C965" s="48" t="s">
        <v>6661</v>
      </c>
      <c r="D965" s="49" t="s">
        <v>956</v>
      </c>
      <c r="E965" s="49">
        <v>5</v>
      </c>
      <c r="F965" s="50" t="s">
        <v>95</v>
      </c>
      <c r="G965" s="50" t="s">
        <v>19</v>
      </c>
      <c r="H965" s="22">
        <v>2.7950935534200001</v>
      </c>
      <c r="J965" s="39">
        <v>92383300</v>
      </c>
      <c r="K965" s="51">
        <v>2.7179050500000002</v>
      </c>
      <c r="L965" s="51">
        <v>-7.7188503419999902e-002</v>
      </c>
    </row>
    <row r="966" ht="15" hidden="1">
      <c r="A966" s="47">
        <v>92385680</v>
      </c>
      <c r="B966" s="48" t="s">
        <v>226</v>
      </c>
      <c r="C966" s="48" t="s">
        <v>228</v>
      </c>
      <c r="D966" s="49" t="s">
        <v>229</v>
      </c>
      <c r="E966" s="49">
        <v>1</v>
      </c>
      <c r="F966" s="50" t="s">
        <v>60</v>
      </c>
      <c r="G966" s="50" t="s">
        <v>14</v>
      </c>
      <c r="H966" s="22">
        <v>3.0415662477900001</v>
      </c>
      <c r="J966" s="39">
        <v>92385680</v>
      </c>
      <c r="K966" s="51">
        <v>2.9575712250000001</v>
      </c>
      <c r="L966" s="51">
        <v>-8.3995022789999901e-002</v>
      </c>
    </row>
    <row r="967" ht="15" hidden="1">
      <c r="A967" s="47">
        <v>92431780</v>
      </c>
      <c r="B967" s="48" t="s">
        <v>3919</v>
      </c>
      <c r="C967" s="48" t="s">
        <v>3920</v>
      </c>
      <c r="D967" s="49" t="s">
        <v>603</v>
      </c>
      <c r="E967" s="49">
        <v>1</v>
      </c>
      <c r="F967" s="50" t="s">
        <v>436</v>
      </c>
      <c r="G967" s="50" t="s">
        <v>14</v>
      </c>
      <c r="H967" s="22">
        <v>2.86897267818</v>
      </c>
      <c r="J967" s="39">
        <v>92431780</v>
      </c>
      <c r="K967" s="51">
        <v>2.7897439500000001</v>
      </c>
      <c r="L967" s="51">
        <v>-7.9228728179999902e-002</v>
      </c>
    </row>
    <row r="968" ht="15" hidden="1">
      <c r="A968" s="47">
        <v>90284321</v>
      </c>
      <c r="B968" s="48" t="s">
        <v>2129</v>
      </c>
      <c r="C968" s="48" t="s">
        <v>2129</v>
      </c>
      <c r="D968" s="49" t="s">
        <v>39</v>
      </c>
      <c r="E968" s="49">
        <v>1</v>
      </c>
      <c r="F968" s="50" t="s">
        <v>60</v>
      </c>
      <c r="G968" s="50" t="s">
        <v>14</v>
      </c>
      <c r="H968" s="22">
        <v>0.68721580494000001</v>
      </c>
      <c r="J968" s="39">
        <v>90284321</v>
      </c>
      <c r="K968" s="51">
        <v>0.66823785000000002</v>
      </c>
      <c r="L968" s="51">
        <v>-1.897795494e-002</v>
      </c>
    </row>
    <row r="969" ht="15" hidden="1">
      <c r="A969" s="47">
        <v>90252110</v>
      </c>
      <c r="B969" s="48" t="s">
        <v>2074</v>
      </c>
      <c r="C969" s="48" t="s">
        <v>2075</v>
      </c>
      <c r="D969" s="49" t="s">
        <v>154</v>
      </c>
      <c r="E969" s="49">
        <v>200</v>
      </c>
      <c r="F969" s="50" t="s">
        <v>151</v>
      </c>
      <c r="G969" s="50" t="s">
        <v>19</v>
      </c>
      <c r="H969" s="22">
        <v>0.33937200000000001</v>
      </c>
      <c r="J969" s="39">
        <v>90252110</v>
      </c>
      <c r="K969" s="51">
        <v>0.33000000000000002</v>
      </c>
      <c r="L969" s="51">
        <v>-9.3719999999999897e-003</v>
      </c>
    </row>
    <row r="970" ht="15" hidden="1">
      <c r="A970" s="47">
        <v>92453996</v>
      </c>
      <c r="B970" s="48" t="s">
        <v>4379</v>
      </c>
      <c r="C970" s="48" t="s">
        <v>4379</v>
      </c>
      <c r="D970" s="49" t="s">
        <v>50</v>
      </c>
      <c r="E970" s="49">
        <v>1</v>
      </c>
      <c r="F970" s="50" t="s">
        <v>64</v>
      </c>
      <c r="G970" s="50" t="s">
        <v>14</v>
      </c>
      <c r="H970" s="22">
        <v>1.03082370741</v>
      </c>
      <c r="J970" s="39">
        <v>92453996</v>
      </c>
      <c r="K970" s="51">
        <v>1.002356775</v>
      </c>
      <c r="L970" s="51">
        <v>-2.846693241e-002</v>
      </c>
    </row>
    <row r="971" ht="15" hidden="1">
      <c r="A971" s="47">
        <v>90177797</v>
      </c>
      <c r="B971" s="48" t="s">
        <v>2948</v>
      </c>
      <c r="C971" s="48" t="s">
        <v>2949</v>
      </c>
      <c r="D971" s="49" t="s">
        <v>915</v>
      </c>
      <c r="E971" s="49">
        <v>10</v>
      </c>
      <c r="F971" s="50" t="s">
        <v>18</v>
      </c>
      <c r="G971" s="50" t="s">
        <v>19</v>
      </c>
      <c r="H971" s="22">
        <v>5.7502585438200002</v>
      </c>
      <c r="J971" s="39">
        <v>90177797</v>
      </c>
      <c r="K971" s="51">
        <v>5.5914610500000004</v>
      </c>
      <c r="L971" s="51">
        <v>-0.15879749382</v>
      </c>
    </row>
    <row r="972" ht="15" hidden="1">
      <c r="A972" s="47">
        <v>92470076</v>
      </c>
      <c r="B972" s="48" t="s">
        <v>1007</v>
      </c>
      <c r="C972" s="48" t="s">
        <v>1007</v>
      </c>
      <c r="D972" s="49" t="s">
        <v>603</v>
      </c>
      <c r="E972" s="49">
        <v>1</v>
      </c>
      <c r="F972" s="50" t="s">
        <v>60</v>
      </c>
      <c r="G972" s="50" t="s">
        <v>14</v>
      </c>
      <c r="H972" s="22">
        <v>0.34360790247</v>
      </c>
      <c r="J972" s="39">
        <v>92470076</v>
      </c>
      <c r="K972" s="51">
        <v>0.33411892500000001</v>
      </c>
      <c r="L972" s="51">
        <v>-9.4889774699999895e-003</v>
      </c>
    </row>
    <row r="973" ht="15" hidden="1">
      <c r="A973" s="47">
        <v>92402232</v>
      </c>
      <c r="B973" s="48" t="s">
        <v>3497</v>
      </c>
      <c r="C973" s="48" t="s">
        <v>3497</v>
      </c>
      <c r="D973" s="49" t="s">
        <v>21</v>
      </c>
      <c r="E973" s="49">
        <v>1</v>
      </c>
      <c r="F973" s="50" t="s">
        <v>60</v>
      </c>
      <c r="G973" s="50" t="s">
        <v>14</v>
      </c>
      <c r="H973" s="22">
        <v>0.34360790247</v>
      </c>
      <c r="J973" s="39">
        <v>92402232</v>
      </c>
      <c r="K973" s="51">
        <v>0.33411892500000001</v>
      </c>
      <c r="L973" s="51">
        <v>-9.4889774699999895e-003</v>
      </c>
    </row>
    <row r="974" ht="15" hidden="1">
      <c r="A974" s="47">
        <v>92468543</v>
      </c>
      <c r="B974" s="48" t="s">
        <v>6836</v>
      </c>
      <c r="C974" s="48" t="s">
        <v>6836</v>
      </c>
      <c r="D974" s="49" t="s">
        <v>17</v>
      </c>
      <c r="E974" s="49">
        <v>1</v>
      </c>
      <c r="F974" s="50" t="s">
        <v>60</v>
      </c>
      <c r="G974" s="50" t="s">
        <v>14</v>
      </c>
      <c r="H974" s="22">
        <v>0.34360790247</v>
      </c>
      <c r="J974" s="39">
        <v>92468543</v>
      </c>
      <c r="K974" s="51">
        <v>0.33411892500000001</v>
      </c>
      <c r="L974" s="51">
        <v>-9.4889774699999895e-003</v>
      </c>
    </row>
    <row r="975" ht="15" hidden="1">
      <c r="A975" s="47">
        <v>92379877</v>
      </c>
      <c r="B975" s="48" t="s">
        <v>9719</v>
      </c>
      <c r="C975" s="48" t="s">
        <v>9720</v>
      </c>
      <c r="D975" s="49" t="s">
        <v>146</v>
      </c>
      <c r="E975" s="49">
        <v>1</v>
      </c>
      <c r="F975" s="50" t="s">
        <v>60</v>
      </c>
      <c r="G975" s="50" t="s">
        <v>14</v>
      </c>
      <c r="H975" s="22">
        <v>2.8238243241599998</v>
      </c>
      <c r="J975" s="39">
        <v>92379877</v>
      </c>
      <c r="K975" s="51">
        <v>2.7458423999999999</v>
      </c>
      <c r="L975" s="51">
        <v>-7.7981924159999896e-002</v>
      </c>
    </row>
    <row r="976" ht="15" hidden="1">
      <c r="A976" s="47">
        <v>92428622</v>
      </c>
      <c r="B976" s="48" t="s">
        <v>1465</v>
      </c>
      <c r="C976" s="48" t="s">
        <v>1466</v>
      </c>
      <c r="D976" s="49" t="s">
        <v>956</v>
      </c>
      <c r="E976" s="49">
        <v>1</v>
      </c>
      <c r="F976" s="50" t="s">
        <v>88</v>
      </c>
      <c r="G976" s="50" t="s">
        <v>14</v>
      </c>
      <c r="H976" s="22">
        <v>1.4652693077400001</v>
      </c>
      <c r="J976" s="39">
        <v>92428622</v>
      </c>
      <c r="K976" s="51">
        <v>1.4248048499999999</v>
      </c>
      <c r="L976" s="51">
        <v>-4.0464457740000001e-002</v>
      </c>
    </row>
    <row r="977" ht="15" hidden="1">
      <c r="A977" s="47">
        <v>92462855</v>
      </c>
      <c r="B977" s="48" t="s">
        <v>3497</v>
      </c>
      <c r="C977" s="48" t="s">
        <v>3497</v>
      </c>
      <c r="D977" s="49" t="s">
        <v>229</v>
      </c>
      <c r="E977" s="49">
        <v>1</v>
      </c>
      <c r="F977" s="50" t="s">
        <v>60</v>
      </c>
      <c r="G977" s="50" t="s">
        <v>14</v>
      </c>
      <c r="H977" s="22">
        <v>0.34360790247</v>
      </c>
      <c r="J977" s="39">
        <v>92462855</v>
      </c>
      <c r="K977" s="51">
        <v>0.33411892500000001</v>
      </c>
      <c r="L977" s="51">
        <v>-9.4889774699999895e-003</v>
      </c>
    </row>
    <row r="978" ht="15" hidden="1">
      <c r="A978" s="47">
        <v>90148320</v>
      </c>
      <c r="B978" s="48" t="s">
        <v>2042</v>
      </c>
      <c r="C978" s="48" t="s">
        <v>2042</v>
      </c>
      <c r="D978" s="49" t="s">
        <v>17</v>
      </c>
      <c r="E978" s="49">
        <v>1</v>
      </c>
      <c r="F978" s="50" t="s">
        <v>436</v>
      </c>
      <c r="G978" s="50" t="s">
        <v>14</v>
      </c>
      <c r="H978" s="22">
        <v>0.68721580494000001</v>
      </c>
      <c r="J978" s="39">
        <v>90148320</v>
      </c>
      <c r="K978" s="51">
        <v>0.66823785000000002</v>
      </c>
      <c r="L978" s="51">
        <v>-1.897795494e-002</v>
      </c>
    </row>
    <row r="979" ht="15" hidden="1">
      <c r="A979" s="47">
        <v>92453112</v>
      </c>
      <c r="B979" s="48" t="s">
        <v>7992</v>
      </c>
      <c r="C979" s="48" t="s">
        <v>7993</v>
      </c>
      <c r="D979" s="49" t="s">
        <v>21</v>
      </c>
      <c r="E979" s="49">
        <v>50</v>
      </c>
      <c r="F979" s="50" t="s">
        <v>743</v>
      </c>
      <c r="G979" s="50" t="s">
        <v>261</v>
      </c>
      <c r="H979" s="22">
        <v>36.411854345999998</v>
      </c>
      <c r="J979" s="39">
        <v>92453112</v>
      </c>
      <c r="K979" s="51">
        <v>35.406314999999999</v>
      </c>
      <c r="L979" s="51">
        <v>-1.0055393459999999</v>
      </c>
    </row>
    <row r="980" ht="15" hidden="1">
      <c r="A980" s="47">
        <v>90300289</v>
      </c>
      <c r="B980" s="48" t="s">
        <v>1199</v>
      </c>
      <c r="C980" s="48" t="s">
        <v>1200</v>
      </c>
      <c r="D980" s="49" t="s">
        <v>603</v>
      </c>
      <c r="E980" s="49">
        <v>1</v>
      </c>
      <c r="F980" s="50" t="s">
        <v>64</v>
      </c>
      <c r="G980" s="50" t="s">
        <v>14</v>
      </c>
      <c r="H980" s="22">
        <v>20.373889500000001</v>
      </c>
      <c r="J980" s="39">
        <v>90300289</v>
      </c>
      <c r="K980" s="51">
        <v>19.811250000000001</v>
      </c>
      <c r="L980" s="51">
        <v>-0.56263949999999996</v>
      </c>
    </row>
    <row r="981" ht="15" hidden="1">
      <c r="A981" s="47">
        <v>90287363</v>
      </c>
      <c r="B981" s="48" t="s">
        <v>7465</v>
      </c>
      <c r="C981" s="48" t="s">
        <v>7466</v>
      </c>
      <c r="D981" s="49" t="s">
        <v>81</v>
      </c>
      <c r="E981" s="49">
        <v>1</v>
      </c>
      <c r="F981" s="50" t="s">
        <v>60</v>
      </c>
      <c r="G981" s="50" t="s">
        <v>14</v>
      </c>
      <c r="H981" s="22">
        <v>5.8487640435000001</v>
      </c>
      <c r="J981" s="39">
        <v>90287363</v>
      </c>
      <c r="K981" s="51">
        <v>5.6872462500000003</v>
      </c>
      <c r="L981" s="51">
        <v>-0.16151779350000001</v>
      </c>
    </row>
    <row r="982" ht="15" hidden="1">
      <c r="A982" s="47">
        <v>90281462</v>
      </c>
      <c r="B982" s="48" t="s">
        <v>555</v>
      </c>
      <c r="C982" s="48" t="s">
        <v>555</v>
      </c>
      <c r="D982" s="49" t="s">
        <v>554</v>
      </c>
      <c r="E982" s="49">
        <v>1</v>
      </c>
      <c r="F982" s="50" t="s">
        <v>485</v>
      </c>
      <c r="G982" s="50" t="s">
        <v>14</v>
      </c>
      <c r="H982" s="22">
        <v>5.5901871068400002</v>
      </c>
      <c r="J982" s="39">
        <v>90281462</v>
      </c>
      <c r="K982" s="51">
        <v>5.4358101000000003</v>
      </c>
      <c r="L982" s="51">
        <v>-0.15437700684</v>
      </c>
    </row>
    <row r="983" ht="15" hidden="1">
      <c r="A983" s="47">
        <v>92255922</v>
      </c>
      <c r="B983" s="48" t="s">
        <v>2615</v>
      </c>
      <c r="C983" s="48" t="s">
        <v>2615</v>
      </c>
      <c r="D983" s="49" t="s">
        <v>520</v>
      </c>
      <c r="E983" s="49">
        <v>1</v>
      </c>
      <c r="F983" s="50" t="s">
        <v>485</v>
      </c>
      <c r="G983" s="50" t="s">
        <v>14</v>
      </c>
      <c r="H983" s="22">
        <v>4.7614508640000004</v>
      </c>
      <c r="J983" s="39">
        <v>92255922</v>
      </c>
      <c r="K983" s="51">
        <v>4.6299599999999996</v>
      </c>
      <c r="L983" s="51">
        <v>-0.13149086400000001</v>
      </c>
    </row>
    <row r="984" ht="15" hidden="1">
      <c r="A984" s="47">
        <v>90281314</v>
      </c>
      <c r="B984" s="48" t="s">
        <v>2541</v>
      </c>
      <c r="C984" s="48" t="s">
        <v>2542</v>
      </c>
      <c r="D984" s="49" t="s">
        <v>554</v>
      </c>
      <c r="E984" s="49">
        <v>1</v>
      </c>
      <c r="F984" s="50" t="s">
        <v>88</v>
      </c>
      <c r="G984" s="50" t="s">
        <v>14</v>
      </c>
      <c r="H984" s="22">
        <v>4.1395763556</v>
      </c>
      <c r="J984" s="39">
        <v>90281314</v>
      </c>
      <c r="K984" s="51">
        <v>4.0252590000000001</v>
      </c>
      <c r="L984" s="51">
        <v>-0.1143173556</v>
      </c>
    </row>
    <row r="985" ht="15" hidden="1">
      <c r="A985" s="47">
        <v>90239130</v>
      </c>
      <c r="B985" s="48" t="s">
        <v>4308</v>
      </c>
      <c r="C985" s="48" t="s">
        <v>4310</v>
      </c>
      <c r="D985" s="49" t="s">
        <v>29</v>
      </c>
      <c r="E985" s="49">
        <v>1</v>
      </c>
      <c r="F985" s="50" t="s">
        <v>436</v>
      </c>
      <c r="G985" s="50" t="s">
        <v>14</v>
      </c>
      <c r="H985" s="22">
        <v>1.03082370741</v>
      </c>
      <c r="J985" s="39">
        <v>90239130</v>
      </c>
      <c r="K985" s="51">
        <v>1.002356775</v>
      </c>
      <c r="L985" s="51">
        <v>-2.846693241e-002</v>
      </c>
    </row>
    <row r="986" ht="15" hidden="1">
      <c r="A986" s="47">
        <v>90143973</v>
      </c>
      <c r="B986" s="48" t="s">
        <v>4330</v>
      </c>
      <c r="C986" s="48" t="s">
        <v>4330</v>
      </c>
      <c r="D986" s="49" t="s">
        <v>17</v>
      </c>
      <c r="E986" s="49">
        <v>1</v>
      </c>
      <c r="F986" s="50" t="s">
        <v>60</v>
      </c>
      <c r="G986" s="50" t="s">
        <v>14</v>
      </c>
      <c r="H986" s="22">
        <v>0.68721580494000001</v>
      </c>
      <c r="J986" s="39">
        <v>90143973</v>
      </c>
      <c r="K986" s="51">
        <v>0.66823785000000002</v>
      </c>
      <c r="L986" s="51">
        <v>-1.897795494e-002</v>
      </c>
    </row>
    <row r="987" ht="15" hidden="1">
      <c r="A987" s="47">
        <v>90158075</v>
      </c>
      <c r="B987" s="48" t="s">
        <v>1300</v>
      </c>
      <c r="C987" s="48" t="s">
        <v>1300</v>
      </c>
      <c r="D987" s="49" t="s">
        <v>229</v>
      </c>
      <c r="E987" s="49">
        <v>1</v>
      </c>
      <c r="F987" s="50" t="s">
        <v>60</v>
      </c>
      <c r="G987" s="50" t="s">
        <v>14</v>
      </c>
      <c r="H987" s="22">
        <v>0.34360790247</v>
      </c>
      <c r="J987" s="39">
        <v>90158075</v>
      </c>
      <c r="K987" s="51">
        <v>0.33411892500000001</v>
      </c>
      <c r="L987" s="51">
        <v>-9.4889774699999895e-003</v>
      </c>
    </row>
    <row r="988" ht="15" hidden="1">
      <c r="A988" s="47">
        <v>90493010</v>
      </c>
      <c r="B988" s="48" t="s">
        <v>1197</v>
      </c>
      <c r="C988" s="48" t="s">
        <v>1198</v>
      </c>
      <c r="D988" s="49" t="s">
        <v>235</v>
      </c>
      <c r="E988" s="49">
        <v>1</v>
      </c>
      <c r="F988" s="50" t="s">
        <v>64</v>
      </c>
      <c r="G988" s="50" t="s">
        <v>14</v>
      </c>
      <c r="H988" s="22">
        <v>35.092584260999999</v>
      </c>
      <c r="J988" s="39">
        <v>90493010</v>
      </c>
      <c r="K988" s="51">
        <v>34.1234775</v>
      </c>
      <c r="L988" s="51">
        <v>-0.96910676099999904</v>
      </c>
    </row>
    <row r="989" ht="15" hidden="1">
      <c r="A989" s="47">
        <v>90736010</v>
      </c>
      <c r="B989" s="48" t="s">
        <v>8425</v>
      </c>
      <c r="C989" s="48" t="s">
        <v>8426</v>
      </c>
      <c r="D989" s="49" t="s">
        <v>3162</v>
      </c>
      <c r="E989" s="49">
        <v>1</v>
      </c>
      <c r="F989" s="50" t="s">
        <v>88</v>
      </c>
      <c r="G989" s="50" t="s">
        <v>14</v>
      </c>
      <c r="H989" s="22">
        <v>17.300028381299999</v>
      </c>
      <c r="J989" s="39">
        <v>90736010</v>
      </c>
      <c r="K989" s="51">
        <v>16.822275749999999</v>
      </c>
      <c r="L989" s="51">
        <v>-0.47775263130000001</v>
      </c>
    </row>
    <row r="990" ht="15" hidden="1">
      <c r="A990" s="47">
        <v>90153677</v>
      </c>
      <c r="B990" s="48" t="s">
        <v>3786</v>
      </c>
      <c r="C990" s="48" t="s">
        <v>3786</v>
      </c>
      <c r="D990" s="49" t="s">
        <v>39</v>
      </c>
      <c r="E990" s="49">
        <v>1</v>
      </c>
      <c r="F990" s="50" t="s">
        <v>88</v>
      </c>
      <c r="G990" s="50" t="s">
        <v>14</v>
      </c>
      <c r="H990" s="22">
        <v>33.1608896352</v>
      </c>
      <c r="J990" s="39">
        <v>90153677</v>
      </c>
      <c r="K990" s="51">
        <v>32.245128000000001</v>
      </c>
      <c r="L990" s="51">
        <v>-0.91576163519999898</v>
      </c>
    </row>
    <row r="991" ht="15" hidden="1">
      <c r="A991" s="47">
        <v>90257863</v>
      </c>
      <c r="B991" s="48" t="s">
        <v>1864</v>
      </c>
      <c r="C991" s="48" t="s">
        <v>1865</v>
      </c>
      <c r="D991" s="49" t="s">
        <v>50</v>
      </c>
      <c r="E991" s="49">
        <v>1</v>
      </c>
      <c r="F991" s="50" t="s">
        <v>13</v>
      </c>
      <c r="G991" s="50" t="s">
        <v>14</v>
      </c>
      <c r="H991" s="22">
        <v>8.9210792456100005</v>
      </c>
      <c r="J991" s="39">
        <v>90257863</v>
      </c>
      <c r="K991" s="51">
        <v>8.6747172750000008</v>
      </c>
      <c r="L991" s="51">
        <v>-0.24636197061000001</v>
      </c>
    </row>
    <row r="992" ht="15" hidden="1">
      <c r="A992" s="47">
        <v>90285433</v>
      </c>
      <c r="B992" s="48" t="s">
        <v>2931</v>
      </c>
      <c r="C992" s="48" t="s">
        <v>2932</v>
      </c>
      <c r="D992" s="49" t="s">
        <v>244</v>
      </c>
      <c r="E992" s="49">
        <v>1</v>
      </c>
      <c r="F992" s="50" t="s">
        <v>88</v>
      </c>
      <c r="G992" s="50" t="s">
        <v>14</v>
      </c>
      <c r="H992" s="22">
        <v>64.681173727379999</v>
      </c>
      <c r="J992" s="39">
        <v>90285433</v>
      </c>
      <c r="K992" s="51">
        <v>62.894956950000001</v>
      </c>
      <c r="L992" s="51">
        <v>-1.78621677738</v>
      </c>
    </row>
    <row r="993" ht="15" hidden="1">
      <c r="A993" s="47">
        <v>92375197</v>
      </c>
      <c r="B993" s="48" t="s">
        <v>1761</v>
      </c>
      <c r="C993" s="48" t="s">
        <v>1763</v>
      </c>
      <c r="D993" s="49" t="s">
        <v>220</v>
      </c>
      <c r="E993" s="49">
        <v>1</v>
      </c>
      <c r="F993" s="50" t="s">
        <v>60</v>
      </c>
      <c r="G993" s="50" t="s">
        <v>14</v>
      </c>
      <c r="H993" s="22">
        <v>2.9674781778599999</v>
      </c>
      <c r="J993" s="39">
        <v>92375197</v>
      </c>
      <c r="K993" s="51">
        <v>2.88552915</v>
      </c>
      <c r="L993" s="51">
        <v>-8.1949027859999898e-002</v>
      </c>
    </row>
    <row r="994" ht="15" hidden="1">
      <c r="A994" s="47">
        <v>92185010</v>
      </c>
      <c r="B994" s="48" t="s">
        <v>8555</v>
      </c>
      <c r="C994" s="48" t="s">
        <v>8556</v>
      </c>
      <c r="D994" s="49" t="s">
        <v>888</v>
      </c>
      <c r="E994" s="49">
        <v>1</v>
      </c>
      <c r="F994" s="50" t="s">
        <v>436</v>
      </c>
      <c r="G994" s="50" t="s">
        <v>14</v>
      </c>
      <c r="H994" s="22">
        <v>2.9674781778599999</v>
      </c>
      <c r="J994" s="39">
        <v>92185010</v>
      </c>
      <c r="K994" s="51">
        <v>2.88552915</v>
      </c>
      <c r="L994" s="51">
        <v>-8.1949027859999898e-002</v>
      </c>
    </row>
    <row r="995" ht="15" hidden="1">
      <c r="A995" s="47">
        <v>92409890</v>
      </c>
      <c r="B995" s="48" t="s">
        <v>6985</v>
      </c>
      <c r="C995" s="48" t="s">
        <v>6985</v>
      </c>
      <c r="D995" s="49" t="s">
        <v>544</v>
      </c>
      <c r="E995" s="49">
        <v>1</v>
      </c>
      <c r="F995" s="50" t="s">
        <v>88</v>
      </c>
      <c r="G995" s="50" t="s">
        <v>14</v>
      </c>
      <c r="H995" s="22">
        <v>9.9137242971900008</v>
      </c>
      <c r="J995" s="39">
        <v>92409890</v>
      </c>
      <c r="K995" s="51">
        <v>9.6399497249999992</v>
      </c>
      <c r="L995" s="51">
        <v>-0.27377457219000001</v>
      </c>
    </row>
    <row r="996" ht="15" hidden="1">
      <c r="A996" s="47">
        <v>92243010</v>
      </c>
      <c r="B996" s="48" t="s">
        <v>1536</v>
      </c>
      <c r="C996" s="48" t="s">
        <v>1537</v>
      </c>
      <c r="D996" s="49" t="s">
        <v>956</v>
      </c>
      <c r="E996" s="49">
        <v>1</v>
      </c>
      <c r="F996" s="50" t="s">
        <v>60</v>
      </c>
      <c r="G996" s="50" t="s">
        <v>14</v>
      </c>
      <c r="H996" s="22">
        <v>2.9674781778599999</v>
      </c>
      <c r="J996" s="39">
        <v>92243010</v>
      </c>
      <c r="K996" s="51">
        <v>2.88552915</v>
      </c>
      <c r="L996" s="51">
        <v>-8.1949027859999898e-002</v>
      </c>
    </row>
    <row r="997" ht="15" hidden="1">
      <c r="A997" s="47">
        <v>90149467</v>
      </c>
      <c r="B997" s="48" t="s">
        <v>6738</v>
      </c>
      <c r="C997" s="48" t="s">
        <v>6739</v>
      </c>
      <c r="D997" s="49" t="s">
        <v>3162</v>
      </c>
      <c r="E997" s="49">
        <v>1</v>
      </c>
      <c r="F997" s="50" t="s">
        <v>60</v>
      </c>
      <c r="G997" s="50" t="s">
        <v>14</v>
      </c>
      <c r="H997" s="22">
        <v>0.72647806014000005</v>
      </c>
      <c r="J997" s="39">
        <v>90149467</v>
      </c>
      <c r="K997" s="51">
        <v>0.70641584999999996</v>
      </c>
      <c r="L997" s="51">
        <v>-2.0062210140000002e-002</v>
      </c>
    </row>
    <row r="998" ht="15" hidden="1">
      <c r="A998" s="47">
        <v>90553039</v>
      </c>
      <c r="B998" s="48" t="s">
        <v>3996</v>
      </c>
      <c r="C998" s="48" t="s">
        <v>3997</v>
      </c>
      <c r="D998" s="49" t="s">
        <v>50</v>
      </c>
      <c r="E998" s="49">
        <v>1</v>
      </c>
      <c r="F998" s="50" t="s">
        <v>64</v>
      </c>
      <c r="G998" s="50" t="s">
        <v>14</v>
      </c>
      <c r="H998" s="22">
        <v>1.4406429328200001</v>
      </c>
      <c r="J998" s="39">
        <v>90553039</v>
      </c>
      <c r="K998" s="51">
        <v>1.4008585499999999</v>
      </c>
      <c r="L998" s="51">
        <v>-3.9784382819999999e-002</v>
      </c>
    </row>
    <row r="999" ht="15" hidden="1">
      <c r="A999" s="47">
        <v>92252494</v>
      </c>
      <c r="B999" s="48" t="s">
        <v>7239</v>
      </c>
      <c r="C999" s="48" t="s">
        <v>7240</v>
      </c>
      <c r="D999" s="49" t="s">
        <v>69</v>
      </c>
      <c r="E999" s="49">
        <v>50</v>
      </c>
      <c r="F999" s="50" t="s">
        <v>95</v>
      </c>
      <c r="G999" s="50" t="s">
        <v>19</v>
      </c>
      <c r="H999" s="22">
        <v>0.72647806014000005</v>
      </c>
      <c r="J999" s="39">
        <v>92252494</v>
      </c>
      <c r="K999" s="51">
        <v>0.70641584999999996</v>
      </c>
      <c r="L999" s="51">
        <v>-2.0062210140000002e-002</v>
      </c>
    </row>
    <row r="1000" ht="15" hidden="1">
      <c r="A1000" s="47">
        <v>90222113</v>
      </c>
      <c r="B1000" s="48" t="s">
        <v>3265</v>
      </c>
      <c r="C1000" s="48" t="s">
        <v>3266</v>
      </c>
      <c r="D1000" s="49" t="s">
        <v>69</v>
      </c>
      <c r="E1000" s="49">
        <v>1</v>
      </c>
      <c r="F1000" s="50" t="s">
        <v>60</v>
      </c>
      <c r="G1000" s="50" t="s">
        <v>14</v>
      </c>
      <c r="H1000" s="22">
        <v>5.6763794190599999</v>
      </c>
      <c r="J1000" s="39">
        <v>90222113</v>
      </c>
      <c r="K1000" s="51">
        <v>5.51962215</v>
      </c>
      <c r="L1000" s="51">
        <v>-0.15675726906000001</v>
      </c>
    </row>
    <row r="1001" ht="15" hidden="1">
      <c r="A1001" s="47">
        <v>90280016</v>
      </c>
      <c r="B1001" s="48" t="s">
        <v>1294</v>
      </c>
      <c r="C1001" s="48" t="s">
        <v>1296</v>
      </c>
      <c r="D1001" s="49" t="s">
        <v>220</v>
      </c>
      <c r="E1001" s="49">
        <v>1</v>
      </c>
      <c r="F1001" s="50" t="s">
        <v>60</v>
      </c>
      <c r="G1001" s="50" t="s">
        <v>14</v>
      </c>
      <c r="H1001" s="22">
        <v>0.72647806014000005</v>
      </c>
      <c r="J1001" s="39">
        <v>90280016</v>
      </c>
      <c r="K1001" s="51">
        <v>0.70641584999999996</v>
      </c>
      <c r="L1001" s="51">
        <v>-2.0062210140000002e-002</v>
      </c>
    </row>
    <row r="1002" ht="15" hidden="1">
      <c r="A1002" s="47">
        <v>90158881</v>
      </c>
      <c r="B1002" s="48" t="s">
        <v>3487</v>
      </c>
      <c r="C1002" s="48" t="s">
        <v>3489</v>
      </c>
      <c r="D1002" s="49" t="s">
        <v>229</v>
      </c>
      <c r="E1002" s="49">
        <v>1</v>
      </c>
      <c r="F1002" s="50" t="s">
        <v>60</v>
      </c>
      <c r="G1002" s="50" t="s">
        <v>14</v>
      </c>
      <c r="H1002" s="22">
        <v>0.36118683216000003</v>
      </c>
      <c r="J1002" s="39">
        <v>90158881</v>
      </c>
      <c r="K1002" s="51">
        <v>0.35121239999999998</v>
      </c>
      <c r="L1002" s="51">
        <v>-9.9744321599999908e-003</v>
      </c>
    </row>
    <row r="1003" ht="15" hidden="1">
      <c r="A1003" s="47">
        <v>90270240</v>
      </c>
      <c r="B1003" s="48" t="s">
        <v>5127</v>
      </c>
      <c r="C1003" s="48" t="s">
        <v>5128</v>
      </c>
      <c r="D1003" s="49" t="s">
        <v>603</v>
      </c>
      <c r="E1003" s="49">
        <v>1</v>
      </c>
      <c r="F1003" s="50" t="s">
        <v>64</v>
      </c>
      <c r="G1003" s="50" t="s">
        <v>14</v>
      </c>
      <c r="H1003" s="22">
        <v>1.4406429328200001</v>
      </c>
      <c r="J1003" s="39">
        <v>90270240</v>
      </c>
      <c r="K1003" s="51">
        <v>1.4008585499999999</v>
      </c>
      <c r="L1003" s="51">
        <v>-3.9784382819999999e-002</v>
      </c>
    </row>
    <row r="1004" ht="15" hidden="1">
      <c r="A1004" s="47">
        <v>90595041</v>
      </c>
      <c r="B1004" s="48" t="s">
        <v>1614</v>
      </c>
      <c r="C1004" s="48" t="s">
        <v>1615</v>
      </c>
      <c r="D1004" s="49" t="s">
        <v>146</v>
      </c>
      <c r="E1004" s="49">
        <v>1</v>
      </c>
      <c r="F1004" s="50" t="s">
        <v>60</v>
      </c>
      <c r="G1004" s="50" t="s">
        <v>14</v>
      </c>
      <c r="H1004" s="22">
        <v>0.72647806014000005</v>
      </c>
      <c r="J1004" s="39">
        <v>90595041</v>
      </c>
      <c r="K1004" s="51">
        <v>0.70641584999999996</v>
      </c>
      <c r="L1004" s="51">
        <v>-2.0062210140000002e-002</v>
      </c>
    </row>
    <row r="1005" ht="15" hidden="1">
      <c r="A1005" s="47">
        <v>90189612</v>
      </c>
      <c r="B1005" s="48" t="s">
        <v>3521</v>
      </c>
      <c r="C1005" s="48" t="s">
        <v>3522</v>
      </c>
      <c r="D1005" s="49" t="s">
        <v>146</v>
      </c>
      <c r="E1005" s="49">
        <v>1</v>
      </c>
      <c r="F1005" s="50" t="s">
        <v>436</v>
      </c>
      <c r="G1005" s="50" t="s">
        <v>14</v>
      </c>
      <c r="H1005" s="22">
        <v>5.7995112936600002</v>
      </c>
      <c r="J1005" s="39">
        <v>90189612</v>
      </c>
      <c r="K1005" s="51">
        <v>5.6393536500000003</v>
      </c>
      <c r="L1005" s="51">
        <v>-0.16015764365999999</v>
      </c>
    </row>
    <row r="1006" ht="15" hidden="1">
      <c r="A1006" s="47">
        <v>92414818</v>
      </c>
      <c r="B1006" s="48" t="s">
        <v>5171</v>
      </c>
      <c r="C1006" s="48" t="s">
        <v>5172</v>
      </c>
      <c r="D1006" s="49" t="s">
        <v>78</v>
      </c>
      <c r="E1006" s="49">
        <v>1</v>
      </c>
      <c r="F1006" s="50" t="s">
        <v>60</v>
      </c>
      <c r="G1006" s="50" t="s">
        <v>14</v>
      </c>
      <c r="H1006" s="22">
        <v>1.4529561202800001</v>
      </c>
      <c r="J1006" s="39">
        <v>92414818</v>
      </c>
      <c r="K1006" s="51">
        <v>1.4128316999999999</v>
      </c>
      <c r="L1006" s="51">
        <v>-4.0124420280000003e-002</v>
      </c>
    </row>
    <row r="1007" ht="15" hidden="1">
      <c r="A1007" s="47">
        <v>90184114</v>
      </c>
      <c r="B1007" s="48" t="s">
        <v>7797</v>
      </c>
      <c r="C1007" s="48" t="s">
        <v>7797</v>
      </c>
      <c r="D1007" s="49" t="s">
        <v>603</v>
      </c>
      <c r="E1007" s="49">
        <v>1</v>
      </c>
      <c r="F1007" s="50" t="s">
        <v>436</v>
      </c>
      <c r="G1007" s="50" t="s">
        <v>14</v>
      </c>
      <c r="H1007" s="22">
        <v>2.3543504428499999</v>
      </c>
      <c r="J1007" s="39">
        <v>90184114</v>
      </c>
      <c r="K1007" s="51">
        <v>2.289333375</v>
      </c>
      <c r="L1007" s="51">
        <v>-6.5017067849999902e-002</v>
      </c>
    </row>
    <row r="1008" ht="15" hidden="1">
      <c r="A1008" s="47">
        <v>92431305</v>
      </c>
      <c r="B1008" s="48" t="s">
        <v>9590</v>
      </c>
      <c r="C1008" s="48" t="s">
        <v>9591</v>
      </c>
      <c r="D1008" s="49" t="s">
        <v>50</v>
      </c>
      <c r="E1008" s="49">
        <v>3.5</v>
      </c>
      <c r="F1008" s="50" t="s">
        <v>95</v>
      </c>
      <c r="G1008" s="50" t="s">
        <v>19</v>
      </c>
      <c r="H1008" s="22">
        <v>4.5271544528826002</v>
      </c>
      <c r="J1008" s="39">
        <v>92431305</v>
      </c>
      <c r="K1008" s="51">
        <v>4.4021338515000004</v>
      </c>
      <c r="L1008" s="51">
        <v>-0.12502060138259999</v>
      </c>
    </row>
    <row r="1009" ht="15" hidden="1">
      <c r="A1009" s="47">
        <v>90152875</v>
      </c>
      <c r="B1009" s="48" t="s">
        <v>4943</v>
      </c>
      <c r="C1009" s="48" t="s">
        <v>4943</v>
      </c>
      <c r="D1009" s="49" t="s">
        <v>39</v>
      </c>
      <c r="E1009" s="49">
        <v>1</v>
      </c>
      <c r="F1009" s="50" t="s">
        <v>60</v>
      </c>
      <c r="G1009" s="50" t="s">
        <v>14</v>
      </c>
      <c r="H1009" s="22">
        <v>1.0053712701899999</v>
      </c>
      <c r="J1009" s="39">
        <v>90152875</v>
      </c>
      <c r="K1009" s="51">
        <v>0.97760722499999997</v>
      </c>
      <c r="L1009" s="51">
        <v>-2.7764045189999999e-002</v>
      </c>
    </row>
    <row r="1010" ht="15" hidden="1">
      <c r="A1010" s="47">
        <v>90249690</v>
      </c>
      <c r="B1010" s="48" t="s">
        <v>8840</v>
      </c>
      <c r="C1010" s="48" t="s">
        <v>8840</v>
      </c>
      <c r="D1010" s="49" t="s">
        <v>131</v>
      </c>
      <c r="E1010" s="49">
        <v>1</v>
      </c>
      <c r="F1010" s="50" t="s">
        <v>60</v>
      </c>
      <c r="G1010" s="50" t="s">
        <v>14</v>
      </c>
      <c r="H1010" s="22">
        <v>2.3543504428499999</v>
      </c>
      <c r="J1010" s="39">
        <v>90249690</v>
      </c>
      <c r="K1010" s="51">
        <v>2.289333375</v>
      </c>
      <c r="L1010" s="51">
        <v>-6.5017067849999902e-002</v>
      </c>
    </row>
    <row r="1011" ht="15" hidden="1">
      <c r="A1011" s="47">
        <v>92414869</v>
      </c>
      <c r="B1011" s="48" t="s">
        <v>1163</v>
      </c>
      <c r="C1011" s="48" t="s">
        <v>1164</v>
      </c>
      <c r="D1011" s="49" t="s">
        <v>358</v>
      </c>
      <c r="E1011" s="49">
        <v>1</v>
      </c>
      <c r="F1011" s="50" t="s">
        <v>60</v>
      </c>
      <c r="G1011" s="50" t="s">
        <v>14</v>
      </c>
      <c r="H1011" s="22">
        <v>1.4529561202800001</v>
      </c>
      <c r="J1011" s="39">
        <v>92414869</v>
      </c>
      <c r="K1011" s="51">
        <v>1.4128316999999999</v>
      </c>
      <c r="L1011" s="51">
        <v>-4.0124420280000003e-002</v>
      </c>
    </row>
    <row r="1012" ht="15" hidden="1">
      <c r="A1012" s="47">
        <v>90241320</v>
      </c>
      <c r="B1012" s="48" t="s">
        <v>1811</v>
      </c>
      <c r="C1012" s="48" t="s">
        <v>1813</v>
      </c>
      <c r="D1012" s="49" t="s">
        <v>528</v>
      </c>
      <c r="E1012" s="49">
        <v>1</v>
      </c>
      <c r="F1012" s="50" t="s">
        <v>158</v>
      </c>
      <c r="G1012" s="50" t="s">
        <v>14</v>
      </c>
      <c r="H1012" s="22">
        <v>2.8744346368160998</v>
      </c>
      <c r="J1012" s="39">
        <v>90241320</v>
      </c>
      <c r="K1012" s="51">
        <v>2.7950550727499999</v>
      </c>
      <c r="L1012" s="51">
        <v>-7.9379564066099903e-002</v>
      </c>
    </row>
    <row r="1013" ht="15" hidden="1">
      <c r="A1013" s="47">
        <v>91242029</v>
      </c>
      <c r="B1013" s="48" t="s">
        <v>8341</v>
      </c>
      <c r="C1013" s="48" t="s">
        <v>8342</v>
      </c>
      <c r="D1013" s="49" t="s">
        <v>633</v>
      </c>
      <c r="E1013" s="49">
        <v>1</v>
      </c>
      <c r="F1013" s="50" t="s">
        <v>60</v>
      </c>
      <c r="G1013" s="50" t="s">
        <v>14</v>
      </c>
      <c r="H1013" s="22">
        <v>0.72647806014000005</v>
      </c>
      <c r="J1013" s="39">
        <v>91242029</v>
      </c>
      <c r="K1013" s="51">
        <v>0.70641584999999996</v>
      </c>
      <c r="L1013" s="51">
        <v>-2.0062210140000002e-002</v>
      </c>
    </row>
    <row r="1014" ht="15" hidden="1">
      <c r="A1014" s="47">
        <v>90154878</v>
      </c>
      <c r="B1014" s="48" t="s">
        <v>6557</v>
      </c>
      <c r="C1014" s="48" t="s">
        <v>6558</v>
      </c>
      <c r="D1014" s="49" t="s">
        <v>220</v>
      </c>
      <c r="E1014" s="49">
        <v>1</v>
      </c>
      <c r="F1014" s="50" t="s">
        <v>60</v>
      </c>
      <c r="G1014" s="50" t="s">
        <v>14</v>
      </c>
      <c r="H1014" s="22">
        <v>1.4529561202800001</v>
      </c>
      <c r="J1014" s="39">
        <v>90154878</v>
      </c>
      <c r="K1014" s="51">
        <v>1.4128316999999999</v>
      </c>
      <c r="L1014" s="51">
        <v>-4.0124420280000003e-002</v>
      </c>
    </row>
    <row r="1015" ht="15" hidden="1">
      <c r="A1015" s="47">
        <v>90150716</v>
      </c>
      <c r="B1015" s="48" t="s">
        <v>3641</v>
      </c>
      <c r="C1015" s="48" t="s">
        <v>3642</v>
      </c>
      <c r="D1015" s="49" t="s">
        <v>39</v>
      </c>
      <c r="E1015" s="49">
        <v>1</v>
      </c>
      <c r="F1015" s="50" t="s">
        <v>60</v>
      </c>
      <c r="G1015" s="50" t="s">
        <v>14</v>
      </c>
      <c r="H1015" s="22">
        <v>1.4529561202800001</v>
      </c>
      <c r="J1015" s="39">
        <v>90150716</v>
      </c>
      <c r="K1015" s="51">
        <v>1.4128316999999999</v>
      </c>
      <c r="L1015" s="51">
        <v>-4.0124420280000003e-002</v>
      </c>
    </row>
    <row r="1016" ht="15" hidden="1">
      <c r="A1016" s="47">
        <v>90262425</v>
      </c>
      <c r="B1016" s="48" t="s">
        <v>3631</v>
      </c>
      <c r="C1016" s="48" t="s">
        <v>3636</v>
      </c>
      <c r="D1016" s="49" t="s">
        <v>50</v>
      </c>
      <c r="E1016" s="49">
        <v>1</v>
      </c>
      <c r="F1016" s="50" t="s">
        <v>60</v>
      </c>
      <c r="G1016" s="50" t="s">
        <v>14</v>
      </c>
      <c r="H1016" s="22">
        <v>1.4406429328200001</v>
      </c>
      <c r="J1016" s="39">
        <v>90262425</v>
      </c>
      <c r="K1016" s="51">
        <v>1.4008585499999999</v>
      </c>
      <c r="L1016" s="51">
        <v>-3.9784382819999999e-002</v>
      </c>
    </row>
    <row r="1017" ht="15" hidden="1">
      <c r="A1017" s="47">
        <v>92429610</v>
      </c>
      <c r="B1017" s="48" t="s">
        <v>9176</v>
      </c>
      <c r="C1017" s="48" t="s">
        <v>9177</v>
      </c>
      <c r="D1017" s="49" t="s">
        <v>124</v>
      </c>
      <c r="E1017" s="49">
        <v>1</v>
      </c>
      <c r="F1017" s="50" t="s">
        <v>13</v>
      </c>
      <c r="G1017" s="50" t="s">
        <v>14</v>
      </c>
      <c r="H1017" s="22">
        <v>154.72751362235999</v>
      </c>
      <c r="J1017" s="39">
        <v>92429610</v>
      </c>
      <c r="K1017" s="51">
        <v>150.4546029</v>
      </c>
      <c r="L1017" s="51">
        <v>-4.2729107223599998</v>
      </c>
    </row>
    <row r="1018" ht="15" hidden="1">
      <c r="A1018" s="47">
        <v>92457380</v>
      </c>
      <c r="B1018" s="48" t="s">
        <v>5653</v>
      </c>
      <c r="C1018" s="48" t="s">
        <v>5653</v>
      </c>
      <c r="D1018" s="49" t="s">
        <v>39</v>
      </c>
      <c r="E1018" s="49">
        <v>1</v>
      </c>
      <c r="F1018" s="50" t="s">
        <v>13</v>
      </c>
      <c r="G1018" s="50" t="s">
        <v>14</v>
      </c>
      <c r="H1018" s="22">
        <v>97.409625996060001</v>
      </c>
      <c r="J1018" s="39">
        <v>92457380</v>
      </c>
      <c r="K1018" s="51">
        <v>94.719589650000003</v>
      </c>
      <c r="L1018" s="51">
        <v>-2.6900363460599999</v>
      </c>
    </row>
    <row r="1019" ht="15" hidden="1">
      <c r="A1019" s="47">
        <v>90273850</v>
      </c>
      <c r="B1019" s="48" t="s">
        <v>4930</v>
      </c>
      <c r="C1019" s="48" t="s">
        <v>4931</v>
      </c>
      <c r="D1019" s="49" t="s">
        <v>956</v>
      </c>
      <c r="E1019" s="49">
        <v>1</v>
      </c>
      <c r="F1019" s="50" t="s">
        <v>13</v>
      </c>
      <c r="G1019" s="50" t="s">
        <v>14</v>
      </c>
      <c r="H1019" s="22">
        <v>41.187420000000003</v>
      </c>
      <c r="J1019" s="39">
        <v>90273850</v>
      </c>
      <c r="K1019" s="51">
        <v>40.049999999999997</v>
      </c>
      <c r="L1019" s="51">
        <v>-1.1374200000000001</v>
      </c>
    </row>
    <row r="1020" ht="15" hidden="1">
      <c r="A1020" s="47">
        <v>92385109</v>
      </c>
      <c r="B1020" s="48" t="s">
        <v>7060</v>
      </c>
      <c r="C1020" s="48" t="s">
        <v>7061</v>
      </c>
      <c r="D1020" s="49" t="s">
        <v>229</v>
      </c>
      <c r="E1020" s="49">
        <v>3</v>
      </c>
      <c r="F1020" s="50" t="s">
        <v>95</v>
      </c>
      <c r="G1020" s="50" t="s">
        <v>14</v>
      </c>
      <c r="H1020" s="22">
        <v>34.797067761960001</v>
      </c>
      <c r="J1020" s="39">
        <v>92385109</v>
      </c>
      <c r="K1020" s="51">
        <v>33.836121900000002</v>
      </c>
      <c r="L1020" s="51">
        <v>-0.96094586195999898</v>
      </c>
    </row>
    <row r="1021" ht="15" hidden="1">
      <c r="A1021" s="47">
        <v>92253474</v>
      </c>
      <c r="B1021" s="48" t="s">
        <v>1881</v>
      </c>
      <c r="C1021" s="48" t="s">
        <v>1882</v>
      </c>
      <c r="D1021" s="49" t="s">
        <v>528</v>
      </c>
      <c r="E1021" s="49">
        <v>1</v>
      </c>
      <c r="F1021" s="50" t="s">
        <v>13</v>
      </c>
      <c r="G1021" s="50" t="s">
        <v>14</v>
      </c>
      <c r="H1021" s="22">
        <v>13.855836355792199</v>
      </c>
      <c r="J1021" s="39">
        <v>92253474</v>
      </c>
      <c r="K1021" s="51">
        <v>13.4731975455</v>
      </c>
      <c r="L1021" s="51">
        <v>-0.38263881029219998</v>
      </c>
    </row>
    <row r="1022" ht="15" hidden="1">
      <c r="A1022" s="47">
        <v>90278267</v>
      </c>
      <c r="B1022" s="48" t="s">
        <v>8244</v>
      </c>
      <c r="C1022" s="48" t="s">
        <v>8245</v>
      </c>
      <c r="D1022" s="49" t="s">
        <v>633</v>
      </c>
      <c r="E1022" s="49">
        <v>1</v>
      </c>
      <c r="F1022" s="50" t="s">
        <v>60</v>
      </c>
      <c r="G1022" s="50" t="s">
        <v>14</v>
      </c>
      <c r="H1022" s="22">
        <v>2.9674781778599999</v>
      </c>
      <c r="J1022" s="39">
        <v>90278267</v>
      </c>
      <c r="K1022" s="51">
        <v>2.88552915</v>
      </c>
      <c r="L1022" s="51">
        <v>-8.1949027859999898e-002</v>
      </c>
    </row>
    <row r="1023" ht="15" hidden="1">
      <c r="A1023" s="47">
        <v>92438377</v>
      </c>
      <c r="B1023" s="48" t="s">
        <v>5085</v>
      </c>
      <c r="C1023" s="48" t="s">
        <v>5086</v>
      </c>
      <c r="D1023" s="49" t="s">
        <v>956</v>
      </c>
      <c r="E1023" s="49">
        <v>1</v>
      </c>
      <c r="F1023" s="50" t="s">
        <v>60</v>
      </c>
      <c r="G1023" s="50" t="s">
        <v>14</v>
      </c>
      <c r="H1023" s="22">
        <v>2.9059122405600002</v>
      </c>
      <c r="J1023" s="39">
        <v>92438377</v>
      </c>
      <c r="K1023" s="51">
        <v>2.8256633999999998</v>
      </c>
      <c r="L1023" s="51">
        <v>-8.0248840559999896e-002</v>
      </c>
    </row>
    <row r="1024" ht="15" hidden="1">
      <c r="A1024" s="47">
        <v>90623045</v>
      </c>
      <c r="B1024" s="48" t="s">
        <v>1826</v>
      </c>
      <c r="C1024" s="48" t="s">
        <v>1826</v>
      </c>
      <c r="D1024" s="49" t="s">
        <v>59</v>
      </c>
      <c r="E1024" s="49">
        <v>1</v>
      </c>
      <c r="F1024" s="50" t="s">
        <v>60</v>
      </c>
      <c r="G1024" s="50" t="s">
        <v>14</v>
      </c>
      <c r="H1024" s="22">
        <v>1.7143489089531001</v>
      </c>
      <c r="J1024" s="39">
        <v>90623045</v>
      </c>
      <c r="K1024" s="51">
        <v>1.6670059402499999</v>
      </c>
      <c r="L1024" s="51">
        <v>-4.7342968703100001e-002</v>
      </c>
    </row>
    <row r="1025" ht="15" hidden="1">
      <c r="A1025" s="47">
        <v>90262018</v>
      </c>
      <c r="B1025" s="48" t="s">
        <v>1910</v>
      </c>
      <c r="C1025" s="48" t="s">
        <v>1911</v>
      </c>
      <c r="D1025" s="49" t="s">
        <v>528</v>
      </c>
      <c r="E1025" s="49">
        <v>1</v>
      </c>
      <c r="F1025" s="50" t="s">
        <v>13</v>
      </c>
      <c r="G1025" s="50" t="s">
        <v>14</v>
      </c>
      <c r="H1025" s="22">
        <v>29.831827689518398</v>
      </c>
      <c r="J1025" s="39">
        <v>90262018</v>
      </c>
      <c r="K1025" s="51">
        <v>29.008000475999999</v>
      </c>
      <c r="L1025" s="51">
        <v>-0.82382721351839905</v>
      </c>
    </row>
    <row r="1026" ht="15" hidden="1">
      <c r="A1026" s="47">
        <v>92379524</v>
      </c>
      <c r="B1026" s="48" t="s">
        <v>1420</v>
      </c>
      <c r="C1026" s="48" t="s">
        <v>1421</v>
      </c>
      <c r="D1026" s="49" t="s">
        <v>50</v>
      </c>
      <c r="E1026" s="49">
        <v>1</v>
      </c>
      <c r="F1026" s="50" t="s">
        <v>64</v>
      </c>
      <c r="G1026" s="50" t="s">
        <v>14</v>
      </c>
      <c r="H1026" s="22">
        <v>3.9636736776000001</v>
      </c>
      <c r="J1026" s="39">
        <v>92379524</v>
      </c>
      <c r="K1026" s="51">
        <v>3.8542139999999998</v>
      </c>
      <c r="L1026" s="51">
        <v>-0.1094596776</v>
      </c>
    </row>
    <row r="1027" ht="15" hidden="1">
      <c r="A1027" s="47">
        <v>92437966</v>
      </c>
      <c r="B1027" s="48" t="s">
        <v>7727</v>
      </c>
      <c r="C1027" s="48" t="s">
        <v>7728</v>
      </c>
      <c r="D1027" s="49" t="s">
        <v>12</v>
      </c>
      <c r="E1027" s="49">
        <v>1</v>
      </c>
      <c r="F1027" s="50" t="s">
        <v>60</v>
      </c>
      <c r="G1027" s="50" t="s">
        <v>14</v>
      </c>
      <c r="H1027" s="22">
        <v>11.7385720452</v>
      </c>
      <c r="J1027" s="39">
        <v>92437966</v>
      </c>
      <c r="K1027" s="51">
        <v>11.414403</v>
      </c>
      <c r="L1027" s="51">
        <v>-0.32416904520000001</v>
      </c>
    </row>
    <row r="1028" ht="15" hidden="1">
      <c r="A1028" s="47">
        <v>90173899</v>
      </c>
      <c r="B1028" s="48" t="s">
        <v>1091</v>
      </c>
      <c r="C1028" s="48" t="s">
        <v>1091</v>
      </c>
      <c r="D1028" s="49" t="s">
        <v>383</v>
      </c>
      <c r="E1028" s="49">
        <v>1</v>
      </c>
      <c r="F1028" s="50" t="s">
        <v>64</v>
      </c>
      <c r="G1028" s="50" t="s">
        <v>14</v>
      </c>
      <c r="H1028" s="22">
        <v>30.573644463179999</v>
      </c>
      <c r="J1028" s="39">
        <v>90173899</v>
      </c>
      <c r="K1028" s="51">
        <v>29.72933145</v>
      </c>
      <c r="L1028" s="51">
        <v>-0.84431301317999896</v>
      </c>
    </row>
    <row r="1029" ht="15" hidden="1">
      <c r="A1029" s="47">
        <v>90125614</v>
      </c>
      <c r="B1029" s="48" t="s">
        <v>7151</v>
      </c>
      <c r="C1029" s="48" t="s">
        <v>7152</v>
      </c>
      <c r="D1029" s="49" t="s">
        <v>50</v>
      </c>
      <c r="E1029" s="49">
        <v>1</v>
      </c>
      <c r="F1029" s="50" t="s">
        <v>64</v>
      </c>
      <c r="G1029" s="50" t="s">
        <v>14</v>
      </c>
      <c r="H1029" s="22">
        <v>0.75110443506000002</v>
      </c>
      <c r="J1029" s="39">
        <v>90125614</v>
      </c>
      <c r="K1029" s="51">
        <v>0.73036215000000004</v>
      </c>
      <c r="L1029" s="51">
        <v>-2.0742285060000001e-002</v>
      </c>
    </row>
    <row r="1030" ht="15" hidden="1">
      <c r="A1030" s="47">
        <v>92406319</v>
      </c>
      <c r="B1030" s="48" t="s">
        <v>4029</v>
      </c>
      <c r="C1030" s="48" t="s">
        <v>4030</v>
      </c>
      <c r="D1030" s="49" t="s">
        <v>146</v>
      </c>
      <c r="E1030" s="49">
        <v>1</v>
      </c>
      <c r="F1030" s="50" t="s">
        <v>60</v>
      </c>
      <c r="G1030" s="50" t="s">
        <v>14</v>
      </c>
      <c r="H1030" s="22">
        <v>1.4775824952000001</v>
      </c>
      <c r="J1030" s="39">
        <v>92406319</v>
      </c>
      <c r="K1030" s="51">
        <v>1.4367780000000001</v>
      </c>
      <c r="L1030" s="51">
        <v>-4.0804495199999999e-002</v>
      </c>
    </row>
    <row r="1031" ht="15" hidden="1">
      <c r="A1031" s="47">
        <v>92413820</v>
      </c>
      <c r="B1031" s="48" t="s">
        <v>4462</v>
      </c>
      <c r="C1031" s="48" t="s">
        <v>4463</v>
      </c>
      <c r="D1031" s="49" t="s">
        <v>50</v>
      </c>
      <c r="E1031" s="49">
        <v>1</v>
      </c>
      <c r="F1031" s="50" t="s">
        <v>64</v>
      </c>
      <c r="G1031" s="50" t="s">
        <v>14</v>
      </c>
      <c r="H1031" s="22">
        <v>1.4898956826600001</v>
      </c>
      <c r="J1031" s="39">
        <v>92413820</v>
      </c>
      <c r="K1031" s="51">
        <v>1.4487511500000001</v>
      </c>
      <c r="L1031" s="51">
        <v>-4.1144532659999997e-002</v>
      </c>
    </row>
    <row r="1032" ht="15" hidden="1">
      <c r="A1032" s="47">
        <v>90311159</v>
      </c>
      <c r="B1032" s="48" t="s">
        <v>9335</v>
      </c>
      <c r="C1032" s="48" t="s">
        <v>9336</v>
      </c>
      <c r="D1032" s="49" t="s">
        <v>235</v>
      </c>
      <c r="E1032" s="49">
        <v>1</v>
      </c>
      <c r="F1032" s="50" t="s">
        <v>64</v>
      </c>
      <c r="G1032" s="50" t="s">
        <v>14</v>
      </c>
      <c r="H1032" s="22">
        <v>0.75110443506000002</v>
      </c>
      <c r="J1032" s="39">
        <v>90311159</v>
      </c>
      <c r="K1032" s="51">
        <v>0.73036215000000004</v>
      </c>
      <c r="L1032" s="51">
        <v>-2.0742285060000001e-002</v>
      </c>
    </row>
    <row r="1033" ht="15" hidden="1">
      <c r="A1033" s="47">
        <v>90273796</v>
      </c>
      <c r="B1033" s="48" t="s">
        <v>3784</v>
      </c>
      <c r="C1033" s="48" t="s">
        <v>3785</v>
      </c>
      <c r="D1033" s="49" t="s">
        <v>956</v>
      </c>
      <c r="E1033" s="49">
        <v>1</v>
      </c>
      <c r="F1033" s="50" t="s">
        <v>88</v>
      </c>
      <c r="G1033" s="50" t="s">
        <v>14</v>
      </c>
      <c r="H1033" s="22">
        <v>24.675627669840001</v>
      </c>
      <c r="J1033" s="39">
        <v>90273796</v>
      </c>
      <c r="K1033" s="51">
        <v>23.994192600000002</v>
      </c>
      <c r="L1033" s="51">
        <v>-0.68143506983999902</v>
      </c>
    </row>
    <row r="1034" ht="15" hidden="1">
      <c r="A1034" s="47">
        <v>90124669</v>
      </c>
      <c r="B1034" s="48" t="s">
        <v>4269</v>
      </c>
      <c r="C1034" s="48" t="s">
        <v>4274</v>
      </c>
      <c r="D1034" s="49" t="s">
        <v>50</v>
      </c>
      <c r="E1034" s="49">
        <v>1</v>
      </c>
      <c r="F1034" s="50" t="s">
        <v>60</v>
      </c>
      <c r="G1034" s="50" t="s">
        <v>14</v>
      </c>
      <c r="H1034" s="22">
        <v>0.36939562380000002</v>
      </c>
      <c r="J1034" s="39">
        <v>90124669</v>
      </c>
      <c r="K1034" s="51">
        <v>0.35919450000000003</v>
      </c>
      <c r="L1034" s="51">
        <v>-1.02011238e-002</v>
      </c>
    </row>
    <row r="1035" ht="15" hidden="1">
      <c r="A1035" s="47">
        <v>92377750</v>
      </c>
      <c r="B1035" s="48" t="s">
        <v>5690</v>
      </c>
      <c r="C1035" s="48" t="s">
        <v>5691</v>
      </c>
      <c r="D1035" s="49" t="s">
        <v>492</v>
      </c>
      <c r="E1035" s="49">
        <v>1</v>
      </c>
      <c r="F1035" s="50" t="s">
        <v>60</v>
      </c>
      <c r="G1035" s="50" t="s">
        <v>14</v>
      </c>
      <c r="H1035" s="22">
        <v>0.73879124760000003</v>
      </c>
      <c r="J1035" s="39">
        <v>92377750</v>
      </c>
      <c r="K1035" s="51">
        <v>0.71838900000000006</v>
      </c>
      <c r="L1035" s="51">
        <v>-2.0402247599999999e-002</v>
      </c>
    </row>
    <row r="1036" ht="15" hidden="1">
      <c r="A1036" s="47">
        <v>92457835</v>
      </c>
      <c r="B1036" s="48" t="s">
        <v>7820</v>
      </c>
      <c r="C1036" s="48" t="s">
        <v>7820</v>
      </c>
      <c r="D1036" s="49" t="s">
        <v>244</v>
      </c>
      <c r="E1036" s="49">
        <v>1</v>
      </c>
      <c r="F1036" s="50" t="s">
        <v>60</v>
      </c>
      <c r="G1036" s="50" t="s">
        <v>14</v>
      </c>
      <c r="H1036" s="22">
        <v>1.61622976347</v>
      </c>
      <c r="J1036" s="39">
        <v>92457835</v>
      </c>
      <c r="K1036" s="51">
        <v>1.5715964250000001</v>
      </c>
      <c r="L1036" s="51">
        <v>-4.4633338469999999e-002</v>
      </c>
    </row>
    <row r="1037" ht="15" hidden="1">
      <c r="A1037" s="47">
        <v>90224027</v>
      </c>
      <c r="B1037" s="48" t="s">
        <v>5954</v>
      </c>
      <c r="C1037" s="48" t="s">
        <v>5955</v>
      </c>
      <c r="D1037" s="49" t="s">
        <v>633</v>
      </c>
      <c r="E1037" s="49">
        <v>1</v>
      </c>
      <c r="F1037" s="50" t="s">
        <v>60</v>
      </c>
      <c r="G1037" s="50" t="s">
        <v>14</v>
      </c>
      <c r="H1037" s="22">
        <v>0.36939562380000002</v>
      </c>
      <c r="J1037" s="39">
        <v>90224027</v>
      </c>
      <c r="K1037" s="51">
        <v>0.35919450000000003</v>
      </c>
      <c r="L1037" s="51">
        <v>-1.02011238e-002</v>
      </c>
    </row>
    <row r="1038" ht="15" hidden="1">
      <c r="A1038" s="47">
        <v>90255089</v>
      </c>
      <c r="B1038" s="48" t="s">
        <v>9041</v>
      </c>
      <c r="C1038" s="48" t="s">
        <v>9041</v>
      </c>
      <c r="D1038" s="49" t="s">
        <v>26</v>
      </c>
      <c r="E1038" s="49">
        <v>50</v>
      </c>
      <c r="F1038" s="50" t="s">
        <v>95</v>
      </c>
      <c r="G1038" s="50" t="s">
        <v>19</v>
      </c>
      <c r="H1038" s="22">
        <v>0.36939562380000002</v>
      </c>
      <c r="J1038" s="39">
        <v>90255089</v>
      </c>
      <c r="K1038" s="51">
        <v>0.35919450000000003</v>
      </c>
      <c r="L1038" s="51">
        <v>-1.02011238e-002</v>
      </c>
    </row>
    <row r="1039" ht="15" hidden="1">
      <c r="A1039" s="47">
        <v>92262503</v>
      </c>
      <c r="B1039" s="48" t="s">
        <v>5575</v>
      </c>
      <c r="C1039" s="48" t="s">
        <v>5575</v>
      </c>
      <c r="D1039" s="49" t="s">
        <v>21</v>
      </c>
      <c r="E1039" s="49">
        <v>1</v>
      </c>
      <c r="F1039" s="50" t="s">
        <v>60</v>
      </c>
      <c r="G1039" s="50" t="s">
        <v>14</v>
      </c>
      <c r="H1039" s="22">
        <v>0.33088168386</v>
      </c>
      <c r="J1039" s="39">
        <v>92262503</v>
      </c>
      <c r="K1039" s="51">
        <v>0.32174415000000001</v>
      </c>
      <c r="L1039" s="51">
        <v>-9.1375338599999894e-003</v>
      </c>
    </row>
    <row r="1040" ht="15" hidden="1">
      <c r="A1040" s="47">
        <v>92421806</v>
      </c>
      <c r="B1040" s="48" t="s">
        <v>1531</v>
      </c>
      <c r="C1040" s="48" t="s">
        <v>1532</v>
      </c>
      <c r="D1040" s="49" t="s">
        <v>220</v>
      </c>
      <c r="E1040" s="49">
        <v>1</v>
      </c>
      <c r="F1040" s="50" t="s">
        <v>436</v>
      </c>
      <c r="G1040" s="50" t="s">
        <v>14</v>
      </c>
      <c r="H1040" s="22">
        <v>2.9797913653200001</v>
      </c>
      <c r="J1040" s="39">
        <v>92421806</v>
      </c>
      <c r="K1040" s="51">
        <v>2.8975023000000002</v>
      </c>
      <c r="L1040" s="51">
        <v>-8.2289065319999896e-002</v>
      </c>
    </row>
    <row r="1041" ht="15" hidden="1">
      <c r="A1041" s="47">
        <v>92470599</v>
      </c>
      <c r="B1041" s="48" t="s">
        <v>4741</v>
      </c>
      <c r="C1041" s="48" t="s">
        <v>4743</v>
      </c>
      <c r="D1041" s="49" t="s">
        <v>227</v>
      </c>
      <c r="E1041" s="49">
        <v>1</v>
      </c>
      <c r="F1041" s="50" t="s">
        <v>64</v>
      </c>
      <c r="G1041" s="50" t="s">
        <v>14</v>
      </c>
      <c r="H1041" s="22">
        <v>12.01767096096</v>
      </c>
      <c r="J1041" s="39">
        <v>92470599</v>
      </c>
      <c r="K1041" s="51">
        <v>11.685794400000001</v>
      </c>
      <c r="L1041" s="51">
        <v>-0.33187656096000001</v>
      </c>
    </row>
    <row r="1042" ht="15" hidden="1">
      <c r="A1042" s="47">
        <v>90181018</v>
      </c>
      <c r="B1042" s="48" t="s">
        <v>3694</v>
      </c>
      <c r="C1042" s="48" t="s">
        <v>3695</v>
      </c>
      <c r="D1042" s="49" t="s">
        <v>69</v>
      </c>
      <c r="E1042" s="49">
        <v>30</v>
      </c>
      <c r="F1042" s="50" t="s">
        <v>95</v>
      </c>
      <c r="G1042" s="50" t="s">
        <v>19</v>
      </c>
      <c r="H1042" s="22">
        <v>0.36939562380000002</v>
      </c>
      <c r="J1042" s="39">
        <v>90181018</v>
      </c>
      <c r="K1042" s="51">
        <v>0.35919450000000003</v>
      </c>
      <c r="L1042" s="51">
        <v>-1.02011238e-002</v>
      </c>
    </row>
    <row r="1043" ht="15" hidden="1">
      <c r="A1043" s="47">
        <v>90135660</v>
      </c>
      <c r="B1043" s="48" t="s">
        <v>4400</v>
      </c>
      <c r="C1043" s="48" t="s">
        <v>4401</v>
      </c>
      <c r="D1043" s="49" t="s">
        <v>207</v>
      </c>
      <c r="E1043" s="49">
        <v>1</v>
      </c>
      <c r="F1043" s="50" t="s">
        <v>64</v>
      </c>
      <c r="G1043" s="50" t="s">
        <v>14</v>
      </c>
      <c r="H1043" s="22">
        <v>0.73879124760000003</v>
      </c>
      <c r="J1043" s="39">
        <v>90135660</v>
      </c>
      <c r="K1043" s="51">
        <v>0.71838900000000006</v>
      </c>
      <c r="L1043" s="51">
        <v>-2.0402247599999999e-002</v>
      </c>
    </row>
    <row r="1044" ht="15" hidden="1">
      <c r="A1044" s="47">
        <v>92406963</v>
      </c>
      <c r="B1044" s="48" t="s">
        <v>6511</v>
      </c>
      <c r="C1044" s="48" t="s">
        <v>6512</v>
      </c>
      <c r="D1044" s="49" t="s">
        <v>235</v>
      </c>
      <c r="E1044" s="49">
        <v>1</v>
      </c>
      <c r="F1044" s="50" t="s">
        <v>436</v>
      </c>
      <c r="G1044" s="50" t="s">
        <v>14</v>
      </c>
      <c r="H1044" s="22">
        <v>2.9551649904000001</v>
      </c>
      <c r="J1044" s="39">
        <v>92406963</v>
      </c>
      <c r="K1044" s="51">
        <v>2.8735560000000002</v>
      </c>
      <c r="L1044" s="51">
        <v>-8.1608990399999901e-002</v>
      </c>
    </row>
    <row r="1045" ht="15" hidden="1">
      <c r="A1045" s="47">
        <v>90153626</v>
      </c>
      <c r="B1045" s="48" t="s">
        <v>2967</v>
      </c>
      <c r="C1045" s="48" t="s">
        <v>2967</v>
      </c>
      <c r="D1045" s="49" t="s">
        <v>39</v>
      </c>
      <c r="E1045" s="49">
        <v>1</v>
      </c>
      <c r="F1045" s="50" t="s">
        <v>60</v>
      </c>
      <c r="G1045" s="50" t="s">
        <v>14</v>
      </c>
      <c r="H1045" s="22">
        <v>0.66176336772</v>
      </c>
      <c r="J1045" s="39">
        <v>90153626</v>
      </c>
      <c r="K1045" s="51">
        <v>0.64348830000000001</v>
      </c>
      <c r="L1045" s="51">
        <v>-1.827506772e-002</v>
      </c>
    </row>
    <row r="1046" ht="15" hidden="1">
      <c r="A1046" s="47">
        <v>92399738</v>
      </c>
      <c r="B1046" s="48" t="s">
        <v>4719</v>
      </c>
      <c r="C1046" s="48" t="s">
        <v>4720</v>
      </c>
      <c r="D1046" s="49" t="s">
        <v>748</v>
      </c>
      <c r="E1046" s="49">
        <v>200</v>
      </c>
      <c r="F1046" s="50" t="s">
        <v>99</v>
      </c>
      <c r="G1046" s="50" t="s">
        <v>19</v>
      </c>
      <c r="H1046" s="22">
        <v>0.36939562380000002</v>
      </c>
      <c r="J1046" s="39">
        <v>92399738</v>
      </c>
      <c r="K1046" s="51">
        <v>0.35919450000000003</v>
      </c>
      <c r="L1046" s="51">
        <v>-1.02011238e-002</v>
      </c>
    </row>
    <row r="1047" ht="15" hidden="1">
      <c r="A1047" s="47">
        <v>92406289</v>
      </c>
      <c r="B1047" s="48" t="s">
        <v>4402</v>
      </c>
      <c r="C1047" s="48" t="s">
        <v>4404</v>
      </c>
      <c r="D1047" s="49" t="s">
        <v>1221</v>
      </c>
      <c r="E1047" s="49">
        <v>1</v>
      </c>
      <c r="F1047" s="50" t="s">
        <v>60</v>
      </c>
      <c r="G1047" s="50" t="s">
        <v>14</v>
      </c>
      <c r="H1047" s="22">
        <v>0.73879124760000003</v>
      </c>
      <c r="J1047" s="39">
        <v>92406289</v>
      </c>
      <c r="K1047" s="51">
        <v>0.71838900000000006</v>
      </c>
      <c r="L1047" s="51">
        <v>-2.0402247599999999e-002</v>
      </c>
    </row>
    <row r="1048" ht="15" hidden="1">
      <c r="A1048" s="47">
        <v>90286839</v>
      </c>
      <c r="B1048" s="48" t="s">
        <v>5866</v>
      </c>
      <c r="C1048" s="48" t="s">
        <v>5867</v>
      </c>
      <c r="D1048" s="49" t="s">
        <v>544</v>
      </c>
      <c r="E1048" s="49">
        <v>1</v>
      </c>
      <c r="F1048" s="50" t="s">
        <v>88</v>
      </c>
      <c r="G1048" s="50" t="s">
        <v>14</v>
      </c>
      <c r="H1048" s="22">
        <v>5.29410694176</v>
      </c>
      <c r="J1048" s="39">
        <v>90286839</v>
      </c>
      <c r="K1048" s="51">
        <v>5.1479064000000001</v>
      </c>
      <c r="L1048" s="51">
        <v>-0.14620054176</v>
      </c>
    </row>
    <row r="1049" ht="15" hidden="1">
      <c r="A1049" s="47">
        <v>90185790</v>
      </c>
      <c r="B1049" s="48" t="s">
        <v>3073</v>
      </c>
      <c r="C1049" s="48" t="s">
        <v>3074</v>
      </c>
      <c r="D1049" s="49" t="s">
        <v>146</v>
      </c>
      <c r="E1049" s="49">
        <v>1</v>
      </c>
      <c r="F1049" s="50" t="s">
        <v>60</v>
      </c>
      <c r="G1049" s="50" t="s">
        <v>14</v>
      </c>
      <c r="H1049" s="22">
        <v>2.9551649904000001</v>
      </c>
      <c r="J1049" s="39">
        <v>90185790</v>
      </c>
      <c r="K1049" s="51">
        <v>2.8735560000000002</v>
      </c>
      <c r="L1049" s="51">
        <v>-8.1608990399999901e-002</v>
      </c>
    </row>
    <row r="1050" ht="15" hidden="1">
      <c r="A1050" s="47">
        <v>90224191</v>
      </c>
      <c r="B1050" s="48" t="s">
        <v>2977</v>
      </c>
      <c r="C1050" s="48" t="s">
        <v>2983</v>
      </c>
      <c r="D1050" s="49" t="s">
        <v>26</v>
      </c>
      <c r="E1050" s="49">
        <v>1</v>
      </c>
      <c r="F1050" s="50" t="s">
        <v>60</v>
      </c>
      <c r="G1050" s="50" t="s">
        <v>14</v>
      </c>
      <c r="H1050" s="22">
        <v>1.32352673544</v>
      </c>
      <c r="J1050" s="39">
        <v>90224191</v>
      </c>
      <c r="K1050" s="51">
        <v>1.2869766</v>
      </c>
      <c r="L1050" s="51">
        <v>-3.6550135439999999e-002</v>
      </c>
    </row>
    <row r="1051" ht="15" hidden="1">
      <c r="A1051" s="47">
        <v>92438199</v>
      </c>
      <c r="B1051" s="48" t="s">
        <v>8707</v>
      </c>
      <c r="C1051" s="48" t="s">
        <v>8708</v>
      </c>
      <c r="D1051" s="49" t="s">
        <v>146</v>
      </c>
      <c r="E1051" s="49">
        <v>1</v>
      </c>
      <c r="F1051" s="50" t="s">
        <v>60</v>
      </c>
      <c r="G1051" s="50" t="s">
        <v>14</v>
      </c>
      <c r="H1051" s="22">
        <v>5.9595827306400002</v>
      </c>
      <c r="J1051" s="39">
        <v>92438199</v>
      </c>
      <c r="K1051" s="51">
        <v>5.7950046000000004</v>
      </c>
      <c r="L1051" s="51">
        <v>-0.16457813063999999</v>
      </c>
    </row>
    <row r="1052" ht="15">
      <c r="A1052" s="47">
        <v>90173295</v>
      </c>
      <c r="B1052" s="48" t="s">
        <v>5098</v>
      </c>
      <c r="C1052" s="48" t="s">
        <v>5098</v>
      </c>
      <c r="D1052" s="49" t="s">
        <v>244</v>
      </c>
      <c r="E1052" s="49">
        <v>1</v>
      </c>
      <c r="F1052" s="50" t="s">
        <v>60</v>
      </c>
      <c r="G1052" s="50" t="s">
        <v>14</v>
      </c>
      <c r="H1052" s="22">
        <v>0.16544084193</v>
      </c>
      <c r="J1052" s="39">
        <v>90173295</v>
      </c>
      <c r="K1052" s="51">
        <v>0.160872075</v>
      </c>
      <c r="L1052" s="51">
        <v>-4.5687669299999999e-003</v>
      </c>
    </row>
    <row r="1053" ht="15" hidden="1">
      <c r="A1053" s="47">
        <v>90187709</v>
      </c>
      <c r="B1053" s="48" t="s">
        <v>9722</v>
      </c>
      <c r="C1053" s="48" t="s">
        <v>9723</v>
      </c>
      <c r="D1053" s="49" t="s">
        <v>146</v>
      </c>
      <c r="E1053" s="49">
        <v>1</v>
      </c>
      <c r="F1053" s="50" t="s">
        <v>60</v>
      </c>
      <c r="G1053" s="50" t="s">
        <v>14</v>
      </c>
      <c r="H1053" s="22">
        <v>3.1584734999999999</v>
      </c>
      <c r="J1053" s="39">
        <v>90187709</v>
      </c>
      <c r="K1053" s="51">
        <v>3.07125</v>
      </c>
      <c r="L1053" s="51">
        <v>-8.7223499999999898e-002</v>
      </c>
    </row>
    <row r="1054" ht="15" hidden="1">
      <c r="A1054" s="47">
        <v>90886038</v>
      </c>
      <c r="B1054" s="48" t="s">
        <v>6882</v>
      </c>
      <c r="C1054" s="48" t="s">
        <v>6884</v>
      </c>
      <c r="D1054" s="49" t="s">
        <v>21</v>
      </c>
      <c r="E1054" s="49">
        <v>1</v>
      </c>
      <c r="F1054" s="50" t="s">
        <v>60</v>
      </c>
      <c r="G1054" s="50" t="s">
        <v>14</v>
      </c>
      <c r="H1054" s="22">
        <v>1.4898956826600001</v>
      </c>
      <c r="J1054" s="39">
        <v>90886038</v>
      </c>
      <c r="K1054" s="51">
        <v>1.4487511500000001</v>
      </c>
      <c r="L1054" s="51">
        <v>-4.1144532659999997e-002</v>
      </c>
    </row>
    <row r="1055" ht="15" hidden="1">
      <c r="A1055" s="47">
        <v>90218876</v>
      </c>
      <c r="B1055" s="48" t="s">
        <v>8110</v>
      </c>
      <c r="C1055" s="48" t="s">
        <v>8114</v>
      </c>
      <c r="D1055" s="49" t="s">
        <v>806</v>
      </c>
      <c r="E1055" s="49">
        <v>1</v>
      </c>
      <c r="F1055" s="50" t="s">
        <v>60</v>
      </c>
      <c r="G1055" s="50" t="s">
        <v>14</v>
      </c>
      <c r="H1055" s="22">
        <v>2.8935990531</v>
      </c>
      <c r="J1055" s="39">
        <v>90218876</v>
      </c>
      <c r="K1055" s="51">
        <v>2.8136902500000001</v>
      </c>
      <c r="L1055" s="51">
        <v>-7.9908803099999898e-002</v>
      </c>
    </row>
    <row r="1056" ht="15" hidden="1">
      <c r="A1056" s="47">
        <v>90302141</v>
      </c>
      <c r="B1056" s="48" t="s">
        <v>1500</v>
      </c>
      <c r="C1056" s="48" t="s">
        <v>1501</v>
      </c>
      <c r="D1056" s="49" t="s">
        <v>720</v>
      </c>
      <c r="E1056" s="49">
        <v>1</v>
      </c>
      <c r="F1056" s="50" t="s">
        <v>60</v>
      </c>
      <c r="G1056" s="50" t="s">
        <v>14</v>
      </c>
      <c r="H1056" s="22">
        <v>0.73879124760000003</v>
      </c>
      <c r="J1056" s="39">
        <v>90302141</v>
      </c>
      <c r="K1056" s="51">
        <v>0.71838900000000006</v>
      </c>
      <c r="L1056" s="51">
        <v>-2.0402247599999999e-002</v>
      </c>
    </row>
    <row r="1057" ht="15" hidden="1">
      <c r="A1057" s="47">
        <v>90187237</v>
      </c>
      <c r="B1057" s="48" t="s">
        <v>8009</v>
      </c>
      <c r="C1057" s="48" t="s">
        <v>8010</v>
      </c>
      <c r="D1057" s="49" t="s">
        <v>146</v>
      </c>
      <c r="E1057" s="49">
        <v>100</v>
      </c>
      <c r="F1057" s="50" t="s">
        <v>18</v>
      </c>
      <c r="G1057" s="50" t="s">
        <v>19</v>
      </c>
      <c r="H1057" s="22">
        <v>0.36939562380000002</v>
      </c>
      <c r="J1057" s="39">
        <v>90187237</v>
      </c>
      <c r="K1057" s="51">
        <v>0.35919450000000003</v>
      </c>
      <c r="L1057" s="51">
        <v>-1.02011238e-002</v>
      </c>
    </row>
    <row r="1058" ht="15" hidden="1">
      <c r="A1058" s="47">
        <v>90157990</v>
      </c>
      <c r="B1058" s="48" t="s">
        <v>8848</v>
      </c>
      <c r="C1058" s="48" t="s">
        <v>8849</v>
      </c>
      <c r="D1058" s="49" t="s">
        <v>229</v>
      </c>
      <c r="E1058" s="49">
        <v>1</v>
      </c>
      <c r="F1058" s="50" t="s">
        <v>60</v>
      </c>
      <c r="G1058" s="50" t="s">
        <v>14</v>
      </c>
      <c r="H1058" s="22">
        <v>0.75110443506000002</v>
      </c>
      <c r="J1058" s="39">
        <v>90157990</v>
      </c>
      <c r="K1058" s="51">
        <v>0.73036215000000004</v>
      </c>
      <c r="L1058" s="51">
        <v>-2.0742285060000001e-002</v>
      </c>
    </row>
    <row r="1059" ht="15" hidden="1">
      <c r="A1059" s="47">
        <v>92420435</v>
      </c>
      <c r="B1059" s="48" t="s">
        <v>3644</v>
      </c>
      <c r="C1059" s="48" t="s">
        <v>3646</v>
      </c>
      <c r="D1059" s="49" t="s">
        <v>39</v>
      </c>
      <c r="E1059" s="49">
        <v>1</v>
      </c>
      <c r="F1059" s="50" t="s">
        <v>60</v>
      </c>
      <c r="G1059" s="50" t="s">
        <v>14</v>
      </c>
      <c r="H1059" s="22">
        <v>2.91822542802</v>
      </c>
      <c r="J1059" s="39">
        <v>92420435</v>
      </c>
      <c r="K1059" s="51">
        <v>2.83763655</v>
      </c>
      <c r="L1059" s="51">
        <v>-8.0588878019999893e-002</v>
      </c>
    </row>
    <row r="1060" ht="15" hidden="1">
      <c r="A1060" s="47">
        <v>92390927</v>
      </c>
      <c r="B1060" s="48" t="s">
        <v>1415</v>
      </c>
      <c r="C1060" s="48" t="s">
        <v>1416</v>
      </c>
      <c r="D1060" s="49" t="s">
        <v>244</v>
      </c>
      <c r="E1060" s="49">
        <v>20</v>
      </c>
      <c r="F1060" s="50" t="s">
        <v>18</v>
      </c>
      <c r="G1060" s="50" t="s">
        <v>19</v>
      </c>
      <c r="H1060" s="22">
        <v>0.73879124760000003</v>
      </c>
      <c r="J1060" s="39">
        <v>92390927</v>
      </c>
      <c r="K1060" s="51">
        <v>0.71838900000000006</v>
      </c>
      <c r="L1060" s="51">
        <v>-2.0402247599999999e-002</v>
      </c>
    </row>
    <row r="1061" ht="15">
      <c r="A1061" s="47">
        <v>90259947</v>
      </c>
      <c r="B1061" s="48" t="s">
        <v>992</v>
      </c>
      <c r="C1061" s="48" t="s">
        <v>996</v>
      </c>
      <c r="D1061" s="49" t="s">
        <v>26</v>
      </c>
      <c r="E1061" s="49">
        <v>1</v>
      </c>
      <c r="F1061" s="50" t="s">
        <v>60</v>
      </c>
      <c r="G1061" s="50" t="s">
        <v>14</v>
      </c>
      <c r="H1061" s="22">
        <v>0.16544084193</v>
      </c>
      <c r="J1061" s="39">
        <v>90259947</v>
      </c>
      <c r="K1061" s="51">
        <v>0.160872075</v>
      </c>
      <c r="L1061" s="51">
        <v>-4.5687669299999999e-003</v>
      </c>
    </row>
    <row r="1062" ht="15" hidden="1">
      <c r="A1062" s="47">
        <v>90185374</v>
      </c>
      <c r="B1062" s="48" t="s">
        <v>3782</v>
      </c>
      <c r="C1062" s="48" t="s">
        <v>3783</v>
      </c>
      <c r="D1062" s="49" t="s">
        <v>603</v>
      </c>
      <c r="E1062" s="49">
        <v>1</v>
      </c>
      <c r="F1062" s="50" t="s">
        <v>88</v>
      </c>
      <c r="G1062" s="50" t="s">
        <v>14</v>
      </c>
      <c r="H1062" s="22">
        <v>47.146290974999999</v>
      </c>
      <c r="J1062" s="39">
        <v>90185374</v>
      </c>
      <c r="K1062" s="51">
        <v>45.844312500000001</v>
      </c>
      <c r="L1062" s="51">
        <v>-1.3019784750000001</v>
      </c>
    </row>
    <row r="1063" ht="15" hidden="1">
      <c r="A1063" s="47">
        <v>90138155</v>
      </c>
      <c r="B1063" s="48" t="s">
        <v>4729</v>
      </c>
      <c r="C1063" s="48" t="s">
        <v>4730</v>
      </c>
      <c r="D1063" s="49" t="s">
        <v>703</v>
      </c>
      <c r="E1063" s="49">
        <v>1</v>
      </c>
      <c r="F1063" s="50" t="s">
        <v>18</v>
      </c>
      <c r="G1063" s="50" t="s">
        <v>14</v>
      </c>
      <c r="H1063" s="22">
        <v>20.9361672</v>
      </c>
      <c r="J1063" s="39">
        <v>90138155</v>
      </c>
      <c r="K1063" s="51">
        <v>20.358000000000001</v>
      </c>
      <c r="L1063" s="51">
        <v>-0.57816719999999899</v>
      </c>
    </row>
    <row r="1064" ht="15" hidden="1">
      <c r="A1064" s="47">
        <v>92379796</v>
      </c>
      <c r="B1064" s="48" t="s">
        <v>9250</v>
      </c>
      <c r="C1064" s="48" t="s">
        <v>9251</v>
      </c>
      <c r="D1064" s="49" t="s">
        <v>603</v>
      </c>
      <c r="E1064" s="49">
        <v>1</v>
      </c>
      <c r="F1064" s="50" t="s">
        <v>436</v>
      </c>
      <c r="G1064" s="50" t="s">
        <v>14</v>
      </c>
      <c r="H1064" s="22">
        <v>2.9551649904000001</v>
      </c>
      <c r="J1064" s="39">
        <v>92379796</v>
      </c>
      <c r="K1064" s="51">
        <v>2.8735560000000002</v>
      </c>
      <c r="L1064" s="51">
        <v>-8.1608990399999901e-002</v>
      </c>
    </row>
    <row r="1065" ht="15" hidden="1">
      <c r="A1065" s="47">
        <v>92469639</v>
      </c>
      <c r="B1065" s="48" t="s">
        <v>7010</v>
      </c>
      <c r="C1065" s="48" t="s">
        <v>7010</v>
      </c>
      <c r="D1065" s="49" t="s">
        <v>17</v>
      </c>
      <c r="E1065" s="49">
        <v>1</v>
      </c>
      <c r="F1065" s="50" t="s">
        <v>60</v>
      </c>
      <c r="G1065" s="50" t="s">
        <v>14</v>
      </c>
      <c r="H1065" s="22">
        <v>2.64705347088</v>
      </c>
      <c r="J1065" s="39">
        <v>92469639</v>
      </c>
      <c r="K1065" s="51">
        <v>2.5739532000000001</v>
      </c>
      <c r="L1065" s="51">
        <v>-7.3100270879999901e-002</v>
      </c>
    </row>
    <row r="1066" ht="15" hidden="1">
      <c r="A1066" s="47">
        <v>90148070</v>
      </c>
      <c r="B1066" s="48" t="s">
        <v>6790</v>
      </c>
      <c r="C1066" s="48" t="s">
        <v>6791</v>
      </c>
      <c r="D1066" s="49" t="s">
        <v>17</v>
      </c>
      <c r="E1066" s="49">
        <v>1</v>
      </c>
      <c r="F1066" s="50" t="s">
        <v>60</v>
      </c>
      <c r="G1066" s="50" t="s">
        <v>14</v>
      </c>
      <c r="H1066" s="22">
        <v>1.50220887012</v>
      </c>
      <c r="J1066" s="39">
        <v>90148070</v>
      </c>
      <c r="K1066" s="51">
        <v>1.4607243000000001</v>
      </c>
      <c r="L1066" s="51">
        <v>-4.1484570120000001e-002</v>
      </c>
    </row>
    <row r="1067" ht="15" hidden="1">
      <c r="A1067" s="47">
        <v>92434630</v>
      </c>
      <c r="B1067" s="48" t="s">
        <v>6901</v>
      </c>
      <c r="C1067" s="48" t="s">
        <v>6902</v>
      </c>
      <c r="D1067" s="49" t="s">
        <v>414</v>
      </c>
      <c r="E1067" s="49">
        <v>1</v>
      </c>
      <c r="F1067" s="50" t="s">
        <v>60</v>
      </c>
      <c r="G1067" s="50" t="s">
        <v>14</v>
      </c>
      <c r="H1067" s="22">
        <v>1.50220887012</v>
      </c>
      <c r="J1067" s="39">
        <v>92434630</v>
      </c>
      <c r="K1067" s="51">
        <v>1.4607243000000001</v>
      </c>
      <c r="L1067" s="51">
        <v>-4.1484570120000001e-002</v>
      </c>
    </row>
    <row r="1068" ht="15" hidden="1">
      <c r="A1068" s="47">
        <v>90139526</v>
      </c>
      <c r="B1068" s="48" t="s">
        <v>8242</v>
      </c>
      <c r="C1068" s="48" t="s">
        <v>8243</v>
      </c>
      <c r="D1068" s="49" t="s">
        <v>43</v>
      </c>
      <c r="E1068" s="49">
        <v>1</v>
      </c>
      <c r="F1068" s="50" t="s">
        <v>60</v>
      </c>
      <c r="G1068" s="50" t="s">
        <v>14</v>
      </c>
      <c r="H1068" s="22">
        <v>0.75110443506000002</v>
      </c>
      <c r="J1068" s="39">
        <v>90139526</v>
      </c>
      <c r="K1068" s="51">
        <v>0.73036215000000004</v>
      </c>
      <c r="L1068" s="51">
        <v>-2.0742285060000001e-002</v>
      </c>
    </row>
    <row r="1069" ht="15" hidden="1">
      <c r="A1069" s="47">
        <v>92254640</v>
      </c>
      <c r="B1069" s="48" t="s">
        <v>7459</v>
      </c>
      <c r="C1069" s="48" t="s">
        <v>7461</v>
      </c>
      <c r="D1069" s="49" t="s">
        <v>21</v>
      </c>
      <c r="E1069" s="49">
        <v>1</v>
      </c>
      <c r="F1069" s="50" t="s">
        <v>60</v>
      </c>
      <c r="G1069" s="50" t="s">
        <v>14</v>
      </c>
      <c r="H1069" s="22">
        <v>0.73879124760000003</v>
      </c>
      <c r="J1069" s="39">
        <v>92254640</v>
      </c>
      <c r="K1069" s="51">
        <v>0.71838900000000006</v>
      </c>
      <c r="L1069" s="51">
        <v>-2.0402247599999999e-002</v>
      </c>
    </row>
    <row r="1070" ht="15" hidden="1">
      <c r="A1070" s="47">
        <v>90171829</v>
      </c>
      <c r="B1070" s="48" t="s">
        <v>3335</v>
      </c>
      <c r="C1070" s="48" t="s">
        <v>3336</v>
      </c>
      <c r="D1070" s="49" t="s">
        <v>244</v>
      </c>
      <c r="E1070" s="49">
        <v>1</v>
      </c>
      <c r="F1070" s="50" t="s">
        <v>60</v>
      </c>
      <c r="G1070" s="50" t="s">
        <v>14</v>
      </c>
      <c r="H1070" s="22">
        <v>0.18469781190000001</v>
      </c>
      <c r="J1070" s="39">
        <v>90171829</v>
      </c>
      <c r="K1070" s="51">
        <v>0.17959725000000001</v>
      </c>
      <c r="L1070" s="51">
        <v>-5.1005618999999903e-003</v>
      </c>
    </row>
    <row r="1071" ht="15" hidden="1">
      <c r="A1071" s="47">
        <v>90274865</v>
      </c>
      <c r="B1071" s="48" t="s">
        <v>6355</v>
      </c>
      <c r="C1071" s="48" t="s">
        <v>6356</v>
      </c>
      <c r="D1071" s="49" t="s">
        <v>36</v>
      </c>
      <c r="E1071" s="49">
        <v>100</v>
      </c>
      <c r="F1071" s="50" t="s">
        <v>18</v>
      </c>
      <c r="G1071" s="50" t="s">
        <v>19</v>
      </c>
      <c r="H1071" s="22">
        <v>2.6150864796</v>
      </c>
      <c r="J1071" s="39">
        <v>90274865</v>
      </c>
      <c r="K1071" s="51">
        <v>2.542869</v>
      </c>
      <c r="L1071" s="51">
        <v>-7.2217479599999898e-002</v>
      </c>
    </row>
    <row r="1072" ht="15" hidden="1">
      <c r="A1072" s="47">
        <v>90248872</v>
      </c>
      <c r="B1072" s="48" t="s">
        <v>1879</v>
      </c>
      <c r="C1072" s="48" t="s">
        <v>1879</v>
      </c>
      <c r="D1072" s="49" t="s">
        <v>247</v>
      </c>
      <c r="E1072" s="49">
        <v>1</v>
      </c>
      <c r="F1072" s="50" t="s">
        <v>13</v>
      </c>
      <c r="G1072" s="50" t="s">
        <v>14</v>
      </c>
      <c r="H1072" s="22">
        <v>7.6384245456000004</v>
      </c>
      <c r="J1072" s="39">
        <v>90248872</v>
      </c>
      <c r="K1072" s="51">
        <v>7.4274839999999998</v>
      </c>
      <c r="L1072" s="51">
        <v>-0.2109405456</v>
      </c>
    </row>
    <row r="1073" ht="15" hidden="1">
      <c r="A1073" s="47">
        <v>90303571</v>
      </c>
      <c r="B1073" s="48" t="s">
        <v>8476</v>
      </c>
      <c r="C1073" s="48" t="s">
        <v>8477</v>
      </c>
      <c r="D1073" s="49" t="s">
        <v>92</v>
      </c>
      <c r="E1073" s="49">
        <v>1</v>
      </c>
      <c r="F1073" s="50" t="s">
        <v>436</v>
      </c>
      <c r="G1073" s="50" t="s">
        <v>14</v>
      </c>
      <c r="H1073" s="22">
        <v>3.078296865</v>
      </c>
      <c r="J1073" s="39">
        <v>90303571</v>
      </c>
      <c r="K1073" s="51">
        <v>2.9932875000000001</v>
      </c>
      <c r="L1073" s="51">
        <v>-8.5009364999999906e-002</v>
      </c>
    </row>
    <row r="1074" ht="15" hidden="1">
      <c r="A1074" s="47">
        <v>90278240</v>
      </c>
      <c r="B1074" s="48" t="s">
        <v>4424</v>
      </c>
      <c r="C1074" s="48" t="s">
        <v>4425</v>
      </c>
      <c r="D1074" s="49" t="s">
        <v>492</v>
      </c>
      <c r="E1074" s="49">
        <v>1</v>
      </c>
      <c r="F1074" s="50" t="s">
        <v>60</v>
      </c>
      <c r="G1074" s="50" t="s">
        <v>14</v>
      </c>
      <c r="H1074" s="22">
        <v>1.52683524504</v>
      </c>
      <c r="J1074" s="39">
        <v>90278240</v>
      </c>
      <c r="K1074" s="51">
        <v>1.4846706000000001</v>
      </c>
      <c r="L1074" s="51">
        <v>-4.2164645039999997e-002</v>
      </c>
    </row>
    <row r="1075" ht="15" hidden="1">
      <c r="A1075" s="47">
        <v>90278259</v>
      </c>
      <c r="B1075" s="48" t="s">
        <v>4424</v>
      </c>
      <c r="C1075" s="48" t="s">
        <v>4425</v>
      </c>
      <c r="D1075" s="49" t="s">
        <v>492</v>
      </c>
      <c r="E1075" s="49">
        <v>1</v>
      </c>
      <c r="F1075" s="50" t="s">
        <v>60</v>
      </c>
      <c r="G1075" s="50" t="s">
        <v>14</v>
      </c>
      <c r="H1075" s="22">
        <v>1.52683524504</v>
      </c>
      <c r="J1075" s="39">
        <v>90278259</v>
      </c>
      <c r="K1075" s="51">
        <v>1.4846706000000001</v>
      </c>
      <c r="L1075" s="51">
        <v>-4.2164645039999997e-002</v>
      </c>
    </row>
    <row r="1076" ht="15" hidden="1">
      <c r="A1076" s="47">
        <v>92253466</v>
      </c>
      <c r="B1076" s="48" t="s">
        <v>5225</v>
      </c>
      <c r="C1076" s="48" t="s">
        <v>5226</v>
      </c>
      <c r="D1076" s="49" t="s">
        <v>220</v>
      </c>
      <c r="E1076" s="49">
        <v>1</v>
      </c>
      <c r="F1076" s="50" t="s">
        <v>64</v>
      </c>
      <c r="G1076" s="50" t="s">
        <v>14</v>
      </c>
      <c r="H1076" s="22">
        <v>3.05367049008</v>
      </c>
      <c r="J1076" s="39">
        <v>92253466</v>
      </c>
      <c r="K1076" s="51">
        <v>2.9693412000000001</v>
      </c>
      <c r="L1076" s="51">
        <v>-8.4329290079999897e-002</v>
      </c>
    </row>
    <row r="1077" ht="15" hidden="1">
      <c r="A1077" s="47">
        <v>90204417</v>
      </c>
      <c r="B1077" s="48" t="s">
        <v>885</v>
      </c>
      <c r="C1077" s="48" t="s">
        <v>887</v>
      </c>
      <c r="D1077" s="49" t="s">
        <v>888</v>
      </c>
      <c r="E1077" s="49">
        <v>1</v>
      </c>
      <c r="F1077" s="50" t="s">
        <v>88</v>
      </c>
      <c r="G1077" s="50" t="s">
        <v>14</v>
      </c>
      <c r="H1077" s="22">
        <v>47.97217834416</v>
      </c>
      <c r="J1077" s="39">
        <v>90204417</v>
      </c>
      <c r="K1077" s="51">
        <v>46.647392400000001</v>
      </c>
      <c r="L1077" s="51">
        <v>-1.3247859441600001</v>
      </c>
    </row>
    <row r="1078" ht="15" hidden="1">
      <c r="A1078" s="47">
        <v>92368883</v>
      </c>
      <c r="B1078" s="48" t="s">
        <v>606</v>
      </c>
      <c r="C1078" s="48" t="s">
        <v>607</v>
      </c>
      <c r="D1078" s="49" t="s">
        <v>231</v>
      </c>
      <c r="E1078" s="49">
        <v>1</v>
      </c>
      <c r="F1078" s="50" t="s">
        <v>13</v>
      </c>
      <c r="G1078" s="50" t="s">
        <v>14</v>
      </c>
      <c r="H1078" s="22">
        <v>235.24344642330001</v>
      </c>
      <c r="J1078" s="39">
        <v>92368883</v>
      </c>
      <c r="K1078" s="51">
        <v>228.74703074999999</v>
      </c>
      <c r="L1078" s="51">
        <v>-6.4964156732999898</v>
      </c>
    </row>
    <row r="1079" ht="15" hidden="1">
      <c r="A1079" s="47">
        <v>90153669</v>
      </c>
      <c r="B1079" s="48" t="s">
        <v>3795</v>
      </c>
      <c r="C1079" s="48" t="s">
        <v>3795</v>
      </c>
      <c r="D1079" s="49" t="s">
        <v>39</v>
      </c>
      <c r="E1079" s="49">
        <v>1</v>
      </c>
      <c r="F1079" s="50" t="s">
        <v>88</v>
      </c>
      <c r="G1079" s="50" t="s">
        <v>14</v>
      </c>
      <c r="H1079" s="22">
        <v>24.510697042859999</v>
      </c>
      <c r="J1079" s="39">
        <v>90153669</v>
      </c>
      <c r="K1079" s="51">
        <v>23.833816649999999</v>
      </c>
      <c r="L1079" s="51">
        <v>-0.67688039285999901</v>
      </c>
    </row>
    <row r="1080" ht="15" hidden="1">
      <c r="A1080" s="47">
        <v>90250079</v>
      </c>
      <c r="B1080" s="48" t="s">
        <v>9436</v>
      </c>
      <c r="C1080" s="48" t="s">
        <v>9436</v>
      </c>
      <c r="D1080" s="49" t="s">
        <v>131</v>
      </c>
      <c r="E1080" s="49">
        <v>1</v>
      </c>
      <c r="F1080" s="50" t="s">
        <v>60</v>
      </c>
      <c r="G1080" s="50" t="s">
        <v>14</v>
      </c>
      <c r="H1080" s="22">
        <v>1.5391484325</v>
      </c>
      <c r="J1080" s="39">
        <v>90250079</v>
      </c>
      <c r="K1080" s="51">
        <v>1.4966437500000001</v>
      </c>
      <c r="L1080" s="51">
        <v>-4.2504682499999898e-002</v>
      </c>
    </row>
    <row r="1081" ht="15" hidden="1">
      <c r="A1081" s="47">
        <v>90135229</v>
      </c>
      <c r="B1081" s="48" t="s">
        <v>1858</v>
      </c>
      <c r="C1081" s="48" t="s">
        <v>1859</v>
      </c>
      <c r="D1081" s="49" t="s">
        <v>207</v>
      </c>
      <c r="E1081" s="49">
        <v>1</v>
      </c>
      <c r="F1081" s="50" t="s">
        <v>13</v>
      </c>
      <c r="G1081" s="50" t="s">
        <v>14</v>
      </c>
      <c r="H1081" s="22">
        <v>6.0457750428599999</v>
      </c>
      <c r="J1081" s="39">
        <v>90135229</v>
      </c>
      <c r="K1081" s="51">
        <v>5.8788166500000001</v>
      </c>
      <c r="L1081" s="51">
        <v>-0.16695839286</v>
      </c>
    </row>
    <row r="1082" ht="15" hidden="1">
      <c r="A1082" s="47">
        <v>92267203</v>
      </c>
      <c r="B1082" s="48" t="s">
        <v>9708</v>
      </c>
      <c r="C1082" s="48" t="s">
        <v>9709</v>
      </c>
      <c r="D1082" s="49" t="s">
        <v>146</v>
      </c>
      <c r="E1082" s="49">
        <v>1</v>
      </c>
      <c r="F1082" s="50" t="s">
        <v>60</v>
      </c>
      <c r="G1082" s="50" t="s">
        <v>14</v>
      </c>
      <c r="H1082" s="22">
        <v>3.0167309276999998</v>
      </c>
      <c r="J1082" s="39">
        <v>92267203</v>
      </c>
      <c r="K1082" s="51">
        <v>2.9334217499999999</v>
      </c>
      <c r="L1082" s="51">
        <v>-8.3309177699999903e-002</v>
      </c>
    </row>
    <row r="1083" ht="15" hidden="1">
      <c r="A1083" s="47">
        <v>91501024</v>
      </c>
      <c r="B1083" s="48" t="s">
        <v>1767</v>
      </c>
      <c r="C1083" s="48" t="s">
        <v>1772</v>
      </c>
      <c r="D1083" s="49" t="s">
        <v>991</v>
      </c>
      <c r="E1083" s="49">
        <v>1</v>
      </c>
      <c r="F1083" s="50" t="s">
        <v>60</v>
      </c>
      <c r="G1083" s="50" t="s">
        <v>14</v>
      </c>
      <c r="H1083" s="22">
        <v>1.55146161996</v>
      </c>
      <c r="J1083" s="39">
        <v>91501024</v>
      </c>
      <c r="K1083" s="51">
        <v>1.5086169</v>
      </c>
      <c r="L1083" s="51">
        <v>-4.2844719959999902e-002</v>
      </c>
    </row>
    <row r="1084" ht="15" hidden="1">
      <c r="A1084" s="47">
        <v>90225570</v>
      </c>
      <c r="B1084" s="48" t="s">
        <v>7814</v>
      </c>
      <c r="C1084" s="48" t="s">
        <v>7815</v>
      </c>
      <c r="D1084" s="49" t="s">
        <v>26</v>
      </c>
      <c r="E1084" s="49">
        <v>1</v>
      </c>
      <c r="F1084" s="50" t="s">
        <v>436</v>
      </c>
      <c r="G1084" s="50" t="s">
        <v>14</v>
      </c>
      <c r="H1084" s="22">
        <v>0.77573080997999999</v>
      </c>
      <c r="J1084" s="39">
        <v>90225570</v>
      </c>
      <c r="K1084" s="51">
        <v>0.75430845000000002</v>
      </c>
      <c r="L1084" s="51">
        <v>-2.142235998e-002</v>
      </c>
    </row>
    <row r="1085" ht="15" hidden="1">
      <c r="A1085" s="47">
        <v>92423124</v>
      </c>
      <c r="B1085" s="48" t="s">
        <v>6620</v>
      </c>
      <c r="C1085" s="48" t="s">
        <v>6621</v>
      </c>
      <c r="D1085" s="49" t="s">
        <v>69</v>
      </c>
      <c r="E1085" s="49">
        <v>1</v>
      </c>
      <c r="F1085" s="50" t="s">
        <v>60</v>
      </c>
      <c r="G1085" s="50" t="s">
        <v>14</v>
      </c>
      <c r="H1085" s="22">
        <v>0.38170881126</v>
      </c>
      <c r="J1085" s="39">
        <v>92423124</v>
      </c>
      <c r="K1085" s="51">
        <v>0.37116765000000002</v>
      </c>
      <c r="L1085" s="51">
        <v>-1.0541161259999999e-002</v>
      </c>
    </row>
    <row r="1086" ht="15" hidden="1">
      <c r="A1086" s="47">
        <v>92374743</v>
      </c>
      <c r="B1086" s="48" t="s">
        <v>9576</v>
      </c>
      <c r="C1086" s="48" t="s">
        <v>9577</v>
      </c>
      <c r="D1086" s="49" t="s">
        <v>69</v>
      </c>
      <c r="E1086" s="49">
        <v>1</v>
      </c>
      <c r="F1086" s="50" t="s">
        <v>64</v>
      </c>
      <c r="G1086" s="50" t="s">
        <v>14</v>
      </c>
      <c r="H1086" s="22">
        <v>3.078296865</v>
      </c>
      <c r="J1086" s="39">
        <v>92374743</v>
      </c>
      <c r="K1086" s="51">
        <v>2.9932875000000001</v>
      </c>
      <c r="L1086" s="51">
        <v>-8.5009364999999906e-002</v>
      </c>
    </row>
    <row r="1087" ht="15" hidden="1">
      <c r="A1087" s="47">
        <v>90262794</v>
      </c>
      <c r="B1087" s="48" t="s">
        <v>3874</v>
      </c>
      <c r="C1087" s="48" t="s">
        <v>3874</v>
      </c>
      <c r="D1087" s="49" t="s">
        <v>244</v>
      </c>
      <c r="E1087" s="49">
        <v>1</v>
      </c>
      <c r="F1087" s="50" t="s">
        <v>436</v>
      </c>
      <c r="G1087" s="50" t="s">
        <v>14</v>
      </c>
      <c r="H1087" s="22">
        <v>1.9089327915000001</v>
      </c>
      <c r="J1087" s="39">
        <v>90262794</v>
      </c>
      <c r="K1087" s="51">
        <v>1.8562162499999999</v>
      </c>
      <c r="L1087" s="51">
        <v>-5.2716541499999901e-002</v>
      </c>
    </row>
    <row r="1088" ht="15" hidden="1">
      <c r="A1088" s="47">
        <v>90222873</v>
      </c>
      <c r="B1088" s="48" t="s">
        <v>299</v>
      </c>
      <c r="C1088" s="48" t="s">
        <v>300</v>
      </c>
      <c r="D1088" s="49" t="s">
        <v>69</v>
      </c>
      <c r="E1088" s="49">
        <v>1</v>
      </c>
      <c r="F1088" s="50" t="s">
        <v>60</v>
      </c>
      <c r="G1088" s="50" t="s">
        <v>14</v>
      </c>
      <c r="H1088" s="22">
        <v>0.38170881126</v>
      </c>
      <c r="J1088" s="39">
        <v>90222873</v>
      </c>
      <c r="K1088" s="51">
        <v>0.37116765000000002</v>
      </c>
      <c r="L1088" s="51">
        <v>-1.0541161259999999e-002</v>
      </c>
    </row>
    <row r="1089" ht="15" hidden="1">
      <c r="A1089" s="47">
        <v>90236289</v>
      </c>
      <c r="B1089" s="48" t="s">
        <v>1891</v>
      </c>
      <c r="C1089" s="48" t="s">
        <v>1891</v>
      </c>
      <c r="D1089" s="49" t="s">
        <v>836</v>
      </c>
      <c r="E1089" s="49">
        <v>1</v>
      </c>
      <c r="F1089" s="50" t="s">
        <v>13</v>
      </c>
      <c r="G1089" s="50" t="s">
        <v>14</v>
      </c>
      <c r="H1089" s="22">
        <v>30.376633463819999</v>
      </c>
      <c r="J1089" s="39">
        <v>90236289</v>
      </c>
      <c r="K1089" s="51">
        <v>29.53776105</v>
      </c>
      <c r="L1089" s="51">
        <v>-0.838872413819999</v>
      </c>
    </row>
    <row r="1090" ht="15" hidden="1">
      <c r="A1090" s="47">
        <v>90277503</v>
      </c>
      <c r="B1090" s="48" t="s">
        <v>8818</v>
      </c>
      <c r="C1090" s="48" t="s">
        <v>8819</v>
      </c>
      <c r="D1090" s="49" t="s">
        <v>229</v>
      </c>
      <c r="E1090" s="49">
        <v>1</v>
      </c>
      <c r="F1090" s="50" t="s">
        <v>60</v>
      </c>
      <c r="G1090" s="50" t="s">
        <v>14</v>
      </c>
      <c r="H1090" s="22">
        <v>1.52683524504</v>
      </c>
      <c r="J1090" s="39">
        <v>90277503</v>
      </c>
      <c r="K1090" s="51">
        <v>1.4846706000000001</v>
      </c>
      <c r="L1090" s="51">
        <v>-4.2164645039999997e-002</v>
      </c>
    </row>
    <row r="1091" ht="15" hidden="1">
      <c r="A1091" s="47">
        <v>92469981</v>
      </c>
      <c r="B1091" s="48" t="s">
        <v>4563</v>
      </c>
      <c r="C1091" s="48" t="s">
        <v>4564</v>
      </c>
      <c r="D1091" s="49" t="s">
        <v>43</v>
      </c>
      <c r="E1091" s="49">
        <v>1</v>
      </c>
      <c r="F1091" s="50" t="s">
        <v>60</v>
      </c>
      <c r="G1091" s="50" t="s">
        <v>14</v>
      </c>
      <c r="H1091" s="22">
        <v>1.51452205758</v>
      </c>
      <c r="J1091" s="39">
        <v>92469981</v>
      </c>
      <c r="K1091" s="51">
        <v>1.4726974500000001</v>
      </c>
      <c r="L1091" s="51">
        <v>-4.1824607579999999e-002</v>
      </c>
    </row>
    <row r="1092" ht="15" hidden="1">
      <c r="A1092" s="47">
        <v>90162943</v>
      </c>
      <c r="B1092" s="48" t="s">
        <v>7729</v>
      </c>
      <c r="C1092" s="48" t="s">
        <v>7730</v>
      </c>
      <c r="D1092" s="49" t="s">
        <v>12</v>
      </c>
      <c r="E1092" s="49">
        <v>1</v>
      </c>
      <c r="F1092" s="50" t="s">
        <v>60</v>
      </c>
      <c r="G1092" s="50" t="s">
        <v>14</v>
      </c>
      <c r="H1092" s="22">
        <v>12.1490116272</v>
      </c>
      <c r="J1092" s="39">
        <v>90162943</v>
      </c>
      <c r="K1092" s="51">
        <v>11.813508000000001</v>
      </c>
      <c r="L1092" s="51">
        <v>-0.33550362719999999</v>
      </c>
    </row>
    <row r="1093" ht="15" hidden="1">
      <c r="A1093" s="47">
        <v>90313011</v>
      </c>
      <c r="B1093" s="48" t="s">
        <v>9647</v>
      </c>
      <c r="C1093" s="48" t="s">
        <v>9647</v>
      </c>
      <c r="D1093" s="49" t="s">
        <v>39</v>
      </c>
      <c r="E1093" s="49">
        <v>10</v>
      </c>
      <c r="F1093" s="50" t="s">
        <v>95</v>
      </c>
      <c r="G1093" s="50" t="s">
        <v>19</v>
      </c>
      <c r="H1093" s="22">
        <v>0.77573080997999999</v>
      </c>
      <c r="J1093" s="39">
        <v>90313011</v>
      </c>
      <c r="K1093" s="51">
        <v>0.75430845000000002</v>
      </c>
      <c r="L1093" s="51">
        <v>-2.142235998e-002</v>
      </c>
    </row>
    <row r="1094" ht="15" hidden="1">
      <c r="A1094" s="47">
        <v>90262824</v>
      </c>
      <c r="B1094" s="48" t="s">
        <v>9029</v>
      </c>
      <c r="C1094" s="48" t="s">
        <v>9029</v>
      </c>
      <c r="D1094" s="49" t="s">
        <v>50</v>
      </c>
      <c r="E1094" s="49">
        <v>30</v>
      </c>
      <c r="F1094" s="50" t="s">
        <v>95</v>
      </c>
      <c r="G1094" s="50" t="s">
        <v>19</v>
      </c>
      <c r="H1094" s="22">
        <v>0.38170881126</v>
      </c>
      <c r="J1094" s="39">
        <v>90262824</v>
      </c>
      <c r="K1094" s="51">
        <v>0.37116765000000002</v>
      </c>
      <c r="L1094" s="51">
        <v>-1.0541161259999999e-002</v>
      </c>
    </row>
    <row r="1095" ht="15" hidden="1">
      <c r="A1095" s="47">
        <v>90126580</v>
      </c>
      <c r="B1095" s="48" t="s">
        <v>2028</v>
      </c>
      <c r="C1095" s="48" t="s">
        <v>2028</v>
      </c>
      <c r="D1095" s="49" t="s">
        <v>21</v>
      </c>
      <c r="E1095" s="49">
        <v>30</v>
      </c>
      <c r="F1095" s="50" t="s">
        <v>95</v>
      </c>
      <c r="G1095" s="50" t="s">
        <v>19</v>
      </c>
      <c r="H1095" s="22">
        <v>0.38170881126</v>
      </c>
      <c r="J1095" s="39">
        <v>90126580</v>
      </c>
      <c r="K1095" s="51">
        <v>0.37116765000000002</v>
      </c>
      <c r="L1095" s="51">
        <v>-1.0541161259999999e-002</v>
      </c>
    </row>
    <row r="1096" ht="15" hidden="1">
      <c r="A1096" s="47">
        <v>90186877</v>
      </c>
      <c r="B1096" s="48" t="s">
        <v>1604</v>
      </c>
      <c r="C1096" s="48" t="s">
        <v>1606</v>
      </c>
      <c r="D1096" s="49" t="s">
        <v>146</v>
      </c>
      <c r="E1096" s="49">
        <v>1</v>
      </c>
      <c r="F1096" s="50" t="s">
        <v>60</v>
      </c>
      <c r="G1096" s="50" t="s">
        <v>14</v>
      </c>
      <c r="H1096" s="22">
        <v>1.5391484325</v>
      </c>
      <c r="J1096" s="39">
        <v>90186877</v>
      </c>
      <c r="K1096" s="51">
        <v>1.4966437500000001</v>
      </c>
      <c r="L1096" s="51">
        <v>-4.2504682499999898e-002</v>
      </c>
    </row>
    <row r="1097" ht="15" hidden="1">
      <c r="A1097" s="47">
        <v>90308522</v>
      </c>
      <c r="B1097" s="48" t="s">
        <v>5563</v>
      </c>
      <c r="C1097" s="48" t="s">
        <v>5563</v>
      </c>
      <c r="D1097" s="49" t="s">
        <v>1175</v>
      </c>
      <c r="E1097" s="49">
        <v>1</v>
      </c>
      <c r="F1097" s="50" t="s">
        <v>60</v>
      </c>
      <c r="G1097" s="50" t="s">
        <v>14</v>
      </c>
      <c r="H1097" s="22">
        <v>1.55146161996</v>
      </c>
      <c r="J1097" s="39">
        <v>90308522</v>
      </c>
      <c r="K1097" s="51">
        <v>1.5086169</v>
      </c>
      <c r="L1097" s="51">
        <v>-4.2844719959999902e-002</v>
      </c>
    </row>
    <row r="1098" ht="15" hidden="1">
      <c r="A1098" s="47">
        <v>92460747</v>
      </c>
      <c r="B1098" s="48" t="s">
        <v>1774</v>
      </c>
      <c r="C1098" s="48" t="s">
        <v>1779</v>
      </c>
      <c r="D1098" s="49" t="s">
        <v>414</v>
      </c>
      <c r="E1098" s="49">
        <v>1</v>
      </c>
      <c r="F1098" s="50" t="s">
        <v>60</v>
      </c>
      <c r="G1098" s="50" t="s">
        <v>14</v>
      </c>
      <c r="H1098" s="22">
        <v>0.77573080997999999</v>
      </c>
      <c r="J1098" s="39">
        <v>92460747</v>
      </c>
      <c r="K1098" s="51">
        <v>0.75430845000000002</v>
      </c>
      <c r="L1098" s="51">
        <v>-2.142235998e-002</v>
      </c>
    </row>
    <row r="1099" ht="15" hidden="1">
      <c r="A1099" s="47">
        <v>92412033</v>
      </c>
      <c r="B1099" s="48" t="s">
        <v>1456</v>
      </c>
      <c r="C1099" s="48" t="s">
        <v>1457</v>
      </c>
      <c r="D1099" s="49" t="s">
        <v>146</v>
      </c>
      <c r="E1099" s="49">
        <v>1</v>
      </c>
      <c r="F1099" s="50" t="s">
        <v>60</v>
      </c>
      <c r="G1099" s="50" t="s">
        <v>14</v>
      </c>
      <c r="H1099" s="22">
        <v>0.76341762252000001</v>
      </c>
      <c r="J1099" s="39">
        <v>92412033</v>
      </c>
      <c r="K1099" s="51">
        <v>0.74233530000000003</v>
      </c>
      <c r="L1099" s="51">
        <v>-2.1082322519999998e-002</v>
      </c>
    </row>
    <row r="1100" ht="15" hidden="1">
      <c r="A1100" s="47">
        <v>90216547</v>
      </c>
      <c r="B1100" s="48" t="s">
        <v>5284</v>
      </c>
      <c r="C1100" s="48" t="s">
        <v>5285</v>
      </c>
      <c r="D1100" s="49" t="s">
        <v>78</v>
      </c>
      <c r="E1100" s="49">
        <v>1</v>
      </c>
      <c r="F1100" s="50" t="s">
        <v>60</v>
      </c>
      <c r="G1100" s="50" t="s">
        <v>14</v>
      </c>
      <c r="H1100" s="22">
        <v>0.77573080997999999</v>
      </c>
      <c r="J1100" s="39">
        <v>90216547</v>
      </c>
      <c r="K1100" s="51">
        <v>0.75430845000000002</v>
      </c>
      <c r="L1100" s="51">
        <v>-2.142235998e-002</v>
      </c>
    </row>
    <row r="1101" ht="15" hidden="1">
      <c r="A1101" s="47">
        <v>92384889</v>
      </c>
      <c r="B1101" s="48" t="s">
        <v>4358</v>
      </c>
      <c r="C1101" s="48" t="s">
        <v>4359</v>
      </c>
      <c r="D1101" s="49" t="s">
        <v>229</v>
      </c>
      <c r="E1101" s="49">
        <v>1</v>
      </c>
      <c r="F1101" s="50" t="s">
        <v>436</v>
      </c>
      <c r="G1101" s="50" t="s">
        <v>14</v>
      </c>
      <c r="H1101" s="22">
        <v>1.55146161996</v>
      </c>
      <c r="J1101" s="39">
        <v>92384889</v>
      </c>
      <c r="K1101" s="51">
        <v>1.5086169</v>
      </c>
      <c r="L1101" s="51">
        <v>-4.2844719959999902e-002</v>
      </c>
    </row>
    <row r="1102" ht="15" hidden="1">
      <c r="A1102" s="47">
        <v>90260139</v>
      </c>
      <c r="B1102" s="48" t="s">
        <v>215</v>
      </c>
      <c r="C1102" s="48" t="s">
        <v>215</v>
      </c>
      <c r="D1102" s="49" t="s">
        <v>17</v>
      </c>
      <c r="E1102" s="49">
        <v>10</v>
      </c>
      <c r="F1102" s="50" t="s">
        <v>95</v>
      </c>
      <c r="G1102" s="50" t="s">
        <v>19</v>
      </c>
      <c r="H1102" s="22">
        <v>0.77573080997999999</v>
      </c>
      <c r="J1102" s="39">
        <v>90260139</v>
      </c>
      <c r="K1102" s="51">
        <v>0.75430845000000002</v>
      </c>
      <c r="L1102" s="51">
        <v>-2.142235998e-002</v>
      </c>
    </row>
    <row r="1103" ht="15" hidden="1">
      <c r="A1103" s="47">
        <v>90286561</v>
      </c>
      <c r="B1103" s="48" t="s">
        <v>5806</v>
      </c>
      <c r="C1103" s="48" t="s">
        <v>5806</v>
      </c>
      <c r="D1103" s="49" t="s">
        <v>573</v>
      </c>
      <c r="E1103" s="49">
        <v>1</v>
      </c>
      <c r="F1103" s="50" t="s">
        <v>88</v>
      </c>
      <c r="G1103" s="50" t="s">
        <v>14</v>
      </c>
      <c r="H1103" s="22">
        <v>7.6357311660000002</v>
      </c>
      <c r="J1103" s="39">
        <v>90286561</v>
      </c>
      <c r="K1103" s="51">
        <v>7.4248649999999996</v>
      </c>
      <c r="L1103" s="51">
        <v>-0.21086616599999999</v>
      </c>
    </row>
    <row r="1104" ht="15" hidden="1">
      <c r="A1104" s="47">
        <v>90294009</v>
      </c>
      <c r="B1104" s="48" t="s">
        <v>8857</v>
      </c>
      <c r="C1104" s="48" t="s">
        <v>8858</v>
      </c>
      <c r="D1104" s="49" t="s">
        <v>73</v>
      </c>
      <c r="E1104" s="49">
        <v>1</v>
      </c>
      <c r="F1104" s="50" t="s">
        <v>60</v>
      </c>
      <c r="G1104" s="50" t="s">
        <v>14</v>
      </c>
      <c r="H1104" s="22">
        <v>3.10292323992</v>
      </c>
      <c r="J1104" s="39">
        <v>90294009</v>
      </c>
      <c r="K1104" s="51">
        <v>3.0172338000000001</v>
      </c>
      <c r="L1104" s="51">
        <v>-8.5689439919999902e-002</v>
      </c>
    </row>
    <row r="1105" ht="15" hidden="1">
      <c r="A1105" s="47">
        <v>90301196</v>
      </c>
      <c r="B1105" s="48" t="s">
        <v>4756</v>
      </c>
      <c r="C1105" s="48" t="s">
        <v>4757</v>
      </c>
      <c r="D1105" s="49" t="s">
        <v>1182</v>
      </c>
      <c r="E1105" s="49">
        <v>1</v>
      </c>
      <c r="F1105" s="50" t="s">
        <v>60</v>
      </c>
      <c r="G1105" s="50" t="s">
        <v>14</v>
      </c>
      <c r="H1105" s="22">
        <v>0.76341762252000001</v>
      </c>
      <c r="J1105" s="39">
        <v>90301196</v>
      </c>
      <c r="K1105" s="51">
        <v>0.74233530000000003</v>
      </c>
      <c r="L1105" s="51">
        <v>-2.1082322519999998e-002</v>
      </c>
    </row>
    <row r="1106" ht="15" hidden="1">
      <c r="A1106" s="47">
        <v>90195213</v>
      </c>
      <c r="B1106" s="48" t="s">
        <v>6030</v>
      </c>
      <c r="C1106" s="48" t="s">
        <v>6031</v>
      </c>
      <c r="D1106" s="49" t="s">
        <v>633</v>
      </c>
      <c r="E1106" s="49">
        <v>1</v>
      </c>
      <c r="F1106" s="50" t="s">
        <v>436</v>
      </c>
      <c r="G1106" s="50" t="s">
        <v>14</v>
      </c>
      <c r="H1106" s="22">
        <v>10.329321720622501</v>
      </c>
      <c r="J1106" s="39">
        <v>90195213</v>
      </c>
      <c r="K1106" s="51">
        <v>10.04407012896</v>
      </c>
      <c r="L1106" s="51">
        <v>-0.285251591662464</v>
      </c>
    </row>
    <row r="1107" ht="15" hidden="1">
      <c r="A1107" s="47">
        <v>90171357</v>
      </c>
      <c r="B1107" s="48" t="s">
        <v>3291</v>
      </c>
      <c r="C1107" s="48" t="s">
        <v>3291</v>
      </c>
      <c r="D1107" s="49" t="s">
        <v>244</v>
      </c>
      <c r="E1107" s="49">
        <v>1</v>
      </c>
      <c r="F1107" s="50" t="s">
        <v>436</v>
      </c>
      <c r="G1107" s="50" t="s">
        <v>14</v>
      </c>
      <c r="H1107" s="22">
        <v>1.9598376659400001</v>
      </c>
      <c r="J1107" s="39">
        <v>90171357</v>
      </c>
      <c r="K1107" s="51">
        <v>1.9057153499999999</v>
      </c>
      <c r="L1107" s="51">
        <v>-5.4122315939999902e-002</v>
      </c>
    </row>
    <row r="1108" ht="15" hidden="1">
      <c r="A1108" s="47">
        <v>90171330</v>
      </c>
      <c r="B1108" s="48" t="s">
        <v>7805</v>
      </c>
      <c r="C1108" s="48" t="s">
        <v>7805</v>
      </c>
      <c r="D1108" s="49" t="s">
        <v>244</v>
      </c>
      <c r="E1108" s="49">
        <v>1</v>
      </c>
      <c r="F1108" s="50" t="s">
        <v>436</v>
      </c>
      <c r="G1108" s="50" t="s">
        <v>14</v>
      </c>
      <c r="H1108" s="22">
        <v>0.97991883297000004</v>
      </c>
      <c r="J1108" s="39">
        <v>90171330</v>
      </c>
      <c r="K1108" s="51">
        <v>0.95285767499999996</v>
      </c>
      <c r="L1108" s="51">
        <v>-2.7061157969999999e-002</v>
      </c>
    </row>
    <row r="1109" ht="15" hidden="1">
      <c r="A1109" s="47">
        <v>90172981</v>
      </c>
      <c r="B1109" s="48" t="s">
        <v>4567</v>
      </c>
      <c r="C1109" s="48" t="s">
        <v>4568</v>
      </c>
      <c r="D1109" s="49" t="s">
        <v>244</v>
      </c>
      <c r="E1109" s="49">
        <v>1</v>
      </c>
      <c r="F1109" s="50" t="s">
        <v>60</v>
      </c>
      <c r="G1109" s="50" t="s">
        <v>14</v>
      </c>
      <c r="H1109" s="22">
        <v>1.51452205758</v>
      </c>
      <c r="J1109" s="39">
        <v>90172981</v>
      </c>
      <c r="K1109" s="51">
        <v>1.4726974500000001</v>
      </c>
      <c r="L1109" s="51">
        <v>-4.1824607579999999e-002</v>
      </c>
    </row>
    <row r="1110" ht="15" hidden="1">
      <c r="A1110" s="47">
        <v>92456677</v>
      </c>
      <c r="B1110" s="48" t="s">
        <v>1809</v>
      </c>
      <c r="C1110" s="48" t="s">
        <v>1810</v>
      </c>
      <c r="D1110" s="49" t="s">
        <v>39</v>
      </c>
      <c r="E1110" s="49">
        <v>100</v>
      </c>
      <c r="F1110" s="50" t="s">
        <v>18</v>
      </c>
      <c r="G1110" s="50" t="s">
        <v>19</v>
      </c>
      <c r="H1110" s="22">
        <v>0.37414499610599999</v>
      </c>
      <c r="J1110" s="39">
        <v>92456677</v>
      </c>
      <c r="K1110" s="51">
        <v>0.36381271500000001</v>
      </c>
      <c r="L1110" s="51">
        <v>-1.0332281105999999e-002</v>
      </c>
    </row>
    <row r="1111" ht="15" hidden="1">
      <c r="A1111" s="47">
        <v>90020669</v>
      </c>
      <c r="B1111" s="48" t="s">
        <v>623</v>
      </c>
      <c r="C1111" s="48" t="s">
        <v>623</v>
      </c>
      <c r="D1111" s="49" t="s">
        <v>624</v>
      </c>
      <c r="E1111" s="49">
        <v>1</v>
      </c>
      <c r="F1111" s="50" t="s">
        <v>64</v>
      </c>
      <c r="G1111" s="50" t="s">
        <v>625</v>
      </c>
      <c r="H1111" s="22">
        <v>12.41169295968</v>
      </c>
      <c r="J1111" s="39">
        <v>90020669</v>
      </c>
      <c r="K1111" s="51">
        <v>12.0689352</v>
      </c>
      <c r="L1111" s="51">
        <v>-0.34275775968</v>
      </c>
    </row>
    <row r="1112" ht="15" hidden="1">
      <c r="A1112" s="47">
        <v>92433413</v>
      </c>
      <c r="B1112" s="48" t="s">
        <v>4189</v>
      </c>
      <c r="C1112" s="48" t="s">
        <v>4190</v>
      </c>
      <c r="D1112" s="49" t="s">
        <v>50</v>
      </c>
      <c r="E1112" s="49">
        <v>1</v>
      </c>
      <c r="F1112" s="50" t="s">
        <v>13</v>
      </c>
      <c r="G1112" s="50" t="s">
        <v>14</v>
      </c>
      <c r="H1112" s="22">
        <v>5.2301729591999999</v>
      </c>
      <c r="J1112" s="39">
        <v>92433413</v>
      </c>
      <c r="K1112" s="51">
        <v>5.0857380000000001</v>
      </c>
      <c r="L1112" s="51">
        <v>-0.14443495919999999</v>
      </c>
    </row>
    <row r="1113" ht="15" hidden="1">
      <c r="A1113" s="47">
        <v>92456847</v>
      </c>
      <c r="B1113" s="48" t="s">
        <v>7009</v>
      </c>
      <c r="C1113" s="48" t="s">
        <v>7009</v>
      </c>
      <c r="D1113" s="49" t="s">
        <v>39</v>
      </c>
      <c r="E1113" s="49">
        <v>1</v>
      </c>
      <c r="F1113" s="50" t="s">
        <v>64</v>
      </c>
      <c r="G1113" s="50" t="s">
        <v>14</v>
      </c>
      <c r="H1113" s="22">
        <v>4.5050813879399998</v>
      </c>
      <c r="J1113" s="39">
        <v>92456847</v>
      </c>
      <c r="K1113" s="51">
        <v>4.3806703499999999</v>
      </c>
      <c r="L1113" s="51">
        <v>-0.12441103794</v>
      </c>
    </row>
    <row r="1114" ht="15" hidden="1">
      <c r="A1114" s="47">
        <v>90195540</v>
      </c>
      <c r="B1114" s="48" t="s">
        <v>7495</v>
      </c>
      <c r="C1114" s="48" t="s">
        <v>7496</v>
      </c>
      <c r="D1114" s="49" t="s">
        <v>2080</v>
      </c>
      <c r="E1114" s="49">
        <v>1</v>
      </c>
      <c r="F1114" s="50" t="s">
        <v>436</v>
      </c>
      <c r="G1114" s="50" t="s">
        <v>14</v>
      </c>
      <c r="H1114" s="22">
        <v>3.1644891772200001</v>
      </c>
      <c r="J1114" s="39">
        <v>90195540</v>
      </c>
      <c r="K1114" s="51">
        <v>3.0770995499999998</v>
      </c>
      <c r="L1114" s="51">
        <v>-8.7389627219999905e-002</v>
      </c>
    </row>
    <row r="1115" ht="15" hidden="1">
      <c r="A1115" s="47">
        <v>92459293</v>
      </c>
      <c r="B1115" s="48" t="s">
        <v>8012</v>
      </c>
      <c r="C1115" s="48" t="s">
        <v>8013</v>
      </c>
      <c r="D1115" s="49" t="s">
        <v>146</v>
      </c>
      <c r="E1115" s="49">
        <v>1</v>
      </c>
      <c r="F1115" s="50" t="s">
        <v>60</v>
      </c>
      <c r="G1115" s="50" t="s">
        <v>14</v>
      </c>
      <c r="H1115" s="22">
        <v>3.1644891772200001</v>
      </c>
      <c r="J1115" s="39">
        <v>92459293</v>
      </c>
      <c r="K1115" s="51">
        <v>3.0770995499999998</v>
      </c>
      <c r="L1115" s="51">
        <v>-8.7389627219999905e-002</v>
      </c>
    </row>
    <row r="1116" ht="15" hidden="1">
      <c r="A1116" s="47">
        <v>92191010</v>
      </c>
      <c r="B1116" s="48" t="s">
        <v>3578</v>
      </c>
      <c r="C1116" s="48" t="s">
        <v>3579</v>
      </c>
      <c r="D1116" s="49" t="s">
        <v>235</v>
      </c>
      <c r="E1116" s="49">
        <v>1</v>
      </c>
      <c r="F1116" s="50" t="s">
        <v>60</v>
      </c>
      <c r="G1116" s="50" t="s">
        <v>14</v>
      </c>
      <c r="H1116" s="22">
        <v>3.05367049008</v>
      </c>
      <c r="J1116" s="39">
        <v>92191010</v>
      </c>
      <c r="K1116" s="51">
        <v>2.9693412000000001</v>
      </c>
      <c r="L1116" s="51">
        <v>-8.4329290079999897e-002</v>
      </c>
    </row>
    <row r="1117" ht="15" hidden="1">
      <c r="A1117" s="47">
        <v>92396305</v>
      </c>
      <c r="B1117" s="48" t="s">
        <v>9254</v>
      </c>
      <c r="C1117" s="48" t="s">
        <v>9255</v>
      </c>
      <c r="D1117" s="49" t="s">
        <v>603</v>
      </c>
      <c r="E1117" s="49">
        <v>1</v>
      </c>
      <c r="F1117" s="50" t="s">
        <v>64</v>
      </c>
      <c r="G1117" s="50" t="s">
        <v>14</v>
      </c>
      <c r="H1117" s="22">
        <v>3.0372529068</v>
      </c>
      <c r="J1117" s="39">
        <v>92396305</v>
      </c>
      <c r="K1117" s="51">
        <v>2.9533770000000001</v>
      </c>
      <c r="L1117" s="51">
        <v>-8.38759067999999e-002</v>
      </c>
    </row>
    <row r="1118" ht="15" hidden="1">
      <c r="A1118" s="47">
        <v>90244265</v>
      </c>
      <c r="B1118" s="48" t="s">
        <v>6687</v>
      </c>
      <c r="C1118" s="48" t="s">
        <v>6688</v>
      </c>
      <c r="D1118" s="49" t="s">
        <v>181</v>
      </c>
      <c r="E1118" s="49">
        <v>1</v>
      </c>
      <c r="F1118" s="50" t="s">
        <v>60</v>
      </c>
      <c r="G1118" s="50" t="s">
        <v>14</v>
      </c>
      <c r="H1118" s="22">
        <v>1.5391484325</v>
      </c>
      <c r="J1118" s="39">
        <v>90244265</v>
      </c>
      <c r="K1118" s="51">
        <v>1.4966437500000001</v>
      </c>
      <c r="L1118" s="51">
        <v>-4.2504682499999898e-002</v>
      </c>
    </row>
    <row r="1119" ht="15" hidden="1">
      <c r="A1119" s="47">
        <v>90287053</v>
      </c>
      <c r="B1119" s="48" t="s">
        <v>6790</v>
      </c>
      <c r="C1119" s="48" t="s">
        <v>6792</v>
      </c>
      <c r="D1119" s="49" t="s">
        <v>39</v>
      </c>
      <c r="E1119" s="49">
        <v>1</v>
      </c>
      <c r="F1119" s="50" t="s">
        <v>60</v>
      </c>
      <c r="G1119" s="50" t="s">
        <v>14</v>
      </c>
      <c r="H1119" s="22">
        <v>0.95446639575000003</v>
      </c>
      <c r="J1119" s="39">
        <v>90287053</v>
      </c>
      <c r="K1119" s="51">
        <v>0.92810812499999995</v>
      </c>
      <c r="L1119" s="51">
        <v>-2.6358270749999999e-002</v>
      </c>
    </row>
    <row r="1120" ht="15" hidden="1">
      <c r="A1120" s="47">
        <v>90674014</v>
      </c>
      <c r="B1120" s="48" t="s">
        <v>4018</v>
      </c>
      <c r="C1120" s="48" t="s">
        <v>4019</v>
      </c>
      <c r="D1120" s="49" t="s">
        <v>146</v>
      </c>
      <c r="E1120" s="49">
        <v>1</v>
      </c>
      <c r="F1120" s="50" t="s">
        <v>60</v>
      </c>
      <c r="G1120" s="50" t="s">
        <v>14</v>
      </c>
      <c r="H1120" s="22">
        <v>0.77573080997999999</v>
      </c>
      <c r="J1120" s="39">
        <v>90674014</v>
      </c>
      <c r="K1120" s="51">
        <v>0.75430845000000002</v>
      </c>
      <c r="L1120" s="51">
        <v>-2.142235998e-002</v>
      </c>
    </row>
    <row r="1121" ht="15" hidden="1">
      <c r="A1121" s="47">
        <v>92455255</v>
      </c>
      <c r="B1121" s="48" t="s">
        <v>8507</v>
      </c>
      <c r="C1121" s="48" t="s">
        <v>8509</v>
      </c>
      <c r="D1121" s="49" t="s">
        <v>455</v>
      </c>
      <c r="E1121" s="49">
        <v>60</v>
      </c>
      <c r="F1121" s="50" t="s">
        <v>99</v>
      </c>
      <c r="G1121" s="50" t="s">
        <v>19</v>
      </c>
      <c r="H1121" s="22">
        <v>0.38170881126</v>
      </c>
      <c r="J1121" s="39">
        <v>92455255</v>
      </c>
      <c r="K1121" s="51">
        <v>0.37116765000000002</v>
      </c>
      <c r="L1121" s="51">
        <v>-1.0541161259999999e-002</v>
      </c>
    </row>
    <row r="1122" ht="15" hidden="1">
      <c r="A1122" s="47">
        <v>90203577</v>
      </c>
      <c r="B1122" s="48" t="s">
        <v>1026</v>
      </c>
      <c r="C1122" s="48" t="s">
        <v>1027</v>
      </c>
      <c r="D1122" s="49" t="s">
        <v>414</v>
      </c>
      <c r="E1122" s="49">
        <v>1</v>
      </c>
      <c r="F1122" s="50" t="s">
        <v>60</v>
      </c>
      <c r="G1122" s="50" t="s">
        <v>14</v>
      </c>
      <c r="H1122" s="22">
        <v>0.38170881126</v>
      </c>
      <c r="J1122" s="39">
        <v>90203577</v>
      </c>
      <c r="K1122" s="51">
        <v>0.37116765000000002</v>
      </c>
      <c r="L1122" s="51">
        <v>-1.0541161259999999e-002</v>
      </c>
    </row>
    <row r="1123" ht="15" hidden="1">
      <c r="A1123" s="47">
        <v>90173449</v>
      </c>
      <c r="B1123" s="48" t="s">
        <v>1934</v>
      </c>
      <c r="C1123" s="48" t="s">
        <v>1935</v>
      </c>
      <c r="D1123" s="49" t="s">
        <v>244</v>
      </c>
      <c r="E1123" s="49">
        <v>1</v>
      </c>
      <c r="F1123" s="50" t="s">
        <v>13</v>
      </c>
      <c r="G1123" s="50" t="s">
        <v>14</v>
      </c>
      <c r="H1123" s="22">
        <v>29.399200916400002</v>
      </c>
      <c r="J1123" s="39">
        <v>90173449</v>
      </c>
      <c r="K1123" s="51">
        <v>28.587320999999999</v>
      </c>
      <c r="L1123" s="51">
        <v>-0.81187991639999901</v>
      </c>
    </row>
    <row r="1124" ht="15" hidden="1">
      <c r="A1124" s="47">
        <v>92466575</v>
      </c>
      <c r="B1124" s="48" t="s">
        <v>1980</v>
      </c>
      <c r="C1124" s="48" t="s">
        <v>1980</v>
      </c>
      <c r="D1124" s="49" t="s">
        <v>836</v>
      </c>
      <c r="E1124" s="49">
        <v>1</v>
      </c>
      <c r="F1124" s="50" t="s">
        <v>13</v>
      </c>
      <c r="G1124" s="50" t="s">
        <v>14</v>
      </c>
      <c r="H1124" s="22">
        <v>22.373870767138801</v>
      </c>
      <c r="J1124" s="39">
        <v>92466575</v>
      </c>
      <c r="K1124" s="51">
        <v>21.756000357000001</v>
      </c>
      <c r="L1124" s="51">
        <v>-0.61787041013879895</v>
      </c>
    </row>
    <row r="1125" ht="15" hidden="1">
      <c r="A1125" s="47">
        <v>92418082</v>
      </c>
      <c r="B1125" s="48" t="s">
        <v>3601</v>
      </c>
      <c r="C1125" s="48" t="s">
        <v>3602</v>
      </c>
      <c r="D1125" s="49" t="s">
        <v>124</v>
      </c>
      <c r="E1125" s="49">
        <v>1</v>
      </c>
      <c r="F1125" s="50" t="s">
        <v>60</v>
      </c>
      <c r="G1125" s="50" t="s">
        <v>14</v>
      </c>
      <c r="H1125" s="22">
        <v>6.1442805425399998</v>
      </c>
      <c r="J1125" s="39">
        <v>92418082</v>
      </c>
      <c r="K1125" s="51">
        <v>5.97460185</v>
      </c>
      <c r="L1125" s="51">
        <v>-0.16967869254000001</v>
      </c>
    </row>
    <row r="1126" ht="15" hidden="1">
      <c r="A1126" s="47">
        <v>90286618</v>
      </c>
      <c r="B1126" s="48" t="s">
        <v>5810</v>
      </c>
      <c r="C1126" s="48" t="s">
        <v>5810</v>
      </c>
      <c r="D1126" s="49" t="s">
        <v>573</v>
      </c>
      <c r="E1126" s="49">
        <v>1</v>
      </c>
      <c r="F1126" s="50" t="s">
        <v>88</v>
      </c>
      <c r="G1126" s="50" t="s">
        <v>14</v>
      </c>
      <c r="H1126" s="22">
        <v>5.7435242618159998</v>
      </c>
      <c r="J1126" s="39">
        <v>90286618</v>
      </c>
      <c r="K1126" s="51">
        <v>5.58491274</v>
      </c>
      <c r="L1126" s="51">
        <v>-0.158611521816</v>
      </c>
    </row>
    <row r="1127" ht="15" hidden="1">
      <c r="A1127" s="47">
        <v>90303563</v>
      </c>
      <c r="B1127" s="48" t="s">
        <v>8476</v>
      </c>
      <c r="C1127" s="48" t="s">
        <v>8477</v>
      </c>
      <c r="D1127" s="49" t="s">
        <v>92</v>
      </c>
      <c r="E1127" s="49">
        <v>1</v>
      </c>
      <c r="F1127" s="50" t="s">
        <v>436</v>
      </c>
      <c r="G1127" s="50" t="s">
        <v>14</v>
      </c>
      <c r="H1127" s="22">
        <v>3.0906100524600002</v>
      </c>
      <c r="J1127" s="39">
        <v>90303563</v>
      </c>
      <c r="K1127" s="51">
        <v>3.0052606499999999</v>
      </c>
      <c r="L1127" s="51">
        <v>-8.5349402459999904e-002</v>
      </c>
    </row>
    <row r="1128" ht="15" hidden="1">
      <c r="A1128" s="47">
        <v>91387027</v>
      </c>
      <c r="B1128" s="48" t="s">
        <v>9708</v>
      </c>
      <c r="C1128" s="48" t="s">
        <v>9709</v>
      </c>
      <c r="D1128" s="49" t="s">
        <v>146</v>
      </c>
      <c r="E1128" s="49">
        <v>1</v>
      </c>
      <c r="F1128" s="50" t="s">
        <v>60</v>
      </c>
      <c r="G1128" s="50" t="s">
        <v>14</v>
      </c>
      <c r="H1128" s="22">
        <v>3.1275496148399999</v>
      </c>
      <c r="J1128" s="39">
        <v>91387027</v>
      </c>
      <c r="K1128" s="51">
        <v>3.0411801000000001</v>
      </c>
      <c r="L1128" s="51">
        <v>-8.6369514839999897e-002</v>
      </c>
    </row>
    <row r="1129" ht="15" hidden="1">
      <c r="A1129" s="47">
        <v>90304250</v>
      </c>
      <c r="B1129" s="48" t="s">
        <v>4246</v>
      </c>
      <c r="C1129" s="48" t="s">
        <v>4247</v>
      </c>
      <c r="D1129" s="49" t="s">
        <v>4248</v>
      </c>
      <c r="E1129" s="49">
        <v>10</v>
      </c>
      <c r="F1129" s="50" t="s">
        <v>95</v>
      </c>
      <c r="G1129" s="50" t="s">
        <v>19</v>
      </c>
      <c r="H1129" s="22">
        <v>3.2629946769</v>
      </c>
      <c r="J1129" s="39">
        <v>90304250</v>
      </c>
      <c r="K1129" s="51">
        <v>3.1728847500000001</v>
      </c>
      <c r="L1129" s="51">
        <v>-9.0109926899999901e-002</v>
      </c>
    </row>
    <row r="1130" ht="15" hidden="1">
      <c r="A1130" s="47">
        <v>90158580</v>
      </c>
      <c r="B1130" s="48" t="s">
        <v>2103</v>
      </c>
      <c r="C1130" s="48" t="s">
        <v>2106</v>
      </c>
      <c r="D1130" s="49" t="s">
        <v>229</v>
      </c>
      <c r="E1130" s="49">
        <v>1</v>
      </c>
      <c r="F1130" s="50" t="s">
        <v>64</v>
      </c>
      <c r="G1130" s="50" t="s">
        <v>14</v>
      </c>
      <c r="H1130" s="22">
        <v>3.0906100524600002</v>
      </c>
      <c r="J1130" s="39">
        <v>90158580</v>
      </c>
      <c r="K1130" s="51">
        <v>3.0052606499999999</v>
      </c>
      <c r="L1130" s="51">
        <v>-8.5349402459999904e-002</v>
      </c>
    </row>
    <row r="1131" ht="15" hidden="1">
      <c r="A1131" s="47">
        <v>92366015</v>
      </c>
      <c r="B1131" s="48" t="s">
        <v>7326</v>
      </c>
      <c r="C1131" s="48" t="s">
        <v>7327</v>
      </c>
      <c r="D1131" s="49" t="s">
        <v>1371</v>
      </c>
      <c r="E1131" s="49">
        <v>1</v>
      </c>
      <c r="F1131" s="50" t="s">
        <v>60</v>
      </c>
      <c r="G1131" s="50" t="s">
        <v>14</v>
      </c>
      <c r="H1131" s="22">
        <v>6.2674124171400001</v>
      </c>
      <c r="J1131" s="39">
        <v>92366015</v>
      </c>
      <c r="K1131" s="51">
        <v>6.0943333500000003</v>
      </c>
      <c r="L1131" s="51">
        <v>-0.17307906713999999</v>
      </c>
    </row>
    <row r="1132" ht="15" hidden="1">
      <c r="A1132" s="47">
        <v>90673018</v>
      </c>
      <c r="B1132" s="48" t="s">
        <v>7363</v>
      </c>
      <c r="C1132" s="48" t="s">
        <v>7364</v>
      </c>
      <c r="D1132" s="49" t="s">
        <v>991</v>
      </c>
      <c r="E1132" s="49">
        <v>1</v>
      </c>
      <c r="F1132" s="50" t="s">
        <v>60</v>
      </c>
      <c r="G1132" s="50" t="s">
        <v>14</v>
      </c>
      <c r="H1132" s="22">
        <v>0.39402199871999999</v>
      </c>
      <c r="J1132" s="39">
        <v>90673018</v>
      </c>
      <c r="K1132" s="51">
        <v>0.3831408</v>
      </c>
      <c r="L1132" s="51">
        <v>-1.0881198720000001e-002</v>
      </c>
    </row>
    <row r="1133" ht="15" hidden="1">
      <c r="A1133" s="47">
        <v>92431550</v>
      </c>
      <c r="B1133" s="48" t="s">
        <v>9610</v>
      </c>
      <c r="C1133" s="48" t="s">
        <v>9611</v>
      </c>
      <c r="D1133" s="49" t="s">
        <v>633</v>
      </c>
      <c r="E1133" s="49">
        <v>1</v>
      </c>
      <c r="F1133" s="50" t="s">
        <v>60</v>
      </c>
      <c r="G1133" s="50" t="s">
        <v>14</v>
      </c>
      <c r="H1133" s="22">
        <v>3.1521759897599999</v>
      </c>
      <c r="J1133" s="39">
        <v>92431550</v>
      </c>
      <c r="K1133" s="51">
        <v>3.0651264</v>
      </c>
      <c r="L1133" s="51">
        <v>-8.7049589759999907e-002</v>
      </c>
    </row>
    <row r="1134" ht="15" hidden="1">
      <c r="A1134" s="47">
        <v>90229460</v>
      </c>
      <c r="B1134" s="48" t="s">
        <v>252</v>
      </c>
      <c r="C1134" s="48" t="s">
        <v>253</v>
      </c>
      <c r="D1134" s="49" t="s">
        <v>235</v>
      </c>
      <c r="E1134" s="49">
        <v>10</v>
      </c>
      <c r="F1134" s="50" t="s">
        <v>95</v>
      </c>
      <c r="G1134" s="50" t="s">
        <v>19</v>
      </c>
      <c r="H1134" s="22">
        <v>3.1152364273800002</v>
      </c>
      <c r="J1134" s="39">
        <v>90229460</v>
      </c>
      <c r="K1134" s="51">
        <v>3.0292069499999998</v>
      </c>
      <c r="L1134" s="51">
        <v>-8.60294773799999e-002</v>
      </c>
    </row>
    <row r="1135" ht="15" hidden="1">
      <c r="A1135" s="47">
        <v>92437850</v>
      </c>
      <c r="B1135" s="48" t="s">
        <v>2903</v>
      </c>
      <c r="C1135" s="48" t="s">
        <v>2906</v>
      </c>
      <c r="D1135" s="49" t="s">
        <v>235</v>
      </c>
      <c r="E1135" s="49">
        <v>1</v>
      </c>
      <c r="F1135" s="50" t="s">
        <v>60</v>
      </c>
      <c r="G1135" s="50" t="s">
        <v>14</v>
      </c>
      <c r="H1135" s="22">
        <v>3.1521759897599999</v>
      </c>
      <c r="J1135" s="39">
        <v>92437850</v>
      </c>
      <c r="K1135" s="51">
        <v>3.0651264</v>
      </c>
      <c r="L1135" s="51">
        <v>-8.7049589759999907e-002</v>
      </c>
    </row>
    <row r="1136" ht="15" hidden="1">
      <c r="A1136" s="47">
        <v>90229894</v>
      </c>
      <c r="B1136" s="48" t="s">
        <v>850</v>
      </c>
      <c r="C1136" s="48" t="s">
        <v>851</v>
      </c>
      <c r="D1136" s="49" t="s">
        <v>235</v>
      </c>
      <c r="E1136" s="49">
        <v>1</v>
      </c>
      <c r="F1136" s="50" t="s">
        <v>60</v>
      </c>
      <c r="G1136" s="50" t="s">
        <v>14</v>
      </c>
      <c r="H1136" s="22">
        <v>4.7890559501567997</v>
      </c>
      <c r="J1136" s="39">
        <v>90229894</v>
      </c>
      <c r="K1136" s="51">
        <v>4.6568027519999999</v>
      </c>
      <c r="L1136" s="51">
        <v>-0.13225319815680001</v>
      </c>
    </row>
    <row r="1137" ht="15" hidden="1">
      <c r="A1137" s="47">
        <v>90185811</v>
      </c>
      <c r="B1137" s="48" t="s">
        <v>3314</v>
      </c>
      <c r="C1137" s="48" t="s">
        <v>3315</v>
      </c>
      <c r="D1137" s="49" t="s">
        <v>146</v>
      </c>
      <c r="E1137" s="49">
        <v>1</v>
      </c>
      <c r="F1137" s="50" t="s">
        <v>158</v>
      </c>
      <c r="G1137" s="50" t="s">
        <v>14</v>
      </c>
      <c r="H1137" s="22">
        <v>0.30542924663999999</v>
      </c>
      <c r="J1137" s="39">
        <v>90185811</v>
      </c>
      <c r="K1137" s="51">
        <v>0.2969946</v>
      </c>
      <c r="L1137" s="51">
        <v>-8.4346466399999893e-003</v>
      </c>
    </row>
    <row r="1138" ht="15" hidden="1">
      <c r="A1138" s="47">
        <v>90288289</v>
      </c>
      <c r="B1138" s="48" t="s">
        <v>799</v>
      </c>
      <c r="C1138" s="48" t="s">
        <v>800</v>
      </c>
      <c r="D1138" s="49" t="s">
        <v>26</v>
      </c>
      <c r="E1138" s="49">
        <v>1</v>
      </c>
      <c r="F1138" s="50" t="s">
        <v>88</v>
      </c>
      <c r="G1138" s="50" t="s">
        <v>14</v>
      </c>
      <c r="H1138" s="22">
        <v>27.475905978989999</v>
      </c>
      <c r="J1138" s="39">
        <v>90288289</v>
      </c>
      <c r="K1138" s="51">
        <v>26.717139225</v>
      </c>
      <c r="L1138" s="51">
        <v>-0.75876675398999904</v>
      </c>
    </row>
    <row r="1139" ht="15" hidden="1">
      <c r="A1139" s="47">
        <v>92376290</v>
      </c>
      <c r="B1139" s="48" t="s">
        <v>100</v>
      </c>
      <c r="C1139" s="48" t="s">
        <v>101</v>
      </c>
      <c r="D1139" s="49" t="s">
        <v>98</v>
      </c>
      <c r="E1139" s="49">
        <v>1</v>
      </c>
      <c r="F1139" s="50" t="s">
        <v>64</v>
      </c>
      <c r="G1139" s="50" t="s">
        <v>14</v>
      </c>
      <c r="H1139" s="22">
        <v>24.724880419680002</v>
      </c>
      <c r="J1139" s="39">
        <v>92376290</v>
      </c>
      <c r="K1139" s="51">
        <v>24.042085199999999</v>
      </c>
      <c r="L1139" s="51">
        <v>-0.68279521967999901</v>
      </c>
    </row>
    <row r="1140" ht="15" hidden="1">
      <c r="A1140" s="47">
        <v>92427286</v>
      </c>
      <c r="B1140" s="48" t="s">
        <v>8836</v>
      </c>
      <c r="C1140" s="48" t="s">
        <v>8837</v>
      </c>
      <c r="D1140" s="49" t="s">
        <v>991</v>
      </c>
      <c r="E1140" s="49">
        <v>1</v>
      </c>
      <c r="F1140" s="50" t="s">
        <v>60</v>
      </c>
      <c r="G1140" s="50" t="s">
        <v>14</v>
      </c>
      <c r="H1140" s="22">
        <v>1.57608799488</v>
      </c>
      <c r="J1140" s="39">
        <v>92427286</v>
      </c>
      <c r="K1140" s="51">
        <v>1.5325632</v>
      </c>
      <c r="L1140" s="51">
        <v>-4.3524794879999898e-002</v>
      </c>
    </row>
    <row r="1141" ht="15" hidden="1">
      <c r="A1141" s="47">
        <v>90268016</v>
      </c>
      <c r="B1141" s="48" t="s">
        <v>8429</v>
      </c>
      <c r="C1141" s="48" t="s">
        <v>8430</v>
      </c>
      <c r="D1141" s="49" t="s">
        <v>409</v>
      </c>
      <c r="E1141" s="49">
        <v>40</v>
      </c>
      <c r="F1141" s="50" t="s">
        <v>95</v>
      </c>
      <c r="G1141" s="50" t="s">
        <v>19</v>
      </c>
      <c r="H1141" s="22">
        <v>0.39402199871999999</v>
      </c>
      <c r="J1141" s="39">
        <v>90268016</v>
      </c>
      <c r="K1141" s="51">
        <v>0.3831408</v>
      </c>
      <c r="L1141" s="51">
        <v>-1.0881198720000001e-002</v>
      </c>
    </row>
    <row r="1142" ht="15" hidden="1">
      <c r="A1142" s="47">
        <v>92465897</v>
      </c>
      <c r="B1142" s="48" t="s">
        <v>5079</v>
      </c>
      <c r="C1142" s="48" t="s">
        <v>5080</v>
      </c>
      <c r="D1142" s="49" t="s">
        <v>73</v>
      </c>
      <c r="E1142" s="49">
        <v>1</v>
      </c>
      <c r="F1142" s="50" t="s">
        <v>60</v>
      </c>
      <c r="G1142" s="50" t="s">
        <v>14</v>
      </c>
      <c r="H1142" s="22">
        <v>3.0906100524600002</v>
      </c>
      <c r="J1142" s="39">
        <v>92465897</v>
      </c>
      <c r="K1142" s="51">
        <v>3.0052606499999999</v>
      </c>
      <c r="L1142" s="51">
        <v>-8.5349402459999904e-002</v>
      </c>
    </row>
    <row r="1143" ht="15">
      <c r="A1143" s="47">
        <v>92379532</v>
      </c>
      <c r="B1143" s="48" t="s">
        <v>1411</v>
      </c>
      <c r="C1143" s="48" t="s">
        <v>1412</v>
      </c>
      <c r="D1143" s="49" t="s">
        <v>50</v>
      </c>
      <c r="E1143" s="49">
        <v>400</v>
      </c>
      <c r="F1143" s="50" t="s">
        <v>151</v>
      </c>
      <c r="G1143" s="50" t="s">
        <v>19</v>
      </c>
      <c r="H1143" s="22">
        <v>4.9252749839999999e-002</v>
      </c>
      <c r="J1143" s="39">
        <v>92379532</v>
      </c>
      <c r="K1143" s="51">
        <v>4.78926e-002</v>
      </c>
      <c r="L1143" s="51">
        <v>-1.3601498400000001e-003</v>
      </c>
    </row>
    <row r="1144" ht="15" hidden="1">
      <c r="A1144" s="47">
        <v>90294602</v>
      </c>
      <c r="B1144" s="48" t="s">
        <v>6746</v>
      </c>
      <c r="C1144" s="48" t="s">
        <v>6757</v>
      </c>
      <c r="D1144" s="49" t="s">
        <v>244</v>
      </c>
      <c r="E1144" s="49">
        <v>1</v>
      </c>
      <c r="F1144" s="50" t="s">
        <v>60</v>
      </c>
      <c r="G1144" s="50" t="s">
        <v>14</v>
      </c>
      <c r="H1144" s="22">
        <v>0.92901395853000002</v>
      </c>
      <c r="J1144" s="39">
        <v>90294602</v>
      </c>
      <c r="K1144" s="51">
        <v>0.90335857500000005</v>
      </c>
      <c r="L1144" s="51">
        <v>-2.5655383529999999e-002</v>
      </c>
    </row>
    <row r="1145" ht="15" hidden="1">
      <c r="A1145" s="47">
        <v>90886020</v>
      </c>
      <c r="B1145" s="48" t="s">
        <v>6868</v>
      </c>
      <c r="C1145" s="48" t="s">
        <v>6871</v>
      </c>
      <c r="D1145" s="49" t="s">
        <v>21</v>
      </c>
      <c r="E1145" s="49">
        <v>1</v>
      </c>
      <c r="F1145" s="50" t="s">
        <v>60</v>
      </c>
      <c r="G1145" s="50" t="s">
        <v>14</v>
      </c>
      <c r="H1145" s="22">
        <v>0.78804399743999998</v>
      </c>
      <c r="J1145" s="39">
        <v>90886020</v>
      </c>
      <c r="K1145" s="51">
        <v>0.76628160000000001</v>
      </c>
      <c r="L1145" s="51">
        <v>-2.1762397440000001e-002</v>
      </c>
    </row>
    <row r="1146" ht="15" hidden="1">
      <c r="A1146" s="47">
        <v>90277074</v>
      </c>
      <c r="B1146" s="48" t="s">
        <v>1581</v>
      </c>
      <c r="C1146" s="48" t="s">
        <v>1581</v>
      </c>
      <c r="D1146" s="49" t="s">
        <v>50</v>
      </c>
      <c r="E1146" s="49">
        <v>1</v>
      </c>
      <c r="F1146" s="50" t="s">
        <v>60</v>
      </c>
      <c r="G1146" s="50" t="s">
        <v>14</v>
      </c>
      <c r="H1146" s="22">
        <v>0.63631093049999998</v>
      </c>
      <c r="J1146" s="39">
        <v>90277074</v>
      </c>
      <c r="K1146" s="51">
        <v>0.61873875</v>
      </c>
      <c r="L1146" s="51">
        <v>-1.7572180499999999e-002</v>
      </c>
    </row>
    <row r="1147" ht="15" hidden="1">
      <c r="A1147" s="47">
        <v>90133048</v>
      </c>
      <c r="B1147" s="48" t="s">
        <v>7386</v>
      </c>
      <c r="C1147" s="48" t="s">
        <v>7387</v>
      </c>
      <c r="D1147" s="49" t="s">
        <v>150</v>
      </c>
      <c r="E1147" s="49">
        <v>100</v>
      </c>
      <c r="F1147" s="50" t="s">
        <v>151</v>
      </c>
      <c r="G1147" s="50" t="s">
        <v>19</v>
      </c>
      <c r="H1147" s="22">
        <v>0.24942999740399999</v>
      </c>
      <c r="J1147" s="39">
        <v>90133048</v>
      </c>
      <c r="K1147" s="51">
        <v>0.24254181</v>
      </c>
      <c r="L1147" s="51">
        <v>-6.8881874039999902e-003</v>
      </c>
    </row>
    <row r="1148" ht="15" hidden="1">
      <c r="A1148" s="47">
        <v>92471510</v>
      </c>
      <c r="B1148" s="48" t="s">
        <v>7330</v>
      </c>
      <c r="C1148" s="48" t="s">
        <v>7331</v>
      </c>
      <c r="D1148" s="49" t="s">
        <v>1371</v>
      </c>
      <c r="E1148" s="49">
        <v>1</v>
      </c>
      <c r="F1148" s="50" t="s">
        <v>60</v>
      </c>
      <c r="G1148" s="50" t="s">
        <v>14</v>
      </c>
      <c r="H1148" s="22">
        <v>3.1275496148399999</v>
      </c>
      <c r="J1148" s="39">
        <v>92471510</v>
      </c>
      <c r="K1148" s="51">
        <v>3.0411801000000001</v>
      </c>
      <c r="L1148" s="51">
        <v>-8.6369514839999897e-002</v>
      </c>
    </row>
    <row r="1149" ht="15" hidden="1">
      <c r="A1149" s="47">
        <v>90702034</v>
      </c>
      <c r="B1149" s="48" t="s">
        <v>3746</v>
      </c>
      <c r="C1149" s="48" t="s">
        <v>3747</v>
      </c>
      <c r="D1149" s="49" t="s">
        <v>43</v>
      </c>
      <c r="E1149" s="49">
        <v>120</v>
      </c>
      <c r="F1149" s="50" t="s">
        <v>18</v>
      </c>
      <c r="G1149" s="50" t="s">
        <v>19</v>
      </c>
      <c r="H1149" s="22">
        <v>0.19701099935999999</v>
      </c>
      <c r="J1149" s="39">
        <v>90702034</v>
      </c>
      <c r="K1149" s="51">
        <v>0.1915704</v>
      </c>
      <c r="L1149" s="51">
        <v>-5.4405993599999898e-003</v>
      </c>
    </row>
    <row r="1150" ht="15" hidden="1">
      <c r="A1150" s="47">
        <v>90279727</v>
      </c>
      <c r="B1150" s="48" t="s">
        <v>4269</v>
      </c>
      <c r="C1150" s="48" t="s">
        <v>4269</v>
      </c>
      <c r="D1150" s="49" t="s">
        <v>181</v>
      </c>
      <c r="E1150" s="49">
        <v>1</v>
      </c>
      <c r="F1150" s="50" t="s">
        <v>60</v>
      </c>
      <c r="G1150" s="50" t="s">
        <v>14</v>
      </c>
      <c r="H1150" s="22">
        <v>0.31815546524999999</v>
      </c>
      <c r="J1150" s="39">
        <v>90279727</v>
      </c>
      <c r="K1150" s="51">
        <v>0.309369375</v>
      </c>
      <c r="L1150" s="51">
        <v>-8.7860902499999893e-003</v>
      </c>
    </row>
    <row r="1151" ht="15" hidden="1">
      <c r="A1151" s="47">
        <v>92427782</v>
      </c>
      <c r="B1151" s="48" t="s">
        <v>2711</v>
      </c>
      <c r="C1151" s="48" t="s">
        <v>2712</v>
      </c>
      <c r="D1151" s="49" t="s">
        <v>50</v>
      </c>
      <c r="E1151" s="49">
        <v>1</v>
      </c>
      <c r="F1151" s="50" t="s">
        <v>13</v>
      </c>
      <c r="G1151" s="50" t="s">
        <v>14</v>
      </c>
      <c r="H1151" s="22">
        <v>24.774133169519999</v>
      </c>
      <c r="J1151" s="39">
        <v>92427782</v>
      </c>
      <c r="K1151" s="51">
        <v>24.0899778</v>
      </c>
      <c r="L1151" s="51">
        <v>-0.684155369519999</v>
      </c>
    </row>
    <row r="1152" ht="15" hidden="1">
      <c r="A1152" s="47">
        <v>92374522</v>
      </c>
      <c r="B1152" s="48" t="s">
        <v>5356</v>
      </c>
      <c r="C1152" s="48" t="s">
        <v>5357</v>
      </c>
      <c r="D1152" s="49" t="s">
        <v>603</v>
      </c>
      <c r="E1152" s="49">
        <v>1</v>
      </c>
      <c r="F1152" s="50" t="s">
        <v>64</v>
      </c>
      <c r="G1152" s="50" t="s">
        <v>14</v>
      </c>
      <c r="H1152" s="22">
        <v>6.2181596673000001</v>
      </c>
      <c r="J1152" s="39">
        <v>92374522</v>
      </c>
      <c r="K1152" s="51">
        <v>6.0464407500000004</v>
      </c>
      <c r="L1152" s="51">
        <v>-0.1717189173</v>
      </c>
    </row>
    <row r="1153" ht="15" hidden="1">
      <c r="A1153" s="47">
        <v>92437869</v>
      </c>
      <c r="B1153" s="48" t="s">
        <v>2907</v>
      </c>
      <c r="C1153" s="48" t="s">
        <v>2906</v>
      </c>
      <c r="D1153" s="49" t="s">
        <v>235</v>
      </c>
      <c r="E1153" s="49">
        <v>1</v>
      </c>
      <c r="F1153" s="50" t="s">
        <v>60</v>
      </c>
      <c r="G1153" s="50" t="s">
        <v>14</v>
      </c>
      <c r="H1153" s="22">
        <v>3.1521759897599999</v>
      </c>
      <c r="J1153" s="39">
        <v>92437869</v>
      </c>
      <c r="K1153" s="51">
        <v>3.0651264</v>
      </c>
      <c r="L1153" s="51">
        <v>-8.7049589759999907e-002</v>
      </c>
    </row>
    <row r="1154" ht="15" hidden="1">
      <c r="A1154" s="47">
        <v>90235983</v>
      </c>
      <c r="B1154" s="48" t="s">
        <v>1852</v>
      </c>
      <c r="C1154" s="48" t="s">
        <v>1852</v>
      </c>
      <c r="D1154" s="49" t="s">
        <v>836</v>
      </c>
      <c r="E1154" s="49">
        <v>1</v>
      </c>
      <c r="F1154" s="50" t="s">
        <v>13</v>
      </c>
      <c r="G1154" s="50" t="s">
        <v>14</v>
      </c>
      <c r="H1154" s="22">
        <v>4.3014618901799997</v>
      </c>
      <c r="J1154" s="39">
        <v>90235983</v>
      </c>
      <c r="K1154" s="51">
        <v>4.1826739499999999</v>
      </c>
      <c r="L1154" s="51">
        <v>-0.11878794018</v>
      </c>
    </row>
    <row r="1155" ht="15" hidden="1">
      <c r="A1155" s="47">
        <v>90248597</v>
      </c>
      <c r="B1155" s="48" t="s">
        <v>3796</v>
      </c>
      <c r="C1155" s="48" t="s">
        <v>3799</v>
      </c>
      <c r="D1155" s="49" t="s">
        <v>1182</v>
      </c>
      <c r="E1155" s="49">
        <v>1</v>
      </c>
      <c r="F1155" s="50" t="s">
        <v>60</v>
      </c>
      <c r="G1155" s="50" t="s">
        <v>14</v>
      </c>
      <c r="H1155" s="22">
        <v>1.51442001459</v>
      </c>
      <c r="J1155" s="39">
        <v>90248597</v>
      </c>
      <c r="K1155" s="51">
        <v>1.472598225</v>
      </c>
      <c r="L1155" s="51">
        <v>-4.1821789589999901e-002</v>
      </c>
    </row>
    <row r="1156" ht="15" hidden="1">
      <c r="A1156" s="47">
        <v>92470203</v>
      </c>
      <c r="B1156" s="48" t="s">
        <v>4151</v>
      </c>
      <c r="C1156" s="48" t="s">
        <v>4151</v>
      </c>
      <c r="D1156" s="49" t="s">
        <v>17</v>
      </c>
      <c r="E1156" s="49">
        <v>1</v>
      </c>
      <c r="F1156" s="50" t="s">
        <v>60</v>
      </c>
      <c r="G1156" s="50" t="s">
        <v>14</v>
      </c>
      <c r="H1156" s="22">
        <v>6.3536047293599998</v>
      </c>
      <c r="J1156" s="39">
        <v>92470203</v>
      </c>
      <c r="K1156" s="51">
        <v>6.1781454</v>
      </c>
      <c r="L1156" s="51">
        <v>-0.17545932936</v>
      </c>
    </row>
    <row r="1157" ht="15" hidden="1">
      <c r="A1157" s="47">
        <v>90171349</v>
      </c>
      <c r="B1157" s="48" t="s">
        <v>3281</v>
      </c>
      <c r="C1157" s="48" t="s">
        <v>3281</v>
      </c>
      <c r="D1157" s="49" t="s">
        <v>244</v>
      </c>
      <c r="E1157" s="49">
        <v>1</v>
      </c>
      <c r="F1157" s="50" t="s">
        <v>436</v>
      </c>
      <c r="G1157" s="50" t="s">
        <v>14</v>
      </c>
      <c r="H1157" s="22">
        <v>1.85802791706</v>
      </c>
      <c r="J1157" s="39">
        <v>90171349</v>
      </c>
      <c r="K1157" s="51">
        <v>1.8067171500000001</v>
      </c>
      <c r="L1157" s="51">
        <v>-5.1310767059999901e-002</v>
      </c>
    </row>
    <row r="1158" ht="15" hidden="1">
      <c r="A1158" s="47">
        <v>90307810</v>
      </c>
      <c r="B1158" s="48" t="s">
        <v>8673</v>
      </c>
      <c r="C1158" s="48" t="s">
        <v>8673</v>
      </c>
      <c r="D1158" s="49" t="s">
        <v>21</v>
      </c>
      <c r="E1158" s="49">
        <v>1</v>
      </c>
      <c r="F1158" s="50" t="s">
        <v>60</v>
      </c>
      <c r="G1158" s="50" t="s">
        <v>14</v>
      </c>
      <c r="H1158" s="22">
        <v>1.6176437877600001</v>
      </c>
      <c r="J1158" s="39">
        <v>90307810</v>
      </c>
      <c r="K1158" s="51">
        <v>1.5729713999999999</v>
      </c>
      <c r="L1158" s="51">
        <v>-4.4672387759999897e-002</v>
      </c>
    </row>
    <row r="1159" ht="15" hidden="1">
      <c r="A1159" s="47">
        <v>90619021</v>
      </c>
      <c r="B1159" s="48" t="s">
        <v>811</v>
      </c>
      <c r="C1159" s="48" t="s">
        <v>812</v>
      </c>
      <c r="D1159" s="49" t="s">
        <v>235</v>
      </c>
      <c r="E1159" s="49">
        <v>150</v>
      </c>
      <c r="F1159" s="50" t="s">
        <v>18</v>
      </c>
      <c r="G1159" s="50" t="s">
        <v>19</v>
      </c>
      <c r="H1159" s="22">
        <v>0.29931599688479998</v>
      </c>
      <c r="J1159" s="39">
        <v>90619021</v>
      </c>
      <c r="K1159" s="51">
        <v>0.291050172</v>
      </c>
      <c r="L1159" s="51">
        <v>-8.26582488479999e-003</v>
      </c>
    </row>
    <row r="1160" ht="15" hidden="1">
      <c r="A1160" s="47">
        <v>92454046</v>
      </c>
      <c r="B1160" s="48" t="s">
        <v>4285</v>
      </c>
      <c r="C1160" s="48" t="s">
        <v>4285</v>
      </c>
      <c r="D1160" s="49" t="s">
        <v>50</v>
      </c>
      <c r="E1160" s="49">
        <v>1</v>
      </c>
      <c r="F1160" s="50" t="s">
        <v>64</v>
      </c>
      <c r="G1160" s="50" t="s">
        <v>14</v>
      </c>
      <c r="H1160" s="22">
        <v>0.61085849327999997</v>
      </c>
      <c r="J1160" s="39">
        <v>92454046</v>
      </c>
      <c r="K1160" s="51">
        <v>0.59398919999999999</v>
      </c>
      <c r="L1160" s="51">
        <v>-1.6869293279999999e-002</v>
      </c>
    </row>
    <row r="1161" ht="15" hidden="1">
      <c r="A1161" s="47">
        <v>90279603</v>
      </c>
      <c r="B1161" s="48" t="s">
        <v>7320</v>
      </c>
      <c r="C1161" s="48" t="s">
        <v>7321</v>
      </c>
      <c r="D1161" s="49" t="s">
        <v>440</v>
      </c>
      <c r="E1161" s="49">
        <v>1</v>
      </c>
      <c r="F1161" s="50" t="s">
        <v>60</v>
      </c>
      <c r="G1161" s="50" t="s">
        <v>14</v>
      </c>
      <c r="H1161" s="22">
        <v>3.1768023646799999</v>
      </c>
      <c r="J1161" s="39">
        <v>90279603</v>
      </c>
      <c r="K1161" s="51">
        <v>3.0890727</v>
      </c>
      <c r="L1161" s="51">
        <v>-8.7729664679999902e-002</v>
      </c>
    </row>
    <row r="1162" ht="15">
      <c r="A1162" s="47">
        <v>90219651</v>
      </c>
      <c r="B1162" s="48" t="s">
        <v>1437</v>
      </c>
      <c r="C1162" s="48" t="s">
        <v>1438</v>
      </c>
      <c r="D1162" s="49" t="s">
        <v>69</v>
      </c>
      <c r="E1162" s="49">
        <v>400</v>
      </c>
      <c r="F1162" s="50" t="s">
        <v>151</v>
      </c>
      <c r="G1162" s="50" t="s">
        <v>19</v>
      </c>
      <c r="H1162" s="22">
        <v>4.9252749839999999e-002</v>
      </c>
      <c r="J1162" s="39">
        <v>90219651</v>
      </c>
      <c r="K1162" s="51">
        <v>4.78926e-002</v>
      </c>
      <c r="L1162" s="51">
        <v>-1.3601498400000001e-003</v>
      </c>
    </row>
    <row r="1163" ht="15" hidden="1">
      <c r="A1163" s="47">
        <v>92431747</v>
      </c>
      <c r="B1163" s="48" t="s">
        <v>3862</v>
      </c>
      <c r="C1163" s="48" t="s">
        <v>3863</v>
      </c>
      <c r="D1163" s="49" t="s">
        <v>603</v>
      </c>
      <c r="E1163" s="49">
        <v>200</v>
      </c>
      <c r="F1163" s="50" t="s">
        <v>151</v>
      </c>
      <c r="G1163" s="50" t="s">
        <v>19</v>
      </c>
      <c r="H1163" s="22">
        <v>0.19701099935999999</v>
      </c>
      <c r="J1163" s="39">
        <v>92431747</v>
      </c>
      <c r="K1163" s="51">
        <v>0.1915704</v>
      </c>
      <c r="L1163" s="51">
        <v>-5.4405993599999898e-003</v>
      </c>
    </row>
    <row r="1164" ht="15" hidden="1">
      <c r="A1164" s="47">
        <v>90832019</v>
      </c>
      <c r="B1164" s="48" t="s">
        <v>4411</v>
      </c>
      <c r="C1164" s="48" t="s">
        <v>4415</v>
      </c>
      <c r="D1164" s="49" t="s">
        <v>43</v>
      </c>
      <c r="E1164" s="49">
        <v>1</v>
      </c>
      <c r="F1164" s="50" t="s">
        <v>60</v>
      </c>
      <c r="G1164" s="50" t="s">
        <v>14</v>
      </c>
      <c r="H1164" s="22">
        <v>0.39402199871999999</v>
      </c>
      <c r="J1164" s="39">
        <v>90832019</v>
      </c>
      <c r="K1164" s="51">
        <v>0.3831408</v>
      </c>
      <c r="L1164" s="51">
        <v>-1.0881198720000001e-002</v>
      </c>
    </row>
    <row r="1165" ht="15">
      <c r="A1165" s="47">
        <v>92366961</v>
      </c>
      <c r="B1165" s="48" t="s">
        <v>9329</v>
      </c>
      <c r="C1165" s="48" t="s">
        <v>9330</v>
      </c>
      <c r="D1165" s="49" t="s">
        <v>235</v>
      </c>
      <c r="E1165" s="49">
        <v>200</v>
      </c>
      <c r="F1165" s="50" t="s">
        <v>151</v>
      </c>
      <c r="G1165" s="50" t="s">
        <v>19</v>
      </c>
      <c r="H1165" s="22">
        <v>4.9252749839999999e-002</v>
      </c>
      <c r="J1165" s="39">
        <v>92366961</v>
      </c>
      <c r="K1165" s="51">
        <v>4.78926e-002</v>
      </c>
      <c r="L1165" s="51">
        <v>-1.3601498400000001e-003</v>
      </c>
    </row>
    <row r="1166" ht="15" hidden="1">
      <c r="A1166" s="47">
        <v>90284895</v>
      </c>
      <c r="B1166" s="48" t="s">
        <v>2572</v>
      </c>
      <c r="C1166" s="48" t="s">
        <v>2573</v>
      </c>
      <c r="D1166" s="49" t="s">
        <v>544</v>
      </c>
      <c r="E1166" s="49">
        <v>1</v>
      </c>
      <c r="F1166" s="50" t="s">
        <v>88</v>
      </c>
      <c r="G1166" s="50" t="s">
        <v>14</v>
      </c>
      <c r="H1166" s="22">
        <v>3.7160558341200001</v>
      </c>
      <c r="J1166" s="39">
        <v>90284895</v>
      </c>
      <c r="K1166" s="51">
        <v>3.6134343000000002</v>
      </c>
      <c r="L1166" s="51">
        <v>-0.10262153412</v>
      </c>
    </row>
    <row r="1167" ht="15" hidden="1">
      <c r="A1167" s="47">
        <v>90149599</v>
      </c>
      <c r="B1167" s="48" t="s">
        <v>9761</v>
      </c>
      <c r="C1167" s="48" t="s">
        <v>9762</v>
      </c>
      <c r="D1167" s="49" t="s">
        <v>3162</v>
      </c>
      <c r="E1167" s="49">
        <v>1</v>
      </c>
      <c r="F1167" s="50" t="s">
        <v>60</v>
      </c>
      <c r="G1167" s="50" t="s">
        <v>14</v>
      </c>
      <c r="H1167" s="22">
        <v>3.0659836775399998</v>
      </c>
      <c r="J1167" s="39">
        <v>90149599</v>
      </c>
      <c r="K1167" s="51">
        <v>2.9813143499999999</v>
      </c>
      <c r="L1167" s="51">
        <v>-8.4669327539999895e-002</v>
      </c>
    </row>
    <row r="1168" ht="15" hidden="1">
      <c r="A1168" s="47">
        <v>90175220</v>
      </c>
      <c r="B1168" s="48" t="s">
        <v>2977</v>
      </c>
      <c r="C1168" s="48" t="s">
        <v>2979</v>
      </c>
      <c r="D1168" s="49" t="s">
        <v>34</v>
      </c>
      <c r="E1168" s="49">
        <v>1</v>
      </c>
      <c r="F1168" s="50" t="s">
        <v>60</v>
      </c>
      <c r="G1168" s="50" t="s">
        <v>14</v>
      </c>
      <c r="H1168" s="22">
        <v>3.1275496148399999</v>
      </c>
      <c r="J1168" s="39">
        <v>90175220</v>
      </c>
      <c r="K1168" s="51">
        <v>3.0411801000000001</v>
      </c>
      <c r="L1168" s="51">
        <v>-8.6369514839999897e-002</v>
      </c>
    </row>
    <row r="1169" ht="15" hidden="1">
      <c r="A1169" s="47">
        <v>92420834</v>
      </c>
      <c r="B1169" s="48" t="s">
        <v>5435</v>
      </c>
      <c r="C1169" s="48" t="s">
        <v>5436</v>
      </c>
      <c r="D1169" s="49" t="s">
        <v>43</v>
      </c>
      <c r="E1169" s="49">
        <v>1</v>
      </c>
      <c r="F1169" s="50" t="s">
        <v>60</v>
      </c>
      <c r="G1169" s="50" t="s">
        <v>14</v>
      </c>
      <c r="H1169" s="22">
        <v>1.5884011823399999</v>
      </c>
      <c r="J1169" s="39">
        <v>92420834</v>
      </c>
      <c r="K1169" s="51">
        <v>1.54453635</v>
      </c>
      <c r="L1169" s="51">
        <v>-4.3864832339999903e-002</v>
      </c>
    </row>
    <row r="1170" ht="15" hidden="1">
      <c r="A1170" s="47">
        <v>90270290</v>
      </c>
      <c r="B1170" s="48" t="s">
        <v>5952</v>
      </c>
      <c r="C1170" s="48" t="s">
        <v>5953</v>
      </c>
      <c r="D1170" s="49" t="s">
        <v>603</v>
      </c>
      <c r="E1170" s="49">
        <v>1</v>
      </c>
      <c r="F1170" s="50" t="s">
        <v>60</v>
      </c>
      <c r="G1170" s="50" t="s">
        <v>14</v>
      </c>
      <c r="H1170" s="22">
        <v>0.19701099935999999</v>
      </c>
      <c r="J1170" s="39">
        <v>90270290</v>
      </c>
      <c r="K1170" s="51">
        <v>0.1915704</v>
      </c>
      <c r="L1170" s="51">
        <v>-5.4405993599999898e-003</v>
      </c>
    </row>
    <row r="1171" ht="15" hidden="1">
      <c r="A1171" s="47">
        <v>90258037</v>
      </c>
      <c r="B1171" s="48" t="s">
        <v>2373</v>
      </c>
      <c r="C1171" s="48" t="s">
        <v>2379</v>
      </c>
      <c r="D1171" s="49" t="s">
        <v>24</v>
      </c>
      <c r="E1171" s="49">
        <v>1</v>
      </c>
      <c r="F1171" s="50" t="s">
        <v>60</v>
      </c>
      <c r="G1171" s="50" t="s">
        <v>14</v>
      </c>
      <c r="H1171" s="22">
        <v>0.30542924663999999</v>
      </c>
      <c r="J1171" s="39">
        <v>90258037</v>
      </c>
      <c r="K1171" s="51">
        <v>0.2969946</v>
      </c>
      <c r="L1171" s="51">
        <v>-8.4346466399999893e-003</v>
      </c>
    </row>
    <row r="1172" ht="15">
      <c r="A1172" s="47">
        <v>92414788</v>
      </c>
      <c r="B1172" s="48" t="s">
        <v>5167</v>
      </c>
      <c r="C1172" s="48" t="s">
        <v>5168</v>
      </c>
      <c r="D1172" s="49" t="s">
        <v>78</v>
      </c>
      <c r="E1172" s="49">
        <v>600</v>
      </c>
      <c r="F1172" s="50" t="s">
        <v>151</v>
      </c>
      <c r="G1172" s="50" t="s">
        <v>19</v>
      </c>
      <c r="H1172" s="22">
        <v>4.9252749839999999e-002</v>
      </c>
      <c r="J1172" s="39">
        <v>92414788</v>
      </c>
      <c r="K1172" s="51">
        <v>4.78926e-002</v>
      </c>
      <c r="L1172" s="51">
        <v>-1.3601498400000001e-003</v>
      </c>
    </row>
    <row r="1173" ht="15" hidden="1">
      <c r="A1173" s="47">
        <v>90265106</v>
      </c>
      <c r="B1173" s="48" t="s">
        <v>5077</v>
      </c>
      <c r="C1173" s="48" t="s">
        <v>5078</v>
      </c>
      <c r="D1173" s="49" t="s">
        <v>742</v>
      </c>
      <c r="E1173" s="49">
        <v>1</v>
      </c>
      <c r="F1173" s="50" t="s">
        <v>60</v>
      </c>
      <c r="G1173" s="50" t="s">
        <v>14</v>
      </c>
      <c r="H1173" s="22">
        <v>3.0906100524600002</v>
      </c>
      <c r="J1173" s="39">
        <v>90265106</v>
      </c>
      <c r="K1173" s="51">
        <v>3.0052606499999999</v>
      </c>
      <c r="L1173" s="51">
        <v>-8.5349402459999904e-002</v>
      </c>
    </row>
    <row r="1174" ht="15" hidden="1">
      <c r="A1174" s="47">
        <v>90297377</v>
      </c>
      <c r="B1174" s="48" t="s">
        <v>8110</v>
      </c>
      <c r="C1174" s="48" t="s">
        <v>8115</v>
      </c>
      <c r="D1174" s="49" t="s">
        <v>131</v>
      </c>
      <c r="E1174" s="49">
        <v>1</v>
      </c>
      <c r="F1174" s="50" t="s">
        <v>60</v>
      </c>
      <c r="G1174" s="50" t="s">
        <v>14</v>
      </c>
      <c r="H1174" s="22">
        <v>3.13064977806</v>
      </c>
      <c r="J1174" s="39">
        <v>90297377</v>
      </c>
      <c r="K1174" s="51">
        <v>3.0441946500000001</v>
      </c>
      <c r="L1174" s="51">
        <v>-8.64551280599999e-002</v>
      </c>
    </row>
    <row r="1175" ht="15">
      <c r="A1175" s="47">
        <v>92471218</v>
      </c>
      <c r="B1175" s="48" t="s">
        <v>4517</v>
      </c>
      <c r="C1175" s="48" t="s">
        <v>4518</v>
      </c>
      <c r="D1175" s="49" t="s">
        <v>633</v>
      </c>
      <c r="E1175" s="49">
        <v>300</v>
      </c>
      <c r="F1175" s="50" t="s">
        <v>151</v>
      </c>
      <c r="G1175" s="50" t="s">
        <v>19</v>
      </c>
      <c r="H1175" s="22">
        <v>4.9252749839999999e-002</v>
      </c>
      <c r="J1175" s="39">
        <v>92471218</v>
      </c>
      <c r="K1175" s="51">
        <v>4.78926e-002</v>
      </c>
      <c r="L1175" s="51">
        <v>-1.3601498400000001e-003</v>
      </c>
    </row>
    <row r="1176" ht="15" hidden="1">
      <c r="A1176" s="47">
        <v>92427278</v>
      </c>
      <c r="B1176" s="48" t="s">
        <v>8833</v>
      </c>
      <c r="C1176" s="48" t="s">
        <v>8834</v>
      </c>
      <c r="D1176" s="49" t="s">
        <v>991</v>
      </c>
      <c r="E1176" s="49">
        <v>1</v>
      </c>
      <c r="F1176" s="50" t="s">
        <v>60</v>
      </c>
      <c r="G1176" s="50" t="s">
        <v>14</v>
      </c>
      <c r="H1176" s="22">
        <v>1.57608799488</v>
      </c>
      <c r="J1176" s="39">
        <v>92427278</v>
      </c>
      <c r="K1176" s="51">
        <v>1.5325632</v>
      </c>
      <c r="L1176" s="51">
        <v>-4.3524794879999898e-002</v>
      </c>
    </row>
    <row r="1177" ht="15" hidden="1">
      <c r="A1177" s="47">
        <v>92385320</v>
      </c>
      <c r="B1177" s="48" t="s">
        <v>1540</v>
      </c>
      <c r="C1177" s="48" t="s">
        <v>1541</v>
      </c>
      <c r="D1177" s="49" t="s">
        <v>956</v>
      </c>
      <c r="E1177" s="49">
        <v>1</v>
      </c>
      <c r="F1177" s="50" t="s">
        <v>60</v>
      </c>
      <c r="G1177" s="50" t="s">
        <v>14</v>
      </c>
      <c r="H1177" s="22">
        <v>3.1768023646799999</v>
      </c>
      <c r="J1177" s="39">
        <v>92385320</v>
      </c>
      <c r="K1177" s="51">
        <v>3.0890727</v>
      </c>
      <c r="L1177" s="51">
        <v>-8.7729664679999902e-002</v>
      </c>
    </row>
    <row r="1178" ht="15" hidden="1">
      <c r="A1178" s="47">
        <v>92377270</v>
      </c>
      <c r="B1178" s="48" t="s">
        <v>814</v>
      </c>
      <c r="C1178" s="48" t="s">
        <v>815</v>
      </c>
      <c r="D1178" s="49" t="s">
        <v>235</v>
      </c>
      <c r="E1178" s="49">
        <v>100</v>
      </c>
      <c r="F1178" s="50" t="s">
        <v>18</v>
      </c>
      <c r="G1178" s="50" t="s">
        <v>19</v>
      </c>
      <c r="H1178" s="22">
        <v>0.23695849753379999</v>
      </c>
      <c r="J1178" s="39">
        <v>92377270</v>
      </c>
      <c r="K1178" s="51">
        <v>0.2304147195</v>
      </c>
      <c r="L1178" s="51">
        <v>-6.5437780337999898e-003</v>
      </c>
    </row>
    <row r="1179" ht="15" hidden="1">
      <c r="A1179" s="47">
        <v>91301017</v>
      </c>
      <c r="B1179" s="48" t="s">
        <v>582</v>
      </c>
      <c r="C1179" s="48" t="s">
        <v>586</v>
      </c>
      <c r="D1179" s="49" t="s">
        <v>69</v>
      </c>
      <c r="E1179" s="49">
        <v>1</v>
      </c>
      <c r="F1179" s="50" t="s">
        <v>60</v>
      </c>
      <c r="G1179" s="50" t="s">
        <v>14</v>
      </c>
      <c r="H1179" s="22">
        <v>6.4767366039600001</v>
      </c>
      <c r="J1179" s="39">
        <v>91301017</v>
      </c>
      <c r="K1179" s="51">
        <v>6.2978769000000003</v>
      </c>
      <c r="L1179" s="51">
        <v>-0.17885970396</v>
      </c>
    </row>
    <row r="1180" ht="15" hidden="1">
      <c r="A1180" s="47">
        <v>90268083</v>
      </c>
      <c r="B1180" s="48" t="s">
        <v>3089</v>
      </c>
      <c r="C1180" s="48" t="s">
        <v>3092</v>
      </c>
      <c r="D1180" s="49" t="s">
        <v>603</v>
      </c>
      <c r="E1180" s="49">
        <v>1</v>
      </c>
      <c r="F1180" s="50" t="s">
        <v>60</v>
      </c>
      <c r="G1180" s="50" t="s">
        <v>14</v>
      </c>
      <c r="H1180" s="22">
        <v>0.19701099935999999</v>
      </c>
      <c r="J1180" s="39">
        <v>90268083</v>
      </c>
      <c r="K1180" s="51">
        <v>0.1915704</v>
      </c>
      <c r="L1180" s="51">
        <v>-5.4405993599999898e-003</v>
      </c>
    </row>
    <row r="1181" ht="15" hidden="1">
      <c r="A1181" s="47">
        <v>92459080</v>
      </c>
      <c r="B1181" s="48" t="s">
        <v>6691</v>
      </c>
      <c r="C1181" s="48" t="s">
        <v>6691</v>
      </c>
      <c r="D1181" s="49" t="s">
        <v>603</v>
      </c>
      <c r="E1181" s="49">
        <v>1</v>
      </c>
      <c r="F1181" s="50" t="s">
        <v>60</v>
      </c>
      <c r="G1181" s="50" t="s">
        <v>14</v>
      </c>
      <c r="H1181" s="22">
        <v>0.78804399743999998</v>
      </c>
      <c r="J1181" s="39">
        <v>92459080</v>
      </c>
      <c r="K1181" s="51">
        <v>0.76628160000000001</v>
      </c>
      <c r="L1181" s="51">
        <v>-2.1762397440000001e-002</v>
      </c>
    </row>
    <row r="1182" ht="15">
      <c r="A1182" s="47">
        <v>90228561</v>
      </c>
      <c r="B1182" s="48" t="s">
        <v>9314</v>
      </c>
      <c r="C1182" s="48" t="s">
        <v>9315</v>
      </c>
      <c r="D1182" s="49" t="s">
        <v>235</v>
      </c>
      <c r="E1182" s="49">
        <v>120</v>
      </c>
      <c r="F1182" s="50" t="s">
        <v>18</v>
      </c>
      <c r="G1182" s="50" t="s">
        <v>19</v>
      </c>
      <c r="H1182" s="22">
        <v>4.9252749839999999e-002</v>
      </c>
      <c r="J1182" s="39">
        <v>90228561</v>
      </c>
      <c r="K1182" s="51">
        <v>4.78926e-002</v>
      </c>
      <c r="L1182" s="51">
        <v>-1.3601498400000001e-003</v>
      </c>
    </row>
    <row r="1183" ht="15" hidden="1">
      <c r="A1183" s="47">
        <v>90224019</v>
      </c>
      <c r="B1183" s="48" t="s">
        <v>5937</v>
      </c>
      <c r="C1183" s="48" t="s">
        <v>5938</v>
      </c>
      <c r="D1183" s="49" t="s">
        <v>633</v>
      </c>
      <c r="E1183" s="49">
        <v>1</v>
      </c>
      <c r="F1183" s="50" t="s">
        <v>60</v>
      </c>
      <c r="G1183" s="50" t="s">
        <v>14</v>
      </c>
      <c r="H1183" s="22">
        <v>0.19701099935999999</v>
      </c>
      <c r="J1183" s="39">
        <v>90224019</v>
      </c>
      <c r="K1183" s="51">
        <v>0.1915704</v>
      </c>
      <c r="L1183" s="51">
        <v>-5.4405993599999898e-003</v>
      </c>
    </row>
    <row r="1184" ht="15" hidden="1">
      <c r="A1184" s="47">
        <v>92382851</v>
      </c>
      <c r="B1184" s="48" t="s">
        <v>4846</v>
      </c>
      <c r="C1184" s="48" t="s">
        <v>4847</v>
      </c>
      <c r="D1184" s="49" t="s">
        <v>39</v>
      </c>
      <c r="E1184" s="49">
        <v>1</v>
      </c>
      <c r="F1184" s="50" t="s">
        <v>60</v>
      </c>
      <c r="G1184" s="50" t="s">
        <v>14</v>
      </c>
      <c r="H1184" s="22">
        <v>3.1275496148399999</v>
      </c>
      <c r="J1184" s="39">
        <v>92382851</v>
      </c>
      <c r="K1184" s="51">
        <v>3.0411801000000001</v>
      </c>
      <c r="L1184" s="51">
        <v>-8.6369514839999897e-002</v>
      </c>
    </row>
    <row r="1185" ht="15">
      <c r="A1185" s="47">
        <v>90173031</v>
      </c>
      <c r="B1185" s="48" t="s">
        <v>780</v>
      </c>
      <c r="C1185" s="48" t="s">
        <v>780</v>
      </c>
      <c r="D1185" s="49" t="s">
        <v>244</v>
      </c>
      <c r="E1185" s="49">
        <v>1</v>
      </c>
      <c r="F1185" s="50" t="s">
        <v>60</v>
      </c>
      <c r="G1185" s="50" t="s">
        <v>14</v>
      </c>
      <c r="H1185" s="22">
        <v>0.15271462331999999</v>
      </c>
      <c r="J1185" s="39">
        <v>90173031</v>
      </c>
      <c r="K1185" s="51">
        <v>0.1484973</v>
      </c>
      <c r="L1185" s="51">
        <v>-4.2173233199999903e-003</v>
      </c>
    </row>
    <row r="1186" ht="15">
      <c r="A1186" s="47">
        <v>92432808</v>
      </c>
      <c r="B1186" s="48" t="s">
        <v>7124</v>
      </c>
      <c r="C1186" s="48" t="s">
        <v>7125</v>
      </c>
      <c r="D1186" s="49" t="s">
        <v>78</v>
      </c>
      <c r="E1186" s="49">
        <v>300</v>
      </c>
      <c r="F1186" s="50" t="s">
        <v>151</v>
      </c>
      <c r="G1186" s="50" t="s">
        <v>19</v>
      </c>
      <c r="H1186" s="22">
        <v>4.9252749839999999e-002</v>
      </c>
      <c r="J1186" s="39">
        <v>92432808</v>
      </c>
      <c r="K1186" s="51">
        <v>4.78926e-002</v>
      </c>
      <c r="L1186" s="51">
        <v>-1.3601498400000001e-003</v>
      </c>
    </row>
    <row r="1187" ht="15">
      <c r="A1187" s="47">
        <v>90237021</v>
      </c>
      <c r="B1187" s="48" t="s">
        <v>7078</v>
      </c>
      <c r="C1187" s="48" t="s">
        <v>7079</v>
      </c>
      <c r="D1187" s="49" t="s">
        <v>146</v>
      </c>
      <c r="E1187" s="49">
        <v>600</v>
      </c>
      <c r="F1187" s="50" t="s">
        <v>151</v>
      </c>
      <c r="G1187" s="50" t="s">
        <v>19</v>
      </c>
      <c r="H1187" s="22">
        <v>4.9252749839999999e-002</v>
      </c>
      <c r="J1187" s="39">
        <v>90237021</v>
      </c>
      <c r="K1187" s="51">
        <v>4.78926e-002</v>
      </c>
      <c r="L1187" s="51">
        <v>-1.3601498400000001e-003</v>
      </c>
    </row>
    <row r="1188" ht="15" hidden="1">
      <c r="A1188" s="47">
        <v>90289781</v>
      </c>
      <c r="B1188" s="48" t="s">
        <v>685</v>
      </c>
      <c r="C1188" s="48" t="s">
        <v>686</v>
      </c>
      <c r="D1188" s="49" t="s">
        <v>50</v>
      </c>
      <c r="E1188" s="49">
        <v>1</v>
      </c>
      <c r="F1188" s="50" t="s">
        <v>60</v>
      </c>
      <c r="G1188" s="50" t="s">
        <v>14</v>
      </c>
      <c r="H1188" s="22">
        <v>0.39402199871999999</v>
      </c>
      <c r="J1188" s="39">
        <v>90289781</v>
      </c>
      <c r="K1188" s="51">
        <v>0.3831408</v>
      </c>
      <c r="L1188" s="51">
        <v>-1.0881198720000001e-002</v>
      </c>
    </row>
    <row r="1189" ht="15" hidden="1">
      <c r="A1189" s="47">
        <v>92369642</v>
      </c>
      <c r="B1189" s="48" t="s">
        <v>3716</v>
      </c>
      <c r="C1189" s="48" t="s">
        <v>3717</v>
      </c>
      <c r="D1189" s="49" t="s">
        <v>956</v>
      </c>
      <c r="E1189" s="49">
        <v>1</v>
      </c>
      <c r="F1189" s="50" t="s">
        <v>60</v>
      </c>
      <c r="G1189" s="50" t="s">
        <v>14</v>
      </c>
      <c r="H1189" s="22">
        <v>0.19701099935999999</v>
      </c>
      <c r="J1189" s="39">
        <v>92369642</v>
      </c>
      <c r="K1189" s="51">
        <v>0.1915704</v>
      </c>
      <c r="L1189" s="51">
        <v>-5.4405993599999898e-003</v>
      </c>
    </row>
    <row r="1190" ht="15" hidden="1">
      <c r="A1190" s="47">
        <v>90144139</v>
      </c>
      <c r="B1190" s="48" t="s">
        <v>1306</v>
      </c>
      <c r="C1190" s="48" t="s">
        <v>1306</v>
      </c>
      <c r="D1190" s="49" t="s">
        <v>17</v>
      </c>
      <c r="E1190" s="49">
        <v>1</v>
      </c>
      <c r="F1190" s="50" t="s">
        <v>60</v>
      </c>
      <c r="G1190" s="50" t="s">
        <v>14</v>
      </c>
      <c r="H1190" s="22">
        <v>0.63631093049999998</v>
      </c>
      <c r="J1190" s="39">
        <v>90144139</v>
      </c>
      <c r="K1190" s="51">
        <v>0.61873875</v>
      </c>
      <c r="L1190" s="51">
        <v>-1.7572180499999999e-002</v>
      </c>
    </row>
    <row r="1191" ht="15" hidden="1">
      <c r="A1191" s="47">
        <v>92393357</v>
      </c>
      <c r="B1191" s="48" t="s">
        <v>7225</v>
      </c>
      <c r="C1191" s="48" t="s">
        <v>7226</v>
      </c>
      <c r="D1191" s="49" t="s">
        <v>34</v>
      </c>
      <c r="E1191" s="49">
        <v>1</v>
      </c>
      <c r="F1191" s="50" t="s">
        <v>60</v>
      </c>
      <c r="G1191" s="50" t="s">
        <v>14</v>
      </c>
      <c r="H1191" s="22">
        <v>0.78804399743999998</v>
      </c>
      <c r="J1191" s="39">
        <v>92393357</v>
      </c>
      <c r="K1191" s="51">
        <v>0.76628160000000001</v>
      </c>
      <c r="L1191" s="51">
        <v>-2.1762397440000001e-002</v>
      </c>
    </row>
    <row r="1192" ht="15" hidden="1">
      <c r="A1192" s="47">
        <v>92412009</v>
      </c>
      <c r="B1192" s="48" t="s">
        <v>4717</v>
      </c>
      <c r="C1192" s="48" t="s">
        <v>4718</v>
      </c>
      <c r="D1192" s="49" t="s">
        <v>146</v>
      </c>
      <c r="E1192" s="49">
        <v>1</v>
      </c>
      <c r="F1192" s="50" t="s">
        <v>60</v>
      </c>
      <c r="G1192" s="50" t="s">
        <v>14</v>
      </c>
      <c r="H1192" s="22">
        <v>0.39402199871999999</v>
      </c>
      <c r="J1192" s="39">
        <v>92412009</v>
      </c>
      <c r="K1192" s="51">
        <v>0.3831408</v>
      </c>
      <c r="L1192" s="51">
        <v>-1.0881198720000001e-002</v>
      </c>
    </row>
    <row r="1193" ht="15">
      <c r="A1193" s="47">
        <v>90960025</v>
      </c>
      <c r="B1193" s="48" t="s">
        <v>2479</v>
      </c>
      <c r="C1193" s="48" t="s">
        <v>2480</v>
      </c>
      <c r="D1193" s="49" t="s">
        <v>69</v>
      </c>
      <c r="E1193" s="49">
        <v>100</v>
      </c>
      <c r="F1193" s="50" t="s">
        <v>18</v>
      </c>
      <c r="G1193" s="50" t="s">
        <v>19</v>
      </c>
      <c r="H1193" s="22">
        <v>9.8505499679999997e-002</v>
      </c>
      <c r="J1193" s="39">
        <v>90960025</v>
      </c>
      <c r="K1193" s="51">
        <v>9.5785200000000001e-002</v>
      </c>
      <c r="L1193" s="51">
        <v>-2.7202996800000001e-003</v>
      </c>
    </row>
    <row r="1194" ht="15">
      <c r="A1194" s="47">
        <v>90227948</v>
      </c>
      <c r="B1194" s="48" t="s">
        <v>7238</v>
      </c>
      <c r="C1194" s="48" t="s">
        <v>7238</v>
      </c>
      <c r="D1194" s="49" t="s">
        <v>502</v>
      </c>
      <c r="E1194" s="49">
        <v>100</v>
      </c>
      <c r="F1194" s="50" t="s">
        <v>18</v>
      </c>
      <c r="G1194" s="50" t="s">
        <v>19</v>
      </c>
      <c r="H1194" s="22">
        <v>2.4626374919999999e-002</v>
      </c>
      <c r="J1194" s="39">
        <v>90227948</v>
      </c>
      <c r="K1194" s="51">
        <v>2.39463e-002</v>
      </c>
      <c r="L1194" s="51">
        <v>-6.8007491999999895e-004</v>
      </c>
    </row>
    <row r="1195" ht="15">
      <c r="A1195" s="47">
        <v>90587022</v>
      </c>
      <c r="B1195" s="48" t="s">
        <v>6975</v>
      </c>
      <c r="C1195" s="48" t="s">
        <v>6976</v>
      </c>
      <c r="D1195" s="49" t="s">
        <v>73</v>
      </c>
      <c r="E1195" s="49">
        <v>100</v>
      </c>
      <c r="F1195" s="50" t="s">
        <v>151</v>
      </c>
      <c r="G1195" s="50" t="s">
        <v>19</v>
      </c>
      <c r="H1195" s="22">
        <v>9.8505499679999997e-002</v>
      </c>
      <c r="J1195" s="39">
        <v>90587022</v>
      </c>
      <c r="K1195" s="51">
        <v>9.5785200000000001e-002</v>
      </c>
      <c r="L1195" s="51">
        <v>-2.7202996800000001e-003</v>
      </c>
    </row>
    <row r="1196" ht="15" hidden="1">
      <c r="A1196" s="47">
        <v>90206363</v>
      </c>
      <c r="B1196" s="53" t="s">
        <v>9623</v>
      </c>
      <c r="C1196" s="53" t="s">
        <v>9627</v>
      </c>
      <c r="D1196" s="50" t="s">
        <v>154</v>
      </c>
      <c r="E1196" s="49">
        <v>1</v>
      </c>
      <c r="F1196" s="50" t="s">
        <v>13</v>
      </c>
      <c r="G1196" s="50" t="s">
        <v>14</v>
      </c>
      <c r="H1196" s="22">
        <v>1301.38878</v>
      </c>
      <c r="J1196" s="39">
        <v>90206363</v>
      </c>
      <c r="K1196" s="51">
        <v>1265.45</v>
      </c>
      <c r="L1196" s="51">
        <v>-35.938780000000001</v>
      </c>
    </row>
    <row r="1197" ht="15" hidden="1">
      <c r="A1197" s="47">
        <v>90191854</v>
      </c>
      <c r="B1197" s="48" t="s">
        <v>3190</v>
      </c>
      <c r="C1197" s="48" t="s">
        <v>3191</v>
      </c>
      <c r="D1197" s="49" t="s">
        <v>124</v>
      </c>
      <c r="E1197" s="49">
        <v>20</v>
      </c>
      <c r="F1197" s="50" t="s">
        <v>743</v>
      </c>
      <c r="G1197" s="50" t="s">
        <v>19</v>
      </c>
      <c r="H1197" s="22">
        <v>117.9047745</v>
      </c>
      <c r="J1197" s="39">
        <v>90191854</v>
      </c>
      <c r="K1197" s="51">
        <v>114.64875000000001</v>
      </c>
      <c r="L1197" s="51">
        <v>-3.2560245000000001</v>
      </c>
    </row>
    <row r="1198" ht="15" hidden="1">
      <c r="A1198" s="47">
        <v>92414273</v>
      </c>
      <c r="B1198" s="48" t="s">
        <v>2894</v>
      </c>
      <c r="C1198" s="48" t="s">
        <v>2895</v>
      </c>
      <c r="D1198" s="49" t="s">
        <v>603</v>
      </c>
      <c r="E1198" s="49">
        <v>1</v>
      </c>
      <c r="F1198" s="50" t="s">
        <v>64</v>
      </c>
      <c r="G1198" s="50" t="s">
        <v>14</v>
      </c>
      <c r="H1198" s="22">
        <v>8.8159589999999994</v>
      </c>
      <c r="J1198" s="39">
        <v>92414273</v>
      </c>
      <c r="K1198" s="51">
        <v>8.5724999999999998</v>
      </c>
      <c r="L1198" s="51">
        <v>-0.24345900000000001</v>
      </c>
    </row>
    <row r="1199" ht="15" hidden="1">
      <c r="A1199" s="47">
        <v>90301960</v>
      </c>
      <c r="B1199" s="48" t="s">
        <v>1944</v>
      </c>
      <c r="C1199" s="48" t="s">
        <v>1945</v>
      </c>
      <c r="D1199" s="49" t="s">
        <v>915</v>
      </c>
      <c r="E1199" s="49">
        <v>1</v>
      </c>
      <c r="F1199" s="50" t="s">
        <v>13</v>
      </c>
      <c r="G1199" s="50" t="s">
        <v>14</v>
      </c>
      <c r="H1199" s="22">
        <v>6.5259893538</v>
      </c>
      <c r="J1199" s="39">
        <v>90301960</v>
      </c>
      <c r="K1199" s="51">
        <v>6.3457695000000003</v>
      </c>
      <c r="L1199" s="51">
        <v>-0.1802198538</v>
      </c>
    </row>
    <row r="1200" ht="15" hidden="1">
      <c r="A1200" s="47">
        <v>92437982</v>
      </c>
      <c r="B1200" s="48" t="s">
        <v>2950</v>
      </c>
      <c r="C1200" s="48" t="s">
        <v>2951</v>
      </c>
      <c r="D1200" s="49" t="s">
        <v>235</v>
      </c>
      <c r="E1200" s="49">
        <v>1</v>
      </c>
      <c r="F1200" s="50" t="s">
        <v>60</v>
      </c>
      <c r="G1200" s="50" t="s">
        <v>14</v>
      </c>
      <c r="H1200" s="22">
        <v>3.0906100524600002</v>
      </c>
      <c r="J1200" s="39">
        <v>92437982</v>
      </c>
      <c r="K1200" s="51">
        <v>3.0052606499999999</v>
      </c>
      <c r="L1200" s="51">
        <v>-8.5349402459999904e-002</v>
      </c>
    </row>
    <row r="1201" ht="15" hidden="1">
      <c r="A1201" s="47">
        <v>92366406</v>
      </c>
      <c r="B1201" s="48" t="s">
        <v>250</v>
      </c>
      <c r="C1201" s="48" t="s">
        <v>250</v>
      </c>
      <c r="D1201" s="49" t="s">
        <v>17</v>
      </c>
      <c r="E1201" s="49">
        <v>10</v>
      </c>
      <c r="F1201" s="50" t="s">
        <v>95</v>
      </c>
      <c r="G1201" s="50" t="s">
        <v>19</v>
      </c>
      <c r="H1201" s="22">
        <v>1.57608799488</v>
      </c>
      <c r="J1201" s="39">
        <v>92366406</v>
      </c>
      <c r="K1201" s="51">
        <v>1.5325632</v>
      </c>
      <c r="L1201" s="51">
        <v>-4.3524794879999898e-002</v>
      </c>
    </row>
    <row r="1202" ht="15" hidden="1">
      <c r="A1202" s="47">
        <v>92266444</v>
      </c>
      <c r="B1202" s="48" t="s">
        <v>1806</v>
      </c>
      <c r="C1202" s="48" t="s">
        <v>1807</v>
      </c>
      <c r="D1202" s="49" t="s">
        <v>139</v>
      </c>
      <c r="E1202" s="49">
        <v>100</v>
      </c>
      <c r="F1202" s="50" t="s">
        <v>18</v>
      </c>
      <c r="G1202" s="50" t="s">
        <v>19</v>
      </c>
      <c r="H1202" s="22">
        <v>1.1972639875391999</v>
      </c>
      <c r="J1202" s="39">
        <v>92266444</v>
      </c>
      <c r="K1202" s="51">
        <v>1.164200688</v>
      </c>
      <c r="L1202" s="51">
        <v>-3.3063299539200001e-002</v>
      </c>
    </row>
    <row r="1203" ht="15" hidden="1">
      <c r="A1203" s="47">
        <v>90220714</v>
      </c>
      <c r="B1203" s="48" t="s">
        <v>4660</v>
      </c>
      <c r="C1203" s="48" t="s">
        <v>4661</v>
      </c>
      <c r="D1203" s="49" t="s">
        <v>69</v>
      </c>
      <c r="E1203" s="49">
        <v>1</v>
      </c>
      <c r="F1203" s="50" t="s">
        <v>60</v>
      </c>
      <c r="G1203" s="50" t="s">
        <v>14</v>
      </c>
      <c r="H1203" s="22">
        <v>1.0397802744</v>
      </c>
      <c r="J1203" s="39">
        <v>90220714</v>
      </c>
      <c r="K1203" s="51">
        <v>1.011066</v>
      </c>
      <c r="L1203" s="51">
        <v>-2.87142744e-002</v>
      </c>
    </row>
    <row r="1204" ht="15" hidden="1">
      <c r="A1204" s="47">
        <v>92389376</v>
      </c>
      <c r="B1204" s="48" t="s">
        <v>9676</v>
      </c>
      <c r="C1204" s="48" t="s">
        <v>9677</v>
      </c>
      <c r="D1204" s="49" t="s">
        <v>235</v>
      </c>
      <c r="E1204" s="49">
        <v>30</v>
      </c>
      <c r="F1204" s="50" t="s">
        <v>95</v>
      </c>
      <c r="G1204" s="50" t="s">
        <v>19</v>
      </c>
      <c r="H1204" s="22">
        <v>0.78804399743999998</v>
      </c>
      <c r="J1204" s="39">
        <v>92389376</v>
      </c>
      <c r="K1204" s="51">
        <v>0.76628160000000001</v>
      </c>
      <c r="L1204" s="51">
        <v>-2.1762397440000001e-002</v>
      </c>
    </row>
    <row r="1205" ht="15" hidden="1">
      <c r="A1205" s="47">
        <v>94938784</v>
      </c>
      <c r="B1205" s="48" t="s">
        <v>7180</v>
      </c>
      <c r="C1205" s="48" t="s">
        <v>7181</v>
      </c>
      <c r="D1205" s="49" t="s">
        <v>455</v>
      </c>
      <c r="E1205" s="49">
        <v>5000</v>
      </c>
      <c r="F1205" s="50" t="s">
        <v>743</v>
      </c>
      <c r="G1205" s="50" t="s">
        <v>261</v>
      </c>
      <c r="H1205" s="22">
        <v>0.48140341304327999</v>
      </c>
      <c r="J1205" s="39">
        <v>94938784</v>
      </c>
      <c r="K1205" s="51">
        <v>0.46810911420000001</v>
      </c>
      <c r="L1205" s="51">
        <v>-1.3294298843279999e-002</v>
      </c>
    </row>
    <row r="1206" ht="15" hidden="1">
      <c r="A1206" s="47">
        <v>90227174</v>
      </c>
      <c r="B1206" s="48" t="s">
        <v>2393</v>
      </c>
      <c r="C1206" s="48" t="s">
        <v>2393</v>
      </c>
      <c r="D1206" s="49" t="s">
        <v>59</v>
      </c>
      <c r="E1206" s="49">
        <v>1</v>
      </c>
      <c r="F1206" s="50" t="s">
        <v>60</v>
      </c>
      <c r="G1206" s="50" t="s">
        <v>14</v>
      </c>
      <c r="H1206" s="22">
        <v>0.30542924663999999</v>
      </c>
      <c r="J1206" s="39">
        <v>90227174</v>
      </c>
      <c r="K1206" s="51">
        <v>0.2969946</v>
      </c>
      <c r="L1206" s="51">
        <v>-8.4346466399999893e-003</v>
      </c>
    </row>
    <row r="1207" ht="15" hidden="1">
      <c r="A1207" s="47">
        <v>92259618</v>
      </c>
      <c r="B1207" s="48" t="s">
        <v>1824</v>
      </c>
      <c r="C1207" s="48" t="s">
        <v>1825</v>
      </c>
      <c r="D1207" s="49" t="s">
        <v>39</v>
      </c>
      <c r="E1207" s="49">
        <v>100</v>
      </c>
      <c r="F1207" s="50" t="s">
        <v>18</v>
      </c>
      <c r="G1207" s="50" t="s">
        <v>19</v>
      </c>
      <c r="H1207" s="22">
        <v>0.2743729971444</v>
      </c>
      <c r="J1207" s="39">
        <v>92259618</v>
      </c>
      <c r="K1207" s="51">
        <v>0.26679599100000001</v>
      </c>
      <c r="L1207" s="51">
        <v>-7.5770061443999901e-003</v>
      </c>
    </row>
    <row r="1208" ht="15" hidden="1">
      <c r="A1208" s="47">
        <v>92417043</v>
      </c>
      <c r="B1208" s="48" t="s">
        <v>7707</v>
      </c>
      <c r="C1208" s="48" t="s">
        <v>7708</v>
      </c>
      <c r="D1208" s="49" t="s">
        <v>154</v>
      </c>
      <c r="E1208" s="49">
        <v>100</v>
      </c>
      <c r="F1208" s="50" t="s">
        <v>151</v>
      </c>
      <c r="G1208" s="50" t="s">
        <v>19</v>
      </c>
      <c r="H1208" s="22">
        <v>0.23695849753379999</v>
      </c>
      <c r="J1208" s="39">
        <v>92417043</v>
      </c>
      <c r="K1208" s="51">
        <v>0.2304147195</v>
      </c>
      <c r="L1208" s="51">
        <v>-6.5437780337999898e-003</v>
      </c>
    </row>
    <row r="1209" ht="15" hidden="1">
      <c r="A1209" s="47">
        <v>92377173</v>
      </c>
      <c r="B1209" s="48" t="s">
        <v>808</v>
      </c>
      <c r="C1209" s="48" t="s">
        <v>809</v>
      </c>
      <c r="D1209" s="49" t="s">
        <v>235</v>
      </c>
      <c r="E1209" s="49">
        <v>150</v>
      </c>
      <c r="F1209" s="50" t="s">
        <v>18</v>
      </c>
      <c r="G1209" s="50" t="s">
        <v>19</v>
      </c>
      <c r="H1209" s="22">
        <v>0.21201549779340001</v>
      </c>
      <c r="J1209" s="39">
        <v>92377173</v>
      </c>
      <c r="K1209" s="51">
        <v>0.20616053849999999</v>
      </c>
      <c r="L1209" s="51">
        <v>-5.8549592933999899e-003</v>
      </c>
    </row>
    <row r="1210" ht="15" hidden="1">
      <c r="A1210" s="47">
        <v>90291689</v>
      </c>
      <c r="B1210" s="48" t="s">
        <v>6060</v>
      </c>
      <c r="C1210" s="48" t="s">
        <v>6061</v>
      </c>
      <c r="D1210" s="49" t="s">
        <v>244</v>
      </c>
      <c r="E1210" s="49">
        <v>1</v>
      </c>
      <c r="F1210" s="50" t="s">
        <v>60</v>
      </c>
      <c r="G1210" s="50" t="s">
        <v>14</v>
      </c>
      <c r="H1210" s="22">
        <v>0.19701099935999999</v>
      </c>
      <c r="J1210" s="39">
        <v>90291689</v>
      </c>
      <c r="K1210" s="51">
        <v>0.1915704</v>
      </c>
      <c r="L1210" s="51">
        <v>-5.4405993599999898e-003</v>
      </c>
    </row>
    <row r="1211" ht="15" hidden="1">
      <c r="A1211" s="47">
        <v>92471960</v>
      </c>
      <c r="B1211" s="48" t="s">
        <v>2936</v>
      </c>
      <c r="C1211" s="48" t="s">
        <v>2937</v>
      </c>
      <c r="D1211" s="49" t="s">
        <v>139</v>
      </c>
      <c r="E1211" s="49">
        <v>1</v>
      </c>
      <c r="F1211" s="50" t="s">
        <v>95</v>
      </c>
      <c r="G1211" s="50" t="s">
        <v>14</v>
      </c>
      <c r="H1211" s="22">
        <v>74.785247999999996</v>
      </c>
      <c r="J1211" s="39">
        <v>92471960</v>
      </c>
      <c r="K1211" s="51">
        <v>72.719999999999999</v>
      </c>
      <c r="L1211" s="51">
        <v>-2.065248</v>
      </c>
    </row>
    <row r="1212" ht="15" hidden="1">
      <c r="A1212" s="47">
        <v>92370136</v>
      </c>
      <c r="B1212" s="48" t="s">
        <v>5401</v>
      </c>
      <c r="C1212" s="48" t="s">
        <v>5402</v>
      </c>
      <c r="D1212" s="49" t="s">
        <v>244</v>
      </c>
      <c r="E1212" s="49">
        <v>1</v>
      </c>
      <c r="F1212" s="50" t="s">
        <v>64</v>
      </c>
      <c r="G1212" s="50" t="s">
        <v>14</v>
      </c>
      <c r="H1212" s="22">
        <v>5.96859652809</v>
      </c>
      <c r="J1212" s="39">
        <v>92370136</v>
      </c>
      <c r="K1212" s="51">
        <v>5.8037694750000002</v>
      </c>
      <c r="L1212" s="51">
        <v>-0.16482705309000001</v>
      </c>
    </row>
    <row r="1213" ht="15" hidden="1">
      <c r="A1213" s="47">
        <v>92432603</v>
      </c>
      <c r="B1213" s="48" t="s">
        <v>1921</v>
      </c>
      <c r="C1213" s="48" t="s">
        <v>1922</v>
      </c>
      <c r="D1213" s="49" t="s">
        <v>50</v>
      </c>
      <c r="E1213" s="49">
        <v>1</v>
      </c>
      <c r="F1213" s="50" t="s">
        <v>13</v>
      </c>
      <c r="G1213" s="50" t="s">
        <v>14</v>
      </c>
      <c r="H1213" s="22">
        <v>26.892001412639999</v>
      </c>
      <c r="J1213" s="39">
        <v>92432603</v>
      </c>
      <c r="K1213" s="51">
        <v>26.1493596</v>
      </c>
      <c r="L1213" s="51">
        <v>-0.74264181263999895</v>
      </c>
    </row>
    <row r="1214" ht="15" hidden="1">
      <c r="A1214" s="47">
        <v>90270274</v>
      </c>
      <c r="B1214" s="48" t="s">
        <v>4138</v>
      </c>
      <c r="C1214" s="48" t="s">
        <v>4139</v>
      </c>
      <c r="D1214" s="49" t="s">
        <v>603</v>
      </c>
      <c r="E1214" s="49">
        <v>1</v>
      </c>
      <c r="F1214" s="50" t="s">
        <v>64</v>
      </c>
      <c r="G1214" s="50" t="s">
        <v>14</v>
      </c>
      <c r="H1214" s="22">
        <v>3.1850111563199999</v>
      </c>
      <c r="J1214" s="39">
        <v>90270274</v>
      </c>
      <c r="K1214" s="51">
        <v>3.0970548</v>
      </c>
      <c r="L1214" s="51">
        <v>-8.7956356319999901e-002</v>
      </c>
    </row>
    <row r="1215" ht="15" hidden="1">
      <c r="A1215" s="47">
        <v>90239873</v>
      </c>
      <c r="B1215" s="48" t="s">
        <v>9606</v>
      </c>
      <c r="C1215" s="48" t="s">
        <v>9606</v>
      </c>
      <c r="D1215" s="49" t="s">
        <v>29</v>
      </c>
      <c r="E1215" s="49">
        <v>1</v>
      </c>
      <c r="F1215" s="50" t="s">
        <v>60</v>
      </c>
      <c r="G1215" s="50" t="s">
        <v>14</v>
      </c>
      <c r="H1215" s="22">
        <v>3.1891155521400001</v>
      </c>
      <c r="J1215" s="39">
        <v>90239873</v>
      </c>
      <c r="K1215" s="51">
        <v>3.1010458500000002</v>
      </c>
      <c r="L1215" s="51">
        <v>-8.80697021399999e-002</v>
      </c>
    </row>
    <row r="1216" ht="15" hidden="1">
      <c r="A1216" s="47">
        <v>90241398</v>
      </c>
      <c r="B1216" s="48" t="s">
        <v>1826</v>
      </c>
      <c r="C1216" s="48" t="s">
        <v>1828</v>
      </c>
      <c r="D1216" s="49" t="s">
        <v>528</v>
      </c>
      <c r="E1216" s="49">
        <v>1</v>
      </c>
      <c r="F1216" s="50" t="s">
        <v>436</v>
      </c>
      <c r="G1216" s="50" t="s">
        <v>14</v>
      </c>
      <c r="H1216" s="22">
        <v>2.7936159709248001</v>
      </c>
      <c r="J1216" s="39">
        <v>90241398</v>
      </c>
      <c r="K1216" s="51">
        <v>2.7164682720000002</v>
      </c>
      <c r="L1216" s="51">
        <v>-7.7147698924799904e-002</v>
      </c>
    </row>
    <row r="1217" ht="15" hidden="1">
      <c r="A1217" s="47">
        <v>90195515</v>
      </c>
      <c r="B1217" s="48" t="s">
        <v>6458</v>
      </c>
      <c r="C1217" s="48" t="s">
        <v>6461</v>
      </c>
      <c r="D1217" s="49" t="s">
        <v>2080</v>
      </c>
      <c r="E1217" s="49">
        <v>1</v>
      </c>
      <c r="F1217" s="50" t="s">
        <v>436</v>
      </c>
      <c r="G1217" s="50" t="s">
        <v>14</v>
      </c>
      <c r="H1217" s="22">
        <v>6.4397970415800003</v>
      </c>
      <c r="J1217" s="39">
        <v>90195515</v>
      </c>
      <c r="K1217" s="51">
        <v>6.2619574499999997</v>
      </c>
      <c r="L1217" s="51">
        <v>-0.17783959158000001</v>
      </c>
    </row>
    <row r="1218" ht="15" hidden="1">
      <c r="A1218" s="47">
        <v>90249151</v>
      </c>
      <c r="B1218" s="48" t="s">
        <v>9227</v>
      </c>
      <c r="C1218" s="48" t="s">
        <v>9228</v>
      </c>
      <c r="D1218" s="49" t="s">
        <v>247</v>
      </c>
      <c r="E1218" s="49">
        <v>1</v>
      </c>
      <c r="F1218" s="50" t="s">
        <v>64</v>
      </c>
      <c r="G1218" s="50" t="s">
        <v>14</v>
      </c>
      <c r="H1218" s="22">
        <v>1.1858654107044</v>
      </c>
      <c r="J1218" s="39">
        <v>90249151</v>
      </c>
      <c r="K1218" s="51">
        <v>1.153116891</v>
      </c>
      <c r="L1218" s="51">
        <v>-3.27485197044e-002</v>
      </c>
    </row>
    <row r="1219" ht="15" hidden="1">
      <c r="A1219" s="47">
        <v>92385303</v>
      </c>
      <c r="B1219" s="48" t="s">
        <v>1538</v>
      </c>
      <c r="C1219" s="48" t="s">
        <v>1539</v>
      </c>
      <c r="D1219" s="49" t="s">
        <v>956</v>
      </c>
      <c r="E1219" s="49">
        <v>1</v>
      </c>
      <c r="F1219" s="50" t="s">
        <v>60</v>
      </c>
      <c r="G1219" s="50" t="s">
        <v>14</v>
      </c>
      <c r="H1219" s="22">
        <v>3.2137419270600001</v>
      </c>
      <c r="J1219" s="39">
        <v>92385303</v>
      </c>
      <c r="K1219" s="51">
        <v>3.1249921500000002</v>
      </c>
      <c r="L1219" s="51">
        <v>-8.8749777059999896e-002</v>
      </c>
    </row>
    <row r="1220" ht="15" hidden="1">
      <c r="A1220" s="47">
        <v>92394272</v>
      </c>
      <c r="B1220" s="48" t="s">
        <v>346</v>
      </c>
      <c r="C1220" s="48" t="s">
        <v>347</v>
      </c>
      <c r="D1220" s="49" t="s">
        <v>229</v>
      </c>
      <c r="E1220" s="49">
        <v>1</v>
      </c>
      <c r="F1220" s="50" t="s">
        <v>60</v>
      </c>
      <c r="G1220" s="50" t="s">
        <v>14</v>
      </c>
      <c r="H1220" s="22">
        <v>1.0726154409599999</v>
      </c>
      <c r="J1220" s="39">
        <v>92394272</v>
      </c>
      <c r="K1220" s="51">
        <v>1.0429944</v>
      </c>
      <c r="L1220" s="51">
        <v>-2.9621040960000001e-002</v>
      </c>
    </row>
    <row r="1221" ht="15" hidden="1">
      <c r="A1221" s="47">
        <v>92400469</v>
      </c>
      <c r="B1221" s="48" t="s">
        <v>2408</v>
      </c>
      <c r="C1221" s="48" t="s">
        <v>2409</v>
      </c>
      <c r="D1221" s="49" t="s">
        <v>154</v>
      </c>
      <c r="E1221" s="49">
        <v>10</v>
      </c>
      <c r="F1221" s="50" t="s">
        <v>18</v>
      </c>
      <c r="G1221" s="50" t="s">
        <v>19</v>
      </c>
      <c r="H1221" s="22">
        <v>0.69840399273120002</v>
      </c>
      <c r="J1221" s="39">
        <v>92400469</v>
      </c>
      <c r="K1221" s="51">
        <v>0.67911706800000005</v>
      </c>
      <c r="L1221" s="51">
        <v>-1.92869247312e-002</v>
      </c>
    </row>
    <row r="1222" ht="15" hidden="1">
      <c r="A1222" s="47">
        <v>92410120</v>
      </c>
      <c r="B1222" s="48" t="s">
        <v>2920</v>
      </c>
      <c r="C1222" s="48" t="s">
        <v>2922</v>
      </c>
      <c r="D1222" s="49" t="s">
        <v>139</v>
      </c>
      <c r="E1222" s="49">
        <v>1</v>
      </c>
      <c r="F1222" s="50" t="s">
        <v>13</v>
      </c>
      <c r="G1222" s="50" t="s">
        <v>14</v>
      </c>
      <c r="H1222" s="22">
        <v>74.785247999999996</v>
      </c>
      <c r="J1222" s="39">
        <v>92410120</v>
      </c>
      <c r="K1222" s="51">
        <v>72.719999999999999</v>
      </c>
      <c r="L1222" s="51">
        <v>-2.065248</v>
      </c>
    </row>
    <row r="1223" ht="15" hidden="1">
      <c r="A1223" s="47">
        <v>92438407</v>
      </c>
      <c r="B1223" s="48" t="s">
        <v>6464</v>
      </c>
      <c r="C1223" s="48" t="s">
        <v>6465</v>
      </c>
      <c r="D1223" s="49" t="s">
        <v>633</v>
      </c>
      <c r="E1223" s="49">
        <v>1</v>
      </c>
      <c r="F1223" s="50" t="s">
        <v>436</v>
      </c>
      <c r="G1223" s="50" t="s">
        <v>14</v>
      </c>
      <c r="H1223" s="22">
        <v>13.02735233268</v>
      </c>
      <c r="J1223" s="39">
        <v>92438407</v>
      </c>
      <c r="K1223" s="51">
        <v>12.6675927</v>
      </c>
      <c r="L1223" s="51">
        <v>-0.359759632679999</v>
      </c>
    </row>
    <row r="1224" ht="15" hidden="1">
      <c r="A1224" s="47">
        <v>92395511</v>
      </c>
      <c r="B1224" s="48" t="s">
        <v>1967</v>
      </c>
      <c r="C1224" s="48" t="s">
        <v>1968</v>
      </c>
      <c r="D1224" s="49" t="s">
        <v>78</v>
      </c>
      <c r="E1224" s="49">
        <v>1</v>
      </c>
      <c r="F1224" s="50" t="s">
        <v>13</v>
      </c>
      <c r="G1224" s="50" t="s">
        <v>14</v>
      </c>
      <c r="H1224" s="22">
        <v>20.008929622499998</v>
      </c>
      <c r="J1224" s="39">
        <v>92395511</v>
      </c>
      <c r="K1224" s="51">
        <v>19.456368749999999</v>
      </c>
      <c r="L1224" s="51">
        <v>-0.55256087249999897</v>
      </c>
    </row>
    <row r="1225" ht="15" hidden="1">
      <c r="A1225" s="47">
        <v>90311302</v>
      </c>
      <c r="B1225" s="48" t="s">
        <v>7953</v>
      </c>
      <c r="C1225" s="48" t="s">
        <v>7954</v>
      </c>
      <c r="D1225" s="49" t="s">
        <v>2232</v>
      </c>
      <c r="E1225" s="49">
        <v>1</v>
      </c>
      <c r="F1225" s="50" t="s">
        <v>60</v>
      </c>
      <c r="G1225" s="50" t="s">
        <v>14</v>
      </c>
      <c r="H1225" s="22">
        <v>6.68606079078</v>
      </c>
      <c r="J1225" s="39">
        <v>90311302</v>
      </c>
      <c r="K1225" s="51">
        <v>6.5014204500000004</v>
      </c>
      <c r="L1225" s="51">
        <v>-0.18464034078</v>
      </c>
    </row>
    <row r="1226" ht="15" hidden="1">
      <c r="A1226" s="47">
        <v>92426581</v>
      </c>
      <c r="B1226" s="48" t="s">
        <v>8655</v>
      </c>
      <c r="C1226" s="48" t="s">
        <v>8657</v>
      </c>
      <c r="D1226" s="49" t="s">
        <v>633</v>
      </c>
      <c r="E1226" s="49">
        <v>1</v>
      </c>
      <c r="F1226" s="50" t="s">
        <v>60</v>
      </c>
      <c r="G1226" s="50" t="s">
        <v>14</v>
      </c>
      <c r="H1226" s="22">
        <v>3.28762105182</v>
      </c>
      <c r="J1226" s="39">
        <v>92426581</v>
      </c>
      <c r="K1226" s="51">
        <v>3.1968310500000001</v>
      </c>
      <c r="L1226" s="51">
        <v>-9.0790001819999896e-002</v>
      </c>
    </row>
    <row r="1227" ht="15" hidden="1">
      <c r="A1227" s="47">
        <v>92423019</v>
      </c>
      <c r="B1227" s="48" t="s">
        <v>1447</v>
      </c>
      <c r="C1227" s="48" t="s">
        <v>1448</v>
      </c>
      <c r="D1227" s="49" t="s">
        <v>956</v>
      </c>
      <c r="E1227" s="49">
        <v>1</v>
      </c>
      <c r="F1227" s="50" t="s">
        <v>88</v>
      </c>
      <c r="G1227" s="50" t="s">
        <v>14</v>
      </c>
      <c r="H1227" s="22">
        <v>6.5875552911000002</v>
      </c>
      <c r="J1227" s="39">
        <v>92423019</v>
      </c>
      <c r="K1227" s="51">
        <v>6.4056352499999996</v>
      </c>
      <c r="L1227" s="51">
        <v>-0.18192004110000001</v>
      </c>
    </row>
    <row r="1228" ht="15" hidden="1">
      <c r="A1228" s="47">
        <v>90268598</v>
      </c>
      <c r="B1228" s="48" t="s">
        <v>8644</v>
      </c>
      <c r="C1228" s="48" t="s">
        <v>8646</v>
      </c>
      <c r="D1228" s="49" t="s">
        <v>603</v>
      </c>
      <c r="E1228" s="49">
        <v>1</v>
      </c>
      <c r="F1228" s="50" t="s">
        <v>60</v>
      </c>
      <c r="G1228" s="50" t="s">
        <v>14</v>
      </c>
      <c r="H1228" s="22">
        <v>1.75621816818</v>
      </c>
      <c r="J1228" s="39">
        <v>90268598</v>
      </c>
      <c r="K1228" s="51">
        <v>1.7077189500000001</v>
      </c>
      <c r="L1228" s="51">
        <v>-4.8499218179999901e-002</v>
      </c>
    </row>
    <row r="1229" ht="15" hidden="1">
      <c r="A1229" s="47">
        <v>90171128</v>
      </c>
      <c r="B1229" s="48" t="s">
        <v>3735</v>
      </c>
      <c r="C1229" s="48" t="s">
        <v>3735</v>
      </c>
      <c r="D1229" s="49" t="s">
        <v>244</v>
      </c>
      <c r="E1229" s="49">
        <v>1</v>
      </c>
      <c r="F1229" s="50" t="s">
        <v>60</v>
      </c>
      <c r="G1229" s="50" t="s">
        <v>14</v>
      </c>
      <c r="H1229" s="22">
        <v>0.87810908408999999</v>
      </c>
      <c r="J1229" s="39">
        <v>90171128</v>
      </c>
      <c r="K1229" s="51">
        <v>0.85385947500000003</v>
      </c>
      <c r="L1229" s="51">
        <v>-2.4249609089999999e-002</v>
      </c>
    </row>
    <row r="1230" ht="15" hidden="1">
      <c r="A1230" s="47">
        <v>92399630</v>
      </c>
      <c r="B1230" s="48" t="s">
        <v>846</v>
      </c>
      <c r="C1230" s="48" t="s">
        <v>847</v>
      </c>
      <c r="D1230" s="49" t="s">
        <v>235</v>
      </c>
      <c r="E1230" s="49">
        <v>1</v>
      </c>
      <c r="F1230" s="50" t="s">
        <v>13</v>
      </c>
      <c r="G1230" s="50" t="s">
        <v>14</v>
      </c>
      <c r="H1230" s="22">
        <v>31.8896251681014</v>
      </c>
      <c r="J1230" s="39">
        <v>92399630</v>
      </c>
      <c r="K1230" s="51">
        <v>31.008970408500002</v>
      </c>
      <c r="L1230" s="51">
        <v>-0.88065475960139905</v>
      </c>
    </row>
    <row r="1231" ht="15" hidden="1">
      <c r="A1231" s="47">
        <v>92242014</v>
      </c>
      <c r="B1231" s="48" t="s">
        <v>1643</v>
      </c>
      <c r="C1231" s="48" t="s">
        <v>1645</v>
      </c>
      <c r="D1231" s="49" t="s">
        <v>69</v>
      </c>
      <c r="E1231" s="49">
        <v>1</v>
      </c>
      <c r="F1231" s="50" t="s">
        <v>60</v>
      </c>
      <c r="G1231" s="50" t="s">
        <v>14</v>
      </c>
      <c r="H1231" s="22">
        <v>0.81267037235999995</v>
      </c>
      <c r="J1231" s="39">
        <v>92242014</v>
      </c>
      <c r="K1231" s="51">
        <v>0.79022789999999998</v>
      </c>
      <c r="L1231" s="51">
        <v>-2.244247236e-002</v>
      </c>
    </row>
    <row r="1232" ht="15" hidden="1">
      <c r="A1232" s="47">
        <v>90296397</v>
      </c>
      <c r="B1232" s="48" t="s">
        <v>9866</v>
      </c>
      <c r="C1232" s="48" t="s">
        <v>9867</v>
      </c>
      <c r="D1232" s="49" t="s">
        <v>414</v>
      </c>
      <c r="E1232" s="49">
        <v>1</v>
      </c>
      <c r="F1232" s="50" t="s">
        <v>60</v>
      </c>
      <c r="G1232" s="50" t="s">
        <v>14</v>
      </c>
      <c r="H1232" s="22">
        <v>1.69921986948</v>
      </c>
      <c r="J1232" s="39">
        <v>90296397</v>
      </c>
      <c r="K1232" s="51">
        <v>1.6522946999999999</v>
      </c>
      <c r="L1232" s="51">
        <v>-4.6925169479999897e-002</v>
      </c>
    </row>
    <row r="1233" ht="15" hidden="1">
      <c r="A1233" s="47">
        <v>90249852</v>
      </c>
      <c r="B1233" s="48" t="s">
        <v>7090</v>
      </c>
      <c r="C1233" s="48" t="s">
        <v>7099</v>
      </c>
      <c r="D1233" s="49" t="s">
        <v>131</v>
      </c>
      <c r="E1233" s="49">
        <v>1</v>
      </c>
      <c r="F1233" s="50" t="s">
        <v>60</v>
      </c>
      <c r="G1233" s="50" t="s">
        <v>14</v>
      </c>
      <c r="H1233" s="22">
        <v>3.51243633636</v>
      </c>
      <c r="J1233" s="39">
        <v>90249852</v>
      </c>
      <c r="K1233" s="51">
        <v>3.4154379000000001</v>
      </c>
      <c r="L1233" s="51">
        <v>-9.6998436359999801e-002</v>
      </c>
    </row>
    <row r="1234" ht="15" hidden="1">
      <c r="A1234" s="47">
        <v>90124464</v>
      </c>
      <c r="B1234" s="48" t="s">
        <v>8288</v>
      </c>
      <c r="C1234" s="48" t="s">
        <v>8293</v>
      </c>
      <c r="D1234" s="49" t="s">
        <v>50</v>
      </c>
      <c r="E1234" s="49">
        <v>1</v>
      </c>
      <c r="F1234" s="50" t="s">
        <v>64</v>
      </c>
      <c r="G1234" s="50" t="s">
        <v>14</v>
      </c>
      <c r="H1234" s="22">
        <v>1.69921986948</v>
      </c>
      <c r="J1234" s="39">
        <v>90124464</v>
      </c>
      <c r="K1234" s="51">
        <v>1.6522946999999999</v>
      </c>
      <c r="L1234" s="51">
        <v>-4.6925169479999897e-002</v>
      </c>
    </row>
    <row r="1235" ht="15" hidden="1">
      <c r="A1235" s="47">
        <v>90153910</v>
      </c>
      <c r="B1235" s="48" t="s">
        <v>9074</v>
      </c>
      <c r="C1235" s="48" t="s">
        <v>9078</v>
      </c>
      <c r="D1235" s="49" t="s">
        <v>220</v>
      </c>
      <c r="E1235" s="49">
        <v>1</v>
      </c>
      <c r="F1235" s="50" t="s">
        <v>60</v>
      </c>
      <c r="G1235" s="50" t="s">
        <v>14</v>
      </c>
      <c r="H1235" s="22">
        <v>1.6376539321800001</v>
      </c>
      <c r="J1235" s="39">
        <v>90153910</v>
      </c>
      <c r="K1235" s="51">
        <v>1.59242895</v>
      </c>
      <c r="L1235" s="51">
        <v>-4.5224982179999901e-002</v>
      </c>
    </row>
    <row r="1236" ht="15" hidden="1">
      <c r="A1236" s="47">
        <v>90173414</v>
      </c>
      <c r="B1236" s="48" t="s">
        <v>8979</v>
      </c>
      <c r="C1236" s="48" t="s">
        <v>8980</v>
      </c>
      <c r="D1236" s="49" t="s">
        <v>244</v>
      </c>
      <c r="E1236" s="49">
        <v>1</v>
      </c>
      <c r="F1236" s="50" t="s">
        <v>13</v>
      </c>
      <c r="G1236" s="50" t="s">
        <v>14</v>
      </c>
      <c r="H1236" s="22">
        <v>6.5875552911000002</v>
      </c>
      <c r="J1236" s="39">
        <v>90173414</v>
      </c>
      <c r="K1236" s="51">
        <v>6.4056352499999996</v>
      </c>
      <c r="L1236" s="51">
        <v>-0.18192004110000001</v>
      </c>
    </row>
    <row r="1237" ht="15" hidden="1">
      <c r="A1237" s="47">
        <v>92381111</v>
      </c>
      <c r="B1237" s="48" t="s">
        <v>8507</v>
      </c>
      <c r="C1237" s="48" t="s">
        <v>8508</v>
      </c>
      <c r="D1237" s="49" t="s">
        <v>235</v>
      </c>
      <c r="E1237" s="49">
        <v>60</v>
      </c>
      <c r="F1237" s="50" t="s">
        <v>99</v>
      </c>
      <c r="G1237" s="50" t="s">
        <v>19</v>
      </c>
      <c r="H1237" s="22">
        <v>0.84960993474000002</v>
      </c>
      <c r="J1237" s="39">
        <v>92381111</v>
      </c>
      <c r="K1237" s="51">
        <v>0.82614734999999995</v>
      </c>
      <c r="L1237" s="51">
        <v>-2.346258474e-002</v>
      </c>
    </row>
    <row r="1238" ht="15" hidden="1">
      <c r="A1238" s="47">
        <v>92265391</v>
      </c>
      <c r="B1238" s="48" t="s">
        <v>8003</v>
      </c>
      <c r="C1238" s="48" t="s">
        <v>8004</v>
      </c>
      <c r="D1238" s="49" t="s">
        <v>146</v>
      </c>
      <c r="E1238" s="49">
        <v>1</v>
      </c>
      <c r="F1238" s="50" t="s">
        <v>60</v>
      </c>
      <c r="G1238" s="50" t="s">
        <v>14</v>
      </c>
      <c r="H1238" s="22">
        <v>1.6376539321800001</v>
      </c>
      <c r="J1238" s="39">
        <v>92265391</v>
      </c>
      <c r="K1238" s="51">
        <v>1.59242895</v>
      </c>
      <c r="L1238" s="51">
        <v>-4.5224982179999901e-002</v>
      </c>
    </row>
    <row r="1239" ht="15" hidden="1">
      <c r="A1239" s="47">
        <v>90260708</v>
      </c>
      <c r="B1239" s="48" t="s">
        <v>2125</v>
      </c>
      <c r="C1239" s="48" t="s">
        <v>2127</v>
      </c>
      <c r="D1239" s="49" t="s">
        <v>414</v>
      </c>
      <c r="E1239" s="49">
        <v>1</v>
      </c>
      <c r="F1239" s="50" t="s">
        <v>60</v>
      </c>
      <c r="G1239" s="50" t="s">
        <v>14</v>
      </c>
      <c r="H1239" s="22">
        <v>1.6253407447199999</v>
      </c>
      <c r="J1239" s="39">
        <v>90260708</v>
      </c>
      <c r="K1239" s="51">
        <v>1.5804558</v>
      </c>
      <c r="L1239" s="51">
        <v>-4.4884944719999903e-002</v>
      </c>
    </row>
    <row r="1240" ht="15" hidden="1">
      <c r="A1240" s="47">
        <v>92267815</v>
      </c>
      <c r="B1240" s="48" t="s">
        <v>477</v>
      </c>
      <c r="C1240" s="48" t="s">
        <v>478</v>
      </c>
      <c r="D1240" s="49" t="s">
        <v>455</v>
      </c>
      <c r="E1240" s="49">
        <v>1</v>
      </c>
      <c r="F1240" s="50" t="s">
        <v>64</v>
      </c>
      <c r="G1240" s="50" t="s">
        <v>14</v>
      </c>
      <c r="H1240" s="22">
        <v>13.59375895584</v>
      </c>
      <c r="J1240" s="39">
        <v>92267815</v>
      </c>
      <c r="K1240" s="51">
        <v>13.218357599999999</v>
      </c>
      <c r="L1240" s="51">
        <v>-0.37540135583999901</v>
      </c>
    </row>
    <row r="1241" ht="15" hidden="1">
      <c r="A1241" s="47">
        <v>92454739</v>
      </c>
      <c r="B1241" s="48" t="s">
        <v>5883</v>
      </c>
      <c r="C1241" s="48" t="s">
        <v>5883</v>
      </c>
      <c r="D1241" s="49" t="s">
        <v>21</v>
      </c>
      <c r="E1241" s="49">
        <v>1</v>
      </c>
      <c r="F1241" s="50" t="s">
        <v>60</v>
      </c>
      <c r="G1241" s="50" t="s">
        <v>14</v>
      </c>
      <c r="H1241" s="22">
        <v>0.81267037235999995</v>
      </c>
      <c r="J1241" s="39">
        <v>92454739</v>
      </c>
      <c r="K1241" s="51">
        <v>0.79022789999999998</v>
      </c>
      <c r="L1241" s="51">
        <v>-2.244247236e-002</v>
      </c>
    </row>
    <row r="1242" ht="15" hidden="1">
      <c r="A1242" s="47">
        <v>91083028</v>
      </c>
      <c r="B1242" s="48" t="s">
        <v>2831</v>
      </c>
      <c r="C1242" s="48" t="s">
        <v>2832</v>
      </c>
      <c r="D1242" s="49" t="s">
        <v>748</v>
      </c>
      <c r="E1242" s="49">
        <v>1</v>
      </c>
      <c r="F1242" s="50" t="s">
        <v>158</v>
      </c>
      <c r="G1242" s="50" t="s">
        <v>14</v>
      </c>
      <c r="H1242" s="22">
        <v>1.6376539321800001</v>
      </c>
      <c r="J1242" s="39">
        <v>91083028</v>
      </c>
      <c r="K1242" s="51">
        <v>1.59242895</v>
      </c>
      <c r="L1242" s="51">
        <v>-4.5224982179999901e-002</v>
      </c>
    </row>
    <row r="1243" ht="15" hidden="1">
      <c r="A1243" s="47">
        <v>92471994</v>
      </c>
      <c r="B1243" s="48" t="s">
        <v>3961</v>
      </c>
      <c r="C1243" s="48" t="s">
        <v>3963</v>
      </c>
      <c r="D1243" s="49" t="s">
        <v>440</v>
      </c>
      <c r="E1243" s="49">
        <v>1</v>
      </c>
      <c r="F1243" s="50" t="s">
        <v>436</v>
      </c>
      <c r="G1243" s="50" t="s">
        <v>14</v>
      </c>
      <c r="H1243" s="22">
        <v>3.2506814894399998</v>
      </c>
      <c r="J1243" s="39">
        <v>92471994</v>
      </c>
      <c r="K1243" s="51">
        <v>3.1609115999999999</v>
      </c>
      <c r="L1243" s="51">
        <v>-8.9769889439999903e-002</v>
      </c>
    </row>
    <row r="1244" ht="15" hidden="1">
      <c r="A1244" s="47">
        <v>90189639</v>
      </c>
      <c r="B1244" s="48" t="s">
        <v>3525</v>
      </c>
      <c r="C1244" s="48" t="s">
        <v>3526</v>
      </c>
      <c r="D1244" s="49" t="s">
        <v>146</v>
      </c>
      <c r="E1244" s="49">
        <v>1</v>
      </c>
      <c r="F1244" s="50" t="s">
        <v>436</v>
      </c>
      <c r="G1244" s="50" t="s">
        <v>14</v>
      </c>
      <c r="H1244" s="22">
        <v>6.4028574791999997</v>
      </c>
      <c r="J1244" s="39">
        <v>90189639</v>
      </c>
      <c r="K1244" s="51">
        <v>6.226038</v>
      </c>
      <c r="L1244" s="51">
        <v>-0.17681947919999999</v>
      </c>
    </row>
    <row r="1245" ht="15" hidden="1">
      <c r="A1245" s="47">
        <v>90230035</v>
      </c>
      <c r="B1245" s="48" t="s">
        <v>4006</v>
      </c>
      <c r="C1245" s="48" t="s">
        <v>4009</v>
      </c>
      <c r="D1245" s="49" t="s">
        <v>146</v>
      </c>
      <c r="E1245" s="49">
        <v>1</v>
      </c>
      <c r="F1245" s="50" t="s">
        <v>60</v>
      </c>
      <c r="G1245" s="50" t="s">
        <v>14</v>
      </c>
      <c r="H1245" s="22">
        <v>0.40633518617999997</v>
      </c>
      <c r="J1245" s="39">
        <v>90230035</v>
      </c>
      <c r="K1245" s="51">
        <v>0.39511394999999999</v>
      </c>
      <c r="L1245" s="51">
        <v>-1.122123618e-002</v>
      </c>
    </row>
    <row r="1246" ht="15" hidden="1">
      <c r="A1246" s="47">
        <v>90147146</v>
      </c>
      <c r="B1246" s="48" t="s">
        <v>7521</v>
      </c>
      <c r="C1246" s="48" t="s">
        <v>7521</v>
      </c>
      <c r="D1246" s="49" t="s">
        <v>17</v>
      </c>
      <c r="E1246" s="49">
        <v>60</v>
      </c>
      <c r="F1246" s="50" t="s">
        <v>95</v>
      </c>
      <c r="G1246" s="50" t="s">
        <v>19</v>
      </c>
      <c r="H1246" s="22">
        <v>0.40633518617999997</v>
      </c>
      <c r="J1246" s="39">
        <v>90147146</v>
      </c>
      <c r="K1246" s="51">
        <v>0.39511394999999999</v>
      </c>
      <c r="L1246" s="51">
        <v>-1.122123618e-002</v>
      </c>
    </row>
    <row r="1247" ht="15" hidden="1">
      <c r="A1247" s="47">
        <v>90131509</v>
      </c>
      <c r="B1247" s="48" t="s">
        <v>7453</v>
      </c>
      <c r="C1247" s="48" t="s">
        <v>7456</v>
      </c>
      <c r="D1247" s="49" t="s">
        <v>81</v>
      </c>
      <c r="E1247" s="49">
        <v>1</v>
      </c>
      <c r="F1247" s="50" t="s">
        <v>60</v>
      </c>
      <c r="G1247" s="50" t="s">
        <v>14</v>
      </c>
      <c r="H1247" s="22">
        <v>0.84960993474000002</v>
      </c>
      <c r="J1247" s="39">
        <v>90131509</v>
      </c>
      <c r="K1247" s="51">
        <v>0.82614734999999995</v>
      </c>
      <c r="L1247" s="51">
        <v>-2.346258474e-002</v>
      </c>
    </row>
    <row r="1248" ht="15" hidden="1">
      <c r="A1248" s="47">
        <v>90131460</v>
      </c>
      <c r="B1248" s="48" t="s">
        <v>7444</v>
      </c>
      <c r="C1248" s="48" t="s">
        <v>7445</v>
      </c>
      <c r="D1248" s="49" t="s">
        <v>81</v>
      </c>
      <c r="E1248" s="49">
        <v>1</v>
      </c>
      <c r="F1248" s="50" t="s">
        <v>436</v>
      </c>
      <c r="G1248" s="50" t="s">
        <v>14</v>
      </c>
      <c r="H1248" s="22">
        <v>0.40633518617999997</v>
      </c>
      <c r="J1248" s="39">
        <v>90131460</v>
      </c>
      <c r="K1248" s="51">
        <v>0.39511394999999999</v>
      </c>
      <c r="L1248" s="51">
        <v>-1.122123618e-002</v>
      </c>
    </row>
    <row r="1249" ht="15" hidden="1">
      <c r="A1249" s="47">
        <v>91441013</v>
      </c>
      <c r="B1249" s="48" t="s">
        <v>6233</v>
      </c>
      <c r="C1249" s="48" t="s">
        <v>6234</v>
      </c>
      <c r="D1249" s="49" t="s">
        <v>492</v>
      </c>
      <c r="E1249" s="49">
        <v>1</v>
      </c>
      <c r="F1249" s="50" t="s">
        <v>158</v>
      </c>
      <c r="G1249" s="50" t="s">
        <v>14</v>
      </c>
      <c r="H1249" s="22">
        <v>0.84960993474000002</v>
      </c>
      <c r="J1249" s="39">
        <v>91441013</v>
      </c>
      <c r="K1249" s="51">
        <v>0.82614734999999995</v>
      </c>
      <c r="L1249" s="51">
        <v>-2.346258474e-002</v>
      </c>
    </row>
    <row r="1250" ht="15" hidden="1">
      <c r="A1250" s="47">
        <v>90254767</v>
      </c>
      <c r="B1250" s="48" t="s">
        <v>2977</v>
      </c>
      <c r="C1250" s="48" t="s">
        <v>2982</v>
      </c>
      <c r="D1250" s="49" t="s">
        <v>26</v>
      </c>
      <c r="E1250" s="49">
        <v>1</v>
      </c>
      <c r="F1250" s="50" t="s">
        <v>60</v>
      </c>
      <c r="G1250" s="50" t="s">
        <v>14</v>
      </c>
      <c r="H1250" s="22">
        <v>1.80712304262</v>
      </c>
      <c r="J1250" s="39">
        <v>90254767</v>
      </c>
      <c r="K1250" s="51">
        <v>1.7572180500000001</v>
      </c>
      <c r="L1250" s="51">
        <v>-4.9904992619999901e-002</v>
      </c>
    </row>
    <row r="1251" ht="15" hidden="1">
      <c r="A1251" s="47">
        <v>92391370</v>
      </c>
      <c r="B1251" s="48" t="s">
        <v>1452</v>
      </c>
      <c r="C1251" s="48" t="s">
        <v>1453</v>
      </c>
      <c r="D1251" s="49" t="s">
        <v>21</v>
      </c>
      <c r="E1251" s="49">
        <v>1</v>
      </c>
      <c r="F1251" s="50" t="s">
        <v>436</v>
      </c>
      <c r="G1251" s="50" t="s">
        <v>14</v>
      </c>
      <c r="H1251" s="22">
        <v>0.40633518617999997</v>
      </c>
      <c r="J1251" s="39">
        <v>92391370</v>
      </c>
      <c r="K1251" s="51">
        <v>0.39511394999999999</v>
      </c>
      <c r="L1251" s="51">
        <v>-1.122123618e-002</v>
      </c>
    </row>
    <row r="1252" ht="15">
      <c r="A1252" s="47">
        <v>90162781</v>
      </c>
      <c r="B1252" s="48" t="s">
        <v>6266</v>
      </c>
      <c r="C1252" s="48" t="s">
        <v>6267</v>
      </c>
      <c r="D1252" s="49" t="s">
        <v>12</v>
      </c>
      <c r="E1252" s="49">
        <v>300</v>
      </c>
      <c r="F1252" s="50" t="s">
        <v>6251</v>
      </c>
      <c r="G1252" s="50" t="s">
        <v>19</v>
      </c>
      <c r="H1252" s="22">
        <v>7.2887850000000004e-002</v>
      </c>
      <c r="J1252" s="39">
        <v>90162781</v>
      </c>
      <c r="K1252" s="51">
        <v>7.0874999999999994e-002</v>
      </c>
      <c r="L1252" s="51">
        <v>-2.0128500000000001e-003</v>
      </c>
    </row>
    <row r="1253" ht="15" hidden="1">
      <c r="A1253" s="47">
        <v>90196848</v>
      </c>
      <c r="B1253" s="48" t="s">
        <v>3120</v>
      </c>
      <c r="C1253" s="48" t="s">
        <v>3121</v>
      </c>
      <c r="D1253" s="49" t="s">
        <v>720</v>
      </c>
      <c r="E1253" s="49">
        <v>1</v>
      </c>
      <c r="F1253" s="50" t="s">
        <v>436</v>
      </c>
      <c r="G1253" s="50" t="s">
        <v>14</v>
      </c>
      <c r="H1253" s="22">
        <v>1.6376539321800001</v>
      </c>
      <c r="J1253" s="39">
        <v>90196848</v>
      </c>
      <c r="K1253" s="51">
        <v>1.59242895</v>
      </c>
      <c r="L1253" s="51">
        <v>-4.5224982179999901e-002</v>
      </c>
    </row>
    <row r="1254" ht="15" hidden="1">
      <c r="A1254" s="47">
        <v>92383670</v>
      </c>
      <c r="B1254" s="48" t="s">
        <v>2913</v>
      </c>
      <c r="C1254" s="48" t="s">
        <v>2914</v>
      </c>
      <c r="D1254" s="49" t="s">
        <v>455</v>
      </c>
      <c r="E1254" s="49">
        <v>1</v>
      </c>
      <c r="F1254" s="50" t="s">
        <v>60</v>
      </c>
      <c r="G1254" s="50" t="s">
        <v>14</v>
      </c>
      <c r="H1254" s="22">
        <v>0.81267037235999995</v>
      </c>
      <c r="J1254" s="39">
        <v>92383670</v>
      </c>
      <c r="K1254" s="51">
        <v>0.79022789999999998</v>
      </c>
      <c r="L1254" s="51">
        <v>-2.244247236e-002</v>
      </c>
    </row>
    <row r="1255" ht="15" hidden="1">
      <c r="A1255" s="47">
        <v>92423140</v>
      </c>
      <c r="B1255" s="48" t="s">
        <v>6623</v>
      </c>
      <c r="C1255" s="48" t="s">
        <v>6624</v>
      </c>
      <c r="D1255" s="49" t="s">
        <v>69</v>
      </c>
      <c r="E1255" s="49">
        <v>1</v>
      </c>
      <c r="F1255" s="50" t="s">
        <v>60</v>
      </c>
      <c r="G1255" s="50" t="s">
        <v>14</v>
      </c>
      <c r="H1255" s="22">
        <v>0.40633518617999997</v>
      </c>
      <c r="J1255" s="39">
        <v>92423140</v>
      </c>
      <c r="K1255" s="51">
        <v>0.39511394999999999</v>
      </c>
      <c r="L1255" s="51">
        <v>-1.122123618e-002</v>
      </c>
    </row>
    <row r="1256" ht="15" hidden="1">
      <c r="A1256" s="47">
        <v>90218868</v>
      </c>
      <c r="B1256" s="48" t="s">
        <v>8110</v>
      </c>
      <c r="C1256" s="48" t="s">
        <v>8113</v>
      </c>
      <c r="D1256" s="49" t="s">
        <v>806</v>
      </c>
      <c r="E1256" s="49">
        <v>1</v>
      </c>
      <c r="F1256" s="50" t="s">
        <v>60</v>
      </c>
      <c r="G1256" s="50" t="s">
        <v>14</v>
      </c>
      <c r="H1256" s="22">
        <v>3.2014287395999999</v>
      </c>
      <c r="J1256" s="39">
        <v>90218868</v>
      </c>
      <c r="K1256" s="51">
        <v>3.113019</v>
      </c>
      <c r="L1256" s="51">
        <v>-8.8409739599999898e-002</v>
      </c>
    </row>
    <row r="1257" ht="15" hidden="1">
      <c r="A1257" s="47">
        <v>90173325</v>
      </c>
      <c r="B1257" s="48" t="s">
        <v>3610</v>
      </c>
      <c r="C1257" s="48" t="s">
        <v>3611</v>
      </c>
      <c r="D1257" s="49" t="s">
        <v>244</v>
      </c>
      <c r="E1257" s="49">
        <v>30</v>
      </c>
      <c r="F1257" s="50" t="s">
        <v>18</v>
      </c>
      <c r="G1257" s="50" t="s">
        <v>19</v>
      </c>
      <c r="H1257" s="22">
        <v>0.40633518617999997</v>
      </c>
      <c r="J1257" s="39">
        <v>90173325</v>
      </c>
      <c r="K1257" s="51">
        <v>0.39511394999999999</v>
      </c>
      <c r="L1257" s="51">
        <v>-1.122123618e-002</v>
      </c>
    </row>
    <row r="1258" ht="15" hidden="1">
      <c r="A1258" s="47">
        <v>90287347</v>
      </c>
      <c r="B1258" s="48" t="s">
        <v>7453</v>
      </c>
      <c r="C1258" s="48" t="s">
        <v>7454</v>
      </c>
      <c r="D1258" s="49" t="s">
        <v>81</v>
      </c>
      <c r="E1258" s="49">
        <v>1</v>
      </c>
      <c r="F1258" s="50" t="s">
        <v>60</v>
      </c>
      <c r="G1258" s="50" t="s">
        <v>14</v>
      </c>
      <c r="H1258" s="22">
        <v>3.2506814894399998</v>
      </c>
      <c r="J1258" s="39">
        <v>90287347</v>
      </c>
      <c r="K1258" s="51">
        <v>3.1609115999999999</v>
      </c>
      <c r="L1258" s="51">
        <v>-8.9769889439999903e-002</v>
      </c>
    </row>
    <row r="1259" ht="15" hidden="1">
      <c r="A1259" s="47">
        <v>90283350</v>
      </c>
      <c r="B1259" s="48" t="s">
        <v>1026</v>
      </c>
      <c r="C1259" s="48" t="s">
        <v>1030</v>
      </c>
      <c r="D1259" s="49" t="s">
        <v>39</v>
      </c>
      <c r="E1259" s="49">
        <v>1</v>
      </c>
      <c r="F1259" s="50" t="s">
        <v>60</v>
      </c>
      <c r="G1259" s="50" t="s">
        <v>14</v>
      </c>
      <c r="H1259" s="22">
        <v>0.90356152131</v>
      </c>
      <c r="J1259" s="39">
        <v>90283350</v>
      </c>
      <c r="K1259" s="51">
        <v>0.87860902500000004</v>
      </c>
      <c r="L1259" s="51">
        <v>-2.4952496309999999e-002</v>
      </c>
    </row>
    <row r="1260" ht="15" hidden="1">
      <c r="A1260" s="47">
        <v>90282787</v>
      </c>
      <c r="B1260" s="48" t="s">
        <v>574</v>
      </c>
      <c r="C1260" s="48" t="s">
        <v>574</v>
      </c>
      <c r="D1260" s="49" t="s">
        <v>573</v>
      </c>
      <c r="E1260" s="49">
        <v>1</v>
      </c>
      <c r="F1260" s="50" t="s">
        <v>88</v>
      </c>
      <c r="G1260" s="50" t="s">
        <v>14</v>
      </c>
      <c r="H1260" s="22">
        <v>5.7649770303299999</v>
      </c>
      <c r="J1260" s="39">
        <v>90282787</v>
      </c>
      <c r="K1260" s="51">
        <v>5.6057730750000001</v>
      </c>
      <c r="L1260" s="51">
        <v>-0.15920395533000001</v>
      </c>
    </row>
    <row r="1261" ht="15" hidden="1">
      <c r="A1261" s="47">
        <v>90143213</v>
      </c>
      <c r="B1261" s="48" t="s">
        <v>1587</v>
      </c>
      <c r="C1261" s="48" t="s">
        <v>1587</v>
      </c>
      <c r="D1261" s="49" t="s">
        <v>17</v>
      </c>
      <c r="E1261" s="49">
        <v>1</v>
      </c>
      <c r="F1261" s="50" t="s">
        <v>60</v>
      </c>
      <c r="G1261" s="50" t="s">
        <v>14</v>
      </c>
      <c r="H1261" s="22">
        <v>0.90356152131</v>
      </c>
      <c r="J1261" s="39">
        <v>90143213</v>
      </c>
      <c r="K1261" s="51">
        <v>0.87860902500000004</v>
      </c>
      <c r="L1261" s="51">
        <v>-2.4952496309999999e-002</v>
      </c>
    </row>
    <row r="1262" ht="15" hidden="1">
      <c r="A1262" s="47">
        <v>90195531</v>
      </c>
      <c r="B1262" s="48" t="s">
        <v>7497</v>
      </c>
      <c r="C1262" s="48" t="s">
        <v>7498</v>
      </c>
      <c r="D1262" s="49" t="s">
        <v>2080</v>
      </c>
      <c r="E1262" s="49">
        <v>1</v>
      </c>
      <c r="F1262" s="50" t="s">
        <v>436</v>
      </c>
      <c r="G1262" s="50" t="s">
        <v>14</v>
      </c>
      <c r="H1262" s="22">
        <v>3.3368738016599999</v>
      </c>
      <c r="J1262" s="39">
        <v>90195531</v>
      </c>
      <c r="K1262" s="51">
        <v>3.2447236500000001</v>
      </c>
      <c r="L1262" s="51">
        <v>-9.2150151659999804e-002</v>
      </c>
    </row>
    <row r="1263" ht="15" hidden="1">
      <c r="A1263" s="47">
        <v>90313089</v>
      </c>
      <c r="B1263" s="48" t="s">
        <v>1287</v>
      </c>
      <c r="C1263" s="48" t="s">
        <v>1287</v>
      </c>
      <c r="D1263" s="49" t="s">
        <v>21</v>
      </c>
      <c r="E1263" s="49">
        <v>1</v>
      </c>
      <c r="F1263" s="50" t="s">
        <v>60</v>
      </c>
      <c r="G1263" s="50" t="s">
        <v>14</v>
      </c>
      <c r="H1263" s="22">
        <v>3.2506814894399998</v>
      </c>
      <c r="J1263" s="39">
        <v>90313089</v>
      </c>
      <c r="K1263" s="51">
        <v>3.1609115999999999</v>
      </c>
      <c r="L1263" s="51">
        <v>-8.9769889439999903e-002</v>
      </c>
    </row>
    <row r="1264" ht="15" hidden="1">
      <c r="A1264" s="47">
        <v>90153820</v>
      </c>
      <c r="B1264" s="48" t="s">
        <v>9614</v>
      </c>
      <c r="C1264" s="48" t="s">
        <v>9615</v>
      </c>
      <c r="D1264" s="49" t="s">
        <v>39</v>
      </c>
      <c r="E1264" s="49">
        <v>1</v>
      </c>
      <c r="F1264" s="50" t="s">
        <v>60</v>
      </c>
      <c r="G1264" s="50" t="s">
        <v>14</v>
      </c>
      <c r="H1264" s="22">
        <v>0.40633518617999997</v>
      </c>
      <c r="J1264" s="39">
        <v>90153820</v>
      </c>
      <c r="K1264" s="51">
        <v>0.39511394999999999</v>
      </c>
      <c r="L1264" s="51">
        <v>-1.122123618e-002</v>
      </c>
    </row>
    <row r="1265" ht="15" hidden="1">
      <c r="A1265" s="47">
        <v>90175522</v>
      </c>
      <c r="B1265" s="48" t="s">
        <v>2042</v>
      </c>
      <c r="C1265" s="48" t="s">
        <v>2045</v>
      </c>
      <c r="D1265" s="49" t="s">
        <v>34</v>
      </c>
      <c r="E1265" s="49">
        <v>1</v>
      </c>
      <c r="F1265" s="50" t="s">
        <v>436</v>
      </c>
      <c r="G1265" s="50" t="s">
        <v>14</v>
      </c>
      <c r="H1265" s="22">
        <v>0.80035718489999996</v>
      </c>
      <c r="J1265" s="39">
        <v>90175522</v>
      </c>
      <c r="K1265" s="51">
        <v>0.77825475</v>
      </c>
      <c r="L1265" s="51">
        <v>-2.2102434899999999e-002</v>
      </c>
    </row>
    <row r="1266" ht="15" hidden="1">
      <c r="A1266" s="47">
        <v>90220919</v>
      </c>
      <c r="B1266" s="48" t="s">
        <v>6603</v>
      </c>
      <c r="C1266" s="48" t="s">
        <v>6613</v>
      </c>
      <c r="D1266" s="49" t="s">
        <v>69</v>
      </c>
      <c r="E1266" s="49">
        <v>1</v>
      </c>
      <c r="F1266" s="50" t="s">
        <v>60</v>
      </c>
      <c r="G1266" s="50" t="s">
        <v>14</v>
      </c>
      <c r="H1266" s="22">
        <v>0.40633518617999997</v>
      </c>
      <c r="J1266" s="39">
        <v>90220919</v>
      </c>
      <c r="K1266" s="51">
        <v>0.39511394999999999</v>
      </c>
      <c r="L1266" s="51">
        <v>-1.122123618e-002</v>
      </c>
    </row>
    <row r="1267" ht="15" hidden="1">
      <c r="A1267" s="47">
        <v>90173228</v>
      </c>
      <c r="B1267" s="48" t="s">
        <v>2929</v>
      </c>
      <c r="C1267" s="48" t="s">
        <v>2930</v>
      </c>
      <c r="D1267" s="49" t="s">
        <v>244</v>
      </c>
      <c r="E1267" s="49">
        <v>1</v>
      </c>
      <c r="F1267" s="50" t="s">
        <v>88</v>
      </c>
      <c r="G1267" s="50" t="s">
        <v>14</v>
      </c>
      <c r="H1267" s="22">
        <v>64.693486914839994</v>
      </c>
      <c r="J1267" s="39">
        <v>90173228</v>
      </c>
      <c r="K1267" s="51">
        <v>62.906930099999997</v>
      </c>
      <c r="L1267" s="51">
        <v>-1.78655681484</v>
      </c>
    </row>
    <row r="1268" ht="15" hidden="1">
      <c r="A1268" s="47">
        <v>90248880</v>
      </c>
      <c r="B1268" s="48" t="s">
        <v>2938</v>
      </c>
      <c r="C1268" s="48" t="s">
        <v>2938</v>
      </c>
      <c r="D1268" s="49" t="s">
        <v>247</v>
      </c>
      <c r="E1268" s="49">
        <v>1</v>
      </c>
      <c r="F1268" s="50" t="s">
        <v>13</v>
      </c>
      <c r="G1268" s="50" t="s">
        <v>14</v>
      </c>
      <c r="H1268" s="22">
        <v>46.055403396161097</v>
      </c>
      <c r="J1268" s="39">
        <v>90248880</v>
      </c>
      <c r="K1268" s="51">
        <v>44.783550560249999</v>
      </c>
      <c r="L1268" s="51">
        <v>-1.2718528359111001</v>
      </c>
    </row>
    <row r="1269" ht="15" hidden="1">
      <c r="A1269" s="47">
        <v>94939144</v>
      </c>
      <c r="B1269" s="48" t="s">
        <v>8107</v>
      </c>
      <c r="C1269" s="48" t="s">
        <v>8108</v>
      </c>
      <c r="D1269" s="49" t="s">
        <v>8109</v>
      </c>
      <c r="E1269" s="49">
        <v>100</v>
      </c>
      <c r="F1269" s="50" t="s">
        <v>743</v>
      </c>
      <c r="G1269" s="50" t="s">
        <v>261</v>
      </c>
      <c r="H1269" s="22">
        <v>16.8664914495</v>
      </c>
      <c r="J1269" s="39">
        <v>94939144</v>
      </c>
      <c r="K1269" s="51">
        <v>16.400711250000001</v>
      </c>
      <c r="L1269" s="51">
        <v>-0.46578019949999899</v>
      </c>
    </row>
    <row r="1270" ht="15" hidden="1">
      <c r="A1270" s="47">
        <v>92384404</v>
      </c>
      <c r="B1270" s="48" t="s">
        <v>6427</v>
      </c>
      <c r="C1270" s="48" t="s">
        <v>6428</v>
      </c>
      <c r="D1270" s="49" t="s">
        <v>69</v>
      </c>
      <c r="E1270" s="49">
        <v>1</v>
      </c>
      <c r="F1270" s="50" t="s">
        <v>60</v>
      </c>
      <c r="G1270" s="50" t="s">
        <v>14</v>
      </c>
      <c r="H1270" s="22">
        <v>3.2014287395999999</v>
      </c>
      <c r="J1270" s="39">
        <v>92384404</v>
      </c>
      <c r="K1270" s="51">
        <v>3.113019</v>
      </c>
      <c r="L1270" s="51">
        <v>-8.8409739599999898e-002</v>
      </c>
    </row>
    <row r="1271" ht="15" hidden="1">
      <c r="A1271" s="47">
        <v>92393810</v>
      </c>
      <c r="B1271" s="48" t="s">
        <v>6682</v>
      </c>
      <c r="C1271" s="48" t="s">
        <v>6683</v>
      </c>
      <c r="D1271" s="49" t="s">
        <v>43</v>
      </c>
      <c r="E1271" s="49">
        <v>1</v>
      </c>
      <c r="F1271" s="50" t="s">
        <v>436</v>
      </c>
      <c r="G1271" s="50" t="s">
        <v>14</v>
      </c>
      <c r="H1271" s="22">
        <v>1.6253407447199999</v>
      </c>
      <c r="J1271" s="39">
        <v>92393810</v>
      </c>
      <c r="K1271" s="51">
        <v>1.5804558</v>
      </c>
      <c r="L1271" s="51">
        <v>-4.4884944719999903e-002</v>
      </c>
    </row>
    <row r="1272" ht="15" hidden="1">
      <c r="A1272" s="47">
        <v>92381448</v>
      </c>
      <c r="B1272" s="48" t="s">
        <v>4311</v>
      </c>
      <c r="C1272" s="48" t="s">
        <v>4312</v>
      </c>
      <c r="D1272" s="49" t="s">
        <v>146</v>
      </c>
      <c r="E1272" s="49">
        <v>1</v>
      </c>
      <c r="F1272" s="50" t="s">
        <v>60</v>
      </c>
      <c r="G1272" s="50" t="s">
        <v>14</v>
      </c>
      <c r="H1272" s="22">
        <v>1.6007143697999999</v>
      </c>
      <c r="J1272" s="39">
        <v>92381448</v>
      </c>
      <c r="K1272" s="51">
        <v>1.5565095</v>
      </c>
      <c r="L1272" s="51">
        <v>-4.42048697999999e-002</v>
      </c>
    </row>
    <row r="1273" ht="15" hidden="1">
      <c r="A1273" s="47">
        <v>90281136</v>
      </c>
      <c r="B1273" s="48" t="s">
        <v>7090</v>
      </c>
      <c r="C1273" s="48" t="s">
        <v>7095</v>
      </c>
      <c r="D1273" s="49" t="s">
        <v>131</v>
      </c>
      <c r="E1273" s="49">
        <v>1</v>
      </c>
      <c r="F1273" s="50" t="s">
        <v>60</v>
      </c>
      <c r="G1273" s="50" t="s">
        <v>14</v>
      </c>
      <c r="H1273" s="22">
        <v>1.6007143697999999</v>
      </c>
      <c r="J1273" s="39">
        <v>90281136</v>
      </c>
      <c r="K1273" s="51">
        <v>1.5565095</v>
      </c>
      <c r="L1273" s="51">
        <v>-4.42048697999999e-002</v>
      </c>
    </row>
    <row r="1274" ht="15" hidden="1">
      <c r="A1274" s="47">
        <v>90286278</v>
      </c>
      <c r="B1274" s="48" t="s">
        <v>5311</v>
      </c>
      <c r="C1274" s="48" t="s">
        <v>5312</v>
      </c>
      <c r="D1274" s="49" t="s">
        <v>1672</v>
      </c>
      <c r="E1274" s="49">
        <v>300</v>
      </c>
      <c r="F1274" s="50" t="s">
        <v>743</v>
      </c>
      <c r="G1274" s="50" t="s">
        <v>19</v>
      </c>
      <c r="H1274" s="22">
        <v>1.5877472742000001</v>
      </c>
      <c r="J1274" s="39">
        <v>90286278</v>
      </c>
      <c r="K1274" s="51">
        <v>1.5439004999999999</v>
      </c>
      <c r="L1274" s="51">
        <v>-4.3846774199999897e-002</v>
      </c>
    </row>
    <row r="1275" ht="15" hidden="1">
      <c r="A1275" s="47">
        <v>90146824</v>
      </c>
      <c r="B1275" s="48" t="s">
        <v>6921</v>
      </c>
      <c r="C1275" s="48" t="s">
        <v>6921</v>
      </c>
      <c r="D1275" s="49" t="s">
        <v>17</v>
      </c>
      <c r="E1275" s="49">
        <v>1</v>
      </c>
      <c r="F1275" s="50" t="s">
        <v>60</v>
      </c>
      <c r="G1275" s="50" t="s">
        <v>14</v>
      </c>
      <c r="H1275" s="22">
        <v>0.84960993474000002</v>
      </c>
      <c r="J1275" s="39">
        <v>90146824</v>
      </c>
      <c r="K1275" s="51">
        <v>0.82614734999999995</v>
      </c>
      <c r="L1275" s="51">
        <v>-2.346258474e-002</v>
      </c>
    </row>
    <row r="1276" ht="15" hidden="1">
      <c r="A1276" s="47">
        <v>90180461</v>
      </c>
      <c r="B1276" s="48" t="s">
        <v>8383</v>
      </c>
      <c r="C1276" s="48" t="s">
        <v>8385</v>
      </c>
      <c r="D1276" s="49" t="s">
        <v>24</v>
      </c>
      <c r="E1276" s="49">
        <v>1</v>
      </c>
      <c r="F1276" s="50" t="s">
        <v>436</v>
      </c>
      <c r="G1276" s="50" t="s">
        <v>14</v>
      </c>
      <c r="H1276" s="22">
        <v>0.81267037235999995</v>
      </c>
      <c r="J1276" s="39">
        <v>90180461</v>
      </c>
      <c r="K1276" s="51">
        <v>0.79022789999999998</v>
      </c>
      <c r="L1276" s="51">
        <v>-2.244247236e-002</v>
      </c>
    </row>
    <row r="1277" ht="15" hidden="1">
      <c r="A1277" s="47">
        <v>90189787</v>
      </c>
      <c r="B1277" s="48" t="s">
        <v>4025</v>
      </c>
      <c r="C1277" s="48" t="s">
        <v>4025</v>
      </c>
      <c r="D1277" s="49" t="s">
        <v>146</v>
      </c>
      <c r="E1277" s="49">
        <v>1</v>
      </c>
      <c r="F1277" s="50" t="s">
        <v>60</v>
      </c>
      <c r="G1277" s="50" t="s">
        <v>14</v>
      </c>
      <c r="H1277" s="22">
        <v>0.80035718489999996</v>
      </c>
      <c r="J1277" s="39">
        <v>90189787</v>
      </c>
      <c r="K1277" s="51">
        <v>0.77825475</v>
      </c>
      <c r="L1277" s="51">
        <v>-2.2102434899999999e-002</v>
      </c>
    </row>
    <row r="1278" ht="15" hidden="1">
      <c r="A1278" s="47">
        <v>90141610</v>
      </c>
      <c r="B1278" s="48" t="s">
        <v>6603</v>
      </c>
      <c r="C1278" s="48" t="s">
        <v>6605</v>
      </c>
      <c r="D1278" s="49" t="s">
        <v>43</v>
      </c>
      <c r="E1278" s="49">
        <v>1</v>
      </c>
      <c r="F1278" s="50" t="s">
        <v>60</v>
      </c>
      <c r="G1278" s="50" t="s">
        <v>14</v>
      </c>
      <c r="H1278" s="22">
        <v>0.40633518617999997</v>
      </c>
      <c r="J1278" s="39">
        <v>90141610</v>
      </c>
      <c r="K1278" s="51">
        <v>0.39511394999999999</v>
      </c>
      <c r="L1278" s="51">
        <v>-1.122123618e-002</v>
      </c>
    </row>
    <row r="1279" ht="15" hidden="1">
      <c r="A1279" s="47">
        <v>90231635</v>
      </c>
      <c r="B1279" s="48" t="s">
        <v>7947</v>
      </c>
      <c r="C1279" s="48" t="s">
        <v>7948</v>
      </c>
      <c r="D1279" s="49" t="s">
        <v>2232</v>
      </c>
      <c r="E1279" s="49">
        <v>1</v>
      </c>
      <c r="F1279" s="50" t="s">
        <v>60</v>
      </c>
      <c r="G1279" s="50" t="s">
        <v>14</v>
      </c>
      <c r="H1279" s="22">
        <v>5.7227004576000002</v>
      </c>
      <c r="J1279" s="39">
        <v>90231635</v>
      </c>
      <c r="K1279" s="51">
        <v>5.5646639999999996</v>
      </c>
      <c r="L1279" s="51">
        <v>-0.15803645760000001</v>
      </c>
    </row>
    <row r="1280" ht="15" hidden="1">
      <c r="A1280" s="47">
        <v>92373020</v>
      </c>
      <c r="B1280" s="48" t="s">
        <v>165</v>
      </c>
      <c r="C1280" s="48" t="s">
        <v>166</v>
      </c>
      <c r="D1280" s="49" t="s">
        <v>98</v>
      </c>
      <c r="E1280" s="49">
        <v>1</v>
      </c>
      <c r="F1280" s="50" t="s">
        <v>64</v>
      </c>
      <c r="G1280" s="50" t="s">
        <v>14</v>
      </c>
      <c r="H1280" s="22">
        <v>247.67097062400001</v>
      </c>
      <c r="J1280" s="39">
        <v>92373020</v>
      </c>
      <c r="K1280" s="51">
        <v>240.83135999999999</v>
      </c>
      <c r="L1280" s="51">
        <v>-6.8396106239999899</v>
      </c>
    </row>
    <row r="1281" ht="15" hidden="1">
      <c r="A1281" s="47">
        <v>90277775</v>
      </c>
      <c r="B1281" s="48" t="s">
        <v>3772</v>
      </c>
      <c r="C1281" s="48" t="s">
        <v>3772</v>
      </c>
      <c r="D1281" s="49" t="s">
        <v>244</v>
      </c>
      <c r="E1281" s="49">
        <v>1</v>
      </c>
      <c r="F1281" s="50" t="s">
        <v>64</v>
      </c>
      <c r="G1281" s="50" t="s">
        <v>14</v>
      </c>
      <c r="H1281" s="22">
        <v>1.4635151401499999</v>
      </c>
      <c r="J1281" s="39">
        <v>90277775</v>
      </c>
      <c r="K1281" s="51">
        <v>1.423099125</v>
      </c>
      <c r="L1281" s="51">
        <v>-4.0416015149999901e-002</v>
      </c>
    </row>
    <row r="1282" ht="15" hidden="1">
      <c r="A1282" s="47">
        <v>90205405</v>
      </c>
      <c r="B1282" s="48" t="s">
        <v>8548</v>
      </c>
      <c r="C1282" s="48" t="s">
        <v>8549</v>
      </c>
      <c r="D1282" s="49" t="s">
        <v>956</v>
      </c>
      <c r="E1282" s="49">
        <v>50</v>
      </c>
      <c r="F1282" s="50" t="s">
        <v>18</v>
      </c>
      <c r="G1282" s="50" t="s">
        <v>19</v>
      </c>
      <c r="H1282" s="22">
        <v>5.7227004576000002</v>
      </c>
      <c r="J1282" s="39">
        <v>90205405</v>
      </c>
      <c r="K1282" s="51">
        <v>5.5646639999999996</v>
      </c>
      <c r="L1282" s="51">
        <v>-0.15803645760000001</v>
      </c>
    </row>
    <row r="1283" ht="15" hidden="1">
      <c r="A1283" s="47">
        <v>92408451</v>
      </c>
      <c r="B1283" s="48" t="s">
        <v>7839</v>
      </c>
      <c r="C1283" s="48" t="s">
        <v>7840</v>
      </c>
      <c r="D1283" s="49" t="s">
        <v>956</v>
      </c>
      <c r="E1283" s="49">
        <v>1</v>
      </c>
      <c r="F1283" s="50" t="s">
        <v>60</v>
      </c>
      <c r="G1283" s="50" t="s">
        <v>14</v>
      </c>
      <c r="H1283" s="22">
        <v>7.6576299156000003</v>
      </c>
      <c r="J1283" s="39">
        <v>92408451</v>
      </c>
      <c r="K1283" s="51">
        <v>7.4461589999999998</v>
      </c>
      <c r="L1283" s="51">
        <v>-0.2114709156</v>
      </c>
    </row>
    <row r="1284" ht="15" hidden="1">
      <c r="A1284" s="47">
        <v>90196546</v>
      </c>
      <c r="B1284" s="48" t="s">
        <v>1472</v>
      </c>
      <c r="C1284" s="48" t="s">
        <v>1473</v>
      </c>
      <c r="D1284" s="49" t="s">
        <v>720</v>
      </c>
      <c r="E1284" s="49">
        <v>1</v>
      </c>
      <c r="F1284" s="50" t="s">
        <v>64</v>
      </c>
      <c r="G1284" s="50" t="s">
        <v>14</v>
      </c>
      <c r="H1284" s="22">
        <v>1.4306751144000001</v>
      </c>
      <c r="J1284" s="39">
        <v>90196546</v>
      </c>
      <c r="K1284" s="51">
        <v>1.3911659999999999</v>
      </c>
      <c r="L1284" s="51">
        <v>-3.9509114399999899e-002</v>
      </c>
    </row>
    <row r="1285" ht="15" hidden="1">
      <c r="A1285" s="47">
        <v>92390579</v>
      </c>
      <c r="B1285" s="48" t="s">
        <v>9174</v>
      </c>
      <c r="C1285" s="48" t="s">
        <v>9175</v>
      </c>
      <c r="D1285" s="49" t="s">
        <v>21</v>
      </c>
      <c r="E1285" s="49">
        <v>1</v>
      </c>
      <c r="F1285" s="50" t="s">
        <v>13</v>
      </c>
      <c r="G1285" s="50" t="s">
        <v>14</v>
      </c>
      <c r="H1285" s="22">
        <v>243.71902379159999</v>
      </c>
      <c r="J1285" s="39">
        <v>92390579</v>
      </c>
      <c r="K1285" s="51">
        <v>236.98854900000001</v>
      </c>
      <c r="L1285" s="51">
        <v>-6.7304747915999901</v>
      </c>
    </row>
    <row r="1286" ht="15" hidden="1">
      <c r="A1286" s="47">
        <v>90337026</v>
      </c>
      <c r="B1286" s="48" t="s">
        <v>2006</v>
      </c>
      <c r="C1286" s="48" t="s">
        <v>2008</v>
      </c>
      <c r="D1286" s="49" t="s">
        <v>633</v>
      </c>
      <c r="E1286" s="49">
        <v>30</v>
      </c>
      <c r="F1286" s="50" t="s">
        <v>95</v>
      </c>
      <c r="G1286" s="50" t="s">
        <v>19</v>
      </c>
      <c r="H1286" s="22">
        <v>0.82498355982000005</v>
      </c>
      <c r="J1286" s="39">
        <v>90337026</v>
      </c>
      <c r="K1286" s="51">
        <v>0.80220104999999997</v>
      </c>
      <c r="L1286" s="51">
        <v>-2.2782509820000001e-002</v>
      </c>
    </row>
    <row r="1287" ht="15" hidden="1">
      <c r="A1287" s="47">
        <v>90206215</v>
      </c>
      <c r="B1287" s="48" t="s">
        <v>415</v>
      </c>
      <c r="C1287" s="48" t="s">
        <v>416</v>
      </c>
      <c r="D1287" s="49" t="s">
        <v>154</v>
      </c>
      <c r="E1287" s="49">
        <v>10</v>
      </c>
      <c r="F1287" s="50" t="s">
        <v>95</v>
      </c>
      <c r="G1287" s="50" t="s">
        <v>19</v>
      </c>
      <c r="H1287" s="22">
        <v>3.2999342392800002</v>
      </c>
      <c r="J1287" s="39">
        <v>90206215</v>
      </c>
      <c r="K1287" s="51">
        <v>3.2088041999999999</v>
      </c>
      <c r="L1287" s="51">
        <v>-9.1130039279999894e-002</v>
      </c>
    </row>
    <row r="1288" ht="15" hidden="1">
      <c r="A1288" s="47">
        <v>92378129</v>
      </c>
      <c r="B1288" s="48" t="s">
        <v>8701</v>
      </c>
      <c r="C1288" s="48" t="s">
        <v>8702</v>
      </c>
      <c r="D1288" s="49" t="s">
        <v>146</v>
      </c>
      <c r="E1288" s="49">
        <v>1</v>
      </c>
      <c r="F1288" s="50" t="s">
        <v>60</v>
      </c>
      <c r="G1288" s="50" t="s">
        <v>14</v>
      </c>
      <c r="H1288" s="22">
        <v>6.8338190402999999</v>
      </c>
      <c r="J1288" s="39">
        <v>92378129</v>
      </c>
      <c r="K1288" s="51">
        <v>6.6450982500000002</v>
      </c>
      <c r="L1288" s="51">
        <v>-0.1887207903</v>
      </c>
    </row>
    <row r="1289" ht="15" hidden="1">
      <c r="A1289" s="47">
        <v>92436765</v>
      </c>
      <c r="B1289" s="48" t="s">
        <v>6658</v>
      </c>
      <c r="C1289" s="48" t="s">
        <v>6659</v>
      </c>
      <c r="D1289" s="49" t="s">
        <v>956</v>
      </c>
      <c r="E1289" s="49">
        <v>25</v>
      </c>
      <c r="F1289" s="50" t="s">
        <v>95</v>
      </c>
      <c r="G1289" s="50" t="s">
        <v>19</v>
      </c>
      <c r="H1289" s="22">
        <v>0.87423630965999999</v>
      </c>
      <c r="J1289" s="39">
        <v>92436765</v>
      </c>
      <c r="K1289" s="51">
        <v>0.85009365000000003</v>
      </c>
      <c r="L1289" s="51">
        <v>-2.4142659659999999e-002</v>
      </c>
    </row>
    <row r="1290" ht="15" hidden="1">
      <c r="A1290" s="47">
        <v>90312902</v>
      </c>
      <c r="B1290" s="48" t="s">
        <v>5562</v>
      </c>
      <c r="C1290" s="48" t="s">
        <v>5562</v>
      </c>
      <c r="D1290" s="49" t="s">
        <v>17</v>
      </c>
      <c r="E1290" s="49">
        <v>1</v>
      </c>
      <c r="F1290" s="50" t="s">
        <v>60</v>
      </c>
      <c r="G1290" s="50" t="s">
        <v>14</v>
      </c>
      <c r="H1290" s="22">
        <v>1.68690668202</v>
      </c>
      <c r="J1290" s="39">
        <v>90312902</v>
      </c>
      <c r="K1290" s="51">
        <v>1.6403215499999999</v>
      </c>
      <c r="L1290" s="51">
        <v>-4.6585132019999899e-002</v>
      </c>
    </row>
    <row r="1291" ht="15" hidden="1">
      <c r="A1291" s="47">
        <v>90173538</v>
      </c>
      <c r="B1291" s="48" t="s">
        <v>6325</v>
      </c>
      <c r="C1291" s="48" t="s">
        <v>6326</v>
      </c>
      <c r="D1291" s="49" t="s">
        <v>383</v>
      </c>
      <c r="E1291" s="49">
        <v>50</v>
      </c>
      <c r="F1291" s="50" t="s">
        <v>18</v>
      </c>
      <c r="G1291" s="50" t="s">
        <v>19</v>
      </c>
      <c r="H1291" s="22">
        <v>3.3245606142000002</v>
      </c>
      <c r="J1291" s="39">
        <v>90173538</v>
      </c>
      <c r="K1291" s="51">
        <v>3.2327504999999999</v>
      </c>
      <c r="L1291" s="51">
        <v>-9.1810114199999904e-002</v>
      </c>
    </row>
    <row r="1292" ht="15" hidden="1">
      <c r="A1292" s="47">
        <v>90389050</v>
      </c>
      <c r="B1292" s="48" t="s">
        <v>2057</v>
      </c>
      <c r="C1292" s="48" t="s">
        <v>2058</v>
      </c>
      <c r="D1292" s="49" t="s">
        <v>69</v>
      </c>
      <c r="E1292" s="49">
        <v>1</v>
      </c>
      <c r="F1292" s="50" t="s">
        <v>60</v>
      </c>
      <c r="G1292" s="50" t="s">
        <v>14</v>
      </c>
      <c r="H1292" s="22">
        <v>1.6499671196400001</v>
      </c>
      <c r="J1292" s="39">
        <v>90389050</v>
      </c>
      <c r="K1292" s="51">
        <v>1.6044020999999999</v>
      </c>
      <c r="L1292" s="51">
        <v>-4.5565019639999899e-002</v>
      </c>
    </row>
    <row r="1293" ht="15" hidden="1">
      <c r="A1293" s="47">
        <v>92406955</v>
      </c>
      <c r="B1293" s="48" t="s">
        <v>6507</v>
      </c>
      <c r="C1293" s="48" t="s">
        <v>6508</v>
      </c>
      <c r="D1293" s="49" t="s">
        <v>235</v>
      </c>
      <c r="E1293" s="49">
        <v>1</v>
      </c>
      <c r="F1293" s="50" t="s">
        <v>436</v>
      </c>
      <c r="G1293" s="50" t="s">
        <v>14</v>
      </c>
      <c r="H1293" s="22">
        <v>1.6622803071000001</v>
      </c>
      <c r="J1293" s="39">
        <v>92406955</v>
      </c>
      <c r="K1293" s="51">
        <v>1.6163752499999999</v>
      </c>
      <c r="L1293" s="51">
        <v>-4.5905057099999903e-002</v>
      </c>
    </row>
    <row r="1294" ht="15" hidden="1">
      <c r="A1294" s="47">
        <v>90297687</v>
      </c>
      <c r="B1294" s="48" t="s">
        <v>1276</v>
      </c>
      <c r="C1294" s="48" t="s">
        <v>1279</v>
      </c>
      <c r="D1294" s="49" t="s">
        <v>131</v>
      </c>
      <c r="E1294" s="49">
        <v>1</v>
      </c>
      <c r="F1294" s="50" t="s">
        <v>60</v>
      </c>
      <c r="G1294" s="50" t="s">
        <v>14</v>
      </c>
      <c r="H1294" s="22">
        <v>3.3738133640400001</v>
      </c>
      <c r="J1294" s="39">
        <v>90297687</v>
      </c>
      <c r="K1294" s="51">
        <v>3.2806430999999998</v>
      </c>
      <c r="L1294" s="51">
        <v>-9.3170264039999798e-002</v>
      </c>
    </row>
    <row r="1295" ht="15" hidden="1">
      <c r="A1295" s="47">
        <v>90145917</v>
      </c>
      <c r="B1295" s="48" t="s">
        <v>7506</v>
      </c>
      <c r="C1295" s="48" t="s">
        <v>7506</v>
      </c>
      <c r="D1295" s="49" t="s">
        <v>17</v>
      </c>
      <c r="E1295" s="49">
        <v>1</v>
      </c>
      <c r="F1295" s="50" t="s">
        <v>60</v>
      </c>
      <c r="G1295" s="50" t="s">
        <v>14</v>
      </c>
      <c r="H1295" s="22">
        <v>1.74847261932</v>
      </c>
      <c r="J1295" s="39">
        <v>90145917</v>
      </c>
      <c r="K1295" s="51">
        <v>1.7001873000000001</v>
      </c>
      <c r="L1295" s="51">
        <v>-4.8285319319999902e-002</v>
      </c>
    </row>
    <row r="1296" ht="15" hidden="1">
      <c r="A1296" s="47">
        <v>92379800</v>
      </c>
      <c r="B1296" s="48" t="s">
        <v>9260</v>
      </c>
      <c r="C1296" s="48" t="s">
        <v>9261</v>
      </c>
      <c r="D1296" s="49" t="s">
        <v>603</v>
      </c>
      <c r="E1296" s="49">
        <v>1</v>
      </c>
      <c r="F1296" s="50" t="s">
        <v>436</v>
      </c>
      <c r="G1296" s="50" t="s">
        <v>14</v>
      </c>
      <c r="H1296" s="22">
        <v>1.6622803071000001</v>
      </c>
      <c r="J1296" s="39">
        <v>92379800</v>
      </c>
      <c r="K1296" s="51">
        <v>1.6163752499999999</v>
      </c>
      <c r="L1296" s="51">
        <v>-4.5905057099999903e-002</v>
      </c>
    </row>
    <row r="1297" ht="15" hidden="1">
      <c r="A1297" s="47">
        <v>92375200</v>
      </c>
      <c r="B1297" s="48" t="s">
        <v>1767</v>
      </c>
      <c r="C1297" s="48" t="s">
        <v>1770</v>
      </c>
      <c r="D1297" s="49" t="s">
        <v>220</v>
      </c>
      <c r="E1297" s="49">
        <v>1</v>
      </c>
      <c r="F1297" s="50" t="s">
        <v>60</v>
      </c>
      <c r="G1297" s="50" t="s">
        <v>14</v>
      </c>
      <c r="H1297" s="22">
        <v>3.3245606142000002</v>
      </c>
      <c r="J1297" s="39">
        <v>92375200</v>
      </c>
      <c r="K1297" s="51">
        <v>3.2327504999999999</v>
      </c>
      <c r="L1297" s="51">
        <v>-9.1810114199999904e-002</v>
      </c>
    </row>
    <row r="1298" ht="15" hidden="1">
      <c r="A1298" s="47">
        <v>92418473</v>
      </c>
      <c r="B1298" s="48" t="s">
        <v>582</v>
      </c>
      <c r="C1298" s="48" t="s">
        <v>584</v>
      </c>
      <c r="D1298" s="49" t="s">
        <v>43</v>
      </c>
      <c r="E1298" s="49">
        <v>1</v>
      </c>
      <c r="F1298" s="50" t="s">
        <v>60</v>
      </c>
      <c r="G1298" s="50" t="s">
        <v>14</v>
      </c>
      <c r="H1298" s="22">
        <v>6.94463772744</v>
      </c>
      <c r="J1298" s="39">
        <v>92418473</v>
      </c>
      <c r="K1298" s="51">
        <v>6.7528566000000003</v>
      </c>
      <c r="L1298" s="51">
        <v>-0.19178112744</v>
      </c>
    </row>
    <row r="1299" ht="15" hidden="1">
      <c r="A1299" s="47">
        <v>92439063</v>
      </c>
      <c r="B1299" s="48" t="s">
        <v>7408</v>
      </c>
      <c r="C1299" s="48" t="s">
        <v>7409</v>
      </c>
      <c r="D1299" s="49" t="s">
        <v>50</v>
      </c>
      <c r="E1299" s="49">
        <v>3</v>
      </c>
      <c r="F1299" s="50" t="s">
        <v>64</v>
      </c>
      <c r="G1299" s="50" t="s">
        <v>14</v>
      </c>
      <c r="H1299" s="22">
        <v>3.47231886372</v>
      </c>
      <c r="J1299" s="39">
        <v>92439063</v>
      </c>
      <c r="K1299" s="51">
        <v>3.3764283000000002</v>
      </c>
      <c r="L1299" s="51">
        <v>-9.5890563719999794e-002</v>
      </c>
    </row>
    <row r="1300" ht="15" hidden="1">
      <c r="A1300" s="47">
        <v>92432450</v>
      </c>
      <c r="B1300" s="48" t="s">
        <v>8003</v>
      </c>
      <c r="C1300" s="48" t="s">
        <v>8004</v>
      </c>
      <c r="D1300" s="49" t="s">
        <v>146</v>
      </c>
      <c r="E1300" s="49">
        <v>1</v>
      </c>
      <c r="F1300" s="50" t="s">
        <v>60</v>
      </c>
      <c r="G1300" s="50" t="s">
        <v>14</v>
      </c>
      <c r="H1300" s="22">
        <v>1.6499671196400001</v>
      </c>
      <c r="J1300" s="39">
        <v>92432450</v>
      </c>
      <c r="K1300" s="51">
        <v>1.6044020999999999</v>
      </c>
      <c r="L1300" s="51">
        <v>-4.5565019639999899e-002</v>
      </c>
    </row>
    <row r="1301" ht="15" hidden="1">
      <c r="A1301" s="47">
        <v>90278356</v>
      </c>
      <c r="B1301" s="48" t="s">
        <v>7551</v>
      </c>
      <c r="C1301" s="48" t="s">
        <v>7552</v>
      </c>
      <c r="D1301" s="49" t="s">
        <v>7553</v>
      </c>
      <c r="E1301" s="49">
        <v>50</v>
      </c>
      <c r="F1301" s="50" t="s">
        <v>95</v>
      </c>
      <c r="G1301" s="50" t="s">
        <v>19</v>
      </c>
      <c r="H1301" s="22">
        <v>0.82498355982000005</v>
      </c>
      <c r="J1301" s="39">
        <v>90278356</v>
      </c>
      <c r="K1301" s="51">
        <v>0.80220104999999997</v>
      </c>
      <c r="L1301" s="51">
        <v>-2.2782509820000001e-002</v>
      </c>
    </row>
    <row r="1302" ht="15" hidden="1">
      <c r="A1302" s="47">
        <v>92375243</v>
      </c>
      <c r="B1302" s="48" t="s">
        <v>7358</v>
      </c>
      <c r="C1302" s="48" t="s">
        <v>7359</v>
      </c>
      <c r="D1302" s="49" t="s">
        <v>414</v>
      </c>
      <c r="E1302" s="49">
        <v>1</v>
      </c>
      <c r="F1302" s="50" t="s">
        <v>64</v>
      </c>
      <c r="G1302" s="50" t="s">
        <v>14</v>
      </c>
      <c r="H1302" s="22">
        <v>1.74847261932</v>
      </c>
      <c r="J1302" s="39">
        <v>92375243</v>
      </c>
      <c r="K1302" s="51">
        <v>1.7001873000000001</v>
      </c>
      <c r="L1302" s="51">
        <v>-4.8285319319999902e-002</v>
      </c>
    </row>
    <row r="1303" ht="15" hidden="1">
      <c r="A1303" s="47">
        <v>92389759</v>
      </c>
      <c r="B1303" s="48" t="s">
        <v>5513</v>
      </c>
      <c r="C1303" s="48" t="s">
        <v>5514</v>
      </c>
      <c r="D1303" s="49" t="s">
        <v>229</v>
      </c>
      <c r="E1303" s="49">
        <v>1</v>
      </c>
      <c r="F1303" s="50" t="s">
        <v>60</v>
      </c>
      <c r="G1303" s="50" t="s">
        <v>14</v>
      </c>
      <c r="H1303" s="22">
        <v>1.6499671196400001</v>
      </c>
      <c r="J1303" s="39">
        <v>92389759</v>
      </c>
      <c r="K1303" s="51">
        <v>1.6044020999999999</v>
      </c>
      <c r="L1303" s="51">
        <v>-4.5565019639999899e-002</v>
      </c>
    </row>
    <row r="1304" ht="15" hidden="1">
      <c r="A1304" s="47">
        <v>92399401</v>
      </c>
      <c r="B1304" s="48" t="s">
        <v>2353</v>
      </c>
      <c r="C1304" s="48" t="s">
        <v>2353</v>
      </c>
      <c r="D1304" s="49" t="s">
        <v>17</v>
      </c>
      <c r="E1304" s="49">
        <v>1</v>
      </c>
      <c r="F1304" s="50" t="s">
        <v>60</v>
      </c>
      <c r="G1304" s="50" t="s">
        <v>14</v>
      </c>
      <c r="H1304" s="22">
        <v>7.5702004212113998</v>
      </c>
      <c r="J1304" s="39">
        <v>92399401</v>
      </c>
      <c r="K1304" s="51">
        <v>7.3611439335000002</v>
      </c>
      <c r="L1304" s="51">
        <v>-0.20905648771140001</v>
      </c>
    </row>
    <row r="1305" ht="15" hidden="1">
      <c r="A1305" s="47">
        <v>92396836</v>
      </c>
      <c r="B1305" s="48" t="s">
        <v>3163</v>
      </c>
      <c r="C1305" s="48" t="s">
        <v>3164</v>
      </c>
      <c r="D1305" s="49" t="s">
        <v>3162</v>
      </c>
      <c r="E1305" s="49">
        <v>1</v>
      </c>
      <c r="F1305" s="50" t="s">
        <v>60</v>
      </c>
      <c r="G1305" s="50" t="s">
        <v>14</v>
      </c>
      <c r="H1305" s="22">
        <v>13.298242456800001</v>
      </c>
      <c r="J1305" s="39">
        <v>92396836</v>
      </c>
      <c r="K1305" s="51">
        <v>12.931001999999999</v>
      </c>
      <c r="L1305" s="51">
        <v>-0.367240456799999</v>
      </c>
    </row>
    <row r="1306" ht="15" hidden="1">
      <c r="A1306" s="47">
        <v>92462839</v>
      </c>
      <c r="B1306" s="48" t="s">
        <v>6706</v>
      </c>
      <c r="C1306" s="48" t="s">
        <v>6706</v>
      </c>
      <c r="D1306" s="49" t="s">
        <v>229</v>
      </c>
      <c r="E1306" s="49">
        <v>1</v>
      </c>
      <c r="F1306" s="50" t="s">
        <v>60</v>
      </c>
      <c r="G1306" s="50" t="s">
        <v>14</v>
      </c>
      <c r="H1306" s="22">
        <v>1.6745934945600001</v>
      </c>
      <c r="J1306" s="39">
        <v>92462839</v>
      </c>
      <c r="K1306" s="51">
        <v>1.6283483999999999</v>
      </c>
      <c r="L1306" s="51">
        <v>-4.6245094559999901e-002</v>
      </c>
    </row>
    <row r="1307" ht="15" hidden="1">
      <c r="A1307" s="47">
        <v>92385290</v>
      </c>
      <c r="B1307" s="48" t="s">
        <v>1538</v>
      </c>
      <c r="C1307" s="48" t="s">
        <v>1539</v>
      </c>
      <c r="D1307" s="49" t="s">
        <v>956</v>
      </c>
      <c r="E1307" s="49">
        <v>1</v>
      </c>
      <c r="F1307" s="50" t="s">
        <v>60</v>
      </c>
      <c r="G1307" s="50" t="s">
        <v>14</v>
      </c>
      <c r="H1307" s="22">
        <v>3.5215716135599999</v>
      </c>
      <c r="J1307" s="39">
        <v>92385290</v>
      </c>
      <c r="K1307" s="51">
        <v>3.4243209000000001</v>
      </c>
      <c r="L1307" s="51">
        <v>-9.7250713559999799e-002</v>
      </c>
    </row>
    <row r="1308" ht="15" hidden="1">
      <c r="A1308" s="47">
        <v>92434517</v>
      </c>
      <c r="B1308" s="48" t="s">
        <v>8297</v>
      </c>
      <c r="C1308" s="48" t="s">
        <v>8301</v>
      </c>
      <c r="D1308" s="49" t="s">
        <v>50</v>
      </c>
      <c r="E1308" s="49">
        <v>1</v>
      </c>
      <c r="F1308" s="50" t="s">
        <v>60</v>
      </c>
      <c r="G1308" s="50" t="s">
        <v>14</v>
      </c>
      <c r="H1308" s="22">
        <v>1.6622803071000001</v>
      </c>
      <c r="J1308" s="39">
        <v>92434517</v>
      </c>
      <c r="K1308" s="51">
        <v>1.6163752499999999</v>
      </c>
      <c r="L1308" s="51">
        <v>-4.5905057099999903e-002</v>
      </c>
    </row>
    <row r="1309" ht="15" hidden="1">
      <c r="A1309" s="47">
        <v>90524039</v>
      </c>
      <c r="B1309" s="48" t="s">
        <v>6697</v>
      </c>
      <c r="C1309" s="48" t="s">
        <v>6698</v>
      </c>
      <c r="D1309" s="49" t="s">
        <v>956</v>
      </c>
      <c r="E1309" s="49">
        <v>1</v>
      </c>
      <c r="F1309" s="50" t="s">
        <v>60</v>
      </c>
      <c r="G1309" s="50" t="s">
        <v>14</v>
      </c>
      <c r="H1309" s="22">
        <v>3.5215716135599999</v>
      </c>
      <c r="J1309" s="39">
        <v>90524039</v>
      </c>
      <c r="K1309" s="51">
        <v>3.4243209000000001</v>
      </c>
      <c r="L1309" s="51">
        <v>-9.7250713559999799e-002</v>
      </c>
    </row>
    <row r="1310" ht="15" hidden="1">
      <c r="A1310" s="47">
        <v>92472087</v>
      </c>
      <c r="B1310" s="48" t="s">
        <v>787</v>
      </c>
      <c r="C1310" s="48" t="s">
        <v>788</v>
      </c>
      <c r="D1310" s="49" t="s">
        <v>207</v>
      </c>
      <c r="E1310" s="49">
        <v>1</v>
      </c>
      <c r="F1310" s="50" t="s">
        <v>64</v>
      </c>
      <c r="G1310" s="50" t="s">
        <v>14</v>
      </c>
      <c r="H1310" s="22">
        <v>0.87423630965999999</v>
      </c>
      <c r="J1310" s="39">
        <v>92472087</v>
      </c>
      <c r="K1310" s="51">
        <v>0.85009365000000003</v>
      </c>
      <c r="L1310" s="51">
        <v>-2.4142659659999999e-002</v>
      </c>
    </row>
    <row r="1311" ht="15" hidden="1">
      <c r="A1311" s="47">
        <v>92379869</v>
      </c>
      <c r="B1311" s="48" t="s">
        <v>9719</v>
      </c>
      <c r="C1311" s="48" t="s">
        <v>9721</v>
      </c>
      <c r="D1311" s="49" t="s">
        <v>146</v>
      </c>
      <c r="E1311" s="49">
        <v>1</v>
      </c>
      <c r="F1311" s="50" t="s">
        <v>60</v>
      </c>
      <c r="G1311" s="50" t="s">
        <v>14</v>
      </c>
      <c r="H1311" s="22">
        <v>3.2999342392800002</v>
      </c>
      <c r="J1311" s="39">
        <v>92379869</v>
      </c>
      <c r="K1311" s="51">
        <v>3.2088041999999999</v>
      </c>
      <c r="L1311" s="51">
        <v>-9.1130039279999894e-002</v>
      </c>
    </row>
    <row r="1312" ht="15" hidden="1">
      <c r="A1312" s="47">
        <v>90767020</v>
      </c>
      <c r="B1312" s="48" t="s">
        <v>9578</v>
      </c>
      <c r="C1312" s="48" t="s">
        <v>9579</v>
      </c>
      <c r="D1312" s="49" t="s">
        <v>69</v>
      </c>
      <c r="E1312" s="49">
        <v>1</v>
      </c>
      <c r="F1312" s="50" t="s">
        <v>60</v>
      </c>
      <c r="G1312" s="50" t="s">
        <v>14</v>
      </c>
      <c r="H1312" s="22">
        <v>1.6622803071000001</v>
      </c>
      <c r="J1312" s="39">
        <v>90767020</v>
      </c>
      <c r="K1312" s="51">
        <v>1.6163752499999999</v>
      </c>
      <c r="L1312" s="51">
        <v>-4.5905057099999903e-002</v>
      </c>
    </row>
    <row r="1313" ht="15" hidden="1">
      <c r="A1313" s="47">
        <v>90883020</v>
      </c>
      <c r="B1313" s="48" t="s">
        <v>3582</v>
      </c>
      <c r="C1313" s="48" t="s">
        <v>3584</v>
      </c>
      <c r="D1313" s="49" t="s">
        <v>146</v>
      </c>
      <c r="E1313" s="49">
        <v>1</v>
      </c>
      <c r="F1313" s="50" t="s">
        <v>436</v>
      </c>
      <c r="G1313" s="50" t="s">
        <v>14</v>
      </c>
      <c r="H1313" s="22">
        <v>0.87423630965999999</v>
      </c>
      <c r="J1313" s="39">
        <v>90883020</v>
      </c>
      <c r="K1313" s="51">
        <v>0.85009365000000003</v>
      </c>
      <c r="L1313" s="51">
        <v>-2.4142659659999999e-002</v>
      </c>
    </row>
    <row r="1314" ht="15" hidden="1">
      <c r="A1314" s="47">
        <v>92254985</v>
      </c>
      <c r="B1314" s="48" t="s">
        <v>2052</v>
      </c>
      <c r="C1314" s="48" t="s">
        <v>2053</v>
      </c>
      <c r="D1314" s="49" t="s">
        <v>69</v>
      </c>
      <c r="E1314" s="49">
        <v>1</v>
      </c>
      <c r="F1314" s="50" t="s">
        <v>60</v>
      </c>
      <c r="G1314" s="50" t="s">
        <v>14</v>
      </c>
      <c r="H1314" s="22">
        <v>3.3245606142000002</v>
      </c>
      <c r="J1314" s="39">
        <v>92254985</v>
      </c>
      <c r="K1314" s="51">
        <v>3.2327504999999999</v>
      </c>
      <c r="L1314" s="51">
        <v>-9.1810114199999904e-002</v>
      </c>
    </row>
    <row r="1315" ht="15" hidden="1">
      <c r="A1315" s="47">
        <v>90292510</v>
      </c>
      <c r="B1315" s="48" t="s">
        <v>5205</v>
      </c>
      <c r="C1315" s="48" t="s">
        <v>5206</v>
      </c>
      <c r="D1315" s="49" t="s">
        <v>836</v>
      </c>
      <c r="E1315" s="49">
        <v>1</v>
      </c>
      <c r="F1315" s="50" t="s">
        <v>60</v>
      </c>
      <c r="G1315" s="50" t="s">
        <v>14</v>
      </c>
      <c r="H1315" s="22">
        <v>1.68690668202</v>
      </c>
      <c r="J1315" s="39">
        <v>90292510</v>
      </c>
      <c r="K1315" s="51">
        <v>1.6403215499999999</v>
      </c>
      <c r="L1315" s="51">
        <v>-4.6585132019999899e-002</v>
      </c>
    </row>
    <row r="1316" ht="15" hidden="1">
      <c r="A1316" s="47">
        <v>92424171</v>
      </c>
      <c r="B1316" s="48" t="s">
        <v>3010</v>
      </c>
      <c r="C1316" s="48" t="s">
        <v>3015</v>
      </c>
      <c r="D1316" s="49" t="s">
        <v>414</v>
      </c>
      <c r="E1316" s="49">
        <v>1</v>
      </c>
      <c r="F1316" s="50" t="s">
        <v>60</v>
      </c>
      <c r="G1316" s="50" t="s">
        <v>14</v>
      </c>
      <c r="H1316" s="22">
        <v>3.4600056762600002</v>
      </c>
      <c r="J1316" s="39">
        <v>92424171</v>
      </c>
      <c r="K1316" s="51">
        <v>3.3644551499999999</v>
      </c>
      <c r="L1316" s="51">
        <v>-9.5550526259999796e-002</v>
      </c>
    </row>
    <row r="1317" ht="15" hidden="1">
      <c r="A1317" s="47">
        <v>90968026</v>
      </c>
      <c r="B1317" s="48" t="s">
        <v>3985</v>
      </c>
      <c r="C1317" s="48" t="s">
        <v>3986</v>
      </c>
      <c r="D1317" s="49" t="s">
        <v>146</v>
      </c>
      <c r="E1317" s="49">
        <v>1</v>
      </c>
      <c r="F1317" s="50" t="s">
        <v>88</v>
      </c>
      <c r="G1317" s="50" t="s">
        <v>14</v>
      </c>
      <c r="H1317" s="22">
        <v>6.9938904772799999</v>
      </c>
      <c r="J1317" s="39">
        <v>90968026</v>
      </c>
      <c r="K1317" s="51">
        <v>6.8007492000000003</v>
      </c>
      <c r="L1317" s="51">
        <v>-0.19314127728</v>
      </c>
    </row>
    <row r="1318" ht="15" hidden="1">
      <c r="A1318" s="47">
        <v>92433979</v>
      </c>
      <c r="B1318" s="48" t="s">
        <v>7614</v>
      </c>
      <c r="C1318" s="48" t="s">
        <v>7614</v>
      </c>
      <c r="D1318" s="49" t="s">
        <v>21</v>
      </c>
      <c r="E1318" s="49">
        <v>1</v>
      </c>
      <c r="F1318" s="50" t="s">
        <v>60</v>
      </c>
      <c r="G1318" s="50" t="s">
        <v>14</v>
      </c>
      <c r="H1318" s="22">
        <v>1.76078580678</v>
      </c>
      <c r="J1318" s="39">
        <v>92433979</v>
      </c>
      <c r="K1318" s="51">
        <v>1.7121604500000001</v>
      </c>
      <c r="L1318" s="51">
        <v>-4.86253567799999e-002</v>
      </c>
    </row>
    <row r="1319" ht="15" hidden="1">
      <c r="A1319" s="47">
        <v>92455301</v>
      </c>
      <c r="B1319" s="48" t="s">
        <v>8412</v>
      </c>
      <c r="C1319" s="48" t="s">
        <v>8413</v>
      </c>
      <c r="D1319" s="49" t="s">
        <v>455</v>
      </c>
      <c r="E1319" s="49">
        <v>1</v>
      </c>
      <c r="F1319" s="50" t="s">
        <v>60</v>
      </c>
      <c r="G1319" s="50" t="s">
        <v>14</v>
      </c>
      <c r="H1319" s="22">
        <v>0.82498355982000005</v>
      </c>
      <c r="J1319" s="39">
        <v>92455301</v>
      </c>
      <c r="K1319" s="51">
        <v>0.80220104999999997</v>
      </c>
      <c r="L1319" s="51">
        <v>-2.2782509820000001e-002</v>
      </c>
    </row>
    <row r="1320" ht="15" hidden="1">
      <c r="A1320" s="47">
        <v>90218825</v>
      </c>
      <c r="B1320" s="48" t="s">
        <v>8110</v>
      </c>
      <c r="C1320" s="48" t="s">
        <v>8112</v>
      </c>
      <c r="D1320" s="49" t="s">
        <v>806</v>
      </c>
      <c r="E1320" s="49">
        <v>1</v>
      </c>
      <c r="F1320" s="50" t="s">
        <v>60</v>
      </c>
      <c r="G1320" s="50" t="s">
        <v>14</v>
      </c>
      <c r="H1320" s="22">
        <v>1.68690668202</v>
      </c>
      <c r="J1320" s="39">
        <v>90218825</v>
      </c>
      <c r="K1320" s="51">
        <v>1.6403215499999999</v>
      </c>
      <c r="L1320" s="51">
        <v>-4.6585132019999899e-002</v>
      </c>
    </row>
    <row r="1321" ht="15" hidden="1">
      <c r="A1321" s="47">
        <v>92389414</v>
      </c>
      <c r="B1321" s="48" t="s">
        <v>9678</v>
      </c>
      <c r="C1321" s="48" t="s">
        <v>9679</v>
      </c>
      <c r="D1321" s="49" t="s">
        <v>235</v>
      </c>
      <c r="E1321" s="49">
        <v>30</v>
      </c>
      <c r="F1321" s="50" t="s">
        <v>95</v>
      </c>
      <c r="G1321" s="50" t="s">
        <v>19</v>
      </c>
      <c r="H1321" s="22">
        <v>0.82498355982000005</v>
      </c>
      <c r="J1321" s="39">
        <v>92389414</v>
      </c>
      <c r="K1321" s="51">
        <v>0.80220104999999997</v>
      </c>
      <c r="L1321" s="51">
        <v>-2.2782509820000001e-002</v>
      </c>
    </row>
    <row r="1322" ht="15" hidden="1">
      <c r="A1322" s="47">
        <v>92463991</v>
      </c>
      <c r="B1322" s="48" t="s">
        <v>1837</v>
      </c>
      <c r="C1322" s="48" t="s">
        <v>1828</v>
      </c>
      <c r="D1322" s="49" t="s">
        <v>528</v>
      </c>
      <c r="E1322" s="49">
        <v>1</v>
      </c>
      <c r="F1322" s="50" t="s">
        <v>436</v>
      </c>
      <c r="G1322" s="50" t="s">
        <v>14</v>
      </c>
      <c r="H1322" s="22">
        <v>2.6564294723525999</v>
      </c>
      <c r="J1322" s="39">
        <v>92463991</v>
      </c>
      <c r="K1322" s="51">
        <v>2.5830702765</v>
      </c>
      <c r="L1322" s="51">
        <v>-7.3359195852599896e-002</v>
      </c>
    </row>
    <row r="1323" ht="15" hidden="1">
      <c r="A1323" s="47">
        <v>92366180</v>
      </c>
      <c r="B1323" s="48" t="s">
        <v>1003</v>
      </c>
      <c r="C1323" s="48" t="s">
        <v>1004</v>
      </c>
      <c r="D1323" s="49" t="s">
        <v>414</v>
      </c>
      <c r="E1323" s="49">
        <v>1</v>
      </c>
      <c r="F1323" s="50" t="s">
        <v>60</v>
      </c>
      <c r="G1323" s="50" t="s">
        <v>14</v>
      </c>
      <c r="H1323" s="22">
        <v>0.87423630965999999</v>
      </c>
      <c r="J1323" s="39">
        <v>92366180</v>
      </c>
      <c r="K1323" s="51">
        <v>0.85009365000000003</v>
      </c>
      <c r="L1323" s="51">
        <v>-2.4142659659999999e-002</v>
      </c>
    </row>
    <row r="1324" ht="15" hidden="1">
      <c r="A1324" s="47">
        <v>92401287</v>
      </c>
      <c r="B1324" s="48" t="s">
        <v>3010</v>
      </c>
      <c r="C1324" s="48" t="s">
        <v>3010</v>
      </c>
      <c r="D1324" s="49" t="s">
        <v>17</v>
      </c>
      <c r="E1324" s="49">
        <v>1</v>
      </c>
      <c r="F1324" s="50" t="s">
        <v>60</v>
      </c>
      <c r="G1324" s="50" t="s">
        <v>14</v>
      </c>
      <c r="H1324" s="22">
        <v>5.5613575325699998</v>
      </c>
      <c r="J1324" s="39">
        <v>92401287</v>
      </c>
      <c r="K1324" s="51">
        <v>5.407776675</v>
      </c>
      <c r="L1324" s="51">
        <v>-0.15358085757000001</v>
      </c>
    </row>
    <row r="1325" ht="15" hidden="1">
      <c r="A1325" s="47">
        <v>90310314</v>
      </c>
      <c r="B1325" s="48" t="s">
        <v>5131</v>
      </c>
      <c r="C1325" s="48" t="s">
        <v>5132</v>
      </c>
      <c r="D1325" s="49" t="s">
        <v>17</v>
      </c>
      <c r="E1325" s="49">
        <v>1</v>
      </c>
      <c r="F1325" s="50" t="s">
        <v>436</v>
      </c>
      <c r="G1325" s="50" t="s">
        <v>14</v>
      </c>
      <c r="H1325" s="22">
        <v>1.71153305694</v>
      </c>
      <c r="J1325" s="39">
        <v>90310314</v>
      </c>
      <c r="K1325" s="51">
        <v>1.6642678500000001</v>
      </c>
      <c r="L1325" s="51">
        <v>-4.7265206939999901e-002</v>
      </c>
    </row>
    <row r="1326" ht="15" hidden="1">
      <c r="A1326" s="47">
        <v>90204433</v>
      </c>
      <c r="B1326" s="48" t="s">
        <v>8557</v>
      </c>
      <c r="C1326" s="48" t="s">
        <v>8558</v>
      </c>
      <c r="D1326" s="49" t="s">
        <v>888</v>
      </c>
      <c r="E1326" s="49">
        <v>1</v>
      </c>
      <c r="F1326" s="50" t="s">
        <v>88</v>
      </c>
      <c r="G1326" s="50" t="s">
        <v>14</v>
      </c>
      <c r="H1326" s="22">
        <v>1.71153305694</v>
      </c>
      <c r="J1326" s="39">
        <v>90204433</v>
      </c>
      <c r="K1326" s="51">
        <v>1.6642678500000001</v>
      </c>
      <c r="L1326" s="51">
        <v>-4.7265206939999901e-002</v>
      </c>
    </row>
    <row r="1327" ht="15" hidden="1">
      <c r="A1327" s="47">
        <v>90301862</v>
      </c>
      <c r="B1327" s="48" t="s">
        <v>5603</v>
      </c>
      <c r="C1327" s="48" t="s">
        <v>5605</v>
      </c>
      <c r="D1327" s="49" t="s">
        <v>1175</v>
      </c>
      <c r="E1327" s="49">
        <v>1</v>
      </c>
      <c r="F1327" s="50" t="s">
        <v>436</v>
      </c>
      <c r="G1327" s="50" t="s">
        <v>14</v>
      </c>
      <c r="H1327" s="22">
        <v>1.68690668202</v>
      </c>
      <c r="J1327" s="39">
        <v>90301862</v>
      </c>
      <c r="K1327" s="51">
        <v>1.6403215499999999</v>
      </c>
      <c r="L1327" s="51">
        <v>-4.6585132019999899e-002</v>
      </c>
    </row>
    <row r="1328" ht="15" hidden="1">
      <c r="A1328" s="47">
        <v>90260716</v>
      </c>
      <c r="B1328" s="48" t="s">
        <v>2129</v>
      </c>
      <c r="C1328" s="48" t="s">
        <v>2130</v>
      </c>
      <c r="D1328" s="49" t="s">
        <v>414</v>
      </c>
      <c r="E1328" s="49">
        <v>1</v>
      </c>
      <c r="F1328" s="50" t="s">
        <v>60</v>
      </c>
      <c r="G1328" s="50" t="s">
        <v>14</v>
      </c>
      <c r="H1328" s="22">
        <v>0.82498355982000005</v>
      </c>
      <c r="J1328" s="39">
        <v>90260716</v>
      </c>
      <c r="K1328" s="51">
        <v>0.80220104999999997</v>
      </c>
      <c r="L1328" s="51">
        <v>-2.2782509820000001e-002</v>
      </c>
    </row>
    <row r="1329" ht="15" hidden="1">
      <c r="A1329" s="47">
        <v>90170733</v>
      </c>
      <c r="B1329" s="48" t="s">
        <v>1826</v>
      </c>
      <c r="C1329" s="48" t="s">
        <v>1826</v>
      </c>
      <c r="D1329" s="49" t="s">
        <v>244</v>
      </c>
      <c r="E1329" s="49">
        <v>1</v>
      </c>
      <c r="F1329" s="50" t="s">
        <v>60</v>
      </c>
      <c r="G1329" s="50" t="s">
        <v>14</v>
      </c>
      <c r="H1329" s="22">
        <v>1.2889841420699999</v>
      </c>
      <c r="J1329" s="39">
        <v>90170733</v>
      </c>
      <c r="K1329" s="51">
        <v>1.253387925</v>
      </c>
      <c r="L1329" s="51">
        <v>-3.5596217069999901e-002</v>
      </c>
    </row>
    <row r="1330" ht="15" hidden="1">
      <c r="A1330" s="47">
        <v>92407935</v>
      </c>
      <c r="B1330" s="48" t="s">
        <v>6706</v>
      </c>
      <c r="C1330" s="48" t="s">
        <v>6706</v>
      </c>
      <c r="D1330" s="49" t="s">
        <v>59</v>
      </c>
      <c r="E1330" s="49">
        <v>1</v>
      </c>
      <c r="F1330" s="50" t="s">
        <v>60</v>
      </c>
      <c r="G1330" s="50" t="s">
        <v>14</v>
      </c>
      <c r="H1330" s="22">
        <v>1.6499671196400001</v>
      </c>
      <c r="J1330" s="39">
        <v>92407935</v>
      </c>
      <c r="K1330" s="51">
        <v>1.6044020999999999</v>
      </c>
      <c r="L1330" s="51">
        <v>-4.5565019639999899e-002</v>
      </c>
    </row>
    <row r="1331" ht="15" hidden="1">
      <c r="A1331" s="47">
        <v>90153839</v>
      </c>
      <c r="B1331" s="48" t="s">
        <v>9616</v>
      </c>
      <c r="C1331" s="48" t="s">
        <v>9617</v>
      </c>
      <c r="D1331" s="49" t="s">
        <v>39</v>
      </c>
      <c r="E1331" s="49">
        <v>1</v>
      </c>
      <c r="F1331" s="50" t="s">
        <v>60</v>
      </c>
      <c r="G1331" s="50" t="s">
        <v>14</v>
      </c>
      <c r="H1331" s="22">
        <v>0.82498355982000005</v>
      </c>
      <c r="J1331" s="39">
        <v>90153839</v>
      </c>
      <c r="K1331" s="51">
        <v>0.80220104999999997</v>
      </c>
      <c r="L1331" s="51">
        <v>-2.2782509820000001e-002</v>
      </c>
    </row>
    <row r="1332" ht="15" hidden="1">
      <c r="A1332" s="47">
        <v>90158814</v>
      </c>
      <c r="B1332" s="48" t="s">
        <v>5891</v>
      </c>
      <c r="C1332" s="48" t="s">
        <v>5891</v>
      </c>
      <c r="D1332" s="49" t="s">
        <v>229</v>
      </c>
      <c r="E1332" s="49">
        <v>1</v>
      </c>
      <c r="F1332" s="50" t="s">
        <v>60</v>
      </c>
      <c r="G1332" s="50" t="s">
        <v>14</v>
      </c>
      <c r="H1332" s="22">
        <v>1.6499671196400001</v>
      </c>
      <c r="J1332" s="39">
        <v>90158814</v>
      </c>
      <c r="K1332" s="51">
        <v>1.6044020999999999</v>
      </c>
      <c r="L1332" s="51">
        <v>-4.5565019639999899e-002</v>
      </c>
    </row>
    <row r="1333" ht="15" hidden="1">
      <c r="A1333" s="47">
        <v>92267742</v>
      </c>
      <c r="B1333" s="48" t="s">
        <v>6235</v>
      </c>
      <c r="C1333" s="48" t="s">
        <v>6236</v>
      </c>
      <c r="D1333" s="49" t="s">
        <v>492</v>
      </c>
      <c r="E1333" s="49">
        <v>1</v>
      </c>
      <c r="F1333" s="50" t="s">
        <v>158</v>
      </c>
      <c r="G1333" s="50" t="s">
        <v>14</v>
      </c>
      <c r="H1333" s="22">
        <v>0.82498355982000005</v>
      </c>
      <c r="J1333" s="39">
        <v>92267742</v>
      </c>
      <c r="K1333" s="51">
        <v>0.80220104999999997</v>
      </c>
      <c r="L1333" s="51">
        <v>-2.2782509820000001e-002</v>
      </c>
    </row>
    <row r="1334" ht="15" hidden="1">
      <c r="A1334" s="47">
        <v>90143728</v>
      </c>
      <c r="B1334" s="48" t="s">
        <v>8139</v>
      </c>
      <c r="C1334" s="48" t="s">
        <v>8145</v>
      </c>
      <c r="D1334" s="49" t="s">
        <v>17</v>
      </c>
      <c r="E1334" s="49">
        <v>1</v>
      </c>
      <c r="F1334" s="50" t="s">
        <v>88</v>
      </c>
      <c r="G1334" s="50" t="s">
        <v>14</v>
      </c>
      <c r="H1334" s="22">
        <v>0.79185360240000002</v>
      </c>
      <c r="J1334" s="39">
        <v>90143728</v>
      </c>
      <c r="K1334" s="51">
        <v>0.76998599999999995</v>
      </c>
      <c r="L1334" s="51">
        <v>-2.1867602399999998e-002</v>
      </c>
    </row>
    <row r="1335" ht="15" hidden="1">
      <c r="A1335" s="47">
        <v>90155092</v>
      </c>
      <c r="B1335" s="48" t="s">
        <v>8266</v>
      </c>
      <c r="C1335" s="48" t="s">
        <v>8267</v>
      </c>
      <c r="D1335" s="49" t="s">
        <v>220</v>
      </c>
      <c r="E1335" s="49">
        <v>1</v>
      </c>
      <c r="F1335" s="50" t="s">
        <v>70</v>
      </c>
      <c r="G1335" s="50" t="s">
        <v>14</v>
      </c>
      <c r="H1335" s="22">
        <v>4763.4882529500001</v>
      </c>
      <c r="J1335" s="39">
        <v>90155092</v>
      </c>
      <c r="K1335" s="51">
        <v>4631.9411250000003</v>
      </c>
      <c r="L1335" s="51">
        <v>-131.54712795</v>
      </c>
    </row>
    <row r="1336" ht="15" hidden="1">
      <c r="A1336" s="47">
        <v>90252667</v>
      </c>
      <c r="B1336" s="48" t="s">
        <v>2977</v>
      </c>
      <c r="C1336" s="48" t="s">
        <v>2978</v>
      </c>
      <c r="D1336" s="49" t="s">
        <v>511</v>
      </c>
      <c r="E1336" s="49">
        <v>1</v>
      </c>
      <c r="F1336" s="50" t="s">
        <v>88</v>
      </c>
      <c r="G1336" s="50" t="s">
        <v>14</v>
      </c>
      <c r="H1336" s="22">
        <v>75.011495999999994</v>
      </c>
      <c r="J1336" s="39">
        <v>90252667</v>
      </c>
      <c r="K1336" s="51">
        <v>72.939999999999998</v>
      </c>
      <c r="L1336" s="51">
        <v>-2.0714959999999998</v>
      </c>
    </row>
    <row r="1337" ht="15" hidden="1">
      <c r="A1337" s="47">
        <v>90287169</v>
      </c>
      <c r="B1337" s="48" t="s">
        <v>6986</v>
      </c>
      <c r="C1337" s="48" t="s">
        <v>6987</v>
      </c>
      <c r="D1337" s="49" t="s">
        <v>561</v>
      </c>
      <c r="E1337" s="49">
        <v>1</v>
      </c>
      <c r="F1337" s="50" t="s">
        <v>88</v>
      </c>
      <c r="G1337" s="50" t="s">
        <v>14</v>
      </c>
      <c r="H1337" s="22">
        <v>10.537309009079999</v>
      </c>
      <c r="J1337" s="39">
        <v>90287169</v>
      </c>
      <c r="K1337" s="51">
        <v>10.2463137</v>
      </c>
      <c r="L1337" s="51">
        <v>-0.29099530907999899</v>
      </c>
    </row>
    <row r="1338" ht="15" hidden="1">
      <c r="A1338" s="47">
        <v>90282736</v>
      </c>
      <c r="B1338" s="48" t="s">
        <v>567</v>
      </c>
      <c r="C1338" s="48" t="s">
        <v>567</v>
      </c>
      <c r="D1338" s="49" t="s">
        <v>561</v>
      </c>
      <c r="E1338" s="49">
        <v>1</v>
      </c>
      <c r="F1338" s="50" t="s">
        <v>88</v>
      </c>
      <c r="G1338" s="50" t="s">
        <v>14</v>
      </c>
      <c r="H1338" s="22">
        <v>8.7810908408999993</v>
      </c>
      <c r="J1338" s="39">
        <v>90282736</v>
      </c>
      <c r="K1338" s="51">
        <v>8.5385947499999997</v>
      </c>
      <c r="L1338" s="51">
        <v>-0.24249609089999999</v>
      </c>
    </row>
    <row r="1339" ht="15" hidden="1">
      <c r="A1339" s="47">
        <v>90306325</v>
      </c>
      <c r="B1339" s="48" t="s">
        <v>541</v>
      </c>
      <c r="C1339" s="48" t="s">
        <v>541</v>
      </c>
      <c r="D1339" s="49" t="s">
        <v>536</v>
      </c>
      <c r="E1339" s="49">
        <v>1</v>
      </c>
      <c r="F1339" s="50" t="s">
        <v>485</v>
      </c>
      <c r="G1339" s="50" t="s">
        <v>14</v>
      </c>
      <c r="H1339" s="22">
        <v>6.3099303296400002</v>
      </c>
      <c r="J1339" s="39">
        <v>90306325</v>
      </c>
      <c r="K1339" s="51">
        <v>6.1356770999999997</v>
      </c>
      <c r="L1339" s="51">
        <v>-0.17425322964000001</v>
      </c>
    </row>
    <row r="1340" ht="15" hidden="1">
      <c r="A1340" s="47">
        <v>90298292</v>
      </c>
      <c r="B1340" s="48" t="s">
        <v>7320</v>
      </c>
      <c r="C1340" s="48" t="s">
        <v>7325</v>
      </c>
      <c r="D1340" s="49" t="s">
        <v>131</v>
      </c>
      <c r="E1340" s="49">
        <v>1</v>
      </c>
      <c r="F1340" s="50" t="s">
        <v>60</v>
      </c>
      <c r="G1340" s="50" t="s">
        <v>14</v>
      </c>
      <c r="H1340" s="22">
        <v>3.4600056762600002</v>
      </c>
      <c r="J1340" s="39">
        <v>90298292</v>
      </c>
      <c r="K1340" s="51">
        <v>3.3644551499999999</v>
      </c>
      <c r="L1340" s="51">
        <v>-9.5550526259999796e-002</v>
      </c>
    </row>
    <row r="1341" ht="15" hidden="1">
      <c r="A1341" s="47">
        <v>90345029</v>
      </c>
      <c r="B1341" s="48" t="s">
        <v>4622</v>
      </c>
      <c r="C1341" s="48" t="s">
        <v>4623</v>
      </c>
      <c r="D1341" s="49" t="s">
        <v>69</v>
      </c>
      <c r="E1341" s="49">
        <v>1</v>
      </c>
      <c r="F1341" s="50" t="s">
        <v>64</v>
      </c>
      <c r="G1341" s="50" t="s">
        <v>14</v>
      </c>
      <c r="H1341" s="22">
        <v>1.9384928640000001</v>
      </c>
      <c r="J1341" s="39">
        <v>90345029</v>
      </c>
      <c r="K1341" s="51">
        <v>1.88496</v>
      </c>
      <c r="L1341" s="51">
        <v>-5.3532863999999902e-002</v>
      </c>
    </row>
    <row r="1342" ht="15" hidden="1">
      <c r="A1342" s="47">
        <v>92455310</v>
      </c>
      <c r="B1342" s="48" t="s">
        <v>5568</v>
      </c>
      <c r="C1342" s="48" t="s">
        <v>5569</v>
      </c>
      <c r="D1342" s="49" t="s">
        <v>455</v>
      </c>
      <c r="E1342" s="49">
        <v>20</v>
      </c>
      <c r="F1342" s="50" t="s">
        <v>95</v>
      </c>
      <c r="G1342" s="50" t="s">
        <v>19</v>
      </c>
      <c r="H1342" s="22">
        <v>1.68690668202</v>
      </c>
      <c r="J1342" s="39">
        <v>92455310</v>
      </c>
      <c r="K1342" s="51">
        <v>1.6403215499999999</v>
      </c>
      <c r="L1342" s="51">
        <v>-4.6585132019999899e-002</v>
      </c>
    </row>
    <row r="1343" ht="15" hidden="1">
      <c r="A1343" s="47">
        <v>90153812</v>
      </c>
      <c r="B1343" s="48" t="s">
        <v>9612</v>
      </c>
      <c r="C1343" s="48" t="s">
        <v>9613</v>
      </c>
      <c r="D1343" s="49" t="s">
        <v>39</v>
      </c>
      <c r="E1343" s="49">
        <v>1</v>
      </c>
      <c r="F1343" s="50" t="s">
        <v>60</v>
      </c>
      <c r="G1343" s="50" t="s">
        <v>14</v>
      </c>
      <c r="H1343" s="22">
        <v>1.6622803071000001</v>
      </c>
      <c r="J1343" s="39">
        <v>90153812</v>
      </c>
      <c r="K1343" s="51">
        <v>1.6163752499999999</v>
      </c>
      <c r="L1343" s="51">
        <v>-4.5905057099999903e-002</v>
      </c>
    </row>
    <row r="1344" ht="15" hidden="1">
      <c r="A1344" s="47">
        <v>90249755</v>
      </c>
      <c r="B1344" s="48" t="s">
        <v>6799</v>
      </c>
      <c r="C1344" s="48" t="s">
        <v>6799</v>
      </c>
      <c r="D1344" s="49" t="s">
        <v>131</v>
      </c>
      <c r="E1344" s="49">
        <v>1</v>
      </c>
      <c r="F1344" s="50" t="s">
        <v>60</v>
      </c>
      <c r="G1344" s="50" t="s">
        <v>14</v>
      </c>
      <c r="H1344" s="22">
        <v>1.6499671196400001</v>
      </c>
      <c r="J1344" s="39">
        <v>90249755</v>
      </c>
      <c r="K1344" s="51">
        <v>1.6044020999999999</v>
      </c>
      <c r="L1344" s="51">
        <v>-4.5565019639999899e-002</v>
      </c>
    </row>
    <row r="1345" ht="15" hidden="1">
      <c r="A1345" s="47">
        <v>90136721</v>
      </c>
      <c r="B1345" s="48" t="s">
        <v>8110</v>
      </c>
      <c r="C1345" s="48" t="s">
        <v>8125</v>
      </c>
      <c r="D1345" s="49" t="s">
        <v>1356</v>
      </c>
      <c r="E1345" s="49">
        <v>1</v>
      </c>
      <c r="F1345" s="50" t="s">
        <v>60</v>
      </c>
      <c r="G1345" s="50" t="s">
        <v>14</v>
      </c>
      <c r="H1345" s="22">
        <v>7.0308300396599996</v>
      </c>
      <c r="J1345" s="39">
        <v>90136721</v>
      </c>
      <c r="K1345" s="51">
        <v>6.83666865</v>
      </c>
      <c r="L1345" s="51">
        <v>-0.19416138965999999</v>
      </c>
    </row>
    <row r="1346" ht="15" hidden="1">
      <c r="A1346" s="47">
        <v>92443419</v>
      </c>
      <c r="B1346" s="48" t="s">
        <v>8777</v>
      </c>
      <c r="C1346" s="48" t="s">
        <v>8778</v>
      </c>
      <c r="D1346" s="49" t="s">
        <v>235</v>
      </c>
      <c r="E1346" s="49">
        <v>120</v>
      </c>
      <c r="F1346" s="50" t="s">
        <v>99</v>
      </c>
      <c r="G1346" s="50" t="s">
        <v>19</v>
      </c>
      <c r="H1346" s="22">
        <v>0.60979595040000001</v>
      </c>
      <c r="J1346" s="39">
        <v>92443419</v>
      </c>
      <c r="K1346" s="51">
        <v>0.59295600000000004</v>
      </c>
      <c r="L1346" s="51">
        <v>-1.6839950400000001e-002</v>
      </c>
    </row>
    <row r="1347" ht="15" hidden="1">
      <c r="A1347" s="47">
        <v>90249062</v>
      </c>
      <c r="B1347" s="48" t="s">
        <v>5403</v>
      </c>
      <c r="C1347" s="48" t="s">
        <v>5404</v>
      </c>
      <c r="D1347" s="49" t="s">
        <v>247</v>
      </c>
      <c r="E1347" s="49">
        <v>1</v>
      </c>
      <c r="F1347" s="50" t="s">
        <v>64</v>
      </c>
      <c r="G1347" s="50" t="s">
        <v>14</v>
      </c>
      <c r="H1347" s="22">
        <v>6.8584454152200003</v>
      </c>
      <c r="J1347" s="39">
        <v>90249062</v>
      </c>
      <c r="K1347" s="51">
        <v>6.6690445499999997</v>
      </c>
      <c r="L1347" s="51">
        <v>-0.18940086521999999</v>
      </c>
    </row>
    <row r="1348" ht="15" hidden="1">
      <c r="A1348" s="47">
        <v>92426603</v>
      </c>
      <c r="B1348" s="48" t="s">
        <v>8661</v>
      </c>
      <c r="C1348" s="48" t="s">
        <v>8663</v>
      </c>
      <c r="D1348" s="49" t="s">
        <v>633</v>
      </c>
      <c r="E1348" s="49">
        <v>1</v>
      </c>
      <c r="F1348" s="50" t="s">
        <v>60</v>
      </c>
      <c r="G1348" s="50" t="s">
        <v>14</v>
      </c>
      <c r="H1348" s="22">
        <v>6.8215058528399997</v>
      </c>
      <c r="J1348" s="39">
        <v>92426603</v>
      </c>
      <c r="K1348" s="51">
        <v>6.6331251</v>
      </c>
      <c r="L1348" s="51">
        <v>-0.18838075284</v>
      </c>
    </row>
    <row r="1349" ht="15" hidden="1">
      <c r="A1349" s="47">
        <v>90125622</v>
      </c>
      <c r="B1349" s="48" t="s">
        <v>8433</v>
      </c>
      <c r="C1349" s="48" t="s">
        <v>8434</v>
      </c>
      <c r="D1349" s="49" t="s">
        <v>50</v>
      </c>
      <c r="E1349" s="49">
        <v>40</v>
      </c>
      <c r="F1349" s="50" t="s">
        <v>95</v>
      </c>
      <c r="G1349" s="50" t="s">
        <v>19</v>
      </c>
      <c r="H1349" s="22">
        <v>0.41864837364000002</v>
      </c>
      <c r="J1349" s="39">
        <v>90125622</v>
      </c>
      <c r="K1349" s="51">
        <v>0.40708709999999998</v>
      </c>
      <c r="L1349" s="51">
        <v>-1.156127364e-002</v>
      </c>
    </row>
    <row r="1350" ht="15" hidden="1">
      <c r="A1350" s="47">
        <v>90131843</v>
      </c>
      <c r="B1350" s="48" t="s">
        <v>3018</v>
      </c>
      <c r="C1350" s="48" t="s">
        <v>3019</v>
      </c>
      <c r="D1350" s="49" t="s">
        <v>81</v>
      </c>
      <c r="E1350" s="49">
        <v>1</v>
      </c>
      <c r="F1350" s="50" t="s">
        <v>60</v>
      </c>
      <c r="G1350" s="50" t="s">
        <v>14</v>
      </c>
      <c r="H1350" s="22">
        <v>14.6142550848</v>
      </c>
      <c r="J1350" s="39">
        <v>90131843</v>
      </c>
      <c r="K1350" s="51">
        <v>14.210672000000001</v>
      </c>
      <c r="L1350" s="51">
        <v>-0.40358308479999899</v>
      </c>
    </row>
    <row r="1351" ht="15" hidden="1">
      <c r="A1351" s="47">
        <v>90262719</v>
      </c>
      <c r="B1351" s="48" t="s">
        <v>4651</v>
      </c>
      <c r="C1351" s="48" t="s">
        <v>4651</v>
      </c>
      <c r="D1351" s="49" t="s">
        <v>244</v>
      </c>
      <c r="E1351" s="49">
        <v>1</v>
      </c>
      <c r="F1351" s="50" t="s">
        <v>64</v>
      </c>
      <c r="G1351" s="50" t="s">
        <v>14</v>
      </c>
      <c r="H1351" s="22">
        <v>0.59389020179999996</v>
      </c>
      <c r="J1351" s="39">
        <v>90262719</v>
      </c>
      <c r="K1351" s="51">
        <v>0.57748949999999999</v>
      </c>
      <c r="L1351" s="51">
        <v>-1.64007018e-002</v>
      </c>
    </row>
    <row r="1352" ht="15" hidden="1">
      <c r="A1352" s="47">
        <v>90135695</v>
      </c>
      <c r="B1352" s="48" t="s">
        <v>1496</v>
      </c>
      <c r="C1352" s="48" t="s">
        <v>1497</v>
      </c>
      <c r="D1352" s="49" t="s">
        <v>207</v>
      </c>
      <c r="E1352" s="49">
        <v>1</v>
      </c>
      <c r="F1352" s="50" t="s">
        <v>64</v>
      </c>
      <c r="G1352" s="50" t="s">
        <v>14</v>
      </c>
      <c r="H1352" s="22">
        <v>3.4107529264199998</v>
      </c>
      <c r="J1352" s="39">
        <v>90135695</v>
      </c>
      <c r="K1352" s="51">
        <v>3.31656255</v>
      </c>
      <c r="L1352" s="51">
        <v>-9.4190376419999805e-002</v>
      </c>
    </row>
    <row r="1353" ht="15" hidden="1">
      <c r="A1353" s="47">
        <v>92257607</v>
      </c>
      <c r="B1353" s="48" t="s">
        <v>4971</v>
      </c>
      <c r="C1353" s="48" t="s">
        <v>4972</v>
      </c>
      <c r="D1353" s="49" t="s">
        <v>598</v>
      </c>
      <c r="E1353" s="49">
        <v>1</v>
      </c>
      <c r="F1353" s="50" t="s">
        <v>13</v>
      </c>
      <c r="G1353" s="50" t="s">
        <v>14</v>
      </c>
      <c r="H1353" s="22">
        <v>974.65581599999996</v>
      </c>
      <c r="J1353" s="39">
        <v>92257607</v>
      </c>
      <c r="K1353" s="51">
        <v>947.74000000000001</v>
      </c>
      <c r="L1353" s="51">
        <v>-26.9158159999999</v>
      </c>
    </row>
    <row r="1354" ht="15" hidden="1">
      <c r="A1354" s="47">
        <v>92436480</v>
      </c>
      <c r="B1354" s="48" t="s">
        <v>2903</v>
      </c>
      <c r="C1354" s="48" t="s">
        <v>2904</v>
      </c>
      <c r="D1354" s="49" t="s">
        <v>235</v>
      </c>
      <c r="E1354" s="49">
        <v>1</v>
      </c>
      <c r="F1354" s="50" t="s">
        <v>60</v>
      </c>
      <c r="G1354" s="50" t="s">
        <v>14</v>
      </c>
      <c r="H1354" s="22">
        <v>3.4107529264199998</v>
      </c>
      <c r="J1354" s="39">
        <v>92436480</v>
      </c>
      <c r="K1354" s="51">
        <v>3.31656255</v>
      </c>
      <c r="L1354" s="51">
        <v>-9.4190376419999805e-002</v>
      </c>
    </row>
    <row r="1355" ht="15" hidden="1">
      <c r="A1355" s="47">
        <v>90274326</v>
      </c>
      <c r="B1355" s="48" t="s">
        <v>6398</v>
      </c>
      <c r="C1355" s="48" t="s">
        <v>6399</v>
      </c>
      <c r="D1355" s="49" t="s">
        <v>5641</v>
      </c>
      <c r="E1355" s="49">
        <v>50</v>
      </c>
      <c r="F1355" s="50" t="s">
        <v>18</v>
      </c>
      <c r="G1355" s="50" t="s">
        <v>19</v>
      </c>
      <c r="H1355" s="22">
        <v>1.7238462444</v>
      </c>
      <c r="J1355" s="39">
        <v>90274326</v>
      </c>
      <c r="K1355" s="51">
        <v>1.6762410000000001</v>
      </c>
      <c r="L1355" s="51">
        <v>-4.7605244399999899e-002</v>
      </c>
    </row>
    <row r="1356" ht="15" hidden="1">
      <c r="A1356" s="47">
        <v>90284828</v>
      </c>
      <c r="B1356" s="48" t="s">
        <v>2660</v>
      </c>
      <c r="C1356" s="48" t="s">
        <v>2660</v>
      </c>
      <c r="D1356" s="49" t="s">
        <v>573</v>
      </c>
      <c r="E1356" s="49">
        <v>1</v>
      </c>
      <c r="F1356" s="50" t="s">
        <v>88</v>
      </c>
      <c r="G1356" s="50" t="s">
        <v>14</v>
      </c>
      <c r="H1356" s="22">
        <v>6.7994368001999996</v>
      </c>
      <c r="J1356" s="39">
        <v>90284828</v>
      </c>
      <c r="K1356" s="51">
        <v>6.6116655</v>
      </c>
      <c r="L1356" s="51">
        <v>-0.18777130019999999</v>
      </c>
    </row>
    <row r="1357" ht="15" hidden="1">
      <c r="A1357" s="47">
        <v>90310586</v>
      </c>
      <c r="B1357" s="48" t="s">
        <v>3682</v>
      </c>
      <c r="C1357" s="48" t="s">
        <v>3683</v>
      </c>
      <c r="D1357" s="49" t="s">
        <v>12</v>
      </c>
      <c r="E1357" s="49">
        <v>1</v>
      </c>
      <c r="F1357" s="50" t="s">
        <v>60</v>
      </c>
      <c r="G1357" s="50" t="s">
        <v>14</v>
      </c>
      <c r="H1357" s="22">
        <v>6.8215058528399997</v>
      </c>
      <c r="J1357" s="39">
        <v>90310586</v>
      </c>
      <c r="K1357" s="51">
        <v>6.6331251</v>
      </c>
      <c r="L1357" s="51">
        <v>-0.18838075284</v>
      </c>
    </row>
    <row r="1358" ht="15" hidden="1">
      <c r="A1358" s="47">
        <v>91207010</v>
      </c>
      <c r="B1358" s="48" t="s">
        <v>8003</v>
      </c>
      <c r="C1358" s="48" t="s">
        <v>8004</v>
      </c>
      <c r="D1358" s="49" t="s">
        <v>146</v>
      </c>
      <c r="E1358" s="49">
        <v>1</v>
      </c>
      <c r="F1358" s="50" t="s">
        <v>60</v>
      </c>
      <c r="G1358" s="50" t="s">
        <v>14</v>
      </c>
      <c r="H1358" s="22">
        <v>1.6745934945600001</v>
      </c>
      <c r="J1358" s="39">
        <v>91207010</v>
      </c>
      <c r="K1358" s="51">
        <v>1.6283483999999999</v>
      </c>
      <c r="L1358" s="51">
        <v>-4.6245094559999901e-002</v>
      </c>
    </row>
    <row r="1359" ht="15" hidden="1">
      <c r="A1359" s="47">
        <v>92369162</v>
      </c>
      <c r="B1359" s="48" t="s">
        <v>5710</v>
      </c>
      <c r="C1359" s="48" t="s">
        <v>5712</v>
      </c>
      <c r="D1359" s="49" t="s">
        <v>544</v>
      </c>
      <c r="E1359" s="49">
        <v>1</v>
      </c>
      <c r="F1359" s="50" t="s">
        <v>88</v>
      </c>
      <c r="G1359" s="50" t="s">
        <v>14</v>
      </c>
      <c r="H1359" s="22">
        <v>6.8215058528399997</v>
      </c>
      <c r="J1359" s="39">
        <v>92369162</v>
      </c>
      <c r="K1359" s="51">
        <v>6.6331251</v>
      </c>
      <c r="L1359" s="51">
        <v>-0.18838075284</v>
      </c>
    </row>
    <row r="1360" ht="15" hidden="1">
      <c r="A1360" s="47">
        <v>92423396</v>
      </c>
      <c r="B1360" s="48" t="s">
        <v>2117</v>
      </c>
      <c r="C1360" s="48" t="s">
        <v>2118</v>
      </c>
      <c r="D1360" s="49" t="s">
        <v>146</v>
      </c>
      <c r="E1360" s="49">
        <v>1</v>
      </c>
      <c r="F1360" s="50" t="s">
        <v>436</v>
      </c>
      <c r="G1360" s="50" t="s">
        <v>14</v>
      </c>
      <c r="H1360" s="22">
        <v>6.8830717901399998</v>
      </c>
      <c r="J1360" s="39">
        <v>92423396</v>
      </c>
      <c r="K1360" s="51">
        <v>6.6929908500000002</v>
      </c>
      <c r="L1360" s="51">
        <v>-0.19008094013999999</v>
      </c>
    </row>
    <row r="1361" ht="15" hidden="1">
      <c r="A1361" s="47">
        <v>92460844</v>
      </c>
      <c r="B1361" s="48" t="s">
        <v>8719</v>
      </c>
      <c r="C1361" s="48" t="s">
        <v>8720</v>
      </c>
      <c r="D1361" s="49" t="s">
        <v>956</v>
      </c>
      <c r="E1361" s="49">
        <v>1</v>
      </c>
      <c r="F1361" s="50" t="s">
        <v>60</v>
      </c>
      <c r="G1361" s="50" t="s">
        <v>14</v>
      </c>
      <c r="H1361" s="22">
        <v>6.8830717901399998</v>
      </c>
      <c r="J1361" s="39">
        <v>92460844</v>
      </c>
      <c r="K1361" s="51">
        <v>6.6929908500000002</v>
      </c>
      <c r="L1361" s="51">
        <v>-0.19008094013999999</v>
      </c>
    </row>
    <row r="1362" ht="15" hidden="1">
      <c r="A1362" s="47">
        <v>92469604</v>
      </c>
      <c r="B1362" s="48" t="s">
        <v>822</v>
      </c>
      <c r="C1362" s="48" t="s">
        <v>822</v>
      </c>
      <c r="D1362" s="49" t="s">
        <v>17</v>
      </c>
      <c r="E1362" s="49">
        <v>1</v>
      </c>
      <c r="F1362" s="50" t="s">
        <v>60</v>
      </c>
      <c r="G1362" s="50" t="s">
        <v>14</v>
      </c>
      <c r="H1362" s="22">
        <v>3.8927321090514</v>
      </c>
      <c r="J1362" s="39">
        <v>92469604</v>
      </c>
      <c r="K1362" s="51">
        <v>3.7852315335000002</v>
      </c>
      <c r="L1362" s="51">
        <v>-0.1075005755514</v>
      </c>
    </row>
    <row r="1363" ht="15" hidden="1">
      <c r="A1363" s="47">
        <v>90310594</v>
      </c>
      <c r="B1363" s="48" t="s">
        <v>3684</v>
      </c>
      <c r="C1363" s="48" t="s">
        <v>3685</v>
      </c>
      <c r="D1363" s="49" t="s">
        <v>12</v>
      </c>
      <c r="E1363" s="49">
        <v>1</v>
      </c>
      <c r="F1363" s="50" t="s">
        <v>60</v>
      </c>
      <c r="G1363" s="50" t="s">
        <v>14</v>
      </c>
      <c r="H1363" s="22">
        <v>6.8215058528399997</v>
      </c>
      <c r="J1363" s="39">
        <v>90310594</v>
      </c>
      <c r="K1363" s="51">
        <v>6.6331251</v>
      </c>
      <c r="L1363" s="51">
        <v>-0.18838075284</v>
      </c>
    </row>
    <row r="1364" ht="15" hidden="1">
      <c r="A1364" s="47">
        <v>92372643</v>
      </c>
      <c r="B1364" s="48" t="s">
        <v>3487</v>
      </c>
      <c r="C1364" s="48" t="s">
        <v>3488</v>
      </c>
      <c r="D1364" s="49" t="s">
        <v>229</v>
      </c>
      <c r="E1364" s="49">
        <v>1</v>
      </c>
      <c r="F1364" s="50" t="s">
        <v>60</v>
      </c>
      <c r="G1364" s="50" t="s">
        <v>14</v>
      </c>
      <c r="H1364" s="22">
        <v>0.4309615611</v>
      </c>
      <c r="J1364" s="39">
        <v>92372643</v>
      </c>
      <c r="K1364" s="51">
        <v>0.41906025000000002</v>
      </c>
      <c r="L1364" s="51">
        <v>-1.1901311100000001e-002</v>
      </c>
    </row>
    <row r="1365" ht="15" hidden="1">
      <c r="A1365" s="47">
        <v>92454348</v>
      </c>
      <c r="B1365" s="48" t="s">
        <v>6889</v>
      </c>
      <c r="C1365" s="48" t="s">
        <v>6889</v>
      </c>
      <c r="D1365" s="49" t="s">
        <v>21</v>
      </c>
      <c r="E1365" s="49">
        <v>1</v>
      </c>
      <c r="F1365" s="50" t="s">
        <v>60</v>
      </c>
      <c r="G1365" s="50" t="s">
        <v>14</v>
      </c>
      <c r="H1365" s="22">
        <v>0.58540605605999996</v>
      </c>
      <c r="J1365" s="39">
        <v>92454348</v>
      </c>
      <c r="K1365" s="51">
        <v>0.56923964999999999</v>
      </c>
      <c r="L1365" s="51">
        <v>-1.6166406059999999e-002</v>
      </c>
    </row>
    <row r="1366" ht="15" hidden="1">
      <c r="A1366" s="47">
        <v>92392768</v>
      </c>
      <c r="B1366" s="48" t="s">
        <v>1621</v>
      </c>
      <c r="C1366" s="48" t="s">
        <v>1621</v>
      </c>
      <c r="D1366" s="49" t="s">
        <v>21</v>
      </c>
      <c r="E1366" s="49">
        <v>1</v>
      </c>
      <c r="F1366" s="50" t="s">
        <v>60</v>
      </c>
      <c r="G1366" s="50" t="s">
        <v>14</v>
      </c>
      <c r="H1366" s="22">
        <v>0.8619231222</v>
      </c>
      <c r="J1366" s="39">
        <v>92392768</v>
      </c>
      <c r="K1366" s="51">
        <v>0.83812050000000005</v>
      </c>
      <c r="L1366" s="51">
        <v>-2.3802622200000002e-002</v>
      </c>
    </row>
    <row r="1367" ht="15" hidden="1">
      <c r="A1367" s="47">
        <v>92456219</v>
      </c>
      <c r="B1367" s="48" t="s">
        <v>8471</v>
      </c>
      <c r="C1367" s="48" t="s">
        <v>8471</v>
      </c>
      <c r="D1367" s="49" t="s">
        <v>17</v>
      </c>
      <c r="E1367" s="49">
        <v>1</v>
      </c>
      <c r="F1367" s="50" t="s">
        <v>60</v>
      </c>
      <c r="G1367" s="50" t="s">
        <v>14</v>
      </c>
      <c r="H1367" s="22">
        <v>0.41864837364000002</v>
      </c>
      <c r="J1367" s="39">
        <v>92456219</v>
      </c>
      <c r="K1367" s="51">
        <v>0.40708709999999998</v>
      </c>
      <c r="L1367" s="51">
        <v>-1.156127364e-002</v>
      </c>
    </row>
    <row r="1368" ht="15" hidden="1">
      <c r="A1368" s="47">
        <v>90283791</v>
      </c>
      <c r="B1368" s="48" t="s">
        <v>1276</v>
      </c>
      <c r="C1368" s="48" t="s">
        <v>1277</v>
      </c>
      <c r="D1368" s="49" t="s">
        <v>59</v>
      </c>
      <c r="E1368" s="49">
        <v>1</v>
      </c>
      <c r="F1368" s="50" t="s">
        <v>60</v>
      </c>
      <c r="G1368" s="50" t="s">
        <v>14</v>
      </c>
      <c r="H1368" s="22">
        <v>3.4353793013399998</v>
      </c>
      <c r="J1368" s="39">
        <v>90283791</v>
      </c>
      <c r="K1368" s="51">
        <v>3.34050885</v>
      </c>
      <c r="L1368" s="51">
        <v>-9.4870451339999801e-002</v>
      </c>
    </row>
    <row r="1369" ht="15" hidden="1">
      <c r="A1369" s="47">
        <v>90421019</v>
      </c>
      <c r="B1369" s="48" t="s">
        <v>9421</v>
      </c>
      <c r="C1369" s="48" t="s">
        <v>9422</v>
      </c>
      <c r="D1369" s="49" t="s">
        <v>956</v>
      </c>
      <c r="E1369" s="49">
        <v>1</v>
      </c>
      <c r="F1369" s="50" t="s">
        <v>60</v>
      </c>
      <c r="G1369" s="50" t="s">
        <v>14</v>
      </c>
      <c r="H1369" s="22">
        <v>0.83729674728000003</v>
      </c>
      <c r="J1369" s="39">
        <v>90421019</v>
      </c>
      <c r="K1369" s="51">
        <v>0.81417419999999996</v>
      </c>
      <c r="L1369" s="51">
        <v>-2.3122547279999999e-002</v>
      </c>
    </row>
    <row r="1370" ht="15" hidden="1">
      <c r="A1370" s="47">
        <v>90153871</v>
      </c>
      <c r="B1370" s="48" t="s">
        <v>9094</v>
      </c>
      <c r="C1370" s="48" t="s">
        <v>9095</v>
      </c>
      <c r="D1370" s="49" t="s">
        <v>220</v>
      </c>
      <c r="E1370" s="49">
        <v>1</v>
      </c>
      <c r="F1370" s="50" t="s">
        <v>60</v>
      </c>
      <c r="G1370" s="50" t="s">
        <v>14</v>
      </c>
      <c r="H1370" s="22">
        <v>0.83729674728000003</v>
      </c>
      <c r="J1370" s="39">
        <v>90153871</v>
      </c>
      <c r="K1370" s="51">
        <v>0.81417419999999996</v>
      </c>
      <c r="L1370" s="51">
        <v>-2.3122547279999999e-002</v>
      </c>
    </row>
    <row r="1371" ht="15" hidden="1">
      <c r="A1371" s="47">
        <v>92366635</v>
      </c>
      <c r="B1371" s="48" t="s">
        <v>2076</v>
      </c>
      <c r="C1371" s="48" t="s">
        <v>2077</v>
      </c>
      <c r="D1371" s="49" t="s">
        <v>154</v>
      </c>
      <c r="E1371" s="49">
        <v>100</v>
      </c>
      <c r="F1371" s="50" t="s">
        <v>151</v>
      </c>
      <c r="G1371" s="50" t="s">
        <v>19</v>
      </c>
      <c r="H1371" s="22">
        <v>0.41864837364000002</v>
      </c>
      <c r="J1371" s="39">
        <v>92366635</v>
      </c>
      <c r="K1371" s="51">
        <v>0.40708709999999998</v>
      </c>
      <c r="L1371" s="51">
        <v>-1.156127364e-002</v>
      </c>
    </row>
    <row r="1372" ht="15" hidden="1">
      <c r="A1372" s="47">
        <v>92395945</v>
      </c>
      <c r="B1372" s="48" t="s">
        <v>7269</v>
      </c>
      <c r="C1372" s="48" t="s">
        <v>7270</v>
      </c>
      <c r="D1372" s="49" t="s">
        <v>220</v>
      </c>
      <c r="E1372" s="49">
        <v>1</v>
      </c>
      <c r="F1372" s="50" t="s">
        <v>60</v>
      </c>
      <c r="G1372" s="50" t="s">
        <v>14</v>
      </c>
      <c r="H1372" s="22">
        <v>14.30792382852</v>
      </c>
      <c r="J1372" s="39">
        <v>92395945</v>
      </c>
      <c r="K1372" s="51">
        <v>13.912800300000001</v>
      </c>
      <c r="L1372" s="51">
        <v>-0.39512352851999899</v>
      </c>
    </row>
    <row r="1373" ht="15" hidden="1">
      <c r="A1373" s="47">
        <v>92460755</v>
      </c>
      <c r="B1373" s="48" t="s">
        <v>1782</v>
      </c>
      <c r="C1373" s="48" t="s">
        <v>1786</v>
      </c>
      <c r="D1373" s="49" t="s">
        <v>414</v>
      </c>
      <c r="E1373" s="49">
        <v>1</v>
      </c>
      <c r="F1373" s="50" t="s">
        <v>60</v>
      </c>
      <c r="G1373" s="50" t="s">
        <v>14</v>
      </c>
      <c r="H1373" s="22">
        <v>0.8619231222</v>
      </c>
      <c r="J1373" s="39">
        <v>92460755</v>
      </c>
      <c r="K1373" s="51">
        <v>0.83812050000000005</v>
      </c>
      <c r="L1373" s="51">
        <v>-2.3802622200000002e-002</v>
      </c>
    </row>
    <row r="1374" ht="15" hidden="1">
      <c r="A1374" s="47">
        <v>90260015</v>
      </c>
      <c r="B1374" s="48" t="s">
        <v>4557</v>
      </c>
      <c r="C1374" s="48" t="s">
        <v>4558</v>
      </c>
      <c r="D1374" s="49" t="s">
        <v>78</v>
      </c>
      <c r="E1374" s="49">
        <v>1</v>
      </c>
      <c r="F1374" s="50" t="s">
        <v>60</v>
      </c>
      <c r="G1374" s="50" t="s">
        <v>14</v>
      </c>
      <c r="H1374" s="22">
        <v>0.20932418682000001</v>
      </c>
      <c r="J1374" s="39">
        <v>90260015</v>
      </c>
      <c r="K1374" s="51">
        <v>0.20354354999999999</v>
      </c>
      <c r="L1374" s="51">
        <v>-5.7806368199999902e-003</v>
      </c>
    </row>
    <row r="1375" ht="15" hidden="1">
      <c r="A1375" s="47">
        <v>90295218</v>
      </c>
      <c r="B1375" s="48" t="s">
        <v>3487</v>
      </c>
      <c r="C1375" s="48" t="s">
        <v>3494</v>
      </c>
      <c r="D1375" s="49" t="s">
        <v>440</v>
      </c>
      <c r="E1375" s="49">
        <v>1</v>
      </c>
      <c r="F1375" s="50" t="s">
        <v>60</v>
      </c>
      <c r="G1375" s="50" t="s">
        <v>14</v>
      </c>
      <c r="H1375" s="22">
        <v>0.41864837364000002</v>
      </c>
      <c r="J1375" s="39">
        <v>90295218</v>
      </c>
      <c r="K1375" s="51">
        <v>0.40708709999999998</v>
      </c>
      <c r="L1375" s="51">
        <v>-1.156127364e-002</v>
      </c>
    </row>
    <row r="1376" ht="15" hidden="1">
      <c r="A1376" s="47">
        <v>90260031</v>
      </c>
      <c r="B1376" s="48" t="s">
        <v>4555</v>
      </c>
      <c r="C1376" s="48" t="s">
        <v>4556</v>
      </c>
      <c r="D1376" s="49" t="s">
        <v>78</v>
      </c>
      <c r="E1376" s="49">
        <v>1</v>
      </c>
      <c r="F1376" s="50" t="s">
        <v>60</v>
      </c>
      <c r="G1376" s="50" t="s">
        <v>14</v>
      </c>
      <c r="H1376" s="22">
        <v>0.20932418682000001</v>
      </c>
      <c r="J1376" s="39">
        <v>90260031</v>
      </c>
      <c r="K1376" s="51">
        <v>0.20354354999999999</v>
      </c>
      <c r="L1376" s="51">
        <v>-5.7806368199999902e-003</v>
      </c>
    </row>
    <row r="1377" ht="15" hidden="1">
      <c r="A1377" s="47">
        <v>90283910</v>
      </c>
      <c r="B1377" s="48" t="s">
        <v>1552</v>
      </c>
      <c r="C1377" s="48" t="s">
        <v>1560</v>
      </c>
      <c r="D1377" s="49" t="s">
        <v>806</v>
      </c>
      <c r="E1377" s="49">
        <v>1</v>
      </c>
      <c r="F1377" s="50" t="s">
        <v>60</v>
      </c>
      <c r="G1377" s="50" t="s">
        <v>14</v>
      </c>
      <c r="H1377" s="22">
        <v>0.41864837364000002</v>
      </c>
      <c r="J1377" s="39">
        <v>90283910</v>
      </c>
      <c r="K1377" s="51">
        <v>0.40708709999999998</v>
      </c>
      <c r="L1377" s="51">
        <v>-1.156127364e-002</v>
      </c>
    </row>
    <row r="1378" ht="15" hidden="1">
      <c r="A1378" s="47">
        <v>90255097</v>
      </c>
      <c r="B1378" s="48" t="s">
        <v>9040</v>
      </c>
      <c r="C1378" s="48" t="s">
        <v>9040</v>
      </c>
      <c r="D1378" s="49" t="s">
        <v>26</v>
      </c>
      <c r="E1378" s="49">
        <v>30</v>
      </c>
      <c r="F1378" s="50" t="s">
        <v>95</v>
      </c>
      <c r="G1378" s="50" t="s">
        <v>19</v>
      </c>
      <c r="H1378" s="22">
        <v>0.4309615611</v>
      </c>
      <c r="J1378" s="39">
        <v>90255097</v>
      </c>
      <c r="K1378" s="51">
        <v>0.41906025000000002</v>
      </c>
      <c r="L1378" s="51">
        <v>-1.1901311100000001e-002</v>
      </c>
    </row>
    <row r="1379" ht="15" hidden="1">
      <c r="A1379" s="47">
        <v>90249950</v>
      </c>
      <c r="B1379" s="48" t="s">
        <v>4821</v>
      </c>
      <c r="C1379" s="48" t="s">
        <v>4822</v>
      </c>
      <c r="D1379" s="49" t="s">
        <v>131</v>
      </c>
      <c r="E1379" s="49">
        <v>1</v>
      </c>
      <c r="F1379" s="50" t="s">
        <v>60</v>
      </c>
      <c r="G1379" s="50" t="s">
        <v>14</v>
      </c>
      <c r="H1379" s="22">
        <v>1.6745934945600001</v>
      </c>
      <c r="J1379" s="39">
        <v>90249950</v>
      </c>
      <c r="K1379" s="51">
        <v>1.6283483999999999</v>
      </c>
      <c r="L1379" s="51">
        <v>-4.6245094559999901e-002</v>
      </c>
    </row>
    <row r="1380" ht="15" hidden="1">
      <c r="A1380" s="47">
        <v>90194500</v>
      </c>
      <c r="B1380" s="48" t="s">
        <v>8669</v>
      </c>
      <c r="C1380" s="48" t="s">
        <v>8670</v>
      </c>
      <c r="D1380" s="49" t="s">
        <v>633</v>
      </c>
      <c r="E1380" s="49">
        <v>1</v>
      </c>
      <c r="F1380" s="50" t="s">
        <v>60</v>
      </c>
      <c r="G1380" s="50" t="s">
        <v>14</v>
      </c>
      <c r="H1380" s="22">
        <v>1.6745934945600001</v>
      </c>
      <c r="J1380" s="39">
        <v>90194500</v>
      </c>
      <c r="K1380" s="51">
        <v>1.6283483999999999</v>
      </c>
      <c r="L1380" s="51">
        <v>-4.6245094559999901e-002</v>
      </c>
    </row>
    <row r="1381" ht="15" hidden="1">
      <c r="A1381" s="47">
        <v>92385656</v>
      </c>
      <c r="B1381" s="48" t="s">
        <v>1007</v>
      </c>
      <c r="C1381" s="48" t="s">
        <v>1007</v>
      </c>
      <c r="D1381" s="49" t="s">
        <v>21</v>
      </c>
      <c r="E1381" s="49">
        <v>1</v>
      </c>
      <c r="F1381" s="50" t="s">
        <v>60</v>
      </c>
      <c r="G1381" s="50" t="s">
        <v>14</v>
      </c>
      <c r="H1381" s="22">
        <v>0.29270302802999998</v>
      </c>
      <c r="J1381" s="39">
        <v>92385656</v>
      </c>
      <c r="K1381" s="51">
        <v>0.28461982499999999</v>
      </c>
      <c r="L1381" s="51">
        <v>-8.0832030299999892e-003</v>
      </c>
    </row>
    <row r="1382" ht="15" hidden="1">
      <c r="A1382" s="47">
        <v>90268105</v>
      </c>
      <c r="B1382" s="48" t="s">
        <v>1609</v>
      </c>
      <c r="C1382" s="48" t="s">
        <v>1610</v>
      </c>
      <c r="D1382" s="49" t="s">
        <v>603</v>
      </c>
      <c r="E1382" s="49">
        <v>1</v>
      </c>
      <c r="F1382" s="50" t="s">
        <v>60</v>
      </c>
      <c r="G1382" s="50" t="s">
        <v>14</v>
      </c>
      <c r="H1382" s="22">
        <v>0.41864837364000002</v>
      </c>
      <c r="J1382" s="39">
        <v>90268105</v>
      </c>
      <c r="K1382" s="51">
        <v>0.40708709999999998</v>
      </c>
      <c r="L1382" s="51">
        <v>-1.156127364e-002</v>
      </c>
    </row>
    <row r="1383" ht="15" hidden="1">
      <c r="A1383" s="47">
        <v>92470866</v>
      </c>
      <c r="B1383" s="48" t="s">
        <v>3495</v>
      </c>
      <c r="C1383" s="48" t="s">
        <v>3496</v>
      </c>
      <c r="D1383" s="49" t="s">
        <v>229</v>
      </c>
      <c r="E1383" s="49">
        <v>1</v>
      </c>
      <c r="F1383" s="50" t="s">
        <v>60</v>
      </c>
      <c r="G1383" s="50" t="s">
        <v>14</v>
      </c>
      <c r="H1383" s="22">
        <v>0.8619231222</v>
      </c>
      <c r="J1383" s="39">
        <v>92470866</v>
      </c>
      <c r="K1383" s="51">
        <v>0.83812050000000005</v>
      </c>
      <c r="L1383" s="51">
        <v>-2.3802622200000002e-002</v>
      </c>
    </row>
    <row r="1384" ht="15" hidden="1">
      <c r="A1384" s="47">
        <v>90128664</v>
      </c>
      <c r="B1384" s="48" t="s">
        <v>2218</v>
      </c>
      <c r="C1384" s="48" t="s">
        <v>2224</v>
      </c>
      <c r="D1384" s="49" t="s">
        <v>21</v>
      </c>
      <c r="E1384" s="49">
        <v>1</v>
      </c>
      <c r="F1384" s="50" t="s">
        <v>60</v>
      </c>
      <c r="G1384" s="50" t="s">
        <v>14</v>
      </c>
      <c r="H1384" s="22">
        <v>1.7238462444</v>
      </c>
      <c r="J1384" s="39">
        <v>90128664</v>
      </c>
      <c r="K1384" s="51">
        <v>1.6762410000000001</v>
      </c>
      <c r="L1384" s="51">
        <v>-4.7605244399999899e-002</v>
      </c>
    </row>
    <row r="1385" ht="15" hidden="1">
      <c r="A1385" s="47">
        <v>90462017</v>
      </c>
      <c r="B1385" s="48" t="s">
        <v>2155</v>
      </c>
      <c r="C1385" s="48" t="s">
        <v>2159</v>
      </c>
      <c r="D1385" s="49" t="s">
        <v>633</v>
      </c>
      <c r="E1385" s="49">
        <v>1</v>
      </c>
      <c r="F1385" s="50" t="s">
        <v>60</v>
      </c>
      <c r="G1385" s="50" t="s">
        <v>14</v>
      </c>
      <c r="H1385" s="22">
        <v>0.41864837364000002</v>
      </c>
      <c r="J1385" s="39">
        <v>90462017</v>
      </c>
      <c r="K1385" s="51">
        <v>0.40708709999999998</v>
      </c>
      <c r="L1385" s="51">
        <v>-1.156127364e-002</v>
      </c>
    </row>
    <row r="1386" ht="15" hidden="1">
      <c r="A1386" s="47">
        <v>90297628</v>
      </c>
      <c r="B1386" s="48" t="s">
        <v>7062</v>
      </c>
      <c r="C1386" s="48" t="s">
        <v>7063</v>
      </c>
      <c r="D1386" s="49" t="s">
        <v>98</v>
      </c>
      <c r="E1386" s="49">
        <v>1</v>
      </c>
      <c r="F1386" s="50" t="s">
        <v>88</v>
      </c>
      <c r="G1386" s="50" t="s">
        <v>14</v>
      </c>
      <c r="H1386" s="22">
        <v>21.092490118979999</v>
      </c>
      <c r="J1386" s="39">
        <v>90297628</v>
      </c>
      <c r="K1386" s="51">
        <v>20.51000595</v>
      </c>
      <c r="L1386" s="51">
        <v>-0.582484168979999</v>
      </c>
    </row>
    <row r="1387" ht="15" hidden="1">
      <c r="A1387" s="47">
        <v>92375804</v>
      </c>
      <c r="B1387" s="48" t="s">
        <v>3674</v>
      </c>
      <c r="C1387" s="48" t="s">
        <v>3675</v>
      </c>
      <c r="D1387" s="49" t="s">
        <v>69</v>
      </c>
      <c r="E1387" s="49">
        <v>1</v>
      </c>
      <c r="F1387" s="50" t="s">
        <v>158</v>
      </c>
      <c r="G1387" s="50" t="s">
        <v>14</v>
      </c>
      <c r="H1387" s="22">
        <v>0.41864837364000002</v>
      </c>
      <c r="J1387" s="39">
        <v>92375804</v>
      </c>
      <c r="K1387" s="51">
        <v>0.40708709999999998</v>
      </c>
      <c r="L1387" s="51">
        <v>-1.156127364e-002</v>
      </c>
    </row>
    <row r="1388" ht="15" hidden="1">
      <c r="A1388" s="47">
        <v>90216555</v>
      </c>
      <c r="B1388" s="48" t="s">
        <v>5281</v>
      </c>
      <c r="C1388" s="48" t="s">
        <v>5282</v>
      </c>
      <c r="D1388" s="49" t="s">
        <v>78</v>
      </c>
      <c r="E1388" s="49">
        <v>1</v>
      </c>
      <c r="F1388" s="50" t="s">
        <v>60</v>
      </c>
      <c r="G1388" s="50" t="s">
        <v>14</v>
      </c>
      <c r="H1388" s="22">
        <v>0.4309615611</v>
      </c>
      <c r="J1388" s="39">
        <v>90216555</v>
      </c>
      <c r="K1388" s="51">
        <v>0.41906025000000002</v>
      </c>
      <c r="L1388" s="51">
        <v>-1.1901311100000001e-002</v>
      </c>
    </row>
    <row r="1389" ht="15" hidden="1">
      <c r="A1389" s="47">
        <v>90147138</v>
      </c>
      <c r="B1389" s="48" t="s">
        <v>9386</v>
      </c>
      <c r="C1389" s="48" t="s">
        <v>9387</v>
      </c>
      <c r="D1389" s="49" t="s">
        <v>17</v>
      </c>
      <c r="E1389" s="49">
        <v>1</v>
      </c>
      <c r="F1389" s="50" t="s">
        <v>60</v>
      </c>
      <c r="G1389" s="50" t="s">
        <v>14</v>
      </c>
      <c r="H1389" s="22">
        <v>0.20932418682000001</v>
      </c>
      <c r="J1389" s="39">
        <v>90147138</v>
      </c>
      <c r="K1389" s="51">
        <v>0.20354354999999999</v>
      </c>
      <c r="L1389" s="51">
        <v>-5.7806368199999902e-003</v>
      </c>
    </row>
    <row r="1390" ht="15" hidden="1">
      <c r="A1390" s="47">
        <v>92467806</v>
      </c>
      <c r="B1390" s="48" t="s">
        <v>5682</v>
      </c>
      <c r="C1390" s="48" t="s">
        <v>5677</v>
      </c>
      <c r="D1390" s="49" t="s">
        <v>17</v>
      </c>
      <c r="E1390" s="49">
        <v>1</v>
      </c>
      <c r="F1390" s="50" t="s">
        <v>60</v>
      </c>
      <c r="G1390" s="50" t="s">
        <v>14</v>
      </c>
      <c r="H1390" s="22">
        <v>0.20932418682000001</v>
      </c>
      <c r="J1390" s="39">
        <v>92467806</v>
      </c>
      <c r="K1390" s="51">
        <v>0.20354354999999999</v>
      </c>
      <c r="L1390" s="51">
        <v>-5.7806368199999902e-003</v>
      </c>
    </row>
    <row r="1391" ht="15" hidden="1">
      <c r="A1391" s="47">
        <v>92397239</v>
      </c>
      <c r="B1391" s="48" t="s">
        <v>4919</v>
      </c>
      <c r="C1391" s="48" t="s">
        <v>4921</v>
      </c>
      <c r="D1391" s="49" t="s">
        <v>231</v>
      </c>
      <c r="E1391" s="49">
        <v>1</v>
      </c>
      <c r="F1391" s="50" t="s">
        <v>13</v>
      </c>
      <c r="G1391" s="50" t="s">
        <v>14</v>
      </c>
      <c r="H1391" s="22">
        <v>180.47614762800001</v>
      </c>
      <c r="J1391" s="39">
        <v>92397239</v>
      </c>
      <c r="K1391" s="51">
        <v>175.49216999999999</v>
      </c>
      <c r="L1391" s="51">
        <v>-4.9839776279999901</v>
      </c>
    </row>
    <row r="1392" ht="15" hidden="1">
      <c r="A1392" s="47">
        <v>92433570</v>
      </c>
      <c r="B1392" s="48" t="s">
        <v>255</v>
      </c>
      <c r="C1392" s="48" t="s">
        <v>256</v>
      </c>
      <c r="D1392" s="49" t="s">
        <v>50</v>
      </c>
      <c r="E1392" s="49">
        <v>1</v>
      </c>
      <c r="F1392" s="50" t="s">
        <v>13</v>
      </c>
      <c r="G1392" s="50" t="s">
        <v>14</v>
      </c>
      <c r="H1392" s="22">
        <v>63.887852649599999</v>
      </c>
      <c r="J1392" s="39">
        <v>92433570</v>
      </c>
      <c r="K1392" s="51">
        <v>62.123544000000003</v>
      </c>
      <c r="L1392" s="51">
        <v>-1.7643086496</v>
      </c>
    </row>
    <row r="1393" ht="15" hidden="1">
      <c r="A1393" s="47">
        <v>92368891</v>
      </c>
      <c r="B1393" s="48" t="s">
        <v>604</v>
      </c>
      <c r="C1393" s="48" t="s">
        <v>604</v>
      </c>
      <c r="D1393" s="49" t="s">
        <v>605</v>
      </c>
      <c r="E1393" s="49">
        <v>1</v>
      </c>
      <c r="F1393" s="50" t="s">
        <v>13</v>
      </c>
      <c r="G1393" s="50" t="s">
        <v>14</v>
      </c>
      <c r="H1393" s="22">
        <v>55.852618318559998</v>
      </c>
      <c r="J1393" s="39">
        <v>92368891</v>
      </c>
      <c r="K1393" s="51">
        <v>54.3102084</v>
      </c>
      <c r="L1393" s="51">
        <v>-1.54240991856</v>
      </c>
    </row>
    <row r="1394" ht="15" hidden="1">
      <c r="A1394" s="47">
        <v>90829034</v>
      </c>
      <c r="B1394" s="48" t="s">
        <v>7870</v>
      </c>
      <c r="C1394" s="48" t="s">
        <v>7871</v>
      </c>
      <c r="D1394" s="49" t="s">
        <v>235</v>
      </c>
      <c r="E1394" s="49">
        <v>1</v>
      </c>
      <c r="F1394" s="50" t="s">
        <v>64</v>
      </c>
      <c r="G1394" s="50" t="s">
        <v>14</v>
      </c>
      <c r="H1394" s="22">
        <v>52.0320121524</v>
      </c>
      <c r="J1394" s="39">
        <v>90829034</v>
      </c>
      <c r="K1394" s="51">
        <v>50.595111000000003</v>
      </c>
      <c r="L1394" s="51">
        <v>-1.4369011523999999</v>
      </c>
    </row>
    <row r="1395" ht="15" hidden="1">
      <c r="A1395" s="47">
        <v>90292227</v>
      </c>
      <c r="B1395" s="48" t="s">
        <v>1367</v>
      </c>
      <c r="C1395" s="48" t="s">
        <v>1368</v>
      </c>
      <c r="D1395" s="49" t="s">
        <v>742</v>
      </c>
      <c r="E1395" s="49">
        <v>1</v>
      </c>
      <c r="F1395" s="50" t="s">
        <v>13</v>
      </c>
      <c r="G1395" s="50" t="s">
        <v>14</v>
      </c>
      <c r="H1395" s="22">
        <v>42.692221363679998</v>
      </c>
      <c r="J1395" s="39">
        <v>90292227</v>
      </c>
      <c r="K1395" s="51">
        <v>41.5132452</v>
      </c>
      <c r="L1395" s="51">
        <v>-1.17897616368</v>
      </c>
    </row>
    <row r="1396" ht="15" hidden="1">
      <c r="A1396" s="47">
        <v>92382096</v>
      </c>
      <c r="B1396" s="48" t="s">
        <v>6960</v>
      </c>
      <c r="C1396" s="48" t="s">
        <v>6961</v>
      </c>
      <c r="D1396" s="49" t="s">
        <v>603</v>
      </c>
      <c r="E1396" s="49">
        <v>1</v>
      </c>
      <c r="F1396" s="50" t="s">
        <v>13</v>
      </c>
      <c r="G1396" s="50" t="s">
        <v>14</v>
      </c>
      <c r="H1396" s="22">
        <v>25.9345696512</v>
      </c>
      <c r="J1396" s="39">
        <v>92382096</v>
      </c>
      <c r="K1396" s="51">
        <v>25.218368000000002</v>
      </c>
      <c r="L1396" s="51">
        <v>-0.71620165119999901</v>
      </c>
    </row>
    <row r="1397" ht="15" hidden="1">
      <c r="A1397" s="47">
        <v>90159527</v>
      </c>
      <c r="B1397" s="48" t="s">
        <v>6592</v>
      </c>
      <c r="C1397" s="48" t="s">
        <v>6593</v>
      </c>
      <c r="D1397" s="49" t="s">
        <v>1221</v>
      </c>
      <c r="E1397" s="49">
        <v>1</v>
      </c>
      <c r="F1397" s="50" t="s">
        <v>60</v>
      </c>
      <c r="G1397" s="50" t="s">
        <v>14</v>
      </c>
      <c r="H1397" s="22">
        <v>6.8953849776</v>
      </c>
      <c r="J1397" s="39">
        <v>90159527</v>
      </c>
      <c r="K1397" s="51">
        <v>6.7049640000000004</v>
      </c>
      <c r="L1397" s="51">
        <v>-0.19042097760000001</v>
      </c>
    </row>
    <row r="1398" ht="15" hidden="1">
      <c r="A1398" s="47">
        <v>92426131</v>
      </c>
      <c r="B1398" s="48" t="s">
        <v>8639</v>
      </c>
      <c r="C1398" s="48" t="s">
        <v>8640</v>
      </c>
      <c r="D1398" s="49" t="s">
        <v>520</v>
      </c>
      <c r="E1398" s="49">
        <v>1</v>
      </c>
      <c r="F1398" s="50" t="s">
        <v>485</v>
      </c>
      <c r="G1398" s="50" t="s">
        <v>14</v>
      </c>
      <c r="H1398" s="22">
        <v>5.6343465000000004</v>
      </c>
      <c r="J1398" s="39">
        <v>92426131</v>
      </c>
      <c r="K1398" s="51">
        <v>5.4787499999999998</v>
      </c>
      <c r="L1398" s="51">
        <v>-0.1555965</v>
      </c>
    </row>
    <row r="1399" ht="15" hidden="1">
      <c r="A1399" s="47">
        <v>92417345</v>
      </c>
      <c r="B1399" s="48" t="s">
        <v>7799</v>
      </c>
      <c r="C1399" s="48" t="s">
        <v>7799</v>
      </c>
      <c r="D1399" s="49" t="s">
        <v>455</v>
      </c>
      <c r="E1399" s="49">
        <v>1</v>
      </c>
      <c r="F1399" s="50" t="s">
        <v>436</v>
      </c>
      <c r="G1399" s="50" t="s">
        <v>14</v>
      </c>
      <c r="H1399" s="22">
        <v>4.9759514765099997</v>
      </c>
      <c r="J1399" s="39">
        <v>92417345</v>
      </c>
      <c r="K1399" s="51">
        <v>4.8385370249999999</v>
      </c>
      <c r="L1399" s="51">
        <v>-0.13741445151000001</v>
      </c>
    </row>
    <row r="1400" ht="15" hidden="1">
      <c r="A1400" s="47">
        <v>90273702</v>
      </c>
      <c r="B1400" s="48" t="s">
        <v>8543</v>
      </c>
      <c r="C1400" s="48" t="s">
        <v>8544</v>
      </c>
      <c r="D1400" s="49" t="s">
        <v>956</v>
      </c>
      <c r="E1400" s="49">
        <v>50</v>
      </c>
      <c r="F1400" s="50" t="s">
        <v>18</v>
      </c>
      <c r="G1400" s="50" t="s">
        <v>19</v>
      </c>
      <c r="H1400" s="22">
        <v>3.4476924888</v>
      </c>
      <c r="J1400" s="39">
        <v>90273702</v>
      </c>
      <c r="K1400" s="51">
        <v>3.3524820000000002</v>
      </c>
      <c r="L1400" s="51">
        <v>-9.5210488799999798e-002</v>
      </c>
    </row>
    <row r="1401" ht="15" hidden="1">
      <c r="A1401" s="47">
        <v>92369766</v>
      </c>
      <c r="B1401" s="48" t="s">
        <v>746</v>
      </c>
      <c r="C1401" s="48" t="s">
        <v>747</v>
      </c>
      <c r="D1401" s="49" t="s">
        <v>748</v>
      </c>
      <c r="E1401" s="49">
        <v>1</v>
      </c>
      <c r="F1401" s="50" t="s">
        <v>485</v>
      </c>
      <c r="G1401" s="50" t="s">
        <v>14</v>
      </c>
      <c r="H1401" s="22">
        <v>3.3491869891200001</v>
      </c>
      <c r="J1401" s="39">
        <v>92369766</v>
      </c>
      <c r="K1401" s="51">
        <v>3.2566967999999998</v>
      </c>
      <c r="L1401" s="51">
        <v>-9.2490189119999802e-002</v>
      </c>
    </row>
    <row r="1402" ht="15" hidden="1">
      <c r="A1402" s="47">
        <v>90157125</v>
      </c>
      <c r="B1402" s="48" t="s">
        <v>4708</v>
      </c>
      <c r="C1402" s="48" t="s">
        <v>4709</v>
      </c>
      <c r="D1402" s="49" t="s">
        <v>36</v>
      </c>
      <c r="E1402" s="49">
        <v>1</v>
      </c>
      <c r="F1402" s="50" t="s">
        <v>60</v>
      </c>
      <c r="G1402" s="50" t="s">
        <v>14</v>
      </c>
      <c r="H1402" s="22">
        <v>0.8619231222</v>
      </c>
      <c r="J1402" s="39">
        <v>90157125</v>
      </c>
      <c r="K1402" s="51">
        <v>0.83812050000000005</v>
      </c>
      <c r="L1402" s="51">
        <v>-2.3802622200000002e-002</v>
      </c>
    </row>
    <row r="1403" ht="15" hidden="1">
      <c r="A1403" s="47">
        <v>90232330</v>
      </c>
      <c r="B1403" s="48" t="s">
        <v>1774</v>
      </c>
      <c r="C1403" s="48" t="s">
        <v>1780</v>
      </c>
      <c r="D1403" s="49" t="s">
        <v>440</v>
      </c>
      <c r="E1403" s="49">
        <v>1</v>
      </c>
      <c r="F1403" s="50" t="s">
        <v>60</v>
      </c>
      <c r="G1403" s="50" t="s">
        <v>14</v>
      </c>
      <c r="H1403" s="22">
        <v>0.83729674728000003</v>
      </c>
      <c r="J1403" s="39">
        <v>90232330</v>
      </c>
      <c r="K1403" s="51">
        <v>0.81417419999999996</v>
      </c>
      <c r="L1403" s="51">
        <v>-2.3122547279999999e-002</v>
      </c>
    </row>
    <row r="1404" ht="15" hidden="1">
      <c r="A1404" s="47">
        <v>92466788</v>
      </c>
      <c r="B1404" s="48" t="s">
        <v>2017</v>
      </c>
      <c r="C1404" s="48" t="s">
        <v>2017</v>
      </c>
      <c r="D1404" s="49" t="s">
        <v>39</v>
      </c>
      <c r="E1404" s="49">
        <v>30</v>
      </c>
      <c r="F1404" s="50" t="s">
        <v>95</v>
      </c>
      <c r="G1404" s="50" t="s">
        <v>19</v>
      </c>
      <c r="H1404" s="22">
        <v>0.4309615611</v>
      </c>
      <c r="J1404" s="39">
        <v>92466788</v>
      </c>
      <c r="K1404" s="51">
        <v>0.41906025000000002</v>
      </c>
      <c r="L1404" s="51">
        <v>-1.1901311100000001e-002</v>
      </c>
    </row>
    <row r="1405" ht="15" hidden="1">
      <c r="A1405" s="47">
        <v>92397433</v>
      </c>
      <c r="B1405" s="48" t="s">
        <v>2009</v>
      </c>
      <c r="C1405" s="48" t="s">
        <v>2010</v>
      </c>
      <c r="D1405" s="49" t="s">
        <v>17</v>
      </c>
      <c r="E1405" s="49">
        <v>30</v>
      </c>
      <c r="F1405" s="50" t="s">
        <v>95</v>
      </c>
      <c r="G1405" s="50" t="s">
        <v>19</v>
      </c>
      <c r="H1405" s="22">
        <v>0.41864837364000002</v>
      </c>
      <c r="J1405" s="39">
        <v>92397433</v>
      </c>
      <c r="K1405" s="51">
        <v>0.40708709999999998</v>
      </c>
      <c r="L1405" s="51">
        <v>-1.156127364e-002</v>
      </c>
    </row>
    <row r="1406" ht="15" hidden="1">
      <c r="A1406" s="47">
        <v>94938709</v>
      </c>
      <c r="B1406" s="48" t="s">
        <v>7169</v>
      </c>
      <c r="C1406" s="48" t="s">
        <v>7171</v>
      </c>
      <c r="D1406" s="49" t="s">
        <v>1714</v>
      </c>
      <c r="E1406" s="49">
        <v>50</v>
      </c>
      <c r="F1406" s="50" t="s">
        <v>743</v>
      </c>
      <c r="G1406" s="50" t="s">
        <v>261</v>
      </c>
      <c r="H1406" s="22">
        <v>0.35932296000000002</v>
      </c>
      <c r="J1406" s="39">
        <v>94938709</v>
      </c>
      <c r="K1406" s="51">
        <v>0.34939999999999999</v>
      </c>
      <c r="L1406" s="51">
        <v>-9.9229599999999807e-003</v>
      </c>
    </row>
    <row r="1407" ht="15" hidden="1">
      <c r="A1407" s="47">
        <v>90289641</v>
      </c>
      <c r="B1407" s="48" t="s">
        <v>3976</v>
      </c>
      <c r="C1407" s="48" t="s">
        <v>3976</v>
      </c>
      <c r="D1407" s="49" t="s">
        <v>26</v>
      </c>
      <c r="E1407" s="49">
        <v>1</v>
      </c>
      <c r="F1407" s="50" t="s">
        <v>60</v>
      </c>
      <c r="G1407" s="50" t="s">
        <v>14</v>
      </c>
      <c r="H1407" s="22">
        <v>0.29270302802999998</v>
      </c>
      <c r="J1407" s="39">
        <v>90289641</v>
      </c>
      <c r="K1407" s="51">
        <v>0.28461982499999999</v>
      </c>
      <c r="L1407" s="51">
        <v>-8.0832030299999892e-003</v>
      </c>
    </row>
    <row r="1408" ht="15" hidden="1">
      <c r="A1408" s="47">
        <v>92403794</v>
      </c>
      <c r="B1408" s="48" t="s">
        <v>1533</v>
      </c>
      <c r="C1408" s="48" t="s">
        <v>1534</v>
      </c>
      <c r="D1408" s="49" t="s">
        <v>244</v>
      </c>
      <c r="E1408" s="49">
        <v>45</v>
      </c>
      <c r="F1408" s="50" t="s">
        <v>95</v>
      </c>
      <c r="G1408" s="50" t="s">
        <v>19</v>
      </c>
      <c r="H1408" s="22">
        <v>0.20932418682000001</v>
      </c>
      <c r="J1408" s="39">
        <v>92403794</v>
      </c>
      <c r="K1408" s="51">
        <v>0.20354354999999999</v>
      </c>
      <c r="L1408" s="51">
        <v>-5.7806368199999902e-003</v>
      </c>
    </row>
    <row r="1409" ht="15" hidden="1">
      <c r="A1409" s="47">
        <v>92426611</v>
      </c>
      <c r="B1409" s="48" t="s">
        <v>8666</v>
      </c>
      <c r="C1409" s="48" t="s">
        <v>8668</v>
      </c>
      <c r="D1409" s="49" t="s">
        <v>633</v>
      </c>
      <c r="E1409" s="49">
        <v>1</v>
      </c>
      <c r="F1409" s="50" t="s">
        <v>60</v>
      </c>
      <c r="G1409" s="50" t="s">
        <v>14</v>
      </c>
      <c r="H1409" s="22">
        <v>10.413438537599999</v>
      </c>
      <c r="J1409" s="39">
        <v>92426611</v>
      </c>
      <c r="K1409" s="51">
        <v>10.125864</v>
      </c>
      <c r="L1409" s="51">
        <v>-0.28757453759999901</v>
      </c>
    </row>
    <row r="1410" ht="15" hidden="1">
      <c r="A1410" s="47">
        <v>92469248</v>
      </c>
      <c r="B1410" s="48" t="s">
        <v>5258</v>
      </c>
      <c r="C1410" s="48" t="s">
        <v>5258</v>
      </c>
      <c r="D1410" s="49" t="s">
        <v>504</v>
      </c>
      <c r="E1410" s="49">
        <v>1</v>
      </c>
      <c r="F1410" s="50" t="s">
        <v>88</v>
      </c>
      <c r="G1410" s="50" t="s">
        <v>14</v>
      </c>
      <c r="H1410" s="22">
        <v>152.73886373639999</v>
      </c>
      <c r="J1410" s="39">
        <v>92469248</v>
      </c>
      <c r="K1410" s="51">
        <v>148.520871</v>
      </c>
      <c r="L1410" s="51">
        <v>-4.2179927363999896</v>
      </c>
    </row>
    <row r="1411" ht="15" hidden="1">
      <c r="A1411" s="47">
        <v>92460836</v>
      </c>
      <c r="B1411" s="48" t="s">
        <v>8715</v>
      </c>
      <c r="C1411" s="48" t="s">
        <v>8716</v>
      </c>
      <c r="D1411" s="49" t="s">
        <v>956</v>
      </c>
      <c r="E1411" s="49">
        <v>1</v>
      </c>
      <c r="F1411" s="50" t="s">
        <v>60</v>
      </c>
      <c r="G1411" s="50" t="s">
        <v>14</v>
      </c>
      <c r="H1411" s="22">
        <v>4.0340347487999999</v>
      </c>
      <c r="J1411" s="39">
        <v>92460836</v>
      </c>
      <c r="K1411" s="51">
        <v>3.9226320000000001</v>
      </c>
      <c r="L1411" s="51">
        <v>-0.11140274880000001</v>
      </c>
    </row>
    <row r="1412" ht="15" hidden="1">
      <c r="A1412" s="47">
        <v>92175015</v>
      </c>
      <c r="B1412" s="48" t="s">
        <v>6955</v>
      </c>
      <c r="C1412" s="48" t="s">
        <v>6956</v>
      </c>
      <c r="D1412" s="49" t="s">
        <v>603</v>
      </c>
      <c r="E1412" s="49">
        <v>1</v>
      </c>
      <c r="F1412" s="50" t="s">
        <v>64</v>
      </c>
      <c r="G1412" s="50" t="s">
        <v>14</v>
      </c>
      <c r="H1412" s="22">
        <v>9.3032971920000005</v>
      </c>
      <c r="J1412" s="39">
        <v>92175015</v>
      </c>
      <c r="K1412" s="51">
        <v>9.0463799999999992</v>
      </c>
      <c r="L1412" s="51">
        <v>-0.25691719200000002</v>
      </c>
    </row>
    <row r="1413" ht="15" hidden="1">
      <c r="A1413" s="47">
        <v>90525019</v>
      </c>
      <c r="B1413" s="48" t="s">
        <v>226</v>
      </c>
      <c r="C1413" s="48" t="s">
        <v>234</v>
      </c>
      <c r="D1413" s="49" t="s">
        <v>235</v>
      </c>
      <c r="E1413" s="49">
        <v>1</v>
      </c>
      <c r="F1413" s="50" t="s">
        <v>60</v>
      </c>
      <c r="G1413" s="50" t="s">
        <v>14</v>
      </c>
      <c r="H1413" s="22">
        <v>6.9076981650600002</v>
      </c>
      <c r="J1413" s="39">
        <v>90525019</v>
      </c>
      <c r="K1413" s="51">
        <v>6.7169371499999997</v>
      </c>
      <c r="L1413" s="51">
        <v>-0.19076101506000001</v>
      </c>
    </row>
    <row r="1414" ht="15" hidden="1">
      <c r="A1414" s="47">
        <v>90205278</v>
      </c>
      <c r="B1414" s="48" t="s">
        <v>4926</v>
      </c>
      <c r="C1414" s="48" t="s">
        <v>4927</v>
      </c>
      <c r="D1414" s="49" t="s">
        <v>956</v>
      </c>
      <c r="E1414" s="49">
        <v>1</v>
      </c>
      <c r="F1414" s="50" t="s">
        <v>60</v>
      </c>
      <c r="G1414" s="50" t="s">
        <v>14</v>
      </c>
      <c r="H1414" s="22">
        <v>3.4846320511800002</v>
      </c>
      <c r="J1414" s="39">
        <v>90205278</v>
      </c>
      <c r="K1414" s="51">
        <v>3.3884014499999999</v>
      </c>
      <c r="L1414" s="51">
        <v>-9.6230601179999806e-002</v>
      </c>
    </row>
    <row r="1415" ht="15" hidden="1">
      <c r="A1415" s="47">
        <v>90287738</v>
      </c>
      <c r="B1415" s="48" t="s">
        <v>8995</v>
      </c>
      <c r="C1415" s="48" t="s">
        <v>9001</v>
      </c>
      <c r="D1415" s="49" t="s">
        <v>247</v>
      </c>
      <c r="E1415" s="49">
        <v>1</v>
      </c>
      <c r="F1415" s="50" t="s">
        <v>88</v>
      </c>
      <c r="G1415" s="50" t="s">
        <v>14</v>
      </c>
      <c r="H1415" s="22">
        <v>23.834793432240001</v>
      </c>
      <c r="J1415" s="39">
        <v>90287738</v>
      </c>
      <c r="K1415" s="51">
        <v>23.176578599999999</v>
      </c>
      <c r="L1415" s="51">
        <v>-0.65821483223999899</v>
      </c>
    </row>
    <row r="1416" ht="15" hidden="1">
      <c r="A1416" s="47">
        <v>90291972</v>
      </c>
      <c r="B1416" s="48" t="s">
        <v>5416</v>
      </c>
      <c r="C1416" s="48" t="s">
        <v>5417</v>
      </c>
      <c r="D1416" s="49" t="s">
        <v>43</v>
      </c>
      <c r="E1416" s="49">
        <v>1</v>
      </c>
      <c r="F1416" s="50" t="s">
        <v>13</v>
      </c>
      <c r="G1416" s="50" t="s">
        <v>14</v>
      </c>
      <c r="H1416" s="22">
        <v>7.1170223518800002</v>
      </c>
      <c r="J1416" s="39">
        <v>90291972</v>
      </c>
      <c r="K1416" s="51">
        <v>6.9204806999999997</v>
      </c>
      <c r="L1416" s="51">
        <v>-0.19654165188</v>
      </c>
    </row>
    <row r="1417" ht="15" hidden="1">
      <c r="A1417" s="47">
        <v>92426891</v>
      </c>
      <c r="B1417" s="48" t="s">
        <v>8446</v>
      </c>
      <c r="C1417" s="48" t="s">
        <v>8447</v>
      </c>
      <c r="D1417" s="49" t="s">
        <v>720</v>
      </c>
      <c r="E1417" s="49">
        <v>1</v>
      </c>
      <c r="F1417" s="50" t="s">
        <v>60</v>
      </c>
      <c r="G1417" s="50" t="s">
        <v>14</v>
      </c>
      <c r="H1417" s="22">
        <v>7.1170223518800002</v>
      </c>
      <c r="J1417" s="39">
        <v>92426891</v>
      </c>
      <c r="K1417" s="51">
        <v>6.9204806999999997</v>
      </c>
      <c r="L1417" s="51">
        <v>-0.19654165188</v>
      </c>
    </row>
    <row r="1418" ht="15" hidden="1">
      <c r="A1418" s="47">
        <v>90227441</v>
      </c>
      <c r="B1418" s="48" t="s">
        <v>3265</v>
      </c>
      <c r="C1418" s="48" t="s">
        <v>3265</v>
      </c>
      <c r="D1418" s="49" t="s">
        <v>59</v>
      </c>
      <c r="E1418" s="49">
        <v>1</v>
      </c>
      <c r="F1418" s="50" t="s">
        <v>60</v>
      </c>
      <c r="G1418" s="50" t="s">
        <v>14</v>
      </c>
      <c r="H1418" s="22">
        <v>3.80513936439</v>
      </c>
      <c r="J1418" s="39">
        <v>90227441</v>
      </c>
      <c r="K1418" s="51">
        <v>3.7000577250000002</v>
      </c>
      <c r="L1418" s="51">
        <v>-0.10508163939</v>
      </c>
    </row>
    <row r="1419" ht="15" hidden="1">
      <c r="A1419" s="47">
        <v>92459650</v>
      </c>
      <c r="B1419" s="48" t="s">
        <v>7271</v>
      </c>
      <c r="C1419" s="48" t="s">
        <v>7272</v>
      </c>
      <c r="D1419" s="49" t="s">
        <v>146</v>
      </c>
      <c r="E1419" s="49">
        <v>1</v>
      </c>
      <c r="F1419" s="50" t="s">
        <v>60</v>
      </c>
      <c r="G1419" s="50" t="s">
        <v>14</v>
      </c>
      <c r="H1419" s="22">
        <v>6.9692641023600004</v>
      </c>
      <c r="J1419" s="39">
        <v>92459650</v>
      </c>
      <c r="K1419" s="51">
        <v>6.7768028999999999</v>
      </c>
      <c r="L1419" s="51">
        <v>-0.19246120236</v>
      </c>
    </row>
    <row r="1420" ht="15" hidden="1">
      <c r="A1420" s="47">
        <v>90287720</v>
      </c>
      <c r="B1420" s="48" t="s">
        <v>8995</v>
      </c>
      <c r="C1420" s="48" t="s">
        <v>9000</v>
      </c>
      <c r="D1420" s="49" t="s">
        <v>247</v>
      </c>
      <c r="E1420" s="49">
        <v>1</v>
      </c>
      <c r="F1420" s="50" t="s">
        <v>88</v>
      </c>
      <c r="G1420" s="50" t="s">
        <v>14</v>
      </c>
      <c r="H1420" s="22">
        <v>8.4049603797600003</v>
      </c>
      <c r="J1420" s="39">
        <v>90287720</v>
      </c>
      <c r="K1420" s="51">
        <v>8.1728514000000008</v>
      </c>
      <c r="L1420" s="51">
        <v>-0.23210897976</v>
      </c>
    </row>
    <row r="1421" ht="15" hidden="1">
      <c r="A1421" s="47">
        <v>92470181</v>
      </c>
      <c r="B1421" s="48" t="s">
        <v>5185</v>
      </c>
      <c r="C1421" s="48" t="s">
        <v>5186</v>
      </c>
      <c r="D1421" s="49" t="s">
        <v>603</v>
      </c>
      <c r="E1421" s="49">
        <v>10</v>
      </c>
      <c r="F1421" s="50" t="s">
        <v>95</v>
      </c>
      <c r="G1421" s="50" t="s">
        <v>19</v>
      </c>
      <c r="H1421" s="22">
        <v>1.8100385566199999</v>
      </c>
      <c r="J1421" s="39">
        <v>92470181</v>
      </c>
      <c r="K1421" s="51">
        <v>1.76005305</v>
      </c>
      <c r="L1421" s="51">
        <v>-4.9985506619999898e-002</v>
      </c>
    </row>
    <row r="1422" ht="15" hidden="1">
      <c r="A1422" s="47">
        <v>92457223</v>
      </c>
      <c r="B1422" s="48" t="s">
        <v>2021</v>
      </c>
      <c r="C1422" s="48" t="s">
        <v>2022</v>
      </c>
      <c r="D1422" s="49" t="s">
        <v>39</v>
      </c>
      <c r="E1422" s="49">
        <v>10</v>
      </c>
      <c r="F1422" s="50" t="s">
        <v>95</v>
      </c>
      <c r="G1422" s="50" t="s">
        <v>19</v>
      </c>
      <c r="H1422" s="22">
        <v>0.89886268457999996</v>
      </c>
      <c r="J1422" s="39">
        <v>92457223</v>
      </c>
      <c r="K1422" s="51">
        <v>0.87403995000000001</v>
      </c>
      <c r="L1422" s="51">
        <v>-2.4822734579999901e-002</v>
      </c>
    </row>
    <row r="1423" ht="15" hidden="1">
      <c r="A1423" s="47">
        <v>92470742</v>
      </c>
      <c r="B1423" s="48" t="s">
        <v>9180</v>
      </c>
      <c r="C1423" s="48" t="s">
        <v>9181</v>
      </c>
      <c r="D1423" s="49" t="s">
        <v>43</v>
      </c>
      <c r="E1423" s="49">
        <v>1</v>
      </c>
      <c r="F1423" s="50" t="s">
        <v>436</v>
      </c>
      <c r="G1423" s="50" t="s">
        <v>14</v>
      </c>
      <c r="H1423" s="22">
        <v>1.7977253691599999</v>
      </c>
      <c r="J1423" s="39">
        <v>92470742</v>
      </c>
      <c r="K1423" s="51">
        <v>1.7480799</v>
      </c>
      <c r="L1423" s="51">
        <v>-4.96454691599999e-002</v>
      </c>
    </row>
    <row r="1424" ht="15" hidden="1">
      <c r="A1424" s="47">
        <v>90262590</v>
      </c>
      <c r="B1424" s="48" t="s">
        <v>5971</v>
      </c>
      <c r="C1424" s="48" t="s">
        <v>5972</v>
      </c>
      <c r="D1424" s="49" t="s">
        <v>146</v>
      </c>
      <c r="E1424" s="49">
        <v>1</v>
      </c>
      <c r="F1424" s="50" t="s">
        <v>60</v>
      </c>
      <c r="G1424" s="50" t="s">
        <v>14</v>
      </c>
      <c r="H1424" s="22">
        <v>3.5338848010200001</v>
      </c>
      <c r="J1424" s="39">
        <v>90262590</v>
      </c>
      <c r="K1424" s="51">
        <v>3.4362940499999999</v>
      </c>
      <c r="L1424" s="51">
        <v>-9.7590751019999797e-002</v>
      </c>
    </row>
    <row r="1425" ht="15" hidden="1">
      <c r="A1425" s="47">
        <v>90232640</v>
      </c>
      <c r="B1425" s="48" t="s">
        <v>2180</v>
      </c>
      <c r="C1425" s="48" t="s">
        <v>2180</v>
      </c>
      <c r="D1425" s="49" t="s">
        <v>511</v>
      </c>
      <c r="E1425" s="49">
        <v>1</v>
      </c>
      <c r="F1425" s="50" t="s">
        <v>88</v>
      </c>
      <c r="G1425" s="50" t="s">
        <v>14</v>
      </c>
      <c r="H1425" s="22">
        <v>75.025893600000003</v>
      </c>
      <c r="J1425" s="39">
        <v>90232640</v>
      </c>
      <c r="K1425" s="51">
        <v>72.953999999999994</v>
      </c>
      <c r="L1425" s="51">
        <v>-2.0718936000000001</v>
      </c>
    </row>
    <row r="1426" ht="15" hidden="1">
      <c r="A1426" s="47">
        <v>90269926</v>
      </c>
      <c r="B1426" s="48" t="s">
        <v>7903</v>
      </c>
      <c r="C1426" s="48" t="s">
        <v>7904</v>
      </c>
      <c r="D1426" s="49" t="s">
        <v>334</v>
      </c>
      <c r="E1426" s="49">
        <v>1</v>
      </c>
      <c r="F1426" s="50" t="s">
        <v>64</v>
      </c>
      <c r="G1426" s="50" t="s">
        <v>14</v>
      </c>
      <c r="H1426" s="22">
        <v>61.248933000000001</v>
      </c>
      <c r="J1426" s="39">
        <v>90269926</v>
      </c>
      <c r="K1426" s="51">
        <v>59.557499999999997</v>
      </c>
      <c r="L1426" s="51">
        <v>-1.691433</v>
      </c>
    </row>
    <row r="1427" ht="15" hidden="1">
      <c r="A1427" s="47">
        <v>91304024</v>
      </c>
      <c r="B1427" s="48" t="s">
        <v>7001</v>
      </c>
      <c r="C1427" s="48" t="s">
        <v>7002</v>
      </c>
      <c r="D1427" s="49" t="s">
        <v>146</v>
      </c>
      <c r="E1427" s="49">
        <v>1</v>
      </c>
      <c r="F1427" s="50" t="s">
        <v>60</v>
      </c>
      <c r="G1427" s="50" t="s">
        <v>14</v>
      </c>
      <c r="H1427" s="22">
        <v>3.5092584261000002</v>
      </c>
      <c r="J1427" s="39">
        <v>91304024</v>
      </c>
      <c r="K1427" s="51">
        <v>3.4123477499999999</v>
      </c>
      <c r="L1427" s="51">
        <v>-9.6910676099999801e-002</v>
      </c>
    </row>
    <row r="1428" ht="15" hidden="1">
      <c r="A1428" s="47">
        <v>90205286</v>
      </c>
      <c r="B1428" s="48" t="s">
        <v>4928</v>
      </c>
      <c r="C1428" s="48" t="s">
        <v>4929</v>
      </c>
      <c r="D1428" s="49" t="s">
        <v>956</v>
      </c>
      <c r="E1428" s="49">
        <v>1</v>
      </c>
      <c r="F1428" s="50" t="s">
        <v>60</v>
      </c>
      <c r="G1428" s="50" t="s">
        <v>14</v>
      </c>
      <c r="H1428" s="22">
        <v>7.2894069763199996</v>
      </c>
      <c r="J1428" s="39">
        <v>90205286</v>
      </c>
      <c r="K1428" s="51">
        <v>7.0881048</v>
      </c>
      <c r="L1428" s="51">
        <v>-0.20130217632</v>
      </c>
    </row>
    <row r="1429" ht="15" hidden="1">
      <c r="A1429" s="47">
        <v>92429904</v>
      </c>
      <c r="B1429" s="48" t="s">
        <v>9483</v>
      </c>
      <c r="C1429" s="48" t="s">
        <v>9483</v>
      </c>
      <c r="D1429" s="49" t="s">
        <v>39</v>
      </c>
      <c r="E1429" s="49">
        <v>1</v>
      </c>
      <c r="F1429" s="50" t="s">
        <v>13</v>
      </c>
      <c r="G1429" s="50" t="s">
        <v>14</v>
      </c>
      <c r="H1429" s="22">
        <v>6.1331400395999998</v>
      </c>
      <c r="J1429" s="39">
        <v>92429904</v>
      </c>
      <c r="K1429" s="51">
        <v>5.9637690000000001</v>
      </c>
      <c r="L1429" s="51">
        <v>-0.1693710396</v>
      </c>
    </row>
    <row r="1430" ht="15" hidden="1">
      <c r="A1430" s="47">
        <v>90289900</v>
      </c>
      <c r="B1430" s="48" t="s">
        <v>8709</v>
      </c>
      <c r="C1430" s="48" t="s">
        <v>8710</v>
      </c>
      <c r="D1430" s="49" t="s">
        <v>956</v>
      </c>
      <c r="E1430" s="49">
        <v>1</v>
      </c>
      <c r="F1430" s="50" t="s">
        <v>60</v>
      </c>
      <c r="G1430" s="50" t="s">
        <v>14</v>
      </c>
      <c r="H1430" s="22">
        <v>7.4987311631400004</v>
      </c>
      <c r="J1430" s="39">
        <v>90289900</v>
      </c>
      <c r="K1430" s="51">
        <v>7.29164835</v>
      </c>
      <c r="L1430" s="51">
        <v>-0.20708281313999999</v>
      </c>
    </row>
    <row r="1431" ht="15" hidden="1">
      <c r="A1431" s="47">
        <v>90216504</v>
      </c>
      <c r="B1431" s="48" t="s">
        <v>2082</v>
      </c>
      <c r="C1431" s="48" t="s">
        <v>2083</v>
      </c>
      <c r="D1431" s="49" t="s">
        <v>78</v>
      </c>
      <c r="E1431" s="49">
        <v>1</v>
      </c>
      <c r="F1431" s="50" t="s">
        <v>64</v>
      </c>
      <c r="G1431" s="50" t="s">
        <v>14</v>
      </c>
      <c r="H1431" s="22">
        <v>7.3879124760000003</v>
      </c>
      <c r="J1431" s="39">
        <v>90216504</v>
      </c>
      <c r="K1431" s="51">
        <v>7.1838899999999999</v>
      </c>
      <c r="L1431" s="51">
        <v>-0.20402247600000001</v>
      </c>
    </row>
    <row r="1432" ht="15" hidden="1">
      <c r="A1432" s="47">
        <v>90141113</v>
      </c>
      <c r="B1432" s="48" t="s">
        <v>5409</v>
      </c>
      <c r="C1432" s="48" t="s">
        <v>5410</v>
      </c>
      <c r="D1432" s="49" t="s">
        <v>43</v>
      </c>
      <c r="E1432" s="49">
        <v>1</v>
      </c>
      <c r="F1432" s="50" t="s">
        <v>13</v>
      </c>
      <c r="G1432" s="50" t="s">
        <v>14</v>
      </c>
      <c r="H1432" s="22">
        <v>3.5461979884799999</v>
      </c>
      <c r="J1432" s="39">
        <v>90141113</v>
      </c>
      <c r="K1432" s="51">
        <v>3.4482672000000001</v>
      </c>
      <c r="L1432" s="51">
        <v>-9.7930788479999795e-002</v>
      </c>
    </row>
    <row r="1433" ht="15" hidden="1">
      <c r="A1433" s="47">
        <v>90317610</v>
      </c>
      <c r="B1433" s="48" t="s">
        <v>8691</v>
      </c>
      <c r="C1433" s="48" t="s">
        <v>8692</v>
      </c>
      <c r="D1433" s="49" t="s">
        <v>81</v>
      </c>
      <c r="E1433" s="49">
        <v>1</v>
      </c>
      <c r="F1433" s="50" t="s">
        <v>60</v>
      </c>
      <c r="G1433" s="50" t="s">
        <v>14</v>
      </c>
      <c r="H1433" s="22">
        <v>7.1293355393400004</v>
      </c>
      <c r="J1433" s="39">
        <v>90317610</v>
      </c>
      <c r="K1433" s="51">
        <v>6.9324538499999999</v>
      </c>
      <c r="L1433" s="51">
        <v>-0.19688168934</v>
      </c>
    </row>
    <row r="1434" ht="15" hidden="1">
      <c r="A1434" s="47">
        <v>90228545</v>
      </c>
      <c r="B1434" s="48" t="s">
        <v>9333</v>
      </c>
      <c r="C1434" s="48" t="s">
        <v>9334</v>
      </c>
      <c r="D1434" s="49" t="s">
        <v>235</v>
      </c>
      <c r="E1434" s="49">
        <v>1</v>
      </c>
      <c r="F1434" s="50" t="s">
        <v>64</v>
      </c>
      <c r="G1434" s="50" t="s">
        <v>14</v>
      </c>
      <c r="H1434" s="22">
        <v>1.8469781190000001</v>
      </c>
      <c r="J1434" s="39">
        <v>90228545</v>
      </c>
      <c r="K1434" s="51">
        <v>1.7959725</v>
      </c>
      <c r="L1434" s="51">
        <v>-5.1005618999999898e-002</v>
      </c>
    </row>
    <row r="1435" ht="15" hidden="1">
      <c r="A1435" s="47">
        <v>92384498</v>
      </c>
      <c r="B1435" s="48" t="s">
        <v>3160</v>
      </c>
      <c r="C1435" s="48" t="s">
        <v>3161</v>
      </c>
      <c r="D1435" s="49" t="s">
        <v>3162</v>
      </c>
      <c r="E1435" s="49">
        <v>1</v>
      </c>
      <c r="F1435" s="50" t="s">
        <v>60</v>
      </c>
      <c r="G1435" s="50" t="s">
        <v>14</v>
      </c>
      <c r="H1435" s="22">
        <v>14.775824952000001</v>
      </c>
      <c r="J1435" s="39">
        <v>92384498</v>
      </c>
      <c r="K1435" s="51">
        <v>14.36778</v>
      </c>
      <c r="L1435" s="51">
        <v>-0.40804495199999902</v>
      </c>
    </row>
    <row r="1436" ht="15" hidden="1">
      <c r="A1436" s="47">
        <v>90268024</v>
      </c>
      <c r="B1436" s="48" t="s">
        <v>407</v>
      </c>
      <c r="C1436" s="48" t="s">
        <v>408</v>
      </c>
      <c r="D1436" s="49" t="s">
        <v>409</v>
      </c>
      <c r="E1436" s="49">
        <v>40</v>
      </c>
      <c r="F1436" s="50" t="s">
        <v>95</v>
      </c>
      <c r="G1436" s="50" t="s">
        <v>19</v>
      </c>
      <c r="H1436" s="22">
        <v>0.44327474855999999</v>
      </c>
      <c r="J1436" s="39">
        <v>90268024</v>
      </c>
      <c r="K1436" s="51">
        <v>0.43103340000000001</v>
      </c>
      <c r="L1436" s="51">
        <v>-1.224134856e-002</v>
      </c>
    </row>
    <row r="1437" ht="15" hidden="1">
      <c r="A1437" s="47">
        <v>92414265</v>
      </c>
      <c r="B1437" s="48" t="s">
        <v>2892</v>
      </c>
      <c r="C1437" s="48" t="s">
        <v>2893</v>
      </c>
      <c r="D1437" s="49" t="s">
        <v>603</v>
      </c>
      <c r="E1437" s="49">
        <v>1</v>
      </c>
      <c r="F1437" s="50" t="s">
        <v>64</v>
      </c>
      <c r="G1437" s="50" t="s">
        <v>14</v>
      </c>
      <c r="H1437" s="22">
        <v>7.2524674139399998</v>
      </c>
      <c r="J1437" s="39">
        <v>92414265</v>
      </c>
      <c r="K1437" s="51">
        <v>7.0521853500000002</v>
      </c>
      <c r="L1437" s="51">
        <v>-0.20028206394</v>
      </c>
    </row>
    <row r="1438" ht="15" hidden="1">
      <c r="A1438" s="47">
        <v>91471010</v>
      </c>
      <c r="B1438" s="48" t="s">
        <v>6496</v>
      </c>
      <c r="C1438" s="48" t="s">
        <v>6497</v>
      </c>
      <c r="D1438" s="49" t="s">
        <v>36</v>
      </c>
      <c r="E1438" s="49">
        <v>120</v>
      </c>
      <c r="F1438" s="50" t="s">
        <v>18</v>
      </c>
      <c r="G1438" s="50" t="s">
        <v>19</v>
      </c>
      <c r="H1438" s="22">
        <v>0.22163737427999999</v>
      </c>
      <c r="J1438" s="39">
        <v>91471010</v>
      </c>
      <c r="K1438" s="51">
        <v>0.21551670000000001</v>
      </c>
      <c r="L1438" s="51">
        <v>-6.1206742799999898e-003</v>
      </c>
    </row>
    <row r="1439" ht="15" hidden="1">
      <c r="A1439" s="47">
        <v>92266452</v>
      </c>
      <c r="B1439" s="48" t="s">
        <v>6768</v>
      </c>
      <c r="C1439" s="48" t="s">
        <v>6771</v>
      </c>
      <c r="D1439" s="49" t="s">
        <v>73</v>
      </c>
      <c r="E1439" s="49">
        <v>1</v>
      </c>
      <c r="F1439" s="50" t="s">
        <v>60</v>
      </c>
      <c r="G1439" s="50" t="s">
        <v>14</v>
      </c>
      <c r="H1439" s="22">
        <v>0.91117587203999995</v>
      </c>
      <c r="J1439" s="39">
        <v>92266452</v>
      </c>
      <c r="K1439" s="51">
        <v>0.8860131</v>
      </c>
      <c r="L1439" s="51">
        <v>-2.5162772039999899e-002</v>
      </c>
    </row>
    <row r="1440" ht="15" hidden="1">
      <c r="A1440" s="47">
        <v>92381707</v>
      </c>
      <c r="B1440" s="48" t="s">
        <v>3927</v>
      </c>
      <c r="C1440" s="48" t="s">
        <v>3928</v>
      </c>
      <c r="D1440" s="49" t="s">
        <v>1221</v>
      </c>
      <c r="E1440" s="49">
        <v>1</v>
      </c>
      <c r="F1440" s="50" t="s">
        <v>60</v>
      </c>
      <c r="G1440" s="50" t="s">
        <v>14</v>
      </c>
      <c r="H1440" s="22">
        <v>0.92348905950000004</v>
      </c>
      <c r="J1440" s="39">
        <v>92381707</v>
      </c>
      <c r="K1440" s="51">
        <v>0.89798624999999999</v>
      </c>
      <c r="L1440" s="51">
        <v>-2.55028094999999e-002</v>
      </c>
    </row>
    <row r="1441" ht="15" hidden="1">
      <c r="A1441" s="47">
        <v>90312546</v>
      </c>
      <c r="B1441" s="48" t="s">
        <v>7715</v>
      </c>
      <c r="C1441" s="48" t="s">
        <v>7715</v>
      </c>
      <c r="D1441" s="49" t="s">
        <v>17</v>
      </c>
      <c r="E1441" s="49">
        <v>1</v>
      </c>
      <c r="F1441" s="50" t="s">
        <v>60</v>
      </c>
      <c r="G1441" s="50" t="s">
        <v>14</v>
      </c>
      <c r="H1441" s="22">
        <v>14.578813952639999</v>
      </c>
      <c r="J1441" s="39">
        <v>90312546</v>
      </c>
      <c r="K1441" s="51">
        <v>14.1762096</v>
      </c>
      <c r="L1441" s="51">
        <v>-0.402604352639999</v>
      </c>
    </row>
    <row r="1442" ht="15" hidden="1">
      <c r="A1442" s="47">
        <v>92220037</v>
      </c>
      <c r="B1442" s="48" t="s">
        <v>3778</v>
      </c>
      <c r="C1442" s="48" t="s">
        <v>3779</v>
      </c>
      <c r="D1442" s="49" t="s">
        <v>235</v>
      </c>
      <c r="E1442" s="49">
        <v>1</v>
      </c>
      <c r="F1442" s="50" t="s">
        <v>13</v>
      </c>
      <c r="G1442" s="50" t="s">
        <v>14</v>
      </c>
      <c r="H1442" s="22">
        <v>119.27784692502</v>
      </c>
      <c r="J1442" s="39">
        <v>92220037</v>
      </c>
      <c r="K1442" s="51">
        <v>115.98390405000001</v>
      </c>
      <c r="L1442" s="51">
        <v>-3.2939428750199902</v>
      </c>
    </row>
    <row r="1443" ht="15" hidden="1">
      <c r="A1443" s="47">
        <v>92456308</v>
      </c>
      <c r="B1443" s="48" t="s">
        <v>8131</v>
      </c>
      <c r="C1443" s="48" t="s">
        <v>8131</v>
      </c>
      <c r="D1443" s="49" t="s">
        <v>17</v>
      </c>
      <c r="E1443" s="49">
        <v>1</v>
      </c>
      <c r="F1443" s="50" t="s">
        <v>60</v>
      </c>
      <c r="G1443" s="50" t="s">
        <v>14</v>
      </c>
      <c r="H1443" s="22">
        <v>2.8252205314199998</v>
      </c>
      <c r="J1443" s="39">
        <v>92456308</v>
      </c>
      <c r="K1443" s="51">
        <v>2.74720005</v>
      </c>
      <c r="L1443" s="51">
        <v>-7.8020481419999801e-002</v>
      </c>
    </row>
    <row r="1444" ht="15" hidden="1">
      <c r="A1444" s="47">
        <v>92233023</v>
      </c>
      <c r="B1444" s="48" t="s">
        <v>3236</v>
      </c>
      <c r="C1444" s="48" t="s">
        <v>3237</v>
      </c>
      <c r="D1444" s="49" t="s">
        <v>603</v>
      </c>
      <c r="E1444" s="49">
        <v>1</v>
      </c>
      <c r="F1444" s="50" t="s">
        <v>64</v>
      </c>
      <c r="G1444" s="50" t="s">
        <v>14</v>
      </c>
      <c r="H1444" s="22">
        <v>43.662562733160001</v>
      </c>
      <c r="J1444" s="39">
        <v>92233023</v>
      </c>
      <c r="K1444" s="51">
        <v>42.456789899999997</v>
      </c>
      <c r="L1444" s="51">
        <v>-1.2057728331599999</v>
      </c>
    </row>
    <row r="1445" ht="15" hidden="1">
      <c r="A1445" s="47">
        <v>90267990</v>
      </c>
      <c r="B1445" s="48" t="s">
        <v>8431</v>
      </c>
      <c r="C1445" s="48" t="s">
        <v>8432</v>
      </c>
      <c r="D1445" s="49" t="s">
        <v>409</v>
      </c>
      <c r="E1445" s="49">
        <v>40</v>
      </c>
      <c r="F1445" s="50" t="s">
        <v>95</v>
      </c>
      <c r="G1445" s="50" t="s">
        <v>19</v>
      </c>
      <c r="H1445" s="22">
        <v>0.44327474855999999</v>
      </c>
      <c r="J1445" s="39">
        <v>90267990</v>
      </c>
      <c r="K1445" s="51">
        <v>0.43103340000000001</v>
      </c>
      <c r="L1445" s="51">
        <v>-1.224134856e-002</v>
      </c>
    </row>
    <row r="1446" ht="15" hidden="1">
      <c r="A1446" s="47">
        <v>90306228</v>
      </c>
      <c r="B1446" s="48" t="s">
        <v>7951</v>
      </c>
      <c r="C1446" s="48" t="s">
        <v>7952</v>
      </c>
      <c r="D1446" s="49" t="s">
        <v>43</v>
      </c>
      <c r="E1446" s="49">
        <v>1</v>
      </c>
      <c r="F1446" s="50" t="s">
        <v>60</v>
      </c>
      <c r="G1446" s="50" t="s">
        <v>14</v>
      </c>
      <c r="H1446" s="22">
        <v>1.8469781190000001</v>
      </c>
      <c r="J1446" s="39">
        <v>90306228</v>
      </c>
      <c r="K1446" s="51">
        <v>1.7959725</v>
      </c>
      <c r="L1446" s="51">
        <v>-5.1005618999999898e-002</v>
      </c>
    </row>
    <row r="1447" ht="15" hidden="1">
      <c r="A1447" s="47">
        <v>92366104</v>
      </c>
      <c r="B1447" s="48" t="s">
        <v>4934</v>
      </c>
      <c r="C1447" s="48" t="s">
        <v>4935</v>
      </c>
      <c r="D1447" s="49" t="s">
        <v>956</v>
      </c>
      <c r="E1447" s="49">
        <v>1</v>
      </c>
      <c r="F1447" s="50" t="s">
        <v>60</v>
      </c>
      <c r="G1447" s="50" t="s">
        <v>14</v>
      </c>
      <c r="H1447" s="22">
        <v>7.4700003924000002</v>
      </c>
      <c r="J1447" s="39">
        <v>92366104</v>
      </c>
      <c r="K1447" s="51">
        <v>7.2637109999999998</v>
      </c>
      <c r="L1447" s="51">
        <v>-0.20628939239999999</v>
      </c>
    </row>
    <row r="1448" ht="15" hidden="1">
      <c r="A1448" s="47">
        <v>92376495</v>
      </c>
      <c r="B1448" s="48" t="s">
        <v>4145</v>
      </c>
      <c r="C1448" s="48" t="s">
        <v>4146</v>
      </c>
      <c r="D1448" s="49" t="s">
        <v>1371</v>
      </c>
      <c r="E1448" s="49">
        <v>1</v>
      </c>
      <c r="F1448" s="50" t="s">
        <v>64</v>
      </c>
      <c r="G1448" s="50" t="s">
        <v>14</v>
      </c>
      <c r="H1448" s="22">
        <v>7.3879124760000003</v>
      </c>
      <c r="J1448" s="39">
        <v>92376495</v>
      </c>
      <c r="K1448" s="51">
        <v>7.1838899999999999</v>
      </c>
      <c r="L1448" s="51">
        <v>-0.20402247600000001</v>
      </c>
    </row>
    <row r="1449" ht="15" hidden="1">
      <c r="A1449" s="47">
        <v>90219201</v>
      </c>
      <c r="B1449" s="48" t="s">
        <v>3093</v>
      </c>
      <c r="C1449" s="48" t="s">
        <v>3094</v>
      </c>
      <c r="D1449" s="49" t="s">
        <v>69</v>
      </c>
      <c r="E1449" s="49">
        <v>1</v>
      </c>
      <c r="F1449" s="50" t="s">
        <v>64</v>
      </c>
      <c r="G1449" s="50" t="s">
        <v>14</v>
      </c>
      <c r="H1449" s="22">
        <v>1.8469781190000001</v>
      </c>
      <c r="J1449" s="39">
        <v>90219201</v>
      </c>
      <c r="K1449" s="51">
        <v>1.7959725</v>
      </c>
      <c r="L1449" s="51">
        <v>-5.1005618999999898e-002</v>
      </c>
    </row>
    <row r="1450" ht="15" hidden="1">
      <c r="A1450" s="47">
        <v>92396380</v>
      </c>
      <c r="B1450" s="48" t="s">
        <v>3154</v>
      </c>
      <c r="C1450" s="48" t="s">
        <v>3155</v>
      </c>
      <c r="D1450" s="49" t="s">
        <v>50</v>
      </c>
      <c r="E1450" s="49">
        <v>1</v>
      </c>
      <c r="F1450" s="50" t="s">
        <v>64</v>
      </c>
      <c r="G1450" s="50" t="s">
        <v>14</v>
      </c>
      <c r="H1450" s="22">
        <v>29.797913653199998</v>
      </c>
      <c r="J1450" s="39">
        <v>92396380</v>
      </c>
      <c r="K1450" s="51">
        <v>28.975023</v>
      </c>
      <c r="L1450" s="51">
        <v>-0.82289065319999799</v>
      </c>
    </row>
    <row r="1451" ht="15" hidden="1">
      <c r="A1451" s="47">
        <v>92415253</v>
      </c>
      <c r="B1451" s="48" t="s">
        <v>7527</v>
      </c>
      <c r="C1451" s="48" t="s">
        <v>7527</v>
      </c>
      <c r="D1451" s="49" t="s">
        <v>26</v>
      </c>
      <c r="E1451" s="49">
        <v>50</v>
      </c>
      <c r="F1451" s="50" t="s">
        <v>18</v>
      </c>
      <c r="G1451" s="50" t="s">
        <v>19</v>
      </c>
      <c r="H1451" s="22">
        <v>0.22163737427999999</v>
      </c>
      <c r="J1451" s="39">
        <v>92415253</v>
      </c>
      <c r="K1451" s="51">
        <v>0.21551670000000001</v>
      </c>
      <c r="L1451" s="51">
        <v>-6.1206742799999898e-003</v>
      </c>
    </row>
    <row r="1452" ht="15" hidden="1">
      <c r="A1452" s="47">
        <v>90286146</v>
      </c>
      <c r="B1452" s="48" t="s">
        <v>4993</v>
      </c>
      <c r="C1452" s="48" t="s">
        <v>4994</v>
      </c>
      <c r="D1452" s="49" t="s">
        <v>720</v>
      </c>
      <c r="E1452" s="49">
        <v>1</v>
      </c>
      <c r="F1452" s="50" t="s">
        <v>436</v>
      </c>
      <c r="G1452" s="50" t="s">
        <v>14</v>
      </c>
      <c r="H1452" s="22">
        <v>3.5708243633999999</v>
      </c>
      <c r="J1452" s="39">
        <v>90286146</v>
      </c>
      <c r="K1452" s="51">
        <v>3.4722135000000001</v>
      </c>
      <c r="L1452" s="51">
        <v>-9.8610863399999804e-002</v>
      </c>
    </row>
    <row r="1453" ht="15" hidden="1">
      <c r="A1453" s="47">
        <v>90286120</v>
      </c>
      <c r="B1453" s="48" t="s">
        <v>4989</v>
      </c>
      <c r="C1453" s="48" t="s">
        <v>4990</v>
      </c>
      <c r="D1453" s="49" t="s">
        <v>720</v>
      </c>
      <c r="E1453" s="49">
        <v>1</v>
      </c>
      <c r="F1453" s="50" t="s">
        <v>436</v>
      </c>
      <c r="G1453" s="50" t="s">
        <v>14</v>
      </c>
      <c r="H1453" s="22">
        <v>3.5708243633999999</v>
      </c>
      <c r="J1453" s="39">
        <v>90286120</v>
      </c>
      <c r="K1453" s="51">
        <v>3.4722135000000001</v>
      </c>
      <c r="L1453" s="51">
        <v>-9.8610863399999804e-002</v>
      </c>
    </row>
    <row r="1454" ht="15" hidden="1">
      <c r="A1454" s="47">
        <v>90125037</v>
      </c>
      <c r="B1454" s="48" t="s">
        <v>2393</v>
      </c>
      <c r="C1454" s="48" t="s">
        <v>2397</v>
      </c>
      <c r="D1454" s="49" t="s">
        <v>50</v>
      </c>
      <c r="E1454" s="49">
        <v>1</v>
      </c>
      <c r="F1454" s="50" t="s">
        <v>60</v>
      </c>
      <c r="G1454" s="50" t="s">
        <v>14</v>
      </c>
      <c r="H1454" s="22">
        <v>0.45558793601999997</v>
      </c>
      <c r="J1454" s="39">
        <v>90125037</v>
      </c>
      <c r="K1454" s="51">
        <v>0.44300655</v>
      </c>
      <c r="L1454" s="51">
        <v>-1.258138602e-002</v>
      </c>
    </row>
    <row r="1455" ht="15" hidden="1">
      <c r="A1455" s="47">
        <v>92416098</v>
      </c>
      <c r="B1455" s="48" t="s">
        <v>3395</v>
      </c>
      <c r="C1455" s="48" t="s">
        <v>3396</v>
      </c>
      <c r="D1455" s="49" t="s">
        <v>603</v>
      </c>
      <c r="E1455" s="49">
        <v>1</v>
      </c>
      <c r="F1455" s="50" t="s">
        <v>13</v>
      </c>
      <c r="G1455" s="50" t="s">
        <v>14</v>
      </c>
      <c r="H1455" s="22">
        <v>7.2647806014</v>
      </c>
      <c r="J1455" s="39">
        <v>92416098</v>
      </c>
      <c r="K1455" s="51">
        <v>7.0641584999999996</v>
      </c>
      <c r="L1455" s="51">
        <v>-0.2006221014</v>
      </c>
    </row>
    <row r="1456" ht="15" hidden="1">
      <c r="A1456" s="47">
        <v>90173805</v>
      </c>
      <c r="B1456" s="48" t="s">
        <v>5633</v>
      </c>
      <c r="C1456" s="48" t="s">
        <v>5634</v>
      </c>
      <c r="D1456" s="49" t="s">
        <v>383</v>
      </c>
      <c r="E1456" s="49">
        <v>15</v>
      </c>
      <c r="F1456" s="50" t="s">
        <v>18</v>
      </c>
      <c r="G1456" s="50" t="s">
        <v>19</v>
      </c>
      <c r="H1456" s="22">
        <v>14.578813952639999</v>
      </c>
      <c r="J1456" s="39">
        <v>90173805</v>
      </c>
      <c r="K1456" s="51">
        <v>14.1762096</v>
      </c>
      <c r="L1456" s="51">
        <v>-0.402604352639999</v>
      </c>
    </row>
    <row r="1457" ht="15" hidden="1">
      <c r="A1457" s="47">
        <v>90158296</v>
      </c>
      <c r="B1457" s="48" t="s">
        <v>5504</v>
      </c>
      <c r="C1457" s="48" t="s">
        <v>5506</v>
      </c>
      <c r="D1457" s="49" t="s">
        <v>229</v>
      </c>
      <c r="E1457" s="49">
        <v>1</v>
      </c>
      <c r="F1457" s="50" t="s">
        <v>60</v>
      </c>
      <c r="G1457" s="50" t="s">
        <v>14</v>
      </c>
      <c r="H1457" s="22">
        <v>1.8223517440799999</v>
      </c>
      <c r="J1457" s="39">
        <v>90158296</v>
      </c>
      <c r="K1457" s="51">
        <v>1.7720262</v>
      </c>
      <c r="L1457" s="51">
        <v>-5.0325544079999902e-002</v>
      </c>
    </row>
    <row r="1458" ht="15" hidden="1">
      <c r="A1458" s="47">
        <v>92404243</v>
      </c>
      <c r="B1458" s="48" t="s">
        <v>3318</v>
      </c>
      <c r="C1458" s="48" t="s">
        <v>3319</v>
      </c>
      <c r="D1458" s="49" t="s">
        <v>223</v>
      </c>
      <c r="E1458" s="49">
        <v>120</v>
      </c>
      <c r="F1458" s="50" t="s">
        <v>18</v>
      </c>
      <c r="G1458" s="50" t="s">
        <v>19</v>
      </c>
      <c r="H1458" s="22">
        <v>0.22163737427999999</v>
      </c>
      <c r="J1458" s="39">
        <v>92404243</v>
      </c>
      <c r="K1458" s="51">
        <v>0.21551670000000001</v>
      </c>
      <c r="L1458" s="51">
        <v>-6.1206742799999898e-003</v>
      </c>
    </row>
    <row r="1459" ht="15" hidden="1">
      <c r="A1459" s="47">
        <v>90170890</v>
      </c>
      <c r="B1459" s="48" t="s">
        <v>588</v>
      </c>
      <c r="C1459" s="48" t="s">
        <v>588</v>
      </c>
      <c r="D1459" s="49" t="s">
        <v>244</v>
      </c>
      <c r="E1459" s="49">
        <v>1</v>
      </c>
      <c r="F1459" s="50" t="s">
        <v>485</v>
      </c>
      <c r="G1459" s="50" t="s">
        <v>14</v>
      </c>
      <c r="H1459" s="22">
        <v>3.5461979884799999</v>
      </c>
      <c r="J1459" s="39">
        <v>90170890</v>
      </c>
      <c r="K1459" s="51">
        <v>3.4482672000000001</v>
      </c>
      <c r="L1459" s="51">
        <v>-9.7930788479999795e-002</v>
      </c>
    </row>
    <row r="1460" ht="15" hidden="1">
      <c r="A1460" s="47">
        <v>90196562</v>
      </c>
      <c r="B1460" s="48" t="s">
        <v>1269</v>
      </c>
      <c r="C1460" s="48" t="s">
        <v>1271</v>
      </c>
      <c r="D1460" s="49" t="s">
        <v>720</v>
      </c>
      <c r="E1460" s="49">
        <v>1</v>
      </c>
      <c r="F1460" s="50" t="s">
        <v>158</v>
      </c>
      <c r="G1460" s="50" t="s">
        <v>14</v>
      </c>
      <c r="H1460" s="22">
        <v>0.22163737427999999</v>
      </c>
      <c r="J1460" s="39">
        <v>90196562</v>
      </c>
      <c r="K1460" s="51">
        <v>0.21551670000000001</v>
      </c>
      <c r="L1460" s="51">
        <v>-6.1206742799999898e-003</v>
      </c>
    </row>
    <row r="1461" ht="15" hidden="1">
      <c r="A1461" s="47">
        <v>92399746</v>
      </c>
      <c r="B1461" s="48" t="s">
        <v>4721</v>
      </c>
      <c r="C1461" s="48" t="s">
        <v>4722</v>
      </c>
      <c r="D1461" s="49" t="s">
        <v>748</v>
      </c>
      <c r="E1461" s="49">
        <v>200</v>
      </c>
      <c r="F1461" s="50" t="s">
        <v>99</v>
      </c>
      <c r="G1461" s="50" t="s">
        <v>19</v>
      </c>
      <c r="H1461" s="22">
        <v>0.22163737427999999</v>
      </c>
      <c r="J1461" s="39">
        <v>92399746</v>
      </c>
      <c r="K1461" s="51">
        <v>0.21551670000000001</v>
      </c>
      <c r="L1461" s="51">
        <v>-6.1206742799999898e-003</v>
      </c>
    </row>
    <row r="1462" ht="15" hidden="1">
      <c r="A1462" s="47">
        <v>90284364</v>
      </c>
      <c r="B1462" s="48" t="s">
        <v>2174</v>
      </c>
      <c r="C1462" s="48" t="s">
        <v>2174</v>
      </c>
      <c r="D1462" s="49" t="s">
        <v>69</v>
      </c>
      <c r="E1462" s="49">
        <v>1</v>
      </c>
      <c r="F1462" s="50" t="s">
        <v>60</v>
      </c>
      <c r="G1462" s="50" t="s">
        <v>14</v>
      </c>
      <c r="H1462" s="22">
        <v>1.8223517440799999</v>
      </c>
      <c r="J1462" s="39">
        <v>90284364</v>
      </c>
      <c r="K1462" s="51">
        <v>1.7720262</v>
      </c>
      <c r="L1462" s="51">
        <v>-5.0325544079999902e-002</v>
      </c>
    </row>
    <row r="1463" ht="15" hidden="1">
      <c r="A1463" s="47">
        <v>90225660</v>
      </c>
      <c r="B1463" s="48" t="s">
        <v>9306</v>
      </c>
      <c r="C1463" s="48" t="s">
        <v>9306</v>
      </c>
      <c r="D1463" s="49" t="s">
        <v>26</v>
      </c>
      <c r="E1463" s="49">
        <v>15</v>
      </c>
      <c r="F1463" s="50" t="s">
        <v>95</v>
      </c>
      <c r="G1463" s="50" t="s">
        <v>19</v>
      </c>
      <c r="H1463" s="22">
        <v>0.44327474855999999</v>
      </c>
      <c r="J1463" s="39">
        <v>90225660</v>
      </c>
      <c r="K1463" s="51">
        <v>0.43103340000000001</v>
      </c>
      <c r="L1463" s="51">
        <v>-1.224134856e-002</v>
      </c>
    </row>
    <row r="1464" ht="15" hidden="1">
      <c r="A1464" s="47">
        <v>90152174</v>
      </c>
      <c r="B1464" s="48" t="s">
        <v>6594</v>
      </c>
      <c r="C1464" s="48" t="s">
        <v>6595</v>
      </c>
      <c r="D1464" s="49" t="s">
        <v>39</v>
      </c>
      <c r="E1464" s="49">
        <v>1</v>
      </c>
      <c r="F1464" s="50" t="s">
        <v>60</v>
      </c>
      <c r="G1464" s="50" t="s">
        <v>14</v>
      </c>
      <c r="H1464" s="22">
        <v>7.4125388509199999</v>
      </c>
      <c r="J1464" s="39">
        <v>90152174</v>
      </c>
      <c r="K1464" s="51">
        <v>7.2078363000000003</v>
      </c>
      <c r="L1464" s="51">
        <v>-0.20470255092</v>
      </c>
    </row>
    <row r="1465" ht="15" hidden="1">
      <c r="A1465" s="47">
        <v>90196481</v>
      </c>
      <c r="B1465" s="48" t="s">
        <v>1469</v>
      </c>
      <c r="C1465" s="48" t="s">
        <v>1470</v>
      </c>
      <c r="D1465" s="49" t="s">
        <v>720</v>
      </c>
      <c r="E1465" s="49">
        <v>1</v>
      </c>
      <c r="F1465" s="50" t="s">
        <v>158</v>
      </c>
      <c r="G1465" s="50" t="s">
        <v>14</v>
      </c>
      <c r="H1465" s="22">
        <v>0.44327474855999999</v>
      </c>
      <c r="J1465" s="39">
        <v>90196481</v>
      </c>
      <c r="K1465" s="51">
        <v>0.43103340000000001</v>
      </c>
      <c r="L1465" s="51">
        <v>-1.224134856e-002</v>
      </c>
    </row>
    <row r="1466" ht="15" hidden="1">
      <c r="A1466" s="47">
        <v>92409725</v>
      </c>
      <c r="B1466" s="48" t="s">
        <v>6868</v>
      </c>
      <c r="C1466" s="48" t="s">
        <v>6868</v>
      </c>
      <c r="D1466" s="49" t="s">
        <v>17</v>
      </c>
      <c r="E1466" s="49">
        <v>1</v>
      </c>
      <c r="F1466" s="50" t="s">
        <v>60</v>
      </c>
      <c r="G1466" s="50" t="s">
        <v>14</v>
      </c>
      <c r="H1466" s="22">
        <v>0.85265664686999998</v>
      </c>
      <c r="J1466" s="39">
        <v>92409725</v>
      </c>
      <c r="K1466" s="51">
        <v>0.82910992500000003</v>
      </c>
      <c r="L1466" s="51">
        <v>-2.3546721869999999e-002</v>
      </c>
    </row>
    <row r="1467" ht="15" hidden="1">
      <c r="A1467" s="47">
        <v>92260780</v>
      </c>
      <c r="B1467" s="48" t="s">
        <v>582</v>
      </c>
      <c r="C1467" s="48" t="s">
        <v>585</v>
      </c>
      <c r="D1467" s="49" t="s">
        <v>235</v>
      </c>
      <c r="E1467" s="49">
        <v>1</v>
      </c>
      <c r="F1467" s="50" t="s">
        <v>60</v>
      </c>
      <c r="G1467" s="50" t="s">
        <v>14</v>
      </c>
      <c r="H1467" s="22">
        <v>7.4494784132999996</v>
      </c>
      <c r="J1467" s="39">
        <v>92260780</v>
      </c>
      <c r="K1467" s="51">
        <v>7.24375575</v>
      </c>
      <c r="L1467" s="51">
        <v>-0.2057226633</v>
      </c>
    </row>
    <row r="1468" ht="15" hidden="1">
      <c r="A1468" s="47">
        <v>90341023</v>
      </c>
      <c r="B1468" s="48" t="s">
        <v>8371</v>
      </c>
      <c r="C1468" s="48" t="s">
        <v>8372</v>
      </c>
      <c r="D1468" s="49" t="s">
        <v>69</v>
      </c>
      <c r="E1468" s="49">
        <v>1</v>
      </c>
      <c r="F1468" s="50" t="s">
        <v>64</v>
      </c>
      <c r="G1468" s="50" t="s">
        <v>14</v>
      </c>
      <c r="H1468" s="22">
        <v>1.7730989942399999</v>
      </c>
      <c r="J1468" s="39">
        <v>90341023</v>
      </c>
      <c r="K1468" s="51">
        <v>1.7241336</v>
      </c>
      <c r="L1468" s="51">
        <v>-4.8965394239999897e-002</v>
      </c>
    </row>
    <row r="1469" ht="15">
      <c r="A1469" s="47">
        <v>90270177</v>
      </c>
      <c r="B1469" s="48" t="s">
        <v>4292</v>
      </c>
      <c r="C1469" s="48" t="s">
        <v>4293</v>
      </c>
      <c r="D1469" s="49" t="s">
        <v>603</v>
      </c>
      <c r="E1469" s="49">
        <v>1</v>
      </c>
      <c r="F1469" s="50" t="s">
        <v>60</v>
      </c>
      <c r="G1469" s="50" t="s">
        <v>14</v>
      </c>
      <c r="H1469" s="22">
        <v>0.11081868714</v>
      </c>
      <c r="J1469" s="39">
        <v>90270177</v>
      </c>
      <c r="K1469" s="51">
        <v>0.10775835</v>
      </c>
      <c r="L1469" s="51">
        <v>-3.0603371399999901e-003</v>
      </c>
    </row>
    <row r="1470" ht="15" hidden="1">
      <c r="A1470" s="47">
        <v>92266401</v>
      </c>
      <c r="B1470" s="48" t="s">
        <v>5234</v>
      </c>
      <c r="C1470" s="48" t="s">
        <v>5235</v>
      </c>
      <c r="D1470" s="49" t="s">
        <v>455</v>
      </c>
      <c r="E1470" s="49">
        <v>1</v>
      </c>
      <c r="F1470" s="50" t="s">
        <v>436</v>
      </c>
      <c r="G1470" s="50" t="s">
        <v>14</v>
      </c>
      <c r="H1470" s="22">
        <v>21.9790396161</v>
      </c>
      <c r="J1470" s="39">
        <v>92266401</v>
      </c>
      <c r="K1470" s="51">
        <v>21.372072750000001</v>
      </c>
      <c r="L1470" s="51">
        <v>-0.60696686609999895</v>
      </c>
    </row>
    <row r="1471" ht="15" hidden="1">
      <c r="A1471" s="47">
        <v>90256948</v>
      </c>
      <c r="B1471" s="48" t="s">
        <v>2847</v>
      </c>
      <c r="C1471" s="48" t="s">
        <v>2850</v>
      </c>
      <c r="D1471" s="49" t="s">
        <v>50</v>
      </c>
      <c r="E1471" s="49">
        <v>1</v>
      </c>
      <c r="F1471" s="50" t="s">
        <v>60</v>
      </c>
      <c r="G1471" s="50" t="s">
        <v>14</v>
      </c>
      <c r="H1471" s="22">
        <v>0.22163737427999999</v>
      </c>
      <c r="J1471" s="39">
        <v>90256948</v>
      </c>
      <c r="K1471" s="51">
        <v>0.21551670000000001</v>
      </c>
      <c r="L1471" s="51">
        <v>-6.1206742799999898e-003</v>
      </c>
    </row>
    <row r="1472" ht="15">
      <c r="A1472" s="47">
        <v>92456910</v>
      </c>
      <c r="B1472" s="48" t="s">
        <v>38</v>
      </c>
      <c r="C1472" s="48" t="s">
        <v>38</v>
      </c>
      <c r="D1472" s="49" t="s">
        <v>39</v>
      </c>
      <c r="E1472" s="49">
        <v>120</v>
      </c>
      <c r="F1472" s="50" t="s">
        <v>18</v>
      </c>
      <c r="G1472" s="50" t="s">
        <v>19</v>
      </c>
      <c r="H1472" s="22">
        <v>0.11081868714</v>
      </c>
      <c r="J1472" s="39">
        <v>92456910</v>
      </c>
      <c r="K1472" s="51">
        <v>0.10775835</v>
      </c>
      <c r="L1472" s="51">
        <v>-3.0603371399999901e-003</v>
      </c>
    </row>
    <row r="1473" ht="15" hidden="1">
      <c r="A1473" s="47">
        <v>92374514</v>
      </c>
      <c r="B1473" s="48" t="s">
        <v>5682</v>
      </c>
      <c r="C1473" s="48" t="s">
        <v>5677</v>
      </c>
      <c r="D1473" s="49" t="s">
        <v>21</v>
      </c>
      <c r="E1473" s="49">
        <v>1</v>
      </c>
      <c r="F1473" s="50" t="s">
        <v>60</v>
      </c>
      <c r="G1473" s="50" t="s">
        <v>14</v>
      </c>
      <c r="H1473" s="22">
        <v>0.22163737427999999</v>
      </c>
      <c r="J1473" s="39">
        <v>92374514</v>
      </c>
      <c r="K1473" s="51">
        <v>0.21551670000000001</v>
      </c>
      <c r="L1473" s="51">
        <v>-6.1206742799999898e-003</v>
      </c>
    </row>
    <row r="1474" ht="15" hidden="1">
      <c r="A1474" s="47">
        <v>92262244</v>
      </c>
      <c r="B1474" s="48" t="s">
        <v>7140</v>
      </c>
      <c r="C1474" s="48" t="s">
        <v>7138</v>
      </c>
      <c r="D1474" s="49" t="s">
        <v>21</v>
      </c>
      <c r="E1474" s="49">
        <v>1</v>
      </c>
      <c r="F1474" s="50" t="s">
        <v>60</v>
      </c>
      <c r="G1474" s="50" t="s">
        <v>14</v>
      </c>
      <c r="H1474" s="22">
        <v>0.85265664686999998</v>
      </c>
      <c r="J1474" s="39">
        <v>92262244</v>
      </c>
      <c r="K1474" s="51">
        <v>0.82910992500000003</v>
      </c>
      <c r="L1474" s="51">
        <v>-2.3546721869999999e-002</v>
      </c>
    </row>
    <row r="1475" ht="15" hidden="1">
      <c r="A1475" s="47">
        <v>90283929</v>
      </c>
      <c r="B1475" s="48" t="s">
        <v>1552</v>
      </c>
      <c r="C1475" s="48" t="s">
        <v>1561</v>
      </c>
      <c r="D1475" s="49" t="s">
        <v>806</v>
      </c>
      <c r="E1475" s="49">
        <v>1</v>
      </c>
      <c r="F1475" s="50" t="s">
        <v>60</v>
      </c>
      <c r="G1475" s="50" t="s">
        <v>14</v>
      </c>
      <c r="H1475" s="22">
        <v>0.88654949711999997</v>
      </c>
      <c r="J1475" s="39">
        <v>90283929</v>
      </c>
      <c r="K1475" s="51">
        <v>0.86206680000000002</v>
      </c>
      <c r="L1475" s="51">
        <v>-2.4482697120000001e-002</v>
      </c>
    </row>
    <row r="1476" ht="15" hidden="1">
      <c r="A1476" s="47">
        <v>90145933</v>
      </c>
      <c r="B1476" s="48" t="s">
        <v>8396</v>
      </c>
      <c r="C1476" s="48" t="s">
        <v>8396</v>
      </c>
      <c r="D1476" s="49" t="s">
        <v>17</v>
      </c>
      <c r="E1476" s="49">
        <v>1</v>
      </c>
      <c r="F1476" s="50" t="s">
        <v>436</v>
      </c>
      <c r="G1476" s="50" t="s">
        <v>14</v>
      </c>
      <c r="H1476" s="22">
        <v>0.91117587203999995</v>
      </c>
      <c r="J1476" s="39">
        <v>90145933</v>
      </c>
      <c r="K1476" s="51">
        <v>0.8860131</v>
      </c>
      <c r="L1476" s="51">
        <v>-2.5162772039999899e-002</v>
      </c>
    </row>
    <row r="1477" ht="15" hidden="1">
      <c r="A1477" s="47">
        <v>90553012</v>
      </c>
      <c r="B1477" s="48" t="s">
        <v>3994</v>
      </c>
      <c r="C1477" s="48" t="s">
        <v>3995</v>
      </c>
      <c r="D1477" s="49" t="s">
        <v>50</v>
      </c>
      <c r="E1477" s="49">
        <v>1</v>
      </c>
      <c r="F1477" s="50" t="s">
        <v>60</v>
      </c>
      <c r="G1477" s="50" t="s">
        <v>14</v>
      </c>
      <c r="H1477" s="22">
        <v>0.22163737427999999</v>
      </c>
      <c r="J1477" s="39">
        <v>90553012</v>
      </c>
      <c r="K1477" s="51">
        <v>0.21551670000000001</v>
      </c>
      <c r="L1477" s="51">
        <v>-6.1206742799999898e-003</v>
      </c>
    </row>
    <row r="1478" ht="15" hidden="1">
      <c r="A1478" s="47">
        <v>90173821</v>
      </c>
      <c r="B1478" s="48" t="s">
        <v>5637</v>
      </c>
      <c r="C1478" s="48" t="s">
        <v>5638</v>
      </c>
      <c r="D1478" s="49" t="s">
        <v>383</v>
      </c>
      <c r="E1478" s="49">
        <v>15</v>
      </c>
      <c r="F1478" s="50" t="s">
        <v>18</v>
      </c>
      <c r="G1478" s="50" t="s">
        <v>19</v>
      </c>
      <c r="H1478" s="22">
        <v>14.578813952639999</v>
      </c>
      <c r="J1478" s="39">
        <v>90173821</v>
      </c>
      <c r="K1478" s="51">
        <v>14.1762096</v>
      </c>
      <c r="L1478" s="51">
        <v>-0.402604352639999</v>
      </c>
    </row>
    <row r="1479" ht="15" hidden="1">
      <c r="A1479" s="47">
        <v>92455913</v>
      </c>
      <c r="B1479" s="48" t="s">
        <v>7138</v>
      </c>
      <c r="C1479" s="48" t="s">
        <v>7138</v>
      </c>
      <c r="D1479" s="49" t="s">
        <v>17</v>
      </c>
      <c r="E1479" s="49">
        <v>1</v>
      </c>
      <c r="F1479" s="50" t="s">
        <v>60</v>
      </c>
      <c r="G1479" s="50" t="s">
        <v>14</v>
      </c>
      <c r="H1479" s="22">
        <v>0.85265664686999998</v>
      </c>
      <c r="J1479" s="39">
        <v>92455913</v>
      </c>
      <c r="K1479" s="51">
        <v>0.82910992500000003</v>
      </c>
      <c r="L1479" s="51">
        <v>-2.3546721869999999e-002</v>
      </c>
    </row>
    <row r="1480" ht="15" hidden="1">
      <c r="A1480" s="47">
        <v>92455999</v>
      </c>
      <c r="B1480" s="48" t="s">
        <v>6738</v>
      </c>
      <c r="C1480" s="48" t="s">
        <v>6738</v>
      </c>
      <c r="D1480" s="49" t="s">
        <v>17</v>
      </c>
      <c r="E1480" s="49">
        <v>1</v>
      </c>
      <c r="F1480" s="50" t="s">
        <v>60</v>
      </c>
      <c r="G1480" s="50" t="s">
        <v>14</v>
      </c>
      <c r="H1480" s="22">
        <v>0.44327474855999999</v>
      </c>
      <c r="J1480" s="39">
        <v>92455999</v>
      </c>
      <c r="K1480" s="51">
        <v>0.43103340000000001</v>
      </c>
      <c r="L1480" s="51">
        <v>-1.224134856e-002</v>
      </c>
    </row>
    <row r="1481" ht="15" hidden="1">
      <c r="A1481" s="47">
        <v>90308450</v>
      </c>
      <c r="B1481" s="48" t="s">
        <v>7949</v>
      </c>
      <c r="C1481" s="48" t="s">
        <v>7950</v>
      </c>
      <c r="D1481" s="49" t="s">
        <v>43</v>
      </c>
      <c r="E1481" s="49">
        <v>1</v>
      </c>
      <c r="F1481" s="50" t="s">
        <v>60</v>
      </c>
      <c r="G1481" s="50" t="s">
        <v>14</v>
      </c>
      <c r="H1481" s="22">
        <v>1.8469781190000001</v>
      </c>
      <c r="J1481" s="39">
        <v>90308450</v>
      </c>
      <c r="K1481" s="51">
        <v>1.7959725</v>
      </c>
      <c r="L1481" s="51">
        <v>-5.1005618999999898e-002</v>
      </c>
    </row>
    <row r="1482" ht="15" hidden="1">
      <c r="A1482" s="47">
        <v>90148061</v>
      </c>
      <c r="B1482" s="48" t="s">
        <v>6795</v>
      </c>
      <c r="C1482" s="48" t="s">
        <v>6795</v>
      </c>
      <c r="D1482" s="49" t="s">
        <v>17</v>
      </c>
      <c r="E1482" s="49">
        <v>1</v>
      </c>
      <c r="F1482" s="50" t="s">
        <v>60</v>
      </c>
      <c r="G1482" s="50" t="s">
        <v>14</v>
      </c>
      <c r="H1482" s="22">
        <v>0.91117587203999995</v>
      </c>
      <c r="J1482" s="39">
        <v>90148061</v>
      </c>
      <c r="K1482" s="51">
        <v>0.8860131</v>
      </c>
      <c r="L1482" s="51">
        <v>-2.5162772039999899e-002</v>
      </c>
    </row>
    <row r="1483" ht="15" hidden="1">
      <c r="A1483" s="47">
        <v>90258150</v>
      </c>
      <c r="B1483" s="48" t="s">
        <v>1280</v>
      </c>
      <c r="C1483" s="48" t="s">
        <v>1281</v>
      </c>
      <c r="D1483" s="49" t="s">
        <v>131</v>
      </c>
      <c r="E1483" s="49">
        <v>1</v>
      </c>
      <c r="F1483" s="50" t="s">
        <v>60</v>
      </c>
      <c r="G1483" s="50" t="s">
        <v>14</v>
      </c>
      <c r="H1483" s="22">
        <v>3.7062694254599999</v>
      </c>
      <c r="J1483" s="39">
        <v>90258150</v>
      </c>
      <c r="K1483" s="51">
        <v>3.6039181500000002</v>
      </c>
      <c r="L1483" s="51">
        <v>-0.10235127546</v>
      </c>
    </row>
    <row r="1484" ht="15" hidden="1">
      <c r="A1484" s="47">
        <v>90284453</v>
      </c>
      <c r="B1484" s="48" t="s">
        <v>2398</v>
      </c>
      <c r="C1484" s="48" t="s">
        <v>2399</v>
      </c>
      <c r="D1484" s="49" t="s">
        <v>603</v>
      </c>
      <c r="E1484" s="49">
        <v>1</v>
      </c>
      <c r="F1484" s="50" t="s">
        <v>60</v>
      </c>
      <c r="G1484" s="50" t="s">
        <v>14</v>
      </c>
      <c r="H1484" s="22">
        <v>0.45558793601999997</v>
      </c>
      <c r="J1484" s="39">
        <v>90284453</v>
      </c>
      <c r="K1484" s="51">
        <v>0.44300655</v>
      </c>
      <c r="L1484" s="51">
        <v>-1.258138602e-002</v>
      </c>
    </row>
    <row r="1485" ht="15" hidden="1">
      <c r="A1485" s="47">
        <v>92376673</v>
      </c>
      <c r="B1485" s="48" t="s">
        <v>816</v>
      </c>
      <c r="C1485" s="48" t="s">
        <v>816</v>
      </c>
      <c r="D1485" s="49" t="s">
        <v>17</v>
      </c>
      <c r="E1485" s="49">
        <v>1</v>
      </c>
      <c r="F1485" s="50" t="s">
        <v>436</v>
      </c>
      <c r="G1485" s="50" t="s">
        <v>14</v>
      </c>
      <c r="H1485" s="22">
        <v>1.3147638249114</v>
      </c>
      <c r="J1485" s="39">
        <v>92376673</v>
      </c>
      <c r="K1485" s="51">
        <v>1.2784556835000001</v>
      </c>
      <c r="L1485" s="51">
        <v>-3.6308141411399902e-002</v>
      </c>
    </row>
    <row r="1486" ht="15" hidden="1">
      <c r="A1486" s="47">
        <v>90247949</v>
      </c>
      <c r="B1486" s="48" t="s">
        <v>4112</v>
      </c>
      <c r="C1486" s="48" t="s">
        <v>4113</v>
      </c>
      <c r="D1486" s="49" t="s">
        <v>1002</v>
      </c>
      <c r="E1486" s="49">
        <v>1</v>
      </c>
      <c r="F1486" s="50" t="s">
        <v>158</v>
      </c>
      <c r="G1486" s="50" t="s">
        <v>14</v>
      </c>
      <c r="H1486" s="22">
        <v>0.88654949711999997</v>
      </c>
      <c r="J1486" s="39">
        <v>90247949</v>
      </c>
      <c r="K1486" s="51">
        <v>0.86206680000000002</v>
      </c>
      <c r="L1486" s="51">
        <v>-2.4482697120000001e-002</v>
      </c>
    </row>
    <row r="1487" ht="15" hidden="1">
      <c r="A1487" s="47">
        <v>92402569</v>
      </c>
      <c r="B1487" s="48" t="s">
        <v>3832</v>
      </c>
      <c r="C1487" s="48" t="s">
        <v>3832</v>
      </c>
      <c r="D1487" s="49" t="s">
        <v>21</v>
      </c>
      <c r="E1487" s="49">
        <v>1</v>
      </c>
      <c r="F1487" s="50" t="s">
        <v>60</v>
      </c>
      <c r="G1487" s="50" t="s">
        <v>14</v>
      </c>
      <c r="H1487" s="22">
        <v>1.4126102657099999</v>
      </c>
      <c r="J1487" s="39">
        <v>92402569</v>
      </c>
      <c r="K1487" s="51">
        <v>1.373600025</v>
      </c>
      <c r="L1487" s="51">
        <v>-3.9010240709999901e-002</v>
      </c>
    </row>
    <row r="1488" ht="15">
      <c r="A1488" s="47">
        <v>90204484</v>
      </c>
      <c r="B1488" s="48" t="s">
        <v>9345</v>
      </c>
      <c r="C1488" s="48" t="s">
        <v>9346</v>
      </c>
      <c r="D1488" s="49" t="s">
        <v>956</v>
      </c>
      <c r="E1488" s="49">
        <v>100</v>
      </c>
      <c r="F1488" s="50" t="s">
        <v>18</v>
      </c>
      <c r="G1488" s="50" t="s">
        <v>19</v>
      </c>
      <c r="H1488" s="22">
        <v>0.11081868714</v>
      </c>
      <c r="J1488" s="39">
        <v>90204484</v>
      </c>
      <c r="K1488" s="51">
        <v>0.10775835</v>
      </c>
      <c r="L1488" s="51">
        <v>-3.0603371399999901e-003</v>
      </c>
    </row>
    <row r="1489" ht="15" hidden="1">
      <c r="A1489" s="47">
        <v>90265343</v>
      </c>
      <c r="B1489" s="48" t="s">
        <v>3959</v>
      </c>
      <c r="C1489" s="48" t="s">
        <v>3959</v>
      </c>
      <c r="D1489" s="49" t="s">
        <v>21</v>
      </c>
      <c r="E1489" s="49">
        <v>1</v>
      </c>
      <c r="F1489" s="50" t="s">
        <v>60</v>
      </c>
      <c r="G1489" s="50" t="s">
        <v>14</v>
      </c>
      <c r="H1489" s="22">
        <v>1.99801632177</v>
      </c>
      <c r="J1489" s="39">
        <v>90265343</v>
      </c>
      <c r="K1489" s="51">
        <v>1.9428396750000001</v>
      </c>
      <c r="L1489" s="51">
        <v>-5.51766467699999e-002</v>
      </c>
    </row>
    <row r="1490" ht="15">
      <c r="A1490" s="47">
        <v>92462553</v>
      </c>
      <c r="B1490" s="48" t="s">
        <v>3708</v>
      </c>
      <c r="C1490" s="48" t="s">
        <v>3709</v>
      </c>
      <c r="D1490" s="49" t="s">
        <v>69</v>
      </c>
      <c r="E1490" s="49">
        <v>100</v>
      </c>
      <c r="F1490" s="50" t="s">
        <v>18</v>
      </c>
      <c r="G1490" s="50" t="s">
        <v>19</v>
      </c>
      <c r="H1490" s="22">
        <v>0.11081868714</v>
      </c>
      <c r="J1490" s="39">
        <v>92462553</v>
      </c>
      <c r="K1490" s="51">
        <v>0.10775835</v>
      </c>
      <c r="L1490" s="51">
        <v>-3.0603371399999901e-003</v>
      </c>
    </row>
    <row r="1491" ht="15" hidden="1">
      <c r="A1491" s="47">
        <v>92469434</v>
      </c>
      <c r="B1491" s="48" t="s">
        <v>2129</v>
      </c>
      <c r="C1491" s="48" t="s">
        <v>2132</v>
      </c>
      <c r="D1491" s="49" t="s">
        <v>21</v>
      </c>
      <c r="E1491" s="49">
        <v>1</v>
      </c>
      <c r="F1491" s="50" t="s">
        <v>60</v>
      </c>
      <c r="G1491" s="50" t="s">
        <v>14</v>
      </c>
      <c r="H1491" s="22">
        <v>0.45558793601999997</v>
      </c>
      <c r="J1491" s="39">
        <v>92469434</v>
      </c>
      <c r="K1491" s="51">
        <v>0.44300655</v>
      </c>
      <c r="L1491" s="51">
        <v>-1.258138602e-002</v>
      </c>
    </row>
    <row r="1492" ht="15">
      <c r="A1492" s="47">
        <v>90270312</v>
      </c>
      <c r="B1492" s="48" t="s">
        <v>5939</v>
      </c>
      <c r="C1492" s="48" t="s">
        <v>5940</v>
      </c>
      <c r="D1492" s="49" t="s">
        <v>603</v>
      </c>
      <c r="E1492" s="49">
        <v>1</v>
      </c>
      <c r="F1492" s="50" t="s">
        <v>60</v>
      </c>
      <c r="G1492" s="50" t="s">
        <v>14</v>
      </c>
      <c r="H1492" s="22">
        <v>0.11081868714</v>
      </c>
      <c r="J1492" s="39">
        <v>90270312</v>
      </c>
      <c r="K1492" s="51">
        <v>0.10775835</v>
      </c>
      <c r="L1492" s="51">
        <v>-3.0603371399999901e-003</v>
      </c>
    </row>
    <row r="1493" ht="15">
      <c r="A1493" s="47">
        <v>90380045</v>
      </c>
      <c r="B1493" s="48" t="s">
        <v>7167</v>
      </c>
      <c r="C1493" s="48" t="s">
        <v>7168</v>
      </c>
      <c r="D1493" s="49" t="s">
        <v>69</v>
      </c>
      <c r="E1493" s="49">
        <v>100</v>
      </c>
      <c r="F1493" s="50" t="s">
        <v>18</v>
      </c>
      <c r="G1493" s="50" t="s">
        <v>19</v>
      </c>
      <c r="H1493" s="22">
        <v>0.11081868714</v>
      </c>
      <c r="J1493" s="39">
        <v>90380045</v>
      </c>
      <c r="K1493" s="51">
        <v>0.10775835</v>
      </c>
      <c r="L1493" s="51">
        <v>-3.0603371399999901e-003</v>
      </c>
    </row>
    <row r="1494" ht="15" hidden="1">
      <c r="A1494" s="47">
        <v>90270010</v>
      </c>
      <c r="B1494" s="48" t="s">
        <v>5277</v>
      </c>
      <c r="C1494" s="48" t="s">
        <v>5278</v>
      </c>
      <c r="D1494" s="49" t="s">
        <v>220</v>
      </c>
      <c r="E1494" s="49">
        <v>1</v>
      </c>
      <c r="F1494" s="50" t="s">
        <v>64</v>
      </c>
      <c r="G1494" s="50" t="s">
        <v>14</v>
      </c>
      <c r="H1494" s="22">
        <v>166.88062964538</v>
      </c>
      <c r="J1494" s="39">
        <v>90270010</v>
      </c>
      <c r="K1494" s="51">
        <v>162.27210195000001</v>
      </c>
      <c r="L1494" s="51">
        <v>-4.6085276953799896</v>
      </c>
    </row>
    <row r="1495" ht="15" hidden="1">
      <c r="A1495" s="47">
        <v>92466931</v>
      </c>
      <c r="B1495" s="48" t="s">
        <v>2361</v>
      </c>
      <c r="C1495" s="48" t="s">
        <v>2361</v>
      </c>
      <c r="D1495" s="49" t="s">
        <v>39</v>
      </c>
      <c r="E1495" s="49">
        <v>1</v>
      </c>
      <c r="F1495" s="50" t="s">
        <v>13</v>
      </c>
      <c r="G1495" s="50" t="s">
        <v>14</v>
      </c>
      <c r="H1495" s="22">
        <v>93.521590470000007</v>
      </c>
      <c r="J1495" s="39">
        <v>92466931</v>
      </c>
      <c r="K1495" s="51">
        <v>90.938924999999998</v>
      </c>
      <c r="L1495" s="51">
        <v>-2.58266546999999</v>
      </c>
    </row>
    <row r="1496" ht="15" hidden="1">
      <c r="A1496" s="47">
        <v>90269683</v>
      </c>
      <c r="B1496" s="48" t="s">
        <v>7845</v>
      </c>
      <c r="C1496" s="48" t="s">
        <v>7845</v>
      </c>
      <c r="D1496" s="49" t="s">
        <v>603</v>
      </c>
      <c r="E1496" s="49">
        <v>1</v>
      </c>
      <c r="F1496" s="50" t="s">
        <v>13</v>
      </c>
      <c r="G1496" s="50" t="s">
        <v>14</v>
      </c>
      <c r="H1496" s="22">
        <v>29.985395086800001</v>
      </c>
      <c r="J1496" s="39">
        <v>90269683</v>
      </c>
      <c r="K1496" s="51">
        <v>29.157326999999999</v>
      </c>
      <c r="L1496" s="51">
        <v>-0.82806808679999799</v>
      </c>
    </row>
    <row r="1497" ht="15" hidden="1">
      <c r="A1497" s="47">
        <v>92426859</v>
      </c>
      <c r="B1497" s="48" t="s">
        <v>8793</v>
      </c>
      <c r="C1497" s="48" t="s">
        <v>8794</v>
      </c>
      <c r="D1497" s="49" t="s">
        <v>603</v>
      </c>
      <c r="E1497" s="49">
        <v>250</v>
      </c>
      <c r="F1497" s="50" t="s">
        <v>18</v>
      </c>
      <c r="G1497" s="50" t="s">
        <v>19</v>
      </c>
      <c r="H1497" s="22">
        <v>4.7614919999999996</v>
      </c>
      <c r="J1497" s="39">
        <v>92426859</v>
      </c>
      <c r="K1497" s="51">
        <v>4.6299999999999999</v>
      </c>
      <c r="L1497" s="51">
        <v>-0.131492</v>
      </c>
    </row>
    <row r="1498" ht="15" hidden="1">
      <c r="A1498" s="47">
        <v>90306503</v>
      </c>
      <c r="B1498" s="48" t="s">
        <v>5852</v>
      </c>
      <c r="C1498" s="48" t="s">
        <v>5853</v>
      </c>
      <c r="D1498" s="49" t="s">
        <v>536</v>
      </c>
      <c r="E1498" s="49">
        <v>1</v>
      </c>
      <c r="F1498" s="50" t="s">
        <v>88</v>
      </c>
      <c r="G1498" s="50" t="s">
        <v>14</v>
      </c>
      <c r="H1498" s="22">
        <v>3.99603264354</v>
      </c>
      <c r="J1498" s="39">
        <v>90306503</v>
      </c>
      <c r="K1498" s="51">
        <v>3.8856793500000002</v>
      </c>
      <c r="L1498" s="51">
        <v>-0.11035329353999999</v>
      </c>
    </row>
    <row r="1499" ht="15" hidden="1">
      <c r="A1499" s="47">
        <v>90173333</v>
      </c>
      <c r="B1499" s="48" t="s">
        <v>3057</v>
      </c>
      <c r="C1499" s="48" t="s">
        <v>3059</v>
      </c>
      <c r="D1499" s="49" t="s">
        <v>244</v>
      </c>
      <c r="E1499" s="49">
        <v>1</v>
      </c>
      <c r="F1499" s="50" t="s">
        <v>436</v>
      </c>
      <c r="G1499" s="50" t="s">
        <v>14</v>
      </c>
      <c r="H1499" s="22">
        <v>2.7326463811883999</v>
      </c>
      <c r="J1499" s="39">
        <v>90173333</v>
      </c>
      <c r="K1499" s="51">
        <v>2.657182401</v>
      </c>
      <c r="L1499" s="51">
        <v>-7.5463980188399796e-002</v>
      </c>
    </row>
    <row r="1500" ht="15" hidden="1">
      <c r="A1500" s="47">
        <v>92415822</v>
      </c>
      <c r="B1500" s="48" t="s">
        <v>7620</v>
      </c>
      <c r="C1500" s="48" t="s">
        <v>7620</v>
      </c>
      <c r="D1500" s="49" t="s">
        <v>21</v>
      </c>
      <c r="E1500" s="49">
        <v>1</v>
      </c>
      <c r="F1500" s="50" t="s">
        <v>60</v>
      </c>
      <c r="G1500" s="50" t="s">
        <v>14</v>
      </c>
      <c r="H1500" s="22">
        <v>1.8469781190000001</v>
      </c>
      <c r="J1500" s="39">
        <v>92415822</v>
      </c>
      <c r="K1500" s="51">
        <v>1.7959725</v>
      </c>
      <c r="L1500" s="51">
        <v>-5.1005618999999898e-002</v>
      </c>
    </row>
    <row r="1501" ht="15" hidden="1">
      <c r="A1501" s="47">
        <v>90160339</v>
      </c>
      <c r="B1501" s="48" t="s">
        <v>9693</v>
      </c>
      <c r="C1501" s="48" t="s">
        <v>9694</v>
      </c>
      <c r="D1501" s="49" t="s">
        <v>737</v>
      </c>
      <c r="E1501" s="49">
        <v>15</v>
      </c>
      <c r="F1501" s="50" t="s">
        <v>95</v>
      </c>
      <c r="G1501" s="50" t="s">
        <v>19</v>
      </c>
      <c r="H1501" s="22">
        <v>1.2596214868902</v>
      </c>
      <c r="J1501" s="39">
        <v>90160339</v>
      </c>
      <c r="K1501" s="51">
        <v>1.2248361404999999</v>
      </c>
      <c r="L1501" s="51">
        <v>-3.4785346390199902e-002</v>
      </c>
    </row>
    <row r="1502" ht="15" hidden="1">
      <c r="A1502" s="47">
        <v>90251440</v>
      </c>
      <c r="B1502" s="48" t="s">
        <v>6796</v>
      </c>
      <c r="C1502" s="48" t="s">
        <v>6797</v>
      </c>
      <c r="D1502" s="49" t="s">
        <v>21</v>
      </c>
      <c r="E1502" s="49">
        <v>1</v>
      </c>
      <c r="F1502" s="50" t="s">
        <v>60</v>
      </c>
      <c r="G1502" s="50" t="s">
        <v>14</v>
      </c>
      <c r="H1502" s="22">
        <v>0.92348905950000004</v>
      </c>
      <c r="J1502" s="39">
        <v>90251440</v>
      </c>
      <c r="K1502" s="51">
        <v>0.89798624999999999</v>
      </c>
      <c r="L1502" s="51">
        <v>-2.55028094999999e-002</v>
      </c>
    </row>
    <row r="1503" ht="15" hidden="1">
      <c r="A1503" s="47">
        <v>90251644</v>
      </c>
      <c r="B1503" s="48" t="s">
        <v>1226</v>
      </c>
      <c r="C1503" s="48" t="s">
        <v>1227</v>
      </c>
      <c r="D1503" s="49" t="s">
        <v>1221</v>
      </c>
      <c r="E1503" s="49">
        <v>1</v>
      </c>
      <c r="F1503" s="50" t="s">
        <v>60</v>
      </c>
      <c r="G1503" s="50" t="s">
        <v>14</v>
      </c>
      <c r="H1503" s="22">
        <v>0.92348905950000004</v>
      </c>
      <c r="J1503" s="39">
        <v>90251644</v>
      </c>
      <c r="K1503" s="51">
        <v>0.89798624999999999</v>
      </c>
      <c r="L1503" s="51">
        <v>-2.55028094999999e-002</v>
      </c>
    </row>
    <row r="1504" ht="15" hidden="1">
      <c r="A1504" s="47">
        <v>92457231</v>
      </c>
      <c r="B1504" s="48" t="s">
        <v>2019</v>
      </c>
      <c r="C1504" s="48" t="s">
        <v>2020</v>
      </c>
      <c r="D1504" s="49" t="s">
        <v>39</v>
      </c>
      <c r="E1504" s="49">
        <v>10</v>
      </c>
      <c r="F1504" s="50" t="s">
        <v>95</v>
      </c>
      <c r="G1504" s="50" t="s">
        <v>19</v>
      </c>
      <c r="H1504" s="22">
        <v>0.92348905950000004</v>
      </c>
      <c r="J1504" s="39">
        <v>92457231</v>
      </c>
      <c r="K1504" s="51">
        <v>0.89798624999999999</v>
      </c>
      <c r="L1504" s="51">
        <v>-2.55028094999999e-002</v>
      </c>
    </row>
    <row r="1505" ht="15" hidden="1">
      <c r="A1505" s="47">
        <v>92469469</v>
      </c>
      <c r="B1505" s="48" t="s">
        <v>2125</v>
      </c>
      <c r="C1505" s="48" t="s">
        <v>2128</v>
      </c>
      <c r="D1505" s="49" t="s">
        <v>21</v>
      </c>
      <c r="E1505" s="49">
        <v>1</v>
      </c>
      <c r="F1505" s="50" t="s">
        <v>60</v>
      </c>
      <c r="G1505" s="50" t="s">
        <v>14</v>
      </c>
      <c r="H1505" s="22">
        <v>0.88654949711999997</v>
      </c>
      <c r="J1505" s="39">
        <v>92469469</v>
      </c>
      <c r="K1505" s="51">
        <v>0.86206680000000002</v>
      </c>
      <c r="L1505" s="51">
        <v>-2.4482697120000001e-002</v>
      </c>
    </row>
    <row r="1506" ht="15" hidden="1">
      <c r="A1506" s="47">
        <v>90219724</v>
      </c>
      <c r="B1506" s="48" t="s">
        <v>9398</v>
      </c>
      <c r="C1506" s="48" t="s">
        <v>9399</v>
      </c>
      <c r="D1506" s="49" t="s">
        <v>69</v>
      </c>
      <c r="E1506" s="49">
        <v>1</v>
      </c>
      <c r="F1506" s="50" t="s">
        <v>60</v>
      </c>
      <c r="G1506" s="50" t="s">
        <v>14</v>
      </c>
      <c r="H1506" s="22">
        <v>0.88654949711999997</v>
      </c>
      <c r="J1506" s="39">
        <v>90219724</v>
      </c>
      <c r="K1506" s="51">
        <v>0.86206680000000002</v>
      </c>
      <c r="L1506" s="51">
        <v>-2.4482697120000001e-002</v>
      </c>
    </row>
    <row r="1507" ht="15" hidden="1">
      <c r="A1507" s="47">
        <v>92375219</v>
      </c>
      <c r="B1507" s="48" t="s">
        <v>6896</v>
      </c>
      <c r="C1507" s="48" t="s">
        <v>6897</v>
      </c>
      <c r="D1507" s="49" t="s">
        <v>73</v>
      </c>
      <c r="E1507" s="49">
        <v>1</v>
      </c>
      <c r="F1507" s="50" t="s">
        <v>60</v>
      </c>
      <c r="G1507" s="50" t="s">
        <v>14</v>
      </c>
      <c r="H1507" s="22">
        <v>0.88654949711999997</v>
      </c>
      <c r="J1507" s="39">
        <v>92375219</v>
      </c>
      <c r="K1507" s="51">
        <v>0.86206680000000002</v>
      </c>
      <c r="L1507" s="51">
        <v>-2.4482697120000001e-002</v>
      </c>
    </row>
    <row r="1508" ht="15" hidden="1">
      <c r="A1508" s="47">
        <v>90170067</v>
      </c>
      <c r="B1508" s="48" t="s">
        <v>4710</v>
      </c>
      <c r="C1508" s="48" t="s">
        <v>4712</v>
      </c>
      <c r="D1508" s="49" t="s">
        <v>244</v>
      </c>
      <c r="E1508" s="49">
        <v>1</v>
      </c>
      <c r="F1508" s="50" t="s">
        <v>158</v>
      </c>
      <c r="G1508" s="50" t="s">
        <v>14</v>
      </c>
      <c r="H1508" s="22">
        <v>0.45558793601999997</v>
      </c>
      <c r="J1508" s="39">
        <v>90170067</v>
      </c>
      <c r="K1508" s="51">
        <v>0.44300655</v>
      </c>
      <c r="L1508" s="51">
        <v>-1.258138602e-002</v>
      </c>
    </row>
    <row r="1509" ht="15" hidden="1">
      <c r="A1509" s="47">
        <v>90157621</v>
      </c>
      <c r="B1509" s="48" t="s">
        <v>6642</v>
      </c>
      <c r="C1509" s="48" t="s">
        <v>6643</v>
      </c>
      <c r="D1509" s="49" t="s">
        <v>229</v>
      </c>
      <c r="E1509" s="49">
        <v>1</v>
      </c>
      <c r="F1509" s="50" t="s">
        <v>60</v>
      </c>
      <c r="G1509" s="50" t="s">
        <v>14</v>
      </c>
      <c r="H1509" s="22">
        <v>0.44327474855999999</v>
      </c>
      <c r="J1509" s="39">
        <v>90157621</v>
      </c>
      <c r="K1509" s="51">
        <v>0.43103340000000001</v>
      </c>
      <c r="L1509" s="51">
        <v>-1.224134856e-002</v>
      </c>
    </row>
    <row r="1510" ht="15" hidden="1">
      <c r="A1510" s="47">
        <v>92468144</v>
      </c>
      <c r="B1510" s="48" t="s">
        <v>8364</v>
      </c>
      <c r="C1510" s="48" t="s">
        <v>8364</v>
      </c>
      <c r="D1510" s="49" t="s">
        <v>39</v>
      </c>
      <c r="E1510" s="49">
        <v>1</v>
      </c>
      <c r="F1510" s="50" t="s">
        <v>13</v>
      </c>
      <c r="G1510" s="50" t="s">
        <v>14</v>
      </c>
      <c r="H1510" s="22">
        <v>55.2802696002</v>
      </c>
      <c r="J1510" s="39">
        <v>92468144</v>
      </c>
      <c r="K1510" s="51">
        <v>53.753665499999997</v>
      </c>
      <c r="L1510" s="51">
        <v>-1.5266041001999999</v>
      </c>
    </row>
    <row r="1511" ht="15" hidden="1">
      <c r="A1511" s="47">
        <v>92459072</v>
      </c>
      <c r="B1511" s="48" t="s">
        <v>2063</v>
      </c>
      <c r="C1511" s="48" t="s">
        <v>2063</v>
      </c>
      <c r="D1511" s="49" t="s">
        <v>603</v>
      </c>
      <c r="E1511" s="49">
        <v>1</v>
      </c>
      <c r="F1511" s="50" t="s">
        <v>13</v>
      </c>
      <c r="G1511" s="50" t="s">
        <v>14</v>
      </c>
      <c r="H1511" s="22">
        <v>6.7751963838</v>
      </c>
      <c r="J1511" s="39">
        <v>92459072</v>
      </c>
      <c r="K1511" s="51">
        <v>6.5880945000000004</v>
      </c>
      <c r="L1511" s="51">
        <v>-0.18710188380000001</v>
      </c>
    </row>
    <row r="1512" ht="15" hidden="1">
      <c r="A1512" s="47">
        <v>90290020</v>
      </c>
      <c r="B1512" s="48" t="s">
        <v>5452</v>
      </c>
      <c r="C1512" s="48" t="s">
        <v>5453</v>
      </c>
      <c r="D1512" s="49" t="s">
        <v>748</v>
      </c>
      <c r="E1512" s="49">
        <v>1</v>
      </c>
      <c r="F1512" s="50" t="s">
        <v>88</v>
      </c>
      <c r="G1512" s="50" t="s">
        <v>14</v>
      </c>
      <c r="H1512" s="22">
        <v>1467.6211265448601</v>
      </c>
      <c r="J1512" s="39">
        <v>90290020</v>
      </c>
      <c r="K1512" s="51">
        <v>1427.09172165</v>
      </c>
      <c r="L1512" s="51">
        <v>-40.529404894859901</v>
      </c>
    </row>
    <row r="1513" ht="15" hidden="1">
      <c r="A1513" s="47">
        <v>90278054</v>
      </c>
      <c r="B1513" s="48" t="s">
        <v>8800</v>
      </c>
      <c r="C1513" s="48" t="s">
        <v>8800</v>
      </c>
      <c r="D1513" s="49" t="s">
        <v>915</v>
      </c>
      <c r="E1513" s="49">
        <v>250</v>
      </c>
      <c r="F1513" s="50" t="s">
        <v>18</v>
      </c>
      <c r="G1513" s="50" t="s">
        <v>19</v>
      </c>
      <c r="H1513" s="22">
        <v>3.68164305054</v>
      </c>
      <c r="J1513" s="39">
        <v>90278054</v>
      </c>
      <c r="K1513" s="51">
        <v>3.5799718500000002</v>
      </c>
      <c r="L1513" s="51">
        <v>-0.10167120054000001</v>
      </c>
    </row>
    <row r="1514" ht="15" hidden="1">
      <c r="A1514" s="47">
        <v>92366074</v>
      </c>
      <c r="B1514" s="48" t="s">
        <v>4932</v>
      </c>
      <c r="C1514" s="48" t="s">
        <v>4933</v>
      </c>
      <c r="D1514" s="49" t="s">
        <v>956</v>
      </c>
      <c r="E1514" s="49">
        <v>1</v>
      </c>
      <c r="F1514" s="50" t="s">
        <v>436</v>
      </c>
      <c r="G1514" s="50" t="s">
        <v>14</v>
      </c>
      <c r="H1514" s="22">
        <v>3.8170881126</v>
      </c>
      <c r="J1514" s="39">
        <v>92366074</v>
      </c>
      <c r="K1514" s="51">
        <v>3.7116764999999998</v>
      </c>
      <c r="L1514" s="51">
        <v>-0.1054116126</v>
      </c>
    </row>
    <row r="1515" ht="15" hidden="1">
      <c r="A1515" s="47">
        <v>92447759</v>
      </c>
      <c r="B1515" s="48" t="s">
        <v>2288</v>
      </c>
      <c r="C1515" s="48" t="s">
        <v>2289</v>
      </c>
      <c r="D1515" s="49" t="s">
        <v>633</v>
      </c>
      <c r="E1515" s="49">
        <v>1</v>
      </c>
      <c r="F1515" s="50" t="s">
        <v>64</v>
      </c>
      <c r="G1515" s="50" t="s">
        <v>14</v>
      </c>
      <c r="H1515" s="22">
        <v>6.7077554544</v>
      </c>
      <c r="J1515" s="39">
        <v>92447759</v>
      </c>
      <c r="K1515" s="51">
        <v>6.5225160000000004</v>
      </c>
      <c r="L1515" s="51">
        <v>-0.1852394544</v>
      </c>
    </row>
    <row r="1516" ht="15" hidden="1">
      <c r="A1516" s="47">
        <v>90173880</v>
      </c>
      <c r="B1516" s="48" t="s">
        <v>7751</v>
      </c>
      <c r="C1516" s="48" t="s">
        <v>7752</v>
      </c>
      <c r="D1516" s="49" t="s">
        <v>383</v>
      </c>
      <c r="E1516" s="49">
        <v>1</v>
      </c>
      <c r="F1516" s="50" t="s">
        <v>64</v>
      </c>
      <c r="G1516" s="50" t="s">
        <v>14</v>
      </c>
      <c r="H1516" s="22">
        <v>513.73721999999998</v>
      </c>
      <c r="J1516" s="39">
        <v>90173880</v>
      </c>
      <c r="K1516" s="51">
        <v>499.55000000000001</v>
      </c>
      <c r="L1516" s="51">
        <v>-14.18722</v>
      </c>
    </row>
    <row r="1517" ht="15" hidden="1">
      <c r="A1517" s="47">
        <v>92422993</v>
      </c>
      <c r="B1517" s="48" t="s">
        <v>1445</v>
      </c>
      <c r="C1517" s="48" t="s">
        <v>1446</v>
      </c>
      <c r="D1517" s="49" t="s">
        <v>956</v>
      </c>
      <c r="E1517" s="49">
        <v>1</v>
      </c>
      <c r="F1517" s="50" t="s">
        <v>88</v>
      </c>
      <c r="G1517" s="50" t="s">
        <v>14</v>
      </c>
      <c r="H1517" s="22">
        <v>7.5110443505999998</v>
      </c>
      <c r="J1517" s="39">
        <v>92422993</v>
      </c>
      <c r="K1517" s="51">
        <v>7.3036215000000002</v>
      </c>
      <c r="L1517" s="51">
        <v>-0.20742285060000001</v>
      </c>
    </row>
    <row r="1518" ht="15" hidden="1">
      <c r="A1518" s="47">
        <v>90174666</v>
      </c>
      <c r="B1518" s="48" t="s">
        <v>8735</v>
      </c>
      <c r="C1518" s="48" t="s">
        <v>8736</v>
      </c>
      <c r="D1518" s="49" t="s">
        <v>34</v>
      </c>
      <c r="E1518" s="49">
        <v>1</v>
      </c>
      <c r="F1518" s="50" t="s">
        <v>436</v>
      </c>
      <c r="G1518" s="50" t="s">
        <v>14</v>
      </c>
      <c r="H1518" s="22">
        <v>3.7678353627600001</v>
      </c>
      <c r="J1518" s="39">
        <v>90174666</v>
      </c>
      <c r="K1518" s="51">
        <v>3.6637838999999999</v>
      </c>
      <c r="L1518" s="51">
        <v>-0.10405146276</v>
      </c>
    </row>
    <row r="1519" ht="15" hidden="1">
      <c r="A1519" s="47">
        <v>90470010</v>
      </c>
      <c r="B1519" s="48" t="s">
        <v>8020</v>
      </c>
      <c r="C1519" s="48" t="s">
        <v>8022</v>
      </c>
      <c r="D1519" s="49" t="s">
        <v>146</v>
      </c>
      <c r="E1519" s="49">
        <v>1</v>
      </c>
      <c r="F1519" s="50" t="s">
        <v>64</v>
      </c>
      <c r="G1519" s="50" t="s">
        <v>14</v>
      </c>
      <c r="H1519" s="22">
        <v>1.8592913064600001</v>
      </c>
      <c r="J1519" s="39">
        <v>90470010</v>
      </c>
      <c r="K1519" s="51">
        <v>1.80794565</v>
      </c>
      <c r="L1519" s="51">
        <v>-5.1345656459999903e-002</v>
      </c>
    </row>
    <row r="1520" ht="15" hidden="1">
      <c r="A1520" s="47">
        <v>90268164</v>
      </c>
      <c r="B1520" s="48" t="s">
        <v>9245</v>
      </c>
      <c r="C1520" s="48" t="s">
        <v>9246</v>
      </c>
      <c r="D1520" s="49" t="s">
        <v>603</v>
      </c>
      <c r="E1520" s="49">
        <v>1</v>
      </c>
      <c r="F1520" s="50" t="s">
        <v>64</v>
      </c>
      <c r="G1520" s="50" t="s">
        <v>14</v>
      </c>
      <c r="H1520" s="22">
        <v>1.88391768138</v>
      </c>
      <c r="J1520" s="39">
        <v>90268164</v>
      </c>
      <c r="K1520" s="51">
        <v>1.8318919499999999</v>
      </c>
      <c r="L1520" s="51">
        <v>-5.2025731379999898e-002</v>
      </c>
    </row>
    <row r="1521" ht="15" hidden="1">
      <c r="A1521" s="47">
        <v>90299027</v>
      </c>
      <c r="B1521" s="48" t="s">
        <v>137</v>
      </c>
      <c r="C1521" s="48" t="s">
        <v>138</v>
      </c>
      <c r="D1521" s="49" t="s">
        <v>139</v>
      </c>
      <c r="E1521" s="49">
        <v>1</v>
      </c>
      <c r="F1521" s="50" t="s">
        <v>60</v>
      </c>
      <c r="G1521" s="50" t="s">
        <v>14</v>
      </c>
      <c r="H1521" s="22">
        <v>7.1662751017200002</v>
      </c>
      <c r="J1521" s="39">
        <v>90299027</v>
      </c>
      <c r="K1521" s="51">
        <v>6.9683732999999997</v>
      </c>
      <c r="L1521" s="51">
        <v>-0.19790180171999999</v>
      </c>
    </row>
    <row r="1522" ht="15" hidden="1">
      <c r="A1522" s="47">
        <v>90412028</v>
      </c>
      <c r="B1522" s="48" t="s">
        <v>2393</v>
      </c>
      <c r="C1522" s="48" t="s">
        <v>2396</v>
      </c>
      <c r="D1522" s="49" t="s">
        <v>220</v>
      </c>
      <c r="E1522" s="49">
        <v>1</v>
      </c>
      <c r="F1522" s="50" t="s">
        <v>60</v>
      </c>
      <c r="G1522" s="50" t="s">
        <v>14</v>
      </c>
      <c r="H1522" s="22">
        <v>0.46790112348000001</v>
      </c>
      <c r="J1522" s="39">
        <v>90412028</v>
      </c>
      <c r="K1522" s="51">
        <v>0.45497969999999999</v>
      </c>
      <c r="L1522" s="51">
        <v>-1.2921423479999999e-002</v>
      </c>
    </row>
    <row r="1523" ht="15" hidden="1">
      <c r="A1523" s="47">
        <v>90697030</v>
      </c>
      <c r="B1523" s="48" t="s">
        <v>582</v>
      </c>
      <c r="C1523" s="48" t="s">
        <v>585</v>
      </c>
      <c r="D1523" s="49" t="s">
        <v>235</v>
      </c>
      <c r="E1523" s="49">
        <v>1</v>
      </c>
      <c r="F1523" s="50" t="s">
        <v>60</v>
      </c>
      <c r="G1523" s="50" t="s">
        <v>14</v>
      </c>
      <c r="H1523" s="22">
        <v>7.8188740370999996</v>
      </c>
      <c r="J1523" s="39">
        <v>90697030</v>
      </c>
      <c r="K1523" s="51">
        <v>7.6029502500000001</v>
      </c>
      <c r="L1523" s="51">
        <v>-0.21592378709999899</v>
      </c>
    </row>
    <row r="1524" ht="15" hidden="1">
      <c r="A1524" s="47">
        <v>90268130</v>
      </c>
      <c r="B1524" s="48" t="s">
        <v>9262</v>
      </c>
      <c r="C1524" s="48" t="s">
        <v>9263</v>
      </c>
      <c r="D1524" s="49" t="s">
        <v>603</v>
      </c>
      <c r="E1524" s="49">
        <v>1</v>
      </c>
      <c r="F1524" s="50" t="s">
        <v>64</v>
      </c>
      <c r="G1524" s="50" t="s">
        <v>14</v>
      </c>
      <c r="H1524" s="22">
        <v>3.8540276749800002</v>
      </c>
      <c r="J1524" s="39">
        <v>90268130</v>
      </c>
      <c r="K1524" s="51">
        <v>3.74759595</v>
      </c>
      <c r="L1524" s="51">
        <v>-0.10643172498</v>
      </c>
    </row>
    <row r="1525" ht="15" hidden="1">
      <c r="A1525" s="47">
        <v>90205413</v>
      </c>
      <c r="B1525" s="48" t="s">
        <v>8539</v>
      </c>
      <c r="C1525" s="48" t="s">
        <v>8540</v>
      </c>
      <c r="D1525" s="49" t="s">
        <v>956</v>
      </c>
      <c r="E1525" s="49">
        <v>100</v>
      </c>
      <c r="F1525" s="50" t="s">
        <v>18</v>
      </c>
      <c r="G1525" s="50" t="s">
        <v>19</v>
      </c>
      <c r="H1525" s="22">
        <v>1.8716044939200001</v>
      </c>
      <c r="J1525" s="39">
        <v>90205413</v>
      </c>
      <c r="K1525" s="51">
        <v>1.8199187999999999</v>
      </c>
      <c r="L1525" s="51">
        <v>-5.16856939199999e-002</v>
      </c>
    </row>
    <row r="1526" ht="15" hidden="1">
      <c r="A1526" s="47">
        <v>90278020</v>
      </c>
      <c r="B1526" s="48" t="s">
        <v>6438</v>
      </c>
      <c r="C1526" s="48" t="s">
        <v>6438</v>
      </c>
      <c r="D1526" s="49" t="s">
        <v>915</v>
      </c>
      <c r="E1526" s="49">
        <v>240</v>
      </c>
      <c r="F1526" s="50" t="s">
        <v>18</v>
      </c>
      <c r="G1526" s="50" t="s">
        <v>19</v>
      </c>
      <c r="H1526" s="22">
        <v>3.7555221752999999</v>
      </c>
      <c r="J1526" s="39">
        <v>90278020</v>
      </c>
      <c r="K1526" s="51">
        <v>3.6518107500000001</v>
      </c>
      <c r="L1526" s="51">
        <v>-0.10371142530000001</v>
      </c>
    </row>
    <row r="1527" ht="15" hidden="1">
      <c r="A1527" s="47">
        <v>91412013</v>
      </c>
      <c r="B1527" s="48" t="s">
        <v>7014</v>
      </c>
      <c r="C1527" s="48" t="s">
        <v>7015</v>
      </c>
      <c r="D1527" s="49" t="s">
        <v>720</v>
      </c>
      <c r="E1527" s="49">
        <v>1</v>
      </c>
      <c r="F1527" s="50" t="s">
        <v>64</v>
      </c>
      <c r="G1527" s="50" t="s">
        <v>14</v>
      </c>
      <c r="H1527" s="22">
        <v>7.7080553499600004</v>
      </c>
      <c r="J1527" s="39">
        <v>91412013</v>
      </c>
      <c r="K1527" s="51">
        <v>7.4951919</v>
      </c>
      <c r="L1527" s="51">
        <v>-0.21286344995999901</v>
      </c>
    </row>
    <row r="1528" ht="15" hidden="1">
      <c r="A1528" s="47">
        <v>91513049</v>
      </c>
      <c r="B1528" s="48" t="s">
        <v>3050</v>
      </c>
      <c r="C1528" s="48" t="s">
        <v>3051</v>
      </c>
      <c r="D1528" s="49" t="s">
        <v>154</v>
      </c>
      <c r="E1528" s="49">
        <v>100</v>
      </c>
      <c r="F1528" s="50" t="s">
        <v>151</v>
      </c>
      <c r="G1528" s="50" t="s">
        <v>19</v>
      </c>
      <c r="H1528" s="22">
        <v>0.23395056174000001</v>
      </c>
      <c r="J1528" s="39">
        <v>91513049</v>
      </c>
      <c r="K1528" s="51">
        <v>0.22748984999999999</v>
      </c>
      <c r="L1528" s="51">
        <v>-6.4607117399999902e-003</v>
      </c>
    </row>
    <row r="1529" ht="15" hidden="1">
      <c r="A1529" s="47">
        <v>92465390</v>
      </c>
      <c r="B1529" s="48" t="s">
        <v>2174</v>
      </c>
      <c r="C1529" s="48" t="s">
        <v>2175</v>
      </c>
      <c r="D1529" s="49" t="s">
        <v>414</v>
      </c>
      <c r="E1529" s="49">
        <v>1</v>
      </c>
      <c r="F1529" s="50" t="s">
        <v>60</v>
      </c>
      <c r="G1529" s="50" t="s">
        <v>14</v>
      </c>
      <c r="H1529" s="22">
        <v>1.88391768138</v>
      </c>
      <c r="J1529" s="39">
        <v>92465390</v>
      </c>
      <c r="K1529" s="51">
        <v>1.8318919499999999</v>
      </c>
      <c r="L1529" s="51">
        <v>-5.2025731379999898e-002</v>
      </c>
    </row>
    <row r="1530" ht="15" hidden="1">
      <c r="A1530" s="47">
        <v>92438393</v>
      </c>
      <c r="B1530" s="48" t="s">
        <v>6466</v>
      </c>
      <c r="C1530" s="48" t="s">
        <v>6465</v>
      </c>
      <c r="D1530" s="49" t="s">
        <v>633</v>
      </c>
      <c r="E1530" s="49">
        <v>1</v>
      </c>
      <c r="F1530" s="50" t="s">
        <v>436</v>
      </c>
      <c r="G1530" s="50" t="s">
        <v>14</v>
      </c>
      <c r="H1530" s="22">
        <v>7.5356707255200002</v>
      </c>
      <c r="J1530" s="39">
        <v>92438393</v>
      </c>
      <c r="K1530" s="51">
        <v>7.3275677999999997</v>
      </c>
      <c r="L1530" s="51">
        <v>-0.20810292552000001</v>
      </c>
    </row>
    <row r="1531" ht="15" hidden="1">
      <c r="A1531" s="47">
        <v>92255051</v>
      </c>
      <c r="B1531" s="48" t="s">
        <v>3718</v>
      </c>
      <c r="C1531" s="48" t="s">
        <v>3718</v>
      </c>
      <c r="D1531" s="49" t="s">
        <v>78</v>
      </c>
      <c r="E1531" s="49">
        <v>1</v>
      </c>
      <c r="F1531" s="50" t="s">
        <v>60</v>
      </c>
      <c r="G1531" s="50" t="s">
        <v>14</v>
      </c>
      <c r="H1531" s="22">
        <v>0.23395056174000001</v>
      </c>
      <c r="J1531" s="39">
        <v>92255051</v>
      </c>
      <c r="K1531" s="51">
        <v>0.22748984999999999</v>
      </c>
      <c r="L1531" s="51">
        <v>-6.4607117399999902e-003</v>
      </c>
    </row>
    <row r="1532" ht="15" hidden="1">
      <c r="A1532" s="47">
        <v>90284615</v>
      </c>
      <c r="B1532" s="48" t="s">
        <v>2451</v>
      </c>
      <c r="C1532" s="48" t="s">
        <v>2455</v>
      </c>
      <c r="D1532" s="49" t="s">
        <v>544</v>
      </c>
      <c r="E1532" s="49">
        <v>1</v>
      </c>
      <c r="F1532" s="50" t="s">
        <v>88</v>
      </c>
      <c r="G1532" s="50" t="s">
        <v>14</v>
      </c>
      <c r="H1532" s="22">
        <v>8.4629353756499999</v>
      </c>
      <c r="J1532" s="39">
        <v>90284615</v>
      </c>
      <c r="K1532" s="51">
        <v>8.2292253750000004</v>
      </c>
      <c r="L1532" s="51">
        <v>-0.233710000649999</v>
      </c>
    </row>
    <row r="1533" ht="15" hidden="1">
      <c r="A1533" s="47">
        <v>90258738</v>
      </c>
      <c r="B1533" s="48" t="s">
        <v>3487</v>
      </c>
      <c r="C1533" s="48" t="s">
        <v>3487</v>
      </c>
      <c r="D1533" s="49" t="s">
        <v>131</v>
      </c>
      <c r="E1533" s="49">
        <v>1</v>
      </c>
      <c r="F1533" s="50" t="s">
        <v>60</v>
      </c>
      <c r="G1533" s="50" t="s">
        <v>14</v>
      </c>
      <c r="H1533" s="22">
        <v>0.27997680941999997</v>
      </c>
      <c r="J1533" s="39">
        <v>90258738</v>
      </c>
      <c r="K1533" s="51">
        <v>0.27224504999999999</v>
      </c>
      <c r="L1533" s="51">
        <v>-7.7317594199999796e-003</v>
      </c>
    </row>
    <row r="1534" ht="15" hidden="1">
      <c r="A1534" s="47">
        <v>92433880</v>
      </c>
      <c r="B1534" s="48" t="s">
        <v>7101</v>
      </c>
      <c r="C1534" s="48" t="s">
        <v>7102</v>
      </c>
      <c r="D1534" s="49" t="s">
        <v>1221</v>
      </c>
      <c r="E1534" s="49">
        <v>1</v>
      </c>
      <c r="F1534" s="50" t="s">
        <v>60</v>
      </c>
      <c r="G1534" s="50" t="s">
        <v>14</v>
      </c>
      <c r="H1534" s="22">
        <v>1.8346649315400001</v>
      </c>
      <c r="J1534" s="39">
        <v>92433880</v>
      </c>
      <c r="K1534" s="51">
        <v>1.78399935</v>
      </c>
      <c r="L1534" s="51">
        <v>-5.06655815399999e-002</v>
      </c>
    </row>
    <row r="1535" ht="15" hidden="1">
      <c r="A1535" s="47">
        <v>90144457</v>
      </c>
      <c r="B1535" s="48" t="s">
        <v>3814</v>
      </c>
      <c r="C1535" s="48" t="s">
        <v>3814</v>
      </c>
      <c r="D1535" s="49" t="s">
        <v>17</v>
      </c>
      <c r="E1535" s="49">
        <v>1</v>
      </c>
      <c r="F1535" s="50" t="s">
        <v>60</v>
      </c>
      <c r="G1535" s="50" t="s">
        <v>14</v>
      </c>
      <c r="H1535" s="22">
        <v>2.2398144753599998</v>
      </c>
      <c r="J1535" s="39">
        <v>90144457</v>
      </c>
      <c r="K1535" s="51">
        <v>2.1779603999999999</v>
      </c>
      <c r="L1535" s="51">
        <v>-6.1854075359999899e-002</v>
      </c>
    </row>
    <row r="1536" ht="15" hidden="1">
      <c r="A1536" s="47">
        <v>90301013</v>
      </c>
      <c r="B1536" s="48" t="s">
        <v>6950</v>
      </c>
      <c r="C1536" s="48" t="s">
        <v>6951</v>
      </c>
      <c r="D1536" s="49" t="s">
        <v>146</v>
      </c>
      <c r="E1536" s="49">
        <v>1</v>
      </c>
      <c r="F1536" s="50" t="s">
        <v>64</v>
      </c>
      <c r="G1536" s="50" t="s">
        <v>14</v>
      </c>
      <c r="H1536" s="22">
        <v>1.8716044939200001</v>
      </c>
      <c r="J1536" s="39">
        <v>90301013</v>
      </c>
      <c r="K1536" s="51">
        <v>1.8199187999999999</v>
      </c>
      <c r="L1536" s="51">
        <v>-5.16856939199999e-002</v>
      </c>
    </row>
    <row r="1537" ht="15" hidden="1">
      <c r="A1537" s="47">
        <v>90294629</v>
      </c>
      <c r="B1537" s="48" t="s">
        <v>6786</v>
      </c>
      <c r="C1537" s="48" t="s">
        <v>6786</v>
      </c>
      <c r="D1537" s="49" t="s">
        <v>26</v>
      </c>
      <c r="E1537" s="49">
        <v>1</v>
      </c>
      <c r="F1537" s="50" t="s">
        <v>60</v>
      </c>
      <c r="G1537" s="50" t="s">
        <v>14</v>
      </c>
      <c r="H1537" s="22">
        <v>0.27997680941999997</v>
      </c>
      <c r="J1537" s="39">
        <v>90294629</v>
      </c>
      <c r="K1537" s="51">
        <v>0.27224504999999999</v>
      </c>
      <c r="L1537" s="51">
        <v>-7.7317594199999796e-003</v>
      </c>
    </row>
    <row r="1538" ht="15" hidden="1">
      <c r="A1538" s="47">
        <v>90126483</v>
      </c>
      <c r="B1538" s="48" t="s">
        <v>3812</v>
      </c>
      <c r="C1538" s="48" t="s">
        <v>3813</v>
      </c>
      <c r="D1538" s="49" t="s">
        <v>21</v>
      </c>
      <c r="E1538" s="49">
        <v>1</v>
      </c>
      <c r="F1538" s="50" t="s">
        <v>60</v>
      </c>
      <c r="G1538" s="50" t="s">
        <v>14</v>
      </c>
      <c r="H1538" s="22">
        <v>1.8592913064600001</v>
      </c>
      <c r="J1538" s="39">
        <v>90126483</v>
      </c>
      <c r="K1538" s="51">
        <v>1.80794565</v>
      </c>
      <c r="L1538" s="51">
        <v>-5.1345656459999903e-002</v>
      </c>
    </row>
    <row r="1539" ht="15" hidden="1">
      <c r="A1539" s="47">
        <v>90226224</v>
      </c>
      <c r="B1539" s="48" t="s">
        <v>4269</v>
      </c>
      <c r="C1539" s="48" t="s">
        <v>4269</v>
      </c>
      <c r="D1539" s="49" t="s">
        <v>59</v>
      </c>
      <c r="E1539" s="49">
        <v>1</v>
      </c>
      <c r="F1539" s="50" t="s">
        <v>60</v>
      </c>
      <c r="G1539" s="50" t="s">
        <v>14</v>
      </c>
      <c r="H1539" s="22">
        <v>0.27997680941999997</v>
      </c>
      <c r="J1539" s="39">
        <v>90226224</v>
      </c>
      <c r="K1539" s="51">
        <v>0.27224504999999999</v>
      </c>
      <c r="L1539" s="51">
        <v>-7.7317594199999796e-003</v>
      </c>
    </row>
    <row r="1540" ht="15" hidden="1">
      <c r="A1540" s="47">
        <v>90277821</v>
      </c>
      <c r="B1540" s="48" t="s">
        <v>6742</v>
      </c>
      <c r="C1540" s="48" t="s">
        <v>6742</v>
      </c>
      <c r="D1540" s="49" t="s">
        <v>244</v>
      </c>
      <c r="E1540" s="49">
        <v>1</v>
      </c>
      <c r="F1540" s="50" t="s">
        <v>60</v>
      </c>
      <c r="G1540" s="50" t="s">
        <v>14</v>
      </c>
      <c r="H1540" s="22">
        <v>0.46790112348000001</v>
      </c>
      <c r="J1540" s="39">
        <v>90277821</v>
      </c>
      <c r="K1540" s="51">
        <v>0.45497969999999999</v>
      </c>
      <c r="L1540" s="51">
        <v>-1.2921423479999999e-002</v>
      </c>
    </row>
    <row r="1541" ht="15" hidden="1">
      <c r="A1541" s="47">
        <v>92460933</v>
      </c>
      <c r="B1541" s="48" t="s">
        <v>5660</v>
      </c>
      <c r="C1541" s="48" t="s">
        <v>5661</v>
      </c>
      <c r="D1541" s="49" t="s">
        <v>154</v>
      </c>
      <c r="E1541" s="49">
        <v>100</v>
      </c>
      <c r="F1541" s="50" t="s">
        <v>151</v>
      </c>
      <c r="G1541" s="50" t="s">
        <v>19</v>
      </c>
      <c r="H1541" s="22">
        <v>0.23395056174000001</v>
      </c>
      <c r="J1541" s="39">
        <v>92460933</v>
      </c>
      <c r="K1541" s="51">
        <v>0.22748984999999999</v>
      </c>
      <c r="L1541" s="51">
        <v>-6.4607117399999902e-003</v>
      </c>
    </row>
    <row r="1542" ht="15" hidden="1">
      <c r="A1542" s="47">
        <v>91513014</v>
      </c>
      <c r="B1542" s="48" t="s">
        <v>3055</v>
      </c>
      <c r="C1542" s="48" t="s">
        <v>3056</v>
      </c>
      <c r="D1542" s="49" t="s">
        <v>154</v>
      </c>
      <c r="E1542" s="49">
        <v>3.5</v>
      </c>
      <c r="F1542" s="50" t="s">
        <v>95</v>
      </c>
      <c r="G1542" s="50" t="s">
        <v>19</v>
      </c>
      <c r="H1542" s="22">
        <v>7.4617916007599998</v>
      </c>
      <c r="J1542" s="39">
        <v>91513014</v>
      </c>
      <c r="K1542" s="51">
        <v>7.2557289000000003</v>
      </c>
      <c r="L1542" s="51">
        <v>-0.20606270075999999</v>
      </c>
    </row>
    <row r="1543" ht="15" hidden="1">
      <c r="A1543" s="47">
        <v>90222105</v>
      </c>
      <c r="B1543" s="48" t="s">
        <v>3263</v>
      </c>
      <c r="C1543" s="48" t="s">
        <v>3264</v>
      </c>
      <c r="D1543" s="49" t="s">
        <v>69</v>
      </c>
      <c r="E1543" s="49">
        <v>1</v>
      </c>
      <c r="F1543" s="50" t="s">
        <v>60</v>
      </c>
      <c r="G1543" s="50" t="s">
        <v>14</v>
      </c>
      <c r="H1543" s="22">
        <v>3.7185826129200001</v>
      </c>
      <c r="J1543" s="39">
        <v>90222105</v>
      </c>
      <c r="K1543" s="51">
        <v>3.6158912999999999</v>
      </c>
      <c r="L1543" s="51">
        <v>-0.10269131292</v>
      </c>
    </row>
    <row r="1544" ht="15">
      <c r="A1544" s="47">
        <v>92465315</v>
      </c>
      <c r="B1544" s="48" t="s">
        <v>3718</v>
      </c>
      <c r="C1544" s="48" t="s">
        <v>3718</v>
      </c>
      <c r="D1544" s="49" t="s">
        <v>244</v>
      </c>
      <c r="E1544" s="49">
        <v>1</v>
      </c>
      <c r="F1544" s="50" t="s">
        <v>60</v>
      </c>
      <c r="G1544" s="50" t="s">
        <v>14</v>
      </c>
      <c r="H1544" s="22">
        <v>0.13998840470999999</v>
      </c>
      <c r="J1544" s="39">
        <v>92465315</v>
      </c>
      <c r="K1544" s="51">
        <v>0.13612252499999999</v>
      </c>
      <c r="L1544" s="51">
        <v>-3.8658797099999898e-003</v>
      </c>
    </row>
    <row r="1545" ht="15" hidden="1">
      <c r="A1545" s="47">
        <v>91532019</v>
      </c>
      <c r="B1545" s="48" t="s">
        <v>4896</v>
      </c>
      <c r="C1545" s="48" t="s">
        <v>4897</v>
      </c>
      <c r="D1545" s="49" t="s">
        <v>43</v>
      </c>
      <c r="E1545" s="49">
        <v>1</v>
      </c>
      <c r="F1545" s="50" t="s">
        <v>60</v>
      </c>
      <c r="G1545" s="50" t="s">
        <v>14</v>
      </c>
      <c r="H1545" s="22">
        <v>1.9085440563</v>
      </c>
      <c r="J1545" s="39">
        <v>91532019</v>
      </c>
      <c r="K1545" s="51">
        <v>1.8558382499999999</v>
      </c>
      <c r="L1545" s="51">
        <v>-5.2705806299999901e-002</v>
      </c>
    </row>
    <row r="1546" ht="15" hidden="1">
      <c r="A1546" s="47">
        <v>90127994</v>
      </c>
      <c r="B1546" s="48" t="s">
        <v>5210</v>
      </c>
      <c r="C1546" s="48" t="s">
        <v>5210</v>
      </c>
      <c r="D1546" s="49" t="s">
        <v>21</v>
      </c>
      <c r="E1546" s="49">
        <v>1</v>
      </c>
      <c r="F1546" s="50" t="s">
        <v>60</v>
      </c>
      <c r="G1546" s="50" t="s">
        <v>14</v>
      </c>
      <c r="H1546" s="22">
        <v>1.9085440563</v>
      </c>
      <c r="J1546" s="39">
        <v>90127994</v>
      </c>
      <c r="K1546" s="51">
        <v>1.8558382499999999</v>
      </c>
      <c r="L1546" s="51">
        <v>-5.2705806299999901e-002</v>
      </c>
    </row>
    <row r="1547" ht="15" hidden="1">
      <c r="A1547" s="47">
        <v>90230051</v>
      </c>
      <c r="B1547" s="48" t="s">
        <v>4004</v>
      </c>
      <c r="C1547" s="48" t="s">
        <v>4005</v>
      </c>
      <c r="D1547" s="49" t="s">
        <v>146</v>
      </c>
      <c r="E1547" s="49">
        <v>1</v>
      </c>
      <c r="F1547" s="50" t="s">
        <v>60</v>
      </c>
      <c r="G1547" s="50" t="s">
        <v>14</v>
      </c>
      <c r="H1547" s="22">
        <v>0.23395056174000001</v>
      </c>
      <c r="J1547" s="39">
        <v>90230051</v>
      </c>
      <c r="K1547" s="51">
        <v>0.22748984999999999</v>
      </c>
      <c r="L1547" s="51">
        <v>-6.4607117399999902e-003</v>
      </c>
    </row>
    <row r="1548" ht="15" hidden="1">
      <c r="A1548" s="47">
        <v>92454461</v>
      </c>
      <c r="B1548" s="48" t="s">
        <v>687</v>
      </c>
      <c r="C1548" s="48" t="s">
        <v>687</v>
      </c>
      <c r="D1548" s="49" t="s">
        <v>21</v>
      </c>
      <c r="E1548" s="49">
        <v>1</v>
      </c>
      <c r="F1548" s="50" t="s">
        <v>60</v>
      </c>
      <c r="G1548" s="50" t="s">
        <v>14</v>
      </c>
      <c r="H1548" s="22">
        <v>0.55995361883999994</v>
      </c>
      <c r="J1548" s="39">
        <v>92454461</v>
      </c>
      <c r="K1548" s="51">
        <v>0.54449009999999998</v>
      </c>
      <c r="L1548" s="51">
        <v>-1.5463518840000001e-002</v>
      </c>
    </row>
    <row r="1549" ht="15">
      <c r="A1549" s="47">
        <v>90258592</v>
      </c>
      <c r="B1549" s="48" t="s">
        <v>3718</v>
      </c>
      <c r="C1549" s="48" t="s">
        <v>3718</v>
      </c>
      <c r="D1549" s="49" t="s">
        <v>26</v>
      </c>
      <c r="E1549" s="49">
        <v>1</v>
      </c>
      <c r="F1549" s="50" t="s">
        <v>60</v>
      </c>
      <c r="G1549" s="50" t="s">
        <v>14</v>
      </c>
      <c r="H1549" s="22">
        <v>0.13998840470999999</v>
      </c>
      <c r="J1549" s="39">
        <v>90258592</v>
      </c>
      <c r="K1549" s="51">
        <v>0.13612252499999999</v>
      </c>
      <c r="L1549" s="51">
        <v>-3.8658797099999898e-003</v>
      </c>
    </row>
    <row r="1550" ht="15" hidden="1">
      <c r="A1550" s="47">
        <v>92402240</v>
      </c>
      <c r="B1550" s="48" t="s">
        <v>3487</v>
      </c>
      <c r="C1550" s="48" t="s">
        <v>3487</v>
      </c>
      <c r="D1550" s="49" t="s">
        <v>229</v>
      </c>
      <c r="E1550" s="49">
        <v>1</v>
      </c>
      <c r="F1550" s="50" t="s">
        <v>60</v>
      </c>
      <c r="G1550" s="50" t="s">
        <v>14</v>
      </c>
      <c r="H1550" s="22">
        <v>0.27997680941999997</v>
      </c>
      <c r="J1550" s="39">
        <v>92402240</v>
      </c>
      <c r="K1550" s="51">
        <v>0.27224504999999999</v>
      </c>
      <c r="L1550" s="51">
        <v>-7.7317594199999796e-003</v>
      </c>
    </row>
    <row r="1551" ht="15" hidden="1">
      <c r="A1551" s="47">
        <v>90237048</v>
      </c>
      <c r="B1551" s="48" t="s">
        <v>7080</v>
      </c>
      <c r="C1551" s="48" t="s">
        <v>7081</v>
      </c>
      <c r="D1551" s="49" t="s">
        <v>146</v>
      </c>
      <c r="E1551" s="49">
        <v>1</v>
      </c>
      <c r="F1551" s="50" t="s">
        <v>60</v>
      </c>
      <c r="G1551" s="50" t="s">
        <v>14</v>
      </c>
      <c r="H1551" s="22">
        <v>3.8170881126</v>
      </c>
      <c r="J1551" s="39">
        <v>90237048</v>
      </c>
      <c r="K1551" s="51">
        <v>3.7116764999999998</v>
      </c>
      <c r="L1551" s="51">
        <v>-0.1054116126</v>
      </c>
    </row>
    <row r="1552" ht="15" hidden="1">
      <c r="A1552" s="47">
        <v>90227565</v>
      </c>
      <c r="B1552" s="48" t="s">
        <v>2147</v>
      </c>
      <c r="C1552" s="48" t="s">
        <v>2150</v>
      </c>
      <c r="D1552" s="49" t="s">
        <v>59</v>
      </c>
      <c r="E1552" s="49">
        <v>1</v>
      </c>
      <c r="F1552" s="50" t="s">
        <v>60</v>
      </c>
      <c r="G1552" s="50" t="s">
        <v>14</v>
      </c>
      <c r="H1552" s="22">
        <v>0.27997680941999997</v>
      </c>
      <c r="J1552" s="39">
        <v>90227565</v>
      </c>
      <c r="K1552" s="51">
        <v>0.27224504999999999</v>
      </c>
      <c r="L1552" s="51">
        <v>-7.7317594199999796e-003</v>
      </c>
    </row>
    <row r="1553" ht="15">
      <c r="A1553" s="47">
        <v>92456340</v>
      </c>
      <c r="B1553" s="48" t="s">
        <v>4004</v>
      </c>
      <c r="C1553" s="48" t="s">
        <v>4004</v>
      </c>
      <c r="D1553" s="49" t="s">
        <v>17</v>
      </c>
      <c r="E1553" s="49">
        <v>1</v>
      </c>
      <c r="F1553" s="50" t="s">
        <v>60</v>
      </c>
      <c r="G1553" s="50" t="s">
        <v>14</v>
      </c>
      <c r="H1553" s="22">
        <v>0.13998840470999999</v>
      </c>
      <c r="J1553" s="39">
        <v>92456340</v>
      </c>
      <c r="K1553" s="51">
        <v>0.13612252499999999</v>
      </c>
      <c r="L1553" s="51">
        <v>-3.8658797099999898e-003</v>
      </c>
    </row>
    <row r="1554" ht="15" hidden="1">
      <c r="A1554" s="47">
        <v>90146549</v>
      </c>
      <c r="B1554" s="48" t="s">
        <v>4737</v>
      </c>
      <c r="C1554" s="48" t="s">
        <v>4737</v>
      </c>
      <c r="D1554" s="49" t="s">
        <v>17</v>
      </c>
      <c r="E1554" s="49">
        <v>30</v>
      </c>
      <c r="F1554" s="50" t="s">
        <v>95</v>
      </c>
      <c r="G1554" s="50" t="s">
        <v>19</v>
      </c>
      <c r="H1554" s="22">
        <v>0.46790112348000001</v>
      </c>
      <c r="J1554" s="39">
        <v>90146549</v>
      </c>
      <c r="K1554" s="51">
        <v>0.45497969999999999</v>
      </c>
      <c r="L1554" s="51">
        <v>-1.2921423479999999e-002</v>
      </c>
    </row>
    <row r="1555" ht="15" hidden="1">
      <c r="A1555" s="47">
        <v>90310624</v>
      </c>
      <c r="B1555" s="48" t="s">
        <v>9172</v>
      </c>
      <c r="C1555" s="48" t="s">
        <v>9173</v>
      </c>
      <c r="D1555" s="49" t="s">
        <v>21</v>
      </c>
      <c r="E1555" s="49">
        <v>1</v>
      </c>
      <c r="F1555" s="50" t="s">
        <v>13</v>
      </c>
      <c r="G1555" s="50" t="s">
        <v>14</v>
      </c>
      <c r="H1555" s="22">
        <v>240.63662253077999</v>
      </c>
      <c r="J1555" s="39">
        <v>90310624</v>
      </c>
      <c r="K1555" s="51">
        <v>233.99127045</v>
      </c>
      <c r="L1555" s="51">
        <v>-6.6453520807799897</v>
      </c>
    </row>
    <row r="1556" ht="15" hidden="1">
      <c r="A1556" s="47">
        <v>90278968</v>
      </c>
      <c r="B1556" s="48" t="s">
        <v>2343</v>
      </c>
      <c r="C1556" s="48" t="s">
        <v>2344</v>
      </c>
      <c r="D1556" s="49" t="s">
        <v>946</v>
      </c>
      <c r="E1556" s="49">
        <v>1</v>
      </c>
      <c r="F1556" s="50" t="s">
        <v>88</v>
      </c>
      <c r="G1556" s="50" t="s">
        <v>14</v>
      </c>
      <c r="H1556" s="22">
        <v>230.21966593962</v>
      </c>
      <c r="J1556" s="39">
        <v>90278968</v>
      </c>
      <c r="K1556" s="51">
        <v>223.86198555000001</v>
      </c>
      <c r="L1556" s="51">
        <v>-6.3576803896199898</v>
      </c>
    </row>
    <row r="1557" ht="15" hidden="1">
      <c r="A1557" s="47">
        <v>90147871</v>
      </c>
      <c r="B1557" s="48" t="s">
        <v>3265</v>
      </c>
      <c r="C1557" s="48" t="s">
        <v>3267</v>
      </c>
      <c r="D1557" s="49" t="s">
        <v>17</v>
      </c>
      <c r="E1557" s="49">
        <v>1</v>
      </c>
      <c r="F1557" s="50" t="s">
        <v>60</v>
      </c>
      <c r="G1557" s="50" t="s">
        <v>14</v>
      </c>
      <c r="H1557" s="22">
        <v>3.7432089878400001</v>
      </c>
      <c r="J1557" s="39">
        <v>90147871</v>
      </c>
      <c r="K1557" s="51">
        <v>3.6398375999999999</v>
      </c>
      <c r="L1557" s="51">
        <v>-0.10337138784</v>
      </c>
    </row>
    <row r="1558" ht="15" hidden="1">
      <c r="A1558" s="47">
        <v>90227506</v>
      </c>
      <c r="B1558" s="48" t="s">
        <v>3265</v>
      </c>
      <c r="C1558" s="48" t="s">
        <v>3268</v>
      </c>
      <c r="D1558" s="49" t="s">
        <v>39</v>
      </c>
      <c r="E1558" s="49">
        <v>1</v>
      </c>
      <c r="F1558" s="50" t="s">
        <v>60</v>
      </c>
      <c r="G1558" s="50" t="s">
        <v>14</v>
      </c>
      <c r="H1558" s="22">
        <v>3.68164305054</v>
      </c>
      <c r="J1558" s="39">
        <v>90227506</v>
      </c>
      <c r="K1558" s="51">
        <v>3.5799718500000002</v>
      </c>
      <c r="L1558" s="51">
        <v>-0.10167120054000001</v>
      </c>
    </row>
    <row r="1559" ht="15" hidden="1">
      <c r="A1559" s="47">
        <v>92369600</v>
      </c>
      <c r="B1559" s="48" t="s">
        <v>3122</v>
      </c>
      <c r="C1559" s="48" t="s">
        <v>3124</v>
      </c>
      <c r="D1559" s="49" t="s">
        <v>888</v>
      </c>
      <c r="E1559" s="49">
        <v>1</v>
      </c>
      <c r="F1559" s="50" t="s">
        <v>60</v>
      </c>
      <c r="G1559" s="50" t="s">
        <v>14</v>
      </c>
      <c r="H1559" s="22">
        <v>1.88391768138</v>
      </c>
      <c r="J1559" s="39">
        <v>92369600</v>
      </c>
      <c r="K1559" s="51">
        <v>1.8318919499999999</v>
      </c>
      <c r="L1559" s="51">
        <v>-5.2025731379999898e-002</v>
      </c>
    </row>
    <row r="1560" ht="15" hidden="1">
      <c r="A1560" s="47">
        <v>92426140</v>
      </c>
      <c r="B1560" s="48" t="s">
        <v>8933</v>
      </c>
      <c r="C1560" s="48" t="s">
        <v>8934</v>
      </c>
      <c r="D1560" s="49" t="s">
        <v>956</v>
      </c>
      <c r="E1560" s="49">
        <v>1</v>
      </c>
      <c r="F1560" s="50" t="s">
        <v>60</v>
      </c>
      <c r="G1560" s="50" t="s">
        <v>14</v>
      </c>
      <c r="H1560" s="22">
        <v>1.88391768138</v>
      </c>
      <c r="J1560" s="39">
        <v>92426140</v>
      </c>
      <c r="K1560" s="51">
        <v>1.8318919499999999</v>
      </c>
      <c r="L1560" s="51">
        <v>-5.2025731379999898e-002</v>
      </c>
    </row>
    <row r="1561" ht="15" hidden="1">
      <c r="A1561" s="47">
        <v>90277295</v>
      </c>
      <c r="B1561" s="48" t="s">
        <v>5044</v>
      </c>
      <c r="C1561" s="48" t="s">
        <v>5045</v>
      </c>
      <c r="D1561" s="49" t="s">
        <v>233</v>
      </c>
      <c r="E1561" s="49">
        <v>1</v>
      </c>
      <c r="F1561" s="50" t="s">
        <v>60</v>
      </c>
      <c r="G1561" s="50" t="s">
        <v>14</v>
      </c>
      <c r="H1561" s="22">
        <v>1.8716044939200001</v>
      </c>
      <c r="J1561" s="39">
        <v>90277295</v>
      </c>
      <c r="K1561" s="51">
        <v>1.8199187999999999</v>
      </c>
      <c r="L1561" s="51">
        <v>-5.16856939199999e-002</v>
      </c>
    </row>
    <row r="1562" ht="15" hidden="1">
      <c r="A1562" s="47">
        <v>90303687</v>
      </c>
      <c r="B1562" s="48" t="s">
        <v>4970</v>
      </c>
      <c r="C1562" s="48" t="s">
        <v>4970</v>
      </c>
      <c r="D1562" s="49" t="s">
        <v>26</v>
      </c>
      <c r="E1562" s="49">
        <v>1</v>
      </c>
      <c r="F1562" s="50" t="s">
        <v>60</v>
      </c>
      <c r="G1562" s="50" t="s">
        <v>14</v>
      </c>
      <c r="H1562" s="22">
        <v>1.1598494879286001</v>
      </c>
      <c r="J1562" s="39">
        <v>90303687</v>
      </c>
      <c r="K1562" s="51">
        <v>1.1278194164999999</v>
      </c>
      <c r="L1562" s="51">
        <v>-3.2030071428599899e-002</v>
      </c>
    </row>
    <row r="1563" ht="15" hidden="1">
      <c r="A1563" s="47">
        <v>92426107</v>
      </c>
      <c r="B1563" s="48" t="s">
        <v>9423</v>
      </c>
      <c r="C1563" s="48" t="s">
        <v>9424</v>
      </c>
      <c r="D1563" s="49" t="s">
        <v>956</v>
      </c>
      <c r="E1563" s="49">
        <v>1</v>
      </c>
      <c r="F1563" s="50" t="s">
        <v>60</v>
      </c>
      <c r="G1563" s="50" t="s">
        <v>14</v>
      </c>
      <c r="H1563" s="22">
        <v>0.93580224696000003</v>
      </c>
      <c r="J1563" s="39">
        <v>92426107</v>
      </c>
      <c r="K1563" s="51">
        <v>0.90995939999999997</v>
      </c>
      <c r="L1563" s="51">
        <v>-2.5842846959999902e-002</v>
      </c>
    </row>
    <row r="1564" ht="15" hidden="1">
      <c r="A1564" s="47">
        <v>90143760</v>
      </c>
      <c r="B1564" s="48" t="s">
        <v>8204</v>
      </c>
      <c r="C1564" s="48" t="s">
        <v>8204</v>
      </c>
      <c r="D1564" s="49" t="s">
        <v>17</v>
      </c>
      <c r="E1564" s="49">
        <v>15</v>
      </c>
      <c r="F1564" s="50" t="s">
        <v>18</v>
      </c>
      <c r="G1564" s="50" t="s">
        <v>19</v>
      </c>
      <c r="H1564" s="22">
        <v>0.63481322015999997</v>
      </c>
      <c r="J1564" s="39">
        <v>90143760</v>
      </c>
      <c r="K1564" s="51">
        <v>0.61728240000000001</v>
      </c>
      <c r="L1564" s="51">
        <v>-1.7530820159999998e-002</v>
      </c>
    </row>
    <row r="1565" ht="15" hidden="1">
      <c r="A1565" s="47">
        <v>92378706</v>
      </c>
      <c r="B1565" s="48" t="s">
        <v>2775</v>
      </c>
      <c r="C1565" s="48" t="s">
        <v>2776</v>
      </c>
      <c r="D1565" s="49" t="s">
        <v>748</v>
      </c>
      <c r="E1565" s="49">
        <v>100</v>
      </c>
      <c r="F1565" s="50" t="s">
        <v>18</v>
      </c>
      <c r="G1565" s="50" t="s">
        <v>19</v>
      </c>
      <c r="H1565" s="22">
        <v>0.23395056174000001</v>
      </c>
      <c r="J1565" s="39">
        <v>92378706</v>
      </c>
      <c r="K1565" s="51">
        <v>0.22748984999999999</v>
      </c>
      <c r="L1565" s="51">
        <v>-6.4607117399999902e-003</v>
      </c>
    </row>
    <row r="1566" ht="15" hidden="1">
      <c r="A1566" s="47">
        <v>90228537</v>
      </c>
      <c r="B1566" s="48" t="s">
        <v>9339</v>
      </c>
      <c r="C1566" s="48" t="s">
        <v>9340</v>
      </c>
      <c r="D1566" s="49" t="s">
        <v>235</v>
      </c>
      <c r="E1566" s="49">
        <v>1</v>
      </c>
      <c r="F1566" s="50" t="s">
        <v>60</v>
      </c>
      <c r="G1566" s="50" t="s">
        <v>14</v>
      </c>
      <c r="H1566" s="22">
        <v>0.23395056174000001</v>
      </c>
      <c r="J1566" s="39">
        <v>90228537</v>
      </c>
      <c r="K1566" s="51">
        <v>0.22748984999999999</v>
      </c>
      <c r="L1566" s="51">
        <v>-6.4607117399999902e-003</v>
      </c>
    </row>
    <row r="1567" ht="15" hidden="1">
      <c r="A1567" s="47">
        <v>90267583</v>
      </c>
      <c r="B1567" s="48" t="s">
        <v>3933</v>
      </c>
      <c r="C1567" s="48" t="s">
        <v>3934</v>
      </c>
      <c r="D1567" s="49" t="s">
        <v>1221</v>
      </c>
      <c r="E1567" s="49">
        <v>1</v>
      </c>
      <c r="F1567" s="50" t="s">
        <v>60</v>
      </c>
      <c r="G1567" s="50" t="s">
        <v>14</v>
      </c>
      <c r="H1567" s="22">
        <v>0.23395056174000001</v>
      </c>
      <c r="J1567" s="39">
        <v>90267583</v>
      </c>
      <c r="K1567" s="51">
        <v>0.22748984999999999</v>
      </c>
      <c r="L1567" s="51">
        <v>-6.4607117399999902e-003</v>
      </c>
    </row>
    <row r="1568" ht="15" hidden="1">
      <c r="A1568" s="47">
        <v>92202012</v>
      </c>
      <c r="B1568" s="48" t="s">
        <v>3576</v>
      </c>
      <c r="C1568" s="48" t="s">
        <v>3577</v>
      </c>
      <c r="D1568" s="49" t="s">
        <v>603</v>
      </c>
      <c r="E1568" s="49">
        <v>1</v>
      </c>
      <c r="F1568" s="50" t="s">
        <v>60</v>
      </c>
      <c r="G1568" s="50" t="s">
        <v>14</v>
      </c>
      <c r="H1568" s="22">
        <v>7.5726102878999999</v>
      </c>
      <c r="J1568" s="39">
        <v>92202012</v>
      </c>
      <c r="K1568" s="51">
        <v>7.3634872500000004</v>
      </c>
      <c r="L1568" s="51">
        <v>-0.2091230379</v>
      </c>
    </row>
    <row r="1569" ht="15" hidden="1">
      <c r="A1569" s="47">
        <v>90311710</v>
      </c>
      <c r="B1569" s="48" t="s">
        <v>9561</v>
      </c>
      <c r="C1569" s="48" t="s">
        <v>9562</v>
      </c>
      <c r="D1569" s="49" t="s">
        <v>956</v>
      </c>
      <c r="E1569" s="49">
        <v>1</v>
      </c>
      <c r="F1569" s="50" t="s">
        <v>60</v>
      </c>
      <c r="G1569" s="50" t="s">
        <v>14</v>
      </c>
      <c r="H1569" s="22">
        <v>3.9032804248200001</v>
      </c>
      <c r="J1569" s="39">
        <v>90311710</v>
      </c>
      <c r="K1569" s="51">
        <v>3.79548855</v>
      </c>
      <c r="L1569" s="51">
        <v>-0.10779187481999999</v>
      </c>
    </row>
    <row r="1570" ht="15" hidden="1">
      <c r="A1570" s="47">
        <v>90311728</v>
      </c>
      <c r="B1570" s="48" t="s">
        <v>9559</v>
      </c>
      <c r="C1570" s="48" t="s">
        <v>9560</v>
      </c>
      <c r="D1570" s="49" t="s">
        <v>956</v>
      </c>
      <c r="E1570" s="49">
        <v>1</v>
      </c>
      <c r="F1570" s="50" t="s">
        <v>60</v>
      </c>
      <c r="G1570" s="50" t="s">
        <v>14</v>
      </c>
      <c r="H1570" s="22">
        <v>3.9032804248200001</v>
      </c>
      <c r="J1570" s="39">
        <v>90311728</v>
      </c>
      <c r="K1570" s="51">
        <v>3.79548855</v>
      </c>
      <c r="L1570" s="51">
        <v>-0.10779187481999999</v>
      </c>
    </row>
    <row r="1571" ht="15" hidden="1">
      <c r="A1571" s="47">
        <v>90125207</v>
      </c>
      <c r="B1571" s="48" t="s">
        <v>8467</v>
      </c>
      <c r="C1571" s="48" t="s">
        <v>8467</v>
      </c>
      <c r="D1571" s="49" t="s">
        <v>50</v>
      </c>
      <c r="E1571" s="49">
        <v>1</v>
      </c>
      <c r="F1571" s="50" t="s">
        <v>60</v>
      </c>
      <c r="G1571" s="50" t="s">
        <v>14</v>
      </c>
      <c r="H1571" s="22">
        <v>1.3617053912699999</v>
      </c>
      <c r="J1571" s="39">
        <v>90125207</v>
      </c>
      <c r="K1571" s="51">
        <v>1.324100925</v>
      </c>
      <c r="L1571" s="51">
        <v>-3.76044662699999e-002</v>
      </c>
    </row>
    <row r="1572" ht="15" hidden="1">
      <c r="A1572" s="47">
        <v>90262760</v>
      </c>
      <c r="B1572" s="48" t="s">
        <v>6746</v>
      </c>
      <c r="C1572" s="48" t="s">
        <v>6747</v>
      </c>
      <c r="D1572" s="49" t="s">
        <v>414</v>
      </c>
      <c r="E1572" s="49">
        <v>1</v>
      </c>
      <c r="F1572" s="50" t="s">
        <v>60</v>
      </c>
      <c r="G1572" s="50" t="s">
        <v>14</v>
      </c>
      <c r="H1572" s="22">
        <v>0.96042862188</v>
      </c>
      <c r="J1572" s="39">
        <v>90262760</v>
      </c>
      <c r="K1572" s="51">
        <v>0.93390569999999995</v>
      </c>
      <c r="L1572" s="51">
        <v>-2.6522921879999901e-002</v>
      </c>
    </row>
    <row r="1573" ht="15" hidden="1">
      <c r="A1573" s="47">
        <v>92437958</v>
      </c>
      <c r="B1573" s="48" t="s">
        <v>7723</v>
      </c>
      <c r="C1573" s="48" t="s">
        <v>7724</v>
      </c>
      <c r="D1573" s="49" t="s">
        <v>12</v>
      </c>
      <c r="E1573" s="49">
        <v>1</v>
      </c>
      <c r="F1573" s="50" t="s">
        <v>60</v>
      </c>
      <c r="G1573" s="50" t="s">
        <v>14</v>
      </c>
      <c r="H1573" s="22">
        <v>8.0281982239200005</v>
      </c>
      <c r="J1573" s="39">
        <v>92437958</v>
      </c>
      <c r="K1573" s="51">
        <v>7.8064938000000001</v>
      </c>
      <c r="L1573" s="51">
        <v>-0.22170442391999901</v>
      </c>
    </row>
    <row r="1574" ht="15" hidden="1">
      <c r="A1574" s="47">
        <v>92434290</v>
      </c>
      <c r="B1574" s="48" t="s">
        <v>4269</v>
      </c>
      <c r="C1574" s="48" t="s">
        <v>4275</v>
      </c>
      <c r="D1574" s="49" t="s">
        <v>220</v>
      </c>
      <c r="E1574" s="49">
        <v>1</v>
      </c>
      <c r="F1574" s="50" t="s">
        <v>60</v>
      </c>
      <c r="G1574" s="50" t="s">
        <v>14</v>
      </c>
      <c r="H1574" s="22">
        <v>0.48021431094</v>
      </c>
      <c r="J1574" s="39">
        <v>92434290</v>
      </c>
      <c r="K1574" s="51">
        <v>0.46695284999999997</v>
      </c>
      <c r="L1574" s="51">
        <v>-1.3261460940000001e-002</v>
      </c>
    </row>
    <row r="1575" ht="15" hidden="1">
      <c r="A1575" s="47">
        <v>90196520</v>
      </c>
      <c r="B1575" s="48" t="s">
        <v>1474</v>
      </c>
      <c r="C1575" s="48" t="s">
        <v>1475</v>
      </c>
      <c r="D1575" s="49" t="s">
        <v>720</v>
      </c>
      <c r="E1575" s="49">
        <v>1</v>
      </c>
      <c r="F1575" s="50" t="s">
        <v>158</v>
      </c>
      <c r="G1575" s="50" t="s">
        <v>14</v>
      </c>
      <c r="H1575" s="22">
        <v>0.48021431094</v>
      </c>
      <c r="J1575" s="39">
        <v>90196520</v>
      </c>
      <c r="K1575" s="51">
        <v>0.46695284999999997</v>
      </c>
      <c r="L1575" s="51">
        <v>-1.3261460940000001e-002</v>
      </c>
    </row>
    <row r="1576" ht="15" hidden="1">
      <c r="A1576" s="47">
        <v>92465285</v>
      </c>
      <c r="B1576" s="48" t="s">
        <v>3473</v>
      </c>
      <c r="C1576" s="48" t="s">
        <v>3475</v>
      </c>
      <c r="D1576" s="49" t="s">
        <v>2232</v>
      </c>
      <c r="E1576" s="49">
        <v>1</v>
      </c>
      <c r="F1576" s="50" t="s">
        <v>60</v>
      </c>
      <c r="G1576" s="50" t="s">
        <v>14</v>
      </c>
      <c r="H1576" s="22">
        <v>1.93317043122</v>
      </c>
      <c r="J1576" s="39">
        <v>92465285</v>
      </c>
      <c r="K1576" s="51">
        <v>1.8797845500000001</v>
      </c>
      <c r="L1576" s="51">
        <v>-5.3385881219999903e-002</v>
      </c>
    </row>
    <row r="1577" ht="15" hidden="1">
      <c r="A1577" s="47">
        <v>90278372</v>
      </c>
      <c r="B1577" s="48" t="s">
        <v>9034</v>
      </c>
      <c r="C1577" s="48" t="s">
        <v>9035</v>
      </c>
      <c r="D1577" s="49" t="s">
        <v>7553</v>
      </c>
      <c r="E1577" s="49">
        <v>50</v>
      </c>
      <c r="F1577" s="50" t="s">
        <v>95</v>
      </c>
      <c r="G1577" s="50" t="s">
        <v>19</v>
      </c>
      <c r="H1577" s="22">
        <v>0.48021431094</v>
      </c>
      <c r="J1577" s="39">
        <v>90278372</v>
      </c>
      <c r="K1577" s="51">
        <v>0.46695284999999997</v>
      </c>
      <c r="L1577" s="51">
        <v>-1.3261460940000001e-002</v>
      </c>
    </row>
    <row r="1578" ht="15" hidden="1">
      <c r="A1578" s="47">
        <v>90128648</v>
      </c>
      <c r="B1578" s="48" t="s">
        <v>3631</v>
      </c>
      <c r="C1578" s="48" t="s">
        <v>3635</v>
      </c>
      <c r="D1578" s="49" t="s">
        <v>21</v>
      </c>
      <c r="E1578" s="49">
        <v>1</v>
      </c>
      <c r="F1578" s="50" t="s">
        <v>60</v>
      </c>
      <c r="G1578" s="50" t="s">
        <v>14</v>
      </c>
      <c r="H1578" s="22">
        <v>1.93317043122</v>
      </c>
      <c r="J1578" s="39">
        <v>90128648</v>
      </c>
      <c r="K1578" s="51">
        <v>1.8797845500000001</v>
      </c>
      <c r="L1578" s="51">
        <v>-5.3385881219999903e-002</v>
      </c>
    </row>
    <row r="1579" ht="15" hidden="1">
      <c r="A1579" s="47">
        <v>92409750</v>
      </c>
      <c r="B1579" s="48" t="s">
        <v>6882</v>
      </c>
      <c r="C1579" s="48" t="s">
        <v>6882</v>
      </c>
      <c r="D1579" s="49" t="s">
        <v>21</v>
      </c>
      <c r="E1579" s="49">
        <v>1</v>
      </c>
      <c r="F1579" s="50" t="s">
        <v>60</v>
      </c>
      <c r="G1579" s="50" t="s">
        <v>14</v>
      </c>
      <c r="H1579" s="22">
        <v>1.3617053912699999</v>
      </c>
      <c r="J1579" s="39">
        <v>92409750</v>
      </c>
      <c r="K1579" s="51">
        <v>1.324100925</v>
      </c>
      <c r="L1579" s="51">
        <v>-3.76044662699999e-002</v>
      </c>
    </row>
    <row r="1580" ht="15" hidden="1">
      <c r="A1580" s="47">
        <v>90259670</v>
      </c>
      <c r="B1580" s="48" t="s">
        <v>5349</v>
      </c>
      <c r="C1580" s="48" t="s">
        <v>5349</v>
      </c>
      <c r="D1580" s="49" t="s">
        <v>247</v>
      </c>
      <c r="E1580" s="49">
        <v>1</v>
      </c>
      <c r="F1580" s="50" t="s">
        <v>64</v>
      </c>
      <c r="G1580" s="50" t="s">
        <v>14</v>
      </c>
      <c r="H1580" s="22">
        <v>6.6176336771999997</v>
      </c>
      <c r="J1580" s="39">
        <v>90259670</v>
      </c>
      <c r="K1580" s="51">
        <v>6.4348830000000001</v>
      </c>
      <c r="L1580" s="51">
        <v>-0.18275067719999999</v>
      </c>
    </row>
    <row r="1581" ht="15" hidden="1">
      <c r="A1581" s="47">
        <v>92258026</v>
      </c>
      <c r="B1581" s="48" t="s">
        <v>4269</v>
      </c>
      <c r="C1581" s="48" t="s">
        <v>4275</v>
      </c>
      <c r="D1581" s="49" t="s">
        <v>220</v>
      </c>
      <c r="E1581" s="49">
        <v>1</v>
      </c>
      <c r="F1581" s="50" t="s">
        <v>60</v>
      </c>
      <c r="G1581" s="50" t="s">
        <v>14</v>
      </c>
      <c r="H1581" s="22">
        <v>0.48021431094</v>
      </c>
      <c r="J1581" s="39">
        <v>92258026</v>
      </c>
      <c r="K1581" s="51">
        <v>0.46695284999999997</v>
      </c>
      <c r="L1581" s="51">
        <v>-1.3261460940000001e-002</v>
      </c>
    </row>
    <row r="1582" ht="15" hidden="1">
      <c r="A1582" s="47">
        <v>92374530</v>
      </c>
      <c r="B1582" s="48" t="s">
        <v>5354</v>
      </c>
      <c r="C1582" s="48" t="s">
        <v>5355</v>
      </c>
      <c r="D1582" s="49" t="s">
        <v>603</v>
      </c>
      <c r="E1582" s="49">
        <v>1</v>
      </c>
      <c r="F1582" s="50" t="s">
        <v>60</v>
      </c>
      <c r="G1582" s="50" t="s">
        <v>14</v>
      </c>
      <c r="H1582" s="22">
        <v>0.94811543442000001</v>
      </c>
      <c r="J1582" s="39">
        <v>92374530</v>
      </c>
      <c r="K1582" s="51">
        <v>0.92193254999999996</v>
      </c>
      <c r="L1582" s="51">
        <v>-2.6182884419999899e-002</v>
      </c>
    </row>
    <row r="1583" ht="15" hidden="1">
      <c r="A1583" s="47">
        <v>92459021</v>
      </c>
      <c r="B1583" s="48" t="s">
        <v>1574</v>
      </c>
      <c r="C1583" s="48" t="s">
        <v>1574</v>
      </c>
      <c r="D1583" s="49" t="s">
        <v>603</v>
      </c>
      <c r="E1583" s="49">
        <v>1</v>
      </c>
      <c r="F1583" s="50" t="s">
        <v>60</v>
      </c>
      <c r="G1583" s="50" t="s">
        <v>14</v>
      </c>
      <c r="H1583" s="22">
        <v>0.82720420964999997</v>
      </c>
      <c r="J1583" s="39">
        <v>92459021</v>
      </c>
      <c r="K1583" s="51">
        <v>0.80436037500000002</v>
      </c>
      <c r="L1583" s="51">
        <v>-2.2843834649999901e-002</v>
      </c>
    </row>
    <row r="1584" ht="15" hidden="1">
      <c r="A1584" s="47">
        <v>90136713</v>
      </c>
      <c r="B1584" s="48" t="s">
        <v>8110</v>
      </c>
      <c r="C1584" s="48" t="s">
        <v>8124</v>
      </c>
      <c r="D1584" s="49" t="s">
        <v>1356</v>
      </c>
      <c r="E1584" s="49">
        <v>1</v>
      </c>
      <c r="F1584" s="50" t="s">
        <v>60</v>
      </c>
      <c r="G1584" s="50" t="s">
        <v>14</v>
      </c>
      <c r="H1584" s="22">
        <v>3.84171448752</v>
      </c>
      <c r="J1584" s="39">
        <v>90136713</v>
      </c>
      <c r="K1584" s="51">
        <v>3.7356227999999998</v>
      </c>
      <c r="L1584" s="51">
        <v>-0.10609168752000001</v>
      </c>
    </row>
    <row r="1585" ht="15" hidden="1">
      <c r="A1585" s="47">
        <v>90294580</v>
      </c>
      <c r="B1585" s="48" t="s">
        <v>6746</v>
      </c>
      <c r="C1585" s="48" t="s">
        <v>6755</v>
      </c>
      <c r="D1585" s="49" t="s">
        <v>26</v>
      </c>
      <c r="E1585" s="49">
        <v>1</v>
      </c>
      <c r="F1585" s="50" t="s">
        <v>60</v>
      </c>
      <c r="G1585" s="50" t="s">
        <v>14</v>
      </c>
      <c r="H1585" s="22">
        <v>1.3617053912699999</v>
      </c>
      <c r="J1585" s="39">
        <v>90294580</v>
      </c>
      <c r="K1585" s="51">
        <v>1.324100925</v>
      </c>
      <c r="L1585" s="51">
        <v>-3.76044662699999e-002</v>
      </c>
    </row>
    <row r="1586" ht="15" hidden="1">
      <c r="A1586" s="47">
        <v>92452418</v>
      </c>
      <c r="B1586" s="48" t="s">
        <v>9753</v>
      </c>
      <c r="C1586" s="48" t="s">
        <v>9754</v>
      </c>
      <c r="D1586" s="49" t="s">
        <v>139</v>
      </c>
      <c r="E1586" s="49">
        <v>1</v>
      </c>
      <c r="F1586" s="50" t="s">
        <v>60</v>
      </c>
      <c r="G1586" s="50" t="s">
        <v>14</v>
      </c>
      <c r="H1586" s="22">
        <v>0.96042862188</v>
      </c>
      <c r="J1586" s="39">
        <v>92452418</v>
      </c>
      <c r="K1586" s="51">
        <v>0.93390569999999995</v>
      </c>
      <c r="L1586" s="51">
        <v>-2.6522921879999901e-002</v>
      </c>
    </row>
    <row r="1587" ht="15" hidden="1">
      <c r="A1587" s="47">
        <v>90184203</v>
      </c>
      <c r="B1587" s="48" t="s">
        <v>7294</v>
      </c>
      <c r="C1587" s="48" t="s">
        <v>7295</v>
      </c>
      <c r="D1587" s="49" t="s">
        <v>603</v>
      </c>
      <c r="E1587" s="49">
        <v>1</v>
      </c>
      <c r="F1587" s="50" t="s">
        <v>60</v>
      </c>
      <c r="G1587" s="50" t="s">
        <v>14</v>
      </c>
      <c r="H1587" s="22">
        <v>1.93317043122</v>
      </c>
      <c r="J1587" s="39">
        <v>90184203</v>
      </c>
      <c r="K1587" s="51">
        <v>1.8797845500000001</v>
      </c>
      <c r="L1587" s="51">
        <v>-5.3385881219999903e-002</v>
      </c>
    </row>
    <row r="1588" ht="15" hidden="1">
      <c r="A1588" s="47">
        <v>92457258</v>
      </c>
      <c r="B1588" s="48" t="s">
        <v>2025</v>
      </c>
      <c r="C1588" s="48" t="s">
        <v>2026</v>
      </c>
      <c r="D1588" s="49" t="s">
        <v>39</v>
      </c>
      <c r="E1588" s="49">
        <v>10</v>
      </c>
      <c r="F1588" s="50" t="s">
        <v>95</v>
      </c>
      <c r="G1588" s="50" t="s">
        <v>19</v>
      </c>
      <c r="H1588" s="22">
        <v>0.96042862188</v>
      </c>
      <c r="J1588" s="39">
        <v>92457258</v>
      </c>
      <c r="K1588" s="51">
        <v>0.93390569999999995</v>
      </c>
      <c r="L1588" s="51">
        <v>-2.6522921879999901e-002</v>
      </c>
    </row>
    <row r="1589" ht="15" hidden="1">
      <c r="A1589" s="47">
        <v>92438261</v>
      </c>
      <c r="B1589" s="48" t="s">
        <v>3815</v>
      </c>
      <c r="C1589" s="48" t="s">
        <v>3816</v>
      </c>
      <c r="D1589" s="49" t="s">
        <v>139</v>
      </c>
      <c r="E1589" s="49">
        <v>1</v>
      </c>
      <c r="F1589" s="50" t="s">
        <v>60</v>
      </c>
      <c r="G1589" s="50" t="s">
        <v>14</v>
      </c>
      <c r="H1589" s="22">
        <v>1.92085724376</v>
      </c>
      <c r="J1589" s="39">
        <v>92438261</v>
      </c>
      <c r="K1589" s="51">
        <v>1.8678113999999999</v>
      </c>
      <c r="L1589" s="51">
        <v>-5.3045843759999899e-002</v>
      </c>
    </row>
    <row r="1590" ht="15" hidden="1">
      <c r="A1590" s="47">
        <v>90301358</v>
      </c>
      <c r="B1590" s="48" t="s">
        <v>2125</v>
      </c>
      <c r="C1590" s="48" t="s">
        <v>2125</v>
      </c>
      <c r="D1590" s="49" t="s">
        <v>39</v>
      </c>
      <c r="E1590" s="49">
        <v>1</v>
      </c>
      <c r="F1590" s="50" t="s">
        <v>60</v>
      </c>
      <c r="G1590" s="50" t="s">
        <v>14</v>
      </c>
      <c r="H1590" s="22">
        <v>0.82720420964999997</v>
      </c>
      <c r="J1590" s="39">
        <v>90301358</v>
      </c>
      <c r="K1590" s="51">
        <v>0.80436037500000002</v>
      </c>
      <c r="L1590" s="51">
        <v>-2.2843834649999901e-002</v>
      </c>
    </row>
    <row r="1591" ht="15" hidden="1">
      <c r="A1591" s="47">
        <v>90309510</v>
      </c>
      <c r="B1591" s="48" t="s">
        <v>241</v>
      </c>
      <c r="C1591" s="48" t="s">
        <v>241</v>
      </c>
      <c r="D1591" s="49" t="s">
        <v>21</v>
      </c>
      <c r="E1591" s="49">
        <v>1</v>
      </c>
      <c r="F1591" s="50" t="s">
        <v>60</v>
      </c>
      <c r="G1591" s="50" t="s">
        <v>14</v>
      </c>
      <c r="H1591" s="22">
        <v>2.7234107825399998</v>
      </c>
      <c r="J1591" s="39">
        <v>90309510</v>
      </c>
      <c r="K1591" s="51">
        <v>2.64820185</v>
      </c>
      <c r="L1591" s="51">
        <v>-7.5208932539999801e-002</v>
      </c>
    </row>
    <row r="1592" ht="15" hidden="1">
      <c r="A1592" s="47">
        <v>92452400</v>
      </c>
      <c r="B1592" s="48" t="s">
        <v>9751</v>
      </c>
      <c r="C1592" s="48" t="s">
        <v>9752</v>
      </c>
      <c r="D1592" s="49" t="s">
        <v>139</v>
      </c>
      <c r="E1592" s="49">
        <v>1</v>
      </c>
      <c r="F1592" s="50" t="s">
        <v>60</v>
      </c>
      <c r="G1592" s="50" t="s">
        <v>14</v>
      </c>
      <c r="H1592" s="22">
        <v>0.48021431094</v>
      </c>
      <c r="J1592" s="39">
        <v>92452400</v>
      </c>
      <c r="K1592" s="51">
        <v>0.46695284999999997</v>
      </c>
      <c r="L1592" s="51">
        <v>-1.3261460940000001e-002</v>
      </c>
    </row>
    <row r="1593" ht="15" hidden="1">
      <c r="A1593" s="47">
        <v>90195493</v>
      </c>
      <c r="B1593" s="48" t="s">
        <v>2078</v>
      </c>
      <c r="C1593" s="48" t="s">
        <v>2079</v>
      </c>
      <c r="D1593" s="49" t="s">
        <v>2080</v>
      </c>
      <c r="E1593" s="49">
        <v>1</v>
      </c>
      <c r="F1593" s="50" t="s">
        <v>60</v>
      </c>
      <c r="G1593" s="50" t="s">
        <v>14</v>
      </c>
      <c r="H1593" s="22">
        <v>1.89623086884</v>
      </c>
      <c r="J1593" s="39">
        <v>90195493</v>
      </c>
      <c r="K1593" s="51">
        <v>1.8438650999999999</v>
      </c>
      <c r="L1593" s="51">
        <v>-5.2365768839999903e-002</v>
      </c>
    </row>
    <row r="1594" ht="15" hidden="1">
      <c r="A1594" s="47">
        <v>90127137</v>
      </c>
      <c r="B1594" s="48" t="s">
        <v>3010</v>
      </c>
      <c r="C1594" s="48" t="s">
        <v>3010</v>
      </c>
      <c r="D1594" s="49" t="s">
        <v>21</v>
      </c>
      <c r="E1594" s="49">
        <v>1</v>
      </c>
      <c r="F1594" s="50" t="s">
        <v>60</v>
      </c>
      <c r="G1594" s="50" t="s">
        <v>14</v>
      </c>
      <c r="H1594" s="22">
        <v>5.4468215650799996</v>
      </c>
      <c r="J1594" s="39">
        <v>90127137</v>
      </c>
      <c r="K1594" s="51">
        <v>5.2964036999999999</v>
      </c>
      <c r="L1594" s="51">
        <v>-0.15041786507999999</v>
      </c>
    </row>
    <row r="1595" ht="15" hidden="1">
      <c r="A1595" s="47">
        <v>90517040</v>
      </c>
      <c r="B1595" s="48" t="s">
        <v>4358</v>
      </c>
      <c r="C1595" s="48" t="s">
        <v>4360</v>
      </c>
      <c r="D1595" s="49" t="s">
        <v>146</v>
      </c>
      <c r="E1595" s="49">
        <v>1</v>
      </c>
      <c r="F1595" s="50" t="s">
        <v>60</v>
      </c>
      <c r="G1595" s="50" t="s">
        <v>14</v>
      </c>
      <c r="H1595" s="22">
        <v>1.90443966048</v>
      </c>
      <c r="J1595" s="39">
        <v>90517040</v>
      </c>
      <c r="K1595" s="51">
        <v>1.8518471999999999</v>
      </c>
      <c r="L1595" s="51">
        <v>-5.2592460479999902e-002</v>
      </c>
    </row>
    <row r="1596" ht="15" hidden="1">
      <c r="A1596" s="47">
        <v>92404065</v>
      </c>
      <c r="B1596" s="48" t="s">
        <v>6706</v>
      </c>
      <c r="C1596" s="48" t="s">
        <v>6708</v>
      </c>
      <c r="D1596" s="49" t="s">
        <v>50</v>
      </c>
      <c r="E1596" s="49">
        <v>1</v>
      </c>
      <c r="F1596" s="50" t="s">
        <v>60</v>
      </c>
      <c r="G1596" s="50" t="s">
        <v>14</v>
      </c>
      <c r="H1596" s="22">
        <v>2.0070495559800001</v>
      </c>
      <c r="J1596" s="39">
        <v>92404065</v>
      </c>
      <c r="K1596" s="51">
        <v>1.95162345</v>
      </c>
      <c r="L1596" s="51">
        <v>-5.5426105979999897e-002</v>
      </c>
    </row>
    <row r="1597" ht="15" hidden="1">
      <c r="A1597" s="47">
        <v>92429718</v>
      </c>
      <c r="B1597" s="48" t="s">
        <v>1599</v>
      </c>
      <c r="C1597" s="48" t="s">
        <v>1601</v>
      </c>
      <c r="D1597" s="49" t="s">
        <v>603</v>
      </c>
      <c r="E1597" s="49">
        <v>1</v>
      </c>
      <c r="F1597" s="50" t="s">
        <v>60</v>
      </c>
      <c r="G1597" s="50" t="s">
        <v>14</v>
      </c>
      <c r="H1597" s="22">
        <v>0.48021431094</v>
      </c>
      <c r="J1597" s="39">
        <v>92429718</v>
      </c>
      <c r="K1597" s="51">
        <v>0.46695284999999997</v>
      </c>
      <c r="L1597" s="51">
        <v>-1.3261460940000001e-002</v>
      </c>
    </row>
    <row r="1598" ht="15" hidden="1">
      <c r="A1598" s="47">
        <v>90158806</v>
      </c>
      <c r="B1598" s="48" t="s">
        <v>5883</v>
      </c>
      <c r="C1598" s="48" t="s">
        <v>5883</v>
      </c>
      <c r="D1598" s="49" t="s">
        <v>229</v>
      </c>
      <c r="E1598" s="49">
        <v>1</v>
      </c>
      <c r="F1598" s="50" t="s">
        <v>60</v>
      </c>
      <c r="G1598" s="50" t="s">
        <v>14</v>
      </c>
      <c r="H1598" s="22">
        <v>0.94811543442000001</v>
      </c>
      <c r="J1598" s="39">
        <v>90158806</v>
      </c>
      <c r="K1598" s="51">
        <v>0.92193254999999996</v>
      </c>
      <c r="L1598" s="51">
        <v>-2.6182884419999899e-002</v>
      </c>
    </row>
    <row r="1599" ht="15" hidden="1">
      <c r="A1599" s="47">
        <v>90301269</v>
      </c>
      <c r="B1599" s="48" t="s">
        <v>8925</v>
      </c>
      <c r="C1599" s="48" t="s">
        <v>8926</v>
      </c>
      <c r="D1599" s="49" t="s">
        <v>956</v>
      </c>
      <c r="E1599" s="49">
        <v>1</v>
      </c>
      <c r="F1599" s="50" t="s">
        <v>60</v>
      </c>
      <c r="G1599" s="50" t="s">
        <v>14</v>
      </c>
      <c r="H1599" s="22">
        <v>1.89623086884</v>
      </c>
      <c r="J1599" s="39">
        <v>90301269</v>
      </c>
      <c r="K1599" s="51">
        <v>1.8438650999999999</v>
      </c>
      <c r="L1599" s="51">
        <v>-5.2365768839999903e-002</v>
      </c>
    </row>
    <row r="1600" ht="15" hidden="1">
      <c r="A1600" s="47">
        <v>90173317</v>
      </c>
      <c r="B1600" s="48" t="s">
        <v>9745</v>
      </c>
      <c r="C1600" s="48" t="s">
        <v>9746</v>
      </c>
      <c r="D1600" s="49" t="s">
        <v>244</v>
      </c>
      <c r="E1600" s="49">
        <v>1</v>
      </c>
      <c r="F1600" s="50" t="s">
        <v>60</v>
      </c>
      <c r="G1600" s="50" t="s">
        <v>14</v>
      </c>
      <c r="H1600" s="22">
        <v>0.48021431094</v>
      </c>
      <c r="J1600" s="39">
        <v>90173317</v>
      </c>
      <c r="K1600" s="51">
        <v>0.46695284999999997</v>
      </c>
      <c r="L1600" s="51">
        <v>-1.3261460940000001e-002</v>
      </c>
    </row>
    <row r="1601" ht="15" hidden="1">
      <c r="A1601" s="47">
        <v>90270118</v>
      </c>
      <c r="B1601" s="48" t="s">
        <v>8089</v>
      </c>
      <c r="C1601" s="48" t="s">
        <v>8090</v>
      </c>
      <c r="D1601" s="49" t="s">
        <v>603</v>
      </c>
      <c r="E1601" s="49">
        <v>1</v>
      </c>
      <c r="F1601" s="50" t="s">
        <v>13</v>
      </c>
      <c r="G1601" s="50" t="s">
        <v>14</v>
      </c>
      <c r="H1601" s="22">
        <v>656.96248800000001</v>
      </c>
      <c r="J1601" s="39">
        <v>90270118</v>
      </c>
      <c r="K1601" s="51">
        <v>638.82000000000005</v>
      </c>
      <c r="L1601" s="51">
        <v>-18.142488</v>
      </c>
    </row>
    <row r="1602" ht="15" hidden="1">
      <c r="A1602" s="47">
        <v>92464351</v>
      </c>
      <c r="B1602" s="48" t="s">
        <v>4796</v>
      </c>
      <c r="C1602" s="48" t="s">
        <v>4797</v>
      </c>
      <c r="D1602" s="49" t="s">
        <v>3350</v>
      </c>
      <c r="E1602" s="49">
        <v>20</v>
      </c>
      <c r="F1602" s="50" t="s">
        <v>743</v>
      </c>
      <c r="G1602" s="50" t="s">
        <v>19</v>
      </c>
      <c r="H1602" s="22">
        <v>45.301020000000001</v>
      </c>
      <c r="J1602" s="39">
        <v>92464351</v>
      </c>
      <c r="K1602" s="51">
        <v>44.049999999999997</v>
      </c>
      <c r="L1602" s="51">
        <v>-1.25102</v>
      </c>
    </row>
    <row r="1603" ht="15" hidden="1">
      <c r="A1603" s="47">
        <v>90291760</v>
      </c>
      <c r="B1603" s="48" t="s">
        <v>4786</v>
      </c>
      <c r="C1603" s="48" t="s">
        <v>4787</v>
      </c>
      <c r="D1603" s="49" t="s">
        <v>450</v>
      </c>
      <c r="E1603" s="49">
        <v>120</v>
      </c>
      <c r="F1603" s="50" t="s">
        <v>743</v>
      </c>
      <c r="G1603" s="50" t="s">
        <v>19</v>
      </c>
      <c r="H1603" s="22">
        <v>39.143622935339998</v>
      </c>
      <c r="J1603" s="39">
        <v>90291760</v>
      </c>
      <c r="K1603" s="51">
        <v>38.062643850000001</v>
      </c>
      <c r="L1603" s="51">
        <v>-1.0809790853400001</v>
      </c>
    </row>
    <row r="1604" ht="15" hidden="1">
      <c r="A1604" s="47">
        <v>90241223</v>
      </c>
      <c r="B1604" s="48" t="s">
        <v>3158</v>
      </c>
      <c r="C1604" s="48" t="s">
        <v>3159</v>
      </c>
      <c r="D1604" s="49" t="s">
        <v>528</v>
      </c>
      <c r="E1604" s="49">
        <v>1</v>
      </c>
      <c r="F1604" s="50" t="s">
        <v>64</v>
      </c>
      <c r="G1604" s="50" t="s">
        <v>14</v>
      </c>
      <c r="H1604" s="22">
        <v>30.09343015224</v>
      </c>
      <c r="J1604" s="39">
        <v>90241223</v>
      </c>
      <c r="K1604" s="51">
        <v>29.262378600000002</v>
      </c>
      <c r="L1604" s="51">
        <v>-0.83105155223999805</v>
      </c>
    </row>
    <row r="1605" ht="15" hidden="1">
      <c r="A1605" s="47">
        <v>91335019</v>
      </c>
      <c r="B1605" s="48" t="s">
        <v>9819</v>
      </c>
      <c r="C1605" s="48" t="s">
        <v>9820</v>
      </c>
      <c r="D1605" s="49" t="s">
        <v>50</v>
      </c>
      <c r="E1605" s="49">
        <v>1</v>
      </c>
      <c r="F1605" s="50" t="s">
        <v>64</v>
      </c>
      <c r="G1605" s="50" t="s">
        <v>14</v>
      </c>
      <c r="H1605" s="22">
        <v>8.0281982239200005</v>
      </c>
      <c r="J1605" s="39">
        <v>91335019</v>
      </c>
      <c r="K1605" s="51">
        <v>7.8064938000000001</v>
      </c>
      <c r="L1605" s="51">
        <v>-0.22170442391999901</v>
      </c>
    </row>
    <row r="1606" ht="15" hidden="1">
      <c r="A1606" s="47">
        <v>90118812</v>
      </c>
      <c r="B1606" s="48" t="s">
        <v>521</v>
      </c>
      <c r="C1606" s="48" t="s">
        <v>521</v>
      </c>
      <c r="D1606" s="49" t="s">
        <v>520</v>
      </c>
      <c r="E1606" s="49">
        <v>1</v>
      </c>
      <c r="F1606" s="50" t="s">
        <v>485</v>
      </c>
      <c r="G1606" s="50" t="s">
        <v>14</v>
      </c>
      <c r="H1606" s="22">
        <v>6.3173982105000004</v>
      </c>
      <c r="J1606" s="39">
        <v>90118812</v>
      </c>
      <c r="K1606" s="51">
        <v>6.1429387499999999</v>
      </c>
      <c r="L1606" s="51">
        <v>-0.1744594605</v>
      </c>
    </row>
    <row r="1607" ht="15" hidden="1">
      <c r="A1607" s="47">
        <v>90959027</v>
      </c>
      <c r="B1607" s="48" t="s">
        <v>7086</v>
      </c>
      <c r="C1607" s="48" t="s">
        <v>7087</v>
      </c>
      <c r="D1607" s="49" t="s">
        <v>43</v>
      </c>
      <c r="E1607" s="49">
        <v>1</v>
      </c>
      <c r="F1607" s="50" t="s">
        <v>436</v>
      </c>
      <c r="G1607" s="50" t="s">
        <v>14</v>
      </c>
      <c r="H1607" s="22">
        <v>3.7801485502199998</v>
      </c>
      <c r="J1607" s="39">
        <v>90959027</v>
      </c>
      <c r="K1607" s="51">
        <v>3.6757570500000001</v>
      </c>
      <c r="L1607" s="51">
        <v>-0.10439150022</v>
      </c>
    </row>
    <row r="1608" ht="15" hidden="1">
      <c r="A1608" s="47">
        <v>90303830</v>
      </c>
      <c r="B1608" s="48" t="s">
        <v>7611</v>
      </c>
      <c r="C1608" s="48" t="s">
        <v>7613</v>
      </c>
      <c r="D1608" s="49" t="s">
        <v>131</v>
      </c>
      <c r="E1608" s="49">
        <v>1</v>
      </c>
      <c r="F1608" s="50" t="s">
        <v>60</v>
      </c>
      <c r="G1608" s="50" t="s">
        <v>14</v>
      </c>
      <c r="H1608" s="22">
        <v>1.92085724376</v>
      </c>
      <c r="J1608" s="39">
        <v>90303830</v>
      </c>
      <c r="K1608" s="51">
        <v>1.8678113999999999</v>
      </c>
      <c r="L1608" s="51">
        <v>-5.3045843759999899e-002</v>
      </c>
    </row>
    <row r="1609" ht="15" hidden="1">
      <c r="A1609" s="47">
        <v>92454593</v>
      </c>
      <c r="B1609" s="48" t="s">
        <v>7579</v>
      </c>
      <c r="C1609" s="48" t="s">
        <v>7579</v>
      </c>
      <c r="D1609" s="49" t="s">
        <v>21</v>
      </c>
      <c r="E1609" s="49">
        <v>1</v>
      </c>
      <c r="F1609" s="50" t="s">
        <v>60</v>
      </c>
      <c r="G1609" s="50" t="s">
        <v>14</v>
      </c>
      <c r="H1609" s="22">
        <v>0.94811543442000001</v>
      </c>
      <c r="J1609" s="39">
        <v>92454593</v>
      </c>
      <c r="K1609" s="51">
        <v>0.92193254999999996</v>
      </c>
      <c r="L1609" s="51">
        <v>-2.6182884419999899e-002</v>
      </c>
    </row>
    <row r="1610" ht="15" hidden="1">
      <c r="A1610" s="47">
        <v>90218507</v>
      </c>
      <c r="B1610" s="48" t="s">
        <v>992</v>
      </c>
      <c r="C1610" s="48" t="s">
        <v>998</v>
      </c>
      <c r="D1610" s="49" t="s">
        <v>806</v>
      </c>
      <c r="E1610" s="49">
        <v>1</v>
      </c>
      <c r="F1610" s="50" t="s">
        <v>60</v>
      </c>
      <c r="G1610" s="50" t="s">
        <v>14</v>
      </c>
      <c r="H1610" s="22">
        <v>0.94811543442000001</v>
      </c>
      <c r="J1610" s="39">
        <v>90218507</v>
      </c>
      <c r="K1610" s="51">
        <v>0.92193254999999996</v>
      </c>
      <c r="L1610" s="51">
        <v>-2.6182884419999899e-002</v>
      </c>
    </row>
    <row r="1611" ht="15" hidden="1">
      <c r="A1611" s="47">
        <v>92384200</v>
      </c>
      <c r="B1611" s="48" t="s">
        <v>6502</v>
      </c>
      <c r="C1611" s="48" t="s">
        <v>6503</v>
      </c>
      <c r="D1611" s="49" t="s">
        <v>235</v>
      </c>
      <c r="E1611" s="49">
        <v>240</v>
      </c>
      <c r="F1611" s="50" t="s">
        <v>18</v>
      </c>
      <c r="G1611" s="50" t="s">
        <v>19</v>
      </c>
      <c r="H1611" s="22">
        <v>0.48021431094</v>
      </c>
      <c r="J1611" s="39">
        <v>92384200</v>
      </c>
      <c r="K1611" s="51">
        <v>0.46695284999999997</v>
      </c>
      <c r="L1611" s="51">
        <v>-1.3261460940000001e-002</v>
      </c>
    </row>
    <row r="1612" ht="15" hidden="1">
      <c r="A1612" s="47">
        <v>90298900</v>
      </c>
      <c r="B1612" s="48" t="s">
        <v>9425</v>
      </c>
      <c r="C1612" s="48" t="s">
        <v>9426</v>
      </c>
      <c r="D1612" s="49" t="s">
        <v>956</v>
      </c>
      <c r="E1612" s="49">
        <v>1</v>
      </c>
      <c r="F1612" s="50" t="s">
        <v>64</v>
      </c>
      <c r="G1612" s="50" t="s">
        <v>14</v>
      </c>
      <c r="H1612" s="22">
        <v>22.4686354032</v>
      </c>
      <c r="J1612" s="39">
        <v>90298900</v>
      </c>
      <c r="K1612" s="51">
        <v>21.848147999999998</v>
      </c>
      <c r="L1612" s="51">
        <v>-0.62048740319999895</v>
      </c>
    </row>
    <row r="1613" ht="15">
      <c r="A1613" s="47">
        <v>90228529</v>
      </c>
      <c r="B1613" s="48" t="s">
        <v>9318</v>
      </c>
      <c r="C1613" s="48" t="s">
        <v>9319</v>
      </c>
      <c r="D1613" s="49" t="s">
        <v>235</v>
      </c>
      <c r="E1613" s="49">
        <v>200</v>
      </c>
      <c r="F1613" s="50" t="s">
        <v>99</v>
      </c>
      <c r="G1613" s="50" t="s">
        <v>19</v>
      </c>
      <c r="H1613" s="22">
        <v>0.1231318746</v>
      </c>
      <c r="J1613" s="39">
        <v>90228529</v>
      </c>
      <c r="K1613" s="51">
        <v>0.1197315</v>
      </c>
      <c r="L1613" s="51">
        <v>-3.4003745999999901e-003</v>
      </c>
    </row>
    <row r="1614" ht="15" hidden="1">
      <c r="A1614" s="47">
        <v>90274261</v>
      </c>
      <c r="B1614" s="48" t="s">
        <v>5642</v>
      </c>
      <c r="C1614" s="48" t="s">
        <v>5643</v>
      </c>
      <c r="D1614" s="49" t="s">
        <v>5641</v>
      </c>
      <c r="E1614" s="49">
        <v>15</v>
      </c>
      <c r="F1614" s="50" t="s">
        <v>18</v>
      </c>
      <c r="G1614" s="50" t="s">
        <v>19</v>
      </c>
      <c r="H1614" s="22">
        <v>16.171319530800002</v>
      </c>
      <c r="J1614" s="39">
        <v>90274261</v>
      </c>
      <c r="K1614" s="51">
        <v>15.724736999999999</v>
      </c>
      <c r="L1614" s="51">
        <v>-0.44658253079999899</v>
      </c>
    </row>
    <row r="1615" ht="15" hidden="1">
      <c r="A1615" s="47">
        <v>90176740</v>
      </c>
      <c r="B1615" s="48" t="s">
        <v>977</v>
      </c>
      <c r="C1615" s="48" t="s">
        <v>978</v>
      </c>
      <c r="D1615" s="49" t="s">
        <v>139</v>
      </c>
      <c r="E1615" s="49">
        <v>1</v>
      </c>
      <c r="F1615" s="50" t="s">
        <v>60</v>
      </c>
      <c r="G1615" s="50" t="s">
        <v>14</v>
      </c>
      <c r="H1615" s="22">
        <v>15.78550632372</v>
      </c>
      <c r="J1615" s="39">
        <v>90176740</v>
      </c>
      <c r="K1615" s="51">
        <v>15.349578299999999</v>
      </c>
      <c r="L1615" s="51">
        <v>-0.435928023719999</v>
      </c>
    </row>
    <row r="1616" ht="15" hidden="1">
      <c r="A1616" s="47">
        <v>90135865</v>
      </c>
      <c r="B1616" s="48" t="s">
        <v>2713</v>
      </c>
      <c r="C1616" s="48" t="s">
        <v>2714</v>
      </c>
      <c r="D1616" s="49" t="s">
        <v>207</v>
      </c>
      <c r="E1616" s="49">
        <v>1</v>
      </c>
      <c r="F1616" s="50" t="s">
        <v>13</v>
      </c>
      <c r="G1616" s="50" t="s">
        <v>14</v>
      </c>
      <c r="H1616" s="22">
        <v>15.834759073560001</v>
      </c>
      <c r="J1616" s="39">
        <v>90135865</v>
      </c>
      <c r="K1616" s="51">
        <v>15.3974709</v>
      </c>
      <c r="L1616" s="51">
        <v>-0.43728817355999899</v>
      </c>
    </row>
    <row r="1617" ht="15" hidden="1">
      <c r="A1617" s="47">
        <v>90359011</v>
      </c>
      <c r="B1617" s="48" t="s">
        <v>1352</v>
      </c>
      <c r="C1617" s="48" t="s">
        <v>1353</v>
      </c>
      <c r="D1617" s="49" t="s">
        <v>603</v>
      </c>
      <c r="E1617" s="49">
        <v>1</v>
      </c>
      <c r="F1617" s="50" t="s">
        <v>64</v>
      </c>
      <c r="G1617" s="50" t="s">
        <v>14</v>
      </c>
      <c r="H1617" s="22">
        <v>7.9173795367800004</v>
      </c>
      <c r="J1617" s="39">
        <v>90359011</v>
      </c>
      <c r="K1617" s="51">
        <v>7.69873545</v>
      </c>
      <c r="L1617" s="51">
        <v>-0.218644086779999</v>
      </c>
    </row>
    <row r="1618" ht="15" hidden="1">
      <c r="A1618" s="47">
        <v>92452647</v>
      </c>
      <c r="B1618" s="48" t="s">
        <v>1378</v>
      </c>
      <c r="C1618" s="48" t="s">
        <v>1379</v>
      </c>
      <c r="D1618" s="49" t="s">
        <v>603</v>
      </c>
      <c r="E1618" s="49">
        <v>1</v>
      </c>
      <c r="F1618" s="50" t="s">
        <v>13</v>
      </c>
      <c r="G1618" s="50" t="s">
        <v>14</v>
      </c>
      <c r="H1618" s="22">
        <v>39.439139434380003</v>
      </c>
      <c r="J1618" s="39">
        <v>92452647</v>
      </c>
      <c r="K1618" s="51">
        <v>38.349999449999999</v>
      </c>
      <c r="L1618" s="51">
        <v>-1.08913998438</v>
      </c>
    </row>
    <row r="1619" ht="15" hidden="1">
      <c r="A1619" s="47">
        <v>90185447</v>
      </c>
      <c r="B1619" s="48" t="s">
        <v>2321</v>
      </c>
      <c r="C1619" s="48" t="s">
        <v>2322</v>
      </c>
      <c r="D1619" s="49" t="s">
        <v>603</v>
      </c>
      <c r="E1619" s="49">
        <v>1</v>
      </c>
      <c r="F1619" s="50" t="s">
        <v>64</v>
      </c>
      <c r="G1619" s="50" t="s">
        <v>14</v>
      </c>
      <c r="H1619" s="22">
        <v>79.672186288800006</v>
      </c>
      <c r="J1619" s="39">
        <v>90185447</v>
      </c>
      <c r="K1619" s="51">
        <v>77.471981999999997</v>
      </c>
      <c r="L1619" s="51">
        <v>-2.20020428879999</v>
      </c>
    </row>
    <row r="1620" ht="15" hidden="1">
      <c r="A1620" s="47">
        <v>90277759</v>
      </c>
      <c r="B1620" s="48" t="s">
        <v>9740</v>
      </c>
      <c r="C1620" s="48" t="s">
        <v>9740</v>
      </c>
      <c r="D1620" s="49" t="s">
        <v>244</v>
      </c>
      <c r="E1620" s="49">
        <v>1</v>
      </c>
      <c r="F1620" s="50" t="s">
        <v>13</v>
      </c>
      <c r="G1620" s="50" t="s">
        <v>14</v>
      </c>
      <c r="H1620" s="22">
        <v>20.616474148199998</v>
      </c>
      <c r="J1620" s="39">
        <v>90277759</v>
      </c>
      <c r="K1620" s="51">
        <v>20.0471355</v>
      </c>
      <c r="L1620" s="51">
        <v>-0.56933864819999902</v>
      </c>
    </row>
    <row r="1621" ht="15" hidden="1">
      <c r="A1621" s="47">
        <v>91083010</v>
      </c>
      <c r="B1621" s="48" t="s">
        <v>2829</v>
      </c>
      <c r="C1621" s="48" t="s">
        <v>2830</v>
      </c>
      <c r="D1621" s="49" t="s">
        <v>748</v>
      </c>
      <c r="E1621" s="49">
        <v>1</v>
      </c>
      <c r="F1621" s="50" t="s">
        <v>158</v>
      </c>
      <c r="G1621" s="50" t="s">
        <v>14</v>
      </c>
      <c r="H1621" s="22">
        <v>1.0219945591799999</v>
      </c>
      <c r="J1621" s="39">
        <v>91083010</v>
      </c>
      <c r="K1621" s="51">
        <v>0.99377145</v>
      </c>
      <c r="L1621" s="51">
        <v>-2.82231091799999e-002</v>
      </c>
    </row>
    <row r="1622" ht="15" hidden="1">
      <c r="A1622" s="47">
        <v>90274334</v>
      </c>
      <c r="B1622" s="48" t="s">
        <v>6396</v>
      </c>
      <c r="C1622" s="48" t="s">
        <v>6397</v>
      </c>
      <c r="D1622" s="49" t="s">
        <v>5641</v>
      </c>
      <c r="E1622" s="49">
        <v>100</v>
      </c>
      <c r="F1622" s="50" t="s">
        <v>18</v>
      </c>
      <c r="G1622" s="50" t="s">
        <v>19</v>
      </c>
      <c r="H1622" s="22">
        <v>1.9701099935999999</v>
      </c>
      <c r="J1622" s="39">
        <v>90274334</v>
      </c>
      <c r="K1622" s="51">
        <v>1.9157040000000001</v>
      </c>
      <c r="L1622" s="51">
        <v>-5.4405993599999897e-002</v>
      </c>
    </row>
    <row r="1623" ht="15" hidden="1">
      <c r="A1623" s="47">
        <v>92437915</v>
      </c>
      <c r="B1623" s="48" t="s">
        <v>7711</v>
      </c>
      <c r="C1623" s="48" t="s">
        <v>7712</v>
      </c>
      <c r="D1623" s="49" t="s">
        <v>12</v>
      </c>
      <c r="E1623" s="49">
        <v>1</v>
      </c>
      <c r="F1623" s="50" t="s">
        <v>60</v>
      </c>
      <c r="G1623" s="50" t="s">
        <v>14</v>
      </c>
      <c r="H1623" s="22">
        <v>23.7028858605</v>
      </c>
      <c r="J1623" s="39">
        <v>92437915</v>
      </c>
      <c r="K1623" s="51">
        <v>23.048313749999998</v>
      </c>
      <c r="L1623" s="51">
        <v>-0.65457211049999797</v>
      </c>
    </row>
    <row r="1624" ht="15" hidden="1">
      <c r="A1624" s="47">
        <v>90300327</v>
      </c>
      <c r="B1624" s="48" t="s">
        <v>1930</v>
      </c>
      <c r="C1624" s="48" t="s">
        <v>1931</v>
      </c>
      <c r="D1624" s="49" t="s">
        <v>244</v>
      </c>
      <c r="E1624" s="49">
        <v>1</v>
      </c>
      <c r="F1624" s="50" t="s">
        <v>13</v>
      </c>
      <c r="G1624" s="50" t="s">
        <v>14</v>
      </c>
      <c r="H1624" s="22">
        <v>19.592726296084201</v>
      </c>
      <c r="J1624" s="39">
        <v>90300327</v>
      </c>
      <c r="K1624" s="51">
        <v>19.051659175499999</v>
      </c>
      <c r="L1624" s="51">
        <v>-0.54106712058419903</v>
      </c>
    </row>
    <row r="1625" ht="15" hidden="1">
      <c r="A1625" s="47">
        <v>91501032</v>
      </c>
      <c r="B1625" s="48" t="s">
        <v>1774</v>
      </c>
      <c r="C1625" s="48" t="s">
        <v>1778</v>
      </c>
      <c r="D1625" s="49" t="s">
        <v>991</v>
      </c>
      <c r="E1625" s="49">
        <v>1</v>
      </c>
      <c r="F1625" s="50" t="s">
        <v>60</v>
      </c>
      <c r="G1625" s="50" t="s">
        <v>14</v>
      </c>
      <c r="H1625" s="22">
        <v>0.98505499679999997</v>
      </c>
      <c r="J1625" s="39">
        <v>91501032</v>
      </c>
      <c r="K1625" s="51">
        <v>0.95785200000000004</v>
      </c>
      <c r="L1625" s="51">
        <v>-2.72029967999999e-002</v>
      </c>
    </row>
    <row r="1626" ht="15" hidden="1">
      <c r="A1626" s="47">
        <v>90527020</v>
      </c>
      <c r="B1626" s="48" t="s">
        <v>677</v>
      </c>
      <c r="C1626" s="48" t="s">
        <v>678</v>
      </c>
      <c r="D1626" s="49" t="s">
        <v>235</v>
      </c>
      <c r="E1626" s="49">
        <v>1</v>
      </c>
      <c r="F1626" s="50" t="s">
        <v>60</v>
      </c>
      <c r="G1626" s="50" t="s">
        <v>14</v>
      </c>
      <c r="H1626" s="22">
        <v>0.97274180933999999</v>
      </c>
      <c r="J1626" s="39">
        <v>90527020</v>
      </c>
      <c r="K1626" s="51">
        <v>0.94587885000000005</v>
      </c>
      <c r="L1626" s="51">
        <v>-2.6862959339999899e-002</v>
      </c>
    </row>
    <row r="1627" ht="15" hidden="1">
      <c r="A1627" s="47">
        <v>90159365</v>
      </c>
      <c r="B1627" s="48" t="s">
        <v>2968</v>
      </c>
      <c r="C1627" s="48" t="s">
        <v>2969</v>
      </c>
      <c r="D1627" s="49" t="s">
        <v>1221</v>
      </c>
      <c r="E1627" s="49">
        <v>1</v>
      </c>
      <c r="F1627" s="50" t="s">
        <v>60</v>
      </c>
      <c r="G1627" s="50" t="s">
        <v>14</v>
      </c>
      <c r="H1627" s="22">
        <v>0.98505499679999997</v>
      </c>
      <c r="J1627" s="39">
        <v>90159365</v>
      </c>
      <c r="K1627" s="51">
        <v>0.95785200000000004</v>
      </c>
      <c r="L1627" s="51">
        <v>-2.72029967999999e-002</v>
      </c>
    </row>
    <row r="1628" ht="15" hidden="1">
      <c r="A1628" s="47">
        <v>92452167</v>
      </c>
      <c r="B1628" s="48" t="s">
        <v>2827</v>
      </c>
      <c r="C1628" s="48" t="s">
        <v>2828</v>
      </c>
      <c r="D1628" s="49" t="s">
        <v>956</v>
      </c>
      <c r="E1628" s="49">
        <v>100</v>
      </c>
      <c r="F1628" s="50" t="s">
        <v>18</v>
      </c>
      <c r="G1628" s="50" t="s">
        <v>19</v>
      </c>
      <c r="H1628" s="22">
        <v>0.24626374919999999</v>
      </c>
      <c r="J1628" s="39">
        <v>92452167</v>
      </c>
      <c r="K1628" s="51">
        <v>0.23946300000000001</v>
      </c>
      <c r="L1628" s="51">
        <v>-6.8007491999999801e-003</v>
      </c>
    </row>
    <row r="1629" ht="15" hidden="1">
      <c r="A1629" s="47">
        <v>90159730</v>
      </c>
      <c r="B1629" s="48" t="s">
        <v>3473</v>
      </c>
      <c r="C1629" s="48" t="s">
        <v>3474</v>
      </c>
      <c r="D1629" s="49" t="s">
        <v>1221</v>
      </c>
      <c r="E1629" s="49">
        <v>1</v>
      </c>
      <c r="F1629" s="50" t="s">
        <v>60</v>
      </c>
      <c r="G1629" s="50" t="s">
        <v>14</v>
      </c>
      <c r="H1629" s="22">
        <v>1.94548361868</v>
      </c>
      <c r="J1629" s="39">
        <v>90159730</v>
      </c>
      <c r="K1629" s="51">
        <v>1.8917577000000001</v>
      </c>
      <c r="L1629" s="51">
        <v>-5.3725918679999901e-002</v>
      </c>
    </row>
    <row r="1630" ht="15" hidden="1">
      <c r="A1630" s="47">
        <v>90125479</v>
      </c>
      <c r="B1630" s="48" t="s">
        <v>3242</v>
      </c>
      <c r="C1630" s="48" t="s">
        <v>3243</v>
      </c>
      <c r="D1630" s="49" t="s">
        <v>50</v>
      </c>
      <c r="E1630" s="49">
        <v>1</v>
      </c>
      <c r="F1630" s="50" t="s">
        <v>64</v>
      </c>
      <c r="G1630" s="50" t="s">
        <v>14</v>
      </c>
      <c r="H1630" s="22">
        <v>0.98505499679999997</v>
      </c>
      <c r="J1630" s="39">
        <v>90125479</v>
      </c>
      <c r="K1630" s="51">
        <v>0.95785200000000004</v>
      </c>
      <c r="L1630" s="51">
        <v>-2.72029967999999e-002</v>
      </c>
    </row>
    <row r="1631" ht="15" hidden="1">
      <c r="A1631" s="47">
        <v>90470028</v>
      </c>
      <c r="B1631" s="48" t="s">
        <v>8018</v>
      </c>
      <c r="C1631" s="48" t="s">
        <v>8019</v>
      </c>
      <c r="D1631" s="49" t="s">
        <v>146</v>
      </c>
      <c r="E1631" s="49">
        <v>50</v>
      </c>
      <c r="F1631" s="50" t="s">
        <v>99</v>
      </c>
      <c r="G1631" s="50" t="s">
        <v>19</v>
      </c>
      <c r="H1631" s="22">
        <v>0.49252749839999999</v>
      </c>
      <c r="J1631" s="39">
        <v>90470028</v>
      </c>
      <c r="K1631" s="51">
        <v>0.47892600000000002</v>
      </c>
      <c r="L1631" s="51">
        <v>-1.36014984e-002</v>
      </c>
    </row>
    <row r="1632" ht="15" hidden="1">
      <c r="A1632" s="47">
        <v>92252524</v>
      </c>
      <c r="B1632" s="48" t="s">
        <v>8749</v>
      </c>
      <c r="C1632" s="48" t="s">
        <v>8750</v>
      </c>
      <c r="D1632" s="49" t="s">
        <v>229</v>
      </c>
      <c r="E1632" s="49">
        <v>1</v>
      </c>
      <c r="F1632" s="50" t="s">
        <v>193</v>
      </c>
      <c r="G1632" s="50" t="s">
        <v>14</v>
      </c>
      <c r="H1632" s="22">
        <v>4.0017859245</v>
      </c>
      <c r="J1632" s="39">
        <v>92252524</v>
      </c>
      <c r="K1632" s="51">
        <v>3.8912737499999999</v>
      </c>
      <c r="L1632" s="51">
        <v>-0.1105121745</v>
      </c>
    </row>
    <row r="1633" ht="15" hidden="1">
      <c r="A1633" s="47">
        <v>92381731</v>
      </c>
      <c r="B1633" s="48" t="s">
        <v>3173</v>
      </c>
      <c r="C1633" s="48" t="s">
        <v>3174</v>
      </c>
      <c r="D1633" s="49" t="s">
        <v>603</v>
      </c>
      <c r="E1633" s="49">
        <v>1</v>
      </c>
      <c r="F1633" s="50" t="s">
        <v>64</v>
      </c>
      <c r="G1633" s="50" t="s">
        <v>14</v>
      </c>
      <c r="H1633" s="22">
        <v>1.9701099935999999</v>
      </c>
      <c r="J1633" s="39">
        <v>92381731</v>
      </c>
      <c r="K1633" s="51">
        <v>1.9157040000000001</v>
      </c>
      <c r="L1633" s="51">
        <v>-5.4405993599999897e-002</v>
      </c>
    </row>
    <row r="1634" ht="15" hidden="1">
      <c r="A1634" s="47">
        <v>92424805</v>
      </c>
      <c r="B1634" s="48" t="s">
        <v>8730</v>
      </c>
      <c r="C1634" s="48" t="s">
        <v>8732</v>
      </c>
      <c r="D1634" s="49" t="s">
        <v>34</v>
      </c>
      <c r="E1634" s="49">
        <v>1</v>
      </c>
      <c r="F1634" s="50" t="s">
        <v>436</v>
      </c>
      <c r="G1634" s="50" t="s">
        <v>14</v>
      </c>
      <c r="H1634" s="22">
        <v>2.0563023058200001</v>
      </c>
      <c r="J1634" s="39">
        <v>92424805</v>
      </c>
      <c r="K1634" s="51">
        <v>1.99951605</v>
      </c>
      <c r="L1634" s="51">
        <v>-5.6786255819999902e-002</v>
      </c>
    </row>
    <row r="1635" ht="15">
      <c r="A1635" s="47">
        <v>92419950</v>
      </c>
      <c r="B1635" s="48" t="s">
        <v>1413</v>
      </c>
      <c r="C1635" s="48" t="s">
        <v>1414</v>
      </c>
      <c r="D1635" s="49" t="s">
        <v>455</v>
      </c>
      <c r="E1635" s="49">
        <v>400</v>
      </c>
      <c r="F1635" s="50" t="s">
        <v>151</v>
      </c>
      <c r="G1635" s="50" t="s">
        <v>19</v>
      </c>
      <c r="H1635" s="22">
        <v>6.1565937299999998e-002</v>
      </c>
      <c r="J1635" s="39">
        <v>92419950</v>
      </c>
      <c r="K1635" s="51">
        <v>5.9865750000000002e-002</v>
      </c>
      <c r="L1635" s="51">
        <v>-1.7001873e-003</v>
      </c>
    </row>
    <row r="1636" ht="15" hidden="1">
      <c r="A1636" s="47">
        <v>92423949</v>
      </c>
      <c r="B1636" s="48" t="s">
        <v>9056</v>
      </c>
      <c r="C1636" s="48" t="s">
        <v>9057</v>
      </c>
      <c r="D1636" s="49" t="s">
        <v>806</v>
      </c>
      <c r="E1636" s="49">
        <v>1</v>
      </c>
      <c r="F1636" s="50" t="s">
        <v>60</v>
      </c>
      <c r="G1636" s="50" t="s">
        <v>14</v>
      </c>
      <c r="H1636" s="22">
        <v>0.50484068585999997</v>
      </c>
      <c r="J1636" s="39">
        <v>92423949</v>
      </c>
      <c r="K1636" s="51">
        <v>0.49089915000000001</v>
      </c>
      <c r="L1636" s="51">
        <v>-1.394153586e-002</v>
      </c>
    </row>
    <row r="1637" ht="15" hidden="1">
      <c r="A1637" s="47">
        <v>90161955</v>
      </c>
      <c r="B1637" s="48" t="s">
        <v>4063</v>
      </c>
      <c r="C1637" s="48" t="s">
        <v>4065</v>
      </c>
      <c r="D1637" s="49" t="s">
        <v>90</v>
      </c>
      <c r="E1637" s="49">
        <v>1</v>
      </c>
      <c r="F1637" s="50" t="s">
        <v>60</v>
      </c>
      <c r="G1637" s="50" t="s">
        <v>14</v>
      </c>
      <c r="H1637" s="22">
        <v>0.98505499679999997</v>
      </c>
      <c r="J1637" s="39">
        <v>90161955</v>
      </c>
      <c r="K1637" s="51">
        <v>0.95785200000000004</v>
      </c>
      <c r="L1637" s="51">
        <v>-2.72029967999999e-002</v>
      </c>
    </row>
    <row r="1638" ht="15" hidden="1">
      <c r="A1638" s="47">
        <v>90684036</v>
      </c>
      <c r="B1638" s="48" t="s">
        <v>3077</v>
      </c>
      <c r="C1638" s="48" t="s">
        <v>3078</v>
      </c>
      <c r="D1638" s="49" t="s">
        <v>720</v>
      </c>
      <c r="E1638" s="49">
        <v>1</v>
      </c>
      <c r="F1638" s="50" t="s">
        <v>60</v>
      </c>
      <c r="G1638" s="50" t="s">
        <v>14</v>
      </c>
      <c r="H1638" s="22">
        <v>0.24626374919999999</v>
      </c>
      <c r="J1638" s="39">
        <v>90684036</v>
      </c>
      <c r="K1638" s="51">
        <v>0.23946300000000001</v>
      </c>
      <c r="L1638" s="51">
        <v>-6.8007491999999801e-003</v>
      </c>
    </row>
    <row r="1639" ht="15" hidden="1">
      <c r="A1639" s="47">
        <v>90223730</v>
      </c>
      <c r="B1639" s="48" t="s">
        <v>587</v>
      </c>
      <c r="C1639" s="48" t="s">
        <v>587</v>
      </c>
      <c r="D1639" s="49" t="s">
        <v>26</v>
      </c>
      <c r="E1639" s="49">
        <v>1</v>
      </c>
      <c r="F1639" s="50" t="s">
        <v>60</v>
      </c>
      <c r="G1639" s="50" t="s">
        <v>14</v>
      </c>
      <c r="H1639" s="22">
        <v>4.0264122994199996</v>
      </c>
      <c r="J1639" s="39">
        <v>90223730</v>
      </c>
      <c r="K1639" s="51">
        <v>3.9152200499999998</v>
      </c>
      <c r="L1639" s="51">
        <v>-0.11119224942</v>
      </c>
    </row>
    <row r="1640" ht="15">
      <c r="A1640" s="47">
        <v>92371302</v>
      </c>
      <c r="B1640" s="48" t="s">
        <v>1738</v>
      </c>
      <c r="C1640" s="48" t="s">
        <v>1739</v>
      </c>
      <c r="D1640" s="49" t="s">
        <v>154</v>
      </c>
      <c r="E1640" s="49">
        <v>300</v>
      </c>
      <c r="F1640" s="50" t="s">
        <v>151</v>
      </c>
      <c r="G1640" s="50" t="s">
        <v>19</v>
      </c>
      <c r="H1640" s="22">
        <v>0.1231318746</v>
      </c>
      <c r="J1640" s="39">
        <v>92371302</v>
      </c>
      <c r="K1640" s="51">
        <v>0.1197315</v>
      </c>
      <c r="L1640" s="51">
        <v>-3.4003745999999901e-003</v>
      </c>
    </row>
    <row r="1641" ht="15" hidden="1">
      <c r="A1641" s="47">
        <v>92434975</v>
      </c>
      <c r="B1641" s="48" t="s">
        <v>3281</v>
      </c>
      <c r="C1641" s="48" t="s">
        <v>3290</v>
      </c>
      <c r="D1641" s="49" t="s">
        <v>455</v>
      </c>
      <c r="E1641" s="49">
        <v>1</v>
      </c>
      <c r="F1641" s="50" t="s">
        <v>60</v>
      </c>
      <c r="G1641" s="50" t="s">
        <v>14</v>
      </c>
      <c r="H1641" s="22">
        <v>2.0193627434399999</v>
      </c>
      <c r="J1641" s="39">
        <v>92434975</v>
      </c>
      <c r="K1641" s="51">
        <v>1.9635966</v>
      </c>
      <c r="L1641" s="51">
        <v>-5.5766143439999902e-002</v>
      </c>
    </row>
    <row r="1642" ht="15" hidden="1">
      <c r="A1642" s="47">
        <v>92463070</v>
      </c>
      <c r="B1642" s="48" t="s">
        <v>3471</v>
      </c>
      <c r="C1642" s="48" t="s">
        <v>3472</v>
      </c>
      <c r="D1642" s="49" t="s">
        <v>1221</v>
      </c>
      <c r="E1642" s="49">
        <v>1</v>
      </c>
      <c r="F1642" s="50" t="s">
        <v>60</v>
      </c>
      <c r="G1642" s="50" t="s">
        <v>14</v>
      </c>
      <c r="H1642" s="22">
        <v>1.0096813717199999</v>
      </c>
      <c r="J1642" s="39">
        <v>92463070</v>
      </c>
      <c r="K1642" s="51">
        <v>0.98179830000000001</v>
      </c>
      <c r="L1642" s="51">
        <v>-2.7883071719999899e-002</v>
      </c>
    </row>
    <row r="1643" ht="15" hidden="1">
      <c r="A1643" s="47">
        <v>90173635</v>
      </c>
      <c r="B1643" s="48" t="s">
        <v>397</v>
      </c>
      <c r="C1643" s="48" t="s">
        <v>398</v>
      </c>
      <c r="D1643" s="49" t="s">
        <v>383</v>
      </c>
      <c r="E1643" s="49">
        <v>100</v>
      </c>
      <c r="F1643" s="50" t="s">
        <v>18</v>
      </c>
      <c r="G1643" s="50" t="s">
        <v>19</v>
      </c>
      <c r="H1643" s="22">
        <v>1.0096813717199999</v>
      </c>
      <c r="J1643" s="39">
        <v>90173635</v>
      </c>
      <c r="K1643" s="51">
        <v>0.98179830000000001</v>
      </c>
      <c r="L1643" s="51">
        <v>-2.7883071719999899e-002</v>
      </c>
    </row>
    <row r="1644" ht="15" hidden="1">
      <c r="A1644" s="47">
        <v>92468101</v>
      </c>
      <c r="B1644" s="48" t="s">
        <v>9042</v>
      </c>
      <c r="C1644" s="48" t="s">
        <v>9042</v>
      </c>
      <c r="D1644" s="49" t="s">
        <v>26</v>
      </c>
      <c r="E1644" s="49">
        <v>50</v>
      </c>
      <c r="F1644" s="50" t="s">
        <v>95</v>
      </c>
      <c r="G1644" s="50" t="s">
        <v>19</v>
      </c>
      <c r="H1644" s="22">
        <v>0.24626374919999999</v>
      </c>
      <c r="J1644" s="39">
        <v>92468101</v>
      </c>
      <c r="K1644" s="51">
        <v>0.23946300000000001</v>
      </c>
      <c r="L1644" s="51">
        <v>-6.8007491999999801e-003</v>
      </c>
    </row>
    <row r="1645" ht="15" hidden="1">
      <c r="A1645" s="47">
        <v>90284909</v>
      </c>
      <c r="B1645" s="48" t="s">
        <v>2641</v>
      </c>
      <c r="C1645" s="48" t="s">
        <v>2642</v>
      </c>
      <c r="D1645" s="49" t="s">
        <v>544</v>
      </c>
      <c r="E1645" s="49">
        <v>1</v>
      </c>
      <c r="F1645" s="50" t="s">
        <v>88</v>
      </c>
      <c r="G1645" s="50" t="s">
        <v>14</v>
      </c>
      <c r="H1645" s="22">
        <v>4.8614155090200004</v>
      </c>
      <c r="J1645" s="39">
        <v>90284909</v>
      </c>
      <c r="K1645" s="51">
        <v>4.7271640499999998</v>
      </c>
      <c r="L1645" s="51">
        <v>-0.13425145901999999</v>
      </c>
    </row>
    <row r="1646" ht="15" hidden="1">
      <c r="A1646" s="47">
        <v>90148169</v>
      </c>
      <c r="B1646" s="48" t="s">
        <v>9616</v>
      </c>
      <c r="C1646" s="48" t="s">
        <v>9616</v>
      </c>
      <c r="D1646" s="49" t="s">
        <v>17</v>
      </c>
      <c r="E1646" s="49">
        <v>1</v>
      </c>
      <c r="F1646" s="50" t="s">
        <v>60</v>
      </c>
      <c r="G1646" s="50" t="s">
        <v>14</v>
      </c>
      <c r="H1646" s="22">
        <v>2.0439891183599999</v>
      </c>
      <c r="J1646" s="39">
        <v>90148169</v>
      </c>
      <c r="K1646" s="51">
        <v>1.9875429</v>
      </c>
      <c r="L1646" s="51">
        <v>-5.6446218359999897e-002</v>
      </c>
    </row>
    <row r="1647" ht="15">
      <c r="A1647" s="47">
        <v>90139364</v>
      </c>
      <c r="B1647" s="48" t="s">
        <v>41</v>
      </c>
      <c r="C1647" s="48" t="s">
        <v>42</v>
      </c>
      <c r="D1647" s="49" t="s">
        <v>43</v>
      </c>
      <c r="E1647" s="49">
        <v>120</v>
      </c>
      <c r="F1647" s="50" t="s">
        <v>18</v>
      </c>
      <c r="G1647" s="50" t="s">
        <v>19</v>
      </c>
      <c r="H1647" s="22">
        <v>0.1231318746</v>
      </c>
      <c r="J1647" s="39">
        <v>90139364</v>
      </c>
      <c r="K1647" s="51">
        <v>0.1197315</v>
      </c>
      <c r="L1647" s="51">
        <v>-3.4003745999999901e-003</v>
      </c>
    </row>
    <row r="1648" ht="15" hidden="1">
      <c r="A1648" s="47">
        <v>90220927</v>
      </c>
      <c r="B1648" s="48" t="s">
        <v>6603</v>
      </c>
      <c r="C1648" s="48" t="s">
        <v>6612</v>
      </c>
      <c r="D1648" s="49" t="s">
        <v>69</v>
      </c>
      <c r="E1648" s="49">
        <v>1</v>
      </c>
      <c r="F1648" s="50" t="s">
        <v>60</v>
      </c>
      <c r="G1648" s="50" t="s">
        <v>14</v>
      </c>
      <c r="H1648" s="22">
        <v>0.50484068585999997</v>
      </c>
      <c r="J1648" s="39">
        <v>90220927</v>
      </c>
      <c r="K1648" s="51">
        <v>0.49089915000000001</v>
      </c>
      <c r="L1648" s="51">
        <v>-1.394153586e-002</v>
      </c>
    </row>
    <row r="1649" ht="15" hidden="1">
      <c r="A1649" s="47">
        <v>90203143</v>
      </c>
      <c r="B1649" s="48" t="s">
        <v>434</v>
      </c>
      <c r="C1649" s="48" t="s">
        <v>437</v>
      </c>
      <c r="D1649" s="49" t="s">
        <v>414</v>
      </c>
      <c r="E1649" s="49">
        <v>1</v>
      </c>
      <c r="F1649" s="50" t="s">
        <v>436</v>
      </c>
      <c r="G1649" s="50" t="s">
        <v>14</v>
      </c>
      <c r="H1649" s="22">
        <v>0.50484068585999997</v>
      </c>
      <c r="J1649" s="39">
        <v>90203143</v>
      </c>
      <c r="K1649" s="51">
        <v>0.49089915000000001</v>
      </c>
      <c r="L1649" s="51">
        <v>-1.394153586e-002</v>
      </c>
    </row>
    <row r="1650" ht="15">
      <c r="A1650" s="47">
        <v>91071011</v>
      </c>
      <c r="B1650" s="48" t="s">
        <v>4197</v>
      </c>
      <c r="C1650" s="48" t="s">
        <v>4198</v>
      </c>
      <c r="D1650" s="49" t="s">
        <v>154</v>
      </c>
      <c r="E1650" s="49">
        <v>100</v>
      </c>
      <c r="F1650" s="50" t="s">
        <v>151</v>
      </c>
      <c r="G1650" s="50" t="s">
        <v>19</v>
      </c>
      <c r="H1650" s="22">
        <v>6.1565937299999998e-002</v>
      </c>
      <c r="J1650" s="39">
        <v>91071011</v>
      </c>
      <c r="K1650" s="51">
        <v>5.9865750000000002e-002</v>
      </c>
      <c r="L1650" s="51">
        <v>-1.7001873e-003</v>
      </c>
    </row>
    <row r="1651" ht="15" hidden="1">
      <c r="A1651" s="47">
        <v>90162960</v>
      </c>
      <c r="B1651" s="48" t="s">
        <v>7713</v>
      </c>
      <c r="C1651" s="48" t="s">
        <v>7714</v>
      </c>
      <c r="D1651" s="49" t="s">
        <v>12</v>
      </c>
      <c r="E1651" s="49">
        <v>1</v>
      </c>
      <c r="F1651" s="50" t="s">
        <v>60</v>
      </c>
      <c r="G1651" s="50" t="s">
        <v>14</v>
      </c>
      <c r="H1651" s="22">
        <v>23.7028858605</v>
      </c>
      <c r="J1651" s="39">
        <v>90162960</v>
      </c>
      <c r="K1651" s="51">
        <v>23.048313749999998</v>
      </c>
      <c r="L1651" s="51">
        <v>-0.65457211049999797</v>
      </c>
    </row>
    <row r="1652" ht="15" hidden="1">
      <c r="A1652" s="47">
        <v>90189779</v>
      </c>
      <c r="B1652" s="48" t="s">
        <v>4024</v>
      </c>
      <c r="C1652" s="48" t="s">
        <v>4024</v>
      </c>
      <c r="D1652" s="49" t="s">
        <v>146</v>
      </c>
      <c r="E1652" s="49">
        <v>1</v>
      </c>
      <c r="F1652" s="50" t="s">
        <v>60</v>
      </c>
      <c r="G1652" s="50" t="s">
        <v>14</v>
      </c>
      <c r="H1652" s="22">
        <v>0.50484068585999997</v>
      </c>
      <c r="J1652" s="39">
        <v>90189779</v>
      </c>
      <c r="K1652" s="51">
        <v>0.49089915000000001</v>
      </c>
      <c r="L1652" s="51">
        <v>-1.394153586e-002</v>
      </c>
    </row>
    <row r="1653" ht="15">
      <c r="A1653" s="47">
        <v>92382878</v>
      </c>
      <c r="B1653" s="48" t="s">
        <v>4833</v>
      </c>
      <c r="C1653" s="48" t="s">
        <v>4834</v>
      </c>
      <c r="D1653" s="49" t="s">
        <v>50</v>
      </c>
      <c r="E1653" s="49">
        <v>120</v>
      </c>
      <c r="F1653" s="50" t="s">
        <v>18</v>
      </c>
      <c r="G1653" s="50" t="s">
        <v>19</v>
      </c>
      <c r="H1653" s="22">
        <v>0.1231318746</v>
      </c>
      <c r="J1653" s="39">
        <v>92382878</v>
      </c>
      <c r="K1653" s="51">
        <v>0.1197315</v>
      </c>
      <c r="L1653" s="51">
        <v>-3.4003745999999901e-003</v>
      </c>
    </row>
    <row r="1654" ht="15" hidden="1">
      <c r="A1654" s="47">
        <v>90291930</v>
      </c>
      <c r="B1654" s="48" t="s">
        <v>7090</v>
      </c>
      <c r="C1654" s="48" t="s">
        <v>7092</v>
      </c>
      <c r="D1654" s="49" t="s">
        <v>50</v>
      </c>
      <c r="E1654" s="49">
        <v>1</v>
      </c>
      <c r="F1654" s="50" t="s">
        <v>60</v>
      </c>
      <c r="G1654" s="50" t="s">
        <v>14</v>
      </c>
      <c r="H1654" s="22">
        <v>1.95779680614</v>
      </c>
      <c r="J1654" s="39">
        <v>90291930</v>
      </c>
      <c r="K1654" s="51">
        <v>1.9037308500000001</v>
      </c>
      <c r="L1654" s="51">
        <v>-5.4065956139999899e-002</v>
      </c>
    </row>
    <row r="1655" ht="15" hidden="1">
      <c r="A1655" s="47">
        <v>90159292</v>
      </c>
      <c r="B1655" s="48" t="s">
        <v>3925</v>
      </c>
      <c r="C1655" s="48" t="s">
        <v>3926</v>
      </c>
      <c r="D1655" s="49" t="s">
        <v>1221</v>
      </c>
      <c r="E1655" s="49">
        <v>1</v>
      </c>
      <c r="F1655" s="50" t="s">
        <v>60</v>
      </c>
      <c r="G1655" s="50" t="s">
        <v>14</v>
      </c>
      <c r="H1655" s="22">
        <v>1.0219945591799999</v>
      </c>
      <c r="J1655" s="39">
        <v>90159292</v>
      </c>
      <c r="K1655" s="51">
        <v>0.99377145</v>
      </c>
      <c r="L1655" s="51">
        <v>-2.82231091799999e-002</v>
      </c>
    </row>
    <row r="1656" ht="15" hidden="1">
      <c r="A1656" s="47">
        <v>90225910</v>
      </c>
      <c r="B1656" s="48" t="s">
        <v>239</v>
      </c>
      <c r="C1656" s="48" t="s">
        <v>239</v>
      </c>
      <c r="D1656" s="49" t="s">
        <v>59</v>
      </c>
      <c r="E1656" s="49">
        <v>1</v>
      </c>
      <c r="F1656" s="50" t="s">
        <v>60</v>
      </c>
      <c r="G1656" s="50" t="s">
        <v>14</v>
      </c>
      <c r="H1656" s="22">
        <v>4.5687124809900004</v>
      </c>
      <c r="J1656" s="39">
        <v>90225910</v>
      </c>
      <c r="K1656" s="51">
        <v>4.4425442249999998</v>
      </c>
      <c r="L1656" s="51">
        <v>-0.12616825599000001</v>
      </c>
    </row>
    <row r="1657" ht="15">
      <c r="A1657" s="47">
        <v>90205642</v>
      </c>
      <c r="B1657" s="48" t="s">
        <v>9150</v>
      </c>
      <c r="C1657" s="48" t="s">
        <v>9151</v>
      </c>
      <c r="D1657" s="49" t="s">
        <v>154</v>
      </c>
      <c r="E1657" s="49">
        <v>100</v>
      </c>
      <c r="F1657" s="50" t="s">
        <v>151</v>
      </c>
      <c r="G1657" s="50" t="s">
        <v>19</v>
      </c>
      <c r="H1657" s="22">
        <v>6.1565937299999998e-002</v>
      </c>
      <c r="J1657" s="39">
        <v>90205642</v>
      </c>
      <c r="K1657" s="51">
        <v>5.9865750000000002e-002</v>
      </c>
      <c r="L1657" s="51">
        <v>-1.7001873e-003</v>
      </c>
    </row>
    <row r="1658" ht="15">
      <c r="A1658" s="47">
        <v>90173473</v>
      </c>
      <c r="B1658" s="48" t="s">
        <v>9320</v>
      </c>
      <c r="C1658" s="48" t="s">
        <v>9321</v>
      </c>
      <c r="D1658" s="49" t="s">
        <v>244</v>
      </c>
      <c r="E1658" s="49">
        <v>200</v>
      </c>
      <c r="F1658" s="50" t="s">
        <v>99</v>
      </c>
      <c r="G1658" s="50" t="s">
        <v>19</v>
      </c>
      <c r="H1658" s="22">
        <v>0.1231318746</v>
      </c>
      <c r="J1658" s="39">
        <v>90173473</v>
      </c>
      <c r="K1658" s="51">
        <v>0.1197315</v>
      </c>
      <c r="L1658" s="51">
        <v>-3.4003745999999901e-003</v>
      </c>
    </row>
    <row r="1659" ht="15" hidden="1">
      <c r="A1659" s="47">
        <v>90270150</v>
      </c>
      <c r="B1659" s="48" t="s">
        <v>2270</v>
      </c>
      <c r="C1659" s="48" t="s">
        <v>2271</v>
      </c>
      <c r="D1659" s="49" t="s">
        <v>50</v>
      </c>
      <c r="E1659" s="49">
        <v>1</v>
      </c>
      <c r="F1659" s="50" t="s">
        <v>64</v>
      </c>
      <c r="G1659" s="50" t="s">
        <v>14</v>
      </c>
      <c r="H1659" s="22">
        <v>1.0219945591799999</v>
      </c>
      <c r="J1659" s="39">
        <v>90270150</v>
      </c>
      <c r="K1659" s="51">
        <v>0.99377145</v>
      </c>
      <c r="L1659" s="51">
        <v>-2.82231091799999e-002</v>
      </c>
    </row>
    <row r="1660" ht="15" hidden="1">
      <c r="A1660" s="47">
        <v>92429386</v>
      </c>
      <c r="B1660" s="48" t="s">
        <v>9421</v>
      </c>
      <c r="C1660" s="48" t="s">
        <v>9421</v>
      </c>
      <c r="D1660" s="49" t="s">
        <v>21</v>
      </c>
      <c r="E1660" s="49">
        <v>1</v>
      </c>
      <c r="F1660" s="50" t="s">
        <v>60</v>
      </c>
      <c r="G1660" s="50" t="s">
        <v>14</v>
      </c>
      <c r="H1660" s="22">
        <v>0.50484068585999997</v>
      </c>
      <c r="J1660" s="39">
        <v>92429386</v>
      </c>
      <c r="K1660" s="51">
        <v>0.49089915000000001</v>
      </c>
      <c r="L1660" s="51">
        <v>-1.394153586e-002</v>
      </c>
    </row>
    <row r="1661" ht="15" hidden="1">
      <c r="A1661" s="47">
        <v>90697014</v>
      </c>
      <c r="B1661" s="48" t="s">
        <v>580</v>
      </c>
      <c r="C1661" s="48" t="s">
        <v>581</v>
      </c>
      <c r="D1661" s="49" t="s">
        <v>235</v>
      </c>
      <c r="E1661" s="49">
        <v>1</v>
      </c>
      <c r="F1661" s="50" t="s">
        <v>60</v>
      </c>
      <c r="G1661" s="50" t="s">
        <v>14</v>
      </c>
      <c r="H1661" s="22">
        <v>3.9155936122799999</v>
      </c>
      <c r="J1661" s="39">
        <v>90697014</v>
      </c>
      <c r="K1661" s="51">
        <v>3.8074617000000002</v>
      </c>
      <c r="L1661" s="51">
        <v>-0.10813191228000001</v>
      </c>
    </row>
    <row r="1662" ht="15" hidden="1">
      <c r="A1662" s="47">
        <v>92264484</v>
      </c>
      <c r="B1662" s="48" t="s">
        <v>1502</v>
      </c>
      <c r="C1662" s="48" t="s">
        <v>1503</v>
      </c>
      <c r="D1662" s="49" t="s">
        <v>50</v>
      </c>
      <c r="E1662" s="49">
        <v>1</v>
      </c>
      <c r="F1662" s="50" t="s">
        <v>60</v>
      </c>
      <c r="G1662" s="50" t="s">
        <v>14</v>
      </c>
      <c r="H1662" s="22">
        <v>0.50484068585999997</v>
      </c>
      <c r="J1662" s="39">
        <v>92264484</v>
      </c>
      <c r="K1662" s="51">
        <v>0.49089915000000001</v>
      </c>
      <c r="L1662" s="51">
        <v>-1.394153586e-002</v>
      </c>
    </row>
    <row r="1663" ht="15" hidden="1">
      <c r="A1663" s="47">
        <v>92366210</v>
      </c>
      <c r="B1663" s="48" t="s">
        <v>1017</v>
      </c>
      <c r="C1663" s="48" t="s">
        <v>1018</v>
      </c>
      <c r="D1663" s="49" t="s">
        <v>414</v>
      </c>
      <c r="E1663" s="49">
        <v>1</v>
      </c>
      <c r="F1663" s="50" t="s">
        <v>60</v>
      </c>
      <c r="G1663" s="50" t="s">
        <v>14</v>
      </c>
      <c r="H1663" s="22">
        <v>1.0096813717199999</v>
      </c>
      <c r="J1663" s="39">
        <v>92366210</v>
      </c>
      <c r="K1663" s="51">
        <v>0.98179830000000001</v>
      </c>
      <c r="L1663" s="51">
        <v>-2.7883071719999899e-002</v>
      </c>
    </row>
    <row r="1664" ht="15" hidden="1">
      <c r="A1664" s="47">
        <v>92454720</v>
      </c>
      <c r="B1664" s="48" t="s">
        <v>5881</v>
      </c>
      <c r="C1664" s="48" t="s">
        <v>5881</v>
      </c>
      <c r="D1664" s="49" t="s">
        <v>21</v>
      </c>
      <c r="E1664" s="49">
        <v>1</v>
      </c>
      <c r="F1664" s="50" t="s">
        <v>60</v>
      </c>
      <c r="G1664" s="50" t="s">
        <v>14</v>
      </c>
      <c r="H1664" s="22">
        <v>0.49252749839999999</v>
      </c>
      <c r="J1664" s="39">
        <v>92454720</v>
      </c>
      <c r="K1664" s="51">
        <v>0.47892600000000002</v>
      </c>
      <c r="L1664" s="51">
        <v>-1.36014984e-002</v>
      </c>
    </row>
    <row r="1665" ht="15" hidden="1">
      <c r="A1665" s="47">
        <v>91126037</v>
      </c>
      <c r="B1665" s="48" t="s">
        <v>1012</v>
      </c>
      <c r="C1665" s="48" t="s">
        <v>1013</v>
      </c>
      <c r="D1665" s="49" t="s">
        <v>21</v>
      </c>
      <c r="E1665" s="49">
        <v>1</v>
      </c>
      <c r="F1665" s="50" t="s">
        <v>60</v>
      </c>
      <c r="G1665" s="50" t="s">
        <v>14</v>
      </c>
      <c r="H1665" s="22">
        <v>0.50484068585999997</v>
      </c>
      <c r="J1665" s="39">
        <v>91126037</v>
      </c>
      <c r="K1665" s="51">
        <v>0.49089915000000001</v>
      </c>
      <c r="L1665" s="51">
        <v>-1.394153586e-002</v>
      </c>
    </row>
    <row r="1666" ht="15" hidden="1">
      <c r="A1666" s="47">
        <v>92388930</v>
      </c>
      <c r="B1666" s="48" t="s">
        <v>3010</v>
      </c>
      <c r="C1666" s="48" t="s">
        <v>3013</v>
      </c>
      <c r="D1666" s="49" t="s">
        <v>628</v>
      </c>
      <c r="E1666" s="49">
        <v>1</v>
      </c>
      <c r="F1666" s="50" t="s">
        <v>60</v>
      </c>
      <c r="G1666" s="50" t="s">
        <v>14</v>
      </c>
      <c r="H1666" s="22">
        <v>4.1126046116400001</v>
      </c>
      <c r="J1666" s="39">
        <v>92388930</v>
      </c>
      <c r="K1666" s="51">
        <v>3.9990321</v>
      </c>
      <c r="L1666" s="51">
        <v>-0.11357251164</v>
      </c>
    </row>
    <row r="1667" ht="15" hidden="1">
      <c r="A1667" s="47">
        <v>90260104</v>
      </c>
      <c r="B1667" s="48" t="s">
        <v>889</v>
      </c>
      <c r="C1667" s="48" t="s">
        <v>890</v>
      </c>
      <c r="D1667" s="49" t="s">
        <v>131</v>
      </c>
      <c r="E1667" s="49">
        <v>1</v>
      </c>
      <c r="F1667" s="50" t="s">
        <v>436</v>
      </c>
      <c r="G1667" s="50" t="s">
        <v>14</v>
      </c>
      <c r="H1667" s="22">
        <v>1.4694419219598001</v>
      </c>
      <c r="J1667" s="39">
        <v>90260104</v>
      </c>
      <c r="K1667" s="51">
        <v>1.4288622344999999</v>
      </c>
      <c r="L1667" s="51">
        <v>-4.0579687459799903e-002</v>
      </c>
    </row>
    <row r="1668" ht="15">
      <c r="A1668" s="47">
        <v>90124596</v>
      </c>
      <c r="B1668" s="48" t="s">
        <v>1593</v>
      </c>
      <c r="C1668" s="48" t="s">
        <v>1596</v>
      </c>
      <c r="D1668" s="49" t="s">
        <v>50</v>
      </c>
      <c r="E1668" s="49">
        <v>100</v>
      </c>
      <c r="F1668" s="50" t="s">
        <v>18</v>
      </c>
      <c r="G1668" s="50" t="s">
        <v>19</v>
      </c>
      <c r="H1668" s="22">
        <v>0.1231318746</v>
      </c>
      <c r="J1668" s="39">
        <v>90124596</v>
      </c>
      <c r="K1668" s="51">
        <v>0.1197315</v>
      </c>
      <c r="L1668" s="51">
        <v>-3.4003745999999901e-003</v>
      </c>
    </row>
    <row r="1669" ht="15" hidden="1">
      <c r="A1669" s="47">
        <v>90268563</v>
      </c>
      <c r="B1669" s="48" t="s">
        <v>1811</v>
      </c>
      <c r="C1669" s="48" t="s">
        <v>1812</v>
      </c>
      <c r="D1669" s="49" t="s">
        <v>131</v>
      </c>
      <c r="E1669" s="49">
        <v>1</v>
      </c>
      <c r="F1669" s="50" t="s">
        <v>60</v>
      </c>
      <c r="G1669" s="50" t="s">
        <v>14</v>
      </c>
      <c r="H1669" s="22">
        <v>2.2299425657811001</v>
      </c>
      <c r="J1669" s="39">
        <v>90268563</v>
      </c>
      <c r="K1669" s="51">
        <v>2.1683611102499998</v>
      </c>
      <c r="L1669" s="51">
        <v>-6.1581455531099803e-002</v>
      </c>
    </row>
    <row r="1670" ht="15">
      <c r="A1670" s="47">
        <v>92454372</v>
      </c>
      <c r="B1670" s="48" t="s">
        <v>6973</v>
      </c>
      <c r="C1670" s="48" t="s">
        <v>6973</v>
      </c>
      <c r="D1670" s="49" t="s">
        <v>21</v>
      </c>
      <c r="E1670" s="49">
        <v>100</v>
      </c>
      <c r="F1670" s="50" t="s">
        <v>151</v>
      </c>
      <c r="G1670" s="50" t="s">
        <v>19</v>
      </c>
      <c r="H1670" s="22">
        <v>6.1565937299999998e-002</v>
      </c>
      <c r="J1670" s="39">
        <v>92454372</v>
      </c>
      <c r="K1670" s="51">
        <v>5.9865750000000002e-002</v>
      </c>
      <c r="L1670" s="51">
        <v>-1.7001873e-003</v>
      </c>
    </row>
    <row r="1671" ht="15" hidden="1">
      <c r="A1671" s="47">
        <v>91421012</v>
      </c>
      <c r="B1671" s="48" t="s">
        <v>9098</v>
      </c>
      <c r="C1671" s="48" t="s">
        <v>9099</v>
      </c>
      <c r="D1671" s="49" t="s">
        <v>1221</v>
      </c>
      <c r="E1671" s="49">
        <v>1</v>
      </c>
      <c r="F1671" s="50" t="s">
        <v>60</v>
      </c>
      <c r="G1671" s="50" t="s">
        <v>14</v>
      </c>
      <c r="H1671" s="22">
        <v>1.0219945591799999</v>
      </c>
      <c r="J1671" s="39">
        <v>91421012</v>
      </c>
      <c r="K1671" s="51">
        <v>0.99377145</v>
      </c>
      <c r="L1671" s="51">
        <v>-2.82231091799999e-002</v>
      </c>
    </row>
    <row r="1672" ht="15">
      <c r="A1672" s="47">
        <v>92438784</v>
      </c>
      <c r="B1672" s="48" t="s">
        <v>7229</v>
      </c>
      <c r="C1672" s="48" t="s">
        <v>7230</v>
      </c>
      <c r="D1672" s="49" t="s">
        <v>69</v>
      </c>
      <c r="E1672" s="49">
        <v>100</v>
      </c>
      <c r="F1672" s="50" t="s">
        <v>18</v>
      </c>
      <c r="G1672" s="50" t="s">
        <v>19</v>
      </c>
      <c r="H1672" s="22">
        <v>0.1231318746</v>
      </c>
      <c r="J1672" s="39">
        <v>92438784</v>
      </c>
      <c r="K1672" s="51">
        <v>0.1197315</v>
      </c>
      <c r="L1672" s="51">
        <v>-3.4003745999999901e-003</v>
      </c>
    </row>
    <row r="1673" ht="15" hidden="1">
      <c r="A1673" s="47">
        <v>90131487</v>
      </c>
      <c r="B1673" s="48" t="s">
        <v>7462</v>
      </c>
      <c r="C1673" s="48" t="s">
        <v>7463</v>
      </c>
      <c r="D1673" s="49" t="s">
        <v>81</v>
      </c>
      <c r="E1673" s="49">
        <v>1</v>
      </c>
      <c r="F1673" s="50" t="s">
        <v>60</v>
      </c>
      <c r="G1673" s="50" t="s">
        <v>14</v>
      </c>
      <c r="H1673" s="22">
        <v>3.9771595495800001</v>
      </c>
      <c r="J1673" s="39">
        <v>90131487</v>
      </c>
      <c r="K1673" s="51">
        <v>3.8673274499999999</v>
      </c>
      <c r="L1673" s="51">
        <v>-0.10983209957999999</v>
      </c>
    </row>
    <row r="1674" ht="15" hidden="1">
      <c r="A1674" s="47">
        <v>92414796</v>
      </c>
      <c r="B1674" s="48" t="s">
        <v>5169</v>
      </c>
      <c r="C1674" s="48" t="s">
        <v>5170</v>
      </c>
      <c r="D1674" s="49" t="s">
        <v>78</v>
      </c>
      <c r="E1674" s="49">
        <v>1</v>
      </c>
      <c r="F1674" s="50" t="s">
        <v>60</v>
      </c>
      <c r="G1674" s="50" t="s">
        <v>14</v>
      </c>
      <c r="H1674" s="22">
        <v>0.97274180933999999</v>
      </c>
      <c r="J1674" s="39">
        <v>92414796</v>
      </c>
      <c r="K1674" s="51">
        <v>0.94587885000000005</v>
      </c>
      <c r="L1674" s="51">
        <v>-2.6862959339999899e-002</v>
      </c>
    </row>
    <row r="1675" ht="15">
      <c r="A1675" s="47">
        <v>90141733</v>
      </c>
      <c r="B1675" s="48" t="s">
        <v>6254</v>
      </c>
      <c r="C1675" s="48" t="s">
        <v>6255</v>
      </c>
      <c r="D1675" s="49" t="s">
        <v>3491</v>
      </c>
      <c r="E1675" s="49">
        <v>300</v>
      </c>
      <c r="F1675" s="50" t="s">
        <v>6251</v>
      </c>
      <c r="G1675" s="50" t="s">
        <v>19</v>
      </c>
      <c r="H1675" s="22">
        <v>0.1231318746</v>
      </c>
      <c r="J1675" s="39">
        <v>90141733</v>
      </c>
      <c r="K1675" s="51">
        <v>0.1197315</v>
      </c>
      <c r="L1675" s="51">
        <v>-3.4003745999999901e-003</v>
      </c>
    </row>
    <row r="1676" ht="15" hidden="1">
      <c r="A1676" s="47">
        <v>91493013</v>
      </c>
      <c r="B1676" s="48" t="s">
        <v>9823</v>
      </c>
      <c r="C1676" s="48" t="s">
        <v>9824</v>
      </c>
      <c r="D1676" s="49" t="s">
        <v>43</v>
      </c>
      <c r="E1676" s="49">
        <v>1</v>
      </c>
      <c r="F1676" s="50" t="s">
        <v>60</v>
      </c>
      <c r="G1676" s="50" t="s">
        <v>14</v>
      </c>
      <c r="H1676" s="22">
        <v>1.0219945591799999</v>
      </c>
      <c r="J1676" s="39">
        <v>91493013</v>
      </c>
      <c r="K1676" s="51">
        <v>0.99377145</v>
      </c>
      <c r="L1676" s="51">
        <v>-2.82231091799999e-002</v>
      </c>
    </row>
    <row r="1677" ht="15" hidden="1">
      <c r="A1677" s="47">
        <v>90163435</v>
      </c>
      <c r="B1677" s="48" t="s">
        <v>3134</v>
      </c>
      <c r="C1677" s="48" t="s">
        <v>3135</v>
      </c>
      <c r="D1677" s="49" t="s">
        <v>991</v>
      </c>
      <c r="E1677" s="49">
        <v>1</v>
      </c>
      <c r="F1677" s="50" t="s">
        <v>436</v>
      </c>
      <c r="G1677" s="50" t="s">
        <v>14</v>
      </c>
      <c r="H1677" s="22">
        <v>1.0096813717199999</v>
      </c>
      <c r="J1677" s="39">
        <v>90163435</v>
      </c>
      <c r="K1677" s="51">
        <v>0.98179830000000001</v>
      </c>
      <c r="L1677" s="51">
        <v>-2.7883071719999899e-002</v>
      </c>
    </row>
    <row r="1678" ht="15">
      <c r="A1678" s="47">
        <v>92419453</v>
      </c>
      <c r="B1678" s="48" t="s">
        <v>3666</v>
      </c>
      <c r="C1678" s="48" t="s">
        <v>3667</v>
      </c>
      <c r="D1678" s="49" t="s">
        <v>154</v>
      </c>
      <c r="E1678" s="49">
        <v>200</v>
      </c>
      <c r="F1678" s="50" t="s">
        <v>151</v>
      </c>
      <c r="G1678" s="50" t="s">
        <v>19</v>
      </c>
      <c r="H1678" s="22">
        <v>6.1565937299999998e-002</v>
      </c>
      <c r="J1678" s="39">
        <v>92419453</v>
      </c>
      <c r="K1678" s="51">
        <v>5.9865750000000002e-002</v>
      </c>
      <c r="L1678" s="51">
        <v>-1.7001873e-003</v>
      </c>
    </row>
    <row r="1679" ht="15" hidden="1">
      <c r="A1679" s="47">
        <v>92466699</v>
      </c>
      <c r="B1679" s="48" t="s">
        <v>2023</v>
      </c>
      <c r="C1679" s="48" t="s">
        <v>2023</v>
      </c>
      <c r="D1679" s="49" t="s">
        <v>17</v>
      </c>
      <c r="E1679" s="49">
        <v>30</v>
      </c>
      <c r="F1679" s="50" t="s">
        <v>95</v>
      </c>
      <c r="G1679" s="50" t="s">
        <v>19</v>
      </c>
      <c r="H1679" s="22">
        <v>0.50484068585999997</v>
      </c>
      <c r="J1679" s="39">
        <v>92466699</v>
      </c>
      <c r="K1679" s="51">
        <v>0.49089915000000001</v>
      </c>
      <c r="L1679" s="51">
        <v>-1.394153586e-002</v>
      </c>
    </row>
    <row r="1680" ht="15" hidden="1">
      <c r="A1680" s="47">
        <v>90257812</v>
      </c>
      <c r="B1680" s="48" t="s">
        <v>8573</v>
      </c>
      <c r="C1680" s="48" t="s">
        <v>8574</v>
      </c>
      <c r="D1680" s="49" t="s">
        <v>69</v>
      </c>
      <c r="E1680" s="49">
        <v>1</v>
      </c>
      <c r="F1680" s="50" t="s">
        <v>88</v>
      </c>
      <c r="G1680" s="50" t="s">
        <v>14</v>
      </c>
      <c r="H1680" s="22">
        <v>365.06138181407999</v>
      </c>
      <c r="J1680" s="39">
        <v>90257812</v>
      </c>
      <c r="K1680" s="51">
        <v>354.97995120000002</v>
      </c>
      <c r="L1680" s="51">
        <v>-10.08143061408</v>
      </c>
    </row>
    <row r="1681" ht="15" hidden="1">
      <c r="A1681" s="47">
        <v>90274270</v>
      </c>
      <c r="B1681" s="48" t="s">
        <v>5646</v>
      </c>
      <c r="C1681" s="48" t="s">
        <v>5647</v>
      </c>
      <c r="D1681" s="49" t="s">
        <v>5641</v>
      </c>
      <c r="E1681" s="49">
        <v>20</v>
      </c>
      <c r="F1681" s="50" t="s">
        <v>18</v>
      </c>
      <c r="G1681" s="50" t="s">
        <v>19</v>
      </c>
      <c r="H1681" s="22">
        <v>16.171319530800002</v>
      </c>
      <c r="J1681" s="39">
        <v>90274270</v>
      </c>
      <c r="K1681" s="51">
        <v>15.724736999999999</v>
      </c>
      <c r="L1681" s="51">
        <v>-0.44658253079999899</v>
      </c>
    </row>
    <row r="1682" ht="15" hidden="1">
      <c r="A1682" s="47">
        <v>90282809</v>
      </c>
      <c r="B1682" s="48" t="s">
        <v>496</v>
      </c>
      <c r="C1682" s="48" t="s">
        <v>496</v>
      </c>
      <c r="D1682" s="49" t="s">
        <v>495</v>
      </c>
      <c r="E1682" s="49">
        <v>1</v>
      </c>
      <c r="F1682" s="50" t="s">
        <v>88</v>
      </c>
      <c r="G1682" s="50" t="s">
        <v>14</v>
      </c>
      <c r="H1682" s="22">
        <v>5.6839451778900001</v>
      </c>
      <c r="J1682" s="39">
        <v>90282809</v>
      </c>
      <c r="K1682" s="51">
        <v>5.5269789749999996</v>
      </c>
      <c r="L1682" s="51">
        <v>-0.15696620288999999</v>
      </c>
    </row>
    <row r="1683" ht="15" hidden="1">
      <c r="A1683" s="47">
        <v>90287355</v>
      </c>
      <c r="B1683" s="48" t="s">
        <v>7462</v>
      </c>
      <c r="C1683" s="48" t="s">
        <v>7464</v>
      </c>
      <c r="D1683" s="49" t="s">
        <v>81</v>
      </c>
      <c r="E1683" s="49">
        <v>1</v>
      </c>
      <c r="F1683" s="50" t="s">
        <v>60</v>
      </c>
      <c r="G1683" s="50" t="s">
        <v>14</v>
      </c>
      <c r="H1683" s="22">
        <v>3.9771595495800001</v>
      </c>
      <c r="J1683" s="39">
        <v>90287355</v>
      </c>
      <c r="K1683" s="51">
        <v>3.8673274499999999</v>
      </c>
      <c r="L1683" s="51">
        <v>-0.10983209957999999</v>
      </c>
    </row>
    <row r="1684" ht="15" hidden="1">
      <c r="A1684" s="47">
        <v>92456090</v>
      </c>
      <c r="B1684" s="48" t="s">
        <v>6721</v>
      </c>
      <c r="C1684" s="48" t="s">
        <v>6722</v>
      </c>
      <c r="D1684" s="49" t="s">
        <v>17</v>
      </c>
      <c r="E1684" s="49">
        <v>1</v>
      </c>
      <c r="F1684" s="50" t="s">
        <v>158</v>
      </c>
      <c r="G1684" s="50" t="s">
        <v>14</v>
      </c>
      <c r="H1684" s="22">
        <v>2.0563023058200001</v>
      </c>
      <c r="J1684" s="39">
        <v>92456090</v>
      </c>
      <c r="K1684" s="51">
        <v>1.99951605</v>
      </c>
      <c r="L1684" s="51">
        <v>-5.6786255819999902e-002</v>
      </c>
    </row>
    <row r="1685" ht="15" hidden="1">
      <c r="A1685" s="47">
        <v>92423965</v>
      </c>
      <c r="B1685" s="48" t="s">
        <v>9050</v>
      </c>
      <c r="C1685" s="48" t="s">
        <v>9053</v>
      </c>
      <c r="D1685" s="49" t="s">
        <v>806</v>
      </c>
      <c r="E1685" s="49">
        <v>1</v>
      </c>
      <c r="F1685" s="50" t="s">
        <v>60</v>
      </c>
      <c r="G1685" s="50" t="s">
        <v>14</v>
      </c>
      <c r="H1685" s="22">
        <v>1.0096813717199999</v>
      </c>
      <c r="J1685" s="39">
        <v>92423965</v>
      </c>
      <c r="K1685" s="51">
        <v>0.98179830000000001</v>
      </c>
      <c r="L1685" s="51">
        <v>-2.7883071719999899e-002</v>
      </c>
    </row>
    <row r="1686" ht="15" hidden="1">
      <c r="A1686" s="47">
        <v>92418627</v>
      </c>
      <c r="B1686" s="48" t="s">
        <v>9630</v>
      </c>
      <c r="C1686" s="48" t="s">
        <v>9631</v>
      </c>
      <c r="D1686" s="49" t="s">
        <v>235</v>
      </c>
      <c r="E1686" s="49">
        <v>1</v>
      </c>
      <c r="F1686" s="50" t="s">
        <v>60</v>
      </c>
      <c r="G1686" s="50" t="s">
        <v>14</v>
      </c>
      <c r="H1686" s="22">
        <v>1.0096813717199999</v>
      </c>
      <c r="J1686" s="39">
        <v>92418627</v>
      </c>
      <c r="K1686" s="51">
        <v>0.98179830000000001</v>
      </c>
      <c r="L1686" s="51">
        <v>-2.7883071719999899e-002</v>
      </c>
    </row>
    <row r="1687" ht="15" hidden="1">
      <c r="A1687" s="47">
        <v>92267785</v>
      </c>
      <c r="B1687" s="48" t="s">
        <v>2403</v>
      </c>
      <c r="C1687" s="48" t="s">
        <v>2404</v>
      </c>
      <c r="D1687" s="49" t="s">
        <v>2405</v>
      </c>
      <c r="E1687" s="49">
        <v>1</v>
      </c>
      <c r="F1687" s="50" t="s">
        <v>60</v>
      </c>
      <c r="G1687" s="50" t="s">
        <v>14</v>
      </c>
      <c r="H1687" s="22">
        <v>0.98505499679999997</v>
      </c>
      <c r="J1687" s="39">
        <v>92267785</v>
      </c>
      <c r="K1687" s="51">
        <v>0.95785200000000004</v>
      </c>
      <c r="L1687" s="51">
        <v>-2.72029967999999e-002</v>
      </c>
    </row>
    <row r="1688" ht="15" hidden="1">
      <c r="A1688" s="47">
        <v>90232550</v>
      </c>
      <c r="B1688" s="48" t="s">
        <v>8565</v>
      </c>
      <c r="C1688" s="48" t="s">
        <v>8566</v>
      </c>
      <c r="D1688" s="49" t="s">
        <v>440</v>
      </c>
      <c r="E1688" s="49">
        <v>1</v>
      </c>
      <c r="F1688" s="50" t="s">
        <v>60</v>
      </c>
      <c r="G1688" s="50" t="s">
        <v>14</v>
      </c>
      <c r="H1688" s="22">
        <v>0.98505499679999997</v>
      </c>
      <c r="J1688" s="39">
        <v>90232550</v>
      </c>
      <c r="K1688" s="51">
        <v>0.95785200000000004</v>
      </c>
      <c r="L1688" s="51">
        <v>-2.72029967999999e-002</v>
      </c>
    </row>
    <row r="1689" ht="15" hidden="1">
      <c r="A1689" s="47">
        <v>90173244</v>
      </c>
      <c r="B1689" s="48" t="s">
        <v>6743</v>
      </c>
      <c r="C1689" s="48" t="s">
        <v>6744</v>
      </c>
      <c r="D1689" s="49" t="s">
        <v>244</v>
      </c>
      <c r="E1689" s="49">
        <v>1</v>
      </c>
      <c r="F1689" s="50" t="s">
        <v>60</v>
      </c>
      <c r="G1689" s="50" t="s">
        <v>14</v>
      </c>
      <c r="H1689" s="22">
        <v>0.50484068585999997</v>
      </c>
      <c r="J1689" s="39">
        <v>90173244</v>
      </c>
      <c r="K1689" s="51">
        <v>0.49089915000000001</v>
      </c>
      <c r="L1689" s="51">
        <v>-1.394153586e-002</v>
      </c>
    </row>
    <row r="1690" ht="15" hidden="1">
      <c r="A1690" s="47">
        <v>90582012</v>
      </c>
      <c r="B1690" s="48" t="s">
        <v>8490</v>
      </c>
      <c r="C1690" s="48" t="s">
        <v>8492</v>
      </c>
      <c r="D1690" s="49" t="s">
        <v>414</v>
      </c>
      <c r="E1690" s="49">
        <v>1</v>
      </c>
      <c r="F1690" s="50" t="s">
        <v>60</v>
      </c>
      <c r="G1690" s="50" t="s">
        <v>14</v>
      </c>
      <c r="H1690" s="22">
        <v>0.50484068585999997</v>
      </c>
      <c r="J1690" s="39">
        <v>90582012</v>
      </c>
      <c r="K1690" s="51">
        <v>0.49089915000000001</v>
      </c>
      <c r="L1690" s="51">
        <v>-1.394153586e-002</v>
      </c>
    </row>
    <row r="1691" ht="15" hidden="1">
      <c r="A1691" s="47">
        <v>90232224</v>
      </c>
      <c r="B1691" s="48" t="s">
        <v>6746</v>
      </c>
      <c r="C1691" s="48" t="s">
        <v>6759</v>
      </c>
      <c r="D1691" s="49" t="s">
        <v>440</v>
      </c>
      <c r="E1691" s="49">
        <v>1</v>
      </c>
      <c r="F1691" s="50" t="s">
        <v>60</v>
      </c>
      <c r="G1691" s="50" t="s">
        <v>14</v>
      </c>
      <c r="H1691" s="22">
        <v>0.49252749839999999</v>
      </c>
      <c r="J1691" s="39">
        <v>90232224</v>
      </c>
      <c r="K1691" s="51">
        <v>0.47892600000000002</v>
      </c>
      <c r="L1691" s="51">
        <v>-1.36014984e-002</v>
      </c>
    </row>
    <row r="1692" ht="15" hidden="1">
      <c r="A1692" s="47">
        <v>92456154</v>
      </c>
      <c r="B1692" s="48" t="s">
        <v>4501</v>
      </c>
      <c r="C1692" s="48" t="s">
        <v>4502</v>
      </c>
      <c r="D1692" s="49" t="s">
        <v>17</v>
      </c>
      <c r="E1692" s="49">
        <v>1</v>
      </c>
      <c r="F1692" s="50" t="s">
        <v>60</v>
      </c>
      <c r="G1692" s="50" t="s">
        <v>14</v>
      </c>
      <c r="H1692" s="22">
        <v>0.49252749839999999</v>
      </c>
      <c r="J1692" s="39">
        <v>92456154</v>
      </c>
      <c r="K1692" s="51">
        <v>0.47892600000000002</v>
      </c>
      <c r="L1692" s="51">
        <v>-1.36014984e-002</v>
      </c>
    </row>
    <row r="1693" ht="15" hidden="1">
      <c r="A1693" s="47">
        <v>92408460</v>
      </c>
      <c r="B1693" s="48" t="s">
        <v>7841</v>
      </c>
      <c r="C1693" s="48" t="s">
        <v>7842</v>
      </c>
      <c r="D1693" s="49" t="s">
        <v>956</v>
      </c>
      <c r="E1693" s="49">
        <v>1</v>
      </c>
      <c r="F1693" s="50" t="s">
        <v>60</v>
      </c>
      <c r="G1693" s="50" t="s">
        <v>14</v>
      </c>
      <c r="H1693" s="22">
        <v>8.4837861599399993</v>
      </c>
      <c r="J1693" s="39">
        <v>92408460</v>
      </c>
      <c r="K1693" s="51">
        <v>8.2495003499999999</v>
      </c>
      <c r="L1693" s="51">
        <v>-0.23428580993999901</v>
      </c>
    </row>
    <row r="1694" ht="15" hidden="1">
      <c r="A1694" s="47">
        <v>90185455</v>
      </c>
      <c r="B1694" s="48" t="s">
        <v>2327</v>
      </c>
      <c r="C1694" s="48" t="s">
        <v>2328</v>
      </c>
      <c r="D1694" s="49" t="s">
        <v>603</v>
      </c>
      <c r="E1694" s="49">
        <v>1</v>
      </c>
      <c r="F1694" s="50" t="s">
        <v>64</v>
      </c>
      <c r="G1694" s="50" t="s">
        <v>14</v>
      </c>
      <c r="H1694" s="22">
        <v>16.918319570040001</v>
      </c>
      <c r="J1694" s="39">
        <v>90185455</v>
      </c>
      <c r="K1694" s="51">
        <v>16.451108099999999</v>
      </c>
      <c r="L1694" s="51">
        <v>-0.46721147003999902</v>
      </c>
    </row>
    <row r="1695" ht="15" hidden="1">
      <c r="A1695" s="47">
        <v>91322014</v>
      </c>
      <c r="B1695" s="48" t="s">
        <v>4999</v>
      </c>
      <c r="C1695" s="48" t="s">
        <v>4999</v>
      </c>
      <c r="D1695" s="49" t="s">
        <v>603</v>
      </c>
      <c r="E1695" s="49">
        <v>1</v>
      </c>
      <c r="F1695" s="50" t="s">
        <v>64</v>
      </c>
      <c r="G1695" s="50" t="s">
        <v>14</v>
      </c>
      <c r="H1695" s="22">
        <v>16.22878107228</v>
      </c>
      <c r="J1695" s="39">
        <v>91322014</v>
      </c>
      <c r="K1695" s="51">
        <v>15.7806117</v>
      </c>
      <c r="L1695" s="51">
        <v>-0.44816937227999898</v>
      </c>
    </row>
    <row r="1696" ht="15" hidden="1">
      <c r="A1696" s="47">
        <v>94936781</v>
      </c>
      <c r="B1696" s="48" t="s">
        <v>1670</v>
      </c>
      <c r="C1696" s="48" t="s">
        <v>1673</v>
      </c>
      <c r="D1696" s="49" t="s">
        <v>1672</v>
      </c>
      <c r="E1696" s="49">
        <v>150</v>
      </c>
      <c r="F1696" s="50" t="s">
        <v>743</v>
      </c>
      <c r="G1696" s="50" t="s">
        <v>261</v>
      </c>
      <c r="H1696" s="22">
        <v>2.8896510152160002</v>
      </c>
      <c r="J1696" s="39">
        <v>94936781</v>
      </c>
      <c r="K1696" s="51">
        <v>2.80985124</v>
      </c>
      <c r="L1696" s="51">
        <v>-7.9799775215999805e-002</v>
      </c>
    </row>
    <row r="1697" ht="15" hidden="1">
      <c r="A1697" s="47">
        <v>92378340</v>
      </c>
      <c r="B1697" s="48" t="s">
        <v>5535</v>
      </c>
      <c r="C1697" s="48" t="s">
        <v>5536</v>
      </c>
      <c r="D1697" s="49" t="s">
        <v>146</v>
      </c>
      <c r="E1697" s="49">
        <v>1</v>
      </c>
      <c r="F1697" s="50" t="s">
        <v>436</v>
      </c>
      <c r="G1697" s="50" t="s">
        <v>14</v>
      </c>
      <c r="H1697" s="22">
        <v>1.36813194</v>
      </c>
      <c r="J1697" s="39">
        <v>92378340</v>
      </c>
      <c r="K1697" s="51">
        <v>1.3303499999999999</v>
      </c>
      <c r="L1697" s="51">
        <v>-3.7781939999999903e-002</v>
      </c>
    </row>
    <row r="1698" ht="15" hidden="1">
      <c r="A1698" s="47">
        <v>90290356</v>
      </c>
      <c r="B1698" s="48" t="s">
        <v>4162</v>
      </c>
      <c r="C1698" s="48" t="s">
        <v>4163</v>
      </c>
      <c r="D1698" s="49" t="s">
        <v>50</v>
      </c>
      <c r="E1698" s="49">
        <v>1</v>
      </c>
      <c r="F1698" s="50" t="s">
        <v>64</v>
      </c>
      <c r="G1698" s="50" t="s">
        <v>14</v>
      </c>
      <c r="H1698" s="22">
        <v>1.5583674288</v>
      </c>
      <c r="J1698" s="39">
        <v>90290356</v>
      </c>
      <c r="K1698" s="51">
        <v>1.5153319999999999</v>
      </c>
      <c r="L1698" s="51">
        <v>-4.30354287999999e-002</v>
      </c>
    </row>
    <row r="1699" ht="15" hidden="1">
      <c r="A1699" s="47">
        <v>90145895</v>
      </c>
      <c r="B1699" s="48" t="s">
        <v>5609</v>
      </c>
      <c r="C1699" s="48" t="s">
        <v>5609</v>
      </c>
      <c r="D1699" s="49" t="s">
        <v>17</v>
      </c>
      <c r="E1699" s="49">
        <v>1</v>
      </c>
      <c r="F1699" s="50" t="s">
        <v>436</v>
      </c>
      <c r="G1699" s="50" t="s">
        <v>14</v>
      </c>
      <c r="H1699" s="22">
        <v>1.9947363685199999</v>
      </c>
      <c r="J1699" s="39">
        <v>90145895</v>
      </c>
      <c r="K1699" s="51">
        <v>1.9396503</v>
      </c>
      <c r="L1699" s="51">
        <v>-5.5086068519999899e-002</v>
      </c>
    </row>
    <row r="1700" ht="15" hidden="1">
      <c r="A1700" s="47">
        <v>90268075</v>
      </c>
      <c r="B1700" s="48" t="s">
        <v>3093</v>
      </c>
      <c r="C1700" s="48" t="s">
        <v>3095</v>
      </c>
      <c r="D1700" s="49" t="s">
        <v>603</v>
      </c>
      <c r="E1700" s="49">
        <v>1</v>
      </c>
      <c r="F1700" s="50" t="s">
        <v>64</v>
      </c>
      <c r="G1700" s="50" t="s">
        <v>14</v>
      </c>
      <c r="H1700" s="22">
        <v>1.9824231810599999</v>
      </c>
      <c r="J1700" s="39">
        <v>90268075</v>
      </c>
      <c r="K1700" s="51">
        <v>1.9276771500000001</v>
      </c>
      <c r="L1700" s="51">
        <v>-5.4746031059999901e-002</v>
      </c>
    </row>
    <row r="1701" ht="15" hidden="1">
      <c r="A1701" s="47">
        <v>92423434</v>
      </c>
      <c r="B1701" s="48" t="s">
        <v>2121</v>
      </c>
      <c r="C1701" s="48" t="s">
        <v>2122</v>
      </c>
      <c r="D1701" s="49" t="s">
        <v>146</v>
      </c>
      <c r="E1701" s="49">
        <v>1</v>
      </c>
      <c r="F1701" s="50" t="s">
        <v>436</v>
      </c>
      <c r="G1701" s="50" t="s">
        <v>14</v>
      </c>
      <c r="H1701" s="22">
        <v>4.05103867434</v>
      </c>
      <c r="J1701" s="39">
        <v>92423434</v>
      </c>
      <c r="K1701" s="51">
        <v>3.9391663499999998</v>
      </c>
      <c r="L1701" s="51">
        <v>-0.11187232434</v>
      </c>
    </row>
    <row r="1702" ht="15" hidden="1">
      <c r="A1702" s="47">
        <v>90309405</v>
      </c>
      <c r="B1702" s="48" t="s">
        <v>7959</v>
      </c>
      <c r="C1702" s="48" t="s">
        <v>7959</v>
      </c>
      <c r="D1702" s="49" t="s">
        <v>21</v>
      </c>
      <c r="E1702" s="49">
        <v>1</v>
      </c>
      <c r="F1702" s="50" t="s">
        <v>60</v>
      </c>
      <c r="G1702" s="50" t="s">
        <v>14</v>
      </c>
      <c r="H1702" s="22">
        <v>1.9947363685199999</v>
      </c>
      <c r="J1702" s="39">
        <v>90309405</v>
      </c>
      <c r="K1702" s="51">
        <v>1.9396503</v>
      </c>
      <c r="L1702" s="51">
        <v>-5.5086068519999899e-002</v>
      </c>
    </row>
    <row r="1703" ht="15" hidden="1">
      <c r="A1703" s="47">
        <v>92437940</v>
      </c>
      <c r="B1703" s="48" t="s">
        <v>7721</v>
      </c>
      <c r="C1703" s="48" t="s">
        <v>7722</v>
      </c>
      <c r="D1703" s="49" t="s">
        <v>12</v>
      </c>
      <c r="E1703" s="49">
        <v>1</v>
      </c>
      <c r="F1703" s="50" t="s">
        <v>60</v>
      </c>
      <c r="G1703" s="50" t="s">
        <v>14</v>
      </c>
      <c r="H1703" s="22">
        <v>8.3114015354999999</v>
      </c>
      <c r="J1703" s="39">
        <v>92437940</v>
      </c>
      <c r="K1703" s="51">
        <v>8.0818762500000005</v>
      </c>
      <c r="L1703" s="51">
        <v>-0.22952528549999901</v>
      </c>
    </row>
    <row r="1704" ht="15" hidden="1">
      <c r="A1704" s="47">
        <v>90351029</v>
      </c>
      <c r="B1704" s="48" t="s">
        <v>9641</v>
      </c>
      <c r="C1704" s="48" t="s">
        <v>9642</v>
      </c>
      <c r="D1704" s="49" t="s">
        <v>139</v>
      </c>
      <c r="E1704" s="49">
        <v>30</v>
      </c>
      <c r="F1704" s="50" t="s">
        <v>95</v>
      </c>
      <c r="G1704" s="50" t="s">
        <v>19</v>
      </c>
      <c r="H1704" s="22">
        <v>0.99736818425999996</v>
      </c>
      <c r="J1704" s="39">
        <v>90351029</v>
      </c>
      <c r="K1704" s="51">
        <v>0.96982515000000002</v>
      </c>
      <c r="L1704" s="51">
        <v>-2.7543034259999901e-002</v>
      </c>
    </row>
    <row r="1705" ht="15" hidden="1">
      <c r="A1705" s="47">
        <v>91386012</v>
      </c>
      <c r="B1705" s="48" t="s">
        <v>5883</v>
      </c>
      <c r="C1705" s="48" t="s">
        <v>5884</v>
      </c>
      <c r="D1705" s="49" t="s">
        <v>69</v>
      </c>
      <c r="E1705" s="49">
        <v>1</v>
      </c>
      <c r="F1705" s="50" t="s">
        <v>60</v>
      </c>
      <c r="G1705" s="50" t="s">
        <v>14</v>
      </c>
      <c r="H1705" s="22">
        <v>0.99736818425999996</v>
      </c>
      <c r="J1705" s="39">
        <v>91386012</v>
      </c>
      <c r="K1705" s="51">
        <v>0.96982515000000002</v>
      </c>
      <c r="L1705" s="51">
        <v>-2.7543034259999901e-002</v>
      </c>
    </row>
    <row r="1706" ht="15" hidden="1">
      <c r="A1706" s="47">
        <v>92472370</v>
      </c>
      <c r="B1706" s="48" t="s">
        <v>8186</v>
      </c>
      <c r="C1706" s="48" t="s">
        <v>8187</v>
      </c>
      <c r="D1706" s="49" t="s">
        <v>50</v>
      </c>
      <c r="E1706" s="49">
        <v>1</v>
      </c>
      <c r="F1706" s="50" t="s">
        <v>60</v>
      </c>
      <c r="G1706" s="50" t="s">
        <v>14</v>
      </c>
      <c r="H1706" s="22">
        <v>0.99736818425999996</v>
      </c>
      <c r="J1706" s="39">
        <v>92472370</v>
      </c>
      <c r="K1706" s="51">
        <v>0.96982515000000002</v>
      </c>
      <c r="L1706" s="51">
        <v>-2.7543034259999901e-002</v>
      </c>
    </row>
    <row r="1707" ht="15" hidden="1">
      <c r="A1707" s="47">
        <v>92409717</v>
      </c>
      <c r="B1707" s="48" t="s">
        <v>6868</v>
      </c>
      <c r="C1707" s="48" t="s">
        <v>6868</v>
      </c>
      <c r="D1707" s="49" t="s">
        <v>21</v>
      </c>
      <c r="E1707" s="49">
        <v>1</v>
      </c>
      <c r="F1707" s="50" t="s">
        <v>60</v>
      </c>
      <c r="G1707" s="50" t="s">
        <v>14</v>
      </c>
      <c r="H1707" s="22">
        <v>0.80175177242999995</v>
      </c>
      <c r="J1707" s="39">
        <v>92409717</v>
      </c>
      <c r="K1707" s="51">
        <v>0.77961082500000001</v>
      </c>
      <c r="L1707" s="51">
        <v>-2.2140947429999901e-002</v>
      </c>
    </row>
    <row r="1708" ht="15" hidden="1">
      <c r="A1708" s="47">
        <v>90158121</v>
      </c>
      <c r="B1708" s="48" t="s">
        <v>2977</v>
      </c>
      <c r="C1708" s="48" t="s">
        <v>2984</v>
      </c>
      <c r="D1708" s="49" t="s">
        <v>229</v>
      </c>
      <c r="E1708" s="49">
        <v>1</v>
      </c>
      <c r="F1708" s="50" t="s">
        <v>60</v>
      </c>
      <c r="G1708" s="50" t="s">
        <v>14</v>
      </c>
      <c r="H1708" s="22">
        <v>6.5030977097099996</v>
      </c>
      <c r="J1708" s="39">
        <v>90158121</v>
      </c>
      <c r="K1708" s="51">
        <v>6.323510025</v>
      </c>
      <c r="L1708" s="51">
        <v>-0.17958768471</v>
      </c>
    </row>
    <row r="1709" ht="15" hidden="1">
      <c r="A1709" s="47">
        <v>90284631</v>
      </c>
      <c r="B1709" s="48" t="s">
        <v>2451</v>
      </c>
      <c r="C1709" s="48" t="s">
        <v>2456</v>
      </c>
      <c r="D1709" s="49" t="s">
        <v>544</v>
      </c>
      <c r="E1709" s="49">
        <v>1</v>
      </c>
      <c r="F1709" s="50" t="s">
        <v>88</v>
      </c>
      <c r="G1709" s="50" t="s">
        <v>14</v>
      </c>
      <c r="H1709" s="22">
        <v>10.39732060437</v>
      </c>
      <c r="J1709" s="39">
        <v>90284631</v>
      </c>
      <c r="K1709" s="51">
        <v>10.110191175000001</v>
      </c>
      <c r="L1709" s="51">
        <v>-0.28712942936999902</v>
      </c>
    </row>
    <row r="1710" ht="15" hidden="1">
      <c r="A1710" s="47">
        <v>92459013</v>
      </c>
      <c r="B1710" s="48" t="s">
        <v>1569</v>
      </c>
      <c r="C1710" s="48" t="s">
        <v>1569</v>
      </c>
      <c r="D1710" s="49" t="s">
        <v>603</v>
      </c>
      <c r="E1710" s="49">
        <v>1</v>
      </c>
      <c r="F1710" s="50" t="s">
        <v>60</v>
      </c>
      <c r="G1710" s="50" t="s">
        <v>14</v>
      </c>
      <c r="H1710" s="22">
        <v>0.53450118162000004</v>
      </c>
      <c r="J1710" s="39">
        <v>92459013</v>
      </c>
      <c r="K1710" s="51">
        <v>0.51974054999999997</v>
      </c>
      <c r="L1710" s="51">
        <v>-1.4760631620000001e-002</v>
      </c>
    </row>
    <row r="1711" ht="15" hidden="1">
      <c r="A1711" s="47">
        <v>92401970</v>
      </c>
      <c r="B1711" s="48" t="s">
        <v>3817</v>
      </c>
      <c r="C1711" s="48" t="s">
        <v>3817</v>
      </c>
      <c r="D1711" s="49" t="s">
        <v>229</v>
      </c>
      <c r="E1711" s="49">
        <v>1</v>
      </c>
      <c r="F1711" s="50" t="s">
        <v>60</v>
      </c>
      <c r="G1711" s="50" t="s">
        <v>14</v>
      </c>
      <c r="H1711" s="22">
        <v>1.6035035448599999</v>
      </c>
      <c r="J1711" s="39">
        <v>92401970</v>
      </c>
      <c r="K1711" s="51">
        <v>1.55922165</v>
      </c>
      <c r="L1711" s="51">
        <v>-4.42818948599999e-002</v>
      </c>
    </row>
    <row r="1712" ht="15" hidden="1">
      <c r="A1712" s="47">
        <v>92250882</v>
      </c>
      <c r="B1712" s="48" t="s">
        <v>4225</v>
      </c>
      <c r="C1712" s="48" t="s">
        <v>4226</v>
      </c>
      <c r="D1712" s="49" t="s">
        <v>43</v>
      </c>
      <c r="E1712" s="49">
        <v>20</v>
      </c>
      <c r="F1712" s="50" t="s">
        <v>18</v>
      </c>
      <c r="G1712" s="50" t="s">
        <v>19</v>
      </c>
      <c r="H1712" s="22">
        <v>0.99736818425999996</v>
      </c>
      <c r="J1712" s="39">
        <v>92250882</v>
      </c>
      <c r="K1712" s="51">
        <v>0.96982515000000002</v>
      </c>
      <c r="L1712" s="51">
        <v>-2.7543034259999901e-002</v>
      </c>
    </row>
    <row r="1713" ht="15" hidden="1">
      <c r="A1713" s="47">
        <v>92457010</v>
      </c>
      <c r="B1713" s="48" t="s">
        <v>694</v>
      </c>
      <c r="C1713" s="48" t="s">
        <v>694</v>
      </c>
      <c r="D1713" s="49" t="s">
        <v>39</v>
      </c>
      <c r="E1713" s="49">
        <v>1</v>
      </c>
      <c r="F1713" s="50" t="s">
        <v>60</v>
      </c>
      <c r="G1713" s="50" t="s">
        <v>14</v>
      </c>
      <c r="H1713" s="22">
        <v>0.80175177242999995</v>
      </c>
      <c r="J1713" s="39">
        <v>92457010</v>
      </c>
      <c r="K1713" s="51">
        <v>0.77961082500000001</v>
      </c>
      <c r="L1713" s="51">
        <v>-2.2140947429999901e-002</v>
      </c>
    </row>
    <row r="1714" ht="15" hidden="1">
      <c r="A1714" s="47">
        <v>92470084</v>
      </c>
      <c r="B1714" s="48" t="s">
        <v>1012</v>
      </c>
      <c r="C1714" s="48" t="s">
        <v>1012</v>
      </c>
      <c r="D1714" s="49" t="s">
        <v>603</v>
      </c>
      <c r="E1714" s="49">
        <v>1</v>
      </c>
      <c r="F1714" s="50" t="s">
        <v>60</v>
      </c>
      <c r="G1714" s="50" t="s">
        <v>14</v>
      </c>
      <c r="H1714" s="22">
        <v>0.53450118162000004</v>
      </c>
      <c r="J1714" s="39">
        <v>92470084</v>
      </c>
      <c r="K1714" s="51">
        <v>0.51974054999999997</v>
      </c>
      <c r="L1714" s="51">
        <v>-1.4760631620000001e-002</v>
      </c>
    </row>
    <row r="1715" ht="15" hidden="1">
      <c r="A1715" s="47">
        <v>91318017</v>
      </c>
      <c r="B1715" s="48" t="s">
        <v>5201</v>
      </c>
      <c r="C1715" s="48" t="s">
        <v>5202</v>
      </c>
      <c r="D1715" s="49" t="s">
        <v>220</v>
      </c>
      <c r="E1715" s="49">
        <v>1</v>
      </c>
      <c r="F1715" s="50" t="s">
        <v>64</v>
      </c>
      <c r="G1715" s="50" t="s">
        <v>14</v>
      </c>
      <c r="H1715" s="22">
        <v>417.73608000000002</v>
      </c>
      <c r="J1715" s="39">
        <v>91318017</v>
      </c>
      <c r="K1715" s="51">
        <v>406.19999999999999</v>
      </c>
      <c r="L1715" s="51">
        <v>-11.53608</v>
      </c>
    </row>
    <row r="1716" ht="15" hidden="1">
      <c r="A1716" s="47">
        <v>90177770</v>
      </c>
      <c r="B1716" s="48" t="s">
        <v>6203</v>
      </c>
      <c r="C1716" s="48" t="s">
        <v>6204</v>
      </c>
      <c r="D1716" s="49" t="s">
        <v>915</v>
      </c>
      <c r="E1716" s="49">
        <v>1</v>
      </c>
      <c r="F1716" s="50" t="s">
        <v>88</v>
      </c>
      <c r="G1716" s="50" t="s">
        <v>14</v>
      </c>
      <c r="H1716" s="22">
        <v>103.74910559999999</v>
      </c>
      <c r="J1716" s="39">
        <v>90177770</v>
      </c>
      <c r="K1716" s="51">
        <v>100.884</v>
      </c>
      <c r="L1716" s="51">
        <v>-2.8651055999999899</v>
      </c>
    </row>
    <row r="1717" ht="15" hidden="1">
      <c r="A1717" s="47">
        <v>90272676</v>
      </c>
      <c r="B1717" s="48" t="s">
        <v>2293</v>
      </c>
      <c r="C1717" s="48" t="s">
        <v>2294</v>
      </c>
      <c r="D1717" s="49" t="s">
        <v>633</v>
      </c>
      <c r="E1717" s="49">
        <v>1</v>
      </c>
      <c r="F1717" s="50" t="s">
        <v>88</v>
      </c>
      <c r="G1717" s="50" t="s">
        <v>14</v>
      </c>
      <c r="H1717" s="22">
        <v>90.588120143219996</v>
      </c>
      <c r="J1717" s="39">
        <v>90272676</v>
      </c>
      <c r="K1717" s="51">
        <v>88.086464550000002</v>
      </c>
      <c r="L1717" s="51">
        <v>-2.50165559321999</v>
      </c>
    </row>
    <row r="1718" ht="15" hidden="1">
      <c r="A1718" s="47">
        <v>91394031</v>
      </c>
      <c r="B1718" s="48" t="s">
        <v>8131</v>
      </c>
      <c r="C1718" s="48" t="s">
        <v>8134</v>
      </c>
      <c r="D1718" s="49" t="s">
        <v>1356</v>
      </c>
      <c r="E1718" s="49">
        <v>1</v>
      </c>
      <c r="F1718" s="50" t="s">
        <v>13</v>
      </c>
      <c r="G1718" s="50" t="s">
        <v>14</v>
      </c>
      <c r="H1718" s="22">
        <v>87.236001442800003</v>
      </c>
      <c r="J1718" s="39">
        <v>91394031</v>
      </c>
      <c r="K1718" s="51">
        <v>84.826916999999995</v>
      </c>
      <c r="L1718" s="51">
        <v>-2.40908444279999</v>
      </c>
    </row>
    <row r="1719" ht="15" hidden="1">
      <c r="A1719" s="47">
        <v>92421610</v>
      </c>
      <c r="B1719" s="48" t="s">
        <v>8510</v>
      </c>
      <c r="C1719" s="48" t="s">
        <v>8511</v>
      </c>
      <c r="D1719" s="49" t="s">
        <v>231</v>
      </c>
      <c r="E1719" s="49">
        <v>1</v>
      </c>
      <c r="F1719" s="50" t="s">
        <v>64</v>
      </c>
      <c r="G1719" s="50" t="s">
        <v>14</v>
      </c>
      <c r="H1719" s="22">
        <v>39.167662968000002</v>
      </c>
      <c r="J1719" s="39">
        <v>92421610</v>
      </c>
      <c r="K1719" s="51">
        <v>38.086019999999998</v>
      </c>
      <c r="L1719" s="51">
        <v>-1.0816429679999999</v>
      </c>
    </row>
    <row r="1720" ht="15" hidden="1">
      <c r="A1720" s="47">
        <v>92421601</v>
      </c>
      <c r="B1720" s="48" t="s">
        <v>8510</v>
      </c>
      <c r="C1720" s="48" t="s">
        <v>8511</v>
      </c>
      <c r="D1720" s="49" t="s">
        <v>231</v>
      </c>
      <c r="E1720" s="49">
        <v>1</v>
      </c>
      <c r="F1720" s="50" t="s">
        <v>64</v>
      </c>
      <c r="G1720" s="50" t="s">
        <v>14</v>
      </c>
      <c r="H1720" s="22">
        <v>39.167662968000002</v>
      </c>
      <c r="J1720" s="39">
        <v>92421601</v>
      </c>
      <c r="K1720" s="51">
        <v>38.086019999999998</v>
      </c>
      <c r="L1720" s="51">
        <v>-1.0816429679999999</v>
      </c>
    </row>
    <row r="1721" ht="15" hidden="1">
      <c r="A1721" s="47">
        <v>90135431</v>
      </c>
      <c r="B1721" s="48" t="s">
        <v>7835</v>
      </c>
      <c r="C1721" s="48" t="s">
        <v>7836</v>
      </c>
      <c r="D1721" s="49" t="s">
        <v>207</v>
      </c>
      <c r="E1721" s="49">
        <v>1</v>
      </c>
      <c r="F1721" s="50" t="s">
        <v>13</v>
      </c>
      <c r="G1721" s="50" t="s">
        <v>14</v>
      </c>
      <c r="H1721" s="22">
        <v>27.00503589042</v>
      </c>
      <c r="J1721" s="39">
        <v>90135431</v>
      </c>
      <c r="K1721" s="51">
        <v>26.259272549999999</v>
      </c>
      <c r="L1721" s="51">
        <v>-0.74576334041999803</v>
      </c>
    </row>
    <row r="1722" ht="15" hidden="1">
      <c r="A1722" s="47">
        <v>90205030</v>
      </c>
      <c r="B1722" s="48" t="s">
        <v>5550</v>
      </c>
      <c r="C1722" s="48" t="s">
        <v>5551</v>
      </c>
      <c r="D1722" s="49" t="s">
        <v>956</v>
      </c>
      <c r="E1722" s="49">
        <v>1</v>
      </c>
      <c r="F1722" s="50" t="s">
        <v>60</v>
      </c>
      <c r="G1722" s="50" t="s">
        <v>14</v>
      </c>
      <c r="H1722" s="22">
        <v>9.3814761600000001</v>
      </c>
      <c r="J1722" s="39">
        <v>90205030</v>
      </c>
      <c r="K1722" s="51">
        <v>9.1224000000000007</v>
      </c>
      <c r="L1722" s="51">
        <v>-0.259076159999999</v>
      </c>
    </row>
    <row r="1723" ht="15" hidden="1">
      <c r="A1723" s="47">
        <v>90135784</v>
      </c>
      <c r="B1723" s="48" t="s">
        <v>1873</v>
      </c>
      <c r="C1723" s="48" t="s">
        <v>1874</v>
      </c>
      <c r="D1723" s="49" t="s">
        <v>207</v>
      </c>
      <c r="E1723" s="49">
        <v>1</v>
      </c>
      <c r="F1723" s="50" t="s">
        <v>13</v>
      </c>
      <c r="G1723" s="50" t="s">
        <v>14</v>
      </c>
      <c r="H1723" s="22">
        <v>8.9710365779999997</v>
      </c>
      <c r="J1723" s="39">
        <v>90135784</v>
      </c>
      <c r="K1723" s="51">
        <v>8.7232950000000002</v>
      </c>
      <c r="L1723" s="51">
        <v>-0.24774157799999899</v>
      </c>
    </row>
    <row r="1724" ht="15" hidden="1">
      <c r="A1724" s="47">
        <v>92431763</v>
      </c>
      <c r="B1724" s="48" t="s">
        <v>3882</v>
      </c>
      <c r="C1724" s="48" t="s">
        <v>3883</v>
      </c>
      <c r="D1724" s="49" t="s">
        <v>603</v>
      </c>
      <c r="E1724" s="49">
        <v>1</v>
      </c>
      <c r="F1724" s="50" t="s">
        <v>64</v>
      </c>
      <c r="G1724" s="50" t="s">
        <v>14</v>
      </c>
      <c r="H1724" s="22">
        <v>8.7516839999999991</v>
      </c>
      <c r="J1724" s="39">
        <v>92431763</v>
      </c>
      <c r="K1724" s="51">
        <v>8.5099999999999998</v>
      </c>
      <c r="L1724" s="51">
        <v>-0.24168399999999901</v>
      </c>
    </row>
    <row r="1725" ht="15" hidden="1">
      <c r="A1725" s="47">
        <v>92426468</v>
      </c>
      <c r="B1725" s="48" t="s">
        <v>8787</v>
      </c>
      <c r="C1725" s="48" t="s">
        <v>8788</v>
      </c>
      <c r="D1725" s="49" t="s">
        <v>235</v>
      </c>
      <c r="E1725" s="49">
        <v>60</v>
      </c>
      <c r="F1725" s="50" t="s">
        <v>99</v>
      </c>
      <c r="G1725" s="50" t="s">
        <v>19</v>
      </c>
      <c r="H1725" s="22">
        <v>1.9947363685199999</v>
      </c>
      <c r="J1725" s="39">
        <v>92426468</v>
      </c>
      <c r="K1725" s="51">
        <v>1.9396503</v>
      </c>
      <c r="L1725" s="51">
        <v>-5.5086068519999899e-002</v>
      </c>
    </row>
    <row r="1726" ht="15" hidden="1">
      <c r="A1726" s="47">
        <v>90273672</v>
      </c>
      <c r="B1726" s="48" t="s">
        <v>8541</v>
      </c>
      <c r="C1726" s="48" t="s">
        <v>8542</v>
      </c>
      <c r="D1726" s="49" t="s">
        <v>956</v>
      </c>
      <c r="E1726" s="49">
        <v>50</v>
      </c>
      <c r="F1726" s="50" t="s">
        <v>18</v>
      </c>
      <c r="G1726" s="50" t="s">
        <v>19</v>
      </c>
      <c r="H1726" s="22">
        <v>1.7590267799999999</v>
      </c>
      <c r="J1726" s="39">
        <v>90273672</v>
      </c>
      <c r="K1726" s="51">
        <v>1.71045</v>
      </c>
      <c r="L1726" s="51">
        <v>-4.8576779999999903e-002</v>
      </c>
    </row>
    <row r="1727" ht="15" hidden="1">
      <c r="A1727" s="47">
        <v>92376797</v>
      </c>
      <c r="B1727" s="48" t="s">
        <v>816</v>
      </c>
      <c r="C1727" s="48" t="s">
        <v>816</v>
      </c>
      <c r="D1727" s="49" t="s">
        <v>39</v>
      </c>
      <c r="E1727" s="49">
        <v>1</v>
      </c>
      <c r="F1727" s="50" t="s">
        <v>436</v>
      </c>
      <c r="G1727" s="50" t="s">
        <v>14</v>
      </c>
      <c r="H1727" s="22">
        <v>0.74761080240059996</v>
      </c>
      <c r="J1727" s="39">
        <v>92376797</v>
      </c>
      <c r="K1727" s="51">
        <v>0.72696499650000002</v>
      </c>
      <c r="L1727" s="51">
        <v>-2.06458059005999e-002</v>
      </c>
    </row>
    <row r="1728" ht="15" hidden="1">
      <c r="A1728" s="47">
        <v>90313070</v>
      </c>
      <c r="B1728" s="48" t="s">
        <v>7049</v>
      </c>
      <c r="C1728" s="48" t="s">
        <v>7049</v>
      </c>
      <c r="D1728" s="49" t="s">
        <v>39</v>
      </c>
      <c r="E1728" s="49">
        <v>30</v>
      </c>
      <c r="F1728" s="50" t="s">
        <v>18</v>
      </c>
      <c r="G1728" s="50" t="s">
        <v>14</v>
      </c>
      <c r="H1728" s="22">
        <v>92.558230136820001</v>
      </c>
      <c r="J1728" s="39">
        <v>90313070</v>
      </c>
      <c r="K1728" s="51">
        <v>90.002168549999993</v>
      </c>
      <c r="L1728" s="51">
        <v>-2.5560615868199901</v>
      </c>
    </row>
    <row r="1729" ht="15" hidden="1">
      <c r="A1729" s="47">
        <v>90204468</v>
      </c>
      <c r="B1729" s="48" t="s">
        <v>1022</v>
      </c>
      <c r="C1729" s="48" t="s">
        <v>1023</v>
      </c>
      <c r="D1729" s="49" t="s">
        <v>956</v>
      </c>
      <c r="E1729" s="49">
        <v>1</v>
      </c>
      <c r="F1729" s="50" t="s">
        <v>60</v>
      </c>
      <c r="G1729" s="50" t="s">
        <v>14</v>
      </c>
      <c r="H1729" s="22">
        <v>0.77629933521000005</v>
      </c>
      <c r="J1729" s="39">
        <v>90204468</v>
      </c>
      <c r="K1729" s="51">
        <v>0.754861275</v>
      </c>
      <c r="L1729" s="51">
        <v>-2.1438060209999901e-002</v>
      </c>
    </row>
    <row r="1730" ht="15" hidden="1">
      <c r="A1730" s="47">
        <v>90374010</v>
      </c>
      <c r="B1730" s="48" t="s">
        <v>4573</v>
      </c>
      <c r="C1730" s="48" t="s">
        <v>4574</v>
      </c>
      <c r="D1730" s="49" t="s">
        <v>720</v>
      </c>
      <c r="E1730" s="49">
        <v>1</v>
      </c>
      <c r="F1730" s="50" t="s">
        <v>64</v>
      </c>
      <c r="G1730" s="50" t="s">
        <v>14</v>
      </c>
      <c r="H1730" s="22">
        <v>0.70048355328</v>
      </c>
      <c r="J1730" s="39">
        <v>90374010</v>
      </c>
      <c r="K1730" s="51">
        <v>0.68113919999999994</v>
      </c>
      <c r="L1730" s="51">
        <v>-1.93443532799999e-002</v>
      </c>
    </row>
    <row r="1731" ht="15" hidden="1">
      <c r="A1731" s="47">
        <v>92389333</v>
      </c>
      <c r="B1731" s="48" t="s">
        <v>62</v>
      </c>
      <c r="C1731" s="48" t="s">
        <v>63</v>
      </c>
      <c r="D1731" s="49" t="s">
        <v>50</v>
      </c>
      <c r="E1731" s="49">
        <v>1</v>
      </c>
      <c r="F1731" s="50" t="s">
        <v>64</v>
      </c>
      <c r="G1731" s="50" t="s">
        <v>14</v>
      </c>
      <c r="H1731" s="22">
        <v>16.81981407036</v>
      </c>
      <c r="J1731" s="39">
        <v>92389333</v>
      </c>
      <c r="K1731" s="51">
        <v>16.355322900000001</v>
      </c>
      <c r="L1731" s="51">
        <v>-0.46449117035999898</v>
      </c>
    </row>
    <row r="1732" ht="15" hidden="1">
      <c r="A1732" s="47">
        <v>90297814</v>
      </c>
      <c r="B1732" s="48" t="s">
        <v>8458</v>
      </c>
      <c r="C1732" s="48" t="s">
        <v>8461</v>
      </c>
      <c r="D1732" s="49" t="s">
        <v>26</v>
      </c>
      <c r="E1732" s="49">
        <v>1</v>
      </c>
      <c r="F1732" s="50" t="s">
        <v>60</v>
      </c>
      <c r="G1732" s="50" t="s">
        <v>14</v>
      </c>
      <c r="H1732" s="22">
        <v>1.3108005168300001</v>
      </c>
      <c r="J1732" s="39">
        <v>90297814</v>
      </c>
      <c r="K1732" s="51">
        <v>1.274601825</v>
      </c>
      <c r="L1732" s="51">
        <v>-3.61986918299999e-002</v>
      </c>
    </row>
    <row r="1733" ht="15" hidden="1">
      <c r="A1733" s="47">
        <v>92467016</v>
      </c>
      <c r="B1733" s="48" t="s">
        <v>58</v>
      </c>
      <c r="C1733" s="48" t="s">
        <v>58</v>
      </c>
      <c r="D1733" s="49" t="s">
        <v>59</v>
      </c>
      <c r="E1733" s="49">
        <v>1</v>
      </c>
      <c r="F1733" s="50" t="s">
        <v>60</v>
      </c>
      <c r="G1733" s="50" t="s">
        <v>14</v>
      </c>
      <c r="H1733" s="22">
        <v>1.5525986704200001</v>
      </c>
      <c r="J1733" s="39">
        <v>92467016</v>
      </c>
      <c r="K1733" s="51">
        <v>1.50972255</v>
      </c>
      <c r="L1733" s="51">
        <v>-4.28761204199999e-002</v>
      </c>
    </row>
    <row r="1734" ht="15" hidden="1">
      <c r="A1734" s="47">
        <v>90184319</v>
      </c>
      <c r="B1734" s="48" t="s">
        <v>3900</v>
      </c>
      <c r="C1734" s="48" t="s">
        <v>3901</v>
      </c>
      <c r="D1734" s="49" t="s">
        <v>603</v>
      </c>
      <c r="E1734" s="49">
        <v>1</v>
      </c>
      <c r="F1734" s="50" t="s">
        <v>60</v>
      </c>
      <c r="G1734" s="50" t="s">
        <v>14</v>
      </c>
      <c r="H1734" s="22">
        <v>4.0756650492600004</v>
      </c>
      <c r="J1734" s="39">
        <v>90184319</v>
      </c>
      <c r="K1734" s="51">
        <v>3.9631126499999998</v>
      </c>
      <c r="L1734" s="51">
        <v>-0.11255239926000001</v>
      </c>
    </row>
    <row r="1735" ht="15">
      <c r="A1735" s="47">
        <v>90219678</v>
      </c>
      <c r="B1735" s="48" t="s">
        <v>1426</v>
      </c>
      <c r="C1735" s="48" t="s">
        <v>1427</v>
      </c>
      <c r="D1735" s="49" t="s">
        <v>69</v>
      </c>
      <c r="E1735" s="49">
        <v>120</v>
      </c>
      <c r="F1735" s="50" t="s">
        <v>18</v>
      </c>
      <c r="G1735" s="50" t="s">
        <v>19</v>
      </c>
      <c r="H1735" s="22">
        <v>0.17512088832</v>
      </c>
      <c r="J1735" s="39">
        <v>90219678</v>
      </c>
      <c r="K1735" s="51">
        <v>0.17028479999999999</v>
      </c>
      <c r="L1735" s="51">
        <v>-4.8360883199999897e-003</v>
      </c>
    </row>
    <row r="1736" ht="15" hidden="1">
      <c r="A1736" s="47">
        <v>90286774</v>
      </c>
      <c r="B1736" s="48" t="s">
        <v>5811</v>
      </c>
      <c r="C1736" s="48" t="s">
        <v>5811</v>
      </c>
      <c r="D1736" s="49" t="s">
        <v>495</v>
      </c>
      <c r="E1736" s="49">
        <v>1</v>
      </c>
      <c r="F1736" s="50" t="s">
        <v>88</v>
      </c>
      <c r="G1736" s="50" t="s">
        <v>14</v>
      </c>
      <c r="H1736" s="22">
        <v>4.6577960112600003</v>
      </c>
      <c r="J1736" s="39">
        <v>90286774</v>
      </c>
      <c r="K1736" s="51">
        <v>4.5291676499999998</v>
      </c>
      <c r="L1736" s="51">
        <v>-0.12862836125999999</v>
      </c>
    </row>
    <row r="1737" ht="15" hidden="1">
      <c r="A1737" s="47">
        <v>92453864</v>
      </c>
      <c r="B1737" s="48" t="s">
        <v>6319</v>
      </c>
      <c r="C1737" s="48" t="s">
        <v>6320</v>
      </c>
      <c r="D1737" s="49" t="s">
        <v>220</v>
      </c>
      <c r="E1737" s="49">
        <v>1</v>
      </c>
      <c r="F1737" s="50" t="s">
        <v>13</v>
      </c>
      <c r="G1737" s="50" t="s">
        <v>14</v>
      </c>
      <c r="H1737" s="22">
        <v>224.08906671648</v>
      </c>
      <c r="J1737" s="39">
        <v>92453864</v>
      </c>
      <c r="K1737" s="51">
        <v>217.90068719999999</v>
      </c>
      <c r="L1737" s="51">
        <v>-6.18837951647998</v>
      </c>
    </row>
    <row r="1738" ht="15" hidden="1">
      <c r="A1738" s="47">
        <v>90134818</v>
      </c>
      <c r="B1738" s="48" t="s">
        <v>1054</v>
      </c>
      <c r="C1738" s="48" t="s">
        <v>1068</v>
      </c>
      <c r="D1738" s="49" t="s">
        <v>455</v>
      </c>
      <c r="E1738" s="49">
        <v>1</v>
      </c>
      <c r="F1738" s="50" t="s">
        <v>60</v>
      </c>
      <c r="G1738" s="50" t="s">
        <v>14</v>
      </c>
      <c r="H1738" s="22">
        <v>3.9035794593726001</v>
      </c>
      <c r="J1738" s="39">
        <v>90134818</v>
      </c>
      <c r="K1738" s="51">
        <v>3.7957793264999999</v>
      </c>
      <c r="L1738" s="51">
        <v>-0.1078001328726</v>
      </c>
    </row>
    <row r="1739" ht="15" hidden="1">
      <c r="A1739" s="47">
        <v>92394655</v>
      </c>
      <c r="B1739" s="48" t="s">
        <v>1808</v>
      </c>
      <c r="C1739" s="48" t="s">
        <v>1805</v>
      </c>
      <c r="D1739" s="49" t="s">
        <v>17</v>
      </c>
      <c r="E1739" s="49">
        <v>1</v>
      </c>
      <c r="F1739" s="50" t="s">
        <v>436</v>
      </c>
      <c r="G1739" s="50" t="s">
        <v>14</v>
      </c>
      <c r="H1739" s="22">
        <v>3.7509438534237001</v>
      </c>
      <c r="J1739" s="39">
        <v>92394655</v>
      </c>
      <c r="K1739" s="51">
        <v>3.6473588617499999</v>
      </c>
      <c r="L1739" s="51">
        <v>-0.1035849916737</v>
      </c>
    </row>
    <row r="1740" ht="15" hidden="1">
      <c r="A1740" s="47">
        <v>90285360</v>
      </c>
      <c r="B1740" s="48" t="s">
        <v>2900</v>
      </c>
      <c r="C1740" s="48" t="s">
        <v>2902</v>
      </c>
      <c r="D1740" s="49" t="s">
        <v>603</v>
      </c>
      <c r="E1740" s="49">
        <v>1</v>
      </c>
      <c r="F1740" s="50" t="s">
        <v>64</v>
      </c>
      <c r="G1740" s="50" t="s">
        <v>14</v>
      </c>
      <c r="H1740" s="22">
        <v>8.9270609084999997</v>
      </c>
      <c r="J1740" s="39">
        <v>90285360</v>
      </c>
      <c r="K1740" s="51">
        <v>8.6805337500000004</v>
      </c>
      <c r="L1740" s="51">
        <v>-0.24652715849999901</v>
      </c>
    </row>
    <row r="1741" ht="15" hidden="1">
      <c r="A1741" s="47">
        <v>92454178</v>
      </c>
      <c r="B1741" s="48" t="s">
        <v>3879</v>
      </c>
      <c r="C1741" s="48" t="s">
        <v>3879</v>
      </c>
      <c r="D1741" s="49" t="s">
        <v>50</v>
      </c>
      <c r="E1741" s="49">
        <v>1</v>
      </c>
      <c r="F1741" s="50" t="s">
        <v>64</v>
      </c>
      <c r="G1741" s="50" t="s">
        <v>14</v>
      </c>
      <c r="H1741" s="22">
        <v>4.0723899552000002</v>
      </c>
      <c r="J1741" s="39">
        <v>92454178</v>
      </c>
      <c r="K1741" s="51">
        <v>3.9599280000000001</v>
      </c>
      <c r="L1741" s="51">
        <v>-0.11246195520000001</v>
      </c>
    </row>
    <row r="1742" ht="15" hidden="1">
      <c r="A1742" s="47">
        <v>92452442</v>
      </c>
      <c r="B1742" s="48" t="s">
        <v>6969</v>
      </c>
      <c r="C1742" s="48" t="s">
        <v>6970</v>
      </c>
      <c r="D1742" s="49" t="s">
        <v>220</v>
      </c>
      <c r="E1742" s="49">
        <v>1</v>
      </c>
      <c r="F1742" s="50" t="s">
        <v>60</v>
      </c>
      <c r="G1742" s="50" t="s">
        <v>14</v>
      </c>
      <c r="H1742" s="22">
        <v>1.3959375929519999</v>
      </c>
      <c r="J1742" s="39">
        <v>92452442</v>
      </c>
      <c r="K1742" s="51">
        <v>1.35738778</v>
      </c>
      <c r="L1742" s="51">
        <v>-3.8549812951999898e-002</v>
      </c>
    </row>
    <row r="1743" ht="15" hidden="1">
      <c r="A1743" s="47">
        <v>90000110</v>
      </c>
      <c r="B1743" s="48" t="s">
        <v>6555</v>
      </c>
      <c r="C1743" s="48" t="s">
        <v>6556</v>
      </c>
      <c r="D1743" s="49" t="s">
        <v>220</v>
      </c>
      <c r="E1743" s="49">
        <v>1</v>
      </c>
      <c r="F1743" s="50" t="s">
        <v>436</v>
      </c>
      <c r="G1743" s="50" t="s">
        <v>14</v>
      </c>
      <c r="H1743" s="22">
        <v>1.8572543100159999</v>
      </c>
      <c r="J1743" s="39">
        <v>90000110</v>
      </c>
      <c r="K1743" s="51">
        <v>1.8059649066666701</v>
      </c>
      <c r="L1743" s="51">
        <v>-5.1289403349333199e-002</v>
      </c>
    </row>
    <row r="1744" ht="15" hidden="1">
      <c r="A1744" s="47">
        <v>90123620</v>
      </c>
      <c r="B1744" s="48" t="s">
        <v>4368</v>
      </c>
      <c r="C1744" s="48" t="s">
        <v>4368</v>
      </c>
      <c r="D1744" s="49" t="s">
        <v>50</v>
      </c>
      <c r="E1744" s="49">
        <v>1</v>
      </c>
      <c r="F1744" s="50" t="s">
        <v>64</v>
      </c>
      <c r="G1744" s="50" t="s">
        <v>14</v>
      </c>
      <c r="H1744" s="22">
        <v>1.0180974888000001</v>
      </c>
      <c r="J1744" s="39">
        <v>90123620</v>
      </c>
      <c r="K1744" s="51">
        <v>0.98998200000000003</v>
      </c>
      <c r="L1744" s="51">
        <v>-2.8115488799999901e-002</v>
      </c>
    </row>
    <row r="1745" ht="15" hidden="1">
      <c r="A1745" s="47">
        <v>92409792</v>
      </c>
      <c r="B1745" s="48" t="s">
        <v>6889</v>
      </c>
      <c r="C1745" s="48" t="s">
        <v>6891</v>
      </c>
      <c r="D1745" s="49" t="s">
        <v>17</v>
      </c>
      <c r="E1745" s="49">
        <v>1</v>
      </c>
      <c r="F1745" s="50" t="s">
        <v>60</v>
      </c>
      <c r="G1745" s="50" t="s">
        <v>14</v>
      </c>
      <c r="H1745" s="22">
        <v>0.50904874440000003</v>
      </c>
      <c r="J1745" s="39">
        <v>92409792</v>
      </c>
      <c r="K1745" s="51">
        <v>0.49499100000000001</v>
      </c>
      <c r="L1745" s="51">
        <v>-1.4057744400000001e-002</v>
      </c>
    </row>
    <row r="1746" ht="15" hidden="1">
      <c r="A1746" s="47">
        <v>92457657</v>
      </c>
      <c r="B1746" s="48" t="s">
        <v>1190</v>
      </c>
      <c r="C1746" s="48" t="s">
        <v>1190</v>
      </c>
      <c r="D1746" s="49" t="s">
        <v>244</v>
      </c>
      <c r="E1746" s="49">
        <v>1</v>
      </c>
      <c r="F1746" s="50" t="s">
        <v>60</v>
      </c>
      <c r="G1746" s="50" t="s">
        <v>14</v>
      </c>
      <c r="H1746" s="22">
        <v>1.0180974888000001</v>
      </c>
      <c r="J1746" s="39">
        <v>92457657</v>
      </c>
      <c r="K1746" s="51">
        <v>0.98998200000000003</v>
      </c>
      <c r="L1746" s="51">
        <v>-2.8115488799999901e-002</v>
      </c>
    </row>
    <row r="1747" ht="15">
      <c r="A1747" s="47">
        <v>90147430</v>
      </c>
      <c r="B1747" s="48" t="s">
        <v>6033</v>
      </c>
      <c r="C1747" s="48" t="s">
        <v>6033</v>
      </c>
      <c r="D1747" s="49" t="s">
        <v>17</v>
      </c>
      <c r="E1747" s="49">
        <v>1</v>
      </c>
      <c r="F1747" s="50" t="s">
        <v>60</v>
      </c>
      <c r="G1747" s="50" t="s">
        <v>14</v>
      </c>
      <c r="H1747" s="22">
        <v>0.12726218610000001</v>
      </c>
      <c r="J1747" s="39">
        <v>90147430</v>
      </c>
      <c r="K1747" s="51">
        <v>0.12374775</v>
      </c>
      <c r="L1747" s="51">
        <v>-3.5144360999999902e-003</v>
      </c>
    </row>
    <row r="1748" ht="15" hidden="1">
      <c r="A1748" s="47">
        <v>92456359</v>
      </c>
      <c r="B1748" s="48" t="s">
        <v>4006</v>
      </c>
      <c r="C1748" s="48" t="s">
        <v>4006</v>
      </c>
      <c r="D1748" s="49" t="s">
        <v>17</v>
      </c>
      <c r="E1748" s="49">
        <v>1</v>
      </c>
      <c r="F1748" s="50" t="s">
        <v>60</v>
      </c>
      <c r="G1748" s="50" t="s">
        <v>14</v>
      </c>
      <c r="H1748" s="22">
        <v>0.25452437220000002</v>
      </c>
      <c r="J1748" s="39">
        <v>92456359</v>
      </c>
      <c r="K1748" s="51">
        <v>0.24749550000000001</v>
      </c>
      <c r="L1748" s="51">
        <v>-7.0288721999999804e-003</v>
      </c>
    </row>
    <row r="1749" ht="15" hidden="1">
      <c r="A1749" s="47">
        <v>90143248</v>
      </c>
      <c r="B1749" s="48" t="s">
        <v>1581</v>
      </c>
      <c r="C1749" s="48" t="s">
        <v>1581</v>
      </c>
      <c r="D1749" s="49" t="s">
        <v>17</v>
      </c>
      <c r="E1749" s="49">
        <v>1</v>
      </c>
      <c r="F1749" s="50" t="s">
        <v>60</v>
      </c>
      <c r="G1749" s="50" t="s">
        <v>14</v>
      </c>
      <c r="H1749" s="22">
        <v>0.50904874440000003</v>
      </c>
      <c r="J1749" s="39">
        <v>90143248</v>
      </c>
      <c r="K1749" s="51">
        <v>0.49499100000000001</v>
      </c>
      <c r="L1749" s="51">
        <v>-1.4057744400000001e-002</v>
      </c>
    </row>
    <row r="1750" ht="15" hidden="1">
      <c r="A1750" s="47">
        <v>92402224</v>
      </c>
      <c r="B1750" s="48" t="s">
        <v>3487</v>
      </c>
      <c r="C1750" s="48" t="s">
        <v>3487</v>
      </c>
      <c r="D1750" s="49" t="s">
        <v>21</v>
      </c>
      <c r="E1750" s="49">
        <v>1</v>
      </c>
      <c r="F1750" s="50" t="s">
        <v>60</v>
      </c>
      <c r="G1750" s="50" t="s">
        <v>14</v>
      </c>
      <c r="H1750" s="22">
        <v>0.25452437220000002</v>
      </c>
      <c r="J1750" s="39">
        <v>92402224</v>
      </c>
      <c r="K1750" s="51">
        <v>0.24749550000000001</v>
      </c>
      <c r="L1750" s="51">
        <v>-7.0288721999999804e-003</v>
      </c>
    </row>
    <row r="1751" ht="15" hidden="1">
      <c r="A1751" s="47">
        <v>92462847</v>
      </c>
      <c r="B1751" s="48" t="s">
        <v>3487</v>
      </c>
      <c r="C1751" s="48" t="s">
        <v>3487</v>
      </c>
      <c r="D1751" s="49" t="s">
        <v>229</v>
      </c>
      <c r="E1751" s="49">
        <v>1</v>
      </c>
      <c r="F1751" s="50" t="s">
        <v>60</v>
      </c>
      <c r="G1751" s="50" t="s">
        <v>14</v>
      </c>
      <c r="H1751" s="22">
        <v>0.25452437220000002</v>
      </c>
      <c r="J1751" s="39">
        <v>92462847</v>
      </c>
      <c r="K1751" s="51">
        <v>0.24749550000000001</v>
      </c>
      <c r="L1751" s="51">
        <v>-7.0288721999999804e-003</v>
      </c>
    </row>
    <row r="1752" ht="15" hidden="1">
      <c r="A1752" s="47">
        <v>90200756</v>
      </c>
      <c r="B1752" s="48" t="s">
        <v>5197</v>
      </c>
      <c r="C1752" s="48" t="s">
        <v>5198</v>
      </c>
      <c r="D1752" s="49" t="s">
        <v>231</v>
      </c>
      <c r="E1752" s="49">
        <v>1</v>
      </c>
      <c r="F1752" s="50" t="s">
        <v>70</v>
      </c>
      <c r="G1752" s="50" t="s">
        <v>14</v>
      </c>
      <c r="H1752" s="22">
        <v>451.39561200000003</v>
      </c>
      <c r="J1752" s="39">
        <v>90200756</v>
      </c>
      <c r="K1752" s="51">
        <v>438.93000000000001</v>
      </c>
      <c r="L1752" s="51">
        <v>-12.465612</v>
      </c>
    </row>
    <row r="1753" ht="15" hidden="1">
      <c r="A1753" s="47">
        <v>90590082</v>
      </c>
      <c r="B1753" s="48" t="s">
        <v>5260</v>
      </c>
      <c r="C1753" s="48" t="s">
        <v>5261</v>
      </c>
      <c r="D1753" s="49" t="s">
        <v>92</v>
      </c>
      <c r="E1753" s="49">
        <v>1</v>
      </c>
      <c r="F1753" s="50" t="s">
        <v>88</v>
      </c>
      <c r="G1753" s="50" t="s">
        <v>14</v>
      </c>
      <c r="H1753" s="22">
        <v>232.940313</v>
      </c>
      <c r="J1753" s="39">
        <v>90590082</v>
      </c>
      <c r="K1753" s="51">
        <v>226.50749999999999</v>
      </c>
      <c r="L1753" s="51">
        <v>-6.4328129999999799</v>
      </c>
    </row>
    <row r="1754" ht="15" hidden="1">
      <c r="A1754" s="47">
        <v>90191811</v>
      </c>
      <c r="B1754" s="48" t="s">
        <v>4768</v>
      </c>
      <c r="C1754" s="48" t="s">
        <v>4770</v>
      </c>
      <c r="D1754" s="49" t="s">
        <v>124</v>
      </c>
      <c r="E1754" s="49">
        <v>20</v>
      </c>
      <c r="F1754" s="50" t="s">
        <v>743</v>
      </c>
      <c r="G1754" s="50" t="s">
        <v>19</v>
      </c>
      <c r="H1754" s="22">
        <v>49.548312000000003</v>
      </c>
      <c r="J1754" s="39">
        <v>90191811</v>
      </c>
      <c r="K1754" s="51">
        <v>48.18</v>
      </c>
      <c r="L1754" s="51">
        <v>-1.368312</v>
      </c>
    </row>
    <row r="1755" ht="15" hidden="1">
      <c r="A1755" s="47">
        <v>90241479</v>
      </c>
      <c r="B1755" s="48" t="s">
        <v>1896</v>
      </c>
      <c r="C1755" s="48" t="s">
        <v>1897</v>
      </c>
      <c r="D1755" s="49" t="s">
        <v>528</v>
      </c>
      <c r="E1755" s="49">
        <v>1</v>
      </c>
      <c r="F1755" s="50" t="s">
        <v>13</v>
      </c>
      <c r="G1755" s="50" t="s">
        <v>14</v>
      </c>
      <c r="H1755" s="22">
        <v>34.92019963656</v>
      </c>
      <c r="J1755" s="39">
        <v>90241479</v>
      </c>
      <c r="K1755" s="51">
        <v>33.955853400000002</v>
      </c>
      <c r="L1755" s="51">
        <v>-0.96434623655999696</v>
      </c>
    </row>
    <row r="1756" ht="15" hidden="1">
      <c r="A1756" s="47">
        <v>90962010</v>
      </c>
      <c r="B1756" s="48" t="s">
        <v>524</v>
      </c>
      <c r="C1756" s="48" t="s">
        <v>524</v>
      </c>
      <c r="D1756" s="49" t="s">
        <v>520</v>
      </c>
      <c r="E1756" s="49">
        <v>1</v>
      </c>
      <c r="F1756" s="50" t="s">
        <v>485</v>
      </c>
      <c r="G1756" s="50" t="s">
        <v>14</v>
      </c>
      <c r="H1756" s="22">
        <v>5.6736827999999999</v>
      </c>
      <c r="J1756" s="39">
        <v>90962010</v>
      </c>
      <c r="K1756" s="51">
        <v>5.5170000000000003</v>
      </c>
      <c r="L1756" s="51">
        <v>-0.15668280000000001</v>
      </c>
    </row>
    <row r="1757" ht="15" hidden="1">
      <c r="A1757" s="47">
        <v>90147073</v>
      </c>
      <c r="B1757" s="48" t="s">
        <v>4308</v>
      </c>
      <c r="C1757" s="48" t="s">
        <v>4309</v>
      </c>
      <c r="D1757" s="49" t="s">
        <v>17</v>
      </c>
      <c r="E1757" s="49">
        <v>1</v>
      </c>
      <c r="F1757" s="50" t="s">
        <v>436</v>
      </c>
      <c r="G1757" s="50" t="s">
        <v>14</v>
      </c>
      <c r="H1757" s="22">
        <v>1.0180974888000001</v>
      </c>
      <c r="J1757" s="39">
        <v>90147073</v>
      </c>
      <c r="K1757" s="51">
        <v>0.98998200000000003</v>
      </c>
      <c r="L1757" s="51">
        <v>-2.8115488799999901e-002</v>
      </c>
    </row>
    <row r="1758" ht="15" hidden="1">
      <c r="A1758" s="47">
        <v>90263286</v>
      </c>
      <c r="B1758" s="48" t="s">
        <v>8352</v>
      </c>
      <c r="C1758" s="48" t="s">
        <v>8357</v>
      </c>
      <c r="D1758" s="49" t="s">
        <v>836</v>
      </c>
      <c r="E1758" s="49">
        <v>1</v>
      </c>
      <c r="F1758" s="50" t="s">
        <v>13</v>
      </c>
      <c r="G1758" s="50" t="s">
        <v>14</v>
      </c>
      <c r="H1758" s="22">
        <v>90.343425912390003</v>
      </c>
      <c r="J1758" s="39">
        <v>90263286</v>
      </c>
      <c r="K1758" s="51">
        <v>87.848527724999997</v>
      </c>
      <c r="L1758" s="51">
        <v>-2.4948981873899898</v>
      </c>
    </row>
    <row r="1759" ht="15" hidden="1">
      <c r="A1759" s="47">
        <v>92393349</v>
      </c>
      <c r="B1759" s="48" t="s">
        <v>74</v>
      </c>
      <c r="C1759" s="48" t="s">
        <v>75</v>
      </c>
      <c r="D1759" s="49" t="s">
        <v>73</v>
      </c>
      <c r="E1759" s="49">
        <v>1</v>
      </c>
      <c r="F1759" s="50" t="s">
        <v>13</v>
      </c>
      <c r="G1759" s="50" t="s">
        <v>14</v>
      </c>
      <c r="H1759" s="22">
        <v>3530.8571400000001</v>
      </c>
      <c r="J1759" s="39">
        <v>92393349</v>
      </c>
      <c r="K1759" s="51">
        <v>3433.3499999999999</v>
      </c>
      <c r="L1759" s="51">
        <v>-97.507139999999694</v>
      </c>
    </row>
    <row r="1760" ht="15" hidden="1">
      <c r="A1760" s="47">
        <v>92252559</v>
      </c>
      <c r="B1760" s="48" t="s">
        <v>188</v>
      </c>
      <c r="C1760" s="48" t="s">
        <v>189</v>
      </c>
      <c r="D1760" s="49" t="s">
        <v>190</v>
      </c>
      <c r="E1760" s="49">
        <v>1</v>
      </c>
      <c r="F1760" s="50" t="s">
        <v>64</v>
      </c>
      <c r="G1760" s="50" t="s">
        <v>14</v>
      </c>
      <c r="H1760" s="22">
        <v>2.8676045462399999</v>
      </c>
      <c r="J1760" s="39">
        <v>92252559</v>
      </c>
      <c r="K1760" s="51">
        <v>2.7884136000000002</v>
      </c>
      <c r="L1760" s="51">
        <v>-7.9190946239999796e-002</v>
      </c>
    </row>
    <row r="1761" ht="15" hidden="1">
      <c r="A1761" s="47">
        <v>92401210</v>
      </c>
      <c r="B1761" s="48" t="s">
        <v>2794</v>
      </c>
      <c r="C1761" s="48" t="s">
        <v>2794</v>
      </c>
      <c r="D1761" s="49" t="s">
        <v>21</v>
      </c>
      <c r="E1761" s="49">
        <v>1</v>
      </c>
      <c r="F1761" s="50" t="s">
        <v>60</v>
      </c>
      <c r="G1761" s="50" t="s">
        <v>14</v>
      </c>
      <c r="H1761" s="22">
        <v>0.72539446077000003</v>
      </c>
      <c r="J1761" s="39">
        <v>92401210</v>
      </c>
      <c r="K1761" s="51">
        <v>0.70536217499999998</v>
      </c>
      <c r="L1761" s="51">
        <v>-2.0032285769999901e-002</v>
      </c>
    </row>
    <row r="1762" ht="15" hidden="1">
      <c r="A1762" s="47">
        <v>90277082</v>
      </c>
      <c r="B1762" s="48" t="s">
        <v>1552</v>
      </c>
      <c r="C1762" s="48" t="s">
        <v>1558</v>
      </c>
      <c r="D1762" s="49" t="s">
        <v>50</v>
      </c>
      <c r="E1762" s="49">
        <v>1</v>
      </c>
      <c r="F1762" s="50" t="s">
        <v>60</v>
      </c>
      <c r="G1762" s="50" t="s">
        <v>14</v>
      </c>
      <c r="H1762" s="22">
        <v>1.2598956423900001</v>
      </c>
      <c r="J1762" s="39">
        <v>90277082</v>
      </c>
      <c r="K1762" s="51">
        <v>1.2251027249999999</v>
      </c>
      <c r="L1762" s="51">
        <v>-3.47929173899999e-002</v>
      </c>
    </row>
    <row r="1763" ht="15" hidden="1">
      <c r="A1763" s="47">
        <v>92428010</v>
      </c>
      <c r="B1763" s="48" t="s">
        <v>9103</v>
      </c>
      <c r="C1763" s="48" t="s">
        <v>9103</v>
      </c>
      <c r="D1763" s="49" t="s">
        <v>244</v>
      </c>
      <c r="E1763" s="49">
        <v>1</v>
      </c>
      <c r="F1763" s="50" t="s">
        <v>64</v>
      </c>
      <c r="G1763" s="50" t="s">
        <v>14</v>
      </c>
      <c r="H1763" s="22">
        <v>2.3330612971467</v>
      </c>
      <c r="J1763" s="39">
        <v>92428010</v>
      </c>
      <c r="K1763" s="51">
        <v>2.2686321442500001</v>
      </c>
      <c r="L1763" s="51">
        <v>-6.4429152896699801e-002</v>
      </c>
    </row>
    <row r="1764" ht="15" hidden="1">
      <c r="A1764" s="47">
        <v>91404010</v>
      </c>
      <c r="B1764" s="48" t="s">
        <v>2097</v>
      </c>
      <c r="C1764" s="48" t="s">
        <v>2098</v>
      </c>
      <c r="D1764" s="49" t="s">
        <v>50</v>
      </c>
      <c r="E1764" s="49">
        <v>1</v>
      </c>
      <c r="F1764" s="50" t="s">
        <v>64</v>
      </c>
      <c r="G1764" s="50" t="s">
        <v>14</v>
      </c>
      <c r="H1764" s="22">
        <v>9.1979510326200007</v>
      </c>
      <c r="J1764" s="39">
        <v>91404010</v>
      </c>
      <c r="K1764" s="51">
        <v>8.9439430499999997</v>
      </c>
      <c r="L1764" s="51">
        <v>-0.25400798261999902</v>
      </c>
    </row>
    <row r="1765" ht="15" hidden="1">
      <c r="A1765" s="47">
        <v>90237161</v>
      </c>
      <c r="B1765" s="48" t="s">
        <v>8139</v>
      </c>
      <c r="C1765" s="48" t="s">
        <v>8152</v>
      </c>
      <c r="D1765" s="49" t="s">
        <v>29</v>
      </c>
      <c r="E1765" s="49">
        <v>1</v>
      </c>
      <c r="F1765" s="50" t="s">
        <v>60</v>
      </c>
      <c r="G1765" s="50" t="s">
        <v>14</v>
      </c>
      <c r="H1765" s="22">
        <v>0.41855118984</v>
      </c>
      <c r="J1765" s="39">
        <v>90237161</v>
      </c>
      <c r="K1765" s="51">
        <v>0.40699259999999998</v>
      </c>
      <c r="L1765" s="51">
        <v>-1.1558589839999999e-002</v>
      </c>
    </row>
    <row r="1766" ht="15" hidden="1">
      <c r="A1766" s="47">
        <v>92456227</v>
      </c>
      <c r="B1766" s="48" t="s">
        <v>8467</v>
      </c>
      <c r="C1766" s="48" t="s">
        <v>8467</v>
      </c>
      <c r="D1766" s="49" t="s">
        <v>17</v>
      </c>
      <c r="E1766" s="49">
        <v>1</v>
      </c>
      <c r="F1766" s="50" t="s">
        <v>60</v>
      </c>
      <c r="G1766" s="50" t="s">
        <v>14</v>
      </c>
      <c r="H1766" s="22">
        <v>1.2598956423900001</v>
      </c>
      <c r="J1766" s="39">
        <v>92456227</v>
      </c>
      <c r="K1766" s="51">
        <v>1.2251027249999999</v>
      </c>
      <c r="L1766" s="51">
        <v>-3.47929173899999e-002</v>
      </c>
    </row>
    <row r="1767" ht="15" hidden="1">
      <c r="A1767" s="47">
        <v>92405550</v>
      </c>
      <c r="B1767" s="48" t="s">
        <v>1822</v>
      </c>
      <c r="C1767" s="48" t="s">
        <v>1823</v>
      </c>
      <c r="D1767" s="49" t="s">
        <v>888</v>
      </c>
      <c r="E1767" s="49">
        <v>100</v>
      </c>
      <c r="F1767" s="50" t="s">
        <v>18</v>
      </c>
      <c r="G1767" s="50" t="s">
        <v>19</v>
      </c>
      <c r="H1767" s="22">
        <v>0.61110349363979999</v>
      </c>
      <c r="J1767" s="39">
        <v>92405550</v>
      </c>
      <c r="K1767" s="51">
        <v>0.59422743450000004</v>
      </c>
      <c r="L1767" s="51">
        <v>-1.68760591397999e-002</v>
      </c>
    </row>
    <row r="1768" ht="15" hidden="1">
      <c r="A1768" s="47">
        <v>90226712</v>
      </c>
      <c r="B1768" s="48" t="s">
        <v>2794</v>
      </c>
      <c r="C1768" s="48" t="s">
        <v>2794</v>
      </c>
      <c r="D1768" s="49" t="s">
        <v>59</v>
      </c>
      <c r="E1768" s="49">
        <v>1</v>
      </c>
      <c r="F1768" s="50" t="s">
        <v>60</v>
      </c>
      <c r="G1768" s="50" t="s">
        <v>14</v>
      </c>
      <c r="H1768" s="22">
        <v>0.72539446077000003</v>
      </c>
      <c r="J1768" s="39">
        <v>90226712</v>
      </c>
      <c r="K1768" s="51">
        <v>0.70536217499999998</v>
      </c>
      <c r="L1768" s="51">
        <v>-2.0032285769999901e-002</v>
      </c>
    </row>
    <row r="1769" ht="15" hidden="1">
      <c r="A1769" s="47">
        <v>96003782</v>
      </c>
      <c r="B1769" s="48" t="s">
        <v>9634</v>
      </c>
      <c r="C1769" s="48" t="s">
        <v>9635</v>
      </c>
      <c r="D1769" s="49" t="s">
        <v>220</v>
      </c>
      <c r="E1769" s="49">
        <v>100</v>
      </c>
      <c r="F1769" s="50" t="s">
        <v>743</v>
      </c>
      <c r="G1769" s="50" t="s">
        <v>19</v>
      </c>
      <c r="H1769" s="22">
        <v>72.389815419599998</v>
      </c>
      <c r="J1769" s="39">
        <v>96003782</v>
      </c>
      <c r="K1769" s="51">
        <v>70.390719000000004</v>
      </c>
      <c r="L1769" s="51">
        <v>-1.9990964195999901</v>
      </c>
    </row>
    <row r="1770" ht="15" hidden="1">
      <c r="A1770" s="47">
        <v>96003774</v>
      </c>
      <c r="B1770" s="48" t="s">
        <v>9634</v>
      </c>
      <c r="C1770" s="48" t="s">
        <v>9636</v>
      </c>
      <c r="D1770" s="49" t="s">
        <v>220</v>
      </c>
      <c r="E1770" s="49">
        <v>160</v>
      </c>
      <c r="F1770" s="50" t="s">
        <v>743</v>
      </c>
      <c r="G1770" s="50" t="s">
        <v>19</v>
      </c>
      <c r="H1770" s="22">
        <v>72.389815419599998</v>
      </c>
      <c r="J1770" s="39">
        <v>96003774</v>
      </c>
      <c r="K1770" s="51">
        <v>70.390719000000004</v>
      </c>
      <c r="L1770" s="51">
        <v>-1.9990964195999901</v>
      </c>
    </row>
    <row r="1771" ht="15" hidden="1">
      <c r="A1771" s="47">
        <v>90274105</v>
      </c>
      <c r="B1771" s="48" t="s">
        <v>2993</v>
      </c>
      <c r="C1771" s="48" t="s">
        <v>2994</v>
      </c>
      <c r="D1771" s="49" t="s">
        <v>2995</v>
      </c>
      <c r="E1771" s="49">
        <v>1</v>
      </c>
      <c r="F1771" s="50" t="s">
        <v>88</v>
      </c>
      <c r="G1771" s="50" t="s">
        <v>14</v>
      </c>
      <c r="H1771" s="22">
        <v>69.643388273759996</v>
      </c>
      <c r="J1771" s="39">
        <v>90274105</v>
      </c>
      <c r="K1771" s="51">
        <v>67.720136400000001</v>
      </c>
      <c r="L1771" s="51">
        <v>-1.92325187375999</v>
      </c>
    </row>
    <row r="1772" ht="15" hidden="1">
      <c r="A1772" s="47">
        <v>90282671</v>
      </c>
      <c r="B1772" s="48" t="s">
        <v>548</v>
      </c>
      <c r="C1772" s="48" t="s">
        <v>548</v>
      </c>
      <c r="D1772" s="49" t="s">
        <v>544</v>
      </c>
      <c r="E1772" s="49">
        <v>1</v>
      </c>
      <c r="F1772" s="50" t="s">
        <v>88</v>
      </c>
      <c r="G1772" s="50" t="s">
        <v>14</v>
      </c>
      <c r="H1772" s="22">
        <v>5.8031556861600002</v>
      </c>
      <c r="J1772" s="39">
        <v>90282671</v>
      </c>
      <c r="K1772" s="51">
        <v>5.6428973999999998</v>
      </c>
      <c r="L1772" s="51">
        <v>-0.16025828616000001</v>
      </c>
    </row>
    <row r="1773" ht="15" hidden="1">
      <c r="A1773" s="47">
        <v>90158725</v>
      </c>
      <c r="B1773" s="48" t="s">
        <v>8110</v>
      </c>
      <c r="C1773" s="48" t="s">
        <v>8123</v>
      </c>
      <c r="D1773" s="49" t="s">
        <v>229</v>
      </c>
      <c r="E1773" s="49">
        <v>1</v>
      </c>
      <c r="F1773" s="50" t="s">
        <v>60</v>
      </c>
      <c r="G1773" s="50" t="s">
        <v>14</v>
      </c>
      <c r="H1773" s="22">
        <v>2.9015778430800001</v>
      </c>
      <c r="J1773" s="39">
        <v>90158725</v>
      </c>
      <c r="K1773" s="51">
        <v>2.8214486999999999</v>
      </c>
      <c r="L1773" s="51">
        <v>-8.0129143079999701e-002</v>
      </c>
    </row>
    <row r="1774" ht="15" hidden="1">
      <c r="A1774" s="47">
        <v>92467679</v>
      </c>
      <c r="B1774" s="48" t="s">
        <v>7477</v>
      </c>
      <c r="C1774" s="48" t="s">
        <v>7477</v>
      </c>
      <c r="D1774" s="49" t="s">
        <v>39</v>
      </c>
      <c r="E1774" s="49">
        <v>1</v>
      </c>
      <c r="F1774" s="50" t="s">
        <v>60</v>
      </c>
      <c r="G1774" s="50" t="s">
        <v>14</v>
      </c>
      <c r="H1774" s="22">
        <v>1.2598956423900001</v>
      </c>
      <c r="J1774" s="39">
        <v>92467679</v>
      </c>
      <c r="K1774" s="51">
        <v>1.2251027249999999</v>
      </c>
      <c r="L1774" s="51">
        <v>-3.47929173899999e-002</v>
      </c>
    </row>
    <row r="1775" ht="15" hidden="1">
      <c r="A1775" s="47">
        <v>92399681</v>
      </c>
      <c r="B1775" s="48" t="s">
        <v>844</v>
      </c>
      <c r="C1775" s="48" t="s">
        <v>845</v>
      </c>
      <c r="D1775" s="49" t="s">
        <v>235</v>
      </c>
      <c r="E1775" s="49">
        <v>70</v>
      </c>
      <c r="F1775" s="50" t="s">
        <v>18</v>
      </c>
      <c r="G1775" s="50" t="s">
        <v>19</v>
      </c>
      <c r="H1775" s="22">
        <v>0.66098949312059996</v>
      </c>
      <c r="J1775" s="39">
        <v>92399681</v>
      </c>
      <c r="K1775" s="51">
        <v>0.64273579650000001</v>
      </c>
      <c r="L1775" s="51">
        <v>-1.8253696620599901e-002</v>
      </c>
    </row>
    <row r="1776" ht="15" hidden="1">
      <c r="A1776" s="47">
        <v>90290003</v>
      </c>
      <c r="B1776" s="48" t="s">
        <v>5450</v>
      </c>
      <c r="C1776" s="48" t="s">
        <v>5451</v>
      </c>
      <c r="D1776" s="49" t="s">
        <v>748</v>
      </c>
      <c r="E1776" s="49">
        <v>1</v>
      </c>
      <c r="F1776" s="50" t="s">
        <v>88</v>
      </c>
      <c r="G1776" s="50" t="s">
        <v>14</v>
      </c>
      <c r="H1776" s="22">
        <v>1084.6071174141</v>
      </c>
      <c r="J1776" s="39">
        <v>90290003</v>
      </c>
      <c r="K1776" s="51">
        <v>1054.6549177500001</v>
      </c>
      <c r="L1776" s="51">
        <v>-29.952199664099901</v>
      </c>
    </row>
    <row r="1777" ht="15" hidden="1">
      <c r="A1777" s="47">
        <v>90284976</v>
      </c>
      <c r="B1777" s="48" t="s">
        <v>2666</v>
      </c>
      <c r="C1777" s="48" t="s">
        <v>2666</v>
      </c>
      <c r="D1777" s="49" t="s">
        <v>573</v>
      </c>
      <c r="E1777" s="49">
        <v>1</v>
      </c>
      <c r="F1777" s="50" t="s">
        <v>485</v>
      </c>
      <c r="G1777" s="50" t="s">
        <v>14</v>
      </c>
      <c r="H1777" s="22">
        <v>4.9935257783999996</v>
      </c>
      <c r="J1777" s="39">
        <v>90284976</v>
      </c>
      <c r="K1777" s="51">
        <v>4.855626</v>
      </c>
      <c r="L1777" s="51">
        <v>-0.13789977840000001</v>
      </c>
    </row>
    <row r="1778" ht="15" hidden="1">
      <c r="A1778" s="47">
        <v>92470033</v>
      </c>
      <c r="B1778" s="48" t="s">
        <v>4844</v>
      </c>
      <c r="C1778" s="48" t="s">
        <v>4845</v>
      </c>
      <c r="D1778" s="49" t="s">
        <v>12</v>
      </c>
      <c r="E1778" s="49">
        <v>1</v>
      </c>
      <c r="F1778" s="50" t="s">
        <v>436</v>
      </c>
      <c r="G1778" s="50" t="s">
        <v>14</v>
      </c>
      <c r="H1778" s="22">
        <v>9.5427202814999994</v>
      </c>
      <c r="J1778" s="39">
        <v>92470033</v>
      </c>
      <c r="K1778" s="51">
        <v>9.2791912500000002</v>
      </c>
      <c r="L1778" s="51">
        <v>-0.26352903149999901</v>
      </c>
    </row>
    <row r="1779" ht="15" hidden="1">
      <c r="A1779" s="47">
        <v>90269381</v>
      </c>
      <c r="B1779" s="48" t="s">
        <v>2226</v>
      </c>
      <c r="C1779" s="48" t="s">
        <v>2226</v>
      </c>
      <c r="D1779" s="49" t="s">
        <v>21</v>
      </c>
      <c r="E1779" s="49">
        <v>1</v>
      </c>
      <c r="F1779" s="50" t="s">
        <v>60</v>
      </c>
      <c r="G1779" s="50" t="s">
        <v>14</v>
      </c>
      <c r="H1779" s="22">
        <v>2.4179815359000001</v>
      </c>
      <c r="J1779" s="39">
        <v>90269381</v>
      </c>
      <c r="K1779" s="51">
        <v>2.3512072499999999</v>
      </c>
      <c r="L1779" s="51">
        <v>-6.67742858999998e-002</v>
      </c>
    </row>
    <row r="1780" ht="15" hidden="1">
      <c r="A1780" s="47">
        <v>92470025</v>
      </c>
      <c r="B1780" s="48" t="s">
        <v>4842</v>
      </c>
      <c r="C1780" s="48" t="s">
        <v>4843</v>
      </c>
      <c r="D1780" s="49" t="s">
        <v>12</v>
      </c>
      <c r="E1780" s="49">
        <v>1</v>
      </c>
      <c r="F1780" s="50" t="s">
        <v>436</v>
      </c>
      <c r="G1780" s="50" t="s">
        <v>14</v>
      </c>
      <c r="H1780" s="22">
        <v>9.5427202814999994</v>
      </c>
      <c r="J1780" s="39">
        <v>92470025</v>
      </c>
      <c r="K1780" s="51">
        <v>9.2791912500000002</v>
      </c>
      <c r="L1780" s="51">
        <v>-0.26352903149999901</v>
      </c>
    </row>
    <row r="1781" ht="15" hidden="1">
      <c r="A1781" s="47">
        <v>90143744</v>
      </c>
      <c r="B1781" s="48" t="s">
        <v>8139</v>
      </c>
      <c r="C1781" s="48" t="s">
        <v>8147</v>
      </c>
      <c r="D1781" s="49" t="s">
        <v>17</v>
      </c>
      <c r="E1781" s="49">
        <v>1</v>
      </c>
      <c r="F1781" s="50" t="s">
        <v>60</v>
      </c>
      <c r="G1781" s="50" t="s">
        <v>14</v>
      </c>
      <c r="H1781" s="22">
        <v>0.32805363527999998</v>
      </c>
      <c r="J1781" s="39">
        <v>90143744</v>
      </c>
      <c r="K1781" s="51">
        <v>0.31899420000000001</v>
      </c>
      <c r="L1781" s="51">
        <v>-9.0594352799999705e-003</v>
      </c>
    </row>
    <row r="1782" ht="15" hidden="1">
      <c r="A1782" s="47">
        <v>90171306</v>
      </c>
      <c r="B1782" s="48" t="s">
        <v>7809</v>
      </c>
      <c r="C1782" s="48" t="s">
        <v>7809</v>
      </c>
      <c r="D1782" s="49" t="s">
        <v>244</v>
      </c>
      <c r="E1782" s="49">
        <v>1</v>
      </c>
      <c r="F1782" s="50" t="s">
        <v>436</v>
      </c>
      <c r="G1782" s="50" t="s">
        <v>14</v>
      </c>
      <c r="H1782" s="22">
        <v>0.75084689799000004</v>
      </c>
      <c r="J1782" s="39">
        <v>90171306</v>
      </c>
      <c r="K1782" s="51">
        <v>0.73011172499999999</v>
      </c>
      <c r="L1782" s="51">
        <v>-2.0735172989999901e-002</v>
      </c>
    </row>
    <row r="1783" ht="15" hidden="1">
      <c r="A1783" s="47">
        <v>90248090</v>
      </c>
      <c r="B1783" s="48" t="s">
        <v>7405</v>
      </c>
      <c r="C1783" s="48" t="s">
        <v>7406</v>
      </c>
      <c r="D1783" s="49" t="s">
        <v>7407</v>
      </c>
      <c r="E1783" s="49">
        <v>1</v>
      </c>
      <c r="F1783" s="50" t="s">
        <v>64</v>
      </c>
      <c r="G1783" s="50" t="s">
        <v>14</v>
      </c>
      <c r="H1783" s="22">
        <v>327.41170799999998</v>
      </c>
      <c r="J1783" s="39">
        <v>90248090</v>
      </c>
      <c r="K1783" s="51">
        <v>318.37</v>
      </c>
      <c r="L1783" s="51">
        <v>-9.0417079999999697</v>
      </c>
    </row>
    <row r="1784" ht="15" hidden="1">
      <c r="A1784" s="47">
        <v>90165446</v>
      </c>
      <c r="B1784" s="48" t="s">
        <v>8795</v>
      </c>
      <c r="C1784" s="48" t="s">
        <v>8796</v>
      </c>
      <c r="D1784" s="49" t="s">
        <v>134</v>
      </c>
      <c r="E1784" s="49">
        <v>100</v>
      </c>
      <c r="F1784" s="50" t="s">
        <v>18</v>
      </c>
      <c r="G1784" s="50" t="s">
        <v>19</v>
      </c>
      <c r="H1784" s="22">
        <v>6.0067751839200003</v>
      </c>
      <c r="J1784" s="39">
        <v>90165446</v>
      </c>
      <c r="K1784" s="51">
        <v>5.8408937999999999</v>
      </c>
      <c r="L1784" s="51">
        <v>-0.16588138391999999</v>
      </c>
    </row>
    <row r="1785" ht="15" hidden="1">
      <c r="A1785" s="47">
        <v>90158768</v>
      </c>
      <c r="B1785" s="48" t="s">
        <v>8110</v>
      </c>
      <c r="C1785" s="48" t="s">
        <v>8120</v>
      </c>
      <c r="D1785" s="49" t="s">
        <v>229</v>
      </c>
      <c r="E1785" s="49">
        <v>1</v>
      </c>
      <c r="F1785" s="50" t="s">
        <v>60</v>
      </c>
      <c r="G1785" s="50" t="s">
        <v>14</v>
      </c>
      <c r="H1785" s="22">
        <v>3.0033875919600002</v>
      </c>
      <c r="J1785" s="39">
        <v>90158768</v>
      </c>
      <c r="K1785" s="51">
        <v>2.9204469</v>
      </c>
      <c r="L1785" s="51">
        <v>-8.2940691959999799e-002</v>
      </c>
    </row>
    <row r="1786" ht="15" hidden="1">
      <c r="A1786" s="47">
        <v>92394175</v>
      </c>
      <c r="B1786" s="48" t="s">
        <v>319</v>
      </c>
      <c r="C1786" s="48" t="s">
        <v>320</v>
      </c>
      <c r="D1786" s="49" t="s">
        <v>229</v>
      </c>
      <c r="E1786" s="49">
        <v>1</v>
      </c>
      <c r="F1786" s="50" t="s">
        <v>60</v>
      </c>
      <c r="G1786" s="50" t="s">
        <v>14</v>
      </c>
      <c r="H1786" s="22">
        <v>1.0150307999999999</v>
      </c>
      <c r="J1786" s="39">
        <v>92394175</v>
      </c>
      <c r="K1786" s="51">
        <v>0.98699999999999999</v>
      </c>
      <c r="L1786" s="51">
        <v>-2.8030799999999901e-002</v>
      </c>
    </row>
    <row r="1787" ht="15" hidden="1">
      <c r="A1787" s="47">
        <v>92426905</v>
      </c>
      <c r="B1787" s="48" t="s">
        <v>829</v>
      </c>
      <c r="C1787" s="48" t="s">
        <v>830</v>
      </c>
      <c r="D1787" s="49" t="s">
        <v>78</v>
      </c>
      <c r="E1787" s="49">
        <v>1</v>
      </c>
      <c r="F1787" s="50" t="s">
        <v>60</v>
      </c>
      <c r="G1787" s="50" t="s">
        <v>14</v>
      </c>
      <c r="H1787" s="22">
        <v>2.7063154718333999</v>
      </c>
      <c r="J1787" s="39">
        <v>92426905</v>
      </c>
      <c r="K1787" s="51">
        <v>2.6315786385000002</v>
      </c>
      <c r="L1787" s="51">
        <v>-7.4736833333399796e-002</v>
      </c>
    </row>
    <row r="1788" ht="15" hidden="1">
      <c r="A1788" s="47">
        <v>92389015</v>
      </c>
      <c r="B1788" s="48" t="s">
        <v>9117</v>
      </c>
      <c r="C1788" s="48" t="s">
        <v>9118</v>
      </c>
      <c r="D1788" s="49" t="s">
        <v>207</v>
      </c>
      <c r="E1788" s="49">
        <v>1</v>
      </c>
      <c r="F1788" s="50" t="s">
        <v>64</v>
      </c>
      <c r="G1788" s="50" t="s">
        <v>14</v>
      </c>
      <c r="H1788" s="22">
        <v>2.5067714739102001</v>
      </c>
      <c r="J1788" s="39">
        <v>92389015</v>
      </c>
      <c r="K1788" s="51">
        <v>2.4375451904999998</v>
      </c>
      <c r="L1788" s="51">
        <v>-6.9226283410199804e-002</v>
      </c>
    </row>
    <row r="1789" ht="15" hidden="1">
      <c r="A1789" s="47">
        <v>90269276</v>
      </c>
      <c r="B1789" s="48" t="s">
        <v>1054</v>
      </c>
      <c r="C1789" s="48" t="s">
        <v>1065</v>
      </c>
      <c r="D1789" s="49" t="s">
        <v>39</v>
      </c>
      <c r="E1789" s="49">
        <v>1</v>
      </c>
      <c r="F1789" s="50" t="s">
        <v>60</v>
      </c>
      <c r="G1789" s="50" t="s">
        <v>14</v>
      </c>
      <c r="H1789" s="22">
        <v>4.2149781445689003</v>
      </c>
      <c r="J1789" s="39">
        <v>90269276</v>
      </c>
      <c r="K1789" s="51">
        <v>4.0985785147499998</v>
      </c>
      <c r="L1789" s="51">
        <v>-0.11639962981889999</v>
      </c>
    </row>
    <row r="1790" ht="15" hidden="1">
      <c r="A1790" s="47">
        <v>92376975</v>
      </c>
      <c r="B1790" s="48" t="s">
        <v>7554</v>
      </c>
      <c r="C1790" s="48" t="s">
        <v>7555</v>
      </c>
      <c r="D1790" s="49" t="s">
        <v>7553</v>
      </c>
      <c r="E1790" s="49">
        <v>120</v>
      </c>
      <c r="F1790" s="50" t="s">
        <v>95</v>
      </c>
      <c r="G1790" s="50" t="s">
        <v>14</v>
      </c>
      <c r="H1790" s="22">
        <v>76.538773251359999</v>
      </c>
      <c r="J1790" s="39">
        <v>92376975</v>
      </c>
      <c r="K1790" s="51">
        <v>74.425100400000005</v>
      </c>
      <c r="L1790" s="51">
        <v>-2.1136728513599898</v>
      </c>
    </row>
    <row r="1791" ht="15" hidden="1">
      <c r="A1791" s="47">
        <v>90268180</v>
      </c>
      <c r="B1791" s="48" t="s">
        <v>7880</v>
      </c>
      <c r="C1791" s="48" t="s">
        <v>7881</v>
      </c>
      <c r="D1791" s="49" t="s">
        <v>603</v>
      </c>
      <c r="E1791" s="49">
        <v>1</v>
      </c>
      <c r="F1791" s="50" t="s">
        <v>64</v>
      </c>
      <c r="G1791" s="50" t="s">
        <v>14</v>
      </c>
      <c r="H1791" s="22">
        <v>23.7340610352</v>
      </c>
      <c r="J1791" s="39">
        <v>90268180</v>
      </c>
      <c r="K1791" s="51">
        <v>23.078627999999998</v>
      </c>
      <c r="L1791" s="51">
        <v>-0.65543303519999796</v>
      </c>
    </row>
    <row r="1792" ht="15" hidden="1">
      <c r="A1792" s="47">
        <v>92422195</v>
      </c>
      <c r="B1792" s="48" t="s">
        <v>8514</v>
      </c>
      <c r="C1792" s="48" t="s">
        <v>8515</v>
      </c>
      <c r="D1792" s="49" t="s">
        <v>603</v>
      </c>
      <c r="E1792" s="49">
        <v>1</v>
      </c>
      <c r="F1792" s="50" t="s">
        <v>64</v>
      </c>
      <c r="G1792" s="50" t="s">
        <v>14</v>
      </c>
      <c r="H1792" s="22">
        <v>19.6594044864</v>
      </c>
      <c r="J1792" s="39">
        <v>92422195</v>
      </c>
      <c r="K1792" s="51">
        <v>19.116496000000001</v>
      </c>
      <c r="L1792" s="51">
        <v>-0.542908486399998</v>
      </c>
    </row>
    <row r="1793" ht="15" hidden="1">
      <c r="A1793" s="47">
        <v>92385486</v>
      </c>
      <c r="B1793" s="48" t="s">
        <v>3567</v>
      </c>
      <c r="C1793" s="48" t="s">
        <v>3568</v>
      </c>
      <c r="D1793" s="49" t="s">
        <v>81</v>
      </c>
      <c r="E1793" s="49">
        <v>1</v>
      </c>
      <c r="F1793" s="50" t="s">
        <v>60</v>
      </c>
      <c r="G1793" s="50" t="s">
        <v>14</v>
      </c>
      <c r="H1793" s="22">
        <v>23.2094612584422</v>
      </c>
      <c r="J1793" s="39">
        <v>92385486</v>
      </c>
      <c r="K1793" s="51">
        <v>22.568515420499999</v>
      </c>
      <c r="L1793" s="51">
        <v>-0.64094583794219795</v>
      </c>
    </row>
    <row r="1794" ht="15" hidden="1">
      <c r="A1794" s="47">
        <v>92465692</v>
      </c>
      <c r="B1794" s="48" t="s">
        <v>7247</v>
      </c>
      <c r="C1794" s="48" t="s">
        <v>7248</v>
      </c>
      <c r="D1794" s="49" t="s">
        <v>504</v>
      </c>
      <c r="E1794" s="49">
        <v>1</v>
      </c>
      <c r="F1794" s="50" t="s">
        <v>88</v>
      </c>
      <c r="G1794" s="50" t="s">
        <v>14</v>
      </c>
      <c r="H1794" s="22">
        <v>9.8874895303799999</v>
      </c>
      <c r="J1794" s="39">
        <v>92465692</v>
      </c>
      <c r="K1794" s="51">
        <v>9.6144394500000008</v>
      </c>
      <c r="L1794" s="51">
        <v>-0.27305008037999901</v>
      </c>
    </row>
    <row r="1795" ht="15" hidden="1">
      <c r="A1795" s="47">
        <v>90294394</v>
      </c>
      <c r="B1795" s="48" t="s">
        <v>7957</v>
      </c>
      <c r="C1795" s="48" t="s">
        <v>7958</v>
      </c>
      <c r="D1795" s="49" t="s">
        <v>2232</v>
      </c>
      <c r="E1795" s="49">
        <v>1</v>
      </c>
      <c r="F1795" s="50" t="s">
        <v>60</v>
      </c>
      <c r="G1795" s="50" t="s">
        <v>14</v>
      </c>
      <c r="H1795" s="22">
        <v>10.60165440306</v>
      </c>
      <c r="J1795" s="39">
        <v>90294394</v>
      </c>
      <c r="K1795" s="51">
        <v>10.308882150000001</v>
      </c>
      <c r="L1795" s="51">
        <v>-0.29277225305999899</v>
      </c>
    </row>
    <row r="1796" ht="15" hidden="1">
      <c r="A1796" s="47">
        <v>90284860</v>
      </c>
      <c r="B1796" s="48" t="s">
        <v>2668</v>
      </c>
      <c r="C1796" s="48" t="s">
        <v>2668</v>
      </c>
      <c r="D1796" s="49" t="s">
        <v>495</v>
      </c>
      <c r="E1796" s="49">
        <v>1</v>
      </c>
      <c r="F1796" s="50" t="s">
        <v>485</v>
      </c>
      <c r="G1796" s="50" t="s">
        <v>14</v>
      </c>
      <c r="H1796" s="22">
        <v>5.2177496301000001</v>
      </c>
      <c r="J1796" s="39">
        <v>90284860</v>
      </c>
      <c r="K1796" s="51">
        <v>5.0736577499999997</v>
      </c>
      <c r="L1796" s="51">
        <v>-0.14409188010000001</v>
      </c>
    </row>
    <row r="1797" ht="15" hidden="1">
      <c r="A1797" s="47">
        <v>90273877</v>
      </c>
      <c r="B1797" s="48" t="s">
        <v>5714</v>
      </c>
      <c r="C1797" s="48" t="s">
        <v>5715</v>
      </c>
      <c r="D1797" s="49" t="s">
        <v>506</v>
      </c>
      <c r="E1797" s="49">
        <v>1</v>
      </c>
      <c r="F1797" s="50" t="s">
        <v>88</v>
      </c>
      <c r="G1797" s="50" t="s">
        <v>14</v>
      </c>
      <c r="H1797" s="22">
        <v>270.64402799999999</v>
      </c>
      <c r="J1797" s="39">
        <v>90273877</v>
      </c>
      <c r="K1797" s="51">
        <v>263.17000000000002</v>
      </c>
      <c r="L1797" s="51">
        <v>-7.4740279999999801</v>
      </c>
    </row>
    <row r="1798" ht="15" hidden="1">
      <c r="A1798" s="47">
        <v>90278135</v>
      </c>
      <c r="B1798" s="48" t="s">
        <v>8099</v>
      </c>
      <c r="C1798" s="48" t="s">
        <v>8100</v>
      </c>
      <c r="D1798" s="49" t="s">
        <v>146</v>
      </c>
      <c r="E1798" s="49">
        <v>1</v>
      </c>
      <c r="F1798" s="50" t="s">
        <v>436</v>
      </c>
      <c r="G1798" s="50" t="s">
        <v>14</v>
      </c>
      <c r="H1798" s="22">
        <v>1.1446092000000001</v>
      </c>
      <c r="J1798" s="39">
        <v>90278135</v>
      </c>
      <c r="K1798" s="51">
        <v>1.113</v>
      </c>
      <c r="L1798" s="51">
        <v>-3.16091999999999e-002</v>
      </c>
    </row>
    <row r="1799" ht="15" hidden="1">
      <c r="A1799" s="47">
        <v>90224574</v>
      </c>
      <c r="B1799" s="48" t="s">
        <v>799</v>
      </c>
      <c r="C1799" s="48" t="s">
        <v>807</v>
      </c>
      <c r="D1799" s="49" t="s">
        <v>26</v>
      </c>
      <c r="E1799" s="49">
        <v>1</v>
      </c>
      <c r="F1799" s="50" t="s">
        <v>436</v>
      </c>
      <c r="G1799" s="50" t="s">
        <v>14</v>
      </c>
      <c r="H1799" s="22">
        <v>1.0226629893564001</v>
      </c>
      <c r="J1799" s="39">
        <v>90224574</v>
      </c>
      <c r="K1799" s="51">
        <v>0.99442142099999997</v>
      </c>
      <c r="L1799" s="51">
        <v>-2.8241568356399901e-002</v>
      </c>
    </row>
    <row r="1800" ht="15" hidden="1">
      <c r="A1800" s="47">
        <v>90214420</v>
      </c>
      <c r="B1800" s="48" t="s">
        <v>1799</v>
      </c>
      <c r="C1800" s="48" t="s">
        <v>1800</v>
      </c>
      <c r="D1800" s="49" t="s">
        <v>78</v>
      </c>
      <c r="E1800" s="49">
        <v>100</v>
      </c>
      <c r="F1800" s="50" t="s">
        <v>18</v>
      </c>
      <c r="G1800" s="50" t="s">
        <v>19</v>
      </c>
      <c r="H1800" s="22">
        <v>0.51133149467820005</v>
      </c>
      <c r="J1800" s="39">
        <v>90214420</v>
      </c>
      <c r="K1800" s="51">
        <v>0.49721071049999999</v>
      </c>
      <c r="L1800" s="51">
        <v>-1.4120784178200001e-002</v>
      </c>
    </row>
    <row r="1801" ht="15" hidden="1">
      <c r="A1801" s="47">
        <v>92406785</v>
      </c>
      <c r="B1801" s="48" t="s">
        <v>6572</v>
      </c>
      <c r="C1801" s="48" t="s">
        <v>6573</v>
      </c>
      <c r="D1801" s="49" t="s">
        <v>633</v>
      </c>
      <c r="E1801" s="49">
        <v>1</v>
      </c>
      <c r="F1801" s="50" t="s">
        <v>60</v>
      </c>
      <c r="G1801" s="50" t="s">
        <v>14</v>
      </c>
      <c r="H1801" s="22">
        <v>17.397742318929001</v>
      </c>
      <c r="J1801" s="39">
        <v>92406785</v>
      </c>
      <c r="K1801" s="51">
        <v>16.9172912475</v>
      </c>
      <c r="L1801" s="51">
        <v>-0.48045107142899801</v>
      </c>
    </row>
    <row r="1802" ht="15" hidden="1">
      <c r="A1802" s="47">
        <v>90167686</v>
      </c>
      <c r="B1802" s="48" t="s">
        <v>9002</v>
      </c>
      <c r="C1802" s="48" t="s">
        <v>9003</v>
      </c>
      <c r="D1802" s="49" t="s">
        <v>92</v>
      </c>
      <c r="E1802" s="49">
        <v>1</v>
      </c>
      <c r="F1802" s="50" t="s">
        <v>88</v>
      </c>
      <c r="G1802" s="50" t="s">
        <v>14</v>
      </c>
      <c r="H1802" s="22">
        <v>85.404268222560006</v>
      </c>
      <c r="J1802" s="39">
        <v>90167686</v>
      </c>
      <c r="K1802" s="51">
        <v>83.0457684</v>
      </c>
      <c r="L1802" s="51">
        <v>-2.35849982255999</v>
      </c>
    </row>
    <row r="1803" ht="15" hidden="1">
      <c r="A1803" s="47">
        <v>90773012</v>
      </c>
      <c r="B1803" s="48" t="s">
        <v>1985</v>
      </c>
      <c r="C1803" s="48" t="s">
        <v>1986</v>
      </c>
      <c r="D1803" s="49" t="s">
        <v>235</v>
      </c>
      <c r="E1803" s="49">
        <v>1</v>
      </c>
      <c r="F1803" s="50" t="s">
        <v>13</v>
      </c>
      <c r="G1803" s="50" t="s">
        <v>14</v>
      </c>
      <c r="H1803" s="22">
        <v>37.8308026152</v>
      </c>
      <c r="J1803" s="39">
        <v>90773012</v>
      </c>
      <c r="K1803" s="51">
        <v>36.786078000000003</v>
      </c>
      <c r="L1803" s="51">
        <v>-1.0447246152</v>
      </c>
    </row>
    <row r="1804" ht="15" hidden="1">
      <c r="A1804" s="47">
        <v>90284127</v>
      </c>
      <c r="B1804" s="48" t="s">
        <v>1952</v>
      </c>
      <c r="C1804" s="48" t="s">
        <v>1953</v>
      </c>
      <c r="D1804" s="49" t="s">
        <v>528</v>
      </c>
      <c r="E1804" s="49">
        <v>1</v>
      </c>
      <c r="F1804" s="50" t="s">
        <v>13</v>
      </c>
      <c r="G1804" s="50" t="s">
        <v>14</v>
      </c>
      <c r="H1804" s="22">
        <v>32.272864332659999</v>
      </c>
      <c r="J1804" s="39">
        <v>90284127</v>
      </c>
      <c r="K1804" s="51">
        <v>31.381626149999999</v>
      </c>
      <c r="L1804" s="51">
        <v>-0.89123818265999699</v>
      </c>
    </row>
    <row r="1805" ht="15" hidden="1">
      <c r="A1805" s="47">
        <v>92181015</v>
      </c>
      <c r="B1805" s="48" t="s">
        <v>6955</v>
      </c>
      <c r="C1805" s="48" t="s">
        <v>6957</v>
      </c>
      <c r="D1805" s="49" t="s">
        <v>50</v>
      </c>
      <c r="E1805" s="49">
        <v>1</v>
      </c>
      <c r="F1805" s="50" t="s">
        <v>64</v>
      </c>
      <c r="G1805" s="50" t="s">
        <v>14</v>
      </c>
      <c r="H1805" s="22">
        <v>10.486405574400001</v>
      </c>
      <c r="J1805" s="39">
        <v>92181015</v>
      </c>
      <c r="K1805" s="51">
        <v>10.196816</v>
      </c>
      <c r="L1805" s="51">
        <v>-0.28958957439999899</v>
      </c>
    </row>
    <row r="1806" ht="15" hidden="1">
      <c r="A1806" s="47">
        <v>90219481</v>
      </c>
      <c r="B1806" s="48" t="s">
        <v>1892</v>
      </c>
      <c r="C1806" s="48" t="s">
        <v>1893</v>
      </c>
      <c r="D1806" s="49" t="s">
        <v>69</v>
      </c>
      <c r="E1806" s="49">
        <v>1</v>
      </c>
      <c r="F1806" s="50" t="s">
        <v>13</v>
      </c>
      <c r="G1806" s="50" t="s">
        <v>14</v>
      </c>
      <c r="H1806" s="22">
        <v>65.235267163079996</v>
      </c>
      <c r="J1806" s="39">
        <v>90219481</v>
      </c>
      <c r="K1806" s="51">
        <v>63.433748700000002</v>
      </c>
      <c r="L1806" s="51">
        <v>-1.8015184630799901</v>
      </c>
    </row>
    <row r="1807" ht="15" hidden="1">
      <c r="A1807" s="47">
        <v>90727010</v>
      </c>
      <c r="B1807" s="48" t="s">
        <v>7399</v>
      </c>
      <c r="C1807" s="48" t="s">
        <v>7400</v>
      </c>
      <c r="D1807" s="49" t="s">
        <v>235</v>
      </c>
      <c r="E1807" s="49">
        <v>15</v>
      </c>
      <c r="F1807" s="50" t="s">
        <v>95</v>
      </c>
      <c r="G1807" s="50" t="s">
        <v>19</v>
      </c>
      <c r="H1807" s="22">
        <v>2.3072274759870002</v>
      </c>
      <c r="J1807" s="39">
        <v>90727010</v>
      </c>
      <c r="K1807" s="51">
        <v>2.2435117425</v>
      </c>
      <c r="L1807" s="51">
        <v>-6.3715733486999798e-002</v>
      </c>
    </row>
    <row r="1808" ht="15" hidden="1">
      <c r="A1808" s="47">
        <v>90250036</v>
      </c>
      <c r="B1808" s="48" t="s">
        <v>2221</v>
      </c>
      <c r="C1808" s="48" t="s">
        <v>2221</v>
      </c>
      <c r="D1808" s="49" t="s">
        <v>131</v>
      </c>
      <c r="E1808" s="49">
        <v>1</v>
      </c>
      <c r="F1808" s="50" t="s">
        <v>60</v>
      </c>
      <c r="G1808" s="50" t="s">
        <v>14</v>
      </c>
      <c r="H1808" s="22">
        <v>2.50706506617</v>
      </c>
      <c r="J1808" s="39">
        <v>90250036</v>
      </c>
      <c r="K1808" s="51">
        <v>2.4378306749999998</v>
      </c>
      <c r="L1808" s="51">
        <v>-6.9234391169999701e-002</v>
      </c>
    </row>
    <row r="1809" ht="15" hidden="1">
      <c r="A1809" s="47">
        <v>91055016</v>
      </c>
      <c r="B1809" s="48" t="s">
        <v>4031</v>
      </c>
      <c r="C1809" s="48" t="s">
        <v>4032</v>
      </c>
      <c r="D1809" s="49" t="s">
        <v>414</v>
      </c>
      <c r="E1809" s="49">
        <v>2.5</v>
      </c>
      <c r="F1809" s="50" t="s">
        <v>18</v>
      </c>
      <c r="G1809" s="50" t="s">
        <v>14</v>
      </c>
      <c r="H1809" s="22">
        <v>10.55240165322</v>
      </c>
      <c r="J1809" s="39">
        <v>91055016</v>
      </c>
      <c r="K1809" s="51">
        <v>10.26098955</v>
      </c>
      <c r="L1809" s="51">
        <v>-0.291412103219999</v>
      </c>
    </row>
    <row r="1810" ht="15" hidden="1">
      <c r="A1810" s="47">
        <v>92432190</v>
      </c>
      <c r="B1810" s="48" t="s">
        <v>5234</v>
      </c>
      <c r="C1810" s="48" t="s">
        <v>5237</v>
      </c>
      <c r="D1810" s="49" t="s">
        <v>414</v>
      </c>
      <c r="E1810" s="49">
        <v>1</v>
      </c>
      <c r="F1810" s="50" t="s">
        <v>436</v>
      </c>
      <c r="G1810" s="50" t="s">
        <v>14</v>
      </c>
      <c r="H1810" s="22">
        <v>10.62628077798</v>
      </c>
      <c r="J1810" s="39">
        <v>92432190</v>
      </c>
      <c r="K1810" s="51">
        <v>10.332828449999999</v>
      </c>
      <c r="L1810" s="51">
        <v>-0.29345232797999898</v>
      </c>
    </row>
    <row r="1811" ht="15" hidden="1">
      <c r="A1811" s="47">
        <v>92462677</v>
      </c>
      <c r="B1811" s="48" t="s">
        <v>9645</v>
      </c>
      <c r="C1811" s="48" t="s">
        <v>9646</v>
      </c>
      <c r="D1811" s="49" t="s">
        <v>43</v>
      </c>
      <c r="E1811" s="49">
        <v>120</v>
      </c>
      <c r="F1811" s="50" t="s">
        <v>99</v>
      </c>
      <c r="G1811" s="50" t="s">
        <v>14</v>
      </c>
      <c r="H1811" s="22">
        <v>43.39167260904</v>
      </c>
      <c r="J1811" s="39">
        <v>92462677</v>
      </c>
      <c r="K1811" s="51">
        <v>42.193380599999998</v>
      </c>
      <c r="L1811" s="51">
        <v>-1.19829200904</v>
      </c>
    </row>
    <row r="1812" ht="15" hidden="1">
      <c r="A1812" s="47">
        <v>90252810</v>
      </c>
      <c r="B1812" s="48" t="s">
        <v>2592</v>
      </c>
      <c r="C1812" s="48" t="s">
        <v>2593</v>
      </c>
      <c r="D1812" s="49" t="s">
        <v>520</v>
      </c>
      <c r="E1812" s="49">
        <v>1</v>
      </c>
      <c r="F1812" s="50" t="s">
        <v>88</v>
      </c>
      <c r="G1812" s="50" t="s">
        <v>14</v>
      </c>
      <c r="H1812" s="22">
        <v>4.7598542730000002</v>
      </c>
      <c r="J1812" s="39">
        <v>90252810</v>
      </c>
      <c r="K1812" s="51">
        <v>4.6284074999999998</v>
      </c>
      <c r="L1812" s="51">
        <v>-0.13144677299999999</v>
      </c>
    </row>
    <row r="1813" ht="15" hidden="1">
      <c r="A1813" s="47">
        <v>90285000</v>
      </c>
      <c r="B1813" s="48" t="s">
        <v>2656</v>
      </c>
      <c r="C1813" s="48" t="s">
        <v>2656</v>
      </c>
      <c r="D1813" s="49" t="s">
        <v>502</v>
      </c>
      <c r="E1813" s="49">
        <v>1</v>
      </c>
      <c r="F1813" s="50" t="s">
        <v>485</v>
      </c>
      <c r="G1813" s="50" t="s">
        <v>14</v>
      </c>
      <c r="H1813" s="22">
        <v>4.7598542730000002</v>
      </c>
      <c r="J1813" s="39">
        <v>90285000</v>
      </c>
      <c r="K1813" s="51">
        <v>4.6284074999999998</v>
      </c>
      <c r="L1813" s="51">
        <v>-0.13144677299999999</v>
      </c>
    </row>
    <row r="1814" ht="15" hidden="1">
      <c r="A1814" s="47">
        <v>90251393</v>
      </c>
      <c r="B1814" s="48" t="s">
        <v>8982</v>
      </c>
      <c r="C1814" s="48" t="s">
        <v>8983</v>
      </c>
      <c r="D1814" s="49" t="s">
        <v>50</v>
      </c>
      <c r="E1814" s="49">
        <v>1</v>
      </c>
      <c r="F1814" s="50" t="s">
        <v>13</v>
      </c>
      <c r="G1814" s="50" t="s">
        <v>14</v>
      </c>
      <c r="H1814" s="22">
        <v>9.7450083612</v>
      </c>
      <c r="J1814" s="39">
        <v>90251393</v>
      </c>
      <c r="K1814" s="51">
        <v>9.4758929999999992</v>
      </c>
      <c r="L1814" s="51">
        <v>-0.26911536119999901</v>
      </c>
    </row>
    <row r="1815" ht="15" hidden="1">
      <c r="A1815" s="47">
        <v>90229401</v>
      </c>
      <c r="B1815" s="48" t="s">
        <v>1983</v>
      </c>
      <c r="C1815" s="48" t="s">
        <v>1984</v>
      </c>
      <c r="D1815" s="49" t="s">
        <v>235</v>
      </c>
      <c r="E1815" s="49">
        <v>1</v>
      </c>
      <c r="F1815" s="50" t="s">
        <v>60</v>
      </c>
      <c r="G1815" s="50" t="s">
        <v>14</v>
      </c>
      <c r="H1815" s="22">
        <v>9.2164384040778007</v>
      </c>
      <c r="J1815" s="39">
        <v>90229401</v>
      </c>
      <c r="K1815" s="51">
        <v>8.9619198794999999</v>
      </c>
      <c r="L1815" s="51">
        <v>-0.254518524577799</v>
      </c>
    </row>
    <row r="1816" ht="15" hidden="1">
      <c r="A1816" s="47">
        <v>90236670</v>
      </c>
      <c r="B1816" s="48" t="s">
        <v>835</v>
      </c>
      <c r="C1816" s="48" t="s">
        <v>835</v>
      </c>
      <c r="D1816" s="49" t="s">
        <v>836</v>
      </c>
      <c r="E1816" s="49">
        <v>1</v>
      </c>
      <c r="F1816" s="50" t="s">
        <v>13</v>
      </c>
      <c r="G1816" s="50" t="s">
        <v>14</v>
      </c>
      <c r="H1816" s="22">
        <v>36.568480110525897</v>
      </c>
      <c r="J1816" s="39">
        <v>90236670</v>
      </c>
      <c r="K1816" s="51">
        <v>35.558615432250001</v>
      </c>
      <c r="L1816" s="51">
        <v>-1.0098646782759</v>
      </c>
    </row>
    <row r="1817" ht="15" hidden="1">
      <c r="A1817" s="47">
        <v>90296800</v>
      </c>
      <c r="B1817" s="48" t="s">
        <v>7810</v>
      </c>
      <c r="C1817" s="48" t="s">
        <v>7810</v>
      </c>
      <c r="D1817" s="49" t="s">
        <v>26</v>
      </c>
      <c r="E1817" s="49">
        <v>1</v>
      </c>
      <c r="F1817" s="50" t="s">
        <v>436</v>
      </c>
      <c r="G1817" s="50" t="s">
        <v>14</v>
      </c>
      <c r="H1817" s="22">
        <v>1.15808589351</v>
      </c>
      <c r="J1817" s="39">
        <v>90296800</v>
      </c>
      <c r="K1817" s="51">
        <v>1.1261045249999999</v>
      </c>
      <c r="L1817" s="51">
        <v>-3.19813685099999e-002</v>
      </c>
    </row>
    <row r="1818" ht="15" hidden="1">
      <c r="A1818" s="47">
        <v>90125576</v>
      </c>
      <c r="B1818" s="48" t="s">
        <v>116</v>
      </c>
      <c r="C1818" s="48" t="s">
        <v>117</v>
      </c>
      <c r="D1818" s="49" t="s">
        <v>50</v>
      </c>
      <c r="E1818" s="49">
        <v>1</v>
      </c>
      <c r="F1818" s="50" t="s">
        <v>13</v>
      </c>
      <c r="G1818" s="50" t="s">
        <v>14</v>
      </c>
      <c r="H1818" s="22">
        <v>9.7450083612</v>
      </c>
      <c r="J1818" s="39">
        <v>90125576</v>
      </c>
      <c r="K1818" s="51">
        <v>9.4758929999999992</v>
      </c>
      <c r="L1818" s="51">
        <v>-0.26911536119999901</v>
      </c>
    </row>
    <row r="1819" ht="15" hidden="1">
      <c r="A1819" s="47">
        <v>92234011</v>
      </c>
      <c r="B1819" s="48" t="s">
        <v>2722</v>
      </c>
      <c r="C1819" s="48" t="s">
        <v>2723</v>
      </c>
      <c r="D1819" s="49" t="s">
        <v>603</v>
      </c>
      <c r="E1819" s="49">
        <v>1</v>
      </c>
      <c r="F1819" s="50" t="s">
        <v>64</v>
      </c>
      <c r="G1819" s="50" t="s">
        <v>14</v>
      </c>
      <c r="H1819" s="22">
        <v>34.83400732434</v>
      </c>
      <c r="J1819" s="39">
        <v>92234011</v>
      </c>
      <c r="K1819" s="51">
        <v>33.872041350000003</v>
      </c>
      <c r="L1819" s="51">
        <v>-0.96196597433999598</v>
      </c>
    </row>
    <row r="1820" ht="15" hidden="1">
      <c r="A1820" s="47">
        <v>90241533</v>
      </c>
      <c r="B1820" s="48" t="s">
        <v>6199</v>
      </c>
      <c r="C1820" s="48" t="s">
        <v>6200</v>
      </c>
      <c r="D1820" s="49" t="s">
        <v>528</v>
      </c>
      <c r="E1820" s="49">
        <v>1</v>
      </c>
      <c r="F1820" s="50" t="s">
        <v>88</v>
      </c>
      <c r="G1820" s="50" t="s">
        <v>14</v>
      </c>
      <c r="H1820" s="22">
        <v>81.302356605599996</v>
      </c>
      <c r="J1820" s="39">
        <v>90241533</v>
      </c>
      <c r="K1820" s="51">
        <v>79.057134000000005</v>
      </c>
      <c r="L1820" s="51">
        <v>-2.2452226055999902</v>
      </c>
    </row>
    <row r="1821" ht="15" hidden="1">
      <c r="A1821" s="47">
        <v>90171551</v>
      </c>
      <c r="B1821" s="48" t="s">
        <v>5246</v>
      </c>
      <c r="C1821" s="48" t="s">
        <v>5248</v>
      </c>
      <c r="D1821" s="49" t="s">
        <v>244</v>
      </c>
      <c r="E1821" s="49">
        <v>1</v>
      </c>
      <c r="F1821" s="50" t="s">
        <v>60</v>
      </c>
      <c r="G1821" s="50" t="s">
        <v>14</v>
      </c>
      <c r="H1821" s="22">
        <v>8.7683646222899991</v>
      </c>
      <c r="J1821" s="39">
        <v>90171551</v>
      </c>
      <c r="K1821" s="51">
        <v>8.5262199750000001</v>
      </c>
      <c r="L1821" s="51">
        <v>-0.24214464728999899</v>
      </c>
    </row>
    <row r="1822" ht="15" hidden="1">
      <c r="A1822" s="47">
        <v>92436897</v>
      </c>
      <c r="B1822" s="48" t="s">
        <v>8658</v>
      </c>
      <c r="C1822" s="48" t="s">
        <v>8660</v>
      </c>
      <c r="D1822" s="49" t="s">
        <v>21</v>
      </c>
      <c r="E1822" s="49">
        <v>1</v>
      </c>
      <c r="F1822" s="50" t="s">
        <v>60</v>
      </c>
      <c r="G1822" s="50" t="s">
        <v>14</v>
      </c>
      <c r="H1822" s="22">
        <v>1.06167038544</v>
      </c>
      <c r="J1822" s="39">
        <v>92436897</v>
      </c>
      <c r="K1822" s="51">
        <v>1.0323515999999999</v>
      </c>
      <c r="L1822" s="51">
        <v>-2.9318785439999901e-002</v>
      </c>
    </row>
    <row r="1823" ht="15" hidden="1">
      <c r="A1823" s="47">
        <v>90302753</v>
      </c>
      <c r="B1823" s="48" t="s">
        <v>640</v>
      </c>
      <c r="C1823" s="48" t="s">
        <v>641</v>
      </c>
      <c r="D1823" s="49" t="s">
        <v>633</v>
      </c>
      <c r="E1823" s="49">
        <v>1</v>
      </c>
      <c r="F1823" s="50" t="s">
        <v>70</v>
      </c>
      <c r="G1823" s="50" t="s">
        <v>14</v>
      </c>
      <c r="H1823" s="22">
        <v>1255.532424</v>
      </c>
      <c r="J1823" s="39">
        <v>90302753</v>
      </c>
      <c r="K1823" s="51">
        <v>1220.8599999999999</v>
      </c>
      <c r="L1823" s="51">
        <v>-34.6724239999999</v>
      </c>
    </row>
    <row r="1824" ht="15" hidden="1">
      <c r="A1824" s="47">
        <v>92436900</v>
      </c>
      <c r="B1824" s="48" t="s">
        <v>8661</v>
      </c>
      <c r="C1824" s="48" t="s">
        <v>8665</v>
      </c>
      <c r="D1824" s="49" t="s">
        <v>21</v>
      </c>
      <c r="E1824" s="49">
        <v>1</v>
      </c>
      <c r="F1824" s="50" t="s">
        <v>60</v>
      </c>
      <c r="G1824" s="50" t="s">
        <v>14</v>
      </c>
      <c r="H1824" s="22">
        <v>1.06167038544</v>
      </c>
      <c r="J1824" s="39">
        <v>92436900</v>
      </c>
      <c r="K1824" s="51">
        <v>1.0323515999999999</v>
      </c>
      <c r="L1824" s="51">
        <v>-2.9318785439999901e-002</v>
      </c>
    </row>
    <row r="1825" ht="15" hidden="1">
      <c r="A1825" s="47">
        <v>90193539</v>
      </c>
      <c r="B1825" s="48" t="s">
        <v>7255</v>
      </c>
      <c r="C1825" s="48" t="s">
        <v>7255</v>
      </c>
      <c r="D1825" s="49" t="s">
        <v>504</v>
      </c>
      <c r="E1825" s="49">
        <v>1</v>
      </c>
      <c r="F1825" s="50" t="s">
        <v>88</v>
      </c>
      <c r="G1825" s="50" t="s">
        <v>14</v>
      </c>
      <c r="H1825" s="22">
        <v>9.3083198976000006</v>
      </c>
      <c r="J1825" s="39">
        <v>90193539</v>
      </c>
      <c r="K1825" s="51">
        <v>9.0512639999999998</v>
      </c>
      <c r="L1825" s="51">
        <v>-0.25705589759999897</v>
      </c>
    </row>
    <row r="1826" ht="15" hidden="1">
      <c r="A1826" s="47">
        <v>90284917</v>
      </c>
      <c r="B1826" s="48" t="s">
        <v>2652</v>
      </c>
      <c r="C1826" s="48" t="s">
        <v>2653</v>
      </c>
      <c r="D1826" s="49" t="s">
        <v>544</v>
      </c>
      <c r="E1826" s="49">
        <v>1</v>
      </c>
      <c r="F1826" s="50" t="s">
        <v>88</v>
      </c>
      <c r="G1826" s="50" t="s">
        <v>14</v>
      </c>
      <c r="H1826" s="22">
        <v>4.8105106345799999</v>
      </c>
      <c r="J1826" s="39">
        <v>90284917</v>
      </c>
      <c r="K1826" s="51">
        <v>4.6776649499999996</v>
      </c>
      <c r="L1826" s="51">
        <v>-0.13284568457999901</v>
      </c>
    </row>
    <row r="1827" ht="15" hidden="1">
      <c r="A1827" s="47">
        <v>90268610</v>
      </c>
      <c r="B1827" s="48" t="s">
        <v>8644</v>
      </c>
      <c r="C1827" s="48" t="s">
        <v>8648</v>
      </c>
      <c r="D1827" s="49" t="s">
        <v>603</v>
      </c>
      <c r="E1827" s="49">
        <v>1</v>
      </c>
      <c r="F1827" s="50" t="s">
        <v>60</v>
      </c>
      <c r="G1827" s="50" t="s">
        <v>14</v>
      </c>
      <c r="H1827" s="22">
        <v>2.40525531729</v>
      </c>
      <c r="J1827" s="39">
        <v>90268610</v>
      </c>
      <c r="K1827" s="51">
        <v>2.3388324749999998</v>
      </c>
      <c r="L1827" s="51">
        <v>-6.6422842289999701e-002</v>
      </c>
    </row>
    <row r="1828" ht="15" hidden="1">
      <c r="A1828" s="47">
        <v>90283163</v>
      </c>
      <c r="B1828" s="48" t="s">
        <v>889</v>
      </c>
      <c r="C1828" s="48" t="s">
        <v>892</v>
      </c>
      <c r="D1828" s="49" t="s">
        <v>836</v>
      </c>
      <c r="E1828" s="49">
        <v>1</v>
      </c>
      <c r="F1828" s="50" t="s">
        <v>88</v>
      </c>
      <c r="G1828" s="50" t="s">
        <v>14</v>
      </c>
      <c r="H1828" s="22">
        <v>2.40525531729</v>
      </c>
      <c r="J1828" s="39">
        <v>90283163</v>
      </c>
      <c r="K1828" s="51">
        <v>2.3388324749999998</v>
      </c>
      <c r="L1828" s="51">
        <v>-6.6422842289999701e-002</v>
      </c>
    </row>
    <row r="1829" ht="15" hidden="1">
      <c r="A1829" s="47">
        <v>90248651</v>
      </c>
      <c r="B1829" s="48" t="s">
        <v>2218</v>
      </c>
      <c r="C1829" s="48" t="s">
        <v>2221</v>
      </c>
      <c r="D1829" s="49" t="s">
        <v>1182</v>
      </c>
      <c r="E1829" s="49">
        <v>1</v>
      </c>
      <c r="F1829" s="50" t="s">
        <v>60</v>
      </c>
      <c r="G1829" s="50" t="s">
        <v>14</v>
      </c>
      <c r="H1829" s="22">
        <v>2.02346875899</v>
      </c>
      <c r="J1829" s="39">
        <v>90248651</v>
      </c>
      <c r="K1829" s="51">
        <v>1.967589225</v>
      </c>
      <c r="L1829" s="51">
        <v>-5.5879533989999799e-002</v>
      </c>
    </row>
    <row r="1830" ht="15" hidden="1">
      <c r="A1830" s="47">
        <v>90279670</v>
      </c>
      <c r="B1830" s="48" t="s">
        <v>1872</v>
      </c>
      <c r="C1830" s="48" t="s">
        <v>1872</v>
      </c>
      <c r="D1830" s="49" t="s">
        <v>528</v>
      </c>
      <c r="E1830" s="49">
        <v>1</v>
      </c>
      <c r="F1830" s="50" t="s">
        <v>13</v>
      </c>
      <c r="G1830" s="50" t="s">
        <v>14</v>
      </c>
      <c r="H1830" s="22">
        <v>9.3083198976000006</v>
      </c>
      <c r="J1830" s="39">
        <v>90279670</v>
      </c>
      <c r="K1830" s="51">
        <v>9.0512639999999998</v>
      </c>
      <c r="L1830" s="51">
        <v>-0.25705589759999897</v>
      </c>
    </row>
    <row r="1831" ht="15" hidden="1">
      <c r="A1831" s="47">
        <v>90248830</v>
      </c>
      <c r="B1831" s="48" t="s">
        <v>9119</v>
      </c>
      <c r="C1831" s="48" t="s">
        <v>9119</v>
      </c>
      <c r="D1831" s="49" t="s">
        <v>247</v>
      </c>
      <c r="E1831" s="49">
        <v>1</v>
      </c>
      <c r="F1831" s="50" t="s">
        <v>64</v>
      </c>
      <c r="G1831" s="50" t="s">
        <v>14</v>
      </c>
      <c r="H1831" s="22">
        <v>8.6247350213472007</v>
      </c>
      <c r="J1831" s="39">
        <v>90248830</v>
      </c>
      <c r="K1831" s="51">
        <v>8.3865568079999999</v>
      </c>
      <c r="L1831" s="51">
        <v>-0.23817821334719899</v>
      </c>
    </row>
    <row r="1832" ht="15" hidden="1">
      <c r="A1832" s="47">
        <v>92455573</v>
      </c>
      <c r="B1832" s="48" t="s">
        <v>2351</v>
      </c>
      <c r="C1832" s="48" t="s">
        <v>2352</v>
      </c>
      <c r="D1832" s="49" t="s">
        <v>17</v>
      </c>
      <c r="E1832" s="49">
        <v>60</v>
      </c>
      <c r="F1832" s="50" t="s">
        <v>18</v>
      </c>
      <c r="G1832" s="50" t="s">
        <v>19</v>
      </c>
      <c r="H1832" s="22">
        <v>1.0850204887074</v>
      </c>
      <c r="J1832" s="39">
        <v>92455573</v>
      </c>
      <c r="K1832" s="51">
        <v>1.0550568735000001</v>
      </c>
      <c r="L1832" s="51">
        <v>-2.9963615207399898e-002</v>
      </c>
    </row>
    <row r="1833" ht="15" hidden="1">
      <c r="A1833" s="47">
        <v>92437524</v>
      </c>
      <c r="B1833" s="48" t="s">
        <v>8836</v>
      </c>
      <c r="C1833" s="48" t="s">
        <v>8839</v>
      </c>
      <c r="D1833" s="49" t="s">
        <v>73</v>
      </c>
      <c r="E1833" s="49">
        <v>1</v>
      </c>
      <c r="F1833" s="50" t="s">
        <v>60</v>
      </c>
      <c r="G1833" s="50" t="s">
        <v>14</v>
      </c>
      <c r="H1833" s="22">
        <v>2.0756516004000001</v>
      </c>
      <c r="J1833" s="39">
        <v>92437524</v>
      </c>
      <c r="K1833" s="51">
        <v>2.0183309999999999</v>
      </c>
      <c r="L1833" s="51">
        <v>-5.7320600399999803e-002</v>
      </c>
    </row>
    <row r="1834" ht="15" hidden="1">
      <c r="A1834" s="47">
        <v>90158920</v>
      </c>
      <c r="B1834" s="48" t="s">
        <v>2088</v>
      </c>
      <c r="C1834" s="48" t="s">
        <v>2089</v>
      </c>
      <c r="D1834" s="49" t="s">
        <v>229</v>
      </c>
      <c r="E1834" s="49">
        <v>100</v>
      </c>
      <c r="F1834" s="50" t="s">
        <v>743</v>
      </c>
      <c r="G1834" s="50" t="s">
        <v>19</v>
      </c>
      <c r="H1834" s="22">
        <v>8.0215200000000006</v>
      </c>
      <c r="J1834" s="39">
        <v>90158920</v>
      </c>
      <c r="K1834" s="51">
        <v>7.7999999999999998</v>
      </c>
      <c r="L1834" s="51">
        <v>-0.221519999999999</v>
      </c>
    </row>
    <row r="1835" ht="15" hidden="1">
      <c r="A1835" s="47">
        <v>92382975</v>
      </c>
      <c r="B1835" s="48" t="s">
        <v>3969</v>
      </c>
      <c r="C1835" s="48" t="s">
        <v>3970</v>
      </c>
      <c r="D1835" s="49" t="s">
        <v>3162</v>
      </c>
      <c r="E1835" s="49">
        <v>1</v>
      </c>
      <c r="F1835" s="50" t="s">
        <v>60</v>
      </c>
      <c r="G1835" s="50" t="s">
        <v>14</v>
      </c>
      <c r="H1835" s="22">
        <v>8.2485586750559996</v>
      </c>
      <c r="J1835" s="39">
        <v>92382975</v>
      </c>
      <c r="K1835" s="51">
        <v>8.0207688400000006</v>
      </c>
      <c r="L1835" s="51">
        <v>-0.22778983505599901</v>
      </c>
    </row>
    <row r="1836" ht="15" hidden="1">
      <c r="A1836" s="47">
        <v>92404510</v>
      </c>
      <c r="B1836" s="48" t="s">
        <v>7076</v>
      </c>
      <c r="C1836" s="48" t="s">
        <v>7077</v>
      </c>
      <c r="D1836" s="49" t="s">
        <v>146</v>
      </c>
      <c r="E1836" s="49">
        <v>1</v>
      </c>
      <c r="F1836" s="50" t="s">
        <v>436</v>
      </c>
      <c r="G1836" s="50" t="s">
        <v>14</v>
      </c>
      <c r="H1836" s="22">
        <v>1.1205000000000001</v>
      </c>
      <c r="J1836" s="39">
        <v>92404510</v>
      </c>
      <c r="K1836" s="51">
        <v>1.08955665</v>
      </c>
      <c r="L1836" s="51">
        <v>-3.09433499999998e-002</v>
      </c>
    </row>
    <row r="1837" ht="15" hidden="1">
      <c r="A1837" s="47">
        <v>92393330</v>
      </c>
      <c r="B1837" s="48" t="s">
        <v>71</v>
      </c>
      <c r="C1837" s="48" t="s">
        <v>72</v>
      </c>
      <c r="D1837" s="49" t="s">
        <v>73</v>
      </c>
      <c r="E1837" s="49">
        <v>1</v>
      </c>
      <c r="F1837" s="50" t="s">
        <v>13</v>
      </c>
      <c r="G1837" s="50" t="s">
        <v>14</v>
      </c>
      <c r="H1837" s="22">
        <v>2740.8960000000002</v>
      </c>
      <c r="J1837" s="39">
        <v>92393330</v>
      </c>
      <c r="K1837" s="51">
        <v>2665.21</v>
      </c>
      <c r="L1837" s="51">
        <v>-75.686000000000206</v>
      </c>
    </row>
    <row r="1838" ht="15" hidden="1">
      <c r="A1838" s="47">
        <v>92456987</v>
      </c>
      <c r="B1838" s="48" t="s">
        <v>2717</v>
      </c>
      <c r="C1838" s="48" t="s">
        <v>2717</v>
      </c>
      <c r="D1838" s="49" t="s">
        <v>39</v>
      </c>
      <c r="E1838" s="49">
        <v>1</v>
      </c>
      <c r="F1838" s="50" t="s">
        <v>13</v>
      </c>
      <c r="G1838" s="50" t="s">
        <v>14</v>
      </c>
      <c r="H1838" s="22">
        <v>48.890000000000001</v>
      </c>
      <c r="J1838" s="39">
        <v>92456987</v>
      </c>
      <c r="K1838" s="51">
        <v>47.539999999999999</v>
      </c>
      <c r="L1838" s="51">
        <v>-1.3500000000000001</v>
      </c>
    </row>
    <row r="1839" ht="15" hidden="1">
      <c r="A1839" s="47">
        <v>90303547</v>
      </c>
      <c r="B1839" s="48" t="s">
        <v>969</v>
      </c>
      <c r="C1839" s="48" t="s">
        <v>970</v>
      </c>
      <c r="D1839" s="49" t="s">
        <v>92</v>
      </c>
      <c r="E1839" s="49">
        <v>1</v>
      </c>
      <c r="F1839" s="50" t="s">
        <v>13</v>
      </c>
      <c r="G1839" s="50" t="s">
        <v>14</v>
      </c>
      <c r="H1839" s="22">
        <v>368.36000000000001</v>
      </c>
      <c r="J1839" s="39">
        <v>90303547</v>
      </c>
      <c r="K1839" s="51">
        <v>358.19</v>
      </c>
      <c r="L1839" s="51">
        <v>-10.17</v>
      </c>
    </row>
    <row r="1840" ht="15" hidden="1">
      <c r="A1840" s="47">
        <v>92441602</v>
      </c>
      <c r="B1840" s="48" t="s">
        <v>1081</v>
      </c>
      <c r="C1840" s="48" t="s">
        <v>1082</v>
      </c>
      <c r="D1840" s="49" t="s">
        <v>92</v>
      </c>
      <c r="E1840" s="49">
        <v>1</v>
      </c>
      <c r="F1840" s="50" t="s">
        <v>64</v>
      </c>
      <c r="G1840" s="50" t="s">
        <v>14</v>
      </c>
      <c r="H1840" s="22">
        <v>144.69</v>
      </c>
      <c r="J1840" s="39">
        <v>92441602</v>
      </c>
      <c r="K1840" s="51">
        <v>140.697</v>
      </c>
      <c r="L1840" s="51">
        <v>-3.9929999999999901</v>
      </c>
    </row>
    <row r="1841" ht="15" hidden="1">
      <c r="A1841" s="47">
        <v>92470793</v>
      </c>
      <c r="B1841" s="48" t="s">
        <v>1946</v>
      </c>
      <c r="C1841" s="48" t="s">
        <v>1947</v>
      </c>
      <c r="D1841" s="49" t="s">
        <v>528</v>
      </c>
      <c r="E1841" s="49">
        <v>1</v>
      </c>
      <c r="F1841" s="50" t="s">
        <v>13</v>
      </c>
      <c r="G1841" s="50" t="s">
        <v>14</v>
      </c>
      <c r="H1841" s="22">
        <v>35.549999999999997</v>
      </c>
      <c r="J1841" s="39">
        <v>92470793</v>
      </c>
      <c r="K1841" s="51">
        <v>34.57</v>
      </c>
      <c r="L1841" s="51">
        <v>-0.97999999999999698</v>
      </c>
    </row>
    <row r="1842" ht="15" hidden="1">
      <c r="A1842" s="47">
        <v>90241355</v>
      </c>
      <c r="B1842" s="48" t="s">
        <v>2924</v>
      </c>
      <c r="C1842" s="48" t="s">
        <v>2924</v>
      </c>
      <c r="D1842" s="49" t="s">
        <v>528</v>
      </c>
      <c r="E1842" s="49">
        <v>1</v>
      </c>
      <c r="F1842" s="50" t="s">
        <v>13</v>
      </c>
      <c r="G1842" s="50" t="s">
        <v>14</v>
      </c>
      <c r="H1842" s="22">
        <v>53.193600000000004</v>
      </c>
      <c r="J1842" s="39">
        <v>90241355</v>
      </c>
      <c r="K1842" s="51">
        <v>51.727319664749999</v>
      </c>
      <c r="L1842" s="51">
        <v>-1.46628033525</v>
      </c>
    </row>
    <row r="1843" ht="15" hidden="1">
      <c r="A1843" s="47">
        <v>92268080</v>
      </c>
      <c r="B1843" s="48" t="s">
        <v>1916</v>
      </c>
      <c r="C1843" s="48" t="s">
        <v>1916</v>
      </c>
      <c r="D1843" s="49" t="s">
        <v>39</v>
      </c>
      <c r="E1843" s="49">
        <v>1</v>
      </c>
      <c r="F1843" s="50" t="s">
        <v>13</v>
      </c>
      <c r="G1843" s="50" t="s">
        <v>14</v>
      </c>
      <c r="H1843" s="22">
        <v>33.109999999999999</v>
      </c>
      <c r="J1843" s="39">
        <v>92268080</v>
      </c>
      <c r="K1843" s="51">
        <v>32.200000000000003</v>
      </c>
      <c r="L1843" s="51">
        <v>-0.90999999999999703</v>
      </c>
    </row>
    <row r="1844" ht="15" hidden="1">
      <c r="A1844" s="47">
        <v>90284950</v>
      </c>
      <c r="B1844" s="48" t="s">
        <v>2634</v>
      </c>
      <c r="C1844" s="48" t="s">
        <v>2635</v>
      </c>
      <c r="D1844" s="49" t="s">
        <v>561</v>
      </c>
      <c r="E1844" s="49">
        <v>1</v>
      </c>
      <c r="F1844" s="50" t="s">
        <v>88</v>
      </c>
      <c r="G1844" s="50" t="s">
        <v>14</v>
      </c>
      <c r="H1844" s="22">
        <v>5.1303749999999999</v>
      </c>
      <c r="J1844" s="39">
        <v>90284950</v>
      </c>
      <c r="K1844" s="51">
        <v>4.9900000000000002</v>
      </c>
      <c r="L1844" s="51">
        <v>-0.140375</v>
      </c>
    </row>
    <row r="1845" ht="15" hidden="1">
      <c r="A1845" s="47">
        <v>90241347</v>
      </c>
      <c r="B1845" s="48" t="s">
        <v>2923</v>
      </c>
      <c r="C1845" s="48" t="s">
        <v>2923</v>
      </c>
      <c r="D1845" s="49" t="s">
        <v>528</v>
      </c>
      <c r="E1845" s="49">
        <v>1</v>
      </c>
      <c r="F1845" s="50" t="s">
        <v>13</v>
      </c>
      <c r="G1845" s="50" t="s">
        <v>14</v>
      </c>
      <c r="H1845" s="22">
        <v>48.600000000000001</v>
      </c>
      <c r="J1845" s="39">
        <v>90241347</v>
      </c>
      <c r="K1845" s="51">
        <v>47.271640499999997</v>
      </c>
      <c r="L1845" s="51">
        <v>-1.3283594999999999</v>
      </c>
    </row>
    <row r="1846" ht="15" hidden="1">
      <c r="A1846" s="47">
        <v>90241371</v>
      </c>
      <c r="B1846" s="48" t="s">
        <v>2928</v>
      </c>
      <c r="C1846" s="48" t="s">
        <v>2928</v>
      </c>
      <c r="D1846" s="49" t="s">
        <v>528</v>
      </c>
      <c r="E1846" s="49">
        <v>1</v>
      </c>
      <c r="F1846" s="50" t="s">
        <v>13</v>
      </c>
      <c r="G1846" s="50" t="s">
        <v>14</v>
      </c>
      <c r="H1846" s="22">
        <v>92.939999999999998</v>
      </c>
      <c r="J1846" s="39">
        <v>90241371</v>
      </c>
      <c r="K1846" s="51">
        <v>90.406871030250002</v>
      </c>
      <c r="L1846" s="51">
        <v>-2.5331289697500101</v>
      </c>
    </row>
    <row r="1847" ht="15" hidden="1">
      <c r="A1847" s="47">
        <v>90273281</v>
      </c>
      <c r="B1847" s="48" t="s">
        <v>4264</v>
      </c>
      <c r="C1847" s="48" t="s">
        <v>4265</v>
      </c>
      <c r="D1847" s="49" t="s">
        <v>4255</v>
      </c>
      <c r="E1847" s="49">
        <v>20</v>
      </c>
      <c r="F1847" s="50" t="s">
        <v>18</v>
      </c>
      <c r="G1847" s="50" t="s">
        <v>19</v>
      </c>
      <c r="H1847" s="22">
        <v>0.95999999999999996</v>
      </c>
      <c r="J1847" s="39">
        <v>90273281</v>
      </c>
      <c r="K1847" s="51">
        <v>0.93390569999999995</v>
      </c>
      <c r="L1847" s="51">
        <v>-2.60942999999999e-002</v>
      </c>
    </row>
    <row r="1848" ht="15">
      <c r="A1848" s="47">
        <v>92262082</v>
      </c>
      <c r="B1848" s="48" t="s">
        <v>7522</v>
      </c>
      <c r="C1848" s="48" t="s">
        <v>7522</v>
      </c>
      <c r="D1848" s="49" t="s">
        <v>17</v>
      </c>
      <c r="E1848" s="49">
        <v>60</v>
      </c>
      <c r="F1848" s="50" t="s">
        <v>95</v>
      </c>
      <c r="G1848" s="50" t="s">
        <v>19</v>
      </c>
      <c r="H1848" s="22">
        <v>0.16</v>
      </c>
      <c r="J1848" s="39">
        <v>92262082</v>
      </c>
      <c r="K1848" s="51">
        <v>0.15565095000000001</v>
      </c>
      <c r="L1848" s="51">
        <v>-4.3490499999999698e-003</v>
      </c>
    </row>
    <row r="1849" ht="15" hidden="1">
      <c r="A1849" s="47">
        <v>92456642</v>
      </c>
      <c r="B1849" s="48" t="s">
        <v>824</v>
      </c>
      <c r="C1849" s="48" t="s">
        <v>824</v>
      </c>
      <c r="D1849" s="49" t="s">
        <v>39</v>
      </c>
      <c r="E1849" s="49">
        <v>1</v>
      </c>
      <c r="F1849" s="50" t="s">
        <v>60</v>
      </c>
      <c r="G1849" s="50" t="s">
        <v>14</v>
      </c>
      <c r="H1849" s="22">
        <v>2.48657142857143</v>
      </c>
      <c r="J1849" s="39">
        <v>92456642</v>
      </c>
      <c r="K1849" s="51">
        <v>2.4190386952499998</v>
      </c>
      <c r="L1849" s="51">
        <v>-6.7532733321428798e-002</v>
      </c>
    </row>
    <row r="1850" ht="15" hidden="1">
      <c r="A1850" s="47">
        <v>90281519</v>
      </c>
      <c r="B1850" s="48" t="s">
        <v>2552</v>
      </c>
      <c r="C1850" s="48" t="s">
        <v>2553</v>
      </c>
      <c r="D1850" s="49" t="s">
        <v>554</v>
      </c>
      <c r="E1850" s="49">
        <v>1</v>
      </c>
      <c r="F1850" s="50" t="s">
        <v>485</v>
      </c>
      <c r="G1850" s="50" t="s">
        <v>14</v>
      </c>
      <c r="H1850" s="22">
        <v>7.0099999999999998</v>
      </c>
      <c r="J1850" s="39">
        <v>90281519</v>
      </c>
      <c r="K1850" s="51">
        <v>6.8200000000000003</v>
      </c>
      <c r="L1850" s="51">
        <v>-0.19</v>
      </c>
    </row>
    <row r="1851" ht="15" hidden="1">
      <c r="A1851" s="47">
        <v>92395619</v>
      </c>
      <c r="B1851" s="48" t="s">
        <v>1956</v>
      </c>
      <c r="C1851" s="48" t="s">
        <v>1957</v>
      </c>
      <c r="D1851" s="49" t="s">
        <v>39</v>
      </c>
      <c r="E1851" s="49">
        <v>1</v>
      </c>
      <c r="F1851" s="50" t="s">
        <v>13</v>
      </c>
      <c r="G1851" s="50" t="s">
        <v>14</v>
      </c>
      <c r="H1851" s="22">
        <v>13.923</v>
      </c>
      <c r="J1851" s="39">
        <v>92395619</v>
      </c>
      <c r="K1851" s="51">
        <v>13.54912346925</v>
      </c>
      <c r="L1851" s="51">
        <v>-0.37387653074999799</v>
      </c>
    </row>
    <row r="1852" ht="15" hidden="1">
      <c r="A1852" s="47">
        <v>90256794</v>
      </c>
      <c r="B1852" s="48" t="s">
        <v>226</v>
      </c>
      <c r="C1852" s="48" t="s">
        <v>226</v>
      </c>
      <c r="D1852" s="49" t="s">
        <v>26</v>
      </c>
      <c r="E1852" s="49">
        <v>1</v>
      </c>
      <c r="F1852" s="50" t="s">
        <v>60</v>
      </c>
      <c r="G1852" s="50" t="s">
        <v>14</v>
      </c>
      <c r="H1852" s="22">
        <v>2.238</v>
      </c>
      <c r="J1852" s="39">
        <v>90256794</v>
      </c>
      <c r="K1852" s="51">
        <v>2.1779603999999999</v>
      </c>
      <c r="L1852" s="51">
        <v>-6.0039599999999603e-002</v>
      </c>
    </row>
    <row r="1853" ht="15" hidden="1">
      <c r="A1853" s="47">
        <v>90205065</v>
      </c>
      <c r="B1853" s="48" t="s">
        <v>5556</v>
      </c>
      <c r="C1853" s="48" t="s">
        <v>5557</v>
      </c>
      <c r="D1853" s="49" t="s">
        <v>956</v>
      </c>
      <c r="E1853" s="49">
        <v>1</v>
      </c>
      <c r="F1853" s="50" t="s">
        <v>60</v>
      </c>
      <c r="G1853" s="50" t="s">
        <v>14</v>
      </c>
      <c r="H1853" s="22">
        <v>2.9179285714285701</v>
      </c>
      <c r="J1853" s="39">
        <v>90205065</v>
      </c>
      <c r="K1853" s="51">
        <v>2.8399999999999999</v>
      </c>
      <c r="L1853" s="51">
        <v>-7.7928571428571597e-002</v>
      </c>
    </row>
    <row r="1854" ht="15" hidden="1">
      <c r="A1854" s="47">
        <v>90273818</v>
      </c>
      <c r="B1854" s="48" t="s">
        <v>3417</v>
      </c>
      <c r="C1854" s="48" t="s">
        <v>3418</v>
      </c>
      <c r="D1854" s="49" t="s">
        <v>956</v>
      </c>
      <c r="E1854" s="49">
        <v>30</v>
      </c>
      <c r="F1854" s="50" t="s">
        <v>95</v>
      </c>
      <c r="G1854" s="50" t="s">
        <v>19</v>
      </c>
      <c r="H1854" s="22">
        <v>0.76259999999999994</v>
      </c>
      <c r="J1854" s="39">
        <v>90273818</v>
      </c>
      <c r="K1854" s="51">
        <v>0.74233530000000003</v>
      </c>
      <c r="L1854" s="51">
        <v>-2.02647e-002</v>
      </c>
    </row>
    <row r="1855" ht="15">
      <c r="A1855" s="47">
        <v>90139356</v>
      </c>
      <c r="B1855" s="48" t="s">
        <v>52</v>
      </c>
      <c r="C1855" s="48" t="s">
        <v>53</v>
      </c>
      <c r="D1855" s="49" t="s">
        <v>43</v>
      </c>
      <c r="E1855" s="49">
        <v>120</v>
      </c>
      <c r="F1855" s="50" t="s">
        <v>18</v>
      </c>
      <c r="G1855" s="50" t="s">
        <v>19</v>
      </c>
      <c r="H1855" s="22">
        <v>0.14758333333333301</v>
      </c>
      <c r="J1855" s="39">
        <v>90139356</v>
      </c>
      <c r="K1855" s="51">
        <v>0.14367779999999999</v>
      </c>
      <c r="L1855" s="51">
        <v>-3.9055333333333502e-003</v>
      </c>
    </row>
    <row r="1856" ht="15" hidden="1">
      <c r="A1856" s="47">
        <v>90284739</v>
      </c>
      <c r="B1856" s="48" t="s">
        <v>2469</v>
      </c>
      <c r="C1856" s="48" t="s">
        <v>2473</v>
      </c>
      <c r="D1856" s="49" t="s">
        <v>495</v>
      </c>
      <c r="E1856" s="49">
        <v>1</v>
      </c>
      <c r="F1856" s="50" t="s">
        <v>88</v>
      </c>
      <c r="G1856" s="50" t="s">
        <v>14</v>
      </c>
      <c r="H1856" s="22">
        <v>5.859</v>
      </c>
      <c r="J1856" s="39">
        <v>90284739</v>
      </c>
      <c r="K1856" s="51">
        <v>5.7041820000000003</v>
      </c>
      <c r="L1856" s="51">
        <v>-0.15481799999999901</v>
      </c>
    </row>
    <row r="1857" ht="15" hidden="1">
      <c r="A1857" s="47">
        <v>90308360</v>
      </c>
      <c r="B1857" s="48" t="s">
        <v>1397</v>
      </c>
      <c r="C1857" s="48" t="s">
        <v>1398</v>
      </c>
      <c r="D1857" s="49" t="s">
        <v>956</v>
      </c>
      <c r="E1857" s="49">
        <v>120</v>
      </c>
      <c r="F1857" s="50" t="s">
        <v>99</v>
      </c>
      <c r="G1857" s="50" t="s">
        <v>19</v>
      </c>
      <c r="H1857" s="22">
        <v>0.81164999999999998</v>
      </c>
      <c r="J1857" s="39">
        <v>90308360</v>
      </c>
      <c r="K1857" s="51">
        <v>0.79022789999999998</v>
      </c>
      <c r="L1857" s="51">
        <v>-2.1422099999999999e-002</v>
      </c>
    </row>
    <row r="1858" ht="15" hidden="1">
      <c r="A1858" s="47">
        <v>90284810</v>
      </c>
      <c r="B1858" s="48" t="s">
        <v>2661</v>
      </c>
      <c r="C1858" s="48" t="s">
        <v>2661</v>
      </c>
      <c r="D1858" s="49" t="s">
        <v>495</v>
      </c>
      <c r="E1858" s="49">
        <v>1</v>
      </c>
      <c r="F1858" s="50" t="s">
        <v>88</v>
      </c>
      <c r="G1858" s="50" t="s">
        <v>14</v>
      </c>
      <c r="H1858" s="22">
        <v>4.9400000000000004</v>
      </c>
      <c r="J1858" s="39">
        <v>90284810</v>
      </c>
      <c r="K1858" s="51">
        <v>4.8099999999999996</v>
      </c>
      <c r="L1858" s="51">
        <v>-0.130000000000001</v>
      </c>
    </row>
    <row r="1859" ht="15" hidden="1">
      <c r="A1859" s="47">
        <v>90267494</v>
      </c>
      <c r="B1859" s="48" t="s">
        <v>6484</v>
      </c>
      <c r="C1859" s="48" t="s">
        <v>6485</v>
      </c>
      <c r="D1859" s="49" t="s">
        <v>409</v>
      </c>
      <c r="E1859" s="49">
        <v>120</v>
      </c>
      <c r="F1859" s="50" t="s">
        <v>18</v>
      </c>
      <c r="G1859" s="50" t="s">
        <v>19</v>
      </c>
      <c r="H1859" s="22">
        <v>0.233625</v>
      </c>
      <c r="J1859" s="39">
        <v>90267494</v>
      </c>
      <c r="K1859" s="51">
        <v>0.22748984999999999</v>
      </c>
      <c r="L1859" s="51">
        <v>-6.1351499999999799e-003</v>
      </c>
    </row>
    <row r="1860" ht="15" hidden="1">
      <c r="A1860" s="47">
        <v>90302079</v>
      </c>
      <c r="B1860" s="48" t="s">
        <v>1846</v>
      </c>
      <c r="C1860" s="48" t="s">
        <v>1847</v>
      </c>
      <c r="D1860" s="49" t="s">
        <v>915</v>
      </c>
      <c r="E1860" s="49">
        <v>1</v>
      </c>
      <c r="F1860" s="50" t="s">
        <v>13</v>
      </c>
      <c r="G1860" s="50" t="s">
        <v>14</v>
      </c>
      <c r="H1860" s="22">
        <v>4.3502400000000003</v>
      </c>
      <c r="J1860" s="39">
        <v>90302079</v>
      </c>
      <c r="K1860" s="51">
        <v>4.2364511865000001</v>
      </c>
      <c r="L1860" s="51">
        <v>-0.113788813499999</v>
      </c>
    </row>
    <row r="1861" ht="15" hidden="1">
      <c r="A1861" s="47">
        <v>90198948</v>
      </c>
      <c r="B1861" s="48" t="s">
        <v>618</v>
      </c>
      <c r="C1861" s="48" t="s">
        <v>619</v>
      </c>
      <c r="D1861" s="49" t="s">
        <v>620</v>
      </c>
      <c r="E1861" s="49">
        <v>1</v>
      </c>
      <c r="F1861" s="50" t="s">
        <v>13</v>
      </c>
      <c r="G1861" s="50" t="s">
        <v>14</v>
      </c>
      <c r="H1861" s="22">
        <v>286.97000000000003</v>
      </c>
      <c r="J1861" s="39">
        <v>90198948</v>
      </c>
      <c r="K1861" s="51">
        <v>279.54454500000003</v>
      </c>
      <c r="L1861" s="51">
        <v>-7.4254550000000004</v>
      </c>
    </row>
    <row r="1862" ht="15" hidden="1">
      <c r="A1862" s="47">
        <v>90304829</v>
      </c>
      <c r="B1862" s="48" t="s">
        <v>2646</v>
      </c>
      <c r="C1862" s="48" t="s">
        <v>2647</v>
      </c>
      <c r="D1862" s="49" t="s">
        <v>504</v>
      </c>
      <c r="E1862" s="49">
        <v>1</v>
      </c>
      <c r="F1862" s="50" t="s">
        <v>88</v>
      </c>
      <c r="G1862" s="50" t="s">
        <v>14</v>
      </c>
      <c r="H1862" s="22">
        <v>3.8610000000000002</v>
      </c>
      <c r="J1862" s="39">
        <v>90304829</v>
      </c>
      <c r="K1862" s="51">
        <v>3.7619316</v>
      </c>
      <c r="L1862" s="51">
        <v>-9.9068399999999696e-002</v>
      </c>
    </row>
    <row r="1863" ht="15" hidden="1">
      <c r="A1863" s="47">
        <v>90268261</v>
      </c>
      <c r="B1863" s="48" t="s">
        <v>3421</v>
      </c>
      <c r="C1863" s="48" t="s">
        <v>3422</v>
      </c>
      <c r="D1863" s="49" t="s">
        <v>603</v>
      </c>
      <c r="E1863" s="49">
        <v>20</v>
      </c>
      <c r="F1863" s="50" t="s">
        <v>18</v>
      </c>
      <c r="G1863" s="50" t="s">
        <v>19</v>
      </c>
      <c r="H1863" s="22">
        <v>0.42999999999999999</v>
      </c>
      <c r="J1863" s="39">
        <v>90268261</v>
      </c>
      <c r="K1863" s="51">
        <v>0.41906025000000002</v>
      </c>
      <c r="L1863" s="51">
        <v>-1.093975e-002</v>
      </c>
    </row>
    <row r="1864" ht="15" hidden="1">
      <c r="A1864" s="47">
        <v>90247957</v>
      </c>
      <c r="B1864" s="48" t="s">
        <v>4110</v>
      </c>
      <c r="C1864" s="48" t="s">
        <v>4111</v>
      </c>
      <c r="D1864" s="49" t="s">
        <v>1002</v>
      </c>
      <c r="E1864" s="49">
        <v>1</v>
      </c>
      <c r="F1864" s="50" t="s">
        <v>158</v>
      </c>
      <c r="G1864" s="50" t="s">
        <v>14</v>
      </c>
      <c r="H1864" s="22">
        <v>1.0687500000000001</v>
      </c>
      <c r="J1864" s="39">
        <v>90247957</v>
      </c>
      <c r="K1864" s="51">
        <v>1.0416640500000001</v>
      </c>
      <c r="L1864" s="51">
        <v>-2.7085950000000199e-002</v>
      </c>
    </row>
    <row r="1865" ht="15" hidden="1">
      <c r="A1865" s="47">
        <v>92457550</v>
      </c>
      <c r="B1865" s="48" t="s">
        <v>1033</v>
      </c>
      <c r="C1865" s="48" t="s">
        <v>1034</v>
      </c>
      <c r="D1865" s="49" t="s">
        <v>92</v>
      </c>
      <c r="E1865" s="49">
        <v>1</v>
      </c>
      <c r="F1865" s="50" t="s">
        <v>60</v>
      </c>
      <c r="G1865" s="50" t="s">
        <v>14</v>
      </c>
      <c r="H1865" s="22">
        <v>7.4800000000000004</v>
      </c>
      <c r="J1865" s="39">
        <v>92457550</v>
      </c>
      <c r="K1865" s="51">
        <v>7.29164835</v>
      </c>
      <c r="L1865" s="51">
        <v>-0.18835165000000001</v>
      </c>
    </row>
    <row r="1866" ht="15" hidden="1">
      <c r="A1866" s="47">
        <v>90141016</v>
      </c>
      <c r="B1866" s="48" t="s">
        <v>3560</v>
      </c>
      <c r="C1866" s="48" t="s">
        <v>3561</v>
      </c>
      <c r="D1866" s="49" t="s">
        <v>43</v>
      </c>
      <c r="E1866" s="49">
        <v>1</v>
      </c>
      <c r="F1866" s="50" t="s">
        <v>436</v>
      </c>
      <c r="G1866" s="50" t="s">
        <v>14</v>
      </c>
      <c r="H1866" s="22">
        <v>0.96999999999999997</v>
      </c>
      <c r="J1866" s="39">
        <v>90141016</v>
      </c>
      <c r="K1866" s="51">
        <v>0.94587885000000005</v>
      </c>
      <c r="L1866" s="51">
        <v>-2.41211499999998e-002</v>
      </c>
    </row>
    <row r="1867" ht="15" hidden="1">
      <c r="A1867" s="47">
        <v>90153170</v>
      </c>
      <c r="B1867" s="48" t="s">
        <v>3585</v>
      </c>
      <c r="C1867" s="48" t="s">
        <v>3585</v>
      </c>
      <c r="D1867" s="49" t="s">
        <v>39</v>
      </c>
      <c r="E1867" s="49">
        <v>1</v>
      </c>
      <c r="F1867" s="50" t="s">
        <v>436</v>
      </c>
      <c r="G1867" s="50" t="s">
        <v>14</v>
      </c>
      <c r="H1867" s="22">
        <v>0.85019999999999996</v>
      </c>
      <c r="J1867" s="39">
        <v>90153170</v>
      </c>
      <c r="K1867" s="51">
        <v>0.82910992500000003</v>
      </c>
      <c r="L1867" s="51">
        <v>-2.1090074999999799e-002</v>
      </c>
    </row>
    <row r="1868" ht="15" hidden="1">
      <c r="A1868" s="47">
        <v>94937893</v>
      </c>
      <c r="B1868" s="48" t="s">
        <v>3325</v>
      </c>
      <c r="C1868" s="48" t="s">
        <v>3326</v>
      </c>
      <c r="D1868" s="49" t="s">
        <v>1717</v>
      </c>
      <c r="E1868" s="49">
        <v>5</v>
      </c>
      <c r="F1868" s="50" t="s">
        <v>743</v>
      </c>
      <c r="G1868" s="50" t="s">
        <v>261</v>
      </c>
      <c r="H1868" s="22">
        <v>108.52</v>
      </c>
      <c r="J1868" s="39">
        <v>94937893</v>
      </c>
      <c r="K1868" s="51">
        <v>105.8403654</v>
      </c>
      <c r="L1868" s="51">
        <v>-2.6796346</v>
      </c>
    </row>
    <row r="1869" ht="15" hidden="1">
      <c r="A1869" s="47">
        <v>91205018</v>
      </c>
      <c r="B1869" s="48" t="s">
        <v>7467</v>
      </c>
      <c r="C1869" s="48" t="s">
        <v>7468</v>
      </c>
      <c r="D1869" s="49" t="s">
        <v>21</v>
      </c>
      <c r="E1869" s="49">
        <v>1</v>
      </c>
      <c r="F1869" s="50" t="s">
        <v>436</v>
      </c>
      <c r="G1869" s="50" t="s">
        <v>14</v>
      </c>
      <c r="H1869" s="22">
        <v>0.95753571428571405</v>
      </c>
      <c r="J1869" s="39">
        <v>91205018</v>
      </c>
      <c r="K1869" s="51">
        <v>0.93390569999999995</v>
      </c>
      <c r="L1869" s="51">
        <v>-2.36300142857142e-002</v>
      </c>
    </row>
    <row r="1870" ht="15" hidden="1">
      <c r="A1870" s="47">
        <v>94939209</v>
      </c>
      <c r="B1870" s="48" t="s">
        <v>5366</v>
      </c>
      <c r="C1870" s="48" t="s">
        <v>5367</v>
      </c>
      <c r="D1870" s="49" t="s">
        <v>81</v>
      </c>
      <c r="E1870" s="49">
        <v>50</v>
      </c>
      <c r="F1870" s="50" t="s">
        <v>743</v>
      </c>
      <c r="G1870" s="50" t="s">
        <v>261</v>
      </c>
      <c r="H1870" s="22">
        <v>13.70252</v>
      </c>
      <c r="J1870" s="39">
        <v>94939209</v>
      </c>
      <c r="K1870" s="51">
        <v>13.369999999999999</v>
      </c>
      <c r="L1870" s="51">
        <v>-0.33252000000000098</v>
      </c>
    </row>
    <row r="1871" ht="15" hidden="1">
      <c r="A1871" s="47">
        <v>90380037</v>
      </c>
      <c r="B1871" s="48" t="s">
        <v>7157</v>
      </c>
      <c r="C1871" s="48" t="s">
        <v>7158</v>
      </c>
      <c r="D1871" s="49" t="s">
        <v>69</v>
      </c>
      <c r="E1871" s="49">
        <v>1</v>
      </c>
      <c r="F1871" s="50" t="s">
        <v>64</v>
      </c>
      <c r="G1871" s="50" t="s">
        <v>14</v>
      </c>
      <c r="H1871" s="22">
        <v>1.36809</v>
      </c>
      <c r="J1871" s="39">
        <v>90380037</v>
      </c>
      <c r="K1871" s="51">
        <v>1.335</v>
      </c>
      <c r="L1871" s="51">
        <v>-3.3090000000000099e-002</v>
      </c>
    </row>
    <row r="1872" ht="15" hidden="1">
      <c r="A1872" s="47">
        <v>92463231</v>
      </c>
      <c r="B1872" s="48" t="s">
        <v>910</v>
      </c>
      <c r="C1872" s="48" t="s">
        <v>910</v>
      </c>
      <c r="D1872" s="49" t="s">
        <v>39</v>
      </c>
      <c r="E1872" s="49">
        <v>1</v>
      </c>
      <c r="F1872" s="50" t="s">
        <v>13</v>
      </c>
      <c r="G1872" s="50" t="s">
        <v>14</v>
      </c>
      <c r="H1872" s="22">
        <v>36.914850000000001</v>
      </c>
      <c r="J1872" s="39">
        <v>92463231</v>
      </c>
      <c r="K1872" s="51">
        <v>36.022077000000003</v>
      </c>
      <c r="L1872" s="51">
        <v>-0.89277299999999804</v>
      </c>
    </row>
    <row r="1873" ht="15" hidden="1">
      <c r="A1873" s="47">
        <v>91479010</v>
      </c>
      <c r="B1873" s="48" t="s">
        <v>3302</v>
      </c>
      <c r="C1873" s="48" t="s">
        <v>3303</v>
      </c>
      <c r="D1873" s="49" t="s">
        <v>12</v>
      </c>
      <c r="E1873" s="49">
        <v>200</v>
      </c>
      <c r="F1873" s="50" t="s">
        <v>743</v>
      </c>
      <c r="G1873" s="50" t="s">
        <v>19</v>
      </c>
      <c r="H1873" s="22">
        <v>0.76319999999999999</v>
      </c>
      <c r="J1873" s="39">
        <v>91479010</v>
      </c>
      <c r="K1873" s="51">
        <v>0.74475000000000002</v>
      </c>
      <c r="L1873" s="51">
        <v>-1.8450000000000001e-002</v>
      </c>
    </row>
    <row r="1874" ht="15" hidden="1">
      <c r="A1874" s="47">
        <v>90265165</v>
      </c>
      <c r="B1874" s="48" t="s">
        <v>8055</v>
      </c>
      <c r="C1874" s="48" t="s">
        <v>8056</v>
      </c>
      <c r="D1874" s="49" t="s">
        <v>455</v>
      </c>
      <c r="E1874" s="49">
        <v>100</v>
      </c>
      <c r="F1874" s="50" t="s">
        <v>743</v>
      </c>
      <c r="G1874" s="50" t="s">
        <v>19</v>
      </c>
      <c r="H1874" s="22">
        <v>19.628</v>
      </c>
      <c r="J1874" s="39">
        <v>90265165</v>
      </c>
      <c r="K1874" s="51">
        <v>19.154</v>
      </c>
      <c r="L1874" s="51">
        <v>-0.47399999999999998</v>
      </c>
    </row>
    <row r="1875" ht="15" hidden="1">
      <c r="A1875" s="47">
        <v>92220029</v>
      </c>
      <c r="B1875" s="48" t="s">
        <v>3776</v>
      </c>
      <c r="C1875" s="48" t="s">
        <v>3777</v>
      </c>
      <c r="D1875" s="49" t="s">
        <v>235</v>
      </c>
      <c r="E1875" s="49">
        <v>1</v>
      </c>
      <c r="F1875" s="50" t="s">
        <v>13</v>
      </c>
      <c r="G1875" s="50" t="s">
        <v>14</v>
      </c>
      <c r="H1875" s="22">
        <v>53.645400000000002</v>
      </c>
      <c r="J1875" s="39">
        <v>92220029</v>
      </c>
      <c r="K1875" s="51">
        <v>52.350000000000001</v>
      </c>
      <c r="L1875" s="51">
        <v>-1.2954000000000001</v>
      </c>
    </row>
    <row r="1876" ht="15" hidden="1">
      <c r="A1876" s="47">
        <v>90292774</v>
      </c>
      <c r="B1876" s="48" t="s">
        <v>5290</v>
      </c>
      <c r="C1876" s="48" t="s">
        <v>5290</v>
      </c>
      <c r="D1876" s="49" t="s">
        <v>39</v>
      </c>
      <c r="E1876" s="49">
        <v>1</v>
      </c>
      <c r="F1876" s="50" t="s">
        <v>13</v>
      </c>
      <c r="G1876" s="50" t="s">
        <v>14</v>
      </c>
      <c r="H1876" s="22">
        <v>3.0895999999999999</v>
      </c>
      <c r="J1876" s="39">
        <v>90292774</v>
      </c>
      <c r="K1876" s="51">
        <v>3.0150000000000001</v>
      </c>
      <c r="L1876" s="51">
        <v>-7.4599999999999805e-002</v>
      </c>
    </row>
    <row r="1877" ht="15" hidden="1">
      <c r="A1877" s="47">
        <v>90241460</v>
      </c>
      <c r="B1877" s="48" t="s">
        <v>7033</v>
      </c>
      <c r="C1877" s="48" t="s">
        <v>7033</v>
      </c>
      <c r="D1877" s="49" t="s">
        <v>528</v>
      </c>
      <c r="E1877" s="49">
        <v>1</v>
      </c>
      <c r="F1877" s="50" t="s">
        <v>88</v>
      </c>
      <c r="G1877" s="50" t="s">
        <v>14</v>
      </c>
      <c r="H1877" s="22">
        <v>162.05000000000001</v>
      </c>
      <c r="J1877" s="39">
        <v>90241460</v>
      </c>
      <c r="K1877" s="51">
        <v>158.13726012000001</v>
      </c>
      <c r="L1877" s="51">
        <v>-3.9127398800000002</v>
      </c>
    </row>
    <row r="1878" ht="15" hidden="1">
      <c r="A1878" s="47">
        <v>92177026</v>
      </c>
      <c r="B1878" s="48" t="s">
        <v>4781</v>
      </c>
      <c r="C1878" s="48" t="s">
        <v>4782</v>
      </c>
      <c r="D1878" s="49" t="s">
        <v>69</v>
      </c>
      <c r="E1878" s="49">
        <v>80</v>
      </c>
      <c r="F1878" s="50" t="s">
        <v>743</v>
      </c>
      <c r="G1878" s="50" t="s">
        <v>19</v>
      </c>
      <c r="H1878" s="22">
        <v>46.14387</v>
      </c>
      <c r="J1878" s="39">
        <v>92177026</v>
      </c>
      <c r="K1878" s="51">
        <v>45.030000000000001</v>
      </c>
      <c r="L1878" s="51">
        <v>-1.1138699999999999</v>
      </c>
    </row>
    <row r="1879" ht="15" hidden="1">
      <c r="A1879" s="47">
        <v>92452833</v>
      </c>
      <c r="B1879" s="48" t="s">
        <v>4922</v>
      </c>
      <c r="C1879" s="48" t="s">
        <v>4923</v>
      </c>
      <c r="D1879" s="49" t="s">
        <v>73</v>
      </c>
      <c r="E1879" s="49">
        <v>1</v>
      </c>
      <c r="F1879" s="50" t="s">
        <v>13</v>
      </c>
      <c r="G1879" s="50" t="s">
        <v>14</v>
      </c>
      <c r="H1879" s="22">
        <v>321.84899999999999</v>
      </c>
      <c r="J1879" s="39">
        <v>92452833</v>
      </c>
      <c r="K1879" s="51">
        <v>314.07999999999998</v>
      </c>
      <c r="L1879" s="51">
        <v>-7.7690000000000596</v>
      </c>
    </row>
    <row r="1880" ht="15" hidden="1">
      <c r="A1880" s="47">
        <v>90153995</v>
      </c>
      <c r="B1880" s="48" t="s">
        <v>7304</v>
      </c>
      <c r="C1880" s="48" t="s">
        <v>7305</v>
      </c>
      <c r="D1880" s="49" t="s">
        <v>220</v>
      </c>
      <c r="E1880" s="49">
        <v>1</v>
      </c>
      <c r="F1880" s="50" t="s">
        <v>64</v>
      </c>
      <c r="G1880" s="50" t="s">
        <v>14</v>
      </c>
      <c r="H1880" s="22">
        <v>6.0499999999999998</v>
      </c>
      <c r="J1880" s="39">
        <v>90153995</v>
      </c>
      <c r="K1880" s="51">
        <v>5.9039999999999999</v>
      </c>
      <c r="L1880" s="51">
        <v>-0.14599999999999999</v>
      </c>
    </row>
    <row r="1881" ht="15" hidden="1">
      <c r="A1881" s="47">
        <v>90241452</v>
      </c>
      <c r="B1881" s="48" t="s">
        <v>7048</v>
      </c>
      <c r="C1881" s="48" t="s">
        <v>7048</v>
      </c>
      <c r="D1881" s="49" t="s">
        <v>528</v>
      </c>
      <c r="E1881" s="49">
        <v>1</v>
      </c>
      <c r="F1881" s="50" t="s">
        <v>13</v>
      </c>
      <c r="G1881" s="50" t="s">
        <v>14</v>
      </c>
      <c r="H1881" s="22">
        <v>162.04769999999999</v>
      </c>
      <c r="J1881" s="39">
        <v>90241452</v>
      </c>
      <c r="K1881" s="51">
        <v>158.13999999999999</v>
      </c>
      <c r="L1881" s="51">
        <v>-3.9077000000000099</v>
      </c>
    </row>
    <row r="1882" ht="15" hidden="1">
      <c r="A1882" s="47">
        <v>90273729</v>
      </c>
      <c r="B1882" s="48" t="s">
        <v>7035</v>
      </c>
      <c r="C1882" s="48" t="s">
        <v>7036</v>
      </c>
      <c r="D1882" s="49" t="s">
        <v>956</v>
      </c>
      <c r="E1882" s="49">
        <v>1</v>
      </c>
      <c r="F1882" s="50" t="s">
        <v>88</v>
      </c>
      <c r="G1882" s="50" t="s">
        <v>14</v>
      </c>
      <c r="H1882" s="22">
        <v>235.88999999999999</v>
      </c>
      <c r="J1882" s="39">
        <v>90273729</v>
      </c>
      <c r="K1882" s="51">
        <v>230.202</v>
      </c>
      <c r="L1882" s="51">
        <v>-5.68799999999999</v>
      </c>
    </row>
    <row r="1883" ht="15" hidden="1">
      <c r="A1883" s="47">
        <v>92460330</v>
      </c>
      <c r="B1883" s="48" t="s">
        <v>6223</v>
      </c>
      <c r="C1883" s="48" t="s">
        <v>6224</v>
      </c>
      <c r="D1883" s="49" t="s">
        <v>613</v>
      </c>
      <c r="E1883" s="49">
        <v>1</v>
      </c>
      <c r="F1883" s="50" t="s">
        <v>13</v>
      </c>
      <c r="G1883" s="50" t="s">
        <v>14</v>
      </c>
      <c r="H1883" s="22">
        <v>983.49000000000001</v>
      </c>
      <c r="J1883" s="39">
        <v>92460330</v>
      </c>
      <c r="K1883" s="51">
        <v>959.77999999999997</v>
      </c>
      <c r="L1883" s="51">
        <v>-23.710000000000001</v>
      </c>
    </row>
    <row r="1884" ht="15" hidden="1">
      <c r="A1884" s="47">
        <v>90297008</v>
      </c>
      <c r="B1884" s="48" t="s">
        <v>8063</v>
      </c>
      <c r="C1884" s="48" t="s">
        <v>8064</v>
      </c>
      <c r="D1884" s="49" t="s">
        <v>455</v>
      </c>
      <c r="E1884" s="49">
        <v>150</v>
      </c>
      <c r="F1884" s="50" t="s">
        <v>743</v>
      </c>
      <c r="G1884" s="50" t="s">
        <v>19</v>
      </c>
      <c r="H1884" s="22">
        <v>19.145700000000001</v>
      </c>
      <c r="J1884" s="39">
        <v>90297008</v>
      </c>
      <c r="K1884" s="51">
        <v>18.684200000000001</v>
      </c>
      <c r="L1884" s="51">
        <v>-0.46150000000000102</v>
      </c>
    </row>
    <row r="1885" ht="15">
      <c r="A1885" s="47">
        <v>90279263</v>
      </c>
      <c r="B1885" s="48" t="s">
        <v>8139</v>
      </c>
      <c r="C1885" s="48" t="s">
        <v>8156</v>
      </c>
      <c r="D1885" s="49" t="s">
        <v>26</v>
      </c>
      <c r="E1885" s="49">
        <v>1</v>
      </c>
      <c r="F1885" s="50" t="s">
        <v>60</v>
      </c>
      <c r="G1885" s="50" t="s">
        <v>14</v>
      </c>
      <c r="H1885" s="22">
        <v>0.13525794072</v>
      </c>
      <c r="J1885" s="39">
        <v>90279263</v>
      </c>
      <c r="K1885" s="51">
        <v>0.13199759999999999</v>
      </c>
      <c r="L1885" s="51">
        <v>-3.2603407200000002e-003</v>
      </c>
    </row>
    <row r="1886" ht="15">
      <c r="A1886" s="47">
        <v>90286936</v>
      </c>
      <c r="B1886" s="48" t="s">
        <v>6050</v>
      </c>
      <c r="C1886" s="48" t="s">
        <v>6050</v>
      </c>
      <c r="D1886" s="49" t="s">
        <v>69</v>
      </c>
      <c r="E1886" s="49">
        <v>1</v>
      </c>
      <c r="F1886" s="50" t="s">
        <v>60</v>
      </c>
      <c r="G1886" s="50" t="s">
        <v>14</v>
      </c>
      <c r="H1886" s="22">
        <v>0.13948475136749999</v>
      </c>
      <c r="J1886" s="39">
        <v>90286936</v>
      </c>
      <c r="K1886" s="51">
        <v>0.13612252499999999</v>
      </c>
      <c r="L1886" s="51">
        <v>-3.3622263674999999e-003</v>
      </c>
    </row>
    <row r="1887" ht="15">
      <c r="A1887" s="47">
        <v>92371361</v>
      </c>
      <c r="B1887" s="48" t="s">
        <v>6344</v>
      </c>
      <c r="C1887" s="48" t="s">
        <v>6345</v>
      </c>
      <c r="D1887" s="49" t="s">
        <v>69</v>
      </c>
      <c r="E1887" s="49">
        <v>30</v>
      </c>
      <c r="F1887" s="50" t="s">
        <v>18</v>
      </c>
      <c r="G1887" s="50" t="s">
        <v>19</v>
      </c>
      <c r="H1887" s="22">
        <v>0.14722664165999999</v>
      </c>
      <c r="J1887" s="39">
        <v>92371361</v>
      </c>
      <c r="K1887" s="51">
        <v>0.14367779999999999</v>
      </c>
      <c r="L1887" s="51">
        <v>-3.54884166e-003</v>
      </c>
    </row>
    <row r="1888" ht="15">
      <c r="A1888" s="47">
        <v>90175468</v>
      </c>
      <c r="B1888" s="48" t="s">
        <v>32</v>
      </c>
      <c r="C1888" s="48" t="s">
        <v>33</v>
      </c>
      <c r="D1888" s="49" t="s">
        <v>34</v>
      </c>
      <c r="E1888" s="49">
        <v>120</v>
      </c>
      <c r="F1888" s="50" t="s">
        <v>18</v>
      </c>
      <c r="G1888" s="50" t="s">
        <v>19</v>
      </c>
      <c r="H1888" s="22">
        <v>0.14722664165999999</v>
      </c>
      <c r="J1888" s="39">
        <v>90175468</v>
      </c>
      <c r="K1888" s="51">
        <v>0.14367779999999999</v>
      </c>
      <c r="L1888" s="51">
        <v>-3.54884166e-003</v>
      </c>
    </row>
    <row r="1889" ht="15">
      <c r="A1889" s="47">
        <v>90145585</v>
      </c>
      <c r="B1889" s="48" t="s">
        <v>210</v>
      </c>
      <c r="C1889" s="48" t="s">
        <v>211</v>
      </c>
      <c r="D1889" s="49" t="s">
        <v>17</v>
      </c>
      <c r="E1889" s="49">
        <v>120</v>
      </c>
      <c r="F1889" s="50" t="s">
        <v>18</v>
      </c>
      <c r="G1889" s="50" t="s">
        <v>19</v>
      </c>
      <c r="H1889" s="22">
        <v>0.14722664165999999</v>
      </c>
      <c r="J1889" s="39">
        <v>90145585</v>
      </c>
      <c r="K1889" s="51">
        <v>0.14367779999999999</v>
      </c>
      <c r="L1889" s="51">
        <v>-3.54884166e-003</v>
      </c>
    </row>
    <row r="1890" ht="15">
      <c r="A1890" s="47">
        <v>90595033</v>
      </c>
      <c r="B1890" s="48" t="s">
        <v>1597</v>
      </c>
      <c r="C1890" s="48" t="s">
        <v>1598</v>
      </c>
      <c r="D1890" s="49" t="s">
        <v>146</v>
      </c>
      <c r="E1890" s="49">
        <v>100</v>
      </c>
      <c r="F1890" s="50" t="s">
        <v>18</v>
      </c>
      <c r="G1890" s="50" t="s">
        <v>19</v>
      </c>
      <c r="H1890" s="22">
        <v>0.14722664165999999</v>
      </c>
      <c r="J1890" s="39">
        <v>90595033</v>
      </c>
      <c r="K1890" s="51">
        <v>0.14367779999999999</v>
      </c>
      <c r="L1890" s="51">
        <v>-3.54884166e-003</v>
      </c>
    </row>
    <row r="1891" ht="15">
      <c r="A1891" s="47">
        <v>90209397</v>
      </c>
      <c r="B1891" s="48" t="s">
        <v>1642</v>
      </c>
      <c r="C1891" s="48" t="s">
        <v>1642</v>
      </c>
      <c r="D1891" s="49" t="s">
        <v>31</v>
      </c>
      <c r="E1891" s="49">
        <v>100</v>
      </c>
      <c r="F1891" s="50" t="s">
        <v>18</v>
      </c>
      <c r="G1891" s="50" t="s">
        <v>19</v>
      </c>
      <c r="H1891" s="22">
        <v>0.14722664165999999</v>
      </c>
      <c r="J1891" s="39">
        <v>90209397</v>
      </c>
      <c r="K1891" s="51">
        <v>0.14367779999999999</v>
      </c>
      <c r="L1891" s="51">
        <v>-3.54884166e-003</v>
      </c>
    </row>
    <row r="1892" ht="15">
      <c r="A1892" s="47">
        <v>92384110</v>
      </c>
      <c r="B1892" s="48" t="s">
        <v>1792</v>
      </c>
      <c r="C1892" s="48" t="s">
        <v>1793</v>
      </c>
      <c r="D1892" s="49" t="s">
        <v>1356</v>
      </c>
      <c r="E1892" s="49">
        <v>200</v>
      </c>
      <c r="F1892" s="50" t="s">
        <v>18</v>
      </c>
      <c r="G1892" s="50" t="s">
        <v>19</v>
      </c>
      <c r="H1892" s="22">
        <v>0.14722664165999999</v>
      </c>
      <c r="J1892" s="39">
        <v>92384110</v>
      </c>
      <c r="K1892" s="51">
        <v>0.14367779999999999</v>
      </c>
      <c r="L1892" s="51">
        <v>-3.54884166e-003</v>
      </c>
    </row>
    <row r="1893" ht="15">
      <c r="A1893" s="47">
        <v>92383882</v>
      </c>
      <c r="B1893" s="48" t="s">
        <v>2155</v>
      </c>
      <c r="C1893" s="48" t="s">
        <v>2156</v>
      </c>
      <c r="D1893" s="49" t="s">
        <v>36</v>
      </c>
      <c r="E1893" s="49">
        <v>1</v>
      </c>
      <c r="F1893" s="50" t="s">
        <v>60</v>
      </c>
      <c r="G1893" s="50" t="s">
        <v>14</v>
      </c>
      <c r="H1893" s="22">
        <v>0.14722664165999999</v>
      </c>
      <c r="J1893" s="39">
        <v>92383882</v>
      </c>
      <c r="K1893" s="51">
        <v>0.14367779999999999</v>
      </c>
      <c r="L1893" s="51">
        <v>-3.54884166e-003</v>
      </c>
    </row>
    <row r="1894" ht="15">
      <c r="A1894" s="47">
        <v>90232364</v>
      </c>
      <c r="B1894" s="48" t="s">
        <v>2373</v>
      </c>
      <c r="C1894" s="48" t="s">
        <v>2380</v>
      </c>
      <c r="D1894" s="49" t="s">
        <v>440</v>
      </c>
      <c r="E1894" s="49">
        <v>1</v>
      </c>
      <c r="F1894" s="50" t="s">
        <v>60</v>
      </c>
      <c r="G1894" s="50" t="s">
        <v>14</v>
      </c>
      <c r="H1894" s="22">
        <v>0.14722664165999999</v>
      </c>
      <c r="J1894" s="39">
        <v>90232364</v>
      </c>
      <c r="K1894" s="51">
        <v>0.14367779999999999</v>
      </c>
      <c r="L1894" s="51">
        <v>-3.54884166e-003</v>
      </c>
    </row>
    <row r="1895" ht="15">
      <c r="A1895" s="47">
        <v>90161939</v>
      </c>
      <c r="B1895" s="48" t="s">
        <v>3089</v>
      </c>
      <c r="C1895" s="48" t="s">
        <v>3091</v>
      </c>
      <c r="D1895" s="49" t="s">
        <v>90</v>
      </c>
      <c r="E1895" s="49">
        <v>1</v>
      </c>
      <c r="F1895" s="50" t="s">
        <v>60</v>
      </c>
      <c r="G1895" s="50" t="s">
        <v>14</v>
      </c>
      <c r="H1895" s="22">
        <v>0.14722664165999999</v>
      </c>
      <c r="J1895" s="39">
        <v>90161939</v>
      </c>
      <c r="K1895" s="51">
        <v>0.14367779999999999</v>
      </c>
      <c r="L1895" s="51">
        <v>-3.54884166e-003</v>
      </c>
    </row>
    <row r="1896" ht="15">
      <c r="A1896" s="47">
        <v>92461786</v>
      </c>
      <c r="B1896" s="48" t="s">
        <v>4411</v>
      </c>
      <c r="C1896" s="48" t="s">
        <v>4414</v>
      </c>
      <c r="D1896" s="49" t="s">
        <v>31</v>
      </c>
      <c r="E1896" s="49">
        <v>1</v>
      </c>
      <c r="F1896" s="50" t="s">
        <v>60</v>
      </c>
      <c r="G1896" s="50" t="s">
        <v>14</v>
      </c>
      <c r="H1896" s="22">
        <v>0.14722664165999999</v>
      </c>
      <c r="J1896" s="39">
        <v>92461786</v>
      </c>
      <c r="K1896" s="51">
        <v>0.14367779999999999</v>
      </c>
      <c r="L1896" s="51">
        <v>-3.54884166e-003</v>
      </c>
    </row>
    <row r="1897" ht="15">
      <c r="A1897" s="47">
        <v>90183010</v>
      </c>
      <c r="B1897" s="48" t="s">
        <v>5110</v>
      </c>
      <c r="C1897" s="48" t="s">
        <v>5113</v>
      </c>
      <c r="D1897" s="49" t="s">
        <v>50</v>
      </c>
      <c r="E1897" s="49">
        <v>1</v>
      </c>
      <c r="F1897" s="50" t="s">
        <v>60</v>
      </c>
      <c r="G1897" s="50" t="s">
        <v>14</v>
      </c>
      <c r="H1897" s="22">
        <v>0.14722664165999999</v>
      </c>
      <c r="J1897" s="39">
        <v>90183010</v>
      </c>
      <c r="K1897" s="51">
        <v>0.14367779999999999</v>
      </c>
      <c r="L1897" s="51">
        <v>-3.54884166e-003</v>
      </c>
    </row>
    <row r="1898" ht="15">
      <c r="A1898" s="47">
        <v>90278836</v>
      </c>
      <c r="B1898" s="48" t="s">
        <v>5320</v>
      </c>
      <c r="C1898" s="48" t="s">
        <v>5321</v>
      </c>
      <c r="D1898" s="49" t="s">
        <v>946</v>
      </c>
      <c r="E1898" s="49">
        <v>50</v>
      </c>
      <c r="F1898" s="50" t="s">
        <v>743</v>
      </c>
      <c r="G1898" s="50" t="s">
        <v>19</v>
      </c>
      <c r="H1898" s="22">
        <v>0.14722664165999999</v>
      </c>
      <c r="J1898" s="39">
        <v>90278836</v>
      </c>
      <c r="K1898" s="51">
        <v>0.14367779999999999</v>
      </c>
      <c r="L1898" s="51">
        <v>-3.54884166e-003</v>
      </c>
    </row>
    <row r="1899" ht="15">
      <c r="A1899" s="47">
        <v>92369154</v>
      </c>
      <c r="B1899" s="48" t="s">
        <v>5677</v>
      </c>
      <c r="C1899" s="48" t="s">
        <v>5679</v>
      </c>
      <c r="D1899" s="49" t="s">
        <v>894</v>
      </c>
      <c r="E1899" s="49">
        <v>1</v>
      </c>
      <c r="F1899" s="50" t="s">
        <v>60</v>
      </c>
      <c r="G1899" s="50" t="s">
        <v>14</v>
      </c>
      <c r="H1899" s="22">
        <v>0.14722664165999999</v>
      </c>
      <c r="J1899" s="39">
        <v>92369154</v>
      </c>
      <c r="K1899" s="51">
        <v>0.14367779999999999</v>
      </c>
      <c r="L1899" s="51">
        <v>-3.54884166e-003</v>
      </c>
    </row>
    <row r="1900" ht="15">
      <c r="A1900" s="47">
        <v>92422977</v>
      </c>
      <c r="B1900" s="48" t="s">
        <v>1443</v>
      </c>
      <c r="C1900" s="48" t="s">
        <v>1444</v>
      </c>
      <c r="D1900" s="49" t="s">
        <v>956</v>
      </c>
      <c r="E1900" s="49">
        <v>40</v>
      </c>
      <c r="F1900" s="50" t="s">
        <v>99</v>
      </c>
      <c r="G1900" s="50" t="s">
        <v>19</v>
      </c>
      <c r="H1900" s="22">
        <v>0.134957754855</v>
      </c>
      <c r="J1900" s="39">
        <v>92422977</v>
      </c>
      <c r="K1900" s="51">
        <v>0.13170465000000001</v>
      </c>
      <c r="L1900" s="51">
        <v>-3.2531048549999898e-003</v>
      </c>
    </row>
    <row r="1901" ht="15">
      <c r="A1901" s="47">
        <v>92468675</v>
      </c>
      <c r="B1901" s="48" t="s">
        <v>4549</v>
      </c>
      <c r="C1901" s="48" t="s">
        <v>4549</v>
      </c>
      <c r="D1901" s="49" t="s">
        <v>29</v>
      </c>
      <c r="E1901" s="49">
        <v>1</v>
      </c>
      <c r="F1901" s="50" t="s">
        <v>60</v>
      </c>
      <c r="G1901" s="50" t="s">
        <v>14</v>
      </c>
      <c r="H1901" s="22">
        <v>0.134957754855</v>
      </c>
      <c r="J1901" s="39">
        <v>92468675</v>
      </c>
      <c r="K1901" s="51">
        <v>0.13170465000000001</v>
      </c>
      <c r="L1901" s="51">
        <v>-3.2531048549999898e-003</v>
      </c>
    </row>
    <row r="1902" ht="15">
      <c r="A1902" s="47">
        <v>92454003</v>
      </c>
      <c r="B1902" s="48" t="s">
        <v>823</v>
      </c>
      <c r="C1902" s="48" t="s">
        <v>823</v>
      </c>
      <c r="D1902" s="49" t="s">
        <v>50</v>
      </c>
      <c r="E1902" s="49">
        <v>150</v>
      </c>
      <c r="F1902" s="50" t="s">
        <v>18</v>
      </c>
      <c r="G1902" s="50" t="s">
        <v>19</v>
      </c>
      <c r="H1902" s="22">
        <v>0.13669292598884999</v>
      </c>
      <c r="J1902" s="39">
        <v>92454003</v>
      </c>
      <c r="K1902" s="51">
        <v>0.13339799550000001</v>
      </c>
      <c r="L1902" s="51">
        <v>-3.2949304888499902e-003</v>
      </c>
    </row>
    <row r="1903" ht="15">
      <c r="A1903" s="47">
        <v>94937494</v>
      </c>
      <c r="B1903" s="48" t="s">
        <v>2258</v>
      </c>
      <c r="C1903" s="48" t="s">
        <v>2258</v>
      </c>
      <c r="D1903" s="49" t="s">
        <v>506</v>
      </c>
      <c r="E1903" s="49">
        <v>500</v>
      </c>
      <c r="F1903" s="50" t="s">
        <v>743</v>
      </c>
      <c r="G1903" s="50" t="s">
        <v>261</v>
      </c>
      <c r="H1903" s="22">
        <v>0.14146026486165</v>
      </c>
      <c r="J1903" s="39">
        <v>94937494</v>
      </c>
      <c r="K1903" s="51">
        <v>0.13805041949999999</v>
      </c>
      <c r="L1903" s="51">
        <v>-3.4098453616499798e-003</v>
      </c>
    </row>
    <row r="1904" ht="15" hidden="1">
      <c r="A1904" s="47">
        <v>90487010</v>
      </c>
      <c r="B1904" s="48" t="s">
        <v>6197</v>
      </c>
      <c r="C1904" s="48" t="s">
        <v>6198</v>
      </c>
      <c r="D1904" s="49" t="s">
        <v>73</v>
      </c>
      <c r="E1904" s="49">
        <v>1</v>
      </c>
      <c r="F1904" s="50" t="s">
        <v>13</v>
      </c>
      <c r="G1904" s="50" t="s">
        <v>14</v>
      </c>
      <c r="H1904" s="22">
        <v>120.59999999999999</v>
      </c>
      <c r="J1904" s="39">
        <v>90487010</v>
      </c>
      <c r="K1904" s="51">
        <v>117.69341330250001</v>
      </c>
      <c r="L1904" s="51">
        <v>-2.9065866974999999</v>
      </c>
    </row>
    <row r="1905" ht="15" hidden="1">
      <c r="A1905" s="47">
        <v>90311485</v>
      </c>
      <c r="B1905" s="48" t="s">
        <v>453</v>
      </c>
      <c r="C1905" s="48" t="s">
        <v>454</v>
      </c>
      <c r="D1905" s="49" t="s">
        <v>455</v>
      </c>
      <c r="E1905" s="49">
        <v>1</v>
      </c>
      <c r="F1905" s="50" t="s">
        <v>13</v>
      </c>
      <c r="G1905" s="50" t="s">
        <v>14</v>
      </c>
      <c r="H1905" s="22">
        <v>1184.6199999999999</v>
      </c>
      <c r="J1905" s="39">
        <v>90311485</v>
      </c>
      <c r="K1905" s="51">
        <v>1156.0699999999999</v>
      </c>
      <c r="L1905" s="51">
        <v>-28.550000000000001</v>
      </c>
    </row>
    <row r="1906" ht="15" hidden="1">
      <c r="A1906" s="47">
        <v>92177018</v>
      </c>
      <c r="B1906" s="48" t="s">
        <v>4774</v>
      </c>
      <c r="C1906" s="48" t="s">
        <v>4775</v>
      </c>
      <c r="D1906" s="49" t="s">
        <v>69</v>
      </c>
      <c r="E1906" s="49">
        <v>20</v>
      </c>
      <c r="F1906" s="50" t="s">
        <v>743</v>
      </c>
      <c r="G1906" s="50" t="s">
        <v>19</v>
      </c>
      <c r="H1906" s="22">
        <v>51.186</v>
      </c>
      <c r="J1906" s="39">
        <v>92177018</v>
      </c>
      <c r="K1906" s="51">
        <v>49.952500000000001</v>
      </c>
      <c r="L1906" s="51">
        <v>-1.2335</v>
      </c>
    </row>
    <row r="1907" ht="15" hidden="1">
      <c r="A1907" s="47">
        <v>90265203</v>
      </c>
      <c r="B1907" s="48" t="s">
        <v>4791</v>
      </c>
      <c r="C1907" s="48" t="s">
        <v>4792</v>
      </c>
      <c r="D1907" s="49" t="s">
        <v>455</v>
      </c>
      <c r="E1907" s="49">
        <v>20</v>
      </c>
      <c r="F1907" s="50" t="s">
        <v>743</v>
      </c>
      <c r="G1907" s="50" t="s">
        <v>19</v>
      </c>
      <c r="H1907" s="22">
        <v>48.158999999999999</v>
      </c>
      <c r="J1907" s="39">
        <v>90265203</v>
      </c>
      <c r="K1907" s="51">
        <v>46.9985</v>
      </c>
      <c r="L1907" s="51">
        <v>-1.1605000000000001</v>
      </c>
    </row>
    <row r="1908" ht="15" hidden="1">
      <c r="A1908" s="47">
        <v>90249216</v>
      </c>
      <c r="B1908" s="48" t="s">
        <v>8362</v>
      </c>
      <c r="C1908" s="48" t="s">
        <v>8362</v>
      </c>
      <c r="D1908" s="49" t="s">
        <v>247</v>
      </c>
      <c r="E1908" s="49">
        <v>1</v>
      </c>
      <c r="F1908" s="50" t="s">
        <v>13</v>
      </c>
      <c r="G1908" s="50" t="s">
        <v>14</v>
      </c>
      <c r="H1908" s="22">
        <v>78.860159999999993</v>
      </c>
      <c r="J1908" s="39">
        <v>90249216</v>
      </c>
      <c r="K1908" s="51">
        <v>76.959999999999994</v>
      </c>
      <c r="L1908" s="51">
        <v>-1.9001600000000101</v>
      </c>
    </row>
    <row r="1909" ht="15" hidden="1">
      <c r="A1909" s="47">
        <v>90153979</v>
      </c>
      <c r="B1909" s="48" t="s">
        <v>7309</v>
      </c>
      <c r="C1909" s="48" t="s">
        <v>7310</v>
      </c>
      <c r="D1909" s="49" t="s">
        <v>220</v>
      </c>
      <c r="E1909" s="49">
        <v>1</v>
      </c>
      <c r="F1909" s="50" t="s">
        <v>64</v>
      </c>
      <c r="G1909" s="50" t="s">
        <v>14</v>
      </c>
      <c r="H1909" s="22">
        <v>30.576599999999999</v>
      </c>
      <c r="J1909" s="39">
        <v>90153979</v>
      </c>
      <c r="K1909" s="51">
        <v>29.84</v>
      </c>
      <c r="L1909" s="51">
        <v>-0.73659999999999903</v>
      </c>
    </row>
    <row r="1910" ht="15" hidden="1">
      <c r="A1910" s="47">
        <v>92471978</v>
      </c>
      <c r="B1910" s="48" t="s">
        <v>7032</v>
      </c>
      <c r="C1910" s="48" t="s">
        <v>7032</v>
      </c>
      <c r="D1910" s="49" t="s">
        <v>39</v>
      </c>
      <c r="E1910" s="49">
        <v>1</v>
      </c>
      <c r="F1910" s="50" t="s">
        <v>88</v>
      </c>
      <c r="G1910" s="50" t="s">
        <v>14</v>
      </c>
      <c r="H1910" s="22">
        <v>162.03999999999999</v>
      </c>
      <c r="J1910" s="39">
        <v>92471978</v>
      </c>
      <c r="K1910" s="51">
        <v>158.13726012000001</v>
      </c>
      <c r="L1910" s="51">
        <v>-3.90273987999998</v>
      </c>
    </row>
    <row r="1911" ht="15" hidden="1">
      <c r="A1911" s="47">
        <v>91479029</v>
      </c>
      <c r="B1911" s="48" t="s">
        <v>3300</v>
      </c>
      <c r="C1911" s="48" t="s">
        <v>3301</v>
      </c>
      <c r="D1911" s="49" t="s">
        <v>12</v>
      </c>
      <c r="E1911" s="49">
        <v>1000</v>
      </c>
      <c r="F1911" s="50" t="s">
        <v>743</v>
      </c>
      <c r="G1911" s="50" t="s">
        <v>19</v>
      </c>
      <c r="H1911" s="22">
        <v>0.75960000000000005</v>
      </c>
      <c r="J1911" s="39">
        <v>91479029</v>
      </c>
      <c r="K1911" s="51">
        <v>0.74131000000000002</v>
      </c>
      <c r="L1911" s="51">
        <v>-1.8290000000000001e-002</v>
      </c>
    </row>
    <row r="1912" ht="15" hidden="1">
      <c r="A1912" s="47">
        <v>90218930</v>
      </c>
      <c r="B1912" s="48" t="s">
        <v>2341</v>
      </c>
      <c r="C1912" s="48" t="s">
        <v>2342</v>
      </c>
      <c r="D1912" s="49" t="s">
        <v>633</v>
      </c>
      <c r="E1912" s="49">
        <v>8</v>
      </c>
      <c r="F1912" s="50" t="s">
        <v>743</v>
      </c>
      <c r="G1912" s="50" t="s">
        <v>19</v>
      </c>
      <c r="H1912" s="22">
        <v>170.71000000000001</v>
      </c>
      <c r="J1912" s="39">
        <v>90218930</v>
      </c>
      <c r="K1912" s="51">
        <v>166.59999999999999</v>
      </c>
      <c r="L1912" s="51">
        <v>-4.1100000000000101</v>
      </c>
    </row>
    <row r="1913" ht="15" hidden="1">
      <c r="A1913" s="47">
        <v>90265157</v>
      </c>
      <c r="B1913" s="48" t="s">
        <v>8071</v>
      </c>
      <c r="C1913" s="48" t="s">
        <v>8073</v>
      </c>
      <c r="D1913" s="49" t="s">
        <v>455</v>
      </c>
      <c r="E1913" s="49">
        <v>30</v>
      </c>
      <c r="F1913" s="50" t="s">
        <v>743</v>
      </c>
      <c r="G1913" s="50" t="s">
        <v>19</v>
      </c>
      <c r="H1913" s="22">
        <v>20.780000000000001</v>
      </c>
      <c r="J1913" s="39">
        <v>90265157</v>
      </c>
      <c r="K1913" s="51">
        <v>20.280000000000001</v>
      </c>
      <c r="L1913" s="51">
        <v>-0.5</v>
      </c>
    </row>
    <row r="1914" ht="15" hidden="1">
      <c r="A1914" s="47">
        <v>90205502</v>
      </c>
      <c r="B1914" s="48" t="s">
        <v>7050</v>
      </c>
      <c r="C1914" s="48" t="s">
        <v>7051</v>
      </c>
      <c r="D1914" s="49" t="s">
        <v>956</v>
      </c>
      <c r="E1914" s="49">
        <v>1</v>
      </c>
      <c r="F1914" s="50" t="s">
        <v>88</v>
      </c>
      <c r="G1914" s="50" t="s">
        <v>14</v>
      </c>
      <c r="H1914" s="22">
        <v>135.97999999999999</v>
      </c>
      <c r="J1914" s="39">
        <v>90205502</v>
      </c>
      <c r="K1914" s="51">
        <v>132.70811399999999</v>
      </c>
      <c r="L1914" s="51">
        <v>-3.2718859999999701</v>
      </c>
    </row>
    <row r="1915" ht="15" hidden="1">
      <c r="A1915" s="47">
        <v>92369502</v>
      </c>
      <c r="B1915" s="48" t="s">
        <v>6229</v>
      </c>
      <c r="C1915" s="48" t="s">
        <v>6230</v>
      </c>
      <c r="D1915" s="49" t="s">
        <v>231</v>
      </c>
      <c r="E1915" s="49">
        <v>1</v>
      </c>
      <c r="F1915" s="50" t="s">
        <v>88</v>
      </c>
      <c r="G1915" s="50" t="s">
        <v>14</v>
      </c>
      <c r="H1915" s="22">
        <v>1021.5700000000001</v>
      </c>
      <c r="J1915" s="39">
        <v>92369502</v>
      </c>
      <c r="K1915" s="51">
        <v>996.99222735000001</v>
      </c>
      <c r="L1915" s="51">
        <v>-24.577772649999901</v>
      </c>
    </row>
    <row r="1916" ht="15" hidden="1">
      <c r="A1916" s="47">
        <v>90205499</v>
      </c>
      <c r="B1916" s="48" t="s">
        <v>7039</v>
      </c>
      <c r="C1916" s="48" t="s">
        <v>7040</v>
      </c>
      <c r="D1916" s="49" t="s">
        <v>956</v>
      </c>
      <c r="E1916" s="49">
        <v>1</v>
      </c>
      <c r="F1916" s="50" t="s">
        <v>88</v>
      </c>
      <c r="G1916" s="50" t="s">
        <v>14</v>
      </c>
      <c r="H1916" s="22">
        <v>235.88999999999999</v>
      </c>
      <c r="J1916" s="39">
        <v>90205499</v>
      </c>
      <c r="K1916" s="51">
        <v>230.21516700000001</v>
      </c>
      <c r="L1916" s="51">
        <v>-5.6748330000000102</v>
      </c>
    </row>
    <row r="1917" ht="15" hidden="1">
      <c r="A1917" s="47">
        <v>92469647</v>
      </c>
      <c r="B1917" s="48" t="s">
        <v>4788</v>
      </c>
      <c r="C1917" s="48" t="s">
        <v>4788</v>
      </c>
      <c r="D1917" s="49" t="s">
        <v>39</v>
      </c>
      <c r="E1917" s="49">
        <v>20</v>
      </c>
      <c r="F1917" s="50" t="s">
        <v>743</v>
      </c>
      <c r="G1917" s="50" t="s">
        <v>19</v>
      </c>
      <c r="H1917" s="22">
        <v>33.270000000000003</v>
      </c>
      <c r="J1917" s="39">
        <v>92469647</v>
      </c>
      <c r="K1917" s="51">
        <v>32.469999999999999</v>
      </c>
      <c r="L1917" s="51">
        <v>-0.80000000000000404</v>
      </c>
    </row>
    <row r="1918" ht="15" hidden="1">
      <c r="A1918" s="47">
        <v>90295102</v>
      </c>
      <c r="B1918" s="48" t="s">
        <v>7041</v>
      </c>
      <c r="C1918" s="48" t="s">
        <v>7042</v>
      </c>
      <c r="D1918" s="49" t="s">
        <v>39</v>
      </c>
      <c r="E1918" s="49">
        <v>1</v>
      </c>
      <c r="F1918" s="50" t="s">
        <v>88</v>
      </c>
      <c r="G1918" s="50" t="s">
        <v>14</v>
      </c>
      <c r="H1918" s="22">
        <v>348.8562</v>
      </c>
      <c r="J1918" s="39">
        <v>90295102</v>
      </c>
      <c r="K1918" s="51">
        <v>340.47077400000001</v>
      </c>
      <c r="L1918" s="51">
        <v>-8.3854260000000007</v>
      </c>
    </row>
    <row r="1919" ht="15" hidden="1">
      <c r="A1919" s="47">
        <v>90250338</v>
      </c>
      <c r="B1919" s="48" t="s">
        <v>8061</v>
      </c>
      <c r="C1919" s="48" t="s">
        <v>8062</v>
      </c>
      <c r="D1919" s="49" t="s">
        <v>1717</v>
      </c>
      <c r="E1919" s="49">
        <v>150</v>
      </c>
      <c r="F1919" s="50" t="s">
        <v>743</v>
      </c>
      <c r="G1919" s="50" t="s">
        <v>19</v>
      </c>
      <c r="H1919" s="22">
        <v>19.708600000000001</v>
      </c>
      <c r="J1919" s="39">
        <v>90250338</v>
      </c>
      <c r="K1919" s="51">
        <v>19.234999999999999</v>
      </c>
      <c r="L1919" s="51">
        <v>-0.47360000000000102</v>
      </c>
    </row>
    <row r="1920" ht="15" hidden="1">
      <c r="A1920" s="47">
        <v>90205391</v>
      </c>
      <c r="B1920" s="48" t="s">
        <v>8534</v>
      </c>
      <c r="C1920" s="48" t="s">
        <v>8535</v>
      </c>
      <c r="D1920" s="49" t="s">
        <v>956</v>
      </c>
      <c r="E1920" s="49">
        <v>1</v>
      </c>
      <c r="F1920" s="50" t="s">
        <v>64</v>
      </c>
      <c r="G1920" s="50" t="s">
        <v>14</v>
      </c>
      <c r="H1920" s="22">
        <v>30.369599999999998</v>
      </c>
      <c r="J1920" s="39">
        <v>90205391</v>
      </c>
      <c r="K1920" s="51">
        <v>29.640000000000001</v>
      </c>
      <c r="L1920" s="51">
        <v>-0.72960000000000103</v>
      </c>
    </row>
    <row r="1921" ht="15" hidden="1">
      <c r="A1921" s="47">
        <v>90265211</v>
      </c>
      <c r="B1921" s="48" t="s">
        <v>4794</v>
      </c>
      <c r="C1921" s="48" t="s">
        <v>4795</v>
      </c>
      <c r="D1921" s="49" t="s">
        <v>455</v>
      </c>
      <c r="E1921" s="49">
        <v>80</v>
      </c>
      <c r="F1921" s="50" t="s">
        <v>743</v>
      </c>
      <c r="G1921" s="50" t="s">
        <v>19</v>
      </c>
      <c r="H1921" s="22">
        <v>43.2896</v>
      </c>
      <c r="J1921" s="39">
        <v>90265211</v>
      </c>
      <c r="K1921" s="51">
        <v>42.25</v>
      </c>
      <c r="L1921" s="51">
        <v>-1.0396000000000001</v>
      </c>
    </row>
    <row r="1922" ht="15" hidden="1">
      <c r="A1922" s="47">
        <v>92469655</v>
      </c>
      <c r="B1922" s="48" t="s">
        <v>4793</v>
      </c>
      <c r="C1922" s="48" t="s">
        <v>4793</v>
      </c>
      <c r="D1922" s="49" t="s">
        <v>39</v>
      </c>
      <c r="E1922" s="49">
        <v>80</v>
      </c>
      <c r="F1922" s="50" t="s">
        <v>743</v>
      </c>
      <c r="G1922" s="50" t="s">
        <v>19</v>
      </c>
      <c r="H1922" s="22">
        <v>29.989999999999998</v>
      </c>
      <c r="J1922" s="39">
        <v>92469655</v>
      </c>
      <c r="K1922" s="51">
        <v>29.27</v>
      </c>
      <c r="L1922" s="51">
        <v>-0.71999999999999897</v>
      </c>
    </row>
    <row r="1923" ht="15" hidden="1">
      <c r="A1923" s="47">
        <v>90230442</v>
      </c>
      <c r="B1923" s="48" t="s">
        <v>881</v>
      </c>
      <c r="C1923" s="48" t="s">
        <v>882</v>
      </c>
      <c r="D1923" s="49" t="s">
        <v>235</v>
      </c>
      <c r="E1923" s="49">
        <v>1</v>
      </c>
      <c r="F1923" s="50" t="s">
        <v>88</v>
      </c>
      <c r="G1923" s="50" t="s">
        <v>14</v>
      </c>
      <c r="H1923" s="22">
        <v>53.535600000000002</v>
      </c>
      <c r="J1923" s="39">
        <v>90230442</v>
      </c>
      <c r="K1923" s="51">
        <v>52.250826600000003</v>
      </c>
      <c r="L1923" s="51">
        <v>-1.2847734</v>
      </c>
    </row>
    <row r="1924" ht="15" hidden="1">
      <c r="A1924" s="47">
        <v>92433308</v>
      </c>
      <c r="B1924" s="48" t="s">
        <v>911</v>
      </c>
      <c r="C1924" s="48" t="s">
        <v>912</v>
      </c>
      <c r="D1924" s="49" t="s">
        <v>92</v>
      </c>
      <c r="E1924" s="49">
        <v>1</v>
      </c>
      <c r="F1924" s="50" t="s">
        <v>13</v>
      </c>
      <c r="G1924" s="50" t="s">
        <v>14</v>
      </c>
      <c r="H1924" s="22">
        <v>32.920000000000002</v>
      </c>
      <c r="J1924" s="39">
        <v>92433308</v>
      </c>
      <c r="K1924" s="51">
        <v>32.130000000000003</v>
      </c>
      <c r="L1924" s="51">
        <v>-0.78999999999999904</v>
      </c>
    </row>
    <row r="1925" ht="15" hidden="1">
      <c r="A1925" s="47">
        <v>90152115</v>
      </c>
      <c r="B1925" s="48" t="s">
        <v>7313</v>
      </c>
      <c r="C1925" s="48" t="s">
        <v>7313</v>
      </c>
      <c r="D1925" s="49" t="s">
        <v>39</v>
      </c>
      <c r="E1925" s="49">
        <v>1</v>
      </c>
      <c r="F1925" s="50" t="s">
        <v>64</v>
      </c>
      <c r="G1925" s="50" t="s">
        <v>14</v>
      </c>
      <c r="H1925" s="22">
        <v>20.102399999999999</v>
      </c>
      <c r="J1925" s="39">
        <v>90152115</v>
      </c>
      <c r="K1925" s="51">
        <v>19.620000000000001</v>
      </c>
      <c r="L1925" s="51">
        <v>-0.482399999999998</v>
      </c>
    </row>
    <row r="1926" ht="15" hidden="1">
      <c r="A1926" s="47">
        <v>94939217</v>
      </c>
      <c r="B1926" s="48" t="s">
        <v>5368</v>
      </c>
      <c r="C1926" s="48" t="s">
        <v>5369</v>
      </c>
      <c r="D1926" s="49" t="s">
        <v>455</v>
      </c>
      <c r="E1926" s="49">
        <v>50</v>
      </c>
      <c r="F1926" s="50" t="s">
        <v>743</v>
      </c>
      <c r="G1926" s="50" t="s">
        <v>261</v>
      </c>
      <c r="H1926" s="22">
        <v>13.698600000000001</v>
      </c>
      <c r="J1926" s="39">
        <v>94939217</v>
      </c>
      <c r="K1926" s="51">
        <v>13.369999999999999</v>
      </c>
      <c r="L1926" s="51">
        <v>-0.328600000000002</v>
      </c>
    </row>
    <row r="1927" ht="15" hidden="1">
      <c r="A1927" s="47">
        <v>90236629</v>
      </c>
      <c r="B1927" s="48" t="s">
        <v>939</v>
      </c>
      <c r="C1927" s="48" t="s">
        <v>943</v>
      </c>
      <c r="D1927" s="49" t="s">
        <v>836</v>
      </c>
      <c r="E1927" s="49">
        <v>1</v>
      </c>
      <c r="F1927" s="50" t="s">
        <v>88</v>
      </c>
      <c r="G1927" s="50" t="s">
        <v>14</v>
      </c>
      <c r="H1927" s="22">
        <v>37.710000000000001</v>
      </c>
      <c r="J1927" s="39">
        <v>90236629</v>
      </c>
      <c r="K1927" s="51">
        <v>36.805463099999997</v>
      </c>
      <c r="L1927" s="51">
        <v>-0.90453689999999698</v>
      </c>
    </row>
    <row r="1928" ht="15" hidden="1">
      <c r="A1928" s="47">
        <v>92429521</v>
      </c>
      <c r="B1928" s="48" t="s">
        <v>8362</v>
      </c>
      <c r="C1928" s="48" t="s">
        <v>8363</v>
      </c>
      <c r="D1928" s="49" t="s">
        <v>3162</v>
      </c>
      <c r="E1928" s="49">
        <v>1</v>
      </c>
      <c r="F1928" s="50" t="s">
        <v>13</v>
      </c>
      <c r="G1928" s="50" t="s">
        <v>14</v>
      </c>
      <c r="H1928" s="22">
        <v>133.983</v>
      </c>
      <c r="J1928" s="39">
        <v>92429521</v>
      </c>
      <c r="K1928" s="51">
        <v>130.77074429999999</v>
      </c>
      <c r="L1928" s="51">
        <v>-3.2122557000000098</v>
      </c>
    </row>
    <row r="1929" ht="15" hidden="1">
      <c r="A1929" s="47">
        <v>92418520</v>
      </c>
      <c r="B1929" s="48" t="s">
        <v>8040</v>
      </c>
      <c r="C1929" s="48" t="s">
        <v>8041</v>
      </c>
      <c r="D1929" s="49" t="s">
        <v>124</v>
      </c>
      <c r="E1929" s="49">
        <v>30</v>
      </c>
      <c r="F1929" s="50" t="s">
        <v>743</v>
      </c>
      <c r="G1929" s="50" t="s">
        <v>19</v>
      </c>
      <c r="H1929" s="22">
        <v>13.891999999999999</v>
      </c>
      <c r="J1929" s="39">
        <v>92418520</v>
      </c>
      <c r="K1929" s="51">
        <v>13.56</v>
      </c>
      <c r="L1929" s="51">
        <v>-0.33199999999999902</v>
      </c>
    </row>
    <row r="1930" ht="15" hidden="1">
      <c r="A1930" s="47">
        <v>90249712</v>
      </c>
      <c r="B1930" s="48" t="s">
        <v>8833</v>
      </c>
      <c r="C1930" s="48" t="s">
        <v>8833</v>
      </c>
      <c r="D1930" s="49" t="s">
        <v>131</v>
      </c>
      <c r="E1930" s="49">
        <v>1</v>
      </c>
      <c r="F1930" s="50" t="s">
        <v>60</v>
      </c>
      <c r="G1930" s="50" t="s">
        <v>14</v>
      </c>
      <c r="H1930" s="22">
        <v>1.7622</v>
      </c>
      <c r="J1930" s="39">
        <v>90249712</v>
      </c>
      <c r="K1930" s="51">
        <v>1.7200937249999999</v>
      </c>
      <c r="L1930" s="51">
        <v>-4.2106275000000103e-002</v>
      </c>
    </row>
    <row r="1931" ht="15" hidden="1">
      <c r="A1931" s="47">
        <v>92428185</v>
      </c>
      <c r="B1931" s="48" t="s">
        <v>9233</v>
      </c>
      <c r="C1931" s="48" t="s">
        <v>9233</v>
      </c>
      <c r="D1931" s="49" t="s">
        <v>504</v>
      </c>
      <c r="E1931" s="49">
        <v>1</v>
      </c>
      <c r="F1931" s="50" t="s">
        <v>88</v>
      </c>
      <c r="G1931" s="50" t="s">
        <v>14</v>
      </c>
      <c r="H1931" s="22">
        <v>1.36917</v>
      </c>
      <c r="J1931" s="39">
        <v>92428185</v>
      </c>
      <c r="K1931" s="51">
        <v>1.3364757</v>
      </c>
      <c r="L1931" s="51">
        <v>-3.2694300000000003e-002</v>
      </c>
    </row>
    <row r="1932" ht="15" hidden="1">
      <c r="A1932" s="47">
        <v>90189523</v>
      </c>
      <c r="B1932" s="48" t="s">
        <v>6551</v>
      </c>
      <c r="C1932" s="48" t="s">
        <v>6552</v>
      </c>
      <c r="D1932" s="49" t="s">
        <v>146</v>
      </c>
      <c r="E1932" s="49">
        <v>1</v>
      </c>
      <c r="F1932" s="50" t="s">
        <v>60</v>
      </c>
      <c r="G1932" s="50" t="s">
        <v>14</v>
      </c>
      <c r="H1932" s="22">
        <v>5.3601000000000001</v>
      </c>
      <c r="J1932" s="39">
        <v>90189523</v>
      </c>
      <c r="K1932" s="51">
        <v>5.2322665500000003</v>
      </c>
      <c r="L1932" s="51">
        <v>-0.12783345000000099</v>
      </c>
    </row>
    <row r="1933" ht="15" hidden="1">
      <c r="A1933" s="47">
        <v>90309200</v>
      </c>
      <c r="B1933" s="48" t="s">
        <v>3888</v>
      </c>
      <c r="C1933" s="48" t="s">
        <v>3889</v>
      </c>
      <c r="D1933" s="49" t="s">
        <v>92</v>
      </c>
      <c r="E1933" s="49">
        <v>1</v>
      </c>
      <c r="F1933" s="50" t="s">
        <v>64</v>
      </c>
      <c r="G1933" s="50" t="s">
        <v>14</v>
      </c>
      <c r="H1933" s="22">
        <v>8.8100000000000005</v>
      </c>
      <c r="J1933" s="39">
        <v>90309200</v>
      </c>
      <c r="K1933" s="51">
        <v>8.5999999999999996</v>
      </c>
      <c r="L1933" s="51">
        <v>-0.21000000000000099</v>
      </c>
    </row>
    <row r="1934" ht="15" hidden="1">
      <c r="A1934" s="47">
        <v>90319303</v>
      </c>
      <c r="B1934" s="48" t="s">
        <v>8275</v>
      </c>
      <c r="C1934" s="48" t="s">
        <v>8276</v>
      </c>
      <c r="D1934" s="49" t="s">
        <v>455</v>
      </c>
      <c r="E1934" s="49">
        <v>500</v>
      </c>
      <c r="F1934" s="50" t="s">
        <v>743</v>
      </c>
      <c r="G1934" s="50" t="s">
        <v>19</v>
      </c>
      <c r="H1934" s="22">
        <v>11.76</v>
      </c>
      <c r="J1934" s="39">
        <v>90319303</v>
      </c>
      <c r="K1934" s="51">
        <v>11.48</v>
      </c>
      <c r="L1934" s="51">
        <v>-0.27999999999999903</v>
      </c>
    </row>
    <row r="1935" ht="15" hidden="1">
      <c r="A1935" s="47">
        <v>90249542</v>
      </c>
      <c r="B1935" s="48" t="s">
        <v>3741</v>
      </c>
      <c r="C1935" s="48" t="s">
        <v>3741</v>
      </c>
      <c r="D1935" s="49" t="s">
        <v>131</v>
      </c>
      <c r="E1935" s="49">
        <v>1</v>
      </c>
      <c r="F1935" s="50" t="s">
        <v>60</v>
      </c>
      <c r="G1935" s="50" t="s">
        <v>14</v>
      </c>
      <c r="H1935" s="22">
        <v>0.90000000000000002</v>
      </c>
      <c r="J1935" s="39">
        <v>90249542</v>
      </c>
      <c r="K1935" s="51">
        <v>0.87860902500000004</v>
      </c>
      <c r="L1935" s="51">
        <v>-2.1390975e-002</v>
      </c>
    </row>
    <row r="1936" ht="15" hidden="1">
      <c r="A1936" s="47">
        <v>94938920</v>
      </c>
      <c r="B1936" s="48" t="s">
        <v>8093</v>
      </c>
      <c r="C1936" s="48" t="s">
        <v>8094</v>
      </c>
      <c r="D1936" s="49" t="s">
        <v>455</v>
      </c>
      <c r="E1936" s="49">
        <v>90</v>
      </c>
      <c r="F1936" s="50" t="s">
        <v>743</v>
      </c>
      <c r="G1936" s="50" t="s">
        <v>261</v>
      </c>
      <c r="H1936" s="22">
        <v>10.539999999999999</v>
      </c>
      <c r="J1936" s="39">
        <v>94938920</v>
      </c>
      <c r="K1936" s="51">
        <v>10.289999999999999</v>
      </c>
      <c r="L1936" s="51">
        <v>-0.25</v>
      </c>
    </row>
    <row r="1937" ht="15" hidden="1">
      <c r="A1937" s="47">
        <v>92429513</v>
      </c>
      <c r="B1937" s="48" t="s">
        <v>8349</v>
      </c>
      <c r="C1937" s="48" t="s">
        <v>8350</v>
      </c>
      <c r="D1937" s="49" t="s">
        <v>3162</v>
      </c>
      <c r="E1937" s="49">
        <v>1</v>
      </c>
      <c r="F1937" s="50" t="s">
        <v>13</v>
      </c>
      <c r="G1937" s="50" t="s">
        <v>14</v>
      </c>
      <c r="H1937" s="22">
        <v>83.673000000000002</v>
      </c>
      <c r="J1937" s="39">
        <v>92429513</v>
      </c>
      <c r="K1937" s="51">
        <v>81.689999999999998</v>
      </c>
      <c r="L1937" s="51">
        <v>-1.9830000000000001</v>
      </c>
    </row>
    <row r="1938" ht="15" hidden="1">
      <c r="A1938" s="47">
        <v>90166701</v>
      </c>
      <c r="B1938" s="48" t="s">
        <v>5385</v>
      </c>
      <c r="C1938" s="48" t="s">
        <v>5386</v>
      </c>
      <c r="D1938" s="49" t="s">
        <v>73</v>
      </c>
      <c r="E1938" s="49">
        <v>1</v>
      </c>
      <c r="F1938" s="50" t="s">
        <v>60</v>
      </c>
      <c r="G1938" s="50" t="s">
        <v>14</v>
      </c>
      <c r="H1938" s="22">
        <v>5.4321428571428596</v>
      </c>
      <c r="J1938" s="39">
        <v>90166701</v>
      </c>
      <c r="K1938" s="51">
        <v>5.3041054499999998</v>
      </c>
      <c r="L1938" s="51">
        <v>-0.128037407142857</v>
      </c>
    </row>
    <row r="1939" ht="15" hidden="1">
      <c r="A1939" s="47">
        <v>90157630</v>
      </c>
      <c r="B1939" s="48" t="s">
        <v>6644</v>
      </c>
      <c r="C1939" s="48" t="s">
        <v>6645</v>
      </c>
      <c r="D1939" s="49" t="s">
        <v>229</v>
      </c>
      <c r="E1939" s="49">
        <v>1</v>
      </c>
      <c r="F1939" s="50" t="s">
        <v>60</v>
      </c>
      <c r="G1939" s="50" t="s">
        <v>14</v>
      </c>
      <c r="H1939" s="22">
        <v>0.50273999999999996</v>
      </c>
      <c r="J1939" s="39">
        <v>90157630</v>
      </c>
      <c r="K1939" s="51">
        <v>0.49089915000000001</v>
      </c>
      <c r="L1939" s="51">
        <v>-1.184085e-002</v>
      </c>
    </row>
    <row r="1940" ht="15" hidden="1">
      <c r="A1940" s="47">
        <v>90282914</v>
      </c>
      <c r="B1940" s="48" t="s">
        <v>799</v>
      </c>
      <c r="C1940" s="48" t="s">
        <v>803</v>
      </c>
      <c r="D1940" s="49" t="s">
        <v>26</v>
      </c>
      <c r="E1940" s="49">
        <v>1</v>
      </c>
      <c r="F1940" s="50" t="s">
        <v>436</v>
      </c>
      <c r="G1940" s="50" t="s">
        <v>14</v>
      </c>
      <c r="H1940" s="22">
        <v>0.77014285714285702</v>
      </c>
      <c r="J1940" s="39">
        <v>90282914</v>
      </c>
      <c r="K1940" s="51">
        <v>0.752032755</v>
      </c>
      <c r="L1940" s="51">
        <v>-1.8110102142857399e-002</v>
      </c>
    </row>
    <row r="1941" ht="15" hidden="1">
      <c r="A1941" s="47">
        <v>92470068</v>
      </c>
      <c r="B1941" s="48" t="s">
        <v>1003</v>
      </c>
      <c r="C1941" s="48" t="s">
        <v>1003</v>
      </c>
      <c r="D1941" s="49" t="s">
        <v>603</v>
      </c>
      <c r="E1941" s="49">
        <v>1</v>
      </c>
      <c r="F1941" s="50" t="s">
        <v>60</v>
      </c>
      <c r="G1941" s="50" t="s">
        <v>14</v>
      </c>
      <c r="H1941" s="22">
        <v>0.84899999999999998</v>
      </c>
      <c r="J1941" s="39">
        <v>92470068</v>
      </c>
      <c r="K1941" s="51">
        <v>0.82910992500000003</v>
      </c>
      <c r="L1941" s="51">
        <v>-1.9890075e-002</v>
      </c>
    </row>
    <row r="1942" ht="15" hidden="1">
      <c r="A1942" s="47">
        <v>90284879</v>
      </c>
      <c r="B1942" s="48" t="s">
        <v>2667</v>
      </c>
      <c r="C1942" s="48" t="s">
        <v>2666</v>
      </c>
      <c r="D1942" s="49" t="s">
        <v>495</v>
      </c>
      <c r="E1942" s="49">
        <v>1</v>
      </c>
      <c r="F1942" s="50" t="s">
        <v>485</v>
      </c>
      <c r="G1942" s="50" t="s">
        <v>14</v>
      </c>
      <c r="H1942" s="22">
        <v>5.1210000000000004</v>
      </c>
      <c r="J1942" s="39">
        <v>90284879</v>
      </c>
      <c r="K1942" s="51">
        <v>5.0010354990000003</v>
      </c>
      <c r="L1942" s="51">
        <v>-0.119964500999999</v>
      </c>
    </row>
    <row r="1943" ht="15" hidden="1">
      <c r="A1943" s="47">
        <v>92367208</v>
      </c>
      <c r="B1943" s="48" t="s">
        <v>3849</v>
      </c>
      <c r="C1943" s="48" t="s">
        <v>3850</v>
      </c>
      <c r="D1943" s="49" t="s">
        <v>3851</v>
      </c>
      <c r="E1943" s="49">
        <v>1</v>
      </c>
      <c r="F1943" s="50" t="s">
        <v>13</v>
      </c>
      <c r="G1943" s="50" t="s">
        <v>14</v>
      </c>
      <c r="H1943" s="22">
        <v>878.09000000000003</v>
      </c>
      <c r="J1943" s="39">
        <v>92367208</v>
      </c>
      <c r="K1943" s="51">
        <v>857.57000000000005</v>
      </c>
      <c r="L1943" s="51">
        <v>-20.52</v>
      </c>
    </row>
    <row r="1944" ht="15" hidden="1">
      <c r="A1944" s="47">
        <v>92438660</v>
      </c>
      <c r="B1944" s="48" t="s">
        <v>5804</v>
      </c>
      <c r="C1944" s="48" t="s">
        <v>5804</v>
      </c>
      <c r="D1944" s="49" t="s">
        <v>504</v>
      </c>
      <c r="E1944" s="49">
        <v>1</v>
      </c>
      <c r="F1944" s="50" t="s">
        <v>88</v>
      </c>
      <c r="G1944" s="50" t="s">
        <v>14</v>
      </c>
      <c r="H1944" s="22">
        <v>5.0800000000000001</v>
      </c>
      <c r="J1944" s="39">
        <v>92438660</v>
      </c>
      <c r="K1944" s="51">
        <v>4.9616955000000003</v>
      </c>
      <c r="L1944" s="51">
        <v>-0.11830450000000001</v>
      </c>
    </row>
    <row r="1945" ht="15" hidden="1">
      <c r="A1945" s="47">
        <v>92389384</v>
      </c>
      <c r="B1945" s="48" t="s">
        <v>4156</v>
      </c>
      <c r="C1945" s="48" t="s">
        <v>4157</v>
      </c>
      <c r="D1945" s="49" t="s">
        <v>806</v>
      </c>
      <c r="E1945" s="49">
        <v>1</v>
      </c>
      <c r="F1945" s="50" t="s">
        <v>2483</v>
      </c>
      <c r="G1945" s="50" t="s">
        <v>14</v>
      </c>
      <c r="H1945" s="22">
        <v>0.51480000000000004</v>
      </c>
      <c r="J1945" s="39">
        <v>92389384</v>
      </c>
      <c r="K1945" s="51">
        <v>0.50287230000000005</v>
      </c>
      <c r="L1945" s="51">
        <v>-1.1927699999999901e-002</v>
      </c>
    </row>
    <row r="1946" ht="15">
      <c r="A1946" s="47">
        <v>90197313</v>
      </c>
      <c r="B1946" s="48" t="s">
        <v>8381</v>
      </c>
      <c r="C1946" s="48" t="s">
        <v>8382</v>
      </c>
      <c r="D1946" s="49" t="s">
        <v>2405</v>
      </c>
      <c r="E1946" s="49">
        <v>1</v>
      </c>
      <c r="F1946" s="50" t="s">
        <v>60</v>
      </c>
      <c r="G1946" s="50" t="s">
        <v>14</v>
      </c>
      <c r="H1946" s="22">
        <v>7.0000000000000007e-002</v>
      </c>
      <c r="J1946" s="39">
        <v>90197313</v>
      </c>
      <c r="K1946" s="51">
        <v>6.8384213333333305e-002</v>
      </c>
      <c r="L1946" s="51">
        <v>-1.6157866666666699e-003</v>
      </c>
    </row>
    <row r="1947" ht="15" hidden="1">
      <c r="A1947" s="47">
        <v>90274024</v>
      </c>
      <c r="B1947" s="48" t="s">
        <v>5572</v>
      </c>
      <c r="C1947" s="48" t="s">
        <v>5573</v>
      </c>
      <c r="D1947" s="49" t="s">
        <v>69</v>
      </c>
      <c r="E1947" s="49">
        <v>1</v>
      </c>
      <c r="F1947" s="50" t="s">
        <v>64</v>
      </c>
      <c r="G1947" s="50" t="s">
        <v>14</v>
      </c>
      <c r="H1947" s="22">
        <v>1.3</v>
      </c>
      <c r="J1947" s="39">
        <v>90274024</v>
      </c>
      <c r="K1947" s="51">
        <v>1.27</v>
      </c>
      <c r="L1947" s="51">
        <v>-2.9999999999999999e-002</v>
      </c>
    </row>
    <row r="1948" ht="15" hidden="1">
      <c r="A1948" s="47">
        <v>92427138</v>
      </c>
      <c r="B1948" s="48" t="s">
        <v>1165</v>
      </c>
      <c r="C1948" s="48" t="s">
        <v>1166</v>
      </c>
      <c r="D1948" s="49" t="s">
        <v>21</v>
      </c>
      <c r="E1948" s="49">
        <v>1</v>
      </c>
      <c r="F1948" s="50" t="s">
        <v>436</v>
      </c>
      <c r="G1948" s="50" t="s">
        <v>14</v>
      </c>
      <c r="H1948" s="22">
        <v>1.6175999999999999</v>
      </c>
      <c r="J1948" s="39">
        <v>92427138</v>
      </c>
      <c r="K1948" s="51">
        <v>1.5804558</v>
      </c>
      <c r="L1948" s="51">
        <v>-3.7144199999999697e-002</v>
      </c>
    </row>
    <row r="1949" ht="15" hidden="1">
      <c r="A1949" s="47">
        <v>90216768</v>
      </c>
      <c r="B1949" s="48" t="s">
        <v>7066</v>
      </c>
      <c r="C1949" s="48" t="s">
        <v>7067</v>
      </c>
      <c r="D1949" s="49" t="s">
        <v>78</v>
      </c>
      <c r="E1949" s="49">
        <v>1</v>
      </c>
      <c r="F1949" s="50" t="s">
        <v>60</v>
      </c>
      <c r="G1949" s="50" t="s">
        <v>14</v>
      </c>
      <c r="H1949" s="22">
        <v>1.9974000000000001</v>
      </c>
      <c r="J1949" s="39">
        <v>90216768</v>
      </c>
      <c r="K1949" s="51">
        <v>1.95162345</v>
      </c>
      <c r="L1949" s="51">
        <v>-4.5776549999999999e-002</v>
      </c>
    </row>
    <row r="1950" ht="15" hidden="1">
      <c r="A1950" s="47">
        <v>90938011</v>
      </c>
      <c r="B1950" s="48" t="s">
        <v>1520</v>
      </c>
      <c r="C1950" s="48" t="s">
        <v>1521</v>
      </c>
      <c r="D1950" s="49" t="s">
        <v>43</v>
      </c>
      <c r="E1950" s="49">
        <v>1</v>
      </c>
      <c r="F1950" s="50" t="s">
        <v>60</v>
      </c>
      <c r="G1950" s="50" t="s">
        <v>14</v>
      </c>
      <c r="H1950" s="22">
        <v>1.1639999999999999</v>
      </c>
      <c r="J1950" s="39">
        <v>90938011</v>
      </c>
      <c r="K1950" s="51">
        <v>1.13744925</v>
      </c>
      <c r="L1950" s="51">
        <v>-2.6550750000000001e-002</v>
      </c>
    </row>
    <row r="1951" ht="15" hidden="1">
      <c r="A1951" s="47">
        <v>90249720</v>
      </c>
      <c r="B1951" s="48" t="s">
        <v>8846</v>
      </c>
      <c r="C1951" s="48" t="s">
        <v>8846</v>
      </c>
      <c r="D1951" s="49" t="s">
        <v>131</v>
      </c>
      <c r="E1951" s="49">
        <v>1</v>
      </c>
      <c r="F1951" s="50" t="s">
        <v>60</v>
      </c>
      <c r="G1951" s="50" t="s">
        <v>14</v>
      </c>
      <c r="H1951" s="22">
        <v>1.9755</v>
      </c>
      <c r="J1951" s="39">
        <v>90249720</v>
      </c>
      <c r="K1951" s="51">
        <v>1.9304649</v>
      </c>
      <c r="L1951" s="51">
        <v>-4.5035099999999599e-002</v>
      </c>
    </row>
    <row r="1952" ht="15" hidden="1">
      <c r="A1952" s="47">
        <v>90189515</v>
      </c>
      <c r="B1952" s="48" t="s">
        <v>6553</v>
      </c>
      <c r="C1952" s="48" t="s">
        <v>6554</v>
      </c>
      <c r="D1952" s="49" t="s">
        <v>146</v>
      </c>
      <c r="E1952" s="49">
        <v>1</v>
      </c>
      <c r="F1952" s="50" t="s">
        <v>60</v>
      </c>
      <c r="G1952" s="50" t="s">
        <v>14</v>
      </c>
      <c r="H1952" s="22">
        <v>4.8642000000000003</v>
      </c>
      <c r="J1952" s="39">
        <v>90189515</v>
      </c>
      <c r="K1952" s="51">
        <v>4.7533405499999999</v>
      </c>
      <c r="L1952" s="51">
        <v>-0.11085945</v>
      </c>
    </row>
    <row r="1953" ht="15" hidden="1">
      <c r="A1953" s="47">
        <v>90152034</v>
      </c>
      <c r="B1953" s="48" t="s">
        <v>5326</v>
      </c>
      <c r="C1953" s="48" t="s">
        <v>5326</v>
      </c>
      <c r="D1953" s="49" t="s">
        <v>39</v>
      </c>
      <c r="E1953" s="49">
        <v>50</v>
      </c>
      <c r="F1953" s="50" t="s">
        <v>743</v>
      </c>
      <c r="G1953" s="50" t="s">
        <v>19</v>
      </c>
      <c r="H1953" s="22">
        <v>1.1084639999999999</v>
      </c>
      <c r="J1953" s="39">
        <v>90152034</v>
      </c>
      <c r="K1953" s="51">
        <v>1.0832850000000001</v>
      </c>
      <c r="L1953" s="51">
        <v>-2.5179000000000101e-002</v>
      </c>
    </row>
    <row r="1954" ht="15" hidden="1">
      <c r="A1954" s="47">
        <v>90228251</v>
      </c>
      <c r="B1954" s="48" t="s">
        <v>4098</v>
      </c>
      <c r="C1954" s="48" t="s">
        <v>4099</v>
      </c>
      <c r="D1954" s="49" t="s">
        <v>366</v>
      </c>
      <c r="E1954" s="49">
        <v>1</v>
      </c>
      <c r="F1954" s="50" t="s">
        <v>88</v>
      </c>
      <c r="G1954" s="50" t="s">
        <v>14</v>
      </c>
      <c r="H1954" s="22">
        <v>3.4544999999999999</v>
      </c>
      <c r="J1954" s="39">
        <v>90228251</v>
      </c>
      <c r="K1954" s="51">
        <v>3.3764283000000002</v>
      </c>
      <c r="L1954" s="51">
        <v>-7.8071700000000202e-002</v>
      </c>
    </row>
    <row r="1955" ht="15" hidden="1">
      <c r="A1955" s="47">
        <v>90273273</v>
      </c>
      <c r="B1955" s="48" t="s">
        <v>4260</v>
      </c>
      <c r="C1955" s="48" t="s">
        <v>4261</v>
      </c>
      <c r="D1955" s="49" t="s">
        <v>4255</v>
      </c>
      <c r="E1955" s="49">
        <v>100</v>
      </c>
      <c r="F1955" s="50" t="s">
        <v>18</v>
      </c>
      <c r="G1955" s="50" t="s">
        <v>19</v>
      </c>
      <c r="H1955" s="22">
        <v>0.97999999999999998</v>
      </c>
      <c r="J1955" s="39">
        <v>90273273</v>
      </c>
      <c r="K1955" s="51">
        <v>0.95785200000000004</v>
      </c>
      <c r="L1955" s="51">
        <v>-2.21479999999998e-002</v>
      </c>
    </row>
    <row r="1956" ht="15" hidden="1">
      <c r="A1956" s="47">
        <v>90249623</v>
      </c>
      <c r="B1956" s="48" t="s">
        <v>2996</v>
      </c>
      <c r="C1956" s="48" t="s">
        <v>2996</v>
      </c>
      <c r="D1956" s="49" t="s">
        <v>131</v>
      </c>
      <c r="E1956" s="49">
        <v>1</v>
      </c>
      <c r="F1956" s="50" t="s">
        <v>60</v>
      </c>
      <c r="G1956" s="50" t="s">
        <v>14</v>
      </c>
      <c r="H1956" s="22">
        <v>2.4049285714285702</v>
      </c>
      <c r="J1956" s="39">
        <v>90249623</v>
      </c>
      <c r="K1956" s="51">
        <v>2.3512072499999999</v>
      </c>
      <c r="L1956" s="51">
        <v>-5.3721321428571701e-002</v>
      </c>
    </row>
    <row r="1957" ht="15" hidden="1">
      <c r="A1957" s="47">
        <v>90306546</v>
      </c>
      <c r="B1957" s="48" t="s">
        <v>2591</v>
      </c>
      <c r="C1957" s="48" t="s">
        <v>2591</v>
      </c>
      <c r="D1957" s="49" t="s">
        <v>495</v>
      </c>
      <c r="E1957" s="49">
        <v>1</v>
      </c>
      <c r="F1957" s="50" t="s">
        <v>88</v>
      </c>
      <c r="G1957" s="50" t="s">
        <v>14</v>
      </c>
      <c r="H1957" s="22">
        <v>4.9409999999999998</v>
      </c>
      <c r="J1957" s="39">
        <v>90306546</v>
      </c>
      <c r="K1957" s="51">
        <v>4.8320550000000004</v>
      </c>
      <c r="L1957" s="51">
        <v>-0.108945</v>
      </c>
    </row>
    <row r="1958" ht="15" hidden="1">
      <c r="A1958" s="47">
        <v>90274962</v>
      </c>
      <c r="B1958" s="48" t="s">
        <v>6380</v>
      </c>
      <c r="C1958" s="48" t="s">
        <v>6380</v>
      </c>
      <c r="D1958" s="49" t="s">
        <v>737</v>
      </c>
      <c r="E1958" s="49">
        <v>100</v>
      </c>
      <c r="F1958" s="50" t="s">
        <v>18</v>
      </c>
      <c r="G1958" s="50" t="s">
        <v>19</v>
      </c>
      <c r="H1958" s="22">
        <v>2.3900000000000001</v>
      </c>
      <c r="J1958" s="39">
        <v>90274962</v>
      </c>
      <c r="K1958" s="51">
        <v>2.337615</v>
      </c>
      <c r="L1958" s="51">
        <v>-5.2385000000000098e-002</v>
      </c>
    </row>
    <row r="1959" ht="15" hidden="1">
      <c r="A1959" s="47">
        <v>94937036</v>
      </c>
      <c r="B1959" s="48" t="s">
        <v>1713</v>
      </c>
      <c r="C1959" s="48" t="s">
        <v>1713</v>
      </c>
      <c r="D1959" s="49" t="s">
        <v>1714</v>
      </c>
      <c r="E1959" s="49">
        <v>150</v>
      </c>
      <c r="F1959" s="50" t="s">
        <v>743</v>
      </c>
      <c r="G1959" s="50" t="s">
        <v>261</v>
      </c>
      <c r="H1959" s="22">
        <v>2.4700000000000002</v>
      </c>
      <c r="J1959" s="39">
        <v>94937036</v>
      </c>
      <c r="K1959" s="51">
        <v>2.4163717199999999</v>
      </c>
      <c r="L1959" s="51">
        <v>-5.3628279999999397e-002</v>
      </c>
    </row>
    <row r="1960" ht="15" hidden="1">
      <c r="A1960" s="47">
        <v>90196538</v>
      </c>
      <c r="B1960" s="48" t="s">
        <v>1477</v>
      </c>
      <c r="C1960" s="48" t="s">
        <v>1478</v>
      </c>
      <c r="D1960" s="49" t="s">
        <v>720</v>
      </c>
      <c r="E1960" s="49">
        <v>1</v>
      </c>
      <c r="F1960" s="50" t="s">
        <v>64</v>
      </c>
      <c r="G1960" s="50" t="s">
        <v>14</v>
      </c>
      <c r="H1960" s="22">
        <v>3.3900000000000001</v>
      </c>
      <c r="J1960" s="39">
        <v>90196538</v>
      </c>
      <c r="K1960" s="51">
        <v>3.31656255</v>
      </c>
      <c r="L1960" s="51">
        <v>-7.3437449999999696e-002</v>
      </c>
    </row>
    <row r="1961" ht="15" hidden="1">
      <c r="A1961" s="47">
        <v>90173520</v>
      </c>
      <c r="B1961" s="48" t="s">
        <v>6321</v>
      </c>
      <c r="C1961" s="48" t="s">
        <v>6322</v>
      </c>
      <c r="D1961" s="49" t="s">
        <v>383</v>
      </c>
      <c r="E1961" s="49">
        <v>50</v>
      </c>
      <c r="F1961" s="50" t="s">
        <v>18</v>
      </c>
      <c r="G1961" s="50" t="s">
        <v>19</v>
      </c>
      <c r="H1961" s="22">
        <v>3.3042672</v>
      </c>
      <c r="J1961" s="39">
        <v>90173520</v>
      </c>
      <c r="K1961" s="51">
        <v>3.2327504999999999</v>
      </c>
      <c r="L1961" s="51">
        <v>-7.1516699999999697e-002</v>
      </c>
    </row>
    <row r="1962" ht="15" hidden="1">
      <c r="A1962" s="47">
        <v>92382703</v>
      </c>
      <c r="B1962" s="48" t="s">
        <v>2789</v>
      </c>
      <c r="C1962" s="48" t="s">
        <v>2790</v>
      </c>
      <c r="D1962" s="49" t="s">
        <v>455</v>
      </c>
      <c r="E1962" s="49">
        <v>1</v>
      </c>
      <c r="F1962" s="50" t="s">
        <v>60</v>
      </c>
      <c r="G1962" s="50" t="s">
        <v>14</v>
      </c>
      <c r="H1962" s="22">
        <v>0.60999999999999999</v>
      </c>
      <c r="J1962" s="39">
        <v>92382703</v>
      </c>
      <c r="K1962" s="51">
        <v>0.59680767999999995</v>
      </c>
      <c r="L1962" s="51">
        <v>-1.31923199999999e-002</v>
      </c>
    </row>
    <row r="1963" ht="15" hidden="1">
      <c r="A1963" s="47">
        <v>92385125</v>
      </c>
      <c r="B1963" s="48" t="s">
        <v>7069</v>
      </c>
      <c r="C1963" s="48" t="s">
        <v>7070</v>
      </c>
      <c r="D1963" s="49" t="s">
        <v>229</v>
      </c>
      <c r="E1963" s="49">
        <v>1</v>
      </c>
      <c r="F1963" s="50" t="s">
        <v>4349</v>
      </c>
      <c r="G1963" s="50" t="s">
        <v>14</v>
      </c>
      <c r="H1963" s="22">
        <v>2.7044999999999999</v>
      </c>
      <c r="J1963" s="39">
        <v>92385125</v>
      </c>
      <c r="K1963" s="51">
        <v>2.6460661499999998</v>
      </c>
      <c r="L1963" s="51">
        <v>-5.8433849999999697e-002</v>
      </c>
    </row>
    <row r="1964" ht="15" hidden="1">
      <c r="A1964" s="47">
        <v>90274377</v>
      </c>
      <c r="B1964" s="48" t="s">
        <v>6414</v>
      </c>
      <c r="C1964" s="48" t="s">
        <v>6415</v>
      </c>
      <c r="D1964" s="49" t="s">
        <v>5641</v>
      </c>
      <c r="E1964" s="49">
        <v>50</v>
      </c>
      <c r="F1964" s="50" t="s">
        <v>18</v>
      </c>
      <c r="G1964" s="50" t="s">
        <v>19</v>
      </c>
      <c r="H1964" s="22">
        <v>3.9742199999999999</v>
      </c>
      <c r="J1964" s="39">
        <v>90274377</v>
      </c>
      <c r="K1964" s="51">
        <v>3.888423</v>
      </c>
      <c r="L1964" s="51">
        <v>-8.5796999999999499e-002</v>
      </c>
    </row>
    <row r="1965" ht="15" hidden="1">
      <c r="A1965" s="47">
        <v>90274385</v>
      </c>
      <c r="B1965" s="48" t="s">
        <v>6412</v>
      </c>
      <c r="C1965" s="48" t="s">
        <v>6413</v>
      </c>
      <c r="D1965" s="49" t="s">
        <v>5641</v>
      </c>
      <c r="E1965" s="49">
        <v>100</v>
      </c>
      <c r="F1965" s="50" t="s">
        <v>18</v>
      </c>
      <c r="G1965" s="50" t="s">
        <v>19</v>
      </c>
      <c r="H1965" s="22">
        <v>3.9741300000000002</v>
      </c>
      <c r="J1965" s="39">
        <v>90274385</v>
      </c>
      <c r="K1965" s="51">
        <v>3.888423</v>
      </c>
      <c r="L1965" s="51">
        <v>-8.5706999999999797e-002</v>
      </c>
    </row>
    <row r="1966" ht="15" hidden="1">
      <c r="A1966" s="47">
        <v>90158962</v>
      </c>
      <c r="B1966" s="48" t="s">
        <v>3382</v>
      </c>
      <c r="C1966" s="48" t="s">
        <v>3383</v>
      </c>
      <c r="D1966" s="49" t="s">
        <v>1221</v>
      </c>
      <c r="E1966" s="49">
        <v>1</v>
      </c>
      <c r="F1966" s="50" t="s">
        <v>60</v>
      </c>
      <c r="G1966" s="50" t="s">
        <v>14</v>
      </c>
      <c r="H1966" s="22">
        <v>2.6676000000000002</v>
      </c>
      <c r="J1966" s="39">
        <v>90158962</v>
      </c>
      <c r="K1966" s="51">
        <v>2.6101467</v>
      </c>
      <c r="L1966" s="51">
        <v>-5.74532999999997e-002</v>
      </c>
    </row>
    <row r="1967" ht="15" hidden="1">
      <c r="A1967" s="47">
        <v>92380611</v>
      </c>
      <c r="B1967" s="48" t="s">
        <v>9565</v>
      </c>
      <c r="C1967" s="48" t="s">
        <v>9566</v>
      </c>
      <c r="D1967" s="49" t="s">
        <v>36</v>
      </c>
      <c r="E1967" s="49">
        <v>1</v>
      </c>
      <c r="F1967" s="50" t="s">
        <v>60</v>
      </c>
      <c r="G1967" s="50" t="s">
        <v>14</v>
      </c>
      <c r="H1967" s="22">
        <v>1.5907500000000001</v>
      </c>
      <c r="J1967" s="39">
        <v>92380611</v>
      </c>
      <c r="K1967" s="51">
        <v>1.5565095</v>
      </c>
      <c r="L1967" s="51">
        <v>-3.4240499999999903e-002</v>
      </c>
    </row>
    <row r="1968" ht="15" hidden="1">
      <c r="A1968" s="47">
        <v>92383319</v>
      </c>
      <c r="B1968" s="48" t="s">
        <v>6662</v>
      </c>
      <c r="C1968" s="48" t="s">
        <v>6663</v>
      </c>
      <c r="D1968" s="49" t="s">
        <v>956</v>
      </c>
      <c r="E1968" s="49">
        <v>5</v>
      </c>
      <c r="F1968" s="50" t="s">
        <v>95</v>
      </c>
      <c r="G1968" s="50" t="s">
        <v>19</v>
      </c>
      <c r="H1968" s="22">
        <v>2.3248799999999998</v>
      </c>
      <c r="J1968" s="39">
        <v>92383319</v>
      </c>
      <c r="K1968" s="51">
        <v>2.2748984999999999</v>
      </c>
      <c r="L1968" s="51">
        <v>-4.9981500000000303e-002</v>
      </c>
    </row>
    <row r="1969" ht="15" hidden="1">
      <c r="A1969" s="47">
        <v>90274954</v>
      </c>
      <c r="B1969" s="48" t="s">
        <v>6361</v>
      </c>
      <c r="C1969" s="48" t="s">
        <v>6362</v>
      </c>
      <c r="D1969" s="49" t="s">
        <v>737</v>
      </c>
      <c r="E1969" s="49">
        <v>50</v>
      </c>
      <c r="F1969" s="50" t="s">
        <v>18</v>
      </c>
      <c r="G1969" s="50" t="s">
        <v>19</v>
      </c>
      <c r="H1969" s="22">
        <v>2.5814879999999998</v>
      </c>
      <c r="J1969" s="39">
        <v>90274954</v>
      </c>
      <c r="K1969" s="51">
        <v>2.5263346499999999</v>
      </c>
      <c r="L1969" s="51">
        <v>-5.51533499999999e-002</v>
      </c>
    </row>
    <row r="1970" ht="15" hidden="1">
      <c r="A1970" s="47">
        <v>90251997</v>
      </c>
      <c r="B1970" s="48" t="s">
        <v>9714</v>
      </c>
      <c r="C1970" s="48" t="s">
        <v>9716</v>
      </c>
      <c r="D1970" s="49" t="s">
        <v>146</v>
      </c>
      <c r="E1970" s="49">
        <v>1</v>
      </c>
      <c r="F1970" s="50" t="s">
        <v>60</v>
      </c>
      <c r="G1970" s="50" t="s">
        <v>14</v>
      </c>
      <c r="H1970" s="22">
        <v>2.8057500000000002</v>
      </c>
      <c r="J1970" s="39">
        <v>90251997</v>
      </c>
      <c r="K1970" s="51">
        <v>2.7458423999999999</v>
      </c>
      <c r="L1970" s="51">
        <v>-5.9907599999999797e-002</v>
      </c>
    </row>
    <row r="1971" ht="15" hidden="1">
      <c r="A1971" s="47">
        <v>90252004</v>
      </c>
      <c r="B1971" s="48" t="s">
        <v>9730</v>
      </c>
      <c r="C1971" s="48" t="s">
        <v>9731</v>
      </c>
      <c r="D1971" s="49" t="s">
        <v>146</v>
      </c>
      <c r="E1971" s="49">
        <v>1</v>
      </c>
      <c r="F1971" s="50" t="s">
        <v>60</v>
      </c>
      <c r="G1971" s="50" t="s">
        <v>14</v>
      </c>
      <c r="H1971" s="22">
        <v>2.8057500000000002</v>
      </c>
      <c r="J1971" s="39">
        <v>90252004</v>
      </c>
      <c r="K1971" s="51">
        <v>2.7458423999999999</v>
      </c>
      <c r="L1971" s="51">
        <v>-5.9907599999999797e-002</v>
      </c>
    </row>
    <row r="1972" ht="15" hidden="1">
      <c r="A1972" s="47">
        <v>94937451</v>
      </c>
      <c r="B1972" s="48" t="s">
        <v>2250</v>
      </c>
      <c r="C1972" s="48" t="s">
        <v>2251</v>
      </c>
      <c r="D1972" s="49" t="s">
        <v>455</v>
      </c>
      <c r="E1972" s="49">
        <v>500</v>
      </c>
      <c r="F1972" s="50" t="s">
        <v>743</v>
      </c>
      <c r="G1972" s="50" t="s">
        <v>261</v>
      </c>
      <c r="H1972" s="22">
        <v>0.26000000000000001</v>
      </c>
      <c r="J1972" s="39">
        <v>94937451</v>
      </c>
      <c r="K1972" s="51">
        <v>0.2544556644</v>
      </c>
      <c r="L1972" s="51">
        <v>-5.5443356000000098e-003</v>
      </c>
    </row>
    <row r="1973" ht="15" hidden="1">
      <c r="A1973" s="47">
        <v>90223390</v>
      </c>
      <c r="B1973" s="48" t="s">
        <v>4884</v>
      </c>
      <c r="C1973" s="48" t="s">
        <v>4885</v>
      </c>
      <c r="D1973" s="49" t="s">
        <v>871</v>
      </c>
      <c r="E1973" s="49">
        <v>1</v>
      </c>
      <c r="F1973" s="50" t="s">
        <v>70</v>
      </c>
      <c r="G1973" s="50" t="s">
        <v>14</v>
      </c>
      <c r="H1973" s="22">
        <v>16.870000000000001</v>
      </c>
      <c r="J1973" s="39">
        <v>90223390</v>
      </c>
      <c r="K1973" s="51">
        <v>16.510973849999999</v>
      </c>
      <c r="L1973" s="51">
        <v>-0.35902615000000199</v>
      </c>
    </row>
    <row r="1974" ht="15" hidden="1">
      <c r="A1974" s="47">
        <v>90299434</v>
      </c>
      <c r="B1974" s="48" t="s">
        <v>7344</v>
      </c>
      <c r="C1974" s="48" t="s">
        <v>7345</v>
      </c>
      <c r="D1974" s="49" t="s">
        <v>455</v>
      </c>
      <c r="E1974" s="49">
        <v>1</v>
      </c>
      <c r="F1974" s="50" t="s">
        <v>60</v>
      </c>
      <c r="G1974" s="50" t="s">
        <v>14</v>
      </c>
      <c r="H1974" s="22">
        <v>5.1012000000000004</v>
      </c>
      <c r="J1974" s="39">
        <v>90299434</v>
      </c>
      <c r="K1974" s="51">
        <v>4.9928035499999996</v>
      </c>
      <c r="L1974" s="51">
        <v>-0.10839645000000001</v>
      </c>
    </row>
    <row r="1975" ht="15" hidden="1">
      <c r="A1975" s="47">
        <v>94938946</v>
      </c>
      <c r="B1975" s="48" t="s">
        <v>9463</v>
      </c>
      <c r="C1975" s="48" t="s">
        <v>9464</v>
      </c>
      <c r="D1975" s="49" t="s">
        <v>139</v>
      </c>
      <c r="E1975" s="49">
        <v>50</v>
      </c>
      <c r="F1975" s="50" t="s">
        <v>743</v>
      </c>
      <c r="G1975" s="50" t="s">
        <v>261</v>
      </c>
      <c r="H1975" s="22">
        <v>1.6599999999999999</v>
      </c>
      <c r="J1975" s="39">
        <v>94938946</v>
      </c>
      <c r="K1975" s="51">
        <v>1.624995918</v>
      </c>
      <c r="L1975" s="51">
        <v>-3.50040819999997e-002</v>
      </c>
    </row>
    <row r="1976" ht="15" hidden="1">
      <c r="A1976" s="47">
        <v>90153324</v>
      </c>
      <c r="B1976" s="48" t="s">
        <v>1187</v>
      </c>
      <c r="C1976" s="48" t="s">
        <v>1188</v>
      </c>
      <c r="D1976" s="49" t="s">
        <v>39</v>
      </c>
      <c r="E1976" s="49">
        <v>1</v>
      </c>
      <c r="F1976" s="50" t="s">
        <v>436</v>
      </c>
      <c r="G1976" s="50" t="s">
        <v>14</v>
      </c>
      <c r="H1976" s="22">
        <v>2.4462000000000002</v>
      </c>
      <c r="J1976" s="39">
        <v>90153324</v>
      </c>
      <c r="K1976" s="51">
        <v>2.3946299999999998</v>
      </c>
      <c r="L1976" s="51">
        <v>-5.1569999999999901e-002</v>
      </c>
    </row>
    <row r="1977" ht="15" hidden="1">
      <c r="A1977" s="47">
        <v>90304926</v>
      </c>
      <c r="B1977" s="48" t="s">
        <v>6388</v>
      </c>
      <c r="C1977" s="48" t="s">
        <v>6389</v>
      </c>
      <c r="D1977" s="49" t="s">
        <v>6383</v>
      </c>
      <c r="E1977" s="49">
        <v>50</v>
      </c>
      <c r="F1977" s="50" t="s">
        <v>18</v>
      </c>
      <c r="G1977" s="50" t="s">
        <v>19</v>
      </c>
      <c r="H1977" s="22">
        <v>2.3849999999999998</v>
      </c>
      <c r="J1977" s="39">
        <v>90304926</v>
      </c>
      <c r="K1977" s="51">
        <v>2.3347642500000001</v>
      </c>
      <c r="L1977" s="51">
        <v>-5.0235749999999697e-002</v>
      </c>
    </row>
    <row r="1978" ht="15" hidden="1">
      <c r="A1978" s="47">
        <v>92415130</v>
      </c>
      <c r="B1978" s="48" t="s">
        <v>7501</v>
      </c>
      <c r="C1978" s="48" t="s">
        <v>7502</v>
      </c>
      <c r="D1978" s="49" t="s">
        <v>2080</v>
      </c>
      <c r="E1978" s="49">
        <v>1</v>
      </c>
      <c r="F1978" s="50" t="s">
        <v>60</v>
      </c>
      <c r="G1978" s="50" t="s">
        <v>14</v>
      </c>
      <c r="H1978" s="22">
        <v>0.89280000000000004</v>
      </c>
      <c r="J1978" s="39">
        <v>92415130</v>
      </c>
      <c r="K1978" s="51">
        <v>0.87403995000000001</v>
      </c>
      <c r="L1978" s="51">
        <v>-1.876005e-002</v>
      </c>
    </row>
    <row r="1979" ht="15" hidden="1">
      <c r="A1979" s="47">
        <v>90275020</v>
      </c>
      <c r="B1979" s="48" t="s">
        <v>6384</v>
      </c>
      <c r="C1979" s="48" t="s">
        <v>6385</v>
      </c>
      <c r="D1979" s="49" t="s">
        <v>6383</v>
      </c>
      <c r="E1979" s="49">
        <v>100</v>
      </c>
      <c r="F1979" s="50" t="s">
        <v>18</v>
      </c>
      <c r="G1979" s="50" t="s">
        <v>19</v>
      </c>
      <c r="H1979" s="22">
        <v>2.3799999999999999</v>
      </c>
      <c r="J1979" s="39">
        <v>90275020</v>
      </c>
      <c r="K1979" s="51">
        <v>2.3300000000000001</v>
      </c>
      <c r="L1979" s="51">
        <v>-4.9999999999999802e-002</v>
      </c>
    </row>
    <row r="1980" ht="15" hidden="1">
      <c r="A1980" s="47">
        <v>91528011</v>
      </c>
      <c r="B1980" s="48" t="s">
        <v>9674</v>
      </c>
      <c r="C1980" s="48" t="s">
        <v>9675</v>
      </c>
      <c r="D1980" s="49" t="s">
        <v>235</v>
      </c>
      <c r="E1980" s="49">
        <v>1</v>
      </c>
      <c r="F1980" s="50" t="s">
        <v>60</v>
      </c>
      <c r="G1980" s="50" t="s">
        <v>14</v>
      </c>
      <c r="H1980" s="22">
        <v>9.63664285714286</v>
      </c>
      <c r="J1980" s="39">
        <v>91528011</v>
      </c>
      <c r="K1980" s="51">
        <v>9.4348422000000003</v>
      </c>
      <c r="L1980" s="51">
        <v>-0.201800657142856</v>
      </c>
    </row>
    <row r="1981" ht="15" hidden="1">
      <c r="A1981" s="47">
        <v>90262530</v>
      </c>
      <c r="B1981" s="48" t="s">
        <v>6680</v>
      </c>
      <c r="C1981" s="48" t="s">
        <v>6681</v>
      </c>
      <c r="D1981" s="49" t="s">
        <v>1221</v>
      </c>
      <c r="E1981" s="49">
        <v>1</v>
      </c>
      <c r="F1981" s="50" t="s">
        <v>436</v>
      </c>
      <c r="G1981" s="50" t="s">
        <v>14</v>
      </c>
      <c r="H1981" s="22">
        <v>2.8860000000000001</v>
      </c>
      <c r="J1981" s="39">
        <v>90262530</v>
      </c>
      <c r="K1981" s="51">
        <v>2.8256633999999998</v>
      </c>
      <c r="L1981" s="51">
        <v>-6.03365999999999e-002</v>
      </c>
    </row>
    <row r="1982" ht="15" hidden="1">
      <c r="A1982" s="47">
        <v>92380689</v>
      </c>
      <c r="B1982" s="48" t="s">
        <v>4484</v>
      </c>
      <c r="C1982" s="48" t="s">
        <v>4485</v>
      </c>
      <c r="D1982" s="49" t="s">
        <v>34</v>
      </c>
      <c r="E1982" s="49">
        <v>1</v>
      </c>
      <c r="F1982" s="50" t="s">
        <v>60</v>
      </c>
      <c r="G1982" s="50" t="s">
        <v>14</v>
      </c>
      <c r="H1982" s="22">
        <v>0.48914999999999997</v>
      </c>
      <c r="J1982" s="39">
        <v>92380689</v>
      </c>
      <c r="K1982" s="51">
        <v>0.47892600000000002</v>
      </c>
      <c r="L1982" s="51">
        <v>-1.02239999999999e-002</v>
      </c>
    </row>
    <row r="1983" ht="15" hidden="1">
      <c r="A1983" s="47">
        <v>90205383</v>
      </c>
      <c r="B1983" s="48" t="s">
        <v>8546</v>
      </c>
      <c r="C1983" s="48" t="s">
        <v>8547</v>
      </c>
      <c r="D1983" s="49" t="s">
        <v>956</v>
      </c>
      <c r="E1983" s="49">
        <v>50</v>
      </c>
      <c r="F1983" s="50" t="s">
        <v>18</v>
      </c>
      <c r="G1983" s="50" t="s">
        <v>19</v>
      </c>
      <c r="H1983" s="22">
        <v>2.9005200000000002</v>
      </c>
      <c r="J1983" s="39">
        <v>90205383</v>
      </c>
      <c r="K1983" s="51">
        <v>2.8399999999999999</v>
      </c>
      <c r="L1983" s="51">
        <v>-6.05199999999999e-002</v>
      </c>
    </row>
    <row r="1984" ht="15" hidden="1">
      <c r="A1984" s="47">
        <v>92445209</v>
      </c>
      <c r="B1984" s="48" t="s">
        <v>8797</v>
      </c>
      <c r="C1984" s="48" t="s">
        <v>8798</v>
      </c>
      <c r="D1984" s="49" t="s">
        <v>134</v>
      </c>
      <c r="E1984" s="49">
        <v>250</v>
      </c>
      <c r="F1984" s="50" t="s">
        <v>18</v>
      </c>
      <c r="G1984" s="50" t="s">
        <v>19</v>
      </c>
      <c r="H1984" s="22">
        <v>5.7599999999999998</v>
      </c>
      <c r="J1984" s="39">
        <v>92445209</v>
      </c>
      <c r="K1984" s="51">
        <v>5.6399999999999997</v>
      </c>
      <c r="L1984" s="51">
        <v>-0.12</v>
      </c>
    </row>
    <row r="1985" ht="15" hidden="1">
      <c r="A1985" s="47">
        <v>92472389</v>
      </c>
      <c r="B1985" s="48" t="s">
        <v>8323</v>
      </c>
      <c r="C1985" s="48" t="s">
        <v>8324</v>
      </c>
      <c r="D1985" s="49" t="s">
        <v>220</v>
      </c>
      <c r="E1985" s="49">
        <v>420</v>
      </c>
      <c r="F1985" s="50" t="s">
        <v>743</v>
      </c>
      <c r="G1985" s="50" t="s">
        <v>19</v>
      </c>
      <c r="H1985" s="22">
        <v>28.670000000000002</v>
      </c>
      <c r="J1985" s="39">
        <v>92472389</v>
      </c>
      <c r="K1985" s="51">
        <v>28.074186000000001</v>
      </c>
      <c r="L1985" s="51">
        <v>-0.59581399999999696</v>
      </c>
    </row>
    <row r="1986" ht="15" hidden="1">
      <c r="A1986" s="47">
        <v>92464572</v>
      </c>
      <c r="B1986" s="48" t="s">
        <v>4867</v>
      </c>
      <c r="C1986" s="48" t="s">
        <v>4868</v>
      </c>
      <c r="D1986" s="49" t="s">
        <v>69</v>
      </c>
      <c r="E1986" s="49">
        <v>1</v>
      </c>
      <c r="F1986" s="50" t="s">
        <v>70</v>
      </c>
      <c r="G1986" s="50" t="s">
        <v>14</v>
      </c>
      <c r="H1986" s="22">
        <v>39.357900000000001</v>
      </c>
      <c r="J1986" s="39">
        <v>92464572</v>
      </c>
      <c r="K1986" s="51">
        <v>38.541569850000002</v>
      </c>
      <c r="L1986" s="51">
        <v>-0.81633015000000597</v>
      </c>
    </row>
    <row r="1987" ht="15" hidden="1">
      <c r="A1987" s="47">
        <v>94937621</v>
      </c>
      <c r="B1987" s="48" t="s">
        <v>3196</v>
      </c>
      <c r="C1987" s="48" t="s">
        <v>3197</v>
      </c>
      <c r="D1987" s="49" t="s">
        <v>124</v>
      </c>
      <c r="E1987" s="49">
        <v>50</v>
      </c>
      <c r="F1987" s="50" t="s">
        <v>743</v>
      </c>
      <c r="G1987" s="50" t="s">
        <v>261</v>
      </c>
      <c r="H1987" s="22">
        <v>3.6200000000000001</v>
      </c>
      <c r="J1987" s="39">
        <v>94937621</v>
      </c>
      <c r="K1987" s="51">
        <v>3.5449646399999999</v>
      </c>
      <c r="L1987" s="51">
        <v>-7.5035360000000204e-002</v>
      </c>
    </row>
    <row r="1988" ht="15" hidden="1">
      <c r="A1988" s="47">
        <v>92179010</v>
      </c>
      <c r="B1988" s="48" t="s">
        <v>8683</v>
      </c>
      <c r="C1988" s="48" t="s">
        <v>8684</v>
      </c>
      <c r="D1988" s="49" t="s">
        <v>220</v>
      </c>
      <c r="E1988" s="49">
        <v>500</v>
      </c>
      <c r="F1988" s="50" t="s">
        <v>743</v>
      </c>
      <c r="G1988" s="50" t="s">
        <v>19</v>
      </c>
      <c r="H1988" s="22">
        <v>15.059799999999999</v>
      </c>
      <c r="J1988" s="39">
        <v>92179010</v>
      </c>
      <c r="K1988" s="51">
        <v>14.74788</v>
      </c>
      <c r="L1988" s="51">
        <v>-0.31191999999999698</v>
      </c>
    </row>
    <row r="1989" ht="15" hidden="1">
      <c r="A1989" s="47">
        <v>90129849</v>
      </c>
      <c r="B1989" s="48" t="s">
        <v>889</v>
      </c>
      <c r="C1989" s="48" t="s">
        <v>893</v>
      </c>
      <c r="D1989" s="49" t="s">
        <v>894</v>
      </c>
      <c r="E1989" s="49">
        <v>1</v>
      </c>
      <c r="F1989" s="50" t="s">
        <v>436</v>
      </c>
      <c r="G1989" s="50" t="s">
        <v>14</v>
      </c>
      <c r="H1989" s="22">
        <v>1.7849643858899999</v>
      </c>
      <c r="J1989" s="39">
        <v>90129849</v>
      </c>
      <c r="K1989" s="51">
        <v>1.7480799</v>
      </c>
      <c r="L1989" s="51">
        <v>-3.6884485889999902e-002</v>
      </c>
    </row>
    <row r="1990" ht="15" hidden="1">
      <c r="A1990" s="47">
        <v>90202724</v>
      </c>
      <c r="B1990" s="48" t="s">
        <v>3456</v>
      </c>
      <c r="C1990" s="48" t="s">
        <v>3457</v>
      </c>
      <c r="D1990" s="49" t="s">
        <v>334</v>
      </c>
      <c r="E1990" s="49">
        <v>1</v>
      </c>
      <c r="F1990" s="50" t="s">
        <v>64</v>
      </c>
      <c r="G1990" s="50" t="s">
        <v>14</v>
      </c>
      <c r="H1990" s="22">
        <v>1.7831479837752</v>
      </c>
      <c r="J1990" s="39">
        <v>90202724</v>
      </c>
      <c r="K1990" s="51">
        <v>1.7463010320000001</v>
      </c>
      <c r="L1990" s="51">
        <v>-3.68469517751999e-002</v>
      </c>
    </row>
    <row r="1991" ht="15" hidden="1">
      <c r="A1991" s="47">
        <v>92429548</v>
      </c>
      <c r="B1991" s="48" t="s">
        <v>5038</v>
      </c>
      <c r="C1991" s="48" t="s">
        <v>5039</v>
      </c>
      <c r="D1991" s="49" t="s">
        <v>1356</v>
      </c>
      <c r="E1991" s="49">
        <v>1</v>
      </c>
      <c r="F1991" s="50" t="s">
        <v>60</v>
      </c>
      <c r="G1991" s="50" t="s">
        <v>14</v>
      </c>
      <c r="H1991" s="22">
        <v>1.748287035495</v>
      </c>
      <c r="J1991" s="39">
        <v>92429548</v>
      </c>
      <c r="K1991" s="51">
        <v>1.7121604500000001</v>
      </c>
      <c r="L1991" s="51">
        <v>-3.6126585494999898e-002</v>
      </c>
    </row>
    <row r="1992" ht="15" hidden="1">
      <c r="A1992" s="47">
        <v>92368565</v>
      </c>
      <c r="B1992" s="48" t="s">
        <v>5065</v>
      </c>
      <c r="C1992" s="48" t="s">
        <v>5066</v>
      </c>
      <c r="D1992" s="49" t="s">
        <v>354</v>
      </c>
      <c r="E1992" s="49">
        <v>1</v>
      </c>
      <c r="F1992" s="50" t="s">
        <v>60</v>
      </c>
      <c r="G1992" s="50" t="s">
        <v>14</v>
      </c>
      <c r="H1992" s="22">
        <v>1.98057692133</v>
      </c>
      <c r="J1992" s="39">
        <v>92368565</v>
      </c>
      <c r="K1992" s="51">
        <v>1.9396503</v>
      </c>
      <c r="L1992" s="51">
        <v>-4.0926621329999899e-002</v>
      </c>
    </row>
    <row r="1993" ht="15" hidden="1">
      <c r="A1993" s="47">
        <v>90187261</v>
      </c>
      <c r="B1993" s="48" t="s">
        <v>5309</v>
      </c>
      <c r="C1993" s="48" t="s">
        <v>5310</v>
      </c>
      <c r="D1993" s="49" t="s">
        <v>146</v>
      </c>
      <c r="E1993" s="49">
        <v>1</v>
      </c>
      <c r="F1993" s="50" t="s">
        <v>436</v>
      </c>
      <c r="G1993" s="50" t="s">
        <v>14</v>
      </c>
      <c r="H1993" s="22">
        <v>1.98057692133</v>
      </c>
      <c r="J1993" s="39">
        <v>90187261</v>
      </c>
      <c r="K1993" s="51">
        <v>1.9396503</v>
      </c>
      <c r="L1993" s="51">
        <v>-4.0926621329999899e-002</v>
      </c>
    </row>
    <row r="1994" ht="15" hidden="1">
      <c r="A1994" s="47">
        <v>90234863</v>
      </c>
      <c r="B1994" s="48" t="s">
        <v>1826</v>
      </c>
      <c r="C1994" s="48" t="s">
        <v>1826</v>
      </c>
      <c r="D1994" s="49" t="s">
        <v>590</v>
      </c>
      <c r="E1994" s="49">
        <v>1</v>
      </c>
      <c r="F1994" s="50" t="s">
        <v>60</v>
      </c>
      <c r="G1994" s="50" t="s">
        <v>14</v>
      </c>
      <c r="H1994" s="22">
        <v>1.9325499594284301</v>
      </c>
      <c r="J1994" s="39">
        <v>90234863</v>
      </c>
      <c r="K1994" s="51">
        <v>1.8926157667500001</v>
      </c>
      <c r="L1994" s="51">
        <v>-3.99341926784249e-002</v>
      </c>
    </row>
    <row r="1995" ht="15" hidden="1">
      <c r="A1995" s="47">
        <v>90210085</v>
      </c>
      <c r="B1995" s="48" t="s">
        <v>3281</v>
      </c>
      <c r="C1995" s="48" t="s">
        <v>3286</v>
      </c>
      <c r="D1995" s="49" t="s">
        <v>31</v>
      </c>
      <c r="E1995" s="49">
        <v>1</v>
      </c>
      <c r="F1995" s="50" t="s">
        <v>436</v>
      </c>
      <c r="G1995" s="50" t="s">
        <v>14</v>
      </c>
      <c r="H1995" s="22">
        <v>1.943899570935</v>
      </c>
      <c r="J1995" s="39">
        <v>90210085</v>
      </c>
      <c r="K1995" s="51">
        <v>1.9037308500000001</v>
      </c>
      <c r="L1995" s="51">
        <v>-4.0168720934999902e-002</v>
      </c>
    </row>
    <row r="1996" ht="15" hidden="1">
      <c r="A1996" s="47">
        <v>90152964</v>
      </c>
      <c r="B1996" s="48" t="s">
        <v>6515</v>
      </c>
      <c r="C1996" s="48" t="s">
        <v>6515</v>
      </c>
      <c r="D1996" s="49" t="s">
        <v>39</v>
      </c>
      <c r="E1996" s="49">
        <v>1</v>
      </c>
      <c r="F1996" s="50" t="s">
        <v>60</v>
      </c>
      <c r="G1996" s="50" t="s">
        <v>14</v>
      </c>
      <c r="H1996" s="22">
        <v>1.943899570935</v>
      </c>
      <c r="J1996" s="39">
        <v>90152964</v>
      </c>
      <c r="K1996" s="51">
        <v>1.9037308500000001</v>
      </c>
      <c r="L1996" s="51">
        <v>-4.0168720934999902e-002</v>
      </c>
    </row>
    <row r="1997" ht="15" hidden="1">
      <c r="A1997" s="47">
        <v>92379508</v>
      </c>
      <c r="B1997" s="48" t="s">
        <v>3983</v>
      </c>
      <c r="C1997" s="48" t="s">
        <v>3984</v>
      </c>
      <c r="D1997" s="49" t="s">
        <v>134</v>
      </c>
      <c r="E1997" s="49">
        <v>1</v>
      </c>
      <c r="F1997" s="50" t="s">
        <v>60</v>
      </c>
      <c r="G1997" s="50" t="s">
        <v>14</v>
      </c>
      <c r="H1997" s="22">
        <v>1.7116096851</v>
      </c>
      <c r="J1997" s="39">
        <v>92379508</v>
      </c>
      <c r="K1997" s="51">
        <v>1.6762410000000001</v>
      </c>
      <c r="L1997" s="51">
        <v>-3.5368685099999901e-002</v>
      </c>
    </row>
    <row r="1998" ht="15" hidden="1">
      <c r="A1998" s="47">
        <v>92435505</v>
      </c>
      <c r="B1998" s="48" t="s">
        <v>7436</v>
      </c>
      <c r="C1998" s="48" t="s">
        <v>7437</v>
      </c>
      <c r="D1998" s="49" t="s">
        <v>720</v>
      </c>
      <c r="E1998" s="49">
        <v>1</v>
      </c>
      <c r="F1998" s="50" t="s">
        <v>60</v>
      </c>
      <c r="G1998" s="50" t="s">
        <v>14</v>
      </c>
      <c r="H1998" s="22">
        <v>1.7116096851</v>
      </c>
      <c r="J1998" s="39">
        <v>92435505</v>
      </c>
      <c r="K1998" s="51">
        <v>1.6762410000000001</v>
      </c>
      <c r="L1998" s="51">
        <v>-3.5368685099999901e-002</v>
      </c>
    </row>
    <row r="1999" ht="15" hidden="1">
      <c r="A1999" s="47">
        <v>90300068</v>
      </c>
      <c r="B1999" s="48" t="s">
        <v>1171</v>
      </c>
      <c r="C1999" s="48" t="s">
        <v>1174</v>
      </c>
      <c r="D1999" s="49" t="s">
        <v>1175</v>
      </c>
      <c r="E1999" s="49">
        <v>1</v>
      </c>
      <c r="F1999" s="50" t="s">
        <v>60</v>
      </c>
      <c r="G1999" s="50" t="s">
        <v>14</v>
      </c>
      <c r="H1999" s="22">
        <v>1.90722222054</v>
      </c>
      <c r="J1999" s="39">
        <v>90300068</v>
      </c>
      <c r="K1999" s="51">
        <v>1.8678113999999999</v>
      </c>
      <c r="L1999" s="51">
        <v>-3.9410820539999898e-002</v>
      </c>
    </row>
    <row r="2000" ht="15" hidden="1">
      <c r="A2000" s="47">
        <v>92381480</v>
      </c>
      <c r="B2000" s="48" t="s">
        <v>7614</v>
      </c>
      <c r="C2000" s="48" t="s">
        <v>7616</v>
      </c>
      <c r="D2000" s="49" t="s">
        <v>5650</v>
      </c>
      <c r="E2000" s="49">
        <v>1</v>
      </c>
      <c r="F2000" s="50" t="s">
        <v>60</v>
      </c>
      <c r="G2000" s="50" t="s">
        <v>14</v>
      </c>
      <c r="H2000" s="22">
        <v>1.90722222054</v>
      </c>
      <c r="J2000" s="39">
        <v>92381480</v>
      </c>
      <c r="K2000" s="51">
        <v>1.8678113999999999</v>
      </c>
      <c r="L2000" s="51">
        <v>-3.9410820539999898e-002</v>
      </c>
    </row>
    <row r="2001" ht="15" hidden="1">
      <c r="A2001" s="47">
        <v>90131720</v>
      </c>
      <c r="B2001" s="48" t="s">
        <v>905</v>
      </c>
      <c r="C2001" s="48" t="s">
        <v>907</v>
      </c>
      <c r="D2001" s="49" t="s">
        <v>81</v>
      </c>
      <c r="E2001" s="49">
        <v>1</v>
      </c>
      <c r="F2001" s="50" t="s">
        <v>60</v>
      </c>
      <c r="G2001" s="50" t="s">
        <v>14</v>
      </c>
      <c r="H2001" s="22">
        <v>1.674932334705</v>
      </c>
      <c r="J2001" s="39">
        <v>90131720</v>
      </c>
      <c r="K2001" s="51">
        <v>1.6403215499999999</v>
      </c>
      <c r="L2001" s="51">
        <v>-3.4610784704999897e-002</v>
      </c>
    </row>
    <row r="2002" ht="15" hidden="1">
      <c r="A2002" s="47">
        <v>90131738</v>
      </c>
      <c r="B2002" s="48" t="s">
        <v>905</v>
      </c>
      <c r="C2002" s="48" t="s">
        <v>907</v>
      </c>
      <c r="D2002" s="49" t="s">
        <v>81</v>
      </c>
      <c r="E2002" s="49">
        <v>1</v>
      </c>
      <c r="F2002" s="50" t="s">
        <v>60</v>
      </c>
      <c r="G2002" s="50" t="s">
        <v>14</v>
      </c>
      <c r="H2002" s="22">
        <v>1.674932334705</v>
      </c>
      <c r="J2002" s="39">
        <v>90131738</v>
      </c>
      <c r="K2002" s="51">
        <v>1.6403215499999999</v>
      </c>
      <c r="L2002" s="51">
        <v>-3.4610784704999897e-002</v>
      </c>
    </row>
    <row r="2003" ht="15" hidden="1">
      <c r="A2003" s="47">
        <v>92412211</v>
      </c>
      <c r="B2003" s="48" t="s">
        <v>3688</v>
      </c>
      <c r="C2003" s="48" t="s">
        <v>3689</v>
      </c>
      <c r="D2003" s="49" t="s">
        <v>92</v>
      </c>
      <c r="E2003" s="49">
        <v>1</v>
      </c>
      <c r="F2003" s="50" t="s">
        <v>436</v>
      </c>
      <c r="G2003" s="50" t="s">
        <v>14</v>
      </c>
      <c r="H2003" s="22">
        <v>1.674932334705</v>
      </c>
      <c r="J2003" s="39">
        <v>92412211</v>
      </c>
      <c r="K2003" s="51">
        <v>1.6403215499999999</v>
      </c>
      <c r="L2003" s="51">
        <v>-3.4610784704999897e-002</v>
      </c>
    </row>
    <row r="2004" ht="15" hidden="1">
      <c r="A2004" s="47">
        <v>92436030</v>
      </c>
      <c r="B2004" s="48" t="s">
        <v>8101</v>
      </c>
      <c r="C2004" s="48" t="s">
        <v>8102</v>
      </c>
      <c r="D2004" s="49" t="s">
        <v>358</v>
      </c>
      <c r="E2004" s="49">
        <v>1</v>
      </c>
      <c r="F2004" s="50" t="s">
        <v>436</v>
      </c>
      <c r="G2004" s="50" t="s">
        <v>14</v>
      </c>
      <c r="H2004" s="22">
        <v>1.674932334705</v>
      </c>
      <c r="J2004" s="39">
        <v>92436030</v>
      </c>
      <c r="K2004" s="51">
        <v>1.6403215499999999</v>
      </c>
      <c r="L2004" s="51">
        <v>-3.4610784704999897e-002</v>
      </c>
    </row>
    <row r="2005" ht="15" hidden="1">
      <c r="A2005" s="47">
        <v>92458823</v>
      </c>
      <c r="B2005" s="48" t="s">
        <v>6528</v>
      </c>
      <c r="C2005" s="48" t="s">
        <v>6529</v>
      </c>
      <c r="D2005" s="49" t="s">
        <v>24</v>
      </c>
      <c r="E2005" s="49">
        <v>1</v>
      </c>
      <c r="F2005" s="50" t="s">
        <v>436</v>
      </c>
      <c r="G2005" s="50" t="s">
        <v>14</v>
      </c>
      <c r="H2005" s="22">
        <v>2.0661574055849998</v>
      </c>
      <c r="J2005" s="39">
        <v>92458823</v>
      </c>
      <c r="K2005" s="51">
        <v>2.02346235</v>
      </c>
      <c r="L2005" s="51">
        <v>-4.2695055584999898e-002</v>
      </c>
    </row>
    <row r="2006" ht="15" hidden="1">
      <c r="A2006" s="47">
        <v>92266266</v>
      </c>
      <c r="B2006" s="48" t="s">
        <v>6524</v>
      </c>
      <c r="C2006" s="48" t="s">
        <v>6525</v>
      </c>
      <c r="D2006" s="49" t="s">
        <v>24</v>
      </c>
      <c r="E2006" s="49">
        <v>1</v>
      </c>
      <c r="F2006" s="50" t="s">
        <v>436</v>
      </c>
      <c r="G2006" s="50" t="s">
        <v>14</v>
      </c>
      <c r="H2006" s="22">
        <v>1.870544870145</v>
      </c>
      <c r="J2006" s="39">
        <v>92266266</v>
      </c>
      <c r="K2006" s="51">
        <v>1.8318919499999999</v>
      </c>
      <c r="L2006" s="51">
        <v>-3.8652920144999901e-002</v>
      </c>
    </row>
    <row r="2007" ht="15" hidden="1">
      <c r="A2007" s="47">
        <v>90494016</v>
      </c>
      <c r="B2007" s="48" t="s">
        <v>8297</v>
      </c>
      <c r="C2007" s="48" t="s">
        <v>8300</v>
      </c>
      <c r="D2007" s="49" t="s">
        <v>69</v>
      </c>
      <c r="E2007" s="49">
        <v>1</v>
      </c>
      <c r="F2007" s="50" t="s">
        <v>60</v>
      </c>
      <c r="G2007" s="50" t="s">
        <v>14</v>
      </c>
      <c r="H2007" s="22">
        <v>1.870544870145</v>
      </c>
      <c r="J2007" s="39">
        <v>90494016</v>
      </c>
      <c r="K2007" s="51">
        <v>1.8318919499999999</v>
      </c>
      <c r="L2007" s="51">
        <v>-3.8652920144999901e-002</v>
      </c>
    </row>
    <row r="2008" ht="15" hidden="1">
      <c r="A2008" s="47">
        <v>90299140</v>
      </c>
      <c r="B2008" s="48" t="s">
        <v>8818</v>
      </c>
      <c r="C2008" s="48" t="s">
        <v>8829</v>
      </c>
      <c r="D2008" s="49" t="s">
        <v>39</v>
      </c>
      <c r="E2008" s="49">
        <v>1</v>
      </c>
      <c r="F2008" s="50" t="s">
        <v>60</v>
      </c>
      <c r="G2008" s="50" t="s">
        <v>14</v>
      </c>
      <c r="H2008" s="22">
        <v>1.870544870145</v>
      </c>
      <c r="J2008" s="39">
        <v>90299140</v>
      </c>
      <c r="K2008" s="51">
        <v>1.8318919499999999</v>
      </c>
      <c r="L2008" s="51">
        <v>-3.8652920144999901e-002</v>
      </c>
    </row>
    <row r="2009" ht="15" hidden="1">
      <c r="A2009" s="47">
        <v>92456863</v>
      </c>
      <c r="B2009" s="48" t="s">
        <v>7010</v>
      </c>
      <c r="C2009" s="48" t="s">
        <v>7010</v>
      </c>
      <c r="D2009" s="49" t="s">
        <v>39</v>
      </c>
      <c r="E2009" s="49">
        <v>1</v>
      </c>
      <c r="F2009" s="50" t="s">
        <v>60</v>
      </c>
      <c r="G2009" s="50" t="s">
        <v>14</v>
      </c>
      <c r="H2009" s="22">
        <v>1.8338675197500001</v>
      </c>
      <c r="J2009" s="39">
        <v>92456863</v>
      </c>
      <c r="K2009" s="51">
        <v>1.7959725</v>
      </c>
      <c r="L2009" s="51">
        <v>-3.7895019749999898e-002</v>
      </c>
    </row>
    <row r="2010" ht="15" hidden="1">
      <c r="A2010" s="47">
        <v>90226771</v>
      </c>
      <c r="B2010" s="48" t="s">
        <v>9474</v>
      </c>
      <c r="C2010" s="48" t="s">
        <v>9475</v>
      </c>
      <c r="D2010" s="49" t="s">
        <v>59</v>
      </c>
      <c r="E2010" s="49">
        <v>1</v>
      </c>
      <c r="F2010" s="50" t="s">
        <v>60</v>
      </c>
      <c r="G2010" s="50" t="s">
        <v>14</v>
      </c>
      <c r="H2010" s="22">
        <v>1.8338675197500001</v>
      </c>
      <c r="J2010" s="39">
        <v>90226771</v>
      </c>
      <c r="K2010" s="51">
        <v>1.7959725</v>
      </c>
      <c r="L2010" s="51">
        <v>-3.7895019749999898e-002</v>
      </c>
    </row>
    <row r="2011" ht="15" hidden="1">
      <c r="A2011" s="47">
        <v>90244311</v>
      </c>
      <c r="B2011" s="48" t="s">
        <v>5603</v>
      </c>
      <c r="C2011" s="48" t="s">
        <v>5604</v>
      </c>
      <c r="D2011" s="49" t="s">
        <v>181</v>
      </c>
      <c r="E2011" s="49">
        <v>1</v>
      </c>
      <c r="F2011" s="50" t="s">
        <v>436</v>
      </c>
      <c r="G2011" s="50" t="s">
        <v>14</v>
      </c>
      <c r="H2011" s="22">
        <v>1.9928027047950001</v>
      </c>
      <c r="J2011" s="39">
        <v>90244311</v>
      </c>
      <c r="K2011" s="51">
        <v>1.95162345</v>
      </c>
      <c r="L2011" s="51">
        <v>-4.1179254794999801e-002</v>
      </c>
    </row>
    <row r="2012" ht="15" hidden="1">
      <c r="A2012" s="47">
        <v>90171993</v>
      </c>
      <c r="B2012" s="48" t="s">
        <v>857</v>
      </c>
      <c r="C2012" s="48" t="s">
        <v>858</v>
      </c>
      <c r="D2012" s="49" t="s">
        <v>244</v>
      </c>
      <c r="E2012" s="49">
        <v>1</v>
      </c>
      <c r="F2012" s="50" t="s">
        <v>436</v>
      </c>
      <c r="G2012" s="50" t="s">
        <v>14</v>
      </c>
      <c r="H2012" s="22">
        <v>1.64693529057015</v>
      </c>
      <c r="J2012" s="39">
        <v>90171993</v>
      </c>
      <c r="K2012" s="51">
        <v>1.6129030365000001</v>
      </c>
      <c r="L2012" s="51">
        <v>-3.4032254070149898e-002</v>
      </c>
    </row>
    <row r="2013" ht="15" hidden="1">
      <c r="A2013" s="47">
        <v>92419232</v>
      </c>
      <c r="B2013" s="48" t="s">
        <v>8914</v>
      </c>
      <c r="C2013" s="48" t="s">
        <v>8915</v>
      </c>
      <c r="D2013" s="49" t="s">
        <v>36</v>
      </c>
      <c r="E2013" s="49">
        <v>1</v>
      </c>
      <c r="F2013" s="50" t="s">
        <v>60</v>
      </c>
      <c r="G2013" s="50" t="s">
        <v>14</v>
      </c>
      <c r="H2013" s="22">
        <v>1.9561253543999999</v>
      </c>
      <c r="J2013" s="39">
        <v>92419232</v>
      </c>
      <c r="K2013" s="51">
        <v>1.9157040000000001</v>
      </c>
      <c r="L2013" s="51">
        <v>-4.0421354399999797e-002</v>
      </c>
    </row>
    <row r="2014" ht="15" hidden="1">
      <c r="A2014" s="47">
        <v>90209338</v>
      </c>
      <c r="B2014" s="48" t="s">
        <v>2000</v>
      </c>
      <c r="C2014" s="48" t="s">
        <v>2001</v>
      </c>
      <c r="D2014" s="49" t="s">
        <v>31</v>
      </c>
      <c r="E2014" s="49">
        <v>1</v>
      </c>
      <c r="F2014" s="50" t="s">
        <v>60</v>
      </c>
      <c r="G2014" s="50" t="s">
        <v>14</v>
      </c>
      <c r="H2014" s="22">
        <v>1.76902358535</v>
      </c>
      <c r="J2014" s="39">
        <v>90209338</v>
      </c>
      <c r="K2014" s="51">
        <v>1.7324685</v>
      </c>
      <c r="L2014" s="51">
        <v>-3.6555085349999801e-002</v>
      </c>
    </row>
    <row r="2015" ht="15" hidden="1">
      <c r="A2015" s="47">
        <v>92458815</v>
      </c>
      <c r="B2015" s="48" t="s">
        <v>6526</v>
      </c>
      <c r="C2015" s="48" t="s">
        <v>6527</v>
      </c>
      <c r="D2015" s="49" t="s">
        <v>24</v>
      </c>
      <c r="E2015" s="49">
        <v>1</v>
      </c>
      <c r="F2015" s="50" t="s">
        <v>436</v>
      </c>
      <c r="G2015" s="50" t="s">
        <v>14</v>
      </c>
      <c r="H2015" s="22">
        <v>1.7605128189599999</v>
      </c>
      <c r="J2015" s="39">
        <v>92458815</v>
      </c>
      <c r="K2015" s="51">
        <v>1.7241336</v>
      </c>
      <c r="L2015" s="51">
        <v>-3.63792189599998e-002</v>
      </c>
    </row>
    <row r="2016" ht="15" hidden="1">
      <c r="A2016" s="47">
        <v>92464025</v>
      </c>
      <c r="B2016" s="48" t="s">
        <v>7623</v>
      </c>
      <c r="C2016" s="48" t="s">
        <v>7623</v>
      </c>
      <c r="D2016" s="49" t="s">
        <v>227</v>
      </c>
      <c r="E2016" s="49">
        <v>1</v>
      </c>
      <c r="F2016" s="50" t="s">
        <v>60</v>
      </c>
      <c r="G2016" s="50" t="s">
        <v>14</v>
      </c>
      <c r="H2016" s="22">
        <v>1.7605128189599999</v>
      </c>
      <c r="J2016" s="39">
        <v>92464025</v>
      </c>
      <c r="K2016" s="51">
        <v>1.7241336</v>
      </c>
      <c r="L2016" s="51">
        <v>-3.63792189599998e-002</v>
      </c>
    </row>
    <row r="2017" ht="15" hidden="1">
      <c r="A2017" s="47">
        <v>90234588</v>
      </c>
      <c r="B2017" s="48" t="s">
        <v>1552</v>
      </c>
      <c r="C2017" s="48" t="s">
        <v>1566</v>
      </c>
      <c r="D2017" s="49" t="s">
        <v>169</v>
      </c>
      <c r="E2017" s="49">
        <v>1</v>
      </c>
      <c r="F2017" s="50" t="s">
        <v>60</v>
      </c>
      <c r="G2017" s="50" t="s">
        <v>14</v>
      </c>
      <c r="H2017" s="22">
        <v>1.7238354685649999</v>
      </c>
      <c r="J2017" s="39">
        <v>90234588</v>
      </c>
      <c r="K2017" s="51">
        <v>1.6882141500000001</v>
      </c>
      <c r="L2017" s="51">
        <v>-3.5621318564999803e-002</v>
      </c>
    </row>
    <row r="2018" ht="15" hidden="1">
      <c r="A2018" s="47">
        <v>90133390</v>
      </c>
      <c r="B2018" s="48" t="s">
        <v>3122</v>
      </c>
      <c r="C2018" s="48" t="s">
        <v>3123</v>
      </c>
      <c r="D2018" s="49" t="s">
        <v>1298</v>
      </c>
      <c r="E2018" s="49">
        <v>1</v>
      </c>
      <c r="F2018" s="50" t="s">
        <v>436</v>
      </c>
      <c r="G2018" s="50" t="s">
        <v>14</v>
      </c>
      <c r="H2018" s="22">
        <v>1.7238354685649999</v>
      </c>
      <c r="J2018" s="39">
        <v>90133390</v>
      </c>
      <c r="K2018" s="51">
        <v>1.6882141500000001</v>
      </c>
      <c r="L2018" s="51">
        <v>-3.5621318564999803e-002</v>
      </c>
    </row>
    <row r="2019" ht="15" hidden="1">
      <c r="A2019" s="47">
        <v>92460780</v>
      </c>
      <c r="B2019" s="48" t="s">
        <v>2091</v>
      </c>
      <c r="C2019" s="48" t="s">
        <v>2092</v>
      </c>
      <c r="D2019" s="49" t="s">
        <v>414</v>
      </c>
      <c r="E2019" s="49">
        <v>10</v>
      </c>
      <c r="F2019" s="50" t="s">
        <v>95</v>
      </c>
      <c r="G2019" s="50" t="s">
        <v>19</v>
      </c>
      <c r="H2019" s="22">
        <v>1.88277065361</v>
      </c>
      <c r="J2019" s="39">
        <v>92460780</v>
      </c>
      <c r="K2019" s="51">
        <v>1.8438650999999999</v>
      </c>
      <c r="L2019" s="51">
        <v>-3.8905553609999803e-002</v>
      </c>
    </row>
    <row r="2020" ht="15" hidden="1">
      <c r="A2020" s="47">
        <v>90144376</v>
      </c>
      <c r="B2020" s="48" t="s">
        <v>3001</v>
      </c>
      <c r="C2020" s="48" t="s">
        <v>3001</v>
      </c>
      <c r="D2020" s="49" t="s">
        <v>17</v>
      </c>
      <c r="E2020" s="49">
        <v>5</v>
      </c>
      <c r="F2020" s="50" t="s">
        <v>18</v>
      </c>
      <c r="G2020" s="50" t="s">
        <v>19</v>
      </c>
      <c r="H2020" s="22">
        <v>1.88277065361</v>
      </c>
      <c r="J2020" s="39">
        <v>90144376</v>
      </c>
      <c r="K2020" s="51">
        <v>1.8438650999999999</v>
      </c>
      <c r="L2020" s="51">
        <v>-3.8905553609999803e-002</v>
      </c>
    </row>
    <row r="2021" ht="15" hidden="1">
      <c r="A2021" s="47">
        <v>92397166</v>
      </c>
      <c r="B2021" s="48" t="s">
        <v>5486</v>
      </c>
      <c r="C2021" s="48" t="s">
        <v>5487</v>
      </c>
      <c r="D2021" s="49" t="s">
        <v>455</v>
      </c>
      <c r="E2021" s="49">
        <v>1</v>
      </c>
      <c r="F2021" s="50" t="s">
        <v>88</v>
      </c>
      <c r="G2021" s="50" t="s">
        <v>14</v>
      </c>
      <c r="H2021" s="22">
        <v>1.88277065361</v>
      </c>
      <c r="J2021" s="39">
        <v>92397166</v>
      </c>
      <c r="K2021" s="51">
        <v>1.8438650999999999</v>
      </c>
      <c r="L2021" s="51">
        <v>-3.8905553609999803e-002</v>
      </c>
    </row>
    <row r="2022" ht="15" hidden="1">
      <c r="A2022" s="47">
        <v>90242564</v>
      </c>
      <c r="B2022" s="48" t="s">
        <v>8126</v>
      </c>
      <c r="C2022" s="48" t="s">
        <v>8127</v>
      </c>
      <c r="D2022" s="49" t="s">
        <v>298</v>
      </c>
      <c r="E2022" s="49">
        <v>1</v>
      </c>
      <c r="F2022" s="50" t="s">
        <v>60</v>
      </c>
      <c r="G2022" s="50" t="s">
        <v>14</v>
      </c>
      <c r="H2022" s="22">
        <v>1.88277065361</v>
      </c>
      <c r="J2022" s="39">
        <v>90242564</v>
      </c>
      <c r="K2022" s="51">
        <v>1.8438650999999999</v>
      </c>
      <c r="L2022" s="51">
        <v>-3.8905553609999803e-002</v>
      </c>
    </row>
    <row r="2023" ht="15" hidden="1">
      <c r="A2023" s="47">
        <v>90303032</v>
      </c>
      <c r="B2023" s="48" t="s">
        <v>5566</v>
      </c>
      <c r="C2023" s="48" t="s">
        <v>5567</v>
      </c>
      <c r="D2023" s="49" t="s">
        <v>703</v>
      </c>
      <c r="E2023" s="49">
        <v>1</v>
      </c>
      <c r="F2023" s="50" t="s">
        <v>436</v>
      </c>
      <c r="G2023" s="50" t="s">
        <v>14</v>
      </c>
      <c r="H2023" s="22">
        <v>1.6871581181699999</v>
      </c>
      <c r="J2023" s="39">
        <v>90303032</v>
      </c>
      <c r="K2023" s="51">
        <v>1.6522946999999999</v>
      </c>
      <c r="L2023" s="51">
        <v>-3.4863418169999799e-002</v>
      </c>
    </row>
    <row r="2024" ht="15" hidden="1">
      <c r="A2024" s="47">
        <v>92450806</v>
      </c>
      <c r="B2024" s="48" t="s">
        <v>8522</v>
      </c>
      <c r="C2024" s="48" t="s">
        <v>8523</v>
      </c>
      <c r="D2024" s="49" t="s">
        <v>506</v>
      </c>
      <c r="E2024" s="49">
        <v>100</v>
      </c>
      <c r="F2024" s="50" t="s">
        <v>18</v>
      </c>
      <c r="G2024" s="50" t="s">
        <v>19</v>
      </c>
      <c r="H2024" s="22">
        <v>1.6871581181699999</v>
      </c>
      <c r="J2024" s="39">
        <v>92450806</v>
      </c>
      <c r="K2024" s="51">
        <v>1.6522946999999999</v>
      </c>
      <c r="L2024" s="51">
        <v>-3.4863418169999799e-002</v>
      </c>
    </row>
    <row r="2025" ht="15" hidden="1">
      <c r="A2025" s="47">
        <v>90509013</v>
      </c>
      <c r="B2025" s="48" t="s">
        <v>8721</v>
      </c>
      <c r="C2025" s="48" t="s">
        <v>8722</v>
      </c>
      <c r="D2025" s="49" t="s">
        <v>8723</v>
      </c>
      <c r="E2025" s="49">
        <v>1</v>
      </c>
      <c r="F2025" s="50" t="s">
        <v>158</v>
      </c>
      <c r="G2025" s="50" t="s">
        <v>14</v>
      </c>
      <c r="H2025" s="22">
        <v>1.6871581181699999</v>
      </c>
      <c r="J2025" s="39">
        <v>90509013</v>
      </c>
      <c r="K2025" s="51">
        <v>1.6522946999999999</v>
      </c>
      <c r="L2025" s="51">
        <v>-3.4863418169999799e-002</v>
      </c>
    </row>
    <row r="2026" ht="15" hidden="1">
      <c r="A2026" s="47">
        <v>90182537</v>
      </c>
      <c r="B2026" s="48" t="s">
        <v>7999</v>
      </c>
      <c r="C2026" s="48" t="s">
        <v>8002</v>
      </c>
      <c r="D2026" s="49" t="s">
        <v>24</v>
      </c>
      <c r="E2026" s="49">
        <v>1</v>
      </c>
      <c r="F2026" s="50" t="s">
        <v>60</v>
      </c>
      <c r="G2026" s="50" t="s">
        <v>14</v>
      </c>
      <c r="H2026" s="22">
        <v>2.041705838655</v>
      </c>
      <c r="J2026" s="39">
        <v>90182537</v>
      </c>
      <c r="K2026" s="51">
        <v>1.99951605</v>
      </c>
      <c r="L2026" s="51">
        <v>-4.2189788654999803e-002</v>
      </c>
    </row>
    <row r="2027" ht="15" hidden="1">
      <c r="A2027" s="47">
        <v>90168860</v>
      </c>
      <c r="B2027" s="48" t="s">
        <v>8398</v>
      </c>
      <c r="C2027" s="48" t="s">
        <v>8398</v>
      </c>
      <c r="D2027" s="49" t="s">
        <v>92</v>
      </c>
      <c r="E2027" s="49">
        <v>1</v>
      </c>
      <c r="F2027" s="50" t="s">
        <v>4349</v>
      </c>
      <c r="G2027" s="50" t="s">
        <v>14</v>
      </c>
      <c r="H2027" s="22">
        <v>2.041705838655</v>
      </c>
      <c r="J2027" s="39">
        <v>90168860</v>
      </c>
      <c r="K2027" s="51">
        <v>1.99951605</v>
      </c>
      <c r="L2027" s="51">
        <v>-4.2189788654999803e-002</v>
      </c>
    </row>
    <row r="2028" ht="15" hidden="1">
      <c r="A2028" s="47">
        <v>90188535</v>
      </c>
      <c r="B2028" s="48" t="s">
        <v>4347</v>
      </c>
      <c r="C2028" s="48" t="s">
        <v>4348</v>
      </c>
      <c r="D2028" s="49" t="s">
        <v>146</v>
      </c>
      <c r="E2028" s="49">
        <v>1</v>
      </c>
      <c r="F2028" s="50" t="s">
        <v>4349</v>
      </c>
      <c r="G2028" s="50" t="s">
        <v>14</v>
      </c>
      <c r="H2028" s="22">
        <v>1.650480767775</v>
      </c>
      <c r="J2028" s="39">
        <v>90188535</v>
      </c>
      <c r="K2028" s="51">
        <v>1.6163752499999999</v>
      </c>
      <c r="L2028" s="51">
        <v>-3.4105517774999802e-002</v>
      </c>
    </row>
    <row r="2029" ht="15" hidden="1">
      <c r="A2029" s="47">
        <v>90276035</v>
      </c>
      <c r="B2029" s="48" t="s">
        <v>8810</v>
      </c>
      <c r="C2029" s="48" t="s">
        <v>8811</v>
      </c>
      <c r="D2029" s="49" t="s">
        <v>1356</v>
      </c>
      <c r="E2029" s="49">
        <v>1</v>
      </c>
      <c r="F2029" s="50" t="s">
        <v>158</v>
      </c>
      <c r="G2029" s="50" t="s">
        <v>14</v>
      </c>
      <c r="H2029" s="22">
        <v>1.650480767775</v>
      </c>
      <c r="J2029" s="39">
        <v>90276035</v>
      </c>
      <c r="K2029" s="51">
        <v>1.6163752499999999</v>
      </c>
      <c r="L2029" s="51">
        <v>-3.4105517774999802e-002</v>
      </c>
    </row>
    <row r="2030" ht="15" hidden="1">
      <c r="A2030" s="47">
        <v>92424546</v>
      </c>
      <c r="B2030" s="48" t="s">
        <v>983</v>
      </c>
      <c r="C2030" s="48" t="s">
        <v>984</v>
      </c>
      <c r="D2030" s="49" t="s">
        <v>354</v>
      </c>
      <c r="E2030" s="49">
        <v>1</v>
      </c>
      <c r="F2030" s="50" t="s">
        <v>60</v>
      </c>
      <c r="G2030" s="50" t="s">
        <v>14</v>
      </c>
      <c r="H2030" s="22">
        <v>1.80941595282</v>
      </c>
      <c r="J2030" s="39">
        <v>92424546</v>
      </c>
      <c r="K2030" s="51">
        <v>1.7720262</v>
      </c>
      <c r="L2030" s="51">
        <v>-3.7389752819999802e-002</v>
      </c>
    </row>
    <row r="2031" ht="15" hidden="1">
      <c r="A2031" s="47">
        <v>90300157</v>
      </c>
      <c r="B2031" s="48" t="s">
        <v>9476</v>
      </c>
      <c r="C2031" s="48" t="s">
        <v>9478</v>
      </c>
      <c r="D2031" s="49" t="s">
        <v>1002</v>
      </c>
      <c r="E2031" s="49">
        <v>1</v>
      </c>
      <c r="F2031" s="50" t="s">
        <v>60</v>
      </c>
      <c r="G2031" s="50" t="s">
        <v>14</v>
      </c>
      <c r="H2031" s="22">
        <v>1.80941595282</v>
      </c>
      <c r="J2031" s="39">
        <v>90300157</v>
      </c>
      <c r="K2031" s="51">
        <v>1.7720262</v>
      </c>
      <c r="L2031" s="51">
        <v>-3.7389752819999802e-002</v>
      </c>
    </row>
    <row r="2032" ht="15" hidden="1">
      <c r="A2032" s="47">
        <v>90234375</v>
      </c>
      <c r="B2032" s="48" t="s">
        <v>6064</v>
      </c>
      <c r="C2032" s="48" t="s">
        <v>6065</v>
      </c>
      <c r="D2032" s="49" t="s">
        <v>169</v>
      </c>
      <c r="E2032" s="49">
        <v>1</v>
      </c>
      <c r="F2032" s="50" t="s">
        <v>60</v>
      </c>
      <c r="G2032" s="50" t="s">
        <v>14</v>
      </c>
      <c r="H2032" s="22">
        <v>1.968351137865</v>
      </c>
      <c r="J2032" s="39">
        <v>90234375</v>
      </c>
      <c r="K2032" s="51">
        <v>1.9276771500000001</v>
      </c>
      <c r="L2032" s="51">
        <v>-4.0673987864999803e-002</v>
      </c>
    </row>
    <row r="2033" ht="15" hidden="1">
      <c r="A2033" s="47">
        <v>90127790</v>
      </c>
      <c r="B2033" s="48" t="s">
        <v>7022</v>
      </c>
      <c r="C2033" s="48" t="s">
        <v>7021</v>
      </c>
      <c r="D2033" s="49" t="s">
        <v>21</v>
      </c>
      <c r="E2033" s="49">
        <v>1</v>
      </c>
      <c r="F2033" s="50" t="s">
        <v>60</v>
      </c>
      <c r="G2033" s="50" t="s">
        <v>14</v>
      </c>
      <c r="H2033" s="22">
        <v>1.968351137865</v>
      </c>
      <c r="J2033" s="39">
        <v>90127790</v>
      </c>
      <c r="K2033" s="51">
        <v>1.9276771500000001</v>
      </c>
      <c r="L2033" s="51">
        <v>-4.0673987864999803e-002</v>
      </c>
    </row>
    <row r="2034" ht="15" hidden="1">
      <c r="A2034" s="47">
        <v>90177975</v>
      </c>
      <c r="B2034" s="48" t="s">
        <v>2272</v>
      </c>
      <c r="C2034" s="48" t="s">
        <v>2273</v>
      </c>
      <c r="D2034" s="49" t="s">
        <v>915</v>
      </c>
      <c r="E2034" s="49">
        <v>1</v>
      </c>
      <c r="F2034" s="50" t="s">
        <v>64</v>
      </c>
      <c r="G2034" s="50" t="s">
        <v>14</v>
      </c>
      <c r="H2034" s="22">
        <v>1.91265590208</v>
      </c>
      <c r="J2034" s="39">
        <v>90177975</v>
      </c>
      <c r="K2034" s="51">
        <v>1.8731328</v>
      </c>
      <c r="L2034" s="51">
        <v>-3.9523102079999803e-002</v>
      </c>
    </row>
    <row r="2035" ht="15" hidden="1">
      <c r="A2035" s="47">
        <v>90177983</v>
      </c>
      <c r="B2035" s="48" t="s">
        <v>2274</v>
      </c>
      <c r="C2035" s="48" t="s">
        <v>2275</v>
      </c>
      <c r="D2035" s="49" t="s">
        <v>915</v>
      </c>
      <c r="E2035" s="49">
        <v>1</v>
      </c>
      <c r="F2035" s="50" t="s">
        <v>64</v>
      </c>
      <c r="G2035" s="50" t="s">
        <v>14</v>
      </c>
      <c r="H2035" s="22">
        <v>1.91265590208</v>
      </c>
      <c r="J2035" s="39">
        <v>90177983</v>
      </c>
      <c r="K2035" s="51">
        <v>1.8731328</v>
      </c>
      <c r="L2035" s="51">
        <v>-3.9523102079999803e-002</v>
      </c>
    </row>
    <row r="2036" ht="15" hidden="1">
      <c r="A2036" s="47">
        <v>90298950</v>
      </c>
      <c r="B2036" s="48" t="s">
        <v>3644</v>
      </c>
      <c r="C2036" s="48" t="s">
        <v>3647</v>
      </c>
      <c r="D2036" s="49" t="s">
        <v>1175</v>
      </c>
      <c r="E2036" s="49">
        <v>1</v>
      </c>
      <c r="F2036" s="50" t="s">
        <v>60</v>
      </c>
      <c r="G2036" s="50" t="s">
        <v>14</v>
      </c>
      <c r="H2036" s="22">
        <v>1.772738602425</v>
      </c>
      <c r="J2036" s="39">
        <v>90298950</v>
      </c>
      <c r="K2036" s="51">
        <v>1.73610675</v>
      </c>
      <c r="L2036" s="51">
        <v>-3.6631852424999799e-002</v>
      </c>
    </row>
    <row r="2037" ht="15" hidden="1">
      <c r="A2037" s="47">
        <v>92418503</v>
      </c>
      <c r="B2037" s="48" t="s">
        <v>3825</v>
      </c>
      <c r="C2037" s="48" t="s">
        <v>3826</v>
      </c>
      <c r="D2037" s="49" t="s">
        <v>24</v>
      </c>
      <c r="E2037" s="49">
        <v>1</v>
      </c>
      <c r="F2037" s="50" t="s">
        <v>436</v>
      </c>
      <c r="G2037" s="50" t="s">
        <v>14</v>
      </c>
      <c r="H2037" s="22">
        <v>1.6593182626797001</v>
      </c>
      <c r="J2037" s="39">
        <v>92418503</v>
      </c>
      <c r="K2037" s="51">
        <v>1.625030127</v>
      </c>
      <c r="L2037" s="51">
        <v>-3.4288135679699801e-002</v>
      </c>
    </row>
    <row r="2038" ht="15" hidden="1">
      <c r="A2038" s="47">
        <v>90145399</v>
      </c>
      <c r="B2038" s="48" t="s">
        <v>9481</v>
      </c>
      <c r="C2038" s="48" t="s">
        <v>9475</v>
      </c>
      <c r="D2038" s="49" t="s">
        <v>17</v>
      </c>
      <c r="E2038" s="49">
        <v>1</v>
      </c>
      <c r="F2038" s="50" t="s">
        <v>60</v>
      </c>
      <c r="G2038" s="50" t="s">
        <v>14</v>
      </c>
      <c r="H2038" s="22">
        <v>2.0906089725150001</v>
      </c>
      <c r="J2038" s="39">
        <v>90145399</v>
      </c>
      <c r="K2038" s="51">
        <v>2.0474086499999999</v>
      </c>
      <c r="L2038" s="51">
        <v>-4.3200322514999702e-002</v>
      </c>
    </row>
    <row r="2039" ht="15" hidden="1">
      <c r="A2039" s="47">
        <v>90144643</v>
      </c>
      <c r="B2039" s="48" t="s">
        <v>2000</v>
      </c>
      <c r="C2039" s="48" t="s">
        <v>2002</v>
      </c>
      <c r="D2039" s="49" t="s">
        <v>17</v>
      </c>
      <c r="E2039" s="49">
        <v>1</v>
      </c>
      <c r="F2039" s="50" t="s">
        <v>60</v>
      </c>
      <c r="G2039" s="50" t="s">
        <v>14</v>
      </c>
      <c r="H2039" s="22">
        <v>1.9316737874700001</v>
      </c>
      <c r="J2039" s="39">
        <v>90144643</v>
      </c>
      <c r="K2039" s="51">
        <v>1.8917577000000001</v>
      </c>
      <c r="L2039" s="51">
        <v>-3.9916087469999702e-002</v>
      </c>
    </row>
    <row r="2040" ht="15" hidden="1">
      <c r="A2040" s="47">
        <v>90217381</v>
      </c>
      <c r="B2040" s="48" t="s">
        <v>7279</v>
      </c>
      <c r="C2040" s="48" t="s">
        <v>7280</v>
      </c>
      <c r="D2040" s="49" t="s">
        <v>78</v>
      </c>
      <c r="E2040" s="49">
        <v>1</v>
      </c>
      <c r="F2040" s="50" t="s">
        <v>60</v>
      </c>
      <c r="G2040" s="50" t="s">
        <v>14</v>
      </c>
      <c r="H2040" s="22">
        <v>1.9316737874700001</v>
      </c>
      <c r="J2040" s="39">
        <v>90217381</v>
      </c>
      <c r="K2040" s="51">
        <v>1.8917577000000001</v>
      </c>
      <c r="L2040" s="51">
        <v>-3.9916087469999702e-002</v>
      </c>
    </row>
    <row r="2041" ht="15" hidden="1">
      <c r="A2041" s="47">
        <v>90134710</v>
      </c>
      <c r="B2041" s="48" t="s">
        <v>7846</v>
      </c>
      <c r="C2041" s="48" t="s">
        <v>7847</v>
      </c>
      <c r="D2041" s="49" t="s">
        <v>455</v>
      </c>
      <c r="E2041" s="49">
        <v>1</v>
      </c>
      <c r="F2041" s="50" t="s">
        <v>436</v>
      </c>
      <c r="G2041" s="50" t="s">
        <v>14</v>
      </c>
      <c r="H2041" s="22">
        <v>1.9316737874700001</v>
      </c>
      <c r="J2041" s="39">
        <v>90134710</v>
      </c>
      <c r="K2041" s="51">
        <v>1.8917577000000001</v>
      </c>
      <c r="L2041" s="51">
        <v>-3.9916087469999702e-002</v>
      </c>
    </row>
    <row r="2042" ht="15" hidden="1">
      <c r="A2042" s="47">
        <v>92252435</v>
      </c>
      <c r="B2042" s="48" t="s">
        <v>8386</v>
      </c>
      <c r="C2042" s="48" t="s">
        <v>8387</v>
      </c>
      <c r="D2042" s="49" t="s">
        <v>92</v>
      </c>
      <c r="E2042" s="49">
        <v>1</v>
      </c>
      <c r="F2042" s="50" t="s">
        <v>436</v>
      </c>
      <c r="G2042" s="50" t="s">
        <v>14</v>
      </c>
      <c r="H2042" s="22">
        <v>1.9316737874700001</v>
      </c>
      <c r="J2042" s="39">
        <v>92252435</v>
      </c>
      <c r="K2042" s="51">
        <v>1.8917577000000001</v>
      </c>
      <c r="L2042" s="51">
        <v>-3.9916087469999702e-002</v>
      </c>
    </row>
    <row r="2043" ht="15" hidden="1">
      <c r="A2043" s="47">
        <v>90157362</v>
      </c>
      <c r="B2043" s="48" t="s">
        <v>4233</v>
      </c>
      <c r="C2043" s="48" t="s">
        <v>4235</v>
      </c>
      <c r="D2043" s="49" t="s">
        <v>229</v>
      </c>
      <c r="E2043" s="49">
        <v>1</v>
      </c>
      <c r="F2043" s="50" t="s">
        <v>60</v>
      </c>
      <c r="G2043" s="50" t="s">
        <v>14</v>
      </c>
      <c r="H2043" s="22">
        <v>1.7360612520300001</v>
      </c>
      <c r="J2043" s="39">
        <v>90157362</v>
      </c>
      <c r="K2043" s="51">
        <v>1.7001873000000001</v>
      </c>
      <c r="L2043" s="51">
        <v>-3.5873952029999802e-002</v>
      </c>
    </row>
    <row r="2044" ht="15" hidden="1">
      <c r="A2044" s="47">
        <v>92418180</v>
      </c>
      <c r="B2044" s="48" t="s">
        <v>8128</v>
      </c>
      <c r="C2044" s="48" t="s">
        <v>8129</v>
      </c>
      <c r="D2044" s="49" t="s">
        <v>39</v>
      </c>
      <c r="E2044" s="49">
        <v>1</v>
      </c>
      <c r="F2044" s="50" t="s">
        <v>60</v>
      </c>
      <c r="G2044" s="50" t="s">
        <v>14</v>
      </c>
      <c r="H2044" s="22">
        <v>1.7360612520300001</v>
      </c>
      <c r="J2044" s="39">
        <v>92418180</v>
      </c>
      <c r="K2044" s="51">
        <v>1.7001873000000001</v>
      </c>
      <c r="L2044" s="51">
        <v>-3.5873952029999802e-002</v>
      </c>
    </row>
    <row r="2045" ht="15" hidden="1">
      <c r="A2045" s="47">
        <v>90804015</v>
      </c>
      <c r="B2045" s="48" t="s">
        <v>8450</v>
      </c>
      <c r="C2045" s="48" t="s">
        <v>8451</v>
      </c>
      <c r="D2045" s="49" t="s">
        <v>139</v>
      </c>
      <c r="E2045" s="49">
        <v>1</v>
      </c>
      <c r="F2045" s="50" t="s">
        <v>60</v>
      </c>
      <c r="G2045" s="50" t="s">
        <v>14</v>
      </c>
      <c r="H2045" s="22">
        <v>1.7360612520300001</v>
      </c>
      <c r="J2045" s="39">
        <v>90804015</v>
      </c>
      <c r="K2045" s="51">
        <v>1.7001873000000001</v>
      </c>
      <c r="L2045" s="51">
        <v>-3.5873952029999802e-002</v>
      </c>
    </row>
    <row r="2046" ht="15" hidden="1">
      <c r="A2046" s="47">
        <v>92427260</v>
      </c>
      <c r="B2046" s="48" t="s">
        <v>8840</v>
      </c>
      <c r="C2046" s="48" t="s">
        <v>8841</v>
      </c>
      <c r="D2046" s="49" t="s">
        <v>991</v>
      </c>
      <c r="E2046" s="49">
        <v>1</v>
      </c>
      <c r="F2046" s="50" t="s">
        <v>60</v>
      </c>
      <c r="G2046" s="50" t="s">
        <v>14</v>
      </c>
      <c r="H2046" s="22">
        <v>1.7360612520300001</v>
      </c>
      <c r="J2046" s="39">
        <v>92427260</v>
      </c>
      <c r="K2046" s="51">
        <v>1.7001873000000001</v>
      </c>
      <c r="L2046" s="51">
        <v>-3.5873952029999802e-002</v>
      </c>
    </row>
    <row r="2047" ht="15" hidden="1">
      <c r="A2047" s="47">
        <v>92370845</v>
      </c>
      <c r="B2047" s="48" t="s">
        <v>6147</v>
      </c>
      <c r="C2047" s="48" t="s">
        <v>6148</v>
      </c>
      <c r="D2047" s="49" t="s">
        <v>358</v>
      </c>
      <c r="E2047" s="49">
        <v>1</v>
      </c>
      <c r="F2047" s="50" t="s">
        <v>60</v>
      </c>
      <c r="G2047" s="50" t="s">
        <v>14</v>
      </c>
      <c r="H2047" s="22">
        <v>1.8949964370750001</v>
      </c>
      <c r="J2047" s="39">
        <v>92370845</v>
      </c>
      <c r="K2047" s="51">
        <v>1.8558382499999999</v>
      </c>
      <c r="L2047" s="51">
        <v>-3.9158187074999698e-002</v>
      </c>
    </row>
    <row r="2048" ht="15" hidden="1">
      <c r="A2048" s="47">
        <v>90266234</v>
      </c>
      <c r="B2048" s="48" t="s">
        <v>6519</v>
      </c>
      <c r="C2048" s="48" t="s">
        <v>6520</v>
      </c>
      <c r="D2048" s="49" t="s">
        <v>613</v>
      </c>
      <c r="E2048" s="49">
        <v>1</v>
      </c>
      <c r="F2048" s="50" t="s">
        <v>60</v>
      </c>
      <c r="G2048" s="50" t="s">
        <v>14</v>
      </c>
      <c r="H2048" s="22">
        <v>2.0539316221199999</v>
      </c>
      <c r="J2048" s="39">
        <v>90266234</v>
      </c>
      <c r="K2048" s="51">
        <v>2.0114892000000002</v>
      </c>
      <c r="L2048" s="51">
        <v>-4.2442422119999698e-002</v>
      </c>
    </row>
    <row r="2049" ht="15" hidden="1">
      <c r="A2049" s="47">
        <v>92407790</v>
      </c>
      <c r="B2049" s="48" t="s">
        <v>6715</v>
      </c>
      <c r="C2049" s="48" t="s">
        <v>6716</v>
      </c>
      <c r="D2049" s="49" t="s">
        <v>36</v>
      </c>
      <c r="E2049" s="49">
        <v>1</v>
      </c>
      <c r="F2049" s="50" t="s">
        <v>60</v>
      </c>
      <c r="G2049" s="50" t="s">
        <v>14</v>
      </c>
      <c r="H2049" s="22">
        <v>2.0539316221199999</v>
      </c>
      <c r="J2049" s="39">
        <v>92407790</v>
      </c>
      <c r="K2049" s="51">
        <v>2.0114892000000002</v>
      </c>
      <c r="L2049" s="51">
        <v>-4.2442422119999698e-002</v>
      </c>
    </row>
    <row r="2050" ht="15" hidden="1">
      <c r="A2050" s="47">
        <v>90180526</v>
      </c>
      <c r="B2050" s="48" t="s">
        <v>2996</v>
      </c>
      <c r="C2050" s="48" t="s">
        <v>2996</v>
      </c>
      <c r="D2050" s="49" t="s">
        <v>24</v>
      </c>
      <c r="E2050" s="49">
        <v>1</v>
      </c>
      <c r="F2050" s="50" t="s">
        <v>60</v>
      </c>
      <c r="G2050" s="50" t="s">
        <v>14</v>
      </c>
      <c r="H2050" s="22">
        <v>1.7563877025975001</v>
      </c>
      <c r="J2050" s="39">
        <v>90180526</v>
      </c>
      <c r="K2050" s="51">
        <v>1.7200937249999999</v>
      </c>
      <c r="L2050" s="51">
        <v>-3.6293977597499701e-002</v>
      </c>
    </row>
    <row r="2051" ht="15" hidden="1">
      <c r="A2051" s="47">
        <v>90181263</v>
      </c>
      <c r="B2051" s="48" t="s">
        <v>7090</v>
      </c>
      <c r="C2051" s="48" t="s">
        <v>7098</v>
      </c>
      <c r="D2051" s="49" t="s">
        <v>24</v>
      </c>
      <c r="E2051" s="49">
        <v>1</v>
      </c>
      <c r="F2051" s="50" t="s">
        <v>60</v>
      </c>
      <c r="G2051" s="50" t="s">
        <v>14</v>
      </c>
      <c r="H2051" s="22">
        <v>1.7563877025975001</v>
      </c>
      <c r="J2051" s="39">
        <v>90181263</v>
      </c>
      <c r="K2051" s="51">
        <v>1.7200937249999999</v>
      </c>
      <c r="L2051" s="51">
        <v>-3.6293977597499701e-002</v>
      </c>
    </row>
    <row r="2052" ht="15" hidden="1">
      <c r="A2052" s="47">
        <v>90237480</v>
      </c>
      <c r="B2052" s="48" t="s">
        <v>3291</v>
      </c>
      <c r="C2052" s="48" t="s">
        <v>3291</v>
      </c>
      <c r="D2052" s="49" t="s">
        <v>29</v>
      </c>
      <c r="E2052" s="49">
        <v>1</v>
      </c>
      <c r="F2052" s="50" t="s">
        <v>436</v>
      </c>
      <c r="G2052" s="50" t="s">
        <v>14</v>
      </c>
      <c r="H2052" s="22">
        <v>1.8583190866799999</v>
      </c>
      <c r="J2052" s="39">
        <v>90237480</v>
      </c>
      <c r="K2052" s="51">
        <v>1.8199187999999999</v>
      </c>
      <c r="L2052" s="51">
        <v>-3.8400286679999701e-002</v>
      </c>
    </row>
    <row r="2053" ht="15" hidden="1">
      <c r="A2053" s="47">
        <v>92468764</v>
      </c>
      <c r="B2053" s="48" t="s">
        <v>9465</v>
      </c>
      <c r="C2053" s="48" t="s">
        <v>9465</v>
      </c>
      <c r="D2053" s="49" t="s">
        <v>29</v>
      </c>
      <c r="E2053" s="49">
        <v>1</v>
      </c>
      <c r="F2053" s="50" t="s">
        <v>60</v>
      </c>
      <c r="G2053" s="50" t="s">
        <v>14</v>
      </c>
      <c r="H2053" s="22">
        <v>1.8583190866799999</v>
      </c>
      <c r="J2053" s="39">
        <v>92468764</v>
      </c>
      <c r="K2053" s="51">
        <v>1.8199187999999999</v>
      </c>
      <c r="L2053" s="51">
        <v>-3.8400286679999701e-002</v>
      </c>
    </row>
    <row r="2054" ht="15" hidden="1">
      <c r="A2054" s="47">
        <v>92461379</v>
      </c>
      <c r="B2054" s="48" t="s">
        <v>6706</v>
      </c>
      <c r="C2054" s="48" t="s">
        <v>6709</v>
      </c>
      <c r="D2054" s="49" t="s">
        <v>31</v>
      </c>
      <c r="E2054" s="49">
        <v>1</v>
      </c>
      <c r="F2054" s="50" t="s">
        <v>60</v>
      </c>
      <c r="G2054" s="50" t="s">
        <v>14</v>
      </c>
      <c r="H2054" s="22">
        <v>1.8216417362849999</v>
      </c>
      <c r="J2054" s="39">
        <v>92461379</v>
      </c>
      <c r="K2054" s="51">
        <v>1.78399935</v>
      </c>
      <c r="L2054" s="51">
        <v>-3.7642386284999697e-002</v>
      </c>
    </row>
    <row r="2055" ht="15" hidden="1">
      <c r="A2055" s="47">
        <v>94937117</v>
      </c>
      <c r="B2055" s="48" t="s">
        <v>1727</v>
      </c>
      <c r="C2055" s="48" t="s">
        <v>1728</v>
      </c>
      <c r="D2055" s="49" t="s">
        <v>92</v>
      </c>
      <c r="E2055" s="49">
        <v>50</v>
      </c>
      <c r="F2055" s="50" t="s">
        <v>743</v>
      </c>
      <c r="G2055" s="50" t="s">
        <v>261</v>
      </c>
      <c r="H2055" s="22">
        <v>1.6366248798480001</v>
      </c>
      <c r="J2055" s="39">
        <v>94937117</v>
      </c>
      <c r="K2055" s="51">
        <v>1.6028056799999999</v>
      </c>
      <c r="L2055" s="51">
        <v>-3.3819199847999699e-002</v>
      </c>
    </row>
    <row r="2056" ht="15" hidden="1">
      <c r="A2056" s="47">
        <v>90158490</v>
      </c>
      <c r="B2056" s="48" t="s">
        <v>348</v>
      </c>
      <c r="C2056" s="48" t="s">
        <v>349</v>
      </c>
      <c r="D2056" s="49" t="s">
        <v>229</v>
      </c>
      <c r="E2056" s="49">
        <v>1</v>
      </c>
      <c r="F2056" s="50" t="s">
        <v>60</v>
      </c>
      <c r="G2056" s="50" t="s">
        <v>14</v>
      </c>
      <c r="H2056" s="22">
        <v>1.6627065512400001</v>
      </c>
      <c r="J2056" s="39">
        <v>90158490</v>
      </c>
      <c r="K2056" s="51">
        <v>1.6283483999999999</v>
      </c>
      <c r="L2056" s="51">
        <v>-3.4358151239999697e-002</v>
      </c>
    </row>
    <row r="2057" ht="15" hidden="1">
      <c r="A2057" s="47">
        <v>94936749</v>
      </c>
      <c r="B2057" s="48" t="s">
        <v>740</v>
      </c>
      <c r="C2057" s="48" t="s">
        <v>741</v>
      </c>
      <c r="D2057" s="49" t="s">
        <v>742</v>
      </c>
      <c r="E2057" s="49">
        <v>500</v>
      </c>
      <c r="F2057" s="50" t="s">
        <v>743</v>
      </c>
      <c r="G2057" s="50" t="s">
        <v>261</v>
      </c>
      <c r="H2057" s="22">
        <v>2.0057271044579998</v>
      </c>
      <c r="J2057" s="39">
        <v>94936749</v>
      </c>
      <c r="K2057" s="51">
        <v>1.9642807799999999</v>
      </c>
      <c r="L2057" s="51">
        <v>-4.14463244579997e-002</v>
      </c>
    </row>
    <row r="2058" ht="15" hidden="1">
      <c r="A2058" s="47">
        <v>94936757</v>
      </c>
      <c r="B2058" s="48" t="s">
        <v>744</v>
      </c>
      <c r="C2058" s="48" t="s">
        <v>745</v>
      </c>
      <c r="D2058" s="49" t="s">
        <v>742</v>
      </c>
      <c r="E2058" s="49">
        <v>500</v>
      </c>
      <c r="F2058" s="50" t="s">
        <v>743</v>
      </c>
      <c r="G2058" s="50" t="s">
        <v>261</v>
      </c>
      <c r="H2058" s="22">
        <v>2.0057271044579998</v>
      </c>
      <c r="J2058" s="39">
        <v>94936757</v>
      </c>
      <c r="K2058" s="51">
        <v>1.9642807799999999</v>
      </c>
      <c r="L2058" s="51">
        <v>-4.14463244579997e-002</v>
      </c>
    </row>
    <row r="2059" ht="15" hidden="1">
      <c r="A2059" s="47">
        <v>90124120</v>
      </c>
      <c r="B2059" s="48" t="s">
        <v>7614</v>
      </c>
      <c r="C2059" s="48" t="s">
        <v>7617</v>
      </c>
      <c r="D2059" s="49" t="s">
        <v>50</v>
      </c>
      <c r="E2059" s="49">
        <v>1</v>
      </c>
      <c r="F2059" s="50" t="s">
        <v>60</v>
      </c>
      <c r="G2059" s="50" t="s">
        <v>14</v>
      </c>
      <c r="H2059" s="22">
        <v>2.0294800551900001</v>
      </c>
      <c r="J2059" s="39">
        <v>90124120</v>
      </c>
      <c r="K2059" s="51">
        <v>1.9875429</v>
      </c>
      <c r="L2059" s="51">
        <v>-4.1937155189999603e-002</v>
      </c>
    </row>
    <row r="2060" ht="15" hidden="1">
      <c r="A2060" s="47">
        <v>90170407</v>
      </c>
      <c r="B2060" s="48" t="s">
        <v>7805</v>
      </c>
      <c r="C2060" s="48" t="s">
        <v>7807</v>
      </c>
      <c r="D2060" s="49" t="s">
        <v>244</v>
      </c>
      <c r="E2060" s="49">
        <v>1</v>
      </c>
      <c r="F2060" s="50" t="s">
        <v>436</v>
      </c>
      <c r="G2060" s="50" t="s">
        <v>14</v>
      </c>
      <c r="H2060" s="22">
        <v>2.0783831890500002</v>
      </c>
      <c r="J2060" s="39">
        <v>90170407</v>
      </c>
      <c r="K2060" s="51">
        <v>2.0354355000000002</v>
      </c>
      <c r="L2060" s="51">
        <v>-4.2947689049999599e-002</v>
      </c>
    </row>
    <row r="2061" ht="15" hidden="1">
      <c r="A2061" s="47">
        <v>90235290</v>
      </c>
      <c r="B2061" s="48" t="s">
        <v>8818</v>
      </c>
      <c r="C2061" s="48" t="s">
        <v>8822</v>
      </c>
      <c r="D2061" s="49" t="s">
        <v>590</v>
      </c>
      <c r="E2061" s="49">
        <v>1</v>
      </c>
      <c r="F2061" s="50" t="s">
        <v>60</v>
      </c>
      <c r="G2061" s="50" t="s">
        <v>14</v>
      </c>
      <c r="H2061" s="22">
        <v>2.0783831890500002</v>
      </c>
      <c r="J2061" s="39">
        <v>90235290</v>
      </c>
      <c r="K2061" s="51">
        <v>2.0354355000000002</v>
      </c>
      <c r="L2061" s="51">
        <v>-4.2947689049999599e-002</v>
      </c>
    </row>
    <row r="2062" ht="15" hidden="1">
      <c r="A2062" s="47">
        <v>90287444</v>
      </c>
      <c r="B2062" s="48" t="s">
        <v>7968</v>
      </c>
      <c r="C2062" s="48" t="s">
        <v>7969</v>
      </c>
      <c r="D2062" s="49" t="s">
        <v>69</v>
      </c>
      <c r="E2062" s="49">
        <v>100</v>
      </c>
      <c r="F2062" s="50" t="s">
        <v>743</v>
      </c>
      <c r="G2062" s="50" t="s">
        <v>261</v>
      </c>
      <c r="H2062" s="22">
        <v>36.523899999999998</v>
      </c>
      <c r="J2062" s="39">
        <v>90287444</v>
      </c>
      <c r="K2062" s="51">
        <v>35.771211000000001</v>
      </c>
      <c r="L2062" s="51">
        <v>-0.75268899999999705</v>
      </c>
    </row>
    <row r="2063" ht="15" hidden="1">
      <c r="A2063" s="47">
        <v>90222253</v>
      </c>
      <c r="B2063" s="48" t="s">
        <v>7974</v>
      </c>
      <c r="C2063" s="48" t="s">
        <v>7975</v>
      </c>
      <c r="D2063" s="49" t="s">
        <v>69</v>
      </c>
      <c r="E2063" s="49">
        <v>100</v>
      </c>
      <c r="F2063" s="50" t="s">
        <v>743</v>
      </c>
      <c r="G2063" s="50" t="s">
        <v>261</v>
      </c>
      <c r="H2063" s="22">
        <v>36.523899999999998</v>
      </c>
      <c r="J2063" s="39">
        <v>90222253</v>
      </c>
      <c r="K2063" s="51">
        <v>35.771211000000001</v>
      </c>
      <c r="L2063" s="51">
        <v>-0.75268899999999705</v>
      </c>
    </row>
    <row r="2064" ht="15" hidden="1">
      <c r="A2064" s="47">
        <v>92417507</v>
      </c>
      <c r="B2064" s="48" t="s">
        <v>7966</v>
      </c>
      <c r="C2064" s="48" t="s">
        <v>7967</v>
      </c>
      <c r="D2064" s="49" t="s">
        <v>124</v>
      </c>
      <c r="E2064" s="49">
        <v>50</v>
      </c>
      <c r="F2064" s="50" t="s">
        <v>743</v>
      </c>
      <c r="G2064" s="50" t="s">
        <v>261</v>
      </c>
      <c r="H2064" s="22">
        <v>33.450000000000003</v>
      </c>
      <c r="J2064" s="39">
        <v>92417507</v>
      </c>
      <c r="K2064" s="51">
        <v>32.760818999999998</v>
      </c>
      <c r="L2064" s="51">
        <v>-0.68918100000000504</v>
      </c>
    </row>
    <row r="2065" ht="15" hidden="1">
      <c r="A2065" s="47">
        <v>90165420</v>
      </c>
      <c r="B2065" s="48" t="s">
        <v>6433</v>
      </c>
      <c r="C2065" s="48" t="s">
        <v>6434</v>
      </c>
      <c r="D2065" s="49" t="s">
        <v>134</v>
      </c>
      <c r="E2065" s="49">
        <v>100</v>
      </c>
      <c r="F2065" s="50" t="s">
        <v>18</v>
      </c>
      <c r="G2065" s="50" t="s">
        <v>19</v>
      </c>
      <c r="H2065" s="22">
        <v>6.5199999999999996</v>
      </c>
      <c r="J2065" s="39">
        <v>90165420</v>
      </c>
      <c r="K2065" s="51">
        <v>6.3856799999999998</v>
      </c>
      <c r="L2065" s="51">
        <v>-0.13431999999999999</v>
      </c>
    </row>
    <row r="2066" ht="15" hidden="1">
      <c r="A2066" s="47">
        <v>92383505</v>
      </c>
      <c r="B2066" s="48" t="s">
        <v>7887</v>
      </c>
      <c r="C2066" s="48" t="s">
        <v>7888</v>
      </c>
      <c r="D2066" s="49" t="s">
        <v>21</v>
      </c>
      <c r="E2066" s="49">
        <v>1</v>
      </c>
      <c r="F2066" s="50" t="s">
        <v>64</v>
      </c>
      <c r="G2066" s="50" t="s">
        <v>14</v>
      </c>
      <c r="H2066" s="22">
        <v>56.810000000000002</v>
      </c>
      <c r="J2066" s="39">
        <v>92383505</v>
      </c>
      <c r="K2066" s="51">
        <v>55.640000000000001</v>
      </c>
      <c r="L2066" s="51">
        <v>-1.1699999999999999</v>
      </c>
    </row>
    <row r="2067" ht="15" hidden="1">
      <c r="A2067" s="47">
        <v>90264240</v>
      </c>
      <c r="B2067" s="48" t="s">
        <v>5322</v>
      </c>
      <c r="C2067" s="48" t="s">
        <v>5323</v>
      </c>
      <c r="D2067" s="49" t="s">
        <v>455</v>
      </c>
      <c r="E2067" s="49">
        <v>50</v>
      </c>
      <c r="F2067" s="50" t="s">
        <v>743</v>
      </c>
      <c r="G2067" s="50" t="s">
        <v>19</v>
      </c>
      <c r="H2067" s="22">
        <v>1.8275999999999999</v>
      </c>
      <c r="J2067" s="39">
        <v>90264240</v>
      </c>
      <c r="K2067" s="51">
        <v>1.79</v>
      </c>
      <c r="L2067" s="51">
        <v>-3.7599999999999897e-002</v>
      </c>
    </row>
    <row r="2068" ht="15" hidden="1">
      <c r="A2068" s="47">
        <v>90313046</v>
      </c>
      <c r="B2068" s="48" t="s">
        <v>4853</v>
      </c>
      <c r="C2068" s="48" t="s">
        <v>4854</v>
      </c>
      <c r="D2068" s="49" t="s">
        <v>235</v>
      </c>
      <c r="E2068" s="49">
        <v>1</v>
      </c>
      <c r="F2068" s="50" t="s">
        <v>60</v>
      </c>
      <c r="G2068" s="50" t="s">
        <v>14</v>
      </c>
      <c r="H2068" s="22">
        <v>117.77</v>
      </c>
      <c r="J2068" s="39">
        <v>90313046</v>
      </c>
      <c r="K2068" s="51">
        <v>115.3493271</v>
      </c>
      <c r="L2068" s="51">
        <v>-2.4206728999999698</v>
      </c>
    </row>
    <row r="2069" ht="15" hidden="1">
      <c r="A2069" s="47">
        <v>90878647</v>
      </c>
      <c r="B2069" s="48" t="s">
        <v>6400</v>
      </c>
      <c r="C2069" s="48" t="s">
        <v>6401</v>
      </c>
      <c r="D2069" s="49" t="s">
        <v>5641</v>
      </c>
      <c r="E2069" s="49">
        <v>50</v>
      </c>
      <c r="F2069" s="50" t="s">
        <v>18</v>
      </c>
      <c r="G2069" s="50" t="s">
        <v>19</v>
      </c>
      <c r="H2069" s="22">
        <v>3.2131799999999999</v>
      </c>
      <c r="J2069" s="39">
        <v>90878647</v>
      </c>
      <c r="K2069" s="51">
        <v>3.1472280000000001</v>
      </c>
      <c r="L2069" s="51">
        <v>-6.5952000000000205e-002</v>
      </c>
    </row>
    <row r="2070" ht="15" hidden="1">
      <c r="A2070" s="47">
        <v>90128680</v>
      </c>
      <c r="B2070" s="48" t="s">
        <v>649</v>
      </c>
      <c r="C2070" s="48" t="s">
        <v>650</v>
      </c>
      <c r="D2070" s="49" t="s">
        <v>21</v>
      </c>
      <c r="E2070" s="49">
        <v>1</v>
      </c>
      <c r="F2070" s="50" t="s">
        <v>13</v>
      </c>
      <c r="G2070" s="50" t="s">
        <v>14</v>
      </c>
      <c r="H2070" s="22">
        <v>310.86000000000001</v>
      </c>
      <c r="J2070" s="39">
        <v>90128680</v>
      </c>
      <c r="K2070" s="51">
        <v>304.48000000000002</v>
      </c>
      <c r="L2070" s="51">
        <v>-6.3799999999999999</v>
      </c>
    </row>
    <row r="2071" ht="15" hidden="1">
      <c r="A2071" s="47">
        <v>92468136</v>
      </c>
      <c r="B2071" s="48" t="s">
        <v>9307</v>
      </c>
      <c r="C2071" s="48" t="s">
        <v>9307</v>
      </c>
      <c r="D2071" s="49" t="s">
        <v>39</v>
      </c>
      <c r="E2071" s="49">
        <v>1</v>
      </c>
      <c r="F2071" s="50" t="s">
        <v>13</v>
      </c>
      <c r="G2071" s="50" t="s">
        <v>14</v>
      </c>
      <c r="H2071" s="22">
        <v>73.742400000000004</v>
      </c>
      <c r="J2071" s="39">
        <v>92468136</v>
      </c>
      <c r="K2071" s="51">
        <v>72.230000000000004</v>
      </c>
      <c r="L2071" s="51">
        <v>-1.5124</v>
      </c>
    </row>
    <row r="2072" ht="15" hidden="1">
      <c r="A2072" s="47">
        <v>90287436</v>
      </c>
      <c r="B2072" s="48" t="s">
        <v>7984</v>
      </c>
      <c r="C2072" s="48" t="s">
        <v>7985</v>
      </c>
      <c r="D2072" s="49" t="s">
        <v>69</v>
      </c>
      <c r="E2072" s="49">
        <v>50</v>
      </c>
      <c r="F2072" s="50" t="s">
        <v>743</v>
      </c>
      <c r="G2072" s="50" t="s">
        <v>261</v>
      </c>
      <c r="H2072" s="22">
        <v>36.520000000000003</v>
      </c>
      <c r="J2072" s="39">
        <v>90287436</v>
      </c>
      <c r="K2072" s="51">
        <v>35.771211000000001</v>
      </c>
      <c r="L2072" s="51">
        <v>-0.74878900000000204</v>
      </c>
    </row>
    <row r="2073" ht="15" hidden="1">
      <c r="A2073" s="47">
        <v>90222245</v>
      </c>
      <c r="B2073" s="48" t="s">
        <v>7990</v>
      </c>
      <c r="C2073" s="48" t="s">
        <v>7991</v>
      </c>
      <c r="D2073" s="49" t="s">
        <v>69</v>
      </c>
      <c r="E2073" s="49">
        <v>50</v>
      </c>
      <c r="F2073" s="50" t="s">
        <v>743</v>
      </c>
      <c r="G2073" s="50" t="s">
        <v>261</v>
      </c>
      <c r="H2073" s="22">
        <v>36.520000000000003</v>
      </c>
      <c r="J2073" s="39">
        <v>90222245</v>
      </c>
      <c r="K2073" s="51">
        <v>35.771211000000001</v>
      </c>
      <c r="L2073" s="51">
        <v>-0.74878900000000204</v>
      </c>
    </row>
    <row r="2074" ht="15" hidden="1">
      <c r="A2074" s="47">
        <v>92403034</v>
      </c>
      <c r="B2074" s="48" t="s">
        <v>9632</v>
      </c>
      <c r="C2074" s="48" t="s">
        <v>9633</v>
      </c>
      <c r="D2074" s="49" t="s">
        <v>220</v>
      </c>
      <c r="E2074" s="49">
        <v>440</v>
      </c>
      <c r="F2074" s="50" t="s">
        <v>743</v>
      </c>
      <c r="G2074" s="50" t="s">
        <v>19</v>
      </c>
      <c r="H2074" s="22">
        <v>30.511590909090899</v>
      </c>
      <c r="J2074" s="39">
        <v>92403034</v>
      </c>
      <c r="K2074" s="51">
        <v>29.885999999999999</v>
      </c>
      <c r="L2074" s="51">
        <v>-0.62559090909090598</v>
      </c>
    </row>
    <row r="2075" ht="15" hidden="1">
      <c r="A2075" s="47">
        <v>92429351</v>
      </c>
      <c r="B2075" s="48" t="s">
        <v>9445</v>
      </c>
      <c r="C2075" s="48" t="s">
        <v>9446</v>
      </c>
      <c r="D2075" s="49" t="s">
        <v>69</v>
      </c>
      <c r="E2075" s="49">
        <v>1</v>
      </c>
      <c r="F2075" s="50" t="s">
        <v>13</v>
      </c>
      <c r="G2075" s="50" t="s">
        <v>14</v>
      </c>
      <c r="H2075" s="22">
        <v>256.35599999999999</v>
      </c>
      <c r="J2075" s="39">
        <v>92429351</v>
      </c>
      <c r="K2075" s="51">
        <v>251.09999999999999</v>
      </c>
      <c r="L2075" s="51">
        <v>-5.2560000000000002</v>
      </c>
    </row>
    <row r="2076" ht="15" hidden="1">
      <c r="A2076" s="47">
        <v>94938180</v>
      </c>
      <c r="B2076" s="48" t="s">
        <v>3855</v>
      </c>
      <c r="C2076" s="48" t="s">
        <v>3857</v>
      </c>
      <c r="D2076" s="49" t="s">
        <v>124</v>
      </c>
      <c r="E2076" s="49">
        <v>4</v>
      </c>
      <c r="F2076" s="50" t="s">
        <v>743</v>
      </c>
      <c r="G2076" s="50" t="s">
        <v>261</v>
      </c>
      <c r="H2076" s="22">
        <v>211.13</v>
      </c>
      <c r="J2076" s="39">
        <v>94938180</v>
      </c>
      <c r="K2076" s="51">
        <v>206.80195724999999</v>
      </c>
      <c r="L2076" s="51">
        <v>-4.3280427499999803</v>
      </c>
    </row>
    <row r="2077" ht="15" hidden="1">
      <c r="A2077" s="47">
        <v>92399851</v>
      </c>
      <c r="B2077" s="48" t="s">
        <v>4872</v>
      </c>
      <c r="C2077" s="48" t="s">
        <v>4873</v>
      </c>
      <c r="D2077" s="49" t="s">
        <v>69</v>
      </c>
      <c r="E2077" s="49">
        <v>1</v>
      </c>
      <c r="F2077" s="50" t="s">
        <v>70</v>
      </c>
      <c r="G2077" s="50" t="s">
        <v>14</v>
      </c>
      <c r="H2077" s="22">
        <v>60.326999999999998</v>
      </c>
      <c r="J2077" s="39">
        <v>92399851</v>
      </c>
      <c r="K2077" s="51">
        <v>59.090345999999997</v>
      </c>
      <c r="L2077" s="51">
        <v>-1.2366539999999999</v>
      </c>
    </row>
    <row r="2078" ht="15" hidden="1">
      <c r="A2078" s="47">
        <v>90279700</v>
      </c>
      <c r="B2078" s="48" t="s">
        <v>9441</v>
      </c>
      <c r="C2078" s="48" t="s">
        <v>9444</v>
      </c>
      <c r="D2078" s="49" t="s">
        <v>528</v>
      </c>
      <c r="E2078" s="49">
        <v>1</v>
      </c>
      <c r="F2078" s="50" t="s">
        <v>88</v>
      </c>
      <c r="G2078" s="50" t="s">
        <v>14</v>
      </c>
      <c r="H2078" s="22">
        <v>333.26999999999998</v>
      </c>
      <c r="J2078" s="39">
        <v>90279700</v>
      </c>
      <c r="K2078" s="51">
        <v>326.44</v>
      </c>
      <c r="L2078" s="51">
        <v>-6.8299999999999796</v>
      </c>
    </row>
    <row r="2079" ht="15" hidden="1">
      <c r="A2079" s="47">
        <v>94937940</v>
      </c>
      <c r="B2079" s="48" t="s">
        <v>3344</v>
      </c>
      <c r="C2079" s="48" t="s">
        <v>3345</v>
      </c>
      <c r="D2079" s="49" t="s">
        <v>124</v>
      </c>
      <c r="E2079" s="49">
        <v>100</v>
      </c>
      <c r="F2079" s="50" t="s">
        <v>743</v>
      </c>
      <c r="G2079" s="50" t="s">
        <v>261</v>
      </c>
      <c r="H2079" s="22">
        <v>15.948700000000001</v>
      </c>
      <c r="J2079" s="39">
        <v>94937940</v>
      </c>
      <c r="K2079" s="51">
        <v>15.62188194</v>
      </c>
      <c r="L2079" s="51">
        <v>-0.32681806000000102</v>
      </c>
    </row>
    <row r="2080" ht="15" hidden="1">
      <c r="A2080" s="47">
        <v>91152062</v>
      </c>
      <c r="B2080" s="48" t="s">
        <v>4864</v>
      </c>
      <c r="C2080" s="48" t="s">
        <v>4865</v>
      </c>
      <c r="D2080" s="49" t="s">
        <v>69</v>
      </c>
      <c r="E2080" s="49">
        <v>1</v>
      </c>
      <c r="F2080" s="50" t="s">
        <v>70</v>
      </c>
      <c r="G2080" s="50" t="s">
        <v>14</v>
      </c>
      <c r="H2080" s="22">
        <v>20.2545</v>
      </c>
      <c r="J2080" s="39">
        <v>91152062</v>
      </c>
      <c r="K2080" s="51">
        <v>19.839509549999999</v>
      </c>
      <c r="L2080" s="51">
        <v>-0.41499044999999801</v>
      </c>
    </row>
    <row r="2081" ht="15" hidden="1">
      <c r="A2081" s="47">
        <v>90305353</v>
      </c>
      <c r="B2081" s="48" t="s">
        <v>5329</v>
      </c>
      <c r="C2081" s="48" t="s">
        <v>5330</v>
      </c>
      <c r="D2081" s="49" t="s">
        <v>235</v>
      </c>
      <c r="E2081" s="49">
        <v>1</v>
      </c>
      <c r="F2081" s="50" t="s">
        <v>70</v>
      </c>
      <c r="G2081" s="50" t="s">
        <v>14</v>
      </c>
      <c r="H2081" s="22">
        <v>38.871000000000002</v>
      </c>
      <c r="J2081" s="39">
        <v>90305353</v>
      </c>
      <c r="K2081" s="51">
        <v>38.074617000000003</v>
      </c>
      <c r="L2081" s="51">
        <v>-0.79638299999999895</v>
      </c>
    </row>
    <row r="2082" ht="15" hidden="1">
      <c r="A2082" s="47">
        <v>94938032</v>
      </c>
      <c r="B2082" s="48" t="s">
        <v>3358</v>
      </c>
      <c r="C2082" s="48" t="s">
        <v>3358</v>
      </c>
      <c r="D2082" s="49" t="s">
        <v>39</v>
      </c>
      <c r="E2082" s="49">
        <v>100</v>
      </c>
      <c r="F2082" s="50" t="s">
        <v>743</v>
      </c>
      <c r="G2082" s="50" t="s">
        <v>261</v>
      </c>
      <c r="H2082" s="22">
        <v>10.1288</v>
      </c>
      <c r="J2082" s="39">
        <v>94938032</v>
      </c>
      <c r="K2082" s="51">
        <v>9.9212941800000003</v>
      </c>
      <c r="L2082" s="51">
        <v>-0.20750582000000001</v>
      </c>
    </row>
    <row r="2083" ht="15" hidden="1">
      <c r="A2083" s="47">
        <v>92371000</v>
      </c>
      <c r="B2083" s="48" t="s">
        <v>6431</v>
      </c>
      <c r="C2083" s="48" t="s">
        <v>6432</v>
      </c>
      <c r="D2083" s="49" t="s">
        <v>603</v>
      </c>
      <c r="E2083" s="49">
        <v>240</v>
      </c>
      <c r="F2083" s="50" t="s">
        <v>18</v>
      </c>
      <c r="G2083" s="50" t="s">
        <v>19</v>
      </c>
      <c r="H2083" s="22">
        <v>4.1315625000000002</v>
      </c>
      <c r="J2083" s="39">
        <v>92371000</v>
      </c>
      <c r="K2083" s="51">
        <v>4.0469246999999999</v>
      </c>
      <c r="L2083" s="51">
        <v>-8.4637800000000304e-002</v>
      </c>
    </row>
    <row r="2084" ht="15" hidden="1">
      <c r="A2084" s="47">
        <v>91483018</v>
      </c>
      <c r="B2084" s="48" t="s">
        <v>7594</v>
      </c>
      <c r="C2084" s="48" t="s">
        <v>7595</v>
      </c>
      <c r="D2084" s="49" t="s">
        <v>603</v>
      </c>
      <c r="E2084" s="49">
        <v>1</v>
      </c>
      <c r="F2084" s="50" t="s">
        <v>88</v>
      </c>
      <c r="G2084" s="50" t="s">
        <v>14</v>
      </c>
      <c r="H2084" s="22">
        <v>25.425000000000001</v>
      </c>
      <c r="J2084" s="39">
        <v>91483018</v>
      </c>
      <c r="K2084" s="51">
        <v>24.904152</v>
      </c>
      <c r="L2084" s="51">
        <v>-0.52084799999999698</v>
      </c>
    </row>
    <row r="2085" ht="15" hidden="1">
      <c r="A2085" s="47">
        <v>90177940</v>
      </c>
      <c r="B2085" s="48" t="s">
        <v>1380</v>
      </c>
      <c r="C2085" s="48" t="s">
        <v>1381</v>
      </c>
      <c r="D2085" s="49" t="s">
        <v>915</v>
      </c>
      <c r="E2085" s="49">
        <v>1</v>
      </c>
      <c r="F2085" s="50" t="s">
        <v>88</v>
      </c>
      <c r="G2085" s="50" t="s">
        <v>14</v>
      </c>
      <c r="H2085" s="22">
        <v>55.311300000000003</v>
      </c>
      <c r="J2085" s="39">
        <v>90177940</v>
      </c>
      <c r="K2085" s="51">
        <v>54.178503749999997</v>
      </c>
      <c r="L2085" s="51">
        <v>-1.1327962499999999</v>
      </c>
    </row>
    <row r="2086" ht="15" hidden="1">
      <c r="A2086" s="47">
        <v>90193733</v>
      </c>
      <c r="B2086" s="48" t="s">
        <v>6585</v>
      </c>
      <c r="C2086" s="48" t="s">
        <v>6585</v>
      </c>
      <c r="D2086" s="49" t="s">
        <v>504</v>
      </c>
      <c r="E2086" s="49">
        <v>1</v>
      </c>
      <c r="F2086" s="50" t="s">
        <v>88</v>
      </c>
      <c r="G2086" s="50" t="s">
        <v>14</v>
      </c>
      <c r="H2086" s="22">
        <v>102.843</v>
      </c>
      <c r="J2086" s="39">
        <v>90193733</v>
      </c>
      <c r="K2086" s="51">
        <v>100.73699999999999</v>
      </c>
      <c r="L2086" s="51">
        <v>-2.1060000000000101</v>
      </c>
    </row>
    <row r="2087" ht="15" hidden="1">
      <c r="A2087" s="47">
        <v>92429360</v>
      </c>
      <c r="B2087" s="48" t="s">
        <v>9449</v>
      </c>
      <c r="C2087" s="48" t="s">
        <v>9450</v>
      </c>
      <c r="D2087" s="49" t="s">
        <v>69</v>
      </c>
      <c r="E2087" s="49">
        <v>1</v>
      </c>
      <c r="F2087" s="50" t="s">
        <v>13</v>
      </c>
      <c r="G2087" s="50" t="s">
        <v>14</v>
      </c>
      <c r="H2087" s="22">
        <v>512.73900000000003</v>
      </c>
      <c r="J2087" s="39">
        <v>92429360</v>
      </c>
      <c r="K2087" s="51">
        <v>502.24000000000001</v>
      </c>
      <c r="L2087" s="51">
        <v>-10.499000000000001</v>
      </c>
    </row>
    <row r="2088" ht="15" hidden="1">
      <c r="A2088" s="47">
        <v>92415032</v>
      </c>
      <c r="B2088" s="48" t="s">
        <v>1211</v>
      </c>
      <c r="C2088" s="48" t="s">
        <v>1212</v>
      </c>
      <c r="D2088" s="49" t="s">
        <v>235</v>
      </c>
      <c r="E2088" s="49">
        <v>1</v>
      </c>
      <c r="F2088" s="50" t="s">
        <v>64</v>
      </c>
      <c r="G2088" s="50" t="s">
        <v>14</v>
      </c>
      <c r="H2088" s="22">
        <v>27.869399999999999</v>
      </c>
      <c r="J2088" s="39">
        <v>92415032</v>
      </c>
      <c r="K2088" s="51">
        <v>27.298781999999999</v>
      </c>
      <c r="L2088" s="51">
        <v>-0.57061799999999996</v>
      </c>
    </row>
    <row r="2089" ht="15" hidden="1">
      <c r="A2089" s="47">
        <v>92457533</v>
      </c>
      <c r="B2089" s="48" t="s">
        <v>972</v>
      </c>
      <c r="C2089" s="48" t="s">
        <v>973</v>
      </c>
      <c r="D2089" s="49" t="s">
        <v>73</v>
      </c>
      <c r="E2089" s="49">
        <v>1</v>
      </c>
      <c r="F2089" s="50" t="s">
        <v>436</v>
      </c>
      <c r="G2089" s="50" t="s">
        <v>14</v>
      </c>
      <c r="H2089" s="22">
        <v>187.06</v>
      </c>
      <c r="J2089" s="39">
        <v>92457533</v>
      </c>
      <c r="K2089" s="51">
        <v>183.22999999999999</v>
      </c>
      <c r="L2089" s="51">
        <v>-3.8300000000000098</v>
      </c>
    </row>
    <row r="2090" ht="15" hidden="1">
      <c r="A2090" s="47">
        <v>90154916</v>
      </c>
      <c r="B2090" s="48" t="s">
        <v>655</v>
      </c>
      <c r="C2090" s="48" t="s">
        <v>656</v>
      </c>
      <c r="D2090" s="49" t="s">
        <v>220</v>
      </c>
      <c r="E2090" s="49">
        <v>1</v>
      </c>
      <c r="F2090" s="50" t="s">
        <v>70</v>
      </c>
      <c r="G2090" s="50" t="s">
        <v>14</v>
      </c>
      <c r="H2090" s="22">
        <v>1480.4400000000001</v>
      </c>
      <c r="J2090" s="39">
        <v>90154916</v>
      </c>
      <c r="K2090" s="51">
        <v>1450.1300000000001</v>
      </c>
      <c r="L2090" s="51">
        <v>-30.309999999999899</v>
      </c>
    </row>
    <row r="2091" ht="15" hidden="1">
      <c r="A2091" s="47">
        <v>92454038</v>
      </c>
      <c r="B2091" s="48" t="s">
        <v>6732</v>
      </c>
      <c r="C2091" s="48" t="s">
        <v>6733</v>
      </c>
      <c r="D2091" s="49" t="s">
        <v>50</v>
      </c>
      <c r="E2091" s="49">
        <v>1</v>
      </c>
      <c r="F2091" s="50" t="s">
        <v>158</v>
      </c>
      <c r="G2091" s="50" t="s">
        <v>14</v>
      </c>
      <c r="H2091" s="22">
        <v>2.298</v>
      </c>
      <c r="J2091" s="39">
        <v>92454038</v>
      </c>
      <c r="K2091" s="51">
        <v>2.2509522</v>
      </c>
      <c r="L2091" s="51">
        <v>-4.7047800000000098e-002</v>
      </c>
    </row>
    <row r="2092" ht="15" hidden="1">
      <c r="A2092" s="47">
        <v>90191846</v>
      </c>
      <c r="B2092" s="48" t="s">
        <v>122</v>
      </c>
      <c r="C2092" s="48" t="s">
        <v>123</v>
      </c>
      <c r="D2092" s="49" t="s">
        <v>124</v>
      </c>
      <c r="E2092" s="49">
        <v>1</v>
      </c>
      <c r="F2092" s="50" t="s">
        <v>70</v>
      </c>
      <c r="G2092" s="50" t="s">
        <v>14</v>
      </c>
      <c r="H2092" s="22">
        <v>2886.2800000000002</v>
      </c>
      <c r="J2092" s="39">
        <v>90191846</v>
      </c>
      <c r="K2092" s="51">
        <v>2827.1900000000001</v>
      </c>
      <c r="L2092" s="51">
        <v>-59.090000000000202</v>
      </c>
    </row>
    <row r="2093" ht="15" hidden="1">
      <c r="A2093" s="47">
        <v>94938067</v>
      </c>
      <c r="B2093" s="48" t="s">
        <v>3362</v>
      </c>
      <c r="C2093" s="48" t="s">
        <v>3363</v>
      </c>
      <c r="D2093" s="49" t="s">
        <v>92</v>
      </c>
      <c r="E2093" s="49">
        <v>100</v>
      </c>
      <c r="F2093" s="50" t="s">
        <v>743</v>
      </c>
      <c r="G2093" s="50" t="s">
        <v>261</v>
      </c>
      <c r="H2093" s="22">
        <v>15.821300000000001</v>
      </c>
      <c r="J2093" s="39">
        <v>94938067</v>
      </c>
      <c r="K2093" s="51">
        <v>15.497400000000001</v>
      </c>
      <c r="L2093" s="51">
        <v>-0.32390000000000002</v>
      </c>
    </row>
    <row r="2094" ht="15" hidden="1">
      <c r="A2094" s="47">
        <v>94938300</v>
      </c>
      <c r="B2094" s="48" t="s">
        <v>4125</v>
      </c>
      <c r="C2094" s="48" t="s">
        <v>4125</v>
      </c>
      <c r="D2094" s="49" t="s">
        <v>506</v>
      </c>
      <c r="E2094" s="49">
        <v>200</v>
      </c>
      <c r="F2094" s="50" t="s">
        <v>743</v>
      </c>
      <c r="G2094" s="50" t="s">
        <v>261</v>
      </c>
      <c r="H2094" s="22">
        <v>0.51221819879999997</v>
      </c>
      <c r="J2094" s="39">
        <v>94938300</v>
      </c>
      <c r="K2094" s="51">
        <v>0.50173199999999996</v>
      </c>
      <c r="L2094" s="51">
        <v>-1.0486198800000001e-002</v>
      </c>
    </row>
    <row r="2095" ht="15" hidden="1">
      <c r="A2095" s="47">
        <v>90173627</v>
      </c>
      <c r="B2095" s="48" t="s">
        <v>399</v>
      </c>
      <c r="C2095" s="48" t="s">
        <v>400</v>
      </c>
      <c r="D2095" s="49" t="s">
        <v>383</v>
      </c>
      <c r="E2095" s="49">
        <v>30</v>
      </c>
      <c r="F2095" s="50" t="s">
        <v>18</v>
      </c>
      <c r="G2095" s="50" t="s">
        <v>19</v>
      </c>
      <c r="H2095" s="22">
        <v>1.00231788447</v>
      </c>
      <c r="J2095" s="39">
        <v>90173627</v>
      </c>
      <c r="K2095" s="51">
        <v>0.98179830000000001</v>
      </c>
      <c r="L2095" s="51">
        <v>-2.0519584470000001e-002</v>
      </c>
    </row>
    <row r="2096" ht="15" hidden="1">
      <c r="A2096" s="47">
        <v>90173660</v>
      </c>
      <c r="B2096" s="48" t="s">
        <v>403</v>
      </c>
      <c r="C2096" s="48" t="s">
        <v>404</v>
      </c>
      <c r="D2096" s="49" t="s">
        <v>383</v>
      </c>
      <c r="E2096" s="49">
        <v>20</v>
      </c>
      <c r="F2096" s="50" t="s">
        <v>18</v>
      </c>
      <c r="G2096" s="50" t="s">
        <v>19</v>
      </c>
      <c r="H2096" s="22">
        <v>1.00231788447</v>
      </c>
      <c r="J2096" s="39">
        <v>90173660</v>
      </c>
      <c r="K2096" s="51">
        <v>0.98179830000000001</v>
      </c>
      <c r="L2096" s="51">
        <v>-2.0519584470000001e-002</v>
      </c>
    </row>
    <row r="2097" ht="15" hidden="1">
      <c r="A2097" s="47">
        <v>90173783</v>
      </c>
      <c r="B2097" s="48" t="s">
        <v>6421</v>
      </c>
      <c r="C2097" s="48" t="s">
        <v>6422</v>
      </c>
      <c r="D2097" s="49" t="s">
        <v>383</v>
      </c>
      <c r="E2097" s="49">
        <v>100</v>
      </c>
      <c r="F2097" s="50" t="s">
        <v>18</v>
      </c>
      <c r="G2097" s="50" t="s">
        <v>19</v>
      </c>
      <c r="H2097" s="22">
        <v>1.00231788447</v>
      </c>
      <c r="J2097" s="39">
        <v>90173783</v>
      </c>
      <c r="K2097" s="51">
        <v>0.98179830000000001</v>
      </c>
      <c r="L2097" s="51">
        <v>-2.0519584470000001e-002</v>
      </c>
    </row>
    <row r="2098" ht="15" hidden="1">
      <c r="A2098" s="47">
        <v>92264182</v>
      </c>
      <c r="B2098" s="48" t="s">
        <v>513</v>
      </c>
      <c r="C2098" s="48" t="s">
        <v>513</v>
      </c>
      <c r="D2098" s="49" t="s">
        <v>334</v>
      </c>
      <c r="E2098" s="49">
        <v>1</v>
      </c>
      <c r="F2098" s="50" t="s">
        <v>64</v>
      </c>
      <c r="G2098" s="50" t="s">
        <v>14</v>
      </c>
      <c r="H2098" s="22">
        <v>0.50115894223500002</v>
      </c>
      <c r="J2098" s="39">
        <v>92264182</v>
      </c>
      <c r="K2098" s="51">
        <v>0.49089915000000001</v>
      </c>
      <c r="L2098" s="51">
        <v>-1.0259792235000001e-002</v>
      </c>
    </row>
    <row r="2099" ht="15" hidden="1">
      <c r="A2099" s="47">
        <v>92372040</v>
      </c>
      <c r="B2099" s="48" t="s">
        <v>6095</v>
      </c>
      <c r="C2099" s="48" t="s">
        <v>6096</v>
      </c>
      <c r="D2099" s="49" t="s">
        <v>233</v>
      </c>
      <c r="E2099" s="49">
        <v>1</v>
      </c>
      <c r="F2099" s="50" t="s">
        <v>2483</v>
      </c>
      <c r="G2099" s="50" t="s">
        <v>14</v>
      </c>
      <c r="H2099" s="22">
        <v>0.50115894223500002</v>
      </c>
      <c r="J2099" s="39">
        <v>92372040</v>
      </c>
      <c r="K2099" s="51">
        <v>0.49089915000000001</v>
      </c>
      <c r="L2099" s="51">
        <v>-1.0259792235000001e-002</v>
      </c>
    </row>
    <row r="2100" ht="15" hidden="1">
      <c r="A2100" s="47">
        <v>92468039</v>
      </c>
      <c r="B2100" s="48" t="s">
        <v>8620</v>
      </c>
      <c r="C2100" s="48" t="s">
        <v>8621</v>
      </c>
      <c r="D2100" s="49" t="s">
        <v>17</v>
      </c>
      <c r="E2100" s="49">
        <v>20</v>
      </c>
      <c r="F2100" s="50" t="s">
        <v>18</v>
      </c>
      <c r="G2100" s="50" t="s">
        <v>19</v>
      </c>
      <c r="H2100" s="22">
        <v>0.50115894223500002</v>
      </c>
      <c r="J2100" s="39">
        <v>92468039</v>
      </c>
      <c r="K2100" s="51">
        <v>0.49089915000000001</v>
      </c>
      <c r="L2100" s="51">
        <v>-1.0259792235000001e-002</v>
      </c>
    </row>
    <row r="2101" ht="15" hidden="1">
      <c r="A2101" s="47">
        <v>92422349</v>
      </c>
      <c r="B2101" s="48" t="s">
        <v>9066</v>
      </c>
      <c r="C2101" s="48" t="s">
        <v>9067</v>
      </c>
      <c r="D2101" s="49" t="s">
        <v>894</v>
      </c>
      <c r="E2101" s="49">
        <v>1</v>
      </c>
      <c r="F2101" s="50" t="s">
        <v>60</v>
      </c>
      <c r="G2101" s="50" t="s">
        <v>14</v>
      </c>
      <c r="H2101" s="22">
        <v>0.50115894223500002</v>
      </c>
      <c r="J2101" s="39">
        <v>92422349</v>
      </c>
      <c r="K2101" s="51">
        <v>0.49089915000000001</v>
      </c>
      <c r="L2101" s="51">
        <v>-1.0259792235000001e-002</v>
      </c>
    </row>
    <row r="2102" ht="15" hidden="1">
      <c r="A2102" s="47">
        <v>92408028</v>
      </c>
      <c r="B2102" s="48" t="s">
        <v>5991</v>
      </c>
      <c r="C2102" s="48" t="s">
        <v>5992</v>
      </c>
      <c r="D2102" s="49" t="s">
        <v>703</v>
      </c>
      <c r="E2102" s="49">
        <v>1</v>
      </c>
      <c r="F2102" s="50" t="s">
        <v>60</v>
      </c>
      <c r="G2102" s="50" t="s">
        <v>14</v>
      </c>
      <c r="H2102" s="22">
        <v>2.1024228796200002</v>
      </c>
      <c r="J2102" s="39">
        <v>92408028</v>
      </c>
      <c r="K2102" s="51">
        <v>2.0593818000000002</v>
      </c>
      <c r="L2102" s="51">
        <v>-4.3041079619999999e-002</v>
      </c>
    </row>
    <row r="2103" ht="15" hidden="1">
      <c r="A2103" s="47">
        <v>92370837</v>
      </c>
      <c r="B2103" s="48" t="s">
        <v>6147</v>
      </c>
      <c r="C2103" s="48" t="s">
        <v>6148</v>
      </c>
      <c r="D2103" s="49" t="s">
        <v>358</v>
      </c>
      <c r="E2103" s="49">
        <v>1</v>
      </c>
      <c r="F2103" s="50" t="s">
        <v>60</v>
      </c>
      <c r="G2103" s="50" t="s">
        <v>14</v>
      </c>
      <c r="H2103" s="22">
        <v>2.1024228796200002</v>
      </c>
      <c r="J2103" s="39">
        <v>92370837</v>
      </c>
      <c r="K2103" s="51">
        <v>2.0593818000000002</v>
      </c>
      <c r="L2103" s="51">
        <v>-4.3041079619999999e-002</v>
      </c>
    </row>
    <row r="2104" ht="15" hidden="1">
      <c r="A2104" s="47">
        <v>90127803</v>
      </c>
      <c r="B2104" s="48" t="s">
        <v>7028</v>
      </c>
      <c r="C2104" s="48" t="s">
        <v>7021</v>
      </c>
      <c r="D2104" s="49" t="s">
        <v>21</v>
      </c>
      <c r="E2104" s="49">
        <v>1</v>
      </c>
      <c r="F2104" s="50" t="s">
        <v>60</v>
      </c>
      <c r="G2104" s="50" t="s">
        <v>14</v>
      </c>
      <c r="H2104" s="22">
        <v>1.0512114398100001</v>
      </c>
      <c r="J2104" s="39">
        <v>90127803</v>
      </c>
      <c r="K2104" s="51">
        <v>1.0296909000000001</v>
      </c>
      <c r="L2104" s="51">
        <v>-2.1520539809999999e-002</v>
      </c>
    </row>
    <row r="2105" ht="15" hidden="1">
      <c r="A2105" s="47">
        <v>92438423</v>
      </c>
      <c r="B2105" s="48" t="s">
        <v>5935</v>
      </c>
      <c r="C2105" s="48" t="s">
        <v>5936</v>
      </c>
      <c r="D2105" s="49" t="s">
        <v>703</v>
      </c>
      <c r="E2105" s="49">
        <v>1</v>
      </c>
      <c r="F2105" s="50" t="s">
        <v>60</v>
      </c>
      <c r="G2105" s="50" t="s">
        <v>14</v>
      </c>
      <c r="H2105" s="22">
        <v>0.54474405442380003</v>
      </c>
      <c r="J2105" s="39">
        <v>92438423</v>
      </c>
      <c r="K2105" s="51">
        <v>0.53359198200000002</v>
      </c>
      <c r="L2105" s="51">
        <v>-1.1152072423799999e-002</v>
      </c>
    </row>
    <row r="2106" ht="15" hidden="1">
      <c r="A2106" s="47">
        <v>90263634</v>
      </c>
      <c r="B2106" s="48" t="s">
        <v>4063</v>
      </c>
      <c r="C2106" s="48" t="s">
        <v>4064</v>
      </c>
      <c r="D2106" s="49" t="s">
        <v>1797</v>
      </c>
      <c r="E2106" s="49">
        <v>1</v>
      </c>
      <c r="F2106" s="50" t="s">
        <v>60</v>
      </c>
      <c r="G2106" s="50" t="s">
        <v>14</v>
      </c>
      <c r="H2106" s="22">
        <v>0.52560571990500005</v>
      </c>
      <c r="J2106" s="39">
        <v>90263634</v>
      </c>
      <c r="K2106" s="51">
        <v>0.51484545000000004</v>
      </c>
      <c r="L2106" s="51">
        <v>-1.0760269905e-002</v>
      </c>
    </row>
    <row r="2107" ht="15" hidden="1">
      <c r="A2107" s="47">
        <v>90125843</v>
      </c>
      <c r="B2107" s="48" t="s">
        <v>9038</v>
      </c>
      <c r="C2107" s="48" t="s">
        <v>9039</v>
      </c>
      <c r="D2107" s="49" t="s">
        <v>50</v>
      </c>
      <c r="E2107" s="49">
        <v>50</v>
      </c>
      <c r="F2107" s="50" t="s">
        <v>95</v>
      </c>
      <c r="G2107" s="50" t="s">
        <v>19</v>
      </c>
      <c r="H2107" s="22">
        <v>0.52560571990500005</v>
      </c>
      <c r="J2107" s="39">
        <v>90125843</v>
      </c>
      <c r="K2107" s="51">
        <v>0.51484545000000004</v>
      </c>
      <c r="L2107" s="51">
        <v>-1.0760269905e-002</v>
      </c>
    </row>
    <row r="2108" ht="15" hidden="1">
      <c r="A2108" s="47">
        <v>92466494</v>
      </c>
      <c r="B2108" s="48" t="s">
        <v>1832</v>
      </c>
      <c r="C2108" s="48" t="s">
        <v>1832</v>
      </c>
      <c r="D2108" s="49" t="s">
        <v>24</v>
      </c>
      <c r="E2108" s="49">
        <v>100</v>
      </c>
      <c r="F2108" s="50" t="s">
        <v>18</v>
      </c>
      <c r="G2108" s="50" t="s">
        <v>19</v>
      </c>
      <c r="H2108" s="22">
        <v>0.27237202721190001</v>
      </c>
      <c r="J2108" s="39">
        <v>92466494</v>
      </c>
      <c r="K2108" s="51">
        <v>0.26679599100000001</v>
      </c>
      <c r="L2108" s="51">
        <v>-5.5760362118999996e-003</v>
      </c>
    </row>
    <row r="2109" ht="15" hidden="1">
      <c r="A2109" s="47">
        <v>90211995</v>
      </c>
      <c r="B2109" s="48" t="s">
        <v>3806</v>
      </c>
      <c r="C2109" s="48" t="s">
        <v>3807</v>
      </c>
      <c r="D2109" s="49" t="s">
        <v>31</v>
      </c>
      <c r="E2109" s="49">
        <v>1</v>
      </c>
      <c r="F2109" s="50" t="s">
        <v>60</v>
      </c>
      <c r="G2109" s="50" t="s">
        <v>14</v>
      </c>
      <c r="H2109" s="22">
        <v>2.29799710098</v>
      </c>
      <c r="J2109" s="39">
        <v>90211995</v>
      </c>
      <c r="K2109" s="51">
        <v>2.2509522</v>
      </c>
      <c r="L2109" s="51">
        <v>-4.7044900979999998e-002</v>
      </c>
    </row>
    <row r="2110" ht="15" hidden="1">
      <c r="A2110" s="47">
        <v>90187733</v>
      </c>
      <c r="B2110" s="48" t="s">
        <v>8240</v>
      </c>
      <c r="C2110" s="48" t="s">
        <v>8241</v>
      </c>
      <c r="D2110" s="49" t="s">
        <v>146</v>
      </c>
      <c r="E2110" s="49">
        <v>1</v>
      </c>
      <c r="F2110" s="50" t="s">
        <v>60</v>
      </c>
      <c r="G2110" s="50" t="s">
        <v>14</v>
      </c>
      <c r="H2110" s="22">
        <v>1.14899855049</v>
      </c>
      <c r="J2110" s="39">
        <v>90187733</v>
      </c>
      <c r="K2110" s="51">
        <v>1.1254761</v>
      </c>
      <c r="L2110" s="51">
        <v>-2.3522450489999999e-002</v>
      </c>
    </row>
    <row r="2111" ht="15" hidden="1">
      <c r="A2111" s="47">
        <v>92379370</v>
      </c>
      <c r="B2111" s="48" t="s">
        <v>8448</v>
      </c>
      <c r="C2111" s="48" t="s">
        <v>8449</v>
      </c>
      <c r="D2111" s="49" t="s">
        <v>154</v>
      </c>
      <c r="E2111" s="49">
        <v>5</v>
      </c>
      <c r="F2111" s="50" t="s">
        <v>18</v>
      </c>
      <c r="G2111" s="50" t="s">
        <v>19</v>
      </c>
      <c r="H2111" s="22">
        <v>1.14899855049</v>
      </c>
      <c r="J2111" s="39">
        <v>92379370</v>
      </c>
      <c r="K2111" s="51">
        <v>1.1254761</v>
      </c>
      <c r="L2111" s="51">
        <v>-2.3522450489999999e-002</v>
      </c>
    </row>
    <row r="2112" ht="15" hidden="1">
      <c r="A2112" s="47">
        <v>90190939</v>
      </c>
      <c r="B2112" s="48" t="s">
        <v>8789</v>
      </c>
      <c r="C2112" s="48" t="s">
        <v>8790</v>
      </c>
      <c r="D2112" s="49" t="s">
        <v>360</v>
      </c>
      <c r="E2112" s="49">
        <v>1</v>
      </c>
      <c r="F2112" s="50" t="s">
        <v>436</v>
      </c>
      <c r="G2112" s="50" t="s">
        <v>14</v>
      </c>
      <c r="H2112" s="22">
        <v>1.14899855049</v>
      </c>
      <c r="J2112" s="39">
        <v>90190939</v>
      </c>
      <c r="K2112" s="51">
        <v>1.1254761</v>
      </c>
      <c r="L2112" s="51">
        <v>-2.3522450489999999e-002</v>
      </c>
    </row>
    <row r="2113" ht="15" hidden="1">
      <c r="A2113" s="47">
        <v>90268962</v>
      </c>
      <c r="B2113" s="48" t="s">
        <v>9873</v>
      </c>
      <c r="C2113" s="48" t="s">
        <v>9873</v>
      </c>
      <c r="D2113" s="49" t="s">
        <v>69</v>
      </c>
      <c r="E2113" s="49">
        <v>1</v>
      </c>
      <c r="F2113" s="50" t="s">
        <v>60</v>
      </c>
      <c r="G2113" s="50" t="s">
        <v>14</v>
      </c>
      <c r="H2113" s="22">
        <v>1.14899855049</v>
      </c>
      <c r="J2113" s="39">
        <v>90268962</v>
      </c>
      <c r="K2113" s="51">
        <v>1.1254761</v>
      </c>
      <c r="L2113" s="51">
        <v>-2.3522450489999999e-002</v>
      </c>
    </row>
    <row r="2114" ht="15" hidden="1">
      <c r="A2114" s="47">
        <v>94936994</v>
      </c>
      <c r="B2114" s="48" t="s">
        <v>1706</v>
      </c>
      <c r="C2114" s="48" t="s">
        <v>1707</v>
      </c>
      <c r="D2114" s="49" t="s">
        <v>92</v>
      </c>
      <c r="E2114" s="49">
        <v>150</v>
      </c>
      <c r="F2114" s="50" t="s">
        <v>743</v>
      </c>
      <c r="G2114" s="50" t="s">
        <v>261</v>
      </c>
      <c r="H2114" s="22">
        <v>1.102200433236</v>
      </c>
      <c r="J2114" s="39">
        <v>94936994</v>
      </c>
      <c r="K2114" s="51">
        <v>1.07963604</v>
      </c>
      <c r="L2114" s="51">
        <v>-2.2564393235999999e-002</v>
      </c>
    </row>
    <row r="2115" ht="15" hidden="1">
      <c r="A2115" s="47">
        <v>92382665</v>
      </c>
      <c r="B2115" s="48" t="s">
        <v>7132</v>
      </c>
      <c r="C2115" s="48" t="s">
        <v>7134</v>
      </c>
      <c r="D2115" s="49" t="s">
        <v>279</v>
      </c>
      <c r="E2115" s="49">
        <v>1</v>
      </c>
      <c r="F2115" s="50" t="s">
        <v>60</v>
      </c>
      <c r="G2115" s="50" t="s">
        <v>14</v>
      </c>
      <c r="H2115" s="22">
        <v>0.574499275245</v>
      </c>
      <c r="J2115" s="39">
        <v>92382665</v>
      </c>
      <c r="K2115" s="51">
        <v>0.56273804999999999</v>
      </c>
      <c r="L2115" s="51">
        <v>-1.1761225245e-002</v>
      </c>
    </row>
    <row r="2116" ht="15" hidden="1">
      <c r="A2116" s="47">
        <v>90217799</v>
      </c>
      <c r="B2116" s="48" t="s">
        <v>799</v>
      </c>
      <c r="C2116" s="48" t="s">
        <v>805</v>
      </c>
      <c r="D2116" s="49" t="s">
        <v>806</v>
      </c>
      <c r="E2116" s="49">
        <v>1</v>
      </c>
      <c r="F2116" s="50" t="s">
        <v>436</v>
      </c>
      <c r="G2116" s="50" t="s">
        <v>14</v>
      </c>
      <c r="H2116" s="22">
        <v>1.0771075621561499</v>
      </c>
      <c r="J2116" s="39">
        <v>90217799</v>
      </c>
      <c r="K2116" s="51">
        <v>1.0550568735000001</v>
      </c>
      <c r="L2116" s="51">
        <v>-2.2050688656150001e-002</v>
      </c>
    </row>
    <row r="2117" ht="15" hidden="1">
      <c r="A2117" s="47">
        <v>94938377</v>
      </c>
      <c r="B2117" s="48" t="s">
        <v>5000</v>
      </c>
      <c r="C2117" s="48" t="s">
        <v>5001</v>
      </c>
      <c r="D2117" s="49" t="s">
        <v>1672</v>
      </c>
      <c r="E2117" s="49">
        <v>100</v>
      </c>
      <c r="F2117" s="50" t="s">
        <v>743</v>
      </c>
      <c r="G2117" s="50" t="s">
        <v>261</v>
      </c>
      <c r="H2117" s="22">
        <v>0.57659471333099999</v>
      </c>
      <c r="J2117" s="39">
        <v>94938377</v>
      </c>
      <c r="K2117" s="51">
        <v>0.56479058999999998</v>
      </c>
      <c r="L2117" s="51">
        <v>-1.1804123331e-002</v>
      </c>
    </row>
    <row r="2118" ht="15" hidden="1">
      <c r="A2118" s="47">
        <v>94936811</v>
      </c>
      <c r="B2118" s="48" t="s">
        <v>1670</v>
      </c>
      <c r="C2118" s="48" t="s">
        <v>1676</v>
      </c>
      <c r="D2118" s="49" t="s">
        <v>85</v>
      </c>
      <c r="E2118" s="49">
        <v>150</v>
      </c>
      <c r="F2118" s="50" t="s">
        <v>743</v>
      </c>
      <c r="G2118" s="50" t="s">
        <v>261</v>
      </c>
      <c r="H2118" s="22">
        <v>2.6366664609683998</v>
      </c>
      <c r="J2118" s="39">
        <v>94936811</v>
      </c>
      <c r="K2118" s="51">
        <v>2.5826882759999998</v>
      </c>
      <c r="L2118" s="51">
        <v>-5.3978184968399998e-002</v>
      </c>
    </row>
    <row r="2119" ht="15" hidden="1">
      <c r="A2119" s="47">
        <v>92410030</v>
      </c>
      <c r="B2119" s="48" t="s">
        <v>7997</v>
      </c>
      <c r="C2119" s="48" t="s">
        <v>7998</v>
      </c>
      <c r="D2119" s="49" t="s">
        <v>92</v>
      </c>
      <c r="E2119" s="49">
        <v>12</v>
      </c>
      <c r="F2119" s="50" t="s">
        <v>18</v>
      </c>
      <c r="G2119" s="50" t="s">
        <v>19</v>
      </c>
      <c r="H2119" s="22">
        <v>2.3591140451550001</v>
      </c>
      <c r="J2119" s="39">
        <v>92410030</v>
      </c>
      <c r="K2119" s="51">
        <v>2.3108179500000001</v>
      </c>
      <c r="L2119" s="51">
        <v>-4.8296095155000003e-002</v>
      </c>
    </row>
    <row r="2120" ht="15" hidden="1">
      <c r="A2120" s="47">
        <v>92372325</v>
      </c>
      <c r="B2120" s="48" t="s">
        <v>2114</v>
      </c>
      <c r="C2120" s="48" t="s">
        <v>2115</v>
      </c>
      <c r="D2120" s="49" t="s">
        <v>620</v>
      </c>
      <c r="E2120" s="49">
        <v>1</v>
      </c>
      <c r="F2120" s="50" t="s">
        <v>158</v>
      </c>
      <c r="G2120" s="50" t="s">
        <v>14</v>
      </c>
      <c r="H2120" s="22">
        <v>1.3387521105</v>
      </c>
      <c r="J2120" s="39">
        <v>92372325</v>
      </c>
      <c r="K2120" s="51">
        <v>1.311345</v>
      </c>
      <c r="L2120" s="51">
        <v>-2.7407110500000002e-002</v>
      </c>
    </row>
    <row r="2121" ht="15" hidden="1">
      <c r="A2121" s="47">
        <v>90236114</v>
      </c>
      <c r="B2121" s="48" t="s">
        <v>863</v>
      </c>
      <c r="C2121" s="48" t="s">
        <v>863</v>
      </c>
      <c r="D2121" s="49" t="s">
        <v>836</v>
      </c>
      <c r="E2121" s="49">
        <v>1</v>
      </c>
      <c r="F2121" s="50" t="s">
        <v>436</v>
      </c>
      <c r="G2121" s="50" t="s">
        <v>14</v>
      </c>
      <c r="H2121" s="22">
        <v>1.39900177613385</v>
      </c>
      <c r="J2121" s="39">
        <v>90236114</v>
      </c>
      <c r="K2121" s="51">
        <v>1.3703612265</v>
      </c>
      <c r="L2121" s="51">
        <v>-2.8640549633850002e-002</v>
      </c>
    </row>
    <row r="2122" ht="15" hidden="1">
      <c r="A2122" s="47">
        <v>92417353</v>
      </c>
      <c r="B2122" s="48" t="s">
        <v>7786</v>
      </c>
      <c r="C2122" s="48" t="s">
        <v>7786</v>
      </c>
      <c r="D2122" s="49" t="s">
        <v>24</v>
      </c>
      <c r="E2122" s="49">
        <v>1</v>
      </c>
      <c r="F2122" s="50" t="s">
        <v>60</v>
      </c>
      <c r="G2122" s="50" t="s">
        <v>14</v>
      </c>
      <c r="H2122" s="22">
        <v>1.3770414499275001</v>
      </c>
      <c r="J2122" s="39">
        <v>92417353</v>
      </c>
      <c r="K2122" s="51">
        <v>1.3488504750000001</v>
      </c>
      <c r="L2122" s="51">
        <v>-2.8190974927500001e-002</v>
      </c>
    </row>
    <row r="2123" ht="15" hidden="1">
      <c r="A2123" s="47">
        <v>96006307</v>
      </c>
      <c r="B2123" s="48" t="s">
        <v>9962</v>
      </c>
      <c r="C2123" s="48" t="s">
        <v>9963</v>
      </c>
      <c r="D2123" s="49" t="s">
        <v>9964</v>
      </c>
      <c r="E2123" s="49">
        <v>12</v>
      </c>
      <c r="F2123" s="50" t="s">
        <v>88</v>
      </c>
      <c r="G2123" s="50" t="s">
        <v>14</v>
      </c>
      <c r="H2123" s="22">
        <v>1.2210454032</v>
      </c>
      <c r="J2123" s="39">
        <v>96006307</v>
      </c>
      <c r="K2123" s="51">
        <v>1.196048</v>
      </c>
      <c r="L2123" s="51">
        <v>-2.4997403200000001e-002</v>
      </c>
    </row>
    <row r="2124" ht="15" hidden="1">
      <c r="A2124" s="47">
        <v>94938881</v>
      </c>
      <c r="B2124" s="48" t="s">
        <v>7202</v>
      </c>
      <c r="C2124" s="48" t="s">
        <v>7203</v>
      </c>
      <c r="D2124" s="49" t="s">
        <v>21</v>
      </c>
      <c r="E2124" s="49">
        <v>50</v>
      </c>
      <c r="F2124" s="50" t="s">
        <v>743</v>
      </c>
      <c r="G2124" s="50" t="s">
        <v>261</v>
      </c>
      <c r="H2124" s="22">
        <v>0.7593169144302</v>
      </c>
      <c r="J2124" s="39">
        <v>94938881</v>
      </c>
      <c r="K2124" s="51">
        <v>0.743772078</v>
      </c>
      <c r="L2124" s="51">
        <v>-1.55448364302e-002</v>
      </c>
    </row>
    <row r="2125" ht="15" hidden="1">
      <c r="A2125" s="47">
        <v>90243056</v>
      </c>
      <c r="B2125" s="48" t="s">
        <v>4964</v>
      </c>
      <c r="C2125" s="48" t="s">
        <v>4965</v>
      </c>
      <c r="D2125" s="49" t="s">
        <v>1361</v>
      </c>
      <c r="E2125" s="49">
        <v>100</v>
      </c>
      <c r="F2125" s="50" t="s">
        <v>18</v>
      </c>
      <c r="G2125" s="50" t="s">
        <v>19</v>
      </c>
      <c r="H2125" s="22">
        <v>0.26871746962499998</v>
      </c>
      <c r="J2125" s="39">
        <v>90243056</v>
      </c>
      <c r="K2125" s="51">
        <v>0.26321624999999998</v>
      </c>
      <c r="L2125" s="51">
        <v>-5.5012196249999996e-003</v>
      </c>
    </row>
    <row r="2126" ht="15" hidden="1">
      <c r="A2126" s="47">
        <v>92400060</v>
      </c>
      <c r="B2126" s="48" t="s">
        <v>3060</v>
      </c>
      <c r="C2126" s="48" t="s">
        <v>3060</v>
      </c>
      <c r="D2126" s="49" t="s">
        <v>59</v>
      </c>
      <c r="E2126" s="49">
        <v>1</v>
      </c>
      <c r="F2126" s="50" t="s">
        <v>436</v>
      </c>
      <c r="G2126" s="50" t="s">
        <v>14</v>
      </c>
      <c r="H2126" s="22">
        <v>2.6359424892229502</v>
      </c>
      <c r="J2126" s="39">
        <v>92400060</v>
      </c>
      <c r="K2126" s="51">
        <v>2.5819791255000002</v>
      </c>
      <c r="L2126" s="51">
        <v>-5.3963363722949999e-002</v>
      </c>
    </row>
    <row r="2127" ht="15" hidden="1">
      <c r="A2127" s="47">
        <v>90181425</v>
      </c>
      <c r="B2127" s="48" t="s">
        <v>204</v>
      </c>
      <c r="C2127" s="48" t="s">
        <v>204</v>
      </c>
      <c r="D2127" s="49" t="s">
        <v>24</v>
      </c>
      <c r="E2127" s="49">
        <v>1</v>
      </c>
      <c r="F2127" s="50" t="s">
        <v>193</v>
      </c>
      <c r="G2127" s="50" t="s">
        <v>14</v>
      </c>
      <c r="H2127" s="22">
        <v>1.4056897160249999</v>
      </c>
      <c r="J2127" s="39">
        <v>90181425</v>
      </c>
      <c r="K2127" s="51">
        <v>1.3769122499999999</v>
      </c>
      <c r="L2127" s="51">
        <v>-2.8777466025e-002</v>
      </c>
    </row>
    <row r="2128" ht="15" hidden="1">
      <c r="A2128" s="47">
        <v>92384625</v>
      </c>
      <c r="B2128" s="48" t="s">
        <v>9020</v>
      </c>
      <c r="C2128" s="48" t="s">
        <v>9022</v>
      </c>
      <c r="D2128" s="49" t="s">
        <v>492</v>
      </c>
      <c r="E2128" s="49">
        <v>1</v>
      </c>
      <c r="F2128" s="50" t="s">
        <v>158</v>
      </c>
      <c r="G2128" s="50" t="s">
        <v>14</v>
      </c>
      <c r="H2128" s="22">
        <v>1.4056897160249999</v>
      </c>
      <c r="J2128" s="39">
        <v>92384625</v>
      </c>
      <c r="K2128" s="51">
        <v>1.3769122499999999</v>
      </c>
      <c r="L2128" s="51">
        <v>-2.8777466025e-002</v>
      </c>
    </row>
    <row r="2129" ht="15" hidden="1">
      <c r="A2129" s="47">
        <v>90186419</v>
      </c>
      <c r="B2129" s="48" t="s">
        <v>4020</v>
      </c>
      <c r="C2129" s="48" t="s">
        <v>4023</v>
      </c>
      <c r="D2129" s="49" t="s">
        <v>146</v>
      </c>
      <c r="E2129" s="49">
        <v>1</v>
      </c>
      <c r="F2129" s="50" t="s">
        <v>60</v>
      </c>
      <c r="G2129" s="50" t="s">
        <v>14</v>
      </c>
      <c r="H2129" s="22">
        <v>1.2101154946649999</v>
      </c>
      <c r="J2129" s="39">
        <v>90186419</v>
      </c>
      <c r="K2129" s="51">
        <v>1.1853418499999999</v>
      </c>
      <c r="L2129" s="51">
        <v>-2.4773644665e-002</v>
      </c>
    </row>
    <row r="2130" ht="15" hidden="1">
      <c r="A2130" s="47">
        <v>92395287</v>
      </c>
      <c r="B2130" s="48" t="s">
        <v>5286</v>
      </c>
      <c r="C2130" s="48" t="s">
        <v>5287</v>
      </c>
      <c r="D2130" s="49" t="s">
        <v>157</v>
      </c>
      <c r="E2130" s="49">
        <v>10</v>
      </c>
      <c r="F2130" s="50" t="s">
        <v>95</v>
      </c>
      <c r="G2130" s="50" t="s">
        <v>19</v>
      </c>
      <c r="H2130" s="22">
        <v>1.2101154946649999</v>
      </c>
      <c r="J2130" s="39">
        <v>92395287</v>
      </c>
      <c r="K2130" s="51">
        <v>1.1853418499999999</v>
      </c>
      <c r="L2130" s="51">
        <v>-2.4773644665e-002</v>
      </c>
    </row>
    <row r="2131" ht="15" hidden="1">
      <c r="A2131" s="47">
        <v>90144520</v>
      </c>
      <c r="B2131" s="48" t="s">
        <v>8288</v>
      </c>
      <c r="C2131" s="48" t="s">
        <v>8290</v>
      </c>
      <c r="D2131" s="49" t="s">
        <v>17</v>
      </c>
      <c r="E2131" s="49">
        <v>1</v>
      </c>
      <c r="F2131" s="50" t="s">
        <v>60</v>
      </c>
      <c r="G2131" s="50" t="s">
        <v>14</v>
      </c>
      <c r="H2131" s="22">
        <v>1.2101154946649999</v>
      </c>
      <c r="J2131" s="39">
        <v>90144520</v>
      </c>
      <c r="K2131" s="51">
        <v>1.1853418499999999</v>
      </c>
      <c r="L2131" s="51">
        <v>-2.4773644665e-002</v>
      </c>
    </row>
    <row r="2132" ht="15" hidden="1">
      <c r="A2132" s="47">
        <v>90299310</v>
      </c>
      <c r="B2132" s="48" t="s">
        <v>5766</v>
      </c>
      <c r="C2132" s="48" t="s">
        <v>5767</v>
      </c>
      <c r="D2132" s="49" t="s">
        <v>511</v>
      </c>
      <c r="E2132" s="49">
        <v>1</v>
      </c>
      <c r="F2132" s="50" t="s">
        <v>64</v>
      </c>
      <c r="G2132" s="50" t="s">
        <v>14</v>
      </c>
      <c r="H2132" s="22">
        <v>1.112328383985</v>
      </c>
      <c r="J2132" s="39">
        <v>90299310</v>
      </c>
      <c r="K2132" s="51">
        <v>1.08955665</v>
      </c>
      <c r="L2132" s="51">
        <v>-2.2771733985000001e-002</v>
      </c>
    </row>
    <row r="2133" ht="15" hidden="1">
      <c r="A2133" s="47">
        <v>90124383</v>
      </c>
      <c r="B2133" s="48" t="s">
        <v>4361</v>
      </c>
      <c r="C2133" s="48" t="s">
        <v>4362</v>
      </c>
      <c r="D2133" s="49" t="s">
        <v>50</v>
      </c>
      <c r="E2133" s="49">
        <v>1</v>
      </c>
      <c r="F2133" s="50" t="s">
        <v>60</v>
      </c>
      <c r="G2133" s="50" t="s">
        <v>14</v>
      </c>
      <c r="H2133" s="22">
        <v>1.307902605345</v>
      </c>
      <c r="J2133" s="39">
        <v>90124383</v>
      </c>
      <c r="K2133" s="51">
        <v>1.28112705</v>
      </c>
      <c r="L2133" s="51">
        <v>-2.6775555345e-002</v>
      </c>
    </row>
    <row r="2134" ht="15" hidden="1">
      <c r="A2134" s="47">
        <v>94936897</v>
      </c>
      <c r="B2134" s="48" t="s">
        <v>1687</v>
      </c>
      <c r="C2134" s="48" t="s">
        <v>1688</v>
      </c>
      <c r="D2134" s="49" t="s">
        <v>124</v>
      </c>
      <c r="E2134" s="49">
        <v>150</v>
      </c>
      <c r="F2134" s="50" t="s">
        <v>743</v>
      </c>
      <c r="G2134" s="50" t="s">
        <v>261</v>
      </c>
      <c r="H2134" s="22">
        <v>1.6269136517339999</v>
      </c>
      <c r="J2134" s="39">
        <v>94936897</v>
      </c>
      <c r="K2134" s="51">
        <v>1.59360726</v>
      </c>
      <c r="L2134" s="51">
        <v>-3.3306391733999997e-002</v>
      </c>
    </row>
    <row r="2135" ht="15" hidden="1">
      <c r="A2135" s="47">
        <v>90167619</v>
      </c>
      <c r="B2135" s="48" t="s">
        <v>2412</v>
      </c>
      <c r="C2135" s="48" t="s">
        <v>2413</v>
      </c>
      <c r="D2135" s="49" t="s">
        <v>92</v>
      </c>
      <c r="E2135" s="49">
        <v>1</v>
      </c>
      <c r="F2135" s="50" t="s">
        <v>158</v>
      </c>
      <c r="G2135" s="50" t="s">
        <v>14</v>
      </c>
      <c r="H2135" s="22">
        <v>1.3742406827509499</v>
      </c>
      <c r="J2135" s="39">
        <v>90167619</v>
      </c>
      <c r="K2135" s="51">
        <v>1.3461070454999999</v>
      </c>
      <c r="L2135" s="51">
        <v>-2.813363725095e-002</v>
      </c>
    </row>
    <row r="2136" ht="15" hidden="1">
      <c r="A2136" s="47">
        <v>94937613</v>
      </c>
      <c r="B2136" s="48" t="s">
        <v>3192</v>
      </c>
      <c r="C2136" s="48" t="s">
        <v>3192</v>
      </c>
      <c r="D2136" s="49" t="s">
        <v>39</v>
      </c>
      <c r="E2136" s="49">
        <v>50</v>
      </c>
      <c r="F2136" s="50" t="s">
        <v>743</v>
      </c>
      <c r="G2136" s="50" t="s">
        <v>261</v>
      </c>
      <c r="H2136" s="22">
        <v>2.345549653125</v>
      </c>
      <c r="J2136" s="39">
        <v>94937613</v>
      </c>
      <c r="K2136" s="51">
        <v>2.29753125</v>
      </c>
      <c r="L2136" s="51">
        <v>-4.80184031249999e-002</v>
      </c>
    </row>
    <row r="2137" ht="15" hidden="1">
      <c r="A2137" s="47">
        <v>94937737</v>
      </c>
      <c r="B2137" s="48" t="s">
        <v>3214</v>
      </c>
      <c r="C2137" s="48" t="s">
        <v>3214</v>
      </c>
      <c r="D2137" s="49" t="s">
        <v>39</v>
      </c>
      <c r="E2137" s="49">
        <v>50</v>
      </c>
      <c r="F2137" s="50" t="s">
        <v>743</v>
      </c>
      <c r="G2137" s="50" t="s">
        <v>261</v>
      </c>
      <c r="H2137" s="22">
        <v>2.345549653125</v>
      </c>
      <c r="J2137" s="39">
        <v>94937737</v>
      </c>
      <c r="K2137" s="51">
        <v>2.29753125</v>
      </c>
      <c r="L2137" s="51">
        <v>-4.80184031249999e-002</v>
      </c>
    </row>
    <row r="2138" ht="15" hidden="1">
      <c r="A2138" s="47">
        <v>92429874</v>
      </c>
      <c r="B2138" s="48" t="s">
        <v>9465</v>
      </c>
      <c r="C2138" s="48" t="s">
        <v>9466</v>
      </c>
      <c r="D2138" s="49" t="s">
        <v>43</v>
      </c>
      <c r="E2138" s="49">
        <v>1</v>
      </c>
      <c r="F2138" s="50" t="s">
        <v>60</v>
      </c>
      <c r="G2138" s="50" t="s">
        <v>14</v>
      </c>
      <c r="H2138" s="22">
        <v>2.2857737121450001</v>
      </c>
      <c r="J2138" s="39">
        <v>92429874</v>
      </c>
      <c r="K2138" s="51">
        <v>2.2389790500000002</v>
      </c>
      <c r="L2138" s="51">
        <v>-4.6794662144999902e-002</v>
      </c>
    </row>
    <row r="2139" ht="15" hidden="1">
      <c r="A2139" s="47">
        <v>94937141</v>
      </c>
      <c r="B2139" s="48" t="s">
        <v>1732</v>
      </c>
      <c r="C2139" s="48" t="s">
        <v>1733</v>
      </c>
      <c r="D2139" s="49" t="s">
        <v>1717</v>
      </c>
      <c r="E2139" s="49">
        <v>50</v>
      </c>
      <c r="F2139" s="50" t="s">
        <v>743</v>
      </c>
      <c r="G2139" s="50" t="s">
        <v>261</v>
      </c>
      <c r="H2139" s="22">
        <v>2.6556702735359998</v>
      </c>
      <c r="J2139" s="39">
        <v>94937141</v>
      </c>
      <c r="K2139" s="51">
        <v>2.6013030399999999</v>
      </c>
      <c r="L2139" s="51">
        <v>-5.4367233535999898e-002</v>
      </c>
    </row>
    <row r="2140" ht="15" hidden="1">
      <c r="A2140" s="47">
        <v>90283236</v>
      </c>
      <c r="B2140" s="48" t="s">
        <v>992</v>
      </c>
      <c r="C2140" s="48" t="s">
        <v>995</v>
      </c>
      <c r="D2140" s="49" t="s">
        <v>836</v>
      </c>
      <c r="E2140" s="49">
        <v>1</v>
      </c>
      <c r="F2140" s="50" t="s">
        <v>60</v>
      </c>
      <c r="G2140" s="50" t="s">
        <v>14</v>
      </c>
      <c r="H2140" s="22">
        <v>1.1486105064000001</v>
      </c>
      <c r="J2140" s="39">
        <v>90283236</v>
      </c>
      <c r="K2140" s="51">
        <v>1.1250960000000001</v>
      </c>
      <c r="L2140" s="51">
        <v>-2.3514506399999999e-002</v>
      </c>
    </row>
    <row r="2141" ht="15" hidden="1">
      <c r="A2141" s="47">
        <v>92379133</v>
      </c>
      <c r="B2141" s="48" t="s">
        <v>4390</v>
      </c>
      <c r="C2141" s="48" t="s">
        <v>4390</v>
      </c>
      <c r="D2141" s="49" t="s">
        <v>21</v>
      </c>
      <c r="E2141" s="49">
        <v>1</v>
      </c>
      <c r="F2141" s="50" t="s">
        <v>60</v>
      </c>
      <c r="G2141" s="50" t="s">
        <v>14</v>
      </c>
      <c r="H2141" s="22">
        <v>0.59377016648250003</v>
      </c>
      <c r="J2141" s="39">
        <v>92379133</v>
      </c>
      <c r="K2141" s="51">
        <v>0.58161442500000005</v>
      </c>
      <c r="L2141" s="51">
        <v>-1.2155741482499999e-002</v>
      </c>
    </row>
    <row r="2142" ht="15" hidden="1">
      <c r="A2142" s="47">
        <v>90219120</v>
      </c>
      <c r="B2142" s="48" t="s">
        <v>284</v>
      </c>
      <c r="C2142" s="48" t="s">
        <v>285</v>
      </c>
      <c r="D2142" s="49" t="s">
        <v>69</v>
      </c>
      <c r="E2142" s="49">
        <v>1</v>
      </c>
      <c r="F2142" s="50" t="s">
        <v>60</v>
      </c>
      <c r="G2142" s="50" t="s">
        <v>14</v>
      </c>
      <c r="H2142" s="22">
        <v>0.50533631189999995</v>
      </c>
      <c r="J2142" s="39">
        <v>90219120</v>
      </c>
      <c r="K2142" s="51">
        <v>0.49499100000000001</v>
      </c>
      <c r="L2142" s="51">
        <v>-1.0345311899999999e-002</v>
      </c>
    </row>
    <row r="2143" ht="15" hidden="1">
      <c r="A2143" s="47">
        <v>90219104</v>
      </c>
      <c r="B2143" s="48" t="s">
        <v>286</v>
      </c>
      <c r="C2143" s="48" t="s">
        <v>285</v>
      </c>
      <c r="D2143" s="49" t="s">
        <v>69</v>
      </c>
      <c r="E2143" s="49">
        <v>1</v>
      </c>
      <c r="F2143" s="50" t="s">
        <v>60</v>
      </c>
      <c r="G2143" s="50" t="s">
        <v>14</v>
      </c>
      <c r="H2143" s="22">
        <v>0.50533631189999995</v>
      </c>
      <c r="J2143" s="39">
        <v>90219104</v>
      </c>
      <c r="K2143" s="51">
        <v>0.49499100000000001</v>
      </c>
      <c r="L2143" s="51">
        <v>-1.0345311899999999e-002</v>
      </c>
    </row>
    <row r="2144" ht="15" hidden="1">
      <c r="A2144" s="47">
        <v>90179790</v>
      </c>
      <c r="B2144" s="48" t="s">
        <v>1574</v>
      </c>
      <c r="C2144" s="48" t="s">
        <v>1574</v>
      </c>
      <c r="D2144" s="49" t="s">
        <v>24</v>
      </c>
      <c r="E2144" s="49">
        <v>1</v>
      </c>
      <c r="F2144" s="50" t="s">
        <v>60</v>
      </c>
      <c r="G2144" s="50" t="s">
        <v>14</v>
      </c>
      <c r="H2144" s="22">
        <v>0.50533631189999995</v>
      </c>
      <c r="J2144" s="39">
        <v>90179790</v>
      </c>
      <c r="K2144" s="51">
        <v>0.49499100000000001</v>
      </c>
      <c r="L2144" s="51">
        <v>-1.0345311899999999e-002</v>
      </c>
    </row>
    <row r="2145" ht="15" hidden="1">
      <c r="A2145" s="47">
        <v>90164164</v>
      </c>
      <c r="B2145" s="48" t="s">
        <v>3974</v>
      </c>
      <c r="C2145" s="48" t="s">
        <v>3975</v>
      </c>
      <c r="D2145" s="49" t="s">
        <v>134</v>
      </c>
      <c r="E2145" s="49">
        <v>1</v>
      </c>
      <c r="F2145" s="50" t="s">
        <v>60</v>
      </c>
      <c r="G2145" s="50" t="s">
        <v>14</v>
      </c>
      <c r="H2145" s="22">
        <v>2.6769221548650002</v>
      </c>
      <c r="J2145" s="39">
        <v>90164164</v>
      </c>
      <c r="K2145" s="51">
        <v>2.6221198499999998</v>
      </c>
      <c r="L2145" s="51">
        <v>-5.4802304864999901e-002</v>
      </c>
    </row>
    <row r="2146" ht="15" hidden="1">
      <c r="A2146" s="47">
        <v>96006404</v>
      </c>
      <c r="B2146" s="48" t="s">
        <v>10003</v>
      </c>
      <c r="C2146" s="48" t="s">
        <v>10004</v>
      </c>
      <c r="D2146" s="49" t="s">
        <v>9964</v>
      </c>
      <c r="E2146" s="49">
        <v>60</v>
      </c>
      <c r="F2146" s="50" t="s">
        <v>436</v>
      </c>
      <c r="G2146" s="50" t="s">
        <v>14</v>
      </c>
      <c r="H2146" s="22">
        <v>1.2046619999999999</v>
      </c>
      <c r="J2146" s="39">
        <v>96006404</v>
      </c>
      <c r="K2146" s="51">
        <v>1.1799999999999999</v>
      </c>
      <c r="L2146" s="51">
        <v>-2.4662e-002</v>
      </c>
    </row>
    <row r="2147" ht="15" hidden="1">
      <c r="A2147" s="47">
        <v>90143604</v>
      </c>
      <c r="B2147" s="48" t="s">
        <v>9691</v>
      </c>
      <c r="C2147" s="48" t="s">
        <v>9692</v>
      </c>
      <c r="D2147" s="49" t="s">
        <v>17</v>
      </c>
      <c r="E2147" s="49">
        <v>20</v>
      </c>
      <c r="F2147" s="50" t="s">
        <v>95</v>
      </c>
      <c r="G2147" s="50" t="s">
        <v>19</v>
      </c>
      <c r="H2147" s="22">
        <v>0.84187717501860004</v>
      </c>
      <c r="J2147" s="39">
        <v>90143604</v>
      </c>
      <c r="K2147" s="51">
        <v>0.82464215399999996</v>
      </c>
      <c r="L2147" s="51">
        <v>-1.72350210186e-002</v>
      </c>
    </row>
    <row r="2148" ht="15" hidden="1">
      <c r="A2148" s="47">
        <v>94937630</v>
      </c>
      <c r="B2148" s="48" t="s">
        <v>3198</v>
      </c>
      <c r="C2148" s="48" t="s">
        <v>3198</v>
      </c>
      <c r="D2148" s="49" t="s">
        <v>1690</v>
      </c>
      <c r="E2148" s="49">
        <v>50</v>
      </c>
      <c r="F2148" s="50" t="s">
        <v>743</v>
      </c>
      <c r="G2148" s="50" t="s">
        <v>261</v>
      </c>
      <c r="H2148" s="22">
        <v>2.1745169999999998</v>
      </c>
      <c r="J2148" s="39">
        <v>94937630</v>
      </c>
      <c r="K2148" s="51">
        <v>2.1299999999999999</v>
      </c>
      <c r="L2148" s="51">
        <v>-4.4516999999999897e-002</v>
      </c>
    </row>
    <row r="2149" ht="15" hidden="1">
      <c r="A2149" s="47">
        <v>92421083</v>
      </c>
      <c r="B2149" s="48" t="s">
        <v>5315</v>
      </c>
      <c r="C2149" s="48" t="s">
        <v>5316</v>
      </c>
      <c r="D2149" s="49" t="s">
        <v>21</v>
      </c>
      <c r="E2149" s="49">
        <v>50</v>
      </c>
      <c r="F2149" s="50" t="s">
        <v>743</v>
      </c>
      <c r="G2149" s="50" t="s">
        <v>19</v>
      </c>
      <c r="H2149" s="22">
        <v>1.6297851779999999</v>
      </c>
      <c r="J2149" s="39">
        <v>92421083</v>
      </c>
      <c r="K2149" s="51">
        <v>1.59642</v>
      </c>
      <c r="L2149" s="51">
        <v>-3.3365177999999898e-002</v>
      </c>
    </row>
    <row r="2150" ht="15" hidden="1">
      <c r="A2150" s="47">
        <v>90252195</v>
      </c>
      <c r="B2150" s="48" t="s">
        <v>172</v>
      </c>
      <c r="C2150" s="48" t="s">
        <v>185</v>
      </c>
      <c r="D2150" s="49" t="s">
        <v>31</v>
      </c>
      <c r="E2150" s="49">
        <v>1</v>
      </c>
      <c r="F2150" s="50" t="s">
        <v>88</v>
      </c>
      <c r="G2150" s="50" t="s">
        <v>14</v>
      </c>
      <c r="H2150" s="22">
        <v>1.1734453281599999</v>
      </c>
      <c r="J2150" s="39">
        <v>90252195</v>
      </c>
      <c r="K2150" s="51">
        <v>1.1494224</v>
      </c>
      <c r="L2150" s="51">
        <v>-2.4022928159999998e-002</v>
      </c>
    </row>
    <row r="2151" ht="15" hidden="1">
      <c r="A2151" s="47">
        <v>90170970</v>
      </c>
      <c r="B2151" s="48" t="s">
        <v>3178</v>
      </c>
      <c r="C2151" s="48" t="s">
        <v>3178</v>
      </c>
      <c r="D2151" s="49" t="s">
        <v>244</v>
      </c>
      <c r="E2151" s="49">
        <v>1</v>
      </c>
      <c r="F2151" s="50" t="s">
        <v>64</v>
      </c>
      <c r="G2151" s="50" t="s">
        <v>14</v>
      </c>
      <c r="H2151" s="22">
        <v>1.1734453281599999</v>
      </c>
      <c r="J2151" s="39">
        <v>90170970</v>
      </c>
      <c r="K2151" s="51">
        <v>1.1494224</v>
      </c>
      <c r="L2151" s="51">
        <v>-2.4022928159999998e-002</v>
      </c>
    </row>
    <row r="2152" ht="15" hidden="1">
      <c r="A2152" s="47">
        <v>92412335</v>
      </c>
      <c r="B2152" s="48" t="s">
        <v>7376</v>
      </c>
      <c r="C2152" s="48" t="s">
        <v>7377</v>
      </c>
      <c r="D2152" s="49" t="s">
        <v>229</v>
      </c>
      <c r="E2152" s="49">
        <v>1</v>
      </c>
      <c r="F2152" s="50" t="s">
        <v>60</v>
      </c>
      <c r="G2152" s="50" t="s">
        <v>14</v>
      </c>
      <c r="H2152" s="22">
        <v>1.1734453281599999</v>
      </c>
      <c r="J2152" s="39">
        <v>92412335</v>
      </c>
      <c r="K2152" s="51">
        <v>1.1494224</v>
      </c>
      <c r="L2152" s="51">
        <v>-2.4022928159999998e-002</v>
      </c>
    </row>
    <row r="2153" ht="15" hidden="1">
      <c r="A2153" s="47">
        <v>92418457</v>
      </c>
      <c r="B2153" s="48" t="s">
        <v>4012</v>
      </c>
      <c r="C2153" s="48" t="s">
        <v>4013</v>
      </c>
      <c r="D2153" s="49" t="s">
        <v>633</v>
      </c>
      <c r="E2153" s="49">
        <v>1</v>
      </c>
      <c r="F2153" s="50" t="s">
        <v>60</v>
      </c>
      <c r="G2153" s="50" t="s">
        <v>14</v>
      </c>
      <c r="H2153" s="22">
        <v>0.78229688543999998</v>
      </c>
      <c r="J2153" s="39">
        <v>92418457</v>
      </c>
      <c r="K2153" s="51">
        <v>0.76628160000000001</v>
      </c>
      <c r="L2153" s="51">
        <v>-1.6015285439999999e-002</v>
      </c>
    </row>
    <row r="2154" ht="15" hidden="1">
      <c r="A2154" s="47">
        <v>92392938</v>
      </c>
      <c r="B2154" s="48" t="s">
        <v>7132</v>
      </c>
      <c r="C2154" s="48" t="s">
        <v>7133</v>
      </c>
      <c r="D2154" s="49" t="s">
        <v>894</v>
      </c>
      <c r="E2154" s="49">
        <v>1</v>
      </c>
      <c r="F2154" s="50" t="s">
        <v>60</v>
      </c>
      <c r="G2154" s="50" t="s">
        <v>14</v>
      </c>
      <c r="H2154" s="22">
        <v>0.78229688543999998</v>
      </c>
      <c r="J2154" s="39">
        <v>92392938</v>
      </c>
      <c r="K2154" s="51">
        <v>0.76628160000000001</v>
      </c>
      <c r="L2154" s="51">
        <v>-1.6015285439999999e-002</v>
      </c>
    </row>
    <row r="2155" ht="15" hidden="1">
      <c r="A2155" s="47">
        <v>90472039</v>
      </c>
      <c r="B2155" s="48" t="s">
        <v>9496</v>
      </c>
      <c r="C2155" s="48" t="s">
        <v>9497</v>
      </c>
      <c r="D2155" s="49" t="s">
        <v>146</v>
      </c>
      <c r="E2155" s="49">
        <v>1</v>
      </c>
      <c r="F2155" s="50" t="s">
        <v>436</v>
      </c>
      <c r="G2155" s="50" t="s">
        <v>14</v>
      </c>
      <c r="H2155" s="22">
        <v>0.78229688543999998</v>
      </c>
      <c r="J2155" s="39">
        <v>90472039</v>
      </c>
      <c r="K2155" s="51">
        <v>0.76628160000000001</v>
      </c>
      <c r="L2155" s="51">
        <v>-1.6015285439999999e-002</v>
      </c>
    </row>
    <row r="2156" ht="15" hidden="1">
      <c r="A2156" s="47">
        <v>90212002</v>
      </c>
      <c r="B2156" s="48" t="s">
        <v>3976</v>
      </c>
      <c r="C2156" s="48" t="s">
        <v>3979</v>
      </c>
      <c r="D2156" s="49" t="s">
        <v>31</v>
      </c>
      <c r="E2156" s="49">
        <v>1</v>
      </c>
      <c r="F2156" s="50" t="s">
        <v>60</v>
      </c>
      <c r="G2156" s="50" t="s">
        <v>14</v>
      </c>
      <c r="H2156" s="22">
        <v>0.58672266407999996</v>
      </c>
      <c r="J2156" s="39">
        <v>90212002</v>
      </c>
      <c r="K2156" s="51">
        <v>0.57471119999999998</v>
      </c>
      <c r="L2156" s="51">
        <v>-1.2011464079999999e-002</v>
      </c>
    </row>
    <row r="2157" ht="15" hidden="1">
      <c r="A2157" s="47">
        <v>91521025</v>
      </c>
      <c r="B2157" s="48" t="s">
        <v>6889</v>
      </c>
      <c r="C2157" s="48" t="s">
        <v>6895</v>
      </c>
      <c r="D2157" s="49" t="s">
        <v>414</v>
      </c>
      <c r="E2157" s="49">
        <v>1</v>
      </c>
      <c r="F2157" s="50" t="s">
        <v>60</v>
      </c>
      <c r="G2157" s="50" t="s">
        <v>14</v>
      </c>
      <c r="H2157" s="22">
        <v>0.58672266407999996</v>
      </c>
      <c r="J2157" s="39">
        <v>91521025</v>
      </c>
      <c r="K2157" s="51">
        <v>0.57471119999999998</v>
      </c>
      <c r="L2157" s="51">
        <v>-1.2011464079999999e-002</v>
      </c>
    </row>
    <row r="2158" ht="15" hidden="1">
      <c r="A2158" s="47">
        <v>92403921</v>
      </c>
      <c r="B2158" s="48" t="s">
        <v>7234</v>
      </c>
      <c r="C2158" s="48" t="s">
        <v>7235</v>
      </c>
      <c r="D2158" s="49" t="s">
        <v>244</v>
      </c>
      <c r="E2158" s="49">
        <v>1</v>
      </c>
      <c r="F2158" s="50" t="s">
        <v>60</v>
      </c>
      <c r="G2158" s="50" t="s">
        <v>14</v>
      </c>
      <c r="H2158" s="22">
        <v>0.58672266407999996</v>
      </c>
      <c r="J2158" s="39">
        <v>92403921</v>
      </c>
      <c r="K2158" s="51">
        <v>0.57471119999999998</v>
      </c>
      <c r="L2158" s="51">
        <v>-1.2011464079999999e-002</v>
      </c>
    </row>
    <row r="2159" ht="15" hidden="1">
      <c r="A2159" s="47">
        <v>90277554</v>
      </c>
      <c r="B2159" s="48" t="s">
        <v>8105</v>
      </c>
      <c r="C2159" s="48" t="s">
        <v>8106</v>
      </c>
      <c r="D2159" s="49" t="s">
        <v>1221</v>
      </c>
      <c r="E2159" s="49">
        <v>1</v>
      </c>
      <c r="F2159" s="50" t="s">
        <v>158</v>
      </c>
      <c r="G2159" s="50" t="s">
        <v>14</v>
      </c>
      <c r="H2159" s="22">
        <v>0.58672266407999996</v>
      </c>
      <c r="J2159" s="39">
        <v>90277554</v>
      </c>
      <c r="K2159" s="51">
        <v>0.57471119999999998</v>
      </c>
      <c r="L2159" s="51">
        <v>-1.2011464079999999e-002</v>
      </c>
    </row>
    <row r="2160" ht="15" hidden="1">
      <c r="A2160" s="47">
        <v>90242092</v>
      </c>
      <c r="B2160" s="48" t="s">
        <v>4630</v>
      </c>
      <c r="C2160" s="48" t="s">
        <v>4631</v>
      </c>
      <c r="D2160" s="49" t="s">
        <v>298</v>
      </c>
      <c r="E2160" s="49">
        <v>1</v>
      </c>
      <c r="F2160" s="50" t="s">
        <v>60</v>
      </c>
      <c r="G2160" s="50" t="s">
        <v>14</v>
      </c>
      <c r="H2160" s="22">
        <v>0.29336133203999998</v>
      </c>
      <c r="J2160" s="39">
        <v>90242092</v>
      </c>
      <c r="K2160" s="51">
        <v>0.28735559999999999</v>
      </c>
      <c r="L2160" s="51">
        <v>-6.00573203999999e-003</v>
      </c>
    </row>
    <row r="2161" ht="15" hidden="1">
      <c r="A2161" s="47">
        <v>92456332</v>
      </c>
      <c r="B2161" s="48" t="s">
        <v>6723</v>
      </c>
      <c r="C2161" s="48" t="s">
        <v>6724</v>
      </c>
      <c r="D2161" s="49" t="s">
        <v>17</v>
      </c>
      <c r="E2161" s="49">
        <v>60</v>
      </c>
      <c r="F2161" s="50" t="s">
        <v>18</v>
      </c>
      <c r="G2161" s="50" t="s">
        <v>19</v>
      </c>
      <c r="H2161" s="22">
        <v>0.29336133203999998</v>
      </c>
      <c r="J2161" s="39">
        <v>92456332</v>
      </c>
      <c r="K2161" s="51">
        <v>0.28735559999999999</v>
      </c>
      <c r="L2161" s="51">
        <v>-6.00573203999999e-003</v>
      </c>
    </row>
    <row r="2162" ht="15" hidden="1">
      <c r="A2162" s="47">
        <v>90293142</v>
      </c>
      <c r="B2162" s="48" t="s">
        <v>7816</v>
      </c>
      <c r="C2162" s="48" t="s">
        <v>7817</v>
      </c>
      <c r="D2162" s="49" t="s">
        <v>271</v>
      </c>
      <c r="E2162" s="49">
        <v>1</v>
      </c>
      <c r="F2162" s="50" t="s">
        <v>436</v>
      </c>
      <c r="G2162" s="50" t="s">
        <v>14</v>
      </c>
      <c r="H2162" s="22">
        <v>0.29336133203999998</v>
      </c>
      <c r="J2162" s="39">
        <v>90293142</v>
      </c>
      <c r="K2162" s="51">
        <v>0.28735559999999999</v>
      </c>
      <c r="L2162" s="51">
        <v>-6.00573203999999e-003</v>
      </c>
    </row>
    <row r="2163" ht="15" hidden="1">
      <c r="A2163" s="47">
        <v>90254732</v>
      </c>
      <c r="B2163" s="48" t="s">
        <v>8182</v>
      </c>
      <c r="C2163" s="48" t="s">
        <v>8182</v>
      </c>
      <c r="D2163" s="49" t="s">
        <v>26</v>
      </c>
      <c r="E2163" s="49">
        <v>1</v>
      </c>
      <c r="F2163" s="50" t="s">
        <v>60</v>
      </c>
      <c r="G2163" s="50" t="s">
        <v>14</v>
      </c>
      <c r="H2163" s="22">
        <v>0.29336133203999998</v>
      </c>
      <c r="J2163" s="39">
        <v>90254732</v>
      </c>
      <c r="K2163" s="51">
        <v>0.28735559999999999</v>
      </c>
      <c r="L2163" s="51">
        <v>-6.00573203999999e-003</v>
      </c>
    </row>
    <row r="2164" ht="15">
      <c r="A2164" s="47">
        <v>90295773</v>
      </c>
      <c r="B2164" s="48" t="s">
        <v>1637</v>
      </c>
      <c r="C2164" s="48" t="s">
        <v>1638</v>
      </c>
      <c r="D2164" s="49" t="s">
        <v>1002</v>
      </c>
      <c r="E2164" s="49">
        <v>100</v>
      </c>
      <c r="F2164" s="50" t="s">
        <v>18</v>
      </c>
      <c r="G2164" s="50" t="s">
        <v>19</v>
      </c>
      <c r="H2164" s="22">
        <v>0.19557422135999999</v>
      </c>
      <c r="J2164" s="39">
        <v>90295773</v>
      </c>
      <c r="K2164" s="51">
        <v>0.1915704</v>
      </c>
      <c r="L2164" s="51">
        <v>-4.0038213599999902e-003</v>
      </c>
    </row>
    <row r="2165" ht="15">
      <c r="A2165" s="47">
        <v>90237331</v>
      </c>
      <c r="B2165" s="48" t="s">
        <v>4279</v>
      </c>
      <c r="C2165" s="48" t="s">
        <v>4279</v>
      </c>
      <c r="D2165" s="49" t="s">
        <v>17</v>
      </c>
      <c r="E2165" s="49">
        <v>1</v>
      </c>
      <c r="F2165" s="50" t="s">
        <v>60</v>
      </c>
      <c r="G2165" s="50" t="s">
        <v>14</v>
      </c>
      <c r="H2165" s="22">
        <v>0.19557422135999999</v>
      </c>
      <c r="J2165" s="39">
        <v>90237331</v>
      </c>
      <c r="K2165" s="51">
        <v>0.1915704</v>
      </c>
      <c r="L2165" s="51">
        <v>-4.0038213599999902e-003</v>
      </c>
    </row>
    <row r="2166" ht="15">
      <c r="A2166" s="47">
        <v>92248942</v>
      </c>
      <c r="B2166" s="48" t="s">
        <v>902</v>
      </c>
      <c r="C2166" s="48" t="s">
        <v>903</v>
      </c>
      <c r="D2166" s="49" t="s">
        <v>279</v>
      </c>
      <c r="E2166" s="49">
        <v>60</v>
      </c>
      <c r="F2166" s="50" t="s">
        <v>18</v>
      </c>
      <c r="G2166" s="50" t="s">
        <v>19</v>
      </c>
      <c r="H2166" s="22">
        <v>0.19557422135999999</v>
      </c>
      <c r="J2166" s="39">
        <v>92248942</v>
      </c>
      <c r="K2166" s="51">
        <v>0.1915704</v>
      </c>
      <c r="L2166" s="51">
        <v>-4.0038213599999902e-003</v>
      </c>
    </row>
    <row r="2167" ht="15">
      <c r="A2167" s="47">
        <v>92392318</v>
      </c>
      <c r="B2167" s="48" t="s">
        <v>1569</v>
      </c>
      <c r="C2167" s="48" t="s">
        <v>1572</v>
      </c>
      <c r="D2167" s="49" t="s">
        <v>894</v>
      </c>
      <c r="E2167" s="49">
        <v>1</v>
      </c>
      <c r="F2167" s="50" t="s">
        <v>60</v>
      </c>
      <c r="G2167" s="50" t="s">
        <v>14</v>
      </c>
      <c r="H2167" s="22">
        <v>0.19557422135999999</v>
      </c>
      <c r="J2167" s="39">
        <v>92392318</v>
      </c>
      <c r="K2167" s="51">
        <v>0.1915704</v>
      </c>
      <c r="L2167" s="51">
        <v>-4.0038213599999902e-003</v>
      </c>
    </row>
    <row r="2168" ht="15">
      <c r="A2168" s="47">
        <v>90288858</v>
      </c>
      <c r="B2168" s="48" t="s">
        <v>1590</v>
      </c>
      <c r="C2168" s="48" t="s">
        <v>1591</v>
      </c>
      <c r="D2168" s="49" t="s">
        <v>1592</v>
      </c>
      <c r="E2168" s="49">
        <v>1</v>
      </c>
      <c r="F2168" s="50" t="s">
        <v>60</v>
      </c>
      <c r="G2168" s="50" t="s">
        <v>14</v>
      </c>
      <c r="H2168" s="22">
        <v>0.19557422135999999</v>
      </c>
      <c r="J2168" s="39">
        <v>90288858</v>
      </c>
      <c r="K2168" s="51">
        <v>0.1915704</v>
      </c>
      <c r="L2168" s="51">
        <v>-4.0038213599999902e-003</v>
      </c>
    </row>
    <row r="2169" ht="15">
      <c r="A2169" s="47">
        <v>90146085</v>
      </c>
      <c r="B2169" s="48" t="s">
        <v>2780</v>
      </c>
      <c r="C2169" s="48" t="s">
        <v>2780</v>
      </c>
      <c r="D2169" s="49" t="s">
        <v>17</v>
      </c>
      <c r="E2169" s="49">
        <v>1</v>
      </c>
      <c r="F2169" s="50" t="s">
        <v>60</v>
      </c>
      <c r="G2169" s="50" t="s">
        <v>14</v>
      </c>
      <c r="H2169" s="22">
        <v>0.19557422135999999</v>
      </c>
      <c r="J2169" s="39">
        <v>90146085</v>
      </c>
      <c r="K2169" s="51">
        <v>0.1915704</v>
      </c>
      <c r="L2169" s="51">
        <v>-4.0038213599999902e-003</v>
      </c>
    </row>
    <row r="2170" ht="15">
      <c r="A2170" s="47">
        <v>90263804</v>
      </c>
      <c r="B2170" s="48" t="s">
        <v>6055</v>
      </c>
      <c r="C2170" s="48" t="s">
        <v>6057</v>
      </c>
      <c r="D2170" s="49" t="s">
        <v>1797</v>
      </c>
      <c r="E2170" s="49">
        <v>1</v>
      </c>
      <c r="F2170" s="50" t="s">
        <v>60</v>
      </c>
      <c r="G2170" s="50" t="s">
        <v>14</v>
      </c>
      <c r="H2170" s="22">
        <v>0.19557422135999999</v>
      </c>
      <c r="J2170" s="39">
        <v>90263804</v>
      </c>
      <c r="K2170" s="51">
        <v>0.1915704</v>
      </c>
      <c r="L2170" s="51">
        <v>-4.0038213599999902e-003</v>
      </c>
    </row>
    <row r="2171" ht="15">
      <c r="A2171" s="47">
        <v>90244796</v>
      </c>
      <c r="B2171" s="48" t="s">
        <v>6055</v>
      </c>
      <c r="C2171" s="48" t="s">
        <v>6055</v>
      </c>
      <c r="D2171" s="49" t="s">
        <v>181</v>
      </c>
      <c r="E2171" s="49">
        <v>1</v>
      </c>
      <c r="F2171" s="50" t="s">
        <v>60</v>
      </c>
      <c r="G2171" s="50" t="s">
        <v>14</v>
      </c>
      <c r="H2171" s="22">
        <v>0.19557422135999999</v>
      </c>
      <c r="J2171" s="39">
        <v>90244796</v>
      </c>
      <c r="K2171" s="51">
        <v>0.1915704</v>
      </c>
      <c r="L2171" s="51">
        <v>-4.0038213599999902e-003</v>
      </c>
    </row>
    <row r="2172" ht="15" hidden="1">
      <c r="A2172" s="47">
        <v>90310489</v>
      </c>
      <c r="B2172" s="48" t="s">
        <v>3048</v>
      </c>
      <c r="C2172" s="48" t="s">
        <v>3049</v>
      </c>
      <c r="D2172" s="49" t="s">
        <v>3047</v>
      </c>
      <c r="E2172" s="49">
        <v>1</v>
      </c>
      <c r="F2172" s="50" t="s">
        <v>60</v>
      </c>
      <c r="G2172" s="50" t="s">
        <v>14</v>
      </c>
      <c r="H2172" s="22">
        <v>2.15131643496</v>
      </c>
      <c r="J2172" s="39">
        <v>90310489</v>
      </c>
      <c r="K2172" s="51">
        <v>2.1072744000000001</v>
      </c>
      <c r="L2172" s="51">
        <v>-4.40420349599999e-002</v>
      </c>
    </row>
    <row r="2173" ht="15" hidden="1">
      <c r="A2173" s="47">
        <v>90175492</v>
      </c>
      <c r="B2173" s="48" t="s">
        <v>5891</v>
      </c>
      <c r="C2173" s="48" t="s">
        <v>5892</v>
      </c>
      <c r="D2173" s="49" t="s">
        <v>34</v>
      </c>
      <c r="E2173" s="49">
        <v>1</v>
      </c>
      <c r="F2173" s="50" t="s">
        <v>60</v>
      </c>
      <c r="G2173" s="50" t="s">
        <v>14</v>
      </c>
      <c r="H2173" s="22">
        <v>1.3690195495199999</v>
      </c>
      <c r="J2173" s="39">
        <v>90175492</v>
      </c>
      <c r="K2173" s="51">
        <v>1.3409928</v>
      </c>
      <c r="L2173" s="51">
        <v>-2.8026749519999901e-002</v>
      </c>
    </row>
    <row r="2174" ht="15" hidden="1">
      <c r="A2174" s="47">
        <v>90020553</v>
      </c>
      <c r="B2174" s="48" t="s">
        <v>6028</v>
      </c>
      <c r="C2174" s="48" t="s">
        <v>6028</v>
      </c>
      <c r="D2174" s="49" t="s">
        <v>378</v>
      </c>
      <c r="E2174" s="49">
        <v>30</v>
      </c>
      <c r="F2174" s="50" t="s">
        <v>18</v>
      </c>
      <c r="G2174" s="50" t="s">
        <v>19</v>
      </c>
      <c r="H2174" s="22">
        <v>1.3690195495199999</v>
      </c>
      <c r="J2174" s="39">
        <v>90020553</v>
      </c>
      <c r="K2174" s="51">
        <v>1.3409928</v>
      </c>
      <c r="L2174" s="51">
        <v>-2.8026749519999901e-002</v>
      </c>
    </row>
    <row r="2175" ht="15" hidden="1">
      <c r="A2175" s="47">
        <v>90249682</v>
      </c>
      <c r="B2175" s="48" t="s">
        <v>8818</v>
      </c>
      <c r="C2175" s="48" t="s">
        <v>8823</v>
      </c>
      <c r="D2175" s="49" t="s">
        <v>131</v>
      </c>
      <c r="E2175" s="49">
        <v>1</v>
      </c>
      <c r="F2175" s="50" t="s">
        <v>60</v>
      </c>
      <c r="G2175" s="50" t="s">
        <v>14</v>
      </c>
      <c r="H2175" s="22">
        <v>1.3690195495199999</v>
      </c>
      <c r="J2175" s="39">
        <v>90249682</v>
      </c>
      <c r="K2175" s="51">
        <v>1.3409928</v>
      </c>
      <c r="L2175" s="51">
        <v>-2.8026749519999901e-002</v>
      </c>
    </row>
    <row r="2176" ht="15" hidden="1">
      <c r="A2176" s="47">
        <v>92468624</v>
      </c>
      <c r="B2176" s="48" t="s">
        <v>7494</v>
      </c>
      <c r="C2176" s="48" t="s">
        <v>7494</v>
      </c>
      <c r="D2176" s="49" t="s">
        <v>131</v>
      </c>
      <c r="E2176" s="49">
        <v>1</v>
      </c>
      <c r="F2176" s="50" t="s">
        <v>60</v>
      </c>
      <c r="G2176" s="50" t="s">
        <v>14</v>
      </c>
      <c r="H2176" s="22">
        <v>1.36440804213</v>
      </c>
      <c r="J2176" s="39">
        <v>92468624</v>
      </c>
      <c r="K2176" s="51">
        <v>1.3364757</v>
      </c>
      <c r="L2176" s="51">
        <v>-2.7932342129999999e-002</v>
      </c>
    </row>
    <row r="2177" ht="15" hidden="1">
      <c r="A2177" s="47">
        <v>90142977</v>
      </c>
      <c r="B2177" s="48" t="s">
        <v>1178</v>
      </c>
      <c r="C2177" s="48" t="s">
        <v>1178</v>
      </c>
      <c r="D2177" s="49" t="s">
        <v>17</v>
      </c>
      <c r="E2177" s="49">
        <v>1</v>
      </c>
      <c r="F2177" s="50" t="s">
        <v>60</v>
      </c>
      <c r="G2177" s="50" t="s">
        <v>14</v>
      </c>
      <c r="H2177" s="22">
        <v>1.07565821748</v>
      </c>
      <c r="J2177" s="39">
        <v>90142977</v>
      </c>
      <c r="K2177" s="51">
        <v>1.0536372000000001</v>
      </c>
      <c r="L2177" s="51">
        <v>-2.2021017479999998e-002</v>
      </c>
    </row>
    <row r="2178" ht="15" hidden="1">
      <c r="A2178" s="47">
        <v>90216571</v>
      </c>
      <c r="B2178" s="48" t="s">
        <v>1302</v>
      </c>
      <c r="C2178" s="48" t="s">
        <v>1303</v>
      </c>
      <c r="D2178" s="49" t="s">
        <v>78</v>
      </c>
      <c r="E2178" s="49">
        <v>1</v>
      </c>
      <c r="F2178" s="50" t="s">
        <v>60</v>
      </c>
      <c r="G2178" s="50" t="s">
        <v>14</v>
      </c>
      <c r="H2178" s="22">
        <v>1.07565821748</v>
      </c>
      <c r="J2178" s="39">
        <v>90216571</v>
      </c>
      <c r="K2178" s="51">
        <v>1.0536372000000001</v>
      </c>
      <c r="L2178" s="51">
        <v>-2.2021017479999998e-002</v>
      </c>
    </row>
    <row r="2179" ht="15" hidden="1">
      <c r="A2179" s="47">
        <v>90132130</v>
      </c>
      <c r="B2179" s="48" t="s">
        <v>9532</v>
      </c>
      <c r="C2179" s="48" t="s">
        <v>9533</v>
      </c>
      <c r="D2179" s="49" t="s">
        <v>81</v>
      </c>
      <c r="E2179" s="49">
        <v>1</v>
      </c>
      <c r="F2179" s="50" t="s">
        <v>60</v>
      </c>
      <c r="G2179" s="50" t="s">
        <v>14</v>
      </c>
      <c r="H2179" s="22">
        <v>1.07565821748</v>
      </c>
      <c r="J2179" s="39">
        <v>90132130</v>
      </c>
      <c r="K2179" s="51">
        <v>1.0536372000000001</v>
      </c>
      <c r="L2179" s="51">
        <v>-2.2021017479999998e-002</v>
      </c>
    </row>
    <row r="2180" ht="15" hidden="1">
      <c r="A2180" s="47">
        <v>92383823</v>
      </c>
      <c r="B2180" s="48" t="s">
        <v>9835</v>
      </c>
      <c r="C2180" s="48" t="s">
        <v>9837</v>
      </c>
      <c r="D2180" s="49" t="s">
        <v>17</v>
      </c>
      <c r="E2180" s="49">
        <v>1</v>
      </c>
      <c r="F2180" s="50" t="s">
        <v>60</v>
      </c>
      <c r="G2180" s="50" t="s">
        <v>14</v>
      </c>
      <c r="H2180" s="22">
        <v>1.04306251392</v>
      </c>
      <c r="J2180" s="39">
        <v>92383823</v>
      </c>
      <c r="K2180" s="51">
        <v>1.0217088000000001</v>
      </c>
      <c r="L2180" s="51">
        <v>-2.135371392e-002</v>
      </c>
    </row>
    <row r="2181" ht="15" hidden="1">
      <c r="A2181" s="47">
        <v>92463002</v>
      </c>
      <c r="B2181" s="48" t="s">
        <v>1224</v>
      </c>
      <c r="C2181" s="48" t="s">
        <v>1225</v>
      </c>
      <c r="D2181" s="49" t="s">
        <v>1221</v>
      </c>
      <c r="E2181" s="49">
        <v>1</v>
      </c>
      <c r="F2181" s="50" t="s">
        <v>60</v>
      </c>
      <c r="G2181" s="50" t="s">
        <v>14</v>
      </c>
      <c r="H2181" s="22">
        <v>0.88008399611999999</v>
      </c>
      <c r="J2181" s="39">
        <v>92463002</v>
      </c>
      <c r="K2181" s="51">
        <v>0.86206680000000002</v>
      </c>
      <c r="L2181" s="51">
        <v>-1.8017196119999999e-002</v>
      </c>
    </row>
    <row r="2182" ht="15" hidden="1">
      <c r="A2182" s="47">
        <v>90125231</v>
      </c>
      <c r="B2182" s="48" t="s">
        <v>3069</v>
      </c>
      <c r="C2182" s="48" t="s">
        <v>3072</v>
      </c>
      <c r="D2182" s="49" t="s">
        <v>50</v>
      </c>
      <c r="E2182" s="49">
        <v>1</v>
      </c>
      <c r="F2182" s="50" t="s">
        <v>158</v>
      </c>
      <c r="G2182" s="50" t="s">
        <v>14</v>
      </c>
      <c r="H2182" s="22">
        <v>0.88008399611999999</v>
      </c>
      <c r="J2182" s="39">
        <v>90125231</v>
      </c>
      <c r="K2182" s="51">
        <v>0.86206680000000002</v>
      </c>
      <c r="L2182" s="51">
        <v>-1.8017196119999999e-002</v>
      </c>
    </row>
    <row r="2183" ht="15" hidden="1">
      <c r="A2183" s="47">
        <v>90150457</v>
      </c>
      <c r="B2183" s="48" t="s">
        <v>3277</v>
      </c>
      <c r="C2183" s="48" t="s">
        <v>3278</v>
      </c>
      <c r="D2183" s="49" t="s">
        <v>39</v>
      </c>
      <c r="E2183" s="49">
        <v>1</v>
      </c>
      <c r="F2183" s="50" t="s">
        <v>436</v>
      </c>
      <c r="G2183" s="50" t="s">
        <v>14</v>
      </c>
      <c r="H2183" s="22">
        <v>0.88008399611999999</v>
      </c>
      <c r="J2183" s="39">
        <v>90150457</v>
      </c>
      <c r="K2183" s="51">
        <v>0.86206680000000002</v>
      </c>
      <c r="L2183" s="51">
        <v>-1.8017196119999999e-002</v>
      </c>
    </row>
    <row r="2184" ht="15" hidden="1">
      <c r="A2184" s="47">
        <v>92383130</v>
      </c>
      <c r="B2184" s="48" t="s">
        <v>4020</v>
      </c>
      <c r="C2184" s="48" t="s">
        <v>4021</v>
      </c>
      <c r="D2184" s="49" t="s">
        <v>36</v>
      </c>
      <c r="E2184" s="49">
        <v>1</v>
      </c>
      <c r="F2184" s="50" t="s">
        <v>60</v>
      </c>
      <c r="G2184" s="50" t="s">
        <v>14</v>
      </c>
      <c r="H2184" s="22">
        <v>0.88008399611999999</v>
      </c>
      <c r="J2184" s="39">
        <v>92383130</v>
      </c>
      <c r="K2184" s="51">
        <v>0.86206680000000002</v>
      </c>
      <c r="L2184" s="51">
        <v>-1.8017196119999999e-002</v>
      </c>
    </row>
    <row r="2185" ht="15" hidden="1">
      <c r="A2185" s="47">
        <v>92421172</v>
      </c>
      <c r="B2185" s="48" t="s">
        <v>4170</v>
      </c>
      <c r="C2185" s="48" t="s">
        <v>4171</v>
      </c>
      <c r="D2185" s="49" t="s">
        <v>39</v>
      </c>
      <c r="E2185" s="49">
        <v>1</v>
      </c>
      <c r="F2185" s="50" t="s">
        <v>60</v>
      </c>
      <c r="G2185" s="50" t="s">
        <v>14</v>
      </c>
      <c r="H2185" s="22">
        <v>0.88008399611999999</v>
      </c>
      <c r="J2185" s="39">
        <v>92421172</v>
      </c>
      <c r="K2185" s="51">
        <v>0.86206680000000002</v>
      </c>
      <c r="L2185" s="51">
        <v>-1.8017196119999999e-002</v>
      </c>
    </row>
    <row r="2186" ht="15" hidden="1">
      <c r="A2186" s="47">
        <v>91351014</v>
      </c>
      <c r="B2186" s="48" t="s">
        <v>4457</v>
      </c>
      <c r="C2186" s="48" t="s">
        <v>4458</v>
      </c>
      <c r="D2186" s="49" t="s">
        <v>43</v>
      </c>
      <c r="E2186" s="49">
        <v>1</v>
      </c>
      <c r="F2186" s="50" t="s">
        <v>60</v>
      </c>
      <c r="G2186" s="50" t="s">
        <v>14</v>
      </c>
      <c r="H2186" s="22">
        <v>0.88008399611999999</v>
      </c>
      <c r="J2186" s="39">
        <v>91351014</v>
      </c>
      <c r="K2186" s="51">
        <v>0.86206680000000002</v>
      </c>
      <c r="L2186" s="51">
        <v>-1.8017196119999999e-002</v>
      </c>
    </row>
    <row r="2187" ht="15" hidden="1">
      <c r="A2187" s="47">
        <v>92403549</v>
      </c>
      <c r="B2187" s="48" t="s">
        <v>5964</v>
      </c>
      <c r="C2187" s="48" t="s">
        <v>5965</v>
      </c>
      <c r="D2187" s="49" t="s">
        <v>603</v>
      </c>
      <c r="E2187" s="49">
        <v>100</v>
      </c>
      <c r="F2187" s="50" t="s">
        <v>18</v>
      </c>
      <c r="G2187" s="50" t="s">
        <v>19</v>
      </c>
      <c r="H2187" s="22">
        <v>0.88008399611999999</v>
      </c>
      <c r="J2187" s="39">
        <v>92403549</v>
      </c>
      <c r="K2187" s="51">
        <v>0.86206680000000002</v>
      </c>
      <c r="L2187" s="51">
        <v>-1.8017196119999999e-002</v>
      </c>
    </row>
    <row r="2188" ht="15" hidden="1">
      <c r="A2188" s="47">
        <v>92408745</v>
      </c>
      <c r="B2188" s="48" t="s">
        <v>6684</v>
      </c>
      <c r="C2188" s="48" t="s">
        <v>6684</v>
      </c>
      <c r="D2188" s="49" t="s">
        <v>59</v>
      </c>
      <c r="E2188" s="49">
        <v>1</v>
      </c>
      <c r="F2188" s="50" t="s">
        <v>60</v>
      </c>
      <c r="G2188" s="50" t="s">
        <v>14</v>
      </c>
      <c r="H2188" s="22">
        <v>0.88008399611999999</v>
      </c>
      <c r="J2188" s="39">
        <v>92408745</v>
      </c>
      <c r="K2188" s="51">
        <v>0.86206680000000002</v>
      </c>
      <c r="L2188" s="51">
        <v>-1.8017196119999999e-002</v>
      </c>
    </row>
    <row r="2189" ht="15" hidden="1">
      <c r="A2189" s="47">
        <v>92397859</v>
      </c>
      <c r="B2189" s="48" t="s">
        <v>8297</v>
      </c>
      <c r="C2189" s="48" t="s">
        <v>8298</v>
      </c>
      <c r="D2189" s="49" t="s">
        <v>2080</v>
      </c>
      <c r="E2189" s="49">
        <v>1</v>
      </c>
      <c r="F2189" s="50" t="s">
        <v>60</v>
      </c>
      <c r="G2189" s="50" t="s">
        <v>14</v>
      </c>
      <c r="H2189" s="22">
        <v>0.88008399611999999</v>
      </c>
      <c r="J2189" s="39">
        <v>92397859</v>
      </c>
      <c r="K2189" s="51">
        <v>0.86206680000000002</v>
      </c>
      <c r="L2189" s="51">
        <v>-1.8017196119999999e-002</v>
      </c>
    </row>
    <row r="2190" ht="15" hidden="1">
      <c r="A2190" s="47">
        <v>90176774</v>
      </c>
      <c r="B2190" s="48" t="s">
        <v>8197</v>
      </c>
      <c r="C2190" s="48" t="s">
        <v>8198</v>
      </c>
      <c r="D2190" s="49" t="s">
        <v>139</v>
      </c>
      <c r="E2190" s="49">
        <v>1</v>
      </c>
      <c r="F2190" s="50" t="s">
        <v>60</v>
      </c>
      <c r="G2190" s="50" t="s">
        <v>14</v>
      </c>
      <c r="H2190" s="22">
        <v>0.84748829256000002</v>
      </c>
      <c r="J2190" s="39">
        <v>90176774</v>
      </c>
      <c r="K2190" s="51">
        <v>0.83013840000000005</v>
      </c>
      <c r="L2190" s="51">
        <v>-1.734989256e-002</v>
      </c>
    </row>
    <row r="2191" ht="15" hidden="1">
      <c r="A2191" s="47">
        <v>92413510</v>
      </c>
      <c r="B2191" s="48" t="s">
        <v>1147</v>
      </c>
      <c r="C2191" s="48" t="s">
        <v>1100</v>
      </c>
      <c r="D2191" s="49" t="s">
        <v>675</v>
      </c>
      <c r="E2191" s="49">
        <v>1</v>
      </c>
      <c r="F2191" s="50" t="s">
        <v>60</v>
      </c>
      <c r="G2191" s="50" t="s">
        <v>14</v>
      </c>
      <c r="H2191" s="22">
        <v>0.73340333010000003</v>
      </c>
      <c r="J2191" s="39">
        <v>92413510</v>
      </c>
      <c r="K2191" s="51">
        <v>0.71838900000000006</v>
      </c>
      <c r="L2191" s="51">
        <v>-1.5014330100000001e-002</v>
      </c>
    </row>
    <row r="2192" ht="15" hidden="1">
      <c r="A2192" s="47">
        <v>92421121</v>
      </c>
      <c r="B2192" s="48" t="s">
        <v>1407</v>
      </c>
      <c r="C2192" s="48" t="s">
        <v>1410</v>
      </c>
      <c r="D2192" s="49" t="s">
        <v>748</v>
      </c>
      <c r="E2192" s="49">
        <v>1</v>
      </c>
      <c r="F2192" s="50" t="s">
        <v>436</v>
      </c>
      <c r="G2192" s="50" t="s">
        <v>14</v>
      </c>
      <c r="H2192" s="22">
        <v>0.73340333010000003</v>
      </c>
      <c r="J2192" s="39">
        <v>92421121</v>
      </c>
      <c r="K2192" s="51">
        <v>0.71838900000000006</v>
      </c>
      <c r="L2192" s="51">
        <v>-1.5014330100000001e-002</v>
      </c>
    </row>
    <row r="2193" ht="15" hidden="1">
      <c r="A2193" s="47">
        <v>90293819</v>
      </c>
      <c r="B2193" s="48" t="s">
        <v>6163</v>
      </c>
      <c r="C2193" s="48" t="s">
        <v>6167</v>
      </c>
      <c r="D2193" s="49" t="s">
        <v>244</v>
      </c>
      <c r="E2193" s="49">
        <v>1</v>
      </c>
      <c r="F2193" s="50" t="s">
        <v>60</v>
      </c>
      <c r="G2193" s="50" t="s">
        <v>14</v>
      </c>
      <c r="H2193" s="22">
        <v>0.71710547832000004</v>
      </c>
      <c r="J2193" s="39">
        <v>90293819</v>
      </c>
      <c r="K2193" s="51">
        <v>0.70242479999999996</v>
      </c>
      <c r="L2193" s="51">
        <v>-1.468067832e-002</v>
      </c>
    </row>
    <row r="2194" ht="15" hidden="1">
      <c r="A2194" s="47">
        <v>92452850</v>
      </c>
      <c r="B2194" s="48" t="s">
        <v>1506</v>
      </c>
      <c r="C2194" s="48" t="s">
        <v>1507</v>
      </c>
      <c r="D2194" s="49" t="s">
        <v>244</v>
      </c>
      <c r="E2194" s="49">
        <v>1</v>
      </c>
      <c r="F2194" s="50" t="s">
        <v>158</v>
      </c>
      <c r="G2194" s="50" t="s">
        <v>14</v>
      </c>
      <c r="H2194" s="22">
        <v>0.68450977475999997</v>
      </c>
      <c r="J2194" s="39">
        <v>92452850</v>
      </c>
      <c r="K2194" s="51">
        <v>0.67049639999999999</v>
      </c>
      <c r="L2194" s="51">
        <v>-1.4013374760000001e-002</v>
      </c>
    </row>
    <row r="2195" ht="15" hidden="1">
      <c r="A2195" s="47">
        <v>92385567</v>
      </c>
      <c r="B2195" s="48" t="s">
        <v>1012</v>
      </c>
      <c r="C2195" s="48" t="s">
        <v>1012</v>
      </c>
      <c r="D2195" s="49" t="s">
        <v>24</v>
      </c>
      <c r="E2195" s="49">
        <v>1</v>
      </c>
      <c r="F2195" s="50" t="s">
        <v>60</v>
      </c>
      <c r="G2195" s="50" t="s">
        <v>14</v>
      </c>
      <c r="H2195" s="22">
        <v>0.53782910874000001</v>
      </c>
      <c r="J2195" s="39">
        <v>92385567</v>
      </c>
      <c r="K2195" s="51">
        <v>0.52681860000000003</v>
      </c>
      <c r="L2195" s="51">
        <v>-1.1010508739999999e-002</v>
      </c>
    </row>
    <row r="2196" ht="15" hidden="1">
      <c r="A2196" s="47">
        <v>92392407</v>
      </c>
      <c r="B2196" s="48" t="s">
        <v>1574</v>
      </c>
      <c r="C2196" s="48" t="s">
        <v>1574</v>
      </c>
      <c r="D2196" s="49" t="s">
        <v>157</v>
      </c>
      <c r="E2196" s="49">
        <v>1</v>
      </c>
      <c r="F2196" s="50" t="s">
        <v>60</v>
      </c>
      <c r="G2196" s="50" t="s">
        <v>14</v>
      </c>
      <c r="H2196" s="22">
        <v>0.53782910874000001</v>
      </c>
      <c r="J2196" s="39">
        <v>92392407</v>
      </c>
      <c r="K2196" s="51">
        <v>0.52681860000000003</v>
      </c>
      <c r="L2196" s="51">
        <v>-1.1010508739999999e-002</v>
      </c>
    </row>
    <row r="2197" ht="15" hidden="1">
      <c r="A2197" s="47">
        <v>90138970</v>
      </c>
      <c r="B2197" s="48" t="s">
        <v>4168</v>
      </c>
      <c r="C2197" s="48" t="s">
        <v>4169</v>
      </c>
      <c r="D2197" s="49" t="s">
        <v>703</v>
      </c>
      <c r="E2197" s="49">
        <v>100</v>
      </c>
      <c r="F2197" s="50" t="s">
        <v>18</v>
      </c>
      <c r="G2197" s="50" t="s">
        <v>19</v>
      </c>
      <c r="H2197" s="22">
        <v>0.53782910874000001</v>
      </c>
      <c r="J2197" s="39">
        <v>90138970</v>
      </c>
      <c r="K2197" s="51">
        <v>0.52681860000000003</v>
      </c>
      <c r="L2197" s="51">
        <v>-1.1010508739999999e-002</v>
      </c>
    </row>
    <row r="2198" ht="15" hidden="1">
      <c r="A2198" s="47">
        <v>90247426</v>
      </c>
      <c r="B2198" s="48" t="s">
        <v>5717</v>
      </c>
      <c r="C2198" s="48" t="s">
        <v>5718</v>
      </c>
      <c r="D2198" s="49" t="s">
        <v>1002</v>
      </c>
      <c r="E2198" s="49">
        <v>1</v>
      </c>
      <c r="F2198" s="50" t="s">
        <v>60</v>
      </c>
      <c r="G2198" s="50" t="s">
        <v>14</v>
      </c>
      <c r="H2198" s="22">
        <v>0.53782910874000001</v>
      </c>
      <c r="J2198" s="39">
        <v>90247426</v>
      </c>
      <c r="K2198" s="51">
        <v>0.52681860000000003</v>
      </c>
      <c r="L2198" s="51">
        <v>-1.1010508739999999e-002</v>
      </c>
    </row>
    <row r="2199" ht="15" hidden="1">
      <c r="A2199" s="47">
        <v>94938288</v>
      </c>
      <c r="B2199" s="48" t="s">
        <v>4123</v>
      </c>
      <c r="C2199" s="48" t="s">
        <v>4124</v>
      </c>
      <c r="D2199" s="49" t="s">
        <v>1717</v>
      </c>
      <c r="E2199" s="49">
        <v>100</v>
      </c>
      <c r="F2199" s="50" t="s">
        <v>743</v>
      </c>
      <c r="G2199" s="50" t="s">
        <v>261</v>
      </c>
      <c r="H2199" s="22">
        <v>0.50544326138399998</v>
      </c>
      <c r="J2199" s="39">
        <v>94938288</v>
      </c>
      <c r="K2199" s="51">
        <v>0.49509576</v>
      </c>
      <c r="L2199" s="51">
        <v>-1.0347501384e-002</v>
      </c>
    </row>
    <row r="2200" ht="15" hidden="1">
      <c r="A2200" s="47">
        <v>90219635</v>
      </c>
      <c r="B2200" s="48" t="s">
        <v>9092</v>
      </c>
      <c r="C2200" s="48" t="s">
        <v>9093</v>
      </c>
      <c r="D2200" s="49" t="s">
        <v>69</v>
      </c>
      <c r="E2200" s="49">
        <v>1</v>
      </c>
      <c r="F2200" s="50" t="s">
        <v>60</v>
      </c>
      <c r="G2200" s="50" t="s">
        <v>14</v>
      </c>
      <c r="H2200" s="22">
        <v>0.4889355534</v>
      </c>
      <c r="J2200" s="39">
        <v>90219635</v>
      </c>
      <c r="K2200" s="51">
        <v>0.47892600000000002</v>
      </c>
      <c r="L2200" s="51">
        <v>-1.0009553399999999e-002</v>
      </c>
    </row>
    <row r="2201" ht="15" hidden="1">
      <c r="A2201" s="47">
        <v>90137965</v>
      </c>
      <c r="B2201" s="48" t="s">
        <v>1234</v>
      </c>
      <c r="C2201" s="48" t="s">
        <v>1235</v>
      </c>
      <c r="D2201" s="49" t="s">
        <v>703</v>
      </c>
      <c r="E2201" s="49">
        <v>1</v>
      </c>
      <c r="F2201" s="50" t="s">
        <v>60</v>
      </c>
      <c r="G2201" s="50" t="s">
        <v>14</v>
      </c>
      <c r="H2201" s="22">
        <v>0.4889355534</v>
      </c>
      <c r="J2201" s="39">
        <v>90137965</v>
      </c>
      <c r="K2201" s="51">
        <v>0.47892600000000002</v>
      </c>
      <c r="L2201" s="51">
        <v>-1.0009553399999999e-002</v>
      </c>
    </row>
    <row r="2202" ht="15" hidden="1">
      <c r="A2202" s="47">
        <v>90302150</v>
      </c>
      <c r="B2202" s="48" t="s">
        <v>1500</v>
      </c>
      <c r="C2202" s="48" t="s">
        <v>1501</v>
      </c>
      <c r="D2202" s="49" t="s">
        <v>720</v>
      </c>
      <c r="E2202" s="49">
        <v>1</v>
      </c>
      <c r="F2202" s="50" t="s">
        <v>60</v>
      </c>
      <c r="G2202" s="50" t="s">
        <v>14</v>
      </c>
      <c r="H2202" s="22">
        <v>0.4889355534</v>
      </c>
      <c r="J2202" s="39">
        <v>90302150</v>
      </c>
      <c r="K2202" s="51">
        <v>0.47892600000000002</v>
      </c>
      <c r="L2202" s="51">
        <v>-1.0009553399999999e-002</v>
      </c>
    </row>
    <row r="2203" ht="15" hidden="1">
      <c r="A2203" s="47">
        <v>92392229</v>
      </c>
      <c r="B2203" s="48" t="s">
        <v>1569</v>
      </c>
      <c r="C2203" s="48" t="s">
        <v>1571</v>
      </c>
      <c r="D2203" s="49" t="s">
        <v>461</v>
      </c>
      <c r="E2203" s="49">
        <v>1</v>
      </c>
      <c r="F2203" s="50" t="s">
        <v>60</v>
      </c>
      <c r="G2203" s="50" t="s">
        <v>14</v>
      </c>
      <c r="H2203" s="22">
        <v>0.4889355534</v>
      </c>
      <c r="J2203" s="39">
        <v>92392229</v>
      </c>
      <c r="K2203" s="51">
        <v>0.47892600000000002</v>
      </c>
      <c r="L2203" s="51">
        <v>-1.0009553399999999e-002</v>
      </c>
    </row>
    <row r="2204" ht="15" hidden="1">
      <c r="A2204" s="47">
        <v>90143264</v>
      </c>
      <c r="B2204" s="48" t="s">
        <v>1581</v>
      </c>
      <c r="C2204" s="48" t="s">
        <v>1581</v>
      </c>
      <c r="D2204" s="49" t="s">
        <v>17</v>
      </c>
      <c r="E2204" s="49">
        <v>1</v>
      </c>
      <c r="F2204" s="50" t="s">
        <v>60</v>
      </c>
      <c r="G2204" s="50" t="s">
        <v>14</v>
      </c>
      <c r="H2204" s="22">
        <v>0.4889355534</v>
      </c>
      <c r="J2204" s="39">
        <v>90143264</v>
      </c>
      <c r="K2204" s="51">
        <v>0.47892600000000002</v>
      </c>
      <c r="L2204" s="51">
        <v>-1.0009553399999999e-002</v>
      </c>
    </row>
    <row r="2205" ht="15" hidden="1">
      <c r="A2205" s="47">
        <v>90285620</v>
      </c>
      <c r="B2205" s="48" t="s">
        <v>3306</v>
      </c>
      <c r="C2205" s="48" t="s">
        <v>3306</v>
      </c>
      <c r="D2205" s="49" t="s">
        <v>39</v>
      </c>
      <c r="E2205" s="49">
        <v>1000</v>
      </c>
      <c r="F2205" s="50" t="s">
        <v>743</v>
      </c>
      <c r="G2205" s="50" t="s">
        <v>19</v>
      </c>
      <c r="H2205" s="22">
        <v>0.4889355534</v>
      </c>
      <c r="J2205" s="39">
        <v>90285620</v>
      </c>
      <c r="K2205" s="51">
        <v>0.47892600000000002</v>
      </c>
      <c r="L2205" s="51">
        <v>-1.0009553399999999e-002</v>
      </c>
    </row>
    <row r="2206" ht="15" hidden="1">
      <c r="A2206" s="47">
        <v>92386377</v>
      </c>
      <c r="B2206" s="48" t="s">
        <v>4937</v>
      </c>
      <c r="C2206" s="48" t="s">
        <v>4938</v>
      </c>
      <c r="D2206" s="49" t="s">
        <v>50</v>
      </c>
      <c r="E2206" s="49">
        <v>1</v>
      </c>
      <c r="F2206" s="50" t="s">
        <v>158</v>
      </c>
      <c r="G2206" s="50" t="s">
        <v>14</v>
      </c>
      <c r="H2206" s="22">
        <v>0.4889355534</v>
      </c>
      <c r="J2206" s="39">
        <v>92386377</v>
      </c>
      <c r="K2206" s="51">
        <v>0.47892600000000002</v>
      </c>
      <c r="L2206" s="51">
        <v>-1.0009553399999999e-002</v>
      </c>
    </row>
    <row r="2207" ht="15" hidden="1">
      <c r="A2207" s="47">
        <v>90252705</v>
      </c>
      <c r="B2207" s="48" t="s">
        <v>8224</v>
      </c>
      <c r="C2207" s="48" t="s">
        <v>8225</v>
      </c>
      <c r="D2207" s="49" t="s">
        <v>298</v>
      </c>
      <c r="E2207" s="49">
        <v>1</v>
      </c>
      <c r="F2207" s="50" t="s">
        <v>60</v>
      </c>
      <c r="G2207" s="50" t="s">
        <v>14</v>
      </c>
      <c r="H2207" s="22">
        <v>0.4889355534</v>
      </c>
      <c r="J2207" s="39">
        <v>90252705</v>
      </c>
      <c r="K2207" s="51">
        <v>0.47892600000000002</v>
      </c>
      <c r="L2207" s="51">
        <v>-1.0009553399999999e-002</v>
      </c>
    </row>
    <row r="2208" ht="15" hidden="1">
      <c r="A2208" s="47">
        <v>92414648</v>
      </c>
      <c r="B2208" s="48" t="s">
        <v>1294</v>
      </c>
      <c r="C2208" s="48" t="s">
        <v>1297</v>
      </c>
      <c r="D2208" s="49" t="s">
        <v>1298</v>
      </c>
      <c r="E2208" s="49">
        <v>1</v>
      </c>
      <c r="F2208" s="50" t="s">
        <v>60</v>
      </c>
      <c r="G2208" s="50" t="s">
        <v>14</v>
      </c>
      <c r="H2208" s="22">
        <v>0.46448877573000003</v>
      </c>
      <c r="J2208" s="39">
        <v>92414648</v>
      </c>
      <c r="K2208" s="51">
        <v>0.45497969999999999</v>
      </c>
      <c r="L2208" s="51">
        <v>-9.5090757299999794e-003</v>
      </c>
    </row>
    <row r="2209" ht="15" hidden="1">
      <c r="A2209" s="47">
        <v>90218124</v>
      </c>
      <c r="B2209" s="48" t="s">
        <v>1552</v>
      </c>
      <c r="C2209" s="48" t="s">
        <v>1563</v>
      </c>
      <c r="D2209" s="49" t="s">
        <v>806</v>
      </c>
      <c r="E2209" s="49">
        <v>1</v>
      </c>
      <c r="F2209" s="50" t="s">
        <v>60</v>
      </c>
      <c r="G2209" s="50" t="s">
        <v>14</v>
      </c>
      <c r="H2209" s="22">
        <v>0.46448877573000003</v>
      </c>
      <c r="J2209" s="39">
        <v>90218124</v>
      </c>
      <c r="K2209" s="51">
        <v>0.45497969999999999</v>
      </c>
      <c r="L2209" s="51">
        <v>-9.5090757299999794e-003</v>
      </c>
    </row>
    <row r="2210" ht="15" hidden="1">
      <c r="A2210" s="47">
        <v>92467539</v>
      </c>
      <c r="B2210" s="48" t="s">
        <v>2819</v>
      </c>
      <c r="C2210" s="48" t="s">
        <v>2819</v>
      </c>
      <c r="D2210" s="49" t="s">
        <v>590</v>
      </c>
      <c r="E2210" s="49">
        <v>1</v>
      </c>
      <c r="F2210" s="50" t="s">
        <v>60</v>
      </c>
      <c r="G2210" s="50" t="s">
        <v>14</v>
      </c>
      <c r="H2210" s="22">
        <v>0.46448877573000003</v>
      </c>
      <c r="J2210" s="39">
        <v>92467539</v>
      </c>
      <c r="K2210" s="51">
        <v>0.45497969999999999</v>
      </c>
      <c r="L2210" s="51">
        <v>-9.5090757299999794e-003</v>
      </c>
    </row>
    <row r="2211" ht="15" hidden="1">
      <c r="A2211" s="47">
        <v>90125720</v>
      </c>
      <c r="B2211" s="48" t="s">
        <v>3843</v>
      </c>
      <c r="C2211" s="48" t="s">
        <v>3845</v>
      </c>
      <c r="D2211" s="49" t="s">
        <v>50</v>
      </c>
      <c r="E2211" s="49">
        <v>1</v>
      </c>
      <c r="F2211" s="50" t="s">
        <v>158</v>
      </c>
      <c r="G2211" s="50" t="s">
        <v>14</v>
      </c>
      <c r="H2211" s="22">
        <v>0.46448877573000003</v>
      </c>
      <c r="J2211" s="39">
        <v>90125720</v>
      </c>
      <c r="K2211" s="51">
        <v>0.45497969999999999</v>
      </c>
      <c r="L2211" s="51">
        <v>-9.5090757299999794e-003</v>
      </c>
    </row>
    <row r="2212" ht="15" hidden="1">
      <c r="A2212" s="47">
        <v>92434916</v>
      </c>
      <c r="B2212" s="48" t="s">
        <v>3976</v>
      </c>
      <c r="C2212" s="48" t="s">
        <v>3980</v>
      </c>
      <c r="D2212" s="49" t="s">
        <v>279</v>
      </c>
      <c r="E2212" s="49">
        <v>1</v>
      </c>
      <c r="F2212" s="50" t="s">
        <v>60</v>
      </c>
      <c r="G2212" s="50" t="s">
        <v>14</v>
      </c>
      <c r="H2212" s="22">
        <v>0.46448877573000003</v>
      </c>
      <c r="J2212" s="39">
        <v>92434916</v>
      </c>
      <c r="K2212" s="51">
        <v>0.45497969999999999</v>
      </c>
      <c r="L2212" s="51">
        <v>-9.5090757299999794e-003</v>
      </c>
    </row>
    <row r="2213" ht="15" hidden="1">
      <c r="A2213" s="47">
        <v>92461646</v>
      </c>
      <c r="B2213" s="48" t="s">
        <v>7388</v>
      </c>
      <c r="C2213" s="48" t="s">
        <v>7389</v>
      </c>
      <c r="D2213" s="49" t="s">
        <v>31</v>
      </c>
      <c r="E2213" s="49">
        <v>1</v>
      </c>
      <c r="F2213" s="50" t="s">
        <v>60</v>
      </c>
      <c r="G2213" s="50" t="s">
        <v>14</v>
      </c>
      <c r="H2213" s="22">
        <v>0.46448877573000003</v>
      </c>
      <c r="J2213" s="39">
        <v>92461646</v>
      </c>
      <c r="K2213" s="51">
        <v>0.45497969999999999</v>
      </c>
      <c r="L2213" s="51">
        <v>-9.5090757299999794e-003</v>
      </c>
    </row>
    <row r="2214" ht="15" hidden="1">
      <c r="A2214" s="47">
        <v>90235843</v>
      </c>
      <c r="B2214" s="48" t="s">
        <v>9045</v>
      </c>
      <c r="C2214" s="48" t="s">
        <v>9046</v>
      </c>
      <c r="D2214" s="49" t="s">
        <v>2859</v>
      </c>
      <c r="E2214" s="49">
        <v>50</v>
      </c>
      <c r="F2214" s="50" t="s">
        <v>95</v>
      </c>
      <c r="G2214" s="50" t="s">
        <v>19</v>
      </c>
      <c r="H2214" s="22">
        <v>0.46448877573000003</v>
      </c>
      <c r="J2214" s="39">
        <v>90235843</v>
      </c>
      <c r="K2214" s="51">
        <v>0.45497969999999999</v>
      </c>
      <c r="L2214" s="51">
        <v>-9.5090757299999794e-003</v>
      </c>
    </row>
    <row r="2215" ht="15" hidden="1">
      <c r="A2215" s="47">
        <v>91285011</v>
      </c>
      <c r="B2215" s="48" t="s">
        <v>9141</v>
      </c>
      <c r="C2215" s="48" t="s">
        <v>9142</v>
      </c>
      <c r="D2215" s="49" t="s">
        <v>4683</v>
      </c>
      <c r="E2215" s="49">
        <v>1</v>
      </c>
      <c r="F2215" s="50" t="s">
        <v>64</v>
      </c>
      <c r="G2215" s="50" t="s">
        <v>14</v>
      </c>
      <c r="H2215" s="22">
        <v>0.46448877573000003</v>
      </c>
      <c r="J2215" s="39">
        <v>91285011</v>
      </c>
      <c r="K2215" s="51">
        <v>0.45497969999999999</v>
      </c>
      <c r="L2215" s="51">
        <v>-9.5090757299999794e-003</v>
      </c>
    </row>
    <row r="2216" ht="15" hidden="1">
      <c r="A2216" s="47">
        <v>92463371</v>
      </c>
      <c r="B2216" s="48" t="s">
        <v>8229</v>
      </c>
      <c r="C2216" s="48" t="s">
        <v>8229</v>
      </c>
      <c r="D2216" s="49" t="s">
        <v>26</v>
      </c>
      <c r="E2216" s="49">
        <v>1</v>
      </c>
      <c r="F2216" s="50" t="s">
        <v>60</v>
      </c>
      <c r="G2216" s="50" t="s">
        <v>14</v>
      </c>
      <c r="H2216" s="22">
        <v>0.45633984983999998</v>
      </c>
      <c r="J2216" s="39">
        <v>92463371</v>
      </c>
      <c r="K2216" s="51">
        <v>0.44699759999999999</v>
      </c>
      <c r="L2216" s="51">
        <v>-9.3422498399999797e-003</v>
      </c>
    </row>
    <row r="2217" ht="15" hidden="1">
      <c r="A2217" s="47">
        <v>90234324</v>
      </c>
      <c r="B2217" s="48" t="s">
        <v>2147</v>
      </c>
      <c r="C2217" s="48" t="s">
        <v>2148</v>
      </c>
      <c r="D2217" s="49" t="s">
        <v>169</v>
      </c>
      <c r="E2217" s="49">
        <v>1</v>
      </c>
      <c r="F2217" s="50" t="s">
        <v>60</v>
      </c>
      <c r="G2217" s="50" t="s">
        <v>14</v>
      </c>
      <c r="H2217" s="22">
        <v>0.44004199805999999</v>
      </c>
      <c r="J2217" s="39">
        <v>90234324</v>
      </c>
      <c r="K2217" s="51">
        <v>0.43103340000000001</v>
      </c>
      <c r="L2217" s="51">
        <v>-9.0085980599999803e-003</v>
      </c>
    </row>
    <row r="2218" ht="15" hidden="1">
      <c r="A2218" s="47">
        <v>92384269</v>
      </c>
      <c r="B2218" s="48" t="s">
        <v>2868</v>
      </c>
      <c r="C2218" s="48" t="s">
        <v>2869</v>
      </c>
      <c r="D2218" s="49" t="s">
        <v>157</v>
      </c>
      <c r="E2218" s="49">
        <v>1</v>
      </c>
      <c r="F2218" s="50" t="s">
        <v>60</v>
      </c>
      <c r="G2218" s="50" t="s">
        <v>14</v>
      </c>
      <c r="H2218" s="22">
        <v>0.44004199805999999</v>
      </c>
      <c r="J2218" s="39">
        <v>92384269</v>
      </c>
      <c r="K2218" s="51">
        <v>0.43103340000000001</v>
      </c>
      <c r="L2218" s="51">
        <v>-9.0085980599999803e-003</v>
      </c>
    </row>
    <row r="2219" ht="15" hidden="1">
      <c r="A2219" s="47">
        <v>90262670</v>
      </c>
      <c r="B2219" s="48" t="s">
        <v>3083</v>
      </c>
      <c r="C2219" s="48" t="s">
        <v>3084</v>
      </c>
      <c r="D2219" s="49" t="s">
        <v>36</v>
      </c>
      <c r="E2219" s="49">
        <v>1</v>
      </c>
      <c r="F2219" s="50" t="s">
        <v>60</v>
      </c>
      <c r="G2219" s="50" t="s">
        <v>14</v>
      </c>
      <c r="H2219" s="22">
        <v>0.44004199805999999</v>
      </c>
      <c r="J2219" s="39">
        <v>90262670</v>
      </c>
      <c r="K2219" s="51">
        <v>0.43103340000000001</v>
      </c>
      <c r="L2219" s="51">
        <v>-9.0085980599999803e-003</v>
      </c>
    </row>
    <row r="2220" ht="15" hidden="1">
      <c r="A2220" s="47">
        <v>90243099</v>
      </c>
      <c r="B2220" s="48" t="s">
        <v>4501</v>
      </c>
      <c r="C2220" s="48" t="s">
        <v>4501</v>
      </c>
      <c r="D2220" s="49" t="s">
        <v>181</v>
      </c>
      <c r="E2220" s="49">
        <v>1</v>
      </c>
      <c r="F2220" s="50" t="s">
        <v>60</v>
      </c>
      <c r="G2220" s="50" t="s">
        <v>14</v>
      </c>
      <c r="H2220" s="22">
        <v>0.44004199805999999</v>
      </c>
      <c r="J2220" s="39">
        <v>90243099</v>
      </c>
      <c r="K2220" s="51">
        <v>0.43103340000000001</v>
      </c>
      <c r="L2220" s="51">
        <v>-9.0085980599999803e-003</v>
      </c>
    </row>
    <row r="2221" ht="15" hidden="1">
      <c r="A2221" s="47">
        <v>91393019</v>
      </c>
      <c r="B2221" s="48" t="s">
        <v>7459</v>
      </c>
      <c r="C2221" s="48" t="s">
        <v>7460</v>
      </c>
      <c r="D2221" s="49" t="s">
        <v>24</v>
      </c>
      <c r="E2221" s="49">
        <v>1</v>
      </c>
      <c r="F2221" s="50" t="s">
        <v>60</v>
      </c>
      <c r="G2221" s="50" t="s">
        <v>14</v>
      </c>
      <c r="H2221" s="22">
        <v>0.44004199805999999</v>
      </c>
      <c r="J2221" s="39">
        <v>91393019</v>
      </c>
      <c r="K2221" s="51">
        <v>0.43103340000000001</v>
      </c>
      <c r="L2221" s="51">
        <v>-9.0085980599999803e-003</v>
      </c>
    </row>
    <row r="2222" ht="15" hidden="1">
      <c r="A2222" s="47">
        <v>92367186</v>
      </c>
      <c r="B2222" s="48" t="s">
        <v>8403</v>
      </c>
      <c r="C2222" s="48" t="s">
        <v>8404</v>
      </c>
      <c r="D2222" s="49" t="s">
        <v>1356</v>
      </c>
      <c r="E2222" s="49">
        <v>250</v>
      </c>
      <c r="F2222" s="50" t="s">
        <v>95</v>
      </c>
      <c r="G2222" s="50" t="s">
        <v>19</v>
      </c>
      <c r="H2222" s="22">
        <v>0.44004199805999999</v>
      </c>
      <c r="J2222" s="39">
        <v>92367186</v>
      </c>
      <c r="K2222" s="51">
        <v>0.43103340000000001</v>
      </c>
      <c r="L2222" s="51">
        <v>-9.0085980599999803e-003</v>
      </c>
    </row>
    <row r="2223" ht="15" hidden="1">
      <c r="A2223" s="47">
        <v>90226020</v>
      </c>
      <c r="B2223" s="48" t="s">
        <v>1024</v>
      </c>
      <c r="C2223" s="48" t="s">
        <v>1024</v>
      </c>
      <c r="D2223" s="49" t="s">
        <v>59</v>
      </c>
      <c r="E2223" s="49">
        <v>1</v>
      </c>
      <c r="F2223" s="50" t="s">
        <v>60</v>
      </c>
      <c r="G2223" s="50" t="s">
        <v>14</v>
      </c>
      <c r="H2223" s="22">
        <v>0.34225488737999998</v>
      </c>
      <c r="J2223" s="39">
        <v>90226020</v>
      </c>
      <c r="K2223" s="51">
        <v>0.3352482</v>
      </c>
      <c r="L2223" s="51">
        <v>-7.00668737999999e-003</v>
      </c>
    </row>
    <row r="2224" ht="15" hidden="1">
      <c r="A2224" s="47">
        <v>92376991</v>
      </c>
      <c r="B2224" s="48" t="s">
        <v>1528</v>
      </c>
      <c r="C2224" s="48" t="s">
        <v>1529</v>
      </c>
      <c r="D2224" s="49" t="s">
        <v>244</v>
      </c>
      <c r="E2224" s="49">
        <v>28</v>
      </c>
      <c r="F2224" s="50" t="s">
        <v>95</v>
      </c>
      <c r="G2224" s="50" t="s">
        <v>19</v>
      </c>
      <c r="H2224" s="22">
        <v>0.34225488737999998</v>
      </c>
      <c r="J2224" s="39">
        <v>92376991</v>
      </c>
      <c r="K2224" s="51">
        <v>0.3352482</v>
      </c>
      <c r="L2224" s="51">
        <v>-7.00668737999999e-003</v>
      </c>
    </row>
    <row r="2225" ht="15" hidden="1">
      <c r="A2225" s="47">
        <v>90157591</v>
      </c>
      <c r="B2225" s="48" t="s">
        <v>6650</v>
      </c>
      <c r="C2225" s="48" t="s">
        <v>6651</v>
      </c>
      <c r="D2225" s="49" t="s">
        <v>229</v>
      </c>
      <c r="E2225" s="49">
        <v>1</v>
      </c>
      <c r="F2225" s="50" t="s">
        <v>60</v>
      </c>
      <c r="G2225" s="50" t="s">
        <v>14</v>
      </c>
      <c r="H2225" s="22">
        <v>0.34225488737999998</v>
      </c>
      <c r="J2225" s="39">
        <v>90157591</v>
      </c>
      <c r="K2225" s="51">
        <v>0.3352482</v>
      </c>
      <c r="L2225" s="51">
        <v>-7.00668737999999e-003</v>
      </c>
    </row>
    <row r="2226" ht="15" hidden="1">
      <c r="A2226" s="47">
        <v>92374670</v>
      </c>
      <c r="B2226" s="48" t="s">
        <v>7241</v>
      </c>
      <c r="C2226" s="48" t="s">
        <v>7242</v>
      </c>
      <c r="D2226" s="49" t="s">
        <v>244</v>
      </c>
      <c r="E2226" s="49">
        <v>40</v>
      </c>
      <c r="F2226" s="50" t="s">
        <v>95</v>
      </c>
      <c r="G2226" s="50" t="s">
        <v>19</v>
      </c>
      <c r="H2226" s="22">
        <v>0.34225488737999998</v>
      </c>
      <c r="J2226" s="39">
        <v>92374670</v>
      </c>
      <c r="K2226" s="51">
        <v>0.3352482</v>
      </c>
      <c r="L2226" s="51">
        <v>-7.00668737999999e-003</v>
      </c>
    </row>
    <row r="2227" ht="15" hidden="1">
      <c r="A2227" s="47">
        <v>90232720</v>
      </c>
      <c r="B2227" s="48" t="s">
        <v>9131</v>
      </c>
      <c r="C2227" s="48" t="s">
        <v>9132</v>
      </c>
      <c r="D2227" s="49" t="s">
        <v>511</v>
      </c>
      <c r="E2227" s="49">
        <v>1</v>
      </c>
      <c r="F2227" s="50" t="s">
        <v>64</v>
      </c>
      <c r="G2227" s="50" t="s">
        <v>14</v>
      </c>
      <c r="H2227" s="22">
        <v>0.34225488737999998</v>
      </c>
      <c r="J2227" s="39">
        <v>90232720</v>
      </c>
      <c r="K2227" s="51">
        <v>0.3352482</v>
      </c>
      <c r="L2227" s="51">
        <v>-7.00668737999999e-003</v>
      </c>
    </row>
    <row r="2228" ht="15" hidden="1">
      <c r="A2228" s="47">
        <v>92463797</v>
      </c>
      <c r="B2228" s="48" t="s">
        <v>3497</v>
      </c>
      <c r="C2228" s="48" t="s">
        <v>3497</v>
      </c>
      <c r="D2228" s="49" t="s">
        <v>59</v>
      </c>
      <c r="E2228" s="49">
        <v>1</v>
      </c>
      <c r="F2228" s="50" t="s">
        <v>60</v>
      </c>
      <c r="G2228" s="50" t="s">
        <v>14</v>
      </c>
      <c r="H2228" s="22">
        <v>0.3411020105325</v>
      </c>
      <c r="J2228" s="39">
        <v>92463797</v>
      </c>
      <c r="K2228" s="51">
        <v>0.33411892500000001</v>
      </c>
      <c r="L2228" s="51">
        <v>-6.9830855324999903e-003</v>
      </c>
    </row>
    <row r="2229" ht="15" hidden="1">
      <c r="A2229" s="47">
        <v>92456006</v>
      </c>
      <c r="B2229" s="48" t="s">
        <v>6734</v>
      </c>
      <c r="C2229" s="48" t="s">
        <v>6734</v>
      </c>
      <c r="D2229" s="49" t="s">
        <v>17</v>
      </c>
      <c r="E2229" s="49">
        <v>1</v>
      </c>
      <c r="F2229" s="50" t="s">
        <v>60</v>
      </c>
      <c r="G2229" s="50" t="s">
        <v>14</v>
      </c>
      <c r="H2229" s="22">
        <v>0.26891455437</v>
      </c>
      <c r="J2229" s="39">
        <v>92456006</v>
      </c>
      <c r="K2229" s="51">
        <v>0.26340930000000001</v>
      </c>
      <c r="L2229" s="51">
        <v>-5.5052543699999901e-003</v>
      </c>
    </row>
    <row r="2230" ht="15" hidden="1">
      <c r="A2230" s="47">
        <v>90185749</v>
      </c>
      <c r="B2230" s="48" t="s">
        <v>786</v>
      </c>
      <c r="C2230" s="48" t="s">
        <v>786</v>
      </c>
      <c r="D2230" s="49" t="s">
        <v>146</v>
      </c>
      <c r="E2230" s="49">
        <v>1</v>
      </c>
      <c r="F2230" s="50" t="s">
        <v>60</v>
      </c>
      <c r="G2230" s="50" t="s">
        <v>14</v>
      </c>
      <c r="H2230" s="22">
        <v>0.26891455437</v>
      </c>
      <c r="J2230" s="39">
        <v>90185749</v>
      </c>
      <c r="K2230" s="51">
        <v>0.26340930000000001</v>
      </c>
      <c r="L2230" s="51">
        <v>-5.5052543699999901e-003</v>
      </c>
    </row>
    <row r="2231" ht="15" hidden="1">
      <c r="A2231" s="47">
        <v>92375537</v>
      </c>
      <c r="B2231" s="48" t="s">
        <v>2155</v>
      </c>
      <c r="C2231" s="48" t="s">
        <v>2157</v>
      </c>
      <c r="D2231" s="49" t="s">
        <v>2158</v>
      </c>
      <c r="E2231" s="49">
        <v>1</v>
      </c>
      <c r="F2231" s="50" t="s">
        <v>60</v>
      </c>
      <c r="G2231" s="50" t="s">
        <v>14</v>
      </c>
      <c r="H2231" s="22">
        <v>0.26891455437</v>
      </c>
      <c r="J2231" s="39">
        <v>92375537</v>
      </c>
      <c r="K2231" s="51">
        <v>0.26340930000000001</v>
      </c>
      <c r="L2231" s="51">
        <v>-5.5052543699999901e-003</v>
      </c>
    </row>
    <row r="2232" ht="15" hidden="1">
      <c r="A2232" s="47">
        <v>90222830</v>
      </c>
      <c r="B2232" s="48" t="s">
        <v>2481</v>
      </c>
      <c r="C2232" s="48" t="s">
        <v>2482</v>
      </c>
      <c r="D2232" s="49" t="s">
        <v>69</v>
      </c>
      <c r="E2232" s="49">
        <v>1</v>
      </c>
      <c r="F2232" s="50" t="s">
        <v>2483</v>
      </c>
      <c r="G2232" s="50" t="s">
        <v>14</v>
      </c>
      <c r="H2232" s="22">
        <v>0.26891455437</v>
      </c>
      <c r="J2232" s="39">
        <v>90222830</v>
      </c>
      <c r="K2232" s="51">
        <v>0.26340930000000001</v>
      </c>
      <c r="L2232" s="51">
        <v>-5.5052543699999901e-003</v>
      </c>
    </row>
    <row r="2233" ht="15" hidden="1">
      <c r="A2233" s="47">
        <v>90303920</v>
      </c>
      <c r="B2233" s="48" t="s">
        <v>5594</v>
      </c>
      <c r="C2233" s="48" t="s">
        <v>5596</v>
      </c>
      <c r="D2233" s="49" t="s">
        <v>244</v>
      </c>
      <c r="E2233" s="49">
        <v>1</v>
      </c>
      <c r="F2233" s="50" t="s">
        <v>60</v>
      </c>
      <c r="G2233" s="50" t="s">
        <v>14</v>
      </c>
      <c r="H2233" s="22">
        <v>0.26891455437</v>
      </c>
      <c r="J2233" s="39">
        <v>90303920</v>
      </c>
      <c r="K2233" s="51">
        <v>0.26340930000000001</v>
      </c>
      <c r="L2233" s="51">
        <v>-5.5052543699999901e-003</v>
      </c>
    </row>
    <row r="2234" ht="15" hidden="1">
      <c r="A2234" s="47">
        <v>92378749</v>
      </c>
      <c r="B2234" s="48" t="s">
        <v>9048</v>
      </c>
      <c r="C2234" s="48" t="s">
        <v>9049</v>
      </c>
      <c r="D2234" s="49" t="s">
        <v>220</v>
      </c>
      <c r="E2234" s="49">
        <v>1</v>
      </c>
      <c r="F2234" s="50" t="s">
        <v>60</v>
      </c>
      <c r="G2234" s="50" t="s">
        <v>14</v>
      </c>
      <c r="H2234" s="22">
        <v>0.26891455437</v>
      </c>
      <c r="J2234" s="39">
        <v>92378749</v>
      </c>
      <c r="K2234" s="51">
        <v>0.26340930000000001</v>
      </c>
      <c r="L2234" s="51">
        <v>-5.5052543699999901e-003</v>
      </c>
    </row>
    <row r="2235" ht="15" hidden="1">
      <c r="A2235" s="47">
        <v>92463290</v>
      </c>
      <c r="B2235" s="48" t="s">
        <v>6260</v>
      </c>
      <c r="C2235" s="48" t="s">
        <v>6261</v>
      </c>
      <c r="D2235" s="49" t="s">
        <v>69</v>
      </c>
      <c r="E2235" s="49">
        <v>300</v>
      </c>
      <c r="F2235" s="50" t="s">
        <v>6251</v>
      </c>
      <c r="G2235" s="50" t="s">
        <v>19</v>
      </c>
      <c r="H2235" s="22">
        <v>0.26076562848000001</v>
      </c>
      <c r="J2235" s="39">
        <v>92463290</v>
      </c>
      <c r="K2235" s="51">
        <v>0.25542720000000002</v>
      </c>
      <c r="L2235" s="51">
        <v>-5.3384284799999904e-003</v>
      </c>
    </row>
    <row r="2236" ht="15" hidden="1">
      <c r="A2236" s="47">
        <v>90226038</v>
      </c>
      <c r="B2236" s="48" t="s">
        <v>1021</v>
      </c>
      <c r="C2236" s="48" t="s">
        <v>1021</v>
      </c>
      <c r="D2236" s="49" t="s">
        <v>59</v>
      </c>
      <c r="E2236" s="49">
        <v>1</v>
      </c>
      <c r="F2236" s="50" t="s">
        <v>60</v>
      </c>
      <c r="G2236" s="50" t="s">
        <v>14</v>
      </c>
      <c r="H2236" s="22">
        <v>0.2444677767</v>
      </c>
      <c r="J2236" s="39">
        <v>90226038</v>
      </c>
      <c r="K2236" s="51">
        <v>0.23946300000000001</v>
      </c>
      <c r="L2236" s="51">
        <v>-5.0047766999999901e-003</v>
      </c>
    </row>
    <row r="2237" ht="15" hidden="1">
      <c r="A2237" s="47">
        <v>92405452</v>
      </c>
      <c r="B2237" s="48" t="s">
        <v>1820</v>
      </c>
      <c r="C2237" s="48" t="s">
        <v>1821</v>
      </c>
      <c r="D2237" s="49" t="s">
        <v>806</v>
      </c>
      <c r="E2237" s="49">
        <v>100</v>
      </c>
      <c r="F2237" s="50" t="s">
        <v>18</v>
      </c>
      <c r="G2237" s="50" t="s">
        <v>19</v>
      </c>
      <c r="H2237" s="22">
        <v>0.2444677767</v>
      </c>
      <c r="J2237" s="39">
        <v>92405452</v>
      </c>
      <c r="K2237" s="51">
        <v>0.23946300000000001</v>
      </c>
      <c r="L2237" s="51">
        <v>-5.0047766999999901e-003</v>
      </c>
    </row>
    <row r="2238" ht="15" hidden="1">
      <c r="A2238" s="47">
        <v>90169670</v>
      </c>
      <c r="B2238" s="48" t="s">
        <v>3436</v>
      </c>
      <c r="C2238" s="48" t="s">
        <v>3437</v>
      </c>
      <c r="D2238" s="49" t="s">
        <v>3438</v>
      </c>
      <c r="E2238" s="49">
        <v>50</v>
      </c>
      <c r="F2238" s="50" t="s">
        <v>18</v>
      </c>
      <c r="G2238" s="50" t="s">
        <v>19</v>
      </c>
      <c r="H2238" s="22">
        <v>0.2444677767</v>
      </c>
      <c r="J2238" s="39">
        <v>90169670</v>
      </c>
      <c r="K2238" s="51">
        <v>0.23946300000000001</v>
      </c>
      <c r="L2238" s="51">
        <v>-5.0047766999999901e-003</v>
      </c>
    </row>
    <row r="2239" ht="15" hidden="1">
      <c r="A2239" s="47">
        <v>90243811</v>
      </c>
      <c r="B2239" s="48" t="s">
        <v>3487</v>
      </c>
      <c r="C2239" s="48" t="s">
        <v>3487</v>
      </c>
      <c r="D2239" s="49" t="s">
        <v>181</v>
      </c>
      <c r="E2239" s="49">
        <v>1</v>
      </c>
      <c r="F2239" s="50" t="s">
        <v>60</v>
      </c>
      <c r="G2239" s="50" t="s">
        <v>14</v>
      </c>
      <c r="H2239" s="22">
        <v>0.2444677767</v>
      </c>
      <c r="J2239" s="39">
        <v>90243811</v>
      </c>
      <c r="K2239" s="51">
        <v>0.23946300000000001</v>
      </c>
      <c r="L2239" s="51">
        <v>-5.0047766999999901e-003</v>
      </c>
    </row>
    <row r="2240" ht="15" hidden="1">
      <c r="A2240" s="47">
        <v>92416420</v>
      </c>
      <c r="B2240" s="48" t="s">
        <v>6945</v>
      </c>
      <c r="C2240" s="48" t="s">
        <v>6946</v>
      </c>
      <c r="D2240" s="49" t="s">
        <v>50</v>
      </c>
      <c r="E2240" s="49">
        <v>1</v>
      </c>
      <c r="F2240" s="50" t="s">
        <v>158</v>
      </c>
      <c r="G2240" s="50" t="s">
        <v>14</v>
      </c>
      <c r="H2240" s="22">
        <v>0.2444677767</v>
      </c>
      <c r="J2240" s="39">
        <v>92416420</v>
      </c>
      <c r="K2240" s="51">
        <v>0.23946300000000001</v>
      </c>
      <c r="L2240" s="51">
        <v>-5.0047766999999901e-003</v>
      </c>
    </row>
    <row r="2241" ht="15" hidden="1">
      <c r="A2241" s="47">
        <v>92420397</v>
      </c>
      <c r="B2241" s="48" t="s">
        <v>7738</v>
      </c>
      <c r="C2241" s="48" t="s">
        <v>7739</v>
      </c>
      <c r="D2241" s="49" t="s">
        <v>34</v>
      </c>
      <c r="E2241" s="49">
        <v>45</v>
      </c>
      <c r="F2241" s="50" t="s">
        <v>95</v>
      </c>
      <c r="G2241" s="50" t="s">
        <v>19</v>
      </c>
      <c r="H2241" s="22">
        <v>0.2444677767</v>
      </c>
      <c r="J2241" s="39">
        <v>92420397</v>
      </c>
      <c r="K2241" s="51">
        <v>0.23946300000000001</v>
      </c>
      <c r="L2241" s="51">
        <v>-5.0047766999999901e-003</v>
      </c>
    </row>
    <row r="2242" ht="15">
      <c r="A2242" s="47">
        <v>90213084</v>
      </c>
      <c r="B2242" s="48" t="s">
        <v>4501</v>
      </c>
      <c r="C2242" s="48" t="s">
        <v>4508</v>
      </c>
      <c r="D2242" s="49" t="s">
        <v>279</v>
      </c>
      <c r="E2242" s="49">
        <v>1</v>
      </c>
      <c r="F2242" s="50" t="s">
        <v>60</v>
      </c>
      <c r="G2242" s="50" t="s">
        <v>14</v>
      </c>
      <c r="H2242" s="22">
        <v>0.23224438786500001</v>
      </c>
      <c r="J2242" s="39">
        <v>90213084</v>
      </c>
      <c r="K2242" s="51">
        <v>0.22748984999999999</v>
      </c>
      <c r="L2242" s="51">
        <v>-4.7545378649999897e-003</v>
      </c>
    </row>
    <row r="2243" ht="15">
      <c r="A2243" s="47">
        <v>90162455</v>
      </c>
      <c r="B2243" s="48" t="s">
        <v>3527</v>
      </c>
      <c r="C2243" s="48" t="s">
        <v>3528</v>
      </c>
      <c r="D2243" s="49" t="s">
        <v>2759</v>
      </c>
      <c r="E2243" s="49">
        <v>1</v>
      </c>
      <c r="F2243" s="50" t="s">
        <v>60</v>
      </c>
      <c r="G2243" s="50" t="s">
        <v>14</v>
      </c>
      <c r="H2243" s="22">
        <v>0.23224438786500001</v>
      </c>
      <c r="J2243" s="39">
        <v>90162455</v>
      </c>
      <c r="K2243" s="51">
        <v>0.22748984999999999</v>
      </c>
      <c r="L2243" s="51">
        <v>-4.7545378649999897e-003</v>
      </c>
    </row>
    <row r="2244" ht="15">
      <c r="A2244" s="47">
        <v>92408648</v>
      </c>
      <c r="B2244" s="48" t="s">
        <v>5677</v>
      </c>
      <c r="C2244" s="48" t="s">
        <v>5680</v>
      </c>
      <c r="D2244" s="49" t="s">
        <v>36</v>
      </c>
      <c r="E2244" s="49">
        <v>1</v>
      </c>
      <c r="F2244" s="50" t="s">
        <v>60</v>
      </c>
      <c r="G2244" s="50" t="s">
        <v>14</v>
      </c>
      <c r="H2244" s="22">
        <v>0.23224438786500001</v>
      </c>
      <c r="J2244" s="39">
        <v>92408648</v>
      </c>
      <c r="K2244" s="51">
        <v>0.22748984999999999</v>
      </c>
      <c r="L2244" s="51">
        <v>-4.7545378649999897e-003</v>
      </c>
    </row>
    <row r="2245" ht="15">
      <c r="A2245" s="47">
        <v>90293312</v>
      </c>
      <c r="B2245" s="48" t="s">
        <v>5685</v>
      </c>
      <c r="C2245" s="48" t="s">
        <v>5685</v>
      </c>
      <c r="D2245" s="49" t="s">
        <v>590</v>
      </c>
      <c r="E2245" s="49">
        <v>1</v>
      </c>
      <c r="F2245" s="50" t="s">
        <v>60</v>
      </c>
      <c r="G2245" s="50" t="s">
        <v>14</v>
      </c>
      <c r="H2245" s="22">
        <v>0.23224438786500001</v>
      </c>
      <c r="J2245" s="39">
        <v>90293312</v>
      </c>
      <c r="K2245" s="51">
        <v>0.22748984999999999</v>
      </c>
      <c r="L2245" s="51">
        <v>-4.7545378649999897e-003</v>
      </c>
    </row>
    <row r="2246" ht="15">
      <c r="A2246" s="47">
        <v>90213220</v>
      </c>
      <c r="B2246" s="48" t="s">
        <v>6847</v>
      </c>
      <c r="C2246" s="48" t="s">
        <v>6848</v>
      </c>
      <c r="D2246" s="49" t="s">
        <v>279</v>
      </c>
      <c r="E2246" s="49">
        <v>1</v>
      </c>
      <c r="F2246" s="50" t="s">
        <v>60</v>
      </c>
      <c r="G2246" s="50" t="s">
        <v>14</v>
      </c>
      <c r="H2246" s="22">
        <v>0.23224438786500001</v>
      </c>
      <c r="J2246" s="39">
        <v>90213220</v>
      </c>
      <c r="K2246" s="51">
        <v>0.22748984999999999</v>
      </c>
      <c r="L2246" s="51">
        <v>-4.7545378649999897e-003</v>
      </c>
    </row>
    <row r="2247" ht="15">
      <c r="A2247" s="47">
        <v>92262066</v>
      </c>
      <c r="B2247" s="48" t="s">
        <v>7517</v>
      </c>
      <c r="C2247" s="48" t="s">
        <v>7518</v>
      </c>
      <c r="D2247" s="49" t="s">
        <v>279</v>
      </c>
      <c r="E2247" s="49">
        <v>50</v>
      </c>
      <c r="F2247" s="50" t="s">
        <v>18</v>
      </c>
      <c r="G2247" s="50" t="s">
        <v>19</v>
      </c>
      <c r="H2247" s="22">
        <v>0.23224438786500001</v>
      </c>
      <c r="J2247" s="39">
        <v>92262066</v>
      </c>
      <c r="K2247" s="51">
        <v>0.22748984999999999</v>
      </c>
      <c r="L2247" s="51">
        <v>-4.7545378649999897e-003</v>
      </c>
    </row>
    <row r="2248" ht="15">
      <c r="A2248" s="47">
        <v>92411240</v>
      </c>
      <c r="B2248" s="48" t="s">
        <v>8407</v>
      </c>
      <c r="C2248" s="48" t="s">
        <v>8408</v>
      </c>
      <c r="D2248" s="49" t="s">
        <v>8165</v>
      </c>
      <c r="E2248" s="49">
        <v>174</v>
      </c>
      <c r="F2248" s="50" t="s">
        <v>95</v>
      </c>
      <c r="G2248" s="50" t="s">
        <v>19</v>
      </c>
      <c r="H2248" s="22">
        <v>0.23224438786500001</v>
      </c>
      <c r="J2248" s="39">
        <v>92411240</v>
      </c>
      <c r="K2248" s="51">
        <v>0.22748984999999999</v>
      </c>
      <c r="L2248" s="51">
        <v>-4.7545378649999897e-003</v>
      </c>
    </row>
    <row r="2249" ht="15">
      <c r="A2249" s="47">
        <v>90212134</v>
      </c>
      <c r="B2249" s="48" t="s">
        <v>1269</v>
      </c>
      <c r="C2249" s="48" t="s">
        <v>1275</v>
      </c>
      <c r="D2249" s="49" t="s">
        <v>31</v>
      </c>
      <c r="E2249" s="49">
        <v>1</v>
      </c>
      <c r="F2249" s="50" t="s">
        <v>158</v>
      </c>
      <c r="G2249" s="50" t="s">
        <v>14</v>
      </c>
      <c r="H2249" s="22">
        <v>0.22002099903</v>
      </c>
      <c r="J2249" s="39">
        <v>90212134</v>
      </c>
      <c r="K2249" s="51">
        <v>0.21551670000000001</v>
      </c>
      <c r="L2249" s="51">
        <v>-4.5042990299999901e-003</v>
      </c>
    </row>
    <row r="2250" ht="15">
      <c r="A2250" s="47">
        <v>90288904</v>
      </c>
      <c r="B2250" s="48" t="s">
        <v>3727</v>
      </c>
      <c r="C2250" s="48" t="s">
        <v>3728</v>
      </c>
      <c r="D2250" s="49" t="s">
        <v>1592</v>
      </c>
      <c r="E2250" s="49">
        <v>1</v>
      </c>
      <c r="F2250" s="50" t="s">
        <v>60</v>
      </c>
      <c r="G2250" s="50" t="s">
        <v>14</v>
      </c>
      <c r="H2250" s="22">
        <v>0.22002099903</v>
      </c>
      <c r="J2250" s="39">
        <v>90288904</v>
      </c>
      <c r="K2250" s="51">
        <v>0.21551670000000001</v>
      </c>
      <c r="L2250" s="51">
        <v>-4.5042990299999901e-003</v>
      </c>
    </row>
    <row r="2251" ht="15">
      <c r="A2251" s="47">
        <v>91052017</v>
      </c>
      <c r="B2251" s="48" t="s">
        <v>4242</v>
      </c>
      <c r="C2251" s="48" t="s">
        <v>4243</v>
      </c>
      <c r="D2251" s="49" t="s">
        <v>81</v>
      </c>
      <c r="E2251" s="49">
        <v>50</v>
      </c>
      <c r="F2251" s="50" t="s">
        <v>18</v>
      </c>
      <c r="G2251" s="50" t="s">
        <v>19</v>
      </c>
      <c r="H2251" s="22">
        <v>0.22002099903</v>
      </c>
      <c r="J2251" s="39">
        <v>91052017</v>
      </c>
      <c r="K2251" s="51">
        <v>0.21551670000000001</v>
      </c>
      <c r="L2251" s="51">
        <v>-4.5042990299999901e-003</v>
      </c>
    </row>
    <row r="2252" ht="15">
      <c r="A2252" s="47">
        <v>92461840</v>
      </c>
      <c r="B2252" s="48" t="s">
        <v>5110</v>
      </c>
      <c r="C2252" s="48" t="s">
        <v>5111</v>
      </c>
      <c r="D2252" s="49" t="s">
        <v>31</v>
      </c>
      <c r="E2252" s="49">
        <v>1</v>
      </c>
      <c r="F2252" s="50" t="s">
        <v>60</v>
      </c>
      <c r="G2252" s="50" t="s">
        <v>14</v>
      </c>
      <c r="H2252" s="22">
        <v>0.22002099903</v>
      </c>
      <c r="J2252" s="39">
        <v>92461840</v>
      </c>
      <c r="K2252" s="51">
        <v>0.21551670000000001</v>
      </c>
      <c r="L2252" s="51">
        <v>-4.5042990299999901e-003</v>
      </c>
    </row>
    <row r="2253" ht="15">
      <c r="A2253" s="47">
        <v>90213025</v>
      </c>
      <c r="B2253" s="48" t="s">
        <v>5119</v>
      </c>
      <c r="C2253" s="48" t="s">
        <v>5120</v>
      </c>
      <c r="D2253" s="49" t="s">
        <v>69</v>
      </c>
      <c r="E2253" s="49">
        <v>1</v>
      </c>
      <c r="F2253" s="50" t="s">
        <v>60</v>
      </c>
      <c r="G2253" s="50" t="s">
        <v>14</v>
      </c>
      <c r="H2253" s="22">
        <v>0.22002099903</v>
      </c>
      <c r="J2253" s="39">
        <v>90213025</v>
      </c>
      <c r="K2253" s="51">
        <v>0.21551670000000001</v>
      </c>
      <c r="L2253" s="51">
        <v>-4.5042990299999901e-003</v>
      </c>
    </row>
    <row r="2254" ht="15">
      <c r="A2254" s="47">
        <v>92413900</v>
      </c>
      <c r="B2254" s="48" t="s">
        <v>7005</v>
      </c>
      <c r="C2254" s="48" t="s">
        <v>7006</v>
      </c>
      <c r="D2254" s="49" t="s">
        <v>43</v>
      </c>
      <c r="E2254" s="49">
        <v>30</v>
      </c>
      <c r="F2254" s="50" t="s">
        <v>18</v>
      </c>
      <c r="G2254" s="50" t="s">
        <v>19</v>
      </c>
      <c r="H2254" s="22">
        <v>0.22002099903</v>
      </c>
      <c r="J2254" s="39">
        <v>92413900</v>
      </c>
      <c r="K2254" s="51">
        <v>0.21551670000000001</v>
      </c>
      <c r="L2254" s="51">
        <v>-4.5042990299999901e-003</v>
      </c>
    </row>
    <row r="2255" ht="15">
      <c r="A2255" s="47">
        <v>91136016</v>
      </c>
      <c r="B2255" s="48" t="s">
        <v>7609</v>
      </c>
      <c r="C2255" s="48" t="s">
        <v>7610</v>
      </c>
      <c r="D2255" s="49" t="s">
        <v>81</v>
      </c>
      <c r="E2255" s="49">
        <v>1</v>
      </c>
      <c r="F2255" s="50" t="s">
        <v>60</v>
      </c>
      <c r="G2255" s="50" t="s">
        <v>14</v>
      </c>
      <c r="H2255" s="22">
        <v>0.22002099903</v>
      </c>
      <c r="J2255" s="39">
        <v>91136016</v>
      </c>
      <c r="K2255" s="51">
        <v>0.21551670000000001</v>
      </c>
      <c r="L2255" s="51">
        <v>-4.5042990299999901e-003</v>
      </c>
    </row>
    <row r="2256" ht="15">
      <c r="A2256" s="47">
        <v>90212126</v>
      </c>
      <c r="B2256" s="48" t="s">
        <v>680</v>
      </c>
      <c r="C2256" s="48" t="s">
        <v>684</v>
      </c>
      <c r="D2256" s="49" t="s">
        <v>31</v>
      </c>
      <c r="E2256" s="49">
        <v>1</v>
      </c>
      <c r="F2256" s="50" t="s">
        <v>60</v>
      </c>
      <c r="G2256" s="50" t="s">
        <v>14</v>
      </c>
      <c r="H2256" s="22">
        <v>0.18335083252500001</v>
      </c>
      <c r="J2256" s="39">
        <v>90212126</v>
      </c>
      <c r="K2256" s="51">
        <v>0.17959725000000001</v>
      </c>
      <c r="L2256" s="51">
        <v>-3.7535825249999902e-003</v>
      </c>
    </row>
    <row r="2257" ht="15">
      <c r="A2257" s="47">
        <v>90239512</v>
      </c>
      <c r="B2257" s="48" t="s">
        <v>2779</v>
      </c>
      <c r="C2257" s="48" t="s">
        <v>2779</v>
      </c>
      <c r="D2257" s="49" t="s">
        <v>29</v>
      </c>
      <c r="E2257" s="49">
        <v>1</v>
      </c>
      <c r="F2257" s="50" t="s">
        <v>60</v>
      </c>
      <c r="G2257" s="50" t="s">
        <v>14</v>
      </c>
      <c r="H2257" s="22">
        <v>0.18335083252500001</v>
      </c>
      <c r="J2257" s="39">
        <v>90239512</v>
      </c>
      <c r="K2257" s="51">
        <v>0.17959725000000001</v>
      </c>
      <c r="L2257" s="51">
        <v>-3.7535825249999902e-003</v>
      </c>
    </row>
    <row r="2258" ht="15">
      <c r="A2258" s="47">
        <v>90257065</v>
      </c>
      <c r="B2258" s="48" t="s">
        <v>2853</v>
      </c>
      <c r="C2258" s="48" t="s">
        <v>2854</v>
      </c>
      <c r="D2258" s="49" t="s">
        <v>244</v>
      </c>
      <c r="E2258" s="49">
        <v>1</v>
      </c>
      <c r="F2258" s="50" t="s">
        <v>60</v>
      </c>
      <c r="G2258" s="50" t="s">
        <v>14</v>
      </c>
      <c r="H2258" s="22">
        <v>0.18335083252500001</v>
      </c>
      <c r="J2258" s="39">
        <v>90257065</v>
      </c>
      <c r="K2258" s="51">
        <v>0.17959725000000001</v>
      </c>
      <c r="L2258" s="51">
        <v>-3.7535825249999902e-003</v>
      </c>
    </row>
    <row r="2259" ht="15">
      <c r="A2259" s="47">
        <v>90242742</v>
      </c>
      <c r="B2259" s="48" t="s">
        <v>6058</v>
      </c>
      <c r="C2259" s="48" t="s">
        <v>6059</v>
      </c>
      <c r="D2259" s="49" t="s">
        <v>298</v>
      </c>
      <c r="E2259" s="49">
        <v>1</v>
      </c>
      <c r="F2259" s="50" t="s">
        <v>60</v>
      </c>
      <c r="G2259" s="50" t="s">
        <v>14</v>
      </c>
      <c r="H2259" s="22">
        <v>0.18335083252500001</v>
      </c>
      <c r="J2259" s="39">
        <v>90242742</v>
      </c>
      <c r="K2259" s="51">
        <v>0.17959725000000001</v>
      </c>
      <c r="L2259" s="51">
        <v>-3.7535825249999902e-003</v>
      </c>
    </row>
    <row r="2260" ht="15">
      <c r="A2260" s="47">
        <v>90289072</v>
      </c>
      <c r="B2260" s="48" t="s">
        <v>4330</v>
      </c>
      <c r="C2260" s="48" t="s">
        <v>4331</v>
      </c>
      <c r="D2260" s="49" t="s">
        <v>271</v>
      </c>
      <c r="E2260" s="49">
        <v>1</v>
      </c>
      <c r="F2260" s="50" t="s">
        <v>60</v>
      </c>
      <c r="G2260" s="50" t="s">
        <v>14</v>
      </c>
      <c r="H2260" s="22">
        <v>0.17112744368999999</v>
      </c>
      <c r="J2260" s="39">
        <v>90289072</v>
      </c>
      <c r="K2260" s="51">
        <v>0.1676241</v>
      </c>
      <c r="L2260" s="51">
        <v>-3.5033436899999902e-003</v>
      </c>
    </row>
    <row r="2261" ht="15">
      <c r="A2261" s="47">
        <v>92459919</v>
      </c>
      <c r="B2261" s="48" t="s">
        <v>5519</v>
      </c>
      <c r="C2261" s="48" t="s">
        <v>5520</v>
      </c>
      <c r="D2261" s="49" t="s">
        <v>360</v>
      </c>
      <c r="E2261" s="49">
        <v>100</v>
      </c>
      <c r="F2261" s="50" t="s">
        <v>18</v>
      </c>
      <c r="G2261" s="50" t="s">
        <v>19</v>
      </c>
      <c r="H2261" s="22">
        <v>0.17112744368999999</v>
      </c>
      <c r="J2261" s="39">
        <v>92459919</v>
      </c>
      <c r="K2261" s="51">
        <v>0.1676241</v>
      </c>
      <c r="L2261" s="51">
        <v>-3.5033436899999902e-003</v>
      </c>
    </row>
    <row r="2262" ht="15">
      <c r="A2262" s="47">
        <v>91536022</v>
      </c>
      <c r="B2262" s="48" t="s">
        <v>1624</v>
      </c>
      <c r="C2262" s="48" t="s">
        <v>1625</v>
      </c>
      <c r="D2262" s="49" t="s">
        <v>78</v>
      </c>
      <c r="E2262" s="49">
        <v>100</v>
      </c>
      <c r="F2262" s="50" t="s">
        <v>18</v>
      </c>
      <c r="G2262" s="50" t="s">
        <v>19</v>
      </c>
      <c r="H2262" s="22">
        <v>0.17112744368999999</v>
      </c>
      <c r="J2262" s="39">
        <v>91536022</v>
      </c>
      <c r="K2262" s="51">
        <v>0.1676241</v>
      </c>
      <c r="L2262" s="51">
        <v>-3.5033436899999902e-003</v>
      </c>
    </row>
    <row r="2263" ht="15">
      <c r="A2263" s="47">
        <v>90167600</v>
      </c>
      <c r="B2263" s="48" t="s">
        <v>2420</v>
      </c>
      <c r="C2263" s="48" t="s">
        <v>2421</v>
      </c>
      <c r="D2263" s="49" t="s">
        <v>683</v>
      </c>
      <c r="E2263" s="49">
        <v>100</v>
      </c>
      <c r="F2263" s="50" t="s">
        <v>18</v>
      </c>
      <c r="G2263" s="50" t="s">
        <v>19</v>
      </c>
      <c r="H2263" s="22">
        <v>0.17112744368999999</v>
      </c>
      <c r="J2263" s="39">
        <v>90167600</v>
      </c>
      <c r="K2263" s="51">
        <v>0.1676241</v>
      </c>
      <c r="L2263" s="51">
        <v>-3.5033436899999902e-003</v>
      </c>
    </row>
    <row r="2264" ht="15">
      <c r="A2264" s="47">
        <v>92368247</v>
      </c>
      <c r="B2264" s="48" t="s">
        <v>2734</v>
      </c>
      <c r="C2264" s="48" t="s">
        <v>2735</v>
      </c>
      <c r="D2264" s="49" t="s">
        <v>271</v>
      </c>
      <c r="E2264" s="49">
        <v>100</v>
      </c>
      <c r="F2264" s="50" t="s">
        <v>18</v>
      </c>
      <c r="G2264" s="50" t="s">
        <v>19</v>
      </c>
      <c r="H2264" s="22">
        <v>0.17112744368999999</v>
      </c>
      <c r="J2264" s="39">
        <v>92368247</v>
      </c>
      <c r="K2264" s="51">
        <v>0.1676241</v>
      </c>
      <c r="L2264" s="51">
        <v>-3.5033436899999902e-003</v>
      </c>
    </row>
    <row r="2265" ht="15">
      <c r="A2265" s="47">
        <v>90227514</v>
      </c>
      <c r="B2265" s="48" t="s">
        <v>2777</v>
      </c>
      <c r="C2265" s="48" t="s">
        <v>2777</v>
      </c>
      <c r="D2265" s="49" t="s">
        <v>59</v>
      </c>
      <c r="E2265" s="49">
        <v>1</v>
      </c>
      <c r="F2265" s="50" t="s">
        <v>60</v>
      </c>
      <c r="G2265" s="50" t="s">
        <v>14</v>
      </c>
      <c r="H2265" s="22">
        <v>0.17112744368999999</v>
      </c>
      <c r="J2265" s="39">
        <v>90227514</v>
      </c>
      <c r="K2265" s="51">
        <v>0.1676241</v>
      </c>
      <c r="L2265" s="51">
        <v>-3.5033436899999902e-003</v>
      </c>
    </row>
    <row r="2266" ht="15">
      <c r="A2266" s="47">
        <v>92466524</v>
      </c>
      <c r="B2266" s="48" t="s">
        <v>4178</v>
      </c>
      <c r="C2266" s="48" t="s">
        <v>4178</v>
      </c>
      <c r="D2266" s="49" t="s">
        <v>17</v>
      </c>
      <c r="E2266" s="49">
        <v>1</v>
      </c>
      <c r="F2266" s="50" t="s">
        <v>60</v>
      </c>
      <c r="G2266" s="50" t="s">
        <v>14</v>
      </c>
      <c r="H2266" s="22">
        <v>0.17112744368999999</v>
      </c>
      <c r="J2266" s="39">
        <v>92466524</v>
      </c>
      <c r="K2266" s="51">
        <v>0.1676241</v>
      </c>
      <c r="L2266" s="51">
        <v>-3.5033436899999902e-003</v>
      </c>
    </row>
    <row r="2267" ht="15">
      <c r="A2267" s="47">
        <v>92379079</v>
      </c>
      <c r="B2267" s="48" t="s">
        <v>4320</v>
      </c>
      <c r="C2267" s="48" t="s">
        <v>4320</v>
      </c>
      <c r="D2267" s="49" t="s">
        <v>24</v>
      </c>
      <c r="E2267" s="49">
        <v>60</v>
      </c>
      <c r="F2267" s="50" t="s">
        <v>95</v>
      </c>
      <c r="G2267" s="50" t="s">
        <v>19</v>
      </c>
      <c r="H2267" s="22">
        <v>0.17112744368999999</v>
      </c>
      <c r="J2267" s="39">
        <v>92379079</v>
      </c>
      <c r="K2267" s="51">
        <v>0.1676241</v>
      </c>
      <c r="L2267" s="51">
        <v>-3.5033436899999902e-003</v>
      </c>
    </row>
    <row r="2268" ht="15">
      <c r="A2268" s="47">
        <v>90164008</v>
      </c>
      <c r="B2268" s="48" t="s">
        <v>4452</v>
      </c>
      <c r="C2268" s="48" t="s">
        <v>4453</v>
      </c>
      <c r="D2268" s="49" t="s">
        <v>991</v>
      </c>
      <c r="E2268" s="49">
        <v>1</v>
      </c>
      <c r="F2268" s="50" t="s">
        <v>60</v>
      </c>
      <c r="G2268" s="50" t="s">
        <v>14</v>
      </c>
      <c r="H2268" s="22">
        <v>0.17112744368999999</v>
      </c>
      <c r="J2268" s="39">
        <v>90164008</v>
      </c>
      <c r="K2268" s="51">
        <v>0.1676241</v>
      </c>
      <c r="L2268" s="51">
        <v>-3.5033436899999902e-003</v>
      </c>
    </row>
    <row r="2269" ht="15">
      <c r="A2269" s="47">
        <v>90173058</v>
      </c>
      <c r="B2269" s="48" t="s">
        <v>5121</v>
      </c>
      <c r="C2269" s="48" t="s">
        <v>5121</v>
      </c>
      <c r="D2269" s="49" t="s">
        <v>244</v>
      </c>
      <c r="E2269" s="49">
        <v>1</v>
      </c>
      <c r="F2269" s="50" t="s">
        <v>60</v>
      </c>
      <c r="G2269" s="50" t="s">
        <v>14</v>
      </c>
      <c r="H2269" s="22">
        <v>0.17112744368999999</v>
      </c>
      <c r="J2269" s="39">
        <v>90173058</v>
      </c>
      <c r="K2269" s="51">
        <v>0.1676241</v>
      </c>
      <c r="L2269" s="51">
        <v>-3.5033436899999902e-003</v>
      </c>
    </row>
    <row r="2270" ht="15">
      <c r="A2270" s="47">
        <v>92408001</v>
      </c>
      <c r="B2270" s="48" t="s">
        <v>6703</v>
      </c>
      <c r="C2270" s="48" t="s">
        <v>6705</v>
      </c>
      <c r="D2270" s="49" t="s">
        <v>24</v>
      </c>
      <c r="E2270" s="49">
        <v>100</v>
      </c>
      <c r="F2270" s="50" t="s">
        <v>18</v>
      </c>
      <c r="G2270" s="50" t="s">
        <v>19</v>
      </c>
      <c r="H2270" s="22">
        <v>0.17112744368999999</v>
      </c>
      <c r="J2270" s="39">
        <v>92408001</v>
      </c>
      <c r="K2270" s="51">
        <v>0.1676241</v>
      </c>
      <c r="L2270" s="51">
        <v>-3.5033436899999902e-003</v>
      </c>
    </row>
    <row r="2271" ht="15">
      <c r="A2271" s="47">
        <v>90158423</v>
      </c>
      <c r="B2271" s="48" t="s">
        <v>6843</v>
      </c>
      <c r="C2271" s="48" t="s">
        <v>6843</v>
      </c>
      <c r="D2271" s="49" t="s">
        <v>229</v>
      </c>
      <c r="E2271" s="49">
        <v>120</v>
      </c>
      <c r="F2271" s="50" t="s">
        <v>18</v>
      </c>
      <c r="G2271" s="50" t="s">
        <v>19</v>
      </c>
      <c r="H2271" s="22">
        <v>0.17112744368999999</v>
      </c>
      <c r="J2271" s="39">
        <v>90158423</v>
      </c>
      <c r="K2271" s="51">
        <v>0.1676241</v>
      </c>
      <c r="L2271" s="51">
        <v>-3.5033436899999902e-003</v>
      </c>
    </row>
    <row r="2272" ht="15" hidden="1">
      <c r="A2272" s="47">
        <v>90146182</v>
      </c>
      <c r="B2272" s="48" t="s">
        <v>7025</v>
      </c>
      <c r="C2272" s="48" t="s">
        <v>7021</v>
      </c>
      <c r="D2272" s="49" t="s">
        <v>17</v>
      </c>
      <c r="E2272" s="49">
        <v>1</v>
      </c>
      <c r="F2272" s="50" t="s">
        <v>60</v>
      </c>
      <c r="G2272" s="50" t="s">
        <v>14</v>
      </c>
      <c r="H2272" s="22">
        <v>2.5424648776800001</v>
      </c>
      <c r="J2272" s="39">
        <v>90146182</v>
      </c>
      <c r="K2272" s="51">
        <v>2.4904152000000002</v>
      </c>
      <c r="L2272" s="51">
        <v>-5.2049677679999899e-002</v>
      </c>
    </row>
    <row r="2273" ht="15" hidden="1">
      <c r="A2273" s="47">
        <v>91105013</v>
      </c>
      <c r="B2273" s="48" t="s">
        <v>8331</v>
      </c>
      <c r="C2273" s="48" t="s">
        <v>8332</v>
      </c>
      <c r="D2273" s="49" t="s">
        <v>991</v>
      </c>
      <c r="E2273" s="49">
        <v>1</v>
      </c>
      <c r="F2273" s="50" t="s">
        <v>4367</v>
      </c>
      <c r="G2273" s="50" t="s">
        <v>14</v>
      </c>
      <c r="H2273" s="22">
        <v>2.1586292437500001</v>
      </c>
      <c r="J2273" s="39">
        <v>91105013</v>
      </c>
      <c r="K2273" s="51">
        <v>2.1144375000000002</v>
      </c>
      <c r="L2273" s="51">
        <v>-4.4191743749999901e-002</v>
      </c>
    </row>
    <row r="2274" ht="15" hidden="1">
      <c r="A2274" s="47">
        <v>90138643</v>
      </c>
      <c r="B2274" s="48" t="s">
        <v>708</v>
      </c>
      <c r="C2274" s="48" t="s">
        <v>709</v>
      </c>
      <c r="D2274" s="49" t="s">
        <v>703</v>
      </c>
      <c r="E2274" s="49">
        <v>1</v>
      </c>
      <c r="F2274" s="50" t="s">
        <v>60</v>
      </c>
      <c r="G2274" s="50" t="s">
        <v>14</v>
      </c>
      <c r="H2274" s="22">
        <v>1.27123243884</v>
      </c>
      <c r="J2274" s="39">
        <v>90138643</v>
      </c>
      <c r="K2274" s="51">
        <v>1.2452076000000001</v>
      </c>
      <c r="L2274" s="51">
        <v>-2.6024838840000002e-002</v>
      </c>
    </row>
    <row r="2275" ht="15" hidden="1">
      <c r="A2275" s="47">
        <v>90283902</v>
      </c>
      <c r="B2275" s="48" t="s">
        <v>1582</v>
      </c>
      <c r="C2275" s="48" t="s">
        <v>1582</v>
      </c>
      <c r="D2275" s="49" t="s">
        <v>1557</v>
      </c>
      <c r="E2275" s="49">
        <v>1</v>
      </c>
      <c r="F2275" s="50" t="s">
        <v>60</v>
      </c>
      <c r="G2275" s="50" t="s">
        <v>14</v>
      </c>
      <c r="H2275" s="22">
        <v>1.27123243884</v>
      </c>
      <c r="J2275" s="39">
        <v>90283902</v>
      </c>
      <c r="K2275" s="51">
        <v>1.2452076000000001</v>
      </c>
      <c r="L2275" s="51">
        <v>-2.6024838840000002e-002</v>
      </c>
    </row>
    <row r="2276" ht="15" hidden="1">
      <c r="A2276" s="47">
        <v>90296249</v>
      </c>
      <c r="B2276" s="48" t="s">
        <v>7473</v>
      </c>
      <c r="C2276" s="48" t="s">
        <v>7475</v>
      </c>
      <c r="D2276" s="49" t="s">
        <v>131</v>
      </c>
      <c r="E2276" s="49">
        <v>1</v>
      </c>
      <c r="F2276" s="50" t="s">
        <v>60</v>
      </c>
      <c r="G2276" s="50" t="s">
        <v>14</v>
      </c>
      <c r="H2276" s="22">
        <v>1.27123243884</v>
      </c>
      <c r="J2276" s="39">
        <v>90296249</v>
      </c>
      <c r="K2276" s="51">
        <v>1.2452076000000001</v>
      </c>
      <c r="L2276" s="51">
        <v>-2.6024838840000002e-002</v>
      </c>
    </row>
    <row r="2277" ht="15" hidden="1">
      <c r="A2277" s="47">
        <v>92383777</v>
      </c>
      <c r="B2277" s="48" t="s">
        <v>9838</v>
      </c>
      <c r="C2277" s="48" t="s">
        <v>9839</v>
      </c>
      <c r="D2277" s="49" t="s">
        <v>17</v>
      </c>
      <c r="E2277" s="49">
        <v>1</v>
      </c>
      <c r="F2277" s="50" t="s">
        <v>60</v>
      </c>
      <c r="G2277" s="50" t="s">
        <v>14</v>
      </c>
      <c r="H2277" s="22">
        <v>1.2060410317200001</v>
      </c>
      <c r="J2277" s="39">
        <v>92383777</v>
      </c>
      <c r="K2277" s="51">
        <v>1.1813507999999999</v>
      </c>
      <c r="L2277" s="51">
        <v>-2.4690231720000001e-002</v>
      </c>
    </row>
    <row r="2278" ht="15" hidden="1">
      <c r="A2278" s="47">
        <v>90161980</v>
      </c>
      <c r="B2278" s="48" t="s">
        <v>2794</v>
      </c>
      <c r="C2278" s="48" t="s">
        <v>2797</v>
      </c>
      <c r="D2278" s="49" t="s">
        <v>90</v>
      </c>
      <c r="E2278" s="49">
        <v>1</v>
      </c>
      <c r="F2278" s="50" t="s">
        <v>60</v>
      </c>
      <c r="G2278" s="50" t="s">
        <v>14</v>
      </c>
      <c r="H2278" s="22">
        <v>0.83119044078000004</v>
      </c>
      <c r="J2278" s="39">
        <v>90161980</v>
      </c>
      <c r="K2278" s="51">
        <v>0.81417419999999996</v>
      </c>
      <c r="L2278" s="51">
        <v>-1.7016240780000001e-002</v>
      </c>
    </row>
    <row r="2279" ht="15" hidden="1">
      <c r="A2279" s="47">
        <v>90259491</v>
      </c>
      <c r="B2279" s="48" t="s">
        <v>5541</v>
      </c>
      <c r="C2279" s="48" t="s">
        <v>5542</v>
      </c>
      <c r="D2279" s="49" t="s">
        <v>455</v>
      </c>
      <c r="E2279" s="49">
        <v>1</v>
      </c>
      <c r="F2279" s="50" t="s">
        <v>436</v>
      </c>
      <c r="G2279" s="50" t="s">
        <v>14</v>
      </c>
      <c r="H2279" s="22">
        <v>0.83119044078000004</v>
      </c>
      <c r="J2279" s="39">
        <v>90259491</v>
      </c>
      <c r="K2279" s="51">
        <v>0.81417419999999996</v>
      </c>
      <c r="L2279" s="51">
        <v>-1.7016240780000001e-002</v>
      </c>
    </row>
    <row r="2280" ht="15" hidden="1">
      <c r="A2280" s="47">
        <v>92461743</v>
      </c>
      <c r="B2280" s="48" t="s">
        <v>2160</v>
      </c>
      <c r="C2280" s="48" t="s">
        <v>2161</v>
      </c>
      <c r="D2280" s="49" t="s">
        <v>31</v>
      </c>
      <c r="E2280" s="49">
        <v>1</v>
      </c>
      <c r="F2280" s="50" t="s">
        <v>60</v>
      </c>
      <c r="G2280" s="50" t="s">
        <v>14</v>
      </c>
      <c r="H2280" s="22">
        <v>0.31780810971000001</v>
      </c>
      <c r="J2280" s="39">
        <v>92461743</v>
      </c>
      <c r="K2280" s="51">
        <v>0.31130190000000002</v>
      </c>
      <c r="L2280" s="51">
        <v>-6.50620970999999e-003</v>
      </c>
    </row>
    <row r="2281" ht="15" hidden="1">
      <c r="A2281" s="47">
        <v>90278674</v>
      </c>
      <c r="B2281" s="48" t="s">
        <v>2817</v>
      </c>
      <c r="C2281" s="48" t="s">
        <v>2818</v>
      </c>
      <c r="D2281" s="49" t="s">
        <v>31</v>
      </c>
      <c r="E2281" s="49">
        <v>1</v>
      </c>
      <c r="F2281" s="50" t="s">
        <v>60</v>
      </c>
      <c r="G2281" s="50" t="s">
        <v>14</v>
      </c>
      <c r="H2281" s="22">
        <v>0.31780810971000001</v>
      </c>
      <c r="J2281" s="39">
        <v>90278674</v>
      </c>
      <c r="K2281" s="51">
        <v>0.31130190000000002</v>
      </c>
      <c r="L2281" s="51">
        <v>-6.50620970999999e-003</v>
      </c>
    </row>
    <row r="2282" ht="15" hidden="1">
      <c r="A2282" s="47">
        <v>90162501</v>
      </c>
      <c r="B2282" s="48" t="s">
        <v>4330</v>
      </c>
      <c r="C2282" s="48" t="s">
        <v>4332</v>
      </c>
      <c r="D2282" s="49" t="s">
        <v>2759</v>
      </c>
      <c r="E2282" s="49">
        <v>1</v>
      </c>
      <c r="F2282" s="50" t="s">
        <v>158</v>
      </c>
      <c r="G2282" s="50" t="s">
        <v>14</v>
      </c>
      <c r="H2282" s="22">
        <v>0.31780810971000001</v>
      </c>
      <c r="J2282" s="39">
        <v>90162501</v>
      </c>
      <c r="K2282" s="51">
        <v>0.31130190000000002</v>
      </c>
      <c r="L2282" s="51">
        <v>-6.50620970999999e-003</v>
      </c>
    </row>
    <row r="2283" ht="15" hidden="1">
      <c r="A2283" s="47">
        <v>90181557</v>
      </c>
      <c r="B2283" s="48" t="s">
        <v>6741</v>
      </c>
      <c r="C2283" s="48" t="s">
        <v>6741</v>
      </c>
      <c r="D2283" s="49" t="s">
        <v>24</v>
      </c>
      <c r="E2283" s="49">
        <v>1</v>
      </c>
      <c r="F2283" s="50" t="s">
        <v>60</v>
      </c>
      <c r="G2283" s="50" t="s">
        <v>14</v>
      </c>
      <c r="H2283" s="22">
        <v>0.31780810971000001</v>
      </c>
      <c r="J2283" s="39">
        <v>90181557</v>
      </c>
      <c r="K2283" s="51">
        <v>0.31130190000000002</v>
      </c>
      <c r="L2283" s="51">
        <v>-6.50620970999999e-003</v>
      </c>
    </row>
    <row r="2284" ht="15" hidden="1">
      <c r="A2284" s="47">
        <v>90243706</v>
      </c>
      <c r="B2284" s="48" t="s">
        <v>6847</v>
      </c>
      <c r="C2284" s="48" t="s">
        <v>6847</v>
      </c>
      <c r="D2284" s="49" t="s">
        <v>181</v>
      </c>
      <c r="E2284" s="49">
        <v>1</v>
      </c>
      <c r="F2284" s="50" t="s">
        <v>60</v>
      </c>
      <c r="G2284" s="50" t="s">
        <v>14</v>
      </c>
      <c r="H2284" s="22">
        <v>0.31780810971000001</v>
      </c>
      <c r="J2284" s="39">
        <v>90243706</v>
      </c>
      <c r="K2284" s="51">
        <v>0.31130190000000002</v>
      </c>
      <c r="L2284" s="51">
        <v>-6.50620970999999e-003</v>
      </c>
    </row>
    <row r="2285" ht="15" hidden="1">
      <c r="A2285" s="47">
        <v>90170466</v>
      </c>
      <c r="B2285" s="48" t="s">
        <v>7927</v>
      </c>
      <c r="C2285" s="48" t="s">
        <v>7930</v>
      </c>
      <c r="D2285" s="49" t="s">
        <v>244</v>
      </c>
      <c r="E2285" s="49">
        <v>1</v>
      </c>
      <c r="F2285" s="50" t="s">
        <v>60</v>
      </c>
      <c r="G2285" s="50" t="s">
        <v>14</v>
      </c>
      <c r="H2285" s="22">
        <v>0.31780810971000001</v>
      </c>
      <c r="J2285" s="39">
        <v>90170466</v>
      </c>
      <c r="K2285" s="51">
        <v>0.31130190000000002</v>
      </c>
      <c r="L2285" s="51">
        <v>-6.50620970999999e-003</v>
      </c>
    </row>
    <row r="2286" ht="15" hidden="1">
      <c r="A2286" s="47">
        <v>92470939</v>
      </c>
      <c r="B2286" s="48" t="s">
        <v>8471</v>
      </c>
      <c r="C2286" s="48" t="s">
        <v>8472</v>
      </c>
      <c r="D2286" s="49" t="s">
        <v>244</v>
      </c>
      <c r="E2286" s="49">
        <v>1</v>
      </c>
      <c r="F2286" s="50" t="s">
        <v>60</v>
      </c>
      <c r="G2286" s="50" t="s">
        <v>14</v>
      </c>
      <c r="H2286" s="22">
        <v>0.31780810971000001</v>
      </c>
      <c r="J2286" s="39">
        <v>92470939</v>
      </c>
      <c r="K2286" s="51">
        <v>0.31130190000000002</v>
      </c>
      <c r="L2286" s="51">
        <v>-6.50620970999999e-003</v>
      </c>
    </row>
    <row r="2287" ht="15">
      <c r="A2287" s="47">
        <v>90796012</v>
      </c>
      <c r="B2287" s="48" t="s">
        <v>2424</v>
      </c>
      <c r="C2287" s="48" t="s">
        <v>2425</v>
      </c>
      <c r="D2287" s="49" t="s">
        <v>36</v>
      </c>
      <c r="E2287" s="49">
        <v>1</v>
      </c>
      <c r="F2287" s="50" t="s">
        <v>60</v>
      </c>
      <c r="G2287" s="50" t="s">
        <v>14</v>
      </c>
      <c r="H2287" s="22">
        <v>0.20779761019500001</v>
      </c>
      <c r="J2287" s="39">
        <v>90796012</v>
      </c>
      <c r="K2287" s="51">
        <v>0.20354354999999999</v>
      </c>
      <c r="L2287" s="51">
        <v>-4.2540601949999897e-003</v>
      </c>
    </row>
    <row r="2288" ht="15">
      <c r="A2288" s="47">
        <v>90124049</v>
      </c>
      <c r="B2288" s="48" t="s">
        <v>172</v>
      </c>
      <c r="C2288" s="48" t="s">
        <v>186</v>
      </c>
      <c r="D2288" s="49" t="s">
        <v>50</v>
      </c>
      <c r="E2288" s="49">
        <v>100</v>
      </c>
      <c r="F2288" s="50" t="s">
        <v>18</v>
      </c>
      <c r="G2288" s="50" t="s">
        <v>19</v>
      </c>
      <c r="H2288" s="22">
        <v>0.158904054855</v>
      </c>
      <c r="J2288" s="39">
        <v>90124049</v>
      </c>
      <c r="K2288" s="51">
        <v>0.15565095000000001</v>
      </c>
      <c r="L2288" s="51">
        <v>-3.2531048549999898e-003</v>
      </c>
    </row>
    <row r="2289" ht="15">
      <c r="A2289" s="47">
        <v>92413056</v>
      </c>
      <c r="B2289" s="48" t="s">
        <v>1629</v>
      </c>
      <c r="C2289" s="48" t="s">
        <v>1630</v>
      </c>
      <c r="D2289" s="49" t="s">
        <v>229</v>
      </c>
      <c r="E2289" s="49">
        <v>100</v>
      </c>
      <c r="F2289" s="50" t="s">
        <v>18</v>
      </c>
      <c r="G2289" s="50" t="s">
        <v>19</v>
      </c>
      <c r="H2289" s="22">
        <v>0.158904054855</v>
      </c>
      <c r="J2289" s="39">
        <v>92413056</v>
      </c>
      <c r="K2289" s="51">
        <v>0.15565095000000001</v>
      </c>
      <c r="L2289" s="51">
        <v>-3.2531048549999898e-003</v>
      </c>
    </row>
    <row r="2290" ht="15">
      <c r="A2290" s="47">
        <v>90252489</v>
      </c>
      <c r="B2290" s="48" t="s">
        <v>2695</v>
      </c>
      <c r="C2290" s="48" t="s">
        <v>2700</v>
      </c>
      <c r="D2290" s="49" t="s">
        <v>26</v>
      </c>
      <c r="E2290" s="49">
        <v>1</v>
      </c>
      <c r="F2290" s="50" t="s">
        <v>88</v>
      </c>
      <c r="G2290" s="50" t="s">
        <v>14</v>
      </c>
      <c r="H2290" s="22">
        <v>0.158904054855</v>
      </c>
      <c r="J2290" s="39">
        <v>90252489</v>
      </c>
      <c r="K2290" s="51">
        <v>0.15565095000000001</v>
      </c>
      <c r="L2290" s="51">
        <v>-3.2531048549999898e-003</v>
      </c>
    </row>
    <row r="2291" ht="15">
      <c r="A2291" s="47">
        <v>90320026</v>
      </c>
      <c r="B2291" s="48" t="s">
        <v>2746</v>
      </c>
      <c r="C2291" s="48" t="s">
        <v>2747</v>
      </c>
      <c r="D2291" s="49" t="s">
        <v>134</v>
      </c>
      <c r="E2291" s="49">
        <v>60</v>
      </c>
      <c r="F2291" s="50" t="s">
        <v>18</v>
      </c>
      <c r="G2291" s="50" t="s">
        <v>19</v>
      </c>
      <c r="H2291" s="22">
        <v>0.158904054855</v>
      </c>
      <c r="J2291" s="39">
        <v>90320026</v>
      </c>
      <c r="K2291" s="51">
        <v>0.15565095000000001</v>
      </c>
      <c r="L2291" s="51">
        <v>-3.2531048549999898e-003</v>
      </c>
    </row>
    <row r="2292" ht="15">
      <c r="A2292" s="47">
        <v>90279360</v>
      </c>
      <c r="B2292" s="48" t="s">
        <v>6038</v>
      </c>
      <c r="C2292" s="48" t="s">
        <v>6038</v>
      </c>
      <c r="D2292" s="49" t="s">
        <v>26</v>
      </c>
      <c r="E2292" s="49">
        <v>1</v>
      </c>
      <c r="F2292" s="50" t="s">
        <v>60</v>
      </c>
      <c r="G2292" s="50" t="s">
        <v>14</v>
      </c>
      <c r="H2292" s="22">
        <v>0.158904054855</v>
      </c>
      <c r="J2292" s="39">
        <v>90279360</v>
      </c>
      <c r="K2292" s="51">
        <v>0.15565095000000001</v>
      </c>
      <c r="L2292" s="51">
        <v>-3.2531048549999898e-003</v>
      </c>
    </row>
    <row r="2293" ht="15">
      <c r="A2293" s="47">
        <v>90176626</v>
      </c>
      <c r="B2293" s="48" t="s">
        <v>8250</v>
      </c>
      <c r="C2293" s="48" t="s">
        <v>8251</v>
      </c>
      <c r="D2293" s="49" t="s">
        <v>139</v>
      </c>
      <c r="E2293" s="49">
        <v>60</v>
      </c>
      <c r="F2293" s="50" t="s">
        <v>18</v>
      </c>
      <c r="G2293" s="50" t="s">
        <v>19</v>
      </c>
      <c r="H2293" s="22">
        <v>0.158904054855</v>
      </c>
      <c r="J2293" s="39">
        <v>90176626</v>
      </c>
      <c r="K2293" s="51">
        <v>0.15565095000000001</v>
      </c>
      <c r="L2293" s="51">
        <v>-3.2531048549999898e-003</v>
      </c>
    </row>
    <row r="2294" ht="15">
      <c r="A2294" s="47">
        <v>92425569</v>
      </c>
      <c r="B2294" s="48" t="s">
        <v>8629</v>
      </c>
      <c r="C2294" s="48" t="s">
        <v>8630</v>
      </c>
      <c r="D2294" s="49" t="s">
        <v>69</v>
      </c>
      <c r="E2294" s="49">
        <v>60</v>
      </c>
      <c r="F2294" s="50" t="s">
        <v>18</v>
      </c>
      <c r="G2294" s="50" t="s">
        <v>19</v>
      </c>
      <c r="H2294" s="22">
        <v>0.158904054855</v>
      </c>
      <c r="J2294" s="39">
        <v>92425569</v>
      </c>
      <c r="K2294" s="51">
        <v>0.15565095000000001</v>
      </c>
      <c r="L2294" s="51">
        <v>-3.2531048549999898e-003</v>
      </c>
    </row>
    <row r="2295" ht="15" hidden="1">
      <c r="A2295" s="47">
        <v>92459749</v>
      </c>
      <c r="B2295" s="48" t="s">
        <v>9717</v>
      </c>
      <c r="C2295" s="48" t="s">
        <v>9718</v>
      </c>
      <c r="D2295" s="49" t="s">
        <v>146</v>
      </c>
      <c r="E2295" s="49">
        <v>1</v>
      </c>
      <c r="F2295" s="50" t="s">
        <v>60</v>
      </c>
      <c r="G2295" s="50" t="s">
        <v>14</v>
      </c>
      <c r="H2295" s="22">
        <v>2.7441792</v>
      </c>
      <c r="J2295" s="39">
        <v>92459749</v>
      </c>
      <c r="K2295" s="51">
        <v>2.6880000000000002</v>
      </c>
      <c r="L2295" s="51">
        <v>-5.6179199999999901e-002</v>
      </c>
    </row>
    <row r="2296" ht="15" hidden="1">
      <c r="A2296" s="47">
        <v>90232003</v>
      </c>
      <c r="B2296" s="48" t="s">
        <v>3631</v>
      </c>
      <c r="C2296" s="48" t="s">
        <v>3633</v>
      </c>
      <c r="D2296" s="49" t="s">
        <v>1175</v>
      </c>
      <c r="E2296" s="49">
        <v>1</v>
      </c>
      <c r="F2296" s="50" t="s">
        <v>60</v>
      </c>
      <c r="G2296" s="50" t="s">
        <v>14</v>
      </c>
      <c r="H2296" s="22">
        <v>2.2487465879549999</v>
      </c>
      <c r="J2296" s="39">
        <v>90232003</v>
      </c>
      <c r="K2296" s="51">
        <v>2.20270995</v>
      </c>
      <c r="L2296" s="51">
        <v>-4.6036637954999897e-002</v>
      </c>
    </row>
    <row r="2297" ht="15" hidden="1">
      <c r="A2297" s="47">
        <v>94936803</v>
      </c>
      <c r="B2297" s="48" t="s">
        <v>1670</v>
      </c>
      <c r="C2297" s="48" t="s">
        <v>1675</v>
      </c>
      <c r="D2297" s="49" t="s">
        <v>946</v>
      </c>
      <c r="E2297" s="49">
        <v>150</v>
      </c>
      <c r="F2297" s="50" t="s">
        <v>743</v>
      </c>
      <c r="G2297" s="50" t="s">
        <v>261</v>
      </c>
      <c r="H2297" s="22">
        <v>0.51436020217680001</v>
      </c>
      <c r="J2297" s="39">
        <v>94936803</v>
      </c>
      <c r="K2297" s="51">
        <v>0.50383015200000003</v>
      </c>
      <c r="L2297" s="51">
        <v>-1.0530050176800001e-002</v>
      </c>
    </row>
    <row r="2298" ht="15" hidden="1">
      <c r="A2298" s="47">
        <v>92401473</v>
      </c>
      <c r="B2298" s="48" t="s">
        <v>2996</v>
      </c>
      <c r="C2298" s="48" t="s">
        <v>2996</v>
      </c>
      <c r="D2298" s="49" t="s">
        <v>59</v>
      </c>
      <c r="E2298" s="49">
        <v>1</v>
      </c>
      <c r="F2298" s="50" t="s">
        <v>60</v>
      </c>
      <c r="G2298" s="50" t="s">
        <v>14</v>
      </c>
      <c r="H2298" s="22">
        <v>2.408007600495</v>
      </c>
      <c r="J2298" s="39">
        <v>92401473</v>
      </c>
      <c r="K2298" s="51">
        <v>2.3587105500000001</v>
      </c>
      <c r="L2298" s="51">
        <v>-4.9297050494999897e-002</v>
      </c>
    </row>
    <row r="2299" ht="15" hidden="1">
      <c r="A2299" s="47">
        <v>90297466</v>
      </c>
      <c r="B2299" s="48" t="s">
        <v>8167</v>
      </c>
      <c r="C2299" s="48" t="s">
        <v>8151</v>
      </c>
      <c r="D2299" s="49" t="s">
        <v>1592</v>
      </c>
      <c r="E2299" s="49">
        <v>1</v>
      </c>
      <c r="F2299" s="50" t="s">
        <v>60</v>
      </c>
      <c r="G2299" s="50" t="s">
        <v>14</v>
      </c>
      <c r="H2299" s="22">
        <v>0.43795813698000002</v>
      </c>
      <c r="J2299" s="39">
        <v>90297466</v>
      </c>
      <c r="K2299" s="51">
        <v>0.42899219999999999</v>
      </c>
      <c r="L2299" s="51">
        <v>-8.9659369799999795e-003</v>
      </c>
    </row>
    <row r="2300" ht="15" hidden="1">
      <c r="A2300" s="47">
        <v>92369979</v>
      </c>
      <c r="B2300" s="48" t="s">
        <v>2825</v>
      </c>
      <c r="C2300" s="48" t="s">
        <v>2826</v>
      </c>
      <c r="D2300" s="49" t="s">
        <v>24</v>
      </c>
      <c r="E2300" s="49">
        <v>1</v>
      </c>
      <c r="F2300" s="50" t="s">
        <v>60</v>
      </c>
      <c r="G2300" s="50" t="s">
        <v>14</v>
      </c>
      <c r="H2300" s="22">
        <v>1.6257107150550001</v>
      </c>
      <c r="J2300" s="39">
        <v>92369979</v>
      </c>
      <c r="K2300" s="51">
        <v>1.59242895</v>
      </c>
      <c r="L2300" s="51">
        <v>-3.3281765054999898e-002</v>
      </c>
    </row>
    <row r="2301" ht="15" hidden="1">
      <c r="A2301" s="47">
        <v>90153146</v>
      </c>
      <c r="B2301" s="48" t="s">
        <v>1382</v>
      </c>
      <c r="C2301" s="48" t="s">
        <v>1383</v>
      </c>
      <c r="D2301" s="49" t="s">
        <v>39</v>
      </c>
      <c r="E2301" s="49">
        <v>1</v>
      </c>
      <c r="F2301" s="50" t="s">
        <v>60</v>
      </c>
      <c r="G2301" s="50" t="s">
        <v>14</v>
      </c>
      <c r="H2301" s="22">
        <v>2.4691245446700001</v>
      </c>
      <c r="J2301" s="39">
        <v>90153146</v>
      </c>
      <c r="K2301" s="51">
        <v>2.4185762999999998</v>
      </c>
      <c r="L2301" s="51">
        <v>-5.0548244669999902e-002</v>
      </c>
    </row>
    <row r="2302" ht="15" hidden="1">
      <c r="A2302" s="47">
        <v>90153154</v>
      </c>
      <c r="B2302" s="48" t="s">
        <v>2218</v>
      </c>
      <c r="C2302" s="48" t="s">
        <v>2222</v>
      </c>
      <c r="D2302" s="49" t="s">
        <v>39</v>
      </c>
      <c r="E2302" s="49">
        <v>1</v>
      </c>
      <c r="F2302" s="50" t="s">
        <v>60</v>
      </c>
      <c r="G2302" s="50" t="s">
        <v>14</v>
      </c>
      <c r="H2302" s="22">
        <v>2.4691245446700001</v>
      </c>
      <c r="J2302" s="39">
        <v>90153154</v>
      </c>
      <c r="K2302" s="51">
        <v>2.4185762999999998</v>
      </c>
      <c r="L2302" s="51">
        <v>-5.0548244669999902e-002</v>
      </c>
    </row>
    <row r="2303" ht="15" hidden="1">
      <c r="A2303" s="47">
        <v>92404685</v>
      </c>
      <c r="B2303" s="48" t="s">
        <v>6130</v>
      </c>
      <c r="C2303" s="48" t="s">
        <v>6131</v>
      </c>
      <c r="D2303" s="49" t="s">
        <v>613</v>
      </c>
      <c r="E2303" s="49">
        <v>1</v>
      </c>
      <c r="F2303" s="50" t="s">
        <v>436</v>
      </c>
      <c r="G2303" s="50" t="s">
        <v>14</v>
      </c>
      <c r="H2303" s="22">
        <v>2.4691245446700001</v>
      </c>
      <c r="J2303" s="39">
        <v>92404685</v>
      </c>
      <c r="K2303" s="51">
        <v>2.4185762999999998</v>
      </c>
      <c r="L2303" s="51">
        <v>-5.0548244669999902e-002</v>
      </c>
    </row>
    <row r="2304" ht="15" hidden="1">
      <c r="A2304" s="47">
        <v>90218272</v>
      </c>
      <c r="B2304" s="48" t="s">
        <v>1171</v>
      </c>
      <c r="C2304" s="48" t="s">
        <v>1172</v>
      </c>
      <c r="D2304" s="49" t="s">
        <v>806</v>
      </c>
      <c r="E2304" s="49">
        <v>1</v>
      </c>
      <c r="F2304" s="50" t="s">
        <v>60</v>
      </c>
      <c r="G2304" s="50" t="s">
        <v>14</v>
      </c>
      <c r="H2304" s="22">
        <v>1.4301364936950001</v>
      </c>
      <c r="J2304" s="39">
        <v>90218272</v>
      </c>
      <c r="K2304" s="51">
        <v>1.4008585499999999</v>
      </c>
      <c r="L2304" s="51">
        <v>-2.9277943694999899e-002</v>
      </c>
    </row>
    <row r="2305" ht="15" hidden="1">
      <c r="A2305" s="47">
        <v>90125649</v>
      </c>
      <c r="B2305" s="48" t="s">
        <v>3637</v>
      </c>
      <c r="C2305" s="48" t="s">
        <v>3638</v>
      </c>
      <c r="D2305" s="49" t="s">
        <v>50</v>
      </c>
      <c r="E2305" s="49">
        <v>1</v>
      </c>
      <c r="F2305" s="50" t="s">
        <v>60</v>
      </c>
      <c r="G2305" s="50" t="s">
        <v>14</v>
      </c>
      <c r="H2305" s="22">
        <v>1.4301364936950001</v>
      </c>
      <c r="J2305" s="39">
        <v>90125649</v>
      </c>
      <c r="K2305" s="51">
        <v>1.4008585499999999</v>
      </c>
      <c r="L2305" s="51">
        <v>-2.9277943694999899e-002</v>
      </c>
    </row>
    <row r="2306" ht="15" hidden="1">
      <c r="A2306" s="47">
        <v>90145801</v>
      </c>
      <c r="B2306" s="48" t="s">
        <v>6695</v>
      </c>
      <c r="C2306" s="48" t="s">
        <v>6696</v>
      </c>
      <c r="D2306" s="49" t="s">
        <v>17</v>
      </c>
      <c r="E2306" s="49">
        <v>1</v>
      </c>
      <c r="F2306" s="50" t="s">
        <v>60</v>
      </c>
      <c r="G2306" s="50" t="s">
        <v>14</v>
      </c>
      <c r="H2306" s="22">
        <v>1.4301364936950001</v>
      </c>
      <c r="J2306" s="39">
        <v>90145801</v>
      </c>
      <c r="K2306" s="51">
        <v>1.4008585499999999</v>
      </c>
      <c r="L2306" s="51">
        <v>-2.9277943694999899e-002</v>
      </c>
    </row>
    <row r="2307" ht="15" hidden="1">
      <c r="A2307" s="47">
        <v>92458149</v>
      </c>
      <c r="B2307" s="48" t="s">
        <v>1178</v>
      </c>
      <c r="C2307" s="48" t="s">
        <v>1178</v>
      </c>
      <c r="D2307" s="49" t="s">
        <v>24</v>
      </c>
      <c r="E2307" s="49">
        <v>1</v>
      </c>
      <c r="F2307" s="50" t="s">
        <v>60</v>
      </c>
      <c r="G2307" s="50" t="s">
        <v>14</v>
      </c>
      <c r="H2307" s="22">
        <v>1.238073964155</v>
      </c>
      <c r="J2307" s="39">
        <v>92458149</v>
      </c>
      <c r="K2307" s="51">
        <v>1.2127279500000001</v>
      </c>
      <c r="L2307" s="51">
        <v>-2.5346014154999898e-002</v>
      </c>
    </row>
    <row r="2308" ht="15" hidden="1">
      <c r="A2308" s="47">
        <v>92465510</v>
      </c>
      <c r="B2308" s="48" t="s">
        <v>412</v>
      </c>
      <c r="C2308" s="48" t="s">
        <v>413</v>
      </c>
      <c r="D2308" s="49" t="s">
        <v>414</v>
      </c>
      <c r="E2308" s="49">
        <v>1</v>
      </c>
      <c r="F2308" s="50" t="s">
        <v>60</v>
      </c>
      <c r="G2308" s="50" t="s">
        <v>14</v>
      </c>
      <c r="H2308" s="22">
        <v>1.234562272335</v>
      </c>
      <c r="J2308" s="39">
        <v>92465510</v>
      </c>
      <c r="K2308" s="51">
        <v>1.2092881499999999</v>
      </c>
      <c r="L2308" s="51">
        <v>-2.5274122334999899e-002</v>
      </c>
    </row>
    <row r="2309" ht="15" hidden="1">
      <c r="A2309" s="47">
        <v>90158717</v>
      </c>
      <c r="B2309" s="48" t="s">
        <v>5040</v>
      </c>
      <c r="C2309" s="48" t="s">
        <v>5041</v>
      </c>
      <c r="D2309" s="49" t="s">
        <v>229</v>
      </c>
      <c r="E2309" s="49">
        <v>1</v>
      </c>
      <c r="F2309" s="50" t="s">
        <v>60</v>
      </c>
      <c r="G2309" s="50" t="s">
        <v>14</v>
      </c>
      <c r="H2309" s="22">
        <v>1.234562272335</v>
      </c>
      <c r="J2309" s="39">
        <v>90158717</v>
      </c>
      <c r="K2309" s="51">
        <v>1.2092881499999999</v>
      </c>
      <c r="L2309" s="51">
        <v>-2.5274122334999899e-002</v>
      </c>
    </row>
    <row r="2310" ht="15" hidden="1">
      <c r="A2310" s="47">
        <v>90269756</v>
      </c>
      <c r="B2310" s="48" t="s">
        <v>6746</v>
      </c>
      <c r="C2310" s="48" t="s">
        <v>6755</v>
      </c>
      <c r="D2310" s="49" t="s">
        <v>181</v>
      </c>
      <c r="E2310" s="49">
        <v>1</v>
      </c>
      <c r="F2310" s="50" t="s">
        <v>60</v>
      </c>
      <c r="G2310" s="50" t="s">
        <v>14</v>
      </c>
      <c r="H2310" s="22">
        <v>1.234562272335</v>
      </c>
      <c r="J2310" s="39">
        <v>90269756</v>
      </c>
      <c r="K2310" s="51">
        <v>1.2092881499999999</v>
      </c>
      <c r="L2310" s="51">
        <v>-2.5274122334999899e-002</v>
      </c>
    </row>
    <row r="2311" ht="15" hidden="1">
      <c r="A2311" s="47">
        <v>90224710</v>
      </c>
      <c r="B2311" s="48" t="s">
        <v>172</v>
      </c>
      <c r="C2311" s="48" t="s">
        <v>177</v>
      </c>
      <c r="D2311" s="49" t="s">
        <v>26</v>
      </c>
      <c r="E2311" s="49">
        <v>1</v>
      </c>
      <c r="F2311" s="50" t="s">
        <v>88</v>
      </c>
      <c r="G2311" s="50" t="s">
        <v>14</v>
      </c>
      <c r="H2311" s="22">
        <v>1.0612062549900001</v>
      </c>
      <c r="J2311" s="39">
        <v>90224710</v>
      </c>
      <c r="K2311" s="51">
        <v>1.0394810999999999</v>
      </c>
      <c r="L2311" s="51">
        <v>-2.1725154989999901e-002</v>
      </c>
    </row>
    <row r="2312" ht="15" hidden="1">
      <c r="A2312" s="47">
        <v>90282418</v>
      </c>
      <c r="B2312" s="48" t="s">
        <v>172</v>
      </c>
      <c r="C2312" s="48" t="s">
        <v>183</v>
      </c>
      <c r="D2312" s="49" t="s">
        <v>39</v>
      </c>
      <c r="E2312" s="49">
        <v>1</v>
      </c>
      <c r="F2312" s="50" t="s">
        <v>88</v>
      </c>
      <c r="G2312" s="50" t="s">
        <v>14</v>
      </c>
      <c r="H2312" s="22">
        <v>1.038988050975</v>
      </c>
      <c r="J2312" s="39">
        <v>90282418</v>
      </c>
      <c r="K2312" s="51">
        <v>1.0177177500000001</v>
      </c>
      <c r="L2312" s="51">
        <v>-2.1270300974999899e-002</v>
      </c>
    </row>
    <row r="2313" ht="15" hidden="1">
      <c r="A2313" s="47">
        <v>90231732</v>
      </c>
      <c r="B2313" s="48" t="s">
        <v>1552</v>
      </c>
      <c r="C2313" s="48" t="s">
        <v>1558</v>
      </c>
      <c r="D2313" s="49" t="s">
        <v>1175</v>
      </c>
      <c r="E2313" s="49">
        <v>1</v>
      </c>
      <c r="F2313" s="50" t="s">
        <v>60</v>
      </c>
      <c r="G2313" s="50" t="s">
        <v>14</v>
      </c>
      <c r="H2313" s="22">
        <v>1.038988050975</v>
      </c>
      <c r="J2313" s="39">
        <v>90231732</v>
      </c>
      <c r="K2313" s="51">
        <v>1.0177177500000001</v>
      </c>
      <c r="L2313" s="51">
        <v>-2.1270300974999899e-002</v>
      </c>
    </row>
    <row r="2314" ht="15" hidden="1">
      <c r="A2314" s="47">
        <v>90156781</v>
      </c>
      <c r="B2314" s="48" t="s">
        <v>3256</v>
      </c>
      <c r="C2314" s="48" t="s">
        <v>3257</v>
      </c>
      <c r="D2314" s="49" t="s">
        <v>36</v>
      </c>
      <c r="E2314" s="49">
        <v>1</v>
      </c>
      <c r="F2314" s="50" t="s">
        <v>436</v>
      </c>
      <c r="G2314" s="50" t="s">
        <v>14</v>
      </c>
      <c r="H2314" s="22">
        <v>1.038988050975</v>
      </c>
      <c r="J2314" s="39">
        <v>90156781</v>
      </c>
      <c r="K2314" s="51">
        <v>1.0177177500000001</v>
      </c>
      <c r="L2314" s="51">
        <v>-2.1270300974999899e-002</v>
      </c>
    </row>
    <row r="2315" ht="15" hidden="1">
      <c r="A2315" s="47">
        <v>92459161</v>
      </c>
      <c r="B2315" s="48" t="s">
        <v>6549</v>
      </c>
      <c r="C2315" s="48" t="s">
        <v>6550</v>
      </c>
      <c r="D2315" s="49" t="s">
        <v>603</v>
      </c>
      <c r="E2315" s="49">
        <v>1</v>
      </c>
      <c r="F2315" s="50" t="s">
        <v>60</v>
      </c>
      <c r="G2315" s="50" t="s">
        <v>14</v>
      </c>
      <c r="H2315" s="22">
        <v>1.038988050975</v>
      </c>
      <c r="J2315" s="39">
        <v>92459161</v>
      </c>
      <c r="K2315" s="51">
        <v>1.0177177500000001</v>
      </c>
      <c r="L2315" s="51">
        <v>-2.1270300974999899e-002</v>
      </c>
    </row>
    <row r="2316" ht="15" hidden="1">
      <c r="A2316" s="47">
        <v>90177061</v>
      </c>
      <c r="B2316" s="48" t="s">
        <v>6816</v>
      </c>
      <c r="C2316" s="48" t="s">
        <v>6817</v>
      </c>
      <c r="D2316" s="49" t="s">
        <v>327</v>
      </c>
      <c r="E2316" s="49">
        <v>1</v>
      </c>
      <c r="F2316" s="50" t="s">
        <v>436</v>
      </c>
      <c r="G2316" s="50" t="s">
        <v>14</v>
      </c>
      <c r="H2316" s="22">
        <v>1.038988050975</v>
      </c>
      <c r="J2316" s="39">
        <v>90177061</v>
      </c>
      <c r="K2316" s="51">
        <v>1.0177177500000001</v>
      </c>
      <c r="L2316" s="51">
        <v>-2.1270300974999899e-002</v>
      </c>
    </row>
    <row r="2317" ht="15" hidden="1">
      <c r="A2317" s="47">
        <v>90121570</v>
      </c>
      <c r="B2317" s="48" t="s">
        <v>525</v>
      </c>
      <c r="C2317" s="48" t="s">
        <v>525</v>
      </c>
      <c r="D2317" s="49" t="s">
        <v>339</v>
      </c>
      <c r="E2317" s="49">
        <v>1</v>
      </c>
      <c r="F2317" s="50" t="s">
        <v>64</v>
      </c>
      <c r="G2317" s="50" t="s">
        <v>14</v>
      </c>
      <c r="H2317" s="22">
        <v>0.75226227287400005</v>
      </c>
      <c r="J2317" s="39">
        <v>90121570</v>
      </c>
      <c r="K2317" s="51">
        <v>0.73686185999999998</v>
      </c>
      <c r="L2317" s="51">
        <v>-1.5400412874e-002</v>
      </c>
    </row>
    <row r="2318" ht="15" hidden="1">
      <c r="A2318" s="47">
        <v>92463789</v>
      </c>
      <c r="B2318" s="48" t="s">
        <v>3487</v>
      </c>
      <c r="C2318" s="48" t="s">
        <v>3487</v>
      </c>
      <c r="D2318" s="49" t="s">
        <v>59</v>
      </c>
      <c r="E2318" s="49">
        <v>1</v>
      </c>
      <c r="F2318" s="50" t="s">
        <v>60</v>
      </c>
      <c r="G2318" s="50" t="s">
        <v>14</v>
      </c>
      <c r="H2318" s="22">
        <v>0.26530156374750002</v>
      </c>
      <c r="J2318" s="39">
        <v>92463789</v>
      </c>
      <c r="K2318" s="51">
        <v>0.25987027499999998</v>
      </c>
      <c r="L2318" s="51">
        <v>-5.4312887474999901e-003</v>
      </c>
    </row>
    <row r="2319" ht="15" hidden="1">
      <c r="A2319" s="47">
        <v>90274938</v>
      </c>
      <c r="B2319" s="48" t="s">
        <v>6376</v>
      </c>
      <c r="C2319" s="48" t="s">
        <v>6377</v>
      </c>
      <c r="D2319" s="49" t="s">
        <v>737</v>
      </c>
      <c r="E2319" s="49">
        <v>200</v>
      </c>
      <c r="F2319" s="50" t="s">
        <v>18</v>
      </c>
      <c r="G2319" s="50" t="s">
        <v>19</v>
      </c>
      <c r="H2319" s="22">
        <v>2.6646987660299999</v>
      </c>
      <c r="J2319" s="39">
        <v>90274938</v>
      </c>
      <c r="K2319" s="51">
        <v>2.6101467</v>
      </c>
      <c r="L2319" s="51">
        <v>-5.4552066029999798e-002</v>
      </c>
    </row>
    <row r="2320" ht="15" hidden="1">
      <c r="A2320" s="47">
        <v>90308417</v>
      </c>
      <c r="B2320" s="48" t="s">
        <v>5723</v>
      </c>
      <c r="C2320" s="48" t="s">
        <v>5723</v>
      </c>
      <c r="D2320" s="49" t="s">
        <v>792</v>
      </c>
      <c r="E2320" s="49">
        <v>1</v>
      </c>
      <c r="F2320" s="50" t="s">
        <v>64</v>
      </c>
      <c r="G2320" s="50" t="s">
        <v>14</v>
      </c>
      <c r="H2320" s="22">
        <v>1.41494167332</v>
      </c>
      <c r="J2320" s="39">
        <v>90308417</v>
      </c>
      <c r="K2320" s="51">
        <v>1.3859748000000001</v>
      </c>
      <c r="L2320" s="51">
        <v>-2.8966873319999899e-002</v>
      </c>
    </row>
    <row r="2321" ht="15" hidden="1">
      <c r="A2321" s="47">
        <v>92436226</v>
      </c>
      <c r="B2321" s="48" t="s">
        <v>4306</v>
      </c>
      <c r="C2321" s="48" t="s">
        <v>4307</v>
      </c>
      <c r="D2321" s="49" t="s">
        <v>17</v>
      </c>
      <c r="E2321" s="49">
        <v>1</v>
      </c>
      <c r="F2321" s="50" t="s">
        <v>60</v>
      </c>
      <c r="G2321" s="50" t="s">
        <v>14</v>
      </c>
      <c r="H2321" s="22">
        <v>1.3323493830149999</v>
      </c>
      <c r="J2321" s="39">
        <v>92436226</v>
      </c>
      <c r="K2321" s="51">
        <v>1.30507335</v>
      </c>
      <c r="L2321" s="51">
        <v>-2.7276033014999899e-002</v>
      </c>
    </row>
    <row r="2322" ht="15" hidden="1">
      <c r="A2322" s="47">
        <v>90267532</v>
      </c>
      <c r="B2322" s="48" t="s">
        <v>4536</v>
      </c>
      <c r="C2322" s="48" t="s">
        <v>4537</v>
      </c>
      <c r="D2322" s="49" t="s">
        <v>139</v>
      </c>
      <c r="E2322" s="49">
        <v>1</v>
      </c>
      <c r="F2322" s="50" t="s">
        <v>436</v>
      </c>
      <c r="G2322" s="50" t="s">
        <v>14</v>
      </c>
      <c r="H2322" s="22">
        <v>1.3323493830149999</v>
      </c>
      <c r="J2322" s="39">
        <v>90267532</v>
      </c>
      <c r="K2322" s="51">
        <v>1.30507335</v>
      </c>
      <c r="L2322" s="51">
        <v>-2.7276033014999899e-002</v>
      </c>
    </row>
    <row r="2323" ht="15" hidden="1">
      <c r="A2323" s="47">
        <v>94937290</v>
      </c>
      <c r="B2323" s="48" t="s">
        <v>2203</v>
      </c>
      <c r="C2323" s="48" t="s">
        <v>2204</v>
      </c>
      <c r="D2323" s="49" t="s">
        <v>92</v>
      </c>
      <c r="E2323" s="49">
        <v>10</v>
      </c>
      <c r="F2323" s="50" t="s">
        <v>743</v>
      </c>
      <c r="G2323" s="50" t="s">
        <v>261</v>
      </c>
      <c r="H2323" s="22">
        <v>2.2735503233099998</v>
      </c>
      <c r="J2323" s="39">
        <v>94937290</v>
      </c>
      <c r="K2323" s="51">
        <v>2.2270059</v>
      </c>
      <c r="L2323" s="51">
        <v>-4.6544423309999902e-002</v>
      </c>
    </row>
    <row r="2324" ht="15" hidden="1">
      <c r="A2324" s="47">
        <v>92419534</v>
      </c>
      <c r="B2324" s="48" t="s">
        <v>8367</v>
      </c>
      <c r="C2324" s="48" t="s">
        <v>8368</v>
      </c>
      <c r="D2324" s="49" t="s">
        <v>69</v>
      </c>
      <c r="E2324" s="49">
        <v>1</v>
      </c>
      <c r="F2324" s="50" t="s">
        <v>60</v>
      </c>
      <c r="G2324" s="50" t="s">
        <v>14</v>
      </c>
      <c r="H2324" s="22">
        <v>2.2735503233099998</v>
      </c>
      <c r="J2324" s="39">
        <v>92419534</v>
      </c>
      <c r="K2324" s="51">
        <v>2.2270059</v>
      </c>
      <c r="L2324" s="51">
        <v>-4.6544423309999902e-002</v>
      </c>
    </row>
    <row r="2325" ht="15" hidden="1">
      <c r="A2325" s="47">
        <v>94938318</v>
      </c>
      <c r="B2325" s="48" t="s">
        <v>4125</v>
      </c>
      <c r="C2325" s="48" t="s">
        <v>4127</v>
      </c>
      <c r="D2325" s="49" t="s">
        <v>1717</v>
      </c>
      <c r="E2325" s="49">
        <v>200</v>
      </c>
      <c r="F2325" s="50" t="s">
        <v>743</v>
      </c>
      <c r="G2325" s="50" t="s">
        <v>261</v>
      </c>
      <c r="H2325" s="22">
        <v>0.52549628963399997</v>
      </c>
      <c r="J2325" s="39">
        <v>94938318</v>
      </c>
      <c r="K2325" s="51">
        <v>0.51473826</v>
      </c>
      <c r="L2325" s="51">
        <v>-1.0758029634000001e-002</v>
      </c>
    </row>
    <row r="2326" ht="15" hidden="1">
      <c r="A2326" s="47">
        <v>90797019</v>
      </c>
      <c r="B2326" s="48" t="s">
        <v>680</v>
      </c>
      <c r="C2326" s="48" t="s">
        <v>682</v>
      </c>
      <c r="D2326" s="49" t="s">
        <v>683</v>
      </c>
      <c r="E2326" s="49">
        <v>1</v>
      </c>
      <c r="F2326" s="50" t="s">
        <v>60</v>
      </c>
      <c r="G2326" s="50" t="s">
        <v>14</v>
      </c>
      <c r="H2326" s="22">
        <v>0.34972205625000002</v>
      </c>
      <c r="J2326" s="39">
        <v>90797019</v>
      </c>
      <c r="K2326" s="51">
        <v>0.34256249999999999</v>
      </c>
      <c r="L2326" s="51">
        <v>-7.15955624999998e-003</v>
      </c>
    </row>
    <row r="2327" ht="15">
      <c r="A2327" s="47">
        <v>92398391</v>
      </c>
      <c r="B2327" s="48" t="s">
        <v>3020</v>
      </c>
      <c r="C2327" s="48" t="s">
        <v>3021</v>
      </c>
      <c r="D2327" s="49" t="s">
        <v>150</v>
      </c>
      <c r="E2327" s="49">
        <v>100</v>
      </c>
      <c r="F2327" s="50" t="s">
        <v>151</v>
      </c>
      <c r="G2327" s="50" t="s">
        <v>19</v>
      </c>
      <c r="H2327" s="22">
        <v>0.18376200000000001</v>
      </c>
      <c r="J2327" s="39">
        <v>92398391</v>
      </c>
      <c r="K2327" s="51">
        <v>0.17999999999999999</v>
      </c>
      <c r="L2327" s="51">
        <v>-3.7619999999999902e-003</v>
      </c>
    </row>
    <row r="2328" ht="15" hidden="1">
      <c r="A2328" s="47">
        <v>90224159</v>
      </c>
      <c r="B2328" s="48" t="s">
        <v>2977</v>
      </c>
      <c r="C2328" s="48" t="s">
        <v>2980</v>
      </c>
      <c r="D2328" s="49" t="s">
        <v>26</v>
      </c>
      <c r="E2328" s="49">
        <v>1</v>
      </c>
      <c r="F2328" s="50" t="s">
        <v>60</v>
      </c>
      <c r="G2328" s="50" t="s">
        <v>14</v>
      </c>
      <c r="H2328" s="22">
        <v>2.725815710205</v>
      </c>
      <c r="J2328" s="39">
        <v>90224159</v>
      </c>
      <c r="K2328" s="51">
        <v>2.6700124500000002</v>
      </c>
      <c r="L2328" s="51">
        <v>-5.5803260204999802e-002</v>
      </c>
    </row>
    <row r="2329" ht="15" hidden="1">
      <c r="A2329" s="47">
        <v>90135938</v>
      </c>
      <c r="B2329" s="48" t="s">
        <v>208</v>
      </c>
      <c r="C2329" s="48" t="s">
        <v>209</v>
      </c>
      <c r="D2329" s="49" t="s">
        <v>207</v>
      </c>
      <c r="E2329" s="49">
        <v>1</v>
      </c>
      <c r="F2329" s="50" t="s">
        <v>64</v>
      </c>
      <c r="G2329" s="50" t="s">
        <v>14</v>
      </c>
      <c r="H2329" s="22">
        <v>2.5302414888450002</v>
      </c>
      <c r="J2329" s="39">
        <v>90135938</v>
      </c>
      <c r="K2329" s="51">
        <v>2.47844205</v>
      </c>
      <c r="L2329" s="51">
        <v>-5.1799438844999803e-002</v>
      </c>
    </row>
    <row r="2330" ht="15" hidden="1">
      <c r="A2330" s="47">
        <v>91118018</v>
      </c>
      <c r="B2330" s="48" t="s">
        <v>8379</v>
      </c>
      <c r="C2330" s="48" t="s">
        <v>8380</v>
      </c>
      <c r="D2330" s="49" t="s">
        <v>69</v>
      </c>
      <c r="E2330" s="49">
        <v>1</v>
      </c>
      <c r="F2330" s="50" t="s">
        <v>60</v>
      </c>
      <c r="G2330" s="50" t="s">
        <v>14</v>
      </c>
      <c r="H2330" s="22">
        <v>0.89230738495499995</v>
      </c>
      <c r="J2330" s="39">
        <v>91118018</v>
      </c>
      <c r="K2330" s="51">
        <v>0.87403995000000001</v>
      </c>
      <c r="L2330" s="51">
        <v>-1.8267434954999901e-002</v>
      </c>
    </row>
    <row r="2331" ht="15" hidden="1">
      <c r="A2331" s="47">
        <v>90132092</v>
      </c>
      <c r="B2331" s="48" t="s">
        <v>9845</v>
      </c>
      <c r="C2331" s="48" t="s">
        <v>9846</v>
      </c>
      <c r="D2331" s="49" t="s">
        <v>81</v>
      </c>
      <c r="E2331" s="49">
        <v>1</v>
      </c>
      <c r="F2331" s="50" t="s">
        <v>158</v>
      </c>
      <c r="G2331" s="50" t="s">
        <v>14</v>
      </c>
      <c r="H2331" s="22">
        <v>0.89230738495499995</v>
      </c>
      <c r="J2331" s="39">
        <v>90132092</v>
      </c>
      <c r="K2331" s="51">
        <v>0.87403995000000001</v>
      </c>
      <c r="L2331" s="51">
        <v>-1.8267434954999901e-002</v>
      </c>
    </row>
    <row r="2332" ht="15" hidden="1">
      <c r="A2332" s="47">
        <v>90300858</v>
      </c>
      <c r="B2332" s="48" t="s">
        <v>340</v>
      </c>
      <c r="C2332" s="48" t="s">
        <v>341</v>
      </c>
      <c r="D2332" s="49" t="s">
        <v>207</v>
      </c>
      <c r="E2332" s="49">
        <v>1</v>
      </c>
      <c r="F2332" s="50" t="s">
        <v>64</v>
      </c>
      <c r="G2332" s="50" t="s">
        <v>14</v>
      </c>
      <c r="H2332" s="22">
        <v>0.843413829615</v>
      </c>
      <c r="J2332" s="39">
        <v>90300858</v>
      </c>
      <c r="K2332" s="51">
        <v>0.82614734999999995</v>
      </c>
      <c r="L2332" s="51">
        <v>-1.7266479614999899e-002</v>
      </c>
    </row>
    <row r="2333" ht="15" hidden="1">
      <c r="A2333" s="47">
        <v>90268091</v>
      </c>
      <c r="B2333" s="48" t="s">
        <v>1612</v>
      </c>
      <c r="C2333" s="48" t="s">
        <v>1613</v>
      </c>
      <c r="D2333" s="49" t="s">
        <v>603</v>
      </c>
      <c r="E2333" s="49">
        <v>1</v>
      </c>
      <c r="F2333" s="50" t="s">
        <v>60</v>
      </c>
      <c r="G2333" s="50" t="s">
        <v>14</v>
      </c>
      <c r="H2333" s="22">
        <v>0.843413829615</v>
      </c>
      <c r="J2333" s="39">
        <v>90268091</v>
      </c>
      <c r="K2333" s="51">
        <v>0.82614734999999995</v>
      </c>
      <c r="L2333" s="51">
        <v>-1.7266479614999899e-002</v>
      </c>
    </row>
    <row r="2334" ht="15" hidden="1">
      <c r="A2334" s="47">
        <v>90186702</v>
      </c>
      <c r="B2334" s="48" t="s">
        <v>3519</v>
      </c>
      <c r="C2334" s="48" t="s">
        <v>3520</v>
      </c>
      <c r="D2334" s="49" t="s">
        <v>146</v>
      </c>
      <c r="E2334" s="49">
        <v>1</v>
      </c>
      <c r="F2334" s="50" t="s">
        <v>60</v>
      </c>
      <c r="G2334" s="50" t="s">
        <v>14</v>
      </c>
      <c r="H2334" s="22">
        <v>0.843413829615</v>
      </c>
      <c r="J2334" s="39">
        <v>90186702</v>
      </c>
      <c r="K2334" s="51">
        <v>0.82614734999999995</v>
      </c>
      <c r="L2334" s="51">
        <v>-1.7266479614999899e-002</v>
      </c>
    </row>
    <row r="2335" ht="15" hidden="1">
      <c r="A2335" s="47">
        <v>90158822</v>
      </c>
      <c r="B2335" s="48" t="s">
        <v>6921</v>
      </c>
      <c r="C2335" s="48" t="s">
        <v>6921</v>
      </c>
      <c r="D2335" s="49" t="s">
        <v>229</v>
      </c>
      <c r="E2335" s="49">
        <v>1</v>
      </c>
      <c r="F2335" s="50" t="s">
        <v>60</v>
      </c>
      <c r="G2335" s="50" t="s">
        <v>14</v>
      </c>
      <c r="H2335" s="22">
        <v>0.843413829615</v>
      </c>
      <c r="J2335" s="39">
        <v>90158822</v>
      </c>
      <c r="K2335" s="51">
        <v>0.82614734999999995</v>
      </c>
      <c r="L2335" s="51">
        <v>-1.7266479614999899e-002</v>
      </c>
    </row>
    <row r="2336" ht="15" hidden="1">
      <c r="A2336" s="47">
        <v>92250521</v>
      </c>
      <c r="B2336" s="48" t="s">
        <v>9534</v>
      </c>
      <c r="C2336" s="48" t="s">
        <v>9535</v>
      </c>
      <c r="D2336" s="49" t="s">
        <v>233</v>
      </c>
      <c r="E2336" s="49">
        <v>1</v>
      </c>
      <c r="F2336" s="50" t="s">
        <v>158</v>
      </c>
      <c r="G2336" s="50" t="s">
        <v>14</v>
      </c>
      <c r="H2336" s="22">
        <v>0.843413829615</v>
      </c>
      <c r="J2336" s="39">
        <v>92250521</v>
      </c>
      <c r="K2336" s="51">
        <v>0.82614734999999995</v>
      </c>
      <c r="L2336" s="51">
        <v>-1.7266479614999899e-002</v>
      </c>
    </row>
    <row r="2337" ht="15" hidden="1">
      <c r="A2337" s="47">
        <v>90267745</v>
      </c>
      <c r="B2337" s="48" t="s">
        <v>3841</v>
      </c>
      <c r="C2337" s="48" t="s">
        <v>3842</v>
      </c>
      <c r="D2337" s="49" t="s">
        <v>1361</v>
      </c>
      <c r="E2337" s="49">
        <v>1</v>
      </c>
      <c r="F2337" s="50" t="s">
        <v>60</v>
      </c>
      <c r="G2337" s="50" t="s">
        <v>14</v>
      </c>
      <c r="H2337" s="22">
        <v>2.334667267485</v>
      </c>
      <c r="J2337" s="39">
        <v>90267745</v>
      </c>
      <c r="K2337" s="51">
        <v>2.2868716500000001</v>
      </c>
      <c r="L2337" s="51">
        <v>-4.7795617484999803e-002</v>
      </c>
    </row>
    <row r="2338" ht="15" hidden="1">
      <c r="A2338" s="47">
        <v>90135105</v>
      </c>
      <c r="B2338" s="48" t="s">
        <v>9122</v>
      </c>
      <c r="C2338" s="48" t="s">
        <v>9123</v>
      </c>
      <c r="D2338" s="49" t="s">
        <v>207</v>
      </c>
      <c r="E2338" s="49">
        <v>1</v>
      </c>
      <c r="F2338" s="50" t="s">
        <v>64</v>
      </c>
      <c r="G2338" s="50" t="s">
        <v>14</v>
      </c>
      <c r="H2338" s="22">
        <v>2.2161178577695502</v>
      </c>
      <c r="J2338" s="39">
        <v>90135105</v>
      </c>
      <c r="K2338" s="51">
        <v>2.1707491994999999</v>
      </c>
      <c r="L2338" s="51">
        <v>-4.5368658269549798e-002</v>
      </c>
    </row>
    <row r="2339" ht="15" hidden="1">
      <c r="A2339" s="47">
        <v>92409610</v>
      </c>
      <c r="B2339" s="48" t="s">
        <v>6888</v>
      </c>
      <c r="C2339" s="48" t="s">
        <v>6888</v>
      </c>
      <c r="D2339" s="49" t="s">
        <v>24</v>
      </c>
      <c r="E2339" s="49">
        <v>1</v>
      </c>
      <c r="F2339" s="50" t="s">
        <v>60</v>
      </c>
      <c r="G2339" s="50" t="s">
        <v>14</v>
      </c>
      <c r="H2339" s="22">
        <v>1.3517746343324999</v>
      </c>
      <c r="J2339" s="39">
        <v>92409610</v>
      </c>
      <c r="K2339" s="51">
        <v>1.324100925</v>
      </c>
      <c r="L2339" s="51">
        <v>-2.76737093324999e-002</v>
      </c>
    </row>
    <row r="2340" ht="15" hidden="1">
      <c r="A2340" s="47">
        <v>90242831</v>
      </c>
      <c r="B2340" s="48" t="s">
        <v>3294</v>
      </c>
      <c r="C2340" s="48" t="s">
        <v>3295</v>
      </c>
      <c r="D2340" s="49" t="s">
        <v>223</v>
      </c>
      <c r="E2340" s="49">
        <v>1</v>
      </c>
      <c r="F2340" s="50" t="s">
        <v>60</v>
      </c>
      <c r="G2340" s="50" t="s">
        <v>14</v>
      </c>
      <c r="H2340" s="22">
        <v>0.69673316359500004</v>
      </c>
      <c r="J2340" s="39">
        <v>90242831</v>
      </c>
      <c r="K2340" s="51">
        <v>0.68246954999999998</v>
      </c>
      <c r="L2340" s="51">
        <v>-1.42636135949999e-002</v>
      </c>
    </row>
    <row r="2341" ht="15" hidden="1">
      <c r="A2341" s="47">
        <v>90153774</v>
      </c>
      <c r="B2341" s="48" t="s">
        <v>4951</v>
      </c>
      <c r="C2341" s="48" t="s">
        <v>4952</v>
      </c>
      <c r="D2341" s="49" t="s">
        <v>39</v>
      </c>
      <c r="E2341" s="49">
        <v>1</v>
      </c>
      <c r="F2341" s="50" t="s">
        <v>60</v>
      </c>
      <c r="G2341" s="50" t="s">
        <v>14</v>
      </c>
      <c r="H2341" s="22">
        <v>0.69673316359500004</v>
      </c>
      <c r="J2341" s="39">
        <v>90153774</v>
      </c>
      <c r="K2341" s="51">
        <v>0.68246954999999998</v>
      </c>
      <c r="L2341" s="51">
        <v>-1.42636135949999e-002</v>
      </c>
    </row>
    <row r="2342" ht="15" hidden="1">
      <c r="A2342" s="47">
        <v>90248333</v>
      </c>
      <c r="B2342" s="48" t="s">
        <v>6868</v>
      </c>
      <c r="C2342" s="48" t="s">
        <v>6873</v>
      </c>
      <c r="D2342" s="49" t="s">
        <v>5231</v>
      </c>
      <c r="E2342" s="49">
        <v>1</v>
      </c>
      <c r="F2342" s="50" t="s">
        <v>60</v>
      </c>
      <c r="G2342" s="50" t="s">
        <v>14</v>
      </c>
      <c r="H2342" s="22">
        <v>0.69673316359500004</v>
      </c>
      <c r="J2342" s="39">
        <v>90248333</v>
      </c>
      <c r="K2342" s="51">
        <v>0.68246954999999998</v>
      </c>
      <c r="L2342" s="51">
        <v>-1.42636135949999e-002</v>
      </c>
    </row>
    <row r="2343" ht="15" hidden="1">
      <c r="A2343" s="47">
        <v>90174542</v>
      </c>
      <c r="B2343" s="48" t="s">
        <v>8843</v>
      </c>
      <c r="C2343" s="48" t="s">
        <v>8844</v>
      </c>
      <c r="D2343" s="49" t="s">
        <v>34</v>
      </c>
      <c r="E2343" s="49">
        <v>1</v>
      </c>
      <c r="F2343" s="50" t="s">
        <v>60</v>
      </c>
      <c r="G2343" s="50" t="s">
        <v>14</v>
      </c>
      <c r="H2343" s="22">
        <v>0.69673316359500004</v>
      </c>
      <c r="J2343" s="39">
        <v>90174542</v>
      </c>
      <c r="K2343" s="51">
        <v>0.68246954999999998</v>
      </c>
      <c r="L2343" s="51">
        <v>-1.42636135949999e-002</v>
      </c>
    </row>
    <row r="2344" ht="15">
      <c r="A2344" s="47">
        <v>92467377</v>
      </c>
      <c r="B2344" s="48" t="s">
        <v>819</v>
      </c>
      <c r="C2344" s="48" t="s">
        <v>819</v>
      </c>
      <c r="D2344" s="49" t="s">
        <v>24</v>
      </c>
      <c r="E2344" s="49">
        <v>150</v>
      </c>
      <c r="F2344" s="50" t="s">
        <v>18</v>
      </c>
      <c r="G2344" s="50" t="s">
        <v>19</v>
      </c>
      <c r="H2344" s="22">
        <v>0.19808874706320001</v>
      </c>
      <c r="J2344" s="39">
        <v>92467377</v>
      </c>
      <c r="K2344" s="51">
        <v>0.194033448</v>
      </c>
      <c r="L2344" s="51">
        <v>-4.0552990631999896e-003</v>
      </c>
    </row>
    <row r="2345" ht="15">
      <c r="A2345" s="47">
        <v>92378595</v>
      </c>
      <c r="B2345" s="48" t="s">
        <v>904</v>
      </c>
      <c r="C2345" s="48" t="s">
        <v>904</v>
      </c>
      <c r="D2345" s="49" t="s">
        <v>39</v>
      </c>
      <c r="E2345" s="49">
        <v>60</v>
      </c>
      <c r="F2345" s="50" t="s">
        <v>18</v>
      </c>
      <c r="G2345" s="50" t="s">
        <v>19</v>
      </c>
      <c r="H2345" s="22">
        <v>0.19808874706320001</v>
      </c>
      <c r="J2345" s="39">
        <v>92378595</v>
      </c>
      <c r="K2345" s="51">
        <v>0.194033448</v>
      </c>
      <c r="L2345" s="51">
        <v>-4.0552990631999896e-003</v>
      </c>
    </row>
    <row r="2346" ht="15" hidden="1">
      <c r="A2346" s="47">
        <v>94937362</v>
      </c>
      <c r="B2346" s="48" t="s">
        <v>2214</v>
      </c>
      <c r="C2346" s="48" t="s">
        <v>2216</v>
      </c>
      <c r="D2346" s="49" t="s">
        <v>92</v>
      </c>
      <c r="E2346" s="49">
        <v>50</v>
      </c>
      <c r="F2346" s="50" t="s">
        <v>743</v>
      </c>
      <c r="G2346" s="50" t="s">
        <v>261</v>
      </c>
      <c r="H2346" s="22">
        <v>2.2786725052980001</v>
      </c>
      <c r="J2346" s="39">
        <v>94937362</v>
      </c>
      <c r="K2346" s="51">
        <v>2.2320232199999999</v>
      </c>
      <c r="L2346" s="51">
        <v>-4.6649285297999797e-002</v>
      </c>
    </row>
    <row r="2347" ht="15" hidden="1">
      <c r="A2347" s="47">
        <v>92420990</v>
      </c>
      <c r="B2347" s="48" t="s">
        <v>1171</v>
      </c>
      <c r="C2347" s="48" t="s">
        <v>798</v>
      </c>
      <c r="D2347" s="49" t="s">
        <v>414</v>
      </c>
      <c r="E2347" s="49">
        <v>1</v>
      </c>
      <c r="F2347" s="50" t="s">
        <v>60</v>
      </c>
      <c r="G2347" s="50" t="s">
        <v>14</v>
      </c>
      <c r="H2347" s="22">
        <v>2.1390930461250002</v>
      </c>
      <c r="J2347" s="39">
        <v>92420990</v>
      </c>
      <c r="K2347" s="51">
        <v>2.0953012499999999</v>
      </c>
      <c r="L2347" s="51">
        <v>-4.3791796124999803e-002</v>
      </c>
    </row>
    <row r="2348" ht="15" hidden="1">
      <c r="A2348" s="47">
        <v>90159756</v>
      </c>
      <c r="B2348" s="48" t="s">
        <v>3595</v>
      </c>
      <c r="C2348" s="48" t="s">
        <v>3596</v>
      </c>
      <c r="D2348" s="49" t="s">
        <v>1221</v>
      </c>
      <c r="E2348" s="49">
        <v>1</v>
      </c>
      <c r="F2348" s="50" t="s">
        <v>60</v>
      </c>
      <c r="G2348" s="50" t="s">
        <v>14</v>
      </c>
      <c r="H2348" s="22">
        <v>2.1390930461250002</v>
      </c>
      <c r="J2348" s="39">
        <v>90159756</v>
      </c>
      <c r="K2348" s="51">
        <v>2.0953012499999999</v>
      </c>
      <c r="L2348" s="51">
        <v>-4.3791796124999803e-002</v>
      </c>
    </row>
    <row r="2349" ht="15" hidden="1">
      <c r="A2349" s="47">
        <v>90151046</v>
      </c>
      <c r="B2349" s="48" t="s">
        <v>1587</v>
      </c>
      <c r="C2349" s="48" t="s">
        <v>1587</v>
      </c>
      <c r="D2349" s="49" t="s">
        <v>39</v>
      </c>
      <c r="E2349" s="49">
        <v>1</v>
      </c>
      <c r="F2349" s="50" t="s">
        <v>60</v>
      </c>
      <c r="G2349" s="50" t="s">
        <v>14</v>
      </c>
      <c r="H2349" s="22">
        <v>1.1749069251674999</v>
      </c>
      <c r="J2349" s="39">
        <v>90151046</v>
      </c>
      <c r="K2349" s="51">
        <v>1.150854075</v>
      </c>
      <c r="L2349" s="51">
        <v>-2.40528501674999e-002</v>
      </c>
    </row>
    <row r="2350" ht="15" hidden="1">
      <c r="A2350" s="47">
        <v>92413978</v>
      </c>
      <c r="B2350" s="48" t="s">
        <v>1655</v>
      </c>
      <c r="C2350" s="48" t="s">
        <v>1656</v>
      </c>
      <c r="D2350" s="49" t="s">
        <v>69</v>
      </c>
      <c r="E2350" s="49">
        <v>1</v>
      </c>
      <c r="F2350" s="50" t="s">
        <v>60</v>
      </c>
      <c r="G2350" s="50" t="s">
        <v>14</v>
      </c>
      <c r="H2350" s="22">
        <v>0.79452027427500005</v>
      </c>
      <c r="J2350" s="39">
        <v>92413978</v>
      </c>
      <c r="K2350" s="51">
        <v>0.77825475</v>
      </c>
      <c r="L2350" s="51">
        <v>-1.6265524274999901e-002</v>
      </c>
    </row>
    <row r="2351" ht="15" hidden="1">
      <c r="A2351" s="47">
        <v>92469787</v>
      </c>
      <c r="B2351" s="48" t="s">
        <v>4026</v>
      </c>
      <c r="C2351" s="48" t="s">
        <v>4026</v>
      </c>
      <c r="D2351" s="49" t="s">
        <v>146</v>
      </c>
      <c r="E2351" s="49">
        <v>1</v>
      </c>
      <c r="F2351" s="50" t="s">
        <v>60</v>
      </c>
      <c r="G2351" s="50" t="s">
        <v>14</v>
      </c>
      <c r="H2351" s="22">
        <v>0.79452027427500005</v>
      </c>
      <c r="J2351" s="39">
        <v>92469787</v>
      </c>
      <c r="K2351" s="51">
        <v>0.77825475</v>
      </c>
      <c r="L2351" s="51">
        <v>-1.6265524274999901e-002</v>
      </c>
    </row>
    <row r="2352" ht="15" hidden="1">
      <c r="A2352" s="47">
        <v>90232283</v>
      </c>
      <c r="B2352" s="48" t="s">
        <v>6693</v>
      </c>
      <c r="C2352" s="48" t="s">
        <v>6694</v>
      </c>
      <c r="D2352" s="49" t="s">
        <v>440</v>
      </c>
      <c r="E2352" s="49">
        <v>1</v>
      </c>
      <c r="F2352" s="50" t="s">
        <v>60</v>
      </c>
      <c r="G2352" s="50" t="s">
        <v>14</v>
      </c>
      <c r="H2352" s="22">
        <v>0.79452027427500005</v>
      </c>
      <c r="J2352" s="39">
        <v>90232283</v>
      </c>
      <c r="K2352" s="51">
        <v>0.77825475</v>
      </c>
      <c r="L2352" s="51">
        <v>-1.6265524274999901e-002</v>
      </c>
    </row>
    <row r="2353" ht="15" hidden="1">
      <c r="A2353" s="47">
        <v>92396933</v>
      </c>
      <c r="B2353" s="48" t="s">
        <v>6896</v>
      </c>
      <c r="C2353" s="48" t="s">
        <v>6898</v>
      </c>
      <c r="D2353" s="49" t="s">
        <v>461</v>
      </c>
      <c r="E2353" s="49">
        <v>1</v>
      </c>
      <c r="F2353" s="50" t="s">
        <v>60</v>
      </c>
      <c r="G2353" s="50" t="s">
        <v>14</v>
      </c>
      <c r="H2353" s="22">
        <v>0.79452027427500005</v>
      </c>
      <c r="J2353" s="39">
        <v>92396933</v>
      </c>
      <c r="K2353" s="51">
        <v>0.77825475</v>
      </c>
      <c r="L2353" s="51">
        <v>-1.6265524274999901e-002</v>
      </c>
    </row>
    <row r="2354" ht="15" hidden="1">
      <c r="A2354" s="47">
        <v>92424970</v>
      </c>
      <c r="B2354" s="48" t="s">
        <v>155</v>
      </c>
      <c r="C2354" s="48" t="s">
        <v>156</v>
      </c>
      <c r="D2354" s="49" t="s">
        <v>157</v>
      </c>
      <c r="E2354" s="49">
        <v>1</v>
      </c>
      <c r="F2354" s="50" t="s">
        <v>158</v>
      </c>
      <c r="G2354" s="50" t="s">
        <v>14</v>
      </c>
      <c r="H2354" s="22">
        <v>0.74562671893499999</v>
      </c>
      <c r="J2354" s="39">
        <v>92424970</v>
      </c>
      <c r="K2354" s="51">
        <v>0.73036215000000004</v>
      </c>
      <c r="L2354" s="51">
        <v>-1.52645689349999e-002</v>
      </c>
    </row>
    <row r="2355" ht="15" hidden="1">
      <c r="A2355" s="47">
        <v>90682017</v>
      </c>
      <c r="B2355" s="48" t="s">
        <v>1522</v>
      </c>
      <c r="C2355" s="48" t="s">
        <v>1523</v>
      </c>
      <c r="D2355" s="49" t="s">
        <v>146</v>
      </c>
      <c r="E2355" s="49">
        <v>1</v>
      </c>
      <c r="F2355" s="50" t="s">
        <v>158</v>
      </c>
      <c r="G2355" s="50" t="s">
        <v>14</v>
      </c>
      <c r="H2355" s="22">
        <v>0.74562671893499999</v>
      </c>
      <c r="J2355" s="39">
        <v>90682017</v>
      </c>
      <c r="K2355" s="51">
        <v>0.73036215000000004</v>
      </c>
      <c r="L2355" s="51">
        <v>-1.52645689349999e-002</v>
      </c>
    </row>
    <row r="2356" ht="15" hidden="1">
      <c r="A2356" s="47">
        <v>92438245</v>
      </c>
      <c r="B2356" s="48" t="s">
        <v>2168</v>
      </c>
      <c r="C2356" s="48" t="s">
        <v>2169</v>
      </c>
      <c r="D2356" s="49" t="s">
        <v>36</v>
      </c>
      <c r="E2356" s="49">
        <v>1</v>
      </c>
      <c r="F2356" s="50" t="s">
        <v>60</v>
      </c>
      <c r="G2356" s="50" t="s">
        <v>14</v>
      </c>
      <c r="H2356" s="22">
        <v>0.74562671893499999</v>
      </c>
      <c r="J2356" s="39">
        <v>92438245</v>
      </c>
      <c r="K2356" s="51">
        <v>0.73036215000000004</v>
      </c>
      <c r="L2356" s="51">
        <v>-1.52645689349999e-002</v>
      </c>
    </row>
    <row r="2357" ht="15" hidden="1">
      <c r="A2357" s="47">
        <v>90257235</v>
      </c>
      <c r="B2357" s="48" t="s">
        <v>8153</v>
      </c>
      <c r="C2357" s="48" t="s">
        <v>8153</v>
      </c>
      <c r="D2357" s="49" t="s">
        <v>131</v>
      </c>
      <c r="E2357" s="49">
        <v>1</v>
      </c>
      <c r="F2357" s="50" t="s">
        <v>60</v>
      </c>
      <c r="G2357" s="50" t="s">
        <v>14</v>
      </c>
      <c r="H2357" s="22">
        <v>0.49980078791999999</v>
      </c>
      <c r="J2357" s="39">
        <v>90257235</v>
      </c>
      <c r="K2357" s="51">
        <v>0.48956880000000003</v>
      </c>
      <c r="L2357" s="51">
        <v>-1.0231987919999999e-002</v>
      </c>
    </row>
    <row r="2358" ht="15" hidden="1">
      <c r="A2358" s="47">
        <v>92250173</v>
      </c>
      <c r="B2358" s="48" t="s">
        <v>2608</v>
      </c>
      <c r="C2358" s="48" t="s">
        <v>2608</v>
      </c>
      <c r="D2358" s="49" t="s">
        <v>334</v>
      </c>
      <c r="E2358" s="49">
        <v>1</v>
      </c>
      <c r="F2358" s="50" t="s">
        <v>64</v>
      </c>
      <c r="G2358" s="50" t="s">
        <v>14</v>
      </c>
      <c r="H2358" s="22">
        <v>0.45480268071000002</v>
      </c>
      <c r="J2358" s="39">
        <v>92250173</v>
      </c>
      <c r="K2358" s="51">
        <v>0.4454919</v>
      </c>
      <c r="L2358" s="51">
        <v>-9.3107807099999697e-003</v>
      </c>
    </row>
    <row r="2359" ht="15">
      <c r="A2359" s="47">
        <v>90238770</v>
      </c>
      <c r="B2359" s="48" t="s">
        <v>680</v>
      </c>
      <c r="C2359" s="48" t="s">
        <v>680</v>
      </c>
      <c r="D2359" s="49" t="s">
        <v>29</v>
      </c>
      <c r="E2359" s="49">
        <v>1</v>
      </c>
      <c r="F2359" s="50" t="s">
        <v>60</v>
      </c>
      <c r="G2359" s="50" t="s">
        <v>14</v>
      </c>
      <c r="H2359" s="22">
        <v>0.22740134035500001</v>
      </c>
      <c r="J2359" s="39">
        <v>90238770</v>
      </c>
      <c r="K2359" s="51">
        <v>0.22274595</v>
      </c>
      <c r="L2359" s="51">
        <v>-4.6553903549999796e-003</v>
      </c>
    </row>
    <row r="2360" ht="15">
      <c r="A2360" s="47">
        <v>90311469</v>
      </c>
      <c r="B2360" s="48" t="s">
        <v>4294</v>
      </c>
      <c r="C2360" s="48" t="s">
        <v>4294</v>
      </c>
      <c r="D2360" s="49" t="s">
        <v>31</v>
      </c>
      <c r="E2360" s="49">
        <v>1</v>
      </c>
      <c r="F2360" s="50" t="s">
        <v>60</v>
      </c>
      <c r="G2360" s="50" t="s">
        <v>14</v>
      </c>
      <c r="H2360" s="22">
        <v>0.22740134035500001</v>
      </c>
      <c r="J2360" s="39">
        <v>90311469</v>
      </c>
      <c r="K2360" s="51">
        <v>0.22274595</v>
      </c>
      <c r="L2360" s="51">
        <v>-4.6553903549999796e-003</v>
      </c>
    </row>
    <row r="2361" ht="15" hidden="1">
      <c r="A2361" s="47">
        <v>90181832</v>
      </c>
      <c r="B2361" s="48" t="s">
        <v>5205</v>
      </c>
      <c r="C2361" s="48" t="s">
        <v>5207</v>
      </c>
      <c r="D2361" s="49" t="s">
        <v>24</v>
      </c>
      <c r="E2361" s="49">
        <v>1</v>
      </c>
      <c r="F2361" s="50" t="s">
        <v>60</v>
      </c>
      <c r="G2361" s="50" t="s">
        <v>14</v>
      </c>
      <c r="H2361" s="22">
        <v>2.5913584330199999</v>
      </c>
      <c r="J2361" s="39">
        <v>90181832</v>
      </c>
      <c r="K2361" s="51">
        <v>2.5383078000000001</v>
      </c>
      <c r="L2361" s="51">
        <v>-5.30506330199998e-002</v>
      </c>
    </row>
    <row r="2362" ht="15" hidden="1">
      <c r="A2362" s="47">
        <v>90146840</v>
      </c>
      <c r="B2362" s="48" t="s">
        <v>6924</v>
      </c>
      <c r="C2362" s="48" t="s">
        <v>6924</v>
      </c>
      <c r="D2362" s="49" t="s">
        <v>17</v>
      </c>
      <c r="E2362" s="49">
        <v>1</v>
      </c>
      <c r="F2362" s="50" t="s">
        <v>60</v>
      </c>
      <c r="G2362" s="50" t="s">
        <v>14</v>
      </c>
      <c r="H2362" s="22">
        <v>1.29567921651</v>
      </c>
      <c r="J2362" s="39">
        <v>90146840</v>
      </c>
      <c r="K2362" s="51">
        <v>1.2691539000000001</v>
      </c>
      <c r="L2362" s="51">
        <v>-2.65253165099999e-002</v>
      </c>
    </row>
    <row r="2363" ht="15" hidden="1">
      <c r="A2363" s="47">
        <v>92367372</v>
      </c>
      <c r="B2363" s="48" t="s">
        <v>8421</v>
      </c>
      <c r="C2363" s="48" t="s">
        <v>8422</v>
      </c>
      <c r="D2363" s="49" t="s">
        <v>1356</v>
      </c>
      <c r="E2363" s="49">
        <v>12</v>
      </c>
      <c r="F2363" s="50" t="s">
        <v>18</v>
      </c>
      <c r="G2363" s="50" t="s">
        <v>19</v>
      </c>
      <c r="H2363" s="22">
        <v>1.29567921651</v>
      </c>
      <c r="J2363" s="39">
        <v>92367372</v>
      </c>
      <c r="K2363" s="51">
        <v>1.2691539000000001</v>
      </c>
      <c r="L2363" s="51">
        <v>-2.65253165099999e-002</v>
      </c>
    </row>
    <row r="2364" ht="15" hidden="1">
      <c r="A2364" s="47">
        <v>90298632</v>
      </c>
      <c r="B2364" s="48" t="s">
        <v>8644</v>
      </c>
      <c r="C2364" s="48" t="s">
        <v>8652</v>
      </c>
      <c r="D2364" s="49" t="s">
        <v>39</v>
      </c>
      <c r="E2364" s="49">
        <v>1</v>
      </c>
      <c r="F2364" s="50" t="s">
        <v>60</v>
      </c>
      <c r="G2364" s="50" t="s">
        <v>14</v>
      </c>
      <c r="H2364" s="22">
        <v>1.29567921651</v>
      </c>
      <c r="J2364" s="39">
        <v>90298632</v>
      </c>
      <c r="K2364" s="51">
        <v>1.2691539000000001</v>
      </c>
      <c r="L2364" s="51">
        <v>-2.65253165099999e-002</v>
      </c>
    </row>
    <row r="2365" ht="15" hidden="1">
      <c r="A2365" s="47">
        <v>90298640</v>
      </c>
      <c r="B2365" s="48" t="s">
        <v>8644</v>
      </c>
      <c r="C2365" s="48" t="s">
        <v>8653</v>
      </c>
      <c r="D2365" s="49" t="s">
        <v>39</v>
      </c>
      <c r="E2365" s="49">
        <v>1</v>
      </c>
      <c r="F2365" s="50" t="s">
        <v>60</v>
      </c>
      <c r="G2365" s="50" t="s">
        <v>14</v>
      </c>
      <c r="H2365" s="22">
        <v>1.29567921651</v>
      </c>
      <c r="J2365" s="39">
        <v>90298640</v>
      </c>
      <c r="K2365" s="51">
        <v>1.2691539000000001</v>
      </c>
      <c r="L2365" s="51">
        <v>-2.65253165099999e-002</v>
      </c>
    </row>
    <row r="2366" ht="15" hidden="1">
      <c r="A2366" s="47">
        <v>90182375</v>
      </c>
      <c r="B2366" s="48" t="s">
        <v>8818</v>
      </c>
      <c r="C2366" s="48" t="s">
        <v>8820</v>
      </c>
      <c r="D2366" s="49" t="s">
        <v>24</v>
      </c>
      <c r="E2366" s="49">
        <v>1</v>
      </c>
      <c r="F2366" s="50" t="s">
        <v>60</v>
      </c>
      <c r="G2366" s="50" t="s">
        <v>14</v>
      </c>
      <c r="H2366" s="22">
        <v>1.29567921651</v>
      </c>
      <c r="J2366" s="39">
        <v>90182375</v>
      </c>
      <c r="K2366" s="51">
        <v>1.2691539000000001</v>
      </c>
      <c r="L2366" s="51">
        <v>-2.65253165099999e-002</v>
      </c>
    </row>
    <row r="2367" ht="15" hidden="1">
      <c r="A2367" s="47">
        <v>90248554</v>
      </c>
      <c r="B2367" s="48" t="s">
        <v>1178</v>
      </c>
      <c r="C2367" s="48" t="s">
        <v>1178</v>
      </c>
      <c r="D2367" s="49" t="s">
        <v>1182</v>
      </c>
      <c r="E2367" s="49">
        <v>1</v>
      </c>
      <c r="F2367" s="50" t="s">
        <v>60</v>
      </c>
      <c r="G2367" s="50" t="s">
        <v>14</v>
      </c>
      <c r="H2367" s="22">
        <v>0.82117150683749995</v>
      </c>
      <c r="J2367" s="39">
        <v>90248554</v>
      </c>
      <c r="K2367" s="51">
        <v>0.80436037500000002</v>
      </c>
      <c r="L2367" s="51">
        <v>-1.6811131837499899e-002</v>
      </c>
    </row>
    <row r="2368" ht="15" hidden="1">
      <c r="A2368" s="47">
        <v>90285964</v>
      </c>
      <c r="B2368" s="48" t="s">
        <v>4334</v>
      </c>
      <c r="C2368" s="48" t="s">
        <v>4334</v>
      </c>
      <c r="D2368" s="49" t="s">
        <v>792</v>
      </c>
      <c r="E2368" s="49">
        <v>1</v>
      </c>
      <c r="F2368" s="50" t="s">
        <v>64</v>
      </c>
      <c r="G2368" s="50" t="s">
        <v>14</v>
      </c>
      <c r="H2368" s="22">
        <v>0.82117150683749995</v>
      </c>
      <c r="J2368" s="39">
        <v>90285964</v>
      </c>
      <c r="K2368" s="51">
        <v>0.80436037500000002</v>
      </c>
      <c r="L2368" s="51">
        <v>-1.6811131837499899e-002</v>
      </c>
    </row>
    <row r="2369" ht="15" hidden="1">
      <c r="A2369" s="47">
        <v>90227433</v>
      </c>
      <c r="B2369" s="48" t="s">
        <v>3263</v>
      </c>
      <c r="C2369" s="48" t="s">
        <v>3263</v>
      </c>
      <c r="D2369" s="49" t="s">
        <v>59</v>
      </c>
      <c r="E2369" s="49">
        <v>1</v>
      </c>
      <c r="F2369" s="50" t="s">
        <v>60</v>
      </c>
      <c r="G2369" s="50" t="s">
        <v>14</v>
      </c>
      <c r="H2369" s="22">
        <v>2.3957842116600001</v>
      </c>
      <c r="J2369" s="39">
        <v>90227433</v>
      </c>
      <c r="K2369" s="51">
        <v>2.3467373999999999</v>
      </c>
      <c r="L2369" s="51">
        <v>-4.9046811659999801e-002</v>
      </c>
    </row>
    <row r="2370" ht="15" hidden="1">
      <c r="A2370" s="47">
        <v>92248322</v>
      </c>
      <c r="B2370" s="48" t="s">
        <v>9113</v>
      </c>
      <c r="C2370" s="48" t="s">
        <v>9114</v>
      </c>
      <c r="D2370" s="49" t="s">
        <v>894</v>
      </c>
      <c r="E2370" s="49">
        <v>1</v>
      </c>
      <c r="F2370" s="50" t="s">
        <v>64</v>
      </c>
      <c r="G2370" s="50" t="s">
        <v>14</v>
      </c>
      <c r="H2370" s="22">
        <v>1.25043521583645</v>
      </c>
      <c r="J2370" s="39">
        <v>92248322</v>
      </c>
      <c r="K2370" s="51">
        <v>1.2248361404999999</v>
      </c>
      <c r="L2370" s="51">
        <v>-2.5599075336449902e-002</v>
      </c>
    </row>
    <row r="2371" ht="15" hidden="1">
      <c r="A2371" s="47">
        <v>90234260</v>
      </c>
      <c r="B2371" s="48" t="s">
        <v>1003</v>
      </c>
      <c r="C2371" s="48" t="s">
        <v>1005</v>
      </c>
      <c r="D2371" s="49" t="s">
        <v>169</v>
      </c>
      <c r="E2371" s="49">
        <v>1</v>
      </c>
      <c r="F2371" s="50" t="s">
        <v>60</v>
      </c>
      <c r="G2371" s="50" t="s">
        <v>14</v>
      </c>
      <c r="H2371" s="22">
        <v>1.1978921058300001</v>
      </c>
      <c r="J2371" s="39">
        <v>90234260</v>
      </c>
      <c r="K2371" s="51">
        <v>1.1733686999999999</v>
      </c>
      <c r="L2371" s="51">
        <v>-2.45234058299999e-002</v>
      </c>
    </row>
    <row r="2372" ht="15" hidden="1">
      <c r="A2372" s="47">
        <v>92392270</v>
      </c>
      <c r="B2372" s="48" t="s">
        <v>1582</v>
      </c>
      <c r="C2372" s="48" t="s">
        <v>1585</v>
      </c>
      <c r="D2372" s="49" t="s">
        <v>461</v>
      </c>
      <c r="E2372" s="49">
        <v>1</v>
      </c>
      <c r="F2372" s="50" t="s">
        <v>60</v>
      </c>
      <c r="G2372" s="50" t="s">
        <v>14</v>
      </c>
      <c r="H2372" s="22">
        <v>1.1978921058300001</v>
      </c>
      <c r="J2372" s="39">
        <v>92392270</v>
      </c>
      <c r="K2372" s="51">
        <v>1.1733686999999999</v>
      </c>
      <c r="L2372" s="51">
        <v>-2.45234058299999e-002</v>
      </c>
    </row>
    <row r="2373" ht="15" hidden="1">
      <c r="A2373" s="47">
        <v>90284143</v>
      </c>
      <c r="B2373" s="48" t="s">
        <v>2031</v>
      </c>
      <c r="C2373" s="48" t="s">
        <v>2031</v>
      </c>
      <c r="D2373" s="49" t="s">
        <v>26</v>
      </c>
      <c r="E2373" s="49">
        <v>1</v>
      </c>
      <c r="F2373" s="50" t="s">
        <v>60</v>
      </c>
      <c r="G2373" s="50" t="s">
        <v>14</v>
      </c>
      <c r="H2373" s="22">
        <v>1.1978921058300001</v>
      </c>
      <c r="J2373" s="39">
        <v>90284143</v>
      </c>
      <c r="K2373" s="51">
        <v>1.1733686999999999</v>
      </c>
      <c r="L2373" s="51">
        <v>-2.45234058299999e-002</v>
      </c>
    </row>
    <row r="2374" ht="15" hidden="1">
      <c r="A2374" s="47">
        <v>90258398</v>
      </c>
      <c r="B2374" s="48" t="s">
        <v>7473</v>
      </c>
      <c r="C2374" s="48" t="s">
        <v>7476</v>
      </c>
      <c r="D2374" s="49" t="s">
        <v>1175</v>
      </c>
      <c r="E2374" s="49">
        <v>1</v>
      </c>
      <c r="F2374" s="50" t="s">
        <v>60</v>
      </c>
      <c r="G2374" s="50" t="s">
        <v>14</v>
      </c>
      <c r="H2374" s="22">
        <v>1.1978921058300001</v>
      </c>
      <c r="J2374" s="39">
        <v>90258398</v>
      </c>
      <c r="K2374" s="51">
        <v>1.1733686999999999</v>
      </c>
      <c r="L2374" s="51">
        <v>-2.45234058299999e-002</v>
      </c>
    </row>
    <row r="2375" ht="15" hidden="1">
      <c r="A2375" s="47">
        <v>92429971</v>
      </c>
      <c r="B2375" s="48" t="s">
        <v>8081</v>
      </c>
      <c r="C2375" s="48" t="s">
        <v>8082</v>
      </c>
      <c r="D2375" s="49" t="s">
        <v>358</v>
      </c>
      <c r="E2375" s="49">
        <v>1</v>
      </c>
      <c r="F2375" s="50" t="s">
        <v>436</v>
      </c>
      <c r="G2375" s="50" t="s">
        <v>14</v>
      </c>
      <c r="H2375" s="22">
        <v>1.1978921058300001</v>
      </c>
      <c r="J2375" s="39">
        <v>92429971</v>
      </c>
      <c r="K2375" s="51">
        <v>1.1733686999999999</v>
      </c>
      <c r="L2375" s="51">
        <v>-2.45234058299999e-002</v>
      </c>
    </row>
    <row r="2376" ht="15" hidden="1">
      <c r="A2376" s="47">
        <v>94937044</v>
      </c>
      <c r="B2376" s="48" t="s">
        <v>1715</v>
      </c>
      <c r="C2376" s="48" t="s">
        <v>1716</v>
      </c>
      <c r="D2376" s="49" t="s">
        <v>1717</v>
      </c>
      <c r="E2376" s="49">
        <v>150</v>
      </c>
      <c r="F2376" s="50" t="s">
        <v>743</v>
      </c>
      <c r="G2376" s="50" t="s">
        <v>261</v>
      </c>
      <c r="H2376" s="22">
        <v>2.655808244768</v>
      </c>
      <c r="J2376" s="39">
        <v>94937044</v>
      </c>
      <c r="K2376" s="51">
        <v>2.60143818666667</v>
      </c>
      <c r="L2376" s="51">
        <v>-5.4370058101333101e-002</v>
      </c>
    </row>
    <row r="2377" ht="15" hidden="1">
      <c r="A2377" s="47">
        <v>92433286</v>
      </c>
      <c r="B2377" s="48" t="s">
        <v>9618</v>
      </c>
      <c r="C2377" s="48" t="s">
        <v>9619</v>
      </c>
      <c r="D2377" s="49" t="s">
        <v>92</v>
      </c>
      <c r="E2377" s="49">
        <v>60</v>
      </c>
      <c r="F2377" s="50" t="s">
        <v>18</v>
      </c>
      <c r="G2377" s="50" t="s">
        <v>19</v>
      </c>
      <c r="H2377" s="22">
        <v>1.0344634568855999</v>
      </c>
      <c r="J2377" s="39">
        <v>92433286</v>
      </c>
      <c r="K2377" s="51">
        <v>1.013285784</v>
      </c>
      <c r="L2377" s="51">
        <v>-2.1177672885599901e-002</v>
      </c>
    </row>
    <row r="2378" ht="15" hidden="1">
      <c r="A2378" s="47">
        <v>90357027</v>
      </c>
      <c r="B2378" s="48" t="s">
        <v>3388</v>
      </c>
      <c r="C2378" s="48" t="s">
        <v>990</v>
      </c>
      <c r="D2378" s="49" t="s">
        <v>991</v>
      </c>
      <c r="E2378" s="49">
        <v>1</v>
      </c>
      <c r="F2378" s="50" t="s">
        <v>64</v>
      </c>
      <c r="G2378" s="50" t="s">
        <v>14</v>
      </c>
      <c r="H2378" s="22">
        <v>2.4569011558349998</v>
      </c>
      <c r="J2378" s="39">
        <v>90357027</v>
      </c>
      <c r="K2378" s="51">
        <v>2.40660315</v>
      </c>
      <c r="L2378" s="51">
        <v>-5.0298005834999798e-002</v>
      </c>
    </row>
    <row r="2379" ht="15" hidden="1">
      <c r="A2379" s="47">
        <v>92394353</v>
      </c>
      <c r="B2379" s="48" t="s">
        <v>3644</v>
      </c>
      <c r="C2379" s="48" t="s">
        <v>3645</v>
      </c>
      <c r="D2379" s="49" t="s">
        <v>455</v>
      </c>
      <c r="E2379" s="49">
        <v>1</v>
      </c>
      <c r="F2379" s="50" t="s">
        <v>60</v>
      </c>
      <c r="G2379" s="50" t="s">
        <v>14</v>
      </c>
      <c r="H2379" s="22">
        <v>2.4569011558349998</v>
      </c>
      <c r="J2379" s="39">
        <v>92394353</v>
      </c>
      <c r="K2379" s="51">
        <v>2.40660315</v>
      </c>
      <c r="L2379" s="51">
        <v>-5.0298005834999798e-002</v>
      </c>
    </row>
    <row r="2380" ht="15" hidden="1">
      <c r="A2380" s="47">
        <v>90296958</v>
      </c>
      <c r="B2380" s="48" t="s">
        <v>5324</v>
      </c>
      <c r="C2380" s="48" t="s">
        <v>5325</v>
      </c>
      <c r="D2380" s="49" t="s">
        <v>506</v>
      </c>
      <c r="E2380" s="49">
        <v>50</v>
      </c>
      <c r="F2380" s="50" t="s">
        <v>743</v>
      </c>
      <c r="G2380" s="50" t="s">
        <v>19</v>
      </c>
      <c r="H2380" s="22">
        <v>1.378215</v>
      </c>
      <c r="J2380" s="39">
        <v>90296958</v>
      </c>
      <c r="K2380" s="51">
        <v>1.3500000000000001</v>
      </c>
      <c r="L2380" s="51">
        <v>-2.82149999999999e-002</v>
      </c>
    </row>
    <row r="2381" ht="15" hidden="1">
      <c r="A2381" s="47">
        <v>92407897</v>
      </c>
      <c r="B2381" s="48" t="s">
        <v>6719</v>
      </c>
      <c r="C2381" s="48" t="s">
        <v>6720</v>
      </c>
      <c r="D2381" s="49" t="s">
        <v>455</v>
      </c>
      <c r="E2381" s="49">
        <v>1</v>
      </c>
      <c r="F2381" s="50" t="s">
        <v>60</v>
      </c>
      <c r="G2381" s="50" t="s">
        <v>14</v>
      </c>
      <c r="H2381" s="22">
        <v>2.2002099902999999</v>
      </c>
      <c r="J2381" s="39">
        <v>92407897</v>
      </c>
      <c r="K2381" s="51">
        <v>2.1551670000000001</v>
      </c>
      <c r="L2381" s="51">
        <v>-4.5042990299999801e-002</v>
      </c>
    </row>
    <row r="2382" ht="15" hidden="1">
      <c r="A2382" s="47">
        <v>92417264</v>
      </c>
      <c r="B2382" s="48" t="s">
        <v>7805</v>
      </c>
      <c r="C2382" s="48" t="s">
        <v>7808</v>
      </c>
      <c r="D2382" s="49" t="s">
        <v>17</v>
      </c>
      <c r="E2382" s="49">
        <v>1</v>
      </c>
      <c r="F2382" s="50" t="s">
        <v>436</v>
      </c>
      <c r="G2382" s="50" t="s">
        <v>14</v>
      </c>
      <c r="H2382" s="22">
        <v>2.2002099902999999</v>
      </c>
      <c r="J2382" s="39">
        <v>92417264</v>
      </c>
      <c r="K2382" s="51">
        <v>2.1551670000000001</v>
      </c>
      <c r="L2382" s="51">
        <v>-4.5042990299999801e-002</v>
      </c>
    </row>
    <row r="2383" ht="15" hidden="1">
      <c r="A2383" s="47">
        <v>90272277</v>
      </c>
      <c r="B2383" s="48" t="s">
        <v>3835</v>
      </c>
      <c r="C2383" s="48" t="s">
        <v>3835</v>
      </c>
      <c r="D2383" s="49" t="s">
        <v>24</v>
      </c>
      <c r="E2383" s="49">
        <v>1</v>
      </c>
      <c r="F2383" s="50" t="s">
        <v>60</v>
      </c>
      <c r="G2383" s="50" t="s">
        <v>14</v>
      </c>
      <c r="H2383" s="22">
        <v>1.4023082655225001</v>
      </c>
      <c r="J2383" s="39">
        <v>90272277</v>
      </c>
      <c r="K2383" s="51">
        <v>1.373600025</v>
      </c>
      <c r="L2383" s="51">
        <v>-2.87082405224999e-002</v>
      </c>
    </row>
    <row r="2384" ht="15" hidden="1">
      <c r="A2384" s="47">
        <v>90232534</v>
      </c>
      <c r="B2384" s="48" t="s">
        <v>1622</v>
      </c>
      <c r="C2384" s="48" t="s">
        <v>1623</v>
      </c>
      <c r="D2384" s="49" t="s">
        <v>440</v>
      </c>
      <c r="E2384" s="49">
        <v>1</v>
      </c>
      <c r="F2384" s="50" t="s">
        <v>60</v>
      </c>
      <c r="G2384" s="50" t="s">
        <v>14</v>
      </c>
      <c r="H2384" s="22">
        <v>1.1001049951499999</v>
      </c>
      <c r="J2384" s="39">
        <v>90232534</v>
      </c>
      <c r="K2384" s="51">
        <v>1.0775835</v>
      </c>
      <c r="L2384" s="51">
        <v>-2.25214951499999e-002</v>
      </c>
    </row>
    <row r="2385" ht="15" hidden="1">
      <c r="A2385" s="47">
        <v>94937109</v>
      </c>
      <c r="B2385" s="48" t="s">
        <v>1726</v>
      </c>
      <c r="C2385" s="48" t="s">
        <v>1726</v>
      </c>
      <c r="D2385" s="49" t="s">
        <v>1714</v>
      </c>
      <c r="E2385" s="49">
        <v>450</v>
      </c>
      <c r="F2385" s="50" t="s">
        <v>743</v>
      </c>
      <c r="G2385" s="50" t="s">
        <v>261</v>
      </c>
      <c r="H2385" s="22">
        <v>0.87372007304400001</v>
      </c>
      <c r="J2385" s="39">
        <v>94937109</v>
      </c>
      <c r="K2385" s="51">
        <v>0.85583315999999998</v>
      </c>
      <c r="L2385" s="51">
        <v>-1.7886913043999898e-002</v>
      </c>
    </row>
    <row r="2386" ht="15" hidden="1">
      <c r="A2386" s="47">
        <v>90146883</v>
      </c>
      <c r="B2386" s="48" t="s">
        <v>1026</v>
      </c>
      <c r="C2386" s="48" t="s">
        <v>1029</v>
      </c>
      <c r="D2386" s="49" t="s">
        <v>17</v>
      </c>
      <c r="E2386" s="49">
        <v>1</v>
      </c>
      <c r="F2386" s="50" t="s">
        <v>60</v>
      </c>
      <c r="G2386" s="50" t="s">
        <v>14</v>
      </c>
      <c r="H2386" s="22">
        <v>0.55005249757499997</v>
      </c>
      <c r="J2386" s="39">
        <v>90146883</v>
      </c>
      <c r="K2386" s="51">
        <v>0.53879175000000001</v>
      </c>
      <c r="L2386" s="51">
        <v>-1.1260747575000001e-002</v>
      </c>
    </row>
    <row r="2387" ht="15" hidden="1">
      <c r="A2387" s="47">
        <v>90234332</v>
      </c>
      <c r="B2387" s="48" t="s">
        <v>2147</v>
      </c>
      <c r="C2387" s="48" t="s">
        <v>2149</v>
      </c>
      <c r="D2387" s="49" t="s">
        <v>169</v>
      </c>
      <c r="E2387" s="49">
        <v>1</v>
      </c>
      <c r="F2387" s="50" t="s">
        <v>60</v>
      </c>
      <c r="G2387" s="50" t="s">
        <v>14</v>
      </c>
      <c r="H2387" s="22">
        <v>0.55005249757499997</v>
      </c>
      <c r="J2387" s="39">
        <v>90234332</v>
      </c>
      <c r="K2387" s="51">
        <v>0.53879175000000001</v>
      </c>
      <c r="L2387" s="51">
        <v>-1.1260747575000001e-002</v>
      </c>
    </row>
    <row r="2388" ht="15" hidden="1">
      <c r="A2388" s="47">
        <v>90046420</v>
      </c>
      <c r="B2388" s="48" t="s">
        <v>7735</v>
      </c>
      <c r="C2388" s="48" t="s">
        <v>7736</v>
      </c>
      <c r="D2388" s="49" t="s">
        <v>7737</v>
      </c>
      <c r="E2388" s="49">
        <v>60</v>
      </c>
      <c r="F2388" s="50" t="s">
        <v>95</v>
      </c>
      <c r="G2388" s="50" t="s">
        <v>19</v>
      </c>
      <c r="H2388" s="22">
        <v>0.55005249757499997</v>
      </c>
      <c r="J2388" s="39">
        <v>90046420</v>
      </c>
      <c r="K2388" s="51">
        <v>0.53879175000000001</v>
      </c>
      <c r="L2388" s="51">
        <v>-1.1260747575000001e-002</v>
      </c>
    </row>
    <row r="2389" ht="15" hidden="1">
      <c r="A2389" s="47">
        <v>92372104</v>
      </c>
      <c r="B2389" s="48" t="s">
        <v>8773</v>
      </c>
      <c r="C2389" s="48" t="s">
        <v>8774</v>
      </c>
      <c r="D2389" s="49" t="s">
        <v>1253</v>
      </c>
      <c r="E2389" s="49">
        <v>20</v>
      </c>
      <c r="F2389" s="50" t="s">
        <v>95</v>
      </c>
      <c r="G2389" s="50" t="s">
        <v>19</v>
      </c>
      <c r="H2389" s="22">
        <v>0.55005249757499997</v>
      </c>
      <c r="J2389" s="39">
        <v>92372104</v>
      </c>
      <c r="K2389" s="51">
        <v>0.53879175000000001</v>
      </c>
      <c r="L2389" s="51">
        <v>-1.1260747575000001e-002</v>
      </c>
    </row>
    <row r="2390" ht="15" hidden="1">
      <c r="A2390" s="47">
        <v>92435734</v>
      </c>
      <c r="B2390" s="48" t="s">
        <v>9364</v>
      </c>
      <c r="C2390" s="48" t="s">
        <v>9365</v>
      </c>
      <c r="D2390" s="49" t="s">
        <v>806</v>
      </c>
      <c r="E2390" s="49">
        <v>15</v>
      </c>
      <c r="F2390" s="50" t="s">
        <v>18</v>
      </c>
      <c r="G2390" s="50" t="s">
        <v>19</v>
      </c>
      <c r="H2390" s="22">
        <v>0.55005249757499997</v>
      </c>
      <c r="J2390" s="39">
        <v>92435734</v>
      </c>
      <c r="K2390" s="51">
        <v>0.53879175000000001</v>
      </c>
      <c r="L2390" s="51">
        <v>-1.1260747575000001e-002</v>
      </c>
    </row>
    <row r="2391" ht="15" hidden="1">
      <c r="A2391" s="47">
        <v>90291883</v>
      </c>
      <c r="B2391" s="48" t="s">
        <v>8167</v>
      </c>
      <c r="C2391" s="48" t="s">
        <v>8168</v>
      </c>
      <c r="D2391" s="49" t="s">
        <v>1592</v>
      </c>
      <c r="E2391" s="49">
        <v>1</v>
      </c>
      <c r="F2391" s="50" t="s">
        <v>60</v>
      </c>
      <c r="G2391" s="50" t="s">
        <v>14</v>
      </c>
      <c r="H2391" s="22">
        <v>0.33682227011999999</v>
      </c>
      <c r="J2391" s="39">
        <v>90291883</v>
      </c>
      <c r="K2391" s="51">
        <v>0.32992680000000002</v>
      </c>
      <c r="L2391" s="51">
        <v>-6.8954701199999699e-003</v>
      </c>
    </row>
    <row r="2392" ht="15" hidden="1">
      <c r="A2392" s="47">
        <v>90257111</v>
      </c>
      <c r="B2392" s="48" t="s">
        <v>8139</v>
      </c>
      <c r="C2392" s="48" t="s">
        <v>8148</v>
      </c>
      <c r="D2392" s="49" t="s">
        <v>26</v>
      </c>
      <c r="E2392" s="49">
        <v>1</v>
      </c>
      <c r="F2392" s="50" t="s">
        <v>60</v>
      </c>
      <c r="G2392" s="50" t="s">
        <v>14</v>
      </c>
      <c r="H2392" s="22">
        <v>0.28074239550000002</v>
      </c>
      <c r="J2392" s="39">
        <v>90257111</v>
      </c>
      <c r="K2392" s="51">
        <v>0.27499499999999999</v>
      </c>
      <c r="L2392" s="51">
        <v>-5.74739549999997e-003</v>
      </c>
    </row>
    <row r="2393" ht="15" hidden="1">
      <c r="A2393" s="47">
        <v>94938830</v>
      </c>
      <c r="B2393" s="48" t="s">
        <v>7189</v>
      </c>
      <c r="C2393" s="48" t="s">
        <v>7190</v>
      </c>
      <c r="D2393" s="49" t="s">
        <v>534</v>
      </c>
      <c r="E2393" s="49">
        <v>500</v>
      </c>
      <c r="F2393" s="50" t="s">
        <v>743</v>
      </c>
      <c r="G2393" s="50" t="s">
        <v>261</v>
      </c>
      <c r="H2393" s="22">
        <v>0.26226503084376002</v>
      </c>
      <c r="J2393" s="39">
        <v>94938830</v>
      </c>
      <c r="K2393" s="51">
        <v>0.25689590639999998</v>
      </c>
      <c r="L2393" s="51">
        <v>-5.3691244437599796e-003</v>
      </c>
    </row>
    <row r="2394" ht="15" hidden="1">
      <c r="A2394" s="47">
        <v>92420478</v>
      </c>
      <c r="B2394" s="48" t="s">
        <v>2484</v>
      </c>
      <c r="C2394" s="48" t="s">
        <v>2485</v>
      </c>
      <c r="D2394" s="49" t="s">
        <v>1356</v>
      </c>
      <c r="E2394" s="49">
        <v>1</v>
      </c>
      <c r="F2394" s="50" t="s">
        <v>2483</v>
      </c>
      <c r="G2394" s="50" t="s">
        <v>14</v>
      </c>
      <c r="H2394" s="22">
        <v>0.47671216456499999</v>
      </c>
      <c r="J2394" s="39">
        <v>92420478</v>
      </c>
      <c r="K2394" s="51">
        <v>0.46695284999999997</v>
      </c>
      <c r="L2394" s="51">
        <v>-9.7593145649999494e-003</v>
      </c>
    </row>
    <row r="2395" ht="15" hidden="1">
      <c r="A2395" s="47">
        <v>90285611</v>
      </c>
      <c r="B2395" s="48" t="s">
        <v>3309</v>
      </c>
      <c r="C2395" s="48" t="s">
        <v>3309</v>
      </c>
      <c r="D2395" s="49" t="s">
        <v>39</v>
      </c>
      <c r="E2395" s="49">
        <v>200</v>
      </c>
      <c r="F2395" s="50" t="s">
        <v>743</v>
      </c>
      <c r="G2395" s="50" t="s">
        <v>19</v>
      </c>
      <c r="H2395" s="22">
        <v>0.47671216456499999</v>
      </c>
      <c r="J2395" s="39">
        <v>90285611</v>
      </c>
      <c r="K2395" s="51">
        <v>0.46695284999999997</v>
      </c>
      <c r="L2395" s="51">
        <v>-9.7593145649999494e-003</v>
      </c>
    </row>
    <row r="2396" ht="15" hidden="1">
      <c r="A2396" s="47">
        <v>90146557</v>
      </c>
      <c r="B2396" s="48" t="s">
        <v>4738</v>
      </c>
      <c r="C2396" s="48" t="s">
        <v>4738</v>
      </c>
      <c r="D2396" s="49" t="s">
        <v>17</v>
      </c>
      <c r="E2396" s="49">
        <v>30</v>
      </c>
      <c r="F2396" s="50" t="s">
        <v>95</v>
      </c>
      <c r="G2396" s="50" t="s">
        <v>19</v>
      </c>
      <c r="H2396" s="22">
        <v>0.47671216456499999</v>
      </c>
      <c r="J2396" s="39">
        <v>90146557</v>
      </c>
      <c r="K2396" s="51">
        <v>0.46695284999999997</v>
      </c>
      <c r="L2396" s="51">
        <v>-9.7593145649999494e-003</v>
      </c>
    </row>
    <row r="2397" ht="15" hidden="1">
      <c r="A2397" s="47">
        <v>92372287</v>
      </c>
      <c r="B2397" s="48" t="s">
        <v>6103</v>
      </c>
      <c r="C2397" s="48" t="s">
        <v>6104</v>
      </c>
      <c r="D2397" s="49" t="s">
        <v>50</v>
      </c>
      <c r="E2397" s="49">
        <v>1</v>
      </c>
      <c r="F2397" s="50" t="s">
        <v>60</v>
      </c>
      <c r="G2397" s="50" t="s">
        <v>14</v>
      </c>
      <c r="H2397" s="22">
        <v>0.47671216456499999</v>
      </c>
      <c r="J2397" s="39">
        <v>92372287</v>
      </c>
      <c r="K2397" s="51">
        <v>0.46695284999999997</v>
      </c>
      <c r="L2397" s="51">
        <v>-9.7593145649999494e-003</v>
      </c>
    </row>
    <row r="2398" ht="15">
      <c r="A2398" s="47">
        <v>94938741</v>
      </c>
      <c r="B2398" s="48" t="s">
        <v>7169</v>
      </c>
      <c r="C2398" s="48" t="s">
        <v>7175</v>
      </c>
      <c r="D2398" s="49" t="s">
        <v>1672</v>
      </c>
      <c r="E2398" s="49">
        <v>500</v>
      </c>
      <c r="F2398" s="50" t="s">
        <v>743</v>
      </c>
      <c r="G2398" s="50" t="s">
        <v>261</v>
      </c>
      <c r="H2398" s="22">
        <v>0.22048665193799999</v>
      </c>
      <c r="J2398" s="39">
        <v>94938741</v>
      </c>
      <c r="K2398" s="51">
        <v>0.21597282000000001</v>
      </c>
      <c r="L2398" s="51">
        <v>-4.51383193799998e-003</v>
      </c>
    </row>
    <row r="2399" ht="15" hidden="1">
      <c r="A2399" s="47">
        <v>90272153</v>
      </c>
      <c r="B2399" s="48" t="s">
        <v>1400</v>
      </c>
      <c r="C2399" s="48" t="s">
        <v>1401</v>
      </c>
      <c r="D2399" s="49" t="s">
        <v>146</v>
      </c>
      <c r="E2399" s="49">
        <v>1</v>
      </c>
      <c r="F2399" s="50" t="s">
        <v>60</v>
      </c>
      <c r="G2399" s="50" t="s">
        <v>14</v>
      </c>
      <c r="H2399" s="22">
        <v>2.7135923213700002</v>
      </c>
      <c r="J2399" s="39">
        <v>90272153</v>
      </c>
      <c r="K2399" s="51">
        <v>2.6580393</v>
      </c>
      <c r="L2399" s="51">
        <v>-5.5553021369999699e-002</v>
      </c>
    </row>
    <row r="2400" ht="15" hidden="1">
      <c r="A2400" s="47">
        <v>90144368</v>
      </c>
      <c r="B2400" s="48" t="s">
        <v>3002</v>
      </c>
      <c r="C2400" s="48" t="s">
        <v>3002</v>
      </c>
      <c r="D2400" s="49" t="s">
        <v>17</v>
      </c>
      <c r="E2400" s="49">
        <v>3.5</v>
      </c>
      <c r="F2400" s="50" t="s">
        <v>95</v>
      </c>
      <c r="G2400" s="50" t="s">
        <v>19</v>
      </c>
      <c r="H2400" s="22">
        <v>2.7135923213700002</v>
      </c>
      <c r="J2400" s="39">
        <v>90144368</v>
      </c>
      <c r="K2400" s="51">
        <v>2.6580393</v>
      </c>
      <c r="L2400" s="51">
        <v>-5.5553021369999699e-002</v>
      </c>
    </row>
    <row r="2401" ht="15" hidden="1">
      <c r="A2401" s="47">
        <v>90193342</v>
      </c>
      <c r="B2401" s="48" t="s">
        <v>8318</v>
      </c>
      <c r="C2401" s="48" t="s">
        <v>8319</v>
      </c>
      <c r="D2401" s="49" t="s">
        <v>492</v>
      </c>
      <c r="E2401" s="49">
        <v>1</v>
      </c>
      <c r="F2401" s="50" t="s">
        <v>60</v>
      </c>
      <c r="G2401" s="50" t="s">
        <v>14</v>
      </c>
      <c r="H2401" s="22">
        <v>2.7135923213700002</v>
      </c>
      <c r="J2401" s="39">
        <v>90193342</v>
      </c>
      <c r="K2401" s="51">
        <v>2.6580393</v>
      </c>
      <c r="L2401" s="51">
        <v>-5.5553021369999699e-002</v>
      </c>
    </row>
    <row r="2402" ht="15" hidden="1">
      <c r="A2402" s="47">
        <v>92434053</v>
      </c>
      <c r="B2402" s="48" t="s">
        <v>7620</v>
      </c>
      <c r="C2402" s="48" t="s">
        <v>7621</v>
      </c>
      <c r="D2402" s="49" t="s">
        <v>888</v>
      </c>
      <c r="E2402" s="49">
        <v>1</v>
      </c>
      <c r="F2402" s="50" t="s">
        <v>60</v>
      </c>
      <c r="G2402" s="50" t="s">
        <v>14</v>
      </c>
      <c r="H2402" s="22">
        <v>2.261326934475</v>
      </c>
      <c r="J2402" s="39">
        <v>92434053</v>
      </c>
      <c r="K2402" s="51">
        <v>2.2150327500000002</v>
      </c>
      <c r="L2402" s="51">
        <v>-4.6294184474999799e-002</v>
      </c>
    </row>
    <row r="2403" ht="15" hidden="1">
      <c r="A2403" s="47">
        <v>90162072</v>
      </c>
      <c r="B2403" s="48" t="s">
        <v>2809</v>
      </c>
      <c r="C2403" s="48" t="s">
        <v>2811</v>
      </c>
      <c r="D2403" s="49" t="s">
        <v>90</v>
      </c>
      <c r="E2403" s="49">
        <v>1</v>
      </c>
      <c r="F2403" s="50" t="s">
        <v>60</v>
      </c>
      <c r="G2403" s="50" t="s">
        <v>14</v>
      </c>
      <c r="H2403" s="22">
        <v>1.3567961606850001</v>
      </c>
      <c r="J2403" s="39">
        <v>90162072</v>
      </c>
      <c r="K2403" s="51">
        <v>1.32901965</v>
      </c>
      <c r="L2403" s="51">
        <v>-2.7776510684999901e-002</v>
      </c>
    </row>
    <row r="2404" ht="15" hidden="1">
      <c r="A2404" s="47">
        <v>92470289</v>
      </c>
      <c r="B2404" s="48" t="s">
        <v>3832</v>
      </c>
      <c r="C2404" s="48" t="s">
        <v>3834</v>
      </c>
      <c r="D2404" s="49" t="s">
        <v>991</v>
      </c>
      <c r="E2404" s="49">
        <v>1</v>
      </c>
      <c r="F2404" s="50" t="s">
        <v>60</v>
      </c>
      <c r="G2404" s="50" t="s">
        <v>14</v>
      </c>
      <c r="H2404" s="22">
        <v>1.3567961606850001</v>
      </c>
      <c r="J2404" s="39">
        <v>92470289</v>
      </c>
      <c r="K2404" s="51">
        <v>1.32901965</v>
      </c>
      <c r="L2404" s="51">
        <v>-2.7776510684999901e-002</v>
      </c>
    </row>
    <row r="2405" ht="15" hidden="1">
      <c r="A2405" s="47">
        <v>90252632</v>
      </c>
      <c r="B2405" s="48" t="s">
        <v>5725</v>
      </c>
      <c r="C2405" s="48" t="s">
        <v>5725</v>
      </c>
      <c r="D2405" s="49" t="s">
        <v>511</v>
      </c>
      <c r="E2405" s="49">
        <v>1</v>
      </c>
      <c r="F2405" s="50" t="s">
        <v>64</v>
      </c>
      <c r="G2405" s="50" t="s">
        <v>14</v>
      </c>
      <c r="H2405" s="22">
        <v>1.3567961606850001</v>
      </c>
      <c r="J2405" s="39">
        <v>90252632</v>
      </c>
      <c r="K2405" s="51">
        <v>1.32901965</v>
      </c>
      <c r="L2405" s="51">
        <v>-2.7776510684999901e-002</v>
      </c>
    </row>
    <row r="2406" ht="15" hidden="1">
      <c r="A2406" s="47">
        <v>90158830</v>
      </c>
      <c r="B2406" s="48" t="s">
        <v>6923</v>
      </c>
      <c r="C2406" s="48" t="s">
        <v>6923</v>
      </c>
      <c r="D2406" s="49" t="s">
        <v>229</v>
      </c>
      <c r="E2406" s="49">
        <v>1</v>
      </c>
      <c r="F2406" s="50" t="s">
        <v>60</v>
      </c>
      <c r="G2406" s="50" t="s">
        <v>14</v>
      </c>
      <c r="H2406" s="22">
        <v>1.3567961606850001</v>
      </c>
      <c r="J2406" s="39">
        <v>90158830</v>
      </c>
      <c r="K2406" s="51">
        <v>1.32901965</v>
      </c>
      <c r="L2406" s="51">
        <v>-2.7776510684999901e-002</v>
      </c>
    </row>
    <row r="2407" ht="15" hidden="1">
      <c r="A2407" s="47">
        <v>90156994</v>
      </c>
      <c r="B2407" s="48" t="s">
        <v>7296</v>
      </c>
      <c r="C2407" s="48" t="s">
        <v>7298</v>
      </c>
      <c r="D2407" s="49" t="s">
        <v>36</v>
      </c>
      <c r="E2407" s="49">
        <v>1</v>
      </c>
      <c r="F2407" s="50" t="s">
        <v>60</v>
      </c>
      <c r="G2407" s="50" t="s">
        <v>14</v>
      </c>
      <c r="H2407" s="22">
        <v>1.3567961606850001</v>
      </c>
      <c r="J2407" s="39">
        <v>90156994</v>
      </c>
      <c r="K2407" s="51">
        <v>1.32901965</v>
      </c>
      <c r="L2407" s="51">
        <v>-2.7776510684999901e-002</v>
      </c>
    </row>
    <row r="2408" ht="15" hidden="1">
      <c r="A2408" s="47">
        <v>92384633</v>
      </c>
      <c r="B2408" s="48" t="s">
        <v>9020</v>
      </c>
      <c r="C2408" s="48" t="s">
        <v>9021</v>
      </c>
      <c r="D2408" s="49" t="s">
        <v>492</v>
      </c>
      <c r="E2408" s="49">
        <v>1</v>
      </c>
      <c r="F2408" s="50" t="s">
        <v>158</v>
      </c>
      <c r="G2408" s="50" t="s">
        <v>14</v>
      </c>
      <c r="H2408" s="22">
        <v>1.3567961606850001</v>
      </c>
      <c r="J2408" s="39">
        <v>92384633</v>
      </c>
      <c r="K2408" s="51">
        <v>1.32901965</v>
      </c>
      <c r="L2408" s="51">
        <v>-2.7776510684999901e-002</v>
      </c>
    </row>
    <row r="2409" ht="15" hidden="1">
      <c r="A2409" s="47">
        <v>92390773</v>
      </c>
      <c r="B2409" s="48" t="s">
        <v>1302</v>
      </c>
      <c r="C2409" s="48" t="s">
        <v>1302</v>
      </c>
      <c r="D2409" s="49" t="s">
        <v>24</v>
      </c>
      <c r="E2409" s="49">
        <v>1</v>
      </c>
      <c r="F2409" s="50" t="s">
        <v>60</v>
      </c>
      <c r="G2409" s="50" t="s">
        <v>14</v>
      </c>
      <c r="H2409" s="22">
        <v>0.75800446784999997</v>
      </c>
      <c r="J2409" s="39">
        <v>92390773</v>
      </c>
      <c r="K2409" s="51">
        <v>0.74248650000000005</v>
      </c>
      <c r="L2409" s="51">
        <v>-1.5517967849999899e-002</v>
      </c>
    </row>
    <row r="2410" ht="15" hidden="1">
      <c r="A2410" s="47">
        <v>90297474</v>
      </c>
      <c r="B2410" s="48" t="s">
        <v>8167</v>
      </c>
      <c r="C2410" s="48" t="s">
        <v>8153</v>
      </c>
      <c r="D2410" s="49" t="s">
        <v>1592</v>
      </c>
      <c r="E2410" s="49">
        <v>1</v>
      </c>
      <c r="F2410" s="50" t="s">
        <v>60</v>
      </c>
      <c r="G2410" s="50" t="s">
        <v>14</v>
      </c>
      <c r="H2410" s="22">
        <v>0.47164722444000001</v>
      </c>
      <c r="J2410" s="39">
        <v>90297474</v>
      </c>
      <c r="K2410" s="51">
        <v>0.4619916</v>
      </c>
      <c r="L2410" s="51">
        <v>-9.6556244399999495e-003</v>
      </c>
    </row>
    <row r="2411" ht="15" hidden="1">
      <c r="A2411" s="47">
        <v>92264093</v>
      </c>
      <c r="B2411" s="48" t="s">
        <v>540</v>
      </c>
      <c r="C2411" s="48" t="s">
        <v>540</v>
      </c>
      <c r="D2411" s="49" t="s">
        <v>207</v>
      </c>
      <c r="E2411" s="49">
        <v>1</v>
      </c>
      <c r="F2411" s="50" t="s">
        <v>64</v>
      </c>
      <c r="G2411" s="50" t="s">
        <v>14</v>
      </c>
      <c r="H2411" s="22">
        <v>0.45226538689500001</v>
      </c>
      <c r="J2411" s="39">
        <v>92264093</v>
      </c>
      <c r="K2411" s="51">
        <v>0.44300655</v>
      </c>
      <c r="L2411" s="51">
        <v>-9.2588368949999608e-003</v>
      </c>
    </row>
    <row r="2412" ht="15" hidden="1">
      <c r="A2412" s="47">
        <v>90232496</v>
      </c>
      <c r="B2412" s="48" t="s">
        <v>6237</v>
      </c>
      <c r="C2412" s="48" t="s">
        <v>6238</v>
      </c>
      <c r="D2412" s="49" t="s">
        <v>440</v>
      </c>
      <c r="E2412" s="49">
        <v>1</v>
      </c>
      <c r="F2412" s="50" t="s">
        <v>60</v>
      </c>
      <c r="G2412" s="50" t="s">
        <v>14</v>
      </c>
      <c r="H2412" s="22">
        <v>0.45226538689500001</v>
      </c>
      <c r="J2412" s="39">
        <v>90232496</v>
      </c>
      <c r="K2412" s="51">
        <v>0.44300655</v>
      </c>
      <c r="L2412" s="51">
        <v>-9.2588368949999608e-003</v>
      </c>
    </row>
    <row r="2413" ht="15" hidden="1">
      <c r="A2413" s="47">
        <v>90705025</v>
      </c>
      <c r="B2413" s="48" t="s">
        <v>7560</v>
      </c>
      <c r="C2413" s="48" t="s">
        <v>7561</v>
      </c>
      <c r="D2413" s="49" t="s">
        <v>633</v>
      </c>
      <c r="E2413" s="49">
        <v>30</v>
      </c>
      <c r="F2413" s="50" t="s">
        <v>18</v>
      </c>
      <c r="G2413" s="50" t="s">
        <v>19</v>
      </c>
      <c r="H2413" s="22">
        <v>0.45226538689500001</v>
      </c>
      <c r="J2413" s="39">
        <v>90705025</v>
      </c>
      <c r="K2413" s="51">
        <v>0.44300655</v>
      </c>
      <c r="L2413" s="51">
        <v>-9.2588368949999608e-003</v>
      </c>
    </row>
    <row r="2414" ht="15" hidden="1">
      <c r="A2414" s="47">
        <v>90242688</v>
      </c>
      <c r="B2414" s="48" t="s">
        <v>9476</v>
      </c>
      <c r="C2414" s="48" t="s">
        <v>9477</v>
      </c>
      <c r="D2414" s="49" t="s">
        <v>298</v>
      </c>
      <c r="E2414" s="49">
        <v>1</v>
      </c>
      <c r="F2414" s="50" t="s">
        <v>60</v>
      </c>
      <c r="G2414" s="50" t="s">
        <v>14</v>
      </c>
      <c r="H2414" s="22">
        <v>1.11911915556</v>
      </c>
      <c r="J2414" s="39">
        <v>90242688</v>
      </c>
      <c r="K2414" s="51">
        <v>1.0962084000000001</v>
      </c>
      <c r="L2414" s="51">
        <v>-2.2910755559999899e-002</v>
      </c>
    </row>
    <row r="2415" ht="15" hidden="1">
      <c r="A2415" s="47">
        <v>90839056</v>
      </c>
      <c r="B2415" s="48" t="s">
        <v>733</v>
      </c>
      <c r="C2415" s="48" t="s">
        <v>736</v>
      </c>
      <c r="D2415" s="49" t="s">
        <v>737</v>
      </c>
      <c r="E2415" s="49">
        <v>50</v>
      </c>
      <c r="F2415" s="50" t="s">
        <v>18</v>
      </c>
      <c r="G2415" s="50" t="s">
        <v>19</v>
      </c>
      <c r="H2415" s="22">
        <v>0.85563721844999996</v>
      </c>
      <c r="J2415" s="39">
        <v>90839056</v>
      </c>
      <c r="K2415" s="51">
        <v>0.83812050000000005</v>
      </c>
      <c r="L2415" s="51">
        <v>-1.7516718449999899e-002</v>
      </c>
    </row>
    <row r="2416" ht="15" hidden="1">
      <c r="A2416" s="47">
        <v>90216369</v>
      </c>
      <c r="B2416" s="48" t="s">
        <v>3069</v>
      </c>
      <c r="C2416" s="48" t="s">
        <v>3071</v>
      </c>
      <c r="D2416" s="49" t="s">
        <v>78</v>
      </c>
      <c r="E2416" s="49">
        <v>1</v>
      </c>
      <c r="F2416" s="50" t="s">
        <v>60</v>
      </c>
      <c r="G2416" s="50" t="s">
        <v>14</v>
      </c>
      <c r="H2416" s="22">
        <v>0.85563721844999996</v>
      </c>
      <c r="J2416" s="39">
        <v>90216369</v>
      </c>
      <c r="K2416" s="51">
        <v>0.83812050000000005</v>
      </c>
      <c r="L2416" s="51">
        <v>-1.7516718449999899e-002</v>
      </c>
    </row>
    <row r="2417" ht="15" hidden="1">
      <c r="A2417" s="47">
        <v>90234162</v>
      </c>
      <c r="B2417" s="48" t="s">
        <v>4457</v>
      </c>
      <c r="C2417" s="48" t="s">
        <v>4459</v>
      </c>
      <c r="D2417" s="49" t="s">
        <v>169</v>
      </c>
      <c r="E2417" s="49">
        <v>1</v>
      </c>
      <c r="F2417" s="50" t="s">
        <v>60</v>
      </c>
      <c r="G2417" s="50" t="s">
        <v>14</v>
      </c>
      <c r="H2417" s="22">
        <v>0.85563721844999996</v>
      </c>
      <c r="J2417" s="39">
        <v>90234162</v>
      </c>
      <c r="K2417" s="51">
        <v>0.83812050000000005</v>
      </c>
      <c r="L2417" s="51">
        <v>-1.7516718449999899e-002</v>
      </c>
    </row>
    <row r="2418" ht="15" hidden="1">
      <c r="A2418" s="47">
        <v>92415563</v>
      </c>
      <c r="B2418" s="48" t="s">
        <v>7580</v>
      </c>
      <c r="C2418" s="48" t="s">
        <v>7581</v>
      </c>
      <c r="D2418" s="49" t="s">
        <v>21</v>
      </c>
      <c r="E2418" s="49">
        <v>1</v>
      </c>
      <c r="F2418" s="50" t="s">
        <v>436</v>
      </c>
      <c r="G2418" s="50" t="s">
        <v>14</v>
      </c>
      <c r="H2418" s="22">
        <v>0.85563721844999996</v>
      </c>
      <c r="J2418" s="39">
        <v>92415563</v>
      </c>
      <c r="K2418" s="51">
        <v>0.83812050000000005</v>
      </c>
      <c r="L2418" s="51">
        <v>-1.7516718449999899e-002</v>
      </c>
    </row>
    <row r="2419" ht="15">
      <c r="A2419" s="47">
        <v>94938733</v>
      </c>
      <c r="B2419" s="48" t="s">
        <v>7169</v>
      </c>
      <c r="C2419" s="48" t="s">
        <v>7174</v>
      </c>
      <c r="D2419" s="49" t="s">
        <v>1672</v>
      </c>
      <c r="E2419" s="49">
        <v>1000</v>
      </c>
      <c r="F2419" s="50" t="s">
        <v>743</v>
      </c>
      <c r="G2419" s="50" t="s">
        <v>261</v>
      </c>
      <c r="H2419" s="22">
        <v>0.2054227803642</v>
      </c>
      <c r="J2419" s="39">
        <v>94938733</v>
      </c>
      <c r="K2419" s="51">
        <v>0.201217338</v>
      </c>
      <c r="L2419" s="51">
        <v>-4.2054423641999803e-003</v>
      </c>
    </row>
    <row r="2420" ht="15">
      <c r="A2420" s="47">
        <v>94938857</v>
      </c>
      <c r="B2420" s="48" t="s">
        <v>7194</v>
      </c>
      <c r="C2420" s="48" t="s">
        <v>7195</v>
      </c>
      <c r="D2420" s="49" t="s">
        <v>92</v>
      </c>
      <c r="E2420" s="49">
        <v>1000</v>
      </c>
      <c r="F2420" s="50" t="s">
        <v>743</v>
      </c>
      <c r="G2420" s="50" t="s">
        <v>261</v>
      </c>
      <c r="H2420" s="22">
        <v>0.2054227803642</v>
      </c>
      <c r="J2420" s="39">
        <v>94938857</v>
      </c>
      <c r="K2420" s="51">
        <v>0.201217338</v>
      </c>
      <c r="L2420" s="51">
        <v>-4.2054423641999803e-003</v>
      </c>
    </row>
    <row r="2421" ht="15" hidden="1">
      <c r="A2421" s="47">
        <v>92259332</v>
      </c>
      <c r="B2421" s="48" t="s">
        <v>905</v>
      </c>
      <c r="C2421" s="48" t="s">
        <v>908</v>
      </c>
      <c r="D2421" s="49" t="s">
        <v>50</v>
      </c>
      <c r="E2421" s="49">
        <v>1</v>
      </c>
      <c r="F2421" s="50" t="s">
        <v>436</v>
      </c>
      <c r="G2421" s="50" t="s">
        <v>14</v>
      </c>
      <c r="H2421" s="22">
        <v>2.4018260581413</v>
      </c>
      <c r="J2421" s="39">
        <v>92259332</v>
      </c>
      <c r="K2421" s="51">
        <v>2.3526555569999998</v>
      </c>
      <c r="L2421" s="51">
        <v>-4.91705011412997e-002</v>
      </c>
    </row>
    <row r="2422" ht="15" hidden="1">
      <c r="A2422" s="47">
        <v>90156510</v>
      </c>
      <c r="B2422" s="48" t="s">
        <v>7473</v>
      </c>
      <c r="C2422" s="48" t="s">
        <v>7476</v>
      </c>
      <c r="D2422" s="49" t="s">
        <v>36</v>
      </c>
      <c r="E2422" s="49">
        <v>1</v>
      </c>
      <c r="F2422" s="50" t="s">
        <v>60</v>
      </c>
      <c r="G2422" s="50" t="s">
        <v>14</v>
      </c>
      <c r="H2422" s="22">
        <v>1.259009050005</v>
      </c>
      <c r="J2422" s="39">
        <v>90156510</v>
      </c>
      <c r="K2422" s="51">
        <v>1.2332344500000001</v>
      </c>
      <c r="L2422" s="51">
        <v>-2.5774600004999901e-002</v>
      </c>
    </row>
    <row r="2423" ht="15" hidden="1">
      <c r="A2423" s="47">
        <v>90125665</v>
      </c>
      <c r="B2423" s="48" t="s">
        <v>8831</v>
      </c>
      <c r="C2423" s="48" t="s">
        <v>8832</v>
      </c>
      <c r="D2423" s="49" t="s">
        <v>50</v>
      </c>
      <c r="E2423" s="49">
        <v>1</v>
      </c>
      <c r="F2423" s="50" t="s">
        <v>60</v>
      </c>
      <c r="G2423" s="50" t="s">
        <v>14</v>
      </c>
      <c r="H2423" s="22">
        <v>1.259009050005</v>
      </c>
      <c r="J2423" s="39">
        <v>90125665</v>
      </c>
      <c r="K2423" s="51">
        <v>1.2332344500000001</v>
      </c>
      <c r="L2423" s="51">
        <v>-2.5774600004999901e-002</v>
      </c>
    </row>
    <row r="2424" ht="15" hidden="1">
      <c r="A2424" s="47">
        <v>94937060</v>
      </c>
      <c r="B2424" s="48" t="s">
        <v>1719</v>
      </c>
      <c r="C2424" s="48" t="s">
        <v>1720</v>
      </c>
      <c r="D2424" s="49" t="s">
        <v>92</v>
      </c>
      <c r="E2424" s="49">
        <v>450</v>
      </c>
      <c r="F2424" s="50" t="s">
        <v>743</v>
      </c>
      <c r="G2424" s="50" t="s">
        <v>261</v>
      </c>
      <c r="H2424" s="22">
        <v>1.10696044074</v>
      </c>
      <c r="J2424" s="39">
        <v>94937060</v>
      </c>
      <c r="K2424" s="51">
        <v>1.0842985999999999</v>
      </c>
      <c r="L2424" s="51">
        <v>-2.2661840739999901e-002</v>
      </c>
    </row>
    <row r="2425" ht="15" hidden="1">
      <c r="A2425" s="47">
        <v>90284259</v>
      </c>
      <c r="B2425" s="48" t="s">
        <v>2032</v>
      </c>
      <c r="C2425" s="48" t="s">
        <v>2032</v>
      </c>
      <c r="D2425" s="49" t="s">
        <v>59</v>
      </c>
      <c r="E2425" s="49">
        <v>1</v>
      </c>
      <c r="F2425" s="50" t="s">
        <v>60</v>
      </c>
      <c r="G2425" s="50" t="s">
        <v>14</v>
      </c>
      <c r="H2425" s="22">
        <v>0.80674366311000001</v>
      </c>
      <c r="J2425" s="39">
        <v>90284259</v>
      </c>
      <c r="K2425" s="51">
        <v>0.79022789999999998</v>
      </c>
      <c r="L2425" s="51">
        <v>-1.6515763109999901e-002</v>
      </c>
    </row>
    <row r="2426" ht="15" hidden="1">
      <c r="A2426" s="47">
        <v>90204395</v>
      </c>
      <c r="B2426" s="48" t="s">
        <v>4380</v>
      </c>
      <c r="C2426" s="48" t="s">
        <v>4381</v>
      </c>
      <c r="D2426" s="49" t="s">
        <v>888</v>
      </c>
      <c r="E2426" s="49">
        <v>1</v>
      </c>
      <c r="F2426" s="50" t="s">
        <v>60</v>
      </c>
      <c r="G2426" s="50" t="s">
        <v>14</v>
      </c>
      <c r="H2426" s="22">
        <v>0.80674366311000001</v>
      </c>
      <c r="J2426" s="39">
        <v>90204395</v>
      </c>
      <c r="K2426" s="51">
        <v>0.79022789999999998</v>
      </c>
      <c r="L2426" s="51">
        <v>-1.6515763109999901e-002</v>
      </c>
    </row>
    <row r="2427" ht="15" hidden="1">
      <c r="A2427" s="47">
        <v>92380182</v>
      </c>
      <c r="B2427" s="48" t="s">
        <v>4739</v>
      </c>
      <c r="C2427" s="48" t="s">
        <v>4740</v>
      </c>
      <c r="D2427" s="49" t="s">
        <v>703</v>
      </c>
      <c r="E2427" s="49">
        <v>30</v>
      </c>
      <c r="F2427" s="50" t="s">
        <v>95</v>
      </c>
      <c r="G2427" s="50" t="s">
        <v>19</v>
      </c>
      <c r="H2427" s="22">
        <v>0.80674366311000001</v>
      </c>
      <c r="J2427" s="39">
        <v>92380182</v>
      </c>
      <c r="K2427" s="51">
        <v>0.79022789999999998</v>
      </c>
      <c r="L2427" s="51">
        <v>-1.6515763109999901e-002</v>
      </c>
    </row>
    <row r="2428" ht="15" hidden="1">
      <c r="A2428" s="47">
        <v>92366333</v>
      </c>
      <c r="B2428" s="48" t="s">
        <v>8154</v>
      </c>
      <c r="C2428" s="48" t="s">
        <v>8227</v>
      </c>
      <c r="D2428" s="49" t="s">
        <v>24</v>
      </c>
      <c r="E2428" s="49">
        <v>1</v>
      </c>
      <c r="F2428" s="50" t="s">
        <v>60</v>
      </c>
      <c r="G2428" s="50" t="s">
        <v>14</v>
      </c>
      <c r="H2428" s="22">
        <v>0.51066602244000003</v>
      </c>
      <c r="J2428" s="39">
        <v>92366333</v>
      </c>
      <c r="K2428" s="51">
        <v>0.50021159999999998</v>
      </c>
      <c r="L2428" s="51">
        <v>-1.0454422439999901e-002</v>
      </c>
    </row>
    <row r="2429" ht="15" hidden="1">
      <c r="A2429" s="47">
        <v>90246896</v>
      </c>
      <c r="B2429" s="48" t="s">
        <v>992</v>
      </c>
      <c r="C2429" s="48" t="s">
        <v>1001</v>
      </c>
      <c r="D2429" s="49" t="s">
        <v>1002</v>
      </c>
      <c r="E2429" s="49">
        <v>1</v>
      </c>
      <c r="F2429" s="50" t="s">
        <v>60</v>
      </c>
      <c r="G2429" s="50" t="s">
        <v>14</v>
      </c>
      <c r="H2429" s="22">
        <v>0.45825648749999998</v>
      </c>
      <c r="J2429" s="39">
        <v>90246896</v>
      </c>
      <c r="K2429" s="51">
        <v>0.44887500000000002</v>
      </c>
      <c r="L2429" s="51">
        <v>-9.3814874999999503e-003</v>
      </c>
    </row>
    <row r="2430" ht="15">
      <c r="A2430" s="47">
        <v>94938725</v>
      </c>
      <c r="B2430" s="48" t="s">
        <v>7169</v>
      </c>
      <c r="C2430" s="48" t="s">
        <v>7173</v>
      </c>
      <c r="D2430" s="49" t="s">
        <v>1672</v>
      </c>
      <c r="E2430" s="49">
        <v>5000</v>
      </c>
      <c r="F2430" s="50" t="s">
        <v>743</v>
      </c>
      <c r="G2430" s="50" t="s">
        <v>261</v>
      </c>
      <c r="H2430" s="22">
        <v>0.20541579557058001</v>
      </c>
      <c r="J2430" s="39">
        <v>94938725</v>
      </c>
      <c r="K2430" s="51">
        <v>0.20121049620000001</v>
      </c>
      <c r="L2430" s="51">
        <v>-4.2052993705799799e-003</v>
      </c>
    </row>
    <row r="2431" ht="15" hidden="1">
      <c r="A2431" s="47">
        <v>90286863</v>
      </c>
      <c r="B2431" s="48" t="s">
        <v>5868</v>
      </c>
      <c r="C2431" s="48" t="s">
        <v>5869</v>
      </c>
      <c r="D2431" s="49" t="s">
        <v>544</v>
      </c>
      <c r="E2431" s="49">
        <v>1</v>
      </c>
      <c r="F2431" s="50" t="s">
        <v>88</v>
      </c>
      <c r="G2431" s="50" t="s">
        <v>14</v>
      </c>
      <c r="H2431" s="22">
        <v>2.5791350441850001</v>
      </c>
      <c r="J2431" s="39">
        <v>90286863</v>
      </c>
      <c r="K2431" s="51">
        <v>2.5263346499999999</v>
      </c>
      <c r="L2431" s="51">
        <v>-5.2800394184999697e-002</v>
      </c>
    </row>
    <row r="2432" ht="15" hidden="1">
      <c r="A2432" s="47">
        <v>92432042</v>
      </c>
      <c r="B2432" s="48" t="s">
        <v>8302</v>
      </c>
      <c r="C2432" s="48" t="s">
        <v>8303</v>
      </c>
      <c r="D2432" s="49" t="s">
        <v>69</v>
      </c>
      <c r="E2432" s="49">
        <v>1</v>
      </c>
      <c r="F2432" s="50" t="s">
        <v>60</v>
      </c>
      <c r="G2432" s="50" t="s">
        <v>14</v>
      </c>
      <c r="H2432" s="22">
        <v>2.5791350441850001</v>
      </c>
      <c r="J2432" s="39">
        <v>92432042</v>
      </c>
      <c r="K2432" s="51">
        <v>2.5263346499999999</v>
      </c>
      <c r="L2432" s="51">
        <v>-5.2800394184999697e-002</v>
      </c>
    </row>
    <row r="2433" ht="15" hidden="1">
      <c r="A2433" s="47">
        <v>92389694</v>
      </c>
      <c r="B2433" s="48" t="s">
        <v>4402</v>
      </c>
      <c r="C2433" s="48" t="s">
        <v>4403</v>
      </c>
      <c r="D2433" s="49" t="s">
        <v>2261</v>
      </c>
      <c r="E2433" s="49">
        <v>1</v>
      </c>
      <c r="F2433" s="50" t="s">
        <v>60</v>
      </c>
      <c r="G2433" s="50" t="s">
        <v>14</v>
      </c>
      <c r="H2433" s="22">
        <v>0.75785010776999995</v>
      </c>
      <c r="J2433" s="39">
        <v>92389694</v>
      </c>
      <c r="K2433" s="51">
        <v>0.74233530000000003</v>
      </c>
      <c r="L2433" s="51">
        <v>-1.5514807769999899e-002</v>
      </c>
    </row>
    <row r="2434" ht="15" hidden="1">
      <c r="A2434" s="47">
        <v>92380123</v>
      </c>
      <c r="B2434" s="48" t="s">
        <v>4735</v>
      </c>
      <c r="C2434" s="48" t="s">
        <v>4736</v>
      </c>
      <c r="D2434" s="49" t="s">
        <v>703</v>
      </c>
      <c r="E2434" s="49">
        <v>30</v>
      </c>
      <c r="F2434" s="50" t="s">
        <v>95</v>
      </c>
      <c r="G2434" s="50" t="s">
        <v>19</v>
      </c>
      <c r="H2434" s="22">
        <v>0.75785010776999995</v>
      </c>
      <c r="J2434" s="39">
        <v>92380123</v>
      </c>
      <c r="K2434" s="51">
        <v>0.74233530000000003</v>
      </c>
      <c r="L2434" s="51">
        <v>-1.5514807769999899e-002</v>
      </c>
    </row>
    <row r="2435" ht="15" hidden="1">
      <c r="A2435" s="47">
        <v>92370950</v>
      </c>
      <c r="B2435" s="48" t="s">
        <v>8377</v>
      </c>
      <c r="C2435" s="48" t="s">
        <v>8378</v>
      </c>
      <c r="D2435" s="49" t="s">
        <v>43</v>
      </c>
      <c r="E2435" s="49">
        <v>1</v>
      </c>
      <c r="F2435" s="50" t="s">
        <v>60</v>
      </c>
      <c r="G2435" s="50" t="s">
        <v>14</v>
      </c>
      <c r="H2435" s="22">
        <v>0.75785010776999995</v>
      </c>
      <c r="J2435" s="39">
        <v>92370950</v>
      </c>
      <c r="K2435" s="51">
        <v>0.74233530000000003</v>
      </c>
      <c r="L2435" s="51">
        <v>-1.5514807769999899e-002</v>
      </c>
    </row>
    <row r="2436" ht="15">
      <c r="A2436" s="47">
        <v>90144961</v>
      </c>
      <c r="B2436" s="48" t="s">
        <v>3487</v>
      </c>
      <c r="C2436" s="48" t="s">
        <v>3487</v>
      </c>
      <c r="D2436" s="49" t="s">
        <v>17</v>
      </c>
      <c r="E2436" s="49">
        <v>1</v>
      </c>
      <c r="F2436" s="50" t="s">
        <v>60</v>
      </c>
      <c r="G2436" s="50" t="s">
        <v>14</v>
      </c>
      <c r="H2436" s="22">
        <v>0.2400347481525</v>
      </c>
      <c r="J2436" s="39">
        <v>90144961</v>
      </c>
      <c r="K2436" s="51">
        <v>0.235120725</v>
      </c>
      <c r="L2436" s="51">
        <v>-4.9140231524999797e-003</v>
      </c>
    </row>
    <row r="2437" ht="15">
      <c r="A2437" s="47">
        <v>94938695</v>
      </c>
      <c r="B2437" s="48" t="s">
        <v>7169</v>
      </c>
      <c r="C2437" s="48" t="s">
        <v>7170</v>
      </c>
      <c r="D2437" s="49" t="s">
        <v>1714</v>
      </c>
      <c r="E2437" s="49">
        <v>500</v>
      </c>
      <c r="F2437" s="50" t="s">
        <v>743</v>
      </c>
      <c r="G2437" s="50" t="s">
        <v>261</v>
      </c>
      <c r="H2437" s="22">
        <v>0.22192324199999999</v>
      </c>
      <c r="J2437" s="39">
        <v>94938695</v>
      </c>
      <c r="K2437" s="51">
        <v>0.21737999999999999</v>
      </c>
      <c r="L2437" s="51">
        <v>-4.5432419999999803e-003</v>
      </c>
    </row>
    <row r="2438" ht="15" hidden="1">
      <c r="A2438" s="47">
        <v>90138635</v>
      </c>
      <c r="B2438" s="48" t="s">
        <v>710</v>
      </c>
      <c r="C2438" s="48" t="s">
        <v>711</v>
      </c>
      <c r="D2438" s="49" t="s">
        <v>703</v>
      </c>
      <c r="E2438" s="49">
        <v>1</v>
      </c>
      <c r="F2438" s="50" t="s">
        <v>60</v>
      </c>
      <c r="G2438" s="50" t="s">
        <v>14</v>
      </c>
      <c r="H2438" s="22">
        <v>2.1268696572899999</v>
      </c>
      <c r="J2438" s="39">
        <v>90138635</v>
      </c>
      <c r="K2438" s="51">
        <v>2.0833281000000001</v>
      </c>
      <c r="L2438" s="51">
        <v>-4.3541557289999797e-002</v>
      </c>
    </row>
    <row r="2439" ht="15" hidden="1">
      <c r="A2439" s="47">
        <v>92406335</v>
      </c>
      <c r="B2439" s="48" t="s">
        <v>5307</v>
      </c>
      <c r="C2439" s="48" t="s">
        <v>5308</v>
      </c>
      <c r="D2439" s="49" t="s">
        <v>146</v>
      </c>
      <c r="E2439" s="49">
        <v>1</v>
      </c>
      <c r="F2439" s="50" t="s">
        <v>436</v>
      </c>
      <c r="G2439" s="50" t="s">
        <v>14</v>
      </c>
      <c r="H2439" s="22">
        <v>2.1268696572899999</v>
      </c>
      <c r="J2439" s="39">
        <v>92406335</v>
      </c>
      <c r="K2439" s="51">
        <v>2.0833281000000001</v>
      </c>
      <c r="L2439" s="51">
        <v>-4.3541557289999797e-002</v>
      </c>
    </row>
    <row r="2440" ht="15" hidden="1">
      <c r="A2440" s="47">
        <v>92366414</v>
      </c>
      <c r="B2440" s="48" t="s">
        <v>251</v>
      </c>
      <c r="C2440" s="48" t="s">
        <v>251</v>
      </c>
      <c r="D2440" s="49" t="s">
        <v>244</v>
      </c>
      <c r="E2440" s="49">
        <v>10</v>
      </c>
      <c r="F2440" s="50" t="s">
        <v>95</v>
      </c>
      <c r="G2440" s="50" t="s">
        <v>19</v>
      </c>
      <c r="H2440" s="22">
        <v>1.41791310486</v>
      </c>
      <c r="J2440" s="39">
        <v>92366414</v>
      </c>
      <c r="K2440" s="51">
        <v>1.3888853999999999</v>
      </c>
      <c r="L2440" s="51">
        <v>-2.9027704859999798e-002</v>
      </c>
    </row>
    <row r="2441" ht="15" hidden="1">
      <c r="A2441" s="47">
        <v>90182529</v>
      </c>
      <c r="B2441" s="48" t="s">
        <v>8003</v>
      </c>
      <c r="C2441" s="48" t="s">
        <v>8003</v>
      </c>
      <c r="D2441" s="49" t="s">
        <v>24</v>
      </c>
      <c r="E2441" s="49">
        <v>1</v>
      </c>
      <c r="F2441" s="50" t="s">
        <v>60</v>
      </c>
      <c r="G2441" s="50" t="s">
        <v>14</v>
      </c>
      <c r="H2441" s="22">
        <v>1.0634348286449999</v>
      </c>
      <c r="J2441" s="39">
        <v>90182529</v>
      </c>
      <c r="K2441" s="51">
        <v>1.0416640500000001</v>
      </c>
      <c r="L2441" s="51">
        <v>-2.1770778644999898e-002</v>
      </c>
    </row>
    <row r="2442" ht="15" hidden="1">
      <c r="A2442" s="47">
        <v>90232186</v>
      </c>
      <c r="B2442" s="48" t="s">
        <v>694</v>
      </c>
      <c r="C2442" s="48" t="s">
        <v>695</v>
      </c>
      <c r="D2442" s="49" t="s">
        <v>440</v>
      </c>
      <c r="E2442" s="49">
        <v>1</v>
      </c>
      <c r="F2442" s="50" t="s">
        <v>60</v>
      </c>
      <c r="G2442" s="50" t="s">
        <v>14</v>
      </c>
      <c r="H2442" s="22">
        <v>0.70895655243</v>
      </c>
      <c r="J2442" s="39">
        <v>90232186</v>
      </c>
      <c r="K2442" s="51">
        <v>0.69444269999999997</v>
      </c>
      <c r="L2442" s="51">
        <v>-1.4513852429999899e-002</v>
      </c>
    </row>
    <row r="2443" ht="15" hidden="1">
      <c r="A2443" s="47">
        <v>90915020</v>
      </c>
      <c r="B2443" s="48" t="s">
        <v>2370</v>
      </c>
      <c r="C2443" s="48" t="s">
        <v>2372</v>
      </c>
      <c r="D2443" s="49" t="s">
        <v>69</v>
      </c>
      <c r="E2443" s="49">
        <v>1</v>
      </c>
      <c r="F2443" s="50" t="s">
        <v>60</v>
      </c>
      <c r="G2443" s="50" t="s">
        <v>14</v>
      </c>
      <c r="H2443" s="22">
        <v>0.70895655243</v>
      </c>
      <c r="J2443" s="39">
        <v>90915020</v>
      </c>
      <c r="K2443" s="51">
        <v>0.69444269999999997</v>
      </c>
      <c r="L2443" s="51">
        <v>-1.4513852429999899e-002</v>
      </c>
    </row>
    <row r="2444" ht="15" hidden="1">
      <c r="A2444" s="47">
        <v>90274237</v>
      </c>
      <c r="B2444" s="48" t="s">
        <v>6394</v>
      </c>
      <c r="C2444" s="48" t="s">
        <v>6395</v>
      </c>
      <c r="D2444" s="49" t="s">
        <v>5641</v>
      </c>
      <c r="E2444" s="49">
        <v>50</v>
      </c>
      <c r="F2444" s="50" t="s">
        <v>18</v>
      </c>
      <c r="G2444" s="50" t="s">
        <v>19</v>
      </c>
      <c r="H2444" s="22">
        <v>0.70895655243</v>
      </c>
      <c r="J2444" s="39">
        <v>90274237</v>
      </c>
      <c r="K2444" s="51">
        <v>0.69444269999999997</v>
      </c>
      <c r="L2444" s="51">
        <v>-1.4513852429999899e-002</v>
      </c>
    </row>
    <row r="2445" ht="15" hidden="1">
      <c r="A2445" s="47">
        <v>90152972</v>
      </c>
      <c r="B2445" s="48" t="s">
        <v>6517</v>
      </c>
      <c r="C2445" s="48" t="s">
        <v>6517</v>
      </c>
      <c r="D2445" s="49" t="s">
        <v>39</v>
      </c>
      <c r="E2445" s="49">
        <v>1</v>
      </c>
      <c r="F2445" s="50" t="s">
        <v>60</v>
      </c>
      <c r="G2445" s="50" t="s">
        <v>14</v>
      </c>
      <c r="H2445" s="22">
        <v>0.70895655243</v>
      </c>
      <c r="J2445" s="39">
        <v>90152972</v>
      </c>
      <c r="K2445" s="51">
        <v>0.69444269999999997</v>
      </c>
      <c r="L2445" s="51">
        <v>-1.4513852429999899e-002</v>
      </c>
    </row>
    <row r="2446" ht="15" hidden="1">
      <c r="A2446" s="47">
        <v>90287541</v>
      </c>
      <c r="B2446" s="48" t="s">
        <v>8236</v>
      </c>
      <c r="C2446" s="48" t="s">
        <v>8237</v>
      </c>
      <c r="D2446" s="49" t="s">
        <v>1274</v>
      </c>
      <c r="E2446" s="49">
        <v>1</v>
      </c>
      <c r="F2446" s="50" t="s">
        <v>60</v>
      </c>
      <c r="G2446" s="50" t="s">
        <v>14</v>
      </c>
      <c r="H2446" s="22">
        <v>0.70895655243</v>
      </c>
      <c r="J2446" s="39">
        <v>90287541</v>
      </c>
      <c r="K2446" s="51">
        <v>0.69444269999999997</v>
      </c>
      <c r="L2446" s="51">
        <v>-1.4513852429999899e-002</v>
      </c>
    </row>
    <row r="2447" ht="15" hidden="1">
      <c r="A2447" s="47">
        <v>94938393</v>
      </c>
      <c r="B2447" s="48" t="s">
        <v>5003</v>
      </c>
      <c r="C2447" s="48" t="s">
        <v>5004</v>
      </c>
      <c r="D2447" s="49" t="s">
        <v>1717</v>
      </c>
      <c r="E2447" s="49">
        <v>100</v>
      </c>
      <c r="F2447" s="50" t="s">
        <v>743</v>
      </c>
      <c r="G2447" s="50" t="s">
        <v>261</v>
      </c>
      <c r="H2447" s="22">
        <v>0.559714795416</v>
      </c>
      <c r="J2447" s="39">
        <v>94938393</v>
      </c>
      <c r="K2447" s="51">
        <v>0.54825623999999995</v>
      </c>
      <c r="L2447" s="51">
        <v>-1.14585554159999e-002</v>
      </c>
    </row>
    <row r="2448" ht="15" hidden="1">
      <c r="A2448" s="47">
        <v>90287517</v>
      </c>
      <c r="B2448" s="48" t="s">
        <v>8139</v>
      </c>
      <c r="C2448" s="48" t="s">
        <v>8151</v>
      </c>
      <c r="D2448" s="49" t="s">
        <v>69</v>
      </c>
      <c r="E2448" s="49">
        <v>1</v>
      </c>
      <c r="F2448" s="50" t="s">
        <v>60</v>
      </c>
      <c r="G2448" s="50" t="s">
        <v>14</v>
      </c>
      <c r="H2448" s="22">
        <v>0.48287692026000001</v>
      </c>
      <c r="J2448" s="39">
        <v>90287517</v>
      </c>
      <c r="K2448" s="51">
        <v>0.47299140000000001</v>
      </c>
      <c r="L2448" s="51">
        <v>-9.8855202599999505e-003</v>
      </c>
    </row>
    <row r="2449" ht="15" hidden="1">
      <c r="A2449" s="47">
        <v>90227247</v>
      </c>
      <c r="B2449" s="48" t="s">
        <v>2819</v>
      </c>
      <c r="C2449" s="48" t="s">
        <v>2819</v>
      </c>
      <c r="D2449" s="49" t="s">
        <v>59</v>
      </c>
      <c r="E2449" s="49">
        <v>1</v>
      </c>
      <c r="F2449" s="50" t="s">
        <v>60</v>
      </c>
      <c r="G2449" s="50" t="s">
        <v>14</v>
      </c>
      <c r="H2449" s="22">
        <v>0.354478276215</v>
      </c>
      <c r="J2449" s="39">
        <v>90227247</v>
      </c>
      <c r="K2449" s="51">
        <v>0.34722134999999998</v>
      </c>
      <c r="L2449" s="51">
        <v>-7.25692621499996e-003</v>
      </c>
    </row>
    <row r="2450" ht="15" hidden="1">
      <c r="A2450" s="47">
        <v>90260694</v>
      </c>
      <c r="B2450" s="48" t="s">
        <v>3246</v>
      </c>
      <c r="C2450" s="48" t="s">
        <v>3248</v>
      </c>
      <c r="D2450" s="49" t="s">
        <v>3249</v>
      </c>
      <c r="E2450" s="49">
        <v>1</v>
      </c>
      <c r="F2450" s="50" t="s">
        <v>158</v>
      </c>
      <c r="G2450" s="50" t="s">
        <v>14</v>
      </c>
      <c r="H2450" s="22">
        <v>0.354478276215</v>
      </c>
      <c r="J2450" s="39">
        <v>90260694</v>
      </c>
      <c r="K2450" s="51">
        <v>0.34722134999999998</v>
      </c>
      <c r="L2450" s="51">
        <v>-7.25692621499996e-003</v>
      </c>
    </row>
    <row r="2451" ht="15" hidden="1">
      <c r="A2451" s="47">
        <v>90285778</v>
      </c>
      <c r="B2451" s="48" t="s">
        <v>3497</v>
      </c>
      <c r="C2451" s="48" t="s">
        <v>3497</v>
      </c>
      <c r="D2451" s="49" t="s">
        <v>1714</v>
      </c>
      <c r="E2451" s="49">
        <v>1</v>
      </c>
      <c r="F2451" s="50" t="s">
        <v>60</v>
      </c>
      <c r="G2451" s="50" t="s">
        <v>14</v>
      </c>
      <c r="H2451" s="22">
        <v>0.354478276215</v>
      </c>
      <c r="J2451" s="39">
        <v>90285778</v>
      </c>
      <c r="K2451" s="51">
        <v>0.34722134999999998</v>
      </c>
      <c r="L2451" s="51">
        <v>-7.25692621499996e-003</v>
      </c>
    </row>
    <row r="2452" ht="15" hidden="1">
      <c r="A2452" s="47">
        <v>92402070</v>
      </c>
      <c r="B2452" s="48" t="s">
        <v>3976</v>
      </c>
      <c r="C2452" s="48" t="s">
        <v>3976</v>
      </c>
      <c r="D2452" s="49" t="s">
        <v>134</v>
      </c>
      <c r="E2452" s="49">
        <v>1</v>
      </c>
      <c r="F2452" s="50" t="s">
        <v>60</v>
      </c>
      <c r="G2452" s="50" t="s">
        <v>14</v>
      </c>
      <c r="H2452" s="22">
        <v>0.354478276215</v>
      </c>
      <c r="J2452" s="39">
        <v>92402070</v>
      </c>
      <c r="K2452" s="51">
        <v>0.34722134999999998</v>
      </c>
      <c r="L2452" s="51">
        <v>-7.25692621499996e-003</v>
      </c>
    </row>
    <row r="2453" ht="15" hidden="1">
      <c r="A2453" s="47">
        <v>90247370</v>
      </c>
      <c r="B2453" s="48" t="s">
        <v>4501</v>
      </c>
      <c r="C2453" s="48" t="s">
        <v>4505</v>
      </c>
      <c r="D2453" s="49" t="s">
        <v>1002</v>
      </c>
      <c r="E2453" s="49">
        <v>1</v>
      </c>
      <c r="F2453" s="50" t="s">
        <v>60</v>
      </c>
      <c r="G2453" s="50" t="s">
        <v>14</v>
      </c>
      <c r="H2453" s="22">
        <v>0.354478276215</v>
      </c>
      <c r="J2453" s="39">
        <v>90247370</v>
      </c>
      <c r="K2453" s="51">
        <v>0.34722134999999998</v>
      </c>
      <c r="L2453" s="51">
        <v>-7.25692621499996e-003</v>
      </c>
    </row>
    <row r="2454" ht="15" hidden="1">
      <c r="A2454" s="47">
        <v>92382622</v>
      </c>
      <c r="B2454" s="48" t="s">
        <v>7003</v>
      </c>
      <c r="C2454" s="48" t="s">
        <v>7004</v>
      </c>
      <c r="D2454" s="49" t="s">
        <v>279</v>
      </c>
      <c r="E2454" s="49">
        <v>1</v>
      </c>
      <c r="F2454" s="50" t="s">
        <v>60</v>
      </c>
      <c r="G2454" s="50" t="s">
        <v>14</v>
      </c>
      <c r="H2454" s="22">
        <v>0.354478276215</v>
      </c>
      <c r="J2454" s="39">
        <v>92382622</v>
      </c>
      <c r="K2454" s="51">
        <v>0.34722134999999998</v>
      </c>
      <c r="L2454" s="51">
        <v>-7.25692621499996e-003</v>
      </c>
    </row>
    <row r="2455" ht="15" hidden="1">
      <c r="A2455" s="47">
        <v>90215699</v>
      </c>
      <c r="B2455" s="48" t="s">
        <v>7141</v>
      </c>
      <c r="C2455" s="48" t="s">
        <v>7142</v>
      </c>
      <c r="D2455" s="49" t="s">
        <v>78</v>
      </c>
      <c r="E2455" s="49">
        <v>1</v>
      </c>
      <c r="F2455" s="50" t="s">
        <v>60</v>
      </c>
      <c r="G2455" s="50" t="s">
        <v>14</v>
      </c>
      <c r="H2455" s="22">
        <v>0.354478276215</v>
      </c>
      <c r="J2455" s="39">
        <v>90215699</v>
      </c>
      <c r="K2455" s="51">
        <v>0.34722134999999998</v>
      </c>
      <c r="L2455" s="51">
        <v>-7.25692621499996e-003</v>
      </c>
    </row>
    <row r="2456" ht="15" hidden="1">
      <c r="A2456" s="47">
        <v>92439993</v>
      </c>
      <c r="B2456" s="48" t="s">
        <v>8884</v>
      </c>
      <c r="C2456" s="48" t="s">
        <v>8884</v>
      </c>
      <c r="D2456" s="49" t="s">
        <v>534</v>
      </c>
      <c r="E2456" s="49">
        <v>1</v>
      </c>
      <c r="F2456" s="50" t="s">
        <v>64</v>
      </c>
      <c r="G2456" s="50" t="s">
        <v>14</v>
      </c>
      <c r="H2456" s="22">
        <v>0.354478276215</v>
      </c>
      <c r="J2456" s="39">
        <v>92439993</v>
      </c>
      <c r="K2456" s="51">
        <v>0.34722134999999998</v>
      </c>
      <c r="L2456" s="51">
        <v>-7.25692621499996e-003</v>
      </c>
    </row>
    <row r="2457" ht="15" hidden="1">
      <c r="A2457" s="47">
        <v>94936870</v>
      </c>
      <c r="B2457" s="48" t="s">
        <v>1681</v>
      </c>
      <c r="C2457" s="48" t="s">
        <v>1683</v>
      </c>
      <c r="D2457" s="49" t="s">
        <v>21</v>
      </c>
      <c r="E2457" s="49">
        <v>150</v>
      </c>
      <c r="F2457" s="50" t="s">
        <v>743</v>
      </c>
      <c r="G2457" s="50" t="s">
        <v>261</v>
      </c>
      <c r="H2457" s="22">
        <v>2.5779127053014999</v>
      </c>
      <c r="J2457" s="39">
        <v>94936870</v>
      </c>
      <c r="K2457" s="51">
        <v>2.5251373350000001</v>
      </c>
      <c r="L2457" s="51">
        <v>-5.2775370301499702e-002</v>
      </c>
    </row>
    <row r="2458" ht="15" hidden="1">
      <c r="A2458" s="47">
        <v>90215044</v>
      </c>
      <c r="B2458" s="48" t="s">
        <v>9221</v>
      </c>
      <c r="C2458" s="48" t="s">
        <v>9222</v>
      </c>
      <c r="D2458" s="49" t="s">
        <v>207</v>
      </c>
      <c r="E2458" s="49">
        <v>1</v>
      </c>
      <c r="F2458" s="50" t="s">
        <v>64</v>
      </c>
      <c r="G2458" s="50" t="s">
        <v>14</v>
      </c>
      <c r="H2458" s="22">
        <v>0.74283280148700004</v>
      </c>
      <c r="J2458" s="39">
        <v>90215044</v>
      </c>
      <c r="K2458" s="51">
        <v>0.72762543000000002</v>
      </c>
      <c r="L2458" s="51">
        <v>-1.52073714869999e-002</v>
      </c>
    </row>
    <row r="2459" ht="15" hidden="1">
      <c r="A2459" s="47">
        <v>92470440</v>
      </c>
      <c r="B2459" s="48" t="s">
        <v>2226</v>
      </c>
      <c r="C2459" s="48" t="s">
        <v>2226</v>
      </c>
      <c r="D2459" s="49" t="s">
        <v>227</v>
      </c>
      <c r="E2459" s="49">
        <v>1</v>
      </c>
      <c r="F2459" s="50" t="s">
        <v>60</v>
      </c>
      <c r="G2459" s="50" t="s">
        <v>14</v>
      </c>
      <c r="H2459" s="22">
        <v>2.5519483750949998</v>
      </c>
      <c r="J2459" s="39">
        <v>92470440</v>
      </c>
      <c r="K2459" s="51">
        <v>2.4997045500000001</v>
      </c>
      <c r="L2459" s="51">
        <v>-5.2243825094999703e-002</v>
      </c>
    </row>
    <row r="2460" ht="15" hidden="1">
      <c r="A2460" s="47">
        <v>92386881</v>
      </c>
      <c r="B2460" s="48" t="s">
        <v>9825</v>
      </c>
      <c r="C2460" s="48" t="s">
        <v>9826</v>
      </c>
      <c r="D2460" s="49" t="s">
        <v>157</v>
      </c>
      <c r="E2460" s="49">
        <v>1</v>
      </c>
      <c r="F2460" s="50" t="s">
        <v>64</v>
      </c>
      <c r="G2460" s="50" t="s">
        <v>14</v>
      </c>
      <c r="H2460" s="22">
        <v>2.3835608228249998</v>
      </c>
      <c r="J2460" s="39">
        <v>92386881</v>
      </c>
      <c r="K2460" s="51">
        <v>2.3347642500000001</v>
      </c>
      <c r="L2460" s="51">
        <v>-4.8796572824999697e-002</v>
      </c>
    </row>
    <row r="2461" ht="15" hidden="1">
      <c r="A2461" s="47">
        <v>90125711</v>
      </c>
      <c r="B2461" s="48" t="s">
        <v>3836</v>
      </c>
      <c r="C2461" s="48" t="s">
        <v>3838</v>
      </c>
      <c r="D2461" s="49" t="s">
        <v>50</v>
      </c>
      <c r="E2461" s="49">
        <v>1</v>
      </c>
      <c r="F2461" s="50" t="s">
        <v>158</v>
      </c>
      <c r="G2461" s="50" t="s">
        <v>14</v>
      </c>
      <c r="H2461" s="22">
        <v>1.0145412733050001</v>
      </c>
      <c r="J2461" s="39">
        <v>90125711</v>
      </c>
      <c r="K2461" s="51">
        <v>0.99377145</v>
      </c>
      <c r="L2461" s="51">
        <v>-2.07698233049999e-002</v>
      </c>
    </row>
    <row r="2462" ht="15" hidden="1">
      <c r="A2462" s="47">
        <v>92391834</v>
      </c>
      <c r="B2462" s="48" t="s">
        <v>8025</v>
      </c>
      <c r="C2462" s="48" t="s">
        <v>8026</v>
      </c>
      <c r="D2462" s="49" t="s">
        <v>157</v>
      </c>
      <c r="E2462" s="49">
        <v>1</v>
      </c>
      <c r="F2462" s="50" t="s">
        <v>158</v>
      </c>
      <c r="G2462" s="50" t="s">
        <v>14</v>
      </c>
      <c r="H2462" s="22">
        <v>1.0145412733050001</v>
      </c>
      <c r="J2462" s="39">
        <v>92391834</v>
      </c>
      <c r="K2462" s="51">
        <v>0.99377145</v>
      </c>
      <c r="L2462" s="51">
        <v>-2.07698233049999e-002</v>
      </c>
    </row>
    <row r="2463" ht="15">
      <c r="A2463" s="47">
        <v>90212100</v>
      </c>
      <c r="B2463" s="48" t="s">
        <v>9193</v>
      </c>
      <c r="C2463" s="48" t="s">
        <v>9194</v>
      </c>
      <c r="D2463" s="49" t="s">
        <v>703</v>
      </c>
      <c r="E2463" s="49">
        <v>30</v>
      </c>
      <c r="F2463" s="50" t="s">
        <v>95</v>
      </c>
      <c r="G2463" s="50" t="s">
        <v>19</v>
      </c>
      <c r="H2463" s="22">
        <v>0.22284984044610001</v>
      </c>
      <c r="J2463" s="39">
        <v>90212100</v>
      </c>
      <c r="K2463" s="51">
        <v>0.21828762900000001</v>
      </c>
      <c r="L2463" s="51">
        <v>-4.5622114460999704e-003</v>
      </c>
    </row>
    <row r="2464" ht="15" hidden="1">
      <c r="A2464" s="47">
        <v>92412823</v>
      </c>
      <c r="B2464" s="48" t="s">
        <v>7016</v>
      </c>
      <c r="C2464" s="48" t="s">
        <v>7017</v>
      </c>
      <c r="D2464" s="49" t="s">
        <v>806</v>
      </c>
      <c r="E2464" s="49">
        <v>1</v>
      </c>
      <c r="F2464" s="50" t="s">
        <v>60</v>
      </c>
      <c r="G2464" s="50" t="s">
        <v>14</v>
      </c>
      <c r="H2464" s="22">
        <v>1.3201259941800001</v>
      </c>
      <c r="J2464" s="39">
        <v>92412823</v>
      </c>
      <c r="K2464" s="51">
        <v>1.2931002</v>
      </c>
      <c r="L2464" s="51">
        <v>-2.7025794179999799e-002</v>
      </c>
    </row>
    <row r="2465" ht="15" hidden="1">
      <c r="A2465" s="47">
        <v>90282000</v>
      </c>
      <c r="B2465" s="48" t="s">
        <v>1795</v>
      </c>
      <c r="C2465" s="48" t="s">
        <v>1796</v>
      </c>
      <c r="D2465" s="49" t="s">
        <v>1797</v>
      </c>
      <c r="E2465" s="49">
        <v>1</v>
      </c>
      <c r="F2465" s="50" t="s">
        <v>60</v>
      </c>
      <c r="G2465" s="50" t="s">
        <v>14</v>
      </c>
      <c r="H2465" s="22">
        <v>0.33003149854500002</v>
      </c>
      <c r="J2465" s="39">
        <v>90282000</v>
      </c>
      <c r="K2465" s="51">
        <v>0.32327505000000001</v>
      </c>
      <c r="L2465" s="51">
        <v>-6.7564485449999601e-003</v>
      </c>
    </row>
    <row r="2466" ht="15" hidden="1">
      <c r="A2466" s="47">
        <v>91228034</v>
      </c>
      <c r="B2466" s="48" t="s">
        <v>2166</v>
      </c>
      <c r="C2466" s="48" t="s">
        <v>2167</v>
      </c>
      <c r="D2466" s="49" t="s">
        <v>36</v>
      </c>
      <c r="E2466" s="49">
        <v>1</v>
      </c>
      <c r="F2466" s="50" t="s">
        <v>60</v>
      </c>
      <c r="G2466" s="50" t="s">
        <v>14</v>
      </c>
      <c r="H2466" s="22">
        <v>0.33003149854500002</v>
      </c>
      <c r="J2466" s="39">
        <v>91228034</v>
      </c>
      <c r="K2466" s="51">
        <v>0.32327505000000001</v>
      </c>
      <c r="L2466" s="51">
        <v>-6.7564485449999601e-003</v>
      </c>
    </row>
    <row r="2467" ht="15" hidden="1">
      <c r="A2467" s="47">
        <v>90426010</v>
      </c>
      <c r="B2467" s="48" t="s">
        <v>2410</v>
      </c>
      <c r="C2467" s="48" t="s">
        <v>2411</v>
      </c>
      <c r="D2467" s="49" t="s">
        <v>24</v>
      </c>
      <c r="E2467" s="49">
        <v>1</v>
      </c>
      <c r="F2467" s="50" t="s">
        <v>436</v>
      </c>
      <c r="G2467" s="50" t="s">
        <v>14</v>
      </c>
      <c r="H2467" s="22">
        <v>0.33003149854500002</v>
      </c>
      <c r="J2467" s="39">
        <v>90426010</v>
      </c>
      <c r="K2467" s="51">
        <v>0.32327505000000001</v>
      </c>
      <c r="L2467" s="51">
        <v>-6.7564485449999601e-003</v>
      </c>
    </row>
    <row r="2468" ht="15" hidden="1">
      <c r="A2468" s="47">
        <v>90312570</v>
      </c>
      <c r="B2468" s="48" t="s">
        <v>3466</v>
      </c>
      <c r="C2468" s="48" t="s">
        <v>3467</v>
      </c>
      <c r="D2468" s="49" t="s">
        <v>3468</v>
      </c>
      <c r="E2468" s="49">
        <v>1</v>
      </c>
      <c r="F2468" s="50" t="s">
        <v>60</v>
      </c>
      <c r="G2468" s="50" t="s">
        <v>14</v>
      </c>
      <c r="H2468" s="22">
        <v>0.33003149854500002</v>
      </c>
      <c r="J2468" s="39">
        <v>90312570</v>
      </c>
      <c r="K2468" s="51">
        <v>0.32327505000000001</v>
      </c>
      <c r="L2468" s="51">
        <v>-6.7564485449999601e-003</v>
      </c>
    </row>
    <row r="2469" ht="15" hidden="1">
      <c r="A2469" s="47">
        <v>90267680</v>
      </c>
      <c r="B2469" s="48" t="s">
        <v>4002</v>
      </c>
      <c r="C2469" s="48" t="s">
        <v>4003</v>
      </c>
      <c r="D2469" s="49" t="s">
        <v>92</v>
      </c>
      <c r="E2469" s="49">
        <v>1</v>
      </c>
      <c r="F2469" s="50" t="s">
        <v>60</v>
      </c>
      <c r="G2469" s="50" t="s">
        <v>14</v>
      </c>
      <c r="H2469" s="22">
        <v>0.33003149854500002</v>
      </c>
      <c r="J2469" s="39">
        <v>90267680</v>
      </c>
      <c r="K2469" s="51">
        <v>0.32327505000000001</v>
      </c>
      <c r="L2469" s="51">
        <v>-6.7564485449999601e-003</v>
      </c>
    </row>
    <row r="2470" ht="15" hidden="1">
      <c r="A2470" s="47">
        <v>90021010</v>
      </c>
      <c r="B2470" s="48" t="s">
        <v>7429</v>
      </c>
      <c r="C2470" s="48" t="s">
        <v>7429</v>
      </c>
      <c r="D2470" s="49" t="s">
        <v>378</v>
      </c>
      <c r="E2470" s="49">
        <v>1</v>
      </c>
      <c r="F2470" s="50" t="s">
        <v>436</v>
      </c>
      <c r="G2470" s="50" t="s">
        <v>14</v>
      </c>
      <c r="H2470" s="22">
        <v>0.33003149854500002</v>
      </c>
      <c r="J2470" s="39">
        <v>90021010</v>
      </c>
      <c r="K2470" s="51">
        <v>0.32327505000000001</v>
      </c>
      <c r="L2470" s="51">
        <v>-6.7564485449999601e-003</v>
      </c>
    </row>
    <row r="2471" ht="15" hidden="1">
      <c r="A2471" s="47">
        <v>90180534</v>
      </c>
      <c r="B2471" s="48" t="s">
        <v>3010</v>
      </c>
      <c r="C2471" s="48" t="s">
        <v>3010</v>
      </c>
      <c r="D2471" s="49" t="s">
        <v>24</v>
      </c>
      <c r="E2471" s="49">
        <v>1</v>
      </c>
      <c r="F2471" s="50" t="s">
        <v>60</v>
      </c>
      <c r="G2471" s="50" t="s">
        <v>14</v>
      </c>
      <c r="H2471" s="22">
        <v>2.4887813361075</v>
      </c>
      <c r="J2471" s="39">
        <v>90180534</v>
      </c>
      <c r="K2471" s="51">
        <v>2.4378306749999998</v>
      </c>
      <c r="L2471" s="51">
        <v>-5.0950661107499698e-002</v>
      </c>
    </row>
    <row r="2472" ht="15">
      <c r="A2472" s="47">
        <v>94938865</v>
      </c>
      <c r="B2472" s="48" t="s">
        <v>7196</v>
      </c>
      <c r="C2472" s="48" t="s">
        <v>7197</v>
      </c>
      <c r="D2472" s="49" t="s">
        <v>92</v>
      </c>
      <c r="E2472" s="49">
        <v>500</v>
      </c>
      <c r="F2472" s="50" t="s">
        <v>743</v>
      </c>
      <c r="G2472" s="50" t="s">
        <v>261</v>
      </c>
      <c r="H2472" s="22">
        <v>0.22053321722880001</v>
      </c>
      <c r="J2472" s="39">
        <v>94938865</v>
      </c>
      <c r="K2472" s="51">
        <v>0.21601843200000001</v>
      </c>
      <c r="L2472" s="51">
        <v>-4.5147852287999697e-003</v>
      </c>
    </row>
    <row r="2473" ht="15" hidden="1">
      <c r="A2473" s="47">
        <v>90135180</v>
      </c>
      <c r="B2473" s="48" t="s">
        <v>1116</v>
      </c>
      <c r="C2473" s="48" t="s">
        <v>1117</v>
      </c>
      <c r="D2473" s="49" t="s">
        <v>207</v>
      </c>
      <c r="E2473" s="49">
        <v>1</v>
      </c>
      <c r="F2473" s="50" t="s">
        <v>13</v>
      </c>
      <c r="G2473" s="50" t="s">
        <v>14</v>
      </c>
      <c r="H2473" s="22">
        <v>2.7013689325349999</v>
      </c>
      <c r="J2473" s="39">
        <v>90135180</v>
      </c>
      <c r="K2473" s="51">
        <v>2.6460661499999998</v>
      </c>
      <c r="L2473" s="51">
        <v>-5.5302782534999699e-002</v>
      </c>
    </row>
    <row r="2474" ht="15" hidden="1">
      <c r="A2474" s="47">
        <v>90293096</v>
      </c>
      <c r="B2474" s="48" t="s">
        <v>9765</v>
      </c>
      <c r="C2474" s="48" t="s">
        <v>9766</v>
      </c>
      <c r="D2474" s="49" t="s">
        <v>146</v>
      </c>
      <c r="E2474" s="49">
        <v>1</v>
      </c>
      <c r="F2474" s="50" t="s">
        <v>60</v>
      </c>
      <c r="G2474" s="50" t="s">
        <v>14</v>
      </c>
      <c r="H2474" s="22">
        <v>2.7013689325349999</v>
      </c>
      <c r="J2474" s="39">
        <v>90293096</v>
      </c>
      <c r="K2474" s="51">
        <v>2.6460661499999998</v>
      </c>
      <c r="L2474" s="51">
        <v>-5.5302782534999699e-002</v>
      </c>
    </row>
    <row r="2475" ht="15" hidden="1">
      <c r="A2475" s="47">
        <v>90293100</v>
      </c>
      <c r="B2475" s="48" t="s">
        <v>9765</v>
      </c>
      <c r="C2475" s="48" t="s">
        <v>9767</v>
      </c>
      <c r="D2475" s="49" t="s">
        <v>146</v>
      </c>
      <c r="E2475" s="49">
        <v>1</v>
      </c>
      <c r="F2475" s="50" t="s">
        <v>60</v>
      </c>
      <c r="G2475" s="50" t="s">
        <v>14</v>
      </c>
      <c r="H2475" s="22">
        <v>2.7013689325349999</v>
      </c>
      <c r="J2475" s="39">
        <v>90293100</v>
      </c>
      <c r="K2475" s="51">
        <v>2.6460661499999998</v>
      </c>
      <c r="L2475" s="51">
        <v>-5.5302782534999699e-002</v>
      </c>
    </row>
    <row r="2476" ht="15" hidden="1">
      <c r="A2476" s="47">
        <v>96006249</v>
      </c>
      <c r="B2476" s="48" t="s">
        <v>9942</v>
      </c>
      <c r="C2476" s="48" t="s">
        <v>9942</v>
      </c>
      <c r="D2476" s="49" t="s">
        <v>378</v>
      </c>
      <c r="E2476" s="49">
        <v>1</v>
      </c>
      <c r="F2476" s="50" t="s">
        <v>5137</v>
      </c>
      <c r="G2476" s="50" t="s">
        <v>14</v>
      </c>
      <c r="H2476" s="22">
        <v>1.4088419999999999</v>
      </c>
      <c r="J2476" s="39">
        <v>96006249</v>
      </c>
      <c r="K2476" s="51">
        <v>1.3799999999999999</v>
      </c>
      <c r="L2476" s="51">
        <v>-2.8841999999999798e-002</v>
      </c>
    </row>
    <row r="2477" ht="15" hidden="1">
      <c r="A2477" s="47">
        <v>90148789</v>
      </c>
      <c r="B2477" s="48" t="s">
        <v>1587</v>
      </c>
      <c r="C2477" s="48" t="s">
        <v>1587</v>
      </c>
      <c r="D2477" s="49" t="s">
        <v>233</v>
      </c>
      <c r="E2477" s="49">
        <v>1</v>
      </c>
      <c r="F2477" s="50" t="s">
        <v>60</v>
      </c>
      <c r="G2477" s="50" t="s">
        <v>14</v>
      </c>
      <c r="H2477" s="22">
        <v>1.2223388835</v>
      </c>
      <c r="J2477" s="39">
        <v>90148789</v>
      </c>
      <c r="K2477" s="51">
        <v>1.1973149999999999</v>
      </c>
      <c r="L2477" s="51">
        <v>-2.5023883499999799e-002</v>
      </c>
    </row>
    <row r="2478" ht="15" hidden="1">
      <c r="A2478" s="47">
        <v>92375235</v>
      </c>
      <c r="B2478" s="48" t="s">
        <v>3252</v>
      </c>
      <c r="C2478" s="48" t="s">
        <v>3253</v>
      </c>
      <c r="D2478" s="49" t="s">
        <v>703</v>
      </c>
      <c r="E2478" s="49">
        <v>1</v>
      </c>
      <c r="F2478" s="50" t="s">
        <v>60</v>
      </c>
      <c r="G2478" s="50" t="s">
        <v>14</v>
      </c>
      <c r="H2478" s="22">
        <v>1.2223388835</v>
      </c>
      <c r="J2478" s="39">
        <v>92375235</v>
      </c>
      <c r="K2478" s="51">
        <v>1.1973149999999999</v>
      </c>
      <c r="L2478" s="51">
        <v>-2.5023883499999799e-002</v>
      </c>
    </row>
    <row r="2479" ht="15" hidden="1">
      <c r="A2479" s="47">
        <v>90385012</v>
      </c>
      <c r="B2479" s="48" t="s">
        <v>4983</v>
      </c>
      <c r="C2479" s="48" t="s">
        <v>4984</v>
      </c>
      <c r="D2479" s="49" t="s">
        <v>3162</v>
      </c>
      <c r="E2479" s="49">
        <v>1</v>
      </c>
      <c r="F2479" s="50" t="s">
        <v>158</v>
      </c>
      <c r="G2479" s="50" t="s">
        <v>14</v>
      </c>
      <c r="H2479" s="22">
        <v>1.2223388835</v>
      </c>
      <c r="J2479" s="39">
        <v>90385012</v>
      </c>
      <c r="K2479" s="51">
        <v>1.1973149999999999</v>
      </c>
      <c r="L2479" s="51">
        <v>-2.5023883499999799e-002</v>
      </c>
    </row>
    <row r="2480" ht="15" hidden="1">
      <c r="A2480" s="47">
        <v>92452299</v>
      </c>
      <c r="B2480" s="48" t="s">
        <v>8394</v>
      </c>
      <c r="C2480" s="48" t="s">
        <v>8395</v>
      </c>
      <c r="D2480" s="49" t="s">
        <v>748</v>
      </c>
      <c r="E2480" s="49">
        <v>10</v>
      </c>
      <c r="F2480" s="50" t="s">
        <v>18</v>
      </c>
      <c r="G2480" s="50" t="s">
        <v>19</v>
      </c>
      <c r="H2480" s="22">
        <v>1.2223388835</v>
      </c>
      <c r="J2480" s="39">
        <v>92452299</v>
      </c>
      <c r="K2480" s="51">
        <v>1.1973149999999999</v>
      </c>
      <c r="L2480" s="51">
        <v>-2.5023883499999799e-002</v>
      </c>
    </row>
    <row r="2481" ht="15" hidden="1">
      <c r="A2481" s="47">
        <v>90167627</v>
      </c>
      <c r="B2481" s="48" t="s">
        <v>2412</v>
      </c>
      <c r="C2481" s="48" t="s">
        <v>2413</v>
      </c>
      <c r="D2481" s="49" t="s">
        <v>92</v>
      </c>
      <c r="E2481" s="49">
        <v>1</v>
      </c>
      <c r="F2481" s="50" t="s">
        <v>158</v>
      </c>
      <c r="G2481" s="50" t="s">
        <v>14</v>
      </c>
      <c r="H2481" s="22">
        <v>1.1761519356877499</v>
      </c>
      <c r="J2481" s="39">
        <v>90167627</v>
      </c>
      <c r="K2481" s="51">
        <v>1.1520735975</v>
      </c>
      <c r="L2481" s="51">
        <v>-2.40783381877498e-002</v>
      </c>
    </row>
    <row r="2482" ht="15" hidden="1">
      <c r="A2482" s="47">
        <v>90143272</v>
      </c>
      <c r="B2482" s="48" t="s">
        <v>1587</v>
      </c>
      <c r="C2482" s="48" t="s">
        <v>1587</v>
      </c>
      <c r="D2482" s="49" t="s">
        <v>17</v>
      </c>
      <c r="E2482" s="49">
        <v>1</v>
      </c>
      <c r="F2482" s="50" t="s">
        <v>60</v>
      </c>
      <c r="G2482" s="50" t="s">
        <v>14</v>
      </c>
      <c r="H2482" s="22">
        <v>0.86786060728500003</v>
      </c>
      <c r="J2482" s="39">
        <v>90143272</v>
      </c>
      <c r="K2482" s="51">
        <v>0.85009365000000003</v>
      </c>
      <c r="L2482" s="51">
        <v>-1.7766957284999899e-002</v>
      </c>
    </row>
    <row r="2483" ht="15" hidden="1">
      <c r="A2483" s="47">
        <v>92413994</v>
      </c>
      <c r="B2483" s="48" t="s">
        <v>1649</v>
      </c>
      <c r="C2483" s="48" t="s">
        <v>1650</v>
      </c>
      <c r="D2483" s="49" t="s">
        <v>69</v>
      </c>
      <c r="E2483" s="49">
        <v>1</v>
      </c>
      <c r="F2483" s="50" t="s">
        <v>60</v>
      </c>
      <c r="G2483" s="50" t="s">
        <v>14</v>
      </c>
      <c r="H2483" s="22">
        <v>0.86786060728500003</v>
      </c>
      <c r="J2483" s="39">
        <v>92413994</v>
      </c>
      <c r="K2483" s="51">
        <v>0.85009365000000003</v>
      </c>
      <c r="L2483" s="51">
        <v>-1.7766957284999899e-002</v>
      </c>
    </row>
    <row r="2484" ht="15" hidden="1">
      <c r="A2484" s="47">
        <v>92428738</v>
      </c>
      <c r="B2484" s="48" t="s">
        <v>6620</v>
      </c>
      <c r="C2484" s="48" t="s">
        <v>6622</v>
      </c>
      <c r="D2484" s="49" t="s">
        <v>134</v>
      </c>
      <c r="E2484" s="49">
        <v>1</v>
      </c>
      <c r="F2484" s="50" t="s">
        <v>60</v>
      </c>
      <c r="G2484" s="50" t="s">
        <v>14</v>
      </c>
      <c r="H2484" s="22">
        <v>0.86786060728500003</v>
      </c>
      <c r="J2484" s="39">
        <v>92428738</v>
      </c>
      <c r="K2484" s="51">
        <v>0.85009365000000003</v>
      </c>
      <c r="L2484" s="51">
        <v>-1.7766957284999899e-002</v>
      </c>
    </row>
    <row r="2485" ht="15" hidden="1">
      <c r="A2485" s="47">
        <v>94938407</v>
      </c>
      <c r="B2485" s="48" t="s">
        <v>5005</v>
      </c>
      <c r="C2485" s="48" t="s">
        <v>5006</v>
      </c>
      <c r="D2485" s="49" t="s">
        <v>613</v>
      </c>
      <c r="E2485" s="49">
        <v>100</v>
      </c>
      <c r="F2485" s="50" t="s">
        <v>743</v>
      </c>
      <c r="G2485" s="50" t="s">
        <v>261</v>
      </c>
      <c r="H2485" s="22">
        <v>0.55653089365755004</v>
      </c>
      <c r="J2485" s="39">
        <v>94938407</v>
      </c>
      <c r="K2485" s="51">
        <v>0.5451375195</v>
      </c>
      <c r="L2485" s="51">
        <v>-1.13933741575499e-002</v>
      </c>
    </row>
    <row r="2486" ht="15" hidden="1">
      <c r="A2486" s="47">
        <v>90232089</v>
      </c>
      <c r="B2486" s="48" t="s">
        <v>1665</v>
      </c>
      <c r="C2486" s="48" t="s">
        <v>1666</v>
      </c>
      <c r="D2486" s="49" t="s">
        <v>1175</v>
      </c>
      <c r="E2486" s="49">
        <v>1</v>
      </c>
      <c r="F2486" s="50" t="s">
        <v>60</v>
      </c>
      <c r="G2486" s="50" t="s">
        <v>14</v>
      </c>
      <c r="H2486" s="22">
        <v>0.30558472087499999</v>
      </c>
      <c r="J2486" s="39">
        <v>90232089</v>
      </c>
      <c r="K2486" s="51">
        <v>0.29932874999999998</v>
      </c>
      <c r="L2486" s="51">
        <v>-6.2559708749999601e-003</v>
      </c>
    </row>
    <row r="2487" ht="15" hidden="1">
      <c r="A2487" s="47">
        <v>90285301</v>
      </c>
      <c r="B2487" s="48" t="s">
        <v>2820</v>
      </c>
      <c r="C2487" s="48" t="s">
        <v>2820</v>
      </c>
      <c r="D2487" s="49" t="s">
        <v>17</v>
      </c>
      <c r="E2487" s="49">
        <v>1</v>
      </c>
      <c r="F2487" s="50" t="s">
        <v>60</v>
      </c>
      <c r="G2487" s="50" t="s">
        <v>14</v>
      </c>
      <c r="H2487" s="22">
        <v>0.30558472087499999</v>
      </c>
      <c r="J2487" s="39">
        <v>90285301</v>
      </c>
      <c r="K2487" s="51">
        <v>0.29932874999999998</v>
      </c>
      <c r="L2487" s="51">
        <v>-6.2559708749999601e-003</v>
      </c>
    </row>
    <row r="2488" ht="15" hidden="1">
      <c r="A2488" s="47">
        <v>90237943</v>
      </c>
      <c r="B2488" s="48" t="s">
        <v>3497</v>
      </c>
      <c r="C2488" s="48" t="s">
        <v>3497</v>
      </c>
      <c r="D2488" s="49" t="s">
        <v>29</v>
      </c>
      <c r="E2488" s="49">
        <v>1</v>
      </c>
      <c r="F2488" s="50" t="s">
        <v>60</v>
      </c>
      <c r="G2488" s="50" t="s">
        <v>14</v>
      </c>
      <c r="H2488" s="22">
        <v>0.30558472087499999</v>
      </c>
      <c r="J2488" s="39">
        <v>90237943</v>
      </c>
      <c r="K2488" s="51">
        <v>0.29932874999999998</v>
      </c>
      <c r="L2488" s="51">
        <v>-6.2559708749999601e-003</v>
      </c>
    </row>
    <row r="2489" ht="15" hidden="1">
      <c r="A2489" s="47">
        <v>90238869</v>
      </c>
      <c r="B2489" s="48" t="s">
        <v>3723</v>
      </c>
      <c r="C2489" s="48" t="s">
        <v>3723</v>
      </c>
      <c r="D2489" s="49" t="s">
        <v>29</v>
      </c>
      <c r="E2489" s="49">
        <v>1</v>
      </c>
      <c r="F2489" s="50" t="s">
        <v>60</v>
      </c>
      <c r="G2489" s="50" t="s">
        <v>14</v>
      </c>
      <c r="H2489" s="22">
        <v>0.30558472087499999</v>
      </c>
      <c r="J2489" s="39">
        <v>90238869</v>
      </c>
      <c r="K2489" s="51">
        <v>0.29932874999999998</v>
      </c>
      <c r="L2489" s="51">
        <v>-6.2559708749999601e-003</v>
      </c>
    </row>
    <row r="2490" ht="15" hidden="1">
      <c r="A2490" s="47">
        <v>92396496</v>
      </c>
      <c r="B2490" s="48" t="s">
        <v>6080</v>
      </c>
      <c r="C2490" s="48" t="s">
        <v>6081</v>
      </c>
      <c r="D2490" s="49" t="s">
        <v>279</v>
      </c>
      <c r="E2490" s="49">
        <v>1</v>
      </c>
      <c r="F2490" s="50" t="s">
        <v>60</v>
      </c>
      <c r="G2490" s="50" t="s">
        <v>14</v>
      </c>
      <c r="H2490" s="22">
        <v>0.30558472087499999</v>
      </c>
      <c r="J2490" s="39">
        <v>92396496</v>
      </c>
      <c r="K2490" s="51">
        <v>0.29932874999999998</v>
      </c>
      <c r="L2490" s="51">
        <v>-6.2559708749999601e-003</v>
      </c>
    </row>
    <row r="2491" ht="15" hidden="1">
      <c r="A2491" s="47">
        <v>90162102</v>
      </c>
      <c r="B2491" s="48" t="s">
        <v>6933</v>
      </c>
      <c r="C2491" s="48" t="s">
        <v>6934</v>
      </c>
      <c r="D2491" s="49" t="s">
        <v>90</v>
      </c>
      <c r="E2491" s="49">
        <v>1</v>
      </c>
      <c r="F2491" s="50" t="s">
        <v>60</v>
      </c>
      <c r="G2491" s="50" t="s">
        <v>14</v>
      </c>
      <c r="H2491" s="22">
        <v>0.30558472087499999</v>
      </c>
      <c r="J2491" s="39">
        <v>90162102</v>
      </c>
      <c r="K2491" s="51">
        <v>0.29932874999999998</v>
      </c>
      <c r="L2491" s="51">
        <v>-6.2559708749999601e-003</v>
      </c>
    </row>
    <row r="2492" ht="15" hidden="1">
      <c r="A2492" s="47">
        <v>90297571</v>
      </c>
      <c r="B2492" s="48" t="s">
        <v>7927</v>
      </c>
      <c r="C2492" s="48" t="s">
        <v>7929</v>
      </c>
      <c r="D2492" s="49" t="s">
        <v>1253</v>
      </c>
      <c r="E2492" s="49">
        <v>1</v>
      </c>
      <c r="F2492" s="50" t="s">
        <v>60</v>
      </c>
      <c r="G2492" s="50" t="s">
        <v>14</v>
      </c>
      <c r="H2492" s="22">
        <v>0.30558472087499999</v>
      </c>
      <c r="J2492" s="39">
        <v>90297571</v>
      </c>
      <c r="K2492" s="51">
        <v>0.29932874999999998</v>
      </c>
      <c r="L2492" s="51">
        <v>-6.2559708749999601e-003</v>
      </c>
    </row>
    <row r="2493" ht="15" hidden="1">
      <c r="A2493" s="47">
        <v>92388140</v>
      </c>
      <c r="B2493" s="48" t="s">
        <v>1171</v>
      </c>
      <c r="C2493" s="48" t="s">
        <v>1171</v>
      </c>
      <c r="D2493" s="49" t="s">
        <v>24</v>
      </c>
      <c r="E2493" s="49">
        <v>1</v>
      </c>
      <c r="F2493" s="50" t="s">
        <v>60</v>
      </c>
      <c r="G2493" s="50" t="s">
        <v>14</v>
      </c>
      <c r="H2493" s="22">
        <v>2.4256142971200001</v>
      </c>
      <c r="J2493" s="39">
        <v>92388140</v>
      </c>
      <c r="K2493" s="51">
        <v>2.3759568</v>
      </c>
      <c r="L2493" s="51">
        <v>-4.96574971199997e-002</v>
      </c>
    </row>
    <row r="2494" ht="15" hidden="1">
      <c r="A2494" s="47">
        <v>94938873</v>
      </c>
      <c r="B2494" s="48" t="s">
        <v>7200</v>
      </c>
      <c r="C2494" s="48" t="s">
        <v>7201</v>
      </c>
      <c r="D2494" s="49" t="s">
        <v>21</v>
      </c>
      <c r="E2494" s="49">
        <v>500</v>
      </c>
      <c r="F2494" s="50" t="s">
        <v>743</v>
      </c>
      <c r="G2494" s="50" t="s">
        <v>261</v>
      </c>
      <c r="H2494" s="22">
        <v>0.59200316805672004</v>
      </c>
      <c r="J2494" s="39">
        <v>94938873</v>
      </c>
      <c r="K2494" s="51">
        <v>0.57988360080000001</v>
      </c>
      <c r="L2494" s="51">
        <v>-1.21195672567199e-002</v>
      </c>
    </row>
    <row r="2495" ht="15" hidden="1">
      <c r="A2495" s="47">
        <v>94938270</v>
      </c>
      <c r="B2495" s="48" t="s">
        <v>4123</v>
      </c>
      <c r="C2495" s="48" t="s">
        <v>4123</v>
      </c>
      <c r="D2495" s="49" t="s">
        <v>506</v>
      </c>
      <c r="E2495" s="49">
        <v>100</v>
      </c>
      <c r="F2495" s="50" t="s">
        <v>743</v>
      </c>
      <c r="G2495" s="50" t="s">
        <v>261</v>
      </c>
      <c r="H2495" s="22">
        <v>0.48555956981699999</v>
      </c>
      <c r="J2495" s="39">
        <v>94938270</v>
      </c>
      <c r="K2495" s="51">
        <v>0.47561913</v>
      </c>
      <c r="L2495" s="51">
        <v>-9.9404398169999405e-003</v>
      </c>
    </row>
    <row r="2496" ht="15" hidden="1">
      <c r="A2496" s="47">
        <v>90301994</v>
      </c>
      <c r="B2496" s="48" t="s">
        <v>913</v>
      </c>
      <c r="C2496" s="48" t="s">
        <v>914</v>
      </c>
      <c r="D2496" s="49" t="s">
        <v>915</v>
      </c>
      <c r="E2496" s="49">
        <v>1</v>
      </c>
      <c r="F2496" s="50" t="s">
        <v>88</v>
      </c>
      <c r="G2496" s="50" t="s">
        <v>14</v>
      </c>
      <c r="H2496" s="22">
        <v>1.381242938355</v>
      </c>
      <c r="J2496" s="39">
        <v>90301994</v>
      </c>
      <c r="K2496" s="51">
        <v>1.35296595</v>
      </c>
      <c r="L2496" s="51">
        <v>-2.82769883549998e-002</v>
      </c>
    </row>
    <row r="2497" ht="15" hidden="1">
      <c r="A2497" s="47">
        <v>92459340</v>
      </c>
      <c r="B2497" s="48" t="s">
        <v>5527</v>
      </c>
      <c r="C2497" s="48" t="s">
        <v>5528</v>
      </c>
      <c r="D2497" s="49" t="s">
        <v>146</v>
      </c>
      <c r="E2497" s="49">
        <v>1</v>
      </c>
      <c r="F2497" s="50" t="s">
        <v>436</v>
      </c>
      <c r="G2497" s="50" t="s">
        <v>14</v>
      </c>
      <c r="H2497" s="22">
        <v>1.381242938355</v>
      </c>
      <c r="J2497" s="39">
        <v>92459340</v>
      </c>
      <c r="K2497" s="51">
        <v>1.35296595</v>
      </c>
      <c r="L2497" s="51">
        <v>-2.82769883549998e-002</v>
      </c>
    </row>
    <row r="2498" ht="15" hidden="1">
      <c r="A2498" s="47">
        <v>92460674</v>
      </c>
      <c r="B2498" s="48" t="s">
        <v>6775</v>
      </c>
      <c r="C2498" s="48" t="s">
        <v>6776</v>
      </c>
      <c r="D2498" s="49" t="s">
        <v>414</v>
      </c>
      <c r="E2498" s="49">
        <v>1</v>
      </c>
      <c r="F2498" s="50" t="s">
        <v>60</v>
      </c>
      <c r="G2498" s="50" t="s">
        <v>14</v>
      </c>
      <c r="H2498" s="22">
        <v>2.3102204898149998</v>
      </c>
      <c r="J2498" s="39">
        <v>92460674</v>
      </c>
      <c r="K2498" s="51">
        <v>2.2629253500000002</v>
      </c>
      <c r="L2498" s="51">
        <v>-4.72951398149997e-002</v>
      </c>
    </row>
    <row r="2499" ht="15" hidden="1">
      <c r="A2499" s="47">
        <v>90208374</v>
      </c>
      <c r="B2499" s="48" t="s">
        <v>7401</v>
      </c>
      <c r="C2499" s="48" t="s">
        <v>7402</v>
      </c>
      <c r="D2499" s="49" t="s">
        <v>1361</v>
      </c>
      <c r="E2499" s="49">
        <v>15</v>
      </c>
      <c r="F2499" s="50" t="s">
        <v>95</v>
      </c>
      <c r="G2499" s="50" t="s">
        <v>19</v>
      </c>
      <c r="H2499" s="22">
        <v>2.3102204898149998</v>
      </c>
      <c r="J2499" s="39">
        <v>90208374</v>
      </c>
      <c r="K2499" s="51">
        <v>2.2629253500000002</v>
      </c>
      <c r="L2499" s="51">
        <v>-4.72951398149997e-002</v>
      </c>
    </row>
    <row r="2500" ht="15" hidden="1">
      <c r="A2500" s="47">
        <v>92386547</v>
      </c>
      <c r="B2500" s="48" t="s">
        <v>7607</v>
      </c>
      <c r="C2500" s="48" t="s">
        <v>7608</v>
      </c>
      <c r="D2500" s="49" t="s">
        <v>2405</v>
      </c>
      <c r="E2500" s="49">
        <v>1</v>
      </c>
      <c r="F2500" s="50" t="s">
        <v>436</v>
      </c>
      <c r="G2500" s="50" t="s">
        <v>14</v>
      </c>
      <c r="H2500" s="22">
        <v>2.2491035456400001</v>
      </c>
      <c r="J2500" s="39">
        <v>92386547</v>
      </c>
      <c r="K2500" s="51">
        <v>2.2030596</v>
      </c>
      <c r="L2500" s="51">
        <v>-4.6043945639999702e-002</v>
      </c>
    </row>
    <row r="2501" ht="15" hidden="1">
      <c r="A2501" s="47">
        <v>90189965</v>
      </c>
      <c r="B2501" s="48" t="s">
        <v>1384</v>
      </c>
      <c r="C2501" s="48" t="s">
        <v>1385</v>
      </c>
      <c r="D2501" s="49" t="s">
        <v>146</v>
      </c>
      <c r="E2501" s="49">
        <v>1</v>
      </c>
      <c r="F2501" s="50" t="s">
        <v>88</v>
      </c>
      <c r="G2501" s="50" t="s">
        <v>14</v>
      </c>
      <c r="H2501" s="22">
        <v>1.1245517728200001</v>
      </c>
      <c r="J2501" s="39">
        <v>90189965</v>
      </c>
      <c r="K2501" s="51">
        <v>1.1015298</v>
      </c>
      <c r="L2501" s="51">
        <v>-2.3021972819999799e-002</v>
      </c>
    </row>
    <row r="2502" ht="15" hidden="1">
      <c r="A2502" s="47">
        <v>90211715</v>
      </c>
      <c r="B2502" s="48" t="s">
        <v>6559</v>
      </c>
      <c r="C2502" s="48" t="s">
        <v>6560</v>
      </c>
      <c r="D2502" s="49" t="s">
        <v>31</v>
      </c>
      <c r="E2502" s="49">
        <v>1</v>
      </c>
      <c r="F2502" s="50" t="s">
        <v>60</v>
      </c>
      <c r="G2502" s="50" t="s">
        <v>14</v>
      </c>
      <c r="H2502" s="22">
        <v>1.1245517728200001</v>
      </c>
      <c r="J2502" s="39">
        <v>90211715</v>
      </c>
      <c r="K2502" s="51">
        <v>1.1015298</v>
      </c>
      <c r="L2502" s="51">
        <v>-2.3021972819999799e-002</v>
      </c>
    </row>
    <row r="2503" ht="15" hidden="1">
      <c r="A2503" s="47">
        <v>92426239</v>
      </c>
      <c r="B2503" s="48" t="s">
        <v>106</v>
      </c>
      <c r="C2503" s="48" t="s">
        <v>107</v>
      </c>
      <c r="D2503" s="49" t="s">
        <v>24</v>
      </c>
      <c r="E2503" s="49">
        <v>15</v>
      </c>
      <c r="F2503" s="50" t="s">
        <v>18</v>
      </c>
      <c r="G2503" s="50" t="s">
        <v>19</v>
      </c>
      <c r="H2503" s="22">
        <v>0.81896705194499997</v>
      </c>
      <c r="J2503" s="39">
        <v>92426239</v>
      </c>
      <c r="K2503" s="51">
        <v>0.80220104999999997</v>
      </c>
      <c r="L2503" s="51">
        <v>-1.67660019449999e-002</v>
      </c>
    </row>
    <row r="2504" ht="15" hidden="1">
      <c r="A2504" s="47">
        <v>90193318</v>
      </c>
      <c r="B2504" s="48" t="s">
        <v>4422</v>
      </c>
      <c r="C2504" s="48" t="s">
        <v>4423</v>
      </c>
      <c r="D2504" s="49" t="s">
        <v>492</v>
      </c>
      <c r="E2504" s="49">
        <v>1</v>
      </c>
      <c r="F2504" s="50" t="s">
        <v>60</v>
      </c>
      <c r="G2504" s="50" t="s">
        <v>14</v>
      </c>
      <c r="H2504" s="22">
        <v>0.81896705194499997</v>
      </c>
      <c r="J2504" s="39">
        <v>90193318</v>
      </c>
      <c r="K2504" s="51">
        <v>0.80220104999999997</v>
      </c>
      <c r="L2504" s="51">
        <v>-1.67660019449999e-002</v>
      </c>
    </row>
    <row r="2505" ht="15" hidden="1">
      <c r="A2505" s="47">
        <v>90249305</v>
      </c>
      <c r="B2505" s="48" t="s">
        <v>6879</v>
      </c>
      <c r="C2505" s="48" t="s">
        <v>6879</v>
      </c>
      <c r="D2505" s="49" t="s">
        <v>131</v>
      </c>
      <c r="E2505" s="49">
        <v>1</v>
      </c>
      <c r="F2505" s="50" t="s">
        <v>60</v>
      </c>
      <c r="G2505" s="50" t="s">
        <v>14</v>
      </c>
      <c r="H2505" s="22">
        <v>0.81896705194499997</v>
      </c>
      <c r="J2505" s="39">
        <v>90249305</v>
      </c>
      <c r="K2505" s="51">
        <v>0.80220104999999997</v>
      </c>
      <c r="L2505" s="51">
        <v>-1.67660019449999e-002</v>
      </c>
    </row>
    <row r="2506" ht="15" hidden="1">
      <c r="A2506" s="47">
        <v>92387357</v>
      </c>
      <c r="B2506" s="48" t="s">
        <v>516</v>
      </c>
      <c r="C2506" s="48" t="s">
        <v>516</v>
      </c>
      <c r="D2506" s="49" t="s">
        <v>334</v>
      </c>
      <c r="E2506" s="49">
        <v>1</v>
      </c>
      <c r="F2506" s="50" t="s">
        <v>64</v>
      </c>
      <c r="G2506" s="50" t="s">
        <v>14</v>
      </c>
      <c r="H2506" s="22">
        <v>0.56227588641000004</v>
      </c>
      <c r="J2506" s="39">
        <v>92387357</v>
      </c>
      <c r="K2506" s="51">
        <v>0.5507649</v>
      </c>
      <c r="L2506" s="51">
        <v>-1.1510986409999899e-002</v>
      </c>
    </row>
    <row r="2507" ht="15" hidden="1">
      <c r="A2507" s="47">
        <v>90203267</v>
      </c>
      <c r="B2507" s="48" t="s">
        <v>1176</v>
      </c>
      <c r="C2507" s="48" t="s">
        <v>1177</v>
      </c>
      <c r="D2507" s="49" t="s">
        <v>414</v>
      </c>
      <c r="E2507" s="49">
        <v>1</v>
      </c>
      <c r="F2507" s="50" t="s">
        <v>60</v>
      </c>
      <c r="G2507" s="50" t="s">
        <v>14</v>
      </c>
      <c r="H2507" s="22">
        <v>0.56227588641000004</v>
      </c>
      <c r="J2507" s="39">
        <v>90203267</v>
      </c>
      <c r="K2507" s="51">
        <v>0.5507649</v>
      </c>
      <c r="L2507" s="51">
        <v>-1.1510986409999899e-002</v>
      </c>
    </row>
    <row r="2508" ht="15" hidden="1">
      <c r="A2508" s="47">
        <v>90208960</v>
      </c>
      <c r="B2508" s="48" t="s">
        <v>2136</v>
      </c>
      <c r="C2508" s="48" t="s">
        <v>2137</v>
      </c>
      <c r="D2508" s="49" t="s">
        <v>31</v>
      </c>
      <c r="E2508" s="49">
        <v>1</v>
      </c>
      <c r="F2508" s="50" t="s">
        <v>60</v>
      </c>
      <c r="G2508" s="50" t="s">
        <v>14</v>
      </c>
      <c r="H2508" s="22">
        <v>0.56227588641000004</v>
      </c>
      <c r="J2508" s="39">
        <v>90208960</v>
      </c>
      <c r="K2508" s="51">
        <v>0.5507649</v>
      </c>
      <c r="L2508" s="51">
        <v>-1.1510986409999899e-002</v>
      </c>
    </row>
    <row r="2509" ht="15" hidden="1">
      <c r="A2509" s="47">
        <v>92432506</v>
      </c>
      <c r="B2509" s="48" t="s">
        <v>8246</v>
      </c>
      <c r="C2509" s="48" t="s">
        <v>8247</v>
      </c>
      <c r="D2509" s="49" t="s">
        <v>146</v>
      </c>
      <c r="E2509" s="49">
        <v>1</v>
      </c>
      <c r="F2509" s="50" t="s">
        <v>60</v>
      </c>
      <c r="G2509" s="50" t="s">
        <v>14</v>
      </c>
      <c r="H2509" s="22">
        <v>0.56227588641000004</v>
      </c>
      <c r="J2509" s="39">
        <v>92432506</v>
      </c>
      <c r="K2509" s="51">
        <v>0.5507649</v>
      </c>
      <c r="L2509" s="51">
        <v>-1.1510986409999899e-002</v>
      </c>
    </row>
    <row r="2510" ht="15" hidden="1">
      <c r="A2510" s="47">
        <v>90258452</v>
      </c>
      <c r="B2510" s="48" t="s">
        <v>9144</v>
      </c>
      <c r="C2510" s="48" t="s">
        <v>9145</v>
      </c>
      <c r="D2510" s="49" t="s">
        <v>247</v>
      </c>
      <c r="E2510" s="49">
        <v>1</v>
      </c>
      <c r="F2510" s="50" t="s">
        <v>64</v>
      </c>
      <c r="G2510" s="50" t="s">
        <v>14</v>
      </c>
      <c r="H2510" s="22">
        <v>0.56227588641000004</v>
      </c>
      <c r="J2510" s="39">
        <v>90258452</v>
      </c>
      <c r="K2510" s="51">
        <v>0.5507649</v>
      </c>
      <c r="L2510" s="51">
        <v>-1.1510986409999899e-002</v>
      </c>
    </row>
    <row r="2511" ht="15" hidden="1">
      <c r="A2511" s="47">
        <v>90303628</v>
      </c>
      <c r="B2511" s="48" t="s">
        <v>374</v>
      </c>
      <c r="C2511" s="48" t="s">
        <v>375</v>
      </c>
      <c r="D2511" s="49" t="s">
        <v>26</v>
      </c>
      <c r="E2511" s="49">
        <v>1</v>
      </c>
      <c r="F2511" s="50" t="s">
        <v>60</v>
      </c>
      <c r="G2511" s="50" t="s">
        <v>14</v>
      </c>
      <c r="H2511" s="22">
        <v>0.28113794320500002</v>
      </c>
      <c r="J2511" s="39">
        <v>90303628</v>
      </c>
      <c r="K2511" s="51">
        <v>0.27538245</v>
      </c>
      <c r="L2511" s="51">
        <v>-5.7554932049999601e-003</v>
      </c>
    </row>
    <row r="2512" ht="15" hidden="1">
      <c r="A2512" s="47">
        <v>90138597</v>
      </c>
      <c r="B2512" s="48" t="s">
        <v>701</v>
      </c>
      <c r="C2512" s="48" t="s">
        <v>702</v>
      </c>
      <c r="D2512" s="49" t="s">
        <v>703</v>
      </c>
      <c r="E2512" s="49">
        <v>1</v>
      </c>
      <c r="F2512" s="50" t="s">
        <v>60</v>
      </c>
      <c r="G2512" s="50" t="s">
        <v>14</v>
      </c>
      <c r="H2512" s="22">
        <v>0.28113794320500002</v>
      </c>
      <c r="J2512" s="39">
        <v>90138597</v>
      </c>
      <c r="K2512" s="51">
        <v>0.27538245</v>
      </c>
      <c r="L2512" s="51">
        <v>-5.7554932049999601e-003</v>
      </c>
    </row>
    <row r="2513" ht="15" hidden="1">
      <c r="A2513" s="47">
        <v>92456685</v>
      </c>
      <c r="B2513" s="48" t="s">
        <v>1309</v>
      </c>
      <c r="C2513" s="48" t="s">
        <v>1309</v>
      </c>
      <c r="D2513" s="49" t="s">
        <v>39</v>
      </c>
      <c r="E2513" s="49">
        <v>1</v>
      </c>
      <c r="F2513" s="50" t="s">
        <v>60</v>
      </c>
      <c r="G2513" s="50" t="s">
        <v>14</v>
      </c>
      <c r="H2513" s="22">
        <v>0.28113794320500002</v>
      </c>
      <c r="J2513" s="39">
        <v>92456685</v>
      </c>
      <c r="K2513" s="51">
        <v>0.27538245</v>
      </c>
      <c r="L2513" s="51">
        <v>-5.7554932049999601e-003</v>
      </c>
    </row>
    <row r="2514" ht="15" hidden="1">
      <c r="A2514" s="47">
        <v>92435041</v>
      </c>
      <c r="B2514" s="48" t="s">
        <v>2160</v>
      </c>
      <c r="C2514" s="48" t="s">
        <v>2164</v>
      </c>
      <c r="D2514" s="49" t="s">
        <v>2165</v>
      </c>
      <c r="E2514" s="49">
        <v>1</v>
      </c>
      <c r="F2514" s="50" t="s">
        <v>60</v>
      </c>
      <c r="G2514" s="50" t="s">
        <v>14</v>
      </c>
      <c r="H2514" s="22">
        <v>0.28113794320500002</v>
      </c>
      <c r="J2514" s="39">
        <v>92435041</v>
      </c>
      <c r="K2514" s="51">
        <v>0.27538245</v>
      </c>
      <c r="L2514" s="51">
        <v>-5.7554932049999601e-003</v>
      </c>
    </row>
    <row r="2515" ht="15" hidden="1">
      <c r="A2515" s="47">
        <v>90234499</v>
      </c>
      <c r="B2515" s="48" t="s">
        <v>3998</v>
      </c>
      <c r="C2515" s="48" t="s">
        <v>3999</v>
      </c>
      <c r="D2515" s="49" t="s">
        <v>169</v>
      </c>
      <c r="E2515" s="49">
        <v>1</v>
      </c>
      <c r="F2515" s="50" t="s">
        <v>60</v>
      </c>
      <c r="G2515" s="50" t="s">
        <v>14</v>
      </c>
      <c r="H2515" s="22">
        <v>0.28113794320500002</v>
      </c>
      <c r="J2515" s="39">
        <v>90234499</v>
      </c>
      <c r="K2515" s="51">
        <v>0.27538245</v>
      </c>
      <c r="L2515" s="51">
        <v>-5.7554932049999601e-003</v>
      </c>
    </row>
    <row r="2516" ht="15" hidden="1">
      <c r="A2516" s="47">
        <v>90209818</v>
      </c>
      <c r="B2516" s="48" t="s">
        <v>4000</v>
      </c>
      <c r="C2516" s="48" t="s">
        <v>4001</v>
      </c>
      <c r="D2516" s="49" t="s">
        <v>31</v>
      </c>
      <c r="E2516" s="49">
        <v>1</v>
      </c>
      <c r="F2516" s="50" t="s">
        <v>60</v>
      </c>
      <c r="G2516" s="50" t="s">
        <v>14</v>
      </c>
      <c r="H2516" s="22">
        <v>0.28113794320500002</v>
      </c>
      <c r="J2516" s="39">
        <v>90209818</v>
      </c>
      <c r="K2516" s="51">
        <v>0.27538245</v>
      </c>
      <c r="L2516" s="51">
        <v>-5.7554932049999601e-003</v>
      </c>
    </row>
    <row r="2517" ht="15" hidden="1">
      <c r="A2517" s="47">
        <v>90237099</v>
      </c>
      <c r="B2517" s="48" t="s">
        <v>4676</v>
      </c>
      <c r="C2517" s="48" t="s">
        <v>4676</v>
      </c>
      <c r="D2517" s="49" t="s">
        <v>29</v>
      </c>
      <c r="E2517" s="49">
        <v>1</v>
      </c>
      <c r="F2517" s="50" t="s">
        <v>60</v>
      </c>
      <c r="G2517" s="50" t="s">
        <v>14</v>
      </c>
      <c r="H2517" s="22">
        <v>0.28113794320500002</v>
      </c>
      <c r="J2517" s="39">
        <v>90237099</v>
      </c>
      <c r="K2517" s="51">
        <v>0.27538245</v>
      </c>
      <c r="L2517" s="51">
        <v>-5.7554932049999601e-003</v>
      </c>
    </row>
    <row r="2518" ht="15" hidden="1">
      <c r="A2518" s="47">
        <v>90304098</v>
      </c>
      <c r="B2518" s="48" t="s">
        <v>5564</v>
      </c>
      <c r="C2518" s="48" t="s">
        <v>5565</v>
      </c>
      <c r="D2518" s="49" t="s">
        <v>235</v>
      </c>
      <c r="E2518" s="49">
        <v>120</v>
      </c>
      <c r="F2518" s="50" t="s">
        <v>99</v>
      </c>
      <c r="G2518" s="50" t="s">
        <v>19</v>
      </c>
      <c r="H2518" s="22">
        <v>0.28113794320500002</v>
      </c>
      <c r="J2518" s="39">
        <v>90304098</v>
      </c>
      <c r="K2518" s="51">
        <v>0.27538245</v>
      </c>
      <c r="L2518" s="51">
        <v>-5.7554932049999601e-003</v>
      </c>
    </row>
    <row r="2519" ht="15" hidden="1">
      <c r="A2519" s="47">
        <v>92471412</v>
      </c>
      <c r="B2519" s="48" t="s">
        <v>6768</v>
      </c>
      <c r="C2519" s="48" t="s">
        <v>6773</v>
      </c>
      <c r="D2519" s="49" t="s">
        <v>24</v>
      </c>
      <c r="E2519" s="49">
        <v>1</v>
      </c>
      <c r="F2519" s="50" t="s">
        <v>60</v>
      </c>
      <c r="G2519" s="50" t="s">
        <v>14</v>
      </c>
      <c r="H2519" s="22">
        <v>0.28113794320500002</v>
      </c>
      <c r="J2519" s="39">
        <v>92471412</v>
      </c>
      <c r="K2519" s="51">
        <v>0.27538245</v>
      </c>
      <c r="L2519" s="51">
        <v>-5.7554932049999601e-003</v>
      </c>
    </row>
    <row r="2520" ht="15" hidden="1">
      <c r="A2520" s="47">
        <v>92411541</v>
      </c>
      <c r="B2520" s="48" t="s">
        <v>7221</v>
      </c>
      <c r="C2520" s="48" t="s">
        <v>7221</v>
      </c>
      <c r="D2520" s="49" t="s">
        <v>17</v>
      </c>
      <c r="E2520" s="49">
        <v>1</v>
      </c>
      <c r="F2520" s="50" t="s">
        <v>60</v>
      </c>
      <c r="G2520" s="50" t="s">
        <v>14</v>
      </c>
      <c r="H2520" s="22">
        <v>0.28113794320500002</v>
      </c>
      <c r="J2520" s="39">
        <v>92411541</v>
      </c>
      <c r="K2520" s="51">
        <v>0.27538245</v>
      </c>
      <c r="L2520" s="51">
        <v>-5.7554932049999601e-003</v>
      </c>
    </row>
    <row r="2521" ht="15" hidden="1">
      <c r="A2521" s="47">
        <v>90209010</v>
      </c>
      <c r="B2521" s="48" t="s">
        <v>7582</v>
      </c>
      <c r="C2521" s="48" t="s">
        <v>7583</v>
      </c>
      <c r="D2521" s="49" t="s">
        <v>703</v>
      </c>
      <c r="E2521" s="49">
        <v>30</v>
      </c>
      <c r="F2521" s="50" t="s">
        <v>95</v>
      </c>
      <c r="G2521" s="50" t="s">
        <v>19</v>
      </c>
      <c r="H2521" s="22">
        <v>0.28113794320500002</v>
      </c>
      <c r="J2521" s="39">
        <v>90209010</v>
      </c>
      <c r="K2521" s="51">
        <v>0.27538245</v>
      </c>
      <c r="L2521" s="51">
        <v>-5.7554932049999601e-003</v>
      </c>
    </row>
    <row r="2522" ht="15" hidden="1">
      <c r="A2522" s="47">
        <v>92430880</v>
      </c>
      <c r="B2522" s="48" t="s">
        <v>9544</v>
      </c>
      <c r="C2522" s="48" t="s">
        <v>9545</v>
      </c>
      <c r="D2522" s="49" t="s">
        <v>31</v>
      </c>
      <c r="E2522" s="49">
        <v>30</v>
      </c>
      <c r="F2522" s="50" t="s">
        <v>18</v>
      </c>
      <c r="G2522" s="50" t="s">
        <v>19</v>
      </c>
      <c r="H2522" s="22">
        <v>0.28113794320500002</v>
      </c>
      <c r="J2522" s="39">
        <v>92430880</v>
      </c>
      <c r="K2522" s="51">
        <v>0.27538245</v>
      </c>
      <c r="L2522" s="51">
        <v>-5.7554932049999601e-003</v>
      </c>
    </row>
    <row r="2523" ht="15" hidden="1">
      <c r="A2523" s="47">
        <v>92389678</v>
      </c>
      <c r="B2523" s="48" t="s">
        <v>7938</v>
      </c>
      <c r="C2523" s="48" t="s">
        <v>7939</v>
      </c>
      <c r="D2523" s="49" t="s">
        <v>871</v>
      </c>
      <c r="E2523" s="49">
        <v>1</v>
      </c>
      <c r="F2523" s="50" t="s">
        <v>13</v>
      </c>
      <c r="G2523" s="50" t="s">
        <v>14</v>
      </c>
      <c r="H2523" s="22">
        <v>2.3027816846097</v>
      </c>
      <c r="J2523" s="39">
        <v>92389678</v>
      </c>
      <c r="K2523" s="51">
        <v>2.2556388329999999</v>
      </c>
      <c r="L2523" s="51">
        <v>-4.71428516096997e-002</v>
      </c>
    </row>
    <row r="2524" ht="15" hidden="1">
      <c r="A2524" s="47">
        <v>90209591</v>
      </c>
      <c r="B2524" s="48" t="s">
        <v>2042</v>
      </c>
      <c r="C2524" s="48" t="s">
        <v>2044</v>
      </c>
      <c r="D2524" s="49" t="s">
        <v>31</v>
      </c>
      <c r="E2524" s="49">
        <v>1</v>
      </c>
      <c r="F2524" s="50" t="s">
        <v>436</v>
      </c>
      <c r="G2524" s="50" t="s">
        <v>14</v>
      </c>
      <c r="H2524" s="22">
        <v>0.77007349660500002</v>
      </c>
      <c r="J2524" s="39">
        <v>90209591</v>
      </c>
      <c r="K2524" s="51">
        <v>0.75430845000000002</v>
      </c>
      <c r="L2524" s="51">
        <v>-1.5765046604999899e-002</v>
      </c>
    </row>
    <row r="2525" ht="15" hidden="1">
      <c r="A2525" s="47">
        <v>90186397</v>
      </c>
      <c r="B2525" s="48" t="s">
        <v>4018</v>
      </c>
      <c r="C2525" s="48" t="s">
        <v>4019</v>
      </c>
      <c r="D2525" s="49" t="s">
        <v>146</v>
      </c>
      <c r="E2525" s="49">
        <v>1</v>
      </c>
      <c r="F2525" s="50" t="s">
        <v>60</v>
      </c>
      <c r="G2525" s="50" t="s">
        <v>14</v>
      </c>
      <c r="H2525" s="22">
        <v>0.77007349660500002</v>
      </c>
      <c r="J2525" s="39">
        <v>90186397</v>
      </c>
      <c r="K2525" s="51">
        <v>0.75430845000000002</v>
      </c>
      <c r="L2525" s="51">
        <v>-1.5765046604999899e-002</v>
      </c>
    </row>
    <row r="2526" ht="15" hidden="1">
      <c r="A2526" s="47">
        <v>90203747</v>
      </c>
      <c r="B2526" s="48" t="s">
        <v>5883</v>
      </c>
      <c r="C2526" s="48" t="s">
        <v>5885</v>
      </c>
      <c r="D2526" s="49" t="s">
        <v>414</v>
      </c>
      <c r="E2526" s="49">
        <v>1</v>
      </c>
      <c r="F2526" s="50" t="s">
        <v>60</v>
      </c>
      <c r="G2526" s="50" t="s">
        <v>14</v>
      </c>
      <c r="H2526" s="22">
        <v>0.77007349660500002</v>
      </c>
      <c r="J2526" s="39">
        <v>90203747</v>
      </c>
      <c r="K2526" s="51">
        <v>0.75430845000000002</v>
      </c>
      <c r="L2526" s="51">
        <v>-1.5765046604999899e-002</v>
      </c>
    </row>
    <row r="2527" ht="15" hidden="1">
      <c r="A2527" s="47">
        <v>90185080</v>
      </c>
      <c r="B2527" s="48" t="s">
        <v>6507</v>
      </c>
      <c r="C2527" s="48" t="s">
        <v>6509</v>
      </c>
      <c r="D2527" s="49" t="s">
        <v>603</v>
      </c>
      <c r="E2527" s="49">
        <v>1</v>
      </c>
      <c r="F2527" s="50" t="s">
        <v>60</v>
      </c>
      <c r="G2527" s="50" t="s">
        <v>14</v>
      </c>
      <c r="H2527" s="22">
        <v>0.77007349660500002</v>
      </c>
      <c r="J2527" s="39">
        <v>90185080</v>
      </c>
      <c r="K2527" s="51">
        <v>0.75430845000000002</v>
      </c>
      <c r="L2527" s="51">
        <v>-1.5765046604999899e-002</v>
      </c>
    </row>
    <row r="2528" ht="15" hidden="1">
      <c r="A2528" s="47">
        <v>92468411</v>
      </c>
      <c r="B2528" s="48" t="s">
        <v>6752</v>
      </c>
      <c r="C2528" s="48" t="s">
        <v>6752</v>
      </c>
      <c r="D2528" s="49" t="s">
        <v>39</v>
      </c>
      <c r="E2528" s="49">
        <v>1</v>
      </c>
      <c r="F2528" s="50" t="s">
        <v>60</v>
      </c>
      <c r="G2528" s="50" t="s">
        <v>14</v>
      </c>
      <c r="H2528" s="22">
        <v>0.77007349660500002</v>
      </c>
      <c r="J2528" s="39">
        <v>92468411</v>
      </c>
      <c r="K2528" s="51">
        <v>0.75430845000000002</v>
      </c>
      <c r="L2528" s="51">
        <v>-1.5765046604999899e-002</v>
      </c>
    </row>
    <row r="2529" ht="15" hidden="1">
      <c r="A2529" s="47">
        <v>90128095</v>
      </c>
      <c r="B2529" s="48" t="s">
        <v>7410</v>
      </c>
      <c r="C2529" s="48" t="s">
        <v>7413</v>
      </c>
      <c r="D2529" s="49" t="s">
        <v>21</v>
      </c>
      <c r="E2529" s="49">
        <v>1</v>
      </c>
      <c r="F2529" s="50" t="s">
        <v>60</v>
      </c>
      <c r="G2529" s="50" t="s">
        <v>14</v>
      </c>
      <c r="H2529" s="22">
        <v>0.77007349660500002</v>
      </c>
      <c r="J2529" s="39">
        <v>90128095</v>
      </c>
      <c r="K2529" s="51">
        <v>0.75430845000000002</v>
      </c>
      <c r="L2529" s="51">
        <v>-1.5765046604999899e-002</v>
      </c>
    </row>
    <row r="2530" ht="15" hidden="1">
      <c r="A2530" s="47">
        <v>90291891</v>
      </c>
      <c r="B2530" s="48" t="s">
        <v>8167</v>
      </c>
      <c r="C2530" s="48" t="s">
        <v>8169</v>
      </c>
      <c r="D2530" s="49" t="s">
        <v>1592</v>
      </c>
      <c r="E2530" s="49">
        <v>1</v>
      </c>
      <c r="F2530" s="50" t="s">
        <v>60</v>
      </c>
      <c r="G2530" s="50" t="s">
        <v>14</v>
      </c>
      <c r="H2530" s="22">
        <v>0.34768750463999998</v>
      </c>
      <c r="J2530" s="39">
        <v>90291891</v>
      </c>
      <c r="K2530" s="51">
        <v>0.34056959999999997</v>
      </c>
      <c r="L2530" s="51">
        <v>-7.1179046399999502e-003</v>
      </c>
    </row>
    <row r="2531" ht="15">
      <c r="A2531" s="47">
        <v>92442579</v>
      </c>
      <c r="B2531" s="48" t="s">
        <v>148</v>
      </c>
      <c r="C2531" s="48" t="s">
        <v>149</v>
      </c>
      <c r="D2531" s="49" t="s">
        <v>150</v>
      </c>
      <c r="E2531" s="49">
        <v>100</v>
      </c>
      <c r="F2531" s="50" t="s">
        <v>151</v>
      </c>
      <c r="G2531" s="50" t="s">
        <v>19</v>
      </c>
      <c r="H2531" s="22">
        <v>0.15133719509999999</v>
      </c>
      <c r="J2531" s="39">
        <v>92442579</v>
      </c>
      <c r="K2531" s="51">
        <v>0.14823900000000001</v>
      </c>
      <c r="L2531" s="51">
        <v>-3.0981950999999799e-003</v>
      </c>
    </row>
    <row r="2532" ht="15" hidden="1">
      <c r="A2532" s="47">
        <v>92459447</v>
      </c>
      <c r="B2532" s="48" t="s">
        <v>6143</v>
      </c>
      <c r="C2532" s="48" t="s">
        <v>6144</v>
      </c>
      <c r="D2532" s="49" t="s">
        <v>146</v>
      </c>
      <c r="E2532" s="49">
        <v>10</v>
      </c>
      <c r="F2532" s="50" t="s">
        <v>18</v>
      </c>
      <c r="G2532" s="50" t="s">
        <v>19</v>
      </c>
      <c r="H2532" s="22">
        <v>2.5669116553500002</v>
      </c>
      <c r="J2532" s="39">
        <v>92459447</v>
      </c>
      <c r="K2532" s="51">
        <v>2.5143615000000001</v>
      </c>
      <c r="L2532" s="51">
        <v>-5.25501553499996e-002</v>
      </c>
    </row>
    <row r="2533" ht="15" hidden="1">
      <c r="A2533" s="47">
        <v>92421750</v>
      </c>
      <c r="B2533" s="48" t="s">
        <v>6456</v>
      </c>
      <c r="C2533" s="48" t="s">
        <v>6457</v>
      </c>
      <c r="D2533" s="49" t="s">
        <v>220</v>
      </c>
      <c r="E2533" s="49">
        <v>1</v>
      </c>
      <c r="F2533" s="50" t="s">
        <v>436</v>
      </c>
      <c r="G2533" s="50" t="s">
        <v>14</v>
      </c>
      <c r="H2533" s="22">
        <v>2.5669116553500002</v>
      </c>
      <c r="J2533" s="39">
        <v>92421750</v>
      </c>
      <c r="K2533" s="51">
        <v>2.5143615000000001</v>
      </c>
      <c r="L2533" s="51">
        <v>-5.25501553499996e-002</v>
      </c>
    </row>
    <row r="2534" ht="15" hidden="1">
      <c r="A2534" s="47">
        <v>90294904</v>
      </c>
      <c r="B2534" s="48" t="s">
        <v>7022</v>
      </c>
      <c r="C2534" s="48" t="s">
        <v>7022</v>
      </c>
      <c r="D2534" s="49" t="s">
        <v>590</v>
      </c>
      <c r="E2534" s="49">
        <v>1</v>
      </c>
      <c r="F2534" s="50" t="s">
        <v>60</v>
      </c>
      <c r="G2534" s="50" t="s">
        <v>14</v>
      </c>
      <c r="H2534" s="22">
        <v>2.3624472581324998</v>
      </c>
      <c r="J2534" s="39">
        <v>90294904</v>
      </c>
      <c r="K2534" s="51">
        <v>2.3140829250000001</v>
      </c>
      <c r="L2534" s="51">
        <v>-4.8364333132499701e-002</v>
      </c>
    </row>
    <row r="2535" ht="15" hidden="1">
      <c r="A2535" s="47">
        <v>92385362</v>
      </c>
      <c r="B2535" s="48" t="s">
        <v>309</v>
      </c>
      <c r="C2535" s="48" t="s">
        <v>310</v>
      </c>
      <c r="D2535" s="49" t="s">
        <v>81</v>
      </c>
      <c r="E2535" s="49">
        <v>1</v>
      </c>
      <c r="F2535" s="50" t="s">
        <v>60</v>
      </c>
      <c r="G2535" s="50" t="s">
        <v>14</v>
      </c>
      <c r="H2535" s="22">
        <v>1.3581543149999999</v>
      </c>
      <c r="J2535" s="39">
        <v>92385362</v>
      </c>
      <c r="K2535" s="51">
        <v>1.3303499999999999</v>
      </c>
      <c r="L2535" s="51">
        <v>-2.7804314999999798e-002</v>
      </c>
    </row>
    <row r="2536" ht="15" hidden="1">
      <c r="A2536" s="47">
        <v>90312554</v>
      </c>
      <c r="B2536" s="48" t="s">
        <v>1791</v>
      </c>
      <c r="C2536" s="48" t="s">
        <v>1791</v>
      </c>
      <c r="D2536" s="49" t="s">
        <v>31</v>
      </c>
      <c r="E2536" s="49">
        <v>1</v>
      </c>
      <c r="F2536" s="50" t="s">
        <v>60</v>
      </c>
      <c r="G2536" s="50" t="s">
        <v>14</v>
      </c>
      <c r="H2536" s="22">
        <v>1.2834558276750001</v>
      </c>
      <c r="J2536" s="39">
        <v>90312554</v>
      </c>
      <c r="K2536" s="51">
        <v>1.2571807500000001</v>
      </c>
      <c r="L2536" s="51">
        <v>-2.62750776749998e-002</v>
      </c>
    </row>
    <row r="2537" ht="15" hidden="1">
      <c r="A2537" s="47">
        <v>90158156</v>
      </c>
      <c r="B2537" s="48" t="s">
        <v>3796</v>
      </c>
      <c r="C2537" s="48" t="s">
        <v>3798</v>
      </c>
      <c r="D2537" s="49" t="s">
        <v>229</v>
      </c>
      <c r="E2537" s="49">
        <v>1</v>
      </c>
      <c r="F2537" s="50" t="s">
        <v>60</v>
      </c>
      <c r="G2537" s="50" t="s">
        <v>14</v>
      </c>
      <c r="H2537" s="22">
        <v>1.2834558276750001</v>
      </c>
      <c r="J2537" s="39">
        <v>90158156</v>
      </c>
      <c r="K2537" s="51">
        <v>1.2571807500000001</v>
      </c>
      <c r="L2537" s="51">
        <v>-2.62750776749998e-002</v>
      </c>
    </row>
    <row r="2538" ht="15" hidden="1">
      <c r="A2538" s="47">
        <v>90303156</v>
      </c>
      <c r="B2538" s="48" t="s">
        <v>8110</v>
      </c>
      <c r="C2538" s="48" t="s">
        <v>8118</v>
      </c>
      <c r="D2538" s="49" t="s">
        <v>24</v>
      </c>
      <c r="E2538" s="49">
        <v>1</v>
      </c>
      <c r="F2538" s="50" t="s">
        <v>60</v>
      </c>
      <c r="G2538" s="50" t="s">
        <v>14</v>
      </c>
      <c r="H2538" s="22">
        <v>1.2834558276750001</v>
      </c>
      <c r="J2538" s="39">
        <v>90303156</v>
      </c>
      <c r="K2538" s="51">
        <v>1.2571807500000001</v>
      </c>
      <c r="L2538" s="51">
        <v>-2.62750776749998e-002</v>
      </c>
    </row>
    <row r="2539" ht="15" hidden="1">
      <c r="A2539" s="47">
        <v>92427049</v>
      </c>
      <c r="B2539" s="48" t="s">
        <v>8812</v>
      </c>
      <c r="C2539" s="48" t="s">
        <v>8813</v>
      </c>
      <c r="D2539" s="49" t="s">
        <v>354</v>
      </c>
      <c r="E2539" s="49">
        <v>1</v>
      </c>
      <c r="F2539" s="50" t="s">
        <v>158</v>
      </c>
      <c r="G2539" s="50" t="s">
        <v>14</v>
      </c>
      <c r="H2539" s="22">
        <v>1.2834558276750001</v>
      </c>
      <c r="J2539" s="39">
        <v>92427049</v>
      </c>
      <c r="K2539" s="51">
        <v>1.2571807500000001</v>
      </c>
      <c r="L2539" s="51">
        <v>-2.62750776749998e-002</v>
      </c>
    </row>
    <row r="2540" ht="15" hidden="1">
      <c r="A2540" s="47">
        <v>90125916</v>
      </c>
      <c r="B2540" s="48" t="s">
        <v>317</v>
      </c>
      <c r="C2540" s="48" t="s">
        <v>318</v>
      </c>
      <c r="D2540" s="49" t="s">
        <v>50</v>
      </c>
      <c r="E2540" s="49">
        <v>1</v>
      </c>
      <c r="F2540" s="50" t="s">
        <v>60</v>
      </c>
      <c r="G2540" s="50" t="s">
        <v>14</v>
      </c>
      <c r="H2540" s="22">
        <v>1.02676466214</v>
      </c>
      <c r="J2540" s="39">
        <v>90125916</v>
      </c>
      <c r="K2540" s="51">
        <v>1.0057446000000001</v>
      </c>
      <c r="L2540" s="51">
        <v>-2.1020062139999799e-002</v>
      </c>
    </row>
    <row r="2541" ht="15" hidden="1">
      <c r="A2541" s="47">
        <v>92434584</v>
      </c>
      <c r="B2541" s="48" t="s">
        <v>6684</v>
      </c>
      <c r="C2541" s="48" t="s">
        <v>6685</v>
      </c>
      <c r="D2541" s="49" t="s">
        <v>50</v>
      </c>
      <c r="E2541" s="49">
        <v>1</v>
      </c>
      <c r="F2541" s="50" t="s">
        <v>60</v>
      </c>
      <c r="G2541" s="50" t="s">
        <v>14</v>
      </c>
      <c r="H2541" s="22">
        <v>1.02676466214</v>
      </c>
      <c r="J2541" s="39">
        <v>92434584</v>
      </c>
      <c r="K2541" s="51">
        <v>1.0057446000000001</v>
      </c>
      <c r="L2541" s="51">
        <v>-2.1020062139999799e-002</v>
      </c>
    </row>
    <row r="2542" ht="15" hidden="1">
      <c r="A2542" s="47">
        <v>90217373</v>
      </c>
      <c r="B2542" s="48" t="s">
        <v>7277</v>
      </c>
      <c r="C2542" s="48" t="s">
        <v>7278</v>
      </c>
      <c r="D2542" s="49" t="s">
        <v>78</v>
      </c>
      <c r="E2542" s="49">
        <v>1</v>
      </c>
      <c r="F2542" s="50" t="s">
        <v>60</v>
      </c>
      <c r="G2542" s="50" t="s">
        <v>14</v>
      </c>
      <c r="H2542" s="22">
        <v>1.02676466214</v>
      </c>
      <c r="J2542" s="39">
        <v>90217373</v>
      </c>
      <c r="K2542" s="51">
        <v>1.0057446000000001</v>
      </c>
      <c r="L2542" s="51">
        <v>-2.1020062139999799e-002</v>
      </c>
    </row>
    <row r="2543" ht="15" hidden="1">
      <c r="A2543" s="47">
        <v>90173201</v>
      </c>
      <c r="B2543" s="48" t="s">
        <v>3582</v>
      </c>
      <c r="C2543" s="48" t="s">
        <v>3583</v>
      </c>
      <c r="D2543" s="49" t="s">
        <v>244</v>
      </c>
      <c r="E2543" s="49">
        <v>1</v>
      </c>
      <c r="F2543" s="50" t="s">
        <v>436</v>
      </c>
      <c r="G2543" s="50" t="s">
        <v>14</v>
      </c>
      <c r="H2543" s="22">
        <v>0.51338233106999998</v>
      </c>
      <c r="J2543" s="39">
        <v>90173201</v>
      </c>
      <c r="K2543" s="51">
        <v>0.50287230000000005</v>
      </c>
      <c r="L2543" s="51">
        <v>-1.05100310699999e-002</v>
      </c>
    </row>
    <row r="2544" ht="15" hidden="1">
      <c r="A2544" s="47">
        <v>92379486</v>
      </c>
      <c r="B2544" s="48" t="s">
        <v>3981</v>
      </c>
      <c r="C2544" s="48" t="s">
        <v>3982</v>
      </c>
      <c r="D2544" s="49" t="s">
        <v>244</v>
      </c>
      <c r="E2544" s="49">
        <v>1</v>
      </c>
      <c r="F2544" s="50" t="s">
        <v>60</v>
      </c>
      <c r="G2544" s="50" t="s">
        <v>14</v>
      </c>
      <c r="H2544" s="22">
        <v>0.51338233106999998</v>
      </c>
      <c r="J2544" s="39">
        <v>92379486</v>
      </c>
      <c r="K2544" s="51">
        <v>0.50287230000000005</v>
      </c>
      <c r="L2544" s="51">
        <v>-1.05100310699999e-002</v>
      </c>
    </row>
    <row r="2545" ht="15" hidden="1">
      <c r="A2545" s="47">
        <v>90263693</v>
      </c>
      <c r="B2545" s="48" t="s">
        <v>4672</v>
      </c>
      <c r="C2545" s="48" t="s">
        <v>4673</v>
      </c>
      <c r="D2545" s="49" t="s">
        <v>1797</v>
      </c>
      <c r="E2545" s="49">
        <v>1</v>
      </c>
      <c r="F2545" s="50" t="s">
        <v>60</v>
      </c>
      <c r="G2545" s="50" t="s">
        <v>14</v>
      </c>
      <c r="H2545" s="22">
        <v>0.51338233106999998</v>
      </c>
      <c r="J2545" s="39">
        <v>90263693</v>
      </c>
      <c r="K2545" s="51">
        <v>0.50287230000000005</v>
      </c>
      <c r="L2545" s="51">
        <v>-1.05100310699999e-002</v>
      </c>
    </row>
    <row r="2546" ht="15" hidden="1">
      <c r="A2546" s="47">
        <v>90136772</v>
      </c>
      <c r="B2546" s="48" t="s">
        <v>5055</v>
      </c>
      <c r="C2546" s="48" t="s">
        <v>5056</v>
      </c>
      <c r="D2546" s="49" t="s">
        <v>1356</v>
      </c>
      <c r="E2546" s="49">
        <v>100</v>
      </c>
      <c r="F2546" s="50" t="s">
        <v>95</v>
      </c>
      <c r="G2546" s="50" t="s">
        <v>19</v>
      </c>
      <c r="H2546" s="22">
        <v>0.51338233106999998</v>
      </c>
      <c r="J2546" s="39">
        <v>90136772</v>
      </c>
      <c r="K2546" s="51">
        <v>0.50287230000000005</v>
      </c>
      <c r="L2546" s="51">
        <v>-1.05100310699999e-002</v>
      </c>
    </row>
    <row r="2547" ht="15" hidden="1">
      <c r="A2547" s="47">
        <v>92254616</v>
      </c>
      <c r="B2547" s="48" t="s">
        <v>989</v>
      </c>
      <c r="C2547" s="48" t="s">
        <v>990</v>
      </c>
      <c r="D2547" s="49" t="s">
        <v>991</v>
      </c>
      <c r="E2547" s="49">
        <v>1</v>
      </c>
      <c r="F2547" s="50" t="s">
        <v>64</v>
      </c>
      <c r="G2547" s="50" t="s">
        <v>14</v>
      </c>
      <c r="H2547" s="22">
        <v>2.6280285995249999</v>
      </c>
      <c r="J2547" s="39">
        <v>92254616</v>
      </c>
      <c r="K2547" s="51">
        <v>2.5742272499999999</v>
      </c>
      <c r="L2547" s="51">
        <v>-5.3801349524999598e-002</v>
      </c>
    </row>
    <row r="2548" ht="15" hidden="1">
      <c r="A2548" s="47">
        <v>90209060</v>
      </c>
      <c r="B2548" s="48" t="s">
        <v>1582</v>
      </c>
      <c r="C2548" s="48" t="s">
        <v>1582</v>
      </c>
      <c r="D2548" s="49" t="s">
        <v>31</v>
      </c>
      <c r="E2548" s="49">
        <v>1</v>
      </c>
      <c r="F2548" s="50" t="s">
        <v>60</v>
      </c>
      <c r="G2548" s="50" t="s">
        <v>14</v>
      </c>
      <c r="H2548" s="22">
        <v>1.0359394393950001</v>
      </c>
      <c r="J2548" s="39">
        <v>90209060</v>
      </c>
      <c r="K2548" s="51">
        <v>1.01473155</v>
      </c>
      <c r="L2548" s="51">
        <v>-2.1207889394999801e-002</v>
      </c>
    </row>
    <row r="2549" ht="15" hidden="1">
      <c r="A2549" s="47">
        <v>90296044</v>
      </c>
      <c r="B2549" s="48" t="s">
        <v>1099</v>
      </c>
      <c r="C2549" s="48" t="s">
        <v>1100</v>
      </c>
      <c r="D2549" s="49" t="s">
        <v>675</v>
      </c>
      <c r="E2549" s="49">
        <v>1</v>
      </c>
      <c r="F2549" s="50" t="s">
        <v>60</v>
      </c>
      <c r="G2549" s="50" t="s">
        <v>14</v>
      </c>
      <c r="H2549" s="22">
        <v>0.73562225625</v>
      </c>
      <c r="J2549" s="39">
        <v>90296044</v>
      </c>
      <c r="K2549" s="51">
        <v>0.72056249999999999</v>
      </c>
      <c r="L2549" s="51">
        <v>-1.50597562499999e-002</v>
      </c>
    </row>
    <row r="2550" ht="15" hidden="1">
      <c r="A2550" s="47">
        <v>90312112</v>
      </c>
      <c r="B2550" s="48" t="s">
        <v>5768</v>
      </c>
      <c r="C2550" s="48" t="s">
        <v>5768</v>
      </c>
      <c r="D2550" s="49" t="s">
        <v>563</v>
      </c>
      <c r="E2550" s="49">
        <v>1</v>
      </c>
      <c r="F2550" s="50" t="s">
        <v>64</v>
      </c>
      <c r="G2550" s="50" t="s">
        <v>14</v>
      </c>
      <c r="H2550" s="22">
        <v>0.51796971969750005</v>
      </c>
      <c r="J2550" s="39">
        <v>90312112</v>
      </c>
      <c r="K2550" s="51">
        <v>0.50736577500000002</v>
      </c>
      <c r="L2550" s="51">
        <v>-1.06039446974999e-002</v>
      </c>
    </row>
    <row r="2551" ht="15" hidden="1">
      <c r="A2551" s="47">
        <v>90158091</v>
      </c>
      <c r="B2551" s="48" t="s">
        <v>3281</v>
      </c>
      <c r="C2551" s="48" t="s">
        <v>3281</v>
      </c>
      <c r="D2551" s="49" t="s">
        <v>229</v>
      </c>
      <c r="E2551" s="49">
        <v>1</v>
      </c>
      <c r="F2551" s="50" t="s">
        <v>436</v>
      </c>
      <c r="G2551" s="50" t="s">
        <v>14</v>
      </c>
      <c r="H2551" s="22">
        <v>1.4423598825299999</v>
      </c>
      <c r="J2551" s="39">
        <v>90158091</v>
      </c>
      <c r="K2551" s="51">
        <v>1.4128316999999999</v>
      </c>
      <c r="L2551" s="51">
        <v>-2.9528182529999801e-002</v>
      </c>
    </row>
    <row r="2552" ht="15" hidden="1">
      <c r="A2552" s="47">
        <v>90247760</v>
      </c>
      <c r="B2552" s="48" t="s">
        <v>8818</v>
      </c>
      <c r="C2552" s="48" t="s">
        <v>8830</v>
      </c>
      <c r="D2552" s="49" t="s">
        <v>1002</v>
      </c>
      <c r="E2552" s="49">
        <v>1</v>
      </c>
      <c r="F2552" s="50" t="s">
        <v>60</v>
      </c>
      <c r="G2552" s="50" t="s">
        <v>14</v>
      </c>
      <c r="H2552" s="22">
        <v>1.4423598825299999</v>
      </c>
      <c r="J2552" s="39">
        <v>90247760</v>
      </c>
      <c r="K2552" s="51">
        <v>1.4128316999999999</v>
      </c>
      <c r="L2552" s="51">
        <v>-2.9528182529999801e-002</v>
      </c>
    </row>
    <row r="2553" ht="15" hidden="1">
      <c r="A2553" s="47">
        <v>90249445</v>
      </c>
      <c r="B2553" s="48" t="s">
        <v>1582</v>
      </c>
      <c r="C2553" s="48" t="s">
        <v>1582</v>
      </c>
      <c r="D2553" s="49" t="s">
        <v>131</v>
      </c>
      <c r="E2553" s="49">
        <v>1</v>
      </c>
      <c r="F2553" s="50" t="s">
        <v>60</v>
      </c>
      <c r="G2553" s="50" t="s">
        <v>14</v>
      </c>
      <c r="H2553" s="22">
        <v>1.185668716995</v>
      </c>
      <c r="J2553" s="39">
        <v>90249445</v>
      </c>
      <c r="K2553" s="51">
        <v>1.1613955499999999</v>
      </c>
      <c r="L2553" s="51">
        <v>-2.42731669949998e-002</v>
      </c>
    </row>
    <row r="2554" ht="15" hidden="1">
      <c r="A2554" s="47">
        <v>92401740</v>
      </c>
      <c r="B2554" s="48" t="s">
        <v>3281</v>
      </c>
      <c r="C2554" s="48" t="s">
        <v>3281</v>
      </c>
      <c r="D2554" s="49" t="s">
        <v>59</v>
      </c>
      <c r="E2554" s="49">
        <v>1</v>
      </c>
      <c r="F2554" s="50" t="s">
        <v>60</v>
      </c>
      <c r="G2554" s="50" t="s">
        <v>14</v>
      </c>
      <c r="H2554" s="22">
        <v>1.185668716995</v>
      </c>
      <c r="J2554" s="39">
        <v>92401740</v>
      </c>
      <c r="K2554" s="51">
        <v>1.1613955499999999</v>
      </c>
      <c r="L2554" s="51">
        <v>-2.42731669949998e-002</v>
      </c>
    </row>
    <row r="2555" ht="15" hidden="1">
      <c r="A2555" s="47">
        <v>90157575</v>
      </c>
      <c r="B2555" s="48" t="s">
        <v>3281</v>
      </c>
      <c r="C2555" s="48" t="s">
        <v>3289</v>
      </c>
      <c r="D2555" s="49" t="s">
        <v>229</v>
      </c>
      <c r="E2555" s="49">
        <v>1</v>
      </c>
      <c r="F2555" s="50" t="s">
        <v>60</v>
      </c>
      <c r="G2555" s="50" t="s">
        <v>14</v>
      </c>
      <c r="H2555" s="22">
        <v>1.185668716995</v>
      </c>
      <c r="J2555" s="39">
        <v>90157575</v>
      </c>
      <c r="K2555" s="51">
        <v>1.1613955499999999</v>
      </c>
      <c r="L2555" s="51">
        <v>-2.42731669949998e-002</v>
      </c>
    </row>
    <row r="2556" ht="15" hidden="1">
      <c r="A2556" s="47">
        <v>90156587</v>
      </c>
      <c r="B2556" s="48" t="s">
        <v>172</v>
      </c>
      <c r="C2556" s="48" t="s">
        <v>176</v>
      </c>
      <c r="D2556" s="49" t="s">
        <v>36</v>
      </c>
      <c r="E2556" s="49">
        <v>1</v>
      </c>
      <c r="F2556" s="50" t="s">
        <v>88</v>
      </c>
      <c r="G2556" s="50" t="s">
        <v>14</v>
      </c>
      <c r="H2556" s="22">
        <v>0.72117994126499996</v>
      </c>
      <c r="J2556" s="39">
        <v>90156587</v>
      </c>
      <c r="K2556" s="51">
        <v>0.70641584999999996</v>
      </c>
      <c r="L2556" s="51">
        <v>-1.4764091264999901e-002</v>
      </c>
    </row>
    <row r="2557" ht="15" hidden="1">
      <c r="A2557" s="47">
        <v>90212096</v>
      </c>
      <c r="B2557" s="48" t="s">
        <v>694</v>
      </c>
      <c r="C2557" s="48" t="s">
        <v>698</v>
      </c>
      <c r="D2557" s="49" t="s">
        <v>31</v>
      </c>
      <c r="E2557" s="49">
        <v>1</v>
      </c>
      <c r="F2557" s="50" t="s">
        <v>60</v>
      </c>
      <c r="G2557" s="50" t="s">
        <v>14</v>
      </c>
      <c r="H2557" s="22">
        <v>0.72117994126499996</v>
      </c>
      <c r="J2557" s="39">
        <v>90212096</v>
      </c>
      <c r="K2557" s="51">
        <v>0.70641584999999996</v>
      </c>
      <c r="L2557" s="51">
        <v>-1.4764091264999901e-002</v>
      </c>
    </row>
    <row r="2558" ht="15" hidden="1">
      <c r="A2558" s="47">
        <v>92381006</v>
      </c>
      <c r="B2558" s="48" t="s">
        <v>2303</v>
      </c>
      <c r="C2558" s="48" t="s">
        <v>2304</v>
      </c>
      <c r="D2558" s="49" t="s">
        <v>157</v>
      </c>
      <c r="E2558" s="49">
        <v>1</v>
      </c>
      <c r="F2558" s="50" t="s">
        <v>60</v>
      </c>
      <c r="G2558" s="50" t="s">
        <v>14</v>
      </c>
      <c r="H2558" s="22">
        <v>0.72117994126499996</v>
      </c>
      <c r="J2558" s="39">
        <v>92381006</v>
      </c>
      <c r="K2558" s="51">
        <v>0.70641584999999996</v>
      </c>
      <c r="L2558" s="51">
        <v>-1.4764091264999901e-002</v>
      </c>
    </row>
    <row r="2559" ht="15" hidden="1">
      <c r="A2559" s="47">
        <v>90491025</v>
      </c>
      <c r="B2559" s="48" t="s">
        <v>3328</v>
      </c>
      <c r="C2559" s="48" t="s">
        <v>3329</v>
      </c>
      <c r="D2559" s="49" t="s">
        <v>146</v>
      </c>
      <c r="E2559" s="49">
        <v>1</v>
      </c>
      <c r="F2559" s="50" t="s">
        <v>158</v>
      </c>
      <c r="G2559" s="50" t="s">
        <v>14</v>
      </c>
      <c r="H2559" s="22">
        <v>0.31509180108000001</v>
      </c>
      <c r="J2559" s="39">
        <v>90491025</v>
      </c>
      <c r="K2559" s="51">
        <v>0.3086412</v>
      </c>
      <c r="L2559" s="51">
        <v>-6.4506010799999496e-003</v>
      </c>
    </row>
    <row r="2560" ht="15" hidden="1">
      <c r="A2560" s="47">
        <v>90131657</v>
      </c>
      <c r="B2560" s="48" t="s">
        <v>282</v>
      </c>
      <c r="C2560" s="48" t="s">
        <v>283</v>
      </c>
      <c r="D2560" s="49" t="s">
        <v>81</v>
      </c>
      <c r="E2560" s="49">
        <v>1</v>
      </c>
      <c r="F2560" s="50" t="s">
        <v>60</v>
      </c>
      <c r="G2560" s="50" t="s">
        <v>14</v>
      </c>
      <c r="H2560" s="22">
        <v>1.2277715007600001</v>
      </c>
      <c r="J2560" s="39">
        <v>90131657</v>
      </c>
      <c r="K2560" s="51">
        <v>1.2026364</v>
      </c>
      <c r="L2560" s="51">
        <v>-2.51351007599998e-002</v>
      </c>
    </row>
    <row r="2561" ht="15" hidden="1">
      <c r="A2561" s="47">
        <v>92403620</v>
      </c>
      <c r="B2561" s="48" t="s">
        <v>6530</v>
      </c>
      <c r="C2561" s="48" t="s">
        <v>6531</v>
      </c>
      <c r="D2561" s="49" t="s">
        <v>78</v>
      </c>
      <c r="E2561" s="49">
        <v>1</v>
      </c>
      <c r="F2561" s="50" t="s">
        <v>60</v>
      </c>
      <c r="G2561" s="50" t="s">
        <v>14</v>
      </c>
      <c r="H2561" s="22">
        <v>2.6891455437</v>
      </c>
      <c r="J2561" s="39">
        <v>92403620</v>
      </c>
      <c r="K2561" s="51">
        <v>2.634093</v>
      </c>
      <c r="L2561" s="51">
        <v>-5.5052543699999602e-002</v>
      </c>
    </row>
    <row r="2562" ht="15" hidden="1">
      <c r="A2562" s="47">
        <v>92409016</v>
      </c>
      <c r="B2562" s="48" t="s">
        <v>721</v>
      </c>
      <c r="C2562" s="48" t="s">
        <v>722</v>
      </c>
      <c r="D2562" s="49" t="s">
        <v>36</v>
      </c>
      <c r="E2562" s="49">
        <v>4</v>
      </c>
      <c r="F2562" s="50" t="s">
        <v>95</v>
      </c>
      <c r="G2562" s="50" t="s">
        <v>14</v>
      </c>
      <c r="H2562" s="22">
        <v>1.34457277185</v>
      </c>
      <c r="J2562" s="39">
        <v>92409016</v>
      </c>
      <c r="K2562" s="51">
        <v>1.3170465</v>
      </c>
      <c r="L2562" s="51">
        <v>-2.7526271849999801e-002</v>
      </c>
    </row>
    <row r="2563" ht="15" hidden="1">
      <c r="A2563" s="47">
        <v>90291573</v>
      </c>
      <c r="B2563" s="48" t="s">
        <v>4677</v>
      </c>
      <c r="C2563" s="48" t="s">
        <v>4677</v>
      </c>
      <c r="D2563" s="49" t="s">
        <v>227</v>
      </c>
      <c r="E2563" s="49">
        <v>1</v>
      </c>
      <c r="F2563" s="50" t="s">
        <v>60</v>
      </c>
      <c r="G2563" s="50" t="s">
        <v>14</v>
      </c>
      <c r="H2563" s="22">
        <v>0.31583519493750001</v>
      </c>
      <c r="J2563" s="39">
        <v>90291573</v>
      </c>
      <c r="K2563" s="51">
        <v>0.309369375</v>
      </c>
      <c r="L2563" s="51">
        <v>-6.4658199374999503e-003</v>
      </c>
    </row>
    <row r="2564" ht="15" hidden="1">
      <c r="A2564" s="47">
        <v>90156765</v>
      </c>
      <c r="B2564" s="48" t="s">
        <v>3631</v>
      </c>
      <c r="C2564" s="48" t="s">
        <v>3633</v>
      </c>
      <c r="D2564" s="49" t="s">
        <v>36</v>
      </c>
      <c r="E2564" s="49">
        <v>1</v>
      </c>
      <c r="F2564" s="50" t="s">
        <v>60</v>
      </c>
      <c r="G2564" s="50" t="s">
        <v>14</v>
      </c>
      <c r="H2564" s="22">
        <v>2.4324543781650001</v>
      </c>
      <c r="J2564" s="39">
        <v>90156765</v>
      </c>
      <c r="K2564" s="51">
        <v>2.38265685</v>
      </c>
      <c r="L2564" s="51">
        <v>-4.9797528164999598e-002</v>
      </c>
    </row>
    <row r="2565" ht="15" hidden="1">
      <c r="A2565" s="47">
        <v>94937184</v>
      </c>
      <c r="B2565" s="48" t="s">
        <v>2186</v>
      </c>
      <c r="C2565" s="48" t="s">
        <v>2187</v>
      </c>
      <c r="D2565" s="49" t="s">
        <v>124</v>
      </c>
      <c r="E2565" s="49">
        <v>10</v>
      </c>
      <c r="F2565" s="50" t="s">
        <v>743</v>
      </c>
      <c r="G2565" s="50" t="s">
        <v>261</v>
      </c>
      <c r="H2565" s="22">
        <v>2.4016048730100001</v>
      </c>
      <c r="J2565" s="39">
        <v>94937184</v>
      </c>
      <c r="K2565" s="51">
        <v>2.3524389000000001</v>
      </c>
      <c r="L2565" s="51">
        <v>-4.91659730099996e-002</v>
      </c>
    </row>
    <row r="2566" ht="15" hidden="1">
      <c r="A2566" s="47">
        <v>92388892</v>
      </c>
      <c r="B2566" s="48" t="s">
        <v>1319</v>
      </c>
      <c r="C2566" s="48" t="s">
        <v>1320</v>
      </c>
      <c r="D2566" s="49" t="s">
        <v>748</v>
      </c>
      <c r="E2566" s="49">
        <v>2</v>
      </c>
      <c r="F2566" s="50" t="s">
        <v>88</v>
      </c>
      <c r="G2566" s="50" t="s">
        <v>14</v>
      </c>
      <c r="H2566" s="22">
        <v>1.2467856611699999</v>
      </c>
      <c r="J2566" s="39">
        <v>92388892</v>
      </c>
      <c r="K2566" s="51">
        <v>1.2212613000000001</v>
      </c>
      <c r="L2566" s="51">
        <v>-2.5524361169999801e-002</v>
      </c>
    </row>
    <row r="2567" ht="15" hidden="1">
      <c r="A2567" s="47">
        <v>91403014</v>
      </c>
      <c r="B2567" s="48" t="s">
        <v>8297</v>
      </c>
      <c r="C2567" s="48" t="s">
        <v>8299</v>
      </c>
      <c r="D2567" s="49" t="s">
        <v>36</v>
      </c>
      <c r="E2567" s="49">
        <v>1</v>
      </c>
      <c r="F2567" s="50" t="s">
        <v>60</v>
      </c>
      <c r="G2567" s="50" t="s">
        <v>14</v>
      </c>
      <c r="H2567" s="22">
        <v>1.2467856611699999</v>
      </c>
      <c r="J2567" s="39">
        <v>91403014</v>
      </c>
      <c r="K2567" s="51">
        <v>1.2212613000000001</v>
      </c>
      <c r="L2567" s="51">
        <v>-2.5524361169999801e-002</v>
      </c>
    </row>
    <row r="2568" ht="15" hidden="1">
      <c r="A2568" s="47">
        <v>90183096</v>
      </c>
      <c r="B2568" s="48" t="s">
        <v>626</v>
      </c>
      <c r="C2568" s="48" t="s">
        <v>627</v>
      </c>
      <c r="D2568" s="49" t="s">
        <v>628</v>
      </c>
      <c r="E2568" s="49">
        <v>1</v>
      </c>
      <c r="F2568" s="50" t="s">
        <v>60</v>
      </c>
      <c r="G2568" s="50" t="s">
        <v>14</v>
      </c>
      <c r="H2568" s="22">
        <v>1.0878816063150001</v>
      </c>
      <c r="J2568" s="39">
        <v>90183096</v>
      </c>
      <c r="K2568" s="51">
        <v>1.06561035</v>
      </c>
      <c r="L2568" s="51">
        <v>-2.22712563149998e-002</v>
      </c>
    </row>
    <row r="2569" ht="15" hidden="1">
      <c r="A2569" s="47">
        <v>92392288</v>
      </c>
      <c r="B2569" s="48" t="s">
        <v>1582</v>
      </c>
      <c r="C2569" s="48" t="s">
        <v>1585</v>
      </c>
      <c r="D2569" s="49" t="s">
        <v>461</v>
      </c>
      <c r="E2569" s="49">
        <v>1</v>
      </c>
      <c r="F2569" s="50" t="s">
        <v>60</v>
      </c>
      <c r="G2569" s="50" t="s">
        <v>14</v>
      </c>
      <c r="H2569" s="22">
        <v>1.0878816063150001</v>
      </c>
      <c r="J2569" s="39">
        <v>92392288</v>
      </c>
      <c r="K2569" s="51">
        <v>1.06561035</v>
      </c>
      <c r="L2569" s="51">
        <v>-2.22712563149998e-002</v>
      </c>
    </row>
    <row r="2570" ht="15" hidden="1">
      <c r="A2570" s="47">
        <v>90150309</v>
      </c>
      <c r="B2570" s="48" t="s">
        <v>5601</v>
      </c>
      <c r="C2570" s="48" t="s">
        <v>5602</v>
      </c>
      <c r="D2570" s="49" t="s">
        <v>39</v>
      </c>
      <c r="E2570" s="49">
        <v>1</v>
      </c>
      <c r="F2570" s="50" t="s">
        <v>60</v>
      </c>
      <c r="G2570" s="50" t="s">
        <v>14</v>
      </c>
      <c r="H2570" s="22">
        <v>1.0878816063150001</v>
      </c>
      <c r="J2570" s="39">
        <v>90150309</v>
      </c>
      <c r="K2570" s="51">
        <v>1.06561035</v>
      </c>
      <c r="L2570" s="51">
        <v>-2.22712563149998e-002</v>
      </c>
    </row>
    <row r="2571" ht="15" hidden="1">
      <c r="A2571" s="47">
        <v>90237145</v>
      </c>
      <c r="B2571" s="48" t="s">
        <v>8139</v>
      </c>
      <c r="C2571" s="48" t="s">
        <v>8146</v>
      </c>
      <c r="D2571" s="49" t="s">
        <v>29</v>
      </c>
      <c r="E2571" s="49">
        <v>1</v>
      </c>
      <c r="F2571" s="50" t="s">
        <v>60</v>
      </c>
      <c r="G2571" s="50" t="s">
        <v>14</v>
      </c>
      <c r="H2571" s="22">
        <v>0.28249609751999999</v>
      </c>
      <c r="J2571" s="39">
        <v>90237145</v>
      </c>
      <c r="K2571" s="51">
        <v>0.27671279999999998</v>
      </c>
      <c r="L2571" s="51">
        <v>-5.78329751999995e-003</v>
      </c>
    </row>
    <row r="2572" ht="15" hidden="1">
      <c r="A2572" s="47">
        <v>90149254</v>
      </c>
      <c r="B2572" s="48" t="s">
        <v>226</v>
      </c>
      <c r="C2572" s="48" t="s">
        <v>232</v>
      </c>
      <c r="D2572" s="49" t="s">
        <v>233</v>
      </c>
      <c r="E2572" s="49">
        <v>1</v>
      </c>
      <c r="F2572" s="50" t="s">
        <v>60</v>
      </c>
      <c r="G2572" s="50" t="s">
        <v>14</v>
      </c>
      <c r="H2572" s="22">
        <v>2.2368801568049999</v>
      </c>
      <c r="J2572" s="39">
        <v>90149254</v>
      </c>
      <c r="K2572" s="51">
        <v>2.1910864499999998</v>
      </c>
      <c r="L2572" s="51">
        <v>-4.5793706804999598e-002</v>
      </c>
    </row>
    <row r="2573" ht="15" hidden="1">
      <c r="A2573" s="47">
        <v>92456480</v>
      </c>
      <c r="B2573" s="48" t="s">
        <v>816</v>
      </c>
      <c r="C2573" s="48" t="s">
        <v>816</v>
      </c>
      <c r="D2573" s="49" t="s">
        <v>233</v>
      </c>
      <c r="E2573" s="49">
        <v>1</v>
      </c>
      <c r="F2573" s="50" t="s">
        <v>60</v>
      </c>
      <c r="G2573" s="50" t="s">
        <v>14</v>
      </c>
      <c r="H2573" s="22">
        <v>1.1142492022304999</v>
      </c>
      <c r="J2573" s="39">
        <v>92456480</v>
      </c>
      <c r="K2573" s="51">
        <v>1.0914381449999999</v>
      </c>
      <c r="L2573" s="51">
        <v>-2.2811057230499799e-002</v>
      </c>
    </row>
    <row r="2574" ht="15" hidden="1">
      <c r="A2574" s="47">
        <v>92456499</v>
      </c>
      <c r="B2574" s="48" t="s">
        <v>816</v>
      </c>
      <c r="C2574" s="48" t="s">
        <v>816</v>
      </c>
      <c r="D2574" s="49" t="s">
        <v>233</v>
      </c>
      <c r="E2574" s="49">
        <v>1</v>
      </c>
      <c r="F2574" s="50" t="s">
        <v>436</v>
      </c>
      <c r="G2574" s="50" t="s">
        <v>14</v>
      </c>
      <c r="H2574" s="22">
        <v>1.1142492022304999</v>
      </c>
      <c r="J2574" s="39">
        <v>92456499</v>
      </c>
      <c r="K2574" s="51">
        <v>1.0914381449999999</v>
      </c>
      <c r="L2574" s="51">
        <v>-2.2811057230499799e-002</v>
      </c>
    </row>
    <row r="2575" ht="15" hidden="1">
      <c r="A2575" s="47">
        <v>92461336</v>
      </c>
      <c r="B2575" s="48" t="s">
        <v>2418</v>
      </c>
      <c r="C2575" s="48" t="s">
        <v>2419</v>
      </c>
      <c r="D2575" s="49" t="s">
        <v>31</v>
      </c>
      <c r="E2575" s="49">
        <v>1</v>
      </c>
      <c r="F2575" s="50" t="s">
        <v>60</v>
      </c>
      <c r="G2575" s="50" t="s">
        <v>14</v>
      </c>
      <c r="H2575" s="22">
        <v>1.1142492022304999</v>
      </c>
      <c r="J2575" s="39">
        <v>92461336</v>
      </c>
      <c r="K2575" s="51">
        <v>1.0914381449999999</v>
      </c>
      <c r="L2575" s="51">
        <v>-2.2811057230499799e-002</v>
      </c>
    </row>
    <row r="2576" ht="15" hidden="1">
      <c r="A2576" s="47">
        <v>90142942</v>
      </c>
      <c r="B2576" s="48" t="s">
        <v>889</v>
      </c>
      <c r="C2576" s="48" t="s">
        <v>891</v>
      </c>
      <c r="D2576" s="49" t="s">
        <v>17</v>
      </c>
      <c r="E2576" s="49">
        <v>1</v>
      </c>
      <c r="F2576" s="50" t="s">
        <v>60</v>
      </c>
      <c r="G2576" s="50" t="s">
        <v>14</v>
      </c>
      <c r="H2576" s="22">
        <v>1.10186865553905</v>
      </c>
      <c r="J2576" s="39">
        <v>90142942</v>
      </c>
      <c r="K2576" s="51">
        <v>1.0793110545</v>
      </c>
      <c r="L2576" s="51">
        <v>-2.2557601039049802e-002</v>
      </c>
    </row>
    <row r="2577" ht="15" hidden="1">
      <c r="A2577" s="47">
        <v>94937249</v>
      </c>
      <c r="B2577" s="48" t="s">
        <v>2195</v>
      </c>
      <c r="C2577" s="48" t="s">
        <v>2196</v>
      </c>
      <c r="D2577" s="49" t="s">
        <v>124</v>
      </c>
      <c r="E2577" s="49">
        <v>50</v>
      </c>
      <c r="F2577" s="50" t="s">
        <v>743</v>
      </c>
      <c r="G2577" s="50" t="s">
        <v>261</v>
      </c>
      <c r="H2577" s="22">
        <v>2.1340872773639998</v>
      </c>
      <c r="J2577" s="39">
        <v>94937249</v>
      </c>
      <c r="K2577" s="51">
        <v>2.0903979600000002</v>
      </c>
      <c r="L2577" s="51">
        <v>-4.36893173639996e-002</v>
      </c>
    </row>
    <row r="2578" ht="15" hidden="1">
      <c r="A2578" s="47">
        <v>94937885</v>
      </c>
      <c r="B2578" s="48" t="s">
        <v>3322</v>
      </c>
      <c r="C2578" s="48" t="s">
        <v>3324</v>
      </c>
      <c r="D2578" s="49" t="s">
        <v>1717</v>
      </c>
      <c r="E2578" s="49">
        <v>10</v>
      </c>
      <c r="F2578" s="50" t="s">
        <v>743</v>
      </c>
      <c r="G2578" s="50" t="s">
        <v>261</v>
      </c>
      <c r="H2578" s="22">
        <v>102.34699999999999</v>
      </c>
      <c r="J2578" s="39">
        <v>94937885</v>
      </c>
      <c r="K2578" s="51">
        <v>100.2517551</v>
      </c>
      <c r="L2578" s="51">
        <v>-2.09524489999998</v>
      </c>
    </row>
    <row r="2579" ht="15" hidden="1">
      <c r="A2579" s="47">
        <v>90177800</v>
      </c>
      <c r="B2579" s="48" t="s">
        <v>1364</v>
      </c>
      <c r="C2579" s="48" t="s">
        <v>1365</v>
      </c>
      <c r="D2579" s="49" t="s">
        <v>915</v>
      </c>
      <c r="E2579" s="49">
        <v>1</v>
      </c>
      <c r="F2579" s="50" t="s">
        <v>13</v>
      </c>
      <c r="G2579" s="50" t="s">
        <v>14</v>
      </c>
      <c r="H2579" s="22">
        <v>52.700249999999997</v>
      </c>
      <c r="J2579" s="39">
        <v>90177800</v>
      </c>
      <c r="K2579" s="51">
        <v>51.621381</v>
      </c>
      <c r="L2579" s="51">
        <v>-1.0788689999999901</v>
      </c>
    </row>
    <row r="2580" ht="15" hidden="1">
      <c r="A2580" s="47">
        <v>90191838</v>
      </c>
      <c r="B2580" s="48" t="s">
        <v>127</v>
      </c>
      <c r="C2580" s="48" t="s">
        <v>128</v>
      </c>
      <c r="D2580" s="49" t="s">
        <v>124</v>
      </c>
      <c r="E2580" s="49">
        <v>1</v>
      </c>
      <c r="F2580" s="50" t="s">
        <v>70</v>
      </c>
      <c r="G2580" s="50" t="s">
        <v>14</v>
      </c>
      <c r="H2580" s="22">
        <v>1256.3900000000001</v>
      </c>
      <c r="J2580" s="39">
        <v>90191838</v>
      </c>
      <c r="K2580" s="51">
        <v>1230.6700000000001</v>
      </c>
      <c r="L2580" s="51">
        <v>-25.719999999999999</v>
      </c>
    </row>
    <row r="2581" ht="15" hidden="1">
      <c r="A2581" s="47">
        <v>96003790</v>
      </c>
      <c r="B2581" s="48" t="s">
        <v>7112</v>
      </c>
      <c r="C2581" s="48" t="s">
        <v>7113</v>
      </c>
      <c r="D2581" s="49" t="s">
        <v>7114</v>
      </c>
      <c r="E2581" s="49">
        <v>1</v>
      </c>
      <c r="F2581" s="50" t="s">
        <v>13</v>
      </c>
      <c r="G2581" s="50" t="s">
        <v>14</v>
      </c>
      <c r="H2581" s="22">
        <v>1322.97</v>
      </c>
      <c r="J2581" s="39">
        <v>96003790</v>
      </c>
      <c r="K2581" s="51">
        <v>1295.8900000000001</v>
      </c>
      <c r="L2581" s="51">
        <v>-27.079999999999899</v>
      </c>
    </row>
    <row r="2582" ht="15" hidden="1">
      <c r="A2582" s="47">
        <v>92205011</v>
      </c>
      <c r="B2582" s="48" t="s">
        <v>10</v>
      </c>
      <c r="C2582" s="48" t="s">
        <v>11</v>
      </c>
      <c r="D2582" s="49" t="s">
        <v>12</v>
      </c>
      <c r="E2582" s="49">
        <v>1</v>
      </c>
      <c r="F2582" s="50" t="s">
        <v>13</v>
      </c>
      <c r="G2582" s="50" t="s">
        <v>14</v>
      </c>
      <c r="H2582" s="22">
        <v>2016.71</v>
      </c>
      <c r="J2582" s="39">
        <v>92205011</v>
      </c>
      <c r="K2582" s="51">
        <v>1975.4300000000001</v>
      </c>
      <c r="L2582" s="51">
        <v>-41.280000000000001</v>
      </c>
    </row>
    <row r="2583" ht="15" hidden="1">
      <c r="A2583" s="47">
        <v>90155076</v>
      </c>
      <c r="B2583" s="48" t="s">
        <v>1240</v>
      </c>
      <c r="C2583" s="48" t="s">
        <v>1241</v>
      </c>
      <c r="D2583" s="49" t="s">
        <v>220</v>
      </c>
      <c r="E2583" s="49">
        <v>100</v>
      </c>
      <c r="F2583" s="50" t="s">
        <v>743</v>
      </c>
      <c r="G2583" s="50" t="s">
        <v>19</v>
      </c>
      <c r="H2583" s="22">
        <v>18.562840000000001</v>
      </c>
      <c r="J2583" s="39">
        <v>90155076</v>
      </c>
      <c r="K2583" s="51">
        <v>18.182880000000001</v>
      </c>
      <c r="L2583" s="51">
        <v>-0.37995999999999702</v>
      </c>
    </row>
    <row r="2584" ht="15" hidden="1">
      <c r="A2584" s="47">
        <v>90155084</v>
      </c>
      <c r="B2584" s="48" t="s">
        <v>1242</v>
      </c>
      <c r="C2584" s="48" t="s">
        <v>1243</v>
      </c>
      <c r="D2584" s="49" t="s">
        <v>220</v>
      </c>
      <c r="E2584" s="49">
        <v>400</v>
      </c>
      <c r="F2584" s="50" t="s">
        <v>743</v>
      </c>
      <c r="G2584" s="50" t="s">
        <v>19</v>
      </c>
      <c r="H2584" s="22">
        <v>17.968299999999999</v>
      </c>
      <c r="J2584" s="39">
        <v>90155084</v>
      </c>
      <c r="K2584" s="51">
        <v>17.600530500000001</v>
      </c>
      <c r="L2584" s="51">
        <v>-0.36776949999999797</v>
      </c>
    </row>
    <row r="2585" ht="15" hidden="1">
      <c r="A2585" s="47">
        <v>92451926</v>
      </c>
      <c r="B2585" s="48" t="s">
        <v>8259</v>
      </c>
      <c r="C2585" s="48" t="s">
        <v>8260</v>
      </c>
      <c r="D2585" s="49" t="s">
        <v>92</v>
      </c>
      <c r="E2585" s="49">
        <v>1</v>
      </c>
      <c r="F2585" s="50" t="s">
        <v>88</v>
      </c>
      <c r="G2585" s="50" t="s">
        <v>14</v>
      </c>
      <c r="H2585" s="22">
        <v>41.990000000000002</v>
      </c>
      <c r="J2585" s="39">
        <v>92451926</v>
      </c>
      <c r="K2585" s="51">
        <v>41.130620999999998</v>
      </c>
      <c r="L2585" s="51">
        <v>-0.85937899999999701</v>
      </c>
    </row>
    <row r="2586" ht="15" hidden="1">
      <c r="A2586" s="47">
        <v>90301447</v>
      </c>
      <c r="B2586" s="48" t="s">
        <v>4867</v>
      </c>
      <c r="C2586" s="48" t="s">
        <v>4871</v>
      </c>
      <c r="D2586" s="49" t="s">
        <v>39</v>
      </c>
      <c r="E2586" s="49">
        <v>1</v>
      </c>
      <c r="F2586" s="50" t="s">
        <v>70</v>
      </c>
      <c r="G2586" s="50" t="s">
        <v>14</v>
      </c>
      <c r="H2586" s="22">
        <v>37.329999999999998</v>
      </c>
      <c r="J2586" s="39">
        <v>90301447</v>
      </c>
      <c r="K2586" s="51">
        <v>36.566000099999997</v>
      </c>
      <c r="L2586" s="51">
        <v>-0.76399989999999496</v>
      </c>
    </row>
    <row r="2587" ht="15" hidden="1">
      <c r="A2587" s="47">
        <v>90153545</v>
      </c>
      <c r="B2587" s="48" t="s">
        <v>9452</v>
      </c>
      <c r="C2587" s="48" t="s">
        <v>9452</v>
      </c>
      <c r="D2587" s="49" t="s">
        <v>39</v>
      </c>
      <c r="E2587" s="49">
        <v>1</v>
      </c>
      <c r="F2587" s="50" t="s">
        <v>13</v>
      </c>
      <c r="G2587" s="50" t="s">
        <v>14</v>
      </c>
      <c r="H2587" s="22">
        <v>333.25999999999999</v>
      </c>
      <c r="J2587" s="39">
        <v>90153545</v>
      </c>
      <c r="K2587" s="51">
        <v>326.44</v>
      </c>
      <c r="L2587" s="51">
        <v>-6.8199999999999896</v>
      </c>
    </row>
    <row r="2588" ht="15" hidden="1">
      <c r="A2588" s="47">
        <v>90264258</v>
      </c>
      <c r="B2588" s="48" t="s">
        <v>5318</v>
      </c>
      <c r="C2588" s="48" t="s">
        <v>5319</v>
      </c>
      <c r="D2588" s="49" t="s">
        <v>455</v>
      </c>
      <c r="E2588" s="49">
        <v>300</v>
      </c>
      <c r="F2588" s="50" t="s">
        <v>743</v>
      </c>
      <c r="G2588" s="50" t="s">
        <v>19</v>
      </c>
      <c r="H2588" s="22">
        <v>1.6321000000000001</v>
      </c>
      <c r="J2588" s="39">
        <v>90264258</v>
      </c>
      <c r="K2588" s="51">
        <v>1.5987</v>
      </c>
      <c r="L2588" s="51">
        <v>-3.3400000000000103e-002</v>
      </c>
    </row>
    <row r="2589" ht="15" hidden="1">
      <c r="A2589" s="47">
        <v>92422365</v>
      </c>
      <c r="B2589" s="48" t="s">
        <v>714</v>
      </c>
      <c r="C2589" s="48" t="s">
        <v>715</v>
      </c>
      <c r="D2589" s="49" t="s">
        <v>21</v>
      </c>
      <c r="E2589" s="49">
        <v>1</v>
      </c>
      <c r="F2589" s="50" t="s">
        <v>64</v>
      </c>
      <c r="G2589" s="50" t="s">
        <v>14</v>
      </c>
      <c r="H2589" s="22">
        <v>63.744300000000003</v>
      </c>
      <c r="J2589" s="39">
        <v>92422365</v>
      </c>
      <c r="K2589" s="51">
        <v>62.439977249999998</v>
      </c>
      <c r="L2589" s="51">
        <v>-1.3043227500000001</v>
      </c>
    </row>
    <row r="2590" ht="15" hidden="1">
      <c r="A2590" s="47">
        <v>94938024</v>
      </c>
      <c r="B2590" s="48" t="s">
        <v>3357</v>
      </c>
      <c r="C2590" s="48" t="s">
        <v>3357</v>
      </c>
      <c r="D2590" s="49" t="s">
        <v>1714</v>
      </c>
      <c r="E2590" s="49">
        <v>100</v>
      </c>
      <c r="F2590" s="50" t="s">
        <v>743</v>
      </c>
      <c r="G2590" s="50" t="s">
        <v>261</v>
      </c>
      <c r="H2590" s="22">
        <v>10.2836</v>
      </c>
      <c r="J2590" s="39">
        <v>94938024</v>
      </c>
      <c r="K2590" s="51">
        <v>10.07318214</v>
      </c>
      <c r="L2590" s="51">
        <v>-0.21041786000000001</v>
      </c>
    </row>
    <row r="2591" ht="15" hidden="1">
      <c r="A2591" s="47">
        <v>92442501</v>
      </c>
      <c r="B2591" s="48" t="s">
        <v>7384</v>
      </c>
      <c r="C2591" s="48" t="s">
        <v>7385</v>
      </c>
      <c r="D2591" s="49" t="s">
        <v>81</v>
      </c>
      <c r="E2591" s="49">
        <v>1</v>
      </c>
      <c r="F2591" s="50" t="s">
        <v>88</v>
      </c>
      <c r="G2591" s="50" t="s">
        <v>14</v>
      </c>
      <c r="H2591" s="22">
        <v>158.40000000000001</v>
      </c>
      <c r="J2591" s="39">
        <v>92442501</v>
      </c>
      <c r="K2591" s="51">
        <v>155.16005085</v>
      </c>
      <c r="L2591" s="51">
        <v>-3.23994914999997</v>
      </c>
    </row>
    <row r="2592" ht="15" hidden="1">
      <c r="A2592" s="47">
        <v>90250435</v>
      </c>
      <c r="B2592" s="48" t="s">
        <v>9935</v>
      </c>
      <c r="C2592" s="48" t="s">
        <v>9936</v>
      </c>
      <c r="D2592" s="49" t="s">
        <v>9937</v>
      </c>
      <c r="E2592" s="49">
        <v>1</v>
      </c>
      <c r="F2592" s="50" t="s">
        <v>13</v>
      </c>
      <c r="G2592" s="50" t="s">
        <v>9886</v>
      </c>
      <c r="H2592" s="22">
        <v>258.06</v>
      </c>
      <c r="J2592" s="39">
        <v>90250435</v>
      </c>
      <c r="K2592" s="51">
        <v>252.78170399999999</v>
      </c>
      <c r="L2592" s="51">
        <v>-5.2782960000000099</v>
      </c>
    </row>
    <row r="2593" ht="15" hidden="1">
      <c r="A2593" s="47">
        <v>92427723</v>
      </c>
      <c r="B2593" s="48" t="s">
        <v>4977</v>
      </c>
      <c r="C2593" s="48" t="s">
        <v>4978</v>
      </c>
      <c r="D2593" s="49" t="s">
        <v>598</v>
      </c>
      <c r="E2593" s="49">
        <v>1</v>
      </c>
      <c r="F2593" s="50" t="s">
        <v>13</v>
      </c>
      <c r="G2593" s="50" t="s">
        <v>14</v>
      </c>
      <c r="H2593" s="22">
        <v>486.22500000000002</v>
      </c>
      <c r="J2593" s="39">
        <v>92427723</v>
      </c>
      <c r="K2593" s="51">
        <v>476.27993385000002</v>
      </c>
      <c r="L2593" s="51">
        <v>-9.9450661499999509</v>
      </c>
    </row>
    <row r="2594" ht="15" hidden="1">
      <c r="A2594" s="47">
        <v>94938326</v>
      </c>
      <c r="B2594" s="48" t="s">
        <v>4128</v>
      </c>
      <c r="C2594" s="48" t="s">
        <v>4129</v>
      </c>
      <c r="D2594" s="49" t="s">
        <v>455</v>
      </c>
      <c r="E2594" s="49">
        <v>600</v>
      </c>
      <c r="F2594" s="50" t="s">
        <v>743</v>
      </c>
      <c r="G2594" s="50" t="s">
        <v>261</v>
      </c>
      <c r="H2594" s="22">
        <v>0.73429999999999995</v>
      </c>
      <c r="J2594" s="39">
        <v>94938326</v>
      </c>
      <c r="K2594" s="51">
        <v>0.71928223499999999</v>
      </c>
      <c r="L2594" s="51">
        <v>-1.50177649999999e-002</v>
      </c>
    </row>
    <row r="2595" ht="15" hidden="1">
      <c r="A2595" s="47">
        <v>90302800</v>
      </c>
      <c r="B2595" s="48" t="s">
        <v>634</v>
      </c>
      <c r="C2595" s="48" t="s">
        <v>635</v>
      </c>
      <c r="D2595" s="49" t="s">
        <v>633</v>
      </c>
      <c r="E2595" s="49">
        <v>1</v>
      </c>
      <c r="F2595" s="50" t="s">
        <v>70</v>
      </c>
      <c r="G2595" s="50" t="s">
        <v>14</v>
      </c>
      <c r="H2595" s="22">
        <v>62.460000000000001</v>
      </c>
      <c r="J2595" s="39">
        <v>90302800</v>
      </c>
      <c r="K2595" s="51">
        <v>61.182796500000002</v>
      </c>
      <c r="L2595" s="51">
        <v>-1.2772034999999999</v>
      </c>
    </row>
    <row r="2596" ht="15" hidden="1">
      <c r="A2596" s="47">
        <v>94937125</v>
      </c>
      <c r="B2596" s="48" t="s">
        <v>1729</v>
      </c>
      <c r="C2596" s="48" t="s">
        <v>1730</v>
      </c>
      <c r="D2596" s="49" t="s">
        <v>455</v>
      </c>
      <c r="E2596" s="49">
        <v>50</v>
      </c>
      <c r="F2596" s="50" t="s">
        <v>743</v>
      </c>
      <c r="G2596" s="50" t="s">
        <v>261</v>
      </c>
      <c r="H2596" s="22">
        <v>5.3288000000000002</v>
      </c>
      <c r="J2596" s="39">
        <v>94937125</v>
      </c>
      <c r="K2596" s="51">
        <v>5.2198372800000001</v>
      </c>
      <c r="L2596" s="51">
        <v>-0.108962719999999</v>
      </c>
    </row>
    <row r="2597" ht="15" hidden="1">
      <c r="A2597" s="47">
        <v>90201396</v>
      </c>
      <c r="B2597" s="48" t="s">
        <v>7907</v>
      </c>
      <c r="C2597" s="48" t="s">
        <v>7908</v>
      </c>
      <c r="D2597" s="49" t="s">
        <v>231</v>
      </c>
      <c r="E2597" s="49">
        <v>1</v>
      </c>
      <c r="F2597" s="50" t="s">
        <v>64</v>
      </c>
      <c r="G2597" s="50" t="s">
        <v>14</v>
      </c>
      <c r="H2597" s="22">
        <v>83.629999999999995</v>
      </c>
      <c r="J2597" s="39">
        <v>90201396</v>
      </c>
      <c r="K2597" s="51">
        <v>81.920000000000002</v>
      </c>
      <c r="L2597" s="51">
        <v>-1.70999999999999</v>
      </c>
    </row>
    <row r="2598" ht="15" hidden="1">
      <c r="A2598" s="47">
        <v>92399843</v>
      </c>
      <c r="B2598" s="48" t="s">
        <v>4862</v>
      </c>
      <c r="C2598" s="48" t="s">
        <v>4863</v>
      </c>
      <c r="D2598" s="49" t="s">
        <v>69</v>
      </c>
      <c r="E2598" s="49">
        <v>1</v>
      </c>
      <c r="F2598" s="50" t="s">
        <v>70</v>
      </c>
      <c r="G2598" s="50" t="s">
        <v>14</v>
      </c>
      <c r="H2598" s="22">
        <v>100.40000000000001</v>
      </c>
      <c r="J2598" s="39">
        <v>92399843</v>
      </c>
      <c r="K2598" s="51">
        <v>98.347454099999993</v>
      </c>
      <c r="L2598" s="51">
        <v>-2.0525459000000099</v>
      </c>
    </row>
    <row r="2599" ht="15" hidden="1">
      <c r="A2599" s="47">
        <v>94937834</v>
      </c>
      <c r="B2599" s="48" t="s">
        <v>3228</v>
      </c>
      <c r="C2599" s="48" t="s">
        <v>3229</v>
      </c>
      <c r="D2599" s="49" t="s">
        <v>85</v>
      </c>
      <c r="E2599" s="49">
        <v>50</v>
      </c>
      <c r="F2599" s="50" t="s">
        <v>743</v>
      </c>
      <c r="G2599" s="50" t="s">
        <v>261</v>
      </c>
      <c r="H2599" s="22">
        <v>6.9577999999999998</v>
      </c>
      <c r="J2599" s="39">
        <v>94937834</v>
      </c>
      <c r="K2599" s="51">
        <v>6.8155730999999999</v>
      </c>
      <c r="L2599" s="51">
        <v>-0.14222689999999899</v>
      </c>
    </row>
    <row r="2600" ht="15" hidden="1">
      <c r="A2600" s="47">
        <v>92404022</v>
      </c>
      <c r="B2600" s="48" t="s">
        <v>4917</v>
      </c>
      <c r="C2600" s="48" t="s">
        <v>4918</v>
      </c>
      <c r="D2600" s="49" t="s">
        <v>21</v>
      </c>
      <c r="E2600" s="49">
        <v>1</v>
      </c>
      <c r="F2600" s="50" t="s">
        <v>13</v>
      </c>
      <c r="G2600" s="50" t="s">
        <v>14</v>
      </c>
      <c r="H2600" s="22">
        <v>129.05000000000001</v>
      </c>
      <c r="J2600" s="39">
        <v>92404022</v>
      </c>
      <c r="K2600" s="51">
        <v>126.4125177</v>
      </c>
      <c r="L2600" s="51">
        <v>-2.6374822999999998</v>
      </c>
    </row>
    <row r="2601" ht="15" hidden="1">
      <c r="A2601" s="47">
        <v>92424309</v>
      </c>
      <c r="B2601" s="48" t="s">
        <v>1217</v>
      </c>
      <c r="C2601" s="48" t="s">
        <v>1218</v>
      </c>
      <c r="D2601" s="49" t="s">
        <v>220</v>
      </c>
      <c r="E2601" s="49">
        <v>1</v>
      </c>
      <c r="F2601" s="50" t="s">
        <v>64</v>
      </c>
      <c r="G2601" s="50" t="s">
        <v>14</v>
      </c>
      <c r="H2601" s="22">
        <v>322.26999999999998</v>
      </c>
      <c r="J2601" s="39">
        <v>92424309</v>
      </c>
      <c r="K2601" s="51">
        <v>315.68407289999999</v>
      </c>
      <c r="L2601" s="51">
        <v>-6.5859270999999904</v>
      </c>
    </row>
    <row r="2602" ht="15" hidden="1">
      <c r="A2602" s="47">
        <v>94937907</v>
      </c>
      <c r="B2602" s="48" t="s">
        <v>3325</v>
      </c>
      <c r="C2602" s="48" t="s">
        <v>3327</v>
      </c>
      <c r="D2602" s="49" t="s">
        <v>92</v>
      </c>
      <c r="E2602" s="49">
        <v>5</v>
      </c>
      <c r="F2602" s="50" t="s">
        <v>743</v>
      </c>
      <c r="G2602" s="50" t="s">
        <v>261</v>
      </c>
      <c r="H2602" s="22">
        <v>110.56</v>
      </c>
      <c r="J2602" s="39">
        <v>94937907</v>
      </c>
      <c r="K2602" s="51">
        <v>108.3011328</v>
      </c>
      <c r="L2602" s="51">
        <v>-2.2588672000000001</v>
      </c>
    </row>
    <row r="2603" ht="15" hidden="1">
      <c r="A2603" s="47">
        <v>92369553</v>
      </c>
      <c r="B2603" s="48" t="s">
        <v>6231</v>
      </c>
      <c r="C2603" s="48" t="s">
        <v>6232</v>
      </c>
      <c r="D2603" s="49" t="s">
        <v>605</v>
      </c>
      <c r="E2603" s="49">
        <v>1</v>
      </c>
      <c r="F2603" s="50" t="s">
        <v>88</v>
      </c>
      <c r="G2603" s="50" t="s">
        <v>14</v>
      </c>
      <c r="H2603" s="22">
        <v>1606.2929999999999</v>
      </c>
      <c r="J2603" s="39">
        <v>92369553</v>
      </c>
      <c r="K2603" s="51">
        <v>1573.4771639999999</v>
      </c>
      <c r="L2603" s="51">
        <v>-32.8158359999995</v>
      </c>
    </row>
    <row r="2604" ht="15" hidden="1">
      <c r="A2604" s="47">
        <v>90149815</v>
      </c>
      <c r="B2604" s="48" t="s">
        <v>9563</v>
      </c>
      <c r="C2604" s="48" t="s">
        <v>9564</v>
      </c>
      <c r="D2604" s="49" t="s">
        <v>3162</v>
      </c>
      <c r="E2604" s="49">
        <v>1</v>
      </c>
      <c r="F2604" s="50" t="s">
        <v>88</v>
      </c>
      <c r="G2604" s="50" t="s">
        <v>14</v>
      </c>
      <c r="H2604" s="22">
        <v>165.02000000000001</v>
      </c>
      <c r="J2604" s="39">
        <v>90149815</v>
      </c>
      <c r="K2604" s="51">
        <v>161.64892800000001</v>
      </c>
      <c r="L2604" s="51">
        <v>-3.3710719999999998</v>
      </c>
    </row>
    <row r="2605" ht="15" hidden="1">
      <c r="A2605" s="47">
        <v>92452655</v>
      </c>
      <c r="B2605" s="48" t="s">
        <v>1376</v>
      </c>
      <c r="C2605" s="48" t="s">
        <v>1377</v>
      </c>
      <c r="D2605" s="49" t="s">
        <v>603</v>
      </c>
      <c r="E2605" s="49">
        <v>1</v>
      </c>
      <c r="F2605" s="50" t="s">
        <v>13</v>
      </c>
      <c r="G2605" s="50" t="s">
        <v>14</v>
      </c>
      <c r="H2605" s="22">
        <v>66.406499999999994</v>
      </c>
      <c r="J2605" s="39">
        <v>92452655</v>
      </c>
      <c r="K2605" s="51">
        <v>65.05012395</v>
      </c>
      <c r="L2605" s="51">
        <v>-1.35637604999999</v>
      </c>
    </row>
    <row r="2606" ht="15" hidden="1">
      <c r="A2606" s="47">
        <v>90309537</v>
      </c>
      <c r="B2606" s="48" t="s">
        <v>6473</v>
      </c>
      <c r="C2606" s="48" t="s">
        <v>6474</v>
      </c>
      <c r="D2606" s="49" t="s">
        <v>69</v>
      </c>
      <c r="E2606" s="49">
        <v>1</v>
      </c>
      <c r="F2606" s="50" t="s">
        <v>64</v>
      </c>
      <c r="G2606" s="50" t="s">
        <v>14</v>
      </c>
      <c r="H2606" s="22">
        <v>57.948300000000003</v>
      </c>
      <c r="J2606" s="39">
        <v>90309537</v>
      </c>
      <c r="K2606" s="51">
        <v>56.76470415</v>
      </c>
      <c r="L2606" s="51">
        <v>-1.1835958499999999</v>
      </c>
    </row>
    <row r="2607" ht="15" hidden="1">
      <c r="A2607" s="47">
        <v>92428614</v>
      </c>
      <c r="B2607" s="48" t="s">
        <v>1463</v>
      </c>
      <c r="C2607" s="48" t="s">
        <v>1464</v>
      </c>
      <c r="D2607" s="49" t="s">
        <v>956</v>
      </c>
      <c r="E2607" s="49">
        <v>1</v>
      </c>
      <c r="F2607" s="50" t="s">
        <v>88</v>
      </c>
      <c r="G2607" s="50" t="s">
        <v>14</v>
      </c>
      <c r="H2607" s="22">
        <v>1.2344999999999999</v>
      </c>
      <c r="J2607" s="39">
        <v>92428614</v>
      </c>
      <c r="K2607" s="51">
        <v>1.2092881499999999</v>
      </c>
      <c r="L2607" s="51">
        <v>-2.5211850000000001e-002</v>
      </c>
    </row>
    <row r="2608" ht="15" hidden="1">
      <c r="A2608" s="47">
        <v>90131797</v>
      </c>
      <c r="B2608" s="48" t="s">
        <v>3006</v>
      </c>
      <c r="C2608" s="48" t="s">
        <v>3007</v>
      </c>
      <c r="D2608" s="49" t="s">
        <v>81</v>
      </c>
      <c r="E2608" s="49">
        <v>1</v>
      </c>
      <c r="F2608" s="50" t="s">
        <v>88</v>
      </c>
      <c r="G2608" s="50" t="s">
        <v>14</v>
      </c>
      <c r="H2608" s="22">
        <v>203.56999999999999</v>
      </c>
      <c r="J2608" s="39">
        <v>90131797</v>
      </c>
      <c r="K2608" s="51">
        <v>199.41281325</v>
      </c>
      <c r="L2608" s="51">
        <v>-4.15718674999997</v>
      </c>
    </row>
    <row r="2609" ht="15" hidden="1">
      <c r="A2609" s="47">
        <v>90285492</v>
      </c>
      <c r="B2609" s="48" t="s">
        <v>3040</v>
      </c>
      <c r="C2609" s="48" t="s">
        <v>3041</v>
      </c>
      <c r="D2609" s="49" t="s">
        <v>81</v>
      </c>
      <c r="E2609" s="49">
        <v>1</v>
      </c>
      <c r="F2609" s="50" t="s">
        <v>88</v>
      </c>
      <c r="G2609" s="50" t="s">
        <v>14</v>
      </c>
      <c r="H2609" s="22">
        <v>203.56999999999999</v>
      </c>
      <c r="J2609" s="39">
        <v>90285492</v>
      </c>
      <c r="K2609" s="51">
        <v>199.41281325</v>
      </c>
      <c r="L2609" s="51">
        <v>-4.15718674999997</v>
      </c>
    </row>
    <row r="2610" ht="15" hidden="1">
      <c r="A2610" s="47">
        <v>90297032</v>
      </c>
      <c r="B2610" s="48" t="s">
        <v>7972</v>
      </c>
      <c r="C2610" s="48" t="s">
        <v>7973</v>
      </c>
      <c r="D2610" s="49" t="s">
        <v>455</v>
      </c>
      <c r="E2610" s="49">
        <v>100</v>
      </c>
      <c r="F2610" s="50" t="s">
        <v>743</v>
      </c>
      <c r="G2610" s="50" t="s">
        <v>261</v>
      </c>
      <c r="H2610" s="22">
        <v>32.279699999999998</v>
      </c>
      <c r="J2610" s="39">
        <v>90297032</v>
      </c>
      <c r="K2610" s="51">
        <v>31.620519000000002</v>
      </c>
      <c r="L2610" s="51">
        <v>-0.65918099999999702</v>
      </c>
    </row>
    <row r="2611" ht="15" hidden="1">
      <c r="A2611" s="47">
        <v>91152020</v>
      </c>
      <c r="B2611" s="48" t="s">
        <v>4892</v>
      </c>
      <c r="C2611" s="48" t="s">
        <v>4893</v>
      </c>
      <c r="D2611" s="49" t="s">
        <v>69</v>
      </c>
      <c r="E2611" s="49">
        <v>1</v>
      </c>
      <c r="F2611" s="50" t="s">
        <v>70</v>
      </c>
      <c r="G2611" s="50" t="s">
        <v>14</v>
      </c>
      <c r="H2611" s="22">
        <v>80.352000000000004</v>
      </c>
      <c r="J2611" s="39">
        <v>91152020</v>
      </c>
      <c r="K2611" s="51">
        <v>78.711488099999997</v>
      </c>
      <c r="L2611" s="51">
        <v>-1.6405118999999899</v>
      </c>
    </row>
    <row r="2612" ht="15" hidden="1">
      <c r="A2612" s="47">
        <v>94937087</v>
      </c>
      <c r="B2612" s="48" t="s">
        <v>1723</v>
      </c>
      <c r="C2612" s="48" t="s">
        <v>1724</v>
      </c>
      <c r="D2612" s="49" t="s">
        <v>455</v>
      </c>
      <c r="E2612" s="49">
        <v>450</v>
      </c>
      <c r="F2612" s="50" t="s">
        <v>743</v>
      </c>
      <c r="G2612" s="50" t="s">
        <v>261</v>
      </c>
      <c r="H2612" s="22">
        <v>3.0990000000000002</v>
      </c>
      <c r="J2612" s="39">
        <v>94937087</v>
      </c>
      <c r="K2612" s="51">
        <v>3.0357319999999999</v>
      </c>
      <c r="L2612" s="51">
        <v>-6.3267999999999894e-002</v>
      </c>
    </row>
    <row r="2613" ht="15" hidden="1">
      <c r="A2613" s="47">
        <v>90302788</v>
      </c>
      <c r="B2613" s="48" t="s">
        <v>636</v>
      </c>
      <c r="C2613" s="48" t="s">
        <v>637</v>
      </c>
      <c r="D2613" s="49" t="s">
        <v>633</v>
      </c>
      <c r="E2613" s="49">
        <v>1</v>
      </c>
      <c r="F2613" s="50" t="s">
        <v>70</v>
      </c>
      <c r="G2613" s="50" t="s">
        <v>14</v>
      </c>
      <c r="H2613" s="22">
        <v>88.590000000000003</v>
      </c>
      <c r="J2613" s="39">
        <v>90302788</v>
      </c>
      <c r="K2613" s="51">
        <v>86.781391200000002</v>
      </c>
      <c r="L2613" s="51">
        <v>-1.80860879999999</v>
      </c>
    </row>
    <row r="2614" ht="15" hidden="1">
      <c r="A2614" s="47">
        <v>94938296</v>
      </c>
      <c r="B2614" s="48" t="s">
        <v>4125</v>
      </c>
      <c r="C2614" s="48" t="s">
        <v>4126</v>
      </c>
      <c r="D2614" s="49" t="s">
        <v>455</v>
      </c>
      <c r="E2614" s="49">
        <v>200</v>
      </c>
      <c r="F2614" s="50" t="s">
        <v>743</v>
      </c>
      <c r="G2614" s="50" t="s">
        <v>261</v>
      </c>
      <c r="H2614" s="22">
        <v>0.74575000000000002</v>
      </c>
      <c r="J2614" s="39">
        <v>94938296</v>
      </c>
      <c r="K2614" s="51">
        <v>0.73053319500000002</v>
      </c>
      <c r="L2614" s="51">
        <v>-1.5216805e-002</v>
      </c>
    </row>
    <row r="2615" ht="15" hidden="1">
      <c r="A2615" s="47">
        <v>90302770</v>
      </c>
      <c r="B2615" s="48" t="s">
        <v>638</v>
      </c>
      <c r="C2615" s="48" t="s">
        <v>639</v>
      </c>
      <c r="D2615" s="49" t="s">
        <v>633</v>
      </c>
      <c r="E2615" s="49">
        <v>1</v>
      </c>
      <c r="F2615" s="50" t="s">
        <v>70</v>
      </c>
      <c r="G2615" s="50" t="s">
        <v>14</v>
      </c>
      <c r="H2615" s="22">
        <v>121.98</v>
      </c>
      <c r="J2615" s="39">
        <v>90302770</v>
      </c>
      <c r="K2615" s="51">
        <v>119.492037</v>
      </c>
      <c r="L2615" s="51">
        <v>-2.4879630000000099</v>
      </c>
    </row>
    <row r="2616" ht="15" hidden="1">
      <c r="A2616" s="47">
        <v>90269268</v>
      </c>
      <c r="B2616" s="48" t="s">
        <v>6247</v>
      </c>
      <c r="C2616" s="48" t="s">
        <v>6248</v>
      </c>
      <c r="D2616" s="49" t="s">
        <v>742</v>
      </c>
      <c r="E2616" s="49">
        <v>1</v>
      </c>
      <c r="F2616" s="50" t="s">
        <v>13</v>
      </c>
      <c r="G2616" s="50" t="s">
        <v>14</v>
      </c>
      <c r="H2616" s="22">
        <v>3418.6999999999998</v>
      </c>
      <c r="J2616" s="39">
        <v>90269268</v>
      </c>
      <c r="K2616" s="51">
        <v>3348.9738670500001</v>
      </c>
      <c r="L2616" s="51">
        <v>-69.726132949999297</v>
      </c>
    </row>
    <row r="2617" ht="15" hidden="1">
      <c r="A2617" s="47">
        <v>92395317</v>
      </c>
      <c r="B2617" s="48" t="s">
        <v>7084</v>
      </c>
      <c r="C2617" s="48" t="s">
        <v>7085</v>
      </c>
      <c r="D2617" s="49" t="s">
        <v>146</v>
      </c>
      <c r="E2617" s="49">
        <v>1</v>
      </c>
      <c r="F2617" s="50" t="s">
        <v>64</v>
      </c>
      <c r="G2617" s="50" t="s">
        <v>14</v>
      </c>
      <c r="H2617" s="22">
        <v>41.0184</v>
      </c>
      <c r="J2617" s="39">
        <v>92395317</v>
      </c>
      <c r="K2617" s="51">
        <v>40.181891399999998</v>
      </c>
      <c r="L2617" s="51">
        <v>-0.83650859999999505</v>
      </c>
    </row>
    <row r="2618" ht="15" hidden="1">
      <c r="A2618" s="47">
        <v>92465803</v>
      </c>
      <c r="B2618" s="48" t="s">
        <v>6586</v>
      </c>
      <c r="C2618" s="48" t="s">
        <v>6587</v>
      </c>
      <c r="D2618" s="49" t="s">
        <v>504</v>
      </c>
      <c r="E2618" s="49">
        <v>1</v>
      </c>
      <c r="F2618" s="50" t="s">
        <v>88</v>
      </c>
      <c r="G2618" s="50" t="s">
        <v>14</v>
      </c>
      <c r="H2618" s="22">
        <v>155.91</v>
      </c>
      <c r="J2618" s="39">
        <v>92465803</v>
      </c>
      <c r="K2618" s="51">
        <v>152.73178200000001</v>
      </c>
      <c r="L2618" s="51">
        <v>-3.17821799999999</v>
      </c>
    </row>
    <row r="2619" ht="15" hidden="1">
      <c r="A2619" s="47">
        <v>92368930</v>
      </c>
      <c r="B2619" s="48" t="s">
        <v>606</v>
      </c>
      <c r="C2619" s="48" t="s">
        <v>606</v>
      </c>
      <c r="D2619" s="49" t="s">
        <v>605</v>
      </c>
      <c r="E2619" s="49">
        <v>1</v>
      </c>
      <c r="F2619" s="50" t="s">
        <v>13</v>
      </c>
      <c r="G2619" s="50" t="s">
        <v>14</v>
      </c>
      <c r="H2619" s="22">
        <v>286.96499999999997</v>
      </c>
      <c r="J2619" s="39">
        <v>92368930</v>
      </c>
      <c r="K2619" s="51">
        <v>281.11758885</v>
      </c>
      <c r="L2619" s="51">
        <v>-5.8474111499999699</v>
      </c>
    </row>
    <row r="2620" ht="15" hidden="1">
      <c r="A2620" s="47">
        <v>90285506</v>
      </c>
      <c r="B2620" s="48" t="s">
        <v>3035</v>
      </c>
      <c r="C2620" s="48" t="s">
        <v>3036</v>
      </c>
      <c r="D2620" s="49" t="s">
        <v>81</v>
      </c>
      <c r="E2620" s="49">
        <v>1</v>
      </c>
      <c r="F2620" s="50" t="s">
        <v>88</v>
      </c>
      <c r="G2620" s="50" t="s">
        <v>14</v>
      </c>
      <c r="H2620" s="22">
        <v>118.31</v>
      </c>
      <c r="J2620" s="39">
        <v>90285506</v>
      </c>
      <c r="K2620" s="51">
        <v>115.900092</v>
      </c>
      <c r="L2620" s="51">
        <v>-2.4099080000000002</v>
      </c>
    </row>
    <row r="2621" ht="15" hidden="1">
      <c r="A2621" s="47">
        <v>90312660</v>
      </c>
      <c r="B2621" s="48" t="s">
        <v>9739</v>
      </c>
      <c r="C2621" s="48" t="s">
        <v>9739</v>
      </c>
      <c r="D2621" s="49" t="s">
        <v>528</v>
      </c>
      <c r="E2621" s="49">
        <v>1</v>
      </c>
      <c r="F2621" s="50" t="s">
        <v>13</v>
      </c>
      <c r="G2621" s="50" t="s">
        <v>14</v>
      </c>
      <c r="H2621" s="22">
        <v>20.129999999999999</v>
      </c>
      <c r="J2621" s="39">
        <v>90312660</v>
      </c>
      <c r="K2621" s="51">
        <v>19.719999999999999</v>
      </c>
      <c r="L2621" s="51">
        <v>-0.40999999999999998</v>
      </c>
    </row>
    <row r="2622" ht="15" hidden="1">
      <c r="A2622" s="47">
        <v>94937010</v>
      </c>
      <c r="B2622" s="48" t="s">
        <v>1710</v>
      </c>
      <c r="C2622" s="48" t="s">
        <v>1711</v>
      </c>
      <c r="D2622" s="49" t="s">
        <v>455</v>
      </c>
      <c r="E2622" s="49">
        <v>150</v>
      </c>
      <c r="F2622" s="50" t="s">
        <v>743</v>
      </c>
      <c r="G2622" s="50" t="s">
        <v>261</v>
      </c>
      <c r="H2622" s="22">
        <v>3.5880000000000001</v>
      </c>
      <c r="J2622" s="39">
        <v>94937010</v>
      </c>
      <c r="K2622" s="51">
        <v>3.51493674</v>
      </c>
      <c r="L2622" s="51">
        <v>-7.30632599999992e-002</v>
      </c>
    </row>
    <row r="2623" ht="15" hidden="1">
      <c r="A2623" s="47">
        <v>90312066</v>
      </c>
      <c r="B2623" s="48" t="s">
        <v>4890</v>
      </c>
      <c r="C2623" s="48" t="s">
        <v>4891</v>
      </c>
      <c r="D2623" s="49" t="s">
        <v>69</v>
      </c>
      <c r="E2623" s="49">
        <v>1</v>
      </c>
      <c r="F2623" s="50" t="s">
        <v>70</v>
      </c>
      <c r="G2623" s="50" t="s">
        <v>14</v>
      </c>
      <c r="H2623" s="22">
        <v>60.329999999999998</v>
      </c>
      <c r="J2623" s="39">
        <v>90312066</v>
      </c>
      <c r="K2623" s="51">
        <v>59.101748999999998</v>
      </c>
      <c r="L2623" s="51">
        <v>-1.228251</v>
      </c>
    </row>
    <row r="2624" ht="15" hidden="1">
      <c r="A2624" s="47">
        <v>92398855</v>
      </c>
      <c r="B2624" s="48" t="s">
        <v>3008</v>
      </c>
      <c r="C2624" s="48" t="s">
        <v>3009</v>
      </c>
      <c r="D2624" s="49" t="s">
        <v>504</v>
      </c>
      <c r="E2624" s="49">
        <v>1</v>
      </c>
      <c r="F2624" s="50" t="s">
        <v>88</v>
      </c>
      <c r="G2624" s="50" t="s">
        <v>14</v>
      </c>
      <c r="H2624" s="22">
        <v>161.946</v>
      </c>
      <c r="J2624" s="39">
        <v>92398855</v>
      </c>
      <c r="K2624" s="51">
        <v>158.64993899999999</v>
      </c>
      <c r="L2624" s="51">
        <v>-3.2960609999999799</v>
      </c>
    </row>
    <row r="2625" ht="15" hidden="1">
      <c r="A2625" s="47">
        <v>90297040</v>
      </c>
      <c r="B2625" s="48" t="s">
        <v>7988</v>
      </c>
      <c r="C2625" s="48" t="s">
        <v>7989</v>
      </c>
      <c r="D2625" s="49" t="s">
        <v>455</v>
      </c>
      <c r="E2625" s="49">
        <v>50</v>
      </c>
      <c r="F2625" s="50" t="s">
        <v>743</v>
      </c>
      <c r="G2625" s="50" t="s">
        <v>261</v>
      </c>
      <c r="H2625" s="22">
        <v>32.509999999999998</v>
      </c>
      <c r="J2625" s="39">
        <v>90297040</v>
      </c>
      <c r="K2625" s="51">
        <v>31.848579000000001</v>
      </c>
      <c r="L2625" s="51">
        <v>-0.66142099999999704</v>
      </c>
    </row>
    <row r="2626" ht="15" hidden="1">
      <c r="A2626" s="47">
        <v>90201027</v>
      </c>
      <c r="B2626" s="48" t="s">
        <v>4919</v>
      </c>
      <c r="C2626" s="48" t="s">
        <v>4920</v>
      </c>
      <c r="D2626" s="49" t="s">
        <v>231</v>
      </c>
      <c r="E2626" s="49">
        <v>1</v>
      </c>
      <c r="F2626" s="50" t="s">
        <v>13</v>
      </c>
      <c r="G2626" s="50" t="s">
        <v>14</v>
      </c>
      <c r="H2626" s="22">
        <v>146.80799999999999</v>
      </c>
      <c r="J2626" s="39">
        <v>90201027</v>
      </c>
      <c r="K2626" s="51">
        <v>143.8214778</v>
      </c>
      <c r="L2626" s="51">
        <v>-2.98652220000002</v>
      </c>
    </row>
    <row r="2627" ht="15" hidden="1">
      <c r="A2627" s="47">
        <v>94937303</v>
      </c>
      <c r="B2627" s="48" t="s">
        <v>2205</v>
      </c>
      <c r="C2627" s="48" t="s">
        <v>2206</v>
      </c>
      <c r="D2627" s="49" t="s">
        <v>455</v>
      </c>
      <c r="E2627" s="49">
        <v>10</v>
      </c>
      <c r="F2627" s="50" t="s">
        <v>743</v>
      </c>
      <c r="G2627" s="50" t="s">
        <v>261</v>
      </c>
      <c r="H2627" s="22">
        <v>5.2599999999999998</v>
      </c>
      <c r="J2627" s="39">
        <v>94937303</v>
      </c>
      <c r="K2627" s="51">
        <v>5.1530157000000001</v>
      </c>
      <c r="L2627" s="51">
        <v>-0.1069843</v>
      </c>
    </row>
    <row r="2628" ht="15" hidden="1">
      <c r="A2628" s="47">
        <v>90273788</v>
      </c>
      <c r="B2628" s="48" t="s">
        <v>3791</v>
      </c>
      <c r="C2628" s="48" t="s">
        <v>3792</v>
      </c>
      <c r="D2628" s="49" t="s">
        <v>956</v>
      </c>
      <c r="E2628" s="49">
        <v>1</v>
      </c>
      <c r="F2628" s="50" t="s">
        <v>88</v>
      </c>
      <c r="G2628" s="50" t="s">
        <v>14</v>
      </c>
      <c r="H2628" s="22">
        <v>36.225000000000001</v>
      </c>
      <c r="J2628" s="39">
        <v>90273788</v>
      </c>
      <c r="K2628" s="51">
        <v>35.488416600000001</v>
      </c>
      <c r="L2628" s="51">
        <v>-0.736583400000001</v>
      </c>
    </row>
    <row r="2629" ht="15" hidden="1">
      <c r="A2629" s="47">
        <v>90169158</v>
      </c>
      <c r="B2629" s="48" t="s">
        <v>8261</v>
      </c>
      <c r="C2629" s="48" t="s">
        <v>8262</v>
      </c>
      <c r="D2629" s="49" t="s">
        <v>92</v>
      </c>
      <c r="E2629" s="49">
        <v>1</v>
      </c>
      <c r="F2629" s="50" t="s">
        <v>88</v>
      </c>
      <c r="G2629" s="50" t="s">
        <v>14</v>
      </c>
      <c r="H2629" s="22">
        <v>41.993099999999998</v>
      </c>
      <c r="J2629" s="39">
        <v>90169158</v>
      </c>
      <c r="K2629" s="51">
        <v>41.1397434</v>
      </c>
      <c r="L2629" s="51">
        <v>-0.85335659999999802</v>
      </c>
    </row>
    <row r="2630" ht="15" hidden="1">
      <c r="A2630" s="47">
        <v>92437800</v>
      </c>
      <c r="B2630" s="48" t="s">
        <v>236</v>
      </c>
      <c r="C2630" s="48" t="s">
        <v>237</v>
      </c>
      <c r="D2630" s="49" t="s">
        <v>235</v>
      </c>
      <c r="E2630" s="49">
        <v>1</v>
      </c>
      <c r="F2630" s="50" t="s">
        <v>238</v>
      </c>
      <c r="G2630" s="50" t="s">
        <v>19</v>
      </c>
      <c r="H2630" s="22">
        <v>62.433</v>
      </c>
      <c r="J2630" s="39">
        <v>92437800</v>
      </c>
      <c r="K2630" s="51">
        <v>61.165692</v>
      </c>
      <c r="L2630" s="51">
        <v>-1.2673079999999901</v>
      </c>
    </row>
    <row r="2631" ht="15" hidden="1">
      <c r="A2631" s="47">
        <v>90292162</v>
      </c>
      <c r="B2631" s="48" t="s">
        <v>4886</v>
      </c>
      <c r="C2631" s="48" t="s">
        <v>4887</v>
      </c>
      <c r="D2631" s="49" t="s">
        <v>231</v>
      </c>
      <c r="E2631" s="49">
        <v>1</v>
      </c>
      <c r="F2631" s="50" t="s">
        <v>70</v>
      </c>
      <c r="G2631" s="50" t="s">
        <v>14</v>
      </c>
      <c r="H2631" s="22">
        <v>36.920000000000002</v>
      </c>
      <c r="J2631" s="39">
        <v>90292162</v>
      </c>
      <c r="K2631" s="51">
        <v>36.170886150000001</v>
      </c>
      <c r="L2631" s="51">
        <v>-0.74911384999999397</v>
      </c>
    </row>
    <row r="2632" ht="15" hidden="1">
      <c r="A2632" s="47">
        <v>92466842</v>
      </c>
      <c r="B2632" s="48" t="s">
        <v>2179</v>
      </c>
      <c r="C2632" s="48" t="s">
        <v>2179</v>
      </c>
      <c r="D2632" s="49" t="s">
        <v>504</v>
      </c>
      <c r="E2632" s="49">
        <v>200</v>
      </c>
      <c r="F2632" s="50" t="s">
        <v>18</v>
      </c>
      <c r="G2632" s="50" t="s">
        <v>14</v>
      </c>
      <c r="H2632" s="22">
        <v>128.565</v>
      </c>
      <c r="J2632" s="39">
        <v>92466842</v>
      </c>
      <c r="K2632" s="51">
        <v>125.957538</v>
      </c>
      <c r="L2632" s="51">
        <v>-2.60746199999998</v>
      </c>
    </row>
    <row r="2633" ht="15" hidden="1">
      <c r="A2633" s="47">
        <v>92417493</v>
      </c>
      <c r="B2633" s="48" t="s">
        <v>7962</v>
      </c>
      <c r="C2633" s="48" t="s">
        <v>7963</v>
      </c>
      <c r="D2633" s="49" t="s">
        <v>124</v>
      </c>
      <c r="E2633" s="49">
        <v>100</v>
      </c>
      <c r="F2633" s="50" t="s">
        <v>743</v>
      </c>
      <c r="G2633" s="50" t="s">
        <v>261</v>
      </c>
      <c r="H2633" s="22">
        <v>33.450000000000003</v>
      </c>
      <c r="J2633" s="39">
        <v>92417493</v>
      </c>
      <c r="K2633" s="51">
        <v>32.772221999999999</v>
      </c>
      <c r="L2633" s="51">
        <v>-0.67777800000000399</v>
      </c>
    </row>
    <row r="2634" ht="15" hidden="1">
      <c r="A2634" s="47">
        <v>90189620</v>
      </c>
      <c r="B2634" s="48" t="s">
        <v>3523</v>
      </c>
      <c r="C2634" s="48" t="s">
        <v>3524</v>
      </c>
      <c r="D2634" s="49" t="s">
        <v>146</v>
      </c>
      <c r="E2634" s="49">
        <v>1</v>
      </c>
      <c r="F2634" s="50" t="s">
        <v>436</v>
      </c>
      <c r="G2634" s="50" t="s">
        <v>14</v>
      </c>
      <c r="H2634" s="22">
        <v>6.0491999999999999</v>
      </c>
      <c r="J2634" s="39">
        <v>90189620</v>
      </c>
      <c r="K2634" s="51">
        <v>5.92670925</v>
      </c>
      <c r="L2634" s="51">
        <v>-0.12249075</v>
      </c>
    </row>
    <row r="2635" ht="15" hidden="1">
      <c r="A2635" s="47">
        <v>90250257</v>
      </c>
      <c r="B2635" s="48" t="s">
        <v>7978</v>
      </c>
      <c r="C2635" s="48" t="s">
        <v>7979</v>
      </c>
      <c r="D2635" s="49" t="s">
        <v>1717</v>
      </c>
      <c r="E2635" s="49">
        <v>100</v>
      </c>
      <c r="F2635" s="50" t="s">
        <v>743</v>
      </c>
      <c r="G2635" s="50" t="s">
        <v>261</v>
      </c>
      <c r="H2635" s="22">
        <v>34.310000000000002</v>
      </c>
      <c r="J2635" s="39">
        <v>90250257</v>
      </c>
      <c r="K2635" s="51">
        <v>33.616044000000002</v>
      </c>
      <c r="L2635" s="51">
        <v>-0.69395600000000002</v>
      </c>
    </row>
    <row r="2636" ht="15" hidden="1">
      <c r="A2636" s="47">
        <v>92398847</v>
      </c>
      <c r="B2636" s="48" t="s">
        <v>2991</v>
      </c>
      <c r="C2636" s="48" t="s">
        <v>2992</v>
      </c>
      <c r="D2636" s="49" t="s">
        <v>504</v>
      </c>
      <c r="E2636" s="49">
        <v>1</v>
      </c>
      <c r="F2636" s="50" t="s">
        <v>88</v>
      </c>
      <c r="G2636" s="50" t="s">
        <v>14</v>
      </c>
      <c r="H2636" s="22">
        <v>90.558000000000007</v>
      </c>
      <c r="J2636" s="39">
        <v>92398847</v>
      </c>
      <c r="K2636" s="51">
        <v>88.726742999999999</v>
      </c>
      <c r="L2636" s="51">
        <v>-1.8312570000000099</v>
      </c>
    </row>
    <row r="2637" ht="15" hidden="1">
      <c r="A2637" s="47">
        <v>90251962</v>
      </c>
      <c r="B2637" s="48" t="s">
        <v>4057</v>
      </c>
      <c r="C2637" s="48" t="s">
        <v>4058</v>
      </c>
      <c r="D2637" s="49" t="s">
        <v>603</v>
      </c>
      <c r="E2637" s="49">
        <v>1</v>
      </c>
      <c r="F2637" s="50" t="s">
        <v>88</v>
      </c>
      <c r="G2637" s="50" t="s">
        <v>14</v>
      </c>
      <c r="H2637" s="22">
        <v>36.134999999999998</v>
      </c>
      <c r="J2637" s="39">
        <v>90251962</v>
      </c>
      <c r="K2637" s="51">
        <v>35.404604550000002</v>
      </c>
      <c r="L2637" s="51">
        <v>-0.73039545000000305</v>
      </c>
    </row>
    <row r="2638" ht="15" hidden="1">
      <c r="A2638" s="47">
        <v>90151577</v>
      </c>
      <c r="B2638" s="48" t="s">
        <v>2989</v>
      </c>
      <c r="C2638" s="48" t="s">
        <v>2990</v>
      </c>
      <c r="D2638" s="49" t="s">
        <v>39</v>
      </c>
      <c r="E2638" s="49">
        <v>1</v>
      </c>
      <c r="F2638" s="50" t="s">
        <v>88</v>
      </c>
      <c r="G2638" s="50" t="s">
        <v>14</v>
      </c>
      <c r="H2638" s="22">
        <v>32.377499999999998</v>
      </c>
      <c r="J2638" s="39">
        <v>90151577</v>
      </c>
      <c r="K2638" s="51">
        <v>31.723146</v>
      </c>
      <c r="L2638" s="51">
        <v>-0.65435400000000499</v>
      </c>
    </row>
    <row r="2639" ht="15" hidden="1">
      <c r="A2639" s="47">
        <v>90185480</v>
      </c>
      <c r="B2639" s="48" t="s">
        <v>5998</v>
      </c>
      <c r="C2639" s="48" t="s">
        <v>5999</v>
      </c>
      <c r="D2639" s="49" t="s">
        <v>603</v>
      </c>
      <c r="E2639" s="49">
        <v>50</v>
      </c>
      <c r="F2639" s="50" t="s">
        <v>18</v>
      </c>
      <c r="G2639" s="50" t="s">
        <v>19</v>
      </c>
      <c r="H2639" s="22">
        <v>4.0570199999999996</v>
      </c>
      <c r="J2639" s="39">
        <v>90185480</v>
      </c>
      <c r="K2639" s="51">
        <v>3.9750858</v>
      </c>
      <c r="L2639" s="51">
        <v>-8.1934199999999596e-002</v>
      </c>
    </row>
    <row r="2640" ht="15" hidden="1">
      <c r="A2640" s="47">
        <v>90192915</v>
      </c>
      <c r="B2640" s="48" t="s">
        <v>611</v>
      </c>
      <c r="C2640" s="48" t="s">
        <v>612</v>
      </c>
      <c r="D2640" s="49" t="s">
        <v>613</v>
      </c>
      <c r="E2640" s="49">
        <v>1</v>
      </c>
      <c r="F2640" s="50" t="s">
        <v>13</v>
      </c>
      <c r="G2640" s="50" t="s">
        <v>14</v>
      </c>
      <c r="H2640" s="22">
        <v>192.83000000000001</v>
      </c>
      <c r="J2640" s="39">
        <v>90192915</v>
      </c>
      <c r="K2640" s="51">
        <v>188.936307</v>
      </c>
      <c r="L2640" s="51">
        <v>-3.8936929999999799</v>
      </c>
    </row>
    <row r="2641" ht="15" hidden="1">
      <c r="A2641" s="47">
        <v>90147162</v>
      </c>
      <c r="B2641" s="48" t="s">
        <v>172</v>
      </c>
      <c r="C2641" s="48" t="s">
        <v>187</v>
      </c>
      <c r="D2641" s="49" t="s">
        <v>17</v>
      </c>
      <c r="E2641" s="49">
        <v>1</v>
      </c>
      <c r="F2641" s="50" t="s">
        <v>88</v>
      </c>
      <c r="G2641" s="50" t="s">
        <v>14</v>
      </c>
      <c r="H2641" s="22">
        <v>1.44193603302</v>
      </c>
      <c r="J2641" s="39">
        <v>90147162</v>
      </c>
      <c r="K2641" s="51">
        <v>1.4128316999999999</v>
      </c>
      <c r="L2641" s="51">
        <v>-2.9104333020000001e-002</v>
      </c>
    </row>
    <row r="2642" ht="15" hidden="1">
      <c r="A2642" s="47">
        <v>92426433</v>
      </c>
      <c r="B2642" s="48" t="s">
        <v>5067</v>
      </c>
      <c r="C2642" s="48" t="s">
        <v>5068</v>
      </c>
      <c r="D2642" s="49" t="s">
        <v>414</v>
      </c>
      <c r="E2642" s="49">
        <v>1</v>
      </c>
      <c r="F2642" s="50" t="s">
        <v>60</v>
      </c>
      <c r="G2642" s="50" t="s">
        <v>14</v>
      </c>
      <c r="H2642" s="22">
        <v>1.4541558299099999</v>
      </c>
      <c r="J2642" s="39">
        <v>92426433</v>
      </c>
      <c r="K2642" s="51">
        <v>1.4248048499999999</v>
      </c>
      <c r="L2642" s="51">
        <v>-2.9350979910000002e-002</v>
      </c>
    </row>
    <row r="2643" ht="15" hidden="1">
      <c r="A2643" s="47">
        <v>90292782</v>
      </c>
      <c r="B2643" s="48" t="s">
        <v>5071</v>
      </c>
      <c r="C2643" s="48" t="s">
        <v>5072</v>
      </c>
      <c r="D2643" s="49" t="s">
        <v>414</v>
      </c>
      <c r="E2643" s="49">
        <v>1</v>
      </c>
      <c r="F2643" s="50" t="s">
        <v>436</v>
      </c>
      <c r="G2643" s="50" t="s">
        <v>14</v>
      </c>
      <c r="H2643" s="22">
        <v>1.4541558299099999</v>
      </c>
      <c r="J2643" s="39">
        <v>90292782</v>
      </c>
      <c r="K2643" s="51">
        <v>1.4248048499999999</v>
      </c>
      <c r="L2643" s="51">
        <v>-2.9350979910000002e-002</v>
      </c>
    </row>
    <row r="2644" ht="15" hidden="1">
      <c r="A2644" s="47">
        <v>94936935</v>
      </c>
      <c r="B2644" s="48" t="s">
        <v>1694</v>
      </c>
      <c r="C2644" s="48" t="s">
        <v>1695</v>
      </c>
      <c r="D2644" s="49" t="s">
        <v>124</v>
      </c>
      <c r="E2644" s="49">
        <v>450</v>
      </c>
      <c r="F2644" s="50" t="s">
        <v>743</v>
      </c>
      <c r="G2644" s="50" t="s">
        <v>261</v>
      </c>
      <c r="H2644" s="22">
        <v>1.5971856430319999</v>
      </c>
      <c r="J2644" s="39">
        <v>94936935</v>
      </c>
      <c r="K2644" s="51">
        <v>1.5649477199999999</v>
      </c>
      <c r="L2644" s="51">
        <v>-3.2237923032000002e-002</v>
      </c>
    </row>
    <row r="2645" ht="15" hidden="1">
      <c r="A2645" s="47">
        <v>90268113</v>
      </c>
      <c r="B2645" s="48" t="s">
        <v>6241</v>
      </c>
      <c r="C2645" s="48" t="s">
        <v>6242</v>
      </c>
      <c r="D2645" s="49" t="s">
        <v>73</v>
      </c>
      <c r="E2645" s="49">
        <v>1</v>
      </c>
      <c r="F2645" s="50" t="s">
        <v>436</v>
      </c>
      <c r="G2645" s="50" t="s">
        <v>14</v>
      </c>
      <c r="H2645" s="22">
        <v>1.5885735957</v>
      </c>
      <c r="J2645" s="39">
        <v>90268113</v>
      </c>
      <c r="K2645" s="51">
        <v>1.5565095</v>
      </c>
      <c r="L2645" s="51">
        <v>-3.2064095700000003e-002</v>
      </c>
    </row>
    <row r="2646" ht="15" hidden="1">
      <c r="A2646" s="47">
        <v>90020960</v>
      </c>
      <c r="B2646" s="48" t="s">
        <v>7029</v>
      </c>
      <c r="C2646" s="48" t="s">
        <v>7029</v>
      </c>
      <c r="D2646" s="49" t="s">
        <v>378</v>
      </c>
      <c r="E2646" s="49">
        <v>1</v>
      </c>
      <c r="F2646" s="50" t="s">
        <v>238</v>
      </c>
      <c r="G2646" s="50" t="s">
        <v>14</v>
      </c>
      <c r="H2646" s="22">
        <v>1.5885735957</v>
      </c>
      <c r="J2646" s="39">
        <v>90020960</v>
      </c>
      <c r="K2646" s="51">
        <v>1.5565095</v>
      </c>
      <c r="L2646" s="51">
        <v>-3.2064095700000003e-002</v>
      </c>
    </row>
    <row r="2647" ht="15" hidden="1">
      <c r="A2647" s="47">
        <v>90134397</v>
      </c>
      <c r="B2647" s="48" t="s">
        <v>3639</v>
      </c>
      <c r="C2647" s="48" t="s">
        <v>3640</v>
      </c>
      <c r="D2647" s="49" t="s">
        <v>455</v>
      </c>
      <c r="E2647" s="49">
        <v>1</v>
      </c>
      <c r="F2647" s="50" t="s">
        <v>60</v>
      </c>
      <c r="G2647" s="50" t="s">
        <v>14</v>
      </c>
      <c r="H2647" s="22">
        <v>1.4663756268000001</v>
      </c>
      <c r="J2647" s="39">
        <v>90134397</v>
      </c>
      <c r="K2647" s="51">
        <v>1.4367780000000001</v>
      </c>
      <c r="L2647" s="51">
        <v>-2.9597626799999999e-002</v>
      </c>
    </row>
    <row r="2648" ht="15" hidden="1">
      <c r="A2648" s="47">
        <v>90298160</v>
      </c>
      <c r="B2648" s="48" t="s">
        <v>8578</v>
      </c>
      <c r="C2648" s="48" t="s">
        <v>8579</v>
      </c>
      <c r="D2648" s="49" t="s">
        <v>1690</v>
      </c>
      <c r="E2648" s="49">
        <v>1</v>
      </c>
      <c r="F2648" s="50" t="s">
        <v>60</v>
      </c>
      <c r="G2648" s="50" t="s">
        <v>14</v>
      </c>
      <c r="H2648" s="22">
        <v>1.4663756268000001</v>
      </c>
      <c r="J2648" s="39">
        <v>90298160</v>
      </c>
      <c r="K2648" s="51">
        <v>1.4367780000000001</v>
      </c>
      <c r="L2648" s="51">
        <v>-2.9597626799999999e-002</v>
      </c>
    </row>
    <row r="2649" ht="15" hidden="1">
      <c r="A2649" s="47">
        <v>92427340</v>
      </c>
      <c r="B2649" s="48" t="s">
        <v>8833</v>
      </c>
      <c r="C2649" s="48" t="s">
        <v>8833</v>
      </c>
      <c r="D2649" s="49" t="s">
        <v>59</v>
      </c>
      <c r="E2649" s="49">
        <v>1</v>
      </c>
      <c r="F2649" s="50" t="s">
        <v>60</v>
      </c>
      <c r="G2649" s="50" t="s">
        <v>14</v>
      </c>
      <c r="H2649" s="22">
        <v>1.4663756268000001</v>
      </c>
      <c r="J2649" s="39">
        <v>92427340</v>
      </c>
      <c r="K2649" s="51">
        <v>1.4367780000000001</v>
      </c>
      <c r="L2649" s="51">
        <v>-2.9597626799999999e-002</v>
      </c>
    </row>
    <row r="2650" ht="15" hidden="1">
      <c r="A2650" s="47">
        <v>91058015</v>
      </c>
      <c r="B2650" s="48" t="s">
        <v>325</v>
      </c>
      <c r="C2650" s="48" t="s">
        <v>326</v>
      </c>
      <c r="D2650" s="49" t="s">
        <v>327</v>
      </c>
      <c r="E2650" s="49">
        <v>1</v>
      </c>
      <c r="F2650" s="50" t="s">
        <v>60</v>
      </c>
      <c r="G2650" s="50" t="s">
        <v>14</v>
      </c>
      <c r="H2650" s="22">
        <v>1.60758216864</v>
      </c>
      <c r="J2650" s="39">
        <v>91058015</v>
      </c>
      <c r="K2650" s="51">
        <v>1.5751344</v>
      </c>
      <c r="L2650" s="51">
        <v>-3.2447768639999999e-002</v>
      </c>
    </row>
    <row r="2651" ht="15" hidden="1">
      <c r="A2651" s="47">
        <v>92369120</v>
      </c>
      <c r="B2651" s="48" t="s">
        <v>5703</v>
      </c>
      <c r="C2651" s="48" t="s">
        <v>5704</v>
      </c>
      <c r="D2651" s="49" t="s">
        <v>17</v>
      </c>
      <c r="E2651" s="49">
        <v>1</v>
      </c>
      <c r="F2651" s="50" t="s">
        <v>4349</v>
      </c>
      <c r="G2651" s="50" t="s">
        <v>14</v>
      </c>
      <c r="H2651" s="22">
        <v>1.6130131894799999</v>
      </c>
      <c r="J2651" s="39">
        <v>92369120</v>
      </c>
      <c r="K2651" s="51">
        <v>1.5804558</v>
      </c>
      <c r="L2651" s="51">
        <v>-3.2557389479999997e-002</v>
      </c>
    </row>
    <row r="2652" ht="15" hidden="1">
      <c r="A2652" s="47">
        <v>92458769</v>
      </c>
      <c r="B2652" s="48" t="s">
        <v>8128</v>
      </c>
      <c r="C2652" s="48" t="s">
        <v>8128</v>
      </c>
      <c r="D2652" s="49" t="s">
        <v>24</v>
      </c>
      <c r="E2652" s="49">
        <v>1</v>
      </c>
      <c r="F2652" s="50" t="s">
        <v>60</v>
      </c>
      <c r="G2652" s="50" t="s">
        <v>14</v>
      </c>
      <c r="H2652" s="22">
        <v>1.6130131894799999</v>
      </c>
      <c r="J2652" s="39">
        <v>92458769</v>
      </c>
      <c r="K2652" s="51">
        <v>1.5804558</v>
      </c>
      <c r="L2652" s="51">
        <v>-3.2557389479999997e-002</v>
      </c>
    </row>
    <row r="2653" ht="15" hidden="1">
      <c r="A2653" s="47">
        <v>90227409</v>
      </c>
      <c r="B2653" s="48" t="s">
        <v>8565</v>
      </c>
      <c r="C2653" s="48" t="s">
        <v>8565</v>
      </c>
      <c r="D2653" s="49" t="s">
        <v>59</v>
      </c>
      <c r="E2653" s="49">
        <v>1</v>
      </c>
      <c r="F2653" s="50" t="s">
        <v>60</v>
      </c>
      <c r="G2653" s="50" t="s">
        <v>14</v>
      </c>
      <c r="H2653" s="22">
        <v>1.6130131894799999</v>
      </c>
      <c r="J2653" s="39">
        <v>90227409</v>
      </c>
      <c r="K2653" s="51">
        <v>1.5804558</v>
      </c>
      <c r="L2653" s="51">
        <v>-3.2557389479999997e-002</v>
      </c>
    </row>
    <row r="2654" ht="15" hidden="1">
      <c r="A2654" s="47">
        <v>90263200</v>
      </c>
      <c r="B2654" s="48" t="s">
        <v>8288</v>
      </c>
      <c r="C2654" s="48" t="s">
        <v>8291</v>
      </c>
      <c r="D2654" s="49" t="s">
        <v>244</v>
      </c>
      <c r="E2654" s="49">
        <v>1</v>
      </c>
      <c r="F2654" s="50" t="s">
        <v>158</v>
      </c>
      <c r="G2654" s="50" t="s">
        <v>14</v>
      </c>
      <c r="H2654" s="22">
        <v>1.4785954236900001</v>
      </c>
      <c r="J2654" s="39">
        <v>90263200</v>
      </c>
      <c r="K2654" s="51">
        <v>1.4487511500000001</v>
      </c>
      <c r="L2654" s="51">
        <v>-2.9844273689999999e-002</v>
      </c>
    </row>
    <row r="2655" ht="15" hidden="1">
      <c r="A2655" s="47">
        <v>92460097</v>
      </c>
      <c r="B2655" s="48" t="s">
        <v>8730</v>
      </c>
      <c r="C2655" s="48" t="s">
        <v>8731</v>
      </c>
      <c r="D2655" s="49" t="s">
        <v>78</v>
      </c>
      <c r="E2655" s="49">
        <v>1</v>
      </c>
      <c r="F2655" s="50" t="s">
        <v>436</v>
      </c>
      <c r="G2655" s="50" t="s">
        <v>14</v>
      </c>
      <c r="H2655" s="22">
        <v>1.50303501747</v>
      </c>
      <c r="J2655" s="39">
        <v>92460097</v>
      </c>
      <c r="K2655" s="51">
        <v>1.4726974500000001</v>
      </c>
      <c r="L2655" s="51">
        <v>-3.0337567469999899e-002</v>
      </c>
    </row>
    <row r="2656" ht="15" hidden="1">
      <c r="A2656" s="47">
        <v>90174771</v>
      </c>
      <c r="B2656" s="48" t="s">
        <v>9074</v>
      </c>
      <c r="C2656" s="48" t="s">
        <v>9079</v>
      </c>
      <c r="D2656" s="49" t="s">
        <v>34</v>
      </c>
      <c r="E2656" s="49">
        <v>1</v>
      </c>
      <c r="F2656" s="50" t="s">
        <v>60</v>
      </c>
      <c r="G2656" s="50" t="s">
        <v>14</v>
      </c>
      <c r="H2656" s="22">
        <v>1.50303501747</v>
      </c>
      <c r="J2656" s="39">
        <v>90174771</v>
      </c>
      <c r="K2656" s="51">
        <v>1.4726974500000001</v>
      </c>
      <c r="L2656" s="51">
        <v>-3.0337567469999899e-002</v>
      </c>
    </row>
    <row r="2657" ht="15" hidden="1">
      <c r="A2657" s="47">
        <v>90301030</v>
      </c>
      <c r="B2657" s="48" t="s">
        <v>6790</v>
      </c>
      <c r="C2657" s="48" t="s">
        <v>6793</v>
      </c>
      <c r="D2657" s="49" t="s">
        <v>78</v>
      </c>
      <c r="E2657" s="49">
        <v>1</v>
      </c>
      <c r="F2657" s="50" t="s">
        <v>60</v>
      </c>
      <c r="G2657" s="50" t="s">
        <v>14</v>
      </c>
      <c r="H2657" s="22">
        <v>1.5274746112499999</v>
      </c>
      <c r="J2657" s="39">
        <v>90301030</v>
      </c>
      <c r="K2657" s="51">
        <v>1.4966437500000001</v>
      </c>
      <c r="L2657" s="51">
        <v>-3.08308612499999e-002</v>
      </c>
    </row>
    <row r="2658" ht="15" hidden="1">
      <c r="A2658" s="47">
        <v>92415911</v>
      </c>
      <c r="B2658" s="48" t="s">
        <v>5159</v>
      </c>
      <c r="C2658" s="48" t="s">
        <v>5160</v>
      </c>
      <c r="D2658" s="49" t="s">
        <v>1356</v>
      </c>
      <c r="E2658" s="49">
        <v>1</v>
      </c>
      <c r="F2658" s="50" t="s">
        <v>60</v>
      </c>
      <c r="G2658" s="50" t="s">
        <v>14</v>
      </c>
      <c r="H2658" s="22">
        <v>1.5396944081399999</v>
      </c>
      <c r="J2658" s="39">
        <v>92415911</v>
      </c>
      <c r="K2658" s="51">
        <v>1.5086169</v>
      </c>
      <c r="L2658" s="51">
        <v>-3.1077508139999901e-002</v>
      </c>
    </row>
    <row r="2659" ht="15" hidden="1">
      <c r="A2659" s="47">
        <v>90226380</v>
      </c>
      <c r="B2659" s="48" t="s">
        <v>3806</v>
      </c>
      <c r="C2659" s="48" t="s">
        <v>3806</v>
      </c>
      <c r="D2659" s="49" t="s">
        <v>59</v>
      </c>
      <c r="E2659" s="49">
        <v>1</v>
      </c>
      <c r="F2659" s="50" t="s">
        <v>60</v>
      </c>
      <c r="G2659" s="50" t="s">
        <v>14</v>
      </c>
      <c r="H2659" s="22">
        <v>1.5519142050300001</v>
      </c>
      <c r="J2659" s="39">
        <v>90226380</v>
      </c>
      <c r="K2659" s="51">
        <v>1.52059005</v>
      </c>
      <c r="L2659" s="51">
        <v>-3.1324155029999898e-002</v>
      </c>
    </row>
    <row r="2660" ht="15" hidden="1">
      <c r="A2660" s="47">
        <v>90192370</v>
      </c>
      <c r="B2660" s="48" t="s">
        <v>5061</v>
      </c>
      <c r="C2660" s="48" t="s">
        <v>5062</v>
      </c>
      <c r="D2660" s="49" t="s">
        <v>358</v>
      </c>
      <c r="E2660" s="49">
        <v>1</v>
      </c>
      <c r="F2660" s="50" t="s">
        <v>60</v>
      </c>
      <c r="G2660" s="50" t="s">
        <v>14</v>
      </c>
      <c r="H2660" s="22">
        <v>1.5519142050300001</v>
      </c>
      <c r="J2660" s="39">
        <v>90192370</v>
      </c>
      <c r="K2660" s="51">
        <v>1.52059005</v>
      </c>
      <c r="L2660" s="51">
        <v>-3.1324155029999898e-002</v>
      </c>
    </row>
    <row r="2661" ht="15" hidden="1">
      <c r="A2661" s="47">
        <v>90198034</v>
      </c>
      <c r="B2661" s="48" t="s">
        <v>5502</v>
      </c>
      <c r="C2661" s="48" t="s">
        <v>5503</v>
      </c>
      <c r="D2661" s="49" t="s">
        <v>1371</v>
      </c>
      <c r="E2661" s="49">
        <v>1</v>
      </c>
      <c r="F2661" s="50" t="s">
        <v>60</v>
      </c>
      <c r="G2661" s="50" t="s">
        <v>14</v>
      </c>
      <c r="H2661" s="22">
        <v>1.5641340019200001</v>
      </c>
      <c r="J2661" s="39">
        <v>90198034</v>
      </c>
      <c r="K2661" s="51">
        <v>1.5325632</v>
      </c>
      <c r="L2661" s="51">
        <v>-3.1570801919999801e-002</v>
      </c>
    </row>
    <row r="2662" ht="15" hidden="1">
      <c r="A2662" s="47">
        <v>92369081</v>
      </c>
      <c r="B2662" s="48" t="s">
        <v>5701</v>
      </c>
      <c r="C2662" s="48" t="s">
        <v>5702</v>
      </c>
      <c r="D2662" s="49" t="s">
        <v>271</v>
      </c>
      <c r="E2662" s="49">
        <v>1</v>
      </c>
      <c r="F2662" s="50" t="s">
        <v>4349</v>
      </c>
      <c r="G2662" s="50" t="s">
        <v>14</v>
      </c>
      <c r="H2662" s="22">
        <v>1.5641340019200001</v>
      </c>
      <c r="J2662" s="39">
        <v>92369081</v>
      </c>
      <c r="K2662" s="51">
        <v>1.5325632</v>
      </c>
      <c r="L2662" s="51">
        <v>-3.1570801919999801e-002</v>
      </c>
    </row>
    <row r="2663" ht="15" hidden="1">
      <c r="A2663" s="47">
        <v>90133439</v>
      </c>
      <c r="B2663" s="48" t="s">
        <v>7354</v>
      </c>
      <c r="C2663" s="48" t="s">
        <v>7357</v>
      </c>
      <c r="D2663" s="49" t="s">
        <v>1298</v>
      </c>
      <c r="E2663" s="49">
        <v>1</v>
      </c>
      <c r="F2663" s="50" t="s">
        <v>436</v>
      </c>
      <c r="G2663" s="50" t="s">
        <v>14</v>
      </c>
      <c r="H2663" s="22">
        <v>1.5641340019200001</v>
      </c>
      <c r="J2663" s="39">
        <v>90133439</v>
      </c>
      <c r="K2663" s="51">
        <v>1.5325632</v>
      </c>
      <c r="L2663" s="51">
        <v>-3.1570801919999801e-002</v>
      </c>
    </row>
    <row r="2664" ht="15" hidden="1">
      <c r="A2664" s="47">
        <v>92179029</v>
      </c>
      <c r="B2664" s="48" t="s">
        <v>8681</v>
      </c>
      <c r="C2664" s="48" t="s">
        <v>8682</v>
      </c>
      <c r="D2664" s="49" t="s">
        <v>220</v>
      </c>
      <c r="E2664" s="49">
        <v>100</v>
      </c>
      <c r="F2664" s="50" t="s">
        <v>743</v>
      </c>
      <c r="G2664" s="50" t="s">
        <v>19</v>
      </c>
      <c r="H2664" s="22">
        <v>15.0826525</v>
      </c>
      <c r="J2664" s="39">
        <v>92179029</v>
      </c>
      <c r="K2664" s="51">
        <v>14.778288</v>
      </c>
      <c r="L2664" s="51">
        <v>-0.30436449999999798</v>
      </c>
    </row>
    <row r="2665" ht="15" hidden="1">
      <c r="A2665" s="47">
        <v>90273761</v>
      </c>
      <c r="B2665" s="48" t="s">
        <v>3780</v>
      </c>
      <c r="C2665" s="48" t="s">
        <v>3781</v>
      </c>
      <c r="D2665" s="49" t="s">
        <v>956</v>
      </c>
      <c r="E2665" s="49">
        <v>1</v>
      </c>
      <c r="F2665" s="50" t="s">
        <v>88</v>
      </c>
      <c r="G2665" s="50" t="s">
        <v>14</v>
      </c>
      <c r="H2665" s="22">
        <v>49</v>
      </c>
      <c r="J2665" s="39">
        <v>90273761</v>
      </c>
      <c r="K2665" s="51">
        <v>48.012331500000002</v>
      </c>
      <c r="L2665" s="51">
        <v>-0.98766849999999096</v>
      </c>
    </row>
    <row r="2666" ht="15" hidden="1">
      <c r="A2666" s="47">
        <v>91025010</v>
      </c>
      <c r="B2666" s="48" t="s">
        <v>428</v>
      </c>
      <c r="C2666" s="48" t="s">
        <v>429</v>
      </c>
      <c r="D2666" s="49" t="s">
        <v>190</v>
      </c>
      <c r="E2666" s="49">
        <v>1</v>
      </c>
      <c r="F2666" s="50" t="s">
        <v>60</v>
      </c>
      <c r="G2666" s="50" t="s">
        <v>14</v>
      </c>
      <c r="H2666" s="22">
        <v>2.4682499999999998</v>
      </c>
      <c r="J2666" s="39">
        <v>91025010</v>
      </c>
      <c r="K2666" s="51">
        <v>2.4185762999999998</v>
      </c>
      <c r="L2666" s="51">
        <v>-4.9673700000000501e-002</v>
      </c>
    </row>
    <row r="2667" ht="15" hidden="1">
      <c r="A2667" s="47">
        <v>92466044</v>
      </c>
      <c r="B2667" s="48" t="s">
        <v>5021</v>
      </c>
      <c r="C2667" s="48" t="s">
        <v>5022</v>
      </c>
      <c r="D2667" s="49" t="s">
        <v>73</v>
      </c>
      <c r="E2667" s="49">
        <v>1</v>
      </c>
      <c r="F2667" s="50" t="s">
        <v>60</v>
      </c>
      <c r="G2667" s="50" t="s">
        <v>14</v>
      </c>
      <c r="H2667" s="22">
        <v>5.2540714285714296</v>
      </c>
      <c r="J2667" s="39">
        <v>92466044</v>
      </c>
      <c r="K2667" s="51">
        <v>5.1484544999999997</v>
      </c>
      <c r="L2667" s="51">
        <v>-0.105616928571429</v>
      </c>
    </row>
    <row r="2668" ht="15" hidden="1">
      <c r="A2668" s="47">
        <v>90251806</v>
      </c>
      <c r="B2668" s="48" t="s">
        <v>8804</v>
      </c>
      <c r="C2668" s="48" t="s">
        <v>8805</v>
      </c>
      <c r="D2668" s="49" t="s">
        <v>915</v>
      </c>
      <c r="E2668" s="49">
        <v>250</v>
      </c>
      <c r="F2668" s="50" t="s">
        <v>18</v>
      </c>
      <c r="G2668" s="50" t="s">
        <v>19</v>
      </c>
      <c r="H2668" s="22">
        <v>5.400684</v>
      </c>
      <c r="J2668" s="39">
        <v>90251806</v>
      </c>
      <c r="K2668" s="51">
        <v>5.2921322999999996</v>
      </c>
      <c r="L2668" s="51">
        <v>-0.1085517</v>
      </c>
    </row>
    <row r="2669" ht="15" hidden="1">
      <c r="A2669" s="47">
        <v>94937699</v>
      </c>
      <c r="B2669" s="48" t="s">
        <v>3207</v>
      </c>
      <c r="C2669" s="48" t="s">
        <v>3208</v>
      </c>
      <c r="D2669" s="49" t="s">
        <v>455</v>
      </c>
      <c r="E2669" s="49">
        <v>50</v>
      </c>
      <c r="F2669" s="50" t="s">
        <v>743</v>
      </c>
      <c r="G2669" s="50" t="s">
        <v>261</v>
      </c>
      <c r="H2669" s="22">
        <v>6.4699999999999998</v>
      </c>
      <c r="J2669" s="39">
        <v>94937699</v>
      </c>
      <c r="K2669" s="51">
        <v>6.3399999999999999</v>
      </c>
      <c r="L2669" s="51">
        <v>-0.13</v>
      </c>
    </row>
    <row r="2670" ht="15" hidden="1">
      <c r="A2670" s="47">
        <v>90216733</v>
      </c>
      <c r="B2670" s="48" t="s">
        <v>311</v>
      </c>
      <c r="C2670" s="48" t="s">
        <v>312</v>
      </c>
      <c r="D2670" s="49" t="s">
        <v>78</v>
      </c>
      <c r="E2670" s="49">
        <v>1</v>
      </c>
      <c r="F2670" s="50" t="s">
        <v>60</v>
      </c>
      <c r="G2670" s="50" t="s">
        <v>14</v>
      </c>
      <c r="H2670" s="22">
        <v>0.41271714120000003</v>
      </c>
      <c r="J2670" s="39">
        <v>90216733</v>
      </c>
      <c r="K2670" s="51">
        <v>0.40442640000000002</v>
      </c>
      <c r="L2670" s="51">
        <v>-8.2907412000000104e-003</v>
      </c>
    </row>
    <row r="2671" ht="15" hidden="1">
      <c r="A2671" s="47">
        <v>90291468</v>
      </c>
      <c r="B2671" s="48" t="s">
        <v>4501</v>
      </c>
      <c r="C2671" s="48" t="s">
        <v>4501</v>
      </c>
      <c r="D2671" s="49" t="s">
        <v>590</v>
      </c>
      <c r="E2671" s="49">
        <v>1</v>
      </c>
      <c r="F2671" s="50" t="s">
        <v>60</v>
      </c>
      <c r="G2671" s="50" t="s">
        <v>14</v>
      </c>
      <c r="H2671" s="22">
        <v>0.42936756817499999</v>
      </c>
      <c r="J2671" s="39">
        <v>90291468</v>
      </c>
      <c r="K2671" s="51">
        <v>0.42074234999999999</v>
      </c>
      <c r="L2671" s="51">
        <v>-8.6252181749999993e-003</v>
      </c>
    </row>
    <row r="2672" ht="15" hidden="1">
      <c r="A2672" s="47">
        <v>90172213</v>
      </c>
      <c r="B2672" s="48" t="s">
        <v>8193</v>
      </c>
      <c r="C2672" s="48" t="s">
        <v>8194</v>
      </c>
      <c r="D2672" s="49" t="s">
        <v>244</v>
      </c>
      <c r="E2672" s="49">
        <v>1</v>
      </c>
      <c r="F2672" s="50" t="s">
        <v>60</v>
      </c>
      <c r="G2672" s="50" t="s">
        <v>14</v>
      </c>
      <c r="H2672" s="22">
        <v>0.43443909600000002</v>
      </c>
      <c r="J2672" s="39">
        <v>90172213</v>
      </c>
      <c r="K2672" s="51">
        <v>0.42571199999999998</v>
      </c>
      <c r="L2672" s="51">
        <v>-8.7270959999999898e-003</v>
      </c>
    </row>
    <row r="2673" ht="15" hidden="1">
      <c r="A2673" s="47">
        <v>90206584</v>
      </c>
      <c r="B2673" s="48" t="s">
        <v>8139</v>
      </c>
      <c r="C2673" s="48" t="s">
        <v>8153</v>
      </c>
      <c r="D2673" s="49" t="s">
        <v>157</v>
      </c>
      <c r="E2673" s="49">
        <v>1</v>
      </c>
      <c r="F2673" s="50" t="s">
        <v>60</v>
      </c>
      <c r="G2673" s="50" t="s">
        <v>14</v>
      </c>
      <c r="H2673" s="22">
        <v>0.38166006060000002</v>
      </c>
      <c r="J2673" s="39">
        <v>90206584</v>
      </c>
      <c r="K2673" s="51">
        <v>0.37399320000000003</v>
      </c>
      <c r="L2673" s="51">
        <v>-7.66686059999999e-003</v>
      </c>
    </row>
    <row r="2674" ht="15" hidden="1">
      <c r="A2674" s="47">
        <v>94938890</v>
      </c>
      <c r="B2674" s="48" t="s">
        <v>7204</v>
      </c>
      <c r="C2674" s="48" t="s">
        <v>7205</v>
      </c>
      <c r="D2674" s="49" t="s">
        <v>534</v>
      </c>
      <c r="E2674" s="49">
        <v>50</v>
      </c>
      <c r="F2674" s="50" t="s">
        <v>743</v>
      </c>
      <c r="G2674" s="50" t="s">
        <v>261</v>
      </c>
      <c r="H2674" s="22">
        <v>0.42129731334600001</v>
      </c>
      <c r="J2674" s="39">
        <v>94938890</v>
      </c>
      <c r="K2674" s="51">
        <v>0.41283421199999998</v>
      </c>
      <c r="L2674" s="51">
        <v>-8.4631013459999793e-003</v>
      </c>
    </row>
    <row r="2675" ht="15" hidden="1">
      <c r="A2675" s="47">
        <v>90130120</v>
      </c>
      <c r="B2675" s="48" t="s">
        <v>1178</v>
      </c>
      <c r="C2675" s="48" t="s">
        <v>1183</v>
      </c>
      <c r="D2675" s="49" t="s">
        <v>894</v>
      </c>
      <c r="E2675" s="49">
        <v>1</v>
      </c>
      <c r="F2675" s="50" t="s">
        <v>60</v>
      </c>
      <c r="G2675" s="50" t="s">
        <v>14</v>
      </c>
      <c r="H2675" s="22">
        <v>0.42765098512499999</v>
      </c>
      <c r="J2675" s="39">
        <v>90130120</v>
      </c>
      <c r="K2675" s="51">
        <v>0.41906025000000002</v>
      </c>
      <c r="L2675" s="51">
        <v>-8.5907351249999708e-003</v>
      </c>
    </row>
    <row r="2676" ht="15" hidden="1">
      <c r="A2676" s="47">
        <v>92456693</v>
      </c>
      <c r="B2676" s="48" t="s">
        <v>1313</v>
      </c>
      <c r="C2676" s="48" t="s">
        <v>1313</v>
      </c>
      <c r="D2676" s="49" t="s">
        <v>39</v>
      </c>
      <c r="E2676" s="49">
        <v>1</v>
      </c>
      <c r="F2676" s="50" t="s">
        <v>60</v>
      </c>
      <c r="G2676" s="50" t="s">
        <v>14</v>
      </c>
      <c r="H2676" s="22">
        <v>0.42765098512499999</v>
      </c>
      <c r="J2676" s="39">
        <v>92456693</v>
      </c>
      <c r="K2676" s="51">
        <v>0.41906025000000002</v>
      </c>
      <c r="L2676" s="51">
        <v>-8.5907351249999708e-003</v>
      </c>
    </row>
    <row r="2677" ht="15" hidden="1">
      <c r="A2677" s="47">
        <v>92458378</v>
      </c>
      <c r="B2677" s="48" t="s">
        <v>2040</v>
      </c>
      <c r="C2677" s="48" t="s">
        <v>2041</v>
      </c>
      <c r="D2677" s="49" t="s">
        <v>24</v>
      </c>
      <c r="E2677" s="49">
        <v>30</v>
      </c>
      <c r="F2677" s="50" t="s">
        <v>95</v>
      </c>
      <c r="G2677" s="50" t="s">
        <v>19</v>
      </c>
      <c r="H2677" s="22">
        <v>0.42765098512499999</v>
      </c>
      <c r="J2677" s="39">
        <v>92458378</v>
      </c>
      <c r="K2677" s="51">
        <v>0.41906025000000002</v>
      </c>
      <c r="L2677" s="51">
        <v>-8.5907351249999708e-003</v>
      </c>
    </row>
    <row r="2678" ht="15" hidden="1">
      <c r="A2678" s="47">
        <v>90234480</v>
      </c>
      <c r="B2678" s="48" t="s">
        <v>4418</v>
      </c>
      <c r="C2678" s="48" t="s">
        <v>4419</v>
      </c>
      <c r="D2678" s="49" t="s">
        <v>169</v>
      </c>
      <c r="E2678" s="49">
        <v>1</v>
      </c>
      <c r="F2678" s="50" t="s">
        <v>60</v>
      </c>
      <c r="G2678" s="50" t="s">
        <v>14</v>
      </c>
      <c r="H2678" s="22">
        <v>0.42765098512499999</v>
      </c>
      <c r="J2678" s="39">
        <v>90234480</v>
      </c>
      <c r="K2678" s="51">
        <v>0.41906025000000002</v>
      </c>
      <c r="L2678" s="51">
        <v>-8.5907351249999708e-003</v>
      </c>
    </row>
    <row r="2679" ht="15" hidden="1">
      <c r="A2679" s="47">
        <v>92462766</v>
      </c>
      <c r="B2679" s="48" t="s">
        <v>6654</v>
      </c>
      <c r="C2679" s="48" t="s">
        <v>6655</v>
      </c>
      <c r="D2679" s="49" t="s">
        <v>229</v>
      </c>
      <c r="E2679" s="49">
        <v>1</v>
      </c>
      <c r="F2679" s="50" t="s">
        <v>60</v>
      </c>
      <c r="G2679" s="50" t="s">
        <v>14</v>
      </c>
      <c r="H2679" s="22">
        <v>0.42765098512499999</v>
      </c>
      <c r="J2679" s="39">
        <v>92462766</v>
      </c>
      <c r="K2679" s="51">
        <v>0.41906025000000002</v>
      </c>
      <c r="L2679" s="51">
        <v>-8.5907351249999708e-003</v>
      </c>
    </row>
    <row r="2680" ht="15" hidden="1">
      <c r="A2680" s="47">
        <v>92428347</v>
      </c>
      <c r="B2680" s="48" t="s">
        <v>6821</v>
      </c>
      <c r="C2680" s="48" t="s">
        <v>6822</v>
      </c>
      <c r="D2680" s="49" t="s">
        <v>39</v>
      </c>
      <c r="E2680" s="49">
        <v>1</v>
      </c>
      <c r="F2680" s="50" t="s">
        <v>60</v>
      </c>
      <c r="G2680" s="50" t="s">
        <v>14</v>
      </c>
      <c r="H2680" s="22">
        <v>0.42765098512499999</v>
      </c>
      <c r="J2680" s="39">
        <v>92428347</v>
      </c>
      <c r="K2680" s="51">
        <v>0.41906025000000002</v>
      </c>
      <c r="L2680" s="51">
        <v>-8.5907351249999708e-003</v>
      </c>
    </row>
    <row r="2681" ht="15" hidden="1">
      <c r="A2681" s="47">
        <v>90310470</v>
      </c>
      <c r="B2681" s="48" t="s">
        <v>6906</v>
      </c>
      <c r="C2681" s="48" t="s">
        <v>6909</v>
      </c>
      <c r="D2681" s="49" t="s">
        <v>3047</v>
      </c>
      <c r="E2681" s="49">
        <v>1</v>
      </c>
      <c r="F2681" s="50" t="s">
        <v>60</v>
      </c>
      <c r="G2681" s="50" t="s">
        <v>14</v>
      </c>
      <c r="H2681" s="22">
        <v>0.42765098512499999</v>
      </c>
      <c r="J2681" s="39">
        <v>90310470</v>
      </c>
      <c r="K2681" s="51">
        <v>0.41906025000000002</v>
      </c>
      <c r="L2681" s="51">
        <v>-8.5907351249999708e-003</v>
      </c>
    </row>
    <row r="2682" ht="15" hidden="1">
      <c r="A2682" s="47">
        <v>90171454</v>
      </c>
      <c r="B2682" s="48" t="s">
        <v>9094</v>
      </c>
      <c r="C2682" s="48" t="s">
        <v>9094</v>
      </c>
      <c r="D2682" s="49" t="s">
        <v>244</v>
      </c>
      <c r="E2682" s="49">
        <v>1</v>
      </c>
      <c r="F2682" s="50" t="s">
        <v>60</v>
      </c>
      <c r="G2682" s="50" t="s">
        <v>14</v>
      </c>
      <c r="H2682" s="22">
        <v>0.42765098512499999</v>
      </c>
      <c r="J2682" s="39">
        <v>90171454</v>
      </c>
      <c r="K2682" s="51">
        <v>0.41906025000000002</v>
      </c>
      <c r="L2682" s="51">
        <v>-8.5907351249999708e-003</v>
      </c>
    </row>
    <row r="2683" ht="15" hidden="1">
      <c r="A2683" s="47">
        <v>90260465</v>
      </c>
      <c r="B2683" s="48" t="s">
        <v>9154</v>
      </c>
      <c r="C2683" s="48" t="s">
        <v>9155</v>
      </c>
      <c r="D2683" s="49" t="s">
        <v>9156</v>
      </c>
      <c r="E2683" s="49">
        <v>450</v>
      </c>
      <c r="F2683" s="50" t="s">
        <v>18</v>
      </c>
      <c r="G2683" s="50" t="s">
        <v>19</v>
      </c>
      <c r="H2683" s="22">
        <v>0.42765098512499999</v>
      </c>
      <c r="J2683" s="39">
        <v>90260465</v>
      </c>
      <c r="K2683" s="51">
        <v>0.41906025000000002</v>
      </c>
      <c r="L2683" s="51">
        <v>-8.5907351249999708e-003</v>
      </c>
    </row>
    <row r="2684" ht="15" hidden="1">
      <c r="A2684" s="47">
        <v>92454259</v>
      </c>
      <c r="B2684" s="48" t="s">
        <v>9275</v>
      </c>
      <c r="C2684" s="48" t="s">
        <v>9276</v>
      </c>
      <c r="D2684" s="49" t="s">
        <v>50</v>
      </c>
      <c r="E2684" s="49">
        <v>1</v>
      </c>
      <c r="F2684" s="50" t="s">
        <v>60</v>
      </c>
      <c r="G2684" s="50" t="s">
        <v>14</v>
      </c>
      <c r="H2684" s="22">
        <v>0.42765098512499999</v>
      </c>
      <c r="J2684" s="39">
        <v>92454259</v>
      </c>
      <c r="K2684" s="51">
        <v>0.41906025000000002</v>
      </c>
      <c r="L2684" s="51">
        <v>-8.5907351249999708e-003</v>
      </c>
    </row>
    <row r="2685" ht="15" hidden="1">
      <c r="A2685" s="47">
        <v>94938229</v>
      </c>
      <c r="B2685" s="48" t="s">
        <v>4114</v>
      </c>
      <c r="C2685" s="48" t="s">
        <v>4116</v>
      </c>
      <c r="D2685" s="49" t="s">
        <v>946</v>
      </c>
      <c r="E2685" s="49">
        <v>100</v>
      </c>
      <c r="F2685" s="50" t="s">
        <v>743</v>
      </c>
      <c r="G2685" s="50" t="s">
        <v>261</v>
      </c>
      <c r="H2685" s="22">
        <v>0.36841986909000002</v>
      </c>
      <c r="J2685" s="39">
        <v>94938229</v>
      </c>
      <c r="K2685" s="51">
        <v>0.36101897999999999</v>
      </c>
      <c r="L2685" s="51">
        <v>-7.4008890899999701e-003</v>
      </c>
    </row>
    <row r="2686" ht="15" hidden="1">
      <c r="A2686" s="47">
        <v>90211960</v>
      </c>
      <c r="B2686" s="48" t="s">
        <v>1300</v>
      </c>
      <c r="C2686" s="48" t="s">
        <v>1301</v>
      </c>
      <c r="D2686" s="49" t="s">
        <v>31</v>
      </c>
      <c r="E2686" s="49">
        <v>1</v>
      </c>
      <c r="F2686" s="50" t="s">
        <v>60</v>
      </c>
      <c r="G2686" s="50" t="s">
        <v>14</v>
      </c>
      <c r="H2686" s="22">
        <v>0.41543238555000001</v>
      </c>
      <c r="J2686" s="39">
        <v>90211960</v>
      </c>
      <c r="K2686" s="51">
        <v>0.40708709999999998</v>
      </c>
      <c r="L2686" s="51">
        <v>-8.3452855499999701e-003</v>
      </c>
    </row>
    <row r="2687" ht="15" hidden="1">
      <c r="A2687" s="47">
        <v>90124197</v>
      </c>
      <c r="B2687" s="48" t="s">
        <v>1607</v>
      </c>
      <c r="C2687" s="48" t="s">
        <v>1607</v>
      </c>
      <c r="D2687" s="49" t="s">
        <v>50</v>
      </c>
      <c r="E2687" s="49">
        <v>1</v>
      </c>
      <c r="F2687" s="50" t="s">
        <v>60</v>
      </c>
      <c r="G2687" s="50" t="s">
        <v>14</v>
      </c>
      <c r="H2687" s="22">
        <v>0.41543238555000001</v>
      </c>
      <c r="J2687" s="39">
        <v>90124197</v>
      </c>
      <c r="K2687" s="51">
        <v>0.40708709999999998</v>
      </c>
      <c r="L2687" s="51">
        <v>-8.3452855499999701e-003</v>
      </c>
    </row>
    <row r="2688" ht="15" hidden="1">
      <c r="A2688" s="47">
        <v>90162048</v>
      </c>
      <c r="B2688" s="48" t="s">
        <v>3330</v>
      </c>
      <c r="C2688" s="48" t="s">
        <v>3332</v>
      </c>
      <c r="D2688" s="49" t="s">
        <v>90</v>
      </c>
      <c r="E2688" s="49">
        <v>1</v>
      </c>
      <c r="F2688" s="50" t="s">
        <v>158</v>
      </c>
      <c r="G2688" s="50" t="s">
        <v>14</v>
      </c>
      <c r="H2688" s="22">
        <v>0.41543238555000001</v>
      </c>
      <c r="J2688" s="39">
        <v>90162048</v>
      </c>
      <c r="K2688" s="51">
        <v>0.40708709999999998</v>
      </c>
      <c r="L2688" s="51">
        <v>-8.3452855499999701e-003</v>
      </c>
    </row>
    <row r="2689" ht="15" hidden="1">
      <c r="A2689" s="47">
        <v>92420001</v>
      </c>
      <c r="B2689" s="48" t="s">
        <v>7154</v>
      </c>
      <c r="C2689" s="48" t="s">
        <v>7155</v>
      </c>
      <c r="D2689" s="49" t="s">
        <v>157</v>
      </c>
      <c r="E2689" s="49">
        <v>1</v>
      </c>
      <c r="F2689" s="50" t="s">
        <v>60</v>
      </c>
      <c r="G2689" s="50" t="s">
        <v>14</v>
      </c>
      <c r="H2689" s="22">
        <v>0.41543238555000001</v>
      </c>
      <c r="J2689" s="39">
        <v>92420001</v>
      </c>
      <c r="K2689" s="51">
        <v>0.40708709999999998</v>
      </c>
      <c r="L2689" s="51">
        <v>-8.3452855499999701e-003</v>
      </c>
    </row>
    <row r="2690" ht="15" hidden="1">
      <c r="A2690" s="47">
        <v>90358015</v>
      </c>
      <c r="B2690" s="48" t="s">
        <v>7444</v>
      </c>
      <c r="C2690" s="48" t="s">
        <v>7447</v>
      </c>
      <c r="D2690" s="49" t="s">
        <v>21</v>
      </c>
      <c r="E2690" s="49">
        <v>1</v>
      </c>
      <c r="F2690" s="50" t="s">
        <v>436</v>
      </c>
      <c r="G2690" s="50" t="s">
        <v>14</v>
      </c>
      <c r="H2690" s="22">
        <v>0.41543238555000001</v>
      </c>
      <c r="J2690" s="39">
        <v>90358015</v>
      </c>
      <c r="K2690" s="51">
        <v>0.40708709999999998</v>
      </c>
      <c r="L2690" s="51">
        <v>-8.3452855499999701e-003</v>
      </c>
    </row>
    <row r="2691" ht="15" hidden="1">
      <c r="A2691" s="47">
        <v>90242378</v>
      </c>
      <c r="B2691" s="48" t="s">
        <v>9082</v>
      </c>
      <c r="C2691" s="48" t="s">
        <v>9083</v>
      </c>
      <c r="D2691" s="49" t="s">
        <v>298</v>
      </c>
      <c r="E2691" s="49">
        <v>1</v>
      </c>
      <c r="F2691" s="50" t="s">
        <v>60</v>
      </c>
      <c r="G2691" s="50" t="s">
        <v>14</v>
      </c>
      <c r="H2691" s="22">
        <v>0.41543238555000001</v>
      </c>
      <c r="J2691" s="39">
        <v>90242378</v>
      </c>
      <c r="K2691" s="51">
        <v>0.40708709999999998</v>
      </c>
      <c r="L2691" s="51">
        <v>-8.3452855499999701e-003</v>
      </c>
    </row>
    <row r="2692" ht="15" hidden="1">
      <c r="A2692" s="47">
        <v>90125223</v>
      </c>
      <c r="B2692" s="48" t="s">
        <v>3067</v>
      </c>
      <c r="C2692" s="48" t="s">
        <v>3068</v>
      </c>
      <c r="D2692" s="49" t="s">
        <v>50</v>
      </c>
      <c r="E2692" s="49">
        <v>1</v>
      </c>
      <c r="F2692" s="50" t="s">
        <v>158</v>
      </c>
      <c r="G2692" s="50" t="s">
        <v>14</v>
      </c>
      <c r="H2692" s="22">
        <v>0.40321378597500002</v>
      </c>
      <c r="J2692" s="39">
        <v>90125223</v>
      </c>
      <c r="K2692" s="51">
        <v>0.39511394999999999</v>
      </c>
      <c r="L2692" s="51">
        <v>-8.0998359749999693e-003</v>
      </c>
    </row>
    <row r="2693" ht="15" hidden="1">
      <c r="A2693" s="47">
        <v>90265025</v>
      </c>
      <c r="B2693" s="48" t="s">
        <v>3464</v>
      </c>
      <c r="C2693" s="48" t="s">
        <v>3465</v>
      </c>
      <c r="D2693" s="49" t="s">
        <v>31</v>
      </c>
      <c r="E2693" s="49">
        <v>1</v>
      </c>
      <c r="F2693" s="50" t="s">
        <v>60</v>
      </c>
      <c r="G2693" s="50" t="s">
        <v>14</v>
      </c>
      <c r="H2693" s="22">
        <v>0.40321378597500002</v>
      </c>
      <c r="J2693" s="39">
        <v>90265025</v>
      </c>
      <c r="K2693" s="51">
        <v>0.39511394999999999</v>
      </c>
      <c r="L2693" s="51">
        <v>-8.0998359749999693e-003</v>
      </c>
    </row>
    <row r="2694" ht="15" hidden="1">
      <c r="A2694" s="47">
        <v>92461832</v>
      </c>
      <c r="B2694" s="48" t="s">
        <v>6640</v>
      </c>
      <c r="C2694" s="48" t="s">
        <v>6641</v>
      </c>
      <c r="D2694" s="49" t="s">
        <v>31</v>
      </c>
      <c r="E2694" s="49">
        <v>1</v>
      </c>
      <c r="F2694" s="50" t="s">
        <v>60</v>
      </c>
      <c r="G2694" s="50" t="s">
        <v>14</v>
      </c>
      <c r="H2694" s="22">
        <v>0.40321378597500002</v>
      </c>
      <c r="J2694" s="39">
        <v>92461832</v>
      </c>
      <c r="K2694" s="51">
        <v>0.39511394999999999</v>
      </c>
      <c r="L2694" s="51">
        <v>-8.0998359749999693e-003</v>
      </c>
    </row>
    <row r="2695" ht="15" hidden="1">
      <c r="A2695" s="47">
        <v>90340019</v>
      </c>
      <c r="B2695" s="48" t="s">
        <v>8369</v>
      </c>
      <c r="C2695" s="48" t="s">
        <v>8370</v>
      </c>
      <c r="D2695" s="49" t="s">
        <v>21</v>
      </c>
      <c r="E2695" s="49">
        <v>1</v>
      </c>
      <c r="F2695" s="50" t="s">
        <v>60</v>
      </c>
      <c r="G2695" s="50" t="s">
        <v>14</v>
      </c>
      <c r="H2695" s="22">
        <v>0.40321378597500002</v>
      </c>
      <c r="J2695" s="39">
        <v>90340019</v>
      </c>
      <c r="K2695" s="51">
        <v>0.39511394999999999</v>
      </c>
      <c r="L2695" s="51">
        <v>-8.0998359749999693e-003</v>
      </c>
    </row>
    <row r="2696" ht="15" hidden="1">
      <c r="A2696" s="47">
        <v>94938385</v>
      </c>
      <c r="B2696" s="48" t="s">
        <v>5002</v>
      </c>
      <c r="C2696" s="48" t="s">
        <v>5002</v>
      </c>
      <c r="D2696" s="49" t="s">
        <v>1690</v>
      </c>
      <c r="E2696" s="49">
        <v>100</v>
      </c>
      <c r="F2696" s="50" t="s">
        <v>743</v>
      </c>
      <c r="G2696" s="50" t="s">
        <v>261</v>
      </c>
      <c r="H2696" s="22">
        <v>0.43620400482749999</v>
      </c>
      <c r="J2696" s="39">
        <v>94938385</v>
      </c>
      <c r="K2696" s="51">
        <v>0.42744145500000003</v>
      </c>
      <c r="L2696" s="51">
        <v>-8.7625498274999693e-003</v>
      </c>
    </row>
    <row r="2697" ht="15" hidden="1">
      <c r="A2697" s="47">
        <v>94938431</v>
      </c>
      <c r="B2697" s="48" t="s">
        <v>5011</v>
      </c>
      <c r="C2697" s="48" t="s">
        <v>5011</v>
      </c>
      <c r="D2697" s="49" t="s">
        <v>1690</v>
      </c>
      <c r="E2697" s="49">
        <v>100</v>
      </c>
      <c r="F2697" s="50" t="s">
        <v>743</v>
      </c>
      <c r="G2697" s="50" t="s">
        <v>261</v>
      </c>
      <c r="H2697" s="22">
        <v>0.43620400482749999</v>
      </c>
      <c r="J2697" s="39">
        <v>94938431</v>
      </c>
      <c r="K2697" s="51">
        <v>0.42744145500000003</v>
      </c>
      <c r="L2697" s="51">
        <v>-8.7625498274999693e-003</v>
      </c>
    </row>
    <row r="2698" ht="15" hidden="1">
      <c r="A2698" s="47">
        <v>90248228</v>
      </c>
      <c r="B2698" s="48" t="s">
        <v>470</v>
      </c>
      <c r="C2698" s="48" t="s">
        <v>472</v>
      </c>
      <c r="D2698" s="49" t="s">
        <v>464</v>
      </c>
      <c r="E2698" s="49">
        <v>200</v>
      </c>
      <c r="F2698" s="50" t="s">
        <v>18</v>
      </c>
      <c r="G2698" s="50" t="s">
        <v>19</v>
      </c>
      <c r="H2698" s="22">
        <v>0.39099518640000003</v>
      </c>
      <c r="J2698" s="39">
        <v>90248228</v>
      </c>
      <c r="K2698" s="51">
        <v>0.3831408</v>
      </c>
      <c r="L2698" s="51">
        <v>-7.8543863999999703e-003</v>
      </c>
    </row>
    <row r="2699" ht="15" hidden="1">
      <c r="A2699" s="47">
        <v>92392334</v>
      </c>
      <c r="B2699" s="48" t="s">
        <v>1574</v>
      </c>
      <c r="C2699" s="48" t="s">
        <v>1579</v>
      </c>
      <c r="D2699" s="49" t="s">
        <v>894</v>
      </c>
      <c r="E2699" s="49">
        <v>1</v>
      </c>
      <c r="F2699" s="50" t="s">
        <v>60</v>
      </c>
      <c r="G2699" s="50" t="s">
        <v>14</v>
      </c>
      <c r="H2699" s="22">
        <v>0.39099518640000003</v>
      </c>
      <c r="J2699" s="39">
        <v>92392334</v>
      </c>
      <c r="K2699" s="51">
        <v>0.3831408</v>
      </c>
      <c r="L2699" s="51">
        <v>-7.8543863999999703e-003</v>
      </c>
    </row>
    <row r="2700" ht="15" hidden="1">
      <c r="A2700" s="47">
        <v>90263243</v>
      </c>
      <c r="B2700" s="48" t="s">
        <v>1831</v>
      </c>
      <c r="C2700" s="48" t="s">
        <v>1831</v>
      </c>
      <c r="D2700" s="49" t="s">
        <v>528</v>
      </c>
      <c r="E2700" s="49">
        <v>100</v>
      </c>
      <c r="F2700" s="50" t="s">
        <v>18</v>
      </c>
      <c r="G2700" s="50" t="s">
        <v>19</v>
      </c>
      <c r="H2700" s="22">
        <v>0.39099518640000003</v>
      </c>
      <c r="J2700" s="39">
        <v>90263243</v>
      </c>
      <c r="K2700" s="51">
        <v>0.3831408</v>
      </c>
      <c r="L2700" s="51">
        <v>-7.8543863999999703e-003</v>
      </c>
    </row>
    <row r="2701" ht="15" hidden="1">
      <c r="A2701" s="47">
        <v>92375545</v>
      </c>
      <c r="B2701" s="48" t="s">
        <v>2172</v>
      </c>
      <c r="C2701" s="48" t="s">
        <v>2173</v>
      </c>
      <c r="D2701" s="49" t="s">
        <v>2158</v>
      </c>
      <c r="E2701" s="49">
        <v>1</v>
      </c>
      <c r="F2701" s="50" t="s">
        <v>60</v>
      </c>
      <c r="G2701" s="50" t="s">
        <v>14</v>
      </c>
      <c r="H2701" s="22">
        <v>0.39099518640000003</v>
      </c>
      <c r="J2701" s="39">
        <v>92375545</v>
      </c>
      <c r="K2701" s="51">
        <v>0.3831408</v>
      </c>
      <c r="L2701" s="51">
        <v>-7.8543863999999703e-003</v>
      </c>
    </row>
    <row r="2702" ht="15" hidden="1">
      <c r="A2702" s="47">
        <v>90143167</v>
      </c>
      <c r="B2702" s="48" t="s">
        <v>3976</v>
      </c>
      <c r="C2702" s="48" t="s">
        <v>3977</v>
      </c>
      <c r="D2702" s="49" t="s">
        <v>17</v>
      </c>
      <c r="E2702" s="49">
        <v>1</v>
      </c>
      <c r="F2702" s="50" t="s">
        <v>60</v>
      </c>
      <c r="G2702" s="50" t="s">
        <v>14</v>
      </c>
      <c r="H2702" s="22">
        <v>0.39099518640000003</v>
      </c>
      <c r="J2702" s="39">
        <v>90143167</v>
      </c>
      <c r="K2702" s="51">
        <v>0.3831408</v>
      </c>
      <c r="L2702" s="51">
        <v>-7.8543863999999703e-003</v>
      </c>
    </row>
    <row r="2703" ht="15" hidden="1">
      <c r="A2703" s="47">
        <v>90169441</v>
      </c>
      <c r="B2703" s="48" t="s">
        <v>6117</v>
      </c>
      <c r="C2703" s="48" t="s">
        <v>6118</v>
      </c>
      <c r="D2703" s="49" t="s">
        <v>3438</v>
      </c>
      <c r="E2703" s="49">
        <v>1</v>
      </c>
      <c r="F2703" s="50" t="s">
        <v>60</v>
      </c>
      <c r="G2703" s="50" t="s">
        <v>14</v>
      </c>
      <c r="H2703" s="22">
        <v>0.39099518640000003</v>
      </c>
      <c r="J2703" s="39">
        <v>90169441</v>
      </c>
      <c r="K2703" s="51">
        <v>0.3831408</v>
      </c>
      <c r="L2703" s="51">
        <v>-7.8543863999999703e-003</v>
      </c>
    </row>
    <row r="2704" ht="15" hidden="1">
      <c r="A2704" s="47">
        <v>90145372</v>
      </c>
      <c r="B2704" s="48" t="s">
        <v>7126</v>
      </c>
      <c r="C2704" s="48" t="s">
        <v>7129</v>
      </c>
      <c r="D2704" s="49" t="s">
        <v>17</v>
      </c>
      <c r="E2704" s="49">
        <v>1</v>
      </c>
      <c r="F2704" s="50" t="s">
        <v>60</v>
      </c>
      <c r="G2704" s="50" t="s">
        <v>14</v>
      </c>
      <c r="H2704" s="22">
        <v>0.39099518640000003</v>
      </c>
      <c r="J2704" s="39">
        <v>90145372</v>
      </c>
      <c r="K2704" s="51">
        <v>0.3831408</v>
      </c>
      <c r="L2704" s="51">
        <v>-7.8543863999999703e-003</v>
      </c>
    </row>
    <row r="2705" ht="15" hidden="1">
      <c r="A2705" s="47">
        <v>90288920</v>
      </c>
      <c r="B2705" s="48" t="s">
        <v>7740</v>
      </c>
      <c r="C2705" s="48" t="s">
        <v>7741</v>
      </c>
      <c r="D2705" s="49" t="s">
        <v>7742</v>
      </c>
      <c r="E2705" s="49">
        <v>100</v>
      </c>
      <c r="F2705" s="50" t="s">
        <v>18</v>
      </c>
      <c r="G2705" s="50" t="s">
        <v>19</v>
      </c>
      <c r="H2705" s="22">
        <v>0.39099518640000003</v>
      </c>
      <c r="J2705" s="39">
        <v>90288920</v>
      </c>
      <c r="K2705" s="51">
        <v>0.3831408</v>
      </c>
      <c r="L2705" s="51">
        <v>-7.8543863999999703e-003</v>
      </c>
    </row>
    <row r="2706" ht="15" hidden="1">
      <c r="A2706" s="47">
        <v>90164490</v>
      </c>
      <c r="B2706" s="48" t="s">
        <v>9498</v>
      </c>
      <c r="C2706" s="48" t="s">
        <v>9499</v>
      </c>
      <c r="D2706" s="49" t="s">
        <v>134</v>
      </c>
      <c r="E2706" s="49">
        <v>1</v>
      </c>
      <c r="F2706" s="50" t="s">
        <v>436</v>
      </c>
      <c r="G2706" s="50" t="s">
        <v>14</v>
      </c>
      <c r="H2706" s="22">
        <v>0.39099518640000003</v>
      </c>
      <c r="J2706" s="39">
        <v>90164490</v>
      </c>
      <c r="K2706" s="51">
        <v>0.3831408</v>
      </c>
      <c r="L2706" s="51">
        <v>-7.8543863999999703e-003</v>
      </c>
    </row>
    <row r="2707" ht="15" hidden="1">
      <c r="A2707" s="47">
        <v>94938849</v>
      </c>
      <c r="B2707" s="48" t="s">
        <v>7191</v>
      </c>
      <c r="C2707" s="48" t="s">
        <v>7191</v>
      </c>
      <c r="D2707" s="49" t="s">
        <v>506</v>
      </c>
      <c r="E2707" s="49">
        <v>500</v>
      </c>
      <c r="F2707" s="50" t="s">
        <v>743</v>
      </c>
      <c r="G2707" s="50" t="s">
        <v>261</v>
      </c>
      <c r="H2707" s="22">
        <v>0.39026207042549999</v>
      </c>
      <c r="J2707" s="39">
        <v>94938849</v>
      </c>
      <c r="K2707" s="51">
        <v>0.38242241100000002</v>
      </c>
      <c r="L2707" s="51">
        <v>-7.8396594254999692e-003</v>
      </c>
    </row>
    <row r="2708" ht="15" hidden="1">
      <c r="A2708" s="47">
        <v>90227972</v>
      </c>
      <c r="B2708" s="48" t="s">
        <v>2677</v>
      </c>
      <c r="C2708" s="48" t="s">
        <v>2677</v>
      </c>
      <c r="D2708" s="49" t="s">
        <v>502</v>
      </c>
      <c r="E2708" s="49">
        <v>1</v>
      </c>
      <c r="F2708" s="50" t="s">
        <v>64</v>
      </c>
      <c r="G2708" s="50" t="s">
        <v>14</v>
      </c>
      <c r="H2708" s="22">
        <v>0.37877658682499998</v>
      </c>
      <c r="J2708" s="39">
        <v>90227972</v>
      </c>
      <c r="K2708" s="51">
        <v>0.37116765000000002</v>
      </c>
      <c r="L2708" s="51">
        <v>-7.6089368249999704e-003</v>
      </c>
    </row>
    <row r="2709" ht="15" hidden="1">
      <c r="A2709" s="47">
        <v>90357019</v>
      </c>
      <c r="B2709" s="48" t="s">
        <v>3386</v>
      </c>
      <c r="C2709" s="48" t="s">
        <v>3387</v>
      </c>
      <c r="D2709" s="49" t="s">
        <v>991</v>
      </c>
      <c r="E2709" s="49">
        <v>1</v>
      </c>
      <c r="F2709" s="50" t="s">
        <v>158</v>
      </c>
      <c r="G2709" s="50" t="s">
        <v>14</v>
      </c>
      <c r="H2709" s="22">
        <v>0.37877658682499998</v>
      </c>
      <c r="J2709" s="39">
        <v>90357019</v>
      </c>
      <c r="K2709" s="51">
        <v>0.37116765000000002</v>
      </c>
      <c r="L2709" s="51">
        <v>-7.6089368249999704e-003</v>
      </c>
    </row>
    <row r="2710" ht="15" hidden="1">
      <c r="A2710" s="47">
        <v>92436323</v>
      </c>
      <c r="B2710" s="48" t="s">
        <v>4363</v>
      </c>
      <c r="C2710" s="48" t="s">
        <v>4364</v>
      </c>
      <c r="D2710" s="49" t="s">
        <v>157</v>
      </c>
      <c r="E2710" s="49">
        <v>30</v>
      </c>
      <c r="F2710" s="50" t="s">
        <v>95</v>
      </c>
      <c r="G2710" s="50" t="s">
        <v>19</v>
      </c>
      <c r="H2710" s="22">
        <v>0.37877658682499998</v>
      </c>
      <c r="J2710" s="39">
        <v>92436323</v>
      </c>
      <c r="K2710" s="51">
        <v>0.37116765000000002</v>
      </c>
      <c r="L2710" s="51">
        <v>-7.6089368249999704e-003</v>
      </c>
    </row>
    <row r="2711" ht="15" hidden="1">
      <c r="A2711" s="47">
        <v>90210620</v>
      </c>
      <c r="B2711" s="48" t="s">
        <v>4371</v>
      </c>
      <c r="C2711" s="48" t="s">
        <v>4374</v>
      </c>
      <c r="D2711" s="49" t="s">
        <v>31</v>
      </c>
      <c r="E2711" s="49">
        <v>1</v>
      </c>
      <c r="F2711" s="50" t="s">
        <v>60</v>
      </c>
      <c r="G2711" s="50" t="s">
        <v>14</v>
      </c>
      <c r="H2711" s="22">
        <v>0.37877658682499998</v>
      </c>
      <c r="J2711" s="39">
        <v>90210620</v>
      </c>
      <c r="K2711" s="51">
        <v>0.37116765000000002</v>
      </c>
      <c r="L2711" s="51">
        <v>-7.6089368249999704e-003</v>
      </c>
    </row>
    <row r="2712" ht="15" hidden="1">
      <c r="A2712" s="47">
        <v>90247094</v>
      </c>
      <c r="B2712" s="48" t="s">
        <v>4393</v>
      </c>
      <c r="C2712" s="48" t="s">
        <v>4394</v>
      </c>
      <c r="D2712" s="49" t="s">
        <v>1002</v>
      </c>
      <c r="E2712" s="49">
        <v>1</v>
      </c>
      <c r="F2712" s="50" t="s">
        <v>60</v>
      </c>
      <c r="G2712" s="50" t="s">
        <v>14</v>
      </c>
      <c r="H2712" s="22">
        <v>0.37877658682499998</v>
      </c>
      <c r="J2712" s="39">
        <v>90247094</v>
      </c>
      <c r="K2712" s="51">
        <v>0.37116765000000002</v>
      </c>
      <c r="L2712" s="51">
        <v>-7.6089368249999704e-003</v>
      </c>
    </row>
    <row r="2713" ht="15" hidden="1">
      <c r="A2713" s="47">
        <v>90268768</v>
      </c>
      <c r="B2713" s="48" t="s">
        <v>4501</v>
      </c>
      <c r="C2713" s="48" t="s">
        <v>4501</v>
      </c>
      <c r="D2713" s="49" t="s">
        <v>36</v>
      </c>
      <c r="E2713" s="49">
        <v>1</v>
      </c>
      <c r="F2713" s="50" t="s">
        <v>60</v>
      </c>
      <c r="G2713" s="50" t="s">
        <v>14</v>
      </c>
      <c r="H2713" s="22">
        <v>0.37877658682499998</v>
      </c>
      <c r="J2713" s="39">
        <v>90268768</v>
      </c>
      <c r="K2713" s="51">
        <v>0.37116765000000002</v>
      </c>
      <c r="L2713" s="51">
        <v>-7.6089368249999704e-003</v>
      </c>
    </row>
    <row r="2714" ht="15" hidden="1">
      <c r="A2714" s="47">
        <v>90258282</v>
      </c>
      <c r="B2714" s="48" t="s">
        <v>4632</v>
      </c>
      <c r="C2714" s="48" t="s">
        <v>4633</v>
      </c>
      <c r="D2714" s="49" t="s">
        <v>1253</v>
      </c>
      <c r="E2714" s="49">
        <v>1</v>
      </c>
      <c r="F2714" s="50" t="s">
        <v>60</v>
      </c>
      <c r="G2714" s="50" t="s">
        <v>14</v>
      </c>
      <c r="H2714" s="22">
        <v>0.37877658682499998</v>
      </c>
      <c r="J2714" s="39">
        <v>90258282</v>
      </c>
      <c r="K2714" s="51">
        <v>0.37116765000000002</v>
      </c>
      <c r="L2714" s="51">
        <v>-7.6089368249999704e-003</v>
      </c>
    </row>
    <row r="2715" ht="15" hidden="1">
      <c r="A2715" s="47">
        <v>92367500</v>
      </c>
      <c r="B2715" s="48" t="s">
        <v>6087</v>
      </c>
      <c r="C2715" s="48" t="s">
        <v>6088</v>
      </c>
      <c r="D2715" s="49" t="s">
        <v>157</v>
      </c>
      <c r="E2715" s="49">
        <v>1</v>
      </c>
      <c r="F2715" s="50" t="s">
        <v>60</v>
      </c>
      <c r="G2715" s="50" t="s">
        <v>14</v>
      </c>
      <c r="H2715" s="22">
        <v>0.37877658682499998</v>
      </c>
      <c r="J2715" s="39">
        <v>92367500</v>
      </c>
      <c r="K2715" s="51">
        <v>0.37116765000000002</v>
      </c>
      <c r="L2715" s="51">
        <v>-7.6089368249999704e-003</v>
      </c>
    </row>
    <row r="2716" ht="15" hidden="1">
      <c r="A2716" s="47">
        <v>92421105</v>
      </c>
      <c r="B2716" s="48" t="s">
        <v>6889</v>
      </c>
      <c r="C2716" s="48" t="s">
        <v>6892</v>
      </c>
      <c r="D2716" s="49" t="s">
        <v>244</v>
      </c>
      <c r="E2716" s="49">
        <v>1</v>
      </c>
      <c r="F2716" s="50" t="s">
        <v>60</v>
      </c>
      <c r="G2716" s="50" t="s">
        <v>14</v>
      </c>
      <c r="H2716" s="22">
        <v>0.37877658682499998</v>
      </c>
      <c r="J2716" s="39">
        <v>92421105</v>
      </c>
      <c r="K2716" s="51">
        <v>0.37116765000000002</v>
      </c>
      <c r="L2716" s="51">
        <v>-7.6089368249999704e-003</v>
      </c>
    </row>
    <row r="2717" ht="15" hidden="1">
      <c r="A2717" s="47">
        <v>90208943</v>
      </c>
      <c r="B2717" s="48" t="s">
        <v>6891</v>
      </c>
      <c r="C2717" s="48" t="s">
        <v>6891</v>
      </c>
      <c r="D2717" s="49" t="s">
        <v>31</v>
      </c>
      <c r="E2717" s="49">
        <v>1</v>
      </c>
      <c r="F2717" s="50" t="s">
        <v>60</v>
      </c>
      <c r="G2717" s="50" t="s">
        <v>14</v>
      </c>
      <c r="H2717" s="22">
        <v>0.37877658682499998</v>
      </c>
      <c r="J2717" s="39">
        <v>90208943</v>
      </c>
      <c r="K2717" s="51">
        <v>0.37116765000000002</v>
      </c>
      <c r="L2717" s="51">
        <v>-7.6089368249999704e-003</v>
      </c>
    </row>
    <row r="2718" ht="15" hidden="1">
      <c r="A2718" s="47">
        <v>92454933</v>
      </c>
      <c r="B2718" s="48" t="s">
        <v>6917</v>
      </c>
      <c r="C2718" s="48" t="s">
        <v>6918</v>
      </c>
      <c r="D2718" s="49" t="s">
        <v>894</v>
      </c>
      <c r="E2718" s="49">
        <v>1</v>
      </c>
      <c r="F2718" s="50" t="s">
        <v>60</v>
      </c>
      <c r="G2718" s="50" t="s">
        <v>14</v>
      </c>
      <c r="H2718" s="22">
        <v>0.37877658682499998</v>
      </c>
      <c r="J2718" s="39">
        <v>92454933</v>
      </c>
      <c r="K2718" s="51">
        <v>0.37116765000000002</v>
      </c>
      <c r="L2718" s="51">
        <v>-7.6089368249999704e-003</v>
      </c>
    </row>
    <row r="2719" ht="15" hidden="1">
      <c r="A2719" s="47">
        <v>92388922</v>
      </c>
      <c r="B2719" s="48" t="s">
        <v>537</v>
      </c>
      <c r="C2719" s="48" t="s">
        <v>537</v>
      </c>
      <c r="D2719" s="49" t="s">
        <v>536</v>
      </c>
      <c r="E2719" s="49">
        <v>1</v>
      </c>
      <c r="F2719" s="50" t="s">
        <v>64</v>
      </c>
      <c r="G2719" s="50" t="s">
        <v>14</v>
      </c>
      <c r="H2719" s="22">
        <v>0.36655798724999999</v>
      </c>
      <c r="J2719" s="39">
        <v>92388922</v>
      </c>
      <c r="K2719" s="51">
        <v>0.35919450000000003</v>
      </c>
      <c r="L2719" s="51">
        <v>-7.3634872499999697e-003</v>
      </c>
    </row>
    <row r="2720" ht="15" hidden="1">
      <c r="A2720" s="47">
        <v>90138627</v>
      </c>
      <c r="B2720" s="48" t="s">
        <v>704</v>
      </c>
      <c r="C2720" s="48" t="s">
        <v>705</v>
      </c>
      <c r="D2720" s="49" t="s">
        <v>703</v>
      </c>
      <c r="E2720" s="49">
        <v>1</v>
      </c>
      <c r="F2720" s="50" t="s">
        <v>60</v>
      </c>
      <c r="G2720" s="50" t="s">
        <v>14</v>
      </c>
      <c r="H2720" s="22">
        <v>0.36655798724999999</v>
      </c>
      <c r="J2720" s="39">
        <v>90138627</v>
      </c>
      <c r="K2720" s="51">
        <v>0.35919450000000003</v>
      </c>
      <c r="L2720" s="51">
        <v>-7.3634872499999697e-003</v>
      </c>
    </row>
    <row r="2721" ht="15" hidden="1">
      <c r="A2721" s="47">
        <v>90140877</v>
      </c>
      <c r="B2721" s="48" t="s">
        <v>2835</v>
      </c>
      <c r="C2721" s="48" t="s">
        <v>2836</v>
      </c>
      <c r="D2721" s="49" t="s">
        <v>43</v>
      </c>
      <c r="E2721" s="49">
        <v>1</v>
      </c>
      <c r="F2721" s="50" t="s">
        <v>158</v>
      </c>
      <c r="G2721" s="50" t="s">
        <v>14</v>
      </c>
      <c r="H2721" s="22">
        <v>0.36655798724999999</v>
      </c>
      <c r="J2721" s="39">
        <v>90140877</v>
      </c>
      <c r="K2721" s="51">
        <v>0.35919450000000003</v>
      </c>
      <c r="L2721" s="51">
        <v>-7.3634872499999697e-003</v>
      </c>
    </row>
    <row r="2722" ht="15" hidden="1">
      <c r="A2722" s="47">
        <v>90310780</v>
      </c>
      <c r="B2722" s="48" t="s">
        <v>4815</v>
      </c>
      <c r="C2722" s="48" t="s">
        <v>4815</v>
      </c>
      <c r="D2722" s="49" t="s">
        <v>39</v>
      </c>
      <c r="E2722" s="49">
        <v>1</v>
      </c>
      <c r="F2722" s="50" t="s">
        <v>60</v>
      </c>
      <c r="G2722" s="50" t="s">
        <v>14</v>
      </c>
      <c r="H2722" s="22">
        <v>0.36655798724999999</v>
      </c>
      <c r="J2722" s="39">
        <v>90310780</v>
      </c>
      <c r="K2722" s="51">
        <v>0.35919450000000003</v>
      </c>
      <c r="L2722" s="51">
        <v>-7.3634872499999697e-003</v>
      </c>
    </row>
    <row r="2723" ht="15" hidden="1">
      <c r="A2723" s="47">
        <v>90227883</v>
      </c>
      <c r="B2723" s="48" t="s">
        <v>5764</v>
      </c>
      <c r="C2723" s="48" t="s">
        <v>5764</v>
      </c>
      <c r="D2723" s="49" t="s">
        <v>561</v>
      </c>
      <c r="E2723" s="49">
        <v>1</v>
      </c>
      <c r="F2723" s="50" t="s">
        <v>64</v>
      </c>
      <c r="G2723" s="50" t="s">
        <v>14</v>
      </c>
      <c r="H2723" s="22">
        <v>0.36655798724999999</v>
      </c>
      <c r="J2723" s="39">
        <v>90227883</v>
      </c>
      <c r="K2723" s="51">
        <v>0.35919450000000003</v>
      </c>
      <c r="L2723" s="51">
        <v>-7.3634872499999697e-003</v>
      </c>
    </row>
    <row r="2724" ht="15" hidden="1">
      <c r="A2724" s="47">
        <v>92455743</v>
      </c>
      <c r="B2724" s="48" t="s">
        <v>1294</v>
      </c>
      <c r="C2724" s="48" t="s">
        <v>1294</v>
      </c>
      <c r="D2724" s="49" t="s">
        <v>17</v>
      </c>
      <c r="E2724" s="49">
        <v>1</v>
      </c>
      <c r="F2724" s="50" t="s">
        <v>60</v>
      </c>
      <c r="G2724" s="50" t="s">
        <v>14</v>
      </c>
      <c r="H2724" s="22">
        <v>0.39148219451249999</v>
      </c>
      <c r="J2724" s="39">
        <v>92455743</v>
      </c>
      <c r="K2724" s="51">
        <v>0.38361802499999997</v>
      </c>
      <c r="L2724" s="51">
        <v>-7.8641695124999599e-003</v>
      </c>
    </row>
    <row r="2725" ht="15" hidden="1">
      <c r="A2725" s="47">
        <v>92470483</v>
      </c>
      <c r="B2725" s="48" t="s">
        <v>3510</v>
      </c>
      <c r="C2725" s="48" t="s">
        <v>3510</v>
      </c>
      <c r="D2725" s="49" t="s">
        <v>227</v>
      </c>
      <c r="E2725" s="49">
        <v>1</v>
      </c>
      <c r="F2725" s="50" t="s">
        <v>60</v>
      </c>
      <c r="G2725" s="50" t="s">
        <v>14</v>
      </c>
      <c r="H2725" s="22">
        <v>0.39148219451249999</v>
      </c>
      <c r="J2725" s="39">
        <v>92470483</v>
      </c>
      <c r="K2725" s="51">
        <v>0.38361802499999997</v>
      </c>
      <c r="L2725" s="51">
        <v>-7.8641695124999599e-003</v>
      </c>
    </row>
    <row r="2726" ht="15" hidden="1">
      <c r="A2726" s="47">
        <v>90239172</v>
      </c>
      <c r="B2726" s="48" t="s">
        <v>4010</v>
      </c>
      <c r="C2726" s="48" t="s">
        <v>4010</v>
      </c>
      <c r="D2726" s="49" t="s">
        <v>29</v>
      </c>
      <c r="E2726" s="49">
        <v>1</v>
      </c>
      <c r="F2726" s="50" t="s">
        <v>60</v>
      </c>
      <c r="G2726" s="50" t="s">
        <v>14</v>
      </c>
      <c r="H2726" s="22">
        <v>0.39148219451249999</v>
      </c>
      <c r="J2726" s="39">
        <v>90239172</v>
      </c>
      <c r="K2726" s="51">
        <v>0.38361802499999997</v>
      </c>
      <c r="L2726" s="51">
        <v>-7.8641695124999599e-003</v>
      </c>
    </row>
    <row r="2727" ht="15" hidden="1">
      <c r="A2727" s="47">
        <v>92390242</v>
      </c>
      <c r="B2727" s="48" t="s">
        <v>6500</v>
      </c>
      <c r="C2727" s="48" t="s">
        <v>6501</v>
      </c>
      <c r="D2727" s="49" t="s">
        <v>235</v>
      </c>
      <c r="E2727" s="49">
        <v>1</v>
      </c>
      <c r="F2727" s="50" t="s">
        <v>60</v>
      </c>
      <c r="G2727" s="50" t="s">
        <v>14</v>
      </c>
      <c r="H2727" s="22">
        <v>10.8987</v>
      </c>
      <c r="J2727" s="39">
        <v>92390242</v>
      </c>
      <c r="K2727" s="51">
        <v>10.680049800000001</v>
      </c>
      <c r="L2727" s="51">
        <v>-0.21865020000000099</v>
      </c>
    </row>
    <row r="2728" ht="15" hidden="1">
      <c r="A2728" s="47">
        <v>90219961</v>
      </c>
      <c r="B2728" s="48" t="s">
        <v>9437</v>
      </c>
      <c r="C2728" s="48" t="s">
        <v>9438</v>
      </c>
      <c r="D2728" s="49" t="s">
        <v>69</v>
      </c>
      <c r="E2728" s="49">
        <v>1</v>
      </c>
      <c r="F2728" s="50" t="s">
        <v>60</v>
      </c>
      <c r="G2728" s="50" t="s">
        <v>14</v>
      </c>
      <c r="H2728" s="22">
        <v>3.8730000000000002</v>
      </c>
      <c r="J2728" s="39">
        <v>90219961</v>
      </c>
      <c r="K2728" s="51">
        <v>3.79548855</v>
      </c>
      <c r="L2728" s="51">
        <v>-7.7511450000000301e-002</v>
      </c>
    </row>
    <row r="2729" ht="15" hidden="1">
      <c r="A2729" s="47">
        <v>90274830</v>
      </c>
      <c r="B2729" s="48" t="s">
        <v>6353</v>
      </c>
      <c r="C2729" s="48" t="s">
        <v>6354</v>
      </c>
      <c r="D2729" s="49" t="s">
        <v>36</v>
      </c>
      <c r="E2729" s="49">
        <v>50</v>
      </c>
      <c r="F2729" s="50" t="s">
        <v>18</v>
      </c>
      <c r="G2729" s="50" t="s">
        <v>19</v>
      </c>
      <c r="H2729" s="22">
        <v>2.4900000000000002</v>
      </c>
      <c r="J2729" s="39">
        <v>90274830</v>
      </c>
      <c r="K2729" s="51">
        <v>2.440242</v>
      </c>
      <c r="L2729" s="51">
        <v>-4.9757999999999802e-002</v>
      </c>
    </row>
    <row r="2730" ht="15" hidden="1">
      <c r="A2730" s="47">
        <v>94937354</v>
      </c>
      <c r="B2730" s="48" t="s">
        <v>2214</v>
      </c>
      <c r="C2730" s="48" t="s">
        <v>2215</v>
      </c>
      <c r="D2730" s="49" t="s">
        <v>455</v>
      </c>
      <c r="E2730" s="49">
        <v>50</v>
      </c>
      <c r="F2730" s="50" t="s">
        <v>743</v>
      </c>
      <c r="G2730" s="50" t="s">
        <v>261</v>
      </c>
      <c r="H2730" s="22">
        <v>4.9199999999999999</v>
      </c>
      <c r="J2730" s="39">
        <v>94937354</v>
      </c>
      <c r="K2730" s="51">
        <v>4.82187258</v>
      </c>
      <c r="L2730" s="51">
        <v>-9.8127419999999105e-002</v>
      </c>
    </row>
    <row r="2731" ht="15" hidden="1">
      <c r="A2731" s="47">
        <v>94938156</v>
      </c>
      <c r="B2731" s="48" t="s">
        <v>3376</v>
      </c>
      <c r="C2731" s="48" t="s">
        <v>3377</v>
      </c>
      <c r="D2731" s="49" t="s">
        <v>92</v>
      </c>
      <c r="E2731" s="49">
        <v>40</v>
      </c>
      <c r="F2731" s="50" t="s">
        <v>743</v>
      </c>
      <c r="G2731" s="50" t="s">
        <v>261</v>
      </c>
      <c r="H2731" s="22">
        <v>16</v>
      </c>
      <c r="J2731" s="39">
        <v>94938156</v>
      </c>
      <c r="K2731" s="51">
        <v>15.680999999999999</v>
      </c>
      <c r="L2731" s="51">
        <v>-0.319000000000001</v>
      </c>
    </row>
    <row r="2732" ht="15" hidden="1">
      <c r="A2732" s="47">
        <v>90202740</v>
      </c>
      <c r="B2732" s="48" t="s">
        <v>2900</v>
      </c>
      <c r="C2732" s="48" t="s">
        <v>2901</v>
      </c>
      <c r="D2732" s="49" t="s">
        <v>334</v>
      </c>
      <c r="E2732" s="49">
        <v>1</v>
      </c>
      <c r="F2732" s="50" t="s">
        <v>64</v>
      </c>
      <c r="G2732" s="50" t="s">
        <v>14</v>
      </c>
      <c r="H2732" s="22">
        <v>5.0378400000000001</v>
      </c>
      <c r="J2732" s="39">
        <v>90202740</v>
      </c>
      <c r="K2732" s="51">
        <v>4.9375352250000004</v>
      </c>
      <c r="L2732" s="51">
        <v>-0.100304774999999</v>
      </c>
    </row>
    <row r="2733" ht="15" hidden="1">
      <c r="A2733" s="47">
        <v>90878698</v>
      </c>
      <c r="B2733" s="48" t="s">
        <v>6410</v>
      </c>
      <c r="C2733" s="48" t="s">
        <v>6411</v>
      </c>
      <c r="D2733" s="49" t="s">
        <v>5641</v>
      </c>
      <c r="E2733" s="49">
        <v>75</v>
      </c>
      <c r="F2733" s="50" t="s">
        <v>18</v>
      </c>
      <c r="G2733" s="50" t="s">
        <v>19</v>
      </c>
      <c r="H2733" s="22">
        <v>2.8341595472400001</v>
      </c>
      <c r="J2733" s="39">
        <v>90878698</v>
      </c>
      <c r="K2733" s="51">
        <v>2.7777707999999999</v>
      </c>
      <c r="L2733" s="51">
        <v>-5.6388747239999801e-002</v>
      </c>
    </row>
    <row r="2734" ht="15" hidden="1">
      <c r="A2734" s="47">
        <v>92466036</v>
      </c>
      <c r="B2734" s="48" t="s">
        <v>5019</v>
      </c>
      <c r="C2734" s="48" t="s">
        <v>5020</v>
      </c>
      <c r="D2734" s="49" t="s">
        <v>73</v>
      </c>
      <c r="E2734" s="49">
        <v>1</v>
      </c>
      <c r="F2734" s="50" t="s">
        <v>60</v>
      </c>
      <c r="G2734" s="50" t="s">
        <v>14</v>
      </c>
      <c r="H2734" s="22">
        <v>4.7153571428571404</v>
      </c>
      <c r="J2734" s="39">
        <v>92466036</v>
      </c>
      <c r="K2734" s="51">
        <v>4.6216359000000002</v>
      </c>
      <c r="L2734" s="51">
        <v>-9.3721242857142797e-002</v>
      </c>
    </row>
    <row r="2735" ht="15">
      <c r="A2735" s="47">
        <v>90238257</v>
      </c>
      <c r="B2735" s="48" t="s">
        <v>212</v>
      </c>
      <c r="C2735" s="48" t="s">
        <v>212</v>
      </c>
      <c r="D2735" s="49" t="s">
        <v>29</v>
      </c>
      <c r="E2735" s="49">
        <v>120</v>
      </c>
      <c r="F2735" s="50" t="s">
        <v>18</v>
      </c>
      <c r="G2735" s="50" t="s">
        <v>19</v>
      </c>
      <c r="H2735" s="22">
        <v>0.13436508392999999</v>
      </c>
      <c r="J2735" s="39">
        <v>90238257</v>
      </c>
      <c r="K2735" s="51">
        <v>0.13170465000000001</v>
      </c>
      <c r="L2735" s="51">
        <v>-2.66043393000001e-003</v>
      </c>
    </row>
    <row r="2736" ht="15">
      <c r="A2736" s="47">
        <v>92462570</v>
      </c>
      <c r="B2736" s="48" t="s">
        <v>1145</v>
      </c>
      <c r="C2736" s="48" t="s">
        <v>1146</v>
      </c>
      <c r="D2736" s="49" t="s">
        <v>69</v>
      </c>
      <c r="E2736" s="49">
        <v>100</v>
      </c>
      <c r="F2736" s="50" t="s">
        <v>18</v>
      </c>
      <c r="G2736" s="50" t="s">
        <v>19</v>
      </c>
      <c r="H2736" s="22">
        <v>0.13436508392999999</v>
      </c>
      <c r="J2736" s="39">
        <v>92462570</v>
      </c>
      <c r="K2736" s="51">
        <v>0.13170465000000001</v>
      </c>
      <c r="L2736" s="51">
        <v>-2.66043393000001e-003</v>
      </c>
    </row>
    <row r="2737" ht="15">
      <c r="A2737" s="47">
        <v>92452779</v>
      </c>
      <c r="B2737" s="48" t="s">
        <v>1524</v>
      </c>
      <c r="C2737" s="48" t="s">
        <v>1525</v>
      </c>
      <c r="D2737" s="49" t="s">
        <v>31</v>
      </c>
      <c r="E2737" s="49">
        <v>120</v>
      </c>
      <c r="F2737" s="50" t="s">
        <v>18</v>
      </c>
      <c r="G2737" s="50" t="s">
        <v>19</v>
      </c>
      <c r="H2737" s="22">
        <v>0.13436508392999999</v>
      </c>
      <c r="J2737" s="39">
        <v>92452779</v>
      </c>
      <c r="K2737" s="51">
        <v>0.13170465000000001</v>
      </c>
      <c r="L2737" s="51">
        <v>-2.66043393000001e-003</v>
      </c>
    </row>
    <row r="2738" ht="15">
      <c r="A2738" s="47">
        <v>92377041</v>
      </c>
      <c r="B2738" s="48" t="s">
        <v>1526</v>
      </c>
      <c r="C2738" s="48" t="s">
        <v>1527</v>
      </c>
      <c r="D2738" s="49" t="s">
        <v>244</v>
      </c>
      <c r="E2738" s="49">
        <v>120</v>
      </c>
      <c r="F2738" s="50" t="s">
        <v>18</v>
      </c>
      <c r="G2738" s="50" t="s">
        <v>19</v>
      </c>
      <c r="H2738" s="22">
        <v>0.13436508392999999</v>
      </c>
      <c r="J2738" s="39">
        <v>92377041</v>
      </c>
      <c r="K2738" s="51">
        <v>0.13170465000000001</v>
      </c>
      <c r="L2738" s="51">
        <v>-2.66043393000001e-003</v>
      </c>
    </row>
    <row r="2739" ht="15">
      <c r="A2739" s="47">
        <v>90213416</v>
      </c>
      <c r="B2739" s="48" t="s">
        <v>2147</v>
      </c>
      <c r="C2739" s="48" t="s">
        <v>2153</v>
      </c>
      <c r="D2739" s="49" t="s">
        <v>279</v>
      </c>
      <c r="E2739" s="49">
        <v>1</v>
      </c>
      <c r="F2739" s="50" t="s">
        <v>60</v>
      </c>
      <c r="G2739" s="50" t="s">
        <v>14</v>
      </c>
      <c r="H2739" s="22">
        <v>0.13436508392999999</v>
      </c>
      <c r="J2739" s="39">
        <v>90213416</v>
      </c>
      <c r="K2739" s="51">
        <v>0.13170465000000001</v>
      </c>
      <c r="L2739" s="51">
        <v>-2.66043393000001e-003</v>
      </c>
    </row>
    <row r="2740" ht="15">
      <c r="A2740" s="47">
        <v>90321049</v>
      </c>
      <c r="B2740" s="48" t="s">
        <v>2742</v>
      </c>
      <c r="C2740" s="48" t="s">
        <v>2743</v>
      </c>
      <c r="D2740" s="49" t="s">
        <v>720</v>
      </c>
      <c r="E2740" s="49">
        <v>120</v>
      </c>
      <c r="F2740" s="50" t="s">
        <v>18</v>
      </c>
      <c r="G2740" s="50" t="s">
        <v>19</v>
      </c>
      <c r="H2740" s="22">
        <v>0.13436508392999999</v>
      </c>
      <c r="J2740" s="39">
        <v>90321049</v>
      </c>
      <c r="K2740" s="51">
        <v>0.13170465000000001</v>
      </c>
      <c r="L2740" s="51">
        <v>-2.66043393000001e-003</v>
      </c>
    </row>
    <row r="2741" ht="15">
      <c r="A2741" s="47">
        <v>90320034</v>
      </c>
      <c r="B2741" s="48" t="s">
        <v>2744</v>
      </c>
      <c r="C2741" s="48" t="s">
        <v>2745</v>
      </c>
      <c r="D2741" s="49" t="s">
        <v>134</v>
      </c>
      <c r="E2741" s="49">
        <v>120</v>
      </c>
      <c r="F2741" s="50" t="s">
        <v>18</v>
      </c>
      <c r="G2741" s="50" t="s">
        <v>19</v>
      </c>
      <c r="H2741" s="22">
        <v>0.13436508392999999</v>
      </c>
      <c r="J2741" s="39">
        <v>90320034</v>
      </c>
      <c r="K2741" s="51">
        <v>0.13170465000000001</v>
      </c>
      <c r="L2741" s="51">
        <v>-2.66043393000001e-003</v>
      </c>
    </row>
    <row r="2742" ht="15">
      <c r="A2742" s="47">
        <v>90161742</v>
      </c>
      <c r="B2742" s="48" t="s">
        <v>2863</v>
      </c>
      <c r="C2742" s="48" t="s">
        <v>2864</v>
      </c>
      <c r="D2742" s="49" t="s">
        <v>90</v>
      </c>
      <c r="E2742" s="49">
        <v>50</v>
      </c>
      <c r="F2742" s="50" t="s">
        <v>18</v>
      </c>
      <c r="G2742" s="50" t="s">
        <v>19</v>
      </c>
      <c r="H2742" s="22">
        <v>0.13436508392999999</v>
      </c>
      <c r="J2742" s="39">
        <v>90161742</v>
      </c>
      <c r="K2742" s="51">
        <v>0.13170465000000001</v>
      </c>
      <c r="L2742" s="51">
        <v>-2.66043393000001e-003</v>
      </c>
    </row>
    <row r="2743" ht="15">
      <c r="A2743" s="47">
        <v>90161602</v>
      </c>
      <c r="B2743" s="48" t="s">
        <v>2872</v>
      </c>
      <c r="C2743" s="48" t="s">
        <v>2873</v>
      </c>
      <c r="D2743" s="49" t="s">
        <v>90</v>
      </c>
      <c r="E2743" s="49">
        <v>100</v>
      </c>
      <c r="F2743" s="50" t="s">
        <v>18</v>
      </c>
      <c r="G2743" s="50" t="s">
        <v>19</v>
      </c>
      <c r="H2743" s="22">
        <v>0.13436508392999999</v>
      </c>
      <c r="J2743" s="39">
        <v>90161602</v>
      </c>
      <c r="K2743" s="51">
        <v>0.13170465000000001</v>
      </c>
      <c r="L2743" s="51">
        <v>-2.66043393000001e-003</v>
      </c>
    </row>
    <row r="2744" ht="15">
      <c r="A2744" s="47">
        <v>92379109</v>
      </c>
      <c r="B2744" s="48" t="s">
        <v>4317</v>
      </c>
      <c r="C2744" s="48" t="s">
        <v>4317</v>
      </c>
      <c r="D2744" s="49" t="s">
        <v>603</v>
      </c>
      <c r="E2744" s="49">
        <v>60</v>
      </c>
      <c r="F2744" s="50" t="s">
        <v>95</v>
      </c>
      <c r="G2744" s="50" t="s">
        <v>19</v>
      </c>
      <c r="H2744" s="22">
        <v>0.13436508392999999</v>
      </c>
      <c r="J2744" s="39">
        <v>92379109</v>
      </c>
      <c r="K2744" s="51">
        <v>0.13170465000000001</v>
      </c>
      <c r="L2744" s="51">
        <v>-2.66043393000001e-003</v>
      </c>
    </row>
    <row r="2745" ht="15">
      <c r="A2745" s="47">
        <v>92395236</v>
      </c>
      <c r="B2745" s="48" t="s">
        <v>4321</v>
      </c>
      <c r="C2745" s="48" t="s">
        <v>4320</v>
      </c>
      <c r="D2745" s="49" t="s">
        <v>39</v>
      </c>
      <c r="E2745" s="49">
        <v>60</v>
      </c>
      <c r="F2745" s="50" t="s">
        <v>95</v>
      </c>
      <c r="G2745" s="50" t="s">
        <v>19</v>
      </c>
      <c r="H2745" s="22">
        <v>0.13436508392999999</v>
      </c>
      <c r="J2745" s="39">
        <v>92395236</v>
      </c>
      <c r="K2745" s="51">
        <v>0.13170465000000001</v>
      </c>
      <c r="L2745" s="51">
        <v>-2.66043393000001e-003</v>
      </c>
    </row>
    <row r="2746" ht="15">
      <c r="A2746" s="47">
        <v>90277163</v>
      </c>
      <c r="B2746" s="48" t="s">
        <v>5144</v>
      </c>
      <c r="C2746" s="48" t="s">
        <v>5145</v>
      </c>
      <c r="D2746" s="49" t="s">
        <v>1356</v>
      </c>
      <c r="E2746" s="49">
        <v>120</v>
      </c>
      <c r="F2746" s="50" t="s">
        <v>18</v>
      </c>
      <c r="G2746" s="50" t="s">
        <v>19</v>
      </c>
      <c r="H2746" s="22">
        <v>0.13436508392999999</v>
      </c>
      <c r="J2746" s="39">
        <v>90277163</v>
      </c>
      <c r="K2746" s="51">
        <v>0.13170465000000001</v>
      </c>
      <c r="L2746" s="51">
        <v>-2.66043393000001e-003</v>
      </c>
    </row>
    <row r="2747" ht="15">
      <c r="A2747" s="47">
        <v>90300483</v>
      </c>
      <c r="B2747" s="48" t="s">
        <v>5146</v>
      </c>
      <c r="C2747" s="48" t="s">
        <v>5147</v>
      </c>
      <c r="D2747" s="49" t="s">
        <v>2405</v>
      </c>
      <c r="E2747" s="49">
        <v>100</v>
      </c>
      <c r="F2747" s="50" t="s">
        <v>18</v>
      </c>
      <c r="G2747" s="50" t="s">
        <v>19</v>
      </c>
      <c r="H2747" s="22">
        <v>0.13436508392999999</v>
      </c>
      <c r="J2747" s="39">
        <v>90300483</v>
      </c>
      <c r="K2747" s="51">
        <v>0.13170465000000001</v>
      </c>
      <c r="L2747" s="51">
        <v>-2.66043393000001e-003</v>
      </c>
    </row>
    <row r="2748" ht="15">
      <c r="A2748" s="47">
        <v>90279107</v>
      </c>
      <c r="B2748" s="48" t="s">
        <v>5434</v>
      </c>
      <c r="C2748" s="48" t="s">
        <v>5434</v>
      </c>
      <c r="D2748" s="49" t="s">
        <v>69</v>
      </c>
      <c r="E2748" s="49">
        <v>100</v>
      </c>
      <c r="F2748" s="50" t="s">
        <v>18</v>
      </c>
      <c r="G2748" s="50" t="s">
        <v>19</v>
      </c>
      <c r="H2748" s="22">
        <v>0.13436508392999999</v>
      </c>
      <c r="J2748" s="39">
        <v>90279107</v>
      </c>
      <c r="K2748" s="51">
        <v>0.13170465000000001</v>
      </c>
      <c r="L2748" s="51">
        <v>-2.66043393000001e-003</v>
      </c>
    </row>
    <row r="2749" ht="15">
      <c r="A2749" s="47">
        <v>90125169</v>
      </c>
      <c r="B2749" s="48" t="s">
        <v>6851</v>
      </c>
      <c r="C2749" s="48" t="s">
        <v>6853</v>
      </c>
      <c r="D2749" s="49" t="s">
        <v>50</v>
      </c>
      <c r="E2749" s="49">
        <v>120</v>
      </c>
      <c r="F2749" s="50" t="s">
        <v>18</v>
      </c>
      <c r="G2749" s="50" t="s">
        <v>19</v>
      </c>
      <c r="H2749" s="22">
        <v>0.13436508392999999</v>
      </c>
      <c r="J2749" s="39">
        <v>90125169</v>
      </c>
      <c r="K2749" s="51">
        <v>0.13170465000000001</v>
      </c>
      <c r="L2749" s="51">
        <v>-2.66043393000001e-003</v>
      </c>
    </row>
    <row r="2750" ht="15">
      <c r="A2750" s="47">
        <v>90244044</v>
      </c>
      <c r="B2750" s="48" t="s">
        <v>6851</v>
      </c>
      <c r="C2750" s="48" t="s">
        <v>6855</v>
      </c>
      <c r="D2750" s="49" t="s">
        <v>181</v>
      </c>
      <c r="E2750" s="49">
        <v>120</v>
      </c>
      <c r="F2750" s="50" t="s">
        <v>18</v>
      </c>
      <c r="G2750" s="50" t="s">
        <v>19</v>
      </c>
      <c r="H2750" s="22">
        <v>0.13436508392999999</v>
      </c>
      <c r="J2750" s="39">
        <v>90244044</v>
      </c>
      <c r="K2750" s="51">
        <v>0.13170465000000001</v>
      </c>
      <c r="L2750" s="51">
        <v>-2.66043393000001e-003</v>
      </c>
    </row>
    <row r="2751" ht="15">
      <c r="A2751" s="47">
        <v>90175204</v>
      </c>
      <c r="B2751" s="48" t="s">
        <v>6863</v>
      </c>
      <c r="C2751" s="48" t="s">
        <v>6864</v>
      </c>
      <c r="D2751" s="49" t="s">
        <v>34</v>
      </c>
      <c r="E2751" s="49">
        <v>120</v>
      </c>
      <c r="F2751" s="50" t="s">
        <v>18</v>
      </c>
      <c r="G2751" s="50" t="s">
        <v>19</v>
      </c>
      <c r="H2751" s="22">
        <v>0.13436508392999999</v>
      </c>
      <c r="J2751" s="39">
        <v>90175204</v>
      </c>
      <c r="K2751" s="51">
        <v>0.13170465000000001</v>
      </c>
      <c r="L2751" s="51">
        <v>-2.66043393000001e-003</v>
      </c>
    </row>
    <row r="2752" ht="15">
      <c r="A2752" s="47">
        <v>92403905</v>
      </c>
      <c r="B2752" s="48" t="s">
        <v>7219</v>
      </c>
      <c r="C2752" s="48" t="s">
        <v>7220</v>
      </c>
      <c r="D2752" s="49" t="s">
        <v>244</v>
      </c>
      <c r="E2752" s="49">
        <v>80</v>
      </c>
      <c r="F2752" s="50" t="s">
        <v>18</v>
      </c>
      <c r="G2752" s="50" t="s">
        <v>19</v>
      </c>
      <c r="H2752" s="22">
        <v>0.13436508392999999</v>
      </c>
      <c r="J2752" s="39">
        <v>92403905</v>
      </c>
      <c r="K2752" s="51">
        <v>0.13170465000000001</v>
      </c>
      <c r="L2752" s="51">
        <v>-2.66043393000001e-003</v>
      </c>
    </row>
    <row r="2753" ht="15">
      <c r="A2753" s="47">
        <v>92469485</v>
      </c>
      <c r="B2753" s="48" t="s">
        <v>7231</v>
      </c>
      <c r="C2753" s="48" t="s">
        <v>7232</v>
      </c>
      <c r="D2753" s="49" t="s">
        <v>31</v>
      </c>
      <c r="E2753" s="49">
        <v>80</v>
      </c>
      <c r="F2753" s="50" t="s">
        <v>18</v>
      </c>
      <c r="G2753" s="50" t="s">
        <v>19</v>
      </c>
      <c r="H2753" s="22">
        <v>0.13436508392999999</v>
      </c>
      <c r="J2753" s="39">
        <v>92469485</v>
      </c>
      <c r="K2753" s="51">
        <v>0.13170465000000001</v>
      </c>
      <c r="L2753" s="51">
        <v>-2.66043393000001e-003</v>
      </c>
    </row>
    <row r="2754" ht="15" hidden="1">
      <c r="A2754" s="47">
        <v>90249429</v>
      </c>
      <c r="B2754" s="48" t="s">
        <v>1574</v>
      </c>
      <c r="C2754" s="48" t="s">
        <v>1574</v>
      </c>
      <c r="D2754" s="49" t="s">
        <v>131</v>
      </c>
      <c r="E2754" s="49">
        <v>1</v>
      </c>
      <c r="F2754" s="50" t="s">
        <v>60</v>
      </c>
      <c r="G2754" s="50" t="s">
        <v>14</v>
      </c>
      <c r="H2754" s="22">
        <v>0.62296538912999999</v>
      </c>
      <c r="J2754" s="39">
        <v>90249429</v>
      </c>
      <c r="K2754" s="51">
        <v>0.61063065000000005</v>
      </c>
      <c r="L2754" s="51">
        <v>-1.23347391300001e-002</v>
      </c>
    </row>
    <row r="2755" ht="15" hidden="1">
      <c r="A2755" s="47">
        <v>92466648</v>
      </c>
      <c r="B2755" s="48" t="s">
        <v>2023</v>
      </c>
      <c r="C2755" s="48" t="s">
        <v>2024</v>
      </c>
      <c r="D2755" s="49" t="s">
        <v>24</v>
      </c>
      <c r="E2755" s="49">
        <v>30</v>
      </c>
      <c r="F2755" s="50" t="s">
        <v>95</v>
      </c>
      <c r="G2755" s="50" t="s">
        <v>19</v>
      </c>
      <c r="H2755" s="22">
        <v>0.62296538912999999</v>
      </c>
      <c r="J2755" s="39">
        <v>92466648</v>
      </c>
      <c r="K2755" s="51">
        <v>0.61063065000000005</v>
      </c>
      <c r="L2755" s="51">
        <v>-1.23347391300001e-002</v>
      </c>
    </row>
    <row r="2756" ht="15" hidden="1">
      <c r="A2756" s="47">
        <v>92253105</v>
      </c>
      <c r="B2756" s="48" t="s">
        <v>5765</v>
      </c>
      <c r="C2756" s="48" t="s">
        <v>5765</v>
      </c>
      <c r="D2756" s="49" t="s">
        <v>334</v>
      </c>
      <c r="E2756" s="49">
        <v>1</v>
      </c>
      <c r="F2756" s="50" t="s">
        <v>64</v>
      </c>
      <c r="G2756" s="50" t="s">
        <v>14</v>
      </c>
      <c r="H2756" s="22">
        <v>0.62296538912999999</v>
      </c>
      <c r="J2756" s="39">
        <v>92253105</v>
      </c>
      <c r="K2756" s="51">
        <v>0.61063065000000005</v>
      </c>
      <c r="L2756" s="51">
        <v>-1.23347391300001e-002</v>
      </c>
    </row>
    <row r="2757" ht="15" hidden="1">
      <c r="A2757" s="47">
        <v>90294653</v>
      </c>
      <c r="B2757" s="48" t="s">
        <v>7824</v>
      </c>
      <c r="C2757" s="48" t="s">
        <v>7825</v>
      </c>
      <c r="D2757" s="49" t="s">
        <v>1592</v>
      </c>
      <c r="E2757" s="49">
        <v>1</v>
      </c>
      <c r="F2757" s="50" t="s">
        <v>436</v>
      </c>
      <c r="G2757" s="50" t="s">
        <v>14</v>
      </c>
      <c r="H2757" s="22">
        <v>0.62296538912999999</v>
      </c>
      <c r="J2757" s="39">
        <v>90294653</v>
      </c>
      <c r="K2757" s="51">
        <v>0.61063065000000005</v>
      </c>
      <c r="L2757" s="51">
        <v>-1.23347391300001e-002</v>
      </c>
    </row>
    <row r="2758" ht="15" hidden="1">
      <c r="A2758" s="47">
        <v>90132025</v>
      </c>
      <c r="B2758" s="48" t="s">
        <v>8255</v>
      </c>
      <c r="C2758" s="48" t="s">
        <v>8256</v>
      </c>
      <c r="D2758" s="49" t="s">
        <v>81</v>
      </c>
      <c r="E2758" s="49">
        <v>1</v>
      </c>
      <c r="F2758" s="50" t="s">
        <v>60</v>
      </c>
      <c r="G2758" s="50" t="s">
        <v>14</v>
      </c>
      <c r="H2758" s="22">
        <v>0.62296538912999999</v>
      </c>
      <c r="J2758" s="39">
        <v>90132025</v>
      </c>
      <c r="K2758" s="51">
        <v>0.61063065000000005</v>
      </c>
      <c r="L2758" s="51">
        <v>-1.23347391300001e-002</v>
      </c>
    </row>
    <row r="2759" ht="15" hidden="1">
      <c r="A2759" s="47">
        <v>90323025</v>
      </c>
      <c r="B2759" s="48" t="s">
        <v>8339</v>
      </c>
      <c r="C2759" s="48" t="s">
        <v>8340</v>
      </c>
      <c r="D2759" s="49" t="s">
        <v>146</v>
      </c>
      <c r="E2759" s="49">
        <v>10</v>
      </c>
      <c r="F2759" s="50" t="s">
        <v>18</v>
      </c>
      <c r="G2759" s="50" t="s">
        <v>19</v>
      </c>
      <c r="H2759" s="22">
        <v>0.62296538912999999</v>
      </c>
      <c r="J2759" s="39">
        <v>90323025</v>
      </c>
      <c r="K2759" s="51">
        <v>0.61063065000000005</v>
      </c>
      <c r="L2759" s="51">
        <v>-1.23347391300001e-002</v>
      </c>
    </row>
    <row r="2760" ht="15" hidden="1">
      <c r="A2760" s="47">
        <v>92400140</v>
      </c>
      <c r="B2760" s="48" t="s">
        <v>8497</v>
      </c>
      <c r="C2760" s="48" t="s">
        <v>8498</v>
      </c>
      <c r="D2760" s="49" t="s">
        <v>1361</v>
      </c>
      <c r="E2760" s="49">
        <v>30</v>
      </c>
      <c r="F2760" s="50" t="s">
        <v>95</v>
      </c>
      <c r="G2760" s="50" t="s">
        <v>19</v>
      </c>
      <c r="H2760" s="22">
        <v>0.62296538912999999</v>
      </c>
      <c r="J2760" s="39">
        <v>92400140</v>
      </c>
      <c r="K2760" s="51">
        <v>0.61063065000000005</v>
      </c>
      <c r="L2760" s="51">
        <v>-1.23347391300001e-002</v>
      </c>
    </row>
    <row r="2761" ht="15">
      <c r="A2761" s="47">
        <v>94938598</v>
      </c>
      <c r="B2761" s="48" t="s">
        <v>6188</v>
      </c>
      <c r="C2761" s="48" t="s">
        <v>6188</v>
      </c>
      <c r="D2761" s="49" t="s">
        <v>1690</v>
      </c>
      <c r="E2761" s="49">
        <v>1000</v>
      </c>
      <c r="F2761" s="50" t="s">
        <v>743</v>
      </c>
      <c r="G2761" s="50" t="s">
        <v>261</v>
      </c>
      <c r="H2761" s="22">
        <v>0.16254540540000001</v>
      </c>
      <c r="J2761" s="39">
        <v>94938598</v>
      </c>
      <c r="K2761" s="51">
        <v>0.159327</v>
      </c>
      <c r="L2761" s="51">
        <v>-3.2184054000000098e-003</v>
      </c>
    </row>
    <row r="2762" ht="15">
      <c r="A2762" s="52">
        <v>96006510</v>
      </c>
      <c r="B2762" s="53" t="s">
        <v>10044</v>
      </c>
      <c r="C2762" s="53" t="s">
        <v>10044</v>
      </c>
      <c r="D2762" s="50" t="s">
        <v>10045</v>
      </c>
      <c r="E2762" s="49">
        <v>400</v>
      </c>
      <c r="F2762" s="50" t="s">
        <v>10046</v>
      </c>
      <c r="G2762" s="50" t="s">
        <v>9934</v>
      </c>
      <c r="H2762" s="22">
        <v>0.16323199999999999</v>
      </c>
      <c r="J2762" s="39">
        <v>96006510</v>
      </c>
      <c r="K2762" s="51">
        <v>0.16</v>
      </c>
      <c r="L2762" s="51">
        <v>-3.23200000000001e-003</v>
      </c>
    </row>
    <row r="2763" ht="15" hidden="1">
      <c r="A2763" s="47">
        <v>90128907</v>
      </c>
      <c r="B2763" s="48" t="s">
        <v>8139</v>
      </c>
      <c r="C2763" s="48" t="s">
        <v>8158</v>
      </c>
      <c r="D2763" s="49" t="s">
        <v>271</v>
      </c>
      <c r="E2763" s="49">
        <v>1</v>
      </c>
      <c r="F2763" s="50" t="s">
        <v>60</v>
      </c>
      <c r="G2763" s="50" t="s">
        <v>14</v>
      </c>
      <c r="H2763" s="22">
        <v>0.25307336250000001</v>
      </c>
      <c r="J2763" s="39">
        <v>90128907</v>
      </c>
      <c r="K2763" s="51">
        <v>0.24806249999999999</v>
      </c>
      <c r="L2763" s="51">
        <v>-5.0108625000000202e-003</v>
      </c>
    </row>
    <row r="2764" ht="15">
      <c r="A2764" s="47">
        <v>90294335</v>
      </c>
      <c r="B2764" s="48" t="s">
        <v>6603</v>
      </c>
      <c r="C2764" s="48" t="s">
        <v>6608</v>
      </c>
      <c r="D2764" s="49" t="s">
        <v>229</v>
      </c>
      <c r="E2764" s="49">
        <v>1</v>
      </c>
      <c r="F2764" s="50" t="s">
        <v>60</v>
      </c>
      <c r="G2764" s="50" t="s">
        <v>14</v>
      </c>
      <c r="H2764" s="22">
        <v>0.2524949091</v>
      </c>
      <c r="J2764" s="39">
        <v>90294335</v>
      </c>
      <c r="K2764" s="51">
        <v>0.24749550000000001</v>
      </c>
      <c r="L2764" s="51">
        <v>-4.9994091000000202e-003</v>
      </c>
    </row>
    <row r="2765" ht="15" hidden="1">
      <c r="A2765" s="47">
        <v>92412190</v>
      </c>
      <c r="B2765" s="48" t="s">
        <v>4191</v>
      </c>
      <c r="C2765" s="48" t="s">
        <v>4192</v>
      </c>
      <c r="D2765" s="49" t="s">
        <v>150</v>
      </c>
      <c r="E2765" s="49">
        <v>5</v>
      </c>
      <c r="F2765" s="50" t="s">
        <v>18</v>
      </c>
      <c r="G2765" s="50" t="s">
        <v>19</v>
      </c>
      <c r="H2765" s="22">
        <v>0.63983373300000002</v>
      </c>
      <c r="J2765" s="39">
        <v>92412190</v>
      </c>
      <c r="K2765" s="51">
        <v>0.62716499999999997</v>
      </c>
      <c r="L2765" s="51">
        <v>-1.2668733e-002</v>
      </c>
    </row>
    <row r="2766" ht="15" hidden="1">
      <c r="A2766" s="47">
        <v>92390765</v>
      </c>
      <c r="B2766" s="48" t="s">
        <v>1302</v>
      </c>
      <c r="C2766" s="48" t="s">
        <v>1302</v>
      </c>
      <c r="D2766" s="49" t="s">
        <v>24</v>
      </c>
      <c r="E2766" s="49">
        <v>1</v>
      </c>
      <c r="F2766" s="50" t="s">
        <v>60</v>
      </c>
      <c r="G2766" s="50" t="s">
        <v>14</v>
      </c>
      <c r="H2766" s="22">
        <v>0.59853537387</v>
      </c>
      <c r="J2766" s="39">
        <v>92390765</v>
      </c>
      <c r="K2766" s="51">
        <v>0.58668434999999997</v>
      </c>
      <c r="L2766" s="51">
        <v>-1.185102387e-002</v>
      </c>
    </row>
    <row r="2767" ht="15" hidden="1">
      <c r="A2767" s="47">
        <v>90234600</v>
      </c>
      <c r="B2767" s="48" t="s">
        <v>1552</v>
      </c>
      <c r="C2767" s="48" t="s">
        <v>1564</v>
      </c>
      <c r="D2767" s="49" t="s">
        <v>169</v>
      </c>
      <c r="E2767" s="49">
        <v>1</v>
      </c>
      <c r="F2767" s="50" t="s">
        <v>60</v>
      </c>
      <c r="G2767" s="50" t="s">
        <v>14</v>
      </c>
      <c r="H2767" s="22">
        <v>0.59853537387</v>
      </c>
      <c r="J2767" s="39">
        <v>90234600</v>
      </c>
      <c r="K2767" s="51">
        <v>0.58668434999999997</v>
      </c>
      <c r="L2767" s="51">
        <v>-1.185102387e-002</v>
      </c>
    </row>
    <row r="2768" ht="15" hidden="1">
      <c r="A2768" s="47">
        <v>90141377</v>
      </c>
      <c r="B2768" s="48" t="s">
        <v>2954</v>
      </c>
      <c r="C2768" s="48" t="s">
        <v>2957</v>
      </c>
      <c r="D2768" s="49" t="s">
        <v>43</v>
      </c>
      <c r="E2768" s="49">
        <v>1</v>
      </c>
      <c r="F2768" s="50" t="s">
        <v>60</v>
      </c>
      <c r="G2768" s="50" t="s">
        <v>14</v>
      </c>
      <c r="H2768" s="22">
        <v>0.59853537387</v>
      </c>
      <c r="J2768" s="39">
        <v>90141377</v>
      </c>
      <c r="K2768" s="51">
        <v>0.58668434999999997</v>
      </c>
      <c r="L2768" s="51">
        <v>-1.185102387e-002</v>
      </c>
    </row>
    <row r="2769" ht="15" hidden="1">
      <c r="A2769" s="47">
        <v>90227891</v>
      </c>
      <c r="B2769" s="48" t="s">
        <v>5814</v>
      </c>
      <c r="C2769" s="48" t="s">
        <v>5814</v>
      </c>
      <c r="D2769" s="49" t="s">
        <v>561</v>
      </c>
      <c r="E2769" s="49">
        <v>1</v>
      </c>
      <c r="F2769" s="50" t="s">
        <v>64</v>
      </c>
      <c r="G2769" s="50" t="s">
        <v>14</v>
      </c>
      <c r="H2769" s="22">
        <v>0.59853537387</v>
      </c>
      <c r="J2769" s="39">
        <v>90227891</v>
      </c>
      <c r="K2769" s="51">
        <v>0.58668434999999997</v>
      </c>
      <c r="L2769" s="51">
        <v>-1.185102387e-002</v>
      </c>
    </row>
    <row r="2770" ht="15" hidden="1">
      <c r="A2770" s="47">
        <v>90131860</v>
      </c>
      <c r="B2770" s="48" t="s">
        <v>9536</v>
      </c>
      <c r="C2770" s="48" t="s">
        <v>9537</v>
      </c>
      <c r="D2770" s="49" t="s">
        <v>81</v>
      </c>
      <c r="E2770" s="49">
        <v>1</v>
      </c>
      <c r="F2770" s="50" t="s">
        <v>158</v>
      </c>
      <c r="G2770" s="50" t="s">
        <v>14</v>
      </c>
      <c r="H2770" s="22">
        <v>0.59853537387</v>
      </c>
      <c r="J2770" s="39">
        <v>90131860</v>
      </c>
      <c r="K2770" s="51">
        <v>0.58668434999999997</v>
      </c>
      <c r="L2770" s="51">
        <v>-1.185102387e-002</v>
      </c>
    </row>
    <row r="2771" ht="15" hidden="1">
      <c r="A2771" s="47">
        <v>92394213</v>
      </c>
      <c r="B2771" s="48" t="s">
        <v>335</v>
      </c>
      <c r="C2771" s="48" t="s">
        <v>336</v>
      </c>
      <c r="D2771" s="49" t="s">
        <v>229</v>
      </c>
      <c r="E2771" s="49">
        <v>1</v>
      </c>
      <c r="F2771" s="50" t="s">
        <v>60</v>
      </c>
      <c r="G2771" s="50" t="s">
        <v>14</v>
      </c>
      <c r="H2771" s="22">
        <v>0.68404042728000003</v>
      </c>
      <c r="J2771" s="39">
        <v>92394213</v>
      </c>
      <c r="K2771" s="51">
        <v>0.67049639999999999</v>
      </c>
      <c r="L2771" s="51">
        <v>-1.3544027280000001e-002</v>
      </c>
    </row>
    <row r="2772" ht="15" hidden="1">
      <c r="A2772" s="47">
        <v>90240073</v>
      </c>
      <c r="B2772" s="48" t="s">
        <v>673</v>
      </c>
      <c r="C2772" s="48" t="s">
        <v>674</v>
      </c>
      <c r="D2772" s="49" t="s">
        <v>675</v>
      </c>
      <c r="E2772" s="49">
        <v>1</v>
      </c>
      <c r="F2772" s="50" t="s">
        <v>60</v>
      </c>
      <c r="G2772" s="50" t="s">
        <v>14</v>
      </c>
      <c r="H2772" s="22">
        <v>0.25651516022999998</v>
      </c>
      <c r="J2772" s="39">
        <v>90240073</v>
      </c>
      <c r="K2772" s="51">
        <v>0.25143615000000002</v>
      </c>
      <c r="L2772" s="51">
        <v>-5.0790102300000096e-003</v>
      </c>
    </row>
    <row r="2773" ht="15" hidden="1">
      <c r="A2773" s="47">
        <v>92265065</v>
      </c>
      <c r="B2773" s="48" t="s">
        <v>1569</v>
      </c>
      <c r="C2773" s="48" t="s">
        <v>1572</v>
      </c>
      <c r="D2773" s="49" t="s">
        <v>894</v>
      </c>
      <c r="E2773" s="49">
        <v>1</v>
      </c>
      <c r="F2773" s="50" t="s">
        <v>60</v>
      </c>
      <c r="G2773" s="50" t="s">
        <v>14</v>
      </c>
      <c r="H2773" s="22">
        <v>0.25651516022999998</v>
      </c>
      <c r="J2773" s="39">
        <v>92265065</v>
      </c>
      <c r="K2773" s="51">
        <v>0.25143615000000002</v>
      </c>
      <c r="L2773" s="51">
        <v>-5.0790102300000096e-003</v>
      </c>
    </row>
    <row r="2774" ht="15" hidden="1">
      <c r="A2774" s="47">
        <v>90125703</v>
      </c>
      <c r="B2774" s="48" t="s">
        <v>3839</v>
      </c>
      <c r="C2774" s="48" t="s">
        <v>3840</v>
      </c>
      <c r="D2774" s="49" t="s">
        <v>50</v>
      </c>
      <c r="E2774" s="49">
        <v>1</v>
      </c>
      <c r="F2774" s="50" t="s">
        <v>158</v>
      </c>
      <c r="G2774" s="50" t="s">
        <v>14</v>
      </c>
      <c r="H2774" s="22">
        <v>0.25651516022999998</v>
      </c>
      <c r="J2774" s="39">
        <v>90125703</v>
      </c>
      <c r="K2774" s="51">
        <v>0.25143615000000002</v>
      </c>
      <c r="L2774" s="51">
        <v>-5.0790102300000096e-003</v>
      </c>
    </row>
    <row r="2775" ht="15" hidden="1">
      <c r="A2775" s="47">
        <v>90154193</v>
      </c>
      <c r="B2775" s="48" t="s">
        <v>5089</v>
      </c>
      <c r="C2775" s="48" t="s">
        <v>5090</v>
      </c>
      <c r="D2775" s="49" t="s">
        <v>220</v>
      </c>
      <c r="E2775" s="49">
        <v>1</v>
      </c>
      <c r="F2775" s="50" t="s">
        <v>60</v>
      </c>
      <c r="G2775" s="50" t="s">
        <v>14</v>
      </c>
      <c r="H2775" s="22">
        <v>0.25651516022999998</v>
      </c>
      <c r="J2775" s="39">
        <v>90154193</v>
      </c>
      <c r="K2775" s="51">
        <v>0.25143615000000002</v>
      </c>
      <c r="L2775" s="51">
        <v>-5.0790102300000096e-003</v>
      </c>
    </row>
    <row r="2776" ht="15" hidden="1">
      <c r="A2776" s="47">
        <v>90221745</v>
      </c>
      <c r="B2776" s="48" t="s">
        <v>6091</v>
      </c>
      <c r="C2776" s="48" t="s">
        <v>6092</v>
      </c>
      <c r="D2776" s="49" t="s">
        <v>69</v>
      </c>
      <c r="E2776" s="49">
        <v>1</v>
      </c>
      <c r="F2776" s="50" t="s">
        <v>60</v>
      </c>
      <c r="G2776" s="50" t="s">
        <v>14</v>
      </c>
      <c r="H2776" s="22">
        <v>0.25651516022999998</v>
      </c>
      <c r="J2776" s="39">
        <v>90221745</v>
      </c>
      <c r="K2776" s="51">
        <v>0.25143615000000002</v>
      </c>
      <c r="L2776" s="51">
        <v>-5.0790102300000096e-003</v>
      </c>
    </row>
    <row r="2777" ht="15" hidden="1">
      <c r="A2777" s="47">
        <v>92461107</v>
      </c>
      <c r="B2777" s="48" t="s">
        <v>7519</v>
      </c>
      <c r="C2777" s="48" t="s">
        <v>7519</v>
      </c>
      <c r="D2777" s="49" t="s">
        <v>31</v>
      </c>
      <c r="E2777" s="49">
        <v>50</v>
      </c>
      <c r="F2777" s="50" t="s">
        <v>18</v>
      </c>
      <c r="G2777" s="50" t="s">
        <v>19</v>
      </c>
      <c r="H2777" s="22">
        <v>0.25651516022999998</v>
      </c>
      <c r="J2777" s="39">
        <v>92461107</v>
      </c>
      <c r="K2777" s="51">
        <v>0.25143615000000002</v>
      </c>
      <c r="L2777" s="51">
        <v>-5.0790102300000096e-003</v>
      </c>
    </row>
    <row r="2778" ht="15" hidden="1">
      <c r="A2778" s="47">
        <v>90221460</v>
      </c>
      <c r="B2778" s="48" t="s">
        <v>9697</v>
      </c>
      <c r="C2778" s="48" t="s">
        <v>9698</v>
      </c>
      <c r="D2778" s="49" t="s">
        <v>69</v>
      </c>
      <c r="E2778" s="49">
        <v>1</v>
      </c>
      <c r="F2778" s="50" t="s">
        <v>60</v>
      </c>
      <c r="G2778" s="50" t="s">
        <v>14</v>
      </c>
      <c r="H2778" s="22">
        <v>0.25651516022999998</v>
      </c>
      <c r="J2778" s="39">
        <v>90221460</v>
      </c>
      <c r="K2778" s="51">
        <v>0.25143615000000002</v>
      </c>
      <c r="L2778" s="51">
        <v>-5.0790102300000096e-003</v>
      </c>
    </row>
    <row r="2779" ht="15" hidden="1">
      <c r="A2779" s="47">
        <v>90217004</v>
      </c>
      <c r="B2779" s="48" t="s">
        <v>8288</v>
      </c>
      <c r="C2779" s="48" t="s">
        <v>8292</v>
      </c>
      <c r="D2779" s="49" t="s">
        <v>78</v>
      </c>
      <c r="E2779" s="49">
        <v>1</v>
      </c>
      <c r="F2779" s="50" t="s">
        <v>60</v>
      </c>
      <c r="G2779" s="50" t="s">
        <v>14</v>
      </c>
      <c r="H2779" s="22">
        <v>0.68404042728000003</v>
      </c>
      <c r="J2779" s="39">
        <v>90217004</v>
      </c>
      <c r="K2779" s="51">
        <v>0.67049639999999999</v>
      </c>
      <c r="L2779" s="51">
        <v>-1.3544027280000001e-002</v>
      </c>
    </row>
    <row r="2780" ht="15" hidden="1">
      <c r="A2780" s="47">
        <v>92400132</v>
      </c>
      <c r="B2780" s="48" t="s">
        <v>8495</v>
      </c>
      <c r="C2780" s="48" t="s">
        <v>8496</v>
      </c>
      <c r="D2780" s="49" t="s">
        <v>1361</v>
      </c>
      <c r="E2780" s="49">
        <v>30</v>
      </c>
      <c r="F2780" s="50" t="s">
        <v>95</v>
      </c>
      <c r="G2780" s="50" t="s">
        <v>19</v>
      </c>
      <c r="H2780" s="22">
        <v>0.68404042728000003</v>
      </c>
      <c r="J2780" s="39">
        <v>92400132</v>
      </c>
      <c r="K2780" s="51">
        <v>0.67049639999999999</v>
      </c>
      <c r="L2780" s="51">
        <v>-1.3544027280000001e-002</v>
      </c>
    </row>
    <row r="2781" ht="15" hidden="1">
      <c r="A2781" s="47">
        <v>90294980</v>
      </c>
      <c r="B2781" s="48" t="s">
        <v>8848</v>
      </c>
      <c r="C2781" s="48" t="s">
        <v>8850</v>
      </c>
      <c r="D2781" s="49" t="s">
        <v>1592</v>
      </c>
      <c r="E2781" s="49">
        <v>1</v>
      </c>
      <c r="F2781" s="50" t="s">
        <v>60</v>
      </c>
      <c r="G2781" s="50" t="s">
        <v>14</v>
      </c>
      <c r="H2781" s="22">
        <v>0.68404042728000003</v>
      </c>
      <c r="J2781" s="39">
        <v>90294980</v>
      </c>
      <c r="K2781" s="51">
        <v>0.67049639999999999</v>
      </c>
      <c r="L2781" s="51">
        <v>-1.3544027280000001e-002</v>
      </c>
    </row>
    <row r="2782" ht="15">
      <c r="A2782" s="47">
        <v>90240898</v>
      </c>
      <c r="B2782" s="48" t="s">
        <v>6860</v>
      </c>
      <c r="C2782" s="48" t="s">
        <v>6860</v>
      </c>
      <c r="D2782" s="49" t="s">
        <v>227</v>
      </c>
      <c r="E2782" s="49">
        <v>120</v>
      </c>
      <c r="F2782" s="50" t="s">
        <v>18</v>
      </c>
      <c r="G2782" s="50" t="s">
        <v>19</v>
      </c>
      <c r="H2782" s="22">
        <v>0.17101010682000001</v>
      </c>
      <c r="J2782" s="39">
        <v>90240898</v>
      </c>
      <c r="K2782" s="51">
        <v>0.1676241</v>
      </c>
      <c r="L2782" s="51">
        <v>-3.3860068200000102e-003</v>
      </c>
    </row>
    <row r="2783" ht="15">
      <c r="A2783" s="47">
        <v>90310888</v>
      </c>
      <c r="B2783" s="48" t="s">
        <v>8322</v>
      </c>
      <c r="C2783" s="48" t="s">
        <v>8322</v>
      </c>
      <c r="D2783" s="49" t="s">
        <v>39</v>
      </c>
      <c r="E2783" s="49">
        <v>1</v>
      </c>
      <c r="F2783" s="50" t="s">
        <v>60</v>
      </c>
      <c r="G2783" s="50" t="s">
        <v>14</v>
      </c>
      <c r="H2783" s="22">
        <v>0.17101010682000001</v>
      </c>
      <c r="J2783" s="39">
        <v>90310888</v>
      </c>
      <c r="K2783" s="51">
        <v>0.1676241</v>
      </c>
      <c r="L2783" s="51">
        <v>-3.3860068200000102e-003</v>
      </c>
    </row>
    <row r="2784" ht="15">
      <c r="A2784" s="47">
        <v>92366996</v>
      </c>
      <c r="B2784" s="48" t="s">
        <v>9324</v>
      </c>
      <c r="C2784" s="48" t="s">
        <v>9325</v>
      </c>
      <c r="D2784" s="49" t="s">
        <v>894</v>
      </c>
      <c r="E2784" s="49">
        <v>1</v>
      </c>
      <c r="F2784" s="50" t="s">
        <v>60</v>
      </c>
      <c r="G2784" s="50" t="s">
        <v>14</v>
      </c>
      <c r="H2784" s="22">
        <v>0.17101010682000001</v>
      </c>
      <c r="J2784" s="39">
        <v>92366996</v>
      </c>
      <c r="K2784" s="51">
        <v>0.1676241</v>
      </c>
      <c r="L2784" s="51">
        <v>-3.3860068200000102e-003</v>
      </c>
    </row>
    <row r="2785" ht="15">
      <c r="A2785" s="47">
        <v>90162218</v>
      </c>
      <c r="B2785" s="48" t="s">
        <v>9390</v>
      </c>
      <c r="C2785" s="48" t="s">
        <v>9391</v>
      </c>
      <c r="D2785" s="49" t="s">
        <v>2759</v>
      </c>
      <c r="E2785" s="49">
        <v>1</v>
      </c>
      <c r="F2785" s="50" t="s">
        <v>158</v>
      </c>
      <c r="G2785" s="50" t="s">
        <v>14</v>
      </c>
      <c r="H2785" s="22">
        <v>0.17101010682000001</v>
      </c>
      <c r="J2785" s="39">
        <v>90162218</v>
      </c>
      <c r="K2785" s="51">
        <v>0.1676241</v>
      </c>
      <c r="L2785" s="51">
        <v>-3.3860068200000102e-003</v>
      </c>
    </row>
    <row r="2786" ht="15">
      <c r="A2786" s="47">
        <v>92381502</v>
      </c>
      <c r="B2786" s="48" t="s">
        <v>9586</v>
      </c>
      <c r="C2786" s="48" t="s">
        <v>9587</v>
      </c>
      <c r="D2786" s="49" t="s">
        <v>1274</v>
      </c>
      <c r="E2786" s="49">
        <v>100</v>
      </c>
      <c r="F2786" s="50" t="s">
        <v>18</v>
      </c>
      <c r="G2786" s="50" t="s">
        <v>19</v>
      </c>
      <c r="H2786" s="22">
        <v>0.17101010682000001</v>
      </c>
      <c r="J2786" s="39">
        <v>92381502</v>
      </c>
      <c r="K2786" s="51">
        <v>0.1676241</v>
      </c>
      <c r="L2786" s="51">
        <v>-3.3860068200000102e-003</v>
      </c>
    </row>
    <row r="2787" ht="15">
      <c r="A2787" s="47">
        <v>94937427</v>
      </c>
      <c r="B2787" s="48" t="s">
        <v>2244</v>
      </c>
      <c r="C2787" s="48" t="s">
        <v>2245</v>
      </c>
      <c r="D2787" s="49" t="s">
        <v>92</v>
      </c>
      <c r="E2787" s="49">
        <v>1000</v>
      </c>
      <c r="F2787" s="50" t="s">
        <v>743</v>
      </c>
      <c r="G2787" s="50" t="s">
        <v>261</v>
      </c>
      <c r="H2787" s="22">
        <v>0.1138089710898</v>
      </c>
      <c r="J2787" s="39">
        <v>94937427</v>
      </c>
      <c r="K2787" s="51">
        <v>0.111555549</v>
      </c>
      <c r="L2787" s="51">
        <v>-2.25342208980001e-003</v>
      </c>
    </row>
    <row r="2788" ht="15" hidden="1">
      <c r="A2788" s="47">
        <v>90844009</v>
      </c>
      <c r="B2788" s="48" t="s">
        <v>6340</v>
      </c>
      <c r="C2788" s="48" t="s">
        <v>6341</v>
      </c>
      <c r="D2788" s="49" t="s">
        <v>36</v>
      </c>
      <c r="E2788" s="49">
        <v>50</v>
      </c>
      <c r="F2788" s="50" t="s">
        <v>18</v>
      </c>
      <c r="G2788" s="50" t="s">
        <v>19</v>
      </c>
      <c r="H2788" s="22">
        <v>4.6539179070300003</v>
      </c>
      <c r="J2788" s="39">
        <v>90844009</v>
      </c>
      <c r="K2788" s="51">
        <v>4.5617701500000001</v>
      </c>
      <c r="L2788" s="51">
        <v>-9.2147757030000194e-002</v>
      </c>
    </row>
    <row r="2789" ht="15" hidden="1">
      <c r="A2789" s="47">
        <v>90156030</v>
      </c>
      <c r="B2789" s="48" t="s">
        <v>4674</v>
      </c>
      <c r="C2789" s="48" t="s">
        <v>4675</v>
      </c>
      <c r="D2789" s="49" t="s">
        <v>36</v>
      </c>
      <c r="E2789" s="49">
        <v>1</v>
      </c>
      <c r="F2789" s="50" t="s">
        <v>60</v>
      </c>
      <c r="G2789" s="50" t="s">
        <v>14</v>
      </c>
      <c r="H2789" s="22">
        <v>0.61889371991999997</v>
      </c>
      <c r="J2789" s="39">
        <v>90156030</v>
      </c>
      <c r="K2789" s="51">
        <v>0.60663959999999995</v>
      </c>
      <c r="L2789" s="51">
        <v>-1.2254119920000001e-002</v>
      </c>
    </row>
    <row r="2790" ht="15" hidden="1">
      <c r="A2790" s="47">
        <v>90300459</v>
      </c>
      <c r="B2790" s="48" t="s">
        <v>8139</v>
      </c>
      <c r="C2790" s="48" t="s">
        <v>8161</v>
      </c>
      <c r="D2790" s="49" t="s">
        <v>8160</v>
      </c>
      <c r="E2790" s="49">
        <v>1</v>
      </c>
      <c r="F2790" s="50" t="s">
        <v>60</v>
      </c>
      <c r="G2790" s="50" t="s">
        <v>14</v>
      </c>
      <c r="H2790" s="22">
        <v>0.61889371991999997</v>
      </c>
      <c r="J2790" s="39">
        <v>90300459</v>
      </c>
      <c r="K2790" s="51">
        <v>0.60663959999999995</v>
      </c>
      <c r="L2790" s="51">
        <v>-1.2254119920000001e-002</v>
      </c>
    </row>
    <row r="2791" ht="15" hidden="1">
      <c r="A2791" s="47">
        <v>94938458</v>
      </c>
      <c r="B2791" s="48" t="s">
        <v>5014</v>
      </c>
      <c r="C2791" s="48" t="s">
        <v>5015</v>
      </c>
      <c r="D2791" s="49" t="s">
        <v>92</v>
      </c>
      <c r="E2791" s="49">
        <v>100</v>
      </c>
      <c r="F2791" s="50" t="s">
        <v>743</v>
      </c>
      <c r="G2791" s="50" t="s">
        <v>261</v>
      </c>
      <c r="H2791" s="22">
        <v>0.35561111400000001</v>
      </c>
      <c r="J2791" s="39">
        <v>94938458</v>
      </c>
      <c r="K2791" s="51">
        <v>0.34856999999999999</v>
      </c>
      <c r="L2791" s="51">
        <v>-7.0411140000000202e-003</v>
      </c>
    </row>
    <row r="2792" ht="15" hidden="1">
      <c r="A2792" s="47">
        <v>92368107</v>
      </c>
      <c r="B2792" s="48" t="s">
        <v>9111</v>
      </c>
      <c r="C2792" s="48" t="s">
        <v>9112</v>
      </c>
      <c r="D2792" s="49" t="s">
        <v>207</v>
      </c>
      <c r="E2792" s="49">
        <v>1</v>
      </c>
      <c r="F2792" s="50" t="s">
        <v>64</v>
      </c>
      <c r="G2792" s="50" t="s">
        <v>14</v>
      </c>
      <c r="H2792" s="22">
        <v>0.68046317504550002</v>
      </c>
      <c r="J2792" s="39">
        <v>92368107</v>
      </c>
      <c r="K2792" s="51">
        <v>0.6669899775</v>
      </c>
      <c r="L2792" s="51">
        <v>-1.34731975455e-002</v>
      </c>
    </row>
    <row r="2793" ht="15">
      <c r="A2793" s="47">
        <v>90133609</v>
      </c>
      <c r="B2793" s="48" t="s">
        <v>2693</v>
      </c>
      <c r="C2793" s="48" t="s">
        <v>2694</v>
      </c>
      <c r="D2793" s="49" t="s">
        <v>455</v>
      </c>
      <c r="E2793" s="49">
        <v>1</v>
      </c>
      <c r="F2793" s="50" t="s">
        <v>88</v>
      </c>
      <c r="G2793" s="50" t="s">
        <v>14</v>
      </c>
      <c r="H2793" s="22">
        <v>0.20765512971</v>
      </c>
      <c r="J2793" s="39">
        <v>90133609</v>
      </c>
      <c r="K2793" s="51">
        <v>0.20354354999999999</v>
      </c>
      <c r="L2793" s="51">
        <v>-4.1115797100000099e-003</v>
      </c>
    </row>
    <row r="2794" ht="15">
      <c r="A2794" s="47">
        <v>90242874</v>
      </c>
      <c r="B2794" s="48" t="s">
        <v>3439</v>
      </c>
      <c r="C2794" s="48" t="s">
        <v>3440</v>
      </c>
      <c r="D2794" s="49" t="s">
        <v>17</v>
      </c>
      <c r="E2794" s="49">
        <v>50</v>
      </c>
      <c r="F2794" s="50" t="s">
        <v>18</v>
      </c>
      <c r="G2794" s="50" t="s">
        <v>19</v>
      </c>
      <c r="H2794" s="22">
        <v>0.20765512971</v>
      </c>
      <c r="J2794" s="39">
        <v>90242874</v>
      </c>
      <c r="K2794" s="51">
        <v>0.20354354999999999</v>
      </c>
      <c r="L2794" s="51">
        <v>-4.1115797100000099e-003</v>
      </c>
    </row>
    <row r="2795" ht="15">
      <c r="A2795" s="47">
        <v>92395023</v>
      </c>
      <c r="B2795" s="48" t="s">
        <v>4178</v>
      </c>
      <c r="C2795" s="48" t="s">
        <v>4179</v>
      </c>
      <c r="D2795" s="49" t="s">
        <v>244</v>
      </c>
      <c r="E2795" s="49">
        <v>1</v>
      </c>
      <c r="F2795" s="50" t="s">
        <v>60</v>
      </c>
      <c r="G2795" s="50" t="s">
        <v>14</v>
      </c>
      <c r="H2795" s="22">
        <v>0.20765512971</v>
      </c>
      <c r="J2795" s="39">
        <v>92395023</v>
      </c>
      <c r="K2795" s="51">
        <v>0.20354354999999999</v>
      </c>
      <c r="L2795" s="51">
        <v>-4.1115797100000099e-003</v>
      </c>
    </row>
    <row r="2796" ht="15">
      <c r="A2796" s="47">
        <v>90233786</v>
      </c>
      <c r="B2796" s="48" t="s">
        <v>4269</v>
      </c>
      <c r="C2796" s="48" t="s">
        <v>4273</v>
      </c>
      <c r="D2796" s="49" t="s">
        <v>169</v>
      </c>
      <c r="E2796" s="49">
        <v>1</v>
      </c>
      <c r="F2796" s="50" t="s">
        <v>60</v>
      </c>
      <c r="G2796" s="50" t="s">
        <v>14</v>
      </c>
      <c r="H2796" s="22">
        <v>0.20765512971</v>
      </c>
      <c r="J2796" s="39">
        <v>90233786</v>
      </c>
      <c r="K2796" s="51">
        <v>0.20354354999999999</v>
      </c>
      <c r="L2796" s="51">
        <v>-4.1115797100000099e-003</v>
      </c>
    </row>
    <row r="2797" ht="15">
      <c r="A2797" s="47">
        <v>90259343</v>
      </c>
      <c r="B2797" s="48" t="s">
        <v>4449</v>
      </c>
      <c r="C2797" s="48" t="s">
        <v>4449</v>
      </c>
      <c r="D2797" s="49" t="s">
        <v>244</v>
      </c>
      <c r="E2797" s="49">
        <v>1</v>
      </c>
      <c r="F2797" s="50" t="s">
        <v>60</v>
      </c>
      <c r="G2797" s="50" t="s">
        <v>14</v>
      </c>
      <c r="H2797" s="22">
        <v>0.20765512971</v>
      </c>
      <c r="J2797" s="39">
        <v>90259343</v>
      </c>
      <c r="K2797" s="51">
        <v>0.20354354999999999</v>
      </c>
      <c r="L2797" s="51">
        <v>-4.1115797100000099e-003</v>
      </c>
    </row>
    <row r="2798" ht="15">
      <c r="A2798" s="47">
        <v>92267556</v>
      </c>
      <c r="B2798" s="48" t="s">
        <v>5683</v>
      </c>
      <c r="C2798" s="48" t="s">
        <v>5684</v>
      </c>
      <c r="D2798" s="49" t="s">
        <v>31</v>
      </c>
      <c r="E2798" s="49">
        <v>1</v>
      </c>
      <c r="F2798" s="50" t="s">
        <v>60</v>
      </c>
      <c r="G2798" s="50" t="s">
        <v>14</v>
      </c>
      <c r="H2798" s="22">
        <v>0.20765512971</v>
      </c>
      <c r="J2798" s="39">
        <v>92267556</v>
      </c>
      <c r="K2798" s="51">
        <v>0.20354354999999999</v>
      </c>
      <c r="L2798" s="51">
        <v>-4.1115797100000099e-003</v>
      </c>
    </row>
    <row r="2799" ht="15">
      <c r="A2799" s="47">
        <v>92263836</v>
      </c>
      <c r="B2799" s="48" t="s">
        <v>6038</v>
      </c>
      <c r="C2799" s="48" t="s">
        <v>6039</v>
      </c>
      <c r="D2799" s="49" t="s">
        <v>894</v>
      </c>
      <c r="E2799" s="49">
        <v>1</v>
      </c>
      <c r="F2799" s="50" t="s">
        <v>60</v>
      </c>
      <c r="G2799" s="50" t="s">
        <v>14</v>
      </c>
      <c r="H2799" s="22">
        <v>0.20765512971</v>
      </c>
      <c r="J2799" s="39">
        <v>92263836</v>
      </c>
      <c r="K2799" s="51">
        <v>0.20354354999999999</v>
      </c>
      <c r="L2799" s="51">
        <v>-4.1115797100000099e-003</v>
      </c>
    </row>
    <row r="2800" ht="15">
      <c r="A2800" s="47">
        <v>90286944</v>
      </c>
      <c r="B2800" s="48" t="s">
        <v>6054</v>
      </c>
      <c r="C2800" s="48" t="s">
        <v>6054</v>
      </c>
      <c r="D2800" s="49" t="s">
        <v>69</v>
      </c>
      <c r="E2800" s="49">
        <v>1</v>
      </c>
      <c r="F2800" s="50" t="s">
        <v>60</v>
      </c>
      <c r="G2800" s="50" t="s">
        <v>14</v>
      </c>
      <c r="H2800" s="22">
        <v>0.20765512971</v>
      </c>
      <c r="J2800" s="39">
        <v>90286944</v>
      </c>
      <c r="K2800" s="51">
        <v>0.20354354999999999</v>
      </c>
      <c r="L2800" s="51">
        <v>-4.1115797100000099e-003</v>
      </c>
    </row>
    <row r="2801" ht="15">
      <c r="A2801" s="47">
        <v>92366899</v>
      </c>
      <c r="B2801" s="48" t="s">
        <v>8771</v>
      </c>
      <c r="C2801" s="48" t="s">
        <v>8772</v>
      </c>
      <c r="D2801" s="49" t="s">
        <v>8770</v>
      </c>
      <c r="E2801" s="49">
        <v>1</v>
      </c>
      <c r="F2801" s="50" t="s">
        <v>60</v>
      </c>
      <c r="G2801" s="50" t="s">
        <v>14</v>
      </c>
      <c r="H2801" s="22">
        <v>0.20765512971</v>
      </c>
      <c r="J2801" s="39">
        <v>92366899</v>
      </c>
      <c r="K2801" s="51">
        <v>0.20354354999999999</v>
      </c>
      <c r="L2801" s="51">
        <v>-4.1115797100000099e-003</v>
      </c>
    </row>
    <row r="2802" ht="15">
      <c r="A2802" s="47">
        <v>92436552</v>
      </c>
      <c r="B2802" s="48" t="s">
        <v>9829</v>
      </c>
      <c r="C2802" s="48" t="s">
        <v>9830</v>
      </c>
      <c r="D2802" s="49" t="s">
        <v>1356</v>
      </c>
      <c r="E2802" s="49">
        <v>1</v>
      </c>
      <c r="F2802" s="50" t="s">
        <v>158</v>
      </c>
      <c r="G2802" s="50" t="s">
        <v>14</v>
      </c>
      <c r="H2802" s="22">
        <v>0.20765512971</v>
      </c>
      <c r="J2802" s="39">
        <v>92436552</v>
      </c>
      <c r="K2802" s="51">
        <v>0.20354354999999999</v>
      </c>
      <c r="L2802" s="51">
        <v>-4.1115797100000099e-003</v>
      </c>
    </row>
    <row r="2803" ht="15" hidden="1">
      <c r="A2803" s="47">
        <v>90148762</v>
      </c>
      <c r="B2803" s="48" t="s">
        <v>1581</v>
      </c>
      <c r="C2803" s="48" t="s">
        <v>1581</v>
      </c>
      <c r="D2803" s="49" t="s">
        <v>233</v>
      </c>
      <c r="E2803" s="49">
        <v>1</v>
      </c>
      <c r="F2803" s="50" t="s">
        <v>60</v>
      </c>
      <c r="G2803" s="50" t="s">
        <v>14</v>
      </c>
      <c r="H2803" s="22">
        <v>0.65961041202000004</v>
      </c>
      <c r="J2803" s="39">
        <v>90148762</v>
      </c>
      <c r="K2803" s="51">
        <v>0.64655010000000002</v>
      </c>
      <c r="L2803" s="51">
        <v>-1.3060312019999999e-002</v>
      </c>
    </row>
    <row r="2804" ht="15" hidden="1">
      <c r="A2804" s="47">
        <v>90148339</v>
      </c>
      <c r="B2804" s="48" t="s">
        <v>2042</v>
      </c>
      <c r="C2804" s="48" t="s">
        <v>2042</v>
      </c>
      <c r="D2804" s="49" t="s">
        <v>17</v>
      </c>
      <c r="E2804" s="49">
        <v>1</v>
      </c>
      <c r="F2804" s="50" t="s">
        <v>436</v>
      </c>
      <c r="G2804" s="50" t="s">
        <v>14</v>
      </c>
      <c r="H2804" s="22">
        <v>0.65961041202000004</v>
      </c>
      <c r="J2804" s="39">
        <v>90148339</v>
      </c>
      <c r="K2804" s="51">
        <v>0.64655010000000002</v>
      </c>
      <c r="L2804" s="51">
        <v>-1.3060312019999999e-002</v>
      </c>
    </row>
    <row r="2805" ht="15" hidden="1">
      <c r="A2805" s="47">
        <v>90247442</v>
      </c>
      <c r="B2805" s="48" t="s">
        <v>6535</v>
      </c>
      <c r="C2805" s="48" t="s">
        <v>6536</v>
      </c>
      <c r="D2805" s="49" t="s">
        <v>1002</v>
      </c>
      <c r="E2805" s="49">
        <v>1</v>
      </c>
      <c r="F2805" s="50" t="s">
        <v>436</v>
      </c>
      <c r="G2805" s="50" t="s">
        <v>14</v>
      </c>
      <c r="H2805" s="22">
        <v>0.65961041202000004</v>
      </c>
      <c r="J2805" s="39">
        <v>90247442</v>
      </c>
      <c r="K2805" s="51">
        <v>0.64655010000000002</v>
      </c>
      <c r="L2805" s="51">
        <v>-1.3060312019999999e-002</v>
      </c>
    </row>
    <row r="2806" ht="15" hidden="1">
      <c r="A2806" s="47">
        <v>90166841</v>
      </c>
      <c r="B2806" s="48" t="s">
        <v>6823</v>
      </c>
      <c r="C2806" s="48" t="s">
        <v>6824</v>
      </c>
      <c r="D2806" s="49" t="s">
        <v>683</v>
      </c>
      <c r="E2806" s="49">
        <v>1</v>
      </c>
      <c r="F2806" s="50" t="s">
        <v>436</v>
      </c>
      <c r="G2806" s="50" t="s">
        <v>14</v>
      </c>
      <c r="H2806" s="22">
        <v>0.65961041202000004</v>
      </c>
      <c r="J2806" s="39">
        <v>90166841</v>
      </c>
      <c r="K2806" s="51">
        <v>0.64655010000000002</v>
      </c>
      <c r="L2806" s="51">
        <v>-1.3060312019999999e-002</v>
      </c>
    </row>
    <row r="2807" ht="15">
      <c r="A2807" s="47">
        <v>90255178</v>
      </c>
      <c r="B2807" s="48" t="s">
        <v>27</v>
      </c>
      <c r="C2807" s="48" t="s">
        <v>27</v>
      </c>
      <c r="D2807" s="49" t="s">
        <v>26</v>
      </c>
      <c r="E2807" s="49">
        <v>120</v>
      </c>
      <c r="F2807" s="50" t="s">
        <v>18</v>
      </c>
      <c r="G2807" s="50" t="s">
        <v>19</v>
      </c>
      <c r="H2807" s="22">
        <v>0.12215007629999999</v>
      </c>
      <c r="J2807" s="39">
        <v>90255178</v>
      </c>
      <c r="K2807" s="51">
        <v>0.1197315</v>
      </c>
      <c r="L2807" s="51">
        <v>-2.4185763000000001e-003</v>
      </c>
    </row>
    <row r="2808" ht="15">
      <c r="A2808" s="47">
        <v>92383688</v>
      </c>
      <c r="B2808" s="48" t="s">
        <v>368</v>
      </c>
      <c r="C2808" s="48" t="s">
        <v>369</v>
      </c>
      <c r="D2808" s="49" t="s">
        <v>358</v>
      </c>
      <c r="E2808" s="49">
        <v>100</v>
      </c>
      <c r="F2808" s="50" t="s">
        <v>18</v>
      </c>
      <c r="G2808" s="50" t="s">
        <v>19</v>
      </c>
      <c r="H2808" s="22">
        <v>0.12215007629999999</v>
      </c>
      <c r="J2808" s="39">
        <v>92383688</v>
      </c>
      <c r="K2808" s="51">
        <v>0.1197315</v>
      </c>
      <c r="L2808" s="51">
        <v>-2.4185763000000001e-003</v>
      </c>
    </row>
    <row r="2809" ht="15">
      <c r="A2809" s="47">
        <v>90295781</v>
      </c>
      <c r="B2809" s="48" t="s">
        <v>1632</v>
      </c>
      <c r="C2809" s="48" t="s">
        <v>1633</v>
      </c>
      <c r="D2809" s="49" t="s">
        <v>1002</v>
      </c>
      <c r="E2809" s="49">
        <v>100</v>
      </c>
      <c r="F2809" s="50" t="s">
        <v>18</v>
      </c>
      <c r="G2809" s="50" t="s">
        <v>19</v>
      </c>
      <c r="H2809" s="22">
        <v>0.12215007629999999</v>
      </c>
      <c r="J2809" s="39">
        <v>90295781</v>
      </c>
      <c r="K2809" s="51">
        <v>0.1197315</v>
      </c>
      <c r="L2809" s="51">
        <v>-2.4185763000000001e-003</v>
      </c>
    </row>
    <row r="2810" ht="15">
      <c r="A2810" s="47">
        <v>92385257</v>
      </c>
      <c r="B2810" s="48" t="s">
        <v>2426</v>
      </c>
      <c r="C2810" s="48" t="s">
        <v>2427</v>
      </c>
      <c r="D2810" s="49" t="s">
        <v>1298</v>
      </c>
      <c r="E2810" s="49">
        <v>100</v>
      </c>
      <c r="F2810" s="50" t="s">
        <v>18</v>
      </c>
      <c r="G2810" s="50" t="s">
        <v>19</v>
      </c>
      <c r="H2810" s="22">
        <v>0.12215007629999999</v>
      </c>
      <c r="J2810" s="39">
        <v>92385257</v>
      </c>
      <c r="K2810" s="51">
        <v>0.1197315</v>
      </c>
      <c r="L2810" s="51">
        <v>-2.4185763000000001e-003</v>
      </c>
    </row>
    <row r="2811" ht="15">
      <c r="A2811" s="47">
        <v>92458980</v>
      </c>
      <c r="B2811" s="48" t="s">
        <v>2763</v>
      </c>
      <c r="C2811" s="48" t="s">
        <v>2763</v>
      </c>
      <c r="D2811" s="49" t="s">
        <v>603</v>
      </c>
      <c r="E2811" s="49">
        <v>120</v>
      </c>
      <c r="F2811" s="50" t="s">
        <v>18</v>
      </c>
      <c r="G2811" s="50" t="s">
        <v>19</v>
      </c>
      <c r="H2811" s="22">
        <v>0.12215007629999999</v>
      </c>
      <c r="J2811" s="39">
        <v>92458980</v>
      </c>
      <c r="K2811" s="51">
        <v>0.1197315</v>
      </c>
      <c r="L2811" s="51">
        <v>-2.4185763000000001e-003</v>
      </c>
    </row>
    <row r="2812" ht="15">
      <c r="A2812" s="47">
        <v>92401406</v>
      </c>
      <c r="B2812" s="48" t="s">
        <v>2771</v>
      </c>
      <c r="C2812" s="48" t="s">
        <v>2771</v>
      </c>
      <c r="D2812" s="49" t="s">
        <v>17</v>
      </c>
      <c r="E2812" s="49">
        <v>120</v>
      </c>
      <c r="F2812" s="50" t="s">
        <v>18</v>
      </c>
      <c r="G2812" s="50" t="s">
        <v>19</v>
      </c>
      <c r="H2812" s="22">
        <v>0.12215007629999999</v>
      </c>
      <c r="J2812" s="39">
        <v>92401406</v>
      </c>
      <c r="K2812" s="51">
        <v>0.1197315</v>
      </c>
      <c r="L2812" s="51">
        <v>-2.4185763000000001e-003</v>
      </c>
    </row>
    <row r="2813" ht="15">
      <c r="A2813" s="47">
        <v>90147200</v>
      </c>
      <c r="B2813" s="48" t="s">
        <v>4004</v>
      </c>
      <c r="C2813" s="48" t="s">
        <v>4004</v>
      </c>
      <c r="D2813" s="49" t="s">
        <v>17</v>
      </c>
      <c r="E2813" s="49">
        <v>1</v>
      </c>
      <c r="F2813" s="50" t="s">
        <v>60</v>
      </c>
      <c r="G2813" s="50" t="s">
        <v>14</v>
      </c>
      <c r="H2813" s="22">
        <v>0.12215007629999999</v>
      </c>
      <c r="J2813" s="39">
        <v>90147200</v>
      </c>
      <c r="K2813" s="51">
        <v>0.1197315</v>
      </c>
      <c r="L2813" s="51">
        <v>-2.4185763000000001e-003</v>
      </c>
    </row>
    <row r="2814" ht="15">
      <c r="A2814" s="47">
        <v>90881010</v>
      </c>
      <c r="B2814" s="48" t="s">
        <v>4519</v>
      </c>
      <c r="C2814" s="48" t="s">
        <v>4520</v>
      </c>
      <c r="D2814" s="49" t="s">
        <v>139</v>
      </c>
      <c r="E2814" s="49">
        <v>120</v>
      </c>
      <c r="F2814" s="50" t="s">
        <v>18</v>
      </c>
      <c r="G2814" s="50" t="s">
        <v>19</v>
      </c>
      <c r="H2814" s="22">
        <v>0.12215007629999999</v>
      </c>
      <c r="J2814" s="39">
        <v>90881010</v>
      </c>
      <c r="K2814" s="51">
        <v>0.1197315</v>
      </c>
      <c r="L2814" s="51">
        <v>-2.4185763000000001e-003</v>
      </c>
    </row>
    <row r="2815" ht="15">
      <c r="A2815" s="47">
        <v>90239300</v>
      </c>
      <c r="B2815" s="48" t="s">
        <v>4555</v>
      </c>
      <c r="C2815" s="48" t="s">
        <v>4555</v>
      </c>
      <c r="D2815" s="49" t="s">
        <v>17</v>
      </c>
      <c r="E2815" s="49">
        <v>1</v>
      </c>
      <c r="F2815" s="50" t="s">
        <v>60</v>
      </c>
      <c r="G2815" s="50" t="s">
        <v>14</v>
      </c>
      <c r="H2815" s="22">
        <v>0.12215007629999999</v>
      </c>
      <c r="J2815" s="39">
        <v>90239300</v>
      </c>
      <c r="K2815" s="51">
        <v>0.1197315</v>
      </c>
      <c r="L2815" s="51">
        <v>-2.4185763000000001e-003</v>
      </c>
    </row>
    <row r="2816" ht="15">
      <c r="A2816" s="47">
        <v>90225287</v>
      </c>
      <c r="B2816" s="48" t="s">
        <v>5431</v>
      </c>
      <c r="C2816" s="48" t="s">
        <v>5431</v>
      </c>
      <c r="D2816" s="49" t="s">
        <v>26</v>
      </c>
      <c r="E2816" s="49">
        <v>120</v>
      </c>
      <c r="F2816" s="50" t="s">
        <v>18</v>
      </c>
      <c r="G2816" s="50" t="s">
        <v>19</v>
      </c>
      <c r="H2816" s="22">
        <v>0.12215007629999999</v>
      </c>
      <c r="J2816" s="39">
        <v>90225287</v>
      </c>
      <c r="K2816" s="51">
        <v>0.1197315</v>
      </c>
      <c r="L2816" s="51">
        <v>-2.4185763000000001e-003</v>
      </c>
    </row>
    <row r="2817" ht="15">
      <c r="A2817" s="47">
        <v>90279379</v>
      </c>
      <c r="B2817" s="48" t="s">
        <v>6035</v>
      </c>
      <c r="C2817" s="48" t="s">
        <v>6035</v>
      </c>
      <c r="D2817" s="49" t="s">
        <v>26</v>
      </c>
      <c r="E2817" s="49">
        <v>1</v>
      </c>
      <c r="F2817" s="50" t="s">
        <v>60</v>
      </c>
      <c r="G2817" s="50" t="s">
        <v>14</v>
      </c>
      <c r="H2817" s="22">
        <v>0.12215007629999999</v>
      </c>
      <c r="J2817" s="39">
        <v>90279379</v>
      </c>
      <c r="K2817" s="51">
        <v>0.1197315</v>
      </c>
      <c r="L2817" s="51">
        <v>-2.4185763000000001e-003</v>
      </c>
    </row>
    <row r="2818" ht="15">
      <c r="A2818" s="47">
        <v>90244788</v>
      </c>
      <c r="B2818" s="48" t="s">
        <v>6050</v>
      </c>
      <c r="C2818" s="48" t="s">
        <v>6050</v>
      </c>
      <c r="D2818" s="49" t="s">
        <v>181</v>
      </c>
      <c r="E2818" s="49">
        <v>1</v>
      </c>
      <c r="F2818" s="50" t="s">
        <v>60</v>
      </c>
      <c r="G2818" s="50" t="s">
        <v>14</v>
      </c>
      <c r="H2818" s="22">
        <v>0.12215007629999999</v>
      </c>
      <c r="J2818" s="39">
        <v>90244788</v>
      </c>
      <c r="K2818" s="51">
        <v>0.1197315</v>
      </c>
      <c r="L2818" s="51">
        <v>-2.4185763000000001e-003</v>
      </c>
    </row>
    <row r="2819" ht="15" hidden="1">
      <c r="A2819" s="47">
        <v>90274911</v>
      </c>
      <c r="B2819" s="48" t="s">
        <v>6372</v>
      </c>
      <c r="C2819" s="48" t="s">
        <v>6373</v>
      </c>
      <c r="D2819" s="49" t="s">
        <v>737</v>
      </c>
      <c r="E2819" s="49">
        <v>50</v>
      </c>
      <c r="F2819" s="50" t="s">
        <v>18</v>
      </c>
      <c r="G2819" s="50" t="s">
        <v>19</v>
      </c>
      <c r="H2819" s="22">
        <v>3.1293686213999998</v>
      </c>
      <c r="J2819" s="39">
        <v>90274911</v>
      </c>
      <c r="K2819" s="51">
        <v>3.0674070000000002</v>
      </c>
      <c r="L2819" s="51">
        <v>-6.1961621400000097e-002</v>
      </c>
    </row>
    <row r="2820" ht="15" hidden="1">
      <c r="A2820" s="47">
        <v>90255631</v>
      </c>
      <c r="B2820" s="48" t="s">
        <v>6338</v>
      </c>
      <c r="C2820" s="48" t="s">
        <v>6339</v>
      </c>
      <c r="D2820" s="49" t="s">
        <v>36</v>
      </c>
      <c r="E2820" s="49">
        <v>100</v>
      </c>
      <c r="F2820" s="50" t="s">
        <v>18</v>
      </c>
      <c r="G2820" s="50" t="s">
        <v>19</v>
      </c>
      <c r="H2820" s="22">
        <v>4.6998696023999997</v>
      </c>
      <c r="J2820" s="39">
        <v>90255631</v>
      </c>
      <c r="K2820" s="51">
        <v>4.6068119999999997</v>
      </c>
      <c r="L2820" s="51">
        <v>-9.3057602400000106e-002</v>
      </c>
    </row>
    <row r="2821" ht="15" hidden="1">
      <c r="A2821" s="47">
        <v>90274369</v>
      </c>
      <c r="B2821" s="48" t="s">
        <v>6406</v>
      </c>
      <c r="C2821" s="48" t="s">
        <v>6407</v>
      </c>
      <c r="D2821" s="49" t="s">
        <v>5641</v>
      </c>
      <c r="E2821" s="49">
        <v>20</v>
      </c>
      <c r="F2821" s="50" t="s">
        <v>18</v>
      </c>
      <c r="G2821" s="50" t="s">
        <v>19</v>
      </c>
      <c r="H2821" s="22">
        <v>3.9820924873800001</v>
      </c>
      <c r="J2821" s="39">
        <v>90274369</v>
      </c>
      <c r="K2821" s="51">
        <v>3.9032469000000001</v>
      </c>
      <c r="L2821" s="51">
        <v>-7.8845587379999998e-002</v>
      </c>
    </row>
    <row r="2822" ht="15">
      <c r="A2822" s="47">
        <v>92385974</v>
      </c>
      <c r="B2822" s="48" t="s">
        <v>4962</v>
      </c>
      <c r="C2822" s="48" t="s">
        <v>4963</v>
      </c>
      <c r="D2822" s="49" t="s">
        <v>1361</v>
      </c>
      <c r="E2822" s="49">
        <v>100</v>
      </c>
      <c r="F2822" s="50" t="s">
        <v>18</v>
      </c>
      <c r="G2822" s="50" t="s">
        <v>19</v>
      </c>
      <c r="H2822" s="22">
        <v>0.123720577281</v>
      </c>
      <c r="J2822" s="39">
        <v>92385974</v>
      </c>
      <c r="K2822" s="51">
        <v>0.121270905</v>
      </c>
      <c r="L2822" s="51">
        <v>-2.4496722810000001e-003</v>
      </c>
    </row>
    <row r="2823" ht="15" hidden="1">
      <c r="A2823" s="47">
        <v>92452302</v>
      </c>
      <c r="B2823" s="48" t="s">
        <v>522</v>
      </c>
      <c r="C2823" s="48" t="s">
        <v>522</v>
      </c>
      <c r="D2823" s="49" t="s">
        <v>520</v>
      </c>
      <c r="E2823" s="49">
        <v>1</v>
      </c>
      <c r="F2823" s="50" t="s">
        <v>485</v>
      </c>
      <c r="G2823" s="50" t="s">
        <v>14</v>
      </c>
      <c r="H2823" s="22">
        <v>5.8763519999999998</v>
      </c>
      <c r="J2823" s="39">
        <v>92452302</v>
      </c>
      <c r="K2823" s="51">
        <v>5.7599999999999998</v>
      </c>
      <c r="L2823" s="51">
        <v>-0.116352</v>
      </c>
    </row>
    <row r="2824" ht="15">
      <c r="A2824" s="47">
        <v>90251415</v>
      </c>
      <c r="B2824" s="48" t="s">
        <v>4229</v>
      </c>
      <c r="C2824" s="48" t="s">
        <v>4230</v>
      </c>
      <c r="D2824" s="49" t="s">
        <v>50</v>
      </c>
      <c r="E2824" s="49">
        <v>100</v>
      </c>
      <c r="F2824" s="50" t="s">
        <v>151</v>
      </c>
      <c r="G2824" s="50" t="s">
        <v>19</v>
      </c>
      <c r="H2824" s="22">
        <v>0.10595646618479999</v>
      </c>
      <c r="J2824" s="39">
        <v>90251415</v>
      </c>
      <c r="K2824" s="51">
        <v>0.10385852399999999</v>
      </c>
      <c r="L2824" s="51">
        <v>-2.0979421848000002e-003</v>
      </c>
    </row>
    <row r="2825" ht="15" hidden="1">
      <c r="A2825" s="47">
        <v>90234405</v>
      </c>
      <c r="B2825" s="48" t="s">
        <v>4391</v>
      </c>
      <c r="C2825" s="48" t="s">
        <v>4392</v>
      </c>
      <c r="D2825" s="49" t="s">
        <v>169</v>
      </c>
      <c r="E2825" s="49">
        <v>1</v>
      </c>
      <c r="F2825" s="50" t="s">
        <v>60</v>
      </c>
      <c r="G2825" s="50" t="s">
        <v>14</v>
      </c>
      <c r="H2825" s="22">
        <v>0.63518039676000004</v>
      </c>
      <c r="J2825" s="39">
        <v>90234405</v>
      </c>
      <c r="K2825" s="51">
        <v>0.62260380000000004</v>
      </c>
      <c r="L2825" s="51">
        <v>-1.2576596759999999e-002</v>
      </c>
    </row>
    <row r="2826" ht="15" hidden="1">
      <c r="A2826" s="47">
        <v>92440797</v>
      </c>
      <c r="B2826" s="48" t="s">
        <v>8467</v>
      </c>
      <c r="C2826" s="48" t="s">
        <v>8468</v>
      </c>
      <c r="D2826" s="49" t="s">
        <v>85</v>
      </c>
      <c r="E2826" s="49">
        <v>1</v>
      </c>
      <c r="F2826" s="50" t="s">
        <v>60</v>
      </c>
      <c r="G2826" s="50" t="s">
        <v>14</v>
      </c>
      <c r="H2826" s="22">
        <v>0.63518039676000004</v>
      </c>
      <c r="J2826" s="39">
        <v>92440797</v>
      </c>
      <c r="K2826" s="51">
        <v>0.62260380000000004</v>
      </c>
      <c r="L2826" s="51">
        <v>-1.2576596759999999e-002</v>
      </c>
    </row>
    <row r="2827" ht="15">
      <c r="A2827" s="47">
        <v>90263731</v>
      </c>
      <c r="B2827" s="48" t="s">
        <v>5594</v>
      </c>
      <c r="C2827" s="48" t="s">
        <v>5595</v>
      </c>
      <c r="D2827" s="49" t="s">
        <v>1797</v>
      </c>
      <c r="E2827" s="49">
        <v>1</v>
      </c>
      <c r="F2827" s="50" t="s">
        <v>60</v>
      </c>
      <c r="G2827" s="50" t="s">
        <v>14</v>
      </c>
      <c r="H2827" s="22">
        <v>0.15879509919000001</v>
      </c>
      <c r="J2827" s="39">
        <v>90263731</v>
      </c>
      <c r="K2827" s="51">
        <v>0.15565095000000001</v>
      </c>
      <c r="L2827" s="51">
        <v>-3.1441491899999998e-003</v>
      </c>
    </row>
    <row r="2828" ht="15" hidden="1">
      <c r="A2828" s="47">
        <v>90243374</v>
      </c>
      <c r="B2828" s="48" t="s">
        <v>8204</v>
      </c>
      <c r="C2828" s="48" t="s">
        <v>8204</v>
      </c>
      <c r="D2828" s="49" t="s">
        <v>181</v>
      </c>
      <c r="E2828" s="49">
        <v>15</v>
      </c>
      <c r="F2828" s="50" t="s">
        <v>18</v>
      </c>
      <c r="G2828" s="50" t="s">
        <v>19</v>
      </c>
      <c r="H2828" s="22">
        <v>0.66232485815999997</v>
      </c>
      <c r="J2828" s="39">
        <v>90243374</v>
      </c>
      <c r="K2828" s="51">
        <v>0.64921079999999998</v>
      </c>
      <c r="L2828" s="51">
        <v>-1.3114058160000001e-002</v>
      </c>
    </row>
    <row r="2829" ht="15" hidden="1">
      <c r="A2829" s="47">
        <v>94938474</v>
      </c>
      <c r="B2829" s="48" t="s">
        <v>5016</v>
      </c>
      <c r="C2829" s="48" t="s">
        <v>5018</v>
      </c>
      <c r="D2829" s="49" t="s">
        <v>1686</v>
      </c>
      <c r="E2829" s="49">
        <v>100</v>
      </c>
      <c r="F2829" s="50" t="s">
        <v>743</v>
      </c>
      <c r="G2829" s="50" t="s">
        <v>261</v>
      </c>
      <c r="H2829" s="22">
        <v>0.62125528806179997</v>
      </c>
      <c r="J2829" s="39">
        <v>94938474</v>
      </c>
      <c r="K2829" s="51">
        <v>0.60895440899999997</v>
      </c>
      <c r="L2829" s="51">
        <v>-1.23008790618e-002</v>
      </c>
    </row>
    <row r="2830" ht="15" hidden="1">
      <c r="A2830" s="47">
        <v>92382886</v>
      </c>
      <c r="B2830" s="48" t="s">
        <v>9658</v>
      </c>
      <c r="C2830" s="48" t="s">
        <v>9659</v>
      </c>
      <c r="D2830" s="49" t="s">
        <v>17</v>
      </c>
      <c r="E2830" s="49">
        <v>1</v>
      </c>
      <c r="F2830" s="50" t="s">
        <v>60</v>
      </c>
      <c r="G2830" s="50" t="s">
        <v>14</v>
      </c>
      <c r="H2830" s="22">
        <v>0.60623082867690004</v>
      </c>
      <c r="J2830" s="39">
        <v>92382886</v>
      </c>
      <c r="K2830" s="51">
        <v>0.59422743450000004</v>
      </c>
      <c r="L2830" s="51">
        <v>-1.20033941769e-002</v>
      </c>
    </row>
    <row r="2831" ht="15">
      <c r="A2831" s="47">
        <v>90241932</v>
      </c>
      <c r="B2831" s="48" t="s">
        <v>296</v>
      </c>
      <c r="C2831" s="48" t="s">
        <v>297</v>
      </c>
      <c r="D2831" s="49" t="s">
        <v>298</v>
      </c>
      <c r="E2831" s="49">
        <v>1</v>
      </c>
      <c r="F2831" s="50" t="s">
        <v>60</v>
      </c>
      <c r="G2831" s="50" t="s">
        <v>14</v>
      </c>
      <c r="H2831" s="22">
        <v>9.772006104e-002</v>
      </c>
      <c r="J2831" s="39">
        <v>90241932</v>
      </c>
      <c r="K2831" s="51">
        <v>9.5785200000000001e-002</v>
      </c>
      <c r="L2831" s="51">
        <v>-1.93486104e-003</v>
      </c>
    </row>
    <row r="2832" ht="15">
      <c r="A2832" s="47">
        <v>92366244</v>
      </c>
      <c r="B2832" s="48" t="s">
        <v>1141</v>
      </c>
      <c r="C2832" s="48" t="s">
        <v>1142</v>
      </c>
      <c r="D2832" s="49" t="s">
        <v>21</v>
      </c>
      <c r="E2832" s="49">
        <v>80</v>
      </c>
      <c r="F2832" s="50" t="s">
        <v>18</v>
      </c>
      <c r="G2832" s="50" t="s">
        <v>19</v>
      </c>
      <c r="H2832" s="22">
        <v>9.772006104e-002</v>
      </c>
      <c r="J2832" s="39">
        <v>92366244</v>
      </c>
      <c r="K2832" s="51">
        <v>9.5785200000000001e-002</v>
      </c>
      <c r="L2832" s="51">
        <v>-1.93486104e-003</v>
      </c>
    </row>
    <row r="2833" ht="15">
      <c r="A2833" s="47">
        <v>92423132</v>
      </c>
      <c r="B2833" s="48" t="s">
        <v>1249</v>
      </c>
      <c r="C2833" s="48" t="s">
        <v>1250</v>
      </c>
      <c r="D2833" s="49" t="s">
        <v>235</v>
      </c>
      <c r="E2833" s="49">
        <v>100</v>
      </c>
      <c r="F2833" s="50" t="s">
        <v>95</v>
      </c>
      <c r="G2833" s="50" t="s">
        <v>19</v>
      </c>
      <c r="H2833" s="22">
        <v>9.772006104e-002</v>
      </c>
      <c r="J2833" s="39">
        <v>92423132</v>
      </c>
      <c r="K2833" s="51">
        <v>9.5785200000000001e-002</v>
      </c>
      <c r="L2833" s="51">
        <v>-1.93486104e-003</v>
      </c>
    </row>
    <row r="2834" ht="15">
      <c r="A2834" s="47">
        <v>90268989</v>
      </c>
      <c r="B2834" s="48" t="s">
        <v>1593</v>
      </c>
      <c r="C2834" s="48" t="s">
        <v>1594</v>
      </c>
      <c r="D2834" s="49" t="s">
        <v>50</v>
      </c>
      <c r="E2834" s="49">
        <v>100</v>
      </c>
      <c r="F2834" s="50" t="s">
        <v>18</v>
      </c>
      <c r="G2834" s="50" t="s">
        <v>19</v>
      </c>
      <c r="H2834" s="22">
        <v>9.772006104e-002</v>
      </c>
      <c r="J2834" s="39">
        <v>90268989</v>
      </c>
      <c r="K2834" s="51">
        <v>9.5785200000000001e-002</v>
      </c>
      <c r="L2834" s="51">
        <v>-1.93486104e-003</v>
      </c>
    </row>
    <row r="2835" ht="15">
      <c r="A2835" s="47">
        <v>90180470</v>
      </c>
      <c r="B2835" s="48" t="s">
        <v>1593</v>
      </c>
      <c r="C2835" s="48" t="s">
        <v>1595</v>
      </c>
      <c r="D2835" s="49" t="s">
        <v>24</v>
      </c>
      <c r="E2835" s="49">
        <v>100</v>
      </c>
      <c r="F2835" s="50" t="s">
        <v>18</v>
      </c>
      <c r="G2835" s="50" t="s">
        <v>19</v>
      </c>
      <c r="H2835" s="22">
        <v>9.772006104e-002</v>
      </c>
      <c r="J2835" s="39">
        <v>90180470</v>
      </c>
      <c r="K2835" s="51">
        <v>9.5785200000000001e-002</v>
      </c>
      <c r="L2835" s="51">
        <v>-1.93486104e-003</v>
      </c>
    </row>
    <row r="2836" ht="15">
      <c r="A2836" s="47">
        <v>92464467</v>
      </c>
      <c r="B2836" s="48" t="s">
        <v>2857</v>
      </c>
      <c r="C2836" s="48" t="s">
        <v>2858</v>
      </c>
      <c r="D2836" s="49" t="s">
        <v>2859</v>
      </c>
      <c r="E2836" s="49">
        <v>120</v>
      </c>
      <c r="F2836" s="50" t="s">
        <v>18</v>
      </c>
      <c r="G2836" s="50" t="s">
        <v>19</v>
      </c>
      <c r="H2836" s="22">
        <v>9.772006104e-002</v>
      </c>
      <c r="J2836" s="39">
        <v>92464467</v>
      </c>
      <c r="K2836" s="51">
        <v>9.5785200000000001e-002</v>
      </c>
      <c r="L2836" s="51">
        <v>-1.93486104e-003</v>
      </c>
    </row>
    <row r="2837" ht="15">
      <c r="A2837" s="47">
        <v>90240359</v>
      </c>
      <c r="B2837" s="48" t="s">
        <v>3670</v>
      </c>
      <c r="C2837" s="48" t="s">
        <v>3671</v>
      </c>
      <c r="D2837" s="49" t="s">
        <v>1742</v>
      </c>
      <c r="E2837" s="49">
        <v>200</v>
      </c>
      <c r="F2837" s="50" t="s">
        <v>151</v>
      </c>
      <c r="G2837" s="50" t="s">
        <v>19</v>
      </c>
      <c r="H2837" s="22">
        <v>9.772006104e-002</v>
      </c>
      <c r="J2837" s="39">
        <v>90240359</v>
      </c>
      <c r="K2837" s="51">
        <v>9.5785200000000001e-002</v>
      </c>
      <c r="L2837" s="51">
        <v>-1.93486104e-003</v>
      </c>
    </row>
    <row r="2838" ht="15">
      <c r="A2838" s="47">
        <v>90278119</v>
      </c>
      <c r="B2838" s="48" t="s">
        <v>3716</v>
      </c>
      <c r="C2838" s="48" t="s">
        <v>3716</v>
      </c>
      <c r="D2838" s="49" t="s">
        <v>24</v>
      </c>
      <c r="E2838" s="49">
        <v>1</v>
      </c>
      <c r="F2838" s="50" t="s">
        <v>60</v>
      </c>
      <c r="G2838" s="50" t="s">
        <v>14</v>
      </c>
      <c r="H2838" s="22">
        <v>9.772006104e-002</v>
      </c>
      <c r="J2838" s="39">
        <v>90278119</v>
      </c>
      <c r="K2838" s="51">
        <v>9.5785200000000001e-002</v>
      </c>
      <c r="L2838" s="51">
        <v>-1.93486104e-003</v>
      </c>
    </row>
    <row r="2839" ht="15">
      <c r="A2839" s="47">
        <v>90267168</v>
      </c>
      <c r="B2839" s="48" t="s">
        <v>4627</v>
      </c>
      <c r="C2839" s="48" t="s">
        <v>4627</v>
      </c>
      <c r="D2839" s="49" t="s">
        <v>26</v>
      </c>
      <c r="E2839" s="49">
        <v>100</v>
      </c>
      <c r="F2839" s="50" t="s">
        <v>18</v>
      </c>
      <c r="G2839" s="50" t="s">
        <v>19</v>
      </c>
      <c r="H2839" s="22">
        <v>9.772006104e-002</v>
      </c>
      <c r="J2839" s="39">
        <v>90267168</v>
      </c>
      <c r="K2839" s="51">
        <v>9.5785200000000001e-002</v>
      </c>
      <c r="L2839" s="51">
        <v>-1.93486104e-003</v>
      </c>
    </row>
    <row r="2840" ht="15">
      <c r="A2840" s="47">
        <v>92367518</v>
      </c>
      <c r="B2840" s="48" t="s">
        <v>6089</v>
      </c>
      <c r="C2840" s="48" t="s">
        <v>6090</v>
      </c>
      <c r="D2840" s="49" t="s">
        <v>157</v>
      </c>
      <c r="E2840" s="49">
        <v>240</v>
      </c>
      <c r="F2840" s="50" t="s">
        <v>18</v>
      </c>
      <c r="G2840" s="50" t="s">
        <v>19</v>
      </c>
      <c r="H2840" s="22">
        <v>9.772006104e-002</v>
      </c>
      <c r="J2840" s="39">
        <v>92367518</v>
      </c>
      <c r="K2840" s="51">
        <v>9.5785200000000001e-002</v>
      </c>
      <c r="L2840" s="51">
        <v>-1.93486104e-003</v>
      </c>
    </row>
    <row r="2841" ht="15">
      <c r="A2841" s="47">
        <v>92405274</v>
      </c>
      <c r="B2841" s="48" t="s">
        <v>6292</v>
      </c>
      <c r="C2841" s="48" t="s">
        <v>6293</v>
      </c>
      <c r="D2841" s="49" t="s">
        <v>12</v>
      </c>
      <c r="E2841" s="49">
        <v>300</v>
      </c>
      <c r="F2841" s="50" t="s">
        <v>6251</v>
      </c>
      <c r="G2841" s="50" t="s">
        <v>19</v>
      </c>
      <c r="H2841" s="22">
        <v>9.772006104e-002</v>
      </c>
      <c r="J2841" s="39">
        <v>92405274</v>
      </c>
      <c r="K2841" s="51">
        <v>9.5785200000000001e-002</v>
      </c>
      <c r="L2841" s="51">
        <v>-1.93486104e-003</v>
      </c>
    </row>
    <row r="2842" ht="15">
      <c r="A2842" s="47">
        <v>90312678</v>
      </c>
      <c r="B2842" s="48" t="s">
        <v>6294</v>
      </c>
      <c r="C2842" s="48" t="s">
        <v>6295</v>
      </c>
      <c r="D2842" s="49" t="s">
        <v>12</v>
      </c>
      <c r="E2842" s="49">
        <v>300</v>
      </c>
      <c r="F2842" s="50" t="s">
        <v>6251</v>
      </c>
      <c r="G2842" s="50" t="s">
        <v>19</v>
      </c>
      <c r="H2842" s="22">
        <v>9.772006104e-002</v>
      </c>
      <c r="J2842" s="39">
        <v>90312678</v>
      </c>
      <c r="K2842" s="51">
        <v>9.5785200000000001e-002</v>
      </c>
      <c r="L2842" s="51">
        <v>-1.93486104e-003</v>
      </c>
    </row>
    <row r="2843" ht="15">
      <c r="A2843" s="47">
        <v>90293886</v>
      </c>
      <c r="B2843" s="48" t="s">
        <v>6331</v>
      </c>
      <c r="C2843" s="48" t="s">
        <v>6331</v>
      </c>
      <c r="D2843" s="49" t="s">
        <v>26</v>
      </c>
      <c r="E2843" s="49">
        <v>100</v>
      </c>
      <c r="F2843" s="50" t="s">
        <v>18</v>
      </c>
      <c r="G2843" s="50" t="s">
        <v>19</v>
      </c>
      <c r="H2843" s="22">
        <v>9.772006104e-002</v>
      </c>
      <c r="J2843" s="39">
        <v>90293886</v>
      </c>
      <c r="K2843" s="51">
        <v>9.5785200000000001e-002</v>
      </c>
      <c r="L2843" s="51">
        <v>-1.93486104e-003</v>
      </c>
    </row>
    <row r="2844" ht="15">
      <c r="A2844" s="47">
        <v>92045014</v>
      </c>
      <c r="B2844" s="48" t="s">
        <v>6814</v>
      </c>
      <c r="C2844" s="48" t="s">
        <v>6815</v>
      </c>
      <c r="D2844" s="49" t="s">
        <v>43</v>
      </c>
      <c r="E2844" s="49">
        <v>120</v>
      </c>
      <c r="F2844" s="50" t="s">
        <v>18</v>
      </c>
      <c r="G2844" s="50" t="s">
        <v>19</v>
      </c>
      <c r="H2844" s="22">
        <v>9.772006104e-002</v>
      </c>
      <c r="J2844" s="39">
        <v>92045014</v>
      </c>
      <c r="K2844" s="51">
        <v>9.5785200000000001e-002</v>
      </c>
      <c r="L2844" s="51">
        <v>-1.93486104e-003</v>
      </c>
    </row>
    <row r="2845" ht="15">
      <c r="A2845" s="47">
        <v>90303440</v>
      </c>
      <c r="B2845" s="48" t="s">
        <v>6849</v>
      </c>
      <c r="C2845" s="48" t="s">
        <v>6850</v>
      </c>
      <c r="D2845" s="49" t="s">
        <v>31</v>
      </c>
      <c r="E2845" s="49">
        <v>100</v>
      </c>
      <c r="F2845" s="50" t="s">
        <v>18</v>
      </c>
      <c r="G2845" s="50" t="s">
        <v>19</v>
      </c>
      <c r="H2845" s="22">
        <v>9.772006104e-002</v>
      </c>
      <c r="J2845" s="39">
        <v>90303440</v>
      </c>
      <c r="K2845" s="51">
        <v>9.5785200000000001e-002</v>
      </c>
      <c r="L2845" s="51">
        <v>-1.93486104e-003</v>
      </c>
    </row>
    <row r="2846" ht="15">
      <c r="A2846" s="47">
        <v>90182286</v>
      </c>
      <c r="B2846" s="48" t="s">
        <v>6865</v>
      </c>
      <c r="C2846" s="48" t="s">
        <v>6866</v>
      </c>
      <c r="D2846" s="49" t="s">
        <v>24</v>
      </c>
      <c r="E2846" s="49">
        <v>120</v>
      </c>
      <c r="F2846" s="50" t="s">
        <v>18</v>
      </c>
      <c r="G2846" s="50" t="s">
        <v>19</v>
      </c>
      <c r="H2846" s="22">
        <v>9.772006104e-002</v>
      </c>
      <c r="J2846" s="39">
        <v>90182286</v>
      </c>
      <c r="K2846" s="51">
        <v>9.5785200000000001e-002</v>
      </c>
      <c r="L2846" s="51">
        <v>-1.93486104e-003</v>
      </c>
    </row>
    <row r="2847" ht="15">
      <c r="A2847" s="47">
        <v>90147804</v>
      </c>
      <c r="B2847" s="48" t="s">
        <v>6865</v>
      </c>
      <c r="C2847" s="48" t="s">
        <v>6867</v>
      </c>
      <c r="D2847" s="49" t="s">
        <v>17</v>
      </c>
      <c r="E2847" s="49">
        <v>120</v>
      </c>
      <c r="F2847" s="50" t="s">
        <v>18</v>
      </c>
      <c r="G2847" s="50" t="s">
        <v>19</v>
      </c>
      <c r="H2847" s="22">
        <v>9.772006104e-002</v>
      </c>
      <c r="J2847" s="39">
        <v>90147804</v>
      </c>
      <c r="K2847" s="51">
        <v>9.5785200000000001e-002</v>
      </c>
      <c r="L2847" s="51">
        <v>-1.93486104e-003</v>
      </c>
    </row>
    <row r="2848" ht="15">
      <c r="A2848" s="47">
        <v>92388809</v>
      </c>
      <c r="B2848" s="48" t="s">
        <v>9070</v>
      </c>
      <c r="C2848" s="48" t="s">
        <v>9071</v>
      </c>
      <c r="D2848" s="49" t="s">
        <v>244</v>
      </c>
      <c r="E2848" s="49">
        <v>100</v>
      </c>
      <c r="F2848" s="50" t="s">
        <v>18</v>
      </c>
      <c r="G2848" s="50" t="s">
        <v>19</v>
      </c>
      <c r="H2848" s="22">
        <v>9.772006104e-002</v>
      </c>
      <c r="J2848" s="39">
        <v>92388809</v>
      </c>
      <c r="K2848" s="51">
        <v>9.5785200000000001e-002</v>
      </c>
      <c r="L2848" s="51">
        <v>-1.93486104e-003</v>
      </c>
    </row>
    <row r="2849" ht="15">
      <c r="A2849" s="47">
        <v>90144660</v>
      </c>
      <c r="B2849" s="48" t="s">
        <v>9074</v>
      </c>
      <c r="C2849" s="48" t="s">
        <v>9080</v>
      </c>
      <c r="D2849" s="49" t="s">
        <v>17</v>
      </c>
      <c r="E2849" s="49">
        <v>100</v>
      </c>
      <c r="F2849" s="50" t="s">
        <v>18</v>
      </c>
      <c r="G2849" s="50" t="s">
        <v>19</v>
      </c>
      <c r="H2849" s="22">
        <v>9.772006104e-002</v>
      </c>
      <c r="J2849" s="39">
        <v>90144660</v>
      </c>
      <c r="K2849" s="51">
        <v>9.5785200000000001e-002</v>
      </c>
      <c r="L2849" s="51">
        <v>-1.93486104e-003</v>
      </c>
    </row>
    <row r="2850" ht="15">
      <c r="A2850" s="47">
        <v>90279204</v>
      </c>
      <c r="B2850" s="48" t="s">
        <v>4678</v>
      </c>
      <c r="C2850" s="48" t="s">
        <v>4678</v>
      </c>
      <c r="D2850" s="49" t="s">
        <v>26</v>
      </c>
      <c r="E2850" s="49">
        <v>1</v>
      </c>
      <c r="F2850" s="50" t="s">
        <v>60</v>
      </c>
      <c r="G2850" s="50" t="s">
        <v>14</v>
      </c>
      <c r="H2850" s="22">
        <v>0.10099796363999999</v>
      </c>
      <c r="J2850" s="39">
        <v>90279204</v>
      </c>
      <c r="K2850" s="51">
        <v>9.8998199999999995e-002</v>
      </c>
      <c r="L2850" s="51">
        <v>-1.9997636399999999e-003</v>
      </c>
    </row>
    <row r="2851" ht="15">
      <c r="A2851" s="47">
        <v>90254724</v>
      </c>
      <c r="B2851" s="48" t="s">
        <v>8222</v>
      </c>
      <c r="C2851" s="48" t="s">
        <v>8222</v>
      </c>
      <c r="D2851" s="49" t="s">
        <v>26</v>
      </c>
      <c r="E2851" s="49">
        <v>1</v>
      </c>
      <c r="F2851" s="50" t="s">
        <v>60</v>
      </c>
      <c r="G2851" s="50" t="s">
        <v>14</v>
      </c>
      <c r="H2851" s="22">
        <v>0.10099796363999999</v>
      </c>
      <c r="J2851" s="39">
        <v>90254724</v>
      </c>
      <c r="K2851" s="51">
        <v>9.8998199999999995e-002</v>
      </c>
      <c r="L2851" s="51">
        <v>-1.9997636399999999e-003</v>
      </c>
    </row>
    <row r="2852" ht="15" hidden="1">
      <c r="A2852" s="47">
        <v>90274342</v>
      </c>
      <c r="B2852" s="48" t="s">
        <v>6408</v>
      </c>
      <c r="C2852" s="48" t="s">
        <v>6409</v>
      </c>
      <c r="D2852" s="49" t="s">
        <v>5641</v>
      </c>
      <c r="E2852" s="49">
        <v>50</v>
      </c>
      <c r="F2852" s="50" t="s">
        <v>18</v>
      </c>
      <c r="G2852" s="50" t="s">
        <v>19</v>
      </c>
      <c r="H2852" s="22">
        <v>3.2950585637550001</v>
      </c>
      <c r="J2852" s="39">
        <v>90274342</v>
      </c>
      <c r="K2852" s="51">
        <v>3.2298162750000001</v>
      </c>
      <c r="L2852" s="51">
        <v>-6.5242288754999905e-002</v>
      </c>
    </row>
    <row r="2853" ht="15" hidden="1">
      <c r="A2853" s="47">
        <v>94938210</v>
      </c>
      <c r="B2853" s="48" t="s">
        <v>4114</v>
      </c>
      <c r="C2853" s="48" t="s">
        <v>4115</v>
      </c>
      <c r="D2853" s="49" t="s">
        <v>946</v>
      </c>
      <c r="E2853" s="49">
        <v>200</v>
      </c>
      <c r="F2853" s="50" t="s">
        <v>743</v>
      </c>
      <c r="G2853" s="50" t="s">
        <v>261</v>
      </c>
      <c r="H2853" s="22">
        <v>0.25593349319999997</v>
      </c>
      <c r="J2853" s="39">
        <v>94938210</v>
      </c>
      <c r="K2853" s="51">
        <v>0.25086599999999998</v>
      </c>
      <c r="L2853" s="51">
        <v>-5.0674932000000002e-003</v>
      </c>
    </row>
    <row r="2854" ht="15">
      <c r="A2854" s="47">
        <v>92254934</v>
      </c>
      <c r="B2854" s="48" t="s">
        <v>4575</v>
      </c>
      <c r="C2854" s="48" t="s">
        <v>4576</v>
      </c>
      <c r="D2854" s="49" t="s">
        <v>720</v>
      </c>
      <c r="E2854" s="49">
        <v>1</v>
      </c>
      <c r="F2854" s="50" t="s">
        <v>158</v>
      </c>
      <c r="G2854" s="50" t="s">
        <v>14</v>
      </c>
      <c r="H2854" s="22">
        <v>0.11943563016</v>
      </c>
      <c r="J2854" s="39">
        <v>92254934</v>
      </c>
      <c r="K2854" s="51">
        <v>0.1170708</v>
      </c>
      <c r="L2854" s="51">
        <v>-2.3648301599999999e-003</v>
      </c>
    </row>
    <row r="2855" ht="15">
      <c r="A2855" s="47">
        <v>90143752</v>
      </c>
      <c r="B2855" s="48" t="s">
        <v>8216</v>
      </c>
      <c r="C2855" s="48" t="s">
        <v>8216</v>
      </c>
      <c r="D2855" s="49" t="s">
        <v>17</v>
      </c>
      <c r="E2855" s="49">
        <v>60</v>
      </c>
      <c r="F2855" s="50" t="s">
        <v>18</v>
      </c>
      <c r="G2855" s="50" t="s">
        <v>19</v>
      </c>
      <c r="H2855" s="22">
        <v>0.11943563016</v>
      </c>
      <c r="J2855" s="39">
        <v>90143752</v>
      </c>
      <c r="K2855" s="51">
        <v>0.1170708</v>
      </c>
      <c r="L2855" s="51">
        <v>-2.3648301599999999e-003</v>
      </c>
    </row>
    <row r="2856" ht="15" hidden="1">
      <c r="A2856" s="47">
        <v>90173724</v>
      </c>
      <c r="B2856" s="48" t="s">
        <v>395</v>
      </c>
      <c r="C2856" s="48" t="s">
        <v>396</v>
      </c>
      <c r="D2856" s="49" t="s">
        <v>383</v>
      </c>
      <c r="E2856" s="49">
        <v>30</v>
      </c>
      <c r="F2856" s="50" t="s">
        <v>18</v>
      </c>
      <c r="G2856" s="50" t="s">
        <v>19</v>
      </c>
      <c r="H2856" s="22">
        <v>0.61075038150000005</v>
      </c>
      <c r="J2856" s="39">
        <v>90173724</v>
      </c>
      <c r="K2856" s="51">
        <v>0.59865749999999995</v>
      </c>
      <c r="L2856" s="51">
        <v>-1.20928815e-002</v>
      </c>
    </row>
    <row r="2857" ht="15" hidden="1">
      <c r="A2857" s="47">
        <v>90839064</v>
      </c>
      <c r="B2857" s="48" t="s">
        <v>738</v>
      </c>
      <c r="C2857" s="48" t="s">
        <v>739</v>
      </c>
      <c r="D2857" s="49" t="s">
        <v>737</v>
      </c>
      <c r="E2857" s="49">
        <v>100</v>
      </c>
      <c r="F2857" s="50" t="s">
        <v>18</v>
      </c>
      <c r="G2857" s="50" t="s">
        <v>19</v>
      </c>
      <c r="H2857" s="22">
        <v>0.61075038150000005</v>
      </c>
      <c r="J2857" s="39">
        <v>90839064</v>
      </c>
      <c r="K2857" s="51">
        <v>0.59865749999999995</v>
      </c>
      <c r="L2857" s="51">
        <v>-1.20928815e-002</v>
      </c>
    </row>
    <row r="2858" ht="15" hidden="1">
      <c r="A2858" s="47">
        <v>92468462</v>
      </c>
      <c r="B2858" s="48" t="s">
        <v>816</v>
      </c>
      <c r="C2858" s="48" t="s">
        <v>816</v>
      </c>
      <c r="D2858" s="49" t="s">
        <v>29</v>
      </c>
      <c r="E2858" s="49">
        <v>1</v>
      </c>
      <c r="F2858" s="50" t="s">
        <v>436</v>
      </c>
      <c r="G2858" s="50" t="s">
        <v>14</v>
      </c>
      <c r="H2858" s="22">
        <v>0.61075038150000005</v>
      </c>
      <c r="J2858" s="39">
        <v>92468462</v>
      </c>
      <c r="K2858" s="51">
        <v>0.59865749999999995</v>
      </c>
      <c r="L2858" s="51">
        <v>-1.20928815e-002</v>
      </c>
    </row>
    <row r="2859" ht="15" hidden="1">
      <c r="A2859" s="47">
        <v>90243471</v>
      </c>
      <c r="B2859" s="48" t="s">
        <v>3273</v>
      </c>
      <c r="C2859" s="48" t="s">
        <v>3276</v>
      </c>
      <c r="D2859" s="49" t="s">
        <v>181</v>
      </c>
      <c r="E2859" s="49">
        <v>1</v>
      </c>
      <c r="F2859" s="50" t="s">
        <v>436</v>
      </c>
      <c r="G2859" s="50" t="s">
        <v>14</v>
      </c>
      <c r="H2859" s="22">
        <v>0.61075038150000005</v>
      </c>
      <c r="J2859" s="39">
        <v>90243471</v>
      </c>
      <c r="K2859" s="51">
        <v>0.59865749999999995</v>
      </c>
      <c r="L2859" s="51">
        <v>-1.20928815e-002</v>
      </c>
    </row>
    <row r="2860" ht="15" hidden="1">
      <c r="A2860" s="47">
        <v>90202309</v>
      </c>
      <c r="B2860" s="48" t="s">
        <v>3546</v>
      </c>
      <c r="C2860" s="48" t="s">
        <v>3547</v>
      </c>
      <c r="D2860" s="49" t="s">
        <v>334</v>
      </c>
      <c r="E2860" s="49">
        <v>1</v>
      </c>
      <c r="F2860" s="50" t="s">
        <v>64</v>
      </c>
      <c r="G2860" s="50" t="s">
        <v>14</v>
      </c>
      <c r="H2860" s="22">
        <v>0.61075038150000005</v>
      </c>
      <c r="J2860" s="39">
        <v>90202309</v>
      </c>
      <c r="K2860" s="51">
        <v>0.59865749999999995</v>
      </c>
      <c r="L2860" s="51">
        <v>-1.20928815e-002</v>
      </c>
    </row>
    <row r="2861" ht="15" hidden="1">
      <c r="A2861" s="47">
        <v>90214528</v>
      </c>
      <c r="B2861" s="48" t="s">
        <v>5108</v>
      </c>
      <c r="C2861" s="48" t="s">
        <v>5109</v>
      </c>
      <c r="D2861" s="49" t="s">
        <v>78</v>
      </c>
      <c r="E2861" s="49">
        <v>1</v>
      </c>
      <c r="F2861" s="50" t="s">
        <v>60</v>
      </c>
      <c r="G2861" s="50" t="s">
        <v>14</v>
      </c>
      <c r="H2861" s="22">
        <v>0.61075038150000005</v>
      </c>
      <c r="J2861" s="39">
        <v>90214528</v>
      </c>
      <c r="K2861" s="51">
        <v>0.59865749999999995</v>
      </c>
      <c r="L2861" s="51">
        <v>-1.20928815e-002</v>
      </c>
    </row>
    <row r="2862" ht="15" hidden="1">
      <c r="A2862" s="47">
        <v>90233433</v>
      </c>
      <c r="B2862" s="48" t="s">
        <v>9522</v>
      </c>
      <c r="C2862" s="48" t="s">
        <v>9523</v>
      </c>
      <c r="D2862" s="49" t="s">
        <v>169</v>
      </c>
      <c r="E2862" s="49">
        <v>1</v>
      </c>
      <c r="F2862" s="50" t="s">
        <v>60</v>
      </c>
      <c r="G2862" s="50" t="s">
        <v>14</v>
      </c>
      <c r="H2862" s="22">
        <v>0.61075038150000005</v>
      </c>
      <c r="J2862" s="39">
        <v>90233433</v>
      </c>
      <c r="K2862" s="51">
        <v>0.59865749999999995</v>
      </c>
      <c r="L2862" s="51">
        <v>-1.20928815e-002</v>
      </c>
    </row>
    <row r="2863" ht="15">
      <c r="A2863" s="47">
        <v>94937460</v>
      </c>
      <c r="B2863" s="48" t="s">
        <v>2252</v>
      </c>
      <c r="C2863" s="48" t="s">
        <v>2253</v>
      </c>
      <c r="D2863" s="49" t="s">
        <v>613</v>
      </c>
      <c r="E2863" s="49">
        <v>500</v>
      </c>
      <c r="F2863" s="50" t="s">
        <v>743</v>
      </c>
      <c r="G2863" s="50" t="s">
        <v>261</v>
      </c>
      <c r="H2863" s="22">
        <v>0.12324942698669999</v>
      </c>
      <c r="J2863" s="39">
        <v>94937460</v>
      </c>
      <c r="K2863" s="51">
        <v>0.1208090835</v>
      </c>
      <c r="L2863" s="51">
        <v>-2.4403434866999999e-003</v>
      </c>
    </row>
    <row r="2864" ht="15">
      <c r="A2864" s="47">
        <v>94938571</v>
      </c>
      <c r="B2864" s="48" t="s">
        <v>6184</v>
      </c>
      <c r="C2864" s="48" t="s">
        <v>6185</v>
      </c>
      <c r="D2864" s="49" t="s">
        <v>620</v>
      </c>
      <c r="E2864" s="49">
        <v>2000</v>
      </c>
      <c r="F2864" s="50" t="s">
        <v>743</v>
      </c>
      <c r="G2864" s="50" t="s">
        <v>261</v>
      </c>
      <c r="H2864" s="22">
        <v>0.10080987630336</v>
      </c>
      <c r="J2864" s="39">
        <v>94938571</v>
      </c>
      <c r="K2864" s="51">
        <v>9.8813836799999999e-002</v>
      </c>
      <c r="L2864" s="51">
        <v>-1.9960395033600002e-003</v>
      </c>
    </row>
    <row r="2865" ht="15">
      <c r="A2865" s="47">
        <v>94938547</v>
      </c>
      <c r="B2865" s="48" t="s">
        <v>6179</v>
      </c>
      <c r="C2865" s="48" t="s">
        <v>6180</v>
      </c>
      <c r="D2865" s="49" t="s">
        <v>946</v>
      </c>
      <c r="E2865" s="49">
        <v>1000</v>
      </c>
      <c r="F2865" s="50" t="s">
        <v>743</v>
      </c>
      <c r="G2865" s="50" t="s">
        <v>261</v>
      </c>
      <c r="H2865" s="22">
        <v>0.12405561749028</v>
      </c>
      <c r="J2865" s="39">
        <v>94938547</v>
      </c>
      <c r="K2865" s="51">
        <v>0.12159931140000001</v>
      </c>
      <c r="L2865" s="51">
        <v>-2.4563060902800002e-003</v>
      </c>
    </row>
    <row r="2866" ht="15" hidden="1">
      <c r="A2866" s="47">
        <v>90267893</v>
      </c>
      <c r="B2866" s="48" t="s">
        <v>8232</v>
      </c>
      <c r="C2866" s="48" t="s">
        <v>8233</v>
      </c>
      <c r="D2866" s="49" t="s">
        <v>8160</v>
      </c>
      <c r="E2866" s="49">
        <v>1</v>
      </c>
      <c r="F2866" s="50" t="s">
        <v>60</v>
      </c>
      <c r="G2866" s="50" t="s">
        <v>14</v>
      </c>
      <c r="H2866" s="22">
        <v>0.6514670736</v>
      </c>
      <c r="J2866" s="39">
        <v>90267893</v>
      </c>
      <c r="K2866" s="51">
        <v>0.63856800000000002</v>
      </c>
      <c r="L2866" s="51">
        <v>-1.28990736e-002</v>
      </c>
    </row>
    <row r="2867" ht="15" hidden="1">
      <c r="A2867" s="47">
        <v>94938423</v>
      </c>
      <c r="B2867" s="48" t="s">
        <v>5009</v>
      </c>
      <c r="C2867" s="48" t="s">
        <v>5010</v>
      </c>
      <c r="D2867" s="49" t="s">
        <v>915</v>
      </c>
      <c r="E2867" s="49">
        <v>100</v>
      </c>
      <c r="F2867" s="50" t="s">
        <v>743</v>
      </c>
      <c r="G2867" s="50" t="s">
        <v>261</v>
      </c>
      <c r="H2867" s="22">
        <v>0.61417058363639998</v>
      </c>
      <c r="J2867" s="39">
        <v>94938423</v>
      </c>
      <c r="K2867" s="51">
        <v>0.602009982</v>
      </c>
      <c r="L2867" s="51">
        <v>-1.21606016364e-002</v>
      </c>
    </row>
    <row r="2868" ht="15" hidden="1">
      <c r="A2868" s="47">
        <v>90232755</v>
      </c>
      <c r="B2868" s="48" t="s">
        <v>4396</v>
      </c>
      <c r="C2868" s="48" t="s">
        <v>4397</v>
      </c>
      <c r="D2868" s="49" t="s">
        <v>511</v>
      </c>
      <c r="E2868" s="49">
        <v>1</v>
      </c>
      <c r="F2868" s="50" t="s">
        <v>64</v>
      </c>
      <c r="G2868" s="50" t="s">
        <v>14</v>
      </c>
      <c r="H2868" s="22">
        <v>0.67182541964999998</v>
      </c>
      <c r="J2868" s="39">
        <v>90232755</v>
      </c>
      <c r="K2868" s="51">
        <v>0.65852325</v>
      </c>
      <c r="L2868" s="51">
        <v>-1.3302169650000001e-002</v>
      </c>
    </row>
    <row r="2869" ht="15" hidden="1">
      <c r="A2869" s="47">
        <v>90295811</v>
      </c>
      <c r="B2869" s="48" t="s">
        <v>8252</v>
      </c>
      <c r="C2869" s="48" t="s">
        <v>8254</v>
      </c>
      <c r="D2869" s="49" t="s">
        <v>1592</v>
      </c>
      <c r="E2869" s="49">
        <v>1</v>
      </c>
      <c r="F2869" s="50" t="s">
        <v>436</v>
      </c>
      <c r="G2869" s="50" t="s">
        <v>14</v>
      </c>
      <c r="H2869" s="22">
        <v>0.67182541964999998</v>
      </c>
      <c r="J2869" s="39">
        <v>90295811</v>
      </c>
      <c r="K2869" s="51">
        <v>0.65852325</v>
      </c>
      <c r="L2869" s="51">
        <v>-1.3302169650000001e-002</v>
      </c>
    </row>
    <row r="2870" ht="15" hidden="1">
      <c r="A2870" s="47">
        <v>90472020</v>
      </c>
      <c r="B2870" s="48" t="s">
        <v>9494</v>
      </c>
      <c r="C2870" s="48" t="s">
        <v>9495</v>
      </c>
      <c r="D2870" s="49" t="s">
        <v>146</v>
      </c>
      <c r="E2870" s="49">
        <v>1</v>
      </c>
      <c r="F2870" s="50" t="s">
        <v>436</v>
      </c>
      <c r="G2870" s="50" t="s">
        <v>14</v>
      </c>
      <c r="H2870" s="22">
        <v>0.67182541964999998</v>
      </c>
      <c r="J2870" s="39">
        <v>90472020</v>
      </c>
      <c r="K2870" s="51">
        <v>0.65852325</v>
      </c>
      <c r="L2870" s="51">
        <v>-1.3302169650000001e-002</v>
      </c>
    </row>
    <row r="2871" ht="15">
      <c r="A2871" s="47">
        <v>94937478</v>
      </c>
      <c r="B2871" s="48" t="s">
        <v>2254</v>
      </c>
      <c r="C2871" s="48" t="s">
        <v>2255</v>
      </c>
      <c r="D2871" s="49" t="s">
        <v>92</v>
      </c>
      <c r="E2871" s="49">
        <v>500</v>
      </c>
      <c r="F2871" s="50" t="s">
        <v>743</v>
      </c>
      <c r="G2871" s="50" t="s">
        <v>261</v>
      </c>
      <c r="H2871" s="22">
        <v>0.11379733774920001</v>
      </c>
      <c r="J2871" s="39">
        <v>94937478</v>
      </c>
      <c r="K2871" s="51">
        <v>0.111544146</v>
      </c>
      <c r="L2871" s="51">
        <v>-2.2531917492000001e-003</v>
      </c>
    </row>
    <row r="2872" ht="15">
      <c r="A2872" s="47">
        <v>90638026</v>
      </c>
      <c r="B2872" s="48" t="s">
        <v>9660</v>
      </c>
      <c r="C2872" s="48" t="s">
        <v>9661</v>
      </c>
      <c r="D2872" s="49" t="s">
        <v>720</v>
      </c>
      <c r="E2872" s="49">
        <v>120</v>
      </c>
      <c r="F2872" s="50" t="s">
        <v>18</v>
      </c>
      <c r="G2872" s="50" t="s">
        <v>19</v>
      </c>
      <c r="H2872" s="22">
        <v>9.8976461824799994e-002</v>
      </c>
      <c r="J2872" s="39">
        <v>90638026</v>
      </c>
      <c r="K2872" s="51">
        <v>9.7016723999999999e-002</v>
      </c>
      <c r="L2872" s="51">
        <v>-1.9597378248e-003</v>
      </c>
    </row>
    <row r="2873" ht="15" hidden="1">
      <c r="A2873" s="47">
        <v>90199227</v>
      </c>
      <c r="B2873" s="48" t="s">
        <v>2603</v>
      </c>
      <c r="C2873" s="48" t="s">
        <v>2603</v>
      </c>
      <c r="D2873" s="49" t="s">
        <v>620</v>
      </c>
      <c r="E2873" s="49">
        <v>1</v>
      </c>
      <c r="F2873" s="50" t="s">
        <v>88</v>
      </c>
      <c r="G2873" s="50" t="s">
        <v>14</v>
      </c>
      <c r="H2873" s="22">
        <v>8.2002125295999999</v>
      </c>
      <c r="J2873" s="39">
        <v>90199227</v>
      </c>
      <c r="K2873" s="51">
        <v>8.0378480000000003</v>
      </c>
      <c r="L2873" s="51">
        <v>-0.1623645296</v>
      </c>
    </row>
    <row r="2874" ht="15">
      <c r="A2874" s="47">
        <v>94937389</v>
      </c>
      <c r="B2874" s="48" t="s">
        <v>2237</v>
      </c>
      <c r="C2874" s="48" t="s">
        <v>2239</v>
      </c>
      <c r="D2874" s="49" t="s">
        <v>231</v>
      </c>
      <c r="E2874" s="49">
        <v>500</v>
      </c>
      <c r="F2874" s="50" t="s">
        <v>743</v>
      </c>
      <c r="G2874" s="50" t="s">
        <v>261</v>
      </c>
      <c r="H2874" s="22">
        <v>0.116333406</v>
      </c>
      <c r="J2874" s="39">
        <v>94937389</v>
      </c>
      <c r="K2874" s="51">
        <v>0.11403000000000001</v>
      </c>
      <c r="L2874" s="51">
        <v>-2.3034059999999901e-003</v>
      </c>
    </row>
    <row r="2875" ht="15" hidden="1">
      <c r="A2875" s="47">
        <v>92372074</v>
      </c>
      <c r="B2875" s="48" t="s">
        <v>8775</v>
      </c>
      <c r="C2875" s="48" t="s">
        <v>8776</v>
      </c>
      <c r="D2875" s="49" t="s">
        <v>1253</v>
      </c>
      <c r="E2875" s="49">
        <v>60</v>
      </c>
      <c r="F2875" s="50" t="s">
        <v>18</v>
      </c>
      <c r="G2875" s="50" t="s">
        <v>19</v>
      </c>
      <c r="H2875" s="22">
        <v>0.36645022890000001</v>
      </c>
      <c r="J2875" s="39">
        <v>92372074</v>
      </c>
      <c r="K2875" s="51">
        <v>0.35919450000000003</v>
      </c>
      <c r="L2875" s="51">
        <v>-7.2557288999999803e-003</v>
      </c>
    </row>
    <row r="2876" ht="15">
      <c r="A2876" s="47">
        <v>94938768</v>
      </c>
      <c r="B2876" s="48" t="s">
        <v>7169</v>
      </c>
      <c r="C2876" s="48" t="s">
        <v>7177</v>
      </c>
      <c r="D2876" s="49" t="s">
        <v>946</v>
      </c>
      <c r="E2876" s="49">
        <v>500</v>
      </c>
      <c r="F2876" s="50" t="s">
        <v>743</v>
      </c>
      <c r="G2876" s="50" t="s">
        <v>261</v>
      </c>
      <c r="H2876" s="22">
        <v>0.1177795395</v>
      </c>
      <c r="J2876" s="39">
        <v>94938768</v>
      </c>
      <c r="K2876" s="51">
        <v>0.11544749999999999</v>
      </c>
      <c r="L2876" s="51">
        <v>-2.3320394999999899e-003</v>
      </c>
    </row>
    <row r="2877" ht="15">
      <c r="A2877" s="47">
        <v>92404472</v>
      </c>
      <c r="B2877" s="48" t="s">
        <v>7082</v>
      </c>
      <c r="C2877" s="48" t="s">
        <v>7083</v>
      </c>
      <c r="D2877" s="49" t="s">
        <v>146</v>
      </c>
      <c r="E2877" s="49">
        <v>300</v>
      </c>
      <c r="F2877" s="50" t="s">
        <v>151</v>
      </c>
      <c r="G2877" s="50" t="s">
        <v>19</v>
      </c>
      <c r="H2877" s="22">
        <v>0.10993506867</v>
      </c>
      <c r="J2877" s="39">
        <v>92404472</v>
      </c>
      <c r="K2877" s="51">
        <v>0.10775835</v>
      </c>
      <c r="L2877" s="51">
        <v>-2.1767186699999902e-003</v>
      </c>
    </row>
    <row r="2878" ht="15">
      <c r="A2878" s="47">
        <v>92471374</v>
      </c>
      <c r="B2878" s="48" t="s">
        <v>44</v>
      </c>
      <c r="C2878" s="48" t="s">
        <v>44</v>
      </c>
      <c r="D2878" s="49" t="s">
        <v>24</v>
      </c>
      <c r="E2878" s="49">
        <v>120</v>
      </c>
      <c r="F2878" s="50" t="s">
        <v>18</v>
      </c>
      <c r="G2878" s="50" t="s">
        <v>19</v>
      </c>
      <c r="H2878" s="22">
        <v>0.10993506867</v>
      </c>
      <c r="J2878" s="39">
        <v>92471374</v>
      </c>
      <c r="K2878" s="51">
        <v>0.10775835</v>
      </c>
      <c r="L2878" s="51">
        <v>-2.1767186699999902e-003</v>
      </c>
    </row>
    <row r="2879" ht="15">
      <c r="A2879" s="47">
        <v>90175476</v>
      </c>
      <c r="B2879" s="48" t="s">
        <v>47</v>
      </c>
      <c r="C2879" s="48" t="s">
        <v>48</v>
      </c>
      <c r="D2879" s="49" t="s">
        <v>34</v>
      </c>
      <c r="E2879" s="49">
        <v>120</v>
      </c>
      <c r="F2879" s="50" t="s">
        <v>18</v>
      </c>
      <c r="G2879" s="50" t="s">
        <v>19</v>
      </c>
      <c r="H2879" s="22">
        <v>0.10993506867</v>
      </c>
      <c r="J2879" s="39">
        <v>90175476</v>
      </c>
      <c r="K2879" s="51">
        <v>0.10775835</v>
      </c>
      <c r="L2879" s="51">
        <v>-2.1767186699999902e-003</v>
      </c>
    </row>
    <row r="2880" ht="15">
      <c r="A2880" s="47">
        <v>92266703</v>
      </c>
      <c r="B2880" s="48" t="s">
        <v>266</v>
      </c>
      <c r="C2880" s="48" t="s">
        <v>268</v>
      </c>
      <c r="D2880" s="49" t="s">
        <v>244</v>
      </c>
      <c r="E2880" s="49">
        <v>1</v>
      </c>
      <c r="F2880" s="50" t="s">
        <v>60</v>
      </c>
      <c r="G2880" s="50" t="s">
        <v>14</v>
      </c>
      <c r="H2880" s="22">
        <v>0.10993506867</v>
      </c>
      <c r="J2880" s="39">
        <v>92266703</v>
      </c>
      <c r="K2880" s="51">
        <v>0.10775835</v>
      </c>
      <c r="L2880" s="51">
        <v>-2.1767186699999902e-003</v>
      </c>
    </row>
    <row r="2881" ht="15">
      <c r="A2881" s="47">
        <v>92387632</v>
      </c>
      <c r="B2881" s="48" t="s">
        <v>1137</v>
      </c>
      <c r="C2881" s="48" t="s">
        <v>1138</v>
      </c>
      <c r="D2881" s="49" t="s">
        <v>279</v>
      </c>
      <c r="E2881" s="49">
        <v>100</v>
      </c>
      <c r="F2881" s="50" t="s">
        <v>18</v>
      </c>
      <c r="G2881" s="50" t="s">
        <v>19</v>
      </c>
      <c r="H2881" s="22">
        <v>0.10993506867</v>
      </c>
      <c r="J2881" s="39">
        <v>92387632</v>
      </c>
      <c r="K2881" s="51">
        <v>0.10775835</v>
      </c>
      <c r="L2881" s="51">
        <v>-2.1767186699999902e-003</v>
      </c>
    </row>
    <row r="2882" ht="15">
      <c r="A2882" s="47">
        <v>92466370</v>
      </c>
      <c r="B2882" s="48" t="s">
        <v>1629</v>
      </c>
      <c r="C2882" s="48" t="s">
        <v>1629</v>
      </c>
      <c r="D2882" s="49" t="s">
        <v>17</v>
      </c>
      <c r="E2882" s="49">
        <v>100</v>
      </c>
      <c r="F2882" s="50" t="s">
        <v>18</v>
      </c>
      <c r="G2882" s="50" t="s">
        <v>19</v>
      </c>
      <c r="H2882" s="22">
        <v>0.10993506867</v>
      </c>
      <c r="J2882" s="39">
        <v>92466370</v>
      </c>
      <c r="K2882" s="51">
        <v>0.10775835</v>
      </c>
      <c r="L2882" s="51">
        <v>-2.1767186699999902e-003</v>
      </c>
    </row>
    <row r="2883" ht="15">
      <c r="A2883" s="47">
        <v>92464238</v>
      </c>
      <c r="B2883" s="48" t="s">
        <v>1740</v>
      </c>
      <c r="C2883" s="48" t="s">
        <v>1741</v>
      </c>
      <c r="D2883" s="49" t="s">
        <v>1742</v>
      </c>
      <c r="E2883" s="49">
        <v>300</v>
      </c>
      <c r="F2883" s="50" t="s">
        <v>151</v>
      </c>
      <c r="G2883" s="50" t="s">
        <v>19</v>
      </c>
      <c r="H2883" s="22">
        <v>0.10993506867</v>
      </c>
      <c r="J2883" s="39">
        <v>92464238</v>
      </c>
      <c r="K2883" s="51">
        <v>0.10775835</v>
      </c>
      <c r="L2883" s="51">
        <v>-2.1767186699999902e-003</v>
      </c>
    </row>
    <row r="2884" ht="15">
      <c r="A2884" s="47">
        <v>92401325</v>
      </c>
      <c r="B2884" s="48" t="s">
        <v>2761</v>
      </c>
      <c r="C2884" s="48" t="s">
        <v>2761</v>
      </c>
      <c r="D2884" s="49" t="s">
        <v>24</v>
      </c>
      <c r="E2884" s="49">
        <v>120</v>
      </c>
      <c r="F2884" s="50" t="s">
        <v>18</v>
      </c>
      <c r="G2884" s="50" t="s">
        <v>19</v>
      </c>
      <c r="H2884" s="22">
        <v>0.10993506867</v>
      </c>
      <c r="J2884" s="39">
        <v>92401325</v>
      </c>
      <c r="K2884" s="51">
        <v>0.10775835</v>
      </c>
      <c r="L2884" s="51">
        <v>-2.1767186699999902e-003</v>
      </c>
    </row>
    <row r="2885" ht="15">
      <c r="A2885" s="47">
        <v>90126700</v>
      </c>
      <c r="B2885" s="48" t="s">
        <v>2772</v>
      </c>
      <c r="C2885" s="48" t="s">
        <v>2772</v>
      </c>
      <c r="D2885" s="49" t="s">
        <v>21</v>
      </c>
      <c r="E2885" s="49">
        <v>120</v>
      </c>
      <c r="F2885" s="50" t="s">
        <v>18</v>
      </c>
      <c r="G2885" s="50" t="s">
        <v>19</v>
      </c>
      <c r="H2885" s="22">
        <v>0.10993506867</v>
      </c>
      <c r="J2885" s="39">
        <v>90126700</v>
      </c>
      <c r="K2885" s="51">
        <v>0.10775835</v>
      </c>
      <c r="L2885" s="51">
        <v>-2.1767186699999902e-003</v>
      </c>
    </row>
    <row r="2886" ht="15">
      <c r="A2886" s="47">
        <v>92374859</v>
      </c>
      <c r="B2886" s="48" t="s">
        <v>4076</v>
      </c>
      <c r="C2886" s="48" t="s">
        <v>4076</v>
      </c>
      <c r="D2886" s="49" t="s">
        <v>17</v>
      </c>
      <c r="E2886" s="49">
        <v>120</v>
      </c>
      <c r="F2886" s="50" t="s">
        <v>18</v>
      </c>
      <c r="G2886" s="50" t="s">
        <v>19</v>
      </c>
      <c r="H2886" s="22">
        <v>0.10993506867</v>
      </c>
      <c r="J2886" s="39">
        <v>92374859</v>
      </c>
      <c r="K2886" s="51">
        <v>0.10775835</v>
      </c>
      <c r="L2886" s="51">
        <v>-2.1767186699999902e-003</v>
      </c>
    </row>
    <row r="2887" ht="15">
      <c r="A2887" s="47">
        <v>90267567</v>
      </c>
      <c r="B2887" s="48" t="s">
        <v>4435</v>
      </c>
      <c r="C2887" s="48" t="s">
        <v>4436</v>
      </c>
      <c r="D2887" s="49" t="s">
        <v>39</v>
      </c>
      <c r="E2887" s="49">
        <v>120</v>
      </c>
      <c r="F2887" s="50" t="s">
        <v>18</v>
      </c>
      <c r="G2887" s="50" t="s">
        <v>19</v>
      </c>
      <c r="H2887" s="22">
        <v>0.10993506867</v>
      </c>
      <c r="J2887" s="39">
        <v>90267567</v>
      </c>
      <c r="K2887" s="51">
        <v>0.10775835</v>
      </c>
      <c r="L2887" s="51">
        <v>-2.1767186699999902e-003</v>
      </c>
    </row>
    <row r="2888" ht="15">
      <c r="A2888" s="47">
        <v>90207289</v>
      </c>
      <c r="B2888" s="48" t="s">
        <v>4439</v>
      </c>
      <c r="C2888" s="48" t="s">
        <v>4440</v>
      </c>
      <c r="D2888" s="49" t="s">
        <v>157</v>
      </c>
      <c r="E2888" s="49">
        <v>100</v>
      </c>
      <c r="F2888" s="50" t="s">
        <v>18</v>
      </c>
      <c r="G2888" s="50" t="s">
        <v>19</v>
      </c>
      <c r="H2888" s="22">
        <v>0.10993506867</v>
      </c>
      <c r="J2888" s="39">
        <v>90207289</v>
      </c>
      <c r="K2888" s="51">
        <v>0.10775835</v>
      </c>
      <c r="L2888" s="51">
        <v>-2.1767186699999902e-003</v>
      </c>
    </row>
    <row r="2889" ht="15">
      <c r="A2889" s="47">
        <v>90141148</v>
      </c>
      <c r="B2889" s="48" t="s">
        <v>4906</v>
      </c>
      <c r="C2889" s="48" t="s">
        <v>4907</v>
      </c>
      <c r="D2889" s="49" t="s">
        <v>43</v>
      </c>
      <c r="E2889" s="49">
        <v>105</v>
      </c>
      <c r="F2889" s="50" t="s">
        <v>18</v>
      </c>
      <c r="G2889" s="50" t="s">
        <v>19</v>
      </c>
      <c r="H2889" s="22">
        <v>0.10993506867</v>
      </c>
      <c r="J2889" s="39">
        <v>90141148</v>
      </c>
      <c r="K2889" s="51">
        <v>0.10775835</v>
      </c>
      <c r="L2889" s="51">
        <v>-2.1767186699999902e-003</v>
      </c>
    </row>
    <row r="2890" ht="15">
      <c r="A2890" s="47">
        <v>90844033</v>
      </c>
      <c r="B2890" s="48" t="s">
        <v>5023</v>
      </c>
      <c r="C2890" s="48" t="s">
        <v>5024</v>
      </c>
      <c r="D2890" s="49" t="s">
        <v>36</v>
      </c>
      <c r="E2890" s="49">
        <v>150</v>
      </c>
      <c r="F2890" s="50" t="s">
        <v>18</v>
      </c>
      <c r="G2890" s="50" t="s">
        <v>19</v>
      </c>
      <c r="H2890" s="22">
        <v>0.10993506867</v>
      </c>
      <c r="J2890" s="39">
        <v>90844033</v>
      </c>
      <c r="K2890" s="51">
        <v>0.10775835</v>
      </c>
      <c r="L2890" s="51">
        <v>-2.1767186699999902e-003</v>
      </c>
    </row>
    <row r="2891" ht="15">
      <c r="A2891" s="47">
        <v>90225228</v>
      </c>
      <c r="B2891" s="48" t="s">
        <v>5426</v>
      </c>
      <c r="C2891" s="48" t="s">
        <v>5426</v>
      </c>
      <c r="D2891" s="49" t="s">
        <v>26</v>
      </c>
      <c r="E2891" s="49">
        <v>120</v>
      </c>
      <c r="F2891" s="50" t="s">
        <v>18</v>
      </c>
      <c r="G2891" s="50" t="s">
        <v>19</v>
      </c>
      <c r="H2891" s="22">
        <v>0.10993506867</v>
      </c>
      <c r="J2891" s="39">
        <v>90225228</v>
      </c>
      <c r="K2891" s="51">
        <v>0.10775835</v>
      </c>
      <c r="L2891" s="51">
        <v>-2.1767186699999902e-003</v>
      </c>
    </row>
    <row r="2892" ht="15">
      <c r="A2892" s="47">
        <v>92431151</v>
      </c>
      <c r="B2892" s="48" t="s">
        <v>8023</v>
      </c>
      <c r="C2892" s="48" t="s">
        <v>8024</v>
      </c>
      <c r="D2892" s="49" t="s">
        <v>1274</v>
      </c>
      <c r="E2892" s="49">
        <v>120</v>
      </c>
      <c r="F2892" s="50" t="s">
        <v>18</v>
      </c>
      <c r="G2892" s="50" t="s">
        <v>19</v>
      </c>
      <c r="H2892" s="22">
        <v>0.10993506867</v>
      </c>
      <c r="J2892" s="39">
        <v>92431151</v>
      </c>
      <c r="K2892" s="51">
        <v>0.10775835</v>
      </c>
      <c r="L2892" s="51">
        <v>-2.1767186699999902e-003</v>
      </c>
    </row>
    <row r="2893" ht="15">
      <c r="A2893" s="47">
        <v>92388604</v>
      </c>
      <c r="B2893" s="48" t="s">
        <v>8576</v>
      </c>
      <c r="C2893" s="48" t="s">
        <v>8577</v>
      </c>
      <c r="D2893" s="49" t="s">
        <v>50</v>
      </c>
      <c r="E2893" s="49">
        <v>27.899999999999999</v>
      </c>
      <c r="F2893" s="50" t="s">
        <v>95</v>
      </c>
      <c r="G2893" s="50" t="s">
        <v>19</v>
      </c>
      <c r="H2893" s="22">
        <v>0.10993506867</v>
      </c>
      <c r="J2893" s="39">
        <v>92388604</v>
      </c>
      <c r="K2893" s="51">
        <v>0.10775835</v>
      </c>
      <c r="L2893" s="51">
        <v>-2.1767186699999902e-003</v>
      </c>
    </row>
    <row r="2894" ht="15">
      <c r="A2894" s="47">
        <v>92388612</v>
      </c>
      <c r="B2894" s="48" t="s">
        <v>8576</v>
      </c>
      <c r="C2894" s="48" t="s">
        <v>8577</v>
      </c>
      <c r="D2894" s="49" t="s">
        <v>50</v>
      </c>
      <c r="E2894" s="49">
        <v>27.899999999999999</v>
      </c>
      <c r="F2894" s="50" t="s">
        <v>95</v>
      </c>
      <c r="G2894" s="50" t="s">
        <v>19</v>
      </c>
      <c r="H2894" s="22">
        <v>0.10993506867</v>
      </c>
      <c r="J2894" s="39">
        <v>92388612</v>
      </c>
      <c r="K2894" s="51">
        <v>0.10775835</v>
      </c>
      <c r="L2894" s="51">
        <v>-2.1767186699999902e-003</v>
      </c>
    </row>
    <row r="2895" ht="15" hidden="1">
      <c r="A2895" s="47">
        <v>90147596</v>
      </c>
      <c r="B2895" s="48" t="s">
        <v>3277</v>
      </c>
      <c r="C2895" s="48" t="s">
        <v>3277</v>
      </c>
      <c r="D2895" s="49" t="s">
        <v>17</v>
      </c>
      <c r="E2895" s="49">
        <v>1</v>
      </c>
      <c r="F2895" s="50" t="s">
        <v>436</v>
      </c>
      <c r="G2895" s="50" t="s">
        <v>14</v>
      </c>
      <c r="H2895" s="22">
        <v>0.63123727274999997</v>
      </c>
      <c r="J2895" s="39">
        <v>90147596</v>
      </c>
      <c r="K2895" s="51">
        <v>0.61873875</v>
      </c>
      <c r="L2895" s="51">
        <v>-1.2498522749999999e-002</v>
      </c>
    </row>
    <row r="2896" ht="15" hidden="1">
      <c r="A2896" s="47">
        <v>94938814</v>
      </c>
      <c r="B2896" s="48" t="s">
        <v>7186</v>
      </c>
      <c r="C2896" s="48" t="s">
        <v>7186</v>
      </c>
      <c r="D2896" s="49" t="s">
        <v>506</v>
      </c>
      <c r="E2896" s="49">
        <v>50</v>
      </c>
      <c r="F2896" s="50" t="s">
        <v>743</v>
      </c>
      <c r="G2896" s="50" t="s">
        <v>261</v>
      </c>
      <c r="H2896" s="22">
        <v>0.60586437844800001</v>
      </c>
      <c r="J2896" s="39">
        <v>94938814</v>
      </c>
      <c r="K2896" s="51">
        <v>0.59386824000000005</v>
      </c>
      <c r="L2896" s="51">
        <v>-1.1996138448e-002</v>
      </c>
    </row>
    <row r="2897" ht="15" hidden="1">
      <c r="A2897" s="47">
        <v>90287525</v>
      </c>
      <c r="B2897" s="48" t="s">
        <v>8231</v>
      </c>
      <c r="C2897" s="48" t="s">
        <v>8231</v>
      </c>
      <c r="D2897" s="49" t="s">
        <v>792</v>
      </c>
      <c r="E2897" s="49">
        <v>1</v>
      </c>
      <c r="F2897" s="50" t="s">
        <v>60</v>
      </c>
      <c r="G2897" s="50" t="s">
        <v>14</v>
      </c>
      <c r="H2897" s="22">
        <v>0.35910387072</v>
      </c>
      <c r="J2897" s="39">
        <v>90287525</v>
      </c>
      <c r="K2897" s="51">
        <v>0.35199360000000002</v>
      </c>
      <c r="L2897" s="51">
        <v>-7.1102707199999799e-003</v>
      </c>
    </row>
    <row r="2898" ht="15" hidden="1">
      <c r="A2898" s="47">
        <v>90204174</v>
      </c>
      <c r="B2898" s="48" t="s">
        <v>6868</v>
      </c>
      <c r="C2898" s="48" t="s">
        <v>6872</v>
      </c>
      <c r="D2898" s="49" t="s">
        <v>888</v>
      </c>
      <c r="E2898" s="49">
        <v>1</v>
      </c>
      <c r="F2898" s="50" t="s">
        <v>60</v>
      </c>
      <c r="G2898" s="50" t="s">
        <v>14</v>
      </c>
      <c r="H2898" s="22">
        <v>0.64739540438999998</v>
      </c>
      <c r="J2898" s="39">
        <v>90204174</v>
      </c>
      <c r="K2898" s="51">
        <v>0.63457695000000003</v>
      </c>
      <c r="L2898" s="51">
        <v>-1.2818454389999999e-002</v>
      </c>
    </row>
    <row r="2899" ht="15" hidden="1">
      <c r="A2899" s="47">
        <v>90215702</v>
      </c>
      <c r="B2899" s="48" t="s">
        <v>7145</v>
      </c>
      <c r="C2899" s="48" t="s">
        <v>7146</v>
      </c>
      <c r="D2899" s="49" t="s">
        <v>78</v>
      </c>
      <c r="E2899" s="49">
        <v>1</v>
      </c>
      <c r="F2899" s="50" t="s">
        <v>60</v>
      </c>
      <c r="G2899" s="50" t="s">
        <v>14</v>
      </c>
      <c r="H2899" s="22">
        <v>0.64739540438999998</v>
      </c>
      <c r="J2899" s="39">
        <v>90215702</v>
      </c>
      <c r="K2899" s="51">
        <v>0.63457695000000003</v>
      </c>
      <c r="L2899" s="51">
        <v>-1.2818454389999999e-002</v>
      </c>
    </row>
    <row r="2900" ht="15" hidden="1">
      <c r="A2900" s="47">
        <v>92414354</v>
      </c>
      <c r="B2900" s="48" t="s">
        <v>9301</v>
      </c>
      <c r="C2900" s="48" t="s">
        <v>9303</v>
      </c>
      <c r="D2900" s="49" t="s">
        <v>4208</v>
      </c>
      <c r="E2900" s="49">
        <v>10</v>
      </c>
      <c r="F2900" s="50" t="s">
        <v>95</v>
      </c>
      <c r="G2900" s="50" t="s">
        <v>19</v>
      </c>
      <c r="H2900" s="22">
        <v>0.64739540438999998</v>
      </c>
      <c r="J2900" s="39">
        <v>92414354</v>
      </c>
      <c r="K2900" s="51">
        <v>0.63457695000000003</v>
      </c>
      <c r="L2900" s="51">
        <v>-1.2818454389999999e-002</v>
      </c>
    </row>
    <row r="2901" ht="15" hidden="1">
      <c r="A2901" s="47">
        <v>92437257</v>
      </c>
      <c r="B2901" s="48" t="s">
        <v>9366</v>
      </c>
      <c r="C2901" s="48" t="s">
        <v>9367</v>
      </c>
      <c r="D2901" s="49" t="s">
        <v>154</v>
      </c>
      <c r="E2901" s="49">
        <v>10</v>
      </c>
      <c r="F2901" s="50" t="s">
        <v>18</v>
      </c>
      <c r="G2901" s="50" t="s">
        <v>19</v>
      </c>
      <c r="H2901" s="22">
        <v>0.64739540438999998</v>
      </c>
      <c r="J2901" s="39">
        <v>92437257</v>
      </c>
      <c r="K2901" s="51">
        <v>0.63457695000000003</v>
      </c>
      <c r="L2901" s="51">
        <v>-1.2818454389999999e-002</v>
      </c>
    </row>
    <row r="2902" ht="15">
      <c r="A2902" s="47">
        <v>94937486</v>
      </c>
      <c r="B2902" s="48" t="s">
        <v>2256</v>
      </c>
      <c r="C2902" s="48" t="s">
        <v>2257</v>
      </c>
      <c r="D2902" s="49" t="s">
        <v>534</v>
      </c>
      <c r="E2902" s="49">
        <v>500</v>
      </c>
      <c r="F2902" s="50" t="s">
        <v>743</v>
      </c>
      <c r="G2902" s="50" t="s">
        <v>261</v>
      </c>
      <c r="H2902" s="22">
        <v>0.13074944167152</v>
      </c>
      <c r="J2902" s="39">
        <v>94937486</v>
      </c>
      <c r="K2902" s="51">
        <v>0.12816059760000001</v>
      </c>
      <c r="L2902" s="51">
        <v>-2.5888440715199899e-003</v>
      </c>
    </row>
    <row r="2903" ht="15" hidden="1">
      <c r="A2903" s="47">
        <v>94938237</v>
      </c>
      <c r="B2903" s="48" t="s">
        <v>4117</v>
      </c>
      <c r="C2903" s="48" t="s">
        <v>4118</v>
      </c>
      <c r="D2903" s="49" t="s">
        <v>39</v>
      </c>
      <c r="E2903" s="49">
        <v>100</v>
      </c>
      <c r="F2903" s="50" t="s">
        <v>743</v>
      </c>
      <c r="G2903" s="50" t="s">
        <v>261</v>
      </c>
      <c r="H2903" s="22">
        <v>0.59620870574999996</v>
      </c>
      <c r="J2903" s="39">
        <v>94938237</v>
      </c>
      <c r="K2903" s="51">
        <v>0.58440375</v>
      </c>
      <c r="L2903" s="51">
        <v>-1.180495575e-002</v>
      </c>
    </row>
    <row r="2904" ht="15" hidden="1">
      <c r="A2904" s="47">
        <v>90151020</v>
      </c>
      <c r="B2904" s="48" t="s">
        <v>1569</v>
      </c>
      <c r="C2904" s="48" t="s">
        <v>1569</v>
      </c>
      <c r="D2904" s="49" t="s">
        <v>39</v>
      </c>
      <c r="E2904" s="49">
        <v>1</v>
      </c>
      <c r="F2904" s="50" t="s">
        <v>60</v>
      </c>
      <c r="G2904" s="50" t="s">
        <v>14</v>
      </c>
      <c r="H2904" s="22">
        <v>0.36611761819499999</v>
      </c>
      <c r="J2904" s="39">
        <v>90151020</v>
      </c>
      <c r="K2904" s="51">
        <v>0.35886847500000002</v>
      </c>
      <c r="L2904" s="51">
        <v>-7.2491431949999697e-003</v>
      </c>
    </row>
    <row r="2905" ht="15" hidden="1">
      <c r="A2905" s="47">
        <v>92371965</v>
      </c>
      <c r="B2905" s="48" t="s">
        <v>1544</v>
      </c>
      <c r="C2905" s="48" t="s">
        <v>1545</v>
      </c>
      <c r="D2905" s="49" t="s">
        <v>157</v>
      </c>
      <c r="E2905" s="49">
        <v>45</v>
      </c>
      <c r="F2905" s="50" t="s">
        <v>95</v>
      </c>
      <c r="G2905" s="50" t="s">
        <v>19</v>
      </c>
      <c r="H2905" s="22">
        <v>0.35423522127000001</v>
      </c>
      <c r="J2905" s="39">
        <v>92371965</v>
      </c>
      <c r="K2905" s="51">
        <v>0.34722134999999998</v>
      </c>
      <c r="L2905" s="51">
        <v>-7.0138712699999699e-003</v>
      </c>
    </row>
    <row r="2906" ht="15" hidden="1">
      <c r="A2906" s="47">
        <v>90242610</v>
      </c>
      <c r="B2906" s="48" t="s">
        <v>1567</v>
      </c>
      <c r="C2906" s="48" t="s">
        <v>1568</v>
      </c>
      <c r="D2906" s="49" t="s">
        <v>298</v>
      </c>
      <c r="E2906" s="49">
        <v>1</v>
      </c>
      <c r="F2906" s="50" t="s">
        <v>60</v>
      </c>
      <c r="G2906" s="50" t="s">
        <v>14</v>
      </c>
      <c r="H2906" s="22">
        <v>0.35423522127000001</v>
      </c>
      <c r="J2906" s="39">
        <v>90242610</v>
      </c>
      <c r="K2906" s="51">
        <v>0.34722134999999998</v>
      </c>
      <c r="L2906" s="51">
        <v>-7.0138712699999699e-003</v>
      </c>
    </row>
    <row r="2907" ht="15" hidden="1">
      <c r="A2907" s="47">
        <v>90211227</v>
      </c>
      <c r="B2907" s="48" t="s">
        <v>2486</v>
      </c>
      <c r="C2907" s="48" t="s">
        <v>2487</v>
      </c>
      <c r="D2907" s="49" t="s">
        <v>31</v>
      </c>
      <c r="E2907" s="49">
        <v>50</v>
      </c>
      <c r="F2907" s="50" t="s">
        <v>18</v>
      </c>
      <c r="G2907" s="50" t="s">
        <v>19</v>
      </c>
      <c r="H2907" s="22">
        <v>0.35423522127000001</v>
      </c>
      <c r="J2907" s="39">
        <v>90211227</v>
      </c>
      <c r="K2907" s="51">
        <v>0.34722134999999998</v>
      </c>
      <c r="L2907" s="51">
        <v>-7.0138712699999699e-003</v>
      </c>
    </row>
    <row r="2908" ht="15">
      <c r="A2908" s="47">
        <v>90374029</v>
      </c>
      <c r="B2908" s="48" t="s">
        <v>4575</v>
      </c>
      <c r="C2908" s="48" t="s">
        <v>4576</v>
      </c>
      <c r="D2908" s="49" t="s">
        <v>720</v>
      </c>
      <c r="E2908" s="49">
        <v>1</v>
      </c>
      <c r="F2908" s="50" t="s">
        <v>158</v>
      </c>
      <c r="G2908" s="50" t="s">
        <v>14</v>
      </c>
      <c r="H2908" s="22">
        <v>0.13029341472</v>
      </c>
      <c r="J2908" s="39">
        <v>90374029</v>
      </c>
      <c r="K2908" s="51">
        <v>0.12771360000000001</v>
      </c>
      <c r="L2908" s="51">
        <v>-2.5798147199999899e-003</v>
      </c>
    </row>
    <row r="2909" ht="15" hidden="1">
      <c r="A2909" s="47">
        <v>90843983</v>
      </c>
      <c r="B2909" s="48" t="s">
        <v>6336</v>
      </c>
      <c r="C2909" s="48" t="s">
        <v>6337</v>
      </c>
      <c r="D2909" s="49" t="s">
        <v>36</v>
      </c>
      <c r="E2909" s="49">
        <v>50</v>
      </c>
      <c r="F2909" s="50" t="s">
        <v>18</v>
      </c>
      <c r="G2909" s="50" t="s">
        <v>19</v>
      </c>
      <c r="H2909" s="22">
        <v>4.3159693625999997</v>
      </c>
      <c r="J2909" s="39">
        <v>90843983</v>
      </c>
      <c r="K2909" s="51">
        <v>4.2305130000000002</v>
      </c>
      <c r="L2909" s="51">
        <v>-8.54563625999996e-002</v>
      </c>
    </row>
    <row r="2910" ht="15" hidden="1">
      <c r="A2910" s="47">
        <v>90296389</v>
      </c>
      <c r="B2910" s="48" t="s">
        <v>9868</v>
      </c>
      <c r="C2910" s="48" t="s">
        <v>9869</v>
      </c>
      <c r="D2910" s="49" t="s">
        <v>414</v>
      </c>
      <c r="E2910" s="49">
        <v>1</v>
      </c>
      <c r="F2910" s="50" t="s">
        <v>60</v>
      </c>
      <c r="G2910" s="50" t="s">
        <v>14</v>
      </c>
      <c r="H2910" s="22">
        <v>1.6245000000000001</v>
      </c>
      <c r="J2910" s="39">
        <v>90296389</v>
      </c>
      <c r="K2910" s="51">
        <v>1.59242895</v>
      </c>
      <c r="L2910" s="51">
        <v>-3.20710499999999e-002</v>
      </c>
    </row>
    <row r="2911" ht="15" hidden="1">
      <c r="A2911" s="47">
        <v>90203810</v>
      </c>
      <c r="B2911" s="48" t="s">
        <v>7149</v>
      </c>
      <c r="C2911" s="48" t="s">
        <v>7150</v>
      </c>
      <c r="D2911" s="49" t="s">
        <v>414</v>
      </c>
      <c r="E2911" s="49">
        <v>1</v>
      </c>
      <c r="F2911" s="50" t="s">
        <v>60</v>
      </c>
      <c r="G2911" s="50" t="s">
        <v>14</v>
      </c>
      <c r="H2911" s="22">
        <v>1.0015324458299999</v>
      </c>
      <c r="J2911" s="39">
        <v>90203810</v>
      </c>
      <c r="K2911" s="51">
        <v>0.98179830000000001</v>
      </c>
      <c r="L2911" s="51">
        <v>-1.9734145830000101e-002</v>
      </c>
    </row>
    <row r="2912" ht="15" hidden="1">
      <c r="A2912" s="47">
        <v>90125746</v>
      </c>
      <c r="B2912" s="48" t="s">
        <v>8007</v>
      </c>
      <c r="C2912" s="48" t="s">
        <v>8008</v>
      </c>
      <c r="D2912" s="49" t="s">
        <v>50</v>
      </c>
      <c r="E2912" s="49">
        <v>1</v>
      </c>
      <c r="F2912" s="50" t="s">
        <v>60</v>
      </c>
      <c r="G2912" s="50" t="s">
        <v>14</v>
      </c>
      <c r="H2912" s="22">
        <v>1.0015324458299999</v>
      </c>
      <c r="J2912" s="39">
        <v>90125746</v>
      </c>
      <c r="K2912" s="51">
        <v>0.98179830000000001</v>
      </c>
      <c r="L2912" s="51">
        <v>-1.9734145830000101e-002</v>
      </c>
    </row>
    <row r="2913" ht="15" hidden="1">
      <c r="A2913" s="47">
        <v>92462723</v>
      </c>
      <c r="B2913" s="48" t="s">
        <v>3258</v>
      </c>
      <c r="C2913" s="48" t="s">
        <v>3260</v>
      </c>
      <c r="D2913" s="49" t="s">
        <v>36</v>
      </c>
      <c r="E2913" s="49">
        <v>10</v>
      </c>
      <c r="F2913" s="50" t="s">
        <v>18</v>
      </c>
      <c r="G2913" s="50" t="s">
        <v>19</v>
      </c>
      <c r="H2913" s="22">
        <v>0.89160815299499996</v>
      </c>
      <c r="J2913" s="39">
        <v>92462723</v>
      </c>
      <c r="K2913" s="51">
        <v>0.87403995000000001</v>
      </c>
      <c r="L2913" s="51">
        <v>-1.7568202995000101e-002</v>
      </c>
    </row>
    <row r="2914" ht="15" hidden="1">
      <c r="A2914" s="47">
        <v>92424082</v>
      </c>
      <c r="B2914" s="48" t="s">
        <v>3735</v>
      </c>
      <c r="C2914" s="48" t="s">
        <v>3739</v>
      </c>
      <c r="D2914" s="49" t="s">
        <v>17</v>
      </c>
      <c r="E2914" s="49">
        <v>1</v>
      </c>
      <c r="F2914" s="50" t="s">
        <v>60</v>
      </c>
      <c r="G2914" s="50" t="s">
        <v>14</v>
      </c>
      <c r="H2914" s="22">
        <v>0.89160815299499996</v>
      </c>
      <c r="J2914" s="39">
        <v>92424082</v>
      </c>
      <c r="K2914" s="51">
        <v>0.87403995000000001</v>
      </c>
      <c r="L2914" s="51">
        <v>-1.7568202995000101e-002</v>
      </c>
    </row>
    <row r="2915" ht="15" hidden="1">
      <c r="A2915" s="47">
        <v>90269721</v>
      </c>
      <c r="B2915" s="48" t="s">
        <v>6746</v>
      </c>
      <c r="C2915" s="48" t="s">
        <v>6754</v>
      </c>
      <c r="D2915" s="49" t="s">
        <v>29</v>
      </c>
      <c r="E2915" s="49">
        <v>1</v>
      </c>
      <c r="F2915" s="50" t="s">
        <v>60</v>
      </c>
      <c r="G2915" s="50" t="s">
        <v>14</v>
      </c>
      <c r="H2915" s="22">
        <v>0.90889257438000004</v>
      </c>
      <c r="J2915" s="39">
        <v>90269721</v>
      </c>
      <c r="K2915" s="51">
        <v>0.89098379999999999</v>
      </c>
      <c r="L2915" s="51">
        <v>-1.7908774379999999e-002</v>
      </c>
    </row>
    <row r="2916" ht="15" hidden="1">
      <c r="A2916" s="47">
        <v>92402283</v>
      </c>
      <c r="B2916" s="48" t="s">
        <v>3735</v>
      </c>
      <c r="C2916" s="48" t="s">
        <v>3735</v>
      </c>
      <c r="D2916" s="49" t="s">
        <v>24</v>
      </c>
      <c r="E2916" s="49">
        <v>1</v>
      </c>
      <c r="F2916" s="50" t="s">
        <v>60</v>
      </c>
      <c r="G2916" s="50" t="s">
        <v>14</v>
      </c>
      <c r="H2916" s="22">
        <v>0.93413959033500005</v>
      </c>
      <c r="J2916" s="39">
        <v>92402283</v>
      </c>
      <c r="K2916" s="51">
        <v>0.91573335</v>
      </c>
      <c r="L2916" s="51">
        <v>-1.8406240335000001e-002</v>
      </c>
    </row>
    <row r="2917" ht="15" hidden="1">
      <c r="A2917" s="47">
        <v>90182154</v>
      </c>
      <c r="B2917" s="48" t="s">
        <v>6921</v>
      </c>
      <c r="C2917" s="48" t="s">
        <v>6921</v>
      </c>
      <c r="D2917" s="49" t="s">
        <v>24</v>
      </c>
      <c r="E2917" s="49">
        <v>1</v>
      </c>
      <c r="F2917" s="50" t="s">
        <v>60</v>
      </c>
      <c r="G2917" s="50" t="s">
        <v>14</v>
      </c>
      <c r="H2917" s="22">
        <v>0.95938660629000005</v>
      </c>
      <c r="J2917" s="39">
        <v>90182154</v>
      </c>
      <c r="K2917" s="51">
        <v>0.94048290000000001</v>
      </c>
      <c r="L2917" s="51">
        <v>-1.8903706289999999e-002</v>
      </c>
    </row>
    <row r="2918" ht="15" hidden="1">
      <c r="A2918" s="47">
        <v>90290119</v>
      </c>
      <c r="B2918" s="48" t="s">
        <v>6157</v>
      </c>
      <c r="C2918" s="48" t="s">
        <v>6160</v>
      </c>
      <c r="D2918" s="49" t="s">
        <v>134</v>
      </c>
      <c r="E2918" s="49">
        <v>1</v>
      </c>
      <c r="F2918" s="50" t="s">
        <v>60</v>
      </c>
      <c r="G2918" s="50" t="s">
        <v>14</v>
      </c>
      <c r="H2918" s="22">
        <v>0.93367794408000004</v>
      </c>
      <c r="J2918" s="39">
        <v>90290119</v>
      </c>
      <c r="K2918" s="51">
        <v>0.91528080000000001</v>
      </c>
      <c r="L2918" s="51">
        <v>-1.839714408e-002</v>
      </c>
    </row>
    <row r="2919" ht="15" hidden="1">
      <c r="A2919" s="47">
        <v>90020545</v>
      </c>
      <c r="B2919" s="48" t="s">
        <v>6029</v>
      </c>
      <c r="C2919" s="48" t="s">
        <v>6029</v>
      </c>
      <c r="D2919" s="49" t="s">
        <v>378</v>
      </c>
      <c r="E2919" s="49">
        <v>30</v>
      </c>
      <c r="F2919" s="50" t="s">
        <v>18</v>
      </c>
      <c r="G2919" s="50" t="s">
        <v>19</v>
      </c>
      <c r="H2919" s="22">
        <v>0.92824958394000001</v>
      </c>
      <c r="J2919" s="39">
        <v>90020545</v>
      </c>
      <c r="K2919" s="51">
        <v>0.90995939999999997</v>
      </c>
      <c r="L2919" s="51">
        <v>-1.829018394e-002</v>
      </c>
    </row>
    <row r="2920" ht="15" hidden="1">
      <c r="A2920" s="47">
        <v>91049024</v>
      </c>
      <c r="B2920" s="48" t="s">
        <v>6805</v>
      </c>
      <c r="C2920" s="48" t="s">
        <v>6807</v>
      </c>
      <c r="D2920" s="49" t="s">
        <v>1356</v>
      </c>
      <c r="E2920" s="49">
        <v>1</v>
      </c>
      <c r="F2920" s="50" t="s">
        <v>60</v>
      </c>
      <c r="G2920" s="50" t="s">
        <v>14</v>
      </c>
      <c r="H2920" s="22">
        <v>0.92824958394000001</v>
      </c>
      <c r="J2920" s="39">
        <v>91049024</v>
      </c>
      <c r="K2920" s="51">
        <v>0.90995939999999997</v>
      </c>
      <c r="L2920" s="51">
        <v>-1.829018394e-002</v>
      </c>
    </row>
    <row r="2921" ht="15" hidden="1">
      <c r="A2921" s="47">
        <v>90225538</v>
      </c>
      <c r="B2921" s="48" t="s">
        <v>7812</v>
      </c>
      <c r="C2921" s="48" t="s">
        <v>7813</v>
      </c>
      <c r="D2921" s="49" t="s">
        <v>26</v>
      </c>
      <c r="E2921" s="49">
        <v>1</v>
      </c>
      <c r="F2921" s="50" t="s">
        <v>436</v>
      </c>
      <c r="G2921" s="50" t="s">
        <v>14</v>
      </c>
      <c r="H2921" s="22">
        <v>0.92824958394000001</v>
      </c>
      <c r="J2921" s="39">
        <v>90225538</v>
      </c>
      <c r="K2921" s="51">
        <v>0.90995939999999997</v>
      </c>
      <c r="L2921" s="51">
        <v>-1.829018394e-002</v>
      </c>
    </row>
    <row r="2922" ht="15" hidden="1">
      <c r="A2922" s="47">
        <v>90491033</v>
      </c>
      <c r="B2922" s="48" t="s">
        <v>8097</v>
      </c>
      <c r="C2922" s="48" t="s">
        <v>8098</v>
      </c>
      <c r="D2922" s="49" t="s">
        <v>146</v>
      </c>
      <c r="E2922" s="49">
        <v>1</v>
      </c>
      <c r="F2922" s="50" t="s">
        <v>436</v>
      </c>
      <c r="G2922" s="50" t="s">
        <v>14</v>
      </c>
      <c r="H2922" s="22">
        <v>0.91196450352000002</v>
      </c>
      <c r="J2922" s="39">
        <v>90491033</v>
      </c>
      <c r="K2922" s="51">
        <v>0.89399519999999999</v>
      </c>
      <c r="L2922" s="51">
        <v>-1.796930352e-002</v>
      </c>
    </row>
    <row r="2923" ht="15" hidden="1">
      <c r="A2923" s="47">
        <v>90273290</v>
      </c>
      <c r="B2923" s="48" t="s">
        <v>4266</v>
      </c>
      <c r="C2923" s="48" t="s">
        <v>4267</v>
      </c>
      <c r="D2923" s="49" t="s">
        <v>4255</v>
      </c>
      <c r="E2923" s="49">
        <v>50</v>
      </c>
      <c r="F2923" s="50" t="s">
        <v>18</v>
      </c>
      <c r="G2923" s="50" t="s">
        <v>19</v>
      </c>
      <c r="H2923" s="22">
        <v>0.89567942310000004</v>
      </c>
      <c r="J2923" s="39">
        <v>90273290</v>
      </c>
      <c r="K2923" s="51">
        <v>0.87803100000000001</v>
      </c>
      <c r="L2923" s="51">
        <v>-1.7648423100000001e-002</v>
      </c>
    </row>
    <row r="2924" ht="15" hidden="1">
      <c r="A2924" s="47">
        <v>90190858</v>
      </c>
      <c r="B2924" s="48" t="s">
        <v>1215</v>
      </c>
      <c r="C2924" s="48" t="s">
        <v>1216</v>
      </c>
      <c r="D2924" s="49" t="s">
        <v>360</v>
      </c>
      <c r="E2924" s="49">
        <v>1</v>
      </c>
      <c r="F2924" s="50" t="s">
        <v>60</v>
      </c>
      <c r="G2924" s="50" t="s">
        <v>14</v>
      </c>
      <c r="H2924" s="22">
        <v>0.96489101488499995</v>
      </c>
      <c r="J2924" s="39">
        <v>90190858</v>
      </c>
      <c r="K2924" s="51">
        <v>0.94587885000000005</v>
      </c>
      <c r="L2924" s="51">
        <v>-1.9012164884999998e-002</v>
      </c>
    </row>
    <row r="2925" ht="15" hidden="1">
      <c r="A2925" s="47">
        <v>90252365</v>
      </c>
      <c r="B2925" s="48" t="s">
        <v>1830</v>
      </c>
      <c r="C2925" s="48" t="s">
        <v>1830</v>
      </c>
      <c r="D2925" s="49" t="s">
        <v>871</v>
      </c>
      <c r="E2925" s="49">
        <v>1</v>
      </c>
      <c r="F2925" s="50" t="s">
        <v>436</v>
      </c>
      <c r="G2925" s="50" t="s">
        <v>14</v>
      </c>
      <c r="H2925" s="22">
        <v>0.96489101488499995</v>
      </c>
      <c r="J2925" s="39">
        <v>90252365</v>
      </c>
      <c r="K2925" s="51">
        <v>0.94587885000000005</v>
      </c>
      <c r="L2925" s="51">
        <v>-1.9012164884999998e-002</v>
      </c>
    </row>
    <row r="2926" ht="15" hidden="1">
      <c r="A2926" s="47">
        <v>92427464</v>
      </c>
      <c r="B2926" s="48" t="s">
        <v>3854</v>
      </c>
      <c r="C2926" s="48" t="s">
        <v>3853</v>
      </c>
      <c r="D2926" s="49" t="s">
        <v>146</v>
      </c>
      <c r="E2926" s="49">
        <v>1</v>
      </c>
      <c r="F2926" s="50" t="s">
        <v>60</v>
      </c>
      <c r="G2926" s="50" t="s">
        <v>14</v>
      </c>
      <c r="H2926" s="22">
        <v>0.96489101488499995</v>
      </c>
      <c r="J2926" s="39">
        <v>92427464</v>
      </c>
      <c r="K2926" s="51">
        <v>0.94587885000000005</v>
      </c>
      <c r="L2926" s="51">
        <v>-1.9012164884999998e-002</v>
      </c>
    </row>
    <row r="2927" ht="15" hidden="1">
      <c r="A2927" s="47">
        <v>90285905</v>
      </c>
      <c r="B2927" s="48" t="s">
        <v>3972</v>
      </c>
      <c r="C2927" s="48" t="s">
        <v>3973</v>
      </c>
      <c r="D2927" s="49" t="s">
        <v>207</v>
      </c>
      <c r="E2927" s="49">
        <v>1</v>
      </c>
      <c r="F2927" s="50" t="s">
        <v>64</v>
      </c>
      <c r="G2927" s="50" t="s">
        <v>14</v>
      </c>
      <c r="H2927" s="22">
        <v>0.91603577362499999</v>
      </c>
      <c r="J2927" s="39">
        <v>90285905</v>
      </c>
      <c r="K2927" s="51">
        <v>0.89798624999999999</v>
      </c>
      <c r="L2927" s="51">
        <v>-1.8049523625000001e-002</v>
      </c>
    </row>
    <row r="2928" ht="15" hidden="1">
      <c r="A2928" s="47">
        <v>90301048</v>
      </c>
      <c r="B2928" s="48" t="s">
        <v>6790</v>
      </c>
      <c r="C2928" s="48" t="s">
        <v>6794</v>
      </c>
      <c r="D2928" s="49" t="s">
        <v>78</v>
      </c>
      <c r="E2928" s="49">
        <v>1</v>
      </c>
      <c r="F2928" s="50" t="s">
        <v>60</v>
      </c>
      <c r="G2928" s="50" t="s">
        <v>14</v>
      </c>
      <c r="H2928" s="22">
        <v>0.91603577362499999</v>
      </c>
      <c r="J2928" s="39">
        <v>90301048</v>
      </c>
      <c r="K2928" s="51">
        <v>0.89798624999999999</v>
      </c>
      <c r="L2928" s="51">
        <v>-1.8049523625000001e-002</v>
      </c>
    </row>
    <row r="2929" ht="15" hidden="1">
      <c r="A2929" s="47">
        <v>92465307</v>
      </c>
      <c r="B2929" s="48" t="s">
        <v>6868</v>
      </c>
      <c r="C2929" s="48" t="s">
        <v>6876</v>
      </c>
      <c r="D2929" s="49" t="s">
        <v>169</v>
      </c>
      <c r="E2929" s="49">
        <v>1</v>
      </c>
      <c r="F2929" s="50" t="s">
        <v>60</v>
      </c>
      <c r="G2929" s="50" t="s">
        <v>14</v>
      </c>
      <c r="H2929" s="22">
        <v>0.91603577362499999</v>
      </c>
      <c r="J2929" s="39">
        <v>92465307</v>
      </c>
      <c r="K2929" s="51">
        <v>0.89798624999999999</v>
      </c>
      <c r="L2929" s="51">
        <v>-1.8049523625000001e-002</v>
      </c>
    </row>
    <row r="2930" ht="15" hidden="1">
      <c r="A2930" s="47">
        <v>92464220</v>
      </c>
      <c r="B2930" s="48" t="s">
        <v>6912</v>
      </c>
      <c r="C2930" s="48" t="s">
        <v>6912</v>
      </c>
      <c r="D2930" s="49" t="s">
        <v>227</v>
      </c>
      <c r="E2930" s="49">
        <v>1</v>
      </c>
      <c r="F2930" s="50" t="s">
        <v>60</v>
      </c>
      <c r="G2930" s="50" t="s">
        <v>14</v>
      </c>
      <c r="H2930" s="22">
        <v>0.91603577362499999</v>
      </c>
      <c r="J2930" s="39">
        <v>92464220</v>
      </c>
      <c r="K2930" s="51">
        <v>0.89798624999999999</v>
      </c>
      <c r="L2930" s="51">
        <v>-1.8049523625000001e-002</v>
      </c>
    </row>
    <row r="2931" ht="15" hidden="1">
      <c r="A2931" s="47">
        <v>90271033</v>
      </c>
      <c r="B2931" s="48" t="s">
        <v>864</v>
      </c>
      <c r="C2931" s="48" t="s">
        <v>864</v>
      </c>
      <c r="D2931" s="49" t="s">
        <v>590</v>
      </c>
      <c r="E2931" s="49">
        <v>1</v>
      </c>
      <c r="F2931" s="50" t="s">
        <v>436</v>
      </c>
      <c r="G2931" s="50" t="s">
        <v>14</v>
      </c>
      <c r="H2931" s="22">
        <v>0.95255506646684995</v>
      </c>
      <c r="J2931" s="39">
        <v>90271033</v>
      </c>
      <c r="K2931" s="51">
        <v>0.93378596849999995</v>
      </c>
      <c r="L2931" s="51">
        <v>-1.8769097966850001e-002</v>
      </c>
    </row>
    <row r="2932" ht="15" hidden="1">
      <c r="A2932" s="47">
        <v>90182278</v>
      </c>
      <c r="B2932" s="48" t="s">
        <v>6767</v>
      </c>
      <c r="C2932" s="48" t="s">
        <v>6767</v>
      </c>
      <c r="D2932" s="49" t="s">
        <v>24</v>
      </c>
      <c r="E2932" s="49">
        <v>1</v>
      </c>
      <c r="F2932" s="50" t="s">
        <v>60</v>
      </c>
      <c r="G2932" s="50" t="s">
        <v>14</v>
      </c>
      <c r="H2932" s="22">
        <v>0.89626906640250004</v>
      </c>
      <c r="J2932" s="39">
        <v>90182278</v>
      </c>
      <c r="K2932" s="51">
        <v>0.87860902500000004</v>
      </c>
      <c r="L2932" s="51">
        <v>-1.76600414025e-002</v>
      </c>
    </row>
    <row r="2933" ht="15" hidden="1">
      <c r="A2933" s="47">
        <v>90222890</v>
      </c>
      <c r="B2933" s="48" t="s">
        <v>3773</v>
      </c>
      <c r="C2933" s="48" t="s">
        <v>3773</v>
      </c>
      <c r="D2933" s="49" t="s">
        <v>871</v>
      </c>
      <c r="E2933" s="49">
        <v>1</v>
      </c>
      <c r="F2933" s="50" t="s">
        <v>64</v>
      </c>
      <c r="G2933" s="50" t="s">
        <v>14</v>
      </c>
      <c r="H2933" s="22">
        <v>0.94676309831250005</v>
      </c>
      <c r="J2933" s="39">
        <v>90222890</v>
      </c>
      <c r="K2933" s="51">
        <v>0.92810812499999995</v>
      </c>
      <c r="L2933" s="51">
        <v>-1.86549733125e-002</v>
      </c>
    </row>
    <row r="2934" ht="15" hidden="1">
      <c r="A2934" s="47">
        <v>92458491</v>
      </c>
      <c r="B2934" s="48" t="s">
        <v>1589</v>
      </c>
      <c r="C2934" s="48" t="s">
        <v>1589</v>
      </c>
      <c r="D2934" s="49" t="s">
        <v>24</v>
      </c>
      <c r="E2934" s="49">
        <v>1</v>
      </c>
      <c r="F2934" s="50" t="s">
        <v>60</v>
      </c>
      <c r="G2934" s="50" t="s">
        <v>14</v>
      </c>
      <c r="H2934" s="22">
        <v>0.99725713022249995</v>
      </c>
      <c r="J2934" s="39">
        <v>92458491</v>
      </c>
      <c r="K2934" s="51">
        <v>0.97760722499999997</v>
      </c>
      <c r="L2934" s="51">
        <v>-1.96499052225e-002</v>
      </c>
    </row>
    <row r="2935" ht="15" hidden="1">
      <c r="A2935" s="47">
        <v>90232348</v>
      </c>
      <c r="B2935" s="48" t="s">
        <v>1782</v>
      </c>
      <c r="C2935" s="48" t="s">
        <v>1787</v>
      </c>
      <c r="D2935" s="49" t="s">
        <v>440</v>
      </c>
      <c r="E2935" s="49">
        <v>1</v>
      </c>
      <c r="F2935" s="50" t="s">
        <v>60</v>
      </c>
      <c r="G2935" s="50" t="s">
        <v>14</v>
      </c>
      <c r="H2935" s="22">
        <v>0.95267720457000005</v>
      </c>
      <c r="J2935" s="39">
        <v>90232348</v>
      </c>
      <c r="K2935" s="51">
        <v>0.93390569999999995</v>
      </c>
      <c r="L2935" s="51">
        <v>-1.877150457e-002</v>
      </c>
    </row>
    <row r="2936" ht="15" hidden="1">
      <c r="A2936" s="47">
        <v>92434282</v>
      </c>
      <c r="B2936" s="48" t="s">
        <v>9695</v>
      </c>
      <c r="C2936" s="48" t="s">
        <v>9696</v>
      </c>
      <c r="D2936" s="49" t="s">
        <v>360</v>
      </c>
      <c r="E2936" s="49">
        <v>1</v>
      </c>
      <c r="F2936" s="50" t="s">
        <v>60</v>
      </c>
      <c r="G2936" s="50" t="s">
        <v>14</v>
      </c>
      <c r="H2936" s="22">
        <v>0.95267720457000005</v>
      </c>
      <c r="J2936" s="39">
        <v>92434282</v>
      </c>
      <c r="K2936" s="51">
        <v>0.93390569999999995</v>
      </c>
      <c r="L2936" s="51">
        <v>-1.877150457e-002</v>
      </c>
    </row>
    <row r="2937" ht="15" hidden="1">
      <c r="A2937" s="47">
        <v>90181964</v>
      </c>
      <c r="B2937" s="48" t="s">
        <v>2116</v>
      </c>
      <c r="C2937" s="48" t="s">
        <v>2116</v>
      </c>
      <c r="D2937" s="49" t="s">
        <v>24</v>
      </c>
      <c r="E2937" s="49">
        <v>20</v>
      </c>
      <c r="F2937" s="50" t="s">
        <v>95</v>
      </c>
      <c r="G2937" s="50" t="s">
        <v>19</v>
      </c>
      <c r="H2937" s="22">
        <v>0.90382196330999998</v>
      </c>
      <c r="J2937" s="39">
        <v>90181964</v>
      </c>
      <c r="K2937" s="51">
        <v>0.8860131</v>
      </c>
      <c r="L2937" s="51">
        <v>-1.7808863309999999e-002</v>
      </c>
    </row>
    <row r="2938" ht="15" hidden="1">
      <c r="A2938" s="47">
        <v>90147480</v>
      </c>
      <c r="B2938" s="48" t="s">
        <v>1588</v>
      </c>
      <c r="C2938" s="48" t="s">
        <v>1588</v>
      </c>
      <c r="D2938" s="49" t="s">
        <v>17</v>
      </c>
      <c r="E2938" s="49">
        <v>1</v>
      </c>
      <c r="F2938" s="50" t="s">
        <v>60</v>
      </c>
      <c r="G2938" s="50" t="s">
        <v>14</v>
      </c>
      <c r="H2938" s="22">
        <v>0.98931863551499999</v>
      </c>
      <c r="J2938" s="39">
        <v>90147480</v>
      </c>
      <c r="K2938" s="51">
        <v>0.96982515000000002</v>
      </c>
      <c r="L2938" s="51">
        <v>-1.9493485514999999e-002</v>
      </c>
    </row>
    <row r="2939" ht="15" hidden="1">
      <c r="A2939" s="47">
        <v>90219040</v>
      </c>
      <c r="B2939" s="48" t="s">
        <v>3735</v>
      </c>
      <c r="C2939" s="48" t="s">
        <v>3736</v>
      </c>
      <c r="D2939" s="49" t="s">
        <v>806</v>
      </c>
      <c r="E2939" s="49">
        <v>1</v>
      </c>
      <c r="F2939" s="50" t="s">
        <v>60</v>
      </c>
      <c r="G2939" s="50" t="s">
        <v>14</v>
      </c>
      <c r="H2939" s="22">
        <v>0.98931863551499999</v>
      </c>
      <c r="J2939" s="39">
        <v>90219040</v>
      </c>
      <c r="K2939" s="51">
        <v>0.96982515000000002</v>
      </c>
      <c r="L2939" s="51">
        <v>-1.9493485514999999e-002</v>
      </c>
    </row>
    <row r="2940" ht="15" hidden="1">
      <c r="A2940" s="47">
        <v>92396151</v>
      </c>
      <c r="B2940" s="48" t="s">
        <v>9833</v>
      </c>
      <c r="C2940" s="48" t="s">
        <v>9834</v>
      </c>
      <c r="D2940" s="49" t="s">
        <v>34</v>
      </c>
      <c r="E2940" s="49">
        <v>1</v>
      </c>
      <c r="F2940" s="50" t="s">
        <v>60</v>
      </c>
      <c r="G2940" s="50" t="s">
        <v>14</v>
      </c>
      <c r="H2940" s="22">
        <v>0.98931863551499999</v>
      </c>
      <c r="J2940" s="39">
        <v>92396151</v>
      </c>
      <c r="K2940" s="51">
        <v>0.96982515000000002</v>
      </c>
      <c r="L2940" s="51">
        <v>-1.9493485514999999e-002</v>
      </c>
    </row>
    <row r="2941" ht="15" hidden="1">
      <c r="A2941" s="47">
        <v>90130480</v>
      </c>
      <c r="B2941" s="48" t="s">
        <v>1646</v>
      </c>
      <c r="C2941" s="48" t="s">
        <v>1647</v>
      </c>
      <c r="D2941" s="49" t="s">
        <v>1648</v>
      </c>
      <c r="E2941" s="49">
        <v>1</v>
      </c>
      <c r="F2941" s="50" t="s">
        <v>60</v>
      </c>
      <c r="G2941" s="50" t="s">
        <v>14</v>
      </c>
      <c r="H2941" s="22">
        <v>0.94046339425500003</v>
      </c>
      <c r="J2941" s="39">
        <v>90130480</v>
      </c>
      <c r="K2941" s="51">
        <v>0.92193254999999996</v>
      </c>
      <c r="L2941" s="51">
        <v>-1.8530844255000001e-002</v>
      </c>
    </row>
    <row r="2942" ht="15" hidden="1">
      <c r="A2942" s="47">
        <v>92442722</v>
      </c>
      <c r="B2942" s="48" t="s">
        <v>4266</v>
      </c>
      <c r="C2942" s="48" t="s">
        <v>4268</v>
      </c>
      <c r="D2942" s="49" t="s">
        <v>4255</v>
      </c>
      <c r="E2942" s="49">
        <v>50</v>
      </c>
      <c r="F2942" s="50" t="s">
        <v>18</v>
      </c>
      <c r="G2942" s="50" t="s">
        <v>19</v>
      </c>
      <c r="H2942" s="22">
        <v>0.94046339425500003</v>
      </c>
      <c r="J2942" s="39">
        <v>92442722</v>
      </c>
      <c r="K2942" s="51">
        <v>0.92193254999999996</v>
      </c>
      <c r="L2942" s="51">
        <v>-1.8530844255000001e-002</v>
      </c>
    </row>
    <row r="2943" ht="15" hidden="1">
      <c r="A2943" s="47">
        <v>90212517</v>
      </c>
      <c r="B2943" s="48" t="s">
        <v>4383</v>
      </c>
      <c r="C2943" s="48" t="s">
        <v>4383</v>
      </c>
      <c r="D2943" s="49" t="s">
        <v>279</v>
      </c>
      <c r="E2943" s="49">
        <v>1</v>
      </c>
      <c r="F2943" s="50" t="s">
        <v>64</v>
      </c>
      <c r="G2943" s="50" t="s">
        <v>14</v>
      </c>
      <c r="H2943" s="22">
        <v>0.94046339425500003</v>
      </c>
      <c r="J2943" s="39">
        <v>90212517</v>
      </c>
      <c r="K2943" s="51">
        <v>0.92193254999999996</v>
      </c>
      <c r="L2943" s="51">
        <v>-1.8530844255000001e-002</v>
      </c>
    </row>
    <row r="2944" ht="15" hidden="1">
      <c r="A2944" s="47">
        <v>90260520</v>
      </c>
      <c r="B2944" s="48" t="s">
        <v>5057</v>
      </c>
      <c r="C2944" s="48" t="s">
        <v>5058</v>
      </c>
      <c r="D2944" s="49" t="s">
        <v>360</v>
      </c>
      <c r="E2944" s="49">
        <v>1</v>
      </c>
      <c r="F2944" s="50" t="s">
        <v>436</v>
      </c>
      <c r="G2944" s="50" t="s">
        <v>14</v>
      </c>
      <c r="H2944" s="22">
        <v>0.94046339425500003</v>
      </c>
      <c r="J2944" s="39">
        <v>90260520</v>
      </c>
      <c r="K2944" s="51">
        <v>0.92193254999999996</v>
      </c>
      <c r="L2944" s="51">
        <v>-1.8530844255000001e-002</v>
      </c>
    </row>
    <row r="2945" ht="15" hidden="1">
      <c r="A2945" s="47">
        <v>92421059</v>
      </c>
      <c r="B2945" s="48" t="s">
        <v>6882</v>
      </c>
      <c r="C2945" s="48" t="s">
        <v>6885</v>
      </c>
      <c r="D2945" s="49" t="s">
        <v>244</v>
      </c>
      <c r="E2945" s="49">
        <v>1</v>
      </c>
      <c r="F2945" s="50" t="s">
        <v>60</v>
      </c>
      <c r="G2945" s="50" t="s">
        <v>14</v>
      </c>
      <c r="H2945" s="22">
        <v>0.94046339425500003</v>
      </c>
      <c r="J2945" s="39">
        <v>92421059</v>
      </c>
      <c r="K2945" s="51">
        <v>0.92193254999999996</v>
      </c>
      <c r="L2945" s="51">
        <v>-1.8530844255000001e-002</v>
      </c>
    </row>
    <row r="2946" ht="15" hidden="1">
      <c r="A2946" s="47">
        <v>92416195</v>
      </c>
      <c r="B2946" s="48" t="s">
        <v>6498</v>
      </c>
      <c r="C2946" s="48" t="s">
        <v>6499</v>
      </c>
      <c r="D2946" s="49" t="s">
        <v>235</v>
      </c>
      <c r="E2946" s="49">
        <v>1</v>
      </c>
      <c r="F2946" s="50" t="s">
        <v>60</v>
      </c>
      <c r="G2946" s="50" t="s">
        <v>14</v>
      </c>
      <c r="H2946" s="22">
        <v>6.8396999999999997</v>
      </c>
      <c r="J2946" s="39">
        <v>92416195</v>
      </c>
      <c r="K2946" s="51">
        <v>6.7049640000000004</v>
      </c>
      <c r="L2946" s="51">
        <v>-0.13473599999999999</v>
      </c>
    </row>
    <row r="2947" ht="15" hidden="1">
      <c r="A2947" s="47">
        <v>90173619</v>
      </c>
      <c r="B2947" s="48" t="s">
        <v>381</v>
      </c>
      <c r="C2947" s="48" t="s">
        <v>382</v>
      </c>
      <c r="D2947" s="49" t="s">
        <v>383</v>
      </c>
      <c r="E2947" s="49">
        <v>100</v>
      </c>
      <c r="F2947" s="50" t="s">
        <v>18</v>
      </c>
      <c r="G2947" s="50" t="s">
        <v>19</v>
      </c>
      <c r="H2947" s="22">
        <v>2.96793</v>
      </c>
      <c r="J2947" s="39">
        <v>90173619</v>
      </c>
      <c r="K2947" s="51">
        <v>2.90947545</v>
      </c>
      <c r="L2947" s="51">
        <v>-5.8454549999999598e-002</v>
      </c>
    </row>
    <row r="2948" ht="15" hidden="1">
      <c r="A2948" s="47">
        <v>92426476</v>
      </c>
      <c r="B2948" s="48" t="s">
        <v>9859</v>
      </c>
      <c r="C2948" s="48" t="s">
        <v>9860</v>
      </c>
      <c r="D2948" s="49" t="s">
        <v>235</v>
      </c>
      <c r="E2948" s="49">
        <v>60</v>
      </c>
      <c r="F2948" s="50" t="s">
        <v>99</v>
      </c>
      <c r="G2948" s="50" t="s">
        <v>19</v>
      </c>
      <c r="H2948" s="22">
        <v>1.18455</v>
      </c>
      <c r="J2948" s="39">
        <v>92426476</v>
      </c>
      <c r="K2948" s="51">
        <v>1.1613955499999999</v>
      </c>
      <c r="L2948" s="51">
        <v>-2.315445e-002</v>
      </c>
    </row>
    <row r="2949" ht="15" hidden="1">
      <c r="A2949" s="47">
        <v>90307178</v>
      </c>
      <c r="B2949" s="48" t="s">
        <v>6392</v>
      </c>
      <c r="C2949" s="48" t="s">
        <v>6393</v>
      </c>
      <c r="D2949" s="49" t="s">
        <v>6383</v>
      </c>
      <c r="E2949" s="49">
        <v>50</v>
      </c>
      <c r="F2949" s="50" t="s">
        <v>18</v>
      </c>
      <c r="G2949" s="50" t="s">
        <v>19</v>
      </c>
      <c r="H2949" s="22">
        <v>2.9430000000000001</v>
      </c>
      <c r="J2949" s="39">
        <v>90307178</v>
      </c>
      <c r="K2949" s="51">
        <v>2.88552915</v>
      </c>
      <c r="L2949" s="51">
        <v>-5.7470850000000101e-002</v>
      </c>
    </row>
    <row r="2950" ht="15" hidden="1">
      <c r="A2950" s="47">
        <v>90307186</v>
      </c>
      <c r="B2950" s="48" t="s">
        <v>6390</v>
      </c>
      <c r="C2950" s="48" t="s">
        <v>6391</v>
      </c>
      <c r="D2950" s="49" t="s">
        <v>6383</v>
      </c>
      <c r="E2950" s="49">
        <v>100</v>
      </c>
      <c r="F2950" s="50" t="s">
        <v>18</v>
      </c>
      <c r="G2950" s="50" t="s">
        <v>19</v>
      </c>
      <c r="H2950" s="22">
        <v>2.9430000000000001</v>
      </c>
      <c r="J2950" s="39">
        <v>90307186</v>
      </c>
      <c r="K2950" s="51">
        <v>2.88552915</v>
      </c>
      <c r="L2950" s="51">
        <v>-5.7470850000000101e-002</v>
      </c>
    </row>
    <row r="2951" ht="15" hidden="1">
      <c r="A2951" s="47">
        <v>91221013</v>
      </c>
      <c r="B2951" s="48" t="s">
        <v>6429</v>
      </c>
      <c r="C2951" s="48" t="s">
        <v>6430</v>
      </c>
      <c r="D2951" s="49" t="s">
        <v>603</v>
      </c>
      <c r="E2951" s="49">
        <v>100</v>
      </c>
      <c r="F2951" s="50" t="s">
        <v>18</v>
      </c>
      <c r="G2951" s="50" t="s">
        <v>19</v>
      </c>
      <c r="H2951" s="22">
        <v>4.1394599999999997</v>
      </c>
      <c r="J2951" s="39">
        <v>91221013</v>
      </c>
      <c r="K2951" s="51">
        <v>4.0588978500000001</v>
      </c>
      <c r="L2951" s="51">
        <v>-8.0562149999999597e-002</v>
      </c>
    </row>
    <row r="2952" ht="15" hidden="1">
      <c r="A2952" s="47">
        <v>94937320</v>
      </c>
      <c r="B2952" s="48" t="s">
        <v>2209</v>
      </c>
      <c r="C2952" s="48" t="s">
        <v>2210</v>
      </c>
      <c r="D2952" s="49" t="s">
        <v>455</v>
      </c>
      <c r="E2952" s="49">
        <v>100</v>
      </c>
      <c r="F2952" s="50" t="s">
        <v>743</v>
      </c>
      <c r="G2952" s="50" t="s">
        <v>261</v>
      </c>
      <c r="H2952" s="22">
        <v>4.7599999999999998</v>
      </c>
      <c r="J2952" s="39">
        <v>94937320</v>
      </c>
      <c r="K2952" s="51">
        <v>4.6673619300000002</v>
      </c>
      <c r="L2952" s="51">
        <v>-9.26380699999996e-002</v>
      </c>
    </row>
    <row r="2953" ht="15" hidden="1">
      <c r="A2953" s="47">
        <v>90278046</v>
      </c>
      <c r="B2953" s="48" t="s">
        <v>8799</v>
      </c>
      <c r="C2953" s="48" t="s">
        <v>8799</v>
      </c>
      <c r="D2953" s="49" t="s">
        <v>915</v>
      </c>
      <c r="E2953" s="49">
        <v>100</v>
      </c>
      <c r="F2953" s="50" t="s">
        <v>18</v>
      </c>
      <c r="G2953" s="50" t="s">
        <v>19</v>
      </c>
      <c r="H2953" s="22">
        <v>4.1148899999999999</v>
      </c>
      <c r="J2953" s="39">
        <v>90278046</v>
      </c>
      <c r="K2953" s="51">
        <v>4.0349515499999997</v>
      </c>
      <c r="L2953" s="51">
        <v>-7.9938450000000202e-002</v>
      </c>
    </row>
    <row r="2954" ht="15" hidden="1">
      <c r="A2954" s="47">
        <v>90204131</v>
      </c>
      <c r="B2954" s="48" t="s">
        <v>1195</v>
      </c>
      <c r="C2954" s="48" t="s">
        <v>1196</v>
      </c>
      <c r="D2954" s="49" t="s">
        <v>414</v>
      </c>
      <c r="E2954" s="49">
        <v>1</v>
      </c>
      <c r="F2954" s="50" t="s">
        <v>436</v>
      </c>
      <c r="G2954" s="50" t="s">
        <v>14</v>
      </c>
      <c r="H2954" s="22">
        <v>1.1720999999999999</v>
      </c>
      <c r="J2954" s="39">
        <v>90204131</v>
      </c>
      <c r="K2954" s="51">
        <v>1.1494224</v>
      </c>
      <c r="L2954" s="51">
        <v>-2.26776000000002e-002</v>
      </c>
    </row>
    <row r="2955" ht="15" hidden="1">
      <c r="A2955" s="47">
        <v>90164130</v>
      </c>
      <c r="B2955" s="48" t="s">
        <v>434</v>
      </c>
      <c r="C2955" s="48" t="s">
        <v>435</v>
      </c>
      <c r="D2955" s="49" t="s">
        <v>134</v>
      </c>
      <c r="E2955" s="49">
        <v>1</v>
      </c>
      <c r="F2955" s="50" t="s">
        <v>436</v>
      </c>
      <c r="G2955" s="50" t="s">
        <v>14</v>
      </c>
      <c r="H2955" s="22">
        <v>0.54933333333333301</v>
      </c>
      <c r="J2955" s="39">
        <v>90164130</v>
      </c>
      <c r="K2955" s="51">
        <v>0.53879175000000001</v>
      </c>
      <c r="L2955" s="51">
        <v>-1.05415833333332e-002</v>
      </c>
    </row>
    <row r="2956" ht="15" hidden="1">
      <c r="A2956" s="47">
        <v>90251016</v>
      </c>
      <c r="B2956" s="48" t="s">
        <v>3380</v>
      </c>
      <c r="C2956" s="48" t="s">
        <v>3381</v>
      </c>
      <c r="D2956" s="49" t="s">
        <v>1221</v>
      </c>
      <c r="E2956" s="49">
        <v>1</v>
      </c>
      <c r="F2956" s="50" t="s">
        <v>60</v>
      </c>
      <c r="G2956" s="50" t="s">
        <v>14</v>
      </c>
      <c r="H2956" s="22">
        <v>2.80755</v>
      </c>
      <c r="J2956" s="39">
        <v>90251016</v>
      </c>
      <c r="K2956" s="51">
        <v>2.7538244999999999</v>
      </c>
      <c r="L2956" s="51">
        <v>-5.37255000000001e-002</v>
      </c>
    </row>
    <row r="2957" ht="15" hidden="1">
      <c r="A2957" s="47">
        <v>90304942</v>
      </c>
      <c r="B2957" s="48" t="s">
        <v>6381</v>
      </c>
      <c r="C2957" s="48" t="s">
        <v>6382</v>
      </c>
      <c r="D2957" s="49" t="s">
        <v>6383</v>
      </c>
      <c r="E2957" s="49">
        <v>200</v>
      </c>
      <c r="F2957" s="50" t="s">
        <v>18</v>
      </c>
      <c r="G2957" s="50" t="s">
        <v>19</v>
      </c>
      <c r="H2957" s="22">
        <v>2.3799999999999999</v>
      </c>
      <c r="J2957" s="39">
        <v>90304942</v>
      </c>
      <c r="K2957" s="51">
        <v>2.3347642500000001</v>
      </c>
      <c r="L2957" s="51">
        <v>-4.5235749999999797e-002</v>
      </c>
    </row>
    <row r="2958" ht="15" hidden="1">
      <c r="A2958" s="47">
        <v>92455298</v>
      </c>
      <c r="B2958" s="48" t="s">
        <v>6803</v>
      </c>
      <c r="C2958" s="48" t="s">
        <v>6804</v>
      </c>
      <c r="D2958" s="49" t="s">
        <v>455</v>
      </c>
      <c r="E2958" s="49">
        <v>14</v>
      </c>
      <c r="F2958" s="50" t="s">
        <v>95</v>
      </c>
      <c r="G2958" s="50" t="s">
        <v>14</v>
      </c>
      <c r="H2958" s="22">
        <v>1.22</v>
      </c>
      <c r="J2958" s="39">
        <v>92455298</v>
      </c>
      <c r="K2958" s="51">
        <v>1.1970000000000001</v>
      </c>
      <c r="L2958" s="51">
        <v>-2.2999999999999899e-002</v>
      </c>
    </row>
    <row r="2959" ht="15" hidden="1">
      <c r="A2959" s="47">
        <v>90282582</v>
      </c>
      <c r="B2959" s="48" t="s">
        <v>494</v>
      </c>
      <c r="C2959" s="48" t="s">
        <v>494</v>
      </c>
      <c r="D2959" s="49" t="s">
        <v>495</v>
      </c>
      <c r="E2959" s="49">
        <v>1</v>
      </c>
      <c r="F2959" s="50" t="s">
        <v>88</v>
      </c>
      <c r="G2959" s="50" t="s">
        <v>14</v>
      </c>
      <c r="H2959" s="22">
        <v>5.7779999999999996</v>
      </c>
      <c r="J2959" s="39">
        <v>90282582</v>
      </c>
      <c r="K2959" s="51">
        <v>5.6691012914999996</v>
      </c>
      <c r="L2959" s="51">
        <v>-0.108898708500001</v>
      </c>
    </row>
    <row r="2960" ht="15" hidden="1">
      <c r="A2960" s="47">
        <v>92378099</v>
      </c>
      <c r="B2960" s="48" t="s">
        <v>8697</v>
      </c>
      <c r="C2960" s="48" t="s">
        <v>8698</v>
      </c>
      <c r="D2960" s="49" t="s">
        <v>146</v>
      </c>
      <c r="E2960" s="49">
        <v>120</v>
      </c>
      <c r="F2960" s="50" t="s">
        <v>18</v>
      </c>
      <c r="G2960" s="50" t="s">
        <v>19</v>
      </c>
      <c r="H2960" s="22">
        <v>3.5143499999999999</v>
      </c>
      <c r="J2960" s="39">
        <v>92378099</v>
      </c>
      <c r="K2960" s="51">
        <v>3.4482672000000001</v>
      </c>
      <c r="L2960" s="51">
        <v>-6.6082799999999803e-002</v>
      </c>
    </row>
    <row r="2961" ht="15" hidden="1">
      <c r="A2961" s="47">
        <v>90249453</v>
      </c>
      <c r="B2961" s="48" t="s">
        <v>1582</v>
      </c>
      <c r="C2961" s="48" t="s">
        <v>1582</v>
      </c>
      <c r="D2961" s="49" t="s">
        <v>131</v>
      </c>
      <c r="E2961" s="49">
        <v>1</v>
      </c>
      <c r="F2961" s="50" t="s">
        <v>60</v>
      </c>
      <c r="G2961" s="50" t="s">
        <v>14</v>
      </c>
      <c r="H2961" s="22">
        <v>0.8196</v>
      </c>
      <c r="J2961" s="39">
        <v>90249453</v>
      </c>
      <c r="K2961" s="51">
        <v>0.80436037500000002</v>
      </c>
      <c r="L2961" s="51">
        <v>-1.5239624999999901e-002</v>
      </c>
    </row>
    <row r="2962" ht="15" hidden="1">
      <c r="A2962" s="47">
        <v>94937567</v>
      </c>
      <c r="B2962" s="48" t="s">
        <v>3187</v>
      </c>
      <c r="C2962" s="48" t="s">
        <v>3188</v>
      </c>
      <c r="D2962" s="49" t="s">
        <v>124</v>
      </c>
      <c r="E2962" s="49">
        <v>10</v>
      </c>
      <c r="F2962" s="50" t="s">
        <v>743</v>
      </c>
      <c r="G2962" s="50" t="s">
        <v>261</v>
      </c>
      <c r="H2962" s="22">
        <v>4.3099999999999996</v>
      </c>
      <c r="J2962" s="39">
        <v>94937567</v>
      </c>
      <c r="K2962" s="51">
        <v>4.2305130000000002</v>
      </c>
      <c r="L2962" s="51">
        <v>-7.9486999999999405e-002</v>
      </c>
    </row>
    <row r="2963" ht="15" hidden="1">
      <c r="A2963" s="47">
        <v>92447309</v>
      </c>
      <c r="B2963" s="48" t="s">
        <v>2540</v>
      </c>
      <c r="C2963" s="48" t="s">
        <v>2540</v>
      </c>
      <c r="D2963" s="49" t="s">
        <v>504</v>
      </c>
      <c r="E2963" s="49">
        <v>1</v>
      </c>
      <c r="F2963" s="50" t="s">
        <v>88</v>
      </c>
      <c r="G2963" s="50" t="s">
        <v>14</v>
      </c>
      <c r="H2963" s="22">
        <v>0.91800000000000004</v>
      </c>
      <c r="J2963" s="39">
        <v>92447309</v>
      </c>
      <c r="K2963" s="51">
        <v>0.90120182849999997</v>
      </c>
      <c r="L2963" s="51">
        <v>-1.6798171500000101e-002</v>
      </c>
    </row>
    <row r="2964" ht="15" hidden="1">
      <c r="A2964" s="47">
        <v>90153804</v>
      </c>
      <c r="B2964" s="48" t="s">
        <v>1191</v>
      </c>
      <c r="C2964" s="48" t="s">
        <v>1192</v>
      </c>
      <c r="D2964" s="49" t="s">
        <v>39</v>
      </c>
      <c r="E2964" s="49">
        <v>1</v>
      </c>
      <c r="F2964" s="50" t="s">
        <v>436</v>
      </c>
      <c r="G2964" s="50" t="s">
        <v>14</v>
      </c>
      <c r="H2964" s="22">
        <v>1.5123</v>
      </c>
      <c r="J2964" s="39">
        <v>90153804</v>
      </c>
      <c r="K2964" s="51">
        <v>1.4846706000000001</v>
      </c>
      <c r="L2964" s="51">
        <v>-2.7629399999999901e-002</v>
      </c>
    </row>
    <row r="2965" ht="15" hidden="1">
      <c r="A2965" s="47">
        <v>92454569</v>
      </c>
      <c r="B2965" s="48" t="s">
        <v>5527</v>
      </c>
      <c r="C2965" s="48" t="s">
        <v>5530</v>
      </c>
      <c r="D2965" s="49" t="s">
        <v>21</v>
      </c>
      <c r="E2965" s="49">
        <v>1</v>
      </c>
      <c r="F2965" s="50" t="s">
        <v>436</v>
      </c>
      <c r="G2965" s="50" t="s">
        <v>14</v>
      </c>
      <c r="H2965" s="22">
        <v>1.0488</v>
      </c>
      <c r="J2965" s="39">
        <v>92454569</v>
      </c>
      <c r="K2965" s="51">
        <v>1.0296909000000001</v>
      </c>
      <c r="L2965" s="51">
        <v>-1.91090999999999e-002</v>
      </c>
    </row>
    <row r="2966" ht="15" hidden="1">
      <c r="A2966" s="47">
        <v>90173643</v>
      </c>
      <c r="B2966" s="48" t="s">
        <v>401</v>
      </c>
      <c r="C2966" s="48" t="s">
        <v>402</v>
      </c>
      <c r="D2966" s="49" t="s">
        <v>383</v>
      </c>
      <c r="E2966" s="49">
        <v>20</v>
      </c>
      <c r="F2966" s="50" t="s">
        <v>18</v>
      </c>
      <c r="G2966" s="50" t="s">
        <v>19</v>
      </c>
      <c r="H2966" s="22">
        <v>1</v>
      </c>
      <c r="J2966" s="39">
        <v>90173643</v>
      </c>
      <c r="K2966" s="51">
        <v>0.98179830000000001</v>
      </c>
      <c r="L2966" s="51">
        <v>-1.8201700000000001e-002</v>
      </c>
    </row>
    <row r="2967" ht="15" hidden="1">
      <c r="A2967" s="47">
        <v>90173686</v>
      </c>
      <c r="B2967" s="48" t="s">
        <v>405</v>
      </c>
      <c r="C2967" s="48" t="s">
        <v>406</v>
      </c>
      <c r="D2967" s="49" t="s">
        <v>383</v>
      </c>
      <c r="E2967" s="49">
        <v>50</v>
      </c>
      <c r="F2967" s="50" t="s">
        <v>18</v>
      </c>
      <c r="G2967" s="50" t="s">
        <v>19</v>
      </c>
      <c r="H2967" s="22">
        <v>0.99953999999999998</v>
      </c>
      <c r="J2967" s="39">
        <v>90173686</v>
      </c>
      <c r="K2967" s="51">
        <v>0.98179830000000001</v>
      </c>
      <c r="L2967" s="51">
        <v>-1.77417000000001e-002</v>
      </c>
    </row>
    <row r="2968" ht="15" hidden="1">
      <c r="A2968" s="47">
        <v>90303865</v>
      </c>
      <c r="B2968" s="48" t="s">
        <v>7931</v>
      </c>
      <c r="C2968" s="48" t="s">
        <v>7932</v>
      </c>
      <c r="D2968" s="49" t="s">
        <v>69</v>
      </c>
      <c r="E2968" s="49">
        <v>1</v>
      </c>
      <c r="F2968" s="50" t="s">
        <v>60</v>
      </c>
      <c r="G2968" s="50" t="s">
        <v>14</v>
      </c>
      <c r="H2968" s="22">
        <v>0.73124999999999996</v>
      </c>
      <c r="J2968" s="39">
        <v>90303865</v>
      </c>
      <c r="K2968" s="51">
        <v>0.71838900000000006</v>
      </c>
      <c r="L2968" s="51">
        <v>-1.2860999999999999e-002</v>
      </c>
    </row>
    <row r="2969" ht="15" hidden="1">
      <c r="A2969" s="47">
        <v>90173775</v>
      </c>
      <c r="B2969" s="48" t="s">
        <v>6419</v>
      </c>
      <c r="C2969" s="48" t="s">
        <v>6420</v>
      </c>
      <c r="D2969" s="49" t="s">
        <v>383</v>
      </c>
      <c r="E2969" s="49">
        <v>50</v>
      </c>
      <c r="F2969" s="50" t="s">
        <v>18</v>
      </c>
      <c r="G2969" s="50" t="s">
        <v>19</v>
      </c>
      <c r="H2969" s="22">
        <v>0.99936000000000003</v>
      </c>
      <c r="J2969" s="39">
        <v>90173775</v>
      </c>
      <c r="K2969" s="51">
        <v>0.98179830000000001</v>
      </c>
      <c r="L2969" s="51">
        <v>-1.75617e-002</v>
      </c>
    </row>
    <row r="2970" ht="15" hidden="1">
      <c r="A2970" s="47">
        <v>92415008</v>
      </c>
      <c r="B2970" s="48" t="s">
        <v>7469</v>
      </c>
      <c r="C2970" s="48" t="s">
        <v>7470</v>
      </c>
      <c r="D2970" s="49" t="s">
        <v>21</v>
      </c>
      <c r="E2970" s="49">
        <v>1</v>
      </c>
      <c r="F2970" s="50" t="s">
        <v>436</v>
      </c>
      <c r="G2970" s="50" t="s">
        <v>14</v>
      </c>
      <c r="H2970" s="22">
        <v>1.30403571428571</v>
      </c>
      <c r="J2970" s="39">
        <v>92415008</v>
      </c>
      <c r="K2970" s="51">
        <v>1.28112705</v>
      </c>
      <c r="L2970" s="51">
        <v>-2.2908664285713899e-002</v>
      </c>
    </row>
    <row r="2971" ht="15" hidden="1">
      <c r="A2971" s="47">
        <v>90153790</v>
      </c>
      <c r="B2971" s="48" t="s">
        <v>1193</v>
      </c>
      <c r="C2971" s="48" t="s">
        <v>1194</v>
      </c>
      <c r="D2971" s="49" t="s">
        <v>39</v>
      </c>
      <c r="E2971" s="49">
        <v>1</v>
      </c>
      <c r="F2971" s="50" t="s">
        <v>436</v>
      </c>
      <c r="G2971" s="50" t="s">
        <v>14</v>
      </c>
      <c r="H2971" s="22">
        <v>1.7789999999999999</v>
      </c>
      <c r="J2971" s="39">
        <v>90153790</v>
      </c>
      <c r="K2971" s="51">
        <v>1.7480799</v>
      </c>
      <c r="L2971" s="51">
        <v>-3.0920099999999898e-002</v>
      </c>
    </row>
    <row r="2972" ht="15" hidden="1">
      <c r="A2972" s="47">
        <v>90143469</v>
      </c>
      <c r="B2972" s="48" t="s">
        <v>992</v>
      </c>
      <c r="C2972" s="48" t="s">
        <v>994</v>
      </c>
      <c r="D2972" s="49" t="s">
        <v>17</v>
      </c>
      <c r="E2972" s="49">
        <v>1</v>
      </c>
      <c r="F2972" s="50" t="s">
        <v>60</v>
      </c>
      <c r="G2972" s="50" t="s">
        <v>14</v>
      </c>
      <c r="H2972" s="22">
        <v>0.86880000000000002</v>
      </c>
      <c r="J2972" s="39">
        <v>90143469</v>
      </c>
      <c r="K2972" s="51">
        <v>0.85385947500000003</v>
      </c>
      <c r="L2972" s="51">
        <v>-1.49405250000001e-002</v>
      </c>
    </row>
    <row r="2973" ht="15" hidden="1">
      <c r="A2973" s="47">
        <v>92447295</v>
      </c>
      <c r="B2973" s="48" t="s">
        <v>2539</v>
      </c>
      <c r="C2973" s="48" t="s">
        <v>2539</v>
      </c>
      <c r="D2973" s="49" t="s">
        <v>504</v>
      </c>
      <c r="E2973" s="49">
        <v>1</v>
      </c>
      <c r="F2973" s="50" t="s">
        <v>88</v>
      </c>
      <c r="G2973" s="50" t="s">
        <v>14</v>
      </c>
      <c r="H2973" s="22">
        <v>0.59399999999999997</v>
      </c>
      <c r="J2973" s="39">
        <v>92447295</v>
      </c>
      <c r="K2973" s="51">
        <v>0.58387724100000005</v>
      </c>
      <c r="L2973" s="51">
        <v>-1.0122759e-002</v>
      </c>
    </row>
    <row r="2974" ht="15" hidden="1">
      <c r="A2974" s="47">
        <v>92436706</v>
      </c>
      <c r="B2974" s="48" t="s">
        <v>3445</v>
      </c>
      <c r="C2974" s="48" t="s">
        <v>3446</v>
      </c>
      <c r="D2974" s="49" t="s">
        <v>603</v>
      </c>
      <c r="E2974" s="49">
        <v>20</v>
      </c>
      <c r="F2974" s="50" t="s">
        <v>18</v>
      </c>
      <c r="G2974" s="50" t="s">
        <v>19</v>
      </c>
      <c r="H2974" s="22">
        <v>0.56000000000000005</v>
      </c>
      <c r="J2974" s="39">
        <v>92436706</v>
      </c>
      <c r="K2974" s="51">
        <v>0.5507649</v>
      </c>
      <c r="L2974" s="51">
        <v>-9.2350999999999406e-003</v>
      </c>
    </row>
    <row r="2975" ht="15">
      <c r="A2975" s="47">
        <v>94938644</v>
      </c>
      <c r="B2975" s="48" t="s">
        <v>7117</v>
      </c>
      <c r="C2975" s="48" t="s">
        <v>7117</v>
      </c>
      <c r="D2975" s="49" t="s">
        <v>231</v>
      </c>
      <c r="E2975" s="49">
        <v>400</v>
      </c>
      <c r="F2975" s="50" t="s">
        <v>743</v>
      </c>
      <c r="G2975" s="50" t="s">
        <v>261</v>
      </c>
      <c r="H2975" s="22">
        <v>2.4323999999999998e-002</v>
      </c>
      <c r="J2975" s="39">
        <v>94938644</v>
      </c>
      <c r="K2975" s="51">
        <v>2.392292385e-002</v>
      </c>
      <c r="L2975" s="51">
        <v>-4.0107615000000601e-004</v>
      </c>
    </row>
    <row r="2976" ht="15" hidden="1">
      <c r="A2976" s="47">
        <v>90201388</v>
      </c>
      <c r="B2976" s="48" t="s">
        <v>7855</v>
      </c>
      <c r="C2976" s="48" t="s">
        <v>7856</v>
      </c>
      <c r="D2976" s="49" t="s">
        <v>231</v>
      </c>
      <c r="E2976" s="49">
        <v>1</v>
      </c>
      <c r="F2976" s="50" t="s">
        <v>64</v>
      </c>
      <c r="G2976" s="50" t="s">
        <v>14</v>
      </c>
      <c r="H2976" s="22">
        <v>45.420000000000002</v>
      </c>
      <c r="J2976" s="39">
        <v>90201388</v>
      </c>
      <c r="K2976" s="51">
        <v>44.671822650000003</v>
      </c>
      <c r="L2976" s="51">
        <v>-0.74817734999999896</v>
      </c>
    </row>
    <row r="2977" ht="15" hidden="1">
      <c r="A2977" s="47">
        <v>92470190</v>
      </c>
      <c r="B2977" s="48" t="s">
        <v>5187</v>
      </c>
      <c r="C2977" s="48" t="s">
        <v>5188</v>
      </c>
      <c r="D2977" s="49" t="s">
        <v>603</v>
      </c>
      <c r="E2977" s="49">
        <v>30</v>
      </c>
      <c r="F2977" s="50" t="s">
        <v>95</v>
      </c>
      <c r="G2977" s="50" t="s">
        <v>19</v>
      </c>
      <c r="H2977" s="22">
        <v>1.4850000000000001</v>
      </c>
      <c r="J2977" s="39">
        <v>92470190</v>
      </c>
      <c r="K2977" s="51">
        <v>1.4607243000000001</v>
      </c>
      <c r="L2977" s="51">
        <v>-2.42756999999998e-002</v>
      </c>
    </row>
    <row r="2978" ht="15">
      <c r="A2978" s="47">
        <v>94937435</v>
      </c>
      <c r="B2978" s="48" t="s">
        <v>2246</v>
      </c>
      <c r="C2978" s="48" t="s">
        <v>2247</v>
      </c>
      <c r="D2978" s="49" t="s">
        <v>231</v>
      </c>
      <c r="E2978" s="49">
        <v>100</v>
      </c>
      <c r="F2978" s="50" t="s">
        <v>743</v>
      </c>
      <c r="G2978" s="50" t="s">
        <v>261</v>
      </c>
      <c r="H2978" s="22">
        <v>0.10047</v>
      </c>
      <c r="J2978" s="39">
        <v>94937435</v>
      </c>
      <c r="K2978" s="51">
        <v>9.8829800999999995e-002</v>
      </c>
      <c r="L2978" s="51">
        <v>-1.640199e-003</v>
      </c>
    </row>
    <row r="2979" ht="15" hidden="1">
      <c r="A2979" s="47">
        <v>92431674</v>
      </c>
      <c r="B2979" s="48" t="s">
        <v>4302</v>
      </c>
      <c r="C2979" s="48" t="s">
        <v>4303</v>
      </c>
      <c r="D2979" s="49" t="s">
        <v>603</v>
      </c>
      <c r="E2979" s="49">
        <v>1</v>
      </c>
      <c r="F2979" s="50" t="s">
        <v>64</v>
      </c>
      <c r="G2979" s="50" t="s">
        <v>14</v>
      </c>
      <c r="H2979" s="22">
        <v>20.41</v>
      </c>
      <c r="J2979" s="39">
        <v>92431674</v>
      </c>
      <c r="K2979" s="51">
        <v>20.080683000000001</v>
      </c>
      <c r="L2979" s="51">
        <v>-0.32931700000000003</v>
      </c>
    </row>
    <row r="2980" ht="15" hidden="1">
      <c r="A2980" s="47">
        <v>91336015</v>
      </c>
      <c r="B2980" s="48" t="s">
        <v>6768</v>
      </c>
      <c r="C2980" s="48" t="s">
        <v>6771</v>
      </c>
      <c r="D2980" s="49" t="s">
        <v>73</v>
      </c>
      <c r="E2980" s="49">
        <v>1</v>
      </c>
      <c r="F2980" s="50" t="s">
        <v>60</v>
      </c>
      <c r="G2980" s="50" t="s">
        <v>14</v>
      </c>
      <c r="H2980" s="22">
        <v>1.07066666666667</v>
      </c>
      <c r="J2980" s="39">
        <v>91336015</v>
      </c>
      <c r="K2980" s="51">
        <v>1.0536372000000001</v>
      </c>
      <c r="L2980" s="51">
        <v>-1.70294666666666e-002</v>
      </c>
    </row>
    <row r="2981" ht="15" hidden="1">
      <c r="A2981" s="47">
        <v>92214010</v>
      </c>
      <c r="B2981" s="48" t="s">
        <v>2946</v>
      </c>
      <c r="C2981" s="48" t="s">
        <v>2947</v>
      </c>
      <c r="D2981" s="49" t="s">
        <v>603</v>
      </c>
      <c r="E2981" s="49">
        <v>10</v>
      </c>
      <c r="F2981" s="50" t="s">
        <v>18</v>
      </c>
      <c r="G2981" s="50" t="s">
        <v>19</v>
      </c>
      <c r="H2981" s="22">
        <v>6.5678400000000003</v>
      </c>
      <c r="J2981" s="39">
        <v>92214010</v>
      </c>
      <c r="K2981" s="51">
        <v>6.4655009999999997</v>
      </c>
      <c r="L2981" s="51">
        <v>-0.102338999999999</v>
      </c>
    </row>
    <row r="2982" ht="15" hidden="1">
      <c r="A2982" s="47">
        <v>90311639</v>
      </c>
      <c r="B2982" s="48" t="s">
        <v>595</v>
      </c>
      <c r="C2982" s="48" t="s">
        <v>595</v>
      </c>
      <c r="D2982" s="49" t="s">
        <v>26</v>
      </c>
      <c r="E2982" s="49">
        <v>1</v>
      </c>
      <c r="F2982" s="50" t="s">
        <v>60</v>
      </c>
      <c r="G2982" s="50" t="s">
        <v>14</v>
      </c>
      <c r="H2982" s="22">
        <v>1.9321874999999999</v>
      </c>
      <c r="J2982" s="39">
        <v>90311639</v>
      </c>
      <c r="K2982" s="51">
        <v>1.9037308500000001</v>
      </c>
      <c r="L2982" s="51">
        <v>-2.8456649999999899e-002</v>
      </c>
    </row>
    <row r="2983" ht="15" hidden="1">
      <c r="A2983" s="47">
        <v>92422225</v>
      </c>
      <c r="B2983" s="48" t="s">
        <v>8516</v>
      </c>
      <c r="C2983" s="48" t="s">
        <v>8517</v>
      </c>
      <c r="D2983" s="49" t="s">
        <v>603</v>
      </c>
      <c r="E2983" s="49">
        <v>1</v>
      </c>
      <c r="F2983" s="50" t="s">
        <v>64</v>
      </c>
      <c r="G2983" s="50" t="s">
        <v>14</v>
      </c>
      <c r="H2983" s="22">
        <v>34.829999999999998</v>
      </c>
      <c r="J2983" s="39">
        <v>92422225</v>
      </c>
      <c r="K2983" s="51">
        <v>34.340767999999997</v>
      </c>
      <c r="L2983" s="51">
        <v>-0.48923199999999401</v>
      </c>
    </row>
    <row r="2984" ht="15">
      <c r="A2984" s="47">
        <v>90277929</v>
      </c>
      <c r="B2984" s="48" t="s">
        <v>9745</v>
      </c>
      <c r="C2984" s="48" t="s">
        <v>9747</v>
      </c>
      <c r="D2984" s="49" t="s">
        <v>244</v>
      </c>
      <c r="E2984" s="49">
        <v>1</v>
      </c>
      <c r="F2984" s="50" t="s">
        <v>60</v>
      </c>
      <c r="G2984" s="50" t="s">
        <v>14</v>
      </c>
      <c r="H2984" s="22">
        <v>0.34001999999999999</v>
      </c>
      <c r="J2984" s="39">
        <v>90277929</v>
      </c>
      <c r="K2984" s="51">
        <v>0.3352482</v>
      </c>
      <c r="L2984" s="51">
        <v>-4.7717999999999901e-003</v>
      </c>
    </row>
    <row r="2985" ht="15">
      <c r="A2985" s="47">
        <v>90136080</v>
      </c>
      <c r="B2985" s="48" t="s">
        <v>4470</v>
      </c>
      <c r="C2985" s="48" t="s">
        <v>4471</v>
      </c>
      <c r="D2985" s="49" t="s">
        <v>1356</v>
      </c>
      <c r="E2985" s="49">
        <v>1</v>
      </c>
      <c r="F2985" s="50" t="s">
        <v>60</v>
      </c>
      <c r="G2985" s="50" t="s">
        <v>14</v>
      </c>
      <c r="H2985" s="22">
        <v>0.34000000000000002</v>
      </c>
      <c r="J2985" s="39">
        <v>90136080</v>
      </c>
      <c r="K2985" s="51">
        <v>0.3352482</v>
      </c>
      <c r="L2985" s="51">
        <v>-4.7517999999999701e-003</v>
      </c>
    </row>
    <row r="2986" ht="15">
      <c r="A2986" s="47">
        <v>92252354</v>
      </c>
      <c r="B2986" s="48" t="s">
        <v>4472</v>
      </c>
      <c r="C2986" s="48" t="s">
        <v>4473</v>
      </c>
      <c r="D2986" s="49" t="s">
        <v>1356</v>
      </c>
      <c r="E2986" s="49">
        <v>120</v>
      </c>
      <c r="F2986" s="50" t="s">
        <v>18</v>
      </c>
      <c r="G2986" s="50" t="s">
        <v>19</v>
      </c>
      <c r="H2986" s="22">
        <v>0.17000000000000001</v>
      </c>
      <c r="J2986" s="39">
        <v>92252354</v>
      </c>
      <c r="K2986" s="51">
        <v>0.1676241</v>
      </c>
      <c r="L2986" s="51">
        <v>-2.3758999999999898e-003</v>
      </c>
    </row>
    <row r="2987" ht="15" hidden="1">
      <c r="A2987" s="47">
        <v>90238990</v>
      </c>
      <c r="B2987" s="48" t="s">
        <v>1026</v>
      </c>
      <c r="C2987" s="48" t="s">
        <v>1028</v>
      </c>
      <c r="D2987" s="49" t="s">
        <v>29</v>
      </c>
      <c r="E2987" s="49">
        <v>1</v>
      </c>
      <c r="F2987" s="50" t="s">
        <v>60</v>
      </c>
      <c r="G2987" s="50" t="s">
        <v>14</v>
      </c>
      <c r="H2987" s="22">
        <v>0.58979999999999999</v>
      </c>
      <c r="J2987" s="39">
        <v>90238990</v>
      </c>
      <c r="K2987" s="51">
        <v>0.58161442500000005</v>
      </c>
      <c r="L2987" s="51">
        <v>-8.1855750000000595e-003</v>
      </c>
    </row>
    <row r="2988" ht="15" hidden="1">
      <c r="A2988" s="47">
        <v>92436781</v>
      </c>
      <c r="B2988" s="48" t="s">
        <v>3337</v>
      </c>
      <c r="C2988" s="48" t="s">
        <v>3338</v>
      </c>
      <c r="D2988" s="49" t="s">
        <v>1221</v>
      </c>
      <c r="E2988" s="49">
        <v>1</v>
      </c>
      <c r="F2988" s="50" t="s">
        <v>60</v>
      </c>
      <c r="G2988" s="50" t="s">
        <v>14</v>
      </c>
      <c r="H2988" s="22">
        <v>0.8619</v>
      </c>
      <c r="J2988" s="39">
        <v>92436781</v>
      </c>
      <c r="K2988" s="51">
        <v>0.85009365000000003</v>
      </c>
      <c r="L2988" s="51">
        <v>-1.1806350000000101e-002</v>
      </c>
    </row>
    <row r="2989" ht="15" hidden="1">
      <c r="A2989" s="47">
        <v>90198646</v>
      </c>
      <c r="B2989" s="48" t="s">
        <v>6227</v>
      </c>
      <c r="C2989" s="48" t="s">
        <v>6228</v>
      </c>
      <c r="D2989" s="49" t="s">
        <v>615</v>
      </c>
      <c r="E2989" s="49">
        <v>1</v>
      </c>
      <c r="F2989" s="50" t="s">
        <v>88</v>
      </c>
      <c r="G2989" s="50" t="s">
        <v>14</v>
      </c>
      <c r="H2989" s="22">
        <v>1375.2449999999999</v>
      </c>
      <c r="J2989" s="39">
        <v>90198646</v>
      </c>
      <c r="K2989" s="51">
        <v>1356.79</v>
      </c>
      <c r="L2989" s="51">
        <v>-18.454999999999899</v>
      </c>
    </row>
    <row r="2990" ht="15" hidden="1">
      <c r="A2990" s="47">
        <v>90292081</v>
      </c>
      <c r="B2990" s="48" t="s">
        <v>6225</v>
      </c>
      <c r="C2990" s="48" t="s">
        <v>6226</v>
      </c>
      <c r="D2990" s="49" t="s">
        <v>620</v>
      </c>
      <c r="E2990" s="49">
        <v>1</v>
      </c>
      <c r="F2990" s="50" t="s">
        <v>88</v>
      </c>
      <c r="G2990" s="50" t="s">
        <v>14</v>
      </c>
      <c r="H2990" s="22">
        <v>2638.3099999999999</v>
      </c>
      <c r="J2990" s="39">
        <v>90292081</v>
      </c>
      <c r="K2990" s="51">
        <v>2602.9200000000001</v>
      </c>
      <c r="L2990" s="51">
        <v>-35.389999999999901</v>
      </c>
    </row>
    <row r="2991" ht="15" hidden="1">
      <c r="A2991" s="47">
        <v>94937648</v>
      </c>
      <c r="B2991" s="48" t="s">
        <v>3199</v>
      </c>
      <c r="C2991" s="48" t="s">
        <v>3200</v>
      </c>
      <c r="D2991" s="49" t="s">
        <v>455</v>
      </c>
      <c r="E2991" s="49">
        <v>10</v>
      </c>
      <c r="F2991" s="50" t="s">
        <v>743</v>
      </c>
      <c r="G2991" s="50" t="s">
        <v>261</v>
      </c>
      <c r="H2991" s="22">
        <v>7.71</v>
      </c>
      <c r="J2991" s="39">
        <v>94937648</v>
      </c>
      <c r="K2991" s="51">
        <v>7.6069412999999999</v>
      </c>
      <c r="L2991" s="51">
        <v>-0.1030587</v>
      </c>
    </row>
    <row r="2992" ht="15" hidden="1">
      <c r="A2992" s="47">
        <v>90200853</v>
      </c>
      <c r="B2992" s="48" t="s">
        <v>5191</v>
      </c>
      <c r="C2992" s="48" t="s">
        <v>5192</v>
      </c>
      <c r="D2992" s="49" t="s">
        <v>231</v>
      </c>
      <c r="E2992" s="49">
        <v>1</v>
      </c>
      <c r="F2992" s="50" t="s">
        <v>64</v>
      </c>
      <c r="G2992" s="50" t="s">
        <v>14</v>
      </c>
      <c r="H2992" s="22">
        <v>444.86000000000001</v>
      </c>
      <c r="J2992" s="39">
        <v>90200853</v>
      </c>
      <c r="K2992" s="51">
        <v>438.92000000000002</v>
      </c>
      <c r="L2992" s="51">
        <v>-5.9400000000000004</v>
      </c>
    </row>
    <row r="2993" ht="15" hidden="1">
      <c r="A2993" s="47">
        <v>90200713</v>
      </c>
      <c r="B2993" s="48" t="s">
        <v>5195</v>
      </c>
      <c r="C2993" s="48" t="s">
        <v>5196</v>
      </c>
      <c r="D2993" s="49" t="s">
        <v>231</v>
      </c>
      <c r="E2993" s="49">
        <v>1</v>
      </c>
      <c r="F2993" s="50" t="s">
        <v>64</v>
      </c>
      <c r="G2993" s="50" t="s">
        <v>14</v>
      </c>
      <c r="H2993" s="22">
        <v>444.86000000000001</v>
      </c>
      <c r="J2993" s="39">
        <v>90200713</v>
      </c>
      <c r="K2993" s="51">
        <v>438.92000000000002</v>
      </c>
      <c r="L2993" s="51">
        <v>-5.9400000000000004</v>
      </c>
    </row>
    <row r="2994" ht="15" hidden="1">
      <c r="A2994" s="47">
        <v>90200730</v>
      </c>
      <c r="B2994" s="48" t="s">
        <v>5195</v>
      </c>
      <c r="C2994" s="48" t="s">
        <v>5196</v>
      </c>
      <c r="D2994" s="49" t="s">
        <v>231</v>
      </c>
      <c r="E2994" s="49">
        <v>1</v>
      </c>
      <c r="F2994" s="50" t="s">
        <v>64</v>
      </c>
      <c r="G2994" s="50" t="s">
        <v>14</v>
      </c>
      <c r="H2994" s="22">
        <v>444.86000000000001</v>
      </c>
      <c r="J2994" s="39">
        <v>90200730</v>
      </c>
      <c r="K2994" s="51">
        <v>438.92000000000002</v>
      </c>
      <c r="L2994" s="51">
        <v>-5.9400000000000004</v>
      </c>
    </row>
    <row r="2995" ht="15" hidden="1">
      <c r="A2995" s="47">
        <v>92412262</v>
      </c>
      <c r="B2995" s="48" t="s">
        <v>775</v>
      </c>
      <c r="C2995" s="48" t="s">
        <v>776</v>
      </c>
      <c r="D2995" s="49" t="s">
        <v>504</v>
      </c>
      <c r="E2995" s="49">
        <v>1</v>
      </c>
      <c r="F2995" s="50" t="s">
        <v>64</v>
      </c>
      <c r="G2995" s="50" t="s">
        <v>14</v>
      </c>
      <c r="H2995" s="22">
        <v>1.1039399999999999</v>
      </c>
      <c r="J2995" s="39">
        <v>92412262</v>
      </c>
      <c r="K2995" s="51">
        <v>1.08955665</v>
      </c>
      <c r="L2995" s="51">
        <v>-1.43833499999997e-002</v>
      </c>
    </row>
    <row r="2996" ht="15" hidden="1">
      <c r="A2996" s="47">
        <v>90238974</v>
      </c>
      <c r="B2996" s="48" t="s">
        <v>6921</v>
      </c>
      <c r="C2996" s="48" t="s">
        <v>6921</v>
      </c>
      <c r="D2996" s="49" t="s">
        <v>29</v>
      </c>
      <c r="E2996" s="49">
        <v>1</v>
      </c>
      <c r="F2996" s="50" t="s">
        <v>60</v>
      </c>
      <c r="G2996" s="50" t="s">
        <v>14</v>
      </c>
      <c r="H2996" s="22">
        <v>0.6018</v>
      </c>
      <c r="J2996" s="39">
        <v>90238974</v>
      </c>
      <c r="K2996" s="51">
        <v>0.59398919999999999</v>
      </c>
      <c r="L2996" s="51">
        <v>-7.8108000000000101e-003</v>
      </c>
    </row>
    <row r="2997" ht="15" hidden="1">
      <c r="A2997" s="47">
        <v>90277767</v>
      </c>
      <c r="B2997" s="48" t="s">
        <v>3176</v>
      </c>
      <c r="C2997" s="48" t="s">
        <v>3176</v>
      </c>
      <c r="D2997" s="49" t="s">
        <v>244</v>
      </c>
      <c r="E2997" s="49">
        <v>1</v>
      </c>
      <c r="F2997" s="50" t="s">
        <v>64</v>
      </c>
      <c r="G2997" s="50" t="s">
        <v>14</v>
      </c>
      <c r="H2997" s="22">
        <v>1.1032200000000001</v>
      </c>
      <c r="J2997" s="39">
        <v>90277767</v>
      </c>
      <c r="K2997" s="51">
        <v>1.0889802</v>
      </c>
      <c r="L2997" s="51">
        <v>-1.42397999999999e-002</v>
      </c>
    </row>
    <row r="2998" ht="15" hidden="1">
      <c r="A2998" s="47">
        <v>90623037</v>
      </c>
      <c r="B2998" s="48" t="s">
        <v>1826</v>
      </c>
      <c r="C2998" s="48" t="s">
        <v>1826</v>
      </c>
      <c r="D2998" s="49" t="s">
        <v>17</v>
      </c>
      <c r="E2998" s="49">
        <v>1</v>
      </c>
      <c r="F2998" s="50" t="s">
        <v>60</v>
      </c>
      <c r="G2998" s="50" t="s">
        <v>14</v>
      </c>
      <c r="H2998" s="22">
        <v>1.9552499999999999</v>
      </c>
      <c r="J2998" s="39">
        <v>90623037</v>
      </c>
      <c r="K2998" s="51">
        <v>1.9302174045</v>
      </c>
      <c r="L2998" s="51">
        <v>-2.5032595500000102e-002</v>
      </c>
    </row>
    <row r="2999" ht="15" hidden="1">
      <c r="A2999" s="47">
        <v>90177720</v>
      </c>
      <c r="B2999" s="48" t="s">
        <v>7037</v>
      </c>
      <c r="C2999" s="48" t="s">
        <v>7038</v>
      </c>
      <c r="D2999" s="49" t="s">
        <v>915</v>
      </c>
      <c r="E2999" s="49">
        <v>1</v>
      </c>
      <c r="F2999" s="50" t="s">
        <v>13</v>
      </c>
      <c r="G2999" s="50" t="s">
        <v>14</v>
      </c>
      <c r="H2999" s="22">
        <v>232.15000000000001</v>
      </c>
      <c r="J2999" s="39">
        <v>90177720</v>
      </c>
      <c r="K2999" s="51">
        <v>229.21398360000001</v>
      </c>
      <c r="L2999" s="51">
        <v>-2.9360164000000002</v>
      </c>
    </row>
    <row r="3000" ht="15" hidden="1">
      <c r="A3000" s="47">
        <v>90268008</v>
      </c>
      <c r="B3000" s="48" t="s">
        <v>410</v>
      </c>
      <c r="C3000" s="48" t="s">
        <v>411</v>
      </c>
      <c r="D3000" s="49" t="s">
        <v>409</v>
      </c>
      <c r="E3000" s="49">
        <v>40</v>
      </c>
      <c r="F3000" s="50" t="s">
        <v>95</v>
      </c>
      <c r="G3000" s="50" t="s">
        <v>19</v>
      </c>
      <c r="H3000" s="22">
        <v>0.42412499999999997</v>
      </c>
      <c r="J3000" s="39">
        <v>90268008</v>
      </c>
      <c r="K3000" s="51">
        <v>0.41906025000000002</v>
      </c>
      <c r="L3000" s="51">
        <v>-5.0647500000000102e-003</v>
      </c>
    </row>
    <row r="3001" ht="15" hidden="1">
      <c r="A3001" s="47">
        <v>92390196</v>
      </c>
      <c r="B3001" s="48" t="s">
        <v>1264</v>
      </c>
      <c r="C3001" s="48" t="s">
        <v>1265</v>
      </c>
      <c r="D3001" s="49" t="s">
        <v>748</v>
      </c>
      <c r="E3001" s="49">
        <v>20</v>
      </c>
      <c r="F3001" s="50" t="s">
        <v>95</v>
      </c>
      <c r="G3001" s="50" t="s">
        <v>19</v>
      </c>
      <c r="H3001" s="22">
        <v>0.49680000000000002</v>
      </c>
      <c r="J3001" s="39">
        <v>92390196</v>
      </c>
      <c r="K3001" s="51">
        <v>0.49089915000000001</v>
      </c>
      <c r="L3001" s="51">
        <v>-5.9008500000000703e-003</v>
      </c>
    </row>
    <row r="3002" ht="15" hidden="1">
      <c r="A3002" s="47">
        <v>92383068</v>
      </c>
      <c r="B3002" s="48" t="s">
        <v>5570</v>
      </c>
      <c r="C3002" s="48" t="s">
        <v>5571</v>
      </c>
      <c r="D3002" s="49" t="s">
        <v>703</v>
      </c>
      <c r="E3002" s="49">
        <v>20</v>
      </c>
      <c r="F3002" s="50" t="s">
        <v>95</v>
      </c>
      <c r="G3002" s="50" t="s">
        <v>19</v>
      </c>
      <c r="H3002" s="22">
        <v>1.6960500000000001</v>
      </c>
      <c r="J3002" s="39">
        <v>92383068</v>
      </c>
      <c r="K3002" s="51">
        <v>1.6762410000000001</v>
      </c>
      <c r="L3002" s="51">
        <v>-1.9809e-002</v>
      </c>
    </row>
    <row r="3003" ht="15" hidden="1">
      <c r="A3003" s="47">
        <v>90282710</v>
      </c>
      <c r="B3003" s="48" t="s">
        <v>552</v>
      </c>
      <c r="C3003" s="48" t="s">
        <v>552</v>
      </c>
      <c r="D3003" s="49" t="s">
        <v>502</v>
      </c>
      <c r="E3003" s="49">
        <v>1</v>
      </c>
      <c r="F3003" s="50" t="s">
        <v>88</v>
      </c>
      <c r="G3003" s="50" t="s">
        <v>14</v>
      </c>
      <c r="H3003" s="22">
        <v>5.8140000000000001</v>
      </c>
      <c r="J3003" s="39">
        <v>90282710</v>
      </c>
      <c r="K3003" s="51">
        <v>5.75</v>
      </c>
      <c r="L3003" s="51">
        <v>-6.4000000000000098e-002</v>
      </c>
    </row>
    <row r="3004" ht="15">
      <c r="A3004" s="47">
        <v>90264924</v>
      </c>
      <c r="B3004" s="48" t="s">
        <v>2373</v>
      </c>
      <c r="C3004" s="48" t="s">
        <v>2376</v>
      </c>
      <c r="D3004" s="49" t="s">
        <v>39</v>
      </c>
      <c r="E3004" s="49">
        <v>1</v>
      </c>
      <c r="F3004" s="50" t="s">
        <v>60</v>
      </c>
      <c r="G3004" s="50" t="s">
        <v>14</v>
      </c>
      <c r="H3004" s="22">
        <v>0.29999999999999999</v>
      </c>
      <c r="J3004" s="39">
        <v>90264924</v>
      </c>
      <c r="K3004" s="51">
        <v>0.2969946</v>
      </c>
      <c r="L3004" s="51">
        <v>-3.0053999999999901e-003</v>
      </c>
    </row>
    <row r="3005" ht="15">
      <c r="A3005" s="47">
        <v>90125215</v>
      </c>
      <c r="B3005" s="48" t="s">
        <v>8466</v>
      </c>
      <c r="C3005" s="48" t="s">
        <v>8464</v>
      </c>
      <c r="D3005" s="49" t="s">
        <v>50</v>
      </c>
      <c r="E3005" s="49">
        <v>1</v>
      </c>
      <c r="F3005" s="50" t="s">
        <v>60</v>
      </c>
      <c r="G3005" s="50" t="s">
        <v>14</v>
      </c>
      <c r="H3005" s="22">
        <v>0.45000000000000001</v>
      </c>
      <c r="J3005" s="39">
        <v>90125215</v>
      </c>
      <c r="K3005" s="51">
        <v>0.4454919</v>
      </c>
      <c r="L3005" s="51">
        <v>-4.5080999999999602e-003</v>
      </c>
    </row>
    <row r="3006" ht="15" hidden="1">
      <c r="A3006" s="47">
        <v>90249291</v>
      </c>
      <c r="B3006" s="48" t="s">
        <v>1826</v>
      </c>
      <c r="C3006" s="48" t="s">
        <v>1826</v>
      </c>
      <c r="D3006" s="49" t="s">
        <v>131</v>
      </c>
      <c r="E3006" s="49">
        <v>1</v>
      </c>
      <c r="F3006" s="50" t="s">
        <v>436</v>
      </c>
      <c r="G3006" s="50" t="s">
        <v>14</v>
      </c>
      <c r="H3006" s="22">
        <v>1.8483750000000001</v>
      </c>
      <c r="J3006" s="39">
        <v>90249291</v>
      </c>
      <c r="K3006" s="51">
        <v>1.8299463705000001</v>
      </c>
      <c r="L3006" s="51">
        <v>-1.8428629500000199e-002</v>
      </c>
    </row>
    <row r="3007" ht="15">
      <c r="A3007" s="47">
        <v>90319028</v>
      </c>
      <c r="B3007" s="48" t="s">
        <v>4807</v>
      </c>
      <c r="C3007" s="48" t="s">
        <v>4808</v>
      </c>
      <c r="D3007" s="49" t="s">
        <v>633</v>
      </c>
      <c r="E3007" s="49">
        <v>100</v>
      </c>
      <c r="F3007" s="50" t="s">
        <v>18</v>
      </c>
      <c r="G3007" s="50" t="s">
        <v>19</v>
      </c>
      <c r="H3007" s="22">
        <v>0.38</v>
      </c>
      <c r="J3007" s="39">
        <v>90319028</v>
      </c>
      <c r="K3007" s="51">
        <v>0.37629899999999999</v>
      </c>
      <c r="L3007" s="51">
        <v>-3.70099999999995e-003</v>
      </c>
    </row>
    <row r="3008" ht="15" hidden="1">
      <c r="A3008" s="47">
        <v>90295200</v>
      </c>
      <c r="B3008" s="48" t="s">
        <v>7257</v>
      </c>
      <c r="C3008" s="48" t="s">
        <v>7257</v>
      </c>
      <c r="D3008" s="49" t="s">
        <v>511</v>
      </c>
      <c r="E3008" s="49">
        <v>1</v>
      </c>
      <c r="F3008" s="50" t="s">
        <v>88</v>
      </c>
      <c r="G3008" s="50" t="s">
        <v>14</v>
      </c>
      <c r="H3008" s="22">
        <v>10.67</v>
      </c>
      <c r="J3008" s="39">
        <v>90295200</v>
      </c>
      <c r="K3008" s="51">
        <v>10.571593500000001</v>
      </c>
      <c r="L3008" s="51">
        <v>-9.8406499999999397e-002</v>
      </c>
    </row>
    <row r="3009" ht="15" hidden="1">
      <c r="A3009" s="47">
        <v>90282795</v>
      </c>
      <c r="B3009" s="48" t="s">
        <v>575</v>
      </c>
      <c r="C3009" s="48" t="s">
        <v>575</v>
      </c>
      <c r="D3009" s="49" t="s">
        <v>573</v>
      </c>
      <c r="E3009" s="49">
        <v>1</v>
      </c>
      <c r="F3009" s="50" t="s">
        <v>88</v>
      </c>
      <c r="G3009" s="50" t="s">
        <v>14</v>
      </c>
      <c r="H3009" s="22">
        <v>6.2666250000000003</v>
      </c>
      <c r="J3009" s="39">
        <v>90282795</v>
      </c>
      <c r="K3009" s="51">
        <v>6.2121370499999999</v>
      </c>
      <c r="L3009" s="51">
        <v>-5.4487949999999501e-002</v>
      </c>
    </row>
    <row r="3010" ht="15" hidden="1">
      <c r="A3010" s="47">
        <v>92431798</v>
      </c>
      <c r="B3010" s="48" t="s">
        <v>3879</v>
      </c>
      <c r="C3010" s="48" t="s">
        <v>3881</v>
      </c>
      <c r="D3010" s="49" t="s">
        <v>603</v>
      </c>
      <c r="E3010" s="49">
        <v>1</v>
      </c>
      <c r="F3010" s="50" t="s">
        <v>64</v>
      </c>
      <c r="G3010" s="50" t="s">
        <v>14</v>
      </c>
      <c r="H3010" s="22">
        <v>6.2300000000000004</v>
      </c>
      <c r="J3010" s="39">
        <v>92431798</v>
      </c>
      <c r="K3010" s="51">
        <v>6.1781454</v>
      </c>
      <c r="L3010" s="51">
        <v>-5.1854600000000403e-002</v>
      </c>
    </row>
    <row r="3011" ht="15">
      <c r="A3011" s="47">
        <v>90200373</v>
      </c>
      <c r="B3011" s="48" t="s">
        <v>2719</v>
      </c>
      <c r="C3011" s="48" t="s">
        <v>2719</v>
      </c>
      <c r="D3011" s="49" t="s">
        <v>231</v>
      </c>
      <c r="E3011" s="49">
        <v>20</v>
      </c>
      <c r="F3011" s="50" t="s">
        <v>18</v>
      </c>
      <c r="G3011" s="50" t="s">
        <v>19</v>
      </c>
      <c r="H3011" s="22">
        <v>0.27742499999999998</v>
      </c>
      <c r="J3011" s="39">
        <v>90200373</v>
      </c>
      <c r="K3011" s="51">
        <v>0.27538245</v>
      </c>
      <c r="L3011" s="51">
        <v>-2.0425499999999798e-003</v>
      </c>
    </row>
    <row r="3012" ht="15" hidden="1">
      <c r="A3012" s="47">
        <v>90286820</v>
      </c>
      <c r="B3012" s="48" t="s">
        <v>5864</v>
      </c>
      <c r="C3012" s="48" t="s">
        <v>5865</v>
      </c>
      <c r="D3012" s="49" t="s">
        <v>544</v>
      </c>
      <c r="E3012" s="49">
        <v>1</v>
      </c>
      <c r="F3012" s="50" t="s">
        <v>88</v>
      </c>
      <c r="G3012" s="50" t="s">
        <v>14</v>
      </c>
      <c r="H3012" s="22">
        <v>4.5125000000000002</v>
      </c>
      <c r="J3012" s="39">
        <v>90286820</v>
      </c>
      <c r="K3012" s="51">
        <v>4.4796685500000004</v>
      </c>
      <c r="L3012" s="51">
        <v>-3.2831449999999797e-002</v>
      </c>
    </row>
    <row r="3013" ht="15" hidden="1">
      <c r="A3013" s="47">
        <v>90164156</v>
      </c>
      <c r="B3013" s="48" t="s">
        <v>441</v>
      </c>
      <c r="C3013" s="48" t="s">
        <v>442</v>
      </c>
      <c r="D3013" s="49" t="s">
        <v>134</v>
      </c>
      <c r="E3013" s="49">
        <v>1</v>
      </c>
      <c r="F3013" s="50" t="s">
        <v>60</v>
      </c>
      <c r="G3013" s="50" t="s">
        <v>14</v>
      </c>
      <c r="H3013" s="22">
        <v>0.83216666666666705</v>
      </c>
      <c r="J3013" s="39">
        <v>90164156</v>
      </c>
      <c r="K3013" s="51">
        <v>0.82614734999999995</v>
      </c>
      <c r="L3013" s="51">
        <v>-6.0193166666666596e-003</v>
      </c>
    </row>
    <row r="3014" ht="15" hidden="1">
      <c r="A3014" s="47">
        <v>90215087</v>
      </c>
      <c r="B3014" s="48" t="s">
        <v>9219</v>
      </c>
      <c r="C3014" s="48" t="s">
        <v>9220</v>
      </c>
      <c r="D3014" s="49" t="s">
        <v>154</v>
      </c>
      <c r="E3014" s="49">
        <v>3.5</v>
      </c>
      <c r="F3014" s="50" t="s">
        <v>95</v>
      </c>
      <c r="G3014" s="50" t="s">
        <v>19</v>
      </c>
      <c r="H3014" s="22">
        <v>2.1497142857142899</v>
      </c>
      <c r="J3014" s="39">
        <v>90215087</v>
      </c>
      <c r="K3014" s="51">
        <v>2.1343679280000001</v>
      </c>
      <c r="L3014" s="51">
        <v>-1.53463577142858e-002</v>
      </c>
    </row>
    <row r="3015" ht="15">
      <c r="A3015" s="47">
        <v>92458955</v>
      </c>
      <c r="B3015" s="48" t="s">
        <v>9256</v>
      </c>
      <c r="C3015" s="48" t="s">
        <v>9257</v>
      </c>
      <c r="D3015" s="49" t="s">
        <v>603</v>
      </c>
      <c r="E3015" s="49">
        <v>60</v>
      </c>
      <c r="F3015" s="50" t="s">
        <v>18</v>
      </c>
      <c r="G3015" s="50" t="s">
        <v>19</v>
      </c>
      <c r="H3015" s="22">
        <v>0.40999999999999998</v>
      </c>
      <c r="J3015" s="39">
        <v>92458955</v>
      </c>
      <c r="K3015" s="51">
        <v>0.40708709999999998</v>
      </c>
      <c r="L3015" s="51">
        <v>-2.9128999999998798e-003</v>
      </c>
    </row>
    <row r="3016" ht="15">
      <c r="A3016" s="47">
        <v>92411177</v>
      </c>
      <c r="B3016" s="48" t="s">
        <v>1359</v>
      </c>
      <c r="C3016" s="48" t="s">
        <v>1360</v>
      </c>
      <c r="D3016" s="49" t="s">
        <v>1361</v>
      </c>
      <c r="E3016" s="49">
        <v>1</v>
      </c>
      <c r="F3016" s="50" t="s">
        <v>60</v>
      </c>
      <c r="G3016" s="50" t="s">
        <v>14</v>
      </c>
      <c r="H3016" s="22">
        <v>0.40999999999999998</v>
      </c>
      <c r="J3016" s="39">
        <v>92411177</v>
      </c>
      <c r="K3016" s="51">
        <v>0.40708709999999998</v>
      </c>
      <c r="L3016" s="51">
        <v>-2.9128999999998798e-003</v>
      </c>
    </row>
    <row r="3017" ht="15">
      <c r="A3017" s="47">
        <v>92396291</v>
      </c>
      <c r="B3017" s="48" t="s">
        <v>9252</v>
      </c>
      <c r="C3017" s="48" t="s">
        <v>9253</v>
      </c>
      <c r="D3017" s="49" t="s">
        <v>603</v>
      </c>
      <c r="E3017" s="49">
        <v>1</v>
      </c>
      <c r="F3017" s="50" t="s">
        <v>60</v>
      </c>
      <c r="G3017" s="50" t="s">
        <v>14</v>
      </c>
      <c r="H3017" s="22">
        <v>0.46999999999999997</v>
      </c>
      <c r="J3017" s="39">
        <v>92396291</v>
      </c>
      <c r="K3017" s="51">
        <v>0.46695284999999997</v>
      </c>
      <c r="L3017" s="51">
        <v>-3.0471499999999399e-003</v>
      </c>
    </row>
    <row r="3018" ht="15" hidden="1">
      <c r="A3018" s="47">
        <v>90311019</v>
      </c>
      <c r="B3018" s="48" t="s">
        <v>3686</v>
      </c>
      <c r="C3018" s="48" t="s">
        <v>3687</v>
      </c>
      <c r="D3018" s="49" t="s">
        <v>92</v>
      </c>
      <c r="E3018" s="49">
        <v>1</v>
      </c>
      <c r="F3018" s="50" t="s">
        <v>436</v>
      </c>
      <c r="G3018" s="50" t="s">
        <v>14</v>
      </c>
      <c r="H3018" s="22">
        <v>0.93999999999999995</v>
      </c>
      <c r="J3018" s="39">
        <v>90311019</v>
      </c>
      <c r="K3018" s="51">
        <v>0.93390569999999995</v>
      </c>
      <c r="L3018" s="51">
        <v>-6.0942999999998903e-003</v>
      </c>
    </row>
    <row r="3019" ht="15" hidden="1">
      <c r="A3019" s="47">
        <v>90119410</v>
      </c>
      <c r="B3019" s="48" t="s">
        <v>8524</v>
      </c>
      <c r="C3019" s="48" t="s">
        <v>8525</v>
      </c>
      <c r="D3019" s="49" t="s">
        <v>520</v>
      </c>
      <c r="E3019" s="49">
        <v>100</v>
      </c>
      <c r="F3019" s="50" t="s">
        <v>18</v>
      </c>
      <c r="G3019" s="50" t="s">
        <v>19</v>
      </c>
      <c r="H3019" s="22">
        <v>1.823</v>
      </c>
      <c r="J3019" s="39">
        <v>90119410</v>
      </c>
      <c r="K3019" s="51">
        <v>1.81125</v>
      </c>
      <c r="L3019" s="51">
        <v>-1.1749999999999899e-002</v>
      </c>
    </row>
    <row r="3020" ht="15" hidden="1">
      <c r="A3020" s="47">
        <v>90171500</v>
      </c>
      <c r="B3020" s="48" t="s">
        <v>242</v>
      </c>
      <c r="C3020" s="48" t="s">
        <v>243</v>
      </c>
      <c r="D3020" s="49" t="s">
        <v>244</v>
      </c>
      <c r="E3020" s="49">
        <v>1</v>
      </c>
      <c r="F3020" s="50" t="s">
        <v>13</v>
      </c>
      <c r="G3020" s="50" t="s">
        <v>14</v>
      </c>
      <c r="H3020" s="22">
        <v>77.700000000000003</v>
      </c>
      <c r="J3020" s="39">
        <v>90171500</v>
      </c>
      <c r="K3020" s="51">
        <v>77.200000000000003</v>
      </c>
      <c r="L3020" s="51">
        <v>-0.5</v>
      </c>
    </row>
    <row r="3021" ht="15">
      <c r="A3021" s="47">
        <v>90265416</v>
      </c>
      <c r="B3021" s="48" t="s">
        <v>8257</v>
      </c>
      <c r="C3021" s="48" t="s">
        <v>8258</v>
      </c>
      <c r="D3021" s="49" t="s">
        <v>29</v>
      </c>
      <c r="E3021" s="49">
        <v>1</v>
      </c>
      <c r="F3021" s="50" t="s">
        <v>60</v>
      </c>
      <c r="G3021" s="50" t="s">
        <v>14</v>
      </c>
      <c r="H3021" s="22">
        <v>0.298875</v>
      </c>
      <c r="J3021" s="39">
        <v>90265416</v>
      </c>
      <c r="K3021" s="51">
        <v>0.2969946</v>
      </c>
      <c r="L3021" s="51">
        <v>-1.8804e-003</v>
      </c>
    </row>
    <row r="3022" ht="15">
      <c r="A3022" s="47">
        <v>90705017</v>
      </c>
      <c r="B3022" s="48" t="s">
        <v>7562</v>
      </c>
      <c r="C3022" s="48" t="s">
        <v>7563</v>
      </c>
      <c r="D3022" s="49" t="s">
        <v>633</v>
      </c>
      <c r="E3022" s="49">
        <v>40</v>
      </c>
      <c r="F3022" s="50" t="s">
        <v>95</v>
      </c>
      <c r="G3022" s="50" t="s">
        <v>19</v>
      </c>
      <c r="H3022" s="22">
        <v>0.53000000000000003</v>
      </c>
      <c r="J3022" s="39">
        <v>90705017</v>
      </c>
      <c r="K3022" s="51">
        <v>0.52681860000000003</v>
      </c>
      <c r="L3022" s="51">
        <v>-3.1814e-003</v>
      </c>
    </row>
    <row r="3023" ht="15">
      <c r="A3023" s="47">
        <v>92418864</v>
      </c>
      <c r="B3023" s="48" t="s">
        <v>8281</v>
      </c>
      <c r="C3023" s="48" t="s">
        <v>8281</v>
      </c>
      <c r="D3023" s="49" t="s">
        <v>244</v>
      </c>
      <c r="E3023" s="49">
        <v>1</v>
      </c>
      <c r="F3023" s="50" t="s">
        <v>60</v>
      </c>
      <c r="G3023" s="50" t="s">
        <v>14</v>
      </c>
      <c r="H3023" s="22">
        <v>0.81899999999999995</v>
      </c>
      <c r="J3023" s="39">
        <v>92418864</v>
      </c>
      <c r="K3023" s="51">
        <v>0.81417419999999996</v>
      </c>
      <c r="L3023" s="51">
        <v>-4.8257999999998802e-003</v>
      </c>
    </row>
    <row r="3024" ht="15">
      <c r="A3024" s="47">
        <v>92428797</v>
      </c>
      <c r="B3024" s="48" t="s">
        <v>6627</v>
      </c>
      <c r="C3024" s="48" t="s">
        <v>6629</v>
      </c>
      <c r="D3024" s="49" t="s">
        <v>134</v>
      </c>
      <c r="E3024" s="49">
        <v>1</v>
      </c>
      <c r="F3024" s="50" t="s">
        <v>60</v>
      </c>
      <c r="G3024" s="50" t="s">
        <v>14</v>
      </c>
      <c r="H3024" s="22">
        <v>0.58999999999999997</v>
      </c>
      <c r="J3024" s="39">
        <v>92428797</v>
      </c>
      <c r="K3024" s="51">
        <v>0.58668434999999997</v>
      </c>
      <c r="L3024" s="51">
        <v>-3.3156499999999998e-003</v>
      </c>
    </row>
    <row r="3025" ht="15">
      <c r="A3025" s="47">
        <v>90170920</v>
      </c>
      <c r="B3025" s="48" t="s">
        <v>1569</v>
      </c>
      <c r="C3025" s="48" t="s">
        <v>1569</v>
      </c>
      <c r="D3025" s="49" t="s">
        <v>244</v>
      </c>
      <c r="E3025" s="49">
        <v>1</v>
      </c>
      <c r="F3025" s="50" t="s">
        <v>60</v>
      </c>
      <c r="G3025" s="50" t="s">
        <v>14</v>
      </c>
      <c r="H3025" s="22">
        <v>0.21149999999999999</v>
      </c>
      <c r="J3025" s="39">
        <v>90170920</v>
      </c>
      <c r="K3025" s="51">
        <v>0.21037117499999999</v>
      </c>
      <c r="L3025" s="51">
        <v>-1.1288249999999399e-003</v>
      </c>
    </row>
    <row r="3026" ht="15">
      <c r="A3026" s="47">
        <v>92415580</v>
      </c>
      <c r="B3026" s="48" t="s">
        <v>4960</v>
      </c>
      <c r="C3026" s="48" t="s">
        <v>4961</v>
      </c>
      <c r="D3026" s="49" t="s">
        <v>134</v>
      </c>
      <c r="E3026" s="49">
        <v>1</v>
      </c>
      <c r="F3026" s="50" t="s">
        <v>60</v>
      </c>
      <c r="G3026" s="50" t="s">
        <v>14</v>
      </c>
      <c r="H3026" s="22">
        <v>0.65000000000000002</v>
      </c>
      <c r="J3026" s="39">
        <v>92415580</v>
      </c>
      <c r="K3026" s="51">
        <v>0.64655010000000002</v>
      </c>
      <c r="L3026" s="51">
        <v>-3.4498999999998899e-003</v>
      </c>
    </row>
    <row r="3027" ht="15">
      <c r="A3027" s="47">
        <v>92392920</v>
      </c>
      <c r="B3027" s="48" t="s">
        <v>1782</v>
      </c>
      <c r="C3027" s="48" t="s">
        <v>1783</v>
      </c>
      <c r="D3027" s="49" t="s">
        <v>455</v>
      </c>
      <c r="E3027" s="49">
        <v>1</v>
      </c>
      <c r="F3027" s="50" t="s">
        <v>60</v>
      </c>
      <c r="G3027" s="50" t="s">
        <v>14</v>
      </c>
      <c r="H3027" s="22">
        <v>0.70999999999999996</v>
      </c>
      <c r="J3027" s="39">
        <v>92392920</v>
      </c>
      <c r="K3027" s="51">
        <v>0.70641584999999996</v>
      </c>
      <c r="L3027" s="51">
        <v>-3.5841499999999002e-003</v>
      </c>
    </row>
    <row r="3028" ht="15">
      <c r="A3028" s="47">
        <v>92428835</v>
      </c>
      <c r="B3028" s="48" t="s">
        <v>6638</v>
      </c>
      <c r="C3028" s="48" t="s">
        <v>6639</v>
      </c>
      <c r="D3028" s="49" t="s">
        <v>134</v>
      </c>
      <c r="E3028" s="49">
        <v>1</v>
      </c>
      <c r="F3028" s="50" t="s">
        <v>60</v>
      </c>
      <c r="G3028" s="50" t="s">
        <v>14</v>
      </c>
      <c r="H3028" s="22">
        <v>0.77000000000000002</v>
      </c>
      <c r="J3028" s="39">
        <v>92428835</v>
      </c>
      <c r="K3028" s="51">
        <v>0.76628160000000001</v>
      </c>
      <c r="L3028" s="51">
        <v>-3.7184000000000102e-003</v>
      </c>
    </row>
    <row r="3029" ht="15" hidden="1">
      <c r="A3029" s="47">
        <v>90119401</v>
      </c>
      <c r="B3029" s="48" t="s">
        <v>8526</v>
      </c>
      <c r="C3029" s="48" t="s">
        <v>8527</v>
      </c>
      <c r="D3029" s="49" t="s">
        <v>520</v>
      </c>
      <c r="E3029" s="49">
        <v>50</v>
      </c>
      <c r="F3029" s="50" t="s">
        <v>18</v>
      </c>
      <c r="G3029" s="50" t="s">
        <v>19</v>
      </c>
      <c r="H3029" s="22">
        <v>1.8200000000000001</v>
      </c>
      <c r="J3029" s="39">
        <v>90119401</v>
      </c>
      <c r="K3029" s="51">
        <v>1.81125</v>
      </c>
      <c r="L3029" s="51">
        <v>-8.7500000000000407e-003</v>
      </c>
    </row>
    <row r="3030" ht="15" hidden="1">
      <c r="A3030" s="47">
        <v>90286480</v>
      </c>
      <c r="B3030" s="48" t="s">
        <v>5790</v>
      </c>
      <c r="C3030" s="48" t="s">
        <v>5790</v>
      </c>
      <c r="D3030" s="49" t="s">
        <v>544</v>
      </c>
      <c r="E3030" s="49">
        <v>1</v>
      </c>
      <c r="F3030" s="50" t="s">
        <v>88</v>
      </c>
      <c r="G3030" s="50" t="s">
        <v>14</v>
      </c>
      <c r="H3030" s="22">
        <v>8.7283333333333299</v>
      </c>
      <c r="J3030" s="39">
        <v>90286480</v>
      </c>
      <c r="K3030" s="51">
        <v>8.6870920500000004</v>
      </c>
      <c r="L3030" s="51">
        <v>-4.1241283333333101e-002</v>
      </c>
    </row>
    <row r="3031" ht="15" hidden="1">
      <c r="A3031" s="47">
        <v>90159780</v>
      </c>
      <c r="B3031" s="48" t="s">
        <v>1349</v>
      </c>
      <c r="C3031" s="48" t="s">
        <v>1350</v>
      </c>
      <c r="D3031" s="49" t="s">
        <v>1221</v>
      </c>
      <c r="E3031" s="49">
        <v>1</v>
      </c>
      <c r="F3031" s="50" t="s">
        <v>60</v>
      </c>
      <c r="G3031" s="50" t="s">
        <v>14</v>
      </c>
      <c r="H3031" s="22">
        <v>1.1187</v>
      </c>
      <c r="J3031" s="39">
        <v>90159780</v>
      </c>
      <c r="K3031" s="51">
        <v>1.11350295</v>
      </c>
      <c r="L3031" s="51">
        <v>-5.19704999999981e-003</v>
      </c>
    </row>
    <row r="3032" ht="15">
      <c r="A3032" s="47">
        <v>92426719</v>
      </c>
      <c r="B3032" s="48" t="s">
        <v>3517</v>
      </c>
      <c r="C3032" s="48" t="s">
        <v>3518</v>
      </c>
      <c r="D3032" s="49" t="s">
        <v>146</v>
      </c>
      <c r="E3032" s="49">
        <v>1</v>
      </c>
      <c r="F3032" s="50" t="s">
        <v>60</v>
      </c>
      <c r="G3032" s="50" t="s">
        <v>14</v>
      </c>
      <c r="H3032" s="22">
        <v>0.82999999999999996</v>
      </c>
      <c r="J3032" s="39">
        <v>92426719</v>
      </c>
      <c r="K3032" s="51">
        <v>0.82614734999999995</v>
      </c>
      <c r="L3032" s="51">
        <v>-3.85265000000001e-003</v>
      </c>
    </row>
    <row r="3033" ht="15" hidden="1">
      <c r="A3033" s="47">
        <v>90281292</v>
      </c>
      <c r="B3033" s="48" t="s">
        <v>2546</v>
      </c>
      <c r="C3033" s="48" t="s">
        <v>2547</v>
      </c>
      <c r="D3033" s="49" t="s">
        <v>554</v>
      </c>
      <c r="E3033" s="49">
        <v>1</v>
      </c>
      <c r="F3033" s="50" t="s">
        <v>88</v>
      </c>
      <c r="G3033" s="50" t="s">
        <v>14</v>
      </c>
      <c r="H3033" s="22">
        <v>5.0129999999999999</v>
      </c>
      <c r="J3033" s="39">
        <v>90281292</v>
      </c>
      <c r="K3033" s="51">
        <v>4.9900000000000002</v>
      </c>
      <c r="L3033" s="51">
        <v>-2.2999999999999701e-002</v>
      </c>
    </row>
    <row r="3034" ht="15" hidden="1">
      <c r="A3034" s="47">
        <v>90307356</v>
      </c>
      <c r="B3034" s="48" t="s">
        <v>3592</v>
      </c>
      <c r="C3034" s="48" t="s">
        <v>3592</v>
      </c>
      <c r="D3034" s="49" t="s">
        <v>504</v>
      </c>
      <c r="E3034" s="49">
        <v>1</v>
      </c>
      <c r="F3034" s="50" t="s">
        <v>64</v>
      </c>
      <c r="G3034" s="50" t="s">
        <v>14</v>
      </c>
      <c r="H3034" s="22">
        <v>65.129999999999995</v>
      </c>
      <c r="J3034" s="39">
        <v>90307356</v>
      </c>
      <c r="K3034" s="51">
        <v>64.832035500000003</v>
      </c>
      <c r="L3034" s="51">
        <v>-0.29796449999999203</v>
      </c>
    </row>
    <row r="3035" ht="15">
      <c r="A3035" s="47">
        <v>90267397</v>
      </c>
      <c r="B3035" s="48" t="s">
        <v>3539</v>
      </c>
      <c r="C3035" s="48" t="s">
        <v>3540</v>
      </c>
      <c r="D3035" s="49" t="s">
        <v>247</v>
      </c>
      <c r="E3035" s="49">
        <v>1</v>
      </c>
      <c r="F3035" s="50" t="s">
        <v>64</v>
      </c>
      <c r="G3035" s="50" t="s">
        <v>14</v>
      </c>
      <c r="H3035" s="22">
        <v>0.89000000000000001</v>
      </c>
      <c r="J3035" s="39">
        <v>90267397</v>
      </c>
      <c r="K3035" s="51">
        <v>0.8860131</v>
      </c>
      <c r="L3035" s="51">
        <v>-3.9868999999999001e-003</v>
      </c>
    </row>
    <row r="3036" ht="15">
      <c r="A3036" s="47">
        <v>90268342</v>
      </c>
      <c r="B3036" s="48" t="s">
        <v>6603</v>
      </c>
      <c r="C3036" s="48" t="s">
        <v>6614</v>
      </c>
      <c r="D3036" s="49" t="s">
        <v>134</v>
      </c>
      <c r="E3036" s="49">
        <v>1</v>
      </c>
      <c r="F3036" s="50" t="s">
        <v>60</v>
      </c>
      <c r="G3036" s="50" t="s">
        <v>14</v>
      </c>
      <c r="H3036" s="22">
        <v>0.89000000000000001</v>
      </c>
      <c r="J3036" s="39">
        <v>90268342</v>
      </c>
      <c r="K3036" s="51">
        <v>0.8860131</v>
      </c>
      <c r="L3036" s="51">
        <v>-3.9868999999999001e-003</v>
      </c>
    </row>
    <row r="3037" ht="15" hidden="1">
      <c r="A3037" s="47">
        <v>90279697</v>
      </c>
      <c r="B3037" s="48" t="s">
        <v>9441</v>
      </c>
      <c r="C3037" s="48" t="s">
        <v>9443</v>
      </c>
      <c r="D3037" s="49" t="s">
        <v>528</v>
      </c>
      <c r="E3037" s="49">
        <v>1</v>
      </c>
      <c r="F3037" s="50" t="s">
        <v>88</v>
      </c>
      <c r="G3037" s="50" t="s">
        <v>14</v>
      </c>
      <c r="H3037" s="22">
        <v>166.62</v>
      </c>
      <c r="J3037" s="39">
        <v>90279697</v>
      </c>
      <c r="K3037" s="51">
        <v>165.89623365</v>
      </c>
      <c r="L3037" s="51">
        <v>-0.723766350000005</v>
      </c>
    </row>
    <row r="3038" ht="15" hidden="1">
      <c r="A3038" s="47">
        <v>90307348</v>
      </c>
      <c r="B3038" s="48" t="s">
        <v>3591</v>
      </c>
      <c r="C3038" s="48" t="s">
        <v>3591</v>
      </c>
      <c r="D3038" s="49" t="s">
        <v>504</v>
      </c>
      <c r="E3038" s="49">
        <v>1</v>
      </c>
      <c r="F3038" s="50" t="s">
        <v>64</v>
      </c>
      <c r="G3038" s="50" t="s">
        <v>14</v>
      </c>
      <c r="H3038" s="22">
        <v>32.560000000000002</v>
      </c>
      <c r="J3038" s="39">
        <v>90307348</v>
      </c>
      <c r="K3038" s="51">
        <v>32.421910500000003</v>
      </c>
      <c r="L3038" s="51">
        <v>-0.1380895</v>
      </c>
    </row>
    <row r="3039" ht="15">
      <c r="A3039" s="47">
        <v>92434720</v>
      </c>
      <c r="B3039" s="48" t="s">
        <v>4104</v>
      </c>
      <c r="C3039" s="48" t="s">
        <v>4105</v>
      </c>
      <c r="D3039" s="49" t="s">
        <v>1356</v>
      </c>
      <c r="E3039" s="49">
        <v>1</v>
      </c>
      <c r="F3039" s="50" t="s">
        <v>158</v>
      </c>
      <c r="G3039" s="50" t="s">
        <v>14</v>
      </c>
      <c r="H3039" s="22">
        <v>1.0700000000000001</v>
      </c>
      <c r="J3039" s="39">
        <v>92434720</v>
      </c>
      <c r="K3039" s="51">
        <v>1.06561035</v>
      </c>
      <c r="L3039" s="51">
        <v>-4.3896499999997998e-003</v>
      </c>
    </row>
    <row r="3040" ht="15">
      <c r="A3040" s="47">
        <v>90016033</v>
      </c>
      <c r="B3040" s="48" t="s">
        <v>4958</v>
      </c>
      <c r="C3040" s="48" t="s">
        <v>4959</v>
      </c>
      <c r="D3040" s="49" t="s">
        <v>92</v>
      </c>
      <c r="E3040" s="49">
        <v>1</v>
      </c>
      <c r="F3040" s="50" t="s">
        <v>60</v>
      </c>
      <c r="G3040" s="50" t="s">
        <v>14</v>
      </c>
      <c r="H3040" s="22">
        <v>1.0700000000000001</v>
      </c>
      <c r="J3040" s="39">
        <v>90016033</v>
      </c>
      <c r="K3040" s="51">
        <v>1.06561035</v>
      </c>
      <c r="L3040" s="51">
        <v>-4.3896499999997998e-003</v>
      </c>
    </row>
    <row r="3041" ht="15" hidden="1">
      <c r="A3041" s="47">
        <v>90282612</v>
      </c>
      <c r="B3041" s="48" t="s">
        <v>543</v>
      </c>
      <c r="C3041" s="48" t="s">
        <v>543</v>
      </c>
      <c r="D3041" s="49" t="s">
        <v>544</v>
      </c>
      <c r="E3041" s="49">
        <v>1</v>
      </c>
      <c r="F3041" s="50" t="s">
        <v>88</v>
      </c>
      <c r="G3041" s="50" t="s">
        <v>14</v>
      </c>
      <c r="H3041" s="22">
        <v>9.7300000000000004</v>
      </c>
      <c r="J3041" s="39">
        <v>90282612</v>
      </c>
      <c r="K3041" s="51">
        <v>9.69047415</v>
      </c>
      <c r="L3041" s="51">
        <v>-3.9525850000000397e-002</v>
      </c>
    </row>
    <row r="3042" ht="15">
      <c r="A3042" s="47">
        <v>92402941</v>
      </c>
      <c r="B3042" s="48" t="s">
        <v>4037</v>
      </c>
      <c r="C3042" s="48" t="s">
        <v>4038</v>
      </c>
      <c r="D3042" s="49" t="s">
        <v>134</v>
      </c>
      <c r="E3042" s="49">
        <v>30</v>
      </c>
      <c r="F3042" s="50" t="s">
        <v>95</v>
      </c>
      <c r="G3042" s="50" t="s">
        <v>19</v>
      </c>
      <c r="H3042" s="22">
        <v>1.1299999999999999</v>
      </c>
      <c r="J3042" s="39">
        <v>92402941</v>
      </c>
      <c r="K3042" s="51">
        <v>1.1254761</v>
      </c>
      <c r="L3042" s="51">
        <v>-4.5238999999999098e-003</v>
      </c>
    </row>
    <row r="3043" ht="15" hidden="1">
      <c r="A3043" s="47">
        <v>90240235</v>
      </c>
      <c r="B3043" s="48" t="s">
        <v>8042</v>
      </c>
      <c r="C3043" s="48" t="s">
        <v>8044</v>
      </c>
      <c r="D3043" s="49" t="s">
        <v>450</v>
      </c>
      <c r="E3043" s="49">
        <v>30</v>
      </c>
      <c r="F3043" s="50" t="s">
        <v>743</v>
      </c>
      <c r="G3043" s="50" t="s">
        <v>19</v>
      </c>
      <c r="H3043" s="22">
        <v>19.7364</v>
      </c>
      <c r="J3043" s="39">
        <v>90240235</v>
      </c>
      <c r="K3043" s="51">
        <v>19.659912299999998</v>
      </c>
      <c r="L3043" s="51">
        <v>-7.6487699999994205e-002</v>
      </c>
    </row>
    <row r="3044" ht="15">
      <c r="A3044" s="47">
        <v>90236882</v>
      </c>
      <c r="B3044" s="48" t="s">
        <v>1552</v>
      </c>
      <c r="C3044" s="48" t="s">
        <v>1558</v>
      </c>
      <c r="D3044" s="49" t="s">
        <v>29</v>
      </c>
      <c r="E3044" s="49">
        <v>1</v>
      </c>
      <c r="F3044" s="50" t="s">
        <v>60</v>
      </c>
      <c r="G3044" s="50" t="s">
        <v>14</v>
      </c>
      <c r="H3044" s="22">
        <v>0.77000000000000002</v>
      </c>
      <c r="J3044" s="39">
        <v>90236882</v>
      </c>
      <c r="K3044" s="51">
        <v>0.76723604999999995</v>
      </c>
      <c r="L3044" s="51">
        <v>-2.7639499999999599e-003</v>
      </c>
    </row>
    <row r="3045" ht="15">
      <c r="A3045" s="47">
        <v>90182014</v>
      </c>
      <c r="B3045" s="48" t="s">
        <v>3254</v>
      </c>
      <c r="C3045" s="48" t="s">
        <v>3255</v>
      </c>
      <c r="D3045" s="49" t="s">
        <v>154</v>
      </c>
      <c r="E3045" s="49">
        <v>100</v>
      </c>
      <c r="F3045" s="50" t="s">
        <v>151</v>
      </c>
      <c r="G3045" s="50" t="s">
        <v>19</v>
      </c>
      <c r="H3045" s="22">
        <v>7.2090000000000001e-002</v>
      </c>
      <c r="J3045" s="39">
        <v>90182014</v>
      </c>
      <c r="K3045" s="51">
        <v>7.1838899999999997e-002</v>
      </c>
      <c r="L3045" s="51">
        <v>-2.5110000000000399e-004</v>
      </c>
    </row>
    <row r="3046" ht="15">
      <c r="A3046" s="47">
        <v>90264703</v>
      </c>
      <c r="B3046" s="48" t="s">
        <v>3505</v>
      </c>
      <c r="C3046" s="48" t="s">
        <v>3497</v>
      </c>
      <c r="D3046" s="49" t="s">
        <v>244</v>
      </c>
      <c r="E3046" s="49">
        <v>1</v>
      </c>
      <c r="F3046" s="50" t="s">
        <v>60</v>
      </c>
      <c r="G3046" s="50" t="s">
        <v>14</v>
      </c>
      <c r="H3046" s="22">
        <v>0.35999999999999999</v>
      </c>
      <c r="J3046" s="39">
        <v>90264703</v>
      </c>
      <c r="K3046" s="51">
        <v>0.35886847500000002</v>
      </c>
      <c r="L3046" s="51">
        <v>-1.1315249999999701e-003</v>
      </c>
    </row>
    <row r="3047" ht="15">
      <c r="A3047" s="47">
        <v>90270193</v>
      </c>
      <c r="B3047" s="48" t="s">
        <v>4286</v>
      </c>
      <c r="C3047" s="48" t="s">
        <v>4287</v>
      </c>
      <c r="D3047" s="49" t="s">
        <v>603</v>
      </c>
      <c r="E3047" s="49">
        <v>1</v>
      </c>
      <c r="F3047" s="50" t="s">
        <v>64</v>
      </c>
      <c r="G3047" s="50" t="s">
        <v>14</v>
      </c>
      <c r="H3047" s="22">
        <v>1.02</v>
      </c>
      <c r="J3047" s="39">
        <v>90270193</v>
      </c>
      <c r="K3047" s="51">
        <v>1.0177177500000001</v>
      </c>
      <c r="L3047" s="51">
        <v>-2.28225000000015e-003</v>
      </c>
    </row>
    <row r="3048" ht="15">
      <c r="A3048" s="47">
        <v>92385036</v>
      </c>
      <c r="B3048" s="48" t="s">
        <v>2061</v>
      </c>
      <c r="C3048" s="48" t="s">
        <v>2062</v>
      </c>
      <c r="D3048" s="49" t="s">
        <v>50</v>
      </c>
      <c r="E3048" s="49">
        <v>1</v>
      </c>
      <c r="F3048" s="50" t="s">
        <v>64</v>
      </c>
      <c r="G3048" s="50" t="s">
        <v>14</v>
      </c>
      <c r="H3048" s="22">
        <v>1.8600000000000001</v>
      </c>
      <c r="J3048" s="39">
        <v>92385036</v>
      </c>
      <c r="K3048" s="51">
        <v>1.8558382499999999</v>
      </c>
      <c r="L3048" s="51">
        <v>-4.1617500000001896e-003</v>
      </c>
    </row>
    <row r="3049" ht="15">
      <c r="A3049" s="47">
        <v>90659015</v>
      </c>
      <c r="B3049" s="48" t="s">
        <v>7477</v>
      </c>
      <c r="C3049" s="48" t="s">
        <v>7480</v>
      </c>
      <c r="D3049" s="49" t="s">
        <v>703</v>
      </c>
      <c r="E3049" s="49">
        <v>1</v>
      </c>
      <c r="F3049" s="50" t="s">
        <v>60</v>
      </c>
      <c r="G3049" s="50" t="s">
        <v>14</v>
      </c>
      <c r="H3049" s="22">
        <v>2.1000000000000001</v>
      </c>
      <c r="J3049" s="39">
        <v>90659015</v>
      </c>
      <c r="K3049" s="51">
        <v>2.0953012499999999</v>
      </c>
      <c r="L3049" s="51">
        <v>-4.6987500000002002e-003</v>
      </c>
    </row>
    <row r="3050" ht="15">
      <c r="A3050" s="47">
        <v>90268237</v>
      </c>
      <c r="B3050" s="48" t="s">
        <v>2874</v>
      </c>
      <c r="C3050" s="48" t="s">
        <v>2875</v>
      </c>
      <c r="D3050" s="49" t="s">
        <v>603</v>
      </c>
      <c r="E3050" s="49">
        <v>20</v>
      </c>
      <c r="F3050" s="50" t="s">
        <v>18</v>
      </c>
      <c r="G3050" s="50" t="s">
        <v>19</v>
      </c>
      <c r="H3050" s="22">
        <v>1.28</v>
      </c>
      <c r="J3050" s="39">
        <v>90268237</v>
      </c>
      <c r="K3050" s="51">
        <v>1.277136</v>
      </c>
      <c r="L3050" s="51">
        <v>-2.8639999999999798e-003</v>
      </c>
    </row>
    <row r="3051" ht="15">
      <c r="A3051" s="47">
        <v>91383013</v>
      </c>
      <c r="B3051" s="48" t="s">
        <v>6948</v>
      </c>
      <c r="C3051" s="48" t="s">
        <v>6949</v>
      </c>
      <c r="D3051" s="49" t="s">
        <v>50</v>
      </c>
      <c r="E3051" s="49">
        <v>1</v>
      </c>
      <c r="F3051" s="50" t="s">
        <v>64</v>
      </c>
      <c r="G3051" s="50" t="s">
        <v>14</v>
      </c>
      <c r="H3051" s="22">
        <v>1.3799999999999999</v>
      </c>
      <c r="J3051" s="39">
        <v>91383013</v>
      </c>
      <c r="K3051" s="51">
        <v>1.3769122499999999</v>
      </c>
      <c r="L3051" s="51">
        <v>-3.0877499999999399e-003</v>
      </c>
    </row>
    <row r="3052" ht="15">
      <c r="A3052" s="47">
        <v>92249949</v>
      </c>
      <c r="B3052" s="48" t="s">
        <v>5183</v>
      </c>
      <c r="C3052" s="48" t="s">
        <v>5184</v>
      </c>
      <c r="D3052" s="49" t="s">
        <v>92</v>
      </c>
      <c r="E3052" s="49">
        <v>30</v>
      </c>
      <c r="F3052" s="50" t="s">
        <v>95</v>
      </c>
      <c r="G3052" s="50" t="s">
        <v>19</v>
      </c>
      <c r="H3052" s="22">
        <v>1.6799999999999999</v>
      </c>
      <c r="J3052" s="39">
        <v>92249949</v>
      </c>
      <c r="K3052" s="51">
        <v>1.6762410000000001</v>
      </c>
      <c r="L3052" s="51">
        <v>-3.7589999999998501e-003</v>
      </c>
    </row>
    <row r="3053" ht="15">
      <c r="A3053" s="47">
        <v>90137116</v>
      </c>
      <c r="B3053" s="48" t="s">
        <v>4924</v>
      </c>
      <c r="C3053" s="48" t="s">
        <v>4925</v>
      </c>
      <c r="D3053" s="49" t="s">
        <v>1356</v>
      </c>
      <c r="E3053" s="49">
        <v>30</v>
      </c>
      <c r="F3053" s="50" t="s">
        <v>95</v>
      </c>
      <c r="G3053" s="50" t="s">
        <v>19</v>
      </c>
      <c r="H3053" s="22">
        <v>0.41999999999999998</v>
      </c>
      <c r="J3053" s="39">
        <v>90137116</v>
      </c>
      <c r="K3053" s="51">
        <v>0.41906025000000002</v>
      </c>
      <c r="L3053" s="51">
        <v>-9.3974999999996102e-004</v>
      </c>
    </row>
    <row r="3054" ht="15">
      <c r="A3054" s="47">
        <v>92413730</v>
      </c>
      <c r="B3054" s="48" t="s">
        <v>6237</v>
      </c>
      <c r="C3054" s="48" t="s">
        <v>6239</v>
      </c>
      <c r="D3054" s="49" t="s">
        <v>492</v>
      </c>
      <c r="E3054" s="49">
        <v>1</v>
      </c>
      <c r="F3054" s="50" t="s">
        <v>60</v>
      </c>
      <c r="G3054" s="50" t="s">
        <v>14</v>
      </c>
      <c r="H3054" s="22">
        <v>0.83999999999999997</v>
      </c>
      <c r="J3054" s="39">
        <v>92413730</v>
      </c>
      <c r="K3054" s="51">
        <v>0.83812050000000005</v>
      </c>
      <c r="L3054" s="51">
        <v>-1.8794999999999201e-003</v>
      </c>
    </row>
    <row r="3055" ht="15">
      <c r="A3055" s="47">
        <v>92428703</v>
      </c>
      <c r="B3055" s="48" t="s">
        <v>6615</v>
      </c>
      <c r="C3055" s="48" t="s">
        <v>6617</v>
      </c>
      <c r="D3055" s="49" t="s">
        <v>134</v>
      </c>
      <c r="E3055" s="49">
        <v>1</v>
      </c>
      <c r="F3055" s="50" t="s">
        <v>60</v>
      </c>
      <c r="G3055" s="50" t="s">
        <v>14</v>
      </c>
      <c r="H3055" s="22">
        <v>0.78000000000000003</v>
      </c>
      <c r="J3055" s="39">
        <v>92428703</v>
      </c>
      <c r="K3055" s="51">
        <v>0.77825475</v>
      </c>
      <c r="L3055" s="51">
        <v>-1.74524999999992e-003</v>
      </c>
    </row>
    <row r="3056" ht="15">
      <c r="A3056" s="47">
        <v>90797035</v>
      </c>
      <c r="B3056" s="48" t="s">
        <v>694</v>
      </c>
      <c r="C3056" s="48" t="s">
        <v>696</v>
      </c>
      <c r="D3056" s="49" t="s">
        <v>683</v>
      </c>
      <c r="E3056" s="49">
        <v>1</v>
      </c>
      <c r="F3056" s="50" t="s">
        <v>60</v>
      </c>
      <c r="G3056" s="50" t="s">
        <v>14</v>
      </c>
      <c r="H3056" s="22">
        <v>1.2</v>
      </c>
      <c r="J3056" s="39">
        <v>90797035</v>
      </c>
      <c r="K3056" s="51">
        <v>1.1973149999999999</v>
      </c>
      <c r="L3056" s="51">
        <v>-2.6849999999998299e-003</v>
      </c>
    </row>
    <row r="3057" ht="15">
      <c r="A3057" s="47">
        <v>90164504</v>
      </c>
      <c r="B3057" s="48" t="s">
        <v>9492</v>
      </c>
      <c r="C3057" s="48" t="s">
        <v>9493</v>
      </c>
      <c r="D3057" s="49" t="s">
        <v>134</v>
      </c>
      <c r="E3057" s="49">
        <v>1</v>
      </c>
      <c r="F3057" s="50" t="s">
        <v>436</v>
      </c>
      <c r="G3057" s="50" t="s">
        <v>14</v>
      </c>
      <c r="H3057" s="22">
        <v>0.59999999999999998</v>
      </c>
      <c r="J3057" s="39">
        <v>90164504</v>
      </c>
      <c r="K3057" s="51">
        <v>0.59865749999999995</v>
      </c>
      <c r="L3057" s="51">
        <v>-1.34249999999991e-003</v>
      </c>
    </row>
    <row r="3058" ht="15">
      <c r="A3058" s="47">
        <v>90198069</v>
      </c>
      <c r="B3058" s="48" t="s">
        <v>1262</v>
      </c>
      <c r="C3058" s="48" t="s">
        <v>1263</v>
      </c>
      <c r="D3058" s="49" t="s">
        <v>1253</v>
      </c>
      <c r="E3058" s="49">
        <v>1</v>
      </c>
      <c r="F3058" s="50" t="s">
        <v>88</v>
      </c>
      <c r="G3058" s="50" t="s">
        <v>14</v>
      </c>
      <c r="H3058" s="22">
        <v>1.74</v>
      </c>
      <c r="J3058" s="39">
        <v>90198069</v>
      </c>
      <c r="K3058" s="51">
        <v>1.73610675</v>
      </c>
      <c r="L3058" s="51">
        <v>-3.8932499999997398e-003</v>
      </c>
    </row>
    <row r="3059" ht="15">
      <c r="A3059" s="47">
        <v>90251660</v>
      </c>
      <c r="B3059" s="48" t="s">
        <v>4756</v>
      </c>
      <c r="C3059" s="48" t="s">
        <v>4755</v>
      </c>
      <c r="D3059" s="49" t="s">
        <v>134</v>
      </c>
      <c r="E3059" s="49">
        <v>1</v>
      </c>
      <c r="F3059" s="50" t="s">
        <v>60</v>
      </c>
      <c r="G3059" s="50" t="s">
        <v>14</v>
      </c>
      <c r="H3059" s="22">
        <v>1.0800000000000001</v>
      </c>
      <c r="J3059" s="39">
        <v>90251660</v>
      </c>
      <c r="K3059" s="51">
        <v>1.0775835</v>
      </c>
      <c r="L3059" s="51">
        <v>-2.4164999999998198e-003</v>
      </c>
    </row>
    <row r="3060" ht="15">
      <c r="A3060" s="47">
        <v>90659031</v>
      </c>
      <c r="B3060" s="48" t="s">
        <v>7484</v>
      </c>
      <c r="C3060" s="48" t="s">
        <v>7487</v>
      </c>
      <c r="D3060" s="49" t="s">
        <v>703</v>
      </c>
      <c r="E3060" s="49">
        <v>300</v>
      </c>
      <c r="F3060" s="50" t="s">
        <v>151</v>
      </c>
      <c r="G3060" s="50" t="s">
        <v>19</v>
      </c>
      <c r="H3060" s="22">
        <v>5.9999999999999998e-002</v>
      </c>
      <c r="J3060" s="39">
        <v>90659031</v>
      </c>
      <c r="K3060" s="51">
        <v>5.9865750000000002e-002</v>
      </c>
      <c r="L3060" s="51">
        <v>-1.3424999999998901e-004</v>
      </c>
    </row>
    <row r="3061" ht="15">
      <c r="A3061" s="47">
        <v>90260090</v>
      </c>
      <c r="B3061" s="48" t="s">
        <v>905</v>
      </c>
      <c r="C3061" s="48" t="s">
        <v>906</v>
      </c>
      <c r="D3061" s="49" t="s">
        <v>131</v>
      </c>
      <c r="E3061" s="49">
        <v>1</v>
      </c>
      <c r="F3061" s="50" t="s">
        <v>436</v>
      </c>
      <c r="G3061" s="50" t="s">
        <v>14</v>
      </c>
      <c r="H3061" s="22">
        <v>1.29375</v>
      </c>
      <c r="J3061" s="39">
        <v>90260090</v>
      </c>
      <c r="K3061" s="51">
        <v>1.2909895627500001</v>
      </c>
      <c r="L3061" s="51">
        <v>-2.7604372499998599e-003</v>
      </c>
    </row>
    <row r="3062" ht="15">
      <c r="A3062" s="47">
        <v>90264916</v>
      </c>
      <c r="B3062" s="48" t="s">
        <v>2373</v>
      </c>
      <c r="C3062" s="48" t="s">
        <v>2378</v>
      </c>
      <c r="D3062" s="49" t="s">
        <v>39</v>
      </c>
      <c r="E3062" s="49">
        <v>1</v>
      </c>
      <c r="F3062" s="50" t="s">
        <v>60</v>
      </c>
      <c r="G3062" s="50" t="s">
        <v>14</v>
      </c>
      <c r="H3062" s="22">
        <v>0.31</v>
      </c>
      <c r="J3062" s="39">
        <v>90264916</v>
      </c>
      <c r="K3062" s="51">
        <v>0.309369375</v>
      </c>
      <c r="L3062" s="51">
        <v>-6.3062499999994004e-004</v>
      </c>
    </row>
    <row r="3063" ht="15">
      <c r="A3063" s="47">
        <v>90227190</v>
      </c>
      <c r="B3063" s="48" t="s">
        <v>3631</v>
      </c>
      <c r="C3063" s="48" t="s">
        <v>3632</v>
      </c>
      <c r="D3063" s="49" t="s">
        <v>59</v>
      </c>
      <c r="E3063" s="49">
        <v>1</v>
      </c>
      <c r="F3063" s="50" t="s">
        <v>60</v>
      </c>
      <c r="G3063" s="50" t="s">
        <v>14</v>
      </c>
      <c r="H3063" s="22">
        <v>2.4300000000000002</v>
      </c>
      <c r="J3063" s="39">
        <v>90227190</v>
      </c>
      <c r="K3063" s="51">
        <v>2.4254559000000002</v>
      </c>
      <c r="L3063" s="51">
        <v>-4.5440999999999399e-003</v>
      </c>
    </row>
    <row r="3064" ht="15">
      <c r="A3064" s="47">
        <v>90309669</v>
      </c>
      <c r="B3064" s="48" t="s">
        <v>9214</v>
      </c>
      <c r="C3064" s="48" t="s">
        <v>9214</v>
      </c>
      <c r="D3064" s="49" t="s">
        <v>792</v>
      </c>
      <c r="E3064" s="49">
        <v>1</v>
      </c>
      <c r="F3064" s="50" t="s">
        <v>64</v>
      </c>
      <c r="G3064" s="50" t="s">
        <v>14</v>
      </c>
      <c r="H3064" s="22">
        <v>1.6699999999999999</v>
      </c>
      <c r="J3064" s="39">
        <v>90309669</v>
      </c>
      <c r="K3064" s="51">
        <v>1.6670059402499999</v>
      </c>
      <c r="L3064" s="51">
        <v>-2.99405974999978e-003</v>
      </c>
    </row>
    <row r="3065" ht="15">
      <c r="A3065" s="47">
        <v>90212088</v>
      </c>
      <c r="B3065" s="48" t="s">
        <v>9208</v>
      </c>
      <c r="C3065" s="48" t="s">
        <v>9209</v>
      </c>
      <c r="D3065" s="49" t="s">
        <v>703</v>
      </c>
      <c r="E3065" s="49">
        <v>1</v>
      </c>
      <c r="F3065" s="50" t="s">
        <v>64</v>
      </c>
      <c r="G3065" s="50" t="s">
        <v>14</v>
      </c>
      <c r="H3065" s="22">
        <v>2.8300000000000001</v>
      </c>
      <c r="J3065" s="39">
        <v>90212088</v>
      </c>
      <c r="K3065" s="51">
        <v>2.8256120865000001</v>
      </c>
      <c r="L3065" s="51">
        <v>-4.3879135000000104e-003</v>
      </c>
    </row>
    <row r="3066" ht="15">
      <c r="A3066" s="47">
        <v>92422470</v>
      </c>
      <c r="B3066" s="48" t="s">
        <v>3729</v>
      </c>
      <c r="C3066" s="48" t="s">
        <v>3730</v>
      </c>
      <c r="D3066" s="49" t="s">
        <v>1361</v>
      </c>
      <c r="E3066" s="49">
        <v>1</v>
      </c>
      <c r="F3066" s="50" t="s">
        <v>64</v>
      </c>
      <c r="G3066" s="50" t="s">
        <v>14</v>
      </c>
      <c r="H3066" s="22">
        <v>2.8300000000000001</v>
      </c>
      <c r="J3066" s="39">
        <v>92422470</v>
      </c>
      <c r="K3066" s="51">
        <v>2.8256633999999998</v>
      </c>
      <c r="L3066" s="51">
        <v>-4.3365999999998e-003</v>
      </c>
    </row>
    <row r="3067" ht="15">
      <c r="A3067" s="47">
        <v>90301340</v>
      </c>
      <c r="B3067" s="48" t="s">
        <v>2129</v>
      </c>
      <c r="C3067" s="48" t="s">
        <v>2129</v>
      </c>
      <c r="D3067" s="49" t="s">
        <v>39</v>
      </c>
      <c r="E3067" s="49">
        <v>1</v>
      </c>
      <c r="F3067" s="50" t="s">
        <v>60</v>
      </c>
      <c r="G3067" s="50" t="s">
        <v>14</v>
      </c>
      <c r="H3067" s="22">
        <v>0.39660000000000001</v>
      </c>
      <c r="J3067" s="39">
        <v>90301340</v>
      </c>
      <c r="K3067" s="51">
        <v>0.39599279999999998</v>
      </c>
      <c r="L3067" s="51">
        <v>-6.0719999999997399e-004</v>
      </c>
    </row>
    <row r="3068" ht="15">
      <c r="A3068" s="47">
        <v>90167180</v>
      </c>
      <c r="B3068" s="48" t="s">
        <v>699</v>
      </c>
      <c r="C3068" s="48" t="s">
        <v>700</v>
      </c>
      <c r="D3068" s="49" t="s">
        <v>92</v>
      </c>
      <c r="E3068" s="49">
        <v>1</v>
      </c>
      <c r="F3068" s="50" t="s">
        <v>60</v>
      </c>
      <c r="G3068" s="50" t="s">
        <v>14</v>
      </c>
      <c r="H3068" s="22">
        <v>2.6499999999999999</v>
      </c>
      <c r="J3068" s="39">
        <v>90167180</v>
      </c>
      <c r="K3068" s="51">
        <v>2.6460661499999998</v>
      </c>
      <c r="L3068" s="51">
        <v>-3.93384999999968e-003</v>
      </c>
    </row>
    <row r="3069" ht="15">
      <c r="A3069" s="47">
        <v>92457606</v>
      </c>
      <c r="B3069" s="48" t="s">
        <v>7772</v>
      </c>
      <c r="C3069" s="48" t="s">
        <v>7773</v>
      </c>
      <c r="D3069" s="49" t="s">
        <v>92</v>
      </c>
      <c r="E3069" s="49">
        <v>1</v>
      </c>
      <c r="F3069" s="50" t="s">
        <v>60</v>
      </c>
      <c r="G3069" s="50" t="s">
        <v>14</v>
      </c>
      <c r="H3069" s="22">
        <v>2.5899999999999999</v>
      </c>
      <c r="J3069" s="39">
        <v>92457606</v>
      </c>
      <c r="K3069" s="51">
        <v>2.5862004000000001</v>
      </c>
      <c r="L3069" s="51">
        <v>-3.7995999999993501e-003</v>
      </c>
    </row>
    <row r="3070" ht="15">
      <c r="A3070" s="47">
        <v>90164784</v>
      </c>
      <c r="B3070" s="48" t="s">
        <v>4047</v>
      </c>
      <c r="C3070" s="48" t="s">
        <v>4048</v>
      </c>
      <c r="D3070" s="49" t="s">
        <v>134</v>
      </c>
      <c r="E3070" s="49">
        <v>30</v>
      </c>
      <c r="F3070" s="50" t="s">
        <v>95</v>
      </c>
      <c r="G3070" s="50" t="s">
        <v>19</v>
      </c>
      <c r="H3070" s="22">
        <v>1.6899999999999999</v>
      </c>
      <c r="J3070" s="39">
        <v>90164784</v>
      </c>
      <c r="K3070" s="51">
        <v>1.6876439999999999</v>
      </c>
      <c r="L3070" s="51">
        <v>-2.3559999999998001e-003</v>
      </c>
    </row>
    <row r="3071" ht="15" hidden="1">
      <c r="A3071" s="47">
        <v>90301420</v>
      </c>
      <c r="B3071" s="48" t="s">
        <v>4879</v>
      </c>
      <c r="C3071" s="48" t="s">
        <v>4881</v>
      </c>
      <c r="D3071" s="49" t="s">
        <v>39</v>
      </c>
      <c r="E3071" s="49">
        <v>1</v>
      </c>
      <c r="F3071" s="50" t="s">
        <v>70</v>
      </c>
      <c r="G3071" s="50" t="s">
        <v>14</v>
      </c>
      <c r="H3071" s="22">
        <v>74.430000000000007</v>
      </c>
      <c r="J3071" s="39">
        <v>90301420</v>
      </c>
      <c r="K3071" s="51">
        <v>74.329315199999996</v>
      </c>
      <c r="L3071" s="51">
        <v>-0.10068480000001</v>
      </c>
    </row>
    <row r="3072" ht="15">
      <c r="A3072" s="47">
        <v>90237013</v>
      </c>
      <c r="B3072" s="48" t="s">
        <v>7074</v>
      </c>
      <c r="C3072" s="48" t="s">
        <v>7075</v>
      </c>
      <c r="D3072" s="49" t="s">
        <v>146</v>
      </c>
      <c r="E3072" s="49">
        <v>1</v>
      </c>
      <c r="F3072" s="50" t="s">
        <v>64</v>
      </c>
      <c r="G3072" s="50" t="s">
        <v>14</v>
      </c>
      <c r="H3072" s="22">
        <v>2.1699999999999999</v>
      </c>
      <c r="J3072" s="39">
        <v>90237013</v>
      </c>
      <c r="K3072" s="51">
        <v>2.1671401499999998</v>
      </c>
      <c r="L3072" s="51">
        <v>-2.8598499999996601e-003</v>
      </c>
    </row>
    <row r="3073" ht="15">
      <c r="A3073" s="47">
        <v>90512014</v>
      </c>
      <c r="B3073" s="48" t="s">
        <v>3179</v>
      </c>
      <c r="C3073" s="48" t="s">
        <v>3180</v>
      </c>
      <c r="D3073" s="49" t="s">
        <v>683</v>
      </c>
      <c r="E3073" s="49">
        <v>1</v>
      </c>
      <c r="F3073" s="50" t="s">
        <v>60</v>
      </c>
      <c r="G3073" s="50" t="s">
        <v>14</v>
      </c>
      <c r="H3073" s="22">
        <v>3.23</v>
      </c>
      <c r="J3073" s="39">
        <v>90512014</v>
      </c>
      <c r="K3073" s="51">
        <v>3.2258060730000002</v>
      </c>
      <c r="L3073" s="51">
        <v>-4.1939269999997598e-003</v>
      </c>
    </row>
    <row r="3074" ht="15">
      <c r="A3074" s="47">
        <v>92195016</v>
      </c>
      <c r="B3074" s="48" t="s">
        <v>5610</v>
      </c>
      <c r="C3074" s="48" t="s">
        <v>5611</v>
      </c>
      <c r="D3074" s="49" t="s">
        <v>683</v>
      </c>
      <c r="E3074" s="49">
        <v>1</v>
      </c>
      <c r="F3074" s="50" t="s">
        <v>436</v>
      </c>
      <c r="G3074" s="50" t="s">
        <v>14</v>
      </c>
      <c r="H3074" s="22">
        <v>3.8599999999999999</v>
      </c>
      <c r="J3074" s="39">
        <v>92195016</v>
      </c>
      <c r="K3074" s="51">
        <v>3.8553543000000001</v>
      </c>
      <c r="L3074" s="51">
        <v>-4.6456999999993096e-003</v>
      </c>
    </row>
    <row r="3075" ht="15">
      <c r="A3075" s="47">
        <v>92459609</v>
      </c>
      <c r="B3075" s="48" t="s">
        <v>7419</v>
      </c>
      <c r="C3075" s="48" t="s">
        <v>7420</v>
      </c>
      <c r="D3075" s="49" t="s">
        <v>146</v>
      </c>
      <c r="E3075" s="49">
        <v>1</v>
      </c>
      <c r="F3075" s="50" t="s">
        <v>60</v>
      </c>
      <c r="G3075" s="50" t="s">
        <v>14</v>
      </c>
      <c r="H3075" s="22">
        <v>1.8100000000000001</v>
      </c>
      <c r="J3075" s="39">
        <v>92459609</v>
      </c>
      <c r="K3075" s="51">
        <v>1.80794565</v>
      </c>
      <c r="L3075" s="51">
        <v>-2.0543499999998698e-003</v>
      </c>
    </row>
    <row r="3076" ht="15">
      <c r="A3076" s="47">
        <v>92459625</v>
      </c>
      <c r="B3076" s="48" t="s">
        <v>7421</v>
      </c>
      <c r="C3076" s="48" t="s">
        <v>7422</v>
      </c>
      <c r="D3076" s="49" t="s">
        <v>146</v>
      </c>
      <c r="E3076" s="49">
        <v>1</v>
      </c>
      <c r="F3076" s="50" t="s">
        <v>60</v>
      </c>
      <c r="G3076" s="50" t="s">
        <v>14</v>
      </c>
      <c r="H3076" s="22">
        <v>1.8100000000000001</v>
      </c>
      <c r="J3076" s="39">
        <v>92459625</v>
      </c>
      <c r="K3076" s="51">
        <v>1.80794565</v>
      </c>
      <c r="L3076" s="51">
        <v>-2.0543499999998698e-003</v>
      </c>
    </row>
    <row r="3077" ht="15">
      <c r="A3077" s="47">
        <v>90309553</v>
      </c>
      <c r="B3077" s="48" t="s">
        <v>9265</v>
      </c>
      <c r="C3077" s="48" t="s">
        <v>9265</v>
      </c>
      <c r="D3077" s="49" t="s">
        <v>792</v>
      </c>
      <c r="E3077" s="49">
        <v>1</v>
      </c>
      <c r="F3077" s="50" t="s">
        <v>64</v>
      </c>
      <c r="G3077" s="50" t="s">
        <v>14</v>
      </c>
      <c r="H3077" s="22">
        <v>1.6599999999999999</v>
      </c>
      <c r="J3077" s="39">
        <v>90309553</v>
      </c>
      <c r="K3077" s="51">
        <v>1.6582198500000001</v>
      </c>
      <c r="L3077" s="51">
        <v>-1.7801499999996499e-003</v>
      </c>
    </row>
    <row r="3078" ht="15">
      <c r="A3078" s="47">
        <v>90126475</v>
      </c>
      <c r="B3078" s="48" t="s">
        <v>3800</v>
      </c>
      <c r="C3078" s="48" t="s">
        <v>3801</v>
      </c>
      <c r="D3078" s="49" t="s">
        <v>21</v>
      </c>
      <c r="E3078" s="49">
        <v>1</v>
      </c>
      <c r="F3078" s="50" t="s">
        <v>60</v>
      </c>
      <c r="G3078" s="50" t="s">
        <v>14</v>
      </c>
      <c r="H3078" s="22">
        <v>3.2599999999999998</v>
      </c>
      <c r="J3078" s="39">
        <v>90126475</v>
      </c>
      <c r="K3078" s="51">
        <v>3.2566967999999998</v>
      </c>
      <c r="L3078" s="51">
        <v>-3.3031999999990598e-003</v>
      </c>
    </row>
    <row r="3079" ht="15">
      <c r="A3079" s="47">
        <v>90166744</v>
      </c>
      <c r="B3079" s="48" t="s">
        <v>4943</v>
      </c>
      <c r="C3079" s="48" t="s">
        <v>4944</v>
      </c>
      <c r="D3079" s="49" t="s">
        <v>92</v>
      </c>
      <c r="E3079" s="49">
        <v>1</v>
      </c>
      <c r="F3079" s="50" t="s">
        <v>60</v>
      </c>
      <c r="G3079" s="50" t="s">
        <v>14</v>
      </c>
      <c r="H3079" s="22">
        <v>1.45</v>
      </c>
      <c r="J3079" s="39">
        <v>90166744</v>
      </c>
      <c r="K3079" s="51">
        <v>1.4487511500000001</v>
      </c>
      <c r="L3079" s="51">
        <v>-1.2488499999998601e-003</v>
      </c>
    </row>
    <row r="3080" ht="15">
      <c r="A3080" s="47">
        <v>92437710</v>
      </c>
      <c r="B3080" s="48" t="s">
        <v>3802</v>
      </c>
      <c r="C3080" s="48" t="s">
        <v>3804</v>
      </c>
      <c r="D3080" s="49" t="s">
        <v>92</v>
      </c>
      <c r="E3080" s="49">
        <v>1</v>
      </c>
      <c r="F3080" s="50" t="s">
        <v>60</v>
      </c>
      <c r="G3080" s="50" t="s">
        <v>14</v>
      </c>
      <c r="H3080" s="22">
        <v>4.29</v>
      </c>
      <c r="J3080" s="39">
        <v>92437710</v>
      </c>
      <c r="K3080" s="51">
        <v>4.2863876999999997</v>
      </c>
      <c r="L3080" s="51">
        <v>-3.6123000000003501e-003</v>
      </c>
    </row>
    <row r="3081" ht="15">
      <c r="A3081" s="47">
        <v>90223349</v>
      </c>
      <c r="B3081" s="48" t="s">
        <v>1129</v>
      </c>
      <c r="C3081" s="48" t="s">
        <v>1130</v>
      </c>
      <c r="D3081" s="49" t="s">
        <v>871</v>
      </c>
      <c r="E3081" s="49">
        <v>1</v>
      </c>
      <c r="F3081" s="50" t="s">
        <v>13</v>
      </c>
      <c r="G3081" s="50" t="s">
        <v>14</v>
      </c>
      <c r="H3081" s="22">
        <v>5.0599999999999996</v>
      </c>
      <c r="J3081" s="39">
        <v>90223349</v>
      </c>
      <c r="K3081" s="51">
        <v>5.0557499999999997</v>
      </c>
      <c r="L3081" s="51">
        <v>-4.2499999999989803e-003</v>
      </c>
    </row>
    <row r="3082" ht="15">
      <c r="A3082" s="47">
        <v>90212010</v>
      </c>
      <c r="B3082" s="48" t="s">
        <v>9195</v>
      </c>
      <c r="C3082" s="48" t="s">
        <v>9196</v>
      </c>
      <c r="D3082" s="49" t="s">
        <v>703</v>
      </c>
      <c r="E3082" s="49">
        <v>1</v>
      </c>
      <c r="F3082" s="50" t="s">
        <v>64</v>
      </c>
      <c r="G3082" s="50" t="s">
        <v>14</v>
      </c>
      <c r="H3082" s="22">
        <v>2.6699999999999999</v>
      </c>
      <c r="J3082" s="39">
        <v>90212010</v>
      </c>
      <c r="K3082" s="51">
        <v>2.66795991</v>
      </c>
      <c r="L3082" s="51">
        <v>-2.04008999999949e-003</v>
      </c>
    </row>
    <row r="3083" ht="15">
      <c r="A3083" s="47">
        <v>92466133</v>
      </c>
      <c r="B3083" s="48" t="s">
        <v>1042</v>
      </c>
      <c r="C3083" s="48" t="s">
        <v>1043</v>
      </c>
      <c r="D3083" s="49" t="s">
        <v>92</v>
      </c>
      <c r="E3083" s="49">
        <v>1</v>
      </c>
      <c r="F3083" s="50" t="s">
        <v>60</v>
      </c>
      <c r="G3083" s="50" t="s">
        <v>14</v>
      </c>
      <c r="H3083" s="22">
        <v>4.0499999999999998</v>
      </c>
      <c r="J3083" s="39">
        <v>92466133</v>
      </c>
      <c r="K3083" s="51">
        <v>4.0469246999999999</v>
      </c>
      <c r="L3083" s="51">
        <v>-3.0752999999998898e-003</v>
      </c>
    </row>
    <row r="3084" ht="15">
      <c r="A3084" s="47">
        <v>90269560</v>
      </c>
      <c r="B3084" s="48" t="s">
        <v>8121</v>
      </c>
      <c r="C3084" s="48" t="s">
        <v>8121</v>
      </c>
      <c r="D3084" s="49" t="s">
        <v>29</v>
      </c>
      <c r="E3084" s="49">
        <v>1</v>
      </c>
      <c r="F3084" s="50" t="s">
        <v>60</v>
      </c>
      <c r="G3084" s="50" t="s">
        <v>14</v>
      </c>
      <c r="H3084" s="22">
        <v>2.6499999999999999</v>
      </c>
      <c r="J3084" s="39">
        <v>90269560</v>
      </c>
      <c r="K3084" s="51">
        <v>2.64820185</v>
      </c>
      <c r="L3084" s="51">
        <v>-1.7981499999995001e-003</v>
      </c>
    </row>
    <row r="3085" ht="15">
      <c r="A3085" s="47">
        <v>92408125</v>
      </c>
      <c r="B3085" s="48" t="s">
        <v>1040</v>
      </c>
      <c r="C3085" s="48" t="s">
        <v>1041</v>
      </c>
      <c r="D3085" s="49" t="s">
        <v>92</v>
      </c>
      <c r="E3085" s="49">
        <v>1</v>
      </c>
      <c r="F3085" s="50" t="s">
        <v>60</v>
      </c>
      <c r="G3085" s="50" t="s">
        <v>14</v>
      </c>
      <c r="H3085" s="22">
        <v>4.96</v>
      </c>
      <c r="J3085" s="39">
        <v>92408125</v>
      </c>
      <c r="K3085" s="51">
        <v>4.9568840999999999</v>
      </c>
      <c r="L3085" s="51">
        <v>-3.1159000000000599e-003</v>
      </c>
    </row>
    <row r="3086" ht="15">
      <c r="A3086" s="47">
        <v>90498020</v>
      </c>
      <c r="B3086" s="48" t="s">
        <v>5362</v>
      </c>
      <c r="C3086" s="48" t="s">
        <v>5363</v>
      </c>
      <c r="D3086" s="49" t="s">
        <v>633</v>
      </c>
      <c r="E3086" s="49">
        <v>1</v>
      </c>
      <c r="F3086" s="50" t="s">
        <v>60</v>
      </c>
      <c r="G3086" s="50" t="s">
        <v>14</v>
      </c>
      <c r="H3086" s="22">
        <v>1.7</v>
      </c>
      <c r="J3086" s="39">
        <v>90498020</v>
      </c>
      <c r="K3086" s="51">
        <v>1.699047</v>
      </c>
      <c r="L3086" s="51">
        <v>-9.5299999999976003e-004</v>
      </c>
    </row>
    <row r="3087" ht="15">
      <c r="A3087" s="47">
        <v>92252630</v>
      </c>
      <c r="B3087" s="48" t="s">
        <v>9185</v>
      </c>
      <c r="C3087" s="48" t="s">
        <v>9186</v>
      </c>
      <c r="D3087" s="49" t="s">
        <v>703</v>
      </c>
      <c r="E3087" s="49">
        <v>1</v>
      </c>
      <c r="F3087" s="50" t="s">
        <v>64</v>
      </c>
      <c r="G3087" s="50" t="s">
        <v>14</v>
      </c>
      <c r="H3087" s="22">
        <v>7.6200000000000001</v>
      </c>
      <c r="J3087" s="39">
        <v>92252630</v>
      </c>
      <c r="K3087" s="51">
        <v>7.6158128339999998</v>
      </c>
      <c r="L3087" s="51">
        <v>-4.18716599999947e-003</v>
      </c>
    </row>
    <row r="3088" ht="15">
      <c r="A3088" s="47">
        <v>92436650</v>
      </c>
      <c r="B3088" s="48" t="s">
        <v>2726</v>
      </c>
      <c r="C3088" s="48" t="s">
        <v>2727</v>
      </c>
      <c r="D3088" s="49" t="s">
        <v>69</v>
      </c>
      <c r="E3088" s="49">
        <v>1</v>
      </c>
      <c r="F3088" s="50" t="s">
        <v>60</v>
      </c>
      <c r="G3088" s="50" t="s">
        <v>14</v>
      </c>
      <c r="H3088" s="22">
        <v>5.75</v>
      </c>
      <c r="J3088" s="39">
        <v>92436650</v>
      </c>
      <c r="K3088" s="51">
        <v>5.7471120000000004</v>
      </c>
      <c r="L3088" s="51">
        <v>-2.8879999999995602e-003</v>
      </c>
    </row>
    <row r="3089" ht="15">
      <c r="A3089" s="47">
        <v>92412041</v>
      </c>
      <c r="B3089" s="48" t="s">
        <v>7088</v>
      </c>
      <c r="C3089" s="48" t="s">
        <v>7089</v>
      </c>
      <c r="D3089" s="49" t="s">
        <v>78</v>
      </c>
      <c r="E3089" s="49">
        <v>1</v>
      </c>
      <c r="F3089" s="50" t="s">
        <v>60</v>
      </c>
      <c r="G3089" s="50" t="s">
        <v>14</v>
      </c>
      <c r="H3089" s="22">
        <v>0.86250000000000004</v>
      </c>
      <c r="J3089" s="39">
        <v>92412041</v>
      </c>
      <c r="K3089" s="51">
        <v>0.86206680000000002</v>
      </c>
      <c r="L3089" s="51">
        <v>-4.33199999999911e-004</v>
      </c>
    </row>
    <row r="3090" ht="15">
      <c r="A3090" s="47">
        <v>90326016</v>
      </c>
      <c r="B3090" s="48" t="s">
        <v>3574</v>
      </c>
      <c r="C3090" s="48" t="s">
        <v>3575</v>
      </c>
      <c r="D3090" s="49" t="s">
        <v>603</v>
      </c>
      <c r="E3090" s="49">
        <v>1</v>
      </c>
      <c r="F3090" s="50" t="s">
        <v>64</v>
      </c>
      <c r="G3090" s="50" t="s">
        <v>14</v>
      </c>
      <c r="H3090" s="22">
        <v>9.1400000000000006</v>
      </c>
      <c r="J3090" s="39">
        <v>90326016</v>
      </c>
      <c r="K3090" s="51">
        <v>9.1355134499999995</v>
      </c>
      <c r="L3090" s="51">
        <v>-4.48655000000109e-003</v>
      </c>
    </row>
    <row r="3091" ht="15">
      <c r="A3091" s="47">
        <v>90309014</v>
      </c>
      <c r="B3091" s="48" t="s">
        <v>8908</v>
      </c>
      <c r="C3091" s="48" t="s">
        <v>8909</v>
      </c>
      <c r="D3091" s="49" t="s">
        <v>39</v>
      </c>
      <c r="E3091" s="49">
        <v>1</v>
      </c>
      <c r="F3091" s="50" t="s">
        <v>88</v>
      </c>
      <c r="G3091" s="50" t="s">
        <v>14</v>
      </c>
      <c r="H3091" s="22">
        <v>3.27</v>
      </c>
      <c r="J3091" s="39">
        <v>90309014</v>
      </c>
      <c r="K3091" s="51">
        <v>3.26866995</v>
      </c>
      <c r="L3091" s="51">
        <v>-1.33005000000042e-003</v>
      </c>
    </row>
    <row r="3092" ht="15">
      <c r="A3092" s="47">
        <v>90152093</v>
      </c>
      <c r="B3092" s="48" t="s">
        <v>7290</v>
      </c>
      <c r="C3092" s="48" t="s">
        <v>7291</v>
      </c>
      <c r="D3092" s="49" t="s">
        <v>39</v>
      </c>
      <c r="E3092" s="49">
        <v>1</v>
      </c>
      <c r="F3092" s="50" t="s">
        <v>64</v>
      </c>
      <c r="G3092" s="50" t="s">
        <v>14</v>
      </c>
      <c r="H3092" s="22">
        <v>7.7000000000000002</v>
      </c>
      <c r="J3092" s="39">
        <v>90152093</v>
      </c>
      <c r="K3092" s="51">
        <v>7.69711005</v>
      </c>
      <c r="L3092" s="51">
        <v>-2.8899500000001401e-003</v>
      </c>
    </row>
    <row r="3093" ht="15">
      <c r="A3093" s="47">
        <v>92379885</v>
      </c>
      <c r="B3093" s="48" t="s">
        <v>9724</v>
      </c>
      <c r="C3093" s="48" t="s">
        <v>9725</v>
      </c>
      <c r="D3093" s="49" t="s">
        <v>146</v>
      </c>
      <c r="E3093" s="49">
        <v>1</v>
      </c>
      <c r="F3093" s="50" t="s">
        <v>60</v>
      </c>
      <c r="G3093" s="50" t="s">
        <v>14</v>
      </c>
      <c r="H3093" s="22">
        <v>3.21</v>
      </c>
      <c r="J3093" s="39">
        <v>92379885</v>
      </c>
      <c r="K3093" s="51">
        <v>3.2088041999999999</v>
      </c>
      <c r="L3093" s="51">
        <v>-1.1957999999996399e-003</v>
      </c>
    </row>
    <row r="3094" ht="15">
      <c r="A3094" s="47">
        <v>91478014</v>
      </c>
      <c r="B3094" s="48" t="s">
        <v>3806</v>
      </c>
      <c r="C3094" s="48" t="s">
        <v>3808</v>
      </c>
      <c r="D3094" s="49" t="s">
        <v>92</v>
      </c>
      <c r="E3094" s="49">
        <v>1</v>
      </c>
      <c r="F3094" s="50" t="s">
        <v>60</v>
      </c>
      <c r="G3094" s="50" t="s">
        <v>14</v>
      </c>
      <c r="H3094" s="22">
        <v>2</v>
      </c>
      <c r="J3094" s="39">
        <v>91478014</v>
      </c>
      <c r="K3094" s="51">
        <v>1.99951605</v>
      </c>
      <c r="L3094" s="51">
        <v>-4.8395000000023302e-004</v>
      </c>
    </row>
    <row r="3095" ht="15">
      <c r="A3095" s="47">
        <v>92456421</v>
      </c>
      <c r="B3095" s="48" t="s">
        <v>3281</v>
      </c>
      <c r="C3095" s="48" t="s">
        <v>3281</v>
      </c>
      <c r="D3095" s="49" t="s">
        <v>17</v>
      </c>
      <c r="E3095" s="49">
        <v>1</v>
      </c>
      <c r="F3095" s="50" t="s">
        <v>60</v>
      </c>
      <c r="G3095" s="50" t="s">
        <v>14</v>
      </c>
      <c r="H3095" s="22">
        <v>1.77</v>
      </c>
      <c r="J3095" s="39">
        <v>92456421</v>
      </c>
      <c r="K3095" s="51">
        <v>1.7695928249999999</v>
      </c>
      <c r="L3095" s="51">
        <v>-4.0717500000009299e-004</v>
      </c>
    </row>
    <row r="3096" ht="15">
      <c r="A3096" s="47">
        <v>92419054</v>
      </c>
      <c r="B3096" s="48" t="s">
        <v>5081</v>
      </c>
      <c r="C3096" s="48" t="s">
        <v>5082</v>
      </c>
      <c r="D3096" s="49" t="s">
        <v>78</v>
      </c>
      <c r="E3096" s="49">
        <v>1</v>
      </c>
      <c r="F3096" s="50" t="s">
        <v>60</v>
      </c>
      <c r="G3096" s="50" t="s">
        <v>14</v>
      </c>
      <c r="H3096" s="22">
        <v>12.85</v>
      </c>
      <c r="J3096" s="39">
        <v>92419054</v>
      </c>
      <c r="K3096" s="51">
        <v>12.847189950000001</v>
      </c>
      <c r="L3096" s="51">
        <v>-2.8100499999972302e-003</v>
      </c>
    </row>
    <row r="3097" ht="15">
      <c r="A3097" s="47">
        <v>90305337</v>
      </c>
      <c r="B3097" s="48" t="s">
        <v>5327</v>
      </c>
      <c r="C3097" s="48" t="s">
        <v>5328</v>
      </c>
      <c r="D3097" s="49" t="s">
        <v>235</v>
      </c>
      <c r="E3097" s="49">
        <v>1</v>
      </c>
      <c r="F3097" s="50" t="s">
        <v>70</v>
      </c>
      <c r="G3097" s="50" t="s">
        <v>14</v>
      </c>
      <c r="H3097" s="22">
        <v>15.58</v>
      </c>
      <c r="J3097" s="39">
        <v>90305337</v>
      </c>
      <c r="K3097" s="51">
        <v>15.577068150000001</v>
      </c>
      <c r="L3097" s="51">
        <v>-2.9318499999995101e-003</v>
      </c>
    </row>
    <row r="3098" ht="15">
      <c r="A3098" s="47">
        <v>91525012</v>
      </c>
      <c r="B3098" s="48" t="s">
        <v>1035</v>
      </c>
      <c r="C3098" s="48" t="s">
        <v>1037</v>
      </c>
      <c r="D3098" s="49" t="s">
        <v>92</v>
      </c>
      <c r="E3098" s="49">
        <v>1</v>
      </c>
      <c r="F3098" s="50" t="s">
        <v>60</v>
      </c>
      <c r="G3098" s="50" t="s">
        <v>14</v>
      </c>
      <c r="H3098" s="22">
        <v>4.1399999999999997</v>
      </c>
      <c r="J3098" s="39">
        <v>91525012</v>
      </c>
      <c r="K3098" s="51">
        <v>4.1392889999999998</v>
      </c>
      <c r="L3098" s="51">
        <v>-7.1099999999901797e-004</v>
      </c>
    </row>
    <row r="3099" ht="15" hidden="1">
      <c r="A3099" s="47">
        <v>90223403</v>
      </c>
      <c r="B3099" s="48" t="s">
        <v>4867</v>
      </c>
      <c r="C3099" s="48" t="s">
        <v>4870</v>
      </c>
      <c r="D3099" s="49" t="s">
        <v>871</v>
      </c>
      <c r="E3099" s="49">
        <v>1</v>
      </c>
      <c r="F3099" s="50" t="s">
        <v>70</v>
      </c>
      <c r="G3099" s="50" t="s">
        <v>14</v>
      </c>
      <c r="H3099" s="22">
        <v>32.390000000000001</v>
      </c>
      <c r="J3099" s="39">
        <v>90223403</v>
      </c>
      <c r="K3099" s="51">
        <v>32.384520000000002</v>
      </c>
      <c r="L3099" s="51">
        <v>-5.4799999999985997e-003</v>
      </c>
    </row>
    <row r="3100" ht="15">
      <c r="A3100" s="47">
        <v>92389953</v>
      </c>
      <c r="B3100" s="48" t="s">
        <v>5493</v>
      </c>
      <c r="C3100" s="48" t="s">
        <v>5495</v>
      </c>
      <c r="D3100" s="49" t="s">
        <v>157</v>
      </c>
      <c r="E3100" s="49">
        <v>1</v>
      </c>
      <c r="F3100" s="50" t="s">
        <v>88</v>
      </c>
      <c r="G3100" s="50" t="s">
        <v>14</v>
      </c>
      <c r="H3100" s="22">
        <v>8.6699999999999999</v>
      </c>
      <c r="J3100" s="39">
        <v>92389953</v>
      </c>
      <c r="K3100" s="51">
        <v>8.6685605999999993</v>
      </c>
      <c r="L3100" s="51">
        <v>-1.43939999999887e-003</v>
      </c>
    </row>
    <row r="3101" ht="15">
      <c r="A3101" s="47">
        <v>90531027</v>
      </c>
      <c r="B3101" s="48" t="s">
        <v>4997</v>
      </c>
      <c r="C3101" s="48" t="s">
        <v>4998</v>
      </c>
      <c r="D3101" s="49" t="s">
        <v>633</v>
      </c>
      <c r="E3101" s="49">
        <v>1</v>
      </c>
      <c r="F3101" s="50" t="s">
        <v>64</v>
      </c>
      <c r="G3101" s="50" t="s">
        <v>14</v>
      </c>
      <c r="H3101" s="22">
        <v>16.309999999999999</v>
      </c>
      <c r="J3101" s="39">
        <v>90531027</v>
      </c>
      <c r="K3101" s="51">
        <v>16.3074303</v>
      </c>
      <c r="L3101" s="51">
        <v>-2.5697000000022298e-003</v>
      </c>
    </row>
    <row r="3102" ht="15">
      <c r="A3102" s="47">
        <v>90249640</v>
      </c>
      <c r="B3102" s="48" t="s">
        <v>3044</v>
      </c>
      <c r="C3102" s="48" t="s">
        <v>3044</v>
      </c>
      <c r="D3102" s="49" t="s">
        <v>131</v>
      </c>
      <c r="E3102" s="49">
        <v>1</v>
      </c>
      <c r="F3102" s="50" t="s">
        <v>60</v>
      </c>
      <c r="G3102" s="50" t="s">
        <v>14</v>
      </c>
      <c r="H3102" s="22">
        <v>4.0099999999999998</v>
      </c>
      <c r="J3102" s="39">
        <v>90249640</v>
      </c>
      <c r="K3102" s="51">
        <v>4.0094270999999999</v>
      </c>
      <c r="L3102" s="51">
        <v>-5.72899999998988e-004</v>
      </c>
    </row>
    <row r="3103" ht="15">
      <c r="A3103" s="47">
        <v>92441033</v>
      </c>
      <c r="B3103" s="48" t="s">
        <v>3250</v>
      </c>
      <c r="C3103" s="48" t="s">
        <v>3251</v>
      </c>
      <c r="D3103" s="49" t="s">
        <v>603</v>
      </c>
      <c r="E3103" s="49">
        <v>1</v>
      </c>
      <c r="F3103" s="50" t="s">
        <v>64</v>
      </c>
      <c r="G3103" s="50" t="s">
        <v>14</v>
      </c>
      <c r="H3103" s="22">
        <v>7.5199999999999996</v>
      </c>
      <c r="J3103" s="39">
        <v>92441033</v>
      </c>
      <c r="K3103" s="51">
        <v>7.5191382000000004</v>
      </c>
      <c r="L3103" s="51">
        <v>-8.6179999999913602e-004</v>
      </c>
    </row>
    <row r="3104" ht="15">
      <c r="A3104" s="47">
        <v>90312058</v>
      </c>
      <c r="B3104" s="48" t="s">
        <v>9702</v>
      </c>
      <c r="C3104" s="48" t="s">
        <v>9703</v>
      </c>
      <c r="D3104" s="49" t="s">
        <v>134</v>
      </c>
      <c r="E3104" s="49">
        <v>1</v>
      </c>
      <c r="F3104" s="50" t="s">
        <v>13</v>
      </c>
      <c r="G3104" s="50" t="s">
        <v>14</v>
      </c>
      <c r="H3104" s="22">
        <v>12.130000000000001</v>
      </c>
      <c r="J3104" s="39">
        <v>90312058</v>
      </c>
      <c r="K3104" s="51">
        <v>12.12880095</v>
      </c>
      <c r="L3104" s="51">
        <v>-1.1990499999985399e-003</v>
      </c>
    </row>
    <row r="3105" ht="15">
      <c r="A3105" s="47">
        <v>90246721</v>
      </c>
      <c r="B3105" s="48" t="s">
        <v>4785</v>
      </c>
      <c r="C3105" s="48" t="s">
        <v>4785</v>
      </c>
      <c r="D3105" s="49" t="s">
        <v>1690</v>
      </c>
      <c r="E3105" s="49">
        <v>80</v>
      </c>
      <c r="F3105" s="50" t="s">
        <v>743</v>
      </c>
      <c r="G3105" s="50" t="s">
        <v>19</v>
      </c>
      <c r="H3105" s="22">
        <v>23.542124999999999</v>
      </c>
      <c r="J3105" s="39">
        <v>90246721</v>
      </c>
      <c r="K3105" s="51">
        <v>23.539999999999999</v>
      </c>
      <c r="L3105" s="51">
        <v>-2.1249999999994901e-003</v>
      </c>
    </row>
    <row r="3106" ht="15">
      <c r="A3106" s="47">
        <v>90151585</v>
      </c>
      <c r="B3106" s="48" t="s">
        <v>3033</v>
      </c>
      <c r="C3106" s="48" t="s">
        <v>3034</v>
      </c>
      <c r="D3106" s="49" t="s">
        <v>39</v>
      </c>
      <c r="E3106" s="49">
        <v>1</v>
      </c>
      <c r="F3106" s="50" t="s">
        <v>88</v>
      </c>
      <c r="G3106" s="50" t="s">
        <v>14</v>
      </c>
      <c r="H3106" s="22">
        <v>32.789999999999999</v>
      </c>
      <c r="J3106" s="39">
        <v>90151585</v>
      </c>
      <c r="K3106" s="51">
        <v>32.787261000000001</v>
      </c>
      <c r="L3106" s="51">
        <v>-2.7389999999982702e-003</v>
      </c>
    </row>
    <row r="3107" ht="15">
      <c r="A3107" s="47">
        <v>90590031</v>
      </c>
      <c r="B3107" s="48" t="s">
        <v>5249</v>
      </c>
      <c r="C3107" s="48" t="s">
        <v>5250</v>
      </c>
      <c r="D3107" s="49" t="s">
        <v>92</v>
      </c>
      <c r="E3107" s="49">
        <v>1</v>
      </c>
      <c r="F3107" s="50" t="s">
        <v>436</v>
      </c>
      <c r="G3107" s="50" t="s">
        <v>14</v>
      </c>
      <c r="H3107" s="22">
        <v>43.43</v>
      </c>
      <c r="J3107" s="39">
        <v>90590031</v>
      </c>
      <c r="K3107" s="51">
        <v>43.426615050000002</v>
      </c>
      <c r="L3107" s="51">
        <v>-3.38494999999739e-003</v>
      </c>
    </row>
    <row r="3108" ht="15">
      <c r="A3108" s="47">
        <v>92413781</v>
      </c>
      <c r="B3108" s="48" t="s">
        <v>7889</v>
      </c>
      <c r="C3108" s="48" t="s">
        <v>7890</v>
      </c>
      <c r="D3108" s="49" t="s">
        <v>603</v>
      </c>
      <c r="E3108" s="49">
        <v>1</v>
      </c>
      <c r="F3108" s="50" t="s">
        <v>60</v>
      </c>
      <c r="G3108" s="50" t="s">
        <v>14</v>
      </c>
      <c r="H3108" s="22">
        <v>12.859999999999999</v>
      </c>
      <c r="J3108" s="39">
        <v>92413781</v>
      </c>
      <c r="K3108" s="51">
        <v>12.8591631</v>
      </c>
      <c r="L3108" s="51">
        <v>-8.3689999999769804e-004</v>
      </c>
    </row>
    <row r="3109" ht="15">
      <c r="A3109" s="47">
        <v>90223420</v>
      </c>
      <c r="B3109" s="48" t="s">
        <v>4879</v>
      </c>
      <c r="C3109" s="48" t="s">
        <v>4880</v>
      </c>
      <c r="D3109" s="49" t="s">
        <v>871</v>
      </c>
      <c r="E3109" s="49">
        <v>1</v>
      </c>
      <c r="F3109" s="50" t="s">
        <v>70</v>
      </c>
      <c r="G3109" s="50" t="s">
        <v>14</v>
      </c>
      <c r="H3109" s="22">
        <v>64.060000000000002</v>
      </c>
      <c r="J3109" s="39">
        <v>90223420</v>
      </c>
      <c r="K3109" s="51">
        <v>64.056352500000003</v>
      </c>
      <c r="L3109" s="51">
        <v>-3.6474999999995799e-003</v>
      </c>
    </row>
    <row r="3110" ht="15">
      <c r="A3110" s="47">
        <v>94937230</v>
      </c>
      <c r="B3110" s="48" t="s">
        <v>2193</v>
      </c>
      <c r="C3110" s="48" t="s">
        <v>2194</v>
      </c>
      <c r="D3110" s="49" t="s">
        <v>231</v>
      </c>
      <c r="E3110" s="49">
        <v>50</v>
      </c>
      <c r="F3110" s="50" t="s">
        <v>743</v>
      </c>
      <c r="G3110" s="50" t="s">
        <v>261</v>
      </c>
      <c r="H3110" s="22">
        <v>2.0916000000000001</v>
      </c>
      <c r="J3110" s="39">
        <v>94937230</v>
      </c>
      <c r="K3110" s="51">
        <v>2.0917663200000001</v>
      </c>
      <c r="L3110" s="51">
        <v>1.6631999999994199e-004</v>
      </c>
    </row>
    <row r="3111" ht="15">
      <c r="A3111" s="47">
        <v>92467504</v>
      </c>
      <c r="B3111" s="48" t="s">
        <v>2781</v>
      </c>
      <c r="C3111" s="48" t="s">
        <v>2781</v>
      </c>
      <c r="D3111" s="49" t="s">
        <v>17</v>
      </c>
      <c r="E3111" s="49">
        <v>1</v>
      </c>
      <c r="F3111" s="50" t="s">
        <v>60</v>
      </c>
      <c r="G3111" s="50" t="s">
        <v>14</v>
      </c>
      <c r="H3111" s="22">
        <v>0.35849999999999999</v>
      </c>
      <c r="J3111" s="39">
        <v>92467504</v>
      </c>
      <c r="K3111" s="51">
        <v>0.35886847500000002</v>
      </c>
      <c r="L3111" s="51">
        <v>3.6847500000003502e-004</v>
      </c>
    </row>
    <row r="3112" ht="15">
      <c r="A3112" s="47">
        <v>94938563</v>
      </c>
      <c r="B3112" s="48" t="s">
        <v>6182</v>
      </c>
      <c r="C3112" s="48" t="s">
        <v>6183</v>
      </c>
      <c r="D3112" s="49" t="s">
        <v>620</v>
      </c>
      <c r="E3112" s="49">
        <v>1000</v>
      </c>
      <c r="F3112" s="50" t="s">
        <v>743</v>
      </c>
      <c r="G3112" s="50" t="s">
        <v>261</v>
      </c>
      <c r="H3112" s="22">
        <v>0.11</v>
      </c>
      <c r="J3112" s="39">
        <v>94938563</v>
      </c>
      <c r="K3112" s="51">
        <v>0.11011306949999999</v>
      </c>
      <c r="L3112" s="51">
        <v>1.13069500000007e-004</v>
      </c>
    </row>
    <row r="3113" ht="15">
      <c r="A3113" s="47">
        <v>94938806</v>
      </c>
      <c r="B3113" s="48" t="s">
        <v>7184</v>
      </c>
      <c r="C3113" s="48" t="s">
        <v>7185</v>
      </c>
      <c r="D3113" s="49" t="s">
        <v>455</v>
      </c>
      <c r="E3113" s="49">
        <v>50</v>
      </c>
      <c r="F3113" s="50" t="s">
        <v>743</v>
      </c>
      <c r="G3113" s="50" t="s">
        <v>261</v>
      </c>
      <c r="H3113" s="22">
        <v>0.63</v>
      </c>
      <c r="J3113" s="39">
        <v>94938806</v>
      </c>
      <c r="K3113" s="51">
        <v>0.63136130400000001</v>
      </c>
      <c r="L3113" s="51">
        <v>1.36130400000001e-003</v>
      </c>
    </row>
    <row r="3114" ht="15" hidden="1">
      <c r="A3114" s="47">
        <v>90286626</v>
      </c>
      <c r="B3114" s="48" t="s">
        <v>5822</v>
      </c>
      <c r="C3114" s="48" t="s">
        <v>5822</v>
      </c>
      <c r="D3114" s="49" t="s">
        <v>495</v>
      </c>
      <c r="E3114" s="49">
        <v>1</v>
      </c>
      <c r="F3114" s="50" t="s">
        <v>88</v>
      </c>
      <c r="G3114" s="50" t="s">
        <v>14</v>
      </c>
      <c r="H3114" s="22">
        <v>8.7210000000000001</v>
      </c>
      <c r="J3114" s="39">
        <v>90286626</v>
      </c>
      <c r="K3114" s="51">
        <v>8.7489659250000003</v>
      </c>
      <c r="L3114" s="51">
        <v>2.79659250000002e-002</v>
      </c>
    </row>
    <row r="3115" ht="15" hidden="1">
      <c r="A3115" s="47">
        <v>90169115</v>
      </c>
      <c r="B3115" s="48" t="s">
        <v>8490</v>
      </c>
      <c r="C3115" s="48" t="s">
        <v>8491</v>
      </c>
      <c r="D3115" s="49" t="s">
        <v>92</v>
      </c>
      <c r="E3115" s="49">
        <v>1</v>
      </c>
      <c r="F3115" s="50" t="s">
        <v>60</v>
      </c>
      <c r="G3115" s="50" t="s">
        <v>14</v>
      </c>
      <c r="H3115" s="22">
        <v>0.56879999999999997</v>
      </c>
      <c r="J3115" s="39">
        <v>90169115</v>
      </c>
      <c r="K3115" s="51">
        <v>0.57471119999999998</v>
      </c>
      <c r="L3115" s="51">
        <v>5.9112000000000097e-003</v>
      </c>
    </row>
    <row r="3116" ht="15" hidden="1">
      <c r="A3116" s="47">
        <v>90311655</v>
      </c>
      <c r="B3116" s="48" t="s">
        <v>5317</v>
      </c>
      <c r="C3116" s="48" t="s">
        <v>5317</v>
      </c>
      <c r="D3116" s="49" t="s">
        <v>39</v>
      </c>
      <c r="E3116" s="49">
        <v>300</v>
      </c>
      <c r="F3116" s="50" t="s">
        <v>743</v>
      </c>
      <c r="G3116" s="50" t="s">
        <v>19</v>
      </c>
      <c r="H3116" s="22">
        <v>0.64956000000000003</v>
      </c>
      <c r="J3116" s="39">
        <v>90311655</v>
      </c>
      <c r="K3116" s="51">
        <v>0.66149999999999998</v>
      </c>
      <c r="L3116" s="51">
        <v>1.19400000000001e-002</v>
      </c>
    </row>
    <row r="3117" ht="15" hidden="1">
      <c r="A3117" s="47">
        <v>92402208</v>
      </c>
      <c r="B3117" s="48" t="s">
        <v>3415</v>
      </c>
      <c r="C3117" s="48" t="s">
        <v>3415</v>
      </c>
      <c r="D3117" s="49" t="s">
        <v>603</v>
      </c>
      <c r="E3117" s="49">
        <v>30</v>
      </c>
      <c r="F3117" s="50" t="s">
        <v>95</v>
      </c>
      <c r="G3117" s="50" t="s">
        <v>19</v>
      </c>
      <c r="H3117" s="22">
        <v>0.38579999999999998</v>
      </c>
      <c r="J3117" s="39">
        <v>92402208</v>
      </c>
      <c r="K3117" s="51">
        <v>0.39374999999999999</v>
      </c>
      <c r="L3117" s="51">
        <v>7.9500000000000091e-003</v>
      </c>
    </row>
    <row r="3118" ht="15" hidden="1">
      <c r="A3118" s="47">
        <v>92452310</v>
      </c>
      <c r="B3118" s="48" t="s">
        <v>1244</v>
      </c>
      <c r="C3118" s="48" t="s">
        <v>1244</v>
      </c>
      <c r="D3118" s="49" t="s">
        <v>504</v>
      </c>
      <c r="E3118" s="49">
        <v>1</v>
      </c>
      <c r="F3118" s="50" t="s">
        <v>64</v>
      </c>
      <c r="G3118" s="50" t="s">
        <v>14</v>
      </c>
      <c r="H3118" s="22">
        <v>1.431</v>
      </c>
      <c r="J3118" s="39">
        <v>92452310</v>
      </c>
      <c r="K3118" s="51">
        <v>1.4731875000000001</v>
      </c>
      <c r="L3118" s="51">
        <v>4.2187500000000003e-002</v>
      </c>
    </row>
    <row r="3119" ht="15" hidden="1">
      <c r="A3119" s="47">
        <v>90193725</v>
      </c>
      <c r="B3119" s="48" t="s">
        <v>2703</v>
      </c>
      <c r="C3119" s="48" t="s">
        <v>2704</v>
      </c>
      <c r="D3119" s="49" t="s">
        <v>504</v>
      </c>
      <c r="E3119" s="49">
        <v>1</v>
      </c>
      <c r="F3119" s="50" t="s">
        <v>88</v>
      </c>
      <c r="G3119" s="50" t="s">
        <v>14</v>
      </c>
      <c r="H3119" s="22">
        <v>76.635000000000005</v>
      </c>
      <c r="J3119" s="39">
        <v>90193725</v>
      </c>
      <c r="K3119" s="51">
        <v>79.198560000000001</v>
      </c>
      <c r="L3119" s="51">
        <v>2.5635600000000101</v>
      </c>
    </row>
    <row r="3120" ht="15" hidden="1">
      <c r="A3120" s="47">
        <v>92471455</v>
      </c>
      <c r="B3120" s="48" t="s">
        <v>8279</v>
      </c>
      <c r="C3120" s="48" t="s">
        <v>8280</v>
      </c>
      <c r="D3120" s="49" t="s">
        <v>12</v>
      </c>
      <c r="E3120" s="49">
        <v>500</v>
      </c>
      <c r="F3120" s="50" t="s">
        <v>743</v>
      </c>
      <c r="G3120" s="50" t="s">
        <v>19</v>
      </c>
      <c r="H3120" s="22">
        <v>13.773400000000001</v>
      </c>
      <c r="J3120" s="39">
        <v>92471455</v>
      </c>
      <c r="K3120" s="51">
        <v>14.244</v>
      </c>
      <c r="L3120" s="51">
        <v>0.47059999999999902</v>
      </c>
    </row>
    <row r="3121" ht="15">
      <c r="A3121" s="47">
        <v>94938580</v>
      </c>
      <c r="B3121" s="48" t="s">
        <v>6186</v>
      </c>
      <c r="C3121" s="48" t="s">
        <v>6187</v>
      </c>
      <c r="D3121" s="49" t="s">
        <v>620</v>
      </c>
      <c r="E3121" s="49">
        <v>500</v>
      </c>
      <c r="F3121" s="50" t="s">
        <v>743</v>
      </c>
      <c r="G3121" s="50" t="s">
        <v>261</v>
      </c>
      <c r="H3121" s="22">
        <v>0.121228</v>
      </c>
      <c r="J3121" s="39">
        <v>94938580</v>
      </c>
      <c r="K3121" s="51">
        <v>0.12543299999999999</v>
      </c>
      <c r="L3121" s="51">
        <v>4.2050000000000099e-003</v>
      </c>
    </row>
    <row r="3122" ht="15" hidden="1">
      <c r="A3122" s="47">
        <v>90193717</v>
      </c>
      <c r="B3122" s="48" t="s">
        <v>2701</v>
      </c>
      <c r="C3122" s="48" t="s">
        <v>2702</v>
      </c>
      <c r="D3122" s="49" t="s">
        <v>504</v>
      </c>
      <c r="E3122" s="49">
        <v>1</v>
      </c>
      <c r="F3122" s="50" t="s">
        <v>88</v>
      </c>
      <c r="G3122" s="50" t="s">
        <v>14</v>
      </c>
      <c r="H3122" s="22">
        <v>55.970999999999997</v>
      </c>
      <c r="J3122" s="39">
        <v>90193717</v>
      </c>
      <c r="K3122" s="51">
        <v>57.975820874999997</v>
      </c>
      <c r="L3122" s="51">
        <v>2.0048208750000098</v>
      </c>
    </row>
    <row r="3123" ht="15" hidden="1">
      <c r="A3123" s="47">
        <v>92452329</v>
      </c>
      <c r="B3123" s="48" t="s">
        <v>1246</v>
      </c>
      <c r="C3123" s="48" t="s">
        <v>1246</v>
      </c>
      <c r="D3123" s="49" t="s">
        <v>504</v>
      </c>
      <c r="E3123" s="49">
        <v>1</v>
      </c>
      <c r="F3123" s="50" t="s">
        <v>64</v>
      </c>
      <c r="G3123" s="50" t="s">
        <v>14</v>
      </c>
      <c r="H3123" s="22">
        <v>1.962</v>
      </c>
      <c r="J3123" s="39">
        <v>92452329</v>
      </c>
      <c r="K3123" s="51">
        <v>2.0418378750000001</v>
      </c>
      <c r="L3123" s="51">
        <v>7.9837875000000003e-002</v>
      </c>
    </row>
    <row r="3124" ht="15" hidden="1">
      <c r="A3124" s="47">
        <v>92429580</v>
      </c>
      <c r="B3124" s="48" t="s">
        <v>9361</v>
      </c>
      <c r="C3124" s="48" t="s">
        <v>9363</v>
      </c>
      <c r="D3124" s="49" t="s">
        <v>124</v>
      </c>
      <c r="E3124" s="49">
        <v>1</v>
      </c>
      <c r="F3124" s="50" t="s">
        <v>13</v>
      </c>
      <c r="G3124" s="50" t="s">
        <v>14</v>
      </c>
      <c r="H3124" s="22">
        <v>29.760000000000002</v>
      </c>
      <c r="J3124" s="39">
        <v>92429580</v>
      </c>
      <c r="K3124" s="51">
        <v>31.16610945</v>
      </c>
      <c r="L3124" s="51">
        <v>1.40610945</v>
      </c>
    </row>
    <row r="3125" ht="15" hidden="1">
      <c r="A3125" s="47">
        <v>90150643</v>
      </c>
      <c r="B3125" s="48" t="s">
        <v>8136</v>
      </c>
      <c r="C3125" s="48" t="s">
        <v>8137</v>
      </c>
      <c r="D3125" s="49" t="s">
        <v>39</v>
      </c>
      <c r="E3125" s="49">
        <v>1</v>
      </c>
      <c r="F3125" s="50" t="s">
        <v>13</v>
      </c>
      <c r="G3125" s="50" t="s">
        <v>14</v>
      </c>
      <c r="H3125" s="22">
        <v>82.549999999999997</v>
      </c>
      <c r="J3125" s="39">
        <v>90150643</v>
      </c>
      <c r="K3125" s="51">
        <v>86.589820799999998</v>
      </c>
      <c r="L3125" s="51">
        <v>4.0398208000000002</v>
      </c>
    </row>
    <row r="3126" ht="15" hidden="1">
      <c r="A3126" s="47">
        <v>90202732</v>
      </c>
      <c r="B3126" s="48" t="s">
        <v>2881</v>
      </c>
      <c r="C3126" s="48" t="s">
        <v>2881</v>
      </c>
      <c r="D3126" s="49" t="s">
        <v>334</v>
      </c>
      <c r="E3126" s="49">
        <v>20</v>
      </c>
      <c r="F3126" s="50" t="s">
        <v>18</v>
      </c>
      <c r="G3126" s="50" t="s">
        <v>19</v>
      </c>
      <c r="H3126" s="22">
        <v>0.51300000000000001</v>
      </c>
      <c r="J3126" s="39">
        <v>90202732</v>
      </c>
      <c r="K3126" s="51">
        <v>0.53879175000000001</v>
      </c>
      <c r="L3126" s="51">
        <v>2.5791750000000099e-002</v>
      </c>
    </row>
    <row r="3127" ht="15" hidden="1">
      <c r="A3127" s="47">
        <v>90307402</v>
      </c>
      <c r="B3127" s="48" t="s">
        <v>2088</v>
      </c>
      <c r="C3127" s="48" t="s">
        <v>2090</v>
      </c>
      <c r="D3127" s="49" t="s">
        <v>229</v>
      </c>
      <c r="E3127" s="49">
        <v>100</v>
      </c>
      <c r="F3127" s="50" t="s">
        <v>743</v>
      </c>
      <c r="G3127" s="50" t="s">
        <v>19</v>
      </c>
      <c r="H3127" s="22">
        <v>7.3628</v>
      </c>
      <c r="J3127" s="39">
        <v>90307402</v>
      </c>
      <c r="K3127" s="51">
        <v>7.7999999999999998</v>
      </c>
      <c r="L3127" s="51">
        <v>0.43719999999999998</v>
      </c>
    </row>
    <row r="3128" ht="15" hidden="1">
      <c r="A3128" s="47">
        <v>92436722</v>
      </c>
      <c r="B3128" s="48" t="s">
        <v>3398</v>
      </c>
      <c r="C3128" s="48" t="s">
        <v>3399</v>
      </c>
      <c r="D3128" s="49" t="s">
        <v>603</v>
      </c>
      <c r="E3128" s="49">
        <v>20</v>
      </c>
      <c r="F3128" s="50" t="s">
        <v>18</v>
      </c>
      <c r="G3128" s="50" t="s">
        <v>19</v>
      </c>
      <c r="H3128" s="22">
        <v>0.51300000000000001</v>
      </c>
      <c r="J3128" s="39">
        <v>92436722</v>
      </c>
      <c r="K3128" s="51">
        <v>0.54734400000000005</v>
      </c>
      <c r="L3128" s="51">
        <v>3.4344e-002</v>
      </c>
    </row>
    <row r="3129" ht="15" hidden="1">
      <c r="A3129" s="47">
        <v>92264107</v>
      </c>
      <c r="B3129" s="48" t="s">
        <v>514</v>
      </c>
      <c r="C3129" s="48" t="s">
        <v>514</v>
      </c>
      <c r="D3129" s="49" t="s">
        <v>334</v>
      </c>
      <c r="E3129" s="49">
        <v>1</v>
      </c>
      <c r="F3129" s="50" t="s">
        <v>64</v>
      </c>
      <c r="G3129" s="50" t="s">
        <v>14</v>
      </c>
      <c r="H3129" s="22">
        <v>0.67000000000000004</v>
      </c>
      <c r="J3129" s="39">
        <v>92264107</v>
      </c>
      <c r="K3129" s="51">
        <v>0.71838900000000006</v>
      </c>
      <c r="L3129" s="51">
        <v>4.8389000000000001e-002</v>
      </c>
    </row>
    <row r="3130" ht="15" hidden="1">
      <c r="A3130" s="47">
        <v>91283027</v>
      </c>
      <c r="B3130" s="48" t="s">
        <v>8032</v>
      </c>
      <c r="C3130" s="48" t="s">
        <v>8033</v>
      </c>
      <c r="D3130" s="49" t="s">
        <v>139</v>
      </c>
      <c r="E3130" s="49">
        <v>100</v>
      </c>
      <c r="F3130" s="50" t="s">
        <v>743</v>
      </c>
      <c r="G3130" s="50" t="s">
        <v>19</v>
      </c>
      <c r="H3130" s="22">
        <v>22.666499999999999</v>
      </c>
      <c r="J3130" s="39">
        <v>91283027</v>
      </c>
      <c r="K3130" s="51">
        <v>24.322500000000002</v>
      </c>
      <c r="L3130" s="51">
        <v>1.6559999999999999</v>
      </c>
    </row>
    <row r="3131" ht="15" hidden="1">
      <c r="A3131" s="47">
        <v>92404014</v>
      </c>
      <c r="B3131" s="48" t="s">
        <v>4913</v>
      </c>
      <c r="C3131" s="48" t="s">
        <v>4914</v>
      </c>
      <c r="D3131" s="49" t="s">
        <v>21</v>
      </c>
      <c r="E3131" s="49">
        <v>1</v>
      </c>
      <c r="F3131" s="50" t="s">
        <v>13</v>
      </c>
      <c r="G3131" s="50" t="s">
        <v>14</v>
      </c>
      <c r="H3131" s="22">
        <v>110.84999999999999</v>
      </c>
      <c r="J3131" s="39">
        <v>92404014</v>
      </c>
      <c r="K3131" s="51">
        <v>119.26454715</v>
      </c>
      <c r="L3131" s="51">
        <v>8.4145471500000202</v>
      </c>
    </row>
    <row r="3132" ht="15" hidden="1">
      <c r="A3132" s="47">
        <v>94939101</v>
      </c>
      <c r="B3132" s="48" t="s">
        <v>2111</v>
      </c>
      <c r="C3132" s="48" t="s">
        <v>2113</v>
      </c>
      <c r="D3132" s="49" t="s">
        <v>620</v>
      </c>
      <c r="E3132" s="49">
        <v>200</v>
      </c>
      <c r="F3132" s="50" t="s">
        <v>743</v>
      </c>
      <c r="G3132" s="50" t="s">
        <v>261</v>
      </c>
      <c r="H3132" s="22">
        <v>5.4859999999999999e-002</v>
      </c>
      <c r="J3132" s="39">
        <v>94939101</v>
      </c>
      <c r="K3132" s="51">
        <v>5.9999999999999998e-002</v>
      </c>
      <c r="L3132" s="51">
        <v>5.1399999999999996e-003</v>
      </c>
    </row>
    <row r="3133" ht="15" hidden="1">
      <c r="A3133" s="47">
        <v>92423485</v>
      </c>
      <c r="B3133" s="48" t="s">
        <v>7699</v>
      </c>
      <c r="C3133" s="48" t="s">
        <v>7700</v>
      </c>
      <c r="D3133" s="49" t="s">
        <v>146</v>
      </c>
      <c r="E3133" s="49">
        <v>1</v>
      </c>
      <c r="F3133" s="50" t="s">
        <v>64</v>
      </c>
      <c r="G3133" s="50" t="s">
        <v>14</v>
      </c>
      <c r="H3133" s="22">
        <v>56.310000000000002</v>
      </c>
      <c r="J3133" s="39">
        <v>92423485</v>
      </c>
      <c r="K3133" s="51">
        <v>61.807499999999997</v>
      </c>
      <c r="L3133" s="51">
        <v>5.4974999999999996</v>
      </c>
    </row>
    <row r="3134" ht="15" hidden="1">
      <c r="A3134" s="47">
        <v>92423493</v>
      </c>
      <c r="B3134" s="48" t="s">
        <v>7701</v>
      </c>
      <c r="C3134" s="48" t="s">
        <v>7702</v>
      </c>
      <c r="D3134" s="49" t="s">
        <v>146</v>
      </c>
      <c r="E3134" s="49">
        <v>1</v>
      </c>
      <c r="F3134" s="50" t="s">
        <v>64</v>
      </c>
      <c r="G3134" s="50" t="s">
        <v>14</v>
      </c>
      <c r="H3134" s="22">
        <v>245.33000000000001</v>
      </c>
      <c r="J3134" s="39">
        <v>92423493</v>
      </c>
      <c r="K3134" s="51">
        <v>269.30250000000001</v>
      </c>
      <c r="L3134" s="51">
        <v>23.9725</v>
      </c>
    </row>
    <row r="3135" ht="15" hidden="1">
      <c r="A3135" s="47">
        <v>90187849</v>
      </c>
      <c r="B3135" s="48" t="s">
        <v>7697</v>
      </c>
      <c r="C3135" s="48" t="s">
        <v>7698</v>
      </c>
      <c r="D3135" s="49" t="s">
        <v>146</v>
      </c>
      <c r="E3135" s="49">
        <v>1</v>
      </c>
      <c r="F3135" s="50" t="s">
        <v>13</v>
      </c>
      <c r="G3135" s="50" t="s">
        <v>14</v>
      </c>
      <c r="H3135" s="22">
        <v>4774.6000000000004</v>
      </c>
      <c r="J3135" s="39">
        <v>90187849</v>
      </c>
      <c r="K3135" s="51">
        <v>5241.2174999999997</v>
      </c>
      <c r="L3135" s="51">
        <v>466.61749999999898</v>
      </c>
    </row>
    <row r="3136" ht="15" hidden="1">
      <c r="A3136" s="47">
        <v>90187857</v>
      </c>
      <c r="B3136" s="48" t="s">
        <v>7703</v>
      </c>
      <c r="C3136" s="48" t="s">
        <v>7704</v>
      </c>
      <c r="D3136" s="49" t="s">
        <v>146</v>
      </c>
      <c r="E3136" s="49">
        <v>1</v>
      </c>
      <c r="F3136" s="50" t="s">
        <v>13</v>
      </c>
      <c r="G3136" s="50" t="s">
        <v>14</v>
      </c>
      <c r="H3136" s="22">
        <v>6445.5699999999997</v>
      </c>
      <c r="J3136" s="39">
        <v>90187857</v>
      </c>
      <c r="K3136" s="51">
        <v>7075.6199999999999</v>
      </c>
      <c r="L3136" s="51">
        <v>630.04999999999995</v>
      </c>
    </row>
    <row r="3137" ht="15" hidden="1">
      <c r="A3137" s="47">
        <v>90286812</v>
      </c>
      <c r="B3137" s="48" t="s">
        <v>5860</v>
      </c>
      <c r="C3137" s="48" t="s">
        <v>5861</v>
      </c>
      <c r="D3137" s="49" t="s">
        <v>544</v>
      </c>
      <c r="E3137" s="49">
        <v>1</v>
      </c>
      <c r="F3137" s="50" t="s">
        <v>88</v>
      </c>
      <c r="G3137" s="50" t="s">
        <v>14</v>
      </c>
      <c r="H3137" s="22">
        <v>4.0608000000000004</v>
      </c>
      <c r="J3137" s="39">
        <v>90286812</v>
      </c>
      <c r="K3137" s="51">
        <v>4.4796685500000004</v>
      </c>
      <c r="L3137" s="51">
        <v>0.41886855000000101</v>
      </c>
    </row>
    <row r="3138" ht="15" hidden="1">
      <c r="A3138" s="47">
        <v>92404995</v>
      </c>
      <c r="B3138" s="48" t="s">
        <v>4077</v>
      </c>
      <c r="C3138" s="48" t="s">
        <v>4080</v>
      </c>
      <c r="D3138" s="49" t="s">
        <v>334</v>
      </c>
      <c r="E3138" s="49">
        <v>2</v>
      </c>
      <c r="F3138" s="50" t="s">
        <v>18</v>
      </c>
      <c r="G3138" s="50" t="s">
        <v>14</v>
      </c>
      <c r="H3138" s="22">
        <v>0.58499999999999996</v>
      </c>
      <c r="J3138" s="39">
        <v>92404995</v>
      </c>
      <c r="K3138" s="51">
        <v>0.64655010000000002</v>
      </c>
      <c r="L3138" s="51">
        <v>6.1550100000000101e-002</v>
      </c>
    </row>
    <row r="3139" ht="15">
      <c r="A3139" s="47">
        <v>94939080</v>
      </c>
      <c r="B3139" s="48" t="s">
        <v>2109</v>
      </c>
      <c r="C3139" s="48" t="s">
        <v>2110</v>
      </c>
      <c r="D3139" s="49" t="s">
        <v>620</v>
      </c>
      <c r="E3139" s="49">
        <v>1000</v>
      </c>
      <c r="F3139" s="50" t="s">
        <v>743</v>
      </c>
      <c r="G3139" s="50" t="s">
        <v>261</v>
      </c>
      <c r="H3139" s="22">
        <v>4.0711999999999998e-002</v>
      </c>
      <c r="J3139" s="39">
        <v>94939080</v>
      </c>
      <c r="K3139" s="51">
        <v>4.4999999999999998e-002</v>
      </c>
      <c r="L3139" s="51">
        <v>4.2880000000000001e-003</v>
      </c>
    </row>
    <row r="3140" ht="15" hidden="1">
      <c r="A3140" s="47">
        <v>92404170</v>
      </c>
      <c r="B3140" s="48" t="s">
        <v>9148</v>
      </c>
      <c r="C3140" s="48" t="s">
        <v>9149</v>
      </c>
      <c r="D3140" s="49" t="s">
        <v>334</v>
      </c>
      <c r="E3140" s="49">
        <v>1</v>
      </c>
      <c r="F3140" s="50" t="s">
        <v>64</v>
      </c>
      <c r="G3140" s="50" t="s">
        <v>14</v>
      </c>
      <c r="H3140" s="22">
        <v>0.66600000000000004</v>
      </c>
      <c r="J3140" s="39">
        <v>92404170</v>
      </c>
      <c r="K3140" s="51">
        <v>0.73656791600000004</v>
      </c>
      <c r="L3140" s="51">
        <v>7.0567915999999897e-002</v>
      </c>
    </row>
    <row r="3141" ht="15" hidden="1">
      <c r="A3141" s="47">
        <v>90121813</v>
      </c>
      <c r="B3141" s="48" t="s">
        <v>9236</v>
      </c>
      <c r="C3141" s="48" t="s">
        <v>9237</v>
      </c>
      <c r="D3141" s="49" t="s">
        <v>511</v>
      </c>
      <c r="E3141" s="49">
        <v>1</v>
      </c>
      <c r="F3141" s="50" t="s">
        <v>64</v>
      </c>
      <c r="G3141" s="50" t="s">
        <v>14</v>
      </c>
      <c r="H3141" s="22">
        <v>1.0980000000000001</v>
      </c>
      <c r="J3141" s="39">
        <v>90121813</v>
      </c>
      <c r="K3141" s="51">
        <v>1.2169681109999999</v>
      </c>
      <c r="L3141" s="51">
        <v>0.118968111</v>
      </c>
    </row>
    <row r="3142" ht="15" hidden="1">
      <c r="A3142" s="47">
        <v>92404154</v>
      </c>
      <c r="B3142" s="48" t="s">
        <v>9126</v>
      </c>
      <c r="C3142" s="48" t="s">
        <v>9128</v>
      </c>
      <c r="D3142" s="49" t="s">
        <v>334</v>
      </c>
      <c r="E3142" s="49">
        <v>1</v>
      </c>
      <c r="F3142" s="50" t="s">
        <v>64</v>
      </c>
      <c r="G3142" s="50" t="s">
        <v>14</v>
      </c>
      <c r="H3142" s="22">
        <v>0.999</v>
      </c>
      <c r="J3142" s="39">
        <v>92404154</v>
      </c>
      <c r="K3142" s="51">
        <v>1.1073580000000001</v>
      </c>
      <c r="L3142" s="51">
        <v>0.108358</v>
      </c>
    </row>
    <row r="3143" ht="15" hidden="1">
      <c r="A3143" s="47">
        <v>92472117</v>
      </c>
      <c r="B3143" s="48" t="s">
        <v>1292</v>
      </c>
      <c r="C3143" s="48" t="s">
        <v>1293</v>
      </c>
      <c r="D3143" s="49" t="s">
        <v>633</v>
      </c>
      <c r="E3143" s="49">
        <v>3.5</v>
      </c>
      <c r="F3143" s="50" t="s">
        <v>743</v>
      </c>
      <c r="G3143" s="50" t="s">
        <v>19</v>
      </c>
      <c r="H3143" s="22">
        <v>978.02999999999997</v>
      </c>
      <c r="J3143" s="39">
        <v>92472117</v>
      </c>
      <c r="K3143" s="51">
        <v>1084.5899999999999</v>
      </c>
      <c r="L3143" s="51">
        <v>106.56</v>
      </c>
    </row>
    <row r="3144" ht="15" hidden="1">
      <c r="A3144" s="47">
        <v>90228413</v>
      </c>
      <c r="B3144" s="48" t="s">
        <v>1487</v>
      </c>
      <c r="C3144" s="48" t="s">
        <v>1489</v>
      </c>
      <c r="D3144" s="49" t="s">
        <v>339</v>
      </c>
      <c r="E3144" s="49">
        <v>1</v>
      </c>
      <c r="F3144" s="50" t="s">
        <v>64</v>
      </c>
      <c r="G3144" s="50" t="s">
        <v>14</v>
      </c>
      <c r="H3144" s="22">
        <v>1.881</v>
      </c>
      <c r="J3144" s="39">
        <v>90228413</v>
      </c>
      <c r="K3144" s="51">
        <v>2.0860335000000001</v>
      </c>
      <c r="L3144" s="51">
        <v>0.20503350000000001</v>
      </c>
    </row>
    <row r="3145" ht="15" hidden="1">
      <c r="A3145" s="47">
        <v>90299329</v>
      </c>
      <c r="B3145" s="48" t="s">
        <v>5817</v>
      </c>
      <c r="C3145" s="48" t="s">
        <v>5818</v>
      </c>
      <c r="D3145" s="49" t="s">
        <v>511</v>
      </c>
      <c r="E3145" s="49">
        <v>1</v>
      </c>
      <c r="F3145" s="50" t="s">
        <v>64</v>
      </c>
      <c r="G3145" s="50" t="s">
        <v>14</v>
      </c>
      <c r="H3145" s="22">
        <v>1.071</v>
      </c>
      <c r="J3145" s="39">
        <v>90299329</v>
      </c>
      <c r="K3145" s="51">
        <v>1.1879784</v>
      </c>
      <c r="L3145" s="51">
        <v>0.1169784</v>
      </c>
    </row>
    <row r="3146" ht="15" hidden="1">
      <c r="A3146" s="47">
        <v>90199413</v>
      </c>
      <c r="B3146" s="48" t="s">
        <v>5752</v>
      </c>
      <c r="C3146" s="48" t="s">
        <v>5753</v>
      </c>
      <c r="D3146" s="49" t="s">
        <v>620</v>
      </c>
      <c r="E3146" s="49">
        <v>1</v>
      </c>
      <c r="F3146" s="50" t="s">
        <v>88</v>
      </c>
      <c r="G3146" s="50" t="s">
        <v>14</v>
      </c>
      <c r="H3146" s="22">
        <v>5.2649999999999997</v>
      </c>
      <c r="J3146" s="39">
        <v>90199413</v>
      </c>
      <c r="K3146" s="51">
        <v>5.8456080000000004</v>
      </c>
      <c r="L3146" s="51">
        <v>0.58060800000000101</v>
      </c>
    </row>
    <row r="3147" ht="15" hidden="1">
      <c r="A3147" s="47">
        <v>90284534</v>
      </c>
      <c r="B3147" s="48" t="s">
        <v>2443</v>
      </c>
      <c r="C3147" s="48" t="s">
        <v>2444</v>
      </c>
      <c r="D3147" s="49" t="s">
        <v>502</v>
      </c>
      <c r="E3147" s="49">
        <v>1</v>
      </c>
      <c r="F3147" s="50" t="s">
        <v>88</v>
      </c>
      <c r="G3147" s="50" t="s">
        <v>14</v>
      </c>
      <c r="H3147" s="22">
        <v>7.2539999999999996</v>
      </c>
      <c r="J3147" s="39">
        <v>90284534</v>
      </c>
      <c r="K3147" s="51">
        <v>8.0559785250000004</v>
      </c>
      <c r="L3147" s="51">
        <v>0.801978525</v>
      </c>
    </row>
    <row r="3148" ht="15" hidden="1">
      <c r="A3148" s="47">
        <v>90286472</v>
      </c>
      <c r="B3148" s="48" t="s">
        <v>5789</v>
      </c>
      <c r="C3148" s="48" t="s">
        <v>5789</v>
      </c>
      <c r="D3148" s="49" t="s">
        <v>502</v>
      </c>
      <c r="E3148" s="49">
        <v>1</v>
      </c>
      <c r="F3148" s="50" t="s">
        <v>88</v>
      </c>
      <c r="G3148" s="50" t="s">
        <v>14</v>
      </c>
      <c r="H3148" s="22">
        <v>6.5880000000000001</v>
      </c>
      <c r="J3148" s="39">
        <v>90286472</v>
      </c>
      <c r="K3148" s="51">
        <v>7.3182150000000004</v>
      </c>
      <c r="L3148" s="51">
        <v>0.73021499999999995</v>
      </c>
    </row>
    <row r="3149" ht="15" hidden="1">
      <c r="A3149" s="47">
        <v>90199200</v>
      </c>
      <c r="B3149" s="48" t="s">
        <v>5815</v>
      </c>
      <c r="C3149" s="48" t="s">
        <v>5816</v>
      </c>
      <c r="D3149" s="49" t="s">
        <v>620</v>
      </c>
      <c r="E3149" s="49">
        <v>1</v>
      </c>
      <c r="F3149" s="50" t="s">
        <v>88</v>
      </c>
      <c r="G3149" s="50" t="s">
        <v>14</v>
      </c>
      <c r="H3149" s="22">
        <v>16.425000000000001</v>
      </c>
      <c r="J3149" s="39">
        <v>90199200</v>
      </c>
      <c r="K3149" s="51">
        <v>18.249192000000001</v>
      </c>
      <c r="L3149" s="51">
        <v>1.824192</v>
      </c>
    </row>
    <row r="3150" ht="15" hidden="1">
      <c r="A3150" s="47">
        <v>90202716</v>
      </c>
      <c r="B3150" s="48" t="s">
        <v>9217</v>
      </c>
      <c r="C3150" s="48" t="s">
        <v>9218</v>
      </c>
      <c r="D3150" s="49" t="s">
        <v>334</v>
      </c>
      <c r="E3150" s="49">
        <v>1</v>
      </c>
      <c r="F3150" s="50" t="s">
        <v>64</v>
      </c>
      <c r="G3150" s="50" t="s">
        <v>14</v>
      </c>
      <c r="H3150" s="22">
        <v>2.0191605682499998</v>
      </c>
      <c r="J3150" s="39">
        <v>90202716</v>
      </c>
      <c r="K3150" s="51">
        <v>2.2435117425</v>
      </c>
      <c r="L3150" s="51">
        <v>0.22435117425000001</v>
      </c>
    </row>
    <row r="3151" ht="15" hidden="1">
      <c r="A3151" s="47">
        <v>92264280</v>
      </c>
      <c r="B3151" s="48" t="s">
        <v>515</v>
      </c>
      <c r="C3151" s="48" t="s">
        <v>515</v>
      </c>
      <c r="D3151" s="49" t="s">
        <v>334</v>
      </c>
      <c r="E3151" s="49">
        <v>1</v>
      </c>
      <c r="F3151" s="50" t="s">
        <v>64</v>
      </c>
      <c r="G3151" s="50" t="s">
        <v>14</v>
      </c>
      <c r="H3151" s="22">
        <v>1.0057446000000001</v>
      </c>
      <c r="J3151" s="39">
        <v>92264280</v>
      </c>
      <c r="K3151" s="51">
        <v>1.117494</v>
      </c>
      <c r="L3151" s="51">
        <v>0.1117494</v>
      </c>
    </row>
    <row r="3152" ht="15" hidden="1">
      <c r="A3152" s="47">
        <v>90227964</v>
      </c>
      <c r="B3152" s="48" t="s">
        <v>4634</v>
      </c>
      <c r="C3152" s="48" t="s">
        <v>4634</v>
      </c>
      <c r="D3152" s="49" t="s">
        <v>502</v>
      </c>
      <c r="E3152" s="49">
        <v>1</v>
      </c>
      <c r="F3152" s="50" t="s">
        <v>64</v>
      </c>
      <c r="G3152" s="50" t="s">
        <v>14</v>
      </c>
      <c r="H3152" s="22">
        <v>0.59267092499999996</v>
      </c>
      <c r="J3152" s="39">
        <v>90227964</v>
      </c>
      <c r="K3152" s="51">
        <v>0.65852325</v>
      </c>
      <c r="L3152" s="51">
        <v>6.5852324999999906e-002</v>
      </c>
    </row>
    <row r="3153" ht="15" hidden="1">
      <c r="A3153" s="47">
        <v>90287177</v>
      </c>
      <c r="B3153" s="48" t="s">
        <v>6979</v>
      </c>
      <c r="C3153" s="48" t="s">
        <v>6980</v>
      </c>
      <c r="D3153" s="49" t="s">
        <v>495</v>
      </c>
      <c r="E3153" s="49">
        <v>1</v>
      </c>
      <c r="F3153" s="50" t="s">
        <v>88</v>
      </c>
      <c r="G3153" s="50" t="s">
        <v>14</v>
      </c>
      <c r="H3153" s="22">
        <v>9.5780758499999994</v>
      </c>
      <c r="J3153" s="39">
        <v>90287177</v>
      </c>
      <c r="K3153" s="51">
        <v>10.6423065</v>
      </c>
      <c r="L3153" s="51">
        <v>1.0642306500000001</v>
      </c>
    </row>
    <row r="3154" ht="15" hidden="1">
      <c r="A3154" s="47">
        <v>92471676</v>
      </c>
      <c r="B3154" s="48" t="s">
        <v>2510</v>
      </c>
      <c r="C3154" s="48" t="s">
        <v>2510</v>
      </c>
      <c r="D3154" s="49" t="s">
        <v>339</v>
      </c>
      <c r="E3154" s="49">
        <v>1</v>
      </c>
      <c r="F3154" s="50" t="s">
        <v>64</v>
      </c>
      <c r="G3154" s="50" t="s">
        <v>14</v>
      </c>
      <c r="H3154" s="22">
        <v>0.53691320205000004</v>
      </c>
      <c r="J3154" s="39">
        <v>92471676</v>
      </c>
      <c r="K3154" s="51">
        <v>0.59657022449999997</v>
      </c>
      <c r="L3154" s="51">
        <v>5.9657022449999902e-002</v>
      </c>
    </row>
    <row r="3155" ht="15" hidden="1">
      <c r="A3155" s="47">
        <v>90281438</v>
      </c>
      <c r="B3155" s="48" t="s">
        <v>8636</v>
      </c>
      <c r="C3155" s="48" t="s">
        <v>8636</v>
      </c>
      <c r="D3155" s="49" t="s">
        <v>554</v>
      </c>
      <c r="E3155" s="49">
        <v>1</v>
      </c>
      <c r="F3155" s="50" t="s">
        <v>485</v>
      </c>
      <c r="G3155" s="50" t="s">
        <v>14</v>
      </c>
      <c r="H3155" s="22">
        <v>4.9158333000000001</v>
      </c>
      <c r="J3155" s="39">
        <v>90281438</v>
      </c>
      <c r="K3155" s="51">
        <v>5.4620369999999996</v>
      </c>
      <c r="L3155" s="51">
        <v>0.54620369999999996</v>
      </c>
    </row>
    <row r="3156" ht="15">
      <c r="A3156" s="47">
        <v>90267940</v>
      </c>
      <c r="B3156" s="48" t="s">
        <v>8211</v>
      </c>
      <c r="C3156" s="48" t="s">
        <v>8212</v>
      </c>
      <c r="D3156" s="49" t="s">
        <v>8160</v>
      </c>
      <c r="E3156" s="49">
        <v>300</v>
      </c>
      <c r="F3156" s="50" t="s">
        <v>151</v>
      </c>
      <c r="G3156" s="50" t="s">
        <v>19</v>
      </c>
      <c r="H3156" s="22">
        <v>3.831408e-002</v>
      </c>
      <c r="J3156" s="39">
        <v>90267940</v>
      </c>
      <c r="K3156" s="51">
        <v>4.2571199999999997e-002</v>
      </c>
      <c r="L3156" s="51">
        <v>4.2571199999999997e-003</v>
      </c>
    </row>
    <row r="3157" ht="15" hidden="1">
      <c r="A3157" s="47">
        <v>92374280</v>
      </c>
      <c r="B3157" s="48" t="s">
        <v>5692</v>
      </c>
      <c r="C3157" s="48" t="s">
        <v>5694</v>
      </c>
      <c r="D3157" s="49" t="s">
        <v>504</v>
      </c>
      <c r="E3157" s="49">
        <v>500</v>
      </c>
      <c r="F3157" s="50" t="s">
        <v>88</v>
      </c>
      <c r="G3157" s="50" t="s">
        <v>14</v>
      </c>
      <c r="H3157" s="22">
        <v>5.5213326</v>
      </c>
      <c r="J3157" s="39">
        <v>92374280</v>
      </c>
      <c r="K3157" s="51">
        <v>6.1348140000000004</v>
      </c>
      <c r="L3157" s="51">
        <v>0.61348139999999995</v>
      </c>
    </row>
    <row r="3158" ht="15" hidden="1">
      <c r="A3158" s="47">
        <v>90285077</v>
      </c>
      <c r="B3158" s="48" t="s">
        <v>5844</v>
      </c>
      <c r="C3158" s="48" t="s">
        <v>5845</v>
      </c>
      <c r="D3158" s="49" t="s">
        <v>502</v>
      </c>
      <c r="E3158" s="49">
        <v>1</v>
      </c>
      <c r="F3158" s="50" t="s">
        <v>88</v>
      </c>
      <c r="G3158" s="50" t="s">
        <v>14</v>
      </c>
      <c r="H3158" s="22">
        <v>4.9409999999999998</v>
      </c>
      <c r="J3158" s="39">
        <v>90285077</v>
      </c>
      <c r="K3158" s="51">
        <v>5.4900000000000002</v>
      </c>
      <c r="L3158" s="51">
        <v>0.54900000000000004</v>
      </c>
    </row>
    <row r="3159" ht="15" hidden="1">
      <c r="A3159" s="47">
        <v>90281276</v>
      </c>
      <c r="B3159" s="48" t="s">
        <v>558</v>
      </c>
      <c r="C3159" s="48" t="s">
        <v>558</v>
      </c>
      <c r="D3159" s="49" t="s">
        <v>554</v>
      </c>
      <c r="E3159" s="49">
        <v>1</v>
      </c>
      <c r="F3159" s="50" t="s">
        <v>485</v>
      </c>
      <c r="G3159" s="50" t="s">
        <v>14</v>
      </c>
      <c r="H3159" s="22">
        <v>4.8922290899999998</v>
      </c>
      <c r="J3159" s="39">
        <v>90281276</v>
      </c>
      <c r="K3159" s="51">
        <v>5.4358101000000003</v>
      </c>
      <c r="L3159" s="51">
        <v>0.54358101000000003</v>
      </c>
    </row>
    <row r="3160" ht="15" hidden="1">
      <c r="A3160" s="47">
        <v>90281390</v>
      </c>
      <c r="B3160" s="48" t="s">
        <v>5726</v>
      </c>
      <c r="C3160" s="48" t="s">
        <v>5727</v>
      </c>
      <c r="D3160" s="49" t="s">
        <v>554</v>
      </c>
      <c r="E3160" s="49">
        <v>1</v>
      </c>
      <c r="F3160" s="50" t="s">
        <v>88</v>
      </c>
      <c r="G3160" s="50" t="s">
        <v>14</v>
      </c>
      <c r="H3160" s="22">
        <v>8.4159271350000004</v>
      </c>
      <c r="J3160" s="39">
        <v>90281390</v>
      </c>
      <c r="K3160" s="51">
        <v>9.3510301499999997</v>
      </c>
      <c r="L3160" s="51">
        <v>0.93510301499999904</v>
      </c>
    </row>
    <row r="3161" ht="15" hidden="1">
      <c r="A3161" s="47">
        <v>90193571</v>
      </c>
      <c r="B3161" s="48" t="s">
        <v>5812</v>
      </c>
      <c r="C3161" s="48" t="s">
        <v>5812</v>
      </c>
      <c r="D3161" s="49" t="s">
        <v>504</v>
      </c>
      <c r="E3161" s="49">
        <v>1</v>
      </c>
      <c r="F3161" s="50" t="s">
        <v>64</v>
      </c>
      <c r="G3161" s="50" t="s">
        <v>14</v>
      </c>
      <c r="H3161" s="22">
        <v>0.59685810660000005</v>
      </c>
      <c r="J3161" s="39">
        <v>90193571</v>
      </c>
      <c r="K3161" s="51">
        <v>0.66317567399999999</v>
      </c>
      <c r="L3161" s="51">
        <v>6.6317567399999902e-002</v>
      </c>
    </row>
    <row r="3162" ht="15" hidden="1">
      <c r="A3162" s="47">
        <v>90202686</v>
      </c>
      <c r="B3162" s="48" t="s">
        <v>3447</v>
      </c>
      <c r="C3162" s="48" t="s">
        <v>3448</v>
      </c>
      <c r="D3162" s="49" t="s">
        <v>334</v>
      </c>
      <c r="E3162" s="49">
        <v>20</v>
      </c>
      <c r="F3162" s="50" t="s">
        <v>18</v>
      </c>
      <c r="G3162" s="50" t="s">
        <v>19</v>
      </c>
      <c r="H3162" s="22">
        <v>0.17241335999999999</v>
      </c>
      <c r="J3162" s="39">
        <v>90202686</v>
      </c>
      <c r="K3162" s="51">
        <v>0.1915704</v>
      </c>
      <c r="L3162" s="51">
        <v>1.915704e-002</v>
      </c>
    </row>
    <row r="3163" ht="15" hidden="1">
      <c r="A3163" s="47">
        <v>90202635</v>
      </c>
      <c r="B3163" s="48" t="s">
        <v>3157</v>
      </c>
      <c r="C3163" s="48" t="s">
        <v>3157</v>
      </c>
      <c r="D3163" s="49" t="s">
        <v>334</v>
      </c>
      <c r="E3163" s="49">
        <v>1</v>
      </c>
      <c r="F3163" s="50" t="s">
        <v>64</v>
      </c>
      <c r="G3163" s="50" t="s">
        <v>14</v>
      </c>
      <c r="H3163" s="22">
        <v>17.507831670000002</v>
      </c>
      <c r="J3163" s="39">
        <v>90202635</v>
      </c>
      <c r="K3163" s="51">
        <v>19.4531463</v>
      </c>
      <c r="L3163" s="51">
        <v>1.9453146299999999</v>
      </c>
    </row>
    <row r="3164" ht="15" hidden="1">
      <c r="A3164" s="47">
        <v>90199405</v>
      </c>
      <c r="B3164" s="48" t="s">
        <v>8873</v>
      </c>
      <c r="C3164" s="48" t="s">
        <v>8874</v>
      </c>
      <c r="D3164" s="49" t="s">
        <v>620</v>
      </c>
      <c r="E3164" s="49">
        <v>1</v>
      </c>
      <c r="F3164" s="50" t="s">
        <v>88</v>
      </c>
      <c r="G3164" s="50" t="s">
        <v>14</v>
      </c>
      <c r="H3164" s="22">
        <v>4.1154966000000002</v>
      </c>
      <c r="J3164" s="39">
        <v>90199405</v>
      </c>
      <c r="K3164" s="51">
        <v>4.5727739999999999</v>
      </c>
      <c r="L3164" s="51">
        <v>0.4572774</v>
      </c>
    </row>
    <row r="3165" ht="15">
      <c r="A3165" s="47">
        <v>90309456</v>
      </c>
      <c r="B3165" s="48" t="s">
        <v>4688</v>
      </c>
      <c r="C3165" s="48" t="s">
        <v>4688</v>
      </c>
      <c r="D3165" s="49" t="s">
        <v>339</v>
      </c>
      <c r="E3165" s="49">
        <v>200</v>
      </c>
      <c r="F3165" s="50" t="s">
        <v>151</v>
      </c>
      <c r="G3165" s="50" t="s">
        <v>19</v>
      </c>
      <c r="H3165" s="22">
        <v>1.0775834999999999e-002</v>
      </c>
      <c r="J3165" s="39">
        <v>90309456</v>
      </c>
      <c r="K3165" s="51">
        <v>1.197315e-002</v>
      </c>
      <c r="L3165" s="51">
        <v>1.197315e-003</v>
      </c>
    </row>
    <row r="3166" ht="15" hidden="1">
      <c r="A3166" s="47">
        <v>90269942</v>
      </c>
      <c r="B3166" s="48" t="s">
        <v>783</v>
      </c>
      <c r="C3166" s="48" t="s">
        <v>783</v>
      </c>
      <c r="D3166" s="49" t="s">
        <v>334</v>
      </c>
      <c r="E3166" s="49">
        <v>1</v>
      </c>
      <c r="F3166" s="50" t="s">
        <v>64</v>
      </c>
      <c r="G3166" s="50" t="s">
        <v>14</v>
      </c>
      <c r="H3166" s="22">
        <v>0.51231568500000002</v>
      </c>
      <c r="J3166" s="39">
        <v>90269942</v>
      </c>
      <c r="K3166" s="51">
        <v>0.56923964999999999</v>
      </c>
      <c r="L3166" s="51">
        <v>5.6923965e-002</v>
      </c>
    </row>
    <row r="3167" ht="15" hidden="1">
      <c r="A3167" s="47">
        <v>92374255</v>
      </c>
      <c r="B3167" s="48" t="s">
        <v>8869</v>
      </c>
      <c r="C3167" s="48" t="s">
        <v>8869</v>
      </c>
      <c r="D3167" s="49" t="s">
        <v>502</v>
      </c>
      <c r="E3167" s="49">
        <v>1</v>
      </c>
      <c r="F3167" s="50" t="s">
        <v>485</v>
      </c>
      <c r="G3167" s="50" t="s">
        <v>14</v>
      </c>
      <c r="H3167" s="22">
        <v>3.069</v>
      </c>
      <c r="J3167" s="39">
        <v>92374255</v>
      </c>
      <c r="K3167" s="51">
        <v>3.4100000000000001</v>
      </c>
      <c r="L3167" s="51">
        <v>0.34100000000000003</v>
      </c>
    </row>
    <row r="3168" ht="15" hidden="1">
      <c r="A3168" s="47">
        <v>92405088</v>
      </c>
      <c r="B3168" s="48" t="s">
        <v>5979</v>
      </c>
      <c r="C3168" s="48" t="s">
        <v>5980</v>
      </c>
      <c r="D3168" s="49" t="s">
        <v>334</v>
      </c>
      <c r="E3168" s="49">
        <v>1</v>
      </c>
      <c r="F3168" s="50" t="s">
        <v>13</v>
      </c>
      <c r="G3168" s="50" t="s">
        <v>14</v>
      </c>
      <c r="H3168" s="22">
        <v>12.047383529999999</v>
      </c>
      <c r="J3168" s="39">
        <v>92405088</v>
      </c>
      <c r="K3168" s="51">
        <v>13.3859817</v>
      </c>
      <c r="L3168" s="51">
        <v>1.33859817</v>
      </c>
    </row>
    <row r="3169" ht="15" hidden="1">
      <c r="A3169" s="47">
        <v>92374085</v>
      </c>
      <c r="B3169" s="48" t="s">
        <v>5791</v>
      </c>
      <c r="C3169" s="48" t="s">
        <v>5791</v>
      </c>
      <c r="D3169" s="49" t="s">
        <v>520</v>
      </c>
      <c r="E3169" s="49">
        <v>1</v>
      </c>
      <c r="F3169" s="50" t="s">
        <v>88</v>
      </c>
      <c r="G3169" s="50" t="s">
        <v>14</v>
      </c>
      <c r="H3169" s="22">
        <v>4.7688750000000004</v>
      </c>
      <c r="J3169" s="39">
        <v>92374085</v>
      </c>
      <c r="K3169" s="51">
        <v>5.2987500000000001</v>
      </c>
      <c r="L3169" s="51">
        <v>0.52987499999999998</v>
      </c>
    </row>
    <row r="3170" ht="15" hidden="1">
      <c r="A3170" s="47">
        <v>92387330</v>
      </c>
      <c r="B3170" s="48" t="s">
        <v>512</v>
      </c>
      <c r="C3170" s="48" t="s">
        <v>512</v>
      </c>
      <c r="D3170" s="49" t="s">
        <v>334</v>
      </c>
      <c r="E3170" s="49">
        <v>1</v>
      </c>
      <c r="F3170" s="50" t="s">
        <v>64</v>
      </c>
      <c r="G3170" s="50" t="s">
        <v>14</v>
      </c>
      <c r="H3170" s="22">
        <v>1.0279222947</v>
      </c>
      <c r="J3170" s="39">
        <v>92387330</v>
      </c>
      <c r="K3170" s="51">
        <v>1.1421358829999999</v>
      </c>
      <c r="L3170" s="51">
        <v>0.1142135883</v>
      </c>
    </row>
    <row r="3171" ht="15" hidden="1">
      <c r="A3171" s="47">
        <v>90199391</v>
      </c>
      <c r="B3171" s="48" t="s">
        <v>8875</v>
      </c>
      <c r="C3171" s="48" t="s">
        <v>8876</v>
      </c>
      <c r="D3171" s="49" t="s">
        <v>620</v>
      </c>
      <c r="E3171" s="49">
        <v>1</v>
      </c>
      <c r="F3171" s="50" t="s">
        <v>88</v>
      </c>
      <c r="G3171" s="50" t="s">
        <v>14</v>
      </c>
      <c r="H3171" s="22">
        <v>6.8096619</v>
      </c>
      <c r="J3171" s="39">
        <v>90199391</v>
      </c>
      <c r="K3171" s="51">
        <v>7.5662909999999997</v>
      </c>
      <c r="L3171" s="51">
        <v>0.75662910000000005</v>
      </c>
    </row>
    <row r="3172" ht="15" hidden="1">
      <c r="A3172" s="47">
        <v>92414257</v>
      </c>
      <c r="B3172" s="48" t="s">
        <v>2877</v>
      </c>
      <c r="C3172" s="48" t="s">
        <v>2878</v>
      </c>
      <c r="D3172" s="49" t="s">
        <v>603</v>
      </c>
      <c r="E3172" s="49">
        <v>20</v>
      </c>
      <c r="F3172" s="50" t="s">
        <v>18</v>
      </c>
      <c r="G3172" s="50" t="s">
        <v>19</v>
      </c>
      <c r="H3172" s="22">
        <v>1.0365327</v>
      </c>
      <c r="J3172" s="39">
        <v>92414257</v>
      </c>
      <c r="K3172" s="51">
        <v>1.1517029999999999</v>
      </c>
      <c r="L3172" s="51">
        <v>0.1151703</v>
      </c>
    </row>
    <row r="3173" ht="15" hidden="1">
      <c r="A3173" s="47">
        <v>90308697</v>
      </c>
      <c r="B3173" s="48" t="s">
        <v>2596</v>
      </c>
      <c r="C3173" s="48" t="s">
        <v>2596</v>
      </c>
      <c r="D3173" s="49" t="s">
        <v>339</v>
      </c>
      <c r="E3173" s="49">
        <v>1</v>
      </c>
      <c r="F3173" s="50" t="s">
        <v>485</v>
      </c>
      <c r="G3173" s="50" t="s">
        <v>14</v>
      </c>
      <c r="H3173" s="22">
        <v>3.7698160994999999</v>
      </c>
      <c r="J3173" s="39">
        <v>90308697</v>
      </c>
      <c r="K3173" s="51">
        <v>4.188684555</v>
      </c>
      <c r="L3173" s="51">
        <v>0.41886845550000001</v>
      </c>
    </row>
    <row r="3174" ht="15" hidden="1">
      <c r="A3174" s="47">
        <v>90281373</v>
      </c>
      <c r="B3174" s="48" t="s">
        <v>5730</v>
      </c>
      <c r="C3174" s="48" t="s">
        <v>5731</v>
      </c>
      <c r="D3174" s="49" t="s">
        <v>554</v>
      </c>
      <c r="E3174" s="49">
        <v>1</v>
      </c>
      <c r="F3174" s="50" t="s">
        <v>88</v>
      </c>
      <c r="G3174" s="50" t="s">
        <v>14</v>
      </c>
      <c r="H3174" s="22">
        <v>5.9482609200000001</v>
      </c>
      <c r="J3174" s="39">
        <v>90281373</v>
      </c>
      <c r="K3174" s="51">
        <v>6.6091787999999996</v>
      </c>
      <c r="L3174" s="51">
        <v>0.66091787999999996</v>
      </c>
    </row>
    <row r="3175" ht="15" hidden="1">
      <c r="A3175" s="47">
        <v>90281543</v>
      </c>
      <c r="B3175" s="48" t="s">
        <v>5770</v>
      </c>
      <c r="C3175" s="48" t="s">
        <v>5770</v>
      </c>
      <c r="D3175" s="49" t="s">
        <v>554</v>
      </c>
      <c r="E3175" s="49">
        <v>1</v>
      </c>
      <c r="F3175" s="50" t="s">
        <v>485</v>
      </c>
      <c r="G3175" s="50" t="s">
        <v>14</v>
      </c>
      <c r="H3175" s="22">
        <v>3.8353659812999998</v>
      </c>
      <c r="J3175" s="39">
        <v>90281543</v>
      </c>
      <c r="K3175" s="51">
        <v>4.261517757</v>
      </c>
      <c r="L3175" s="51">
        <v>0.42615177570000001</v>
      </c>
    </row>
    <row r="3176" ht="15" hidden="1">
      <c r="A3176" s="47">
        <v>92405029</v>
      </c>
      <c r="B3176" s="48" t="s">
        <v>1485</v>
      </c>
      <c r="C3176" s="48" t="s">
        <v>1486</v>
      </c>
      <c r="D3176" s="49" t="s">
        <v>334</v>
      </c>
      <c r="E3176" s="49">
        <v>1</v>
      </c>
      <c r="F3176" s="50" t="s">
        <v>64</v>
      </c>
      <c r="G3176" s="50" t="s">
        <v>14</v>
      </c>
      <c r="H3176" s="22">
        <v>1.260772695</v>
      </c>
      <c r="J3176" s="39">
        <v>92405029</v>
      </c>
      <c r="K3176" s="51">
        <v>1.4008585499999999</v>
      </c>
      <c r="L3176" s="51">
        <v>0.14008585500000001</v>
      </c>
    </row>
    <row r="3177" ht="15" hidden="1">
      <c r="A3177" s="47">
        <v>90199669</v>
      </c>
      <c r="B3177" s="48" t="s">
        <v>6215</v>
      </c>
      <c r="C3177" s="48" t="s">
        <v>6216</v>
      </c>
      <c r="D3177" s="49" t="s">
        <v>620</v>
      </c>
      <c r="E3177" s="49">
        <v>1</v>
      </c>
      <c r="F3177" s="50" t="s">
        <v>70</v>
      </c>
      <c r="G3177" s="50" t="s">
        <v>14</v>
      </c>
      <c r="H3177" s="22">
        <v>169.06771979999999</v>
      </c>
      <c r="J3177" s="39">
        <v>90199669</v>
      </c>
      <c r="K3177" s="51">
        <v>187.85302200000001</v>
      </c>
      <c r="L3177" s="51">
        <v>18.7853022</v>
      </c>
    </row>
    <row r="3178" ht="15" hidden="1">
      <c r="A3178" s="47">
        <v>90287100</v>
      </c>
      <c r="B3178" s="48" t="s">
        <v>6990</v>
      </c>
      <c r="C3178" s="48" t="s">
        <v>6990</v>
      </c>
      <c r="D3178" s="49" t="s">
        <v>502</v>
      </c>
      <c r="E3178" s="49">
        <v>1</v>
      </c>
      <c r="F3178" s="50" t="s">
        <v>88</v>
      </c>
      <c r="G3178" s="50" t="s">
        <v>14</v>
      </c>
      <c r="H3178" s="22">
        <v>14.093999999999999</v>
      </c>
      <c r="J3178" s="39">
        <v>90287100</v>
      </c>
      <c r="K3178" s="51">
        <v>15.66</v>
      </c>
      <c r="L3178" s="51">
        <v>1.5660000000000001</v>
      </c>
    </row>
    <row r="3179" ht="15" hidden="1">
      <c r="A3179" s="47">
        <v>90121880</v>
      </c>
      <c r="B3179" s="48" t="s">
        <v>2501</v>
      </c>
      <c r="C3179" s="48" t="s">
        <v>2501</v>
      </c>
      <c r="D3179" s="49" t="s">
        <v>511</v>
      </c>
      <c r="E3179" s="49">
        <v>1</v>
      </c>
      <c r="F3179" s="50" t="s">
        <v>64</v>
      </c>
      <c r="G3179" s="50" t="s">
        <v>14</v>
      </c>
      <c r="H3179" s="22">
        <v>0.45155879999999998</v>
      </c>
      <c r="J3179" s="39">
        <v>90121880</v>
      </c>
      <c r="K3179" s="51">
        <v>0.50173199999999996</v>
      </c>
      <c r="L3179" s="51">
        <v>5.0173200000000001e-002</v>
      </c>
    </row>
    <row r="3180" ht="15" hidden="1">
      <c r="A3180" s="47">
        <v>90286502</v>
      </c>
      <c r="B3180" s="48" t="s">
        <v>5794</v>
      </c>
      <c r="C3180" s="48" t="s">
        <v>5794</v>
      </c>
      <c r="D3180" s="49" t="s">
        <v>502</v>
      </c>
      <c r="E3180" s="49">
        <v>1</v>
      </c>
      <c r="F3180" s="50" t="s">
        <v>88</v>
      </c>
      <c r="G3180" s="50" t="s">
        <v>14</v>
      </c>
      <c r="H3180" s="22">
        <v>4.7736949050000002</v>
      </c>
      <c r="J3180" s="39">
        <v>90286502</v>
      </c>
      <c r="K3180" s="51">
        <v>5.3041054499999998</v>
      </c>
      <c r="L3180" s="51">
        <v>0.53041054499999996</v>
      </c>
    </row>
    <row r="3181" ht="15" hidden="1">
      <c r="A3181" s="47">
        <v>90287096</v>
      </c>
      <c r="B3181" s="48" t="s">
        <v>6989</v>
      </c>
      <c r="C3181" s="48" t="s">
        <v>6989</v>
      </c>
      <c r="D3181" s="49" t="s">
        <v>502</v>
      </c>
      <c r="E3181" s="49">
        <v>1</v>
      </c>
      <c r="F3181" s="50" t="s">
        <v>88</v>
      </c>
      <c r="G3181" s="50" t="s">
        <v>14</v>
      </c>
      <c r="H3181" s="22">
        <v>14.093999999999999</v>
      </c>
      <c r="J3181" s="39">
        <v>90287096</v>
      </c>
      <c r="K3181" s="51">
        <v>15.66</v>
      </c>
      <c r="L3181" s="51">
        <v>1.5660000000000001</v>
      </c>
    </row>
    <row r="3182" ht="15" hidden="1">
      <c r="A3182" s="47">
        <v>92415954</v>
      </c>
      <c r="B3182" s="48" t="s">
        <v>5574</v>
      </c>
      <c r="C3182" s="48" t="s">
        <v>5574</v>
      </c>
      <c r="D3182" s="49" t="s">
        <v>504</v>
      </c>
      <c r="E3182" s="49">
        <v>1</v>
      </c>
      <c r="F3182" s="50" t="s">
        <v>64</v>
      </c>
      <c r="G3182" s="50" t="s">
        <v>14</v>
      </c>
      <c r="H3182" s="22">
        <v>0.49568841000000002</v>
      </c>
      <c r="J3182" s="39">
        <v>92415954</v>
      </c>
      <c r="K3182" s="51">
        <v>0.5507649</v>
      </c>
      <c r="L3182" s="51">
        <v>5.5076489999999999e-002</v>
      </c>
    </row>
    <row r="3183" ht="15" hidden="1">
      <c r="A3183" s="47">
        <v>92369243</v>
      </c>
      <c r="B3183" s="48" t="s">
        <v>5710</v>
      </c>
      <c r="C3183" s="48" t="s">
        <v>5711</v>
      </c>
      <c r="D3183" s="49" t="s">
        <v>495</v>
      </c>
      <c r="E3183" s="49">
        <v>1</v>
      </c>
      <c r="F3183" s="50" t="s">
        <v>88</v>
      </c>
      <c r="G3183" s="50" t="s">
        <v>14</v>
      </c>
      <c r="H3183" s="22">
        <v>6.0991226100000002</v>
      </c>
      <c r="J3183" s="39">
        <v>92369243</v>
      </c>
      <c r="K3183" s="51">
        <v>6.7768028999999999</v>
      </c>
      <c r="L3183" s="51">
        <v>0.67768028999999996</v>
      </c>
    </row>
    <row r="3184" ht="15" hidden="1">
      <c r="A3184" s="47">
        <v>90293339</v>
      </c>
      <c r="B3184" s="48" t="s">
        <v>5873</v>
      </c>
      <c r="C3184" s="48" t="s">
        <v>5874</v>
      </c>
      <c r="D3184" s="49" t="s">
        <v>495</v>
      </c>
      <c r="E3184" s="49">
        <v>1</v>
      </c>
      <c r="F3184" s="50" t="s">
        <v>88</v>
      </c>
      <c r="G3184" s="50" t="s">
        <v>14</v>
      </c>
      <c r="H3184" s="22">
        <v>3.4636995224999998</v>
      </c>
      <c r="J3184" s="39">
        <v>90293339</v>
      </c>
      <c r="K3184" s="51">
        <v>3.848555025</v>
      </c>
      <c r="L3184" s="51">
        <v>0.3848555025</v>
      </c>
    </row>
    <row r="3185" ht="15" hidden="1">
      <c r="A3185" s="47">
        <v>90202678</v>
      </c>
      <c r="B3185" s="48" t="s">
        <v>3409</v>
      </c>
      <c r="C3185" s="48" t="s">
        <v>3410</v>
      </c>
      <c r="D3185" s="49" t="s">
        <v>334</v>
      </c>
      <c r="E3185" s="49">
        <v>20</v>
      </c>
      <c r="F3185" s="50" t="s">
        <v>18</v>
      </c>
      <c r="G3185" s="50" t="s">
        <v>19</v>
      </c>
      <c r="H3185" s="22">
        <v>0.118534185</v>
      </c>
      <c r="J3185" s="39">
        <v>90202678</v>
      </c>
      <c r="K3185" s="51">
        <v>0.13170465000000001</v>
      </c>
      <c r="L3185" s="51">
        <v>1.3170464999999999e-002</v>
      </c>
    </row>
    <row r="3186" ht="15" hidden="1">
      <c r="A3186" s="47">
        <v>90282701</v>
      </c>
      <c r="B3186" s="48" t="s">
        <v>551</v>
      </c>
      <c r="C3186" s="48" t="s">
        <v>551</v>
      </c>
      <c r="D3186" s="49" t="s">
        <v>502</v>
      </c>
      <c r="E3186" s="49">
        <v>1</v>
      </c>
      <c r="F3186" s="50" t="s">
        <v>88</v>
      </c>
      <c r="G3186" s="50" t="s">
        <v>14</v>
      </c>
      <c r="H3186" s="22">
        <v>4.968</v>
      </c>
      <c r="J3186" s="39">
        <v>90282701</v>
      </c>
      <c r="K3186" s="51">
        <v>5.5199999999999996</v>
      </c>
      <c r="L3186" s="51">
        <v>0.55200000000000005</v>
      </c>
    </row>
    <row r="3187" ht="15" hidden="1">
      <c r="A3187" s="47">
        <v>90281446</v>
      </c>
      <c r="B3187" s="48" t="s">
        <v>8643</v>
      </c>
      <c r="C3187" s="48" t="s">
        <v>8643</v>
      </c>
      <c r="D3187" s="49" t="s">
        <v>554</v>
      </c>
      <c r="E3187" s="49">
        <v>1</v>
      </c>
      <c r="F3187" s="50" t="s">
        <v>485</v>
      </c>
      <c r="G3187" s="50" t="s">
        <v>14</v>
      </c>
      <c r="H3187" s="22">
        <v>4.6120573800000004</v>
      </c>
      <c r="J3187" s="39">
        <v>90281446</v>
      </c>
      <c r="K3187" s="51">
        <v>5.1245082000000002</v>
      </c>
      <c r="L3187" s="51">
        <v>0.51245081999999997</v>
      </c>
    </row>
    <row r="3188" ht="15" hidden="1">
      <c r="A3188" s="47">
        <v>90286529</v>
      </c>
      <c r="B3188" s="48" t="s">
        <v>5801</v>
      </c>
      <c r="C3188" s="48" t="s">
        <v>5801</v>
      </c>
      <c r="D3188" s="49" t="s">
        <v>502</v>
      </c>
      <c r="E3188" s="49">
        <v>1</v>
      </c>
      <c r="F3188" s="50" t="s">
        <v>88</v>
      </c>
      <c r="G3188" s="50" t="s">
        <v>14</v>
      </c>
      <c r="H3188" s="22">
        <v>3.762</v>
      </c>
      <c r="J3188" s="39">
        <v>90286529</v>
      </c>
      <c r="K3188" s="51">
        <v>4.1799999999999997</v>
      </c>
      <c r="L3188" s="51">
        <v>0.41799999999999998</v>
      </c>
    </row>
    <row r="3189" ht="15" hidden="1">
      <c r="A3189" s="47">
        <v>90286510</v>
      </c>
      <c r="B3189" s="48" t="s">
        <v>5800</v>
      </c>
      <c r="C3189" s="48" t="s">
        <v>5800</v>
      </c>
      <c r="D3189" s="49" t="s">
        <v>502</v>
      </c>
      <c r="E3189" s="49">
        <v>1</v>
      </c>
      <c r="F3189" s="50" t="s">
        <v>88</v>
      </c>
      <c r="G3189" s="50" t="s">
        <v>14</v>
      </c>
      <c r="H3189" s="22">
        <v>3.762</v>
      </c>
      <c r="J3189" s="39">
        <v>90286510</v>
      </c>
      <c r="K3189" s="51">
        <v>4.1799999999999997</v>
      </c>
      <c r="L3189" s="51">
        <v>0.41799999999999998</v>
      </c>
    </row>
    <row r="3190" ht="15" hidden="1">
      <c r="A3190" s="47">
        <v>90121708</v>
      </c>
      <c r="B3190" s="48" t="s">
        <v>527</v>
      </c>
      <c r="C3190" s="48" t="s">
        <v>527</v>
      </c>
      <c r="D3190" s="49" t="s">
        <v>511</v>
      </c>
      <c r="E3190" s="49">
        <v>1</v>
      </c>
      <c r="F3190" s="50" t="s">
        <v>64</v>
      </c>
      <c r="G3190" s="50" t="s">
        <v>14</v>
      </c>
      <c r="H3190" s="22">
        <v>0.32713874999999998</v>
      </c>
      <c r="J3190" s="39">
        <v>90121708</v>
      </c>
      <c r="K3190" s="51">
        <v>0.36348750000000002</v>
      </c>
      <c r="L3190" s="51">
        <v>3.6348749999999999e-002</v>
      </c>
    </row>
    <row r="3191" ht="15" hidden="1">
      <c r="A3191" s="47">
        <v>90121716</v>
      </c>
      <c r="B3191" s="48" t="s">
        <v>530</v>
      </c>
      <c r="C3191" s="48" t="s">
        <v>530</v>
      </c>
      <c r="D3191" s="49" t="s">
        <v>511</v>
      </c>
      <c r="E3191" s="49">
        <v>1</v>
      </c>
      <c r="F3191" s="50" t="s">
        <v>64</v>
      </c>
      <c r="G3191" s="50" t="s">
        <v>14</v>
      </c>
      <c r="H3191" s="22">
        <v>0.56369932290000002</v>
      </c>
      <c r="J3191" s="39">
        <v>90121716</v>
      </c>
      <c r="K3191" s="51">
        <v>0.626332581</v>
      </c>
      <c r="L3191" s="51">
        <v>6.2633258100000005e-002</v>
      </c>
    </row>
    <row r="3192" ht="15" hidden="1">
      <c r="A3192" s="47">
        <v>90199154</v>
      </c>
      <c r="B3192" s="48" t="s">
        <v>7208</v>
      </c>
      <c r="C3192" s="48" t="s">
        <v>7210</v>
      </c>
      <c r="D3192" s="49" t="s">
        <v>620</v>
      </c>
      <c r="E3192" s="49">
        <v>1</v>
      </c>
      <c r="F3192" s="50" t="s">
        <v>88</v>
      </c>
      <c r="G3192" s="50" t="s">
        <v>14</v>
      </c>
      <c r="H3192" s="22">
        <v>7.3173050999999996</v>
      </c>
      <c r="J3192" s="39">
        <v>90199154</v>
      </c>
      <c r="K3192" s="51">
        <v>8.1303389999999993</v>
      </c>
      <c r="L3192" s="51">
        <v>0.81303389999999998</v>
      </c>
    </row>
    <row r="3193" ht="15" hidden="1">
      <c r="A3193" s="47">
        <v>90308689</v>
      </c>
      <c r="B3193" s="48" t="s">
        <v>2594</v>
      </c>
      <c r="C3193" s="48" t="s">
        <v>2594</v>
      </c>
      <c r="D3193" s="49" t="s">
        <v>339</v>
      </c>
      <c r="E3193" s="49">
        <v>1</v>
      </c>
      <c r="F3193" s="50" t="s">
        <v>485</v>
      </c>
      <c r="G3193" s="50" t="s">
        <v>14</v>
      </c>
      <c r="H3193" s="22">
        <v>5.9318406000000001</v>
      </c>
      <c r="J3193" s="39">
        <v>90308689</v>
      </c>
      <c r="K3193" s="51">
        <v>6.5909339999999998</v>
      </c>
      <c r="L3193" s="51">
        <v>0.65909340000000005</v>
      </c>
    </row>
    <row r="3194" ht="15" hidden="1">
      <c r="A3194" s="47">
        <v>90121589</v>
      </c>
      <c r="B3194" s="48" t="s">
        <v>526</v>
      </c>
      <c r="C3194" s="48" t="s">
        <v>526</v>
      </c>
      <c r="D3194" s="49" t="s">
        <v>339</v>
      </c>
      <c r="E3194" s="49">
        <v>1</v>
      </c>
      <c r="F3194" s="50" t="s">
        <v>64</v>
      </c>
      <c r="G3194" s="50" t="s">
        <v>14</v>
      </c>
      <c r="H3194" s="22">
        <v>0.46422297179999999</v>
      </c>
      <c r="J3194" s="39">
        <v>90121589</v>
      </c>
      <c r="K3194" s="51">
        <v>0.51580330200000002</v>
      </c>
      <c r="L3194" s="51">
        <v>5.1580330200000003e-002</v>
      </c>
    </row>
    <row r="3195" ht="15" hidden="1">
      <c r="A3195" s="47">
        <v>90281403</v>
      </c>
      <c r="B3195" s="48" t="s">
        <v>2564</v>
      </c>
      <c r="C3195" s="48" t="s">
        <v>2565</v>
      </c>
      <c r="D3195" s="49" t="s">
        <v>554</v>
      </c>
      <c r="E3195" s="49">
        <v>1</v>
      </c>
      <c r="F3195" s="50" t="s">
        <v>88</v>
      </c>
      <c r="G3195" s="50" t="s">
        <v>14</v>
      </c>
      <c r="H3195" s="22">
        <v>4.9959234107999997</v>
      </c>
      <c r="J3195" s="39">
        <v>90281403</v>
      </c>
      <c r="K3195" s="51">
        <v>5.5510260120000003</v>
      </c>
      <c r="L3195" s="51">
        <v>0.55510260119999999</v>
      </c>
    </row>
    <row r="3196" ht="15" hidden="1">
      <c r="A3196" s="47">
        <v>90121724</v>
      </c>
      <c r="B3196" s="48" t="s">
        <v>530</v>
      </c>
      <c r="C3196" s="48" t="s">
        <v>530</v>
      </c>
      <c r="D3196" s="49" t="s">
        <v>511</v>
      </c>
      <c r="E3196" s="49">
        <v>1</v>
      </c>
      <c r="F3196" s="50" t="s">
        <v>64</v>
      </c>
      <c r="G3196" s="50" t="s">
        <v>14</v>
      </c>
      <c r="H3196" s="22">
        <v>0.56369932290000002</v>
      </c>
      <c r="J3196" s="39">
        <v>90121724</v>
      </c>
      <c r="K3196" s="51">
        <v>0.626332581</v>
      </c>
      <c r="L3196" s="51">
        <v>6.2633258100000005e-002</v>
      </c>
    </row>
    <row r="3197" ht="15" hidden="1">
      <c r="A3197" s="47">
        <v>90443128</v>
      </c>
      <c r="B3197" s="48" t="s">
        <v>5758</v>
      </c>
      <c r="C3197" s="48" t="s">
        <v>5759</v>
      </c>
      <c r="D3197" s="49" t="s">
        <v>520</v>
      </c>
      <c r="E3197" s="49">
        <v>1</v>
      </c>
      <c r="F3197" s="50" t="s">
        <v>88</v>
      </c>
      <c r="G3197" s="50" t="s">
        <v>14</v>
      </c>
      <c r="H3197" s="22">
        <v>6.0847807500000002</v>
      </c>
      <c r="J3197" s="39">
        <v>90443128</v>
      </c>
      <c r="K3197" s="51">
        <v>6.7608674999999998</v>
      </c>
      <c r="L3197" s="51">
        <v>0.67608674999999996</v>
      </c>
    </row>
    <row r="3198" ht="15" hidden="1">
      <c r="A3198" s="47">
        <v>92262643</v>
      </c>
      <c r="B3198" s="48" t="s">
        <v>5572</v>
      </c>
      <c r="C3198" s="48" t="s">
        <v>5572</v>
      </c>
      <c r="D3198" s="49" t="s">
        <v>334</v>
      </c>
      <c r="E3198" s="49">
        <v>1</v>
      </c>
      <c r="F3198" s="50" t="s">
        <v>64</v>
      </c>
      <c r="G3198" s="50" t="s">
        <v>14</v>
      </c>
      <c r="H3198" s="22">
        <v>0.67887760500000005</v>
      </c>
      <c r="J3198" s="39">
        <v>92262643</v>
      </c>
      <c r="K3198" s="51">
        <v>0.75430845000000002</v>
      </c>
      <c r="L3198" s="51">
        <v>7.5430844999999996e-002</v>
      </c>
    </row>
    <row r="3199" ht="15" hidden="1">
      <c r="A3199" s="47">
        <v>92404774</v>
      </c>
      <c r="B3199" s="48" t="s">
        <v>4589</v>
      </c>
      <c r="C3199" s="48" t="s">
        <v>4590</v>
      </c>
      <c r="D3199" s="49" t="s">
        <v>334</v>
      </c>
      <c r="E3199" s="49">
        <v>1</v>
      </c>
      <c r="F3199" s="50" t="s">
        <v>64</v>
      </c>
      <c r="G3199" s="50" t="s">
        <v>14</v>
      </c>
      <c r="H3199" s="22">
        <v>0.89439430499999995</v>
      </c>
      <c r="J3199" s="39">
        <v>92404774</v>
      </c>
      <c r="K3199" s="51">
        <v>0.99377145</v>
      </c>
      <c r="L3199" s="51">
        <v>9.9377145e-002</v>
      </c>
    </row>
    <row r="3200" ht="15" hidden="1">
      <c r="A3200" s="47">
        <v>90202279</v>
      </c>
      <c r="B3200" s="48" t="s">
        <v>2514</v>
      </c>
      <c r="C3200" s="48" t="s">
        <v>2514</v>
      </c>
      <c r="D3200" s="49" t="s">
        <v>334</v>
      </c>
      <c r="E3200" s="49">
        <v>1</v>
      </c>
      <c r="F3200" s="50" t="s">
        <v>64</v>
      </c>
      <c r="G3200" s="50" t="s">
        <v>14</v>
      </c>
      <c r="H3200" s="22">
        <v>0.68542110899999997</v>
      </c>
      <c r="J3200" s="39">
        <v>90202279</v>
      </c>
      <c r="K3200" s="51">
        <v>0.76157900999999995</v>
      </c>
      <c r="L3200" s="51">
        <v>7.6157901e-002</v>
      </c>
    </row>
    <row r="3201" ht="15" hidden="1">
      <c r="A3201" s="47">
        <v>92401155</v>
      </c>
      <c r="B3201" s="48" t="s">
        <v>2574</v>
      </c>
      <c r="C3201" s="48" t="s">
        <v>2574</v>
      </c>
      <c r="D3201" s="49" t="s">
        <v>334</v>
      </c>
      <c r="E3201" s="49">
        <v>1</v>
      </c>
      <c r="F3201" s="50" t="s">
        <v>64</v>
      </c>
      <c r="G3201" s="50" t="s">
        <v>14</v>
      </c>
      <c r="H3201" s="22">
        <v>0.65115005355</v>
      </c>
      <c r="J3201" s="39">
        <v>92401155</v>
      </c>
      <c r="K3201" s="51">
        <v>0.72350005949999996</v>
      </c>
      <c r="L3201" s="51">
        <v>7.2350005950000004e-002</v>
      </c>
    </row>
    <row r="3202" ht="15" hidden="1">
      <c r="A3202" s="47">
        <v>92253253</v>
      </c>
      <c r="B3202" s="48" t="s">
        <v>5722</v>
      </c>
      <c r="C3202" s="48" t="s">
        <v>5722</v>
      </c>
      <c r="D3202" s="49" t="s">
        <v>504</v>
      </c>
      <c r="E3202" s="49">
        <v>1</v>
      </c>
      <c r="F3202" s="50" t="s">
        <v>64</v>
      </c>
      <c r="G3202" s="50" t="s">
        <v>14</v>
      </c>
      <c r="H3202" s="22">
        <v>1.2489808526999999</v>
      </c>
      <c r="J3202" s="39">
        <v>92253253</v>
      </c>
      <c r="K3202" s="51">
        <v>1.3877565030000001</v>
      </c>
      <c r="L3202" s="51">
        <v>0.1387756503</v>
      </c>
    </row>
    <row r="3203" ht="15" hidden="1">
      <c r="A3203" s="47">
        <v>90261445</v>
      </c>
      <c r="B3203" s="48" t="s">
        <v>9240</v>
      </c>
      <c r="C3203" s="48" t="s">
        <v>9241</v>
      </c>
      <c r="D3203" s="49" t="s">
        <v>334</v>
      </c>
      <c r="E3203" s="49">
        <v>1</v>
      </c>
      <c r="F3203" s="50" t="s">
        <v>64</v>
      </c>
      <c r="G3203" s="50" t="s">
        <v>14</v>
      </c>
      <c r="H3203" s="22">
        <v>1.2919265099999999</v>
      </c>
      <c r="J3203" s="39">
        <v>90261445</v>
      </c>
      <c r="K3203" s="51">
        <v>1.4354739000000001</v>
      </c>
      <c r="L3203" s="51">
        <v>0.14354739</v>
      </c>
    </row>
    <row r="3204" ht="15" hidden="1">
      <c r="A3204" s="47">
        <v>90309871</v>
      </c>
      <c r="B3204" s="48" t="s">
        <v>564</v>
      </c>
      <c r="C3204" s="48" t="s">
        <v>564</v>
      </c>
      <c r="D3204" s="49" t="s">
        <v>563</v>
      </c>
      <c r="E3204" s="49">
        <v>1</v>
      </c>
      <c r="F3204" s="50" t="s">
        <v>64</v>
      </c>
      <c r="G3204" s="50" t="s">
        <v>14</v>
      </c>
      <c r="H3204" s="22">
        <v>0.34271055449999999</v>
      </c>
      <c r="J3204" s="39">
        <v>90309871</v>
      </c>
      <c r="K3204" s="51">
        <v>0.38078950499999997</v>
      </c>
      <c r="L3204" s="51">
        <v>3.80789505e-002</v>
      </c>
    </row>
    <row r="3205" ht="15" hidden="1">
      <c r="A3205" s="47">
        <v>90302494</v>
      </c>
      <c r="B3205" s="48" t="s">
        <v>576</v>
      </c>
      <c r="C3205" s="48" t="s">
        <v>576</v>
      </c>
      <c r="D3205" s="49" t="s">
        <v>506</v>
      </c>
      <c r="E3205" s="49">
        <v>1</v>
      </c>
      <c r="F3205" s="50" t="s">
        <v>88</v>
      </c>
      <c r="G3205" s="50" t="s">
        <v>14</v>
      </c>
      <c r="H3205" s="22">
        <v>12.0282813</v>
      </c>
      <c r="J3205" s="39">
        <v>90302494</v>
      </c>
      <c r="K3205" s="51">
        <v>13.364757000000001</v>
      </c>
      <c r="L3205" s="51">
        <v>1.3364757</v>
      </c>
    </row>
    <row r="3206" ht="15" hidden="1">
      <c r="A3206" s="47">
        <v>90284623</v>
      </c>
      <c r="B3206" s="48" t="s">
        <v>2463</v>
      </c>
      <c r="C3206" s="48" t="s">
        <v>2464</v>
      </c>
      <c r="D3206" s="49" t="s">
        <v>502</v>
      </c>
      <c r="E3206" s="49">
        <v>1</v>
      </c>
      <c r="F3206" s="50" t="s">
        <v>88</v>
      </c>
      <c r="G3206" s="50" t="s">
        <v>14</v>
      </c>
      <c r="H3206" s="22">
        <v>7.3890000000000002</v>
      </c>
      <c r="J3206" s="39">
        <v>90284623</v>
      </c>
      <c r="K3206" s="51">
        <v>8.2100000000000009</v>
      </c>
      <c r="L3206" s="51">
        <v>0.82099999999999995</v>
      </c>
    </row>
    <row r="3207" ht="15" hidden="1">
      <c r="A3207" s="47">
        <v>90202546</v>
      </c>
      <c r="B3207" s="48" t="s">
        <v>4396</v>
      </c>
      <c r="C3207" s="48" t="s">
        <v>4396</v>
      </c>
      <c r="D3207" s="49" t="s">
        <v>334</v>
      </c>
      <c r="E3207" s="49">
        <v>1</v>
      </c>
      <c r="F3207" s="50" t="s">
        <v>64</v>
      </c>
      <c r="G3207" s="50" t="s">
        <v>14</v>
      </c>
      <c r="H3207" s="22">
        <v>0.69051244499999997</v>
      </c>
      <c r="J3207" s="39">
        <v>90202546</v>
      </c>
      <c r="K3207" s="51">
        <v>0.76723604999999995</v>
      </c>
      <c r="L3207" s="51">
        <v>7.6723605e-002</v>
      </c>
    </row>
    <row r="3208" ht="15" hidden="1">
      <c r="A3208" s="47">
        <v>92459048</v>
      </c>
      <c r="B3208" s="48" t="s">
        <v>3389</v>
      </c>
      <c r="C3208" s="48" t="s">
        <v>3390</v>
      </c>
      <c r="D3208" s="49" t="s">
        <v>603</v>
      </c>
      <c r="E3208" s="49">
        <v>20</v>
      </c>
      <c r="F3208" s="50" t="s">
        <v>18</v>
      </c>
      <c r="G3208" s="50" t="s">
        <v>19</v>
      </c>
      <c r="H3208" s="22">
        <v>0.88361847000000004</v>
      </c>
      <c r="J3208" s="39">
        <v>92459048</v>
      </c>
      <c r="K3208" s="51">
        <v>0.98179830000000001</v>
      </c>
      <c r="L3208" s="51">
        <v>9.8179829999999996e-002</v>
      </c>
    </row>
    <row r="3209" ht="15" hidden="1">
      <c r="A3209" s="47">
        <v>90121767</v>
      </c>
      <c r="B3209" s="48" t="s">
        <v>2575</v>
      </c>
      <c r="C3209" s="48" t="s">
        <v>2575</v>
      </c>
      <c r="D3209" s="49" t="s">
        <v>511</v>
      </c>
      <c r="E3209" s="49">
        <v>1</v>
      </c>
      <c r="F3209" s="50" t="s">
        <v>64</v>
      </c>
      <c r="G3209" s="50" t="s">
        <v>14</v>
      </c>
      <c r="H3209" s="22">
        <v>0.49121846144999998</v>
      </c>
      <c r="J3209" s="39">
        <v>90121767</v>
      </c>
      <c r="K3209" s="51">
        <v>0.54579829049999995</v>
      </c>
      <c r="L3209" s="51">
        <v>5.4579829050000001e-002</v>
      </c>
    </row>
    <row r="3210" ht="15" hidden="1">
      <c r="A3210" s="47">
        <v>90121791</v>
      </c>
      <c r="B3210" s="48" t="s">
        <v>5743</v>
      </c>
      <c r="C3210" s="48" t="s">
        <v>5743</v>
      </c>
      <c r="D3210" s="49" t="s">
        <v>511</v>
      </c>
      <c r="E3210" s="49">
        <v>1</v>
      </c>
      <c r="F3210" s="50" t="s">
        <v>64</v>
      </c>
      <c r="G3210" s="50" t="s">
        <v>14</v>
      </c>
      <c r="H3210" s="22">
        <v>0.54392309999999999</v>
      </c>
      <c r="J3210" s="39">
        <v>90121791</v>
      </c>
      <c r="K3210" s="51">
        <v>0.60435899999999998</v>
      </c>
      <c r="L3210" s="51">
        <v>6.0435900000000001e-002</v>
      </c>
    </row>
    <row r="3211" ht="15" hidden="1">
      <c r="A3211" s="47">
        <v>90202260</v>
      </c>
      <c r="B3211" s="48" t="s">
        <v>2495</v>
      </c>
      <c r="C3211" s="48" t="s">
        <v>2496</v>
      </c>
      <c r="D3211" s="49" t="s">
        <v>334</v>
      </c>
      <c r="E3211" s="49">
        <v>1</v>
      </c>
      <c r="F3211" s="50" t="s">
        <v>64</v>
      </c>
      <c r="G3211" s="50" t="s">
        <v>14</v>
      </c>
      <c r="H3211" s="22">
        <v>0.67399742385000005</v>
      </c>
      <c r="J3211" s="39">
        <v>90202260</v>
      </c>
      <c r="K3211" s="51">
        <v>0.74888602650000002</v>
      </c>
      <c r="L3211" s="51">
        <v>7.4888602649999997e-002</v>
      </c>
    </row>
    <row r="3212" ht="15" hidden="1">
      <c r="A3212" s="47">
        <v>90284526</v>
      </c>
      <c r="B3212" s="48" t="s">
        <v>2445</v>
      </c>
      <c r="C3212" s="48" t="s">
        <v>2446</v>
      </c>
      <c r="D3212" s="49" t="s">
        <v>502</v>
      </c>
      <c r="E3212" s="49">
        <v>1</v>
      </c>
      <c r="F3212" s="50" t="s">
        <v>88</v>
      </c>
      <c r="G3212" s="50" t="s">
        <v>14</v>
      </c>
      <c r="H3212" s="22">
        <v>4.6619999999999999</v>
      </c>
      <c r="J3212" s="39">
        <v>90284526</v>
      </c>
      <c r="K3212" s="51">
        <v>5.1799999999999997</v>
      </c>
      <c r="L3212" s="51">
        <v>0.51800000000000002</v>
      </c>
    </row>
    <row r="3213" ht="15" hidden="1">
      <c r="A3213" s="47">
        <v>92447473</v>
      </c>
      <c r="B3213" s="48" t="s">
        <v>1347</v>
      </c>
      <c r="C3213" s="48" t="s">
        <v>1348</v>
      </c>
      <c r="D3213" s="49" t="s">
        <v>504</v>
      </c>
      <c r="E3213" s="49">
        <v>1</v>
      </c>
      <c r="F3213" s="50" t="s">
        <v>64</v>
      </c>
      <c r="G3213" s="50" t="s">
        <v>14</v>
      </c>
      <c r="H3213" s="22">
        <v>1.864219455</v>
      </c>
      <c r="J3213" s="39">
        <v>92447473</v>
      </c>
      <c r="K3213" s="51">
        <v>2.0713549499999999</v>
      </c>
      <c r="L3213" s="51">
        <v>0.207135495</v>
      </c>
    </row>
    <row r="3214" ht="15" hidden="1">
      <c r="A3214" s="47">
        <v>92447570</v>
      </c>
      <c r="B3214" s="48" t="s">
        <v>3553</v>
      </c>
      <c r="C3214" s="48" t="s">
        <v>3553</v>
      </c>
      <c r="D3214" s="49" t="s">
        <v>504</v>
      </c>
      <c r="E3214" s="49">
        <v>1</v>
      </c>
      <c r="F3214" s="50" t="s">
        <v>64</v>
      </c>
      <c r="G3214" s="50" t="s">
        <v>14</v>
      </c>
      <c r="H3214" s="22">
        <v>0.57111925500000005</v>
      </c>
      <c r="J3214" s="39">
        <v>92447570</v>
      </c>
      <c r="K3214" s="51">
        <v>0.63457695000000003</v>
      </c>
      <c r="L3214" s="51">
        <v>6.3457694999999995e-002</v>
      </c>
    </row>
    <row r="3215" ht="15" hidden="1">
      <c r="A3215" s="47">
        <v>90267664</v>
      </c>
      <c r="B3215" s="48" t="s">
        <v>2515</v>
      </c>
      <c r="C3215" s="48" t="s">
        <v>2515</v>
      </c>
      <c r="D3215" s="49" t="s">
        <v>334</v>
      </c>
      <c r="E3215" s="49">
        <v>1</v>
      </c>
      <c r="F3215" s="50" t="s">
        <v>64</v>
      </c>
      <c r="G3215" s="50" t="s">
        <v>14</v>
      </c>
      <c r="H3215" s="22">
        <v>0.70826847930000003</v>
      </c>
      <c r="J3215" s="39">
        <v>90267664</v>
      </c>
      <c r="K3215" s="51">
        <v>0.78696497700000001</v>
      </c>
      <c r="L3215" s="51">
        <v>7.8696497700000007e-002</v>
      </c>
    </row>
    <row r="3216" ht="15" hidden="1">
      <c r="A3216" s="47">
        <v>92385940</v>
      </c>
      <c r="B3216" s="48" t="s">
        <v>9126</v>
      </c>
      <c r="C3216" s="48" t="s">
        <v>9127</v>
      </c>
      <c r="D3216" s="49" t="s">
        <v>504</v>
      </c>
      <c r="E3216" s="49">
        <v>1</v>
      </c>
      <c r="F3216" s="50" t="s">
        <v>64</v>
      </c>
      <c r="G3216" s="50" t="s">
        <v>14</v>
      </c>
      <c r="H3216" s="22">
        <v>0.77586012000000004</v>
      </c>
      <c r="J3216" s="39">
        <v>92385940</v>
      </c>
      <c r="K3216" s="51">
        <v>0.86206680000000002</v>
      </c>
      <c r="L3216" s="51">
        <v>8.6206679999999994e-002</v>
      </c>
    </row>
    <row r="3217" ht="15" hidden="1">
      <c r="A3217" s="47">
        <v>92404057</v>
      </c>
      <c r="B3217" s="48" t="s">
        <v>3629</v>
      </c>
      <c r="C3217" s="48" t="s">
        <v>3630</v>
      </c>
      <c r="D3217" s="49" t="s">
        <v>334</v>
      </c>
      <c r="E3217" s="49">
        <v>1</v>
      </c>
      <c r="F3217" s="50" t="s">
        <v>64</v>
      </c>
      <c r="G3217" s="50" t="s">
        <v>14</v>
      </c>
      <c r="H3217" s="22">
        <v>10.269370755000001</v>
      </c>
      <c r="J3217" s="39">
        <v>92404057</v>
      </c>
      <c r="K3217" s="51">
        <v>11.41041195</v>
      </c>
      <c r="L3217" s="51">
        <v>1.1410411949999999</v>
      </c>
    </row>
    <row r="3218" ht="15" hidden="1">
      <c r="A3218" s="47">
        <v>90202252</v>
      </c>
      <c r="B3218" s="48" t="s">
        <v>1245</v>
      </c>
      <c r="C3218" s="48" t="s">
        <v>1245</v>
      </c>
      <c r="D3218" s="49" t="s">
        <v>334</v>
      </c>
      <c r="E3218" s="49">
        <v>1</v>
      </c>
      <c r="F3218" s="50" t="s">
        <v>64</v>
      </c>
      <c r="G3218" s="50" t="s">
        <v>14</v>
      </c>
      <c r="H3218" s="22">
        <v>0.73506163499999999</v>
      </c>
      <c r="J3218" s="39">
        <v>90202252</v>
      </c>
      <c r="K3218" s="51">
        <v>0.81673514999999997</v>
      </c>
      <c r="L3218" s="51">
        <v>8.1673515000000002e-002</v>
      </c>
    </row>
    <row r="3219" ht="15" hidden="1">
      <c r="A3219" s="47">
        <v>90309707</v>
      </c>
      <c r="B3219" s="48" t="s">
        <v>5376</v>
      </c>
      <c r="C3219" s="48" t="s">
        <v>5376</v>
      </c>
      <c r="D3219" s="49" t="s">
        <v>511</v>
      </c>
      <c r="E3219" s="49">
        <v>1</v>
      </c>
      <c r="F3219" s="50" t="s">
        <v>64</v>
      </c>
      <c r="G3219" s="50" t="s">
        <v>14</v>
      </c>
      <c r="H3219" s="22">
        <v>1.2585146174999999</v>
      </c>
      <c r="J3219" s="39">
        <v>90309707</v>
      </c>
      <c r="K3219" s="51">
        <v>1.3983495749999999</v>
      </c>
      <c r="L3219" s="51">
        <v>0.1398349575</v>
      </c>
    </row>
    <row r="3220" ht="15" hidden="1">
      <c r="A3220" s="47">
        <v>92405037</v>
      </c>
      <c r="B3220" s="48" t="s">
        <v>1332</v>
      </c>
      <c r="C3220" s="48" t="s">
        <v>1333</v>
      </c>
      <c r="D3220" s="49" t="s">
        <v>334</v>
      </c>
      <c r="E3220" s="49">
        <v>1</v>
      </c>
      <c r="F3220" s="50" t="s">
        <v>64</v>
      </c>
      <c r="G3220" s="50" t="s">
        <v>14</v>
      </c>
      <c r="H3220" s="22">
        <v>0.77586012000000004</v>
      </c>
      <c r="J3220" s="39">
        <v>92405037</v>
      </c>
      <c r="K3220" s="51">
        <v>0.86206680000000002</v>
      </c>
      <c r="L3220" s="51">
        <v>8.6206679999999994e-002</v>
      </c>
    </row>
    <row r="3221" ht="15" hidden="1">
      <c r="A3221" s="47">
        <v>90285069</v>
      </c>
      <c r="B3221" s="48" t="s">
        <v>5842</v>
      </c>
      <c r="C3221" s="48" t="s">
        <v>5843</v>
      </c>
      <c r="D3221" s="49" t="s">
        <v>502</v>
      </c>
      <c r="E3221" s="49">
        <v>1</v>
      </c>
      <c r="F3221" s="50" t="s">
        <v>88</v>
      </c>
      <c r="G3221" s="50" t="s">
        <v>14</v>
      </c>
      <c r="H3221" s="22">
        <v>7.5060000000000002</v>
      </c>
      <c r="J3221" s="39">
        <v>90285069</v>
      </c>
      <c r="K3221" s="51">
        <v>8.3399999999999999</v>
      </c>
      <c r="L3221" s="51">
        <v>0.83399999999999996</v>
      </c>
    </row>
    <row r="3222" ht="15" hidden="1">
      <c r="A3222" s="47">
        <v>90228294</v>
      </c>
      <c r="B3222" s="48" t="s">
        <v>342</v>
      </c>
      <c r="C3222" s="48" t="s">
        <v>343</v>
      </c>
      <c r="D3222" s="49" t="s">
        <v>339</v>
      </c>
      <c r="E3222" s="49">
        <v>1</v>
      </c>
      <c r="F3222" s="50" t="s">
        <v>64</v>
      </c>
      <c r="G3222" s="50" t="s">
        <v>14</v>
      </c>
      <c r="H3222" s="22">
        <v>0.62499842999999999</v>
      </c>
      <c r="J3222" s="39">
        <v>90228294</v>
      </c>
      <c r="K3222" s="51">
        <v>0.69444269999999997</v>
      </c>
      <c r="L3222" s="51">
        <v>6.9444270000000002e-002</v>
      </c>
    </row>
    <row r="3223" ht="15" hidden="1">
      <c r="A3223" s="47">
        <v>90299302</v>
      </c>
      <c r="B3223" s="48" t="s">
        <v>2516</v>
      </c>
      <c r="C3223" s="48" t="s">
        <v>2517</v>
      </c>
      <c r="D3223" s="49" t="s">
        <v>511</v>
      </c>
      <c r="E3223" s="49">
        <v>1</v>
      </c>
      <c r="F3223" s="50" t="s">
        <v>64</v>
      </c>
      <c r="G3223" s="50" t="s">
        <v>14</v>
      </c>
      <c r="H3223" s="22">
        <v>0.47890379249999998</v>
      </c>
      <c r="J3223" s="39">
        <v>90299302</v>
      </c>
      <c r="K3223" s="51">
        <v>0.53211532500000003</v>
      </c>
      <c r="L3223" s="51">
        <v>5.3211532499999999e-002</v>
      </c>
    </row>
    <row r="3224" ht="15" hidden="1">
      <c r="A3224" s="47">
        <v>90051726</v>
      </c>
      <c r="B3224" s="48" t="s">
        <v>5656</v>
      </c>
      <c r="C3224" s="48" t="s">
        <v>5657</v>
      </c>
      <c r="D3224" s="49" t="s">
        <v>504</v>
      </c>
      <c r="E3224" s="49">
        <v>1</v>
      </c>
      <c r="F3224" s="50" t="s">
        <v>88</v>
      </c>
      <c r="G3224" s="50" t="s">
        <v>14</v>
      </c>
      <c r="H3224" s="22">
        <v>71.874819450000004</v>
      </c>
      <c r="J3224" s="39">
        <v>90051726</v>
      </c>
      <c r="K3224" s="51">
        <v>79.860910500000003</v>
      </c>
      <c r="L3224" s="51">
        <v>7.9860910499999997</v>
      </c>
    </row>
    <row r="3225" ht="15" hidden="1">
      <c r="A3225" s="47">
        <v>90281470</v>
      </c>
      <c r="B3225" s="48" t="s">
        <v>553</v>
      </c>
      <c r="C3225" s="48" t="s">
        <v>553</v>
      </c>
      <c r="D3225" s="49" t="s">
        <v>554</v>
      </c>
      <c r="E3225" s="49">
        <v>1</v>
      </c>
      <c r="F3225" s="50" t="s">
        <v>485</v>
      </c>
      <c r="G3225" s="50" t="s">
        <v>14</v>
      </c>
      <c r="H3225" s="22">
        <v>7.5754120049999996</v>
      </c>
      <c r="J3225" s="39">
        <v>90281470</v>
      </c>
      <c r="K3225" s="51">
        <v>8.4171244499999993</v>
      </c>
      <c r="L3225" s="51">
        <v>0.84171244499999998</v>
      </c>
    </row>
    <row r="3226" ht="15" hidden="1">
      <c r="A3226" s="47">
        <v>90199480</v>
      </c>
      <c r="B3226" s="48" t="s">
        <v>8892</v>
      </c>
      <c r="C3226" s="48" t="s">
        <v>8892</v>
      </c>
      <c r="D3226" s="49" t="s">
        <v>620</v>
      </c>
      <c r="E3226" s="49">
        <v>1</v>
      </c>
      <c r="F3226" s="50" t="s">
        <v>88</v>
      </c>
      <c r="G3226" s="50" t="s">
        <v>14</v>
      </c>
      <c r="H3226" s="22">
        <v>9.9445563000000003</v>
      </c>
      <c r="J3226" s="39">
        <v>90199480</v>
      </c>
      <c r="K3226" s="51">
        <v>11.049507</v>
      </c>
      <c r="L3226" s="51">
        <v>1.1049507000000001</v>
      </c>
    </row>
    <row r="3227" ht="15" hidden="1">
      <c r="A3227" s="47">
        <v>92416080</v>
      </c>
      <c r="B3227" s="48" t="s">
        <v>6543</v>
      </c>
      <c r="C3227" s="48" t="s">
        <v>6544</v>
      </c>
      <c r="D3227" s="49" t="s">
        <v>603</v>
      </c>
      <c r="E3227" s="49">
        <v>20</v>
      </c>
      <c r="F3227" s="50" t="s">
        <v>18</v>
      </c>
      <c r="G3227" s="50" t="s">
        <v>19</v>
      </c>
      <c r="H3227" s="22">
        <v>1.03448016</v>
      </c>
      <c r="J3227" s="39">
        <v>92416080</v>
      </c>
      <c r="K3227" s="51">
        <v>1.1494224</v>
      </c>
      <c r="L3227" s="51">
        <v>0.11494224</v>
      </c>
    </row>
    <row r="3228" ht="15" hidden="1">
      <c r="A3228" s="47">
        <v>92416101</v>
      </c>
      <c r="B3228" s="48" t="s">
        <v>3391</v>
      </c>
      <c r="C3228" s="48" t="s">
        <v>3392</v>
      </c>
      <c r="D3228" s="49" t="s">
        <v>603</v>
      </c>
      <c r="E3228" s="49">
        <v>20</v>
      </c>
      <c r="F3228" s="50" t="s">
        <v>18</v>
      </c>
      <c r="G3228" s="50" t="s">
        <v>19</v>
      </c>
      <c r="H3228" s="22">
        <v>0.93749764499999999</v>
      </c>
      <c r="J3228" s="39">
        <v>92416101</v>
      </c>
      <c r="K3228" s="51">
        <v>1.0416640500000001</v>
      </c>
      <c r="L3228" s="51">
        <v>0.104166405</v>
      </c>
    </row>
    <row r="3229" ht="15" hidden="1">
      <c r="A3229" s="47">
        <v>90281284</v>
      </c>
      <c r="B3229" s="48" t="s">
        <v>557</v>
      </c>
      <c r="C3229" s="48" t="s">
        <v>557</v>
      </c>
      <c r="D3229" s="49" t="s">
        <v>554</v>
      </c>
      <c r="E3229" s="49">
        <v>1</v>
      </c>
      <c r="F3229" s="50" t="s">
        <v>485</v>
      </c>
      <c r="G3229" s="50" t="s">
        <v>14</v>
      </c>
      <c r="H3229" s="22">
        <v>7.5754120049999996</v>
      </c>
      <c r="J3229" s="39">
        <v>90281284</v>
      </c>
      <c r="K3229" s="51">
        <v>8.4171244499999993</v>
      </c>
      <c r="L3229" s="51">
        <v>0.84171244499999998</v>
      </c>
    </row>
    <row r="3230" ht="15" hidden="1">
      <c r="A3230" s="47">
        <v>90202694</v>
      </c>
      <c r="B3230" s="48" t="s">
        <v>3400</v>
      </c>
      <c r="C3230" s="48" t="s">
        <v>3401</v>
      </c>
      <c r="D3230" s="49" t="s">
        <v>334</v>
      </c>
      <c r="E3230" s="49">
        <v>1</v>
      </c>
      <c r="F3230" s="50" t="s">
        <v>64</v>
      </c>
      <c r="G3230" s="50" t="s">
        <v>14</v>
      </c>
      <c r="H3230" s="22">
        <v>0.92672180999999998</v>
      </c>
      <c r="J3230" s="39">
        <v>90202694</v>
      </c>
      <c r="K3230" s="51">
        <v>1.0296909000000001</v>
      </c>
      <c r="L3230" s="51">
        <v>0.10296909</v>
      </c>
    </row>
    <row r="3231" ht="15" hidden="1">
      <c r="A3231" s="47">
        <v>92425810</v>
      </c>
      <c r="B3231" s="48" t="s">
        <v>2449</v>
      </c>
      <c r="C3231" s="48" t="s">
        <v>2450</v>
      </c>
      <c r="D3231" s="49" t="s">
        <v>520</v>
      </c>
      <c r="E3231" s="49">
        <v>1</v>
      </c>
      <c r="F3231" s="50" t="s">
        <v>88</v>
      </c>
      <c r="G3231" s="50" t="s">
        <v>14</v>
      </c>
      <c r="H3231" s="22">
        <v>4.7217026249999998</v>
      </c>
      <c r="J3231" s="39">
        <v>92425810</v>
      </c>
      <c r="K3231" s="51">
        <v>5.2463362499999997</v>
      </c>
      <c r="L3231" s="51">
        <v>0.52463362499999999</v>
      </c>
    </row>
    <row r="3232" ht="15" hidden="1">
      <c r="A3232" s="47">
        <v>90202503</v>
      </c>
      <c r="B3232" s="48" t="s">
        <v>5396</v>
      </c>
      <c r="C3232" s="48" t="s">
        <v>5397</v>
      </c>
      <c r="D3232" s="49" t="s">
        <v>334</v>
      </c>
      <c r="E3232" s="49">
        <v>1</v>
      </c>
      <c r="F3232" s="50" t="s">
        <v>64</v>
      </c>
      <c r="G3232" s="50" t="s">
        <v>14</v>
      </c>
      <c r="H3232" s="22">
        <v>1.2251027249999999</v>
      </c>
      <c r="J3232" s="39">
        <v>90202503</v>
      </c>
      <c r="K3232" s="51">
        <v>1.3612252499999999</v>
      </c>
      <c r="L3232" s="51">
        <v>0.13612252499999999</v>
      </c>
    </row>
    <row r="3233" ht="15" hidden="1">
      <c r="A3233" s="47">
        <v>90199456</v>
      </c>
      <c r="B3233" s="48" t="s">
        <v>2438</v>
      </c>
      <c r="C3233" s="48" t="s">
        <v>2442</v>
      </c>
      <c r="D3233" s="49" t="s">
        <v>620</v>
      </c>
      <c r="E3233" s="49">
        <v>1</v>
      </c>
      <c r="F3233" s="50" t="s">
        <v>88</v>
      </c>
      <c r="G3233" s="50" t="s">
        <v>14</v>
      </c>
      <c r="H3233" s="22">
        <v>3.9499992000000002</v>
      </c>
      <c r="J3233" s="39">
        <v>90199456</v>
      </c>
      <c r="K3233" s="51">
        <v>4.3888879999999997</v>
      </c>
      <c r="L3233" s="51">
        <v>0.43888880000000002</v>
      </c>
    </row>
    <row r="3234" ht="15" hidden="1">
      <c r="A3234" s="47">
        <v>92257542</v>
      </c>
      <c r="B3234" s="48" t="s">
        <v>8870</v>
      </c>
      <c r="C3234" s="48" t="s">
        <v>8870</v>
      </c>
      <c r="D3234" s="49" t="s">
        <v>502</v>
      </c>
      <c r="E3234" s="49">
        <v>1</v>
      </c>
      <c r="F3234" s="50" t="s">
        <v>485</v>
      </c>
      <c r="G3234" s="50" t="s">
        <v>14</v>
      </c>
      <c r="H3234" s="22">
        <v>4.3289999999999997</v>
      </c>
      <c r="J3234" s="39">
        <v>92257542</v>
      </c>
      <c r="K3234" s="51">
        <v>4.8099999999999996</v>
      </c>
      <c r="L3234" s="51">
        <v>0.48099999999999998</v>
      </c>
    </row>
    <row r="3235" ht="15" hidden="1">
      <c r="A3235" s="47">
        <v>90202490</v>
      </c>
      <c r="B3235" s="48" t="s">
        <v>2576</v>
      </c>
      <c r="C3235" s="48" t="s">
        <v>2576</v>
      </c>
      <c r="D3235" s="49" t="s">
        <v>334</v>
      </c>
      <c r="E3235" s="49">
        <v>1</v>
      </c>
      <c r="F3235" s="50" t="s">
        <v>64</v>
      </c>
      <c r="G3235" s="50" t="s">
        <v>14</v>
      </c>
      <c r="H3235" s="22">
        <v>1.2251027249999999</v>
      </c>
      <c r="J3235" s="39">
        <v>90202490</v>
      </c>
      <c r="K3235" s="51">
        <v>1.3612252499999999</v>
      </c>
      <c r="L3235" s="51">
        <v>0.13612252499999999</v>
      </c>
    </row>
    <row r="3236" ht="15">
      <c r="A3236" s="47">
        <v>92405100</v>
      </c>
      <c r="B3236" s="48" t="s">
        <v>2498</v>
      </c>
      <c r="C3236" s="48" t="s">
        <v>2499</v>
      </c>
      <c r="D3236" s="49" t="s">
        <v>334</v>
      </c>
      <c r="E3236" s="49">
        <v>150</v>
      </c>
      <c r="F3236" s="50" t="s">
        <v>18</v>
      </c>
      <c r="G3236" s="50" t="s">
        <v>19</v>
      </c>
      <c r="H3236" s="22">
        <v>3.2327504999999999e-002</v>
      </c>
      <c r="J3236" s="39">
        <v>92405100</v>
      </c>
      <c r="K3236" s="51">
        <v>3.5919449999999999e-002</v>
      </c>
      <c r="L3236" s="51">
        <v>3.591945e-003</v>
      </c>
    </row>
    <row r="3237" ht="15" hidden="1">
      <c r="A3237" s="47">
        <v>90304586</v>
      </c>
      <c r="B3237" s="48" t="s">
        <v>1261</v>
      </c>
      <c r="C3237" s="48" t="s">
        <v>1261</v>
      </c>
      <c r="D3237" s="49" t="s">
        <v>563</v>
      </c>
      <c r="E3237" s="49">
        <v>1</v>
      </c>
      <c r="F3237" s="50" t="s">
        <v>64</v>
      </c>
      <c r="G3237" s="50" t="s">
        <v>14</v>
      </c>
      <c r="H3237" s="22">
        <v>0.45662919749999997</v>
      </c>
      <c r="J3237" s="39">
        <v>90304586</v>
      </c>
      <c r="K3237" s="51">
        <v>0.50736577500000002</v>
      </c>
      <c r="L3237" s="51">
        <v>5.0736577499999998e-002</v>
      </c>
    </row>
    <row r="3238" ht="15" hidden="1">
      <c r="A3238" s="47">
        <v>92264158</v>
      </c>
      <c r="B3238" s="48" t="s">
        <v>525</v>
      </c>
      <c r="C3238" s="48" t="s">
        <v>525</v>
      </c>
      <c r="D3238" s="49" t="s">
        <v>502</v>
      </c>
      <c r="E3238" s="49">
        <v>1</v>
      </c>
      <c r="F3238" s="50" t="s">
        <v>64</v>
      </c>
      <c r="G3238" s="50" t="s">
        <v>14</v>
      </c>
      <c r="H3238" s="22">
        <v>0.9870255</v>
      </c>
      <c r="J3238" s="39">
        <v>92264158</v>
      </c>
      <c r="K3238" s="51">
        <v>1.096695</v>
      </c>
      <c r="L3238" s="51">
        <v>0.1096695</v>
      </c>
    </row>
    <row r="3239" ht="15" hidden="1">
      <c r="A3239" s="47">
        <v>90121864</v>
      </c>
      <c r="B3239" s="48" t="s">
        <v>8864</v>
      </c>
      <c r="C3239" s="48" t="s">
        <v>8864</v>
      </c>
      <c r="D3239" s="49" t="s">
        <v>511</v>
      </c>
      <c r="E3239" s="49">
        <v>1</v>
      </c>
      <c r="F3239" s="50" t="s">
        <v>64</v>
      </c>
      <c r="G3239" s="50" t="s">
        <v>14</v>
      </c>
      <c r="H3239" s="22">
        <v>0.25862004</v>
      </c>
      <c r="J3239" s="39">
        <v>90121864</v>
      </c>
      <c r="K3239" s="51">
        <v>0.28735559999999999</v>
      </c>
      <c r="L3239" s="51">
        <v>2.873556e-002</v>
      </c>
    </row>
    <row r="3240" ht="15" hidden="1">
      <c r="A3240" s="47">
        <v>90293347</v>
      </c>
      <c r="B3240" s="48" t="s">
        <v>5840</v>
      </c>
      <c r="C3240" s="48" t="s">
        <v>5841</v>
      </c>
      <c r="D3240" s="49" t="s">
        <v>495</v>
      </c>
      <c r="E3240" s="49">
        <v>1</v>
      </c>
      <c r="F3240" s="50" t="s">
        <v>88</v>
      </c>
      <c r="G3240" s="50" t="s">
        <v>14</v>
      </c>
      <c r="H3240" s="22">
        <v>4.9672346850000002</v>
      </c>
      <c r="J3240" s="39">
        <v>90293347</v>
      </c>
      <c r="K3240" s="51">
        <v>5.5191496500000001</v>
      </c>
      <c r="L3240" s="51">
        <v>0.55191496500000004</v>
      </c>
    </row>
    <row r="3241" ht="15" hidden="1">
      <c r="A3241" s="47">
        <v>92374069</v>
      </c>
      <c r="B3241" s="48" t="s">
        <v>5786</v>
      </c>
      <c r="C3241" s="48" t="s">
        <v>5787</v>
      </c>
      <c r="D3241" s="49" t="s">
        <v>520</v>
      </c>
      <c r="E3241" s="49">
        <v>1</v>
      </c>
      <c r="F3241" s="50" t="s">
        <v>88</v>
      </c>
      <c r="G3241" s="50" t="s">
        <v>14</v>
      </c>
      <c r="H3241" s="22">
        <v>6.5103749999999998</v>
      </c>
      <c r="J3241" s="39">
        <v>92374069</v>
      </c>
      <c r="K3241" s="51">
        <v>7.2337499999999997</v>
      </c>
      <c r="L3241" s="51">
        <v>0.72337499999999999</v>
      </c>
    </row>
    <row r="3242" ht="15" hidden="1">
      <c r="A3242" s="47">
        <v>90199677</v>
      </c>
      <c r="B3242" s="48" t="s">
        <v>6211</v>
      </c>
      <c r="C3242" s="48" t="s">
        <v>6212</v>
      </c>
      <c r="D3242" s="49" t="s">
        <v>620</v>
      </c>
      <c r="E3242" s="49">
        <v>1</v>
      </c>
      <c r="F3242" s="50" t="s">
        <v>70</v>
      </c>
      <c r="G3242" s="50" t="s">
        <v>14</v>
      </c>
      <c r="H3242" s="22">
        <v>223.21372500000001</v>
      </c>
      <c r="J3242" s="39">
        <v>90199677</v>
      </c>
      <c r="K3242" s="51">
        <v>248.01525000000001</v>
      </c>
      <c r="L3242" s="51">
        <v>24.801525000000002</v>
      </c>
    </row>
    <row r="3243" ht="15" hidden="1">
      <c r="A3243" s="47">
        <v>90304845</v>
      </c>
      <c r="B3243" s="48" t="s">
        <v>2685</v>
      </c>
      <c r="C3243" s="48" t="s">
        <v>2685</v>
      </c>
      <c r="D3243" s="49" t="s">
        <v>504</v>
      </c>
      <c r="E3243" s="49">
        <v>1</v>
      </c>
      <c r="F3243" s="50" t="s">
        <v>88</v>
      </c>
      <c r="G3243" s="50" t="s">
        <v>14</v>
      </c>
      <c r="H3243" s="22">
        <v>5.4684130724999997</v>
      </c>
      <c r="J3243" s="39">
        <v>90304845</v>
      </c>
      <c r="K3243" s="51">
        <v>6.0760145249999997</v>
      </c>
      <c r="L3243" s="51">
        <v>0.60760145249999997</v>
      </c>
    </row>
    <row r="3244" ht="15" hidden="1">
      <c r="A3244" s="47">
        <v>92250092</v>
      </c>
      <c r="B3244" s="48" t="s">
        <v>8896</v>
      </c>
      <c r="C3244" s="48" t="s">
        <v>8896</v>
      </c>
      <c r="D3244" s="49" t="s">
        <v>502</v>
      </c>
      <c r="E3244" s="49">
        <v>1</v>
      </c>
      <c r="F3244" s="50" t="s">
        <v>64</v>
      </c>
      <c r="G3244" s="50" t="s">
        <v>14</v>
      </c>
      <c r="H3244" s="22">
        <v>0.38685247649999999</v>
      </c>
      <c r="J3244" s="39">
        <v>92250092</v>
      </c>
      <c r="K3244" s="51">
        <v>0.42983608499999998</v>
      </c>
      <c r="L3244" s="51">
        <v>4.2983608499999999e-002</v>
      </c>
    </row>
    <row r="3245" ht="15" hidden="1">
      <c r="A3245" s="47">
        <v>92435491</v>
      </c>
      <c r="B3245" s="48" t="s">
        <v>2451</v>
      </c>
      <c r="C3245" s="48" t="s">
        <v>2461</v>
      </c>
      <c r="D3245" s="49" t="s">
        <v>536</v>
      </c>
      <c r="E3245" s="49">
        <v>1</v>
      </c>
      <c r="F3245" s="50" t="s">
        <v>88</v>
      </c>
      <c r="G3245" s="50" t="s">
        <v>14</v>
      </c>
      <c r="H3245" s="22">
        <v>7.1336027700000004</v>
      </c>
      <c r="J3245" s="39">
        <v>92435491</v>
      </c>
      <c r="K3245" s="51">
        <v>7.9262252999999996</v>
      </c>
      <c r="L3245" s="51">
        <v>0.79262253000000005</v>
      </c>
    </row>
    <row r="3246" ht="15" hidden="1">
      <c r="A3246" s="47">
        <v>92249477</v>
      </c>
      <c r="B3246" s="48" t="s">
        <v>1254</v>
      </c>
      <c r="C3246" s="48" t="s">
        <v>1254</v>
      </c>
      <c r="D3246" s="49" t="s">
        <v>334</v>
      </c>
      <c r="E3246" s="49">
        <v>1</v>
      </c>
      <c r="F3246" s="50" t="s">
        <v>64</v>
      </c>
      <c r="G3246" s="50" t="s">
        <v>14</v>
      </c>
      <c r="H3246" s="22">
        <v>0.74619893250000002</v>
      </c>
      <c r="J3246" s="39">
        <v>92249477</v>
      </c>
      <c r="K3246" s="51">
        <v>0.82910992500000003</v>
      </c>
      <c r="L3246" s="51">
        <v>8.2910992500000003e-002</v>
      </c>
    </row>
    <row r="3247" ht="15" hidden="1">
      <c r="A3247" s="47">
        <v>90281500</v>
      </c>
      <c r="B3247" s="48" t="s">
        <v>2554</v>
      </c>
      <c r="C3247" s="48" t="s">
        <v>2555</v>
      </c>
      <c r="D3247" s="49" t="s">
        <v>554</v>
      </c>
      <c r="E3247" s="49">
        <v>1</v>
      </c>
      <c r="F3247" s="50" t="s">
        <v>485</v>
      </c>
      <c r="G3247" s="50" t="s">
        <v>14</v>
      </c>
      <c r="H3247" s="22">
        <v>3.5201061</v>
      </c>
      <c r="J3247" s="39">
        <v>90281500</v>
      </c>
      <c r="K3247" s="51">
        <v>3.9112290000000001</v>
      </c>
      <c r="L3247" s="51">
        <v>0.3911229</v>
      </c>
    </row>
    <row r="3248" ht="15" hidden="1">
      <c r="A3248" s="47">
        <v>90199367</v>
      </c>
      <c r="B3248" s="48" t="s">
        <v>8877</v>
      </c>
      <c r="C3248" s="48" t="s">
        <v>8878</v>
      </c>
      <c r="D3248" s="49" t="s">
        <v>620</v>
      </c>
      <c r="E3248" s="49">
        <v>1</v>
      </c>
      <c r="F3248" s="50" t="s">
        <v>88</v>
      </c>
      <c r="G3248" s="50" t="s">
        <v>14</v>
      </c>
      <c r="H3248" s="22">
        <v>4.4761328999999996</v>
      </c>
      <c r="J3248" s="39">
        <v>90199367</v>
      </c>
      <c r="K3248" s="51">
        <v>4.9734809999999996</v>
      </c>
      <c r="L3248" s="51">
        <v>0.49734810000000002</v>
      </c>
    </row>
    <row r="3249" ht="15" hidden="1">
      <c r="A3249" s="47">
        <v>90281551</v>
      </c>
      <c r="B3249" s="48" t="s">
        <v>5746</v>
      </c>
      <c r="C3249" s="48" t="s">
        <v>5746</v>
      </c>
      <c r="D3249" s="49" t="s">
        <v>554</v>
      </c>
      <c r="E3249" s="49">
        <v>1</v>
      </c>
      <c r="F3249" s="50" t="s">
        <v>485</v>
      </c>
      <c r="G3249" s="50" t="s">
        <v>14</v>
      </c>
      <c r="H3249" s="22">
        <v>6.5783906999999999</v>
      </c>
      <c r="J3249" s="39">
        <v>90281551</v>
      </c>
      <c r="K3249" s="51">
        <v>7.309323</v>
      </c>
      <c r="L3249" s="51">
        <v>0.73093229999999998</v>
      </c>
    </row>
    <row r="3250" ht="15" hidden="1">
      <c r="A3250" s="47">
        <v>90281420</v>
      </c>
      <c r="B3250" s="48" t="s">
        <v>2560</v>
      </c>
      <c r="C3250" s="48" t="s">
        <v>2561</v>
      </c>
      <c r="D3250" s="49" t="s">
        <v>554</v>
      </c>
      <c r="E3250" s="49">
        <v>1</v>
      </c>
      <c r="F3250" s="50" t="s">
        <v>88</v>
      </c>
      <c r="G3250" s="50" t="s">
        <v>14</v>
      </c>
      <c r="H3250" s="22">
        <v>7.6149234000000003</v>
      </c>
      <c r="J3250" s="39">
        <v>90281420</v>
      </c>
      <c r="K3250" s="51">
        <v>8.4610260000000004</v>
      </c>
      <c r="L3250" s="51">
        <v>0.84610260000000004</v>
      </c>
    </row>
    <row r="3251" ht="15" hidden="1">
      <c r="A3251" s="47">
        <v>90281349</v>
      </c>
      <c r="B3251" s="48" t="s">
        <v>5735</v>
      </c>
      <c r="C3251" s="48" t="s">
        <v>5736</v>
      </c>
      <c r="D3251" s="49" t="s">
        <v>554</v>
      </c>
      <c r="E3251" s="49">
        <v>1</v>
      </c>
      <c r="F3251" s="50" t="s">
        <v>88</v>
      </c>
      <c r="G3251" s="50" t="s">
        <v>14</v>
      </c>
      <c r="H3251" s="22">
        <v>4.3327477368</v>
      </c>
      <c r="J3251" s="39">
        <v>90281349</v>
      </c>
      <c r="K3251" s="51">
        <v>4.814164152</v>
      </c>
      <c r="L3251" s="51">
        <v>0.4814164152</v>
      </c>
    </row>
    <row r="3252" ht="15" hidden="1">
      <c r="A3252" s="47">
        <v>90284607</v>
      </c>
      <c r="B3252" s="48" t="s">
        <v>2469</v>
      </c>
      <c r="C3252" s="48" t="s">
        <v>2470</v>
      </c>
      <c r="D3252" s="49" t="s">
        <v>502</v>
      </c>
      <c r="E3252" s="49">
        <v>1</v>
      </c>
      <c r="F3252" s="50" t="s">
        <v>88</v>
      </c>
      <c r="G3252" s="50" t="s">
        <v>14</v>
      </c>
      <c r="H3252" s="22">
        <v>4.9288499999999997</v>
      </c>
      <c r="J3252" s="39">
        <v>90284607</v>
      </c>
      <c r="K3252" s="51">
        <v>5.4764999999999997</v>
      </c>
      <c r="L3252" s="51">
        <v>0.54764999999999997</v>
      </c>
    </row>
    <row r="3253" ht="15" hidden="1">
      <c r="A3253" s="47">
        <v>90281357</v>
      </c>
      <c r="B3253" s="48" t="s">
        <v>5737</v>
      </c>
      <c r="C3253" s="48" t="s">
        <v>5738</v>
      </c>
      <c r="D3253" s="49" t="s">
        <v>554</v>
      </c>
      <c r="E3253" s="49">
        <v>1</v>
      </c>
      <c r="F3253" s="50" t="s">
        <v>88</v>
      </c>
      <c r="G3253" s="50" t="s">
        <v>14</v>
      </c>
      <c r="H3253" s="22">
        <v>3.7356227999999998</v>
      </c>
      <c r="J3253" s="39">
        <v>90281357</v>
      </c>
      <c r="K3253" s="51">
        <v>4.1506920000000003</v>
      </c>
      <c r="L3253" s="51">
        <v>0.41506920000000003</v>
      </c>
    </row>
    <row r="3254" ht="15" hidden="1">
      <c r="A3254" s="47">
        <v>90281365</v>
      </c>
      <c r="B3254" s="48" t="s">
        <v>5733</v>
      </c>
      <c r="C3254" s="48" t="s">
        <v>5734</v>
      </c>
      <c r="D3254" s="49" t="s">
        <v>554</v>
      </c>
      <c r="E3254" s="49">
        <v>1</v>
      </c>
      <c r="F3254" s="50" t="s">
        <v>88</v>
      </c>
      <c r="G3254" s="50" t="s">
        <v>14</v>
      </c>
      <c r="H3254" s="22">
        <v>6.5783906999999999</v>
      </c>
      <c r="J3254" s="39">
        <v>90281365</v>
      </c>
      <c r="K3254" s="51">
        <v>7.309323</v>
      </c>
      <c r="L3254" s="51">
        <v>0.73093229999999998</v>
      </c>
    </row>
    <row r="3255" ht="15" hidden="1">
      <c r="A3255" s="47">
        <v>90199448</v>
      </c>
      <c r="B3255" s="48" t="s">
        <v>8897</v>
      </c>
      <c r="C3255" s="48" t="s">
        <v>8898</v>
      </c>
      <c r="D3255" s="49" t="s">
        <v>620</v>
      </c>
      <c r="E3255" s="49">
        <v>1</v>
      </c>
      <c r="F3255" s="50" t="s">
        <v>88</v>
      </c>
      <c r="G3255" s="50" t="s">
        <v>14</v>
      </c>
      <c r="H3255" s="22">
        <v>7.3081885499999997</v>
      </c>
      <c r="J3255" s="39">
        <v>90199448</v>
      </c>
      <c r="K3255" s="51">
        <v>8.1202094999999996</v>
      </c>
      <c r="L3255" s="51">
        <v>0.81202094999999996</v>
      </c>
    </row>
    <row r="3256" ht="15" hidden="1">
      <c r="A3256" s="47">
        <v>92253270</v>
      </c>
      <c r="B3256" s="48" t="s">
        <v>5904</v>
      </c>
      <c r="C3256" s="48" t="s">
        <v>5905</v>
      </c>
      <c r="D3256" s="49" t="s">
        <v>334</v>
      </c>
      <c r="E3256" s="49">
        <v>1</v>
      </c>
      <c r="F3256" s="50" t="s">
        <v>64</v>
      </c>
      <c r="G3256" s="50" t="s">
        <v>14</v>
      </c>
      <c r="H3256" s="22">
        <v>1.5409444050000001</v>
      </c>
      <c r="J3256" s="39">
        <v>92253270</v>
      </c>
      <c r="K3256" s="51">
        <v>1.7121604500000001</v>
      </c>
      <c r="L3256" s="51">
        <v>0.17121604500000001</v>
      </c>
    </row>
    <row r="3257" ht="15" hidden="1">
      <c r="A3257" s="47">
        <v>92409920</v>
      </c>
      <c r="B3257" s="48" t="s">
        <v>6991</v>
      </c>
      <c r="C3257" s="48" t="s">
        <v>6991</v>
      </c>
      <c r="D3257" s="49" t="s">
        <v>520</v>
      </c>
      <c r="E3257" s="49">
        <v>1</v>
      </c>
      <c r="F3257" s="50" t="s">
        <v>88</v>
      </c>
      <c r="G3257" s="50" t="s">
        <v>14</v>
      </c>
      <c r="H3257" s="22">
        <v>9.8640000000000008</v>
      </c>
      <c r="J3257" s="39">
        <v>92409920</v>
      </c>
      <c r="K3257" s="51">
        <v>10.960000000000001</v>
      </c>
      <c r="L3257" s="51">
        <v>1.0960000000000001</v>
      </c>
    </row>
    <row r="3258" ht="15" hidden="1">
      <c r="A3258" s="47">
        <v>92426115</v>
      </c>
      <c r="B3258" s="48" t="s">
        <v>8637</v>
      </c>
      <c r="C3258" s="48" t="s">
        <v>8638</v>
      </c>
      <c r="D3258" s="49" t="s">
        <v>520</v>
      </c>
      <c r="E3258" s="49">
        <v>1</v>
      </c>
      <c r="F3258" s="50" t="s">
        <v>485</v>
      </c>
      <c r="G3258" s="50" t="s">
        <v>14</v>
      </c>
      <c r="H3258" s="22">
        <v>6.4889999999999999</v>
      </c>
      <c r="J3258" s="39">
        <v>92426115</v>
      </c>
      <c r="K3258" s="51">
        <v>7.21</v>
      </c>
      <c r="L3258" s="51">
        <v>0.72099999999999997</v>
      </c>
    </row>
    <row r="3259" ht="15" hidden="1">
      <c r="A3259" s="47">
        <v>90198972</v>
      </c>
      <c r="B3259" s="48" t="s">
        <v>6444</v>
      </c>
      <c r="C3259" s="48" t="s">
        <v>6445</v>
      </c>
      <c r="D3259" s="49" t="s">
        <v>620</v>
      </c>
      <c r="E3259" s="49">
        <v>100</v>
      </c>
      <c r="F3259" s="50" t="s">
        <v>18</v>
      </c>
      <c r="G3259" s="50" t="s">
        <v>19</v>
      </c>
      <c r="H3259" s="22">
        <v>4.5566388</v>
      </c>
      <c r="J3259" s="39">
        <v>90198972</v>
      </c>
      <c r="K3259" s="51">
        <v>5.062932</v>
      </c>
      <c r="L3259" s="51">
        <v>0.5062932</v>
      </c>
    </row>
    <row r="3260" ht="15" hidden="1">
      <c r="A3260" s="47">
        <v>90120876</v>
      </c>
      <c r="B3260" s="48" t="s">
        <v>507</v>
      </c>
      <c r="C3260" s="48" t="s">
        <v>508</v>
      </c>
      <c r="D3260" s="49" t="s">
        <v>506</v>
      </c>
      <c r="E3260" s="49">
        <v>1</v>
      </c>
      <c r="F3260" s="50" t="s">
        <v>88</v>
      </c>
      <c r="G3260" s="50" t="s">
        <v>14</v>
      </c>
      <c r="H3260" s="22">
        <v>5.0184603000000001</v>
      </c>
      <c r="J3260" s="39">
        <v>90120876</v>
      </c>
      <c r="K3260" s="51">
        <v>5.5760670000000001</v>
      </c>
      <c r="L3260" s="51">
        <v>0.55760670000000001</v>
      </c>
    </row>
    <row r="3261" ht="15" hidden="1">
      <c r="A3261" s="47">
        <v>90281411</v>
      </c>
      <c r="B3261" s="48" t="s">
        <v>2562</v>
      </c>
      <c r="C3261" s="48" t="s">
        <v>2563</v>
      </c>
      <c r="D3261" s="49" t="s">
        <v>554</v>
      </c>
      <c r="E3261" s="49">
        <v>1</v>
      </c>
      <c r="F3261" s="50" t="s">
        <v>88</v>
      </c>
      <c r="G3261" s="50" t="s">
        <v>14</v>
      </c>
      <c r="H3261" s="22">
        <v>3.372836355</v>
      </c>
      <c r="J3261" s="39">
        <v>90281411</v>
      </c>
      <c r="K3261" s="51">
        <v>3.74759595</v>
      </c>
      <c r="L3261" s="51">
        <v>0.374759595</v>
      </c>
    </row>
    <row r="3262" ht="15" hidden="1">
      <c r="A3262" s="47">
        <v>92405967</v>
      </c>
      <c r="B3262" s="48" t="s">
        <v>4053</v>
      </c>
      <c r="C3262" s="48" t="s">
        <v>4054</v>
      </c>
      <c r="D3262" s="49" t="s">
        <v>603</v>
      </c>
      <c r="E3262" s="49">
        <v>30</v>
      </c>
      <c r="F3262" s="50" t="s">
        <v>95</v>
      </c>
      <c r="G3262" s="50" t="s">
        <v>19</v>
      </c>
      <c r="H3262" s="22">
        <v>1.023704325</v>
      </c>
      <c r="J3262" s="39">
        <v>92405967</v>
      </c>
      <c r="K3262" s="51">
        <v>1.13744925</v>
      </c>
      <c r="L3262" s="51">
        <v>0.113744925</v>
      </c>
    </row>
    <row r="3263" ht="15" hidden="1">
      <c r="A3263" s="47">
        <v>90285042</v>
      </c>
      <c r="B3263" s="48" t="s">
        <v>2648</v>
      </c>
      <c r="C3263" s="48" t="s">
        <v>2648</v>
      </c>
      <c r="D3263" s="49" t="s">
        <v>502</v>
      </c>
      <c r="E3263" s="49">
        <v>1</v>
      </c>
      <c r="F3263" s="50" t="s">
        <v>88</v>
      </c>
      <c r="G3263" s="50" t="s">
        <v>14</v>
      </c>
      <c r="H3263" s="22">
        <v>3.5910000000000002</v>
      </c>
      <c r="J3263" s="39">
        <v>90285042</v>
      </c>
      <c r="K3263" s="51">
        <v>3.9900000000000002</v>
      </c>
      <c r="L3263" s="51">
        <v>0.39900000000000002</v>
      </c>
    </row>
    <row r="3264" ht="15" hidden="1">
      <c r="A3264" s="47">
        <v>92459030</v>
      </c>
      <c r="B3264" s="48" t="s">
        <v>6541</v>
      </c>
      <c r="C3264" s="48" t="s">
        <v>6542</v>
      </c>
      <c r="D3264" s="49" t="s">
        <v>603</v>
      </c>
      <c r="E3264" s="49">
        <v>20</v>
      </c>
      <c r="F3264" s="50" t="s">
        <v>18</v>
      </c>
      <c r="G3264" s="50" t="s">
        <v>19</v>
      </c>
      <c r="H3264" s="22">
        <v>0.95904931500000001</v>
      </c>
      <c r="J3264" s="39">
        <v>92459030</v>
      </c>
      <c r="K3264" s="51">
        <v>1.06561035</v>
      </c>
      <c r="L3264" s="51">
        <v>0.106561035</v>
      </c>
    </row>
    <row r="3265" ht="15" hidden="1">
      <c r="A3265" s="47">
        <v>90287126</v>
      </c>
      <c r="B3265" s="48" t="s">
        <v>6993</v>
      </c>
      <c r="C3265" s="48" t="s">
        <v>6993</v>
      </c>
      <c r="D3265" s="49" t="s">
        <v>502</v>
      </c>
      <c r="E3265" s="49">
        <v>1</v>
      </c>
      <c r="F3265" s="50" t="s">
        <v>88</v>
      </c>
      <c r="G3265" s="50" t="s">
        <v>14</v>
      </c>
      <c r="H3265" s="22">
        <v>9.8640000000000008</v>
      </c>
      <c r="J3265" s="39">
        <v>90287126</v>
      </c>
      <c r="K3265" s="51">
        <v>10.960000000000001</v>
      </c>
      <c r="L3265" s="51">
        <v>1.0960000000000001</v>
      </c>
    </row>
    <row r="3266" ht="15" hidden="1">
      <c r="A3266" s="47">
        <v>90285050</v>
      </c>
      <c r="B3266" s="48" t="s">
        <v>2629</v>
      </c>
      <c r="C3266" s="48" t="s">
        <v>2630</v>
      </c>
      <c r="D3266" s="49" t="s">
        <v>561</v>
      </c>
      <c r="E3266" s="49">
        <v>1</v>
      </c>
      <c r="F3266" s="50" t="s">
        <v>88</v>
      </c>
      <c r="G3266" s="50" t="s">
        <v>14</v>
      </c>
      <c r="H3266" s="22">
        <v>4.1780067462000003</v>
      </c>
      <c r="J3266" s="39">
        <v>90285050</v>
      </c>
      <c r="K3266" s="51">
        <v>4.6422297180000003</v>
      </c>
      <c r="L3266" s="51">
        <v>0.46422297179999999</v>
      </c>
    </row>
    <row r="3267" ht="15" hidden="1">
      <c r="A3267" s="47">
        <v>90120531</v>
      </c>
      <c r="B3267" s="48" t="s">
        <v>1257</v>
      </c>
      <c r="C3267" s="48" t="s">
        <v>1257</v>
      </c>
      <c r="D3267" s="49" t="s">
        <v>334</v>
      </c>
      <c r="E3267" s="49">
        <v>1</v>
      </c>
      <c r="F3267" s="50" t="s">
        <v>88</v>
      </c>
      <c r="G3267" s="50" t="s">
        <v>14</v>
      </c>
      <c r="H3267" s="22">
        <v>19.687450545000001</v>
      </c>
      <c r="J3267" s="39">
        <v>90120531</v>
      </c>
      <c r="K3267" s="51">
        <v>21.874945050000001</v>
      </c>
      <c r="L3267" s="51">
        <v>2.1874945050000001</v>
      </c>
    </row>
    <row r="3268" ht="15" hidden="1">
      <c r="A3268" s="47">
        <v>90199308</v>
      </c>
      <c r="B3268" s="48" t="s">
        <v>2601</v>
      </c>
      <c r="C3268" s="48" t="s">
        <v>2602</v>
      </c>
      <c r="D3268" s="49" t="s">
        <v>620</v>
      </c>
      <c r="E3268" s="49">
        <v>1</v>
      </c>
      <c r="F3268" s="50" t="s">
        <v>88</v>
      </c>
      <c r="G3268" s="50" t="s">
        <v>14</v>
      </c>
      <c r="H3268" s="22">
        <v>3.9222144000000001</v>
      </c>
      <c r="J3268" s="39">
        <v>90199308</v>
      </c>
      <c r="K3268" s="51">
        <v>4.3580160000000001</v>
      </c>
      <c r="L3268" s="51">
        <v>0.43580160000000001</v>
      </c>
    </row>
    <row r="3269" ht="15" hidden="1">
      <c r="A3269" s="47">
        <v>90227980</v>
      </c>
      <c r="B3269" s="48" t="s">
        <v>2511</v>
      </c>
      <c r="C3269" s="48" t="s">
        <v>2511</v>
      </c>
      <c r="D3269" s="49" t="s">
        <v>502</v>
      </c>
      <c r="E3269" s="49">
        <v>1</v>
      </c>
      <c r="F3269" s="50" t="s">
        <v>64</v>
      </c>
      <c r="G3269" s="50" t="s">
        <v>14</v>
      </c>
      <c r="H3269" s="22">
        <v>0.37579954859999998</v>
      </c>
      <c r="J3269" s="39">
        <v>90227980</v>
      </c>
      <c r="K3269" s="51">
        <v>0.41755505399999998</v>
      </c>
      <c r="L3269" s="51">
        <v>4.1755505399999997e-002</v>
      </c>
    </row>
    <row r="3270" ht="15" hidden="1">
      <c r="A3270" s="47">
        <v>92465943</v>
      </c>
      <c r="B3270" s="48" t="s">
        <v>9108</v>
      </c>
      <c r="C3270" s="48" t="s">
        <v>9109</v>
      </c>
      <c r="D3270" s="49" t="s">
        <v>504</v>
      </c>
      <c r="E3270" s="49">
        <v>1</v>
      </c>
      <c r="F3270" s="50" t="s">
        <v>64</v>
      </c>
      <c r="G3270" s="50" t="s">
        <v>14</v>
      </c>
      <c r="H3270" s="22">
        <v>3.6126602599500002</v>
      </c>
      <c r="J3270" s="39">
        <v>92465943</v>
      </c>
      <c r="K3270" s="51">
        <v>4.0140669554999997</v>
      </c>
      <c r="L3270" s="51">
        <v>0.40140669555000003</v>
      </c>
    </row>
    <row r="3271" ht="15" hidden="1">
      <c r="A3271" s="47">
        <v>90287142</v>
      </c>
      <c r="B3271" s="48" t="s">
        <v>6995</v>
      </c>
      <c r="C3271" s="48" t="s">
        <v>6995</v>
      </c>
      <c r="D3271" s="49" t="s">
        <v>502</v>
      </c>
      <c r="E3271" s="49">
        <v>1</v>
      </c>
      <c r="F3271" s="50" t="s">
        <v>88</v>
      </c>
      <c r="G3271" s="50" t="s">
        <v>14</v>
      </c>
      <c r="H3271" s="22">
        <v>9.8640000000000008</v>
      </c>
      <c r="J3271" s="39">
        <v>90287142</v>
      </c>
      <c r="K3271" s="51">
        <v>10.960000000000001</v>
      </c>
      <c r="L3271" s="51">
        <v>1.0960000000000001</v>
      </c>
    </row>
    <row r="3272" ht="15" hidden="1">
      <c r="A3272" s="47">
        <v>92440703</v>
      </c>
      <c r="B3272" s="48" t="s">
        <v>8868</v>
      </c>
      <c r="C3272" s="48" t="s">
        <v>8868</v>
      </c>
      <c r="D3272" s="49" t="s">
        <v>334</v>
      </c>
      <c r="E3272" s="49">
        <v>1</v>
      </c>
      <c r="F3272" s="50" t="s">
        <v>485</v>
      </c>
      <c r="G3272" s="50" t="s">
        <v>14</v>
      </c>
      <c r="H3272" s="22">
        <v>3.8361972600000001</v>
      </c>
      <c r="J3272" s="39">
        <v>92440703</v>
      </c>
      <c r="K3272" s="51">
        <v>4.2624414000000002</v>
      </c>
      <c r="L3272" s="51">
        <v>0.42624413999999999</v>
      </c>
    </row>
    <row r="3273" ht="15" hidden="1">
      <c r="A3273" s="47">
        <v>90285085</v>
      </c>
      <c r="B3273" s="48" t="s">
        <v>5846</v>
      </c>
      <c r="C3273" s="48" t="s">
        <v>5847</v>
      </c>
      <c r="D3273" s="49" t="s">
        <v>502</v>
      </c>
      <c r="E3273" s="49">
        <v>1</v>
      </c>
      <c r="F3273" s="50" t="s">
        <v>88</v>
      </c>
      <c r="G3273" s="50" t="s">
        <v>14</v>
      </c>
      <c r="H3273" s="22">
        <v>3.4470000000000001</v>
      </c>
      <c r="J3273" s="39">
        <v>90285085</v>
      </c>
      <c r="K3273" s="51">
        <v>3.8300000000000001</v>
      </c>
      <c r="L3273" s="51">
        <v>0.38300000000000001</v>
      </c>
    </row>
    <row r="3274" ht="15" hidden="1">
      <c r="A3274" s="47">
        <v>90287118</v>
      </c>
      <c r="B3274" s="48" t="s">
        <v>6992</v>
      </c>
      <c r="C3274" s="48" t="s">
        <v>6992</v>
      </c>
      <c r="D3274" s="49" t="s">
        <v>544</v>
      </c>
      <c r="E3274" s="49">
        <v>1</v>
      </c>
      <c r="F3274" s="50" t="s">
        <v>88</v>
      </c>
      <c r="G3274" s="50" t="s">
        <v>14</v>
      </c>
      <c r="H3274" s="22">
        <v>7.3383436350000002</v>
      </c>
      <c r="J3274" s="39">
        <v>90287118</v>
      </c>
      <c r="K3274" s="51">
        <v>8.15371515</v>
      </c>
      <c r="L3274" s="51">
        <v>0.81537151500000005</v>
      </c>
    </row>
    <row r="3275" ht="15" hidden="1">
      <c r="A3275" s="47">
        <v>90286383</v>
      </c>
      <c r="B3275" s="48" t="s">
        <v>5749</v>
      </c>
      <c r="C3275" s="48" t="s">
        <v>5749</v>
      </c>
      <c r="D3275" s="49" t="s">
        <v>544</v>
      </c>
      <c r="E3275" s="49">
        <v>1</v>
      </c>
      <c r="F3275" s="50" t="s">
        <v>88</v>
      </c>
      <c r="G3275" s="50" t="s">
        <v>14</v>
      </c>
      <c r="H3275" s="22">
        <v>6.4762768350000002</v>
      </c>
      <c r="J3275" s="39">
        <v>90286383</v>
      </c>
      <c r="K3275" s="51">
        <v>7.1958631500000001</v>
      </c>
      <c r="L3275" s="51">
        <v>0.71958631500000003</v>
      </c>
    </row>
    <row r="3276" ht="15" hidden="1">
      <c r="A3276" s="47">
        <v>92439330</v>
      </c>
      <c r="B3276" s="48" t="s">
        <v>2508</v>
      </c>
      <c r="C3276" s="48" t="s">
        <v>2508</v>
      </c>
      <c r="D3276" s="49" t="s">
        <v>502</v>
      </c>
      <c r="E3276" s="49">
        <v>1</v>
      </c>
      <c r="F3276" s="50" t="s">
        <v>64</v>
      </c>
      <c r="G3276" s="50" t="s">
        <v>14</v>
      </c>
      <c r="H3276" s="22">
        <v>0.35560255499999999</v>
      </c>
      <c r="J3276" s="39">
        <v>92439330</v>
      </c>
      <c r="K3276" s="51">
        <v>0.39511394999999999</v>
      </c>
      <c r="L3276" s="51">
        <v>3.9511394999999998e-002</v>
      </c>
    </row>
    <row r="3277" ht="15" hidden="1">
      <c r="A3277" s="47">
        <v>92468640</v>
      </c>
      <c r="B3277" s="48" t="s">
        <v>7256</v>
      </c>
      <c r="C3277" s="48" t="s">
        <v>7256</v>
      </c>
      <c r="D3277" s="49" t="s">
        <v>544</v>
      </c>
      <c r="E3277" s="49">
        <v>1</v>
      </c>
      <c r="F3277" s="50" t="s">
        <v>88</v>
      </c>
      <c r="G3277" s="50" t="s">
        <v>14</v>
      </c>
      <c r="H3277" s="22">
        <v>3.372836355</v>
      </c>
      <c r="J3277" s="39">
        <v>92468640</v>
      </c>
      <c r="K3277" s="51">
        <v>3.74759595</v>
      </c>
      <c r="L3277" s="51">
        <v>0.374759595</v>
      </c>
    </row>
    <row r="3278" ht="15" hidden="1">
      <c r="A3278" s="47">
        <v>90281624</v>
      </c>
      <c r="B3278" s="48" t="s">
        <v>8635</v>
      </c>
      <c r="C3278" s="48" t="s">
        <v>8635</v>
      </c>
      <c r="D3278" s="49" t="s">
        <v>554</v>
      </c>
      <c r="E3278" s="49">
        <v>1</v>
      </c>
      <c r="F3278" s="50" t="s">
        <v>485</v>
      </c>
      <c r="G3278" s="50" t="s">
        <v>14</v>
      </c>
      <c r="H3278" s="22">
        <v>4.9137807599999999</v>
      </c>
      <c r="J3278" s="39">
        <v>90281624</v>
      </c>
      <c r="K3278" s="51">
        <v>5.4597563999999998</v>
      </c>
      <c r="L3278" s="51">
        <v>0.54597563999999998</v>
      </c>
    </row>
    <row r="3279" ht="15" hidden="1">
      <c r="A3279" s="47">
        <v>90199430</v>
      </c>
      <c r="B3279" s="48" t="s">
        <v>2566</v>
      </c>
      <c r="C3279" s="48" t="s">
        <v>2567</v>
      </c>
      <c r="D3279" s="49" t="s">
        <v>620</v>
      </c>
      <c r="E3279" s="49">
        <v>1</v>
      </c>
      <c r="F3279" s="50" t="s">
        <v>88</v>
      </c>
      <c r="G3279" s="50" t="s">
        <v>14</v>
      </c>
      <c r="H3279" s="22">
        <v>4.2710651999999998</v>
      </c>
      <c r="J3279" s="39">
        <v>90199430</v>
      </c>
      <c r="K3279" s="51">
        <v>4.745628</v>
      </c>
      <c r="L3279" s="51">
        <v>0.47456280000000001</v>
      </c>
    </row>
    <row r="3280" ht="15" hidden="1">
      <c r="A3280" s="47">
        <v>90121686</v>
      </c>
      <c r="B3280" s="48" t="s">
        <v>531</v>
      </c>
      <c r="C3280" s="48" t="s">
        <v>531</v>
      </c>
      <c r="D3280" s="49" t="s">
        <v>511</v>
      </c>
      <c r="E3280" s="49">
        <v>1</v>
      </c>
      <c r="F3280" s="50" t="s">
        <v>64</v>
      </c>
      <c r="G3280" s="50" t="s">
        <v>14</v>
      </c>
      <c r="H3280" s="22">
        <v>0.325910889225</v>
      </c>
      <c r="J3280" s="39">
        <v>90121686</v>
      </c>
      <c r="K3280" s="51">
        <v>0.36212321024999999</v>
      </c>
      <c r="L3280" s="51">
        <v>3.6212321025000001e-002</v>
      </c>
    </row>
    <row r="3281" ht="15" hidden="1">
      <c r="A3281" s="47">
        <v>90121899</v>
      </c>
      <c r="B3281" s="48" t="s">
        <v>2500</v>
      </c>
      <c r="C3281" s="48" t="s">
        <v>2500</v>
      </c>
      <c r="D3281" s="49" t="s">
        <v>511</v>
      </c>
      <c r="E3281" s="49">
        <v>1</v>
      </c>
      <c r="F3281" s="50" t="s">
        <v>64</v>
      </c>
      <c r="G3281" s="50" t="s">
        <v>14</v>
      </c>
      <c r="H3281" s="22">
        <v>0.48791970000000001</v>
      </c>
      <c r="J3281" s="39">
        <v>90121899</v>
      </c>
      <c r="K3281" s="51">
        <v>0.54213299999999998</v>
      </c>
      <c r="L3281" s="51">
        <v>5.4213299999999999e-002</v>
      </c>
    </row>
    <row r="3282" ht="15" hidden="1">
      <c r="A3282" s="47">
        <v>92250130</v>
      </c>
      <c r="B3282" s="48" t="s">
        <v>2575</v>
      </c>
      <c r="C3282" s="48" t="s">
        <v>2575</v>
      </c>
      <c r="D3282" s="49" t="s">
        <v>504</v>
      </c>
      <c r="E3282" s="49">
        <v>1</v>
      </c>
      <c r="F3282" s="50" t="s">
        <v>64</v>
      </c>
      <c r="G3282" s="50" t="s">
        <v>14</v>
      </c>
      <c r="H3282" s="22">
        <v>0.5952366</v>
      </c>
      <c r="J3282" s="39">
        <v>92250130</v>
      </c>
      <c r="K3282" s="51">
        <v>0.66137400000000002</v>
      </c>
      <c r="L3282" s="51">
        <v>6.6137399999999999e-002</v>
      </c>
    </row>
    <row r="3283" ht="15" hidden="1">
      <c r="A3283" s="47">
        <v>92404669</v>
      </c>
      <c r="B3283" s="48" t="s">
        <v>486</v>
      </c>
      <c r="C3283" s="48" t="s">
        <v>487</v>
      </c>
      <c r="D3283" s="49" t="s">
        <v>334</v>
      </c>
      <c r="E3283" s="49">
        <v>1</v>
      </c>
      <c r="F3283" s="50" t="s">
        <v>18</v>
      </c>
      <c r="G3283" s="50" t="s">
        <v>14</v>
      </c>
      <c r="H3283" s="22">
        <v>0.77540399999999998</v>
      </c>
      <c r="J3283" s="39">
        <v>92404669</v>
      </c>
      <c r="K3283" s="51">
        <v>0.86155999999999999</v>
      </c>
      <c r="L3283" s="51">
        <v>8.6155999999999996e-002</v>
      </c>
    </row>
    <row r="3284" ht="15" hidden="1">
      <c r="A3284" s="47">
        <v>92452809</v>
      </c>
      <c r="B3284" s="48" t="s">
        <v>4215</v>
      </c>
      <c r="C3284" s="48" t="s">
        <v>4215</v>
      </c>
      <c r="D3284" s="49" t="s">
        <v>334</v>
      </c>
      <c r="E3284" s="49">
        <v>1</v>
      </c>
      <c r="F3284" s="50" t="s">
        <v>64</v>
      </c>
      <c r="G3284" s="50" t="s">
        <v>14</v>
      </c>
      <c r="H3284" s="22">
        <v>1.7819676</v>
      </c>
      <c r="J3284" s="39">
        <v>92452809</v>
      </c>
      <c r="K3284" s="51">
        <v>1.9799640000000001</v>
      </c>
      <c r="L3284" s="51">
        <v>0.19799639999999999</v>
      </c>
    </row>
    <row r="3285" ht="15" hidden="1">
      <c r="A3285" s="47">
        <v>90281454</v>
      </c>
      <c r="B3285" s="48" t="s">
        <v>556</v>
      </c>
      <c r="C3285" s="48" t="s">
        <v>556</v>
      </c>
      <c r="D3285" s="49" t="s">
        <v>554</v>
      </c>
      <c r="E3285" s="49">
        <v>1</v>
      </c>
      <c r="F3285" s="50" t="s">
        <v>485</v>
      </c>
      <c r="G3285" s="50" t="s">
        <v>14</v>
      </c>
      <c r="H3285" s="22">
        <v>5.4525725100000004</v>
      </c>
      <c r="J3285" s="39">
        <v>90281454</v>
      </c>
      <c r="K3285" s="51">
        <v>6.0584138999999997</v>
      </c>
      <c r="L3285" s="51">
        <v>0.60584139000000004</v>
      </c>
    </row>
    <row r="3286" ht="15" hidden="1">
      <c r="A3286" s="47">
        <v>92250157</v>
      </c>
      <c r="B3286" s="48" t="s">
        <v>2575</v>
      </c>
      <c r="C3286" s="48" t="s">
        <v>2575</v>
      </c>
      <c r="D3286" s="49" t="s">
        <v>511</v>
      </c>
      <c r="E3286" s="49">
        <v>1</v>
      </c>
      <c r="F3286" s="50" t="s">
        <v>64</v>
      </c>
      <c r="G3286" s="50" t="s">
        <v>14</v>
      </c>
      <c r="H3286" s="22">
        <v>0.4752758997</v>
      </c>
      <c r="J3286" s="39">
        <v>92250157</v>
      </c>
      <c r="K3286" s="51">
        <v>0.52808433300000002</v>
      </c>
      <c r="L3286" s="51">
        <v>5.2808433299999999e-002</v>
      </c>
    </row>
    <row r="3287" ht="15" hidden="1">
      <c r="A3287" s="47">
        <v>90281268</v>
      </c>
      <c r="B3287" s="48" t="s">
        <v>559</v>
      </c>
      <c r="C3287" s="48" t="s">
        <v>559</v>
      </c>
      <c r="D3287" s="49" t="s">
        <v>554</v>
      </c>
      <c r="E3287" s="49">
        <v>1</v>
      </c>
      <c r="F3287" s="50" t="s">
        <v>485</v>
      </c>
      <c r="G3287" s="50" t="s">
        <v>14</v>
      </c>
      <c r="H3287" s="22">
        <v>5.4525725100000004</v>
      </c>
      <c r="J3287" s="39">
        <v>90281268</v>
      </c>
      <c r="K3287" s="51">
        <v>6.0584138999999997</v>
      </c>
      <c r="L3287" s="51">
        <v>0.60584139000000004</v>
      </c>
    </row>
    <row r="3288" ht="15" hidden="1">
      <c r="A3288" s="47">
        <v>96006234</v>
      </c>
      <c r="B3288" s="48" t="s">
        <v>9928</v>
      </c>
      <c r="C3288" s="48" t="s">
        <v>9928</v>
      </c>
      <c r="D3288" s="49" t="s">
        <v>334</v>
      </c>
      <c r="E3288" s="49">
        <v>1</v>
      </c>
      <c r="F3288" s="50" t="s">
        <v>13</v>
      </c>
      <c r="G3288" s="50" t="s">
        <v>9889</v>
      </c>
      <c r="H3288" s="22">
        <v>3.694572</v>
      </c>
      <c r="J3288" s="39">
        <v>96006234</v>
      </c>
      <c r="K3288" s="51">
        <v>4.1050800000000001</v>
      </c>
      <c r="L3288" s="51">
        <v>0.41050799999999998</v>
      </c>
    </row>
    <row r="3289" ht="15" hidden="1">
      <c r="A3289" s="47">
        <v>90311078</v>
      </c>
      <c r="B3289" s="48" t="s">
        <v>2604</v>
      </c>
      <c r="C3289" s="48" t="s">
        <v>2604</v>
      </c>
      <c r="D3289" s="49" t="s">
        <v>563</v>
      </c>
      <c r="E3289" s="49">
        <v>1</v>
      </c>
      <c r="F3289" s="50" t="s">
        <v>64</v>
      </c>
      <c r="G3289" s="50" t="s">
        <v>14</v>
      </c>
      <c r="H3289" s="22">
        <v>0.39982898025000002</v>
      </c>
      <c r="J3289" s="39">
        <v>90311078</v>
      </c>
      <c r="K3289" s="51">
        <v>0.44425442250000002</v>
      </c>
      <c r="L3289" s="51">
        <v>4.4425442250000002e-002</v>
      </c>
    </row>
    <row r="3290" ht="15" hidden="1">
      <c r="A3290" s="47">
        <v>90281381</v>
      </c>
      <c r="B3290" s="48" t="s">
        <v>5728</v>
      </c>
      <c r="C3290" s="48" t="s">
        <v>5729</v>
      </c>
      <c r="D3290" s="49" t="s">
        <v>554</v>
      </c>
      <c r="E3290" s="49">
        <v>1</v>
      </c>
      <c r="F3290" s="50" t="s">
        <v>88</v>
      </c>
      <c r="G3290" s="50" t="s">
        <v>14</v>
      </c>
      <c r="H3290" s="22">
        <v>4.1271448050000004</v>
      </c>
      <c r="J3290" s="39">
        <v>90281381</v>
      </c>
      <c r="K3290" s="51">
        <v>4.5857164499999996</v>
      </c>
      <c r="L3290" s="51">
        <v>0.45857164500000003</v>
      </c>
    </row>
    <row r="3291" ht="15" hidden="1">
      <c r="A3291" s="47">
        <v>90228324</v>
      </c>
      <c r="B3291" s="48" t="s">
        <v>9546</v>
      </c>
      <c r="C3291" s="48" t="s">
        <v>9548</v>
      </c>
      <c r="D3291" s="49" t="s">
        <v>339</v>
      </c>
      <c r="E3291" s="49">
        <v>2</v>
      </c>
      <c r="F3291" s="50" t="s">
        <v>18</v>
      </c>
      <c r="G3291" s="50" t="s">
        <v>14</v>
      </c>
      <c r="H3291" s="22">
        <v>0.45258506999999998</v>
      </c>
      <c r="J3291" s="39">
        <v>90228324</v>
      </c>
      <c r="K3291" s="51">
        <v>0.50287230000000005</v>
      </c>
      <c r="L3291" s="51">
        <v>5.0287230000000002e-002</v>
      </c>
    </row>
    <row r="3292" ht="15" hidden="1">
      <c r="A3292" s="47">
        <v>92404766</v>
      </c>
      <c r="B3292" s="48" t="s">
        <v>4656</v>
      </c>
      <c r="C3292" s="48" t="s">
        <v>4657</v>
      </c>
      <c r="D3292" s="49" t="s">
        <v>334</v>
      </c>
      <c r="E3292" s="49">
        <v>1</v>
      </c>
      <c r="F3292" s="50" t="s">
        <v>64</v>
      </c>
      <c r="G3292" s="50" t="s">
        <v>14</v>
      </c>
      <c r="H3292" s="22">
        <v>0.60344675999999997</v>
      </c>
      <c r="J3292" s="39">
        <v>92404766</v>
      </c>
      <c r="K3292" s="51">
        <v>0.67049639999999999</v>
      </c>
      <c r="L3292" s="51">
        <v>6.7049639999999994e-002</v>
      </c>
    </row>
    <row r="3293" ht="15" hidden="1">
      <c r="A3293" s="47">
        <v>92400922</v>
      </c>
      <c r="B3293" s="48" t="s">
        <v>2493</v>
      </c>
      <c r="C3293" s="48" t="s">
        <v>2493</v>
      </c>
      <c r="D3293" s="49" t="s">
        <v>334</v>
      </c>
      <c r="E3293" s="49">
        <v>1</v>
      </c>
      <c r="F3293" s="50" t="s">
        <v>64</v>
      </c>
      <c r="G3293" s="50" t="s">
        <v>14</v>
      </c>
      <c r="H3293" s="22">
        <v>0.60344675999999997</v>
      </c>
      <c r="J3293" s="39">
        <v>92400922</v>
      </c>
      <c r="K3293" s="51">
        <v>0.67049639999999999</v>
      </c>
      <c r="L3293" s="51">
        <v>6.7049639999999994e-002</v>
      </c>
    </row>
    <row r="3294" ht="15" hidden="1">
      <c r="A3294" s="47">
        <v>90202597</v>
      </c>
      <c r="B3294" s="48" t="s">
        <v>5819</v>
      </c>
      <c r="C3294" s="48" t="s">
        <v>5819</v>
      </c>
      <c r="D3294" s="49" t="s">
        <v>334</v>
      </c>
      <c r="E3294" s="49">
        <v>1</v>
      </c>
      <c r="F3294" s="50" t="s">
        <v>64</v>
      </c>
      <c r="G3294" s="50" t="s">
        <v>14</v>
      </c>
      <c r="H3294" s="22">
        <v>0.76508428500000003</v>
      </c>
      <c r="J3294" s="39">
        <v>90202597</v>
      </c>
      <c r="K3294" s="51">
        <v>0.85009365000000003</v>
      </c>
      <c r="L3294" s="51">
        <v>8.5009365000000003e-002</v>
      </c>
    </row>
    <row r="3295" ht="15" hidden="1">
      <c r="A3295" s="47">
        <v>90228308</v>
      </c>
      <c r="B3295" s="48" t="s">
        <v>337</v>
      </c>
      <c r="C3295" s="48" t="s">
        <v>338</v>
      </c>
      <c r="D3295" s="49" t="s">
        <v>339</v>
      </c>
      <c r="E3295" s="49">
        <v>1</v>
      </c>
      <c r="F3295" s="50" t="s">
        <v>64</v>
      </c>
      <c r="G3295" s="50" t="s">
        <v>14</v>
      </c>
      <c r="H3295" s="22">
        <v>0.61422259499999998</v>
      </c>
      <c r="J3295" s="39">
        <v>90228308</v>
      </c>
      <c r="K3295" s="51">
        <v>0.68246954999999998</v>
      </c>
      <c r="L3295" s="51">
        <v>6.8246954999999998e-002</v>
      </c>
    </row>
    <row r="3296" ht="15" hidden="1">
      <c r="A3296" s="47">
        <v>90213726</v>
      </c>
      <c r="B3296" s="48" t="s">
        <v>6982</v>
      </c>
      <c r="C3296" s="48" t="s">
        <v>6983</v>
      </c>
      <c r="D3296" s="49" t="s">
        <v>506</v>
      </c>
      <c r="E3296" s="49">
        <v>1</v>
      </c>
      <c r="F3296" s="50" t="s">
        <v>88</v>
      </c>
      <c r="G3296" s="50" t="s">
        <v>14</v>
      </c>
      <c r="H3296" s="22">
        <v>5.2059290409000001</v>
      </c>
      <c r="J3296" s="39">
        <v>90213726</v>
      </c>
      <c r="K3296" s="51">
        <v>5.7843656010000002</v>
      </c>
      <c r="L3296" s="51">
        <v>0.5784365601</v>
      </c>
    </row>
    <row r="3297" ht="15" hidden="1">
      <c r="A3297" s="47">
        <v>90284704</v>
      </c>
      <c r="B3297" s="48" t="s">
        <v>2467</v>
      </c>
      <c r="C3297" s="48" t="s">
        <v>2468</v>
      </c>
      <c r="D3297" s="49" t="s">
        <v>502</v>
      </c>
      <c r="E3297" s="49">
        <v>1</v>
      </c>
      <c r="F3297" s="50" t="s">
        <v>88</v>
      </c>
      <c r="G3297" s="50" t="s">
        <v>14</v>
      </c>
      <c r="H3297" s="22">
        <v>4.0517139599999998</v>
      </c>
      <c r="J3297" s="39">
        <v>90284704</v>
      </c>
      <c r="K3297" s="51">
        <v>4.5019043999999999</v>
      </c>
      <c r="L3297" s="51">
        <v>0.45019044000000003</v>
      </c>
    </row>
    <row r="3298" ht="15" hidden="1">
      <c r="A3298" s="47">
        <v>90308905</v>
      </c>
      <c r="B3298" s="48" t="s">
        <v>6988</v>
      </c>
      <c r="C3298" s="48" t="s">
        <v>6988</v>
      </c>
      <c r="D3298" s="49" t="s">
        <v>554</v>
      </c>
      <c r="E3298" s="49">
        <v>1</v>
      </c>
      <c r="F3298" s="50" t="s">
        <v>88</v>
      </c>
      <c r="G3298" s="50" t="s">
        <v>14</v>
      </c>
      <c r="H3298" s="22">
        <v>8.4913579800000001</v>
      </c>
      <c r="J3298" s="39">
        <v>90308905</v>
      </c>
      <c r="K3298" s="51">
        <v>9.4348422000000003</v>
      </c>
      <c r="L3298" s="51">
        <v>0.94348421999999998</v>
      </c>
    </row>
    <row r="3299" ht="15" hidden="1">
      <c r="A3299" s="47">
        <v>90312090</v>
      </c>
      <c r="B3299" s="48" t="s">
        <v>5820</v>
      </c>
      <c r="C3299" s="48" t="s">
        <v>5820</v>
      </c>
      <c r="D3299" s="49" t="s">
        <v>563</v>
      </c>
      <c r="E3299" s="49">
        <v>1</v>
      </c>
      <c r="F3299" s="50" t="s">
        <v>64</v>
      </c>
      <c r="G3299" s="50" t="s">
        <v>14</v>
      </c>
      <c r="H3299" s="22">
        <v>0.467766495</v>
      </c>
      <c r="J3299" s="39">
        <v>90312090</v>
      </c>
      <c r="K3299" s="51">
        <v>0.51974054999999997</v>
      </c>
      <c r="L3299" s="51">
        <v>5.1974054999999998e-002</v>
      </c>
    </row>
    <row r="3300" ht="15" hidden="1">
      <c r="A3300" s="47">
        <v>90309766</v>
      </c>
      <c r="B3300" s="48" t="s">
        <v>9137</v>
      </c>
      <c r="C3300" s="48" t="s">
        <v>9138</v>
      </c>
      <c r="D3300" s="49" t="s">
        <v>339</v>
      </c>
      <c r="E3300" s="49">
        <v>1</v>
      </c>
      <c r="F3300" s="50" t="s">
        <v>64</v>
      </c>
      <c r="G3300" s="50" t="s">
        <v>14</v>
      </c>
      <c r="H3300" s="22">
        <v>0.50646424499999998</v>
      </c>
      <c r="J3300" s="39">
        <v>90309766</v>
      </c>
      <c r="K3300" s="51">
        <v>0.56273804999999999</v>
      </c>
      <c r="L3300" s="51">
        <v>5.6273805000000003e-002</v>
      </c>
    </row>
    <row r="3301" ht="15" hidden="1">
      <c r="A3301" s="47">
        <v>90121554</v>
      </c>
      <c r="B3301" s="48" t="s">
        <v>5762</v>
      </c>
      <c r="C3301" s="48" t="s">
        <v>5762</v>
      </c>
      <c r="D3301" s="49" t="s">
        <v>339</v>
      </c>
      <c r="E3301" s="49">
        <v>1</v>
      </c>
      <c r="F3301" s="50" t="s">
        <v>64</v>
      </c>
      <c r="G3301" s="50" t="s">
        <v>14</v>
      </c>
      <c r="H3301" s="22">
        <v>0.60344675999999997</v>
      </c>
      <c r="J3301" s="39">
        <v>90121554</v>
      </c>
      <c r="K3301" s="51">
        <v>0.67049639999999999</v>
      </c>
      <c r="L3301" s="51">
        <v>6.7049639999999994e-002</v>
      </c>
    </row>
    <row r="3302" ht="15" hidden="1">
      <c r="A3302" s="47">
        <v>92404448</v>
      </c>
      <c r="B3302" s="48" t="s">
        <v>2143</v>
      </c>
      <c r="C3302" s="48" t="s">
        <v>2144</v>
      </c>
      <c r="D3302" s="49" t="s">
        <v>334</v>
      </c>
      <c r="E3302" s="49">
        <v>1</v>
      </c>
      <c r="F3302" s="50" t="s">
        <v>64</v>
      </c>
      <c r="G3302" s="50" t="s">
        <v>14</v>
      </c>
      <c r="H3302" s="22">
        <v>0.61422259499999998</v>
      </c>
      <c r="J3302" s="39">
        <v>92404448</v>
      </c>
      <c r="K3302" s="51">
        <v>0.68246954999999998</v>
      </c>
      <c r="L3302" s="51">
        <v>6.8246954999999998e-002</v>
      </c>
    </row>
    <row r="3303" ht="15" hidden="1">
      <c r="A3303" s="47">
        <v>90443250</v>
      </c>
      <c r="B3303" s="48" t="s">
        <v>8900</v>
      </c>
      <c r="C3303" s="48" t="s">
        <v>8900</v>
      </c>
      <c r="D3303" s="49" t="s">
        <v>504</v>
      </c>
      <c r="E3303" s="49">
        <v>1</v>
      </c>
      <c r="F3303" s="50" t="s">
        <v>88</v>
      </c>
      <c r="G3303" s="50" t="s">
        <v>14</v>
      </c>
      <c r="H3303" s="22">
        <v>3.6422322299999998</v>
      </c>
      <c r="J3303" s="39">
        <v>90443250</v>
      </c>
      <c r="K3303" s="51">
        <v>4.0469246999999999</v>
      </c>
      <c r="L3303" s="51">
        <v>0.40469247000000003</v>
      </c>
    </row>
    <row r="3304" ht="15" hidden="1">
      <c r="A3304" s="47">
        <v>90121783</v>
      </c>
      <c r="B3304" s="48" t="s">
        <v>2539</v>
      </c>
      <c r="C3304" s="48" t="s">
        <v>2539</v>
      </c>
      <c r="D3304" s="49" t="s">
        <v>511</v>
      </c>
      <c r="E3304" s="49">
        <v>1</v>
      </c>
      <c r="F3304" s="50" t="s">
        <v>88</v>
      </c>
      <c r="G3304" s="50" t="s">
        <v>14</v>
      </c>
      <c r="H3304" s="22">
        <v>0.42525000000000002</v>
      </c>
      <c r="J3304" s="39">
        <v>90121783</v>
      </c>
      <c r="K3304" s="51">
        <v>0.47249999999999998</v>
      </c>
      <c r="L3304" s="51">
        <v>4.725e-002</v>
      </c>
    </row>
    <row r="3305" ht="15" hidden="1">
      <c r="A3305" s="47">
        <v>90268253</v>
      </c>
      <c r="B3305" s="48" t="s">
        <v>3423</v>
      </c>
      <c r="C3305" s="48" t="s">
        <v>3424</v>
      </c>
      <c r="D3305" s="49" t="s">
        <v>603</v>
      </c>
      <c r="E3305" s="49">
        <v>20</v>
      </c>
      <c r="F3305" s="50" t="s">
        <v>18</v>
      </c>
      <c r="G3305" s="50" t="s">
        <v>19</v>
      </c>
      <c r="H3305" s="22">
        <v>0.37715422500000001</v>
      </c>
      <c r="J3305" s="39">
        <v>90268253</v>
      </c>
      <c r="K3305" s="51">
        <v>0.41906025000000002</v>
      </c>
      <c r="L3305" s="51">
        <v>4.1906025e-002</v>
      </c>
    </row>
    <row r="3306" ht="15" hidden="1">
      <c r="A3306" s="47">
        <v>90252837</v>
      </c>
      <c r="B3306" s="48" t="s">
        <v>5774</v>
      </c>
      <c r="C3306" s="48" t="s">
        <v>5775</v>
      </c>
      <c r="D3306" s="49" t="s">
        <v>520</v>
      </c>
      <c r="E3306" s="49">
        <v>1</v>
      </c>
      <c r="F3306" s="50" t="s">
        <v>88</v>
      </c>
      <c r="G3306" s="50" t="s">
        <v>14</v>
      </c>
      <c r="H3306" s="22">
        <v>4.2626249999999999</v>
      </c>
      <c r="J3306" s="39">
        <v>90252837</v>
      </c>
      <c r="K3306" s="51">
        <v>4.7362500000000001</v>
      </c>
      <c r="L3306" s="51">
        <v>0.47362500000000002</v>
      </c>
    </row>
    <row r="3307" ht="15" hidden="1">
      <c r="A3307" s="47">
        <v>92400663</v>
      </c>
      <c r="B3307" s="48" t="s">
        <v>2659</v>
      </c>
      <c r="C3307" s="48" t="s">
        <v>2659</v>
      </c>
      <c r="D3307" s="49" t="s">
        <v>339</v>
      </c>
      <c r="E3307" s="49">
        <v>1</v>
      </c>
      <c r="F3307" s="50" t="s">
        <v>485</v>
      </c>
      <c r="G3307" s="50" t="s">
        <v>14</v>
      </c>
      <c r="H3307" s="22">
        <v>4.2179697000000003</v>
      </c>
      <c r="J3307" s="39">
        <v>92400663</v>
      </c>
      <c r="K3307" s="51">
        <v>4.6866329999999996</v>
      </c>
      <c r="L3307" s="51">
        <v>0.4686633</v>
      </c>
    </row>
    <row r="3308" ht="15" hidden="1">
      <c r="A3308" s="47">
        <v>90199383</v>
      </c>
      <c r="B3308" s="48" t="s">
        <v>5741</v>
      </c>
      <c r="C3308" s="48" t="s">
        <v>5742</v>
      </c>
      <c r="D3308" s="49" t="s">
        <v>620</v>
      </c>
      <c r="E3308" s="49">
        <v>1</v>
      </c>
      <c r="F3308" s="50" t="s">
        <v>88</v>
      </c>
      <c r="G3308" s="50" t="s">
        <v>14</v>
      </c>
      <c r="H3308" s="22">
        <v>4.4407763999999998</v>
      </c>
      <c r="J3308" s="39">
        <v>90199383</v>
      </c>
      <c r="K3308" s="51">
        <v>4.934196</v>
      </c>
      <c r="L3308" s="51">
        <v>0.49341960000000001</v>
      </c>
    </row>
    <row r="3309" ht="15" hidden="1">
      <c r="A3309" s="47">
        <v>90308700</v>
      </c>
      <c r="B3309" s="48" t="s">
        <v>2595</v>
      </c>
      <c r="C3309" s="48" t="s">
        <v>2595</v>
      </c>
      <c r="D3309" s="49" t="s">
        <v>339</v>
      </c>
      <c r="E3309" s="49">
        <v>1</v>
      </c>
      <c r="F3309" s="50" t="s">
        <v>485</v>
      </c>
      <c r="G3309" s="50" t="s">
        <v>14</v>
      </c>
      <c r="H3309" s="22">
        <v>4.4124911999999998</v>
      </c>
      <c r="J3309" s="39">
        <v>90308700</v>
      </c>
      <c r="K3309" s="51">
        <v>4.902768</v>
      </c>
      <c r="L3309" s="51">
        <v>0.49027680000000001</v>
      </c>
    </row>
    <row r="3310" ht="15" hidden="1">
      <c r="A3310" s="47">
        <v>90281527</v>
      </c>
      <c r="B3310" s="48" t="s">
        <v>5771</v>
      </c>
      <c r="C3310" s="48" t="s">
        <v>5771</v>
      </c>
      <c r="D3310" s="49" t="s">
        <v>554</v>
      </c>
      <c r="E3310" s="49">
        <v>1</v>
      </c>
      <c r="F3310" s="50" t="s">
        <v>485</v>
      </c>
      <c r="G3310" s="50" t="s">
        <v>14</v>
      </c>
      <c r="H3310" s="22">
        <v>4.8853941318</v>
      </c>
      <c r="J3310" s="39">
        <v>90281527</v>
      </c>
      <c r="K3310" s="51">
        <v>5.4282157020000001</v>
      </c>
      <c r="L3310" s="51">
        <v>0.54282157019999999</v>
      </c>
    </row>
    <row r="3311" ht="15" hidden="1">
      <c r="A3311" s="47">
        <v>90252659</v>
      </c>
      <c r="B3311" s="48" t="s">
        <v>5724</v>
      </c>
      <c r="C3311" s="48" t="s">
        <v>5724</v>
      </c>
      <c r="D3311" s="49" t="s">
        <v>511</v>
      </c>
      <c r="E3311" s="49">
        <v>1</v>
      </c>
      <c r="F3311" s="50" t="s">
        <v>64</v>
      </c>
      <c r="G3311" s="50" t="s">
        <v>14</v>
      </c>
      <c r="H3311" s="22">
        <v>1.2516201</v>
      </c>
      <c r="J3311" s="39">
        <v>90252659</v>
      </c>
      <c r="K3311" s="51">
        <v>1.3906890000000001</v>
      </c>
      <c r="L3311" s="51">
        <v>0.1390689</v>
      </c>
    </row>
    <row r="3312" ht="15" hidden="1">
      <c r="A3312" s="47">
        <v>92438644</v>
      </c>
      <c r="B3312" s="48" t="s">
        <v>5666</v>
      </c>
      <c r="C3312" s="48" t="s">
        <v>5668</v>
      </c>
      <c r="D3312" s="49" t="s">
        <v>504</v>
      </c>
      <c r="E3312" s="49">
        <v>1</v>
      </c>
      <c r="F3312" s="50" t="s">
        <v>88</v>
      </c>
      <c r="G3312" s="50" t="s">
        <v>14</v>
      </c>
      <c r="H3312" s="22">
        <v>50.1127641</v>
      </c>
      <c r="J3312" s="39">
        <v>92438644</v>
      </c>
      <c r="K3312" s="51">
        <v>55.680849000000002</v>
      </c>
      <c r="L3312" s="51">
        <v>5.5680848999999997</v>
      </c>
    </row>
    <row r="3313" ht="15" hidden="1">
      <c r="A3313" s="47">
        <v>90304306</v>
      </c>
      <c r="B3313" s="48" t="s">
        <v>5408</v>
      </c>
      <c r="C3313" s="48" t="s">
        <v>5408</v>
      </c>
      <c r="D3313" s="49" t="s">
        <v>339</v>
      </c>
      <c r="E3313" s="49">
        <v>1</v>
      </c>
      <c r="F3313" s="50" t="s">
        <v>64</v>
      </c>
      <c r="G3313" s="50" t="s">
        <v>14</v>
      </c>
      <c r="H3313" s="22">
        <v>1.7485557075</v>
      </c>
      <c r="J3313" s="39">
        <v>90304306</v>
      </c>
      <c r="K3313" s="51">
        <v>1.9428396750000001</v>
      </c>
      <c r="L3313" s="51">
        <v>0.19428396749999999</v>
      </c>
    </row>
    <row r="3314" ht="15" hidden="1">
      <c r="A3314" s="47">
        <v>90202600</v>
      </c>
      <c r="B3314" s="48" t="s">
        <v>5821</v>
      </c>
      <c r="C3314" s="48" t="s">
        <v>5821</v>
      </c>
      <c r="D3314" s="49" t="s">
        <v>334</v>
      </c>
      <c r="E3314" s="49">
        <v>1</v>
      </c>
      <c r="F3314" s="50" t="s">
        <v>64</v>
      </c>
      <c r="G3314" s="50" t="s">
        <v>14</v>
      </c>
      <c r="H3314" s="22">
        <v>0.72949324140000005</v>
      </c>
      <c r="J3314" s="39">
        <v>90202600</v>
      </c>
      <c r="K3314" s="51">
        <v>0.81054804599999997</v>
      </c>
      <c r="L3314" s="51">
        <v>8.1054804600000002e-002</v>
      </c>
    </row>
    <row r="3315" ht="15" hidden="1">
      <c r="A3315" s="47">
        <v>92400582</v>
      </c>
      <c r="B3315" s="48" t="s">
        <v>2574</v>
      </c>
      <c r="C3315" s="48" t="s">
        <v>2574</v>
      </c>
      <c r="D3315" s="49" t="s">
        <v>334</v>
      </c>
      <c r="E3315" s="49">
        <v>1</v>
      </c>
      <c r="F3315" s="50" t="s">
        <v>64</v>
      </c>
      <c r="G3315" s="50" t="s">
        <v>14</v>
      </c>
      <c r="H3315" s="22">
        <v>0.66823785000000002</v>
      </c>
      <c r="J3315" s="39">
        <v>92400582</v>
      </c>
      <c r="K3315" s="51">
        <v>0.74248650000000005</v>
      </c>
      <c r="L3315" s="51">
        <v>7.4248649999999999e-002</v>
      </c>
    </row>
    <row r="3316" ht="15" hidden="1">
      <c r="A3316" s="47">
        <v>92248446</v>
      </c>
      <c r="B3316" s="48" t="s">
        <v>790</v>
      </c>
      <c r="C3316" s="48" t="s">
        <v>790</v>
      </c>
      <c r="D3316" s="49" t="s">
        <v>339</v>
      </c>
      <c r="E3316" s="49">
        <v>1</v>
      </c>
      <c r="F3316" s="50" t="s">
        <v>64</v>
      </c>
      <c r="G3316" s="50" t="s">
        <v>14</v>
      </c>
      <c r="H3316" s="22">
        <v>0.66823785000000002</v>
      </c>
      <c r="J3316" s="39">
        <v>92248446</v>
      </c>
      <c r="K3316" s="51">
        <v>0.74248650000000005</v>
      </c>
      <c r="L3316" s="51">
        <v>7.4248649999999999e-002</v>
      </c>
    </row>
    <row r="3317" ht="15" hidden="1">
      <c r="A3317" s="47">
        <v>90282655</v>
      </c>
      <c r="B3317" s="48" t="s">
        <v>546</v>
      </c>
      <c r="C3317" s="48" t="s">
        <v>546</v>
      </c>
      <c r="D3317" s="49" t="s">
        <v>502</v>
      </c>
      <c r="E3317" s="49">
        <v>1</v>
      </c>
      <c r="F3317" s="50" t="s">
        <v>88</v>
      </c>
      <c r="G3317" s="50" t="s">
        <v>14</v>
      </c>
      <c r="H3317" s="22">
        <v>5.5350000000000001</v>
      </c>
      <c r="J3317" s="39">
        <v>90282655</v>
      </c>
      <c r="K3317" s="51">
        <v>6.1500000000000004</v>
      </c>
      <c r="L3317" s="51">
        <v>0.61499999999999999</v>
      </c>
    </row>
    <row r="3318" ht="15" hidden="1">
      <c r="A3318" s="47">
        <v>90213912</v>
      </c>
      <c r="B3318" s="48" t="s">
        <v>5392</v>
      </c>
      <c r="C3318" s="48" t="s">
        <v>5393</v>
      </c>
      <c r="D3318" s="49" t="s">
        <v>506</v>
      </c>
      <c r="E3318" s="49">
        <v>1</v>
      </c>
      <c r="F3318" s="50" t="s">
        <v>88</v>
      </c>
      <c r="G3318" s="50" t="s">
        <v>14</v>
      </c>
      <c r="H3318" s="22">
        <v>9.0624772349999994</v>
      </c>
      <c r="J3318" s="39">
        <v>90213912</v>
      </c>
      <c r="K3318" s="51">
        <v>10.06941915</v>
      </c>
      <c r="L3318" s="51">
        <v>1.0069419150000001</v>
      </c>
    </row>
    <row r="3319" ht="15" hidden="1">
      <c r="A3319" s="47">
        <v>90121872</v>
      </c>
      <c r="B3319" s="48" t="s">
        <v>2494</v>
      </c>
      <c r="C3319" s="48" t="s">
        <v>2494</v>
      </c>
      <c r="D3319" s="49" t="s">
        <v>511</v>
      </c>
      <c r="E3319" s="49">
        <v>1</v>
      </c>
      <c r="F3319" s="50" t="s">
        <v>64</v>
      </c>
      <c r="G3319" s="50" t="s">
        <v>14</v>
      </c>
      <c r="H3319" s="22">
        <v>0.26729513999999999</v>
      </c>
      <c r="J3319" s="39">
        <v>90121872</v>
      </c>
      <c r="K3319" s="51">
        <v>0.2969946</v>
      </c>
      <c r="L3319" s="51">
        <v>2.969946e-002</v>
      </c>
    </row>
    <row r="3320" ht="15" hidden="1">
      <c r="A3320" s="47">
        <v>92253032</v>
      </c>
      <c r="B3320" s="48" t="s">
        <v>8889</v>
      </c>
      <c r="C3320" s="48" t="s">
        <v>8889</v>
      </c>
      <c r="D3320" s="49" t="s">
        <v>502</v>
      </c>
      <c r="E3320" s="49">
        <v>1</v>
      </c>
      <c r="F3320" s="50" t="s">
        <v>64</v>
      </c>
      <c r="G3320" s="50" t="s">
        <v>14</v>
      </c>
      <c r="H3320" s="22">
        <v>0.39870589499999998</v>
      </c>
      <c r="J3320" s="39">
        <v>92253032</v>
      </c>
      <c r="K3320" s="51">
        <v>0.44300655</v>
      </c>
      <c r="L3320" s="51">
        <v>4.4300655000000001e-002</v>
      </c>
    </row>
    <row r="3321" ht="15" hidden="1">
      <c r="A3321" s="47">
        <v>90121694</v>
      </c>
      <c r="B3321" s="48" t="s">
        <v>531</v>
      </c>
      <c r="C3321" s="48" t="s">
        <v>531</v>
      </c>
      <c r="D3321" s="49" t="s">
        <v>511</v>
      </c>
      <c r="E3321" s="49">
        <v>1</v>
      </c>
      <c r="F3321" s="50" t="s">
        <v>64</v>
      </c>
      <c r="G3321" s="50" t="s">
        <v>14</v>
      </c>
      <c r="H3321" s="22">
        <v>0.32881545000000001</v>
      </c>
      <c r="J3321" s="39">
        <v>90121694</v>
      </c>
      <c r="K3321" s="51">
        <v>0.36535050000000002</v>
      </c>
      <c r="L3321" s="51">
        <v>3.6535049999999999e-002</v>
      </c>
    </row>
    <row r="3322" ht="15" hidden="1">
      <c r="A3322" s="47">
        <v>90202538</v>
      </c>
      <c r="B3322" s="48" t="s">
        <v>3771</v>
      </c>
      <c r="C3322" s="48" t="s">
        <v>3771</v>
      </c>
      <c r="D3322" s="49" t="s">
        <v>334</v>
      </c>
      <c r="E3322" s="49">
        <v>1</v>
      </c>
      <c r="F3322" s="50" t="s">
        <v>64</v>
      </c>
      <c r="G3322" s="50" t="s">
        <v>14</v>
      </c>
      <c r="H3322" s="22">
        <v>0.66823785000000002</v>
      </c>
      <c r="J3322" s="39">
        <v>90202538</v>
      </c>
      <c r="K3322" s="51">
        <v>0.74248650000000005</v>
      </c>
      <c r="L3322" s="51">
        <v>7.4248649999999999e-002</v>
      </c>
    </row>
    <row r="3323" ht="15" hidden="1">
      <c r="A3323" s="47">
        <v>90121830</v>
      </c>
      <c r="B3323" s="48" t="s">
        <v>5732</v>
      </c>
      <c r="C3323" s="48" t="s">
        <v>5732</v>
      </c>
      <c r="D3323" s="49" t="s">
        <v>511</v>
      </c>
      <c r="E3323" s="49">
        <v>1</v>
      </c>
      <c r="F3323" s="50" t="s">
        <v>64</v>
      </c>
      <c r="G3323" s="50" t="s">
        <v>14</v>
      </c>
      <c r="H3323" s="22">
        <v>0.53459027999999997</v>
      </c>
      <c r="J3323" s="39">
        <v>90121830</v>
      </c>
      <c r="K3323" s="51">
        <v>0.59398919999999999</v>
      </c>
      <c r="L3323" s="51">
        <v>5.9398920000000001e-002</v>
      </c>
    </row>
    <row r="3324" ht="15" hidden="1">
      <c r="A3324" s="47">
        <v>92256520</v>
      </c>
      <c r="B3324" s="48" t="s">
        <v>8895</v>
      </c>
      <c r="C3324" s="48" t="s">
        <v>8895</v>
      </c>
      <c r="D3324" s="49" t="s">
        <v>502</v>
      </c>
      <c r="E3324" s="49">
        <v>1</v>
      </c>
      <c r="F3324" s="50" t="s">
        <v>64</v>
      </c>
      <c r="G3324" s="50" t="s">
        <v>14</v>
      </c>
      <c r="H3324" s="22">
        <v>0.37715422500000001</v>
      </c>
      <c r="J3324" s="39">
        <v>92256520</v>
      </c>
      <c r="K3324" s="51">
        <v>0.41906025000000002</v>
      </c>
      <c r="L3324" s="51">
        <v>4.1906025e-002</v>
      </c>
    </row>
    <row r="3325" ht="15" hidden="1">
      <c r="A3325" s="47">
        <v>92404200</v>
      </c>
      <c r="B3325" s="48" t="s">
        <v>332</v>
      </c>
      <c r="C3325" s="48" t="s">
        <v>333</v>
      </c>
      <c r="D3325" s="49" t="s">
        <v>334</v>
      </c>
      <c r="E3325" s="49">
        <v>1</v>
      </c>
      <c r="F3325" s="50" t="s">
        <v>64</v>
      </c>
      <c r="G3325" s="50" t="s">
        <v>14</v>
      </c>
      <c r="H3325" s="22">
        <v>0.70042927499999996</v>
      </c>
      <c r="J3325" s="39">
        <v>92404200</v>
      </c>
      <c r="K3325" s="51">
        <v>0.77825475</v>
      </c>
      <c r="L3325" s="51">
        <v>7.7825475000000005e-002</v>
      </c>
    </row>
    <row r="3326" ht="15" hidden="1">
      <c r="A3326" s="47">
        <v>92253148</v>
      </c>
      <c r="B3326" s="48" t="s">
        <v>8883</v>
      </c>
      <c r="C3326" s="48" t="s">
        <v>8883</v>
      </c>
      <c r="D3326" s="49" t="s">
        <v>502</v>
      </c>
      <c r="E3326" s="49">
        <v>1</v>
      </c>
      <c r="F3326" s="50" t="s">
        <v>64</v>
      </c>
      <c r="G3326" s="50" t="s">
        <v>14</v>
      </c>
      <c r="H3326" s="22">
        <v>0.37715422500000001</v>
      </c>
      <c r="J3326" s="39">
        <v>92253148</v>
      </c>
      <c r="K3326" s="51">
        <v>0.41906025000000002</v>
      </c>
      <c r="L3326" s="51">
        <v>4.1906025e-002</v>
      </c>
    </row>
    <row r="3327" ht="15" hidden="1">
      <c r="A3327" s="47">
        <v>92256406</v>
      </c>
      <c r="B3327" s="48" t="s">
        <v>8894</v>
      </c>
      <c r="C3327" s="48" t="s">
        <v>8894</v>
      </c>
      <c r="D3327" s="49" t="s">
        <v>502</v>
      </c>
      <c r="E3327" s="49">
        <v>1</v>
      </c>
      <c r="F3327" s="50" t="s">
        <v>64</v>
      </c>
      <c r="G3327" s="50" t="s">
        <v>14</v>
      </c>
      <c r="H3327" s="22">
        <v>0.35919450000000003</v>
      </c>
      <c r="J3327" s="39">
        <v>92256406</v>
      </c>
      <c r="K3327" s="51">
        <v>0.39910499999999999</v>
      </c>
      <c r="L3327" s="51">
        <v>3.9910500000000002e-002</v>
      </c>
    </row>
    <row r="3328" ht="15" hidden="1">
      <c r="A3328" s="47">
        <v>92407382</v>
      </c>
      <c r="B3328" s="48" t="s">
        <v>3425</v>
      </c>
      <c r="C3328" s="48" t="s">
        <v>3426</v>
      </c>
      <c r="D3328" s="49" t="s">
        <v>334</v>
      </c>
      <c r="E3328" s="49">
        <v>20</v>
      </c>
      <c r="F3328" s="50" t="s">
        <v>18</v>
      </c>
      <c r="G3328" s="50" t="s">
        <v>19</v>
      </c>
      <c r="H3328" s="22">
        <v>0.161637525</v>
      </c>
      <c r="J3328" s="39">
        <v>92407382</v>
      </c>
      <c r="K3328" s="51">
        <v>0.17959725000000001</v>
      </c>
      <c r="L3328" s="51">
        <v>1.7959724999999999e-002</v>
      </c>
    </row>
    <row r="3329" ht="15" hidden="1">
      <c r="A3329" s="47">
        <v>92250165</v>
      </c>
      <c r="B3329" s="48" t="s">
        <v>2680</v>
      </c>
      <c r="C3329" s="48" t="s">
        <v>2680</v>
      </c>
      <c r="D3329" s="49" t="s">
        <v>334</v>
      </c>
      <c r="E3329" s="49">
        <v>1</v>
      </c>
      <c r="F3329" s="50" t="s">
        <v>64</v>
      </c>
      <c r="G3329" s="50" t="s">
        <v>14</v>
      </c>
      <c r="H3329" s="22">
        <v>0.63001689029999997</v>
      </c>
      <c r="J3329" s="39">
        <v>92250165</v>
      </c>
      <c r="K3329" s="51">
        <v>0.70001876699999999</v>
      </c>
      <c r="L3329" s="51">
        <v>7.0001876699999993e-002</v>
      </c>
    </row>
    <row r="3330" ht="15" hidden="1">
      <c r="A3330" s="47">
        <v>92415377</v>
      </c>
      <c r="B3330" s="48" t="s">
        <v>7601</v>
      </c>
      <c r="C3330" s="48" t="s">
        <v>7602</v>
      </c>
      <c r="D3330" s="49" t="s">
        <v>334</v>
      </c>
      <c r="E3330" s="49">
        <v>1</v>
      </c>
      <c r="F3330" s="50" t="s">
        <v>88</v>
      </c>
      <c r="G3330" s="50" t="s">
        <v>14</v>
      </c>
      <c r="H3330" s="22">
        <v>18.66374622</v>
      </c>
      <c r="J3330" s="39">
        <v>92415377</v>
      </c>
      <c r="K3330" s="51">
        <v>20.737495800000001</v>
      </c>
      <c r="L3330" s="51">
        <v>2.0737495799999999</v>
      </c>
    </row>
    <row r="3331" ht="15" hidden="1">
      <c r="A3331" s="47">
        <v>92401198</v>
      </c>
      <c r="B3331" s="48" t="s">
        <v>2679</v>
      </c>
      <c r="C3331" s="48" t="s">
        <v>2679</v>
      </c>
      <c r="D3331" s="49" t="s">
        <v>334</v>
      </c>
      <c r="E3331" s="49">
        <v>1</v>
      </c>
      <c r="F3331" s="50" t="s">
        <v>64</v>
      </c>
      <c r="G3331" s="50" t="s">
        <v>14</v>
      </c>
      <c r="H3331" s="22">
        <v>0.61896396239999996</v>
      </c>
      <c r="J3331" s="39">
        <v>92401198</v>
      </c>
      <c r="K3331" s="51">
        <v>0.68773773599999999</v>
      </c>
      <c r="L3331" s="51">
        <v>6.8773773600000004e-002</v>
      </c>
    </row>
    <row r="3332" ht="15" hidden="1">
      <c r="A3332" s="47">
        <v>90051718</v>
      </c>
      <c r="B3332" s="48" t="s">
        <v>9877</v>
      </c>
      <c r="C3332" s="48" t="s">
        <v>9878</v>
      </c>
      <c r="D3332" s="49" t="s">
        <v>504</v>
      </c>
      <c r="E3332" s="49">
        <v>1</v>
      </c>
      <c r="F3332" s="50" t="s">
        <v>88</v>
      </c>
      <c r="G3332" s="50" t="s">
        <v>14</v>
      </c>
      <c r="H3332" s="22">
        <v>130.807861065</v>
      </c>
      <c r="J3332" s="39">
        <v>90051718</v>
      </c>
      <c r="K3332" s="51">
        <v>145.34206785000001</v>
      </c>
      <c r="L3332" s="51">
        <v>14.534206785</v>
      </c>
    </row>
    <row r="3333" ht="15" hidden="1">
      <c r="A3333" s="47">
        <v>90268202</v>
      </c>
      <c r="B3333" s="48" t="s">
        <v>4043</v>
      </c>
      <c r="C3333" s="48" t="s">
        <v>4044</v>
      </c>
      <c r="D3333" s="49" t="s">
        <v>603</v>
      </c>
      <c r="E3333" s="49">
        <v>30</v>
      </c>
      <c r="F3333" s="50" t="s">
        <v>95</v>
      </c>
      <c r="G3333" s="50" t="s">
        <v>19</v>
      </c>
      <c r="H3333" s="22">
        <v>1.02627</v>
      </c>
      <c r="J3333" s="39">
        <v>90268202</v>
      </c>
      <c r="K3333" s="51">
        <v>1.1403000000000001</v>
      </c>
      <c r="L3333" s="51">
        <v>0.11403000000000001</v>
      </c>
    </row>
    <row r="3334" ht="15" hidden="1">
      <c r="A3334" s="47">
        <v>90309880</v>
      </c>
      <c r="B3334" s="48" t="s">
        <v>562</v>
      </c>
      <c r="C3334" s="48" t="s">
        <v>562</v>
      </c>
      <c r="D3334" s="49" t="s">
        <v>563</v>
      </c>
      <c r="E3334" s="49">
        <v>1</v>
      </c>
      <c r="F3334" s="50" t="s">
        <v>64</v>
      </c>
      <c r="G3334" s="50" t="s">
        <v>14</v>
      </c>
      <c r="H3334" s="22">
        <v>0.52548951690000001</v>
      </c>
      <c r="J3334" s="39">
        <v>90309880</v>
      </c>
      <c r="K3334" s="51">
        <v>0.58387724100000005</v>
      </c>
      <c r="L3334" s="51">
        <v>5.8387724100000003e-002</v>
      </c>
    </row>
    <row r="3335" ht="15">
      <c r="A3335" s="47">
        <v>90312104</v>
      </c>
      <c r="B3335" s="48" t="s">
        <v>1330</v>
      </c>
      <c r="C3335" s="48" t="s">
        <v>1331</v>
      </c>
      <c r="D3335" s="49" t="s">
        <v>720</v>
      </c>
      <c r="E3335" s="49">
        <v>500</v>
      </c>
      <c r="F3335" s="50" t="s">
        <v>99</v>
      </c>
      <c r="G3335" s="50" t="s">
        <v>19</v>
      </c>
      <c r="H3335" s="22">
        <v>2.1545999999999999e-002</v>
      </c>
      <c r="J3335" s="39">
        <v>90312104</v>
      </c>
      <c r="K3335" s="51">
        <v>2.39463e-002</v>
      </c>
      <c r="L3335" s="51">
        <v>2.4003000000000002e-003</v>
      </c>
    </row>
    <row r="3336" ht="15" hidden="1">
      <c r="A3336" s="47">
        <v>90293649</v>
      </c>
      <c r="B3336" s="48" t="s">
        <v>5995</v>
      </c>
      <c r="C3336" s="48" t="s">
        <v>5997</v>
      </c>
      <c r="D3336" s="49" t="s">
        <v>231</v>
      </c>
      <c r="E3336" s="49">
        <v>5</v>
      </c>
      <c r="F3336" s="50" t="s">
        <v>18</v>
      </c>
      <c r="G3336" s="50" t="s">
        <v>19</v>
      </c>
      <c r="H3336" s="22">
        <v>1.395</v>
      </c>
      <c r="J3336" s="39">
        <v>90293649</v>
      </c>
      <c r="K3336" s="51">
        <v>1.550808</v>
      </c>
      <c r="L3336" s="51">
        <v>0.155808</v>
      </c>
    </row>
    <row r="3337" ht="15" hidden="1">
      <c r="A3337" s="47">
        <v>90284941</v>
      </c>
      <c r="B3337" s="48" t="s">
        <v>2568</v>
      </c>
      <c r="C3337" s="48" t="s">
        <v>2569</v>
      </c>
      <c r="D3337" s="49" t="s">
        <v>561</v>
      </c>
      <c r="E3337" s="49">
        <v>1</v>
      </c>
      <c r="F3337" s="50" t="s">
        <v>88</v>
      </c>
      <c r="G3337" s="50" t="s">
        <v>14</v>
      </c>
      <c r="H3337" s="22">
        <v>4.9859999999999998</v>
      </c>
      <c r="J3337" s="39">
        <v>90284941</v>
      </c>
      <c r="K3337" s="51">
        <v>5.5438992000000002</v>
      </c>
      <c r="L3337" s="51">
        <v>0.55789920000000104</v>
      </c>
    </row>
    <row r="3338" ht="15" hidden="1">
      <c r="A3338" s="47">
        <v>90309804</v>
      </c>
      <c r="B3338" s="48" t="s">
        <v>5411</v>
      </c>
      <c r="C3338" s="48" t="s">
        <v>5411</v>
      </c>
      <c r="D3338" s="49" t="s">
        <v>339</v>
      </c>
      <c r="E3338" s="49">
        <v>1</v>
      </c>
      <c r="F3338" s="50" t="s">
        <v>64</v>
      </c>
      <c r="G3338" s="50" t="s">
        <v>14</v>
      </c>
      <c r="H3338" s="22">
        <v>2.403</v>
      </c>
      <c r="J3338" s="39">
        <v>90309804</v>
      </c>
      <c r="K3338" s="51">
        <v>2.6729514000000001</v>
      </c>
      <c r="L3338" s="51">
        <v>0.26995140000000001</v>
      </c>
    </row>
    <row r="3339" ht="15" hidden="1">
      <c r="A3339" s="47">
        <v>90121023</v>
      </c>
      <c r="B3339" s="48" t="s">
        <v>5823</v>
      </c>
      <c r="C3339" s="48" t="s">
        <v>5824</v>
      </c>
      <c r="D3339" s="49" t="s">
        <v>502</v>
      </c>
      <c r="E3339" s="49">
        <v>1</v>
      </c>
      <c r="F3339" s="50" t="s">
        <v>64</v>
      </c>
      <c r="G3339" s="50" t="s">
        <v>14</v>
      </c>
      <c r="H3339" s="22">
        <v>1.089</v>
      </c>
      <c r="J3339" s="39">
        <v>90121023</v>
      </c>
      <c r="K3339" s="51">
        <v>1.2127279500000001</v>
      </c>
      <c r="L3339" s="51">
        <v>0.12372795</v>
      </c>
    </row>
    <row r="3340" ht="15" hidden="1">
      <c r="A3340" s="47">
        <v>92404219</v>
      </c>
      <c r="B3340" s="48" t="s">
        <v>9840</v>
      </c>
      <c r="C3340" s="48" t="s">
        <v>9842</v>
      </c>
      <c r="D3340" s="49" t="s">
        <v>334</v>
      </c>
      <c r="E3340" s="49">
        <v>1</v>
      </c>
      <c r="F3340" s="50" t="s">
        <v>64</v>
      </c>
      <c r="G3340" s="50" t="s">
        <v>14</v>
      </c>
      <c r="H3340" s="22">
        <v>0.67500000000000004</v>
      </c>
      <c r="J3340" s="39">
        <v>92404219</v>
      </c>
      <c r="K3340" s="51">
        <v>0.75430845000000002</v>
      </c>
      <c r="L3340" s="51">
        <v>7.9308450000000003e-002</v>
      </c>
    </row>
    <row r="3341" ht="15" hidden="1">
      <c r="A3341" s="47">
        <v>94938415</v>
      </c>
      <c r="B3341" s="48" t="s">
        <v>5007</v>
      </c>
      <c r="C3341" s="48" t="s">
        <v>5008</v>
      </c>
      <c r="D3341" s="49" t="s">
        <v>231</v>
      </c>
      <c r="E3341" s="49">
        <v>100</v>
      </c>
      <c r="F3341" s="50" t="s">
        <v>743</v>
      </c>
      <c r="G3341" s="50" t="s">
        <v>261</v>
      </c>
      <c r="H3341" s="22">
        <v>0.56218999999999997</v>
      </c>
      <c r="J3341" s="39">
        <v>94938415</v>
      </c>
      <c r="K3341" s="51">
        <v>0.63856800000000002</v>
      </c>
      <c r="L3341" s="51">
        <v>7.6378000000000099e-002</v>
      </c>
    </row>
    <row r="3342" ht="15" hidden="1">
      <c r="A3342" s="47">
        <v>90299973</v>
      </c>
      <c r="B3342" s="48" t="s">
        <v>6597</v>
      </c>
      <c r="C3342" s="48" t="s">
        <v>6598</v>
      </c>
      <c r="D3342" s="49" t="s">
        <v>78</v>
      </c>
      <c r="E3342" s="49">
        <v>1</v>
      </c>
      <c r="F3342" s="50" t="s">
        <v>60</v>
      </c>
      <c r="G3342" s="50" t="s">
        <v>14</v>
      </c>
      <c r="H3342" s="22">
        <v>4.9525714285714297</v>
      </c>
      <c r="J3342" s="39">
        <v>90299973</v>
      </c>
      <c r="K3342" s="51">
        <v>5.6273805000000001</v>
      </c>
      <c r="L3342" s="51">
        <v>0.67480907142857205</v>
      </c>
    </row>
    <row r="3343" ht="15" hidden="1">
      <c r="A3343" s="47">
        <v>90269640</v>
      </c>
      <c r="B3343" s="48" t="s">
        <v>9162</v>
      </c>
      <c r="C3343" s="48" t="s">
        <v>9163</v>
      </c>
      <c r="D3343" s="49" t="s">
        <v>603</v>
      </c>
      <c r="E3343" s="49">
        <v>200</v>
      </c>
      <c r="F3343" s="50" t="s">
        <v>18</v>
      </c>
      <c r="G3343" s="50" t="s">
        <v>19</v>
      </c>
      <c r="H3343" s="22">
        <v>6.3e-002</v>
      </c>
      <c r="J3343" s="39">
        <v>90269640</v>
      </c>
      <c r="K3343" s="51">
        <v>7.1838899999999997e-002</v>
      </c>
      <c r="L3343" s="51">
        <v>8.8388999999999794e-003</v>
      </c>
    </row>
    <row r="3344" ht="15" hidden="1">
      <c r="A3344" s="47">
        <v>91283019</v>
      </c>
      <c r="B3344" s="48" t="s">
        <v>8045</v>
      </c>
      <c r="C3344" s="48" t="s">
        <v>8046</v>
      </c>
      <c r="D3344" s="49" t="s">
        <v>139</v>
      </c>
      <c r="E3344" s="49">
        <v>30</v>
      </c>
      <c r="F3344" s="50" t="s">
        <v>743</v>
      </c>
      <c r="G3344" s="50" t="s">
        <v>19</v>
      </c>
      <c r="H3344" s="22">
        <v>22.665299999999998</v>
      </c>
      <c r="J3344" s="39">
        <v>91283019</v>
      </c>
      <c r="K3344" s="51">
        <v>25.852499999999999</v>
      </c>
      <c r="L3344" s="51">
        <v>3.1871999999999998</v>
      </c>
    </row>
    <row r="3345" ht="15" hidden="1">
      <c r="A3345" s="47">
        <v>92429475</v>
      </c>
      <c r="B3345" s="48" t="s">
        <v>8038</v>
      </c>
      <c r="C3345" s="48" t="s">
        <v>8039</v>
      </c>
      <c r="D3345" s="49" t="s">
        <v>139</v>
      </c>
      <c r="E3345" s="49">
        <v>300</v>
      </c>
      <c r="F3345" s="50" t="s">
        <v>743</v>
      </c>
      <c r="G3345" s="50" t="s">
        <v>19</v>
      </c>
      <c r="H3345" s="22">
        <v>22.667100000000001</v>
      </c>
      <c r="J3345" s="39">
        <v>92429475</v>
      </c>
      <c r="K3345" s="51">
        <v>25.86375</v>
      </c>
      <c r="L3345" s="51">
        <v>3.19665</v>
      </c>
    </row>
    <row r="3346" ht="15" hidden="1">
      <c r="A3346" s="47">
        <v>94939160</v>
      </c>
      <c r="B3346" s="48" t="s">
        <v>9776</v>
      </c>
      <c r="C3346" s="48" t="s">
        <v>9777</v>
      </c>
      <c r="D3346" s="49" t="s">
        <v>455</v>
      </c>
      <c r="E3346" s="49">
        <v>10</v>
      </c>
      <c r="F3346" s="50" t="s">
        <v>743</v>
      </c>
      <c r="G3346" s="50" t="s">
        <v>261</v>
      </c>
      <c r="H3346" s="22">
        <v>6.0532000000000004</v>
      </c>
      <c r="J3346" s="39">
        <v>94939160</v>
      </c>
      <c r="K3346" s="51">
        <v>6.9637500000000001</v>
      </c>
      <c r="L3346" s="51">
        <v>0.91054999999999997</v>
      </c>
    </row>
    <row r="3347" ht="15" hidden="1">
      <c r="A3347" s="47">
        <v>94939047</v>
      </c>
      <c r="B3347" s="48" t="s">
        <v>9805</v>
      </c>
      <c r="C3347" s="48" t="s">
        <v>9806</v>
      </c>
      <c r="D3347" s="49" t="s">
        <v>534</v>
      </c>
      <c r="E3347" s="49">
        <v>50</v>
      </c>
      <c r="F3347" s="50" t="s">
        <v>743</v>
      </c>
      <c r="G3347" s="50" t="s">
        <v>261</v>
      </c>
      <c r="H3347" s="22">
        <v>18.9178</v>
      </c>
      <c r="J3347" s="39">
        <v>94939047</v>
      </c>
      <c r="K3347" s="51">
        <v>22.0275</v>
      </c>
      <c r="L3347" s="51">
        <v>3.1097000000000001</v>
      </c>
    </row>
    <row r="3348" ht="15" hidden="1">
      <c r="A3348" s="47">
        <v>94938997</v>
      </c>
      <c r="B3348" s="48" t="s">
        <v>9795</v>
      </c>
      <c r="C3348" s="48" t="s">
        <v>9796</v>
      </c>
      <c r="D3348" s="49" t="s">
        <v>534</v>
      </c>
      <c r="E3348" s="49">
        <v>10</v>
      </c>
      <c r="F3348" s="50" t="s">
        <v>743</v>
      </c>
      <c r="G3348" s="50" t="s">
        <v>261</v>
      </c>
      <c r="H3348" s="22">
        <v>20.079999999999998</v>
      </c>
      <c r="J3348" s="39">
        <v>94938997</v>
      </c>
      <c r="K3348" s="51">
        <v>23.387625</v>
      </c>
      <c r="L3348" s="51">
        <v>3.3076249999999998</v>
      </c>
    </row>
    <row r="3349" ht="15" hidden="1">
      <c r="A3349" s="47">
        <v>90284992</v>
      </c>
      <c r="B3349" s="48" t="s">
        <v>2644</v>
      </c>
      <c r="C3349" s="48" t="s">
        <v>2645</v>
      </c>
      <c r="D3349" s="49" t="s">
        <v>544</v>
      </c>
      <c r="E3349" s="49">
        <v>1</v>
      </c>
      <c r="F3349" s="50" t="s">
        <v>485</v>
      </c>
      <c r="G3349" s="50" t="s">
        <v>14</v>
      </c>
      <c r="H3349" s="22">
        <v>4.9800000000000004</v>
      </c>
      <c r="J3349" s="39">
        <v>90284992</v>
      </c>
      <c r="K3349" s="51">
        <v>5.8532685750000004</v>
      </c>
      <c r="L3349" s="51">
        <v>0.87326857500000199</v>
      </c>
    </row>
    <row r="3350" ht="15" hidden="1">
      <c r="A3350" s="47">
        <v>92268889</v>
      </c>
      <c r="B3350" s="48" t="s">
        <v>1003</v>
      </c>
      <c r="C3350" s="48" t="s">
        <v>1006</v>
      </c>
      <c r="D3350" s="49" t="s">
        <v>244</v>
      </c>
      <c r="E3350" s="49">
        <v>1</v>
      </c>
      <c r="F3350" s="50" t="s">
        <v>60</v>
      </c>
      <c r="G3350" s="50" t="s">
        <v>14</v>
      </c>
      <c r="H3350" s="22">
        <v>0.656678571428571</v>
      </c>
      <c r="J3350" s="39">
        <v>92268889</v>
      </c>
      <c r="K3350" s="51">
        <v>0.77961082500000001</v>
      </c>
      <c r="L3350" s="51">
        <v>0.12293225357142901</v>
      </c>
    </row>
    <row r="3351" ht="15" hidden="1">
      <c r="A3351" s="47">
        <v>94937990</v>
      </c>
      <c r="B3351" s="48" t="s">
        <v>3353</v>
      </c>
      <c r="C3351" s="48" t="s">
        <v>3354</v>
      </c>
      <c r="D3351" s="49" t="s">
        <v>450</v>
      </c>
      <c r="E3351" s="49">
        <v>40</v>
      </c>
      <c r="F3351" s="50" t="s">
        <v>743</v>
      </c>
      <c r="G3351" s="50" t="s">
        <v>261</v>
      </c>
      <c r="H3351" s="22">
        <v>15.527100000000001</v>
      </c>
      <c r="J3351" s="39">
        <v>94937990</v>
      </c>
      <c r="K3351" s="51">
        <v>18.440000000000001</v>
      </c>
      <c r="L3351" s="51">
        <v>2.9129</v>
      </c>
    </row>
    <row r="3352" ht="15" hidden="1">
      <c r="A3352" s="47">
        <v>90286600</v>
      </c>
      <c r="B3352" s="48" t="s">
        <v>5809</v>
      </c>
      <c r="C3352" s="48" t="s">
        <v>5809</v>
      </c>
      <c r="D3352" s="49" t="s">
        <v>495</v>
      </c>
      <c r="E3352" s="49">
        <v>1</v>
      </c>
      <c r="F3352" s="50" t="s">
        <v>88</v>
      </c>
      <c r="G3352" s="50" t="s">
        <v>14</v>
      </c>
      <c r="H3352" s="22">
        <v>3.6000000000000001</v>
      </c>
      <c r="J3352" s="39">
        <v>90286600</v>
      </c>
      <c r="K3352" s="51">
        <v>4.294046925</v>
      </c>
      <c r="L3352" s="51">
        <v>0.69404692500000098</v>
      </c>
    </row>
    <row r="3353" ht="15" hidden="1">
      <c r="A3353" s="47">
        <v>94938652</v>
      </c>
      <c r="B3353" s="48" t="s">
        <v>7118</v>
      </c>
      <c r="C3353" s="48" t="s">
        <v>7119</v>
      </c>
      <c r="D3353" s="49" t="s">
        <v>620</v>
      </c>
      <c r="E3353" s="49">
        <v>400</v>
      </c>
      <c r="F3353" s="50" t="s">
        <v>743</v>
      </c>
      <c r="G3353" s="50" t="s">
        <v>261</v>
      </c>
      <c r="H3353" s="22">
        <v>3.7417499999999999e-002</v>
      </c>
      <c r="J3353" s="39">
        <v>94938652</v>
      </c>
      <c r="K3353" s="51">
        <v>4.4999999999999998e-002</v>
      </c>
      <c r="L3353" s="51">
        <v>7.5824999999999998e-003</v>
      </c>
    </row>
    <row r="3354" ht="15" hidden="1">
      <c r="A3354" s="47">
        <v>90284984</v>
      </c>
      <c r="B3354" s="48" t="s">
        <v>2636</v>
      </c>
      <c r="C3354" s="48" t="s">
        <v>2637</v>
      </c>
      <c r="D3354" s="49" t="s">
        <v>544</v>
      </c>
      <c r="E3354" s="49">
        <v>1</v>
      </c>
      <c r="F3354" s="50" t="s">
        <v>88</v>
      </c>
      <c r="G3354" s="50" t="s">
        <v>14</v>
      </c>
      <c r="H3354" s="22">
        <v>7.0110000000000001</v>
      </c>
      <c r="J3354" s="39">
        <v>90284984</v>
      </c>
      <c r="K3354" s="51">
        <v>8.5014704250000008</v>
      </c>
      <c r="L3354" s="51">
        <v>1.490470425</v>
      </c>
    </row>
    <row r="3355" ht="15" hidden="1">
      <c r="A3355" s="47">
        <v>90284933</v>
      </c>
      <c r="B3355" s="48" t="s">
        <v>2627</v>
      </c>
      <c r="C3355" s="48" t="s">
        <v>2628</v>
      </c>
      <c r="D3355" s="49" t="s">
        <v>561</v>
      </c>
      <c r="E3355" s="49">
        <v>1</v>
      </c>
      <c r="F3355" s="50" t="s">
        <v>88</v>
      </c>
      <c r="G3355" s="50" t="s">
        <v>14</v>
      </c>
      <c r="H3355" s="22">
        <v>6.9492857142857201</v>
      </c>
      <c r="J3355" s="39">
        <v>90284933</v>
      </c>
      <c r="K3355" s="51">
        <v>8.6252181750000005</v>
      </c>
      <c r="L3355" s="51">
        <v>1.67593246071429</v>
      </c>
    </row>
    <row r="3356" ht="15" hidden="1">
      <c r="A3356" s="47">
        <v>90319311</v>
      </c>
      <c r="B3356" s="48" t="s">
        <v>8268</v>
      </c>
      <c r="C3356" s="48" t="s">
        <v>8269</v>
      </c>
      <c r="D3356" s="49" t="s">
        <v>455</v>
      </c>
      <c r="E3356" s="49">
        <v>100</v>
      </c>
      <c r="F3356" s="50" t="s">
        <v>743</v>
      </c>
      <c r="G3356" s="50" t="s">
        <v>19</v>
      </c>
      <c r="H3356" s="22">
        <v>11.767300000000001</v>
      </c>
      <c r="J3356" s="39">
        <v>90319311</v>
      </c>
      <c r="K3356" s="51">
        <v>14.694750000000001</v>
      </c>
      <c r="L3356" s="51">
        <v>2.9274499999999999</v>
      </c>
    </row>
    <row r="3357" ht="15" hidden="1">
      <c r="A3357" s="47">
        <v>90163265</v>
      </c>
      <c r="B3357" s="48" t="s">
        <v>653</v>
      </c>
      <c r="C3357" s="48" t="s">
        <v>654</v>
      </c>
      <c r="D3357" s="49" t="s">
        <v>229</v>
      </c>
      <c r="E3357" s="49">
        <v>1</v>
      </c>
      <c r="F3357" s="50" t="s">
        <v>88</v>
      </c>
      <c r="G3357" s="50" t="s">
        <v>14</v>
      </c>
      <c r="H3357" s="22">
        <v>114.678</v>
      </c>
      <c r="J3357" s="39">
        <v>90163265</v>
      </c>
      <c r="K3357" s="51">
        <v>143.33057865000001</v>
      </c>
      <c r="L3357" s="51">
        <v>28.652578649999999</v>
      </c>
    </row>
    <row r="3358" ht="15" hidden="1">
      <c r="A3358" s="47">
        <v>90939310</v>
      </c>
      <c r="B3358" s="48" t="s">
        <v>7848</v>
      </c>
      <c r="C3358" s="48" t="s">
        <v>7848</v>
      </c>
      <c r="D3358" s="49" t="s">
        <v>1744</v>
      </c>
      <c r="E3358" s="49">
        <v>1</v>
      </c>
      <c r="F3358" s="50" t="s">
        <v>88</v>
      </c>
      <c r="G3358" s="50" t="s">
        <v>14</v>
      </c>
      <c r="H3358" s="22">
        <v>5642.0600000000004</v>
      </c>
      <c r="J3358" s="39">
        <v>90939310</v>
      </c>
      <c r="K3358" s="51">
        <v>7086.3000000000002</v>
      </c>
      <c r="L3358" s="51">
        <v>1444.24</v>
      </c>
    </row>
    <row r="3359" ht="15">
      <c r="A3359" s="47">
        <v>90302222</v>
      </c>
      <c r="B3359" s="48" t="s">
        <v>6282</v>
      </c>
      <c r="C3359" s="48" t="s">
        <v>6283</v>
      </c>
      <c r="D3359" s="49" t="s">
        <v>871</v>
      </c>
      <c r="E3359" s="49">
        <v>1000</v>
      </c>
      <c r="F3359" s="50" t="s">
        <v>6251</v>
      </c>
      <c r="G3359" s="50" t="s">
        <v>19</v>
      </c>
      <c r="H3359" s="22">
        <v>4.0000000000000001e-002</v>
      </c>
      <c r="J3359" s="39">
        <v>90302222</v>
      </c>
      <c r="K3359" s="51">
        <v>3.5919449999999999e-002</v>
      </c>
      <c r="L3359" s="51">
        <v>-4.0805499999999996e-003</v>
      </c>
    </row>
    <row r="3360" ht="15" hidden="1">
      <c r="A3360" s="47">
        <v>94938105</v>
      </c>
      <c r="B3360" s="48" t="s">
        <v>3370</v>
      </c>
      <c r="C3360" s="48" t="s">
        <v>3370</v>
      </c>
      <c r="D3360" s="49" t="s">
        <v>1714</v>
      </c>
      <c r="E3360" s="49">
        <v>40</v>
      </c>
      <c r="F3360" s="50" t="s">
        <v>743</v>
      </c>
      <c r="G3360" s="50" t="s">
        <v>261</v>
      </c>
      <c r="H3360" s="22">
        <v>7.6500000000000004</v>
      </c>
      <c r="J3360" s="39">
        <v>94938105</v>
      </c>
      <c r="K3360" s="51">
        <v>10.192856624999999</v>
      </c>
      <c r="L3360" s="51">
        <v>2.5428566250000002</v>
      </c>
    </row>
    <row r="3361" ht="15" hidden="1">
      <c r="A3361" s="47">
        <v>90298918</v>
      </c>
      <c r="B3361" s="48" t="s">
        <v>5554</v>
      </c>
      <c r="C3361" s="48" t="s">
        <v>5555</v>
      </c>
      <c r="D3361" s="49" t="s">
        <v>956</v>
      </c>
      <c r="E3361" s="49">
        <v>1</v>
      </c>
      <c r="F3361" s="50" t="s">
        <v>60</v>
      </c>
      <c r="G3361" s="50" t="s">
        <v>14</v>
      </c>
      <c r="H3361" s="22">
        <v>11.5623</v>
      </c>
      <c r="J3361" s="39">
        <v>90298918</v>
      </c>
      <c r="K3361" s="51">
        <v>16.431723000000002</v>
      </c>
      <c r="L3361" s="51">
        <v>4.8694230000000003</v>
      </c>
    </row>
    <row r="3362" ht="15">
      <c r="A3362" s="47">
        <v>92468977</v>
      </c>
      <c r="B3362" s="48" t="s">
        <v>1315</v>
      </c>
      <c r="C3362" s="48" t="s">
        <v>1316</v>
      </c>
      <c r="D3362" s="49" t="s">
        <v>50</v>
      </c>
      <c r="E3362" s="49">
        <v>400</v>
      </c>
      <c r="F3362" s="50" t="s">
        <v>151</v>
      </c>
      <c r="G3362" s="50" t="s">
        <v>19</v>
      </c>
      <c r="H3362" s="22">
        <v>8.1241649999999992e-003</v>
      </c>
      <c r="J3362" s="39">
        <v>92468977</v>
      </c>
      <c r="K3362" s="51">
        <v>1.197315e-002</v>
      </c>
      <c r="L3362" s="51">
        <v>3.8489850000000001e-003</v>
      </c>
    </row>
    <row r="3363" ht="15" hidden="1">
      <c r="A3363" s="47">
        <v>90313020</v>
      </c>
      <c r="B3363" s="48" t="s">
        <v>3946</v>
      </c>
      <c r="C3363" s="48" t="s">
        <v>3946</v>
      </c>
      <c r="D3363" s="49" t="s">
        <v>528</v>
      </c>
      <c r="E3363" s="49">
        <v>1</v>
      </c>
      <c r="F3363" s="50" t="s">
        <v>13</v>
      </c>
      <c r="G3363" s="50" t="s">
        <v>14</v>
      </c>
      <c r="H3363" s="22">
        <v>20.129999999999999</v>
      </c>
      <c r="J3363" s="39">
        <v>90313020</v>
      </c>
      <c r="K3363" s="51">
        <v>29.853054</v>
      </c>
      <c r="L3363" s="51">
        <v>9.7230540000000101</v>
      </c>
    </row>
    <row r="3364" ht="15" hidden="1">
      <c r="A3364" s="47">
        <v>92393586</v>
      </c>
      <c r="B3364" s="48" t="s">
        <v>9308</v>
      </c>
      <c r="C3364" s="48" t="s">
        <v>9309</v>
      </c>
      <c r="D3364" s="49" t="s">
        <v>36</v>
      </c>
      <c r="E3364" s="49">
        <v>10</v>
      </c>
      <c r="F3364" s="50" t="s">
        <v>95</v>
      </c>
      <c r="G3364" s="50" t="s">
        <v>19</v>
      </c>
      <c r="H3364" s="22">
        <v>0.87929999999999997</v>
      </c>
      <c r="J3364" s="39">
        <v>92393586</v>
      </c>
      <c r="K3364" s="51">
        <v>1.6522946999999999</v>
      </c>
      <c r="L3364" s="51">
        <v>0.77299470000000003</v>
      </c>
    </row>
    <row r="3365" ht="15" hidden="1">
      <c r="A3365" s="47">
        <v>90268229</v>
      </c>
      <c r="B3365" s="48" t="s">
        <v>2874</v>
      </c>
      <c r="C3365" s="48" t="s">
        <v>2876</v>
      </c>
      <c r="D3365" s="49" t="s">
        <v>603</v>
      </c>
      <c r="E3365" s="49">
        <v>20</v>
      </c>
      <c r="F3365" s="50" t="s">
        <v>18</v>
      </c>
      <c r="G3365" s="50" t="s">
        <v>19</v>
      </c>
      <c r="H3365" s="22">
        <v>1.04</v>
      </c>
      <c r="J3365" s="39">
        <v>90268229</v>
      </c>
      <c r="K3365" s="51">
        <v>1.0296909000000001</v>
      </c>
      <c r="L3365" s="51">
        <v>-1.03091e-002</v>
      </c>
    </row>
    <row r="3366" ht="15" hidden="1">
      <c r="A3366" s="47">
        <v>94938822</v>
      </c>
      <c r="B3366" s="48" t="s">
        <v>7187</v>
      </c>
      <c r="C3366" s="48" t="s">
        <v>7188</v>
      </c>
      <c r="D3366" s="49" t="s">
        <v>455</v>
      </c>
      <c r="E3366" s="49">
        <v>500</v>
      </c>
      <c r="F3366" s="50" t="s">
        <v>743</v>
      </c>
      <c r="G3366" s="50" t="s">
        <v>261</v>
      </c>
      <c r="H3366" s="22">
        <v>0.47999999999999998</v>
      </c>
      <c r="J3366" s="39">
        <v>94938822</v>
      </c>
      <c r="K3366" s="51">
        <v>0.46576693800000002</v>
      </c>
      <c r="L3366" s="51">
        <v>-1.4233061999999999e-002</v>
      </c>
    </row>
    <row r="3367" ht="15" hidden="1">
      <c r="A3367" s="47">
        <v>90141156</v>
      </c>
      <c r="B3367" s="48" t="s">
        <v>4906</v>
      </c>
      <c r="C3367" s="48" t="s">
        <v>4908</v>
      </c>
      <c r="D3367" s="49" t="s">
        <v>43</v>
      </c>
      <c r="E3367" s="49">
        <v>10</v>
      </c>
      <c r="F3367" s="50" t="s">
        <v>18</v>
      </c>
      <c r="G3367" s="50" t="s">
        <v>19</v>
      </c>
      <c r="H3367" s="22">
        <v>0.209057142857143</v>
      </c>
      <c r="J3367" s="39">
        <v>90141156</v>
      </c>
      <c r="K3367" s="51">
        <v>1.9037308500000001</v>
      </c>
      <c r="L3367" s="51">
        <v>1.6946737071428599</v>
      </c>
    </row>
    <row r="3368" ht="15">
      <c r="A3368" s="47">
        <v>90265149</v>
      </c>
      <c r="B3368" s="48" t="s">
        <v>8060</v>
      </c>
      <c r="C3368" s="48" t="s">
        <v>8060</v>
      </c>
      <c r="D3368" s="49" t="s">
        <v>1714</v>
      </c>
      <c r="E3368" s="49">
        <v>100</v>
      </c>
      <c r="F3368" s="50" t="s">
        <v>743</v>
      </c>
      <c r="G3368" s="50" t="s">
        <v>19</v>
      </c>
      <c r="H3368" s="22">
        <v>15.17</v>
      </c>
      <c r="J3368" s="39">
        <v>90265149</v>
      </c>
      <c r="K3368" s="51">
        <v>15.167249999999999</v>
      </c>
      <c r="L3368" s="51">
        <v>-2.7500000000006998e-003</v>
      </c>
    </row>
    <row r="3369" ht="15">
      <c r="A3369" s="47">
        <v>90204093</v>
      </c>
      <c r="B3369" s="48" t="s">
        <v>7885</v>
      </c>
      <c r="C3369" s="48" t="s">
        <v>7886</v>
      </c>
      <c r="D3369" s="49" t="s">
        <v>414</v>
      </c>
      <c r="E3369" s="49">
        <v>1</v>
      </c>
      <c r="F3369" s="50" t="s">
        <v>60</v>
      </c>
      <c r="G3369" s="50" t="s">
        <v>14</v>
      </c>
      <c r="H3369" s="22">
        <v>2.3300000000000001</v>
      </c>
      <c r="J3369" s="39">
        <v>90204093</v>
      </c>
      <c r="K3369" s="51">
        <v>2.3262119999999999</v>
      </c>
      <c r="L3369" s="51">
        <v>-3.7880000000001198e-003</v>
      </c>
    </row>
    <row r="3370" ht="15" hidden="1">
      <c r="A3370" s="47">
        <v>90295722</v>
      </c>
      <c r="B3370" s="48" t="s">
        <v>4811</v>
      </c>
      <c r="C3370" s="48" t="s">
        <v>4812</v>
      </c>
      <c r="D3370" s="49" t="s">
        <v>633</v>
      </c>
      <c r="E3370" s="49">
        <v>200</v>
      </c>
      <c r="F3370" s="50" t="s">
        <v>18</v>
      </c>
      <c r="G3370" s="50" t="s">
        <v>19</v>
      </c>
      <c r="H3370" s="22">
        <v>0.24335999999999999</v>
      </c>
      <c r="J3370" s="39">
        <v>90295722</v>
      </c>
      <c r="K3370" s="51">
        <v>43.630158600000001</v>
      </c>
      <c r="L3370" s="51">
        <v>43.386798599999999</v>
      </c>
    </row>
  </sheetData>
  <mergeCells count="2">
    <mergeCell ref="A1:H1"/>
    <mergeCell ref="J1:L1"/>
  </mergeCells>
  <conditionalFormatting sqref="A3:A3109">
    <cfRule type="expression" priority="1" dxfId="0" stopIfTrue="1">
      <formula>AND(COUNTIF($A$3:$A$3109,A3)&gt;1,NOT(ISBLANK(A3)))</formula>
    </cfRule>
  </conditionalFormatting>
  <conditionalFormatting sqref="A3110:A3370">
    <cfRule type="expression" priority="2" dxfId="0" stopIfTrue="1">
      <formula>AND(COUNTIF($A$3110:$A$3370,A3110)&gt;1,NOT(ISBLANK(A3110)))</formula>
    </cfRule>
  </conditionalFormatting>
  <conditionalFormatting sqref="A3:A3370">
    <cfRule type="expression" priority="3" dxfId="0" stopIfTrue="1">
      <formula>AND(COUNTIF($A$3:$A$3370,A3)&gt;1,NOT(ISBLANK(A3)))</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workbookViewId="0">
      <selection activeCell="D30" sqref="D30"/>
    </sheetView>
  </sheetViews>
  <sheetFormatPr baseColWidth="8" defaultRowHeight="12.75" customHeight="1"/>
  <cols>
    <col customWidth="1" min="1" max="1" style="54" width="1.2734399999999999"/>
    <col customWidth="1" min="2" max="2" style="1" width="11.550800000000001"/>
    <col customWidth="1" min="3" max="3" style="55" width="9.2734400000000008"/>
    <col customWidth="1" min="4" max="4" style="2" width="34.984400000000001"/>
    <col customWidth="1" min="5" max="5" style="2" width="46.273400000000002"/>
    <col customWidth="1" min="6" max="6" style="56" width="9.6953099999999992"/>
    <col customWidth="1" min="7" max="7" style="56" width="12.273400000000001"/>
    <col customWidth="1" min="8" max="8" style="2" width="4.9843799999999998"/>
    <col customWidth="1" min="9" max="9" style="2" width="2.9843799999999998"/>
    <col customWidth="1" min="10" max="10" style="2" width="4.9843799999999998"/>
    <col customWidth="1" min="11" max="11" style="57" width="11.4062"/>
    <col customWidth="1" min="12" max="12" style="57" width="16.6953"/>
    <col customWidth="1" min="13" max="13" style="57" width="14.4062"/>
    <col customWidth="1" min="14" max="14" style="57" width="15.273400000000001"/>
    <col customWidth="1" min="15" max="15" style="57" width="16.550799999999999"/>
    <col customWidth="1" min="16" max="16" style="58" width="16.550799999999999"/>
    <col customWidth="1" min="17" max="17" style="54" width="17.406199999999998"/>
    <col customWidth="1" min="18" max="19" style="54" width="16.8398"/>
    <col customWidth="1" min="20" max="20" style="54" width="17.128900000000002"/>
    <col customWidth="1" min="21" max="21" style="54" width="8.6953099999999992"/>
    <col customWidth="1" min="22" max="22" style="54" width="15.984400000000001"/>
    <col customWidth="1" min="23" max="23" style="54" width="8.6953099999999992"/>
    <col customWidth="1" min="24" max="24" style="54" width="13.273400000000001"/>
    <col customWidth="1" min="25" max="257" style="54" width="8.6953099999999992"/>
  </cols>
  <sheetData>
    <row r="1" ht="73.5" customHeight="1">
      <c r="B1" s="59" t="s">
        <v>0</v>
      </c>
      <c r="C1" s="59"/>
      <c r="D1" s="59"/>
      <c r="E1" s="59"/>
      <c r="F1" s="59"/>
      <c r="G1" s="59"/>
      <c r="H1" s="59"/>
      <c r="I1" s="59"/>
      <c r="J1" s="59"/>
      <c r="K1" s="59"/>
      <c r="L1" s="60"/>
      <c r="M1" s="60"/>
      <c r="N1" s="60"/>
      <c r="O1" s="60"/>
      <c r="P1" s="60"/>
    </row>
    <row r="2" ht="10.5" customHeight="1">
      <c r="B2" s="60" t="s">
        <v>10054</v>
      </c>
      <c r="C2" s="60"/>
      <c r="D2" s="60"/>
      <c r="E2" s="60"/>
      <c r="F2" s="60"/>
      <c r="G2" s="60"/>
      <c r="H2" s="60"/>
      <c r="I2" s="60"/>
      <c r="J2" s="60"/>
      <c r="K2" s="61"/>
      <c r="L2" s="61"/>
      <c r="M2" s="61"/>
      <c r="N2" s="61"/>
      <c r="O2" s="61"/>
      <c r="P2" s="61"/>
    </row>
    <row r="3" ht="8.25" customHeight="1">
      <c r="B3" s="62" t="s">
        <v>10055</v>
      </c>
      <c r="C3" s="63"/>
      <c r="D3" s="64"/>
      <c r="E3" s="64"/>
      <c r="F3" s="65"/>
      <c r="G3" s="65"/>
      <c r="H3" s="65"/>
      <c r="I3" s="65"/>
      <c r="J3" s="65"/>
    </row>
    <row r="4" ht="15" customHeight="1">
      <c r="B4" s="62"/>
      <c r="C4" s="66"/>
      <c r="D4" s="64"/>
      <c r="E4" s="64"/>
      <c r="F4" s="65"/>
      <c r="G4" s="65"/>
      <c r="H4" s="65"/>
      <c r="I4" s="65"/>
      <c r="J4" s="65"/>
      <c r="L4" s="57" t="s">
        <v>10056</v>
      </c>
      <c r="Q4" s="67" t="s">
        <v>10057</v>
      </c>
      <c r="R4" s="68">
        <f>SUM(R6:R203)</f>
        <v>6452361.3199999994</v>
      </c>
      <c r="S4" s="68">
        <f>SUM(S6:S203)</f>
        <v>6882166.8158313204</v>
      </c>
      <c r="T4" s="68">
        <f>SUM(T6:T203)</f>
        <v>6904343.4261817606</v>
      </c>
      <c r="U4" s="69">
        <f>(T4-S4)/S4</f>
        <v>3.2223296737629963e-003</v>
      </c>
      <c r="V4" s="70">
        <f>T4-S4</f>
        <v>22176.610350440256</v>
      </c>
    </row>
    <row r="5" s="71" customFormat="1" ht="33" customHeight="1">
      <c r="B5" s="72" t="s">
        <v>2</v>
      </c>
      <c r="C5" s="73" t="s">
        <v>10058</v>
      </c>
      <c r="D5" s="74" t="s">
        <v>3</v>
      </c>
      <c r="E5" s="74" t="s">
        <v>4</v>
      </c>
      <c r="F5" s="74" t="s">
        <v>5</v>
      </c>
      <c r="G5" s="75" t="s">
        <v>10059</v>
      </c>
      <c r="H5" s="74" t="s">
        <v>6</v>
      </c>
      <c r="I5" s="74" t="s">
        <v>7</v>
      </c>
      <c r="J5" s="74" t="s">
        <v>8</v>
      </c>
      <c r="K5" s="74" t="s">
        <v>10060</v>
      </c>
      <c r="L5" s="76" t="s">
        <v>10061</v>
      </c>
      <c r="M5" s="76" t="s">
        <v>10062</v>
      </c>
      <c r="N5" s="76" t="s">
        <v>10063</v>
      </c>
      <c r="O5" s="77" t="s">
        <v>10064</v>
      </c>
      <c r="P5" s="78" t="s">
        <v>10065</v>
      </c>
      <c r="Q5" s="79" t="s">
        <v>10066</v>
      </c>
      <c r="R5" s="79" t="s">
        <v>10067</v>
      </c>
      <c r="S5" s="80" t="s">
        <v>10068</v>
      </c>
      <c r="T5" s="79" t="s">
        <v>10069</v>
      </c>
      <c r="U5" s="79" t="s">
        <v>10070</v>
      </c>
      <c r="V5" s="79" t="s">
        <v>10071</v>
      </c>
      <c r="W5" s="79" t="s">
        <v>10072</v>
      </c>
    </row>
    <row r="6" s="81" customFormat="1" ht="15" customHeight="1">
      <c r="B6" s="82">
        <v>90266609</v>
      </c>
      <c r="C6" s="83" t="s">
        <v>10073</v>
      </c>
      <c r="D6" s="84" t="s">
        <v>7686</v>
      </c>
      <c r="E6" s="84" t="s">
        <v>7686</v>
      </c>
      <c r="F6" s="84" t="s">
        <v>725</v>
      </c>
      <c r="G6" s="84" t="s">
        <v>10074</v>
      </c>
      <c r="H6" s="85">
        <v>1</v>
      </c>
      <c r="I6" s="86" t="s">
        <v>10036</v>
      </c>
      <c r="J6" s="86" t="s">
        <v>14</v>
      </c>
      <c r="K6" s="87">
        <v>416.49423552000002</v>
      </c>
      <c r="L6" s="87" t="s">
        <v>10075</v>
      </c>
      <c r="M6" s="87" t="s">
        <v>10075</v>
      </c>
      <c r="N6" s="87" t="s">
        <v>10075</v>
      </c>
      <c r="O6" s="88">
        <v>0</v>
      </c>
      <c r="P6" s="89">
        <v>416.49423552000002</v>
      </c>
      <c r="Q6" s="90">
        <v>2794</v>
      </c>
      <c r="R6" s="91">
        <v>1127271.6599999999</v>
      </c>
      <c r="S6" s="91">
        <f t="shared" ref="S6:S137" si="0">Q6*K6</f>
        <v>1163684.89404288</v>
      </c>
      <c r="T6" s="91">
        <f t="shared" ref="T6:T137" si="1">Q6*P6</f>
        <v>1163684.89404288</v>
      </c>
      <c r="U6" s="92">
        <f t="shared" ref="U6:U203" si="2">(T6-S6)/S6</f>
        <v>0</v>
      </c>
      <c r="V6" s="92">
        <f t="shared" ref="V6:V201" si="3">T6/SUM($T$6:$T$203)</f>
        <v>0.16854388929005246</v>
      </c>
      <c r="W6" s="93" t="s">
        <v>10076</v>
      </c>
    </row>
    <row r="7" s="81" customFormat="1" ht="15" customHeight="1">
      <c r="B7" s="82">
        <v>90870352</v>
      </c>
      <c r="C7" s="83" t="s">
        <v>10073</v>
      </c>
      <c r="D7" s="84" t="s">
        <v>5463</v>
      </c>
      <c r="E7" s="84" t="s">
        <v>5463</v>
      </c>
      <c r="F7" s="84" t="s">
        <v>506</v>
      </c>
      <c r="G7" s="84" t="s">
        <v>2995</v>
      </c>
      <c r="H7" s="85">
        <v>1</v>
      </c>
      <c r="I7" s="86" t="s">
        <v>10036</v>
      </c>
      <c r="J7" s="86" t="s">
        <v>14</v>
      </c>
      <c r="K7" s="87">
        <v>557.75602978920006</v>
      </c>
      <c r="L7" s="87">
        <f>VLOOKUP(B7,Planilha2!$F:$M,2,0)</f>
        <v>1805</v>
      </c>
      <c r="M7" s="87">
        <f>VLOOKUP(B7,Planilha2!$F:$M,3,0)</f>
        <v>1</v>
      </c>
      <c r="N7" s="87">
        <f>VLOOKUP(B7,Planilha2!$F:$M,4,0)</f>
        <v>1805</v>
      </c>
      <c r="O7" s="88">
        <v>0</v>
      </c>
      <c r="P7" s="89">
        <v>557.75602978920006</v>
      </c>
      <c r="Q7" s="90">
        <v>1603</v>
      </c>
      <c r="R7" s="91">
        <v>853808.50999999896</v>
      </c>
      <c r="S7" s="91">
        <f t="shared" si="0"/>
        <v>894082.91575208772</v>
      </c>
      <c r="T7" s="91">
        <f t="shared" si="1"/>
        <v>894082.91575208772</v>
      </c>
      <c r="U7" s="92">
        <f t="shared" si="2"/>
        <v>0</v>
      </c>
      <c r="V7" s="92">
        <f t="shared" si="3"/>
        <v>0.12949571893565748</v>
      </c>
      <c r="W7" s="93" t="s">
        <v>10076</v>
      </c>
      <c r="X7" s="94"/>
    </row>
    <row r="8" s="81" customFormat="1" ht="15" customHeight="1">
      <c r="B8" s="82">
        <v>90312520</v>
      </c>
      <c r="C8" s="83" t="s">
        <v>10073</v>
      </c>
      <c r="D8" s="84" t="s">
        <v>7672</v>
      </c>
      <c r="E8" s="84" t="s">
        <v>7672</v>
      </c>
      <c r="F8" s="84" t="s">
        <v>725</v>
      </c>
      <c r="G8" s="84" t="s">
        <v>10074</v>
      </c>
      <c r="H8" s="85">
        <v>1</v>
      </c>
      <c r="I8" s="86" t="s">
        <v>10036</v>
      </c>
      <c r="J8" s="86" t="s">
        <v>14</v>
      </c>
      <c r="K8" s="87">
        <v>604.67008836959997</v>
      </c>
      <c r="L8" s="87" t="s">
        <v>10075</v>
      </c>
      <c r="M8" s="87" t="s">
        <v>10075</v>
      </c>
      <c r="N8" s="87" t="s">
        <v>10075</v>
      </c>
      <c r="O8" s="88">
        <v>0</v>
      </c>
      <c r="P8" s="89">
        <v>604.67008836959997</v>
      </c>
      <c r="Q8" s="90">
        <v>861</v>
      </c>
      <c r="R8" s="91">
        <v>494460.890000001</v>
      </c>
      <c r="S8" s="91">
        <f t="shared" si="0"/>
        <v>520620.94608622557</v>
      </c>
      <c r="T8" s="91">
        <f t="shared" si="1"/>
        <v>520620.94608622557</v>
      </c>
      <c r="U8" s="92">
        <f t="shared" si="2"/>
        <v>0</v>
      </c>
      <c r="V8" s="92">
        <f t="shared" si="3"/>
        <v>7.5404845030157971e-002</v>
      </c>
      <c r="W8" s="93" t="s">
        <v>10076</v>
      </c>
    </row>
    <row r="9" s="81" customFormat="1" ht="15" customHeight="1">
      <c r="B9" s="82">
        <v>90266641</v>
      </c>
      <c r="C9" s="83" t="s">
        <v>10073</v>
      </c>
      <c r="D9" s="84" t="s">
        <v>7678</v>
      </c>
      <c r="E9" s="84" t="s">
        <v>7678</v>
      </c>
      <c r="F9" s="84" t="s">
        <v>725</v>
      </c>
      <c r="G9" s="84" t="s">
        <v>10074</v>
      </c>
      <c r="H9" s="85">
        <v>1</v>
      </c>
      <c r="I9" s="86" t="s">
        <v>10036</v>
      </c>
      <c r="J9" s="86" t="s">
        <v>14</v>
      </c>
      <c r="K9" s="87">
        <v>690.40224000000001</v>
      </c>
      <c r="L9" s="87" t="s">
        <v>10075</v>
      </c>
      <c r="M9" s="87" t="s">
        <v>10075</v>
      </c>
      <c r="N9" s="87" t="s">
        <v>10075</v>
      </c>
      <c r="O9" s="88">
        <v>0</v>
      </c>
      <c r="P9" s="89">
        <v>690.40224000000001</v>
      </c>
      <c r="Q9" s="90">
        <v>710</v>
      </c>
      <c r="R9" s="91">
        <v>474848</v>
      </c>
      <c r="S9" s="91">
        <f t="shared" si="0"/>
        <v>490185.59039999999</v>
      </c>
      <c r="T9" s="91">
        <f t="shared" si="1"/>
        <v>490185.59039999999</v>
      </c>
      <c r="U9" s="92">
        <f t="shared" si="2"/>
        <v>0</v>
      </c>
      <c r="V9" s="92">
        <f t="shared" si="3"/>
        <v>7.0996698765183289e-002</v>
      </c>
      <c r="W9" s="93" t="s">
        <v>10076</v>
      </c>
    </row>
    <row r="10" s="81" customFormat="1" ht="15" customHeight="1">
      <c r="B10" s="82">
        <v>90852745</v>
      </c>
      <c r="C10" s="83" t="s">
        <v>10073</v>
      </c>
      <c r="D10" s="84" t="s">
        <v>7676</v>
      </c>
      <c r="E10" s="84" t="s">
        <v>7676</v>
      </c>
      <c r="F10" s="84" t="s">
        <v>725</v>
      </c>
      <c r="G10" s="84" t="s">
        <v>10074</v>
      </c>
      <c r="H10" s="85">
        <v>1</v>
      </c>
      <c r="I10" s="86" t="s">
        <v>10036</v>
      </c>
      <c r="J10" s="86" t="s">
        <v>14</v>
      </c>
      <c r="K10" s="87">
        <v>730.72200334320007</v>
      </c>
      <c r="L10" s="87" t="s">
        <v>10075</v>
      </c>
      <c r="M10" s="87" t="s">
        <v>10075</v>
      </c>
      <c r="N10" s="87" t="s">
        <v>10075</v>
      </c>
      <c r="O10" s="88">
        <v>0</v>
      </c>
      <c r="P10" s="89">
        <v>730.72200334320007</v>
      </c>
      <c r="Q10" s="90">
        <v>416</v>
      </c>
      <c r="R10" s="91">
        <v>294087.79999999999</v>
      </c>
      <c r="S10" s="91">
        <f t="shared" si="0"/>
        <v>303980.35339077126</v>
      </c>
      <c r="T10" s="91">
        <f t="shared" si="1"/>
        <v>303980.35339077126</v>
      </c>
      <c r="U10" s="92">
        <f t="shared" si="2"/>
        <v>0</v>
      </c>
      <c r="V10" s="92">
        <f t="shared" si="3"/>
        <v>4.4027409215778024e-002</v>
      </c>
      <c r="W10" s="93" t="s">
        <v>10076</v>
      </c>
    </row>
    <row r="11" s="81" customFormat="1" ht="15" customHeight="1">
      <c r="B11" s="82">
        <v>96006072</v>
      </c>
      <c r="C11" s="83">
        <v>20</v>
      </c>
      <c r="D11" s="84" t="s">
        <v>9911</v>
      </c>
      <c r="E11" s="84" t="s">
        <v>9911</v>
      </c>
      <c r="F11" s="84" t="s">
        <v>5467</v>
      </c>
      <c r="G11" s="84" t="s">
        <v>2995</v>
      </c>
      <c r="H11" s="85">
        <v>1</v>
      </c>
      <c r="I11" s="86" t="s">
        <v>10036</v>
      </c>
      <c r="J11" s="86" t="s">
        <v>14</v>
      </c>
      <c r="K11" s="87">
        <v>191.70574902000001</v>
      </c>
      <c r="L11" s="87">
        <f>VLOOKUP(B11,Planilha2!$F:$M,2,0)</f>
        <v>715</v>
      </c>
      <c r="M11" s="87">
        <f>VLOOKUP(B11,Planilha2!$F:$M,3,0)</f>
        <v>1</v>
      </c>
      <c r="N11" s="87">
        <f>VLOOKUP(B11,Planilha2!$F:$M,4,0)</f>
        <v>715</v>
      </c>
      <c r="O11" s="88">
        <v>0</v>
      </c>
      <c r="P11" s="89">
        <v>191.70574902000001</v>
      </c>
      <c r="Q11" s="90">
        <v>1495</v>
      </c>
      <c r="R11" s="91">
        <v>277516.77000000002</v>
      </c>
      <c r="S11" s="91">
        <f t="shared" si="0"/>
        <v>286600.09478490002</v>
      </c>
      <c r="T11" s="91">
        <f t="shared" si="1"/>
        <v>286600.09478490002</v>
      </c>
      <c r="U11" s="92">
        <f t="shared" si="2"/>
        <v>0</v>
      </c>
      <c r="V11" s="92">
        <f t="shared" si="3"/>
        <v>4.1510115748022047e-002</v>
      </c>
      <c r="W11" s="93" t="s">
        <v>10076</v>
      </c>
      <c r="X11" s="94"/>
    </row>
    <row r="12" s="81" customFormat="1" ht="15" customHeight="1">
      <c r="B12" s="82">
        <v>90852788</v>
      </c>
      <c r="C12" s="83" t="s">
        <v>10073</v>
      </c>
      <c r="D12" s="84" t="s">
        <v>7681</v>
      </c>
      <c r="E12" s="84" t="s">
        <v>7681</v>
      </c>
      <c r="F12" s="84" t="s">
        <v>725</v>
      </c>
      <c r="G12" s="84" t="s">
        <v>10074</v>
      </c>
      <c r="H12" s="85">
        <v>1</v>
      </c>
      <c r="I12" s="86" t="s">
        <v>10036</v>
      </c>
      <c r="J12" s="86" t="s">
        <v>14</v>
      </c>
      <c r="K12" s="87">
        <v>686.58724732415396</v>
      </c>
      <c r="L12" s="87" t="s">
        <v>10075</v>
      </c>
      <c r="M12" s="87" t="s">
        <v>10075</v>
      </c>
      <c r="N12" s="87" t="s">
        <v>10075</v>
      </c>
      <c r="O12" s="88">
        <v>0</v>
      </c>
      <c r="P12" s="89">
        <v>686.58724732415396</v>
      </c>
      <c r="Q12" s="90">
        <v>357</v>
      </c>
      <c r="R12" s="91">
        <v>135625.73000000001</v>
      </c>
      <c r="S12" s="91">
        <f t="shared" si="0"/>
        <v>245111.64729472296</v>
      </c>
      <c r="T12" s="91">
        <f t="shared" si="1"/>
        <v>245111.64729472296</v>
      </c>
      <c r="U12" s="92">
        <f t="shared" si="2"/>
        <v>0</v>
      </c>
      <c r="V12" s="92">
        <f t="shared" si="3"/>
        <v>3.5501079851451504e-002</v>
      </c>
      <c r="W12" s="93" t="s">
        <v>10076</v>
      </c>
    </row>
    <row r="13" s="81" customFormat="1" ht="15" customHeight="1">
      <c r="B13" s="82">
        <v>90266668</v>
      </c>
      <c r="C13" s="83" t="s">
        <v>10073</v>
      </c>
      <c r="D13" s="84" t="s">
        <v>5464</v>
      </c>
      <c r="E13" s="84" t="s">
        <v>5464</v>
      </c>
      <c r="F13" s="84" t="s">
        <v>506</v>
      </c>
      <c r="G13" s="84" t="s">
        <v>2995</v>
      </c>
      <c r="H13" s="85">
        <v>1</v>
      </c>
      <c r="I13" s="86" t="s">
        <v>10036</v>
      </c>
      <c r="J13" s="86" t="s">
        <v>14</v>
      </c>
      <c r="K13" s="87">
        <v>486.4479531453</v>
      </c>
      <c r="L13" s="87">
        <f>VLOOKUP(B13,Planilha2!$F:$M,2,0)</f>
        <v>1105</v>
      </c>
      <c r="M13" s="87">
        <f>VLOOKUP(B13,Planilha2!$F:$M,3,0)</f>
        <v>1</v>
      </c>
      <c r="N13" s="87">
        <f>VLOOKUP(B13,Planilha2!$F:$M,4,0)</f>
        <v>1105</v>
      </c>
      <c r="O13" s="88">
        <v>0</v>
      </c>
      <c r="P13" s="89">
        <v>486.4479531453</v>
      </c>
      <c r="Q13" s="90">
        <v>488</v>
      </c>
      <c r="R13" s="91">
        <v>205407.82999999999</v>
      </c>
      <c r="S13" s="91">
        <f t="shared" si="0"/>
        <v>237386.60113490641</v>
      </c>
      <c r="T13" s="91">
        <f t="shared" si="1"/>
        <v>237386.60113490641</v>
      </c>
      <c r="U13" s="92">
        <f t="shared" si="2"/>
        <v>0</v>
      </c>
      <c r="V13" s="92">
        <f t="shared" si="3"/>
        <v>3.4382212251308296e-002</v>
      </c>
      <c r="W13" s="93" t="s">
        <v>10076</v>
      </c>
      <c r="X13" s="94"/>
    </row>
    <row r="14" s="81" customFormat="1" ht="15" customHeight="1">
      <c r="B14" s="82">
        <v>90852729</v>
      </c>
      <c r="C14" s="83" t="s">
        <v>10073</v>
      </c>
      <c r="D14" s="84" t="s">
        <v>7668</v>
      </c>
      <c r="E14" s="84" t="s">
        <v>7668</v>
      </c>
      <c r="F14" s="84" t="s">
        <v>725</v>
      </c>
      <c r="G14" s="84" t="s">
        <v>10074</v>
      </c>
      <c r="H14" s="85">
        <v>1</v>
      </c>
      <c r="I14" s="86" t="s">
        <v>10036</v>
      </c>
      <c r="J14" s="86" t="s">
        <v>14</v>
      </c>
      <c r="K14" s="87">
        <v>595.84763901989709</v>
      </c>
      <c r="L14" s="87" t="s">
        <v>10075</v>
      </c>
      <c r="M14" s="87" t="s">
        <v>10075</v>
      </c>
      <c r="N14" s="87" t="s">
        <v>10075</v>
      </c>
      <c r="O14" s="88">
        <v>0</v>
      </c>
      <c r="P14" s="89">
        <v>595.84763901989709</v>
      </c>
      <c r="Q14" s="90">
        <v>349</v>
      </c>
      <c r="R14" s="91">
        <v>201036.70999999999</v>
      </c>
      <c r="S14" s="91">
        <f t="shared" si="0"/>
        <v>207950.82601794408</v>
      </c>
      <c r="T14" s="91">
        <f t="shared" si="1"/>
        <v>207950.82601794408</v>
      </c>
      <c r="U14" s="92">
        <f t="shared" si="2"/>
        <v>0</v>
      </c>
      <c r="V14" s="92">
        <f t="shared" si="3"/>
        <v>3.0118841601850188e-002</v>
      </c>
      <c r="W14" s="93" t="s">
        <v>10076</v>
      </c>
    </row>
    <row r="15" s="81" customFormat="1" ht="15" customHeight="1">
      <c r="B15" s="82">
        <v>90276361</v>
      </c>
      <c r="C15" s="83">
        <v>20</v>
      </c>
      <c r="D15" s="84" t="s">
        <v>6451</v>
      </c>
      <c r="E15" s="84" t="s">
        <v>6451</v>
      </c>
      <c r="F15" s="84" t="s">
        <v>728</v>
      </c>
      <c r="G15" s="84" t="s">
        <v>6476</v>
      </c>
      <c r="H15" s="85">
        <v>1</v>
      </c>
      <c r="I15" s="86" t="s">
        <v>10036</v>
      </c>
      <c r="J15" s="86" t="s">
        <v>14</v>
      </c>
      <c r="K15" s="87">
        <v>680.80701150000004</v>
      </c>
      <c r="L15" s="87" t="s">
        <v>10075</v>
      </c>
      <c r="M15" s="87" t="s">
        <v>10075</v>
      </c>
      <c r="N15" s="87" t="s">
        <v>10075</v>
      </c>
      <c r="O15" s="88">
        <v>0</v>
      </c>
      <c r="P15" s="89">
        <v>680.80701150000004</v>
      </c>
      <c r="Q15" s="90">
        <v>305</v>
      </c>
      <c r="R15" s="91">
        <v>201149.39000000001</v>
      </c>
      <c r="S15" s="91">
        <f t="shared" si="0"/>
        <v>207646.1385075</v>
      </c>
      <c r="T15" s="91">
        <f t="shared" si="1"/>
        <v>207646.1385075</v>
      </c>
      <c r="U15" s="92">
        <f t="shared" si="2"/>
        <v>0</v>
      </c>
      <c r="V15" s="92">
        <f t="shared" si="3"/>
        <v>3.0074711770577793e-002</v>
      </c>
      <c r="W15" s="93" t="s">
        <v>10076</v>
      </c>
      <c r="X15" s="94"/>
    </row>
    <row r="16" s="81" customFormat="1" ht="15" customHeight="1">
      <c r="B16" s="82">
        <v>90311680</v>
      </c>
      <c r="C16" s="83">
        <v>20</v>
      </c>
      <c r="D16" s="84" t="s">
        <v>7658</v>
      </c>
      <c r="E16" s="84" t="s">
        <v>7659</v>
      </c>
      <c r="F16" s="84" t="s">
        <v>725</v>
      </c>
      <c r="G16" s="84" t="s">
        <v>10074</v>
      </c>
      <c r="H16" s="85">
        <v>1</v>
      </c>
      <c r="I16" s="86" t="s">
        <v>10036</v>
      </c>
      <c r="J16" s="86" t="s">
        <v>14</v>
      </c>
      <c r="K16" s="87">
        <v>57.230712000000004</v>
      </c>
      <c r="L16" s="87" t="s">
        <v>10075</v>
      </c>
      <c r="M16" s="87" t="s">
        <v>10075</v>
      </c>
      <c r="N16" s="87" t="s">
        <v>10075</v>
      </c>
      <c r="O16" s="88">
        <v>0</v>
      </c>
      <c r="P16" s="87">
        <v>57.230712000000004</v>
      </c>
      <c r="Q16" s="90">
        <v>2669</v>
      </c>
      <c r="R16" s="91">
        <v>143095.07999999999</v>
      </c>
      <c r="S16" s="91">
        <f t="shared" si="0"/>
        <v>152748.77032800001</v>
      </c>
      <c r="T16" s="91">
        <f t="shared" si="1"/>
        <v>152748.77032800001</v>
      </c>
      <c r="U16" s="92">
        <f t="shared" si="2"/>
        <v>0</v>
      </c>
      <c r="V16" s="92">
        <f t="shared" si="3"/>
        <v>2.2123576551648028e-002</v>
      </c>
      <c r="W16" s="93" t="s">
        <v>10076</v>
      </c>
    </row>
    <row r="17" s="81" customFormat="1" ht="15" customHeight="1">
      <c r="B17" s="82">
        <v>90852370</v>
      </c>
      <c r="C17" s="83" t="s">
        <v>10073</v>
      </c>
      <c r="D17" s="84" t="s">
        <v>7670</v>
      </c>
      <c r="E17" s="84" t="s">
        <v>7670</v>
      </c>
      <c r="F17" s="84" t="s">
        <v>725</v>
      </c>
      <c r="G17" s="84" t="s">
        <v>10074</v>
      </c>
      <c r="H17" s="85">
        <v>1</v>
      </c>
      <c r="I17" s="86" t="s">
        <v>10036</v>
      </c>
      <c r="J17" s="86" t="s">
        <v>14</v>
      </c>
      <c r="K17" s="89">
        <v>643.53056689369794</v>
      </c>
      <c r="L17" s="87" t="s">
        <v>10075</v>
      </c>
      <c r="M17" s="87" t="s">
        <v>10075</v>
      </c>
      <c r="N17" s="87" t="s">
        <v>10075</v>
      </c>
      <c r="O17" s="95">
        <v>0</v>
      </c>
      <c r="P17" s="89">
        <v>643.53056689369794</v>
      </c>
      <c r="Q17" s="90">
        <v>219</v>
      </c>
      <c r="R17" s="91">
        <v>136445.60999999999</v>
      </c>
      <c r="S17" s="91">
        <f t="shared" si="0"/>
        <v>140933.19414971984</v>
      </c>
      <c r="T17" s="91">
        <f t="shared" si="1"/>
        <v>140933.19414971984</v>
      </c>
      <c r="U17" s="92">
        <f t="shared" si="2"/>
        <v>0</v>
      </c>
      <c r="V17" s="92">
        <f t="shared" si="3"/>
        <v>2.0412251455408658e-002</v>
      </c>
      <c r="W17" s="93" t="s">
        <v>10076</v>
      </c>
    </row>
    <row r="18" s="81" customFormat="1" ht="15" customHeight="1">
      <c r="B18" s="82">
        <v>90870360</v>
      </c>
      <c r="C18" s="83" t="s">
        <v>10073</v>
      </c>
      <c r="D18" s="84" t="s">
        <v>5458</v>
      </c>
      <c r="E18" s="84" t="s">
        <v>5458</v>
      </c>
      <c r="F18" s="84" t="s">
        <v>506</v>
      </c>
      <c r="G18" s="84" t="s">
        <v>2995</v>
      </c>
      <c r="H18" s="85">
        <v>1</v>
      </c>
      <c r="I18" s="86" t="s">
        <v>10036</v>
      </c>
      <c r="J18" s="86" t="s">
        <v>14</v>
      </c>
      <c r="K18" s="87">
        <v>623.43140380739999</v>
      </c>
      <c r="L18" s="87">
        <f>VLOOKUP(B18,Planilha2!$F:$M,2,0)</f>
        <v>1250</v>
      </c>
      <c r="M18" s="87">
        <f>VLOOKUP(B18,Planilha2!$F:$M,3,0)</f>
        <v>1</v>
      </c>
      <c r="N18" s="87">
        <f>VLOOKUP(B18,Planilha2!$F:$M,4,0)</f>
        <v>1250</v>
      </c>
      <c r="O18" s="88">
        <v>0</v>
      </c>
      <c r="P18" s="89">
        <v>623.43140380739999</v>
      </c>
      <c r="Q18" s="90">
        <v>197</v>
      </c>
      <c r="R18" s="91">
        <v>118721.8</v>
      </c>
      <c r="S18" s="91">
        <f t="shared" si="0"/>
        <v>122815.9865500578</v>
      </c>
      <c r="T18" s="91">
        <f t="shared" si="1"/>
        <v>122815.9865500578</v>
      </c>
      <c r="U18" s="92">
        <f t="shared" si="2"/>
        <v>0</v>
      </c>
      <c r="V18" s="92">
        <f t="shared" si="3"/>
        <v>1.778822097468832e-002</v>
      </c>
      <c r="W18" s="93" t="s">
        <v>10076</v>
      </c>
      <c r="X18" s="94"/>
    </row>
    <row r="19" s="81" customFormat="1" ht="15" customHeight="1">
      <c r="B19" s="82">
        <v>90323670</v>
      </c>
      <c r="C19" s="83">
        <v>20</v>
      </c>
      <c r="D19" s="84" t="s">
        <v>5482</v>
      </c>
      <c r="E19" s="84" t="s">
        <v>5482</v>
      </c>
      <c r="F19" s="84" t="s">
        <v>5467</v>
      </c>
      <c r="G19" s="84" t="s">
        <v>2995</v>
      </c>
      <c r="H19" s="85">
        <v>300</v>
      </c>
      <c r="I19" s="86" t="s">
        <v>10077</v>
      </c>
      <c r="J19" s="86" t="s">
        <v>19</v>
      </c>
      <c r="K19" s="87">
        <v>0.68712510042000008</v>
      </c>
      <c r="L19" s="87">
        <f>VLOOKUP(B19,Planilha2!$F:$M,2,0)</f>
        <v>280</v>
      </c>
      <c r="M19" s="87">
        <f>VLOOKUP(B19,Planilha2!$F:$M,3,0)</f>
        <v>1</v>
      </c>
      <c r="N19" s="87">
        <f>VLOOKUP(B19,Planilha2!$F:$M,4,0)</f>
        <v>280</v>
      </c>
      <c r="O19" s="95">
        <v>6.7900000000000002e-002</v>
      </c>
      <c r="P19" s="96">
        <v>0.73378089473851804</v>
      </c>
      <c r="Q19" s="90">
        <v>178613.95000000001</v>
      </c>
      <c r="R19" s="91">
        <v>110240.39999999999</v>
      </c>
      <c r="S19" s="91">
        <f t="shared" si="0"/>
        <v>122730.12833016289</v>
      </c>
      <c r="T19" s="91">
        <f t="shared" si="1"/>
        <v>131063.50404378094</v>
      </c>
      <c r="U19" s="92">
        <f t="shared" si="2"/>
        <v>6.7899999999999919e-002</v>
      </c>
      <c r="V19" s="92">
        <f t="shared" si="3"/>
        <v>1.8982761423306207e-002</v>
      </c>
      <c r="W19" s="93" t="s">
        <v>10076</v>
      </c>
    </row>
    <row r="20" s="81" customFormat="1" ht="15" customHeight="1">
      <c r="B20" s="82">
        <v>90276450</v>
      </c>
      <c r="C20" s="83">
        <v>20</v>
      </c>
      <c r="D20" s="84" t="s">
        <v>7632</v>
      </c>
      <c r="E20" s="84" t="s">
        <v>7632</v>
      </c>
      <c r="F20" s="84" t="s">
        <v>728</v>
      </c>
      <c r="G20" s="84" t="s">
        <v>6476</v>
      </c>
      <c r="H20" s="85">
        <v>1</v>
      </c>
      <c r="I20" s="86" t="s">
        <v>10036</v>
      </c>
      <c r="J20" s="86" t="s">
        <v>14</v>
      </c>
      <c r="K20" s="87">
        <v>530.61252300000001</v>
      </c>
      <c r="L20" s="87" t="s">
        <v>10075</v>
      </c>
      <c r="M20" s="87" t="s">
        <v>10075</v>
      </c>
      <c r="N20" s="87" t="s">
        <v>10075</v>
      </c>
      <c r="O20" s="88">
        <v>0</v>
      </c>
      <c r="P20" s="89">
        <v>530.61252300000001</v>
      </c>
      <c r="Q20" s="90">
        <v>228</v>
      </c>
      <c r="R20" s="91">
        <v>117194.28</v>
      </c>
      <c r="S20" s="91">
        <f t="shared" si="0"/>
        <v>120979.65524400001</v>
      </c>
      <c r="T20" s="91">
        <f t="shared" si="1"/>
        <v>120979.65524400001</v>
      </c>
      <c r="U20" s="92">
        <f t="shared" si="2"/>
        <v>0</v>
      </c>
      <c r="V20" s="92">
        <f t="shared" si="3"/>
        <v>1.7522253424595968e-002</v>
      </c>
      <c r="W20" s="93" t="s">
        <v>10076</v>
      </c>
      <c r="X20" s="94"/>
    </row>
    <row r="21" s="81" customFormat="1" ht="15" customHeight="1">
      <c r="B21" s="82">
        <v>92450814</v>
      </c>
      <c r="C21" s="83" t="s">
        <v>10073</v>
      </c>
      <c r="D21" s="84" t="s">
        <v>5471</v>
      </c>
      <c r="E21" s="84" t="s">
        <v>5471</v>
      </c>
      <c r="F21" s="84" t="s">
        <v>506</v>
      </c>
      <c r="G21" s="84" t="s">
        <v>2995</v>
      </c>
      <c r="H21" s="85">
        <v>1</v>
      </c>
      <c r="I21" s="86" t="s">
        <v>10036</v>
      </c>
      <c r="J21" s="86" t="s">
        <v>14</v>
      </c>
      <c r="K21" s="87">
        <v>389.64731987610003</v>
      </c>
      <c r="L21" s="87">
        <f>VLOOKUP(B21,Planilha2!$F:$M,2,0)</f>
        <v>650</v>
      </c>
      <c r="M21" s="87">
        <f>VLOOKUP(B21,Planilha2!$F:$M,3,0)</f>
        <v>1</v>
      </c>
      <c r="N21" s="87">
        <f>VLOOKUP(B21,Planilha2!$F:$M,4,0)</f>
        <v>650</v>
      </c>
      <c r="O21" s="88">
        <v>0</v>
      </c>
      <c r="P21" s="89">
        <v>389.64731987610003</v>
      </c>
      <c r="Q21" s="90">
        <v>283</v>
      </c>
      <c r="R21" s="91">
        <v>106805</v>
      </c>
      <c r="S21" s="91">
        <f t="shared" si="0"/>
        <v>110270.19152493631</v>
      </c>
      <c r="T21" s="91">
        <f t="shared" si="1"/>
        <v>110270.19152493631</v>
      </c>
      <c r="U21" s="92">
        <f t="shared" si="2"/>
        <v>0</v>
      </c>
      <c r="V21" s="92">
        <f t="shared" si="3"/>
        <v>1.5971133635500213e-002</v>
      </c>
      <c r="W21" s="93" t="s">
        <v>10076</v>
      </c>
      <c r="X21" s="94"/>
    </row>
    <row r="22" s="81" customFormat="1" ht="15" customHeight="1">
      <c r="B22" s="82">
        <v>90870344</v>
      </c>
      <c r="C22" s="83" t="s">
        <v>10073</v>
      </c>
      <c r="D22" s="84" t="s">
        <v>5460</v>
      </c>
      <c r="E22" s="84" t="s">
        <v>5460</v>
      </c>
      <c r="F22" s="84" t="s">
        <v>506</v>
      </c>
      <c r="G22" s="84" t="s">
        <v>2995</v>
      </c>
      <c r="H22" s="85">
        <v>1</v>
      </c>
      <c r="I22" s="86" t="s">
        <v>10036</v>
      </c>
      <c r="J22" s="86" t="s">
        <v>14</v>
      </c>
      <c r="K22" s="87">
        <v>689.02061793839994</v>
      </c>
      <c r="L22" s="87">
        <f>VLOOKUP(B22,Planilha2!$F:$M,2,0)</f>
        <v>1240</v>
      </c>
      <c r="M22" s="87">
        <f>VLOOKUP(B22,Planilha2!$F:$M,3,0)</f>
        <v>1</v>
      </c>
      <c r="N22" s="87">
        <f>VLOOKUP(B22,Planilha2!$F:$M,4,0)</f>
        <v>1240</v>
      </c>
      <c r="O22" s="88">
        <v>0</v>
      </c>
      <c r="P22" s="89">
        <v>689.02061793839994</v>
      </c>
      <c r="Q22" s="90">
        <v>154</v>
      </c>
      <c r="R22" s="91">
        <v>102678.08</v>
      </c>
      <c r="S22" s="91">
        <f t="shared" si="0"/>
        <v>106109.17516251359</v>
      </c>
      <c r="T22" s="91">
        <f t="shared" si="1"/>
        <v>106109.17516251359</v>
      </c>
      <c r="U22" s="92">
        <f t="shared" si="2"/>
        <v>0</v>
      </c>
      <c r="V22" s="92">
        <f t="shared" si="3"/>
        <v>1.5368467153609431e-002</v>
      </c>
      <c r="W22" s="93" t="s">
        <v>10076</v>
      </c>
      <c r="X22" s="94"/>
    </row>
    <row r="23" s="81" customFormat="1" ht="15" customHeight="1">
      <c r="B23" s="82">
        <v>90264878</v>
      </c>
      <c r="C23" s="83" t="s">
        <v>10073</v>
      </c>
      <c r="D23" s="84" t="s">
        <v>5472</v>
      </c>
      <c r="E23" s="84" t="s">
        <v>5472</v>
      </c>
      <c r="F23" s="84" t="s">
        <v>506</v>
      </c>
      <c r="G23" s="84" t="s">
        <v>2995</v>
      </c>
      <c r="H23" s="85">
        <v>1</v>
      </c>
      <c r="I23" s="86" t="s">
        <v>10036</v>
      </c>
      <c r="J23" s="86" t="s">
        <v>14</v>
      </c>
      <c r="K23" s="87">
        <v>297.25161084000001</v>
      </c>
      <c r="L23" s="87">
        <f>VLOOKUP(B23,Planilha2!$F:$M,2,0)</f>
        <v>360</v>
      </c>
      <c r="M23" s="87">
        <f>VLOOKUP(B23,Planilha2!$F:$M,3,0)</f>
        <v>1</v>
      </c>
      <c r="N23" s="87">
        <f>VLOOKUP(B23,Planilha2!$F:$M,4,0)</f>
        <v>360</v>
      </c>
      <c r="O23" s="88">
        <v>0</v>
      </c>
      <c r="P23" s="89">
        <v>297.25161084000001</v>
      </c>
      <c r="Q23" s="90">
        <v>325</v>
      </c>
      <c r="R23" s="91">
        <v>93428.449999999895</v>
      </c>
      <c r="S23" s="91">
        <f t="shared" si="0"/>
        <v>96606.773523000011</v>
      </c>
      <c r="T23" s="91">
        <f t="shared" si="1"/>
        <v>96606.773523000011</v>
      </c>
      <c r="U23" s="92">
        <f t="shared" si="2"/>
        <v>0</v>
      </c>
      <c r="V23" s="92">
        <f t="shared" si="3"/>
        <v>1.3992173847647883e-002</v>
      </c>
      <c r="W23" s="93" t="s">
        <v>10076</v>
      </c>
      <c r="X23" s="94"/>
    </row>
    <row r="24" s="81" customFormat="1" ht="15" customHeight="1">
      <c r="B24" s="82">
        <v>90266676</v>
      </c>
      <c r="C24" s="83" t="s">
        <v>10073</v>
      </c>
      <c r="D24" s="84" t="s">
        <v>5459</v>
      </c>
      <c r="E24" s="84" t="s">
        <v>5459</v>
      </c>
      <c r="F24" s="84" t="s">
        <v>506</v>
      </c>
      <c r="G24" s="84" t="s">
        <v>2995</v>
      </c>
      <c r="H24" s="85">
        <v>1</v>
      </c>
      <c r="I24" s="86" t="s">
        <v>10036</v>
      </c>
      <c r="J24" s="86" t="s">
        <v>14</v>
      </c>
      <c r="K24" s="87">
        <v>465.26339087999997</v>
      </c>
      <c r="L24" s="87">
        <f>VLOOKUP(B24,Planilha2!$F:$M,2,0)</f>
        <v>690</v>
      </c>
      <c r="M24" s="87">
        <f>VLOOKUP(B24,Planilha2!$F:$M,3,0)</f>
        <v>1</v>
      </c>
      <c r="N24" s="87">
        <f>VLOOKUP(B24,Planilha2!$F:$M,4,0)</f>
        <v>690</v>
      </c>
      <c r="O24" s="88">
        <v>0</v>
      </c>
      <c r="P24" s="89">
        <v>465.26339087999997</v>
      </c>
      <c r="Q24" s="90">
        <v>148</v>
      </c>
      <c r="R24" s="91">
        <v>66704.9399999999</v>
      </c>
      <c r="S24" s="91">
        <f t="shared" si="0"/>
        <v>68858.981850240001</v>
      </c>
      <c r="T24" s="91">
        <f t="shared" si="1"/>
        <v>68858.981850240001</v>
      </c>
      <c r="U24" s="92">
        <f t="shared" si="2"/>
        <v>0</v>
      </c>
      <c r="V24" s="92">
        <f t="shared" si="3"/>
        <v>9.9732845833134329e-003</v>
      </c>
      <c r="W24" s="93" t="s">
        <v>10076</v>
      </c>
      <c r="X24" s="94"/>
    </row>
    <row r="25" s="81" customFormat="1" ht="15" customHeight="1">
      <c r="B25" s="82">
        <v>90276698</v>
      </c>
      <c r="C25" s="83">
        <v>20</v>
      </c>
      <c r="D25" s="84" t="s">
        <v>8305</v>
      </c>
      <c r="E25" s="84" t="s">
        <v>8305</v>
      </c>
      <c r="F25" s="84" t="s">
        <v>728</v>
      </c>
      <c r="G25" s="84" t="s">
        <v>6476</v>
      </c>
      <c r="H25" s="85">
        <v>1</v>
      </c>
      <c r="I25" s="86" t="s">
        <v>10036</v>
      </c>
      <c r="J25" s="86" t="s">
        <v>14</v>
      </c>
      <c r="K25" s="87">
        <v>864.98481600000002</v>
      </c>
      <c r="L25" s="87" t="s">
        <v>10075</v>
      </c>
      <c r="M25" s="87" t="s">
        <v>10075</v>
      </c>
      <c r="N25" s="87" t="s">
        <v>10075</v>
      </c>
      <c r="O25" s="88">
        <v>0</v>
      </c>
      <c r="P25" s="87">
        <v>864.98481600000002</v>
      </c>
      <c r="Q25" s="90">
        <v>72</v>
      </c>
      <c r="R25" s="91">
        <v>60330.239999999998</v>
      </c>
      <c r="S25" s="91">
        <f t="shared" si="0"/>
        <v>62278.906752000003</v>
      </c>
      <c r="T25" s="91">
        <f t="shared" si="1"/>
        <v>62278.906752000003</v>
      </c>
      <c r="U25" s="92">
        <f t="shared" si="2"/>
        <v>0</v>
      </c>
      <c r="V25" s="92">
        <f t="shared" si="3"/>
        <v>9.0202504290029899e-003</v>
      </c>
      <c r="W25" s="93" t="s">
        <v>10076</v>
      </c>
      <c r="X25" s="94"/>
    </row>
    <row r="26" s="81" customFormat="1" ht="15" customHeight="1">
      <c r="B26" s="82">
        <v>90852753</v>
      </c>
      <c r="C26" s="83">
        <v>20</v>
      </c>
      <c r="D26" s="84" t="s">
        <v>4252</v>
      </c>
      <c r="E26" s="84" t="s">
        <v>4252</v>
      </c>
      <c r="F26" s="84" t="s">
        <v>725</v>
      </c>
      <c r="G26" s="84" t="s">
        <v>10074</v>
      </c>
      <c r="H26" s="85">
        <v>1</v>
      </c>
      <c r="I26" s="86" t="s">
        <v>10036</v>
      </c>
      <c r="J26" s="86" t="s">
        <v>14</v>
      </c>
      <c r="K26" s="87">
        <v>103.39186464000001</v>
      </c>
      <c r="L26" s="87" t="s">
        <v>10075</v>
      </c>
      <c r="M26" s="87" t="s">
        <v>10075</v>
      </c>
      <c r="N26" s="87" t="s">
        <v>10075</v>
      </c>
      <c r="O26" s="88">
        <v>0</v>
      </c>
      <c r="P26" s="96">
        <v>110.41217224905601</v>
      </c>
      <c r="Q26" s="90">
        <v>594</v>
      </c>
      <c r="R26" s="91">
        <v>56209.07</v>
      </c>
      <c r="S26" s="91">
        <f t="shared" si="0"/>
        <v>61414.767596160003</v>
      </c>
      <c r="T26" s="91">
        <f t="shared" si="1"/>
        <v>65584.830315939267</v>
      </c>
      <c r="U26" s="92">
        <f t="shared" si="2"/>
        <v>6.7899999999999988e-002</v>
      </c>
      <c r="V26" s="92">
        <f t="shared" si="3"/>
        <v>9.4990683787884792e-003</v>
      </c>
      <c r="W26" s="93" t="s">
        <v>10076</v>
      </c>
    </row>
    <row r="27" s="81" customFormat="1" ht="15" customHeight="1">
      <c r="B27" s="82">
        <v>90290550</v>
      </c>
      <c r="C27" s="83" t="s">
        <v>10073</v>
      </c>
      <c r="D27" s="84" t="s">
        <v>9408</v>
      </c>
      <c r="E27" s="84" t="s">
        <v>9408</v>
      </c>
      <c r="F27" s="84" t="s">
        <v>506</v>
      </c>
      <c r="G27" s="84" t="s">
        <v>2995</v>
      </c>
      <c r="H27" s="85">
        <v>1</v>
      </c>
      <c r="I27" s="86" t="s">
        <v>10036</v>
      </c>
      <c r="J27" s="86" t="s">
        <v>14</v>
      </c>
      <c r="K27" s="87">
        <v>375.54940833299997</v>
      </c>
      <c r="L27" s="87">
        <f>VLOOKUP(B27,Planilha2!$F:$M,2,0)</f>
        <v>650</v>
      </c>
      <c r="M27" s="87">
        <f>VLOOKUP(B27,Planilha2!$F:$M,3,0)</f>
        <v>1</v>
      </c>
      <c r="N27" s="87">
        <f>VLOOKUP(B27,Planilha2!$F:$M,4,0)</f>
        <v>650</v>
      </c>
      <c r="O27" s="88">
        <v>0</v>
      </c>
      <c r="P27" s="89">
        <v>375.54940833299997</v>
      </c>
      <c r="Q27" s="90">
        <v>145</v>
      </c>
      <c r="R27" s="91">
        <v>52705.589999999997</v>
      </c>
      <c r="S27" s="91">
        <f t="shared" si="0"/>
        <v>54454.664208284994</v>
      </c>
      <c r="T27" s="91">
        <f t="shared" si="1"/>
        <v>54454.664208284994</v>
      </c>
      <c r="U27" s="92">
        <f t="shared" si="2"/>
        <v>0</v>
      </c>
      <c r="V27" s="92">
        <f t="shared" si="3"/>
        <v>7.8870155852602923e-003</v>
      </c>
      <c r="W27" s="93" t="s">
        <v>10076</v>
      </c>
      <c r="X27" s="94"/>
    </row>
    <row r="28" s="81" customFormat="1" ht="15" customHeight="1">
      <c r="B28" s="82">
        <v>96006080</v>
      </c>
      <c r="C28" s="83">
        <v>20</v>
      </c>
      <c r="D28" s="84" t="s">
        <v>9912</v>
      </c>
      <c r="E28" s="84" t="s">
        <v>9912</v>
      </c>
      <c r="F28" s="84" t="s">
        <v>5467</v>
      </c>
      <c r="G28" s="84" t="s">
        <v>2995</v>
      </c>
      <c r="H28" s="85">
        <v>1</v>
      </c>
      <c r="I28" s="86" t="s">
        <v>10036</v>
      </c>
      <c r="J28" s="86" t="s">
        <v>14</v>
      </c>
      <c r="K28" s="87">
        <v>75.389901300000005</v>
      </c>
      <c r="L28" s="87">
        <f>VLOOKUP(B28,Planilha2!$F:$M,2,0)</f>
        <v>1695</v>
      </c>
      <c r="M28" s="87">
        <f>VLOOKUP(B28,Planilha2!$F:$M,3,0)</f>
        <v>1</v>
      </c>
      <c r="N28" s="87">
        <f>VLOOKUP(B28,Planilha2!$F:$M,4,0)</f>
        <v>1695</v>
      </c>
      <c r="O28" s="88">
        <v>0</v>
      </c>
      <c r="P28" s="87">
        <v>75.389901300000005</v>
      </c>
      <c r="Q28" s="90">
        <v>712</v>
      </c>
      <c r="R28" s="91">
        <v>51988.410000000003</v>
      </c>
      <c r="S28" s="91">
        <f t="shared" si="0"/>
        <v>53677.609725600007</v>
      </c>
      <c r="T28" s="91">
        <f t="shared" si="1"/>
        <v>53677.609725600007</v>
      </c>
      <c r="U28" s="92">
        <f t="shared" si="2"/>
        <v>0</v>
      </c>
      <c r="V28" s="92">
        <f t="shared" si="3"/>
        <v>7.7744698390944311e-003</v>
      </c>
      <c r="W28" s="93" t="s">
        <v>10076</v>
      </c>
    </row>
    <row r="29" s="81" customFormat="1" ht="15" customHeight="1">
      <c r="B29" s="82">
        <v>90276906</v>
      </c>
      <c r="C29" s="83" t="s">
        <v>10073</v>
      </c>
      <c r="D29" s="84" t="s">
        <v>7628</v>
      </c>
      <c r="E29" s="84" t="s">
        <v>7628</v>
      </c>
      <c r="F29" s="84" t="s">
        <v>728</v>
      </c>
      <c r="G29" s="84" t="s">
        <v>6476</v>
      </c>
      <c r="H29" s="85">
        <v>1</v>
      </c>
      <c r="I29" s="86" t="s">
        <v>10036</v>
      </c>
      <c r="J29" s="86" t="s">
        <v>14</v>
      </c>
      <c r="K29" s="87">
        <v>536.86836423</v>
      </c>
      <c r="L29" s="87" t="s">
        <v>10075</v>
      </c>
      <c r="M29" s="87" t="s">
        <v>10075</v>
      </c>
      <c r="N29" s="87" t="s">
        <v>10075</v>
      </c>
      <c r="O29" s="88">
        <v>0</v>
      </c>
      <c r="P29" s="89">
        <v>536.86836423</v>
      </c>
      <c r="Q29" s="90">
        <v>94</v>
      </c>
      <c r="R29" s="91">
        <v>48886.580000000002</v>
      </c>
      <c r="S29" s="91">
        <f t="shared" si="0"/>
        <v>50465.626237620003</v>
      </c>
      <c r="T29" s="91">
        <f t="shared" si="1"/>
        <v>50465.626237620003</v>
      </c>
      <c r="U29" s="92">
        <f t="shared" si="2"/>
        <v>0</v>
      </c>
      <c r="V29" s="92">
        <f t="shared" si="3"/>
        <v>7.3092578283766654e-003</v>
      </c>
      <c r="W29" s="93" t="s">
        <v>10076</v>
      </c>
      <c r="X29" s="94"/>
    </row>
    <row r="30" s="81" customFormat="1" ht="15" customHeight="1">
      <c r="B30" s="82">
        <v>90307089</v>
      </c>
      <c r="C30" s="83">
        <v>20</v>
      </c>
      <c r="D30" s="84" t="s">
        <v>7348</v>
      </c>
      <c r="E30" s="84" t="s">
        <v>7348</v>
      </c>
      <c r="F30" s="84" t="s">
        <v>5913</v>
      </c>
      <c r="G30" s="84"/>
      <c r="H30" s="85">
        <v>250</v>
      </c>
      <c r="I30" s="86" t="s">
        <v>10077</v>
      </c>
      <c r="J30" s="86" t="s">
        <v>19</v>
      </c>
      <c r="K30" s="87">
        <v>0.64745856000000002</v>
      </c>
      <c r="L30" s="87">
        <f>VLOOKUP(B30,Planilha2!$F:$M,2,0)</f>
        <v>34</v>
      </c>
      <c r="M30" s="87">
        <f>VLOOKUP(B30,Planilha2!$F:$M,3,0)</f>
        <v>1</v>
      </c>
      <c r="N30" s="87">
        <f>VLOOKUP(B30,Planilha2!$F:$M,4,0)</f>
        <v>34</v>
      </c>
      <c r="O30" s="95">
        <v>6.7900000000000002e-002</v>
      </c>
      <c r="P30" s="96">
        <v>0.691420996224</v>
      </c>
      <c r="Q30" s="90">
        <v>76916.559999999998</v>
      </c>
      <c r="R30" s="91">
        <v>48241.489999999998</v>
      </c>
      <c r="S30" s="91">
        <f t="shared" si="0"/>
        <v>49800.285177753598</v>
      </c>
      <c r="T30" s="91">
        <f t="shared" si="1"/>
        <v>53181.72454132307</v>
      </c>
      <c r="U30" s="92">
        <f t="shared" si="2"/>
        <v>6.7900000000000058e-002</v>
      </c>
      <c r="V30" s="92">
        <f t="shared" si="3"/>
        <v>7.7026476318739004e-003</v>
      </c>
      <c r="W30" s="93" t="s">
        <v>10076</v>
      </c>
    </row>
    <row r="31" s="81" customFormat="1" ht="15" customHeight="1">
      <c r="B31" s="82">
        <v>96006161</v>
      </c>
      <c r="C31" s="83">
        <v>20</v>
      </c>
      <c r="D31" s="84" t="s">
        <v>9921</v>
      </c>
      <c r="E31" s="84" t="s">
        <v>9921</v>
      </c>
      <c r="F31" s="84" t="s">
        <v>975</v>
      </c>
      <c r="G31" s="84" t="s">
        <v>10074</v>
      </c>
      <c r="H31" s="85">
        <v>1</v>
      </c>
      <c r="I31" s="86" t="s">
        <v>10036</v>
      </c>
      <c r="J31" s="86" t="s">
        <v>14</v>
      </c>
      <c r="K31" s="87">
        <v>149.48740429200001</v>
      </c>
      <c r="L31" s="87" t="s">
        <v>10075</v>
      </c>
      <c r="M31" s="87" t="s">
        <v>10075</v>
      </c>
      <c r="N31" s="87" t="s">
        <v>10075</v>
      </c>
      <c r="O31" s="88">
        <v>0</v>
      </c>
      <c r="P31" s="89">
        <v>149.48740429200001</v>
      </c>
      <c r="Q31" s="90">
        <v>330</v>
      </c>
      <c r="R31" s="91">
        <v>45138.650000000001</v>
      </c>
      <c r="S31" s="91">
        <f t="shared" si="0"/>
        <v>49330.843416360003</v>
      </c>
      <c r="T31" s="91">
        <f t="shared" si="1"/>
        <v>49330.843416360003</v>
      </c>
      <c r="U31" s="92">
        <f t="shared" si="2"/>
        <v>0</v>
      </c>
      <c r="V31" s="92">
        <f t="shared" si="3"/>
        <v>7.1449000102303635e-003</v>
      </c>
      <c r="W31" s="93" t="s">
        <v>10076</v>
      </c>
    </row>
    <row r="32" s="81" customFormat="1" ht="15" customHeight="1">
      <c r="B32" s="82">
        <v>90276485</v>
      </c>
      <c r="C32" s="83" t="s">
        <v>10073</v>
      </c>
      <c r="D32" s="84" t="s">
        <v>7629</v>
      </c>
      <c r="E32" s="84" t="s">
        <v>7629</v>
      </c>
      <c r="F32" s="84" t="s">
        <v>728</v>
      </c>
      <c r="G32" s="84" t="s">
        <v>6476</v>
      </c>
      <c r="H32" s="85">
        <v>1</v>
      </c>
      <c r="I32" s="86" t="s">
        <v>10036</v>
      </c>
      <c r="J32" s="86" t="s">
        <v>14</v>
      </c>
      <c r="K32" s="87">
        <v>708.81713001000026</v>
      </c>
      <c r="L32" s="87" t="s">
        <v>10075</v>
      </c>
      <c r="M32" s="87" t="s">
        <v>10075</v>
      </c>
      <c r="N32" s="87" t="s">
        <v>10075</v>
      </c>
      <c r="O32" s="88">
        <v>0</v>
      </c>
      <c r="P32" s="89">
        <v>708.81713001000026</v>
      </c>
      <c r="Q32" s="90">
        <v>69</v>
      </c>
      <c r="R32" s="91">
        <v>47378.129999999997</v>
      </c>
      <c r="S32" s="91">
        <f t="shared" si="0"/>
        <v>48908.381970690018</v>
      </c>
      <c r="T32" s="91">
        <f t="shared" si="1"/>
        <v>48908.381970690018</v>
      </c>
      <c r="U32" s="92">
        <f t="shared" si="2"/>
        <v>0</v>
      </c>
      <c r="V32" s="92">
        <f t="shared" si="3"/>
        <v>7.0837122303658824e-003</v>
      </c>
      <c r="W32" s="93" t="s">
        <v>10076</v>
      </c>
      <c r="X32" s="94"/>
    </row>
    <row r="33" s="81" customFormat="1" ht="15" customHeight="1">
      <c r="B33" s="82">
        <v>90290534</v>
      </c>
      <c r="C33" s="83">
        <v>20</v>
      </c>
      <c r="D33" s="84" t="s">
        <v>5483</v>
      </c>
      <c r="E33" s="84" t="s">
        <v>5483</v>
      </c>
      <c r="F33" s="84" t="s">
        <v>506</v>
      </c>
      <c r="G33" s="84" t="s">
        <v>2995</v>
      </c>
      <c r="H33" s="85">
        <v>1</v>
      </c>
      <c r="I33" s="86" t="s">
        <v>10036</v>
      </c>
      <c r="J33" s="86" t="s">
        <v>14</v>
      </c>
      <c r="K33" s="87">
        <v>266.42791119419996</v>
      </c>
      <c r="L33" s="87">
        <f>VLOOKUP(B33,Planilha2!$F:$M,2,0)</f>
        <v>915</v>
      </c>
      <c r="M33" s="87">
        <f>VLOOKUP(B33,Planilha2!$F:$M,3,0)</f>
        <v>1</v>
      </c>
      <c r="N33" s="87">
        <f>VLOOKUP(B33,Planilha2!$F:$M,4,0)</f>
        <v>915</v>
      </c>
      <c r="O33" s="88">
        <v>0</v>
      </c>
      <c r="P33" s="89">
        <v>266.42791119419996</v>
      </c>
      <c r="Q33" s="90">
        <v>179</v>
      </c>
      <c r="R33" s="91">
        <v>45919.709999999999</v>
      </c>
      <c r="S33" s="91">
        <f t="shared" si="0"/>
        <v>47690.596103761796</v>
      </c>
      <c r="T33" s="91">
        <f t="shared" si="1"/>
        <v>47690.596103761796</v>
      </c>
      <c r="U33" s="92">
        <f t="shared" si="2"/>
        <v>0</v>
      </c>
      <c r="V33" s="92">
        <f t="shared" si="3"/>
        <v>6.907332552855883e-003</v>
      </c>
      <c r="W33" s="93" t="s">
        <v>10076</v>
      </c>
      <c r="X33" s="94"/>
    </row>
    <row r="34" s="81" customFormat="1" ht="15" customHeight="1">
      <c r="B34" s="82">
        <v>92448526</v>
      </c>
      <c r="C34" s="83">
        <v>20</v>
      </c>
      <c r="D34" s="84" t="s">
        <v>5331</v>
      </c>
      <c r="E34" s="84" t="s">
        <v>5332</v>
      </c>
      <c r="F34" s="84" t="s">
        <v>725</v>
      </c>
      <c r="G34" s="84" t="s">
        <v>10074</v>
      </c>
      <c r="H34" s="85">
        <v>400</v>
      </c>
      <c r="I34" s="86" t="s">
        <v>10077</v>
      </c>
      <c r="J34" s="86" t="s">
        <v>19</v>
      </c>
      <c r="K34" s="87">
        <v>0.64619915399999994</v>
      </c>
      <c r="L34" s="87" t="s">
        <v>10075</v>
      </c>
      <c r="M34" s="87" t="s">
        <v>10075</v>
      </c>
      <c r="N34" s="87" t="s">
        <v>10075</v>
      </c>
      <c r="O34" s="95">
        <v>6.7900000000000002e-002</v>
      </c>
      <c r="P34" s="96">
        <v>0.69007607655659997</v>
      </c>
      <c r="Q34" s="90">
        <v>73113.199999999997</v>
      </c>
      <c r="R34" s="91">
        <v>43876.059999999998</v>
      </c>
      <c r="S34" s="91">
        <f t="shared" si="0"/>
        <v>47245.687986232791</v>
      </c>
      <c r="T34" s="91">
        <f t="shared" si="1"/>
        <v>50453.670200498003</v>
      </c>
      <c r="U34" s="92">
        <f t="shared" si="2"/>
        <v>6.7900000000000113e-002</v>
      </c>
      <c r="V34" s="92">
        <f t="shared" si="3"/>
        <v>7.3075261594280063e-003</v>
      </c>
      <c r="W34" s="93" t="s">
        <v>10076</v>
      </c>
    </row>
    <row r="35" s="81" customFormat="1" ht="15" customHeight="1">
      <c r="B35" s="82">
        <v>90306953</v>
      </c>
      <c r="C35" s="83">
        <v>20</v>
      </c>
      <c r="D35" s="84" t="s">
        <v>6205</v>
      </c>
      <c r="E35" s="84" t="s">
        <v>6206</v>
      </c>
      <c r="F35" s="84" t="s">
        <v>728</v>
      </c>
      <c r="G35" s="84" t="s">
        <v>6476</v>
      </c>
      <c r="H35" s="85">
        <v>1</v>
      </c>
      <c r="I35" s="86" t="s">
        <v>10036</v>
      </c>
      <c r="J35" s="86" t="s">
        <v>14</v>
      </c>
      <c r="K35" s="87">
        <v>60.141797999999994</v>
      </c>
      <c r="L35" s="87" t="s">
        <v>10075</v>
      </c>
      <c r="M35" s="87" t="s">
        <v>10075</v>
      </c>
      <c r="N35" s="87" t="s">
        <v>10075</v>
      </c>
      <c r="O35" s="88">
        <v>0</v>
      </c>
      <c r="P35" s="89">
        <v>60.141797999999994</v>
      </c>
      <c r="Q35" s="90">
        <v>739</v>
      </c>
      <c r="R35" s="91">
        <v>43054.139999999999</v>
      </c>
      <c r="S35" s="91">
        <f t="shared" si="0"/>
        <v>44444.788721999998</v>
      </c>
      <c r="T35" s="91">
        <f t="shared" si="1"/>
        <v>44444.788721999998</v>
      </c>
      <c r="U35" s="92">
        <f t="shared" si="2"/>
        <v>0</v>
      </c>
      <c r="V35" s="92">
        <f t="shared" si="3"/>
        <v>6.4372216123349544e-003</v>
      </c>
      <c r="W35" s="93" t="s">
        <v>10076</v>
      </c>
      <c r="X35" s="94"/>
    </row>
    <row r="36" s="81" customFormat="1" ht="15" customHeight="1">
      <c r="B36" s="82">
        <v>96003863</v>
      </c>
      <c r="C36" s="83">
        <v>20</v>
      </c>
      <c r="D36" s="84" t="s">
        <v>6477</v>
      </c>
      <c r="E36" s="84" t="s">
        <v>6477</v>
      </c>
      <c r="F36" s="84" t="s">
        <v>6476</v>
      </c>
      <c r="G36" s="84" t="s">
        <v>6476</v>
      </c>
      <c r="H36" s="85">
        <v>1</v>
      </c>
      <c r="I36" s="86" t="s">
        <v>10036</v>
      </c>
      <c r="J36" s="86" t="s">
        <v>14</v>
      </c>
      <c r="K36" s="87">
        <v>160.62588</v>
      </c>
      <c r="L36" s="87" t="s">
        <v>10075</v>
      </c>
      <c r="M36" s="87" t="s">
        <v>10075</v>
      </c>
      <c r="N36" s="87" t="s">
        <v>10075</v>
      </c>
      <c r="O36" s="88">
        <v>0</v>
      </c>
      <c r="P36" s="89">
        <v>160.62588</v>
      </c>
      <c r="Q36" s="90">
        <v>252</v>
      </c>
      <c r="R36" s="91">
        <v>39211.199999999997</v>
      </c>
      <c r="S36" s="91">
        <f t="shared" si="0"/>
        <v>40477.72176</v>
      </c>
      <c r="T36" s="91">
        <f t="shared" si="1"/>
        <v>40477.72176</v>
      </c>
      <c r="U36" s="92">
        <f t="shared" si="2"/>
        <v>0</v>
      </c>
      <c r="V36" s="92">
        <f t="shared" si="3"/>
        <v>5.862646056467238e-003</v>
      </c>
      <c r="W36" s="97" t="s">
        <v>10078</v>
      </c>
      <c r="X36" s="94"/>
    </row>
    <row r="37" s="81" customFormat="1" ht="15" customHeight="1">
      <c r="B37" s="82">
        <v>90942396</v>
      </c>
      <c r="C37" s="83">
        <v>20</v>
      </c>
      <c r="D37" s="84" t="s">
        <v>660</v>
      </c>
      <c r="E37" s="84" t="s">
        <v>661</v>
      </c>
      <c r="F37" s="84" t="s">
        <v>662</v>
      </c>
      <c r="G37" s="84"/>
      <c r="H37" s="85">
        <v>1</v>
      </c>
      <c r="I37" s="86" t="s">
        <v>10036</v>
      </c>
      <c r="J37" s="86" t="s">
        <v>14</v>
      </c>
      <c r="K37" s="87">
        <v>280.01963339999998</v>
      </c>
      <c r="L37" s="87">
        <f>VLOOKUP(B37,Planilha2!$F:$M,2,0)</f>
        <v>325</v>
      </c>
      <c r="M37" s="87">
        <f>VLOOKUP(B37,Planilha2!$F:$M,3,0)</f>
        <v>1</v>
      </c>
      <c r="N37" s="87">
        <f>VLOOKUP(B37,Planilha2!$F:$M,4,0)</f>
        <v>325</v>
      </c>
      <c r="O37" s="88">
        <v>0</v>
      </c>
      <c r="P37" s="89">
        <v>280.01963339999998</v>
      </c>
      <c r="Q37" s="90">
        <v>132</v>
      </c>
      <c r="R37" s="91">
        <v>8628.3199999999997</v>
      </c>
      <c r="S37" s="91">
        <f t="shared" si="0"/>
        <v>36962.591608799994</v>
      </c>
      <c r="T37" s="91">
        <f t="shared" si="1"/>
        <v>36962.591608799994</v>
      </c>
      <c r="U37" s="92">
        <f t="shared" si="2"/>
        <v>0</v>
      </c>
      <c r="V37" s="92">
        <f t="shared" si="3"/>
        <v>5.3535273851870145e-003</v>
      </c>
      <c r="W37" s="97" t="s">
        <v>10078</v>
      </c>
      <c r="X37" s="94"/>
    </row>
    <row r="38" s="81" customFormat="1" ht="15" customHeight="1">
      <c r="B38" s="82">
        <v>92442960</v>
      </c>
      <c r="C38" s="83" t="s">
        <v>10073</v>
      </c>
      <c r="D38" s="84" t="s">
        <v>4097</v>
      </c>
      <c r="E38" s="84" t="s">
        <v>4097</v>
      </c>
      <c r="F38" s="84" t="s">
        <v>725</v>
      </c>
      <c r="G38" s="84" t="s">
        <v>10074</v>
      </c>
      <c r="H38" s="85">
        <v>1</v>
      </c>
      <c r="I38" s="86" t="s">
        <v>10036</v>
      </c>
      <c r="J38" s="86" t="s">
        <v>14</v>
      </c>
      <c r="K38" s="87">
        <v>64.194070157513991</v>
      </c>
      <c r="L38" s="87" t="s">
        <v>10075</v>
      </c>
      <c r="M38" s="87" t="s">
        <v>10075</v>
      </c>
      <c r="N38" s="87" t="s">
        <v>10075</v>
      </c>
      <c r="O38" s="88">
        <v>0</v>
      </c>
      <c r="P38" s="89">
        <v>64.194070157513991</v>
      </c>
      <c r="Q38" s="90">
        <v>511</v>
      </c>
      <c r="R38" s="91">
        <v>26223.23</v>
      </c>
      <c r="S38" s="91">
        <f t="shared" si="0"/>
        <v>32803.169850489649</v>
      </c>
      <c r="T38" s="91">
        <f t="shared" si="1"/>
        <v>32803.169850489649</v>
      </c>
      <c r="U38" s="92">
        <f t="shared" si="2"/>
        <v>0</v>
      </c>
      <c r="V38" s="92">
        <f t="shared" si="3"/>
        <v>4.7510918599584281e-003</v>
      </c>
      <c r="W38" s="97" t="s">
        <v>10078</v>
      </c>
    </row>
    <row r="39" s="81" customFormat="1" ht="15" customHeight="1">
      <c r="B39" s="82">
        <v>90311086</v>
      </c>
      <c r="C39" s="83">
        <v>20</v>
      </c>
      <c r="D39" s="84" t="s">
        <v>726</v>
      </c>
      <c r="E39" s="84" t="s">
        <v>727</v>
      </c>
      <c r="F39" s="84" t="s">
        <v>728</v>
      </c>
      <c r="G39" s="84" t="s">
        <v>6476</v>
      </c>
      <c r="H39" s="85">
        <v>125</v>
      </c>
      <c r="I39" s="86" t="s">
        <v>10077</v>
      </c>
      <c r="J39" s="86" t="s">
        <v>19</v>
      </c>
      <c r="K39" s="87">
        <v>1.9658956031999999</v>
      </c>
      <c r="L39" s="87" t="s">
        <v>10075</v>
      </c>
      <c r="M39" s="87" t="s">
        <v>10075</v>
      </c>
      <c r="N39" s="87" t="s">
        <v>10075</v>
      </c>
      <c r="O39" s="88">
        <v>0</v>
      </c>
      <c r="P39" s="89">
        <v>1.9658956031999999</v>
      </c>
      <c r="Q39" s="90">
        <v>14877.6</v>
      </c>
      <c r="R39" s="91">
        <v>28304.860000000001</v>
      </c>
      <c r="S39" s="91">
        <f t="shared" si="0"/>
        <v>29247.808426168318</v>
      </c>
      <c r="T39" s="91">
        <f t="shared" si="1"/>
        <v>29247.808426168318</v>
      </c>
      <c r="U39" s="92">
        <f t="shared" si="2"/>
        <v>0</v>
      </c>
      <c r="V39" s="92">
        <f t="shared" si="3"/>
        <v>4.2361462373465596e-003</v>
      </c>
      <c r="W39" s="97" t="s">
        <v>10078</v>
      </c>
      <c r="X39" s="94"/>
    </row>
    <row r="40" s="81" customFormat="1" ht="15" customHeight="1">
      <c r="B40" s="82">
        <v>90299639</v>
      </c>
      <c r="C40" s="83">
        <v>20</v>
      </c>
      <c r="D40" s="84" t="s">
        <v>5477</v>
      </c>
      <c r="E40" s="84" t="s">
        <v>5477</v>
      </c>
      <c r="F40" s="84" t="s">
        <v>506</v>
      </c>
      <c r="G40" s="84" t="s">
        <v>2995</v>
      </c>
      <c r="H40" s="85">
        <v>1</v>
      </c>
      <c r="I40" s="86" t="s">
        <v>10036</v>
      </c>
      <c r="J40" s="86" t="s">
        <v>14</v>
      </c>
      <c r="K40" s="87">
        <v>52.299051530400007</v>
      </c>
      <c r="L40" s="87">
        <f>VLOOKUP(B40,Planilha2!$F:$M,2,0)</f>
        <v>135</v>
      </c>
      <c r="M40" s="87">
        <f>VLOOKUP(B40,Planilha2!$F:$M,3,0)</f>
        <v>1</v>
      </c>
      <c r="N40" s="87">
        <f>VLOOKUP(B40,Planilha2!$F:$M,4,0)</f>
        <v>135</v>
      </c>
      <c r="O40" s="88">
        <v>0</v>
      </c>
      <c r="P40" s="89">
        <v>52.299051530400007</v>
      </c>
      <c r="Q40" s="90">
        <v>558</v>
      </c>
      <c r="R40" s="91">
        <v>28267.459999999999</v>
      </c>
      <c r="S40" s="91">
        <f t="shared" si="0"/>
        <v>29182.870753963205</v>
      </c>
      <c r="T40" s="91">
        <f t="shared" si="1"/>
        <v>29182.870753963205</v>
      </c>
      <c r="U40" s="92">
        <f t="shared" si="2"/>
        <v>0</v>
      </c>
      <c r="V40" s="92">
        <f t="shared" si="3"/>
        <v>4.2267409009956961e-003</v>
      </c>
      <c r="W40" s="97" t="s">
        <v>10078</v>
      </c>
      <c r="X40" s="94"/>
    </row>
    <row r="41" s="81" customFormat="1" ht="15" customHeight="1">
      <c r="B41" s="82">
        <v>96006153</v>
      </c>
      <c r="C41" s="83">
        <v>20</v>
      </c>
      <c r="D41" s="84" t="s">
        <v>9920</v>
      </c>
      <c r="E41" s="84" t="s">
        <v>9920</v>
      </c>
      <c r="F41" s="84" t="s">
        <v>975</v>
      </c>
      <c r="G41" s="84" t="s">
        <v>10074</v>
      </c>
      <c r="H41" s="85">
        <v>1</v>
      </c>
      <c r="I41" s="86" t="s">
        <v>10036</v>
      </c>
      <c r="J41" s="86" t="s">
        <v>14</v>
      </c>
      <c r="K41" s="87">
        <v>30.586759955999998</v>
      </c>
      <c r="L41" s="87" t="s">
        <v>10075</v>
      </c>
      <c r="M41" s="87" t="s">
        <v>10075</v>
      </c>
      <c r="N41" s="87" t="s">
        <v>10075</v>
      </c>
      <c r="O41" s="88">
        <v>0</v>
      </c>
      <c r="P41" s="89">
        <v>30.586759955999998</v>
      </c>
      <c r="Q41" s="90">
        <v>928</v>
      </c>
      <c r="R41" s="91">
        <v>27307.700000000001</v>
      </c>
      <c r="S41" s="91">
        <f t="shared" si="0"/>
        <v>28384.513239167998</v>
      </c>
      <c r="T41" s="91">
        <f t="shared" si="1"/>
        <v>28384.513239167998</v>
      </c>
      <c r="U41" s="92">
        <f t="shared" si="2"/>
        <v>0</v>
      </c>
      <c r="V41" s="92">
        <f t="shared" si="3"/>
        <v>4.1111097011095809e-003</v>
      </c>
      <c r="W41" s="97" t="s">
        <v>10078</v>
      </c>
    </row>
    <row r="42" s="81" customFormat="1" ht="15" customHeight="1">
      <c r="B42" s="82">
        <v>96006323</v>
      </c>
      <c r="C42" s="83">
        <v>20</v>
      </c>
      <c r="D42" s="84" t="s">
        <v>9974</v>
      </c>
      <c r="E42" s="84" t="s">
        <v>9974</v>
      </c>
      <c r="F42" s="84" t="s">
        <v>728</v>
      </c>
      <c r="G42" s="84" t="s">
        <v>6476</v>
      </c>
      <c r="H42" s="85">
        <v>1</v>
      </c>
      <c r="I42" s="86" t="s">
        <v>10036</v>
      </c>
      <c r="J42" s="86" t="s">
        <v>14</v>
      </c>
      <c r="K42" s="87">
        <v>210.59952299999998</v>
      </c>
      <c r="L42" s="87" t="s">
        <v>10075</v>
      </c>
      <c r="M42" s="87" t="s">
        <v>10075</v>
      </c>
      <c r="N42" s="87" t="s">
        <v>10075</v>
      </c>
      <c r="O42" s="88">
        <v>0</v>
      </c>
      <c r="P42" s="89">
        <v>210.59952299999998</v>
      </c>
      <c r="Q42" s="90">
        <v>132</v>
      </c>
      <c r="R42" s="91">
        <v>26929.32</v>
      </c>
      <c r="S42" s="91">
        <f t="shared" si="0"/>
        <v>27799.137035999996</v>
      </c>
      <c r="T42" s="91">
        <f t="shared" si="1"/>
        <v>27799.137035999996</v>
      </c>
      <c r="U42" s="92">
        <f t="shared" si="2"/>
        <v>0</v>
      </c>
      <c r="V42" s="92">
        <f t="shared" si="3"/>
        <v>4.0263259400718241e-003</v>
      </c>
      <c r="W42" s="97" t="s">
        <v>10078</v>
      </c>
    </row>
    <row r="43" s="81" customFormat="1" ht="15" customHeight="1">
      <c r="B43" s="82">
        <v>90261674</v>
      </c>
      <c r="C43" s="83">
        <v>20</v>
      </c>
      <c r="D43" s="84" t="s">
        <v>6207</v>
      </c>
      <c r="E43" s="84" t="s">
        <v>6207</v>
      </c>
      <c r="F43" s="84" t="s">
        <v>728</v>
      </c>
      <c r="G43" s="84" t="s">
        <v>6476</v>
      </c>
      <c r="H43" s="85">
        <v>1</v>
      </c>
      <c r="I43" s="86" t="s">
        <v>10036</v>
      </c>
      <c r="J43" s="86" t="s">
        <v>14</v>
      </c>
      <c r="K43" s="87">
        <v>715.58829539999999</v>
      </c>
      <c r="L43" s="87" t="s">
        <v>10075</v>
      </c>
      <c r="M43" s="87" t="s">
        <v>10075</v>
      </c>
      <c r="N43" s="87" t="s">
        <v>10075</v>
      </c>
      <c r="O43" s="88">
        <v>0</v>
      </c>
      <c r="P43" s="89">
        <v>715.58829539999999</v>
      </c>
      <c r="Q43" s="90">
        <v>37</v>
      </c>
      <c r="R43" s="91">
        <v>25648.349999999999</v>
      </c>
      <c r="S43" s="91">
        <f t="shared" si="0"/>
        <v>26476.7669298</v>
      </c>
      <c r="T43" s="91">
        <f t="shared" si="1"/>
        <v>26476.7669298</v>
      </c>
      <c r="U43" s="92">
        <f t="shared" si="2"/>
        <v>0</v>
      </c>
      <c r="V43" s="92">
        <f t="shared" si="3"/>
        <v>3.8347986615784812e-003</v>
      </c>
      <c r="W43" s="97" t="s">
        <v>10078</v>
      </c>
      <c r="X43" s="94"/>
    </row>
    <row r="44" s="81" customFormat="1" ht="15" customHeight="1">
      <c r="B44" s="82">
        <v>90266625</v>
      </c>
      <c r="C44" s="83" t="s">
        <v>10073</v>
      </c>
      <c r="D44" s="84" t="s">
        <v>7680</v>
      </c>
      <c r="E44" s="84" t="s">
        <v>7680</v>
      </c>
      <c r="F44" s="84" t="s">
        <v>725</v>
      </c>
      <c r="G44" s="84" t="s">
        <v>10074</v>
      </c>
      <c r="H44" s="85">
        <v>1</v>
      </c>
      <c r="I44" s="86" t="s">
        <v>10036</v>
      </c>
      <c r="J44" s="86" t="s">
        <v>14</v>
      </c>
      <c r="K44" s="89">
        <v>459.00053001000009</v>
      </c>
      <c r="L44" s="87" t="s">
        <v>10075</v>
      </c>
      <c r="M44" s="87" t="s">
        <v>10075</v>
      </c>
      <c r="N44" s="87" t="s">
        <v>10075</v>
      </c>
      <c r="O44" s="95">
        <v>0</v>
      </c>
      <c r="P44" s="89">
        <v>459.00053001000009</v>
      </c>
      <c r="Q44" s="90">
        <v>52</v>
      </c>
      <c r="R44" s="91">
        <v>23121.25</v>
      </c>
      <c r="S44" s="91">
        <f t="shared" si="0"/>
        <v>23868.027560520004</v>
      </c>
      <c r="T44" s="91">
        <f t="shared" si="1"/>
        <v>23868.027560520004</v>
      </c>
      <c r="U44" s="92">
        <f t="shared" si="2"/>
        <v>0</v>
      </c>
      <c r="V44" s="92">
        <f t="shared" si="3"/>
        <v>3.4569583358224545e-003</v>
      </c>
      <c r="W44" s="97" t="s">
        <v>10078</v>
      </c>
    </row>
    <row r="45" s="81" customFormat="1" ht="15" customHeight="1">
      <c r="B45" s="82">
        <v>90296621</v>
      </c>
      <c r="C45" s="83">
        <v>20</v>
      </c>
      <c r="D45" s="84" t="s">
        <v>7662</v>
      </c>
      <c r="E45" s="84" t="s">
        <v>7662</v>
      </c>
      <c r="F45" s="84" t="s">
        <v>725</v>
      </c>
      <c r="G45" s="84" t="s">
        <v>10074</v>
      </c>
      <c r="H45" s="85">
        <v>1</v>
      </c>
      <c r="I45" s="86" t="s">
        <v>10036</v>
      </c>
      <c r="J45" s="86" t="s">
        <v>14</v>
      </c>
      <c r="K45" s="87">
        <v>104.253463512</v>
      </c>
      <c r="L45" s="87" t="s">
        <v>10075</v>
      </c>
      <c r="M45" s="87" t="s">
        <v>10075</v>
      </c>
      <c r="N45" s="87" t="s">
        <v>10075</v>
      </c>
      <c r="O45" s="88">
        <v>0</v>
      </c>
      <c r="P45" s="89">
        <v>104.253463512</v>
      </c>
      <c r="Q45" s="90">
        <v>226</v>
      </c>
      <c r="R45" s="91">
        <v>22811.32</v>
      </c>
      <c r="S45" s="91">
        <f t="shared" si="0"/>
        <v>23561.282753711999</v>
      </c>
      <c r="T45" s="91">
        <f t="shared" si="1"/>
        <v>23561.282753711999</v>
      </c>
      <c r="U45" s="92">
        <f t="shared" si="2"/>
        <v>0</v>
      </c>
      <c r="V45" s="92">
        <f t="shared" si="3"/>
        <v>3.4125305332243384e-003</v>
      </c>
      <c r="W45" s="97" t="s">
        <v>10078</v>
      </c>
    </row>
    <row r="46" s="81" customFormat="1" ht="15" customHeight="1">
      <c r="B46" s="82">
        <v>90276841</v>
      </c>
      <c r="C46" s="83">
        <v>20</v>
      </c>
      <c r="D46" s="84" t="s">
        <v>8590</v>
      </c>
      <c r="E46" s="84" t="s">
        <v>8590</v>
      </c>
      <c r="F46" s="84" t="s">
        <v>728</v>
      </c>
      <c r="G46" s="84" t="s">
        <v>6476</v>
      </c>
      <c r="H46" s="85">
        <v>1</v>
      </c>
      <c r="I46" s="86" t="s">
        <v>5137</v>
      </c>
      <c r="J46" s="86" t="s">
        <v>14</v>
      </c>
      <c r="K46" s="87">
        <v>6.0011034494399995</v>
      </c>
      <c r="L46" s="87" t="s">
        <v>10075</v>
      </c>
      <c r="M46" s="87" t="s">
        <v>10075</v>
      </c>
      <c r="N46" s="87" t="s">
        <v>10075</v>
      </c>
      <c r="O46" s="88">
        <v>0</v>
      </c>
      <c r="P46" s="87">
        <v>6.0011034494399995</v>
      </c>
      <c r="Q46" s="90">
        <v>3732</v>
      </c>
      <c r="R46" s="91">
        <v>21695.25</v>
      </c>
      <c r="S46" s="91">
        <f t="shared" si="0"/>
        <v>22396.118073310077</v>
      </c>
      <c r="T46" s="91">
        <f t="shared" si="1"/>
        <v>22396.118073310077</v>
      </c>
      <c r="U46" s="92">
        <f t="shared" si="2"/>
        <v>0</v>
      </c>
      <c r="V46" s="92">
        <f t="shared" si="3"/>
        <v>3.2437723170580432e-003</v>
      </c>
      <c r="W46" s="97" t="s">
        <v>10078</v>
      </c>
    </row>
    <row r="47" s="81" customFormat="1" ht="15" customHeight="1">
      <c r="B47" s="82">
        <v>90266650</v>
      </c>
      <c r="C47" s="83" t="s">
        <v>10073</v>
      </c>
      <c r="D47" s="84" t="s">
        <v>5470</v>
      </c>
      <c r="E47" s="84" t="s">
        <v>5470</v>
      </c>
      <c r="F47" s="84" t="s">
        <v>506</v>
      </c>
      <c r="G47" s="84" t="s">
        <v>2995</v>
      </c>
      <c r="H47" s="85">
        <v>1</v>
      </c>
      <c r="I47" s="86" t="s">
        <v>10036</v>
      </c>
      <c r="J47" s="86" t="s">
        <v>14</v>
      </c>
      <c r="K47" s="87">
        <v>201.4741262313</v>
      </c>
      <c r="L47" s="87">
        <f>VLOOKUP(B47,Planilha2!$F:$M,2,0)</f>
        <v>605</v>
      </c>
      <c r="M47" s="87">
        <f>VLOOKUP(B47,Planilha2!$F:$M,3,0)</f>
        <v>1</v>
      </c>
      <c r="N47" s="87">
        <f>VLOOKUP(B47,Planilha2!$F:$M,4,0)</f>
        <v>605</v>
      </c>
      <c r="O47" s="88">
        <v>0</v>
      </c>
      <c r="P47" s="89">
        <v>201.4741262313</v>
      </c>
      <c r="Q47" s="90">
        <v>111</v>
      </c>
      <c r="R47" s="91">
        <v>21339.869999999999</v>
      </c>
      <c r="S47" s="91">
        <f t="shared" si="0"/>
        <v>22363.6280116743</v>
      </c>
      <c r="T47" s="91">
        <f t="shared" si="1"/>
        <v>22363.6280116743</v>
      </c>
      <c r="U47" s="92">
        <f t="shared" si="2"/>
        <v>0</v>
      </c>
      <c r="V47" s="92">
        <f t="shared" si="3"/>
        <v>3.2390665746535484e-003</v>
      </c>
      <c r="W47" s="97" t="s">
        <v>10078</v>
      </c>
      <c r="X47" s="94"/>
    </row>
    <row r="48" s="81" customFormat="1" ht="15" customHeight="1">
      <c r="B48" s="82">
        <v>90870336</v>
      </c>
      <c r="C48" s="83">
        <v>20</v>
      </c>
      <c r="D48" s="84" t="s">
        <v>5473</v>
      </c>
      <c r="E48" s="84" t="s">
        <v>5473</v>
      </c>
      <c r="F48" s="84" t="s">
        <v>506</v>
      </c>
      <c r="G48" s="84" t="s">
        <v>2995</v>
      </c>
      <c r="H48" s="85">
        <v>1</v>
      </c>
      <c r="I48" s="86" t="s">
        <v>10036</v>
      </c>
      <c r="J48" s="86" t="s">
        <v>14</v>
      </c>
      <c r="K48" s="87">
        <v>479.56593215519996</v>
      </c>
      <c r="L48" s="87">
        <f>VLOOKUP(B48,Planilha2!$F:$M,2,0)</f>
        <v>875</v>
      </c>
      <c r="M48" s="87">
        <f>VLOOKUP(B48,Planilha2!$F:$M,3,0)</f>
        <v>1</v>
      </c>
      <c r="N48" s="87">
        <f>VLOOKUP(B48,Planilha2!$F:$M,4,0)</f>
        <v>875</v>
      </c>
      <c r="O48" s="88">
        <v>0</v>
      </c>
      <c r="P48" s="89">
        <v>479.56593215519996</v>
      </c>
      <c r="Q48" s="90">
        <v>43</v>
      </c>
      <c r="R48" s="91">
        <v>19976.080000000002</v>
      </c>
      <c r="S48" s="91">
        <f t="shared" si="0"/>
        <v>20621.335082673599</v>
      </c>
      <c r="T48" s="91">
        <f t="shared" si="1"/>
        <v>20621.335082673599</v>
      </c>
      <c r="U48" s="92">
        <f t="shared" si="2"/>
        <v>0</v>
      </c>
      <c r="V48" s="92">
        <f t="shared" si="3"/>
        <v>2.9867192012025404e-003</v>
      </c>
      <c r="W48" s="97" t="s">
        <v>10078</v>
      </c>
      <c r="X48" s="94"/>
    </row>
    <row r="49" s="81" customFormat="1" ht="15" customHeight="1">
      <c r="B49" s="82">
        <v>90301366</v>
      </c>
      <c r="C49" s="83">
        <v>20</v>
      </c>
      <c r="D49" s="84" t="s">
        <v>5475</v>
      </c>
      <c r="E49" s="84" t="s">
        <v>5475</v>
      </c>
      <c r="F49" s="84" t="s">
        <v>506</v>
      </c>
      <c r="G49" s="84" t="s">
        <v>2995</v>
      </c>
      <c r="H49" s="85">
        <v>1</v>
      </c>
      <c r="I49" s="86" t="s">
        <v>10036</v>
      </c>
      <c r="J49" s="86" t="s">
        <v>14</v>
      </c>
      <c r="K49" s="87">
        <v>49.807092192858008</v>
      </c>
      <c r="L49" s="87">
        <f>VLOOKUP(B49,Planilha2!$F:$M,2,0)</f>
        <v>135</v>
      </c>
      <c r="M49" s="87">
        <f>VLOOKUP(B49,Planilha2!$F:$M,3,0)</f>
        <v>1</v>
      </c>
      <c r="N49" s="87">
        <f>VLOOKUP(B49,Planilha2!$F:$M,4,0)</f>
        <v>135</v>
      </c>
      <c r="O49" s="88">
        <v>0</v>
      </c>
      <c r="P49" s="89">
        <v>49.807092192858008</v>
      </c>
      <c r="Q49" s="90">
        <v>312</v>
      </c>
      <c r="R49" s="91">
        <v>13419.870000000001</v>
      </c>
      <c r="S49" s="91">
        <f t="shared" si="0"/>
        <v>15539.812764171698</v>
      </c>
      <c r="T49" s="91">
        <f t="shared" si="1"/>
        <v>15539.812764171698</v>
      </c>
      <c r="U49" s="92">
        <f t="shared" si="2"/>
        <v>0</v>
      </c>
      <c r="V49" s="92">
        <f t="shared" si="3"/>
        <v>2.2507299832803251e-003</v>
      </c>
      <c r="W49" s="97" t="s">
        <v>10078</v>
      </c>
      <c r="X49" s="94"/>
    </row>
    <row r="50" s="81" customFormat="1" ht="15" customHeight="1">
      <c r="B50" s="82">
        <v>96006021</v>
      </c>
      <c r="C50" s="83">
        <v>20</v>
      </c>
      <c r="D50" s="84" t="s">
        <v>6475</v>
      </c>
      <c r="E50" s="84" t="s">
        <v>6475</v>
      </c>
      <c r="F50" s="84" t="s">
        <v>6476</v>
      </c>
      <c r="G50" s="84" t="s">
        <v>6476</v>
      </c>
      <c r="H50" s="85">
        <v>1</v>
      </c>
      <c r="I50" s="86" t="s">
        <v>10036</v>
      </c>
      <c r="J50" s="86" t="s">
        <v>14</v>
      </c>
      <c r="K50" s="87">
        <v>161.03880000000001</v>
      </c>
      <c r="L50" s="87" t="s">
        <v>10075</v>
      </c>
      <c r="M50" s="87" t="s">
        <v>10075</v>
      </c>
      <c r="N50" s="87" t="s">
        <v>10075</v>
      </c>
      <c r="O50" s="88">
        <v>0</v>
      </c>
      <c r="P50" s="87">
        <v>161.03880000000001</v>
      </c>
      <c r="Q50" s="90">
        <v>87</v>
      </c>
      <c r="R50" s="91">
        <v>13572</v>
      </c>
      <c r="S50" s="91">
        <f t="shared" si="0"/>
        <v>14010.375600000001</v>
      </c>
      <c r="T50" s="91">
        <f t="shared" si="1"/>
        <v>14010.375600000001</v>
      </c>
      <c r="U50" s="92">
        <f t="shared" si="2"/>
        <v>0</v>
      </c>
      <c r="V50" s="92">
        <f t="shared" si="3"/>
        <v>2.0292118649358694e-003</v>
      </c>
      <c r="W50" s="97" t="s">
        <v>10078</v>
      </c>
    </row>
    <row r="51" s="81" customFormat="1" ht="15" customHeight="1">
      <c r="B51" s="82">
        <v>90308093</v>
      </c>
      <c r="C51" s="83">
        <v>20</v>
      </c>
      <c r="D51" s="84" t="s">
        <v>5455</v>
      </c>
      <c r="E51" s="84" t="s">
        <v>5455</v>
      </c>
      <c r="F51" s="84" t="s">
        <v>506</v>
      </c>
      <c r="G51" s="84" t="s">
        <v>2995</v>
      </c>
      <c r="H51" s="85">
        <v>1</v>
      </c>
      <c r="I51" s="86" t="s">
        <v>10036</v>
      </c>
      <c r="J51" s="86" t="s">
        <v>14</v>
      </c>
      <c r="K51" s="87">
        <v>46.499414123250006</v>
      </c>
      <c r="L51" s="87">
        <f>VLOOKUP(B51,Planilha2!$F:$M,2,0)</f>
        <v>130</v>
      </c>
      <c r="M51" s="87">
        <f>VLOOKUP(B51,Planilha2!$F:$M,3,0)</f>
        <v>1</v>
      </c>
      <c r="N51" s="87">
        <f>VLOOKUP(B51,Planilha2!$F:$M,4,0)</f>
        <v>130</v>
      </c>
      <c r="O51" s="88">
        <v>0</v>
      </c>
      <c r="P51" s="89">
        <v>46.499414123250006</v>
      </c>
      <c r="Q51" s="90">
        <v>272</v>
      </c>
      <c r="R51" s="91">
        <v>12251.82</v>
      </c>
      <c r="S51" s="91">
        <f t="shared" si="0"/>
        <v>12647.840641524002</v>
      </c>
      <c r="T51" s="91">
        <f t="shared" si="1"/>
        <v>12647.840641524002</v>
      </c>
      <c r="U51" s="92">
        <f t="shared" si="2"/>
        <v>0</v>
      </c>
      <c r="V51" s="92">
        <f t="shared" si="3"/>
        <v>1.8318672552646341e-003</v>
      </c>
      <c r="W51" s="97" t="s">
        <v>10078</v>
      </c>
      <c r="X51" s="94"/>
    </row>
    <row r="52" s="81" customFormat="1" ht="15" customHeight="1">
      <c r="B52" s="82">
        <v>90314158</v>
      </c>
      <c r="C52" s="83">
        <v>20</v>
      </c>
      <c r="D52" s="84" t="s">
        <v>7626</v>
      </c>
      <c r="E52" s="84" t="s">
        <v>7626</v>
      </c>
      <c r="F52" s="84" t="s">
        <v>728</v>
      </c>
      <c r="G52" s="84" t="s">
        <v>6476</v>
      </c>
      <c r="H52" s="85">
        <v>1</v>
      </c>
      <c r="I52" s="86" t="s">
        <v>10036</v>
      </c>
      <c r="J52" s="86" t="s">
        <v>14</v>
      </c>
      <c r="K52" s="87">
        <v>93.959946000000002</v>
      </c>
      <c r="L52" s="87" t="s">
        <v>10075</v>
      </c>
      <c r="M52" s="87" t="s">
        <v>10075</v>
      </c>
      <c r="N52" s="87" t="s">
        <v>10075</v>
      </c>
      <c r="O52" s="88">
        <v>0</v>
      </c>
      <c r="P52" s="87">
        <v>93.959946000000002</v>
      </c>
      <c r="Q52" s="90">
        <v>130</v>
      </c>
      <c r="R52" s="91">
        <v>11832.6</v>
      </c>
      <c r="S52" s="91">
        <f t="shared" si="0"/>
        <v>12214.79298</v>
      </c>
      <c r="T52" s="91">
        <f t="shared" si="1"/>
        <v>12214.79298</v>
      </c>
      <c r="U52" s="92">
        <f t="shared" si="2"/>
        <v>0</v>
      </c>
      <c r="V52" s="92">
        <f t="shared" si="3"/>
        <v>1.7691462063837435e-003</v>
      </c>
      <c r="W52" s="97" t="s">
        <v>10078</v>
      </c>
    </row>
    <row r="53" s="81" customFormat="1" ht="15" customHeight="1">
      <c r="B53" s="82">
        <v>90312350</v>
      </c>
      <c r="C53" s="83" t="s">
        <v>10073</v>
      </c>
      <c r="D53" s="84" t="s">
        <v>5897</v>
      </c>
      <c r="E53" s="84" t="s">
        <v>5897</v>
      </c>
      <c r="F53" s="84" t="s">
        <v>10045</v>
      </c>
      <c r="G53" s="84" t="s">
        <v>10045</v>
      </c>
      <c r="H53" s="85">
        <v>1</v>
      </c>
      <c r="I53" s="86" t="s">
        <v>10036</v>
      </c>
      <c r="J53" s="86" t="s">
        <v>14</v>
      </c>
      <c r="K53" s="87">
        <v>495.50400000000002</v>
      </c>
      <c r="L53" s="87" t="s">
        <v>10075</v>
      </c>
      <c r="M53" s="87" t="s">
        <v>10075</v>
      </c>
      <c r="N53" s="87" t="s">
        <v>10075</v>
      </c>
      <c r="O53" s="88">
        <v>0</v>
      </c>
      <c r="P53" s="89">
        <v>495.50400000000002</v>
      </c>
      <c r="Q53" s="90">
        <v>24</v>
      </c>
      <c r="R53" s="91">
        <v>11520</v>
      </c>
      <c r="S53" s="91">
        <f t="shared" si="0"/>
        <v>11892.096000000001</v>
      </c>
      <c r="T53" s="91">
        <f t="shared" si="1"/>
        <v>11892.096000000001</v>
      </c>
      <c r="U53" s="92">
        <f t="shared" si="2"/>
        <v>0</v>
      </c>
      <c r="V53" s="92">
        <f t="shared" si="3"/>
        <v>1.7224079490171836e-003</v>
      </c>
      <c r="W53" s="97" t="s">
        <v>10078</v>
      </c>
      <c r="X53" s="94"/>
    </row>
    <row r="54" s="81" customFormat="1" ht="15" customHeight="1">
      <c r="B54" s="82">
        <v>90276442</v>
      </c>
      <c r="C54" s="83">
        <v>20</v>
      </c>
      <c r="D54" s="84" t="s">
        <v>10079</v>
      </c>
      <c r="E54" s="84" t="s">
        <v>10079</v>
      </c>
      <c r="F54" s="84" t="s">
        <v>728</v>
      </c>
      <c r="G54" s="84" t="s">
        <v>6476</v>
      </c>
      <c r="H54" s="85">
        <v>1</v>
      </c>
      <c r="I54" s="86" t="s">
        <v>10036</v>
      </c>
      <c r="J54" s="86" t="s">
        <v>14</v>
      </c>
      <c r="K54" s="87">
        <v>530.60220000000004</v>
      </c>
      <c r="L54" s="87" t="s">
        <v>10075</v>
      </c>
      <c r="M54" s="87" t="s">
        <v>10075</v>
      </c>
      <c r="N54" s="87" t="s">
        <v>10075</v>
      </c>
      <c r="O54" s="88">
        <v>0</v>
      </c>
      <c r="P54" s="89">
        <v>530.60220000000004</v>
      </c>
      <c r="Q54" s="90">
        <v>21</v>
      </c>
      <c r="R54" s="91">
        <v>10794</v>
      </c>
      <c r="S54" s="91">
        <f t="shared" si="0"/>
        <v>11142.646200000001</v>
      </c>
      <c r="T54" s="91">
        <f t="shared" si="1"/>
        <v>11142.646200000001</v>
      </c>
      <c r="U54" s="92">
        <f t="shared" si="2"/>
        <v>0</v>
      </c>
      <c r="V54" s="92">
        <f t="shared" si="3"/>
        <v>1.6138603647301633e-003</v>
      </c>
      <c r="W54" s="97" t="s">
        <v>10078</v>
      </c>
      <c r="X54" s="94"/>
    </row>
    <row r="55" s="81" customFormat="1" ht="15" customHeight="1">
      <c r="B55" s="82">
        <v>90282167</v>
      </c>
      <c r="C55" s="83">
        <v>20</v>
      </c>
      <c r="D55" s="84" t="s">
        <v>5914</v>
      </c>
      <c r="E55" s="84" t="s">
        <v>5915</v>
      </c>
      <c r="F55" s="84" t="s">
        <v>5913</v>
      </c>
      <c r="G55" s="84"/>
      <c r="H55" s="85">
        <v>1</v>
      </c>
      <c r="I55" s="86" t="s">
        <v>10036</v>
      </c>
      <c r="J55" s="86" t="s">
        <v>14</v>
      </c>
      <c r="K55" s="87">
        <v>17.231977439999998</v>
      </c>
      <c r="L55" s="87">
        <f>VLOOKUP(B55,Planilha2!$F:$M,2,0)</f>
        <v>914</v>
      </c>
      <c r="M55" s="87">
        <f>VLOOKUP(B55,Planilha2!$F:$M,3,0)</f>
        <v>20</v>
      </c>
      <c r="N55" s="87">
        <f>VLOOKUP(B55,Planilha2!$F:$M,4,0)</f>
        <v>45.700000000000003</v>
      </c>
      <c r="O55" s="88">
        <v>0</v>
      </c>
      <c r="P55" s="89">
        <v>17.231977439999998</v>
      </c>
      <c r="Q55" s="90">
        <v>644</v>
      </c>
      <c r="R55" s="91">
        <v>10323.41</v>
      </c>
      <c r="S55" s="91">
        <f t="shared" si="0"/>
        <v>11097.393471359999</v>
      </c>
      <c r="T55" s="91">
        <f t="shared" si="1"/>
        <v>11097.393471359999</v>
      </c>
      <c r="U55" s="92">
        <f t="shared" si="2"/>
        <v>0</v>
      </c>
      <c r="V55" s="92">
        <f t="shared" si="3"/>
        <v>1.6073061240375001e-003</v>
      </c>
      <c r="W55" s="97" t="s">
        <v>10078</v>
      </c>
      <c r="X55" s="94"/>
    </row>
    <row r="56" s="81" customFormat="1" ht="15" customHeight="1">
      <c r="B56" s="82">
        <v>90315871</v>
      </c>
      <c r="C56" s="83">
        <v>20</v>
      </c>
      <c r="D56" s="84" t="s">
        <v>8591</v>
      </c>
      <c r="E56" s="84" t="s">
        <v>8591</v>
      </c>
      <c r="F56" s="84" t="s">
        <v>728</v>
      </c>
      <c r="G56" s="84" t="s">
        <v>6476</v>
      </c>
      <c r="H56" s="85">
        <v>1</v>
      </c>
      <c r="I56" s="86" t="s">
        <v>5137</v>
      </c>
      <c r="J56" s="86" t="s">
        <v>14</v>
      </c>
      <c r="K56" s="87">
        <v>7.1951309999999999</v>
      </c>
      <c r="L56" s="87" t="s">
        <v>10075</v>
      </c>
      <c r="M56" s="87" t="s">
        <v>10075</v>
      </c>
      <c r="N56" s="87" t="s">
        <v>10075</v>
      </c>
      <c r="O56" s="88">
        <v>0</v>
      </c>
      <c r="P56" s="89">
        <v>7.1951309999999999</v>
      </c>
      <c r="Q56" s="90">
        <v>1504</v>
      </c>
      <c r="R56" s="91">
        <v>10482.879999999999</v>
      </c>
      <c r="S56" s="91">
        <f t="shared" si="0"/>
        <v>10821.477024</v>
      </c>
      <c r="T56" s="91">
        <f t="shared" si="1"/>
        <v>10821.477024</v>
      </c>
      <c r="U56" s="92">
        <f t="shared" si="2"/>
        <v>0</v>
      </c>
      <c r="V56" s="92">
        <f t="shared" si="3"/>
        <v>1.5673433889403865e-003</v>
      </c>
      <c r="W56" s="97" t="s">
        <v>10078</v>
      </c>
      <c r="X56" s="94"/>
    </row>
    <row r="57" s="81" customFormat="1" ht="15" customHeight="1">
      <c r="B57" s="82">
        <v>96006331</v>
      </c>
      <c r="C57" s="83">
        <v>20</v>
      </c>
      <c r="D57" s="84" t="s">
        <v>9975</v>
      </c>
      <c r="E57" s="84" t="s">
        <v>9975</v>
      </c>
      <c r="F57" s="84" t="s">
        <v>506</v>
      </c>
      <c r="G57" s="84" t="s">
        <v>2995</v>
      </c>
      <c r="H57" s="85">
        <v>1</v>
      </c>
      <c r="I57" s="86" t="s">
        <v>10036</v>
      </c>
      <c r="J57" s="86" t="s">
        <v>14</v>
      </c>
      <c r="K57" s="87">
        <v>21.4873245</v>
      </c>
      <c r="L57" s="87">
        <f>VLOOKUP(B57,Planilha2!$F:$M,2,0)</f>
        <v>65</v>
      </c>
      <c r="M57" s="87">
        <f>VLOOKUP(B57,Planilha2!$F:$M,3,0)</f>
        <v>1</v>
      </c>
      <c r="N57" s="87">
        <f>VLOOKUP(B57,Planilha2!$F:$M,4,0)</f>
        <v>65</v>
      </c>
      <c r="O57" s="95">
        <v>6.7900000000000002e-002</v>
      </c>
      <c r="P57" s="96">
        <v>22.946313833550001</v>
      </c>
      <c r="Q57" s="90">
        <v>469</v>
      </c>
      <c r="R57" s="91">
        <v>9471.1399999999994</v>
      </c>
      <c r="S57" s="91">
        <f t="shared" si="0"/>
        <v>10077.555190499999</v>
      </c>
      <c r="T57" s="91">
        <f t="shared" si="1"/>
        <v>10761.821187934951</v>
      </c>
      <c r="U57" s="92">
        <f t="shared" si="2"/>
        <v>6.7900000000000169e-002</v>
      </c>
      <c r="V57" s="92">
        <f t="shared" si="3"/>
        <v>1.5587030545330873e-003</v>
      </c>
      <c r="W57" s="97" t="s">
        <v>10078</v>
      </c>
    </row>
    <row r="58" s="81" customFormat="1" ht="15" customHeight="1">
      <c r="B58" s="82">
        <v>90306996</v>
      </c>
      <c r="C58" s="83">
        <v>20</v>
      </c>
      <c r="D58" s="84" t="s">
        <v>7645</v>
      </c>
      <c r="E58" s="84" t="s">
        <v>7645</v>
      </c>
      <c r="F58" s="84" t="s">
        <v>728</v>
      </c>
      <c r="G58" s="84" t="s">
        <v>6476</v>
      </c>
      <c r="H58" s="85">
        <v>1</v>
      </c>
      <c r="I58" s="86" t="s">
        <v>10036</v>
      </c>
      <c r="J58" s="86" t="s">
        <v>14</v>
      </c>
      <c r="K58" s="87">
        <v>40.061498399999998</v>
      </c>
      <c r="L58" s="87" t="s">
        <v>10075</v>
      </c>
      <c r="M58" s="87" t="s">
        <v>10075</v>
      </c>
      <c r="N58" s="87" t="s">
        <v>10075</v>
      </c>
      <c r="O58" s="88">
        <v>0</v>
      </c>
      <c r="P58" s="89">
        <v>40.061498399999998</v>
      </c>
      <c r="Q58" s="90">
        <v>251</v>
      </c>
      <c r="R58" s="91">
        <v>5034.9200000000001</v>
      </c>
      <c r="S58" s="91">
        <f t="shared" si="0"/>
        <v>10055.4360984</v>
      </c>
      <c r="T58" s="91">
        <f t="shared" si="1"/>
        <v>10055.4360984</v>
      </c>
      <c r="U58" s="92">
        <f t="shared" si="2"/>
        <v>0</v>
      </c>
      <c r="V58" s="92">
        <f t="shared" si="3"/>
        <v>1.4563928063411609e-003</v>
      </c>
      <c r="W58" s="97" t="s">
        <v>10078</v>
      </c>
      <c r="X58" s="94"/>
    </row>
    <row r="59" s="81" customFormat="1" ht="15" customHeight="1">
      <c r="B59" s="82">
        <v>96006200</v>
      </c>
      <c r="C59" s="83">
        <v>20</v>
      </c>
      <c r="D59" s="84" t="s">
        <v>9925</v>
      </c>
      <c r="E59" s="84" t="s">
        <v>9925</v>
      </c>
      <c r="F59" s="84" t="s">
        <v>10045</v>
      </c>
      <c r="G59" s="84" t="s">
        <v>10045</v>
      </c>
      <c r="H59" s="85">
        <v>1</v>
      </c>
      <c r="I59" s="86" t="s">
        <v>10036</v>
      </c>
      <c r="J59" s="86" t="s">
        <v>14</v>
      </c>
      <c r="K59" s="87">
        <v>105.2946</v>
      </c>
      <c r="L59" s="87" t="s">
        <v>10075</v>
      </c>
      <c r="M59" s="87" t="s">
        <v>10075</v>
      </c>
      <c r="N59" s="87" t="s">
        <v>10075</v>
      </c>
      <c r="O59" s="88">
        <v>0</v>
      </c>
      <c r="P59" s="89">
        <v>105.2946</v>
      </c>
      <c r="Q59" s="90">
        <v>92</v>
      </c>
      <c r="R59" s="91">
        <v>9384</v>
      </c>
      <c r="S59" s="91">
        <f t="shared" si="0"/>
        <v>9687.1031999999996</v>
      </c>
      <c r="T59" s="91">
        <f t="shared" si="1"/>
        <v>9687.1031999999996</v>
      </c>
      <c r="U59" s="92">
        <f t="shared" si="2"/>
        <v>0</v>
      </c>
      <c r="V59" s="92">
        <f t="shared" si="3"/>
        <v>1.4030448084702473e-003</v>
      </c>
      <c r="W59" s="97" t="s">
        <v>10078</v>
      </c>
      <c r="X59" s="94"/>
    </row>
    <row r="60" s="81" customFormat="1" ht="15" customHeight="1">
      <c r="B60" s="82">
        <v>90307739</v>
      </c>
      <c r="C60" s="83">
        <v>20</v>
      </c>
      <c r="D60" s="84" t="s">
        <v>7346</v>
      </c>
      <c r="E60" s="84" t="s">
        <v>7347</v>
      </c>
      <c r="F60" s="84" t="s">
        <v>4430</v>
      </c>
      <c r="G60" s="84"/>
      <c r="H60" s="85">
        <v>1</v>
      </c>
      <c r="I60" s="86" t="s">
        <v>10036</v>
      </c>
      <c r="J60" s="86" t="s">
        <v>14</v>
      </c>
      <c r="K60" s="87">
        <v>33.602356007999994</v>
      </c>
      <c r="L60" s="87" t="s">
        <v>10075</v>
      </c>
      <c r="M60" s="87" t="s">
        <v>10075</v>
      </c>
      <c r="N60" s="87" t="s">
        <v>10075</v>
      </c>
      <c r="O60" s="88">
        <v>0</v>
      </c>
      <c r="P60" s="89">
        <v>33.602356007999994</v>
      </c>
      <c r="Q60" s="90">
        <v>287</v>
      </c>
      <c r="R60" s="91">
        <v>9342.0900000000001</v>
      </c>
      <c r="S60" s="91">
        <f t="shared" si="0"/>
        <v>9643.8761742959978</v>
      </c>
      <c r="T60" s="91">
        <f t="shared" si="1"/>
        <v>9643.8761742959978</v>
      </c>
      <c r="U60" s="92">
        <f t="shared" si="2"/>
        <v>0</v>
      </c>
      <c r="V60" s="92">
        <f t="shared" si="3"/>
        <v>1.3967839632260664e-003</v>
      </c>
      <c r="W60" s="97" t="s">
        <v>10078</v>
      </c>
      <c r="X60" s="94"/>
    </row>
    <row r="61" s="81" customFormat="1" ht="15" customHeight="1">
      <c r="B61" s="82">
        <v>90852770</v>
      </c>
      <c r="C61" s="83" t="s">
        <v>10073</v>
      </c>
      <c r="D61" s="84" t="s">
        <v>7682</v>
      </c>
      <c r="E61" s="84" t="s">
        <v>7682</v>
      </c>
      <c r="F61" s="84" t="s">
        <v>725</v>
      </c>
      <c r="G61" s="84" t="s">
        <v>10074</v>
      </c>
      <c r="H61" s="85">
        <v>1</v>
      </c>
      <c r="I61" s="86" t="s">
        <v>10036</v>
      </c>
      <c r="J61" s="86" t="s">
        <v>14</v>
      </c>
      <c r="K61" s="89">
        <v>480.60846679032005</v>
      </c>
      <c r="L61" s="87" t="s">
        <v>10075</v>
      </c>
      <c r="M61" s="87" t="s">
        <v>10075</v>
      </c>
      <c r="N61" s="87" t="s">
        <v>10075</v>
      </c>
      <c r="O61" s="95">
        <v>0</v>
      </c>
      <c r="P61" s="89">
        <v>480.60846679032005</v>
      </c>
      <c r="Q61" s="90">
        <v>19</v>
      </c>
      <c r="R61" s="91">
        <v>8845.8299999999999</v>
      </c>
      <c r="S61" s="91">
        <f t="shared" si="0"/>
        <v>9131.5608690160807</v>
      </c>
      <c r="T61" s="91">
        <f t="shared" si="1"/>
        <v>9131.5608690160807</v>
      </c>
      <c r="U61" s="92">
        <f t="shared" si="2"/>
        <v>0</v>
      </c>
      <c r="V61" s="92">
        <f t="shared" si="3"/>
        <v>1.3225820770138045e-003</v>
      </c>
      <c r="W61" s="97" t="s">
        <v>10078</v>
      </c>
    </row>
    <row r="62" s="81" customFormat="1" ht="15" customHeight="1">
      <c r="B62" s="82">
        <v>96006129</v>
      </c>
      <c r="C62" s="83">
        <v>20</v>
      </c>
      <c r="D62" s="84" t="s">
        <v>9917</v>
      </c>
      <c r="E62" s="84" t="s">
        <v>9917</v>
      </c>
      <c r="F62" s="84" t="s">
        <v>10045</v>
      </c>
      <c r="G62" s="84" t="s">
        <v>10045</v>
      </c>
      <c r="H62" s="85">
        <v>1</v>
      </c>
      <c r="I62" s="86" t="s">
        <v>10036</v>
      </c>
      <c r="J62" s="86" t="s">
        <v>14</v>
      </c>
      <c r="K62" s="87">
        <v>102.44545199999999</v>
      </c>
      <c r="L62" s="87" t="s">
        <v>10075</v>
      </c>
      <c r="M62" s="87" t="s">
        <v>10075</v>
      </c>
      <c r="N62" s="87" t="s">
        <v>10075</v>
      </c>
      <c r="O62" s="88">
        <v>0</v>
      </c>
      <c r="P62" s="89">
        <v>102.44545199999999</v>
      </c>
      <c r="Q62" s="90">
        <v>87</v>
      </c>
      <c r="R62" s="91">
        <v>8633.8799999999992</v>
      </c>
      <c r="S62" s="91">
        <f t="shared" si="0"/>
        <v>8912.7543239999995</v>
      </c>
      <c r="T62" s="91">
        <f t="shared" si="1"/>
        <v>8912.7543239999995</v>
      </c>
      <c r="U62" s="92">
        <f t="shared" si="2"/>
        <v>0</v>
      </c>
      <c r="V62" s="92">
        <f t="shared" si="3"/>
        <v>1.2908909325399722e-003</v>
      </c>
      <c r="W62" s="97" t="s">
        <v>10078</v>
      </c>
      <c r="X62" s="94"/>
    </row>
    <row r="63" s="81" customFormat="1" ht="15" customHeight="1">
      <c r="B63" s="82">
        <v>90300130</v>
      </c>
      <c r="C63" s="83">
        <v>20</v>
      </c>
      <c r="D63" s="84" t="s">
        <v>731</v>
      </c>
      <c r="E63" s="84" t="s">
        <v>732</v>
      </c>
      <c r="F63" s="84" t="s">
        <v>506</v>
      </c>
      <c r="G63" s="84" t="s">
        <v>2995</v>
      </c>
      <c r="H63" s="85">
        <v>1</v>
      </c>
      <c r="I63" s="86" t="s">
        <v>10036</v>
      </c>
      <c r="J63" s="86" t="s">
        <v>14</v>
      </c>
      <c r="K63" s="87">
        <v>46.957138524000001</v>
      </c>
      <c r="L63" s="87">
        <f>VLOOKUP(B63,Planilha2!$F:$M,2,0)</f>
        <v>5450</v>
      </c>
      <c r="M63" s="87">
        <f>VLOOKUP(B63,Planilha2!$F:$M,3,0)</f>
        <v>100</v>
      </c>
      <c r="N63" s="87">
        <f>VLOOKUP(B63,Planilha2!$F:$M,4,0)</f>
        <v>54.5</v>
      </c>
      <c r="O63" s="88">
        <v>0</v>
      </c>
      <c r="P63" s="87">
        <v>46.957138524000001</v>
      </c>
      <c r="Q63" s="90">
        <v>177</v>
      </c>
      <c r="R63" s="91">
        <v>8043.8500000000004</v>
      </c>
      <c r="S63" s="91">
        <f t="shared" si="0"/>
        <v>8311.4135187480006</v>
      </c>
      <c r="T63" s="91">
        <f t="shared" si="1"/>
        <v>8311.4135187480006</v>
      </c>
      <c r="U63" s="92">
        <f t="shared" si="2"/>
        <v>0</v>
      </c>
      <c r="V63" s="92">
        <f t="shared" si="3"/>
        <v>1.2037949165782413e-003</v>
      </c>
      <c r="W63" s="97" t="s">
        <v>10078</v>
      </c>
    </row>
    <row r="64" s="81" customFormat="1" ht="15" customHeight="1">
      <c r="B64" s="82">
        <v>90264860</v>
      </c>
      <c r="C64" s="83" t="s">
        <v>10073</v>
      </c>
      <c r="D64" s="84" t="s">
        <v>5461</v>
      </c>
      <c r="E64" s="84" t="s">
        <v>5461</v>
      </c>
      <c r="F64" s="84" t="s">
        <v>506</v>
      </c>
      <c r="G64" s="84" t="s">
        <v>2995</v>
      </c>
      <c r="H64" s="85">
        <v>1</v>
      </c>
      <c r="I64" s="86" t="s">
        <v>10036</v>
      </c>
      <c r="J64" s="86" t="s">
        <v>14</v>
      </c>
      <c r="K64" s="87">
        <v>432.42570387089995</v>
      </c>
      <c r="L64" s="87">
        <f>VLOOKUP(B64,Planilha2!$F:$M,2,0)</f>
        <v>705</v>
      </c>
      <c r="M64" s="87">
        <f>VLOOKUP(B64,Planilha2!$F:$M,3,0)</f>
        <v>1</v>
      </c>
      <c r="N64" s="87">
        <f>VLOOKUP(B64,Planilha2!$F:$M,4,0)</f>
        <v>705</v>
      </c>
      <c r="O64" s="88">
        <v>0</v>
      </c>
      <c r="P64" s="89">
        <v>432.42570387089995</v>
      </c>
      <c r="Q64" s="90">
        <v>19</v>
      </c>
      <c r="R64" s="91">
        <v>7959.0600000000004</v>
      </c>
      <c r="S64" s="91">
        <f t="shared" si="0"/>
        <v>8216.0883735470998</v>
      </c>
      <c r="T64" s="91">
        <f t="shared" si="1"/>
        <v>8216.0883735470998</v>
      </c>
      <c r="U64" s="92">
        <f t="shared" si="2"/>
        <v>0</v>
      </c>
      <c r="V64" s="92">
        <f t="shared" si="3"/>
        <v>1.1899883691172009e-003</v>
      </c>
      <c r="W64" s="97" t="s">
        <v>10078</v>
      </c>
      <c r="X64" s="94"/>
    </row>
    <row r="65" s="81" customFormat="1" ht="15" customHeight="1">
      <c r="B65" s="82">
        <v>90310454</v>
      </c>
      <c r="C65" s="83">
        <v>20</v>
      </c>
      <c r="D65" s="84" t="s">
        <v>8306</v>
      </c>
      <c r="E65" s="84" t="s">
        <v>8306</v>
      </c>
      <c r="F65" s="84" t="s">
        <v>728</v>
      </c>
      <c r="G65" s="84" t="s">
        <v>6476</v>
      </c>
      <c r="H65" s="85">
        <v>1</v>
      </c>
      <c r="I65" s="86" t="s">
        <v>10036</v>
      </c>
      <c r="J65" s="86" t="s">
        <v>14</v>
      </c>
      <c r="K65" s="87">
        <v>890.37113760000011</v>
      </c>
      <c r="L65" s="87" t="s">
        <v>10075</v>
      </c>
      <c r="M65" s="87" t="s">
        <v>10075</v>
      </c>
      <c r="N65" s="87" t="s">
        <v>10075</v>
      </c>
      <c r="O65" s="88">
        <v>0</v>
      </c>
      <c r="P65" s="89">
        <v>890.37113760000011</v>
      </c>
      <c r="Q65" s="90">
        <v>9</v>
      </c>
      <c r="R65" s="91">
        <v>7762.5900000000001</v>
      </c>
      <c r="S65" s="91">
        <f t="shared" si="0"/>
        <v>8013.340238400001</v>
      </c>
      <c r="T65" s="91">
        <f t="shared" si="1"/>
        <v>8013.340238400001</v>
      </c>
      <c r="U65" s="92">
        <f t="shared" si="2"/>
        <v>0</v>
      </c>
      <c r="V65" s="92">
        <f t="shared" si="3"/>
        <v>1.1606230663458665e-003</v>
      </c>
      <c r="W65" s="97" t="s">
        <v>10078</v>
      </c>
      <c r="X65" s="94"/>
    </row>
    <row r="66" s="81" customFormat="1" ht="15" customHeight="1">
      <c r="B66" s="82">
        <v>90852451</v>
      </c>
      <c r="C66" s="83">
        <v>20</v>
      </c>
      <c r="D66" s="84" t="s">
        <v>9656</v>
      </c>
      <c r="E66" s="84" t="s">
        <v>9657</v>
      </c>
      <c r="F66" s="84" t="s">
        <v>725</v>
      </c>
      <c r="G66" s="84" t="s">
        <v>10074</v>
      </c>
      <c r="H66" s="85">
        <v>250</v>
      </c>
      <c r="I66" s="86" t="s">
        <v>18</v>
      </c>
      <c r="J66" s="86" t="s">
        <v>19</v>
      </c>
      <c r="K66" s="87">
        <v>0.29033437499999998</v>
      </c>
      <c r="L66" s="87" t="s">
        <v>10075</v>
      </c>
      <c r="M66" s="87" t="s">
        <v>10075</v>
      </c>
      <c r="N66" s="87" t="s">
        <v>10075</v>
      </c>
      <c r="O66" s="95">
        <v>6.7900000000000002e-002</v>
      </c>
      <c r="P66" s="96">
        <v>0.31004807906249998</v>
      </c>
      <c r="Q66" s="90">
        <v>27040</v>
      </c>
      <c r="R66" s="91">
        <v>7606.5</v>
      </c>
      <c r="S66" s="91">
        <f t="shared" si="0"/>
        <v>7850.6414999999997</v>
      </c>
      <c r="T66" s="91">
        <f t="shared" si="1"/>
        <v>8383.7000578499992</v>
      </c>
      <c r="U66" s="92">
        <f t="shared" si="2"/>
        <v>6.7899999999999933e-002</v>
      </c>
      <c r="V66" s="92">
        <f t="shared" si="3"/>
        <v>1.214264636092465e-003</v>
      </c>
      <c r="W66" s="97" t="s">
        <v>10078</v>
      </c>
    </row>
    <row r="67" s="81" customFormat="1" ht="15" customHeight="1">
      <c r="B67" s="82">
        <v>92467105</v>
      </c>
      <c r="C67" s="83" t="s">
        <v>10073</v>
      </c>
      <c r="D67" s="84" t="s">
        <v>4096</v>
      </c>
      <c r="E67" s="84" t="s">
        <v>4096</v>
      </c>
      <c r="F67" s="84" t="s">
        <v>725</v>
      </c>
      <c r="G67" s="84" t="s">
        <v>10074</v>
      </c>
      <c r="H67" s="85">
        <v>1</v>
      </c>
      <c r="I67" s="86" t="s">
        <v>10036</v>
      </c>
      <c r="J67" s="86" t="s">
        <v>14</v>
      </c>
      <c r="K67" s="87">
        <v>649.52316000000008</v>
      </c>
      <c r="L67" s="87" t="s">
        <v>10075</v>
      </c>
      <c r="M67" s="87" t="s">
        <v>10075</v>
      </c>
      <c r="N67" s="87" t="s">
        <v>10075</v>
      </c>
      <c r="O67" s="88">
        <v>0</v>
      </c>
      <c r="P67" s="87">
        <v>649.52316000000008</v>
      </c>
      <c r="Q67" s="90">
        <v>12</v>
      </c>
      <c r="R67" s="91">
        <v>7550.3999999999996</v>
      </c>
      <c r="S67" s="91">
        <f t="shared" si="0"/>
        <v>7794.2779200000004</v>
      </c>
      <c r="T67" s="91">
        <f t="shared" si="1"/>
        <v>7794.2779200000004</v>
      </c>
      <c r="U67" s="92">
        <f t="shared" si="2"/>
        <v>0</v>
      </c>
      <c r="V67" s="92">
        <f t="shared" si="3"/>
        <v>1.1288948765850123e-003</v>
      </c>
      <c r="W67" s="97" t="s">
        <v>10078</v>
      </c>
    </row>
    <row r="68" s="81" customFormat="1" ht="15" customHeight="1">
      <c r="B68" s="82">
        <v>90308425</v>
      </c>
      <c r="C68" s="83">
        <v>20</v>
      </c>
      <c r="D68" s="84" t="s">
        <v>6453</v>
      </c>
      <c r="E68" s="84" t="s">
        <v>6453</v>
      </c>
      <c r="F68" s="84" t="s">
        <v>728</v>
      </c>
      <c r="G68" s="84" t="s">
        <v>6476</v>
      </c>
      <c r="H68" s="85">
        <v>1</v>
      </c>
      <c r="I68" s="86" t="s">
        <v>10036</v>
      </c>
      <c r="J68" s="86" t="s">
        <v>14</v>
      </c>
      <c r="K68" s="87">
        <v>85.532248799999991</v>
      </c>
      <c r="L68" s="87" t="s">
        <v>10075</v>
      </c>
      <c r="M68" s="87" t="s">
        <v>10075</v>
      </c>
      <c r="N68" s="87" t="s">
        <v>10075</v>
      </c>
      <c r="O68" s="88">
        <v>0</v>
      </c>
      <c r="P68" s="89">
        <v>85.532248799999991</v>
      </c>
      <c r="Q68" s="90">
        <v>91</v>
      </c>
      <c r="R68" s="91">
        <v>5460</v>
      </c>
      <c r="S68" s="91">
        <f t="shared" si="0"/>
        <v>7783.4346407999992</v>
      </c>
      <c r="T68" s="91">
        <f t="shared" si="1"/>
        <v>7783.4346407999992</v>
      </c>
      <c r="U68" s="92">
        <f t="shared" si="2"/>
        <v>0</v>
      </c>
      <c r="V68" s="92">
        <f t="shared" si="3"/>
        <v>1.1273243754481653e-003</v>
      </c>
      <c r="W68" s="97" t="s">
        <v>10078</v>
      </c>
      <c r="X68" s="94"/>
    </row>
    <row r="69" s="81" customFormat="1" ht="15" customHeight="1">
      <c r="B69" s="82">
        <v>90308042</v>
      </c>
      <c r="C69" s="83">
        <v>20</v>
      </c>
      <c r="D69" s="84" t="s">
        <v>5462</v>
      </c>
      <c r="E69" s="84" t="s">
        <v>5462</v>
      </c>
      <c r="F69" s="84" t="s">
        <v>506</v>
      </c>
      <c r="G69" s="84" t="s">
        <v>2995</v>
      </c>
      <c r="H69" s="85">
        <v>1</v>
      </c>
      <c r="I69" s="86" t="s">
        <v>10036</v>
      </c>
      <c r="J69" s="86" t="s">
        <v>14</v>
      </c>
      <c r="K69" s="87">
        <v>353.25553752000002</v>
      </c>
      <c r="L69" s="87">
        <f>VLOOKUP(B69,Planilha2!$F:$M,2,0)</f>
        <v>410</v>
      </c>
      <c r="M69" s="87">
        <f>VLOOKUP(B69,Planilha2!$F:$M,3,0)</f>
        <v>1</v>
      </c>
      <c r="N69" s="87">
        <f>VLOOKUP(B69,Planilha2!$F:$M,4,0)</f>
        <v>410</v>
      </c>
      <c r="O69" s="88">
        <v>0</v>
      </c>
      <c r="P69" s="89">
        <v>353.25553752000002</v>
      </c>
      <c r="Q69" s="90">
        <v>21</v>
      </c>
      <c r="R69" s="91">
        <v>7186.25</v>
      </c>
      <c r="S69" s="91">
        <f t="shared" si="0"/>
        <v>7418.3662879200001</v>
      </c>
      <c r="T69" s="91">
        <f t="shared" si="1"/>
        <v>7418.3662879200001</v>
      </c>
      <c r="U69" s="92">
        <f t="shared" si="2"/>
        <v>0</v>
      </c>
      <c r="V69" s="92">
        <f t="shared" si="3"/>
        <v>1.0744492024815898e-003</v>
      </c>
      <c r="W69" s="97" t="s">
        <v>10078</v>
      </c>
      <c r="X69" s="94"/>
    </row>
    <row r="70" s="81" customFormat="1" ht="15" customHeight="1">
      <c r="B70" s="82">
        <v>96003804</v>
      </c>
      <c r="C70" s="83">
        <v>20</v>
      </c>
      <c r="D70" s="84" t="s">
        <v>5901</v>
      </c>
      <c r="E70" s="84" t="s">
        <v>5901</v>
      </c>
      <c r="F70" s="84" t="s">
        <v>10045</v>
      </c>
      <c r="G70" s="84" t="s">
        <v>10045</v>
      </c>
      <c r="H70" s="85">
        <v>1</v>
      </c>
      <c r="I70" s="86" t="s">
        <v>10036</v>
      </c>
      <c r="J70" s="86" t="s">
        <v>14</v>
      </c>
      <c r="K70" s="87">
        <v>86.799913200000006</v>
      </c>
      <c r="L70" s="87" t="s">
        <v>10075</v>
      </c>
      <c r="M70" s="87" t="s">
        <v>10075</v>
      </c>
      <c r="N70" s="87" t="s">
        <v>10075</v>
      </c>
      <c r="O70" s="88">
        <v>0</v>
      </c>
      <c r="P70" s="89">
        <v>86.799913200000006</v>
      </c>
      <c r="Q70" s="90">
        <v>85</v>
      </c>
      <c r="R70" s="91">
        <v>7147.04</v>
      </c>
      <c r="S70" s="91">
        <f t="shared" si="0"/>
        <v>7377.9926220000007</v>
      </c>
      <c r="T70" s="91">
        <f t="shared" si="1"/>
        <v>7377.9926220000007</v>
      </c>
      <c r="U70" s="92">
        <f t="shared" si="2"/>
        <v>0</v>
      </c>
      <c r="V70" s="92">
        <f t="shared" si="3"/>
        <v>1.0686016274946766e-003</v>
      </c>
      <c r="W70" s="97" t="s">
        <v>10078</v>
      </c>
      <c r="X70" s="94"/>
    </row>
    <row r="71" s="81" customFormat="1" ht="15" customHeight="1">
      <c r="B71" s="82">
        <v>96006170</v>
      </c>
      <c r="C71" s="83">
        <v>20</v>
      </c>
      <c r="D71" s="84" t="s">
        <v>9922</v>
      </c>
      <c r="E71" s="84" t="s">
        <v>9922</v>
      </c>
      <c r="F71" s="84" t="s">
        <v>975</v>
      </c>
      <c r="G71" s="84" t="s">
        <v>10074</v>
      </c>
      <c r="H71" s="85">
        <v>1</v>
      </c>
      <c r="I71" s="86" t="s">
        <v>10036</v>
      </c>
      <c r="J71" s="86" t="s">
        <v>14</v>
      </c>
      <c r="K71" s="87">
        <v>159.22195200000002</v>
      </c>
      <c r="L71" s="87" t="s">
        <v>10075</v>
      </c>
      <c r="M71" s="87" t="s">
        <v>10075</v>
      </c>
      <c r="N71" s="87" t="s">
        <v>10075</v>
      </c>
      <c r="O71" s="88">
        <v>0</v>
      </c>
      <c r="P71" s="89">
        <v>159.22195200000002</v>
      </c>
      <c r="Q71" s="90">
        <v>45</v>
      </c>
      <c r="R71" s="91">
        <v>6940.8000000000002</v>
      </c>
      <c r="S71" s="91">
        <f t="shared" si="0"/>
        <v>7164.9878400000007</v>
      </c>
      <c r="T71" s="91">
        <f t="shared" si="1"/>
        <v>7164.9878400000007</v>
      </c>
      <c r="U71" s="92">
        <f t="shared" si="2"/>
        <v>0</v>
      </c>
      <c r="V71" s="92">
        <f t="shared" si="3"/>
        <v>1.0377507892828531e-003</v>
      </c>
      <c r="W71" s="97" t="s">
        <v>10078</v>
      </c>
    </row>
    <row r="72" s="81" customFormat="1" ht="15" customHeight="1">
      <c r="B72" s="82">
        <v>90255658</v>
      </c>
      <c r="C72" s="83">
        <v>20</v>
      </c>
      <c r="D72" s="84" t="s">
        <v>5480</v>
      </c>
      <c r="E72" s="84" t="s">
        <v>5481</v>
      </c>
      <c r="F72" s="84" t="s">
        <v>506</v>
      </c>
      <c r="G72" s="84" t="s">
        <v>2995</v>
      </c>
      <c r="H72" s="85">
        <v>1</v>
      </c>
      <c r="I72" s="86" t="s">
        <v>10036</v>
      </c>
      <c r="J72" s="86" t="s">
        <v>14</v>
      </c>
      <c r="K72" s="87">
        <v>49.811184787500004</v>
      </c>
      <c r="L72" s="87">
        <f>L75</f>
        <v>135</v>
      </c>
      <c r="M72" s="87">
        <f>M75</f>
        <v>1</v>
      </c>
      <c r="N72" s="87">
        <f>N75</f>
        <v>135</v>
      </c>
      <c r="O72" s="88">
        <v>0</v>
      </c>
      <c r="P72" s="89">
        <v>49.811184787500004</v>
      </c>
      <c r="Q72" s="90">
        <v>143</v>
      </c>
      <c r="R72" s="91">
        <v>6895.7700000000004</v>
      </c>
      <c r="S72" s="91">
        <f t="shared" si="0"/>
        <v>7122.9994246125007</v>
      </c>
      <c r="T72" s="91">
        <f t="shared" si="1"/>
        <v>7122.9994246125007</v>
      </c>
      <c r="U72" s="92">
        <f t="shared" si="2"/>
        <v>0</v>
      </c>
      <c r="V72" s="92">
        <f t="shared" si="3"/>
        <v>1.0316693398537478e-003</v>
      </c>
      <c r="W72" s="97" t="s">
        <v>10078</v>
      </c>
      <c r="X72" s="94"/>
    </row>
    <row r="73" s="81" customFormat="1" ht="15" customHeight="1">
      <c r="B73" s="82">
        <v>90317092</v>
      </c>
      <c r="C73" s="83">
        <v>20</v>
      </c>
      <c r="D73" s="84" t="s">
        <v>5465</v>
      </c>
      <c r="E73" s="84" t="s">
        <v>5466</v>
      </c>
      <c r="F73" s="84" t="s">
        <v>5467</v>
      </c>
      <c r="G73" s="84" t="s">
        <v>2995</v>
      </c>
      <c r="H73" s="85">
        <v>1</v>
      </c>
      <c r="I73" s="86" t="s">
        <v>485</v>
      </c>
      <c r="J73" s="86" t="s">
        <v>14</v>
      </c>
      <c r="K73" s="87">
        <v>53.679600000000001</v>
      </c>
      <c r="L73" s="87">
        <f>VLOOKUP(B73,Planilha2!$F:$M,2,0)</f>
        <v>65</v>
      </c>
      <c r="M73" s="87">
        <f>VLOOKUP(B73,Planilha2!$F:$M,3,0)</f>
        <v>1</v>
      </c>
      <c r="N73" s="87">
        <f>VLOOKUP(B73,Planilha2!$F:$M,4,0)</f>
        <v>65</v>
      </c>
      <c r="O73" s="88">
        <v>0</v>
      </c>
      <c r="P73" s="89">
        <v>53.679600000000001</v>
      </c>
      <c r="Q73" s="90">
        <v>126</v>
      </c>
      <c r="R73" s="91">
        <v>6552</v>
      </c>
      <c r="S73" s="91">
        <f t="shared" si="0"/>
        <v>6763.6296000000002</v>
      </c>
      <c r="T73" s="91">
        <f t="shared" si="1"/>
        <v>6763.6296000000002</v>
      </c>
      <c r="U73" s="92">
        <f t="shared" si="2"/>
        <v>0</v>
      </c>
      <c r="V73" s="92">
        <f t="shared" si="3"/>
        <v>9.7961952100352324e-004</v>
      </c>
      <c r="W73" s="97" t="s">
        <v>10078</v>
      </c>
      <c r="X73" s="94"/>
    </row>
    <row r="74" s="81" customFormat="1" ht="15" customHeight="1">
      <c r="B74" s="82">
        <v>90299620</v>
      </c>
      <c r="C74" s="83">
        <v>20</v>
      </c>
      <c r="D74" s="84" t="s">
        <v>5476</v>
      </c>
      <c r="E74" s="84" t="s">
        <v>5476</v>
      </c>
      <c r="F74" s="84" t="s">
        <v>506</v>
      </c>
      <c r="G74" s="84" t="s">
        <v>2995</v>
      </c>
      <c r="H74" s="85">
        <v>1</v>
      </c>
      <c r="I74" s="86" t="s">
        <v>10036</v>
      </c>
      <c r="J74" s="86" t="s">
        <v>14</v>
      </c>
      <c r="K74" s="87">
        <v>49.807092192858008</v>
      </c>
      <c r="L74" s="87">
        <f>VLOOKUP(B74,Planilha2!$F:$M,2,0)</f>
        <v>135</v>
      </c>
      <c r="M74" s="87">
        <f>VLOOKUP(B74,Planilha2!$F:$M,3,0)</f>
        <v>1</v>
      </c>
      <c r="N74" s="87">
        <f>VLOOKUP(B74,Planilha2!$F:$M,4,0)</f>
        <v>135</v>
      </c>
      <c r="O74" s="88">
        <v>0</v>
      </c>
      <c r="P74" s="89">
        <v>49.807092192858008</v>
      </c>
      <c r="Q74" s="90">
        <v>134</v>
      </c>
      <c r="R74" s="91">
        <v>6465.3800000000001</v>
      </c>
      <c r="S74" s="91">
        <f t="shared" si="0"/>
        <v>6674.1503538429733</v>
      </c>
      <c r="T74" s="91">
        <f t="shared" si="1"/>
        <v>6674.1503538429733</v>
      </c>
      <c r="U74" s="92">
        <f t="shared" si="2"/>
        <v>0</v>
      </c>
      <c r="V74" s="92">
        <f t="shared" si="3"/>
        <v>9.6665967230629367e-004</v>
      </c>
      <c r="W74" s="97" t="s">
        <v>10078</v>
      </c>
      <c r="X74" s="94"/>
    </row>
    <row r="75" s="81" customFormat="1" ht="15" customHeight="1">
      <c r="B75" s="82">
        <v>90299655</v>
      </c>
      <c r="C75" s="83">
        <v>20</v>
      </c>
      <c r="D75" s="84" t="s">
        <v>5479</v>
      </c>
      <c r="E75" s="84" t="s">
        <v>5479</v>
      </c>
      <c r="F75" s="84" t="s">
        <v>506</v>
      </c>
      <c r="G75" s="84" t="s">
        <v>2995</v>
      </c>
      <c r="H75" s="85">
        <v>1</v>
      </c>
      <c r="I75" s="86" t="s">
        <v>10036</v>
      </c>
      <c r="J75" s="86" t="s">
        <v>14</v>
      </c>
      <c r="K75" s="87">
        <v>49.807092192858008</v>
      </c>
      <c r="L75" s="87">
        <f>VLOOKUP(B75,Planilha2!$F:$M,2,0)</f>
        <v>135</v>
      </c>
      <c r="M75" s="87">
        <f>VLOOKUP(B75,Planilha2!$F:$M,3,0)</f>
        <v>1</v>
      </c>
      <c r="N75" s="87">
        <f>VLOOKUP(B75,Planilha2!$F:$M,4,0)</f>
        <v>135</v>
      </c>
      <c r="O75" s="88">
        <v>0</v>
      </c>
      <c r="P75" s="89">
        <v>49.807092192858008</v>
      </c>
      <c r="Q75" s="90">
        <v>132</v>
      </c>
      <c r="R75" s="91">
        <v>6369</v>
      </c>
      <c r="S75" s="91">
        <f t="shared" si="0"/>
        <v>6574.5361694572566</v>
      </c>
      <c r="T75" s="91">
        <f t="shared" si="1"/>
        <v>6574.5361694572566</v>
      </c>
      <c r="U75" s="92">
        <f t="shared" si="2"/>
        <v>0</v>
      </c>
      <c r="V75" s="92">
        <f t="shared" si="3"/>
        <v>9.5223191600321447e-004</v>
      </c>
      <c r="W75" s="98" t="s">
        <v>10080</v>
      </c>
      <c r="X75" s="94"/>
    </row>
    <row r="76" s="81" customFormat="1" ht="15" customHeight="1">
      <c r="B76" s="82">
        <v>90852915</v>
      </c>
      <c r="C76" s="83">
        <v>20</v>
      </c>
      <c r="D76" s="84" t="s">
        <v>5335</v>
      </c>
      <c r="E76" s="84" t="s">
        <v>5335</v>
      </c>
      <c r="F76" s="84" t="s">
        <v>725</v>
      </c>
      <c r="G76" s="84" t="s">
        <v>10074</v>
      </c>
      <c r="H76" s="85">
        <v>1</v>
      </c>
      <c r="I76" s="86" t="s">
        <v>10036</v>
      </c>
      <c r="J76" s="86" t="s">
        <v>14</v>
      </c>
      <c r="K76" s="87">
        <v>81.825937173981004</v>
      </c>
      <c r="L76" s="87" t="s">
        <v>10075</v>
      </c>
      <c r="M76" s="87" t="s">
        <v>10075</v>
      </c>
      <c r="N76" s="87" t="s">
        <v>10075</v>
      </c>
      <c r="O76" s="88">
        <v>0</v>
      </c>
      <c r="P76" s="87">
        <v>81.825937173981004</v>
      </c>
      <c r="Q76" s="90">
        <v>78</v>
      </c>
      <c r="R76" s="91">
        <v>6182.75</v>
      </c>
      <c r="S76" s="91">
        <f t="shared" si="0"/>
        <v>6382.4230995705184</v>
      </c>
      <c r="T76" s="91">
        <f t="shared" si="1"/>
        <v>6382.4230995705184</v>
      </c>
      <c r="U76" s="92">
        <f t="shared" si="2"/>
        <v>0</v>
      </c>
      <c r="V76" s="92">
        <f t="shared" si="3"/>
        <v>9.2440695741870498e-004</v>
      </c>
      <c r="W76" s="98" t="s">
        <v>10080</v>
      </c>
    </row>
    <row r="77" s="81" customFormat="1" ht="15" customHeight="1">
      <c r="B77" s="82">
        <v>96546492</v>
      </c>
      <c r="C77" s="83">
        <v>20</v>
      </c>
      <c r="D77" s="84" t="s">
        <v>10081</v>
      </c>
      <c r="E77" s="84" t="s">
        <v>10082</v>
      </c>
      <c r="F77" s="84" t="s">
        <v>10083</v>
      </c>
      <c r="G77" s="84" t="s">
        <v>5913</v>
      </c>
      <c r="H77" s="85">
        <v>1</v>
      </c>
      <c r="I77" s="86" t="s">
        <v>5137</v>
      </c>
      <c r="J77" s="86" t="s">
        <v>14</v>
      </c>
      <c r="K77" s="87">
        <v>6.81318</v>
      </c>
      <c r="L77" s="87">
        <f>VLOOKUP(B77,Planilha2!$F:$M,2,0)</f>
        <v>34</v>
      </c>
      <c r="M77" s="87">
        <f>VLOOKUP(B77,Planilha2!$F:$M,3,0)</f>
        <v>1</v>
      </c>
      <c r="N77" s="87">
        <f>VLOOKUP(B77,Planilha2!$F:$M,4,0)</f>
        <v>34</v>
      </c>
      <c r="O77" s="95">
        <v>6.7900000000000002e-002</v>
      </c>
      <c r="P77" s="96">
        <v>7.2757949220000002</v>
      </c>
      <c r="Q77" s="90">
        <v>903</v>
      </c>
      <c r="R77" s="91">
        <v>5959.8000000000002</v>
      </c>
      <c r="S77" s="91">
        <f t="shared" si="0"/>
        <v>6152.3015400000004</v>
      </c>
      <c r="T77" s="91">
        <f t="shared" si="1"/>
        <v>6570.0428145659998</v>
      </c>
      <c r="U77" s="92">
        <f t="shared" si="2"/>
        <v>6.7899999999999905e-002</v>
      </c>
      <c r="V77" s="92">
        <f t="shared" si="3"/>
        <v>9.5158111481707746e-004</v>
      </c>
      <c r="W77" s="98" t="s">
        <v>10080</v>
      </c>
    </row>
    <row r="78" s="81" customFormat="1" ht="15" customHeight="1">
      <c r="B78" s="82">
        <v>90299647</v>
      </c>
      <c r="C78" s="83">
        <v>20</v>
      </c>
      <c r="D78" s="84" t="s">
        <v>5478</v>
      </c>
      <c r="E78" s="84" t="s">
        <v>5478</v>
      </c>
      <c r="F78" s="84" t="s">
        <v>506</v>
      </c>
      <c r="G78" s="84" t="s">
        <v>2995</v>
      </c>
      <c r="H78" s="85">
        <v>1</v>
      </c>
      <c r="I78" s="86" t="s">
        <v>10036</v>
      </c>
      <c r="J78" s="86" t="s">
        <v>14</v>
      </c>
      <c r="K78" s="87">
        <v>52.2974468025009</v>
      </c>
      <c r="L78" s="87">
        <f>VLOOKUP(B78,Planilha2!$F:$M,2,0)</f>
        <v>135</v>
      </c>
      <c r="M78" s="87">
        <f>VLOOKUP(B78,Planilha2!$F:$M,3,0)</f>
        <v>1</v>
      </c>
      <c r="N78" s="87">
        <f>VLOOKUP(B78,Planilha2!$F:$M,4,0)</f>
        <v>135</v>
      </c>
      <c r="O78" s="88">
        <v>0</v>
      </c>
      <c r="P78" s="89">
        <v>52.2974468025009</v>
      </c>
      <c r="Q78" s="90">
        <v>102</v>
      </c>
      <c r="R78" s="91">
        <v>5167.3599999999997</v>
      </c>
      <c r="S78" s="91">
        <f t="shared" si="0"/>
        <v>5334.3395738550917</v>
      </c>
      <c r="T78" s="91">
        <f t="shared" si="1"/>
        <v>5334.3395738550917</v>
      </c>
      <c r="U78" s="92">
        <f t="shared" si="2"/>
        <v>0</v>
      </c>
      <c r="V78" s="92">
        <f t="shared" si="3"/>
        <v>7.7260635002988074e-004</v>
      </c>
      <c r="W78" s="98" t="s">
        <v>10080</v>
      </c>
      <c r="X78" s="94"/>
    </row>
    <row r="79" s="81" customFormat="1" ht="15" customHeight="1">
      <c r="B79" s="82">
        <v>90276922</v>
      </c>
      <c r="C79" s="83">
        <v>20</v>
      </c>
      <c r="D79" s="84" t="s">
        <v>8583</v>
      </c>
      <c r="E79" s="84" t="s">
        <v>8584</v>
      </c>
      <c r="F79" s="84" t="s">
        <v>728</v>
      </c>
      <c r="G79" s="84" t="s">
        <v>6476</v>
      </c>
      <c r="H79" s="85">
        <v>1</v>
      </c>
      <c r="I79" s="86" t="s">
        <v>10036</v>
      </c>
      <c r="J79" s="86" t="s">
        <v>14</v>
      </c>
      <c r="K79" s="87">
        <v>4.0127565599999997</v>
      </c>
      <c r="L79" s="87" t="s">
        <v>10075</v>
      </c>
      <c r="M79" s="87" t="s">
        <v>10075</v>
      </c>
      <c r="N79" s="87" t="s">
        <v>10075</v>
      </c>
      <c r="O79" s="95">
        <v>6.7900000000000002e-002</v>
      </c>
      <c r="P79" s="96">
        <v>4.2852227304239996</v>
      </c>
      <c r="Q79" s="90">
        <v>1299</v>
      </c>
      <c r="R79" s="91">
        <v>5049.3299999999999</v>
      </c>
      <c r="S79" s="91">
        <f t="shared" si="0"/>
        <v>5212.5707714399996</v>
      </c>
      <c r="T79" s="91">
        <f t="shared" si="1"/>
        <v>5566.5043268207755</v>
      </c>
      <c r="U79" s="92">
        <f t="shared" si="2"/>
        <v>6.7899999999999988e-002</v>
      </c>
      <c r="V79" s="92">
        <f t="shared" si="3"/>
        <v>8.0623224877722564e-004</v>
      </c>
      <c r="W79" s="98" t="s">
        <v>10080</v>
      </c>
    </row>
    <row r="80" s="81" customFormat="1" ht="15" customHeight="1">
      <c r="B80" s="82">
        <v>90942370</v>
      </c>
      <c r="C80" s="83">
        <v>20</v>
      </c>
      <c r="D80" s="84" t="s">
        <v>665</v>
      </c>
      <c r="E80" s="84" t="s">
        <v>666</v>
      </c>
      <c r="F80" s="84" t="s">
        <v>662</v>
      </c>
      <c r="G80" s="84"/>
      <c r="H80" s="85">
        <v>1</v>
      </c>
      <c r="I80" s="86" t="s">
        <v>485</v>
      </c>
      <c r="J80" s="86" t="s">
        <v>14</v>
      </c>
      <c r="K80" s="87">
        <v>242.5616224398</v>
      </c>
      <c r="L80" s="87">
        <f>VLOOKUP(B80,Planilha2!$F:$M,2,0)</f>
        <v>281.51999999999998</v>
      </c>
      <c r="M80" s="87">
        <f>VLOOKUP(B80,Planilha2!$F:$M,3,0)</f>
        <v>1</v>
      </c>
      <c r="N80" s="87">
        <f>VLOOKUP(B80,Planilha2!$F:$M,4,0)</f>
        <v>281.51999999999998</v>
      </c>
      <c r="O80" s="88">
        <v>0</v>
      </c>
      <c r="P80" s="89">
        <v>242.5616224398</v>
      </c>
      <c r="Q80" s="90">
        <v>21</v>
      </c>
      <c r="R80" s="91">
        <v>4729.6199999999999</v>
      </c>
      <c r="S80" s="91">
        <f t="shared" si="0"/>
        <v>5093.7940712358004</v>
      </c>
      <c r="T80" s="91">
        <f t="shared" si="1"/>
        <v>5093.7940712358004</v>
      </c>
      <c r="U80" s="92">
        <f t="shared" si="2"/>
        <v>0</v>
      </c>
      <c r="V80" s="92">
        <f t="shared" si="3"/>
        <v>7.3776661397226728e-004</v>
      </c>
      <c r="W80" s="98" t="s">
        <v>10080</v>
      </c>
      <c r="X80" s="94"/>
    </row>
    <row r="81" s="81" customFormat="1" ht="15" customHeight="1">
      <c r="B81" s="82">
        <v>96006630</v>
      </c>
      <c r="C81" s="83">
        <v>20</v>
      </c>
      <c r="D81" s="84" t="s">
        <v>10084</v>
      </c>
      <c r="E81" s="84" t="s">
        <v>10084</v>
      </c>
      <c r="F81" s="84" t="s">
        <v>5467</v>
      </c>
      <c r="G81" s="84" t="s">
        <v>2995</v>
      </c>
      <c r="H81" s="85">
        <v>1</v>
      </c>
      <c r="I81" s="86" t="s">
        <v>10036</v>
      </c>
      <c r="J81" s="86" t="s">
        <v>625</v>
      </c>
      <c r="K81" s="87">
        <v>36.336960000000005</v>
      </c>
      <c r="L81" s="87">
        <f>VLOOKUP(B81,Planilha2!$F:$M,2,0)</f>
        <v>1175</v>
      </c>
      <c r="M81" s="87">
        <f>VLOOKUP(B81,Planilha2!$F:$M,3,0)</f>
        <v>1</v>
      </c>
      <c r="N81" s="87">
        <f>VLOOKUP(B81,Planilha2!$F:$M,4,0)</f>
        <v>1175</v>
      </c>
      <c r="O81" s="95">
        <v>6.7900000000000002e-002</v>
      </c>
      <c r="P81" s="96">
        <v>38.804239584000008</v>
      </c>
      <c r="Q81" s="90">
        <v>127</v>
      </c>
      <c r="R81" s="91">
        <v>4470.3999999999996</v>
      </c>
      <c r="S81" s="91">
        <f t="shared" si="0"/>
        <v>4614.793920000001</v>
      </c>
      <c r="T81" s="91">
        <f t="shared" si="1"/>
        <v>4928.1384271680008</v>
      </c>
      <c r="U81" s="92">
        <f t="shared" si="2"/>
        <v>6.7899999999999947e-002</v>
      </c>
      <c r="V81" s="92">
        <f t="shared" si="3"/>
        <v>7.1377365275315677e-004</v>
      </c>
      <c r="W81" s="98" t="s">
        <v>10080</v>
      </c>
    </row>
    <row r="82" s="81" customFormat="1" ht="15" customHeight="1">
      <c r="B82" s="82">
        <v>90299574</v>
      </c>
      <c r="C82" s="83">
        <v>20</v>
      </c>
      <c r="D82" s="84" t="s">
        <v>5457</v>
      </c>
      <c r="E82" s="84" t="s">
        <v>5457</v>
      </c>
      <c r="F82" s="84" t="s">
        <v>506</v>
      </c>
      <c r="G82" s="84" t="s">
        <v>2995</v>
      </c>
      <c r="H82" s="85">
        <v>1</v>
      </c>
      <c r="I82" s="86" t="s">
        <v>10036</v>
      </c>
      <c r="J82" s="86" t="s">
        <v>14</v>
      </c>
      <c r="K82" s="87">
        <v>36.405783337770004</v>
      </c>
      <c r="L82" s="87">
        <f>VLOOKUP(B82,Planilha2!$F:$M,2,0)</f>
        <v>125</v>
      </c>
      <c r="M82" s="87">
        <f>VLOOKUP(B82,Planilha2!$F:$M,3,0)</f>
        <v>1</v>
      </c>
      <c r="N82" s="87">
        <f>VLOOKUP(B82,Planilha2!$F:$M,4,0)</f>
        <v>125</v>
      </c>
      <c r="O82" s="88">
        <v>0</v>
      </c>
      <c r="P82" s="89">
        <v>36.405783337770004</v>
      </c>
      <c r="Q82" s="90">
        <v>125</v>
      </c>
      <c r="R82" s="91">
        <v>4392.3299999999999</v>
      </c>
      <c r="S82" s="91">
        <f t="shared" si="0"/>
        <v>4550.7229172212501</v>
      </c>
      <c r="T82" s="91">
        <f t="shared" si="1"/>
        <v>4550.7229172212501</v>
      </c>
      <c r="U82" s="92">
        <f t="shared" si="2"/>
        <v>0</v>
      </c>
      <c r="V82" s="92">
        <f t="shared" si="3"/>
        <v>6.5911016244710326e-004</v>
      </c>
      <c r="W82" s="98" t="s">
        <v>10080</v>
      </c>
      <c r="X82" s="94"/>
    </row>
    <row r="83" s="81" customFormat="1" ht="15" customHeight="1">
      <c r="B83" s="82">
        <v>90942400</v>
      </c>
      <c r="C83" s="83">
        <v>20</v>
      </c>
      <c r="D83" s="84" t="s">
        <v>669</v>
      </c>
      <c r="E83" s="84" t="s">
        <v>670</v>
      </c>
      <c r="F83" s="84" t="s">
        <v>662</v>
      </c>
      <c r="G83" s="84"/>
      <c r="H83" s="85">
        <v>1</v>
      </c>
      <c r="I83" s="86" t="s">
        <v>10036</v>
      </c>
      <c r="J83" s="86" t="s">
        <v>14</v>
      </c>
      <c r="K83" s="87">
        <v>66.084633482399994</v>
      </c>
      <c r="L83" s="87">
        <f>VLOOKUP(B83,Planilha2!$F:$M,2,0)</f>
        <v>76.700000000000003</v>
      </c>
      <c r="M83" s="87">
        <f>VLOOKUP(B83,Planilha2!$F:$M,3,0)</f>
        <v>1</v>
      </c>
      <c r="N83" s="87">
        <f>VLOOKUP(B83,Planilha2!$F:$M,4,0)</f>
        <v>76.700000000000003</v>
      </c>
      <c r="O83" s="88">
        <v>0</v>
      </c>
      <c r="P83" s="89">
        <v>66.084633482399994</v>
      </c>
      <c r="Q83" s="90">
        <v>67</v>
      </c>
      <c r="R83" s="91">
        <v>4289.1400000000003</v>
      </c>
      <c r="S83" s="91">
        <f t="shared" si="0"/>
        <v>4427.6704433207997</v>
      </c>
      <c r="T83" s="91">
        <f t="shared" si="1"/>
        <v>4427.6704433207997</v>
      </c>
      <c r="U83" s="92">
        <f t="shared" si="2"/>
        <v>0</v>
      </c>
      <c r="V83" s="92">
        <f t="shared" si="3"/>
        <v>6.4128768950437183e-004</v>
      </c>
      <c r="W83" s="98" t="s">
        <v>10080</v>
      </c>
      <c r="X83" s="94"/>
    </row>
    <row r="84" s="81" customFormat="1" ht="15" customHeight="1">
      <c r="B84" s="82">
        <v>90308336</v>
      </c>
      <c r="C84" s="83">
        <v>20</v>
      </c>
      <c r="D84" s="84" t="s">
        <v>5911</v>
      </c>
      <c r="E84" s="84" t="s">
        <v>5912</v>
      </c>
      <c r="F84" s="84" t="s">
        <v>5913</v>
      </c>
      <c r="G84" s="84"/>
      <c r="H84" s="85">
        <v>1</v>
      </c>
      <c r="I84" s="86" t="s">
        <v>10036</v>
      </c>
      <c r="J84" s="86" t="s">
        <v>14</v>
      </c>
      <c r="K84" s="87">
        <v>22.025152800000001</v>
      </c>
      <c r="L84" s="87">
        <f>VLOOKUP(B84,Planilha2!$F:$M,2,0)</f>
        <v>1911</v>
      </c>
      <c r="M84" s="87">
        <f>VLOOKUP(B84,Planilha2!$F:$M,3,0)</f>
        <v>30</v>
      </c>
      <c r="N84" s="87">
        <f>VLOOKUP(B84,Planilha2!$F:$M,4,0)</f>
        <v>63.700000000000003</v>
      </c>
      <c r="O84" s="88">
        <v>0</v>
      </c>
      <c r="P84" s="87">
        <v>22.025152800000001</v>
      </c>
      <c r="Q84" s="90">
        <v>200</v>
      </c>
      <c r="R84" s="91">
        <v>4267.29</v>
      </c>
      <c r="S84" s="91">
        <f t="shared" si="0"/>
        <v>4405.0305600000002</v>
      </c>
      <c r="T84" s="91">
        <f t="shared" si="1"/>
        <v>4405.0305600000002</v>
      </c>
      <c r="U84" s="92">
        <f t="shared" si="2"/>
        <v>0</v>
      </c>
      <c r="V84" s="92">
        <f t="shared" si="3"/>
        <v>6.3800861111511513e-004</v>
      </c>
      <c r="W84" s="98" t="s">
        <v>10080</v>
      </c>
    </row>
    <row r="85" s="81" customFormat="1" ht="15" customHeight="1">
      <c r="B85" s="82">
        <v>96006358</v>
      </c>
      <c r="C85" s="83">
        <v>20</v>
      </c>
      <c r="D85" s="84" t="s">
        <v>9980</v>
      </c>
      <c r="E85" s="84" t="s">
        <v>9980</v>
      </c>
      <c r="F85" s="84" t="s">
        <v>5913</v>
      </c>
      <c r="G85" s="84"/>
      <c r="H85" s="85">
        <v>1</v>
      </c>
      <c r="I85" s="86" t="s">
        <v>5137</v>
      </c>
      <c r="J85" s="86" t="s">
        <v>14</v>
      </c>
      <c r="K85" s="87">
        <v>9.6726509999999983</v>
      </c>
      <c r="L85" s="87">
        <f>VLOOKUP(B85,Planilha2!$F:$M,2,0)</f>
        <v>927</v>
      </c>
      <c r="M85" s="87">
        <f>VLOOKUP(B85,Planilha2!$F:$M,3,0)</f>
        <v>15</v>
      </c>
      <c r="N85" s="87">
        <f>VLOOKUP(B85,Planilha2!$F:$M,4,0)</f>
        <v>61.799999999999997</v>
      </c>
      <c r="O85" s="95">
        <v>6.7900000000000002e-002</v>
      </c>
      <c r="P85" s="96">
        <v>10.329424002899998</v>
      </c>
      <c r="Q85" s="90">
        <v>292</v>
      </c>
      <c r="R85" s="91">
        <v>2736.04</v>
      </c>
      <c r="S85" s="91">
        <f t="shared" si="0"/>
        <v>2824.4140919999995</v>
      </c>
      <c r="T85" s="91">
        <f t="shared" si="1"/>
        <v>3016.1918088467992</v>
      </c>
      <c r="U85" s="92">
        <f t="shared" si="2"/>
        <v>6.7899999999999891e-002</v>
      </c>
      <c r="V85" s="92">
        <f t="shared" si="3"/>
        <v>4.3685425574417196e-004</v>
      </c>
      <c r="W85" s="98" t="s">
        <v>10080</v>
      </c>
    </row>
    <row r="86" s="81" customFormat="1" ht="15" customHeight="1">
      <c r="B86" s="82">
        <v>90299663</v>
      </c>
      <c r="C86" s="83">
        <v>20</v>
      </c>
      <c r="D86" s="84" t="s">
        <v>5468</v>
      </c>
      <c r="E86" s="84" t="s">
        <v>5468</v>
      </c>
      <c r="F86" s="84" t="s">
        <v>506</v>
      </c>
      <c r="G86" s="84" t="s">
        <v>2995</v>
      </c>
      <c r="H86" s="85">
        <v>1</v>
      </c>
      <c r="I86" s="86" t="s">
        <v>10036</v>
      </c>
      <c r="J86" s="86" t="s">
        <v>14</v>
      </c>
      <c r="K86" s="87">
        <v>49.807092192858008</v>
      </c>
      <c r="L86" s="87">
        <f>VLOOKUP(B86,Planilha2!$F:$M,2,0)</f>
        <v>245</v>
      </c>
      <c r="M86" s="87">
        <f>VLOOKUP(B86,Planilha2!$F:$M,3,0)</f>
        <v>1</v>
      </c>
      <c r="N86" s="87">
        <f>VLOOKUP(B86,Planilha2!$F:$M,4,0)</f>
        <v>245</v>
      </c>
      <c r="O86" s="88">
        <v>0</v>
      </c>
      <c r="P86" s="89">
        <v>49.807092192858008</v>
      </c>
      <c r="Q86" s="90">
        <v>54</v>
      </c>
      <c r="R86" s="91">
        <v>2593.46</v>
      </c>
      <c r="S86" s="91">
        <f t="shared" si="0"/>
        <v>2689.5829784143325</v>
      </c>
      <c r="T86" s="91">
        <f t="shared" si="1"/>
        <v>2689.5829784143325</v>
      </c>
      <c r="U86" s="92">
        <f t="shared" si="2"/>
        <v>0</v>
      </c>
      <c r="V86" s="92">
        <f t="shared" si="3"/>
        <v>3.8954942018313324e-004</v>
      </c>
      <c r="W86" s="98" t="s">
        <v>10080</v>
      </c>
      <c r="X86" s="94"/>
    </row>
    <row r="87" s="81" customFormat="1" ht="15" customHeight="1">
      <c r="B87" s="82">
        <v>90942353</v>
      </c>
      <c r="C87" s="83">
        <v>20</v>
      </c>
      <c r="D87" s="84" t="s">
        <v>663</v>
      </c>
      <c r="E87" s="84" t="s">
        <v>664</v>
      </c>
      <c r="F87" s="84" t="s">
        <v>662</v>
      </c>
      <c r="G87" s="84"/>
      <c r="H87" s="85">
        <v>800</v>
      </c>
      <c r="I87" s="86" t="s">
        <v>10077</v>
      </c>
      <c r="J87" s="86" t="s">
        <v>19</v>
      </c>
      <c r="K87" s="87">
        <v>0.39173896303920003</v>
      </c>
      <c r="L87" s="87">
        <f>VLOOKUP(B87,Planilha2!$F:$M,2,0)</f>
        <v>374.38999999999999</v>
      </c>
      <c r="M87" s="87">
        <f>VLOOKUP(B87,Planilha2!$F:$M,3,0)</f>
        <v>1</v>
      </c>
      <c r="N87" s="87">
        <f>VLOOKUP(B87,Planilha2!$F:$M,4,0)</f>
        <v>374.38999999999999</v>
      </c>
      <c r="O87" s="88">
        <v>0</v>
      </c>
      <c r="P87" s="89">
        <v>0.39173896303920003</v>
      </c>
      <c r="Q87" s="90">
        <v>6750</v>
      </c>
      <c r="R87" s="91">
        <v>2561.6300000000001</v>
      </c>
      <c r="S87" s="91">
        <f t="shared" si="0"/>
        <v>2644.2380005146001</v>
      </c>
      <c r="T87" s="91">
        <f t="shared" si="1"/>
        <v>2644.2380005146001</v>
      </c>
      <c r="U87" s="92">
        <f t="shared" si="2"/>
        <v>0</v>
      </c>
      <c r="V87" s="92">
        <f t="shared" si="3"/>
        <v>3.829818184430777e-004</v>
      </c>
      <c r="W87" s="98" t="s">
        <v>10080</v>
      </c>
      <c r="X87" s="94"/>
    </row>
    <row r="88" s="81" customFormat="1" ht="15" customHeight="1">
      <c r="B88" s="82">
        <v>90276531</v>
      </c>
      <c r="C88" s="83">
        <v>20</v>
      </c>
      <c r="D88" s="84" t="s">
        <v>7646</v>
      </c>
      <c r="E88" s="84" t="s">
        <v>7647</v>
      </c>
      <c r="F88" s="84" t="s">
        <v>728</v>
      </c>
      <c r="G88" s="84" t="s">
        <v>6476</v>
      </c>
      <c r="H88" s="85">
        <v>400</v>
      </c>
      <c r="I88" s="86" t="s">
        <v>10077</v>
      </c>
      <c r="J88" s="86" t="s">
        <v>19</v>
      </c>
      <c r="K88" s="87">
        <v>0.27523182599999996</v>
      </c>
      <c r="L88" s="87" t="s">
        <v>10075</v>
      </c>
      <c r="M88" s="87" t="s">
        <v>10075</v>
      </c>
      <c r="N88" s="87" t="s">
        <v>10075</v>
      </c>
      <c r="O88" s="88">
        <v>0</v>
      </c>
      <c r="P88" s="89">
        <v>0.27523182599999996</v>
      </c>
      <c r="Q88" s="90">
        <v>9060</v>
      </c>
      <c r="R88" s="91">
        <v>2415.4200000000001</v>
      </c>
      <c r="S88" s="91">
        <f t="shared" si="0"/>
        <v>2493.6003435599996</v>
      </c>
      <c r="T88" s="91">
        <f t="shared" si="1"/>
        <v>2493.6003435599996</v>
      </c>
      <c r="U88" s="92">
        <f t="shared" si="2"/>
        <v>0</v>
      </c>
      <c r="V88" s="92">
        <f t="shared" si="3"/>
        <v>3.6116400787714151e-004</v>
      </c>
      <c r="W88" s="98" t="s">
        <v>10080</v>
      </c>
      <c r="X88" s="94"/>
    </row>
    <row r="89" s="81" customFormat="1" ht="15" customHeight="1">
      <c r="B89" s="82">
        <v>96006498</v>
      </c>
      <c r="C89" s="83">
        <v>20</v>
      </c>
      <c r="D89" s="84" t="s">
        <v>10041</v>
      </c>
      <c r="E89" s="84" t="s">
        <v>10041</v>
      </c>
      <c r="F89" s="84" t="s">
        <v>2995</v>
      </c>
      <c r="G89" s="84" t="s">
        <v>2995</v>
      </c>
      <c r="H89" s="85">
        <v>1</v>
      </c>
      <c r="I89" s="86" t="s">
        <v>10036</v>
      </c>
      <c r="J89" s="86" t="s">
        <v>14</v>
      </c>
      <c r="K89" s="87">
        <v>46.946368538100003</v>
      </c>
      <c r="L89" s="87">
        <f>VLOOKUP(B89,Planilha2!$F:$M,2,0)</f>
        <v>335</v>
      </c>
      <c r="M89" s="87">
        <f>VLOOKUP(B89,Planilha2!$F:$M,3,0)</f>
        <v>1</v>
      </c>
      <c r="N89" s="87">
        <f>VLOOKUP(B89,Planilha2!$F:$M,4,0)</f>
        <v>335</v>
      </c>
      <c r="O89" s="88">
        <v>0</v>
      </c>
      <c r="P89" s="89">
        <v>46.946368538100003</v>
      </c>
      <c r="Q89" s="90">
        <v>53</v>
      </c>
      <c r="R89" s="91">
        <v>2410.4000000000001</v>
      </c>
      <c r="S89" s="91">
        <f t="shared" si="0"/>
        <v>2488.1575325193003</v>
      </c>
      <c r="T89" s="91">
        <f t="shared" si="1"/>
        <v>2488.1575325193003</v>
      </c>
      <c r="U89" s="92">
        <f t="shared" si="2"/>
        <v>0</v>
      </c>
      <c r="V89" s="92">
        <f t="shared" si="3"/>
        <v>3.6037569091421936e-004</v>
      </c>
      <c r="W89" s="98" t="s">
        <v>10080</v>
      </c>
      <c r="X89" s="94"/>
    </row>
    <row r="90" s="81" customFormat="1" ht="15" customHeight="1">
      <c r="B90" s="82">
        <v>90276914</v>
      </c>
      <c r="C90" s="83">
        <v>20</v>
      </c>
      <c r="D90" s="84" t="s">
        <v>8585</v>
      </c>
      <c r="E90" s="84" t="s">
        <v>8586</v>
      </c>
      <c r="F90" s="84" t="s">
        <v>728</v>
      </c>
      <c r="G90" s="84" t="s">
        <v>6476</v>
      </c>
      <c r="H90" s="85">
        <v>260</v>
      </c>
      <c r="I90" s="86" t="s">
        <v>10077</v>
      </c>
      <c r="J90" s="86" t="s">
        <v>19</v>
      </c>
      <c r="K90" s="87">
        <v>0.42638754461538464</v>
      </c>
      <c r="L90" s="87" t="s">
        <v>10075</v>
      </c>
      <c r="M90" s="87" t="s">
        <v>10075</v>
      </c>
      <c r="N90" s="87" t="s">
        <v>10075</v>
      </c>
      <c r="O90" s="88">
        <v>0</v>
      </c>
      <c r="P90" s="87">
        <v>0.42638754461538464</v>
      </c>
      <c r="Q90" s="90">
        <v>5740</v>
      </c>
      <c r="R90" s="91">
        <v>2353.46</v>
      </c>
      <c r="S90" s="91">
        <f t="shared" si="0"/>
        <v>2447.4645060923081</v>
      </c>
      <c r="T90" s="91">
        <f t="shared" si="1"/>
        <v>2447.4645060923081</v>
      </c>
      <c r="U90" s="92">
        <f t="shared" si="2"/>
        <v>0</v>
      </c>
      <c r="V90" s="92">
        <f t="shared" si="3"/>
        <v>3.5448186091255958e-004</v>
      </c>
      <c r="W90" s="98" t="s">
        <v>10080</v>
      </c>
    </row>
    <row r="91" s="81" customFormat="1" ht="15" customHeight="1">
      <c r="B91" s="82">
        <v>90276957</v>
      </c>
      <c r="C91" s="83">
        <v>20</v>
      </c>
      <c r="D91" s="84" t="s">
        <v>8588</v>
      </c>
      <c r="E91" s="84" t="s">
        <v>8588</v>
      </c>
      <c r="F91" s="84" t="s">
        <v>728</v>
      </c>
      <c r="G91" s="84" t="s">
        <v>6476</v>
      </c>
      <c r="H91" s="85">
        <v>1</v>
      </c>
      <c r="I91" s="86" t="s">
        <v>10036</v>
      </c>
      <c r="J91" s="86" t="s">
        <v>14</v>
      </c>
      <c r="K91" s="87">
        <v>23.711931</v>
      </c>
      <c r="L91" s="87" t="s">
        <v>10075</v>
      </c>
      <c r="M91" s="87" t="s">
        <v>10075</v>
      </c>
      <c r="N91" s="87" t="s">
        <v>10075</v>
      </c>
      <c r="O91" s="88">
        <v>0</v>
      </c>
      <c r="P91" s="89">
        <v>23.711931</v>
      </c>
      <c r="Q91" s="90">
        <v>96</v>
      </c>
      <c r="R91" s="91">
        <v>2205.1199999999999</v>
      </c>
      <c r="S91" s="91">
        <f t="shared" si="0"/>
        <v>2276.3453760000002</v>
      </c>
      <c r="T91" s="91">
        <f t="shared" si="1"/>
        <v>2276.3453760000002</v>
      </c>
      <c r="U91" s="92">
        <f t="shared" si="2"/>
        <v>0</v>
      </c>
      <c r="V91" s="92">
        <f t="shared" si="3"/>
        <v>3.2969758824103926e-004</v>
      </c>
      <c r="W91" s="98" t="s">
        <v>10080</v>
      </c>
      <c r="X91" s="94"/>
    </row>
    <row r="92" s="81" customFormat="1" ht="15" customHeight="1">
      <c r="B92" s="82">
        <v>90307097</v>
      </c>
      <c r="C92" s="83">
        <v>20</v>
      </c>
      <c r="D92" s="84" t="s">
        <v>5456</v>
      </c>
      <c r="E92" s="84" t="s">
        <v>5456</v>
      </c>
      <c r="F92" s="84" t="s">
        <v>506</v>
      </c>
      <c r="G92" s="84" t="s">
        <v>2995</v>
      </c>
      <c r="H92" s="85">
        <v>1</v>
      </c>
      <c r="I92" s="86" t="s">
        <v>10036</v>
      </c>
      <c r="J92" s="86" t="s">
        <v>14</v>
      </c>
      <c r="K92" s="87">
        <v>47.459019866940011</v>
      </c>
      <c r="L92" s="87">
        <f>VLOOKUP(B92,Planilha2!$F:$M,2,0)</f>
        <v>135</v>
      </c>
      <c r="M92" s="87">
        <f>VLOOKUP(B92,Planilha2!$F:$M,3,0)</f>
        <v>1</v>
      </c>
      <c r="N92" s="87">
        <f>VLOOKUP(B92,Planilha2!$F:$M,4,0)</f>
        <v>135</v>
      </c>
      <c r="O92" s="88">
        <v>0</v>
      </c>
      <c r="P92" s="89">
        <v>47.459019866940011</v>
      </c>
      <c r="Q92" s="90">
        <v>46</v>
      </c>
      <c r="R92" s="91">
        <v>2114.8099999999999</v>
      </c>
      <c r="S92" s="91">
        <f t="shared" si="0"/>
        <v>2183.1149138792407</v>
      </c>
      <c r="T92" s="91">
        <f t="shared" si="1"/>
        <v>2183.1149138792407</v>
      </c>
      <c r="U92" s="92">
        <f t="shared" si="2"/>
        <v>0</v>
      </c>
      <c r="V92" s="92">
        <f t="shared" si="3"/>
        <v>3.1619442706177012e-004</v>
      </c>
      <c r="W92" s="98" t="s">
        <v>10080</v>
      </c>
      <c r="X92" s="94"/>
    </row>
    <row r="93" s="81" customFormat="1" ht="15" customHeight="1">
      <c r="B93" s="82">
        <v>90312082</v>
      </c>
      <c r="C93" s="83">
        <v>20</v>
      </c>
      <c r="D93" s="84" t="s">
        <v>8587</v>
      </c>
      <c r="E93" s="84" t="s">
        <v>8587</v>
      </c>
      <c r="F93" s="84" t="s">
        <v>728</v>
      </c>
      <c r="G93" s="84" t="s">
        <v>6476</v>
      </c>
      <c r="H93" s="85">
        <v>1</v>
      </c>
      <c r="I93" s="86" t="s">
        <v>5137</v>
      </c>
      <c r="J93" s="86" t="s">
        <v>14</v>
      </c>
      <c r="K93" s="87">
        <v>10.222522772471999</v>
      </c>
      <c r="L93" s="87" t="s">
        <v>10075</v>
      </c>
      <c r="M93" s="87" t="s">
        <v>10075</v>
      </c>
      <c r="N93" s="87" t="s">
        <v>10075</v>
      </c>
      <c r="O93" s="88">
        <v>0</v>
      </c>
      <c r="P93" s="87">
        <v>10.222522772471999</v>
      </c>
      <c r="Q93" s="90">
        <v>199</v>
      </c>
      <c r="R93" s="91">
        <v>1970.6099999999999</v>
      </c>
      <c r="S93" s="91">
        <f t="shared" si="0"/>
        <v>2034.2820317219278</v>
      </c>
      <c r="T93" s="91">
        <f t="shared" si="1"/>
        <v>2034.2820317219278</v>
      </c>
      <c r="U93" s="92">
        <f t="shared" si="2"/>
        <v>0</v>
      </c>
      <c r="V93" s="92">
        <f t="shared" si="3"/>
        <v>2.9463801351592477e-004</v>
      </c>
      <c r="W93" s="98" t="s">
        <v>10080</v>
      </c>
    </row>
    <row r="94" s="81" customFormat="1" ht="15" customHeight="1">
      <c r="B94" s="82">
        <v>90299671</v>
      </c>
      <c r="C94" s="83">
        <v>20</v>
      </c>
      <c r="D94" s="84" t="s">
        <v>5469</v>
      </c>
      <c r="E94" s="84" t="s">
        <v>5469</v>
      </c>
      <c r="F94" s="84" t="s">
        <v>506</v>
      </c>
      <c r="G94" s="84" t="s">
        <v>2995</v>
      </c>
      <c r="H94" s="85">
        <v>1</v>
      </c>
      <c r="I94" s="86" t="s">
        <v>10036</v>
      </c>
      <c r="J94" s="86" t="s">
        <v>14</v>
      </c>
      <c r="K94" s="87">
        <v>65.675374018199989</v>
      </c>
      <c r="L94" s="87">
        <f>VLOOKUP(B94,Planilha2!$F:$M,2,0)</f>
        <v>245</v>
      </c>
      <c r="M94" s="87">
        <f>VLOOKUP(B94,Planilha2!$F:$M,3,0)</f>
        <v>1</v>
      </c>
      <c r="N94" s="87">
        <f>VLOOKUP(B94,Planilha2!$F:$M,4,0)</f>
        <v>245</v>
      </c>
      <c r="O94" s="88">
        <v>0</v>
      </c>
      <c r="P94" s="89">
        <v>65.675374018199989</v>
      </c>
      <c r="Q94" s="90">
        <v>29</v>
      </c>
      <c r="R94" s="91">
        <v>1842.3399999999999</v>
      </c>
      <c r="S94" s="91">
        <f t="shared" si="0"/>
        <v>1904.5858465277997</v>
      </c>
      <c r="T94" s="91">
        <f t="shared" si="1"/>
        <v>1904.5858465277997</v>
      </c>
      <c r="U94" s="92">
        <f t="shared" si="2"/>
        <v>0</v>
      </c>
      <c r="V94" s="92">
        <f t="shared" si="3"/>
        <v>2.7585328958369524e-004</v>
      </c>
      <c r="W94" s="98" t="s">
        <v>10080</v>
      </c>
      <c r="X94" s="94"/>
    </row>
    <row r="95" s="81" customFormat="1" ht="15" customHeight="1">
      <c r="B95" s="82">
        <v>90276876</v>
      </c>
      <c r="C95" s="83">
        <v>20</v>
      </c>
      <c r="D95" s="84" t="s">
        <v>7627</v>
      </c>
      <c r="E95" s="84" t="s">
        <v>7627</v>
      </c>
      <c r="F95" s="84" t="s">
        <v>728</v>
      </c>
      <c r="G95" s="84" t="s">
        <v>6476</v>
      </c>
      <c r="H95" s="85">
        <v>1</v>
      </c>
      <c r="I95" s="86" t="s">
        <v>10036</v>
      </c>
      <c r="J95" s="86" t="s">
        <v>14</v>
      </c>
      <c r="K95" s="87">
        <v>93.964075199999996</v>
      </c>
      <c r="L95" s="87" t="s">
        <v>10075</v>
      </c>
      <c r="M95" s="87" t="s">
        <v>10075</v>
      </c>
      <c r="N95" s="87" t="s">
        <v>10075</v>
      </c>
      <c r="O95" s="88">
        <v>0</v>
      </c>
      <c r="P95" s="89">
        <v>93.964075199999996</v>
      </c>
      <c r="Q95" s="90">
        <v>20</v>
      </c>
      <c r="R95" s="91">
        <v>1820.45</v>
      </c>
      <c r="S95" s="91">
        <f t="shared" si="0"/>
        <v>1879.281504</v>
      </c>
      <c r="T95" s="91">
        <f t="shared" si="1"/>
        <v>1879.281504</v>
      </c>
      <c r="U95" s="92">
        <f t="shared" si="2"/>
        <v>0</v>
      </c>
      <c r="V95" s="92">
        <f t="shared" si="3"/>
        <v>2.721883006099655e-004</v>
      </c>
      <c r="W95" s="98" t="s">
        <v>10080</v>
      </c>
      <c r="X95" s="94"/>
    </row>
    <row r="96" s="81" customFormat="1" ht="15" customHeight="1">
      <c r="B96" s="82">
        <v>90298381</v>
      </c>
      <c r="C96" s="83">
        <v>20</v>
      </c>
      <c r="D96" s="84" t="s">
        <v>7625</v>
      </c>
      <c r="E96" s="84" t="s">
        <v>7625</v>
      </c>
      <c r="F96" s="84" t="s">
        <v>728</v>
      </c>
      <c r="G96" s="84" t="s">
        <v>6476</v>
      </c>
      <c r="H96" s="85">
        <v>1</v>
      </c>
      <c r="I96" s="86" t="s">
        <v>10036</v>
      </c>
      <c r="J96" s="86" t="s">
        <v>14</v>
      </c>
      <c r="K96" s="87">
        <v>253.22319000000002</v>
      </c>
      <c r="L96" s="87" t="s">
        <v>10075</v>
      </c>
      <c r="M96" s="87" t="s">
        <v>10075</v>
      </c>
      <c r="N96" s="87" t="s">
        <v>10075</v>
      </c>
      <c r="O96" s="88">
        <v>0</v>
      </c>
      <c r="P96" s="89">
        <v>253.22319000000002</v>
      </c>
      <c r="Q96" s="90">
        <v>7</v>
      </c>
      <c r="R96" s="91">
        <v>1717.0999999999999</v>
      </c>
      <c r="S96" s="91">
        <f t="shared" si="0"/>
        <v>1772.5623300000002</v>
      </c>
      <c r="T96" s="91">
        <f t="shared" si="1"/>
        <v>1772.5623300000002</v>
      </c>
      <c r="U96" s="92">
        <f t="shared" si="2"/>
        <v>0</v>
      </c>
      <c r="V96" s="92">
        <f t="shared" si="3"/>
        <v>2.5673148344248315e-004</v>
      </c>
      <c r="W96" s="98" t="s">
        <v>10080</v>
      </c>
      <c r="X96" s="94"/>
    </row>
    <row r="97" s="81" customFormat="1" ht="15" customHeight="1">
      <c r="B97" s="82">
        <v>90288220</v>
      </c>
      <c r="C97" s="83">
        <v>20</v>
      </c>
      <c r="D97" s="84" t="s">
        <v>5968</v>
      </c>
      <c r="E97" s="84" t="s">
        <v>5968</v>
      </c>
      <c r="F97" s="84" t="s">
        <v>662</v>
      </c>
      <c r="G97" s="84"/>
      <c r="H97" s="85">
        <v>1</v>
      </c>
      <c r="I97" s="86" t="s">
        <v>10036</v>
      </c>
      <c r="J97" s="86" t="s">
        <v>14</v>
      </c>
      <c r="K97" s="87">
        <v>80.936444038500014</v>
      </c>
      <c r="L97" s="87">
        <f>VLOOKUP(B97,Planilha2!$F:$M,2,0)</f>
        <v>93.939999999999998</v>
      </c>
      <c r="M97" s="87">
        <f>VLOOKUP(B97,Planilha2!$F:$M,3,0)</f>
        <v>1</v>
      </c>
      <c r="N97" s="87">
        <f>VLOOKUP(B97,Planilha2!$F:$M,4,0)</f>
        <v>93.939999999999998</v>
      </c>
      <c r="O97" s="88">
        <v>0</v>
      </c>
      <c r="P97" s="89">
        <v>80.936444038500014</v>
      </c>
      <c r="Q97" s="90">
        <v>21</v>
      </c>
      <c r="R97" s="91">
        <v>1643.23</v>
      </c>
      <c r="S97" s="91">
        <f t="shared" si="0"/>
        <v>1699.6653248085004</v>
      </c>
      <c r="T97" s="91">
        <f t="shared" si="1"/>
        <v>1699.6653248085004</v>
      </c>
      <c r="U97" s="92">
        <f t="shared" si="2"/>
        <v>0</v>
      </c>
      <c r="V97" s="92">
        <f t="shared" si="3"/>
        <v>2.4617334623930332e-004</v>
      </c>
      <c r="W97" s="98" t="s">
        <v>10080</v>
      </c>
      <c r="X97" s="94"/>
    </row>
    <row r="98" s="81" customFormat="1" ht="15" customHeight="1">
      <c r="B98" s="82">
        <v>90276388</v>
      </c>
      <c r="C98" s="83">
        <v>20</v>
      </c>
      <c r="D98" s="84" t="s">
        <v>6450</v>
      </c>
      <c r="E98" s="84" t="s">
        <v>6450</v>
      </c>
      <c r="F98" s="84" t="s">
        <v>728</v>
      </c>
      <c r="G98" s="84" t="s">
        <v>6476</v>
      </c>
      <c r="H98" s="85">
        <v>1</v>
      </c>
      <c r="I98" s="86" t="s">
        <v>10036</v>
      </c>
      <c r="J98" s="86" t="s">
        <v>14</v>
      </c>
      <c r="K98" s="87">
        <v>281.02302900000001</v>
      </c>
      <c r="L98" s="87" t="s">
        <v>10075</v>
      </c>
      <c r="M98" s="87" t="s">
        <v>10075</v>
      </c>
      <c r="N98" s="87" t="s">
        <v>10075</v>
      </c>
      <c r="O98" s="88">
        <v>0</v>
      </c>
      <c r="P98" s="89">
        <v>281.02302900000001</v>
      </c>
      <c r="Q98" s="90">
        <v>6</v>
      </c>
      <c r="R98" s="91">
        <v>1633.3800000000001</v>
      </c>
      <c r="S98" s="91">
        <f t="shared" si="0"/>
        <v>1686.1381740000002</v>
      </c>
      <c r="T98" s="91">
        <f t="shared" si="1"/>
        <v>1686.1381740000002</v>
      </c>
      <c r="U98" s="92">
        <f t="shared" si="2"/>
        <v>0</v>
      </c>
      <c r="V98" s="92">
        <f t="shared" si="3"/>
        <v>2.4421412289632704e-004</v>
      </c>
      <c r="W98" s="98" t="s">
        <v>10080</v>
      </c>
      <c r="X98" s="94"/>
    </row>
    <row r="99" s="81" customFormat="1" ht="15" customHeight="1">
      <c r="B99" s="82">
        <v>90868226</v>
      </c>
      <c r="C99" s="83">
        <v>20</v>
      </c>
      <c r="D99" s="84" t="s">
        <v>4433</v>
      </c>
      <c r="E99" s="84" t="s">
        <v>4434</v>
      </c>
      <c r="F99" s="84" t="s">
        <v>4430</v>
      </c>
      <c r="G99" s="84"/>
      <c r="H99" s="85">
        <v>1</v>
      </c>
      <c r="I99" s="86" t="s">
        <v>10036</v>
      </c>
      <c r="J99" s="86" t="s">
        <v>14</v>
      </c>
      <c r="K99" s="87">
        <v>73.235904120000001</v>
      </c>
      <c r="L99" s="87" t="s">
        <v>10075</v>
      </c>
      <c r="M99" s="87" t="s">
        <v>10075</v>
      </c>
      <c r="N99" s="87" t="s">
        <v>10075</v>
      </c>
      <c r="O99" s="88">
        <v>0</v>
      </c>
      <c r="P99" s="89">
        <v>73.235904120000001</v>
      </c>
      <c r="Q99" s="90">
        <v>22</v>
      </c>
      <c r="R99" s="91">
        <v>1560.71</v>
      </c>
      <c r="S99" s="91">
        <f t="shared" si="0"/>
        <v>1611.1898906399999</v>
      </c>
      <c r="T99" s="91">
        <f t="shared" si="1"/>
        <v>1611.1898906399999</v>
      </c>
      <c r="U99" s="92">
        <f t="shared" si="2"/>
        <v>0</v>
      </c>
      <c r="V99" s="92">
        <f t="shared" si="3"/>
        <v>2.3335888602097246e-004</v>
      </c>
      <c r="W99" s="98" t="s">
        <v>10080</v>
      </c>
      <c r="X99" s="94"/>
    </row>
    <row r="100" s="81" customFormat="1" ht="15" customHeight="1">
      <c r="B100" s="82">
        <v>90276965</v>
      </c>
      <c r="C100" s="83">
        <v>20</v>
      </c>
      <c r="D100" s="84" t="s">
        <v>8589</v>
      </c>
      <c r="E100" s="84" t="s">
        <v>8589</v>
      </c>
      <c r="F100" s="84" t="s">
        <v>728</v>
      </c>
      <c r="G100" s="84" t="s">
        <v>6476</v>
      </c>
      <c r="H100" s="85">
        <v>240</v>
      </c>
      <c r="I100" s="86" t="s">
        <v>10077</v>
      </c>
      <c r="J100" s="86" t="s">
        <v>19</v>
      </c>
      <c r="K100" s="87">
        <v>0.85042968880800007</v>
      </c>
      <c r="L100" s="87" t="s">
        <v>10075</v>
      </c>
      <c r="M100" s="87" t="s">
        <v>10075</v>
      </c>
      <c r="N100" s="87" t="s">
        <v>10075</v>
      </c>
      <c r="O100" s="95">
        <v>6.7900000000000002e-002</v>
      </c>
      <c r="P100" s="96">
        <v>0.90817386467806327</v>
      </c>
      <c r="Q100" s="90">
        <v>1842.01</v>
      </c>
      <c r="R100" s="91">
        <v>1510.73</v>
      </c>
      <c r="S100" s="91">
        <f t="shared" si="0"/>
        <v>1566.4999910812242</v>
      </c>
      <c r="T100" s="91">
        <f t="shared" si="1"/>
        <v>1672.8653404756394</v>
      </c>
      <c r="U100" s="92">
        <f t="shared" si="2"/>
        <v>6.7900000000000085e-002</v>
      </c>
      <c r="V100" s="92">
        <f t="shared" si="3"/>
        <v>2.4229173394417421e-004</v>
      </c>
      <c r="W100" s="98" t="s">
        <v>10080</v>
      </c>
    </row>
    <row r="101" s="81" customFormat="1" ht="15" customHeight="1">
      <c r="B101" s="82">
        <v>90276299</v>
      </c>
      <c r="C101" s="83">
        <v>20</v>
      </c>
      <c r="D101" s="84" t="s">
        <v>6452</v>
      </c>
      <c r="E101" s="84" t="s">
        <v>6452</v>
      </c>
      <c r="F101" s="84" t="s">
        <v>728</v>
      </c>
      <c r="G101" s="84" t="s">
        <v>6476</v>
      </c>
      <c r="H101" s="85">
        <v>1</v>
      </c>
      <c r="I101" s="86" t="s">
        <v>10036</v>
      </c>
      <c r="J101" s="86" t="s">
        <v>14</v>
      </c>
      <c r="K101" s="87">
        <v>51.174930510000003</v>
      </c>
      <c r="L101" s="87" t="s">
        <v>10075</v>
      </c>
      <c r="M101" s="87" t="s">
        <v>10075</v>
      </c>
      <c r="N101" s="87" t="s">
        <v>10075</v>
      </c>
      <c r="O101" s="88">
        <v>0</v>
      </c>
      <c r="P101" s="89">
        <v>51.174930510000003</v>
      </c>
      <c r="Q101" s="90">
        <v>30</v>
      </c>
      <c r="R101" s="91">
        <v>1487.1900000000001</v>
      </c>
      <c r="S101" s="91">
        <f t="shared" si="0"/>
        <v>1535.2479153000002</v>
      </c>
      <c r="T101" s="91">
        <f t="shared" si="1"/>
        <v>1535.2479153000002</v>
      </c>
      <c r="U101" s="92">
        <f t="shared" si="2"/>
        <v>0</v>
      </c>
      <c r="V101" s="92">
        <f t="shared" si="3"/>
        <v>2.2235972641196136e-004</v>
      </c>
      <c r="W101" s="98" t="s">
        <v>10080</v>
      </c>
      <c r="X101" s="94"/>
    </row>
    <row r="102" s="81" customFormat="1" ht="15" customHeight="1">
      <c r="B102" s="82">
        <v>96006412</v>
      </c>
      <c r="C102" s="83">
        <v>20</v>
      </c>
      <c r="D102" s="84" t="s">
        <v>10005</v>
      </c>
      <c r="E102" s="84" t="s">
        <v>10006</v>
      </c>
      <c r="F102" s="84" t="s">
        <v>5913</v>
      </c>
      <c r="G102" s="84"/>
      <c r="H102" s="85">
        <v>1</v>
      </c>
      <c r="I102" s="86" t="s">
        <v>5137</v>
      </c>
      <c r="J102" s="86" t="s">
        <v>14</v>
      </c>
      <c r="K102" s="87">
        <v>3.2202257841000002</v>
      </c>
      <c r="L102" s="87">
        <f>VLOOKUP(B102,Planilha2!$F:$M,2,0)</f>
        <v>330</v>
      </c>
      <c r="M102" s="87">
        <f>VLOOKUP(B102,Planilha2!$F:$M,3,0)</f>
        <v>30</v>
      </c>
      <c r="N102" s="87">
        <f>VLOOKUP(B102,Planilha2!$F:$M,4,0)</f>
        <v>11</v>
      </c>
      <c r="O102" s="95">
        <v>6.8076923076923063e-002</v>
      </c>
      <c r="P102" s="96">
        <v>3.4394488470944999</v>
      </c>
      <c r="Q102" s="90">
        <v>451</v>
      </c>
      <c r="R102" s="91">
        <v>1382.6800000000001</v>
      </c>
      <c r="S102" s="91">
        <f t="shared" si="0"/>
        <v>1452.3218286291001</v>
      </c>
      <c r="T102" s="91">
        <f t="shared" si="1"/>
        <v>1551.1914300396195</v>
      </c>
      <c r="U102" s="92">
        <f t="shared" si="2"/>
        <v>6.8076923076923007e-002</v>
      </c>
      <c r="V102" s="92">
        <f t="shared" si="3"/>
        <v>2.2466892712164221e-004</v>
      </c>
      <c r="W102" s="98" t="s">
        <v>10080</v>
      </c>
    </row>
    <row r="103" s="81" customFormat="1" ht="15" customHeight="1">
      <c r="B103" s="82">
        <v>90852699</v>
      </c>
      <c r="C103" s="83">
        <v>20</v>
      </c>
      <c r="D103" s="84" t="s">
        <v>5336</v>
      </c>
      <c r="E103" s="84" t="s">
        <v>5336</v>
      </c>
      <c r="F103" s="84" t="s">
        <v>725</v>
      </c>
      <c r="G103" s="84" t="s">
        <v>10074</v>
      </c>
      <c r="H103" s="85">
        <v>1</v>
      </c>
      <c r="I103" s="86" t="s">
        <v>10036</v>
      </c>
      <c r="J103" s="86" t="s">
        <v>14</v>
      </c>
      <c r="K103" s="87">
        <v>46.415924279999999</v>
      </c>
      <c r="L103" s="87" t="s">
        <v>10075</v>
      </c>
      <c r="M103" s="87" t="s">
        <v>10075</v>
      </c>
      <c r="N103" s="87" t="s">
        <v>10075</v>
      </c>
      <c r="O103" s="88">
        <v>0</v>
      </c>
      <c r="P103" s="87">
        <v>46.415924279999999</v>
      </c>
      <c r="Q103" s="90">
        <v>28</v>
      </c>
      <c r="R103" s="91">
        <v>1258.95</v>
      </c>
      <c r="S103" s="91">
        <f t="shared" si="0"/>
        <v>1299.6458798399999</v>
      </c>
      <c r="T103" s="91">
        <f t="shared" si="1"/>
        <v>1299.6458798399999</v>
      </c>
      <c r="U103" s="92">
        <f t="shared" si="2"/>
        <v>0</v>
      </c>
      <c r="V103" s="92">
        <f t="shared" si="3"/>
        <v>1.8823598416493165e-004</v>
      </c>
      <c r="W103" s="98" t="s">
        <v>10080</v>
      </c>
    </row>
    <row r="104" s="81" customFormat="1" ht="15" customHeight="1">
      <c r="B104" s="82">
        <v>90307100</v>
      </c>
      <c r="C104" s="83">
        <v>20</v>
      </c>
      <c r="D104" s="84" t="s">
        <v>5337</v>
      </c>
      <c r="E104" s="84" t="s">
        <v>5337</v>
      </c>
      <c r="F104" s="84" t="s">
        <v>725</v>
      </c>
      <c r="G104" s="84" t="s">
        <v>10074</v>
      </c>
      <c r="H104" s="85">
        <v>400</v>
      </c>
      <c r="I104" s="86" t="s">
        <v>10077</v>
      </c>
      <c r="J104" s="86" t="s">
        <v>19</v>
      </c>
      <c r="K104" s="87">
        <v>0.24505264263457155</v>
      </c>
      <c r="L104" s="87" t="s">
        <v>10075</v>
      </c>
      <c r="M104" s="87" t="s">
        <v>10075</v>
      </c>
      <c r="N104" s="87" t="s">
        <v>10075</v>
      </c>
      <c r="O104" s="95">
        <v>6.7900000000000002e-002</v>
      </c>
      <c r="P104" s="96">
        <v>0.26169171706945893</v>
      </c>
      <c r="Q104" s="90">
        <v>4110</v>
      </c>
      <c r="R104" s="91">
        <v>975.52999999999997</v>
      </c>
      <c r="S104" s="91">
        <f t="shared" si="0"/>
        <v>1007.166361228089</v>
      </c>
      <c r="T104" s="91">
        <f t="shared" si="1"/>
        <v>1075.5529571554762</v>
      </c>
      <c r="U104" s="92">
        <f t="shared" si="2"/>
        <v>6.7899999999999891e-002</v>
      </c>
      <c r="V104" s="92">
        <f t="shared" si="3"/>
        <v>1.5577917996907614e-004</v>
      </c>
      <c r="W104" s="98" t="s">
        <v>10080</v>
      </c>
    </row>
    <row r="105" s="81" customFormat="1" ht="15" customHeight="1">
      <c r="B105" s="82">
        <v>90307003</v>
      </c>
      <c r="C105" s="83">
        <v>20</v>
      </c>
      <c r="D105" s="84" t="s">
        <v>7648</v>
      </c>
      <c r="E105" s="84" t="s">
        <v>7648</v>
      </c>
      <c r="F105" s="84" t="s">
        <v>728</v>
      </c>
      <c r="G105" s="84" t="s">
        <v>6476</v>
      </c>
      <c r="H105" s="85">
        <v>1</v>
      </c>
      <c r="I105" s="86" t="s">
        <v>10036</v>
      </c>
      <c r="J105" s="86" t="s">
        <v>14</v>
      </c>
      <c r="K105" s="87">
        <v>49.467815999999999</v>
      </c>
      <c r="L105" s="87" t="s">
        <v>10075</v>
      </c>
      <c r="M105" s="87" t="s">
        <v>10075</v>
      </c>
      <c r="N105" s="87" t="s">
        <v>10075</v>
      </c>
      <c r="O105" s="88">
        <v>0</v>
      </c>
      <c r="P105" s="89">
        <v>49.467815999999999</v>
      </c>
      <c r="Q105" s="90">
        <v>15</v>
      </c>
      <c r="R105" s="91">
        <v>718.79999999999995</v>
      </c>
      <c r="S105" s="91">
        <f t="shared" si="0"/>
        <v>742.01724000000002</v>
      </c>
      <c r="T105" s="91">
        <f t="shared" si="1"/>
        <v>742.01724000000002</v>
      </c>
      <c r="U105" s="92">
        <f t="shared" si="2"/>
        <v>0</v>
      </c>
      <c r="V105" s="92">
        <f t="shared" si="3"/>
        <v>1.0747107931888469e-004</v>
      </c>
      <c r="W105" s="98" t="s">
        <v>10080</v>
      </c>
      <c r="X105" s="94"/>
    </row>
    <row r="106" s="81" customFormat="1" ht="15" customHeight="1">
      <c r="B106" s="82">
        <v>96006226</v>
      </c>
      <c r="C106" s="83">
        <v>20</v>
      </c>
      <c r="D106" s="84" t="s">
        <v>9927</v>
      </c>
      <c r="E106" s="84" t="s">
        <v>9927</v>
      </c>
      <c r="F106" s="84" t="s">
        <v>5467</v>
      </c>
      <c r="G106" s="84" t="s">
        <v>2995</v>
      </c>
      <c r="H106" s="85">
        <v>1</v>
      </c>
      <c r="I106" s="86" t="s">
        <v>10036</v>
      </c>
      <c r="J106" s="86" t="s">
        <v>14</v>
      </c>
      <c r="K106" s="87">
        <v>105.2946</v>
      </c>
      <c r="L106" s="87">
        <f>VLOOKUP(B106,Planilha2!$F:$M,2,0)</f>
        <v>1275</v>
      </c>
      <c r="M106" s="87">
        <f>VLOOKUP(B106,Planilha2!$F:$M,3,0)</f>
        <v>1</v>
      </c>
      <c r="N106" s="87">
        <f>VLOOKUP(B106,Planilha2!$F:$M,4,0)</f>
        <v>1275</v>
      </c>
      <c r="O106" s="88">
        <v>0</v>
      </c>
      <c r="P106" s="89">
        <v>105.2946</v>
      </c>
      <c r="Q106" s="90">
        <v>7</v>
      </c>
      <c r="R106" s="91">
        <v>714</v>
      </c>
      <c r="S106" s="91">
        <f t="shared" si="0"/>
        <v>737.06220000000008</v>
      </c>
      <c r="T106" s="91">
        <f t="shared" si="1"/>
        <v>737.06220000000008</v>
      </c>
      <c r="U106" s="92">
        <f t="shared" si="2"/>
        <v>0</v>
      </c>
      <c r="V106" s="92">
        <f t="shared" si="3"/>
        <v>1.0675340934012753e-004</v>
      </c>
      <c r="W106" s="98" t="s">
        <v>10080</v>
      </c>
      <c r="X106" s="94"/>
    </row>
    <row r="107" s="81" customFormat="1" ht="15" customHeight="1">
      <c r="B107" s="82">
        <v>90870379</v>
      </c>
      <c r="C107" s="83">
        <v>20</v>
      </c>
      <c r="D107" s="84" t="s">
        <v>5454</v>
      </c>
      <c r="E107" s="84" t="s">
        <v>5454</v>
      </c>
      <c r="F107" s="84" t="s">
        <v>506</v>
      </c>
      <c r="G107" s="84" t="s">
        <v>2995</v>
      </c>
      <c r="H107" s="85">
        <v>1</v>
      </c>
      <c r="I107" s="86" t="s">
        <v>10036</v>
      </c>
      <c r="J107" s="86" t="s">
        <v>14</v>
      </c>
      <c r="K107" s="87">
        <v>169.17493851720002</v>
      </c>
      <c r="L107" s="87">
        <f>VLOOKUP(B107,Planilha2!$F:$M,2,0)</f>
        <v>345</v>
      </c>
      <c r="M107" s="87">
        <f>VLOOKUP(B107,Planilha2!$F:$M,3,0)</f>
        <v>1</v>
      </c>
      <c r="N107" s="87">
        <f>VLOOKUP(B107,Planilha2!$F:$M,4,0)</f>
        <v>345</v>
      </c>
      <c r="O107" s="88">
        <v>0</v>
      </c>
      <c r="P107" s="89">
        <v>169.17493851720002</v>
      </c>
      <c r="Q107" s="90">
        <v>4</v>
      </c>
      <c r="R107" s="91">
        <v>655.51999999999998</v>
      </c>
      <c r="S107" s="91">
        <f t="shared" si="0"/>
        <v>676.69975406880008</v>
      </c>
      <c r="T107" s="91">
        <f t="shared" si="1"/>
        <v>676.69975406880008</v>
      </c>
      <c r="U107" s="92">
        <f t="shared" si="2"/>
        <v>0</v>
      </c>
      <c r="V107" s="92">
        <f t="shared" si="3"/>
        <v>9.8010732128808443e-005</v>
      </c>
      <c r="W107" s="98" t="s">
        <v>10080</v>
      </c>
      <c r="X107" s="94"/>
    </row>
    <row r="108" s="81" customFormat="1" ht="15" customHeight="1">
      <c r="B108" s="82">
        <v>94321167</v>
      </c>
      <c r="C108" s="83">
        <v>20</v>
      </c>
      <c r="D108" s="84" t="s">
        <v>6478</v>
      </c>
      <c r="E108" s="84" t="s">
        <v>6478</v>
      </c>
      <c r="F108" s="84" t="s">
        <v>6476</v>
      </c>
      <c r="G108" s="84" t="s">
        <v>6476</v>
      </c>
      <c r="H108" s="85">
        <v>370</v>
      </c>
      <c r="I108" s="86" t="s">
        <v>10077</v>
      </c>
      <c r="J108" s="86" t="s">
        <v>19</v>
      </c>
      <c r="K108" s="87">
        <v>8.3707142400000004e-002</v>
      </c>
      <c r="L108" s="87" t="s">
        <v>10075</v>
      </c>
      <c r="M108" s="87" t="s">
        <v>10075</v>
      </c>
      <c r="N108" s="87" t="s">
        <v>10075</v>
      </c>
      <c r="O108" s="95">
        <v>6.7900000000000002e-002</v>
      </c>
      <c r="P108" s="96">
        <v>8.9390857368960006e-002</v>
      </c>
      <c r="Q108" s="90">
        <v>7652.5</v>
      </c>
      <c r="R108" s="91">
        <v>615.17999999999995</v>
      </c>
      <c r="S108" s="91">
        <f t="shared" si="0"/>
        <v>640.56890721600007</v>
      </c>
      <c r="T108" s="91">
        <f t="shared" si="1"/>
        <v>684.06353601596641</v>
      </c>
      <c r="U108" s="92">
        <f t="shared" si="2"/>
        <v>6.7899999999999891e-002</v>
      </c>
      <c r="V108" s="92">
        <f t="shared" si="3"/>
        <v>9.9077275533825397e-005</v>
      </c>
      <c r="W108" s="98" t="s">
        <v>10080</v>
      </c>
    </row>
    <row r="109" s="81" customFormat="1" ht="15" customHeight="1">
      <c r="B109" s="82">
        <v>94313385</v>
      </c>
      <c r="C109" s="83" t="s">
        <v>10073</v>
      </c>
      <c r="D109" s="84" t="s">
        <v>5895</v>
      </c>
      <c r="E109" s="84" t="s">
        <v>5896</v>
      </c>
      <c r="F109" s="84" t="s">
        <v>10045</v>
      </c>
      <c r="G109" s="84" t="s">
        <v>10045</v>
      </c>
      <c r="H109" s="85">
        <v>1</v>
      </c>
      <c r="I109" s="86" t="s">
        <v>10036</v>
      </c>
      <c r="J109" s="86" t="s">
        <v>14</v>
      </c>
      <c r="K109" s="87">
        <v>56.797146000000005</v>
      </c>
      <c r="L109" s="87" t="s">
        <v>10075</v>
      </c>
      <c r="M109" s="87" t="s">
        <v>10075</v>
      </c>
      <c r="N109" s="87" t="s">
        <v>10075</v>
      </c>
      <c r="O109" s="88">
        <v>0</v>
      </c>
      <c r="P109" s="89">
        <v>56.797146000000005</v>
      </c>
      <c r="Q109" s="90">
        <v>11</v>
      </c>
      <c r="R109" s="91">
        <v>605.22000000000003</v>
      </c>
      <c r="S109" s="91">
        <f t="shared" si="0"/>
        <v>624.76860600000009</v>
      </c>
      <c r="T109" s="91">
        <f t="shared" si="1"/>
        <v>624.76860600000009</v>
      </c>
      <c r="U109" s="92">
        <f t="shared" si="2"/>
        <v>0</v>
      </c>
      <c r="V109" s="92">
        <f t="shared" si="3"/>
        <v>9.0489213446543393e-005</v>
      </c>
      <c r="W109" s="98" t="s">
        <v>10080</v>
      </c>
      <c r="X109" s="94"/>
    </row>
    <row r="110" s="81" customFormat="1" ht="15" customHeight="1">
      <c r="B110" s="82">
        <v>96003855</v>
      </c>
      <c r="C110" s="83">
        <v>20</v>
      </c>
      <c r="D110" s="84" t="s">
        <v>9876</v>
      </c>
      <c r="E110" s="84" t="s">
        <v>9876</v>
      </c>
      <c r="F110" s="84" t="s">
        <v>975</v>
      </c>
      <c r="G110" s="84" t="s">
        <v>10074</v>
      </c>
      <c r="H110" s="85">
        <v>225</v>
      </c>
      <c r="I110" s="86" t="s">
        <v>10077</v>
      </c>
      <c r="J110" s="86" t="s">
        <v>19</v>
      </c>
      <c r="K110" s="87">
        <v>0.63424512000000011</v>
      </c>
      <c r="L110" s="87" t="s">
        <v>10075</v>
      </c>
      <c r="M110" s="87" t="s">
        <v>10075</v>
      </c>
      <c r="N110" s="87" t="s">
        <v>10075</v>
      </c>
      <c r="O110" s="95">
        <v>6.7900000000000002e-002</v>
      </c>
      <c r="P110" s="96">
        <v>0.67731036364800012</v>
      </c>
      <c r="Q110" s="90">
        <v>980</v>
      </c>
      <c r="R110" s="91">
        <v>602.20000000000005</v>
      </c>
      <c r="S110" s="91">
        <f t="shared" si="0"/>
        <v>621.5602176000001</v>
      </c>
      <c r="T110" s="91">
        <f t="shared" si="1"/>
        <v>663.7641563750401</v>
      </c>
      <c r="U110" s="92">
        <f t="shared" si="2"/>
        <v>6.7899999999999988e-002</v>
      </c>
      <c r="V110" s="92">
        <f t="shared" si="3"/>
        <v>9.6137187188284883e-005</v>
      </c>
      <c r="W110" s="98" t="s">
        <v>10080</v>
      </c>
    </row>
    <row r="111" s="81" customFormat="1" ht="15" customHeight="1">
      <c r="B111" s="82">
        <v>90852583</v>
      </c>
      <c r="C111" s="83">
        <v>20</v>
      </c>
      <c r="D111" s="84" t="s">
        <v>7683</v>
      </c>
      <c r="E111" s="84" t="s">
        <v>7683</v>
      </c>
      <c r="F111" s="84" t="s">
        <v>725</v>
      </c>
      <c r="G111" s="84" t="s">
        <v>10074</v>
      </c>
      <c r="H111" s="85">
        <v>800</v>
      </c>
      <c r="I111" s="86" t="s">
        <v>10077</v>
      </c>
      <c r="J111" s="86" t="s">
        <v>19</v>
      </c>
      <c r="K111" s="87">
        <v>0.33279256430999998</v>
      </c>
      <c r="L111" s="87" t="s">
        <v>10075</v>
      </c>
      <c r="M111" s="87" t="s">
        <v>10075</v>
      </c>
      <c r="N111" s="87" t="s">
        <v>10075</v>
      </c>
      <c r="O111" s="88">
        <v>0</v>
      </c>
      <c r="P111" s="89">
        <v>0.33279256430999998</v>
      </c>
      <c r="Q111" s="90">
        <v>1656</v>
      </c>
      <c r="R111" s="91">
        <v>529.66999999999996</v>
      </c>
      <c r="S111" s="91">
        <f t="shared" si="0"/>
        <v>551.10448649735997</v>
      </c>
      <c r="T111" s="91">
        <f t="shared" si="1"/>
        <v>551.10448649735997</v>
      </c>
      <c r="U111" s="92">
        <f t="shared" si="2"/>
        <v>0</v>
      </c>
      <c r="V111" s="92">
        <f t="shared" si="3"/>
        <v>7.9819970195505141e-005</v>
      </c>
      <c r="W111" s="98" t="s">
        <v>10080</v>
      </c>
    </row>
    <row r="112" s="81" customFormat="1" ht="15" customHeight="1">
      <c r="B112" s="82">
        <v>90852400</v>
      </c>
      <c r="C112" s="83">
        <v>20</v>
      </c>
      <c r="D112" s="84" t="s">
        <v>1794</v>
      </c>
      <c r="E112" s="84" t="s">
        <v>1794</v>
      </c>
      <c r="F112" s="84" t="s">
        <v>725</v>
      </c>
      <c r="G112" s="84" t="s">
        <v>10074</v>
      </c>
      <c r="H112" s="85">
        <v>250</v>
      </c>
      <c r="I112" s="86" t="s">
        <v>10077</v>
      </c>
      <c r="J112" s="86" t="s">
        <v>19</v>
      </c>
      <c r="K112" s="87">
        <v>0.57478463999999996</v>
      </c>
      <c r="L112" s="87" t="s">
        <v>10075</v>
      </c>
      <c r="M112" s="87" t="s">
        <v>10075</v>
      </c>
      <c r="N112" s="87" t="s">
        <v>10075</v>
      </c>
      <c r="O112" s="95">
        <v>6.7900000000000002e-002</v>
      </c>
      <c r="P112" s="96">
        <v>0.61381251705599993</v>
      </c>
      <c r="Q112" s="90">
        <v>890</v>
      </c>
      <c r="R112" s="91">
        <v>495.52999999999997</v>
      </c>
      <c r="S112" s="91">
        <f t="shared" si="0"/>
        <v>511.55832959999998</v>
      </c>
      <c r="T112" s="91">
        <f t="shared" si="1"/>
        <v>546.29314017983995</v>
      </c>
      <c r="U112" s="92">
        <f t="shared" si="2"/>
        <v>6.7899999999999947e-002</v>
      </c>
      <c r="V112" s="92">
        <f t="shared" si="3"/>
        <v>7.9123112287296941e-005</v>
      </c>
      <c r="W112" s="98" t="s">
        <v>10080</v>
      </c>
    </row>
    <row r="113" s="81" customFormat="1" ht="15" customHeight="1">
      <c r="B113" s="82">
        <v>96546441</v>
      </c>
      <c r="C113" s="83">
        <v>20</v>
      </c>
      <c r="D113" s="84" t="s">
        <v>10085</v>
      </c>
      <c r="E113" s="84" t="s">
        <v>10085</v>
      </c>
      <c r="F113" s="84" t="s">
        <v>9919</v>
      </c>
      <c r="G113" s="84" t="s">
        <v>6476</v>
      </c>
      <c r="H113" s="85">
        <v>1</v>
      </c>
      <c r="I113" s="86" t="s">
        <v>88</v>
      </c>
      <c r="J113" s="86" t="s">
        <v>14</v>
      </c>
      <c r="K113" s="87">
        <v>30.659309999999998</v>
      </c>
      <c r="L113" s="87" t="s">
        <v>10075</v>
      </c>
      <c r="M113" s="87" t="s">
        <v>10075</v>
      </c>
      <c r="N113" s="87" t="s">
        <v>10075</v>
      </c>
      <c r="O113" s="95">
        <v>6.7900000000000002e-002</v>
      </c>
      <c r="P113" s="96">
        <v>32.741077148999999</v>
      </c>
      <c r="Q113" s="90">
        <v>14</v>
      </c>
      <c r="R113" s="91">
        <v>415.80000000000001</v>
      </c>
      <c r="S113" s="91">
        <f t="shared" si="0"/>
        <v>429.23033999999996</v>
      </c>
      <c r="T113" s="91">
        <f t="shared" si="1"/>
        <v>458.37508008599997</v>
      </c>
      <c r="U113" s="92">
        <f t="shared" si="2"/>
        <v>6.7900000000000044e-002</v>
      </c>
      <c r="V113" s="92">
        <f t="shared" si="3"/>
        <v>6.6389380103517025e-005</v>
      </c>
      <c r="W113" s="98" t="s">
        <v>10080</v>
      </c>
    </row>
    <row r="114" s="81" customFormat="1" ht="15" customHeight="1">
      <c r="B114" s="82">
        <v>96006510</v>
      </c>
      <c r="C114" s="83">
        <v>20</v>
      </c>
      <c r="D114" s="84" t="s">
        <v>10044</v>
      </c>
      <c r="E114" s="84" t="s">
        <v>10044</v>
      </c>
      <c r="F114" s="84" t="s">
        <v>10045</v>
      </c>
      <c r="G114" s="84" t="s">
        <v>10045</v>
      </c>
      <c r="H114" s="85">
        <v>400</v>
      </c>
      <c r="I114" s="86" t="s">
        <v>10077</v>
      </c>
      <c r="J114" s="86" t="s">
        <v>9934</v>
      </c>
      <c r="K114" s="87">
        <v>0.16516800000000001</v>
      </c>
      <c r="L114" s="87" t="s">
        <v>10075</v>
      </c>
      <c r="M114" s="87" t="s">
        <v>10075</v>
      </c>
      <c r="N114" s="87" t="s">
        <v>10075</v>
      </c>
      <c r="O114" s="88">
        <v>0</v>
      </c>
      <c r="P114" s="89">
        <v>0.16516800000000001</v>
      </c>
      <c r="Q114" s="90">
        <v>2493</v>
      </c>
      <c r="R114" s="91">
        <v>398.88</v>
      </c>
      <c r="S114" s="91">
        <f t="shared" si="0"/>
        <v>411.763824</v>
      </c>
      <c r="T114" s="91">
        <f t="shared" si="1"/>
        <v>411.763824</v>
      </c>
      <c r="U114" s="92">
        <f t="shared" si="2"/>
        <v>0</v>
      </c>
      <c r="V114" s="92">
        <f t="shared" si="3"/>
        <v>5.9638375234719978e-005</v>
      </c>
      <c r="W114" s="98" t="s">
        <v>10080</v>
      </c>
      <c r="X114" s="94"/>
    </row>
    <row r="115" s="81" customFormat="1" ht="15" customHeight="1">
      <c r="B115" s="82">
        <v>90303709</v>
      </c>
      <c r="C115" s="83">
        <v>20</v>
      </c>
      <c r="D115" s="84" t="s">
        <v>8309</v>
      </c>
      <c r="E115" s="84" t="s">
        <v>8309</v>
      </c>
      <c r="F115" s="84" t="s">
        <v>662</v>
      </c>
      <c r="G115" s="84"/>
      <c r="H115" s="85">
        <v>400</v>
      </c>
      <c r="I115" s="86" t="s">
        <v>10077</v>
      </c>
      <c r="J115" s="86" t="s">
        <v>19</v>
      </c>
      <c r="K115" s="87">
        <v>0.89160620671458002</v>
      </c>
      <c r="L115" s="87">
        <f>VLOOKUP(B115,Planilha2!$F:$M,2,0)</f>
        <v>402.5</v>
      </c>
      <c r="M115" s="87">
        <f>VLOOKUP(B115,Planilha2!$F:$M,3,0)</f>
        <v>1</v>
      </c>
      <c r="N115" s="87">
        <f>VLOOKUP(B115,Planilha2!$F:$M,4,0)</f>
        <v>402.5</v>
      </c>
      <c r="O115" s="95">
        <v>6.7900000000000002e-002</v>
      </c>
      <c r="P115" s="96">
        <v>0.95214626815049996</v>
      </c>
      <c r="Q115" s="90">
        <v>400</v>
      </c>
      <c r="R115" s="91">
        <v>345.48000000000002</v>
      </c>
      <c r="S115" s="91">
        <f t="shared" si="0"/>
        <v>356.64248268583202</v>
      </c>
      <c r="T115" s="91">
        <f t="shared" si="1"/>
        <v>380.85850726019999</v>
      </c>
      <c r="U115" s="92">
        <f t="shared" si="2"/>
        <v>6.7899999999999919e-002</v>
      </c>
      <c r="V115" s="92">
        <f t="shared" si="3"/>
        <v>5.5162161519364389e-005</v>
      </c>
      <c r="W115" s="98" t="s">
        <v>10080</v>
      </c>
    </row>
    <row r="116" s="81" customFormat="1" ht="15" customHeight="1">
      <c r="B116" s="82">
        <v>90312252</v>
      </c>
      <c r="C116" s="83">
        <v>20</v>
      </c>
      <c r="D116" s="84" t="s">
        <v>7423</v>
      </c>
      <c r="E116" s="84" t="s">
        <v>7424</v>
      </c>
      <c r="F116" s="84" t="s">
        <v>725</v>
      </c>
      <c r="G116" s="84" t="s">
        <v>10074</v>
      </c>
      <c r="H116" s="85">
        <v>400</v>
      </c>
      <c r="I116" s="86" t="s">
        <v>10077</v>
      </c>
      <c r="J116" s="86" t="s">
        <v>19</v>
      </c>
      <c r="K116" s="87">
        <v>0.67850911169999994</v>
      </c>
      <c r="L116" s="87" t="s">
        <v>10075</v>
      </c>
      <c r="M116" s="87" t="s">
        <v>10075</v>
      </c>
      <c r="N116" s="87" t="s">
        <v>10075</v>
      </c>
      <c r="O116" s="95">
        <v>6.7900000000000002e-002</v>
      </c>
      <c r="P116" s="96">
        <v>0.72457988038442989</v>
      </c>
      <c r="Q116" s="90">
        <v>504</v>
      </c>
      <c r="R116" s="91">
        <v>331.25999999999999</v>
      </c>
      <c r="S116" s="91">
        <f t="shared" si="0"/>
        <v>341.96859229679995</v>
      </c>
      <c r="T116" s="91">
        <f t="shared" si="1"/>
        <v>365.18825971375264</v>
      </c>
      <c r="U116" s="92">
        <f t="shared" si="2"/>
        <v>6.7899999999999919e-002</v>
      </c>
      <c r="V116" s="92">
        <f t="shared" si="3"/>
        <v>5.2892539836435835e-005</v>
      </c>
      <c r="W116" s="98" t="s">
        <v>10080</v>
      </c>
    </row>
    <row r="117" s="81" customFormat="1" ht="15" customHeight="1">
      <c r="B117" s="82">
        <v>90275098</v>
      </c>
      <c r="C117" s="83">
        <v>20</v>
      </c>
      <c r="D117" s="84" t="s">
        <v>5899</v>
      </c>
      <c r="E117" s="84" t="s">
        <v>5900</v>
      </c>
      <c r="F117" s="84" t="s">
        <v>10045</v>
      </c>
      <c r="G117" s="84" t="s">
        <v>10045</v>
      </c>
      <c r="H117" s="85">
        <v>1</v>
      </c>
      <c r="I117" s="86" t="s">
        <v>10036</v>
      </c>
      <c r="J117" s="86" t="s">
        <v>14</v>
      </c>
      <c r="K117" s="87">
        <v>18.069379199999997</v>
      </c>
      <c r="L117" s="87" t="s">
        <v>10075</v>
      </c>
      <c r="M117" s="87" t="s">
        <v>10075</v>
      </c>
      <c r="N117" s="87" t="s">
        <v>10075</v>
      </c>
      <c r="O117" s="95">
        <v>6.7900000000000002e-002</v>
      </c>
      <c r="P117" s="96">
        <v>19.296290047679996</v>
      </c>
      <c r="Q117" s="90">
        <v>17</v>
      </c>
      <c r="R117" s="91">
        <v>297.56999999999999</v>
      </c>
      <c r="S117" s="91">
        <f t="shared" si="0"/>
        <v>307.17944639999996</v>
      </c>
      <c r="T117" s="91">
        <f t="shared" si="1"/>
        <v>328.03693081055991</v>
      </c>
      <c r="U117" s="92">
        <f t="shared" si="2"/>
        <v>6.7899999999999835e-002</v>
      </c>
      <c r="V117" s="92">
        <f t="shared" si="3"/>
        <v>4.7511676427713687e-005</v>
      </c>
      <c r="W117" s="98" t="s">
        <v>10080</v>
      </c>
    </row>
    <row r="118" s="81" customFormat="1" ht="15" customHeight="1">
      <c r="B118" s="82">
        <v>90852397</v>
      </c>
      <c r="C118" s="83" t="s">
        <v>10073</v>
      </c>
      <c r="D118" s="84" t="s">
        <v>7663</v>
      </c>
      <c r="E118" s="84" t="s">
        <v>7663</v>
      </c>
      <c r="F118" s="84" t="s">
        <v>725</v>
      </c>
      <c r="G118" s="84" t="s">
        <v>10074</v>
      </c>
      <c r="H118" s="85">
        <v>1</v>
      </c>
      <c r="I118" s="86" t="s">
        <v>10036</v>
      </c>
      <c r="J118" s="86" t="s">
        <v>14</v>
      </c>
      <c r="K118" s="87">
        <v>72.805104684</v>
      </c>
      <c r="L118" s="87" t="s">
        <v>10075</v>
      </c>
      <c r="M118" s="87" t="s">
        <v>10075</v>
      </c>
      <c r="N118" s="87" t="s">
        <v>10075</v>
      </c>
      <c r="O118" s="88">
        <v>0</v>
      </c>
      <c r="P118" s="87">
        <v>72.805104684</v>
      </c>
      <c r="Q118" s="90">
        <v>4</v>
      </c>
      <c r="R118" s="91">
        <v>282.10000000000002</v>
      </c>
      <c r="S118" s="91">
        <f t="shared" si="0"/>
        <v>291.220418736</v>
      </c>
      <c r="T118" s="91">
        <f t="shared" si="1"/>
        <v>291.220418736</v>
      </c>
      <c r="U118" s="92">
        <f t="shared" si="2"/>
        <v>0</v>
      </c>
      <c r="V118" s="92">
        <f t="shared" si="3"/>
        <v>4.2179306671170423e-005</v>
      </c>
      <c r="W118" s="98" t="s">
        <v>10080</v>
      </c>
    </row>
    <row r="119" s="81" customFormat="1" ht="15" customHeight="1">
      <c r="B119" s="82">
        <v>96006480</v>
      </c>
      <c r="C119" s="83">
        <v>20</v>
      </c>
      <c r="D119" s="84" t="s">
        <v>10040</v>
      </c>
      <c r="E119" s="84" t="s">
        <v>10040</v>
      </c>
      <c r="F119" s="84" t="s">
        <v>728</v>
      </c>
      <c r="G119" s="84" t="s">
        <v>6476</v>
      </c>
      <c r="H119" s="85">
        <v>1</v>
      </c>
      <c r="I119" s="86" t="s">
        <v>10036</v>
      </c>
      <c r="J119" s="86" t="s">
        <v>14</v>
      </c>
      <c r="K119" s="87">
        <v>54.897714000000001</v>
      </c>
      <c r="L119" s="87" t="s">
        <v>10075</v>
      </c>
      <c r="M119" s="87" t="s">
        <v>10075</v>
      </c>
      <c r="N119" s="87" t="s">
        <v>10075</v>
      </c>
      <c r="O119" s="95">
        <v>6.7900000000000002e-002</v>
      </c>
      <c r="P119" s="96">
        <v>58.625268780600003</v>
      </c>
      <c r="Q119" s="90">
        <v>5</v>
      </c>
      <c r="R119" s="91">
        <v>265.89999999999998</v>
      </c>
      <c r="S119" s="91">
        <f t="shared" si="0"/>
        <v>274.48856999999998</v>
      </c>
      <c r="T119" s="91">
        <f t="shared" si="1"/>
        <v>293.12634390300002</v>
      </c>
      <c r="U119" s="92">
        <f t="shared" si="2"/>
        <v>6.7900000000000141e-002</v>
      </c>
      <c r="V119" s="92">
        <f t="shared" si="3"/>
        <v>4.2455353943061999e-005</v>
      </c>
      <c r="W119" s="98" t="s">
        <v>10080</v>
      </c>
    </row>
    <row r="120" s="81" customFormat="1" ht="15" customHeight="1">
      <c r="B120" s="82">
        <v>96006064</v>
      </c>
      <c r="C120" s="83">
        <v>20</v>
      </c>
      <c r="D120" s="84" t="s">
        <v>9910</v>
      </c>
      <c r="E120" s="84" t="s">
        <v>9910</v>
      </c>
      <c r="F120" s="84" t="s">
        <v>10045</v>
      </c>
      <c r="G120" s="84" t="s">
        <v>10045</v>
      </c>
      <c r="H120" s="85">
        <v>1</v>
      </c>
      <c r="I120" s="86" t="s">
        <v>10036</v>
      </c>
      <c r="J120" s="86" t="s">
        <v>14</v>
      </c>
      <c r="K120" s="87">
        <v>10.901088</v>
      </c>
      <c r="L120" s="87" t="s">
        <v>10075</v>
      </c>
      <c r="M120" s="87" t="s">
        <v>10075</v>
      </c>
      <c r="N120" s="87" t="s">
        <v>10075</v>
      </c>
      <c r="O120" s="95">
        <v>6.7900000000000002e-002</v>
      </c>
      <c r="P120" s="96">
        <v>11.641271875199999</v>
      </c>
      <c r="Q120" s="90">
        <v>23</v>
      </c>
      <c r="R120" s="91">
        <v>242.88</v>
      </c>
      <c r="S120" s="91">
        <f t="shared" si="0"/>
        <v>250.72502399999999</v>
      </c>
      <c r="T120" s="91">
        <f t="shared" si="1"/>
        <v>267.74925312959999</v>
      </c>
      <c r="U120" s="92">
        <f t="shared" si="2"/>
        <v>6.7900000000000016e-002</v>
      </c>
      <c r="V120" s="92">
        <f t="shared" si="3"/>
        <v>3.8779828377927406e-005</v>
      </c>
      <c r="W120" s="98" t="s">
        <v>10080</v>
      </c>
    </row>
    <row r="121" s="81" customFormat="1" ht="15" customHeight="1">
      <c r="B121" s="82">
        <v>92448518</v>
      </c>
      <c r="C121" s="83">
        <v>20</v>
      </c>
      <c r="D121" s="84" t="s">
        <v>5333</v>
      </c>
      <c r="E121" s="84" t="s">
        <v>5334</v>
      </c>
      <c r="F121" s="84" t="s">
        <v>725</v>
      </c>
      <c r="G121" s="84" t="s">
        <v>10074</v>
      </c>
      <c r="H121" s="85">
        <v>400</v>
      </c>
      <c r="I121" s="86" t="s">
        <v>10077</v>
      </c>
      <c r="J121" s="86" t="s">
        <v>19</v>
      </c>
      <c r="K121" s="87">
        <v>0.40239054000000002</v>
      </c>
      <c r="L121" s="87" t="s">
        <v>10075</v>
      </c>
      <c r="M121" s="87" t="s">
        <v>10075</v>
      </c>
      <c r="N121" s="87" t="s">
        <v>10075</v>
      </c>
      <c r="O121" s="95">
        <v>6.7900000000000002e-002</v>
      </c>
      <c r="P121" s="96">
        <v>0.42971285766600004</v>
      </c>
      <c r="Q121" s="90">
        <v>594</v>
      </c>
      <c r="R121" s="91">
        <v>231.55000000000001</v>
      </c>
      <c r="S121" s="91">
        <f t="shared" si="0"/>
        <v>239.01998076000001</v>
      </c>
      <c r="T121" s="91">
        <f t="shared" si="1"/>
        <v>255.24943745360403</v>
      </c>
      <c r="U121" s="92">
        <f t="shared" si="2"/>
        <v>6.7900000000000085e-002</v>
      </c>
      <c r="V121" s="92">
        <f t="shared" si="3"/>
        <v>3.6969400520501345e-005</v>
      </c>
      <c r="W121" s="98" t="s">
        <v>10080</v>
      </c>
    </row>
    <row r="122" s="81" customFormat="1" ht="15" customHeight="1">
      <c r="B122" s="82">
        <v>92450580</v>
      </c>
      <c r="C122" s="83">
        <v>20</v>
      </c>
      <c r="D122" s="84" t="s">
        <v>7349</v>
      </c>
      <c r="E122" s="84" t="s">
        <v>7350</v>
      </c>
      <c r="F122" s="84" t="s">
        <v>4430</v>
      </c>
      <c r="G122" s="84"/>
      <c r="H122" s="85">
        <v>250</v>
      </c>
      <c r="I122" s="86" t="s">
        <v>10077</v>
      </c>
      <c r="J122" s="86" t="s">
        <v>19</v>
      </c>
      <c r="K122" s="87">
        <v>0.61943285376000001</v>
      </c>
      <c r="L122" s="87" t="s">
        <v>10075</v>
      </c>
      <c r="M122" s="87" t="s">
        <v>10075</v>
      </c>
      <c r="N122" s="87" t="s">
        <v>10075</v>
      </c>
      <c r="O122" s="95">
        <v>6.7985007108698342e-002</v>
      </c>
      <c r="P122" s="96">
        <v>0.6615450007262349</v>
      </c>
      <c r="Q122" s="90">
        <v>380</v>
      </c>
      <c r="R122" s="91">
        <v>228.02000000000001</v>
      </c>
      <c r="S122" s="91">
        <f t="shared" si="0"/>
        <v>235.38448442879999</v>
      </c>
      <c r="T122" s="91">
        <f t="shared" si="1"/>
        <v>251.38710027596926</v>
      </c>
      <c r="U122" s="92">
        <f t="shared" si="2"/>
        <v>6.798500710869837e-002</v>
      </c>
      <c r="V122" s="92">
        <f t="shared" si="3"/>
        <v>3.6409993645839156e-005</v>
      </c>
      <c r="W122" s="98" t="s">
        <v>10080</v>
      </c>
    </row>
    <row r="123" s="81" customFormat="1" ht="15" customHeight="1">
      <c r="B123" s="82">
        <v>90288211</v>
      </c>
      <c r="C123" s="83">
        <v>20</v>
      </c>
      <c r="D123" s="84" t="s">
        <v>4249</v>
      </c>
      <c r="E123" s="84" t="s">
        <v>4249</v>
      </c>
      <c r="F123" s="84" t="s">
        <v>662</v>
      </c>
      <c r="G123" s="84"/>
      <c r="H123" s="85">
        <v>1</v>
      </c>
      <c r="I123" s="86" t="s">
        <v>10036</v>
      </c>
      <c r="J123" s="86" t="s">
        <v>14</v>
      </c>
      <c r="K123" s="87">
        <v>73.278984063600006</v>
      </c>
      <c r="L123" s="87">
        <f>VLOOKUP(B123,Planilha2!$F:$M,2,0)</f>
        <v>85.049999999999997</v>
      </c>
      <c r="M123" s="87">
        <f>VLOOKUP(B123,Planilha2!$F:$M,3,0)</f>
        <v>1</v>
      </c>
      <c r="N123" s="87">
        <f>VLOOKUP(B123,Planilha2!$F:$M,4,0)</f>
        <v>85.049999999999997</v>
      </c>
      <c r="O123" s="88">
        <v>0</v>
      </c>
      <c r="P123" s="89">
        <v>73.278984063600006</v>
      </c>
      <c r="Q123" s="90">
        <v>3</v>
      </c>
      <c r="R123" s="91">
        <v>212.96000000000001</v>
      </c>
      <c r="S123" s="91">
        <f t="shared" si="0"/>
        <v>219.83695219080002</v>
      </c>
      <c r="T123" s="91">
        <f t="shared" si="1"/>
        <v>219.83695219080002</v>
      </c>
      <c r="U123" s="92">
        <f t="shared" si="2"/>
        <v>0</v>
      </c>
      <c r="V123" s="92">
        <f t="shared" si="3"/>
        <v>3.1840384902808092e-005</v>
      </c>
      <c r="W123" s="98" t="s">
        <v>10080</v>
      </c>
      <c r="X123" s="94"/>
    </row>
    <row r="124" s="81" customFormat="1" ht="15" customHeight="1">
      <c r="B124" s="82">
        <v>90893824</v>
      </c>
      <c r="C124" s="83">
        <v>20</v>
      </c>
      <c r="D124" s="84" t="s">
        <v>4426</v>
      </c>
      <c r="E124" s="84" t="s">
        <v>4426</v>
      </c>
      <c r="F124" s="84" t="s">
        <v>4427</v>
      </c>
      <c r="G124" s="84"/>
      <c r="H124" s="85">
        <v>1</v>
      </c>
      <c r="I124" s="86" t="s">
        <v>10036</v>
      </c>
      <c r="J124" s="86" t="s">
        <v>14</v>
      </c>
      <c r="K124" s="87">
        <v>193.95598856130002</v>
      </c>
      <c r="L124" s="87">
        <f>VLOOKUP(B124,Planilha2!$F:$M,2,0)</f>
        <v>720</v>
      </c>
      <c r="M124" s="87">
        <f>VLOOKUP(B124,Planilha2!$F:$M,3,0)</f>
        <v>1</v>
      </c>
      <c r="N124" s="87">
        <f>VLOOKUP(B124,Planilha2!$F:$M,4,0)</f>
        <v>720</v>
      </c>
      <c r="O124" s="88">
        <v>0</v>
      </c>
      <c r="P124" s="87">
        <v>193.95598856130002</v>
      </c>
      <c r="Q124" s="90">
        <v>1</v>
      </c>
      <c r="R124" s="91">
        <v>187.88999999999999</v>
      </c>
      <c r="S124" s="91">
        <f t="shared" si="0"/>
        <v>193.95598856130002</v>
      </c>
      <c r="T124" s="91">
        <f t="shared" si="1"/>
        <v>193.95598856130002</v>
      </c>
      <c r="U124" s="92">
        <f t="shared" si="2"/>
        <v>0</v>
      </c>
      <c r="V124" s="92">
        <f t="shared" si="3"/>
        <v>2.8091880225106581e-005</v>
      </c>
      <c r="W124" s="98" t="s">
        <v>10080</v>
      </c>
    </row>
    <row r="125" s="81" customFormat="1" ht="15" customHeight="1">
      <c r="B125" s="82">
        <v>90870166</v>
      </c>
      <c r="C125" s="83">
        <v>20</v>
      </c>
      <c r="D125" s="84" t="s">
        <v>729</v>
      </c>
      <c r="E125" s="84" t="s">
        <v>730</v>
      </c>
      <c r="F125" s="84" t="s">
        <v>506</v>
      </c>
      <c r="G125" s="84" t="s">
        <v>2995</v>
      </c>
      <c r="H125" s="85">
        <v>225</v>
      </c>
      <c r="I125" s="86" t="s">
        <v>10077</v>
      </c>
      <c r="J125" s="86" t="s">
        <v>19</v>
      </c>
      <c r="K125" s="87">
        <v>1.7155390864026678</v>
      </c>
      <c r="L125" s="87">
        <f>VLOOKUP(B125,Planilha2!$F:$M,2,0)</f>
        <v>448</v>
      </c>
      <c r="M125" s="87">
        <f>VLOOKUP(B125,Planilha2!$F:$M,3,0)</f>
        <v>1</v>
      </c>
      <c r="N125" s="87">
        <f>VLOOKUP(B125,Planilha2!$F:$M,4,0)</f>
        <v>448</v>
      </c>
      <c r="O125" s="95">
        <v>6.7822736030828598e-002</v>
      </c>
      <c r="P125" s="96">
        <v>1.8318916410103248</v>
      </c>
      <c r="Q125" s="90">
        <v>111</v>
      </c>
      <c r="R125" s="91">
        <v>184.47999999999999</v>
      </c>
      <c r="S125" s="91">
        <f t="shared" si="0"/>
        <v>190.42483859069614</v>
      </c>
      <c r="T125" s="91">
        <f t="shared" si="1"/>
        <v>203.33997215214606</v>
      </c>
      <c r="U125" s="92">
        <f t="shared" si="2"/>
        <v>6.7822736030828557e-002</v>
      </c>
      <c r="V125" s="92">
        <f t="shared" si="3"/>
        <v>2.9451022291426937e-005</v>
      </c>
      <c r="W125" s="98" t="s">
        <v>10080</v>
      </c>
    </row>
    <row r="126" s="81" customFormat="1" ht="15" customHeight="1">
      <c r="B126" s="82">
        <v>90852419</v>
      </c>
      <c r="C126" s="83">
        <v>20</v>
      </c>
      <c r="D126" s="84" t="s">
        <v>5907</v>
      </c>
      <c r="E126" s="84" t="s">
        <v>5907</v>
      </c>
      <c r="F126" s="84" t="s">
        <v>725</v>
      </c>
      <c r="G126" s="84" t="s">
        <v>10074</v>
      </c>
      <c r="H126" s="85">
        <v>1</v>
      </c>
      <c r="I126" s="86" t="s">
        <v>10036</v>
      </c>
      <c r="J126" s="86" t="s">
        <v>14</v>
      </c>
      <c r="K126" s="87">
        <v>18.313001999999997</v>
      </c>
      <c r="L126" s="87" t="s">
        <v>10075</v>
      </c>
      <c r="M126" s="87" t="s">
        <v>10075</v>
      </c>
      <c r="N126" s="87" t="s">
        <v>10075</v>
      </c>
      <c r="O126" s="88">
        <v>0</v>
      </c>
      <c r="P126" s="87">
        <v>18.313001999999997</v>
      </c>
      <c r="Q126" s="90">
        <v>7</v>
      </c>
      <c r="R126" s="91">
        <v>124.18000000000001</v>
      </c>
      <c r="S126" s="91">
        <f t="shared" si="0"/>
        <v>128.191014</v>
      </c>
      <c r="T126" s="91">
        <f t="shared" si="1"/>
        <v>128.191014</v>
      </c>
      <c r="U126" s="92">
        <f t="shared" si="2"/>
        <v>0</v>
      </c>
      <c r="V126" s="92">
        <f t="shared" si="3"/>
        <v>1.8566720408763353e-005</v>
      </c>
      <c r="W126" s="98" t="s">
        <v>10080</v>
      </c>
    </row>
    <row r="127" s="81" customFormat="1" ht="15" customHeight="1">
      <c r="B127" s="82">
        <v>96546450</v>
      </c>
      <c r="C127" s="83">
        <v>20</v>
      </c>
      <c r="D127" s="84" t="s">
        <v>10086</v>
      </c>
      <c r="E127" s="84" t="s">
        <v>10086</v>
      </c>
      <c r="F127" s="84" t="s">
        <v>5467</v>
      </c>
      <c r="G127" s="84" t="s">
        <v>2995</v>
      </c>
      <c r="H127" s="85">
        <v>1</v>
      </c>
      <c r="I127" s="86" t="s">
        <v>88</v>
      </c>
      <c r="J127" s="86" t="s">
        <v>14</v>
      </c>
      <c r="K127" s="87">
        <v>22.597047</v>
      </c>
      <c r="L127" s="87">
        <f>VLOOKUP(B127,Planilha2!$F:$M,2,0)</f>
        <v>225</v>
      </c>
      <c r="M127" s="87">
        <f>VLOOKUP(B127,Planilha2!$F:$M,3,0)</f>
        <v>1</v>
      </c>
      <c r="N127" s="87">
        <f>VLOOKUP(B127,Planilha2!$F:$M,4,0)</f>
        <v>225</v>
      </c>
      <c r="O127" s="88">
        <v>0</v>
      </c>
      <c r="P127" s="89">
        <v>22.597047</v>
      </c>
      <c r="Q127" s="90">
        <v>3</v>
      </c>
      <c r="R127" s="91">
        <v>65.670000000000002</v>
      </c>
      <c r="S127" s="91">
        <f t="shared" si="0"/>
        <v>67.791140999999996</v>
      </c>
      <c r="T127" s="91">
        <f t="shared" si="1"/>
        <v>67.791140999999996</v>
      </c>
      <c r="U127" s="92">
        <f t="shared" si="2"/>
        <v>0</v>
      </c>
      <c r="V127" s="92">
        <f t="shared" si="3"/>
        <v>9.8186223968713917e-006</v>
      </c>
      <c r="W127" s="98" t="s">
        <v>10080</v>
      </c>
      <c r="X127" s="94"/>
    </row>
    <row r="128" s="81" customFormat="1" ht="15" customHeight="1">
      <c r="B128" s="82">
        <v>90276469</v>
      </c>
      <c r="C128" s="83">
        <v>20</v>
      </c>
      <c r="D128" s="84" t="s">
        <v>7631</v>
      </c>
      <c r="E128" s="84" t="s">
        <v>7631</v>
      </c>
      <c r="F128" s="84" t="s">
        <v>728</v>
      </c>
      <c r="G128" s="84" t="s">
        <v>6476</v>
      </c>
      <c r="H128" s="85">
        <v>1</v>
      </c>
      <c r="I128" s="86" t="s">
        <v>10036</v>
      </c>
      <c r="J128" s="86" t="s">
        <v>14</v>
      </c>
      <c r="K128" s="87">
        <v>66.954977999999997</v>
      </c>
      <c r="L128" s="87" t="s">
        <v>10075</v>
      </c>
      <c r="M128" s="87" t="s">
        <v>10075</v>
      </c>
      <c r="N128" s="87" t="s">
        <v>10075</v>
      </c>
      <c r="O128" s="88">
        <v>0</v>
      </c>
      <c r="P128" s="89">
        <v>66.954977999999997</v>
      </c>
      <c r="Q128" s="90">
        <v>1</v>
      </c>
      <c r="R128" s="91">
        <v>64.859999999999999</v>
      </c>
      <c r="S128" s="91">
        <f t="shared" si="0"/>
        <v>66.954977999999997</v>
      </c>
      <c r="T128" s="91">
        <f t="shared" si="1"/>
        <v>66.954977999999997</v>
      </c>
      <c r="U128" s="92">
        <f t="shared" si="2"/>
        <v>0</v>
      </c>
      <c r="V128" s="92">
        <f t="shared" si="3"/>
        <v>9.6975155879561204e-006</v>
      </c>
      <c r="W128" s="98" t="s">
        <v>10080</v>
      </c>
      <c r="X128" s="94"/>
    </row>
    <row r="129" s="81" customFormat="1" ht="15" customHeight="1">
      <c r="B129" s="82">
        <v>90278305</v>
      </c>
      <c r="C129" s="83">
        <v>20</v>
      </c>
      <c r="D129" s="84" t="s">
        <v>1535</v>
      </c>
      <c r="E129" s="84" t="s">
        <v>1535</v>
      </c>
      <c r="F129" s="84" t="s">
        <v>725</v>
      </c>
      <c r="G129" s="84" t="s">
        <v>10074</v>
      </c>
      <c r="H129" s="85">
        <v>1</v>
      </c>
      <c r="I129" s="86" t="s">
        <v>10036</v>
      </c>
      <c r="J129" s="86" t="s">
        <v>14</v>
      </c>
      <c r="K129" s="87">
        <v>55.33128</v>
      </c>
      <c r="L129" s="87" t="s">
        <v>10075</v>
      </c>
      <c r="M129" s="87" t="s">
        <v>10075</v>
      </c>
      <c r="N129" s="87" t="s">
        <v>10075</v>
      </c>
      <c r="O129" s="95">
        <v>6.7900000000000002e-002</v>
      </c>
      <c r="P129" s="96">
        <v>59.088273911999998</v>
      </c>
      <c r="Q129" s="90">
        <v>1</v>
      </c>
      <c r="R129" s="91">
        <v>53.600000000000001</v>
      </c>
      <c r="S129" s="91">
        <f t="shared" si="0"/>
        <v>55.33128</v>
      </c>
      <c r="T129" s="91">
        <f t="shared" si="1"/>
        <v>59.088273911999998</v>
      </c>
      <c r="U129" s="92">
        <f t="shared" si="2"/>
        <v>6.7899999999999974e-002</v>
      </c>
      <c r="V129" s="92">
        <f t="shared" si="3"/>
        <v>8.5581307685149419e-006</v>
      </c>
      <c r="W129" s="98" t="s">
        <v>10080</v>
      </c>
    </row>
    <row r="130" s="81" customFormat="1" ht="15" customHeight="1">
      <c r="B130" s="82">
        <v>96546476</v>
      </c>
      <c r="C130" s="83">
        <v>20</v>
      </c>
      <c r="D130" s="84" t="s">
        <v>10087</v>
      </c>
      <c r="E130" s="84" t="s">
        <v>10087</v>
      </c>
      <c r="F130" s="84" t="s">
        <v>10045</v>
      </c>
      <c r="G130" s="84" t="s">
        <v>10045</v>
      </c>
      <c r="H130" s="85">
        <v>1</v>
      </c>
      <c r="I130" s="86" t="s">
        <v>10088</v>
      </c>
      <c r="J130" s="86" t="s">
        <v>19</v>
      </c>
      <c r="K130" s="87">
        <v>9.290699999999999e-002</v>
      </c>
      <c r="L130" s="87" t="s">
        <v>10075</v>
      </c>
      <c r="M130" s="87" t="s">
        <v>10075</v>
      </c>
      <c r="N130" s="87" t="s">
        <v>10075</v>
      </c>
      <c r="O130" s="95">
        <v>6.7900000000000002e-002</v>
      </c>
      <c r="P130" s="96">
        <v>9.9215385299999986e-002</v>
      </c>
      <c r="Q130" s="90">
        <v>432</v>
      </c>
      <c r="R130" s="91">
        <v>38.880000000000003</v>
      </c>
      <c r="S130" s="91">
        <f t="shared" si="0"/>
        <v>40.135823999999992</v>
      </c>
      <c r="T130" s="91">
        <f t="shared" si="1"/>
        <v>42.861046449599996</v>
      </c>
      <c r="U130" s="92">
        <f t="shared" si="2"/>
        <v>6.7900000000000113e-002</v>
      </c>
      <c r="V130" s="92">
        <f t="shared" si="3"/>
        <v>6.2078381395496444e-006</v>
      </c>
      <c r="W130" s="98" t="s">
        <v>10080</v>
      </c>
    </row>
    <row r="131" s="81" customFormat="1" ht="15" customHeight="1">
      <c r="B131" s="82">
        <v>90296613</v>
      </c>
      <c r="C131" s="83">
        <v>20</v>
      </c>
      <c r="D131" s="84" t="s">
        <v>7660</v>
      </c>
      <c r="E131" s="84" t="s">
        <v>7660</v>
      </c>
      <c r="F131" s="84" t="s">
        <v>725</v>
      </c>
      <c r="G131" s="84" t="s">
        <v>10074</v>
      </c>
      <c r="H131" s="85">
        <v>350</v>
      </c>
      <c r="I131" s="86" t="s">
        <v>10077</v>
      </c>
      <c r="J131" s="86" t="s">
        <v>19</v>
      </c>
      <c r="K131" s="87">
        <v>0.22615306322399997</v>
      </c>
      <c r="L131" s="87" t="s">
        <v>10075</v>
      </c>
      <c r="M131" s="87" t="s">
        <v>10075</v>
      </c>
      <c r="N131" s="87" t="s">
        <v>10075</v>
      </c>
      <c r="O131" s="95">
        <v>6.7900000000000002e-002</v>
      </c>
      <c r="P131" s="96">
        <v>0.24150885621690957</v>
      </c>
      <c r="Q131" s="90">
        <v>150</v>
      </c>
      <c r="R131" s="91">
        <v>33</v>
      </c>
      <c r="S131" s="91">
        <f t="shared" si="0"/>
        <v>33.922959483599996</v>
      </c>
      <c r="T131" s="91">
        <f t="shared" si="1"/>
        <v>36.226328432536434</v>
      </c>
      <c r="U131" s="92">
        <f t="shared" si="2"/>
        <v>6.7899999999999947e-002</v>
      </c>
      <c r="V131" s="92">
        <f t="shared" si="3"/>
        <v>5.2468897035398939e-006</v>
      </c>
      <c r="W131" s="98" t="s">
        <v>10080</v>
      </c>
    </row>
    <row r="132" s="81" customFormat="1" ht="15" customHeight="1">
      <c r="B132" s="82">
        <v>96546433</v>
      </c>
      <c r="C132" s="83">
        <v>20</v>
      </c>
      <c r="D132" s="84" t="s">
        <v>10089</v>
      </c>
      <c r="E132" s="84" t="s">
        <v>10089</v>
      </c>
      <c r="F132" s="84" t="s">
        <v>5467</v>
      </c>
      <c r="G132" s="84" t="s">
        <v>2995</v>
      </c>
      <c r="H132" s="85">
        <v>1</v>
      </c>
      <c r="I132" s="86" t="s">
        <v>88</v>
      </c>
      <c r="J132" s="86" t="s">
        <v>14</v>
      </c>
      <c r="K132" s="87">
        <v>31.794840000000001</v>
      </c>
      <c r="L132" s="87">
        <f>VLOOKUP(B132,Planilha2!$F:$M,2,0)</f>
        <v>70.349999999999994</v>
      </c>
      <c r="M132" s="87">
        <f>VLOOKUP(B132,Planilha2!$F:$M,3,0)</f>
        <v>1</v>
      </c>
      <c r="N132" s="87">
        <f>VLOOKUP(B132,Planilha2!$F:$M,4,0)</f>
        <v>70.349999999999994</v>
      </c>
      <c r="O132" s="88">
        <v>0</v>
      </c>
      <c r="P132" s="89">
        <v>31.794840000000001</v>
      </c>
      <c r="Q132" s="90">
        <v>1</v>
      </c>
      <c r="R132" s="91">
        <v>30.800000000000001</v>
      </c>
      <c r="S132" s="91">
        <f t="shared" si="0"/>
        <v>31.794840000000001</v>
      </c>
      <c r="T132" s="91">
        <f t="shared" si="1"/>
        <v>31.794840000000001</v>
      </c>
      <c r="U132" s="92">
        <f t="shared" si="2"/>
        <v>0</v>
      </c>
      <c r="V132" s="92">
        <f t="shared" si="3"/>
        <v>4.6050490303584425e-006</v>
      </c>
      <c r="W132" s="98" t="s">
        <v>10080</v>
      </c>
      <c r="X132" s="94"/>
    </row>
    <row r="133" s="81" customFormat="1" ht="15" customHeight="1">
      <c r="B133" s="82">
        <v>90311906</v>
      </c>
      <c r="C133" s="83">
        <v>20</v>
      </c>
      <c r="D133" s="84" t="s">
        <v>8263</v>
      </c>
      <c r="E133" s="84" t="s">
        <v>8263</v>
      </c>
      <c r="F133" s="84" t="s">
        <v>10045</v>
      </c>
      <c r="G133" s="84" t="s">
        <v>10045</v>
      </c>
      <c r="H133" s="85">
        <v>900</v>
      </c>
      <c r="I133" s="86" t="s">
        <v>10077</v>
      </c>
      <c r="J133" s="86" t="s">
        <v>19</v>
      </c>
      <c r="K133" s="87">
        <v>7.1411483960006406e-002</v>
      </c>
      <c r="L133" s="87" t="s">
        <v>10075</v>
      </c>
      <c r="M133" s="87" t="s">
        <v>10075</v>
      </c>
      <c r="N133" s="87" t="s">
        <v>10075</v>
      </c>
      <c r="O133" s="95">
        <v>6.7900000000000002e-002</v>
      </c>
      <c r="P133" s="96">
        <v>7.6260323720890838e-002</v>
      </c>
      <c r="Q133" s="90">
        <v>400</v>
      </c>
      <c r="R133" s="91">
        <v>27.68</v>
      </c>
      <c r="S133" s="91">
        <f t="shared" si="0"/>
        <v>28.564593584002562</v>
      </c>
      <c r="T133" s="91">
        <f t="shared" si="1"/>
        <v>30.504129488356334</v>
      </c>
      <c r="U133" s="92">
        <f t="shared" si="2"/>
        <v>6.7899999999999919e-002</v>
      </c>
      <c r="V133" s="92">
        <f t="shared" si="3"/>
        <v>4.4181072124371025e-006</v>
      </c>
      <c r="W133" s="98" t="s">
        <v>10080</v>
      </c>
    </row>
    <row r="134" s="81" customFormat="1" ht="15" customHeight="1">
      <c r="B134" s="82">
        <v>90276515</v>
      </c>
      <c r="C134" s="83">
        <v>20</v>
      </c>
      <c r="D134" s="84" t="s">
        <v>7649</v>
      </c>
      <c r="E134" s="84" t="s">
        <v>7649</v>
      </c>
      <c r="F134" s="84" t="s">
        <v>728</v>
      </c>
      <c r="G134" s="84" t="s">
        <v>6476</v>
      </c>
      <c r="H134" s="85">
        <v>400</v>
      </c>
      <c r="I134" s="86" t="s">
        <v>10077</v>
      </c>
      <c r="J134" s="86" t="s">
        <v>19</v>
      </c>
      <c r="K134" s="87">
        <v>5.2316964000000001e-002</v>
      </c>
      <c r="L134" s="87" t="s">
        <v>10075</v>
      </c>
      <c r="M134" s="87" t="s">
        <v>10075</v>
      </c>
      <c r="N134" s="87" t="s">
        <v>10075</v>
      </c>
      <c r="O134" s="95">
        <v>6.7900000000000002e-002</v>
      </c>
      <c r="P134" s="96">
        <v>5.5869285855599998e-002</v>
      </c>
      <c r="Q134" s="90">
        <v>530</v>
      </c>
      <c r="R134" s="91">
        <v>26.870000000000001</v>
      </c>
      <c r="S134" s="91">
        <f t="shared" si="0"/>
        <v>27.72799092</v>
      </c>
      <c r="T134" s="91">
        <f t="shared" si="1"/>
        <v>29.610721503468</v>
      </c>
      <c r="U134" s="92">
        <f t="shared" si="2"/>
        <v>6.7899999999999988e-002</v>
      </c>
      <c r="V134" s="92">
        <f t="shared" si="3"/>
        <v>4.2887092480339319e-006</v>
      </c>
      <c r="W134" s="98" t="s">
        <v>10080</v>
      </c>
    </row>
    <row r="135" s="81" customFormat="1" ht="15" customHeight="1">
      <c r="B135" s="82">
        <v>96006567</v>
      </c>
      <c r="C135" s="83">
        <v>20</v>
      </c>
      <c r="D135" s="84" t="s">
        <v>10090</v>
      </c>
      <c r="E135" s="84" t="s">
        <v>10090</v>
      </c>
      <c r="F135" s="84" t="s">
        <v>10043</v>
      </c>
      <c r="G135" s="84" t="s">
        <v>10074</v>
      </c>
      <c r="H135" s="85">
        <v>1</v>
      </c>
      <c r="I135" s="86" t="s">
        <v>10036</v>
      </c>
      <c r="J135" s="86" t="s">
        <v>625</v>
      </c>
      <c r="K135" s="87">
        <v>7.9487100000000002</v>
      </c>
      <c r="L135" s="87" t="s">
        <v>10075</v>
      </c>
      <c r="M135" s="87" t="s">
        <v>10075</v>
      </c>
      <c r="N135" s="87" t="s">
        <v>10075</v>
      </c>
      <c r="O135" s="95">
        <v>6.7900000000000002e-002</v>
      </c>
      <c r="P135" s="96">
        <v>8.4884274089999998</v>
      </c>
      <c r="Q135" s="90">
        <v>3</v>
      </c>
      <c r="R135" s="91">
        <v>23.100000000000001</v>
      </c>
      <c r="S135" s="91">
        <f t="shared" si="0"/>
        <v>23.846130000000002</v>
      </c>
      <c r="T135" s="91">
        <f t="shared" si="1"/>
        <v>25.465282226999999</v>
      </c>
      <c r="U135" s="92">
        <f t="shared" si="2"/>
        <v>6.7899999999999877e-002</v>
      </c>
      <c r="V135" s="92">
        <f t="shared" si="3"/>
        <v>3.6882988946398351e-006</v>
      </c>
      <c r="W135" s="98" t="s">
        <v>10080</v>
      </c>
    </row>
    <row r="136" s="81" customFormat="1" ht="15" customHeight="1">
      <c r="B136" s="82">
        <v>96006439</v>
      </c>
      <c r="C136" s="83">
        <v>20</v>
      </c>
      <c r="D136" s="84" t="s">
        <v>10011</v>
      </c>
      <c r="E136" s="84" t="s">
        <v>10012</v>
      </c>
      <c r="F136" s="84" t="s">
        <v>4430</v>
      </c>
      <c r="G136" s="84"/>
      <c r="H136" s="85">
        <v>400</v>
      </c>
      <c r="I136" s="86" t="s">
        <v>10077</v>
      </c>
      <c r="J136" s="86" t="s">
        <v>19</v>
      </c>
      <c r="K136" s="87">
        <v>8.6159887199999993e-002</v>
      </c>
      <c r="L136" s="87" t="s">
        <v>10075</v>
      </c>
      <c r="M136" s="87" t="s">
        <v>10075</v>
      </c>
      <c r="N136" s="87" t="s">
        <v>10075</v>
      </c>
      <c r="O136" s="95">
        <v>6.7900000000000002e-002</v>
      </c>
      <c r="P136" s="96">
        <v>9.2010143540879996e-002</v>
      </c>
      <c r="Q136" s="90">
        <v>210</v>
      </c>
      <c r="R136" s="91">
        <v>17.539999999999999</v>
      </c>
      <c r="S136" s="91">
        <f t="shared" si="0"/>
        <v>18.093576312</v>
      </c>
      <c r="T136" s="91">
        <f t="shared" si="1"/>
        <v>19.322130143584801</v>
      </c>
      <c r="U136" s="92">
        <f t="shared" si="2"/>
        <v>6.7900000000000044e-002</v>
      </c>
      <c r="V136" s="92">
        <f t="shared" si="3"/>
        <v>2.7985470812929019e-006</v>
      </c>
      <c r="W136" s="98" t="s">
        <v>10080</v>
      </c>
    </row>
    <row r="137" s="81" customFormat="1" ht="15" customHeight="1">
      <c r="B137" s="82">
        <v>90852672</v>
      </c>
      <c r="C137" s="83">
        <v>20</v>
      </c>
      <c r="D137" s="84" t="s">
        <v>9409</v>
      </c>
      <c r="E137" s="84" t="s">
        <v>9409</v>
      </c>
      <c r="F137" s="84" t="s">
        <v>975</v>
      </c>
      <c r="G137" s="84" t="s">
        <v>10074</v>
      </c>
      <c r="H137" s="85">
        <v>450</v>
      </c>
      <c r="I137" s="86" t="s">
        <v>10077</v>
      </c>
      <c r="J137" s="86" t="s">
        <v>19</v>
      </c>
      <c r="K137" s="87">
        <v>6.9728049619200011e-002</v>
      </c>
      <c r="L137" s="87" t="s">
        <v>10075</v>
      </c>
      <c r="M137" s="87" t="s">
        <v>10075</v>
      </c>
      <c r="N137" s="87" t="s">
        <v>10075</v>
      </c>
      <c r="O137" s="95">
        <v>6.7900000000000002e-002</v>
      </c>
      <c r="P137" s="96">
        <v>7.4462584188343686e-002</v>
      </c>
      <c r="Q137" s="90">
        <v>65</v>
      </c>
      <c r="R137" s="91">
        <v>4.4000000000000004</v>
      </c>
      <c r="S137" s="91">
        <f t="shared" si="0"/>
        <v>4.5323232252480006</v>
      </c>
      <c r="T137" s="91">
        <f t="shared" si="1"/>
        <v>4.8400679722423394</v>
      </c>
      <c r="U137" s="92">
        <f t="shared" si="2"/>
        <v>6.7899999999999919e-002</v>
      </c>
      <c r="V137" s="92">
        <f t="shared" si="3"/>
        <v>7.0101784825599177e-007</v>
      </c>
      <c r="W137" s="98" t="s">
        <v>10080</v>
      </c>
    </row>
    <row r="138" s="81" customFormat="1" ht="15" customHeight="1">
      <c r="B138" s="82">
        <v>96546530</v>
      </c>
      <c r="C138" s="83">
        <v>0</v>
      </c>
      <c r="D138" s="99" t="s">
        <v>10091</v>
      </c>
      <c r="E138" s="99" t="s">
        <v>10091</v>
      </c>
      <c r="F138" s="100" t="s">
        <v>2995</v>
      </c>
      <c r="G138" s="84" t="s">
        <v>2995</v>
      </c>
      <c r="H138" s="101">
        <v>1</v>
      </c>
      <c r="I138" s="86" t="s">
        <v>10092</v>
      </c>
      <c r="J138" s="86" t="s">
        <v>14</v>
      </c>
      <c r="K138" s="102">
        <v>28.629999999999999</v>
      </c>
      <c r="L138" s="87">
        <f>VLOOKUP(B138,Planilha2!$F:$M,2,0)</f>
        <v>1309</v>
      </c>
      <c r="M138" s="87">
        <f>VLOOKUP(B138,Planilha2!$F:$M,3,0)</f>
        <v>1</v>
      </c>
      <c r="N138" s="87">
        <f>VLOOKUP(B138,Planilha2!$F:$M,4,0)</f>
        <v>1309</v>
      </c>
      <c r="O138" s="95">
        <v>6.7900000000000002e-002</v>
      </c>
      <c r="P138" s="96">
        <v>30.573976999999999</v>
      </c>
      <c r="Q138" s="90" t="s">
        <v>10093</v>
      </c>
      <c r="R138" s="91" t="s">
        <v>10093</v>
      </c>
      <c r="S138" s="91">
        <v>0</v>
      </c>
      <c r="T138" s="103">
        <v>0</v>
      </c>
      <c r="U138" s="92" t="e">
        <f t="shared" si="2"/>
        <v>#DIV/0!</v>
      </c>
      <c r="V138" s="92">
        <f t="shared" si="3"/>
        <v>0</v>
      </c>
      <c r="W138" s="98" t="s">
        <v>10080</v>
      </c>
    </row>
    <row r="139" s="81" customFormat="1" ht="15" customHeight="1">
      <c r="B139" s="82">
        <v>90942388</v>
      </c>
      <c r="C139" s="83">
        <v>20</v>
      </c>
      <c r="D139" s="84" t="s">
        <v>667</v>
      </c>
      <c r="E139" s="84" t="s">
        <v>668</v>
      </c>
      <c r="F139" s="84" t="s">
        <v>662</v>
      </c>
      <c r="G139" s="84"/>
      <c r="H139" s="85">
        <v>1</v>
      </c>
      <c r="I139" s="86" t="s">
        <v>10036</v>
      </c>
      <c r="J139" s="86" t="s">
        <v>14</v>
      </c>
      <c r="K139" s="87">
        <v>249.109773867</v>
      </c>
      <c r="L139" s="87">
        <f>VLOOKUP(B139,Planilha2!$F:$M,2,0)</f>
        <v>289.12</v>
      </c>
      <c r="M139" s="87">
        <f>VLOOKUP(B139,Planilha2!$F:$M,3,0)</f>
        <v>1</v>
      </c>
      <c r="N139" s="87">
        <f>VLOOKUP(B139,Planilha2!$F:$M,4,0)</f>
        <v>289.12</v>
      </c>
      <c r="O139" s="88">
        <v>0</v>
      </c>
      <c r="P139" s="104">
        <v>249.109773867</v>
      </c>
      <c r="Q139" s="90">
        <v>0</v>
      </c>
      <c r="R139" s="91">
        <v>0</v>
      </c>
      <c r="S139" s="91">
        <f t="shared" ref="S139:S203" si="4">Q139*K139</f>
        <v>0</v>
      </c>
      <c r="T139" s="91">
        <f t="shared" ref="T139:T203" si="5">Q139*P139</f>
        <v>0</v>
      </c>
      <c r="U139" s="92" t="e">
        <f t="shared" si="2"/>
        <v>#DIV/0!</v>
      </c>
      <c r="V139" s="92">
        <f t="shared" si="3"/>
        <v>0</v>
      </c>
      <c r="W139" s="98" t="s">
        <v>10080</v>
      </c>
      <c r="X139" s="94"/>
    </row>
    <row r="140" s="81" customFormat="1" ht="15" customHeight="1">
      <c r="B140" s="82">
        <v>90852702</v>
      </c>
      <c r="C140" s="83">
        <v>20</v>
      </c>
      <c r="D140" s="84" t="s">
        <v>723</v>
      </c>
      <c r="E140" s="84" t="s">
        <v>724</v>
      </c>
      <c r="F140" s="84" t="s">
        <v>725</v>
      </c>
      <c r="G140" s="84" t="s">
        <v>10074</v>
      </c>
      <c r="H140" s="85">
        <v>300</v>
      </c>
      <c r="I140" s="86" t="s">
        <v>10077</v>
      </c>
      <c r="J140" s="86" t="s">
        <v>19</v>
      </c>
      <c r="K140" s="87">
        <v>0.32758319999999969</v>
      </c>
      <c r="L140" s="87" t="s">
        <v>10075</v>
      </c>
      <c r="M140" s="87" t="s">
        <v>10075</v>
      </c>
      <c r="N140" s="87" t="s">
        <v>10075</v>
      </c>
      <c r="O140" s="95">
        <v>6.7900000000000002e-002</v>
      </c>
      <c r="P140" s="96">
        <v>0.34982609927999964</v>
      </c>
      <c r="Q140" s="90">
        <v>0</v>
      </c>
      <c r="R140" s="91">
        <v>0</v>
      </c>
      <c r="S140" s="91">
        <f t="shared" si="4"/>
        <v>0</v>
      </c>
      <c r="T140" s="91">
        <f t="shared" si="5"/>
        <v>0</v>
      </c>
      <c r="U140" s="92" t="e">
        <f t="shared" si="2"/>
        <v>#DIV/0!</v>
      </c>
      <c r="V140" s="92">
        <f t="shared" si="3"/>
        <v>0</v>
      </c>
      <c r="W140" s="98" t="s">
        <v>10080</v>
      </c>
    </row>
    <row r="141" s="81" customFormat="1" ht="15" customHeight="1">
      <c r="B141" s="82">
        <v>90311922</v>
      </c>
      <c r="C141" s="83">
        <v>20</v>
      </c>
      <c r="D141" s="84" t="s">
        <v>974</v>
      </c>
      <c r="E141" s="84" t="s">
        <v>974</v>
      </c>
      <c r="F141" s="84" t="s">
        <v>975</v>
      </c>
      <c r="G141" s="84" t="s">
        <v>10074</v>
      </c>
      <c r="H141" s="85">
        <v>400</v>
      </c>
      <c r="I141" s="86" t="s">
        <v>10077</v>
      </c>
      <c r="J141" s="86" t="s">
        <v>19</v>
      </c>
      <c r="K141" s="87">
        <v>0.15452775769319999</v>
      </c>
      <c r="L141" s="87" t="s">
        <v>10075</v>
      </c>
      <c r="M141" s="87" t="s">
        <v>10075</v>
      </c>
      <c r="N141" s="87" t="s">
        <v>10075</v>
      </c>
      <c r="O141" s="88">
        <v>0</v>
      </c>
      <c r="P141" s="87">
        <v>0.15452775769319999</v>
      </c>
      <c r="Q141" s="90">
        <v>0</v>
      </c>
      <c r="R141" s="91">
        <v>0</v>
      </c>
      <c r="S141" s="91">
        <f t="shared" si="4"/>
        <v>0</v>
      </c>
      <c r="T141" s="91">
        <f t="shared" si="5"/>
        <v>0</v>
      </c>
      <c r="U141" s="92" t="e">
        <f t="shared" si="2"/>
        <v>#DIV/0!</v>
      </c>
      <c r="V141" s="92">
        <f t="shared" si="3"/>
        <v>0</v>
      </c>
      <c r="W141" s="98" t="s">
        <v>10080</v>
      </c>
      <c r="X141" s="94"/>
    </row>
    <row r="142" s="81" customFormat="1" ht="15" customHeight="1">
      <c r="B142" s="82">
        <v>90852877</v>
      </c>
      <c r="C142" s="83">
        <v>20</v>
      </c>
      <c r="D142" s="84" t="s">
        <v>976</v>
      </c>
      <c r="E142" s="84" t="s">
        <v>976</v>
      </c>
      <c r="F142" s="84" t="s">
        <v>975</v>
      </c>
      <c r="G142" s="84" t="s">
        <v>10074</v>
      </c>
      <c r="H142" s="85">
        <v>400</v>
      </c>
      <c r="I142" s="86" t="s">
        <v>10077</v>
      </c>
      <c r="J142" s="86" t="s">
        <v>19</v>
      </c>
      <c r="K142" s="87">
        <v>7.8598495499327986e-002</v>
      </c>
      <c r="L142" s="87" t="s">
        <v>10075</v>
      </c>
      <c r="M142" s="87" t="s">
        <v>10075</v>
      </c>
      <c r="N142" s="87" t="s">
        <v>10075</v>
      </c>
      <c r="O142" s="88">
        <v>0</v>
      </c>
      <c r="P142" s="87">
        <v>7.8598495499327986e-002</v>
      </c>
      <c r="Q142" s="90">
        <v>0</v>
      </c>
      <c r="R142" s="91">
        <v>0</v>
      </c>
      <c r="S142" s="91">
        <f t="shared" si="4"/>
        <v>0</v>
      </c>
      <c r="T142" s="91">
        <f t="shared" si="5"/>
        <v>0</v>
      </c>
      <c r="U142" s="92" t="e">
        <f t="shared" si="2"/>
        <v>#DIV/0!</v>
      </c>
      <c r="V142" s="92">
        <f t="shared" si="3"/>
        <v>0</v>
      </c>
      <c r="W142" s="98" t="s">
        <v>10080</v>
      </c>
      <c r="X142" s="94"/>
    </row>
    <row r="143" s="81" customFormat="1" ht="15" customHeight="1">
      <c r="B143" s="82">
        <v>90849388</v>
      </c>
      <c r="C143" s="83">
        <v>20</v>
      </c>
      <c r="D143" s="84" t="s">
        <v>1097</v>
      </c>
      <c r="E143" s="84" t="s">
        <v>1097</v>
      </c>
      <c r="F143" s="84" t="s">
        <v>146</v>
      </c>
      <c r="G143" s="84"/>
      <c r="H143" s="85">
        <v>200</v>
      </c>
      <c r="I143" s="86" t="s">
        <v>10077</v>
      </c>
      <c r="J143" s="86" t="s">
        <v>19</v>
      </c>
      <c r="K143" s="87">
        <v>0.1883410704</v>
      </c>
      <c r="L143" s="87">
        <f>VLOOKUP(B143,Planilha2!$F:$M,2,0)</f>
        <v>0</v>
      </c>
      <c r="M143" s="87">
        <f>VLOOKUP(B143,Planilha2!$F:$M,3,0)</f>
        <v>0</v>
      </c>
      <c r="N143" s="87">
        <f>VLOOKUP(B143,Planilha2!$F:$M,4,0)</f>
        <v>0</v>
      </c>
      <c r="O143" s="95">
        <v>6.7900000000000002e-002</v>
      </c>
      <c r="P143" s="96">
        <v>0.20112942908016002</v>
      </c>
      <c r="Q143" s="90">
        <v>0</v>
      </c>
      <c r="R143" s="91">
        <v>0</v>
      </c>
      <c r="S143" s="91">
        <f t="shared" si="4"/>
        <v>0</v>
      </c>
      <c r="T143" s="91">
        <f t="shared" si="5"/>
        <v>0</v>
      </c>
      <c r="U143" s="92" t="e">
        <f t="shared" si="2"/>
        <v>#DIV/0!</v>
      </c>
      <c r="V143" s="92">
        <f t="shared" si="3"/>
        <v>0</v>
      </c>
      <c r="W143" s="98" t="s">
        <v>10080</v>
      </c>
    </row>
    <row r="144" s="81" customFormat="1" ht="15" customHeight="1">
      <c r="B144" s="82">
        <v>90849396</v>
      </c>
      <c r="C144" s="83">
        <v>20</v>
      </c>
      <c r="D144" s="84" t="s">
        <v>1098</v>
      </c>
      <c r="E144" s="84" t="s">
        <v>1098</v>
      </c>
      <c r="F144" s="84" t="s">
        <v>146</v>
      </c>
      <c r="G144" s="84"/>
      <c r="H144" s="85">
        <v>1</v>
      </c>
      <c r="I144" s="86" t="s">
        <v>10036</v>
      </c>
      <c r="J144" s="86" t="s">
        <v>14</v>
      </c>
      <c r="K144" s="87">
        <v>1.647984366</v>
      </c>
      <c r="L144" s="87">
        <f>VLOOKUP(B144,Planilha2!$F:$M,2,0)</f>
        <v>0</v>
      </c>
      <c r="M144" s="87">
        <f>VLOOKUP(B144,Planilha2!$F:$M,3,0)</f>
        <v>0</v>
      </c>
      <c r="N144" s="87">
        <f>VLOOKUP(B144,Planilha2!$F:$M,4,0)</f>
        <v>0</v>
      </c>
      <c r="O144" s="95">
        <v>6.7900000000000002e-002</v>
      </c>
      <c r="P144" s="96">
        <v>1.7598825044513999</v>
      </c>
      <c r="Q144" s="90">
        <v>0</v>
      </c>
      <c r="R144" s="91">
        <v>0</v>
      </c>
      <c r="S144" s="91">
        <f t="shared" si="4"/>
        <v>0</v>
      </c>
      <c r="T144" s="91">
        <f t="shared" si="5"/>
        <v>0</v>
      </c>
      <c r="U144" s="92" t="e">
        <f t="shared" si="2"/>
        <v>#DIV/0!</v>
      </c>
      <c r="V144" s="92">
        <f t="shared" si="3"/>
        <v>0</v>
      </c>
      <c r="W144" s="98" t="s">
        <v>10080</v>
      </c>
    </row>
    <row r="145" s="81" customFormat="1" ht="15" customHeight="1">
      <c r="B145" s="82">
        <v>90852796</v>
      </c>
      <c r="C145" s="83">
        <v>20</v>
      </c>
      <c r="D145" s="84" t="s">
        <v>4095</v>
      </c>
      <c r="E145" s="84" t="s">
        <v>4095</v>
      </c>
      <c r="F145" s="84" t="s">
        <v>725</v>
      </c>
      <c r="G145" s="84" t="s">
        <v>10074</v>
      </c>
      <c r="H145" s="85">
        <v>1</v>
      </c>
      <c r="I145" s="86" t="s">
        <v>10036</v>
      </c>
      <c r="J145" s="86" t="s">
        <v>14</v>
      </c>
      <c r="K145" s="87">
        <v>273.35304000000002</v>
      </c>
      <c r="L145" s="87" t="s">
        <v>10075</v>
      </c>
      <c r="M145" s="87" t="s">
        <v>10075</v>
      </c>
      <c r="N145" s="87" t="s">
        <v>10075</v>
      </c>
      <c r="O145" s="88">
        <v>0</v>
      </c>
      <c r="P145" s="87">
        <v>273.35304000000002</v>
      </c>
      <c r="Q145" s="90">
        <v>0</v>
      </c>
      <c r="R145" s="91">
        <v>0</v>
      </c>
      <c r="S145" s="91">
        <f t="shared" si="4"/>
        <v>0</v>
      </c>
      <c r="T145" s="91">
        <f t="shared" si="5"/>
        <v>0</v>
      </c>
      <c r="U145" s="92" t="e">
        <f t="shared" si="2"/>
        <v>#DIV/0!</v>
      </c>
      <c r="V145" s="92">
        <f t="shared" si="3"/>
        <v>0</v>
      </c>
      <c r="W145" s="98" t="s">
        <v>10080</v>
      </c>
    </row>
    <row r="146" s="81" customFormat="1" ht="15" customHeight="1">
      <c r="B146" s="82">
        <v>96006048</v>
      </c>
      <c r="C146" s="83">
        <v>20</v>
      </c>
      <c r="D146" s="84" t="s">
        <v>9907</v>
      </c>
      <c r="E146" s="84" t="s">
        <v>9907</v>
      </c>
      <c r="F146" s="84" t="s">
        <v>10045</v>
      </c>
      <c r="G146" s="84" t="s">
        <v>10045</v>
      </c>
      <c r="H146" s="85">
        <v>1</v>
      </c>
      <c r="I146" s="86" t="s">
        <v>10036</v>
      </c>
      <c r="J146" s="86" t="s">
        <v>14</v>
      </c>
      <c r="K146" s="87">
        <v>111.096126</v>
      </c>
      <c r="L146" s="87" t="s">
        <v>10075</v>
      </c>
      <c r="M146" s="87" t="s">
        <v>10075</v>
      </c>
      <c r="N146" s="87" t="s">
        <v>10075</v>
      </c>
      <c r="O146" s="88">
        <v>0</v>
      </c>
      <c r="P146" s="87">
        <v>111.096126</v>
      </c>
      <c r="Q146" s="90">
        <v>0</v>
      </c>
      <c r="R146" s="91">
        <v>0</v>
      </c>
      <c r="S146" s="91">
        <f t="shared" si="4"/>
        <v>0</v>
      </c>
      <c r="T146" s="91">
        <f t="shared" si="5"/>
        <v>0</v>
      </c>
      <c r="U146" s="92" t="e">
        <f t="shared" si="2"/>
        <v>#DIV/0!</v>
      </c>
      <c r="V146" s="92">
        <f t="shared" si="3"/>
        <v>0</v>
      </c>
      <c r="W146" s="98" t="s">
        <v>10080</v>
      </c>
    </row>
    <row r="147" s="81" customFormat="1" ht="15" customHeight="1">
      <c r="B147" s="82">
        <v>96006030</v>
      </c>
      <c r="C147" s="83">
        <v>20</v>
      </c>
      <c r="D147" s="84" t="s">
        <v>9906</v>
      </c>
      <c r="E147" s="84" t="s">
        <v>9906</v>
      </c>
      <c r="F147" s="84" t="s">
        <v>10045</v>
      </c>
      <c r="G147" s="84" t="s">
        <v>10045</v>
      </c>
      <c r="H147" s="85">
        <v>1</v>
      </c>
      <c r="I147" s="86" t="s">
        <v>10036</v>
      </c>
      <c r="J147" s="86" t="s">
        <v>14</v>
      </c>
      <c r="K147" s="87">
        <v>21.822822000000002</v>
      </c>
      <c r="L147" s="87" t="s">
        <v>10075</v>
      </c>
      <c r="M147" s="87" t="s">
        <v>10075</v>
      </c>
      <c r="N147" s="87" t="s">
        <v>10075</v>
      </c>
      <c r="O147" s="95">
        <v>6.7900000000000002e-002</v>
      </c>
      <c r="P147" s="96">
        <v>23.304591613800003</v>
      </c>
      <c r="Q147" s="90">
        <v>0</v>
      </c>
      <c r="R147" s="91">
        <v>0</v>
      </c>
      <c r="S147" s="91">
        <f t="shared" si="4"/>
        <v>0</v>
      </c>
      <c r="T147" s="91">
        <f t="shared" si="5"/>
        <v>0</v>
      </c>
      <c r="U147" s="92" t="e">
        <f t="shared" si="2"/>
        <v>#DIV/0!</v>
      </c>
      <c r="V147" s="92">
        <f t="shared" si="3"/>
        <v>0</v>
      </c>
      <c r="W147" s="98" t="s">
        <v>10080</v>
      </c>
    </row>
    <row r="148" s="81" customFormat="1" ht="15" customHeight="1">
      <c r="B148" s="82" t="s">
        <v>10094</v>
      </c>
      <c r="C148" s="83">
        <v>20</v>
      </c>
      <c r="D148" s="84" t="s">
        <v>10095</v>
      </c>
      <c r="E148" s="84" t="s">
        <v>10095</v>
      </c>
      <c r="F148" s="84" t="s">
        <v>5467</v>
      </c>
      <c r="G148" s="84" t="s">
        <v>2995</v>
      </c>
      <c r="H148" s="85">
        <v>1</v>
      </c>
      <c r="I148" s="86" t="s">
        <v>88</v>
      </c>
      <c r="J148" s="86" t="s">
        <v>14</v>
      </c>
      <c r="K148" s="87">
        <v>55.527417</v>
      </c>
      <c r="L148" s="87">
        <f>VLOOKUP(B148,Planilha2!$F:$M,2,0)</f>
        <v>2095</v>
      </c>
      <c r="M148" s="87">
        <f>VLOOKUP(B148,Planilha2!$F:$M,3,0)</f>
        <v>1</v>
      </c>
      <c r="N148" s="87">
        <f>VLOOKUP(B148,Planilha2!$F:$M,4,0)</f>
        <v>2095</v>
      </c>
      <c r="O148" s="95">
        <v>6.7822736030828598e-002</v>
      </c>
      <c r="P148" s="96">
        <v>59.293438345664747</v>
      </c>
      <c r="Q148" s="90">
        <v>0</v>
      </c>
      <c r="R148" s="91">
        <v>0</v>
      </c>
      <c r="S148" s="91">
        <f t="shared" si="4"/>
        <v>0</v>
      </c>
      <c r="T148" s="91">
        <f t="shared" si="5"/>
        <v>0</v>
      </c>
      <c r="U148" s="92" t="e">
        <f t="shared" si="2"/>
        <v>#DIV/0!</v>
      </c>
      <c r="V148" s="92">
        <f t="shared" si="3"/>
        <v>0</v>
      </c>
      <c r="W148" s="98" t="s">
        <v>10080</v>
      </c>
    </row>
    <row r="149" s="81" customFormat="1" ht="15" customHeight="1">
      <c r="B149" s="82">
        <v>90290577</v>
      </c>
      <c r="C149" s="83">
        <v>20</v>
      </c>
      <c r="D149" s="84" t="s">
        <v>4428</v>
      </c>
      <c r="E149" s="84" t="s">
        <v>4429</v>
      </c>
      <c r="F149" s="84" t="s">
        <v>4430</v>
      </c>
      <c r="G149" s="84"/>
      <c r="H149" s="85">
        <v>800</v>
      </c>
      <c r="I149" s="86" t="s">
        <v>10077</v>
      </c>
      <c r="J149" s="86" t="s">
        <v>19</v>
      </c>
      <c r="K149" s="87">
        <v>0.35478487551780002</v>
      </c>
      <c r="L149" s="87" t="s">
        <v>10075</v>
      </c>
      <c r="M149" s="87" t="s">
        <v>10075</v>
      </c>
      <c r="N149" s="87" t="s">
        <v>10075</v>
      </c>
      <c r="O149" s="88">
        <v>0</v>
      </c>
      <c r="P149" s="87">
        <v>0.35478487551780002</v>
      </c>
      <c r="Q149" s="90">
        <v>0</v>
      </c>
      <c r="R149" s="91">
        <v>0</v>
      </c>
      <c r="S149" s="91">
        <f t="shared" si="4"/>
        <v>0</v>
      </c>
      <c r="T149" s="91">
        <f t="shared" si="5"/>
        <v>0</v>
      </c>
      <c r="U149" s="92" t="e">
        <f t="shared" si="2"/>
        <v>#DIV/0!</v>
      </c>
      <c r="V149" s="92">
        <f t="shared" si="3"/>
        <v>0</v>
      </c>
      <c r="W149" s="98" t="s">
        <v>10080</v>
      </c>
      <c r="X149" s="94"/>
    </row>
    <row r="150" s="81" customFormat="1" ht="15" customHeight="1">
      <c r="B150" s="82">
        <v>90846907</v>
      </c>
      <c r="C150" s="83">
        <v>20</v>
      </c>
      <c r="D150" s="84" t="s">
        <v>4431</v>
      </c>
      <c r="E150" s="84" t="s">
        <v>4432</v>
      </c>
      <c r="F150" s="84" t="s">
        <v>520</v>
      </c>
      <c r="G150" s="84"/>
      <c r="H150" s="85">
        <v>1</v>
      </c>
      <c r="I150" s="86" t="s">
        <v>10036</v>
      </c>
      <c r="J150" s="86" t="s">
        <v>14</v>
      </c>
      <c r="K150" s="87">
        <v>404.18680084110002</v>
      </c>
      <c r="L150" s="87">
        <f>VLOOKUP(B150,Planilha2!$F:$M,2,0)</f>
        <v>688.44000000000005</v>
      </c>
      <c r="M150" s="87">
        <f>VLOOKUP(B150,Planilha2!$F:$M,3,0)</f>
        <v>1</v>
      </c>
      <c r="N150" s="87">
        <f>VLOOKUP(B150,Planilha2!$F:$M,4,0)</f>
        <v>688.44000000000005</v>
      </c>
      <c r="O150" s="88">
        <v>0</v>
      </c>
      <c r="P150" s="87">
        <v>404.18680084110002</v>
      </c>
      <c r="Q150" s="90">
        <v>0</v>
      </c>
      <c r="R150" s="91">
        <v>0</v>
      </c>
      <c r="S150" s="91">
        <f t="shared" si="4"/>
        <v>0</v>
      </c>
      <c r="T150" s="91">
        <f t="shared" si="5"/>
        <v>0</v>
      </c>
      <c r="U150" s="92" t="e">
        <f t="shared" si="2"/>
        <v>#DIV/0!</v>
      </c>
      <c r="V150" s="92">
        <f t="shared" si="3"/>
        <v>0</v>
      </c>
      <c r="W150" s="98" t="s">
        <v>10080</v>
      </c>
    </row>
    <row r="151" s="81" customFormat="1" ht="15" customHeight="1">
      <c r="B151" s="82">
        <v>96006056</v>
      </c>
      <c r="C151" s="83">
        <v>20</v>
      </c>
      <c r="D151" s="84" t="s">
        <v>9908</v>
      </c>
      <c r="E151" s="84" t="s">
        <v>9908</v>
      </c>
      <c r="F151" s="84" t="s">
        <v>9909</v>
      </c>
      <c r="G151" s="84"/>
      <c r="H151" s="85">
        <v>1</v>
      </c>
      <c r="I151" s="86" t="s">
        <v>10036</v>
      </c>
      <c r="J151" s="86" t="s">
        <v>14</v>
      </c>
      <c r="K151" s="87">
        <v>19.816774056</v>
      </c>
      <c r="L151" s="87">
        <f>VLOOKUP(B151,Planilha2!$F:$M,2,0)</f>
        <v>0</v>
      </c>
      <c r="M151" s="87">
        <f>VLOOKUP(B151,Planilha2!$F:$M,3,0)</f>
        <v>0</v>
      </c>
      <c r="N151" s="87">
        <f>VLOOKUP(B151,Planilha2!$F:$M,4,0)</f>
        <v>0</v>
      </c>
      <c r="O151" s="95">
        <v>6.7900000000000002e-002</v>
      </c>
      <c r="P151" s="96">
        <v>21.1623330144024</v>
      </c>
      <c r="Q151" s="90">
        <v>0</v>
      </c>
      <c r="R151" s="91">
        <v>0</v>
      </c>
      <c r="S151" s="91">
        <f t="shared" si="4"/>
        <v>0</v>
      </c>
      <c r="T151" s="91">
        <f t="shared" si="5"/>
        <v>0</v>
      </c>
      <c r="U151" s="92" t="e">
        <f t="shared" si="2"/>
        <v>#DIV/0!</v>
      </c>
      <c r="V151" s="92">
        <f t="shared" si="3"/>
        <v>0</v>
      </c>
      <c r="W151" s="98" t="s">
        <v>10080</v>
      </c>
    </row>
    <row r="152" s="81" customFormat="1" ht="15" customHeight="1">
      <c r="B152" s="82">
        <v>96006640</v>
      </c>
      <c r="C152" s="83">
        <v>20</v>
      </c>
      <c r="D152" s="84" t="s">
        <v>10096</v>
      </c>
      <c r="E152" s="84" t="s">
        <v>10096</v>
      </c>
      <c r="F152" s="84" t="s">
        <v>10045</v>
      </c>
      <c r="G152" s="84" t="s">
        <v>10045</v>
      </c>
      <c r="H152" s="85">
        <v>1</v>
      </c>
      <c r="I152" s="86" t="s">
        <v>10036</v>
      </c>
      <c r="J152" s="86" t="s">
        <v>625</v>
      </c>
      <c r="K152" s="87">
        <v>19.531116000000001</v>
      </c>
      <c r="L152" s="87" t="s">
        <v>10075</v>
      </c>
      <c r="M152" s="87" t="s">
        <v>10075</v>
      </c>
      <c r="N152" s="87" t="s">
        <v>10075</v>
      </c>
      <c r="O152" s="95">
        <v>6.7900000000000002e-002</v>
      </c>
      <c r="P152" s="96">
        <v>20.857278776400001</v>
      </c>
      <c r="Q152" s="90">
        <v>0</v>
      </c>
      <c r="R152" s="91">
        <v>0</v>
      </c>
      <c r="S152" s="91">
        <f t="shared" si="4"/>
        <v>0</v>
      </c>
      <c r="T152" s="91">
        <f t="shared" si="5"/>
        <v>0</v>
      </c>
      <c r="U152" s="92" t="e">
        <f t="shared" si="2"/>
        <v>#DIV/0!</v>
      </c>
      <c r="V152" s="92">
        <f t="shared" si="3"/>
        <v>0</v>
      </c>
      <c r="W152" s="98" t="s">
        <v>10080</v>
      </c>
    </row>
    <row r="153" s="81" customFormat="1" ht="15" customHeight="1">
      <c r="B153" s="82">
        <v>96546468</v>
      </c>
      <c r="C153" s="83">
        <v>20</v>
      </c>
      <c r="D153" s="84" t="s">
        <v>10097</v>
      </c>
      <c r="E153" s="84" t="s">
        <v>10097</v>
      </c>
      <c r="F153" s="84" t="s">
        <v>10045</v>
      </c>
      <c r="G153" s="84" t="s">
        <v>10045</v>
      </c>
      <c r="H153" s="85">
        <v>1</v>
      </c>
      <c r="I153" s="86" t="s">
        <v>10088</v>
      </c>
      <c r="J153" s="86" t="s">
        <v>19</v>
      </c>
      <c r="K153" s="87">
        <v>8.0519400000000005e-002</v>
      </c>
      <c r="L153" s="87" t="s">
        <v>10075</v>
      </c>
      <c r="M153" s="87" t="s">
        <v>10075</v>
      </c>
      <c r="N153" s="87" t="s">
        <v>10075</v>
      </c>
      <c r="O153" s="95">
        <v>6.7900000000000002e-002</v>
      </c>
      <c r="P153" s="96">
        <v>8.598666726000001e-002</v>
      </c>
      <c r="Q153" s="90">
        <v>0</v>
      </c>
      <c r="R153" s="91">
        <v>0</v>
      </c>
      <c r="S153" s="91">
        <f t="shared" si="4"/>
        <v>0</v>
      </c>
      <c r="T153" s="91">
        <f t="shared" si="5"/>
        <v>0</v>
      </c>
      <c r="U153" s="92" t="e">
        <f t="shared" si="2"/>
        <v>#DIV/0!</v>
      </c>
      <c r="V153" s="92">
        <f t="shared" si="3"/>
        <v>0</v>
      </c>
      <c r="W153" s="98" t="s">
        <v>10080</v>
      </c>
    </row>
    <row r="154" s="81" customFormat="1" ht="15" customHeight="1">
      <c r="B154" s="82">
        <v>96546514</v>
      </c>
      <c r="C154" s="83" t="s">
        <v>10073</v>
      </c>
      <c r="D154" s="84" t="s">
        <v>10098</v>
      </c>
      <c r="E154" s="84" t="s">
        <v>10098</v>
      </c>
      <c r="F154" s="84" t="s">
        <v>2995</v>
      </c>
      <c r="G154" s="84" t="s">
        <v>2995</v>
      </c>
      <c r="H154" s="85">
        <v>1</v>
      </c>
      <c r="I154" s="86" t="s">
        <v>10099</v>
      </c>
      <c r="J154" s="86" t="s">
        <v>14</v>
      </c>
      <c r="K154" s="87">
        <v>71.74485</v>
      </c>
      <c r="L154" s="87">
        <f>VLOOKUP(B154,Planilha2!$F:$M,2,0)</f>
        <v>735</v>
      </c>
      <c r="M154" s="87">
        <f>VLOOKUP(B154,Planilha2!$F:$M,3,0)</f>
        <v>1</v>
      </c>
      <c r="N154" s="87">
        <f>VLOOKUP(B154,Planilha2!$F:$M,4,0)</f>
        <v>735</v>
      </c>
      <c r="O154" s="88">
        <v>0</v>
      </c>
      <c r="P154" s="87">
        <v>71.74485</v>
      </c>
      <c r="Q154" s="90">
        <v>0</v>
      </c>
      <c r="R154" s="91">
        <v>0</v>
      </c>
      <c r="S154" s="91">
        <f t="shared" si="4"/>
        <v>0</v>
      </c>
      <c r="T154" s="91">
        <f t="shared" si="5"/>
        <v>0</v>
      </c>
      <c r="U154" s="92" t="e">
        <f t="shared" si="2"/>
        <v>#DIV/0!</v>
      </c>
      <c r="V154" s="92">
        <f t="shared" si="3"/>
        <v>0</v>
      </c>
      <c r="W154" s="98" t="s">
        <v>10080</v>
      </c>
      <c r="X154" s="94"/>
    </row>
    <row r="155" s="81" customFormat="1" ht="15" customHeight="1">
      <c r="B155" s="82">
        <v>96006099</v>
      </c>
      <c r="C155" s="83">
        <v>20</v>
      </c>
      <c r="D155" s="84" t="s">
        <v>9913</v>
      </c>
      <c r="E155" s="84" t="s">
        <v>9913</v>
      </c>
      <c r="F155" s="84" t="s">
        <v>5467</v>
      </c>
      <c r="G155" s="84" t="s">
        <v>2995</v>
      </c>
      <c r="H155" s="85">
        <v>1</v>
      </c>
      <c r="I155" s="86" t="s">
        <v>10036</v>
      </c>
      <c r="J155" s="86" t="s">
        <v>14</v>
      </c>
      <c r="K155" s="87">
        <v>22.710599999999999</v>
      </c>
      <c r="L155" s="87">
        <f>VLOOKUP(B155,Planilha2!$F:$M,2,0)</f>
        <v>115</v>
      </c>
      <c r="M155" s="87">
        <f>VLOOKUP(B155,Planilha2!$F:$M,3,0)</f>
        <v>1</v>
      </c>
      <c r="N155" s="87">
        <f>VLOOKUP(B155,Planilha2!$F:$M,4,0)</f>
        <v>115</v>
      </c>
      <c r="O155" s="88">
        <v>0</v>
      </c>
      <c r="P155" s="87">
        <v>22.710599999999999</v>
      </c>
      <c r="Q155" s="90">
        <v>0</v>
      </c>
      <c r="R155" s="91">
        <v>0</v>
      </c>
      <c r="S155" s="91">
        <f t="shared" si="4"/>
        <v>0</v>
      </c>
      <c r="T155" s="91">
        <f t="shared" si="5"/>
        <v>0</v>
      </c>
      <c r="U155" s="92" t="e">
        <f t="shared" si="2"/>
        <v>#DIV/0!</v>
      </c>
      <c r="V155" s="92">
        <f t="shared" si="3"/>
        <v>0</v>
      </c>
      <c r="W155" s="98" t="s">
        <v>10080</v>
      </c>
      <c r="X155" s="94"/>
    </row>
    <row r="156" s="81" customFormat="1" ht="15" customHeight="1">
      <c r="B156" s="82">
        <v>90264886</v>
      </c>
      <c r="C156" s="83">
        <v>20</v>
      </c>
      <c r="D156" s="84" t="s">
        <v>5474</v>
      </c>
      <c r="E156" s="84" t="s">
        <v>5474</v>
      </c>
      <c r="F156" s="84" t="s">
        <v>506</v>
      </c>
      <c r="G156" s="84" t="s">
        <v>2995</v>
      </c>
      <c r="H156" s="85">
        <v>1</v>
      </c>
      <c r="I156" s="86" t="s">
        <v>10036</v>
      </c>
      <c r="J156" s="86" t="s">
        <v>14</v>
      </c>
      <c r="K156" s="87">
        <v>361.87152624000004</v>
      </c>
      <c r="L156" s="87">
        <f>VLOOKUP(B156,Planilha2!$F:$M,2,0)</f>
        <v>485</v>
      </c>
      <c r="M156" s="87">
        <f>VLOOKUP(B156,Planilha2!$F:$M,3,0)</f>
        <v>1</v>
      </c>
      <c r="N156" s="87">
        <f>VLOOKUP(B156,Planilha2!$F:$M,4,0)</f>
        <v>485</v>
      </c>
      <c r="O156" s="88">
        <v>0</v>
      </c>
      <c r="P156" s="87">
        <v>361.87152624000004</v>
      </c>
      <c r="Q156" s="90">
        <v>0</v>
      </c>
      <c r="R156" s="91">
        <v>0</v>
      </c>
      <c r="S156" s="91">
        <f t="shared" si="4"/>
        <v>0</v>
      </c>
      <c r="T156" s="91">
        <f t="shared" si="5"/>
        <v>0</v>
      </c>
      <c r="U156" s="92" t="e">
        <f t="shared" si="2"/>
        <v>#DIV/0!</v>
      </c>
      <c r="V156" s="92">
        <f t="shared" si="3"/>
        <v>0</v>
      </c>
      <c r="W156" s="98" t="s">
        <v>10080</v>
      </c>
      <c r="X156" s="94"/>
    </row>
    <row r="157" s="81" customFormat="1" ht="15" customHeight="1">
      <c r="B157" s="82">
        <v>96006528</v>
      </c>
      <c r="C157" s="83">
        <v>20</v>
      </c>
      <c r="D157" s="84" t="s">
        <v>10047</v>
      </c>
      <c r="E157" s="84" t="s">
        <v>10047</v>
      </c>
      <c r="F157" s="84" t="s">
        <v>10045</v>
      </c>
      <c r="G157" s="84" t="s">
        <v>10045</v>
      </c>
      <c r="H157" s="85">
        <v>1</v>
      </c>
      <c r="I157" s="86" t="s">
        <v>10036</v>
      </c>
      <c r="J157" s="86" t="s">
        <v>14</v>
      </c>
      <c r="K157" s="87">
        <v>94.816755000000001</v>
      </c>
      <c r="L157" s="87" t="s">
        <v>10075</v>
      </c>
      <c r="M157" s="87" t="s">
        <v>10075</v>
      </c>
      <c r="N157" s="87" t="s">
        <v>10075</v>
      </c>
      <c r="O157" s="88">
        <v>0</v>
      </c>
      <c r="P157" s="87">
        <v>94.816755000000001</v>
      </c>
      <c r="Q157" s="90">
        <v>0</v>
      </c>
      <c r="R157" s="91">
        <v>0</v>
      </c>
      <c r="S157" s="91">
        <f t="shared" si="4"/>
        <v>0</v>
      </c>
      <c r="T157" s="91">
        <f t="shared" si="5"/>
        <v>0</v>
      </c>
      <c r="U157" s="92" t="e">
        <f t="shared" si="2"/>
        <v>#DIV/0!</v>
      </c>
      <c r="V157" s="92">
        <f t="shared" si="3"/>
        <v>0</v>
      </c>
      <c r="W157" s="98" t="s">
        <v>10080</v>
      </c>
      <c r="X157" s="94"/>
    </row>
    <row r="158" s="81" customFormat="1" ht="15" customHeight="1">
      <c r="B158" s="82">
        <v>90844335</v>
      </c>
      <c r="C158" s="83">
        <v>20</v>
      </c>
      <c r="D158" s="84" t="s">
        <v>5898</v>
      </c>
      <c r="E158" s="84" t="s">
        <v>5898</v>
      </c>
      <c r="F158" s="84" t="s">
        <v>10045</v>
      </c>
      <c r="G158" s="84" t="s">
        <v>10045</v>
      </c>
      <c r="H158" s="85">
        <v>1</v>
      </c>
      <c r="I158" s="86" t="s">
        <v>10036</v>
      </c>
      <c r="J158" s="86" t="s">
        <v>14</v>
      </c>
      <c r="K158" s="87">
        <v>82.584000000000003</v>
      </c>
      <c r="L158" s="87" t="s">
        <v>10075</v>
      </c>
      <c r="M158" s="87" t="s">
        <v>10075</v>
      </c>
      <c r="N158" s="87" t="s">
        <v>10075</v>
      </c>
      <c r="O158" s="88">
        <v>0</v>
      </c>
      <c r="P158" s="87">
        <v>82.584000000000003</v>
      </c>
      <c r="Q158" s="90">
        <v>0</v>
      </c>
      <c r="R158" s="91">
        <v>0</v>
      </c>
      <c r="S158" s="91">
        <f t="shared" si="4"/>
        <v>0</v>
      </c>
      <c r="T158" s="91">
        <f t="shared" si="5"/>
        <v>0</v>
      </c>
      <c r="U158" s="92" t="e">
        <f t="shared" si="2"/>
        <v>#DIV/0!</v>
      </c>
      <c r="V158" s="92">
        <f t="shared" si="3"/>
        <v>0</v>
      </c>
      <c r="W158" s="98" t="s">
        <v>10080</v>
      </c>
      <c r="X158" s="94"/>
    </row>
    <row r="159" s="81" customFormat="1" ht="15" customHeight="1">
      <c r="B159" s="82">
        <v>96006110</v>
      </c>
      <c r="C159" s="83">
        <v>20</v>
      </c>
      <c r="D159" s="84" t="s">
        <v>9914</v>
      </c>
      <c r="E159" s="84" t="s">
        <v>9914</v>
      </c>
      <c r="F159" s="84" t="s">
        <v>9915</v>
      </c>
      <c r="G159" s="84" t="s">
        <v>6476</v>
      </c>
      <c r="H159" s="85">
        <v>1</v>
      </c>
      <c r="I159" s="86" t="s">
        <v>10036</v>
      </c>
      <c r="J159" s="86" t="s">
        <v>14</v>
      </c>
      <c r="K159" s="87">
        <v>93.31992000000001</v>
      </c>
      <c r="L159" s="87" t="s">
        <v>10075</v>
      </c>
      <c r="M159" s="87" t="s">
        <v>10075</v>
      </c>
      <c r="N159" s="87" t="s">
        <v>10075</v>
      </c>
      <c r="O159" s="88">
        <v>0</v>
      </c>
      <c r="P159" s="87">
        <v>93.31992000000001</v>
      </c>
      <c r="Q159" s="90">
        <v>0</v>
      </c>
      <c r="R159" s="91">
        <v>0</v>
      </c>
      <c r="S159" s="91">
        <f t="shared" si="4"/>
        <v>0</v>
      </c>
      <c r="T159" s="91">
        <f t="shared" si="5"/>
        <v>0</v>
      </c>
      <c r="U159" s="92" t="e">
        <f t="shared" si="2"/>
        <v>#DIV/0!</v>
      </c>
      <c r="V159" s="92">
        <f t="shared" si="3"/>
        <v>0</v>
      </c>
      <c r="W159" s="98" t="s">
        <v>10080</v>
      </c>
      <c r="X159" s="94"/>
    </row>
    <row r="160" s="81" customFormat="1" ht="15" customHeight="1">
      <c r="B160" s="82">
        <v>90276280</v>
      </c>
      <c r="C160" s="83">
        <v>20</v>
      </c>
      <c r="D160" s="84" t="s">
        <v>6454</v>
      </c>
      <c r="E160" s="84" t="s">
        <v>6454</v>
      </c>
      <c r="F160" s="84" t="s">
        <v>728</v>
      </c>
      <c r="G160" s="84" t="s">
        <v>6476</v>
      </c>
      <c r="H160" s="85">
        <v>1</v>
      </c>
      <c r="I160" s="86" t="s">
        <v>10036</v>
      </c>
      <c r="J160" s="86" t="s">
        <v>14</v>
      </c>
      <c r="K160" s="87">
        <v>225.57819600000002</v>
      </c>
      <c r="L160" s="87" t="s">
        <v>10075</v>
      </c>
      <c r="M160" s="87" t="s">
        <v>10075</v>
      </c>
      <c r="N160" s="87" t="s">
        <v>10075</v>
      </c>
      <c r="O160" s="88">
        <v>0</v>
      </c>
      <c r="P160" s="87">
        <v>225.57819600000002</v>
      </c>
      <c r="Q160" s="90">
        <v>0</v>
      </c>
      <c r="R160" s="91">
        <v>0</v>
      </c>
      <c r="S160" s="91">
        <f t="shared" si="4"/>
        <v>0</v>
      </c>
      <c r="T160" s="91">
        <f t="shared" si="5"/>
        <v>0</v>
      </c>
      <c r="U160" s="92" t="e">
        <f t="shared" si="2"/>
        <v>#DIV/0!</v>
      </c>
      <c r="V160" s="92">
        <f t="shared" si="3"/>
        <v>0</v>
      </c>
      <c r="W160" s="98" t="s">
        <v>10080</v>
      </c>
      <c r="X160" s="94"/>
    </row>
    <row r="161" s="81" customFormat="1" ht="15" customHeight="1">
      <c r="B161" s="82">
        <v>90276302</v>
      </c>
      <c r="C161" s="83">
        <v>20</v>
      </c>
      <c r="D161" s="84" t="s">
        <v>6455</v>
      </c>
      <c r="E161" s="84" t="s">
        <v>6455</v>
      </c>
      <c r="F161" s="84" t="s">
        <v>728</v>
      </c>
      <c r="G161" s="84" t="s">
        <v>6476</v>
      </c>
      <c r="H161" s="85">
        <v>1</v>
      </c>
      <c r="I161" s="86" t="s">
        <v>10036</v>
      </c>
      <c r="J161" s="86" t="s">
        <v>14</v>
      </c>
      <c r="K161" s="87">
        <v>343.84880699999997</v>
      </c>
      <c r="L161" s="87" t="s">
        <v>10075</v>
      </c>
      <c r="M161" s="87" t="s">
        <v>10075</v>
      </c>
      <c r="N161" s="87" t="s">
        <v>10075</v>
      </c>
      <c r="O161" s="88">
        <v>0</v>
      </c>
      <c r="P161" s="87">
        <v>343.84880699999997</v>
      </c>
      <c r="Q161" s="90">
        <v>0</v>
      </c>
      <c r="R161" s="91">
        <v>0</v>
      </c>
      <c r="S161" s="91">
        <f t="shared" si="4"/>
        <v>0</v>
      </c>
      <c r="T161" s="91">
        <f t="shared" si="5"/>
        <v>0</v>
      </c>
      <c r="U161" s="92" t="e">
        <f t="shared" si="2"/>
        <v>#DIV/0!</v>
      </c>
      <c r="V161" s="92">
        <f t="shared" si="3"/>
        <v>0</v>
      </c>
      <c r="W161" s="98" t="s">
        <v>10080</v>
      </c>
      <c r="X161" s="94"/>
    </row>
    <row r="162" s="81" customFormat="1" ht="15" customHeight="1">
      <c r="B162" s="82">
        <v>90844378</v>
      </c>
      <c r="C162" s="83" t="s">
        <v>10073</v>
      </c>
      <c r="D162" s="84" t="s">
        <v>6472</v>
      </c>
      <c r="E162" s="84" t="s">
        <v>6472</v>
      </c>
      <c r="F162" s="84" t="s">
        <v>10045</v>
      </c>
      <c r="G162" s="84" t="s">
        <v>10045</v>
      </c>
      <c r="H162" s="85">
        <v>1</v>
      </c>
      <c r="I162" s="86" t="s">
        <v>10036</v>
      </c>
      <c r="J162" s="86" t="s">
        <v>14</v>
      </c>
      <c r="K162" s="87">
        <v>441.26695799999999</v>
      </c>
      <c r="L162" s="87" t="s">
        <v>10075</v>
      </c>
      <c r="M162" s="87" t="s">
        <v>10075</v>
      </c>
      <c r="N162" s="87" t="s">
        <v>10075</v>
      </c>
      <c r="O162" s="88">
        <v>0</v>
      </c>
      <c r="P162" s="87">
        <v>441.26695799999999</v>
      </c>
      <c r="Q162" s="90">
        <v>0</v>
      </c>
      <c r="R162" s="91">
        <v>0</v>
      </c>
      <c r="S162" s="91">
        <f t="shared" si="4"/>
        <v>0</v>
      </c>
      <c r="T162" s="91">
        <f t="shared" si="5"/>
        <v>0</v>
      </c>
      <c r="U162" s="92" t="e">
        <f t="shared" si="2"/>
        <v>#DIV/0!</v>
      </c>
      <c r="V162" s="92">
        <f t="shared" si="3"/>
        <v>0</v>
      </c>
      <c r="W162" s="98" t="s">
        <v>10080</v>
      </c>
      <c r="X162" s="94"/>
    </row>
    <row r="163" s="81" customFormat="1" ht="15" customHeight="1">
      <c r="B163" s="82">
        <v>90942434</v>
      </c>
      <c r="C163" s="83">
        <v>20</v>
      </c>
      <c r="D163" s="84" t="s">
        <v>7351</v>
      </c>
      <c r="E163" s="84" t="s">
        <v>7351</v>
      </c>
      <c r="F163" s="84" t="s">
        <v>662</v>
      </c>
      <c r="G163" s="84"/>
      <c r="H163" s="85">
        <v>400</v>
      </c>
      <c r="I163" s="86" t="s">
        <v>10077</v>
      </c>
      <c r="J163" s="86" t="s">
        <v>19</v>
      </c>
      <c r="K163" s="87">
        <v>0.81135480270722982</v>
      </c>
      <c r="L163" s="87">
        <f>VLOOKUP(B163,Planilha2!$F:$M,2,0)</f>
        <v>371.62</v>
      </c>
      <c r="M163" s="87">
        <f>VLOOKUP(B163,Planilha2!$F:$M,3,0)</f>
        <v>1</v>
      </c>
      <c r="N163" s="87">
        <f>VLOOKUP(B163,Planilha2!$F:$M,4,0)</f>
        <v>371.62</v>
      </c>
      <c r="O163" s="95">
        <v>6.7900000000000002e-002</v>
      </c>
      <c r="P163" s="96">
        <v>0.86644579381105069</v>
      </c>
      <c r="Q163" s="90">
        <v>0</v>
      </c>
      <c r="R163" s="91">
        <v>0</v>
      </c>
      <c r="S163" s="91">
        <f t="shared" si="4"/>
        <v>0</v>
      </c>
      <c r="T163" s="91">
        <f t="shared" si="5"/>
        <v>0</v>
      </c>
      <c r="U163" s="92" t="e">
        <f t="shared" si="2"/>
        <v>#DIV/0!</v>
      </c>
      <c r="V163" s="92">
        <f t="shared" si="3"/>
        <v>0</v>
      </c>
      <c r="W163" s="98" t="s">
        <v>10080</v>
      </c>
    </row>
    <row r="164" s="81" customFormat="1" ht="15" customHeight="1">
      <c r="B164" s="82">
        <v>90312031</v>
      </c>
      <c r="C164" s="83">
        <v>20</v>
      </c>
      <c r="D164" s="84" t="s">
        <v>7392</v>
      </c>
      <c r="E164" s="84" t="s">
        <v>7392</v>
      </c>
      <c r="F164" s="84" t="s">
        <v>725</v>
      </c>
      <c r="G164" s="84" t="s">
        <v>10074</v>
      </c>
      <c r="H164" s="85">
        <v>350</v>
      </c>
      <c r="I164" s="86" t="s">
        <v>10077</v>
      </c>
      <c r="J164" s="86" t="s">
        <v>19</v>
      </c>
      <c r="K164" s="87">
        <v>0.62387979570000007</v>
      </c>
      <c r="L164" s="87" t="s">
        <v>10075</v>
      </c>
      <c r="M164" s="87" t="s">
        <v>10075</v>
      </c>
      <c r="N164" s="87" t="s">
        <v>10075</v>
      </c>
      <c r="O164" s="95">
        <v>6.7900000000000002e-002</v>
      </c>
      <c r="P164" s="96">
        <v>0.66624123382803013</v>
      </c>
      <c r="Q164" s="90">
        <v>0</v>
      </c>
      <c r="R164" s="91">
        <v>0</v>
      </c>
      <c r="S164" s="91">
        <f t="shared" si="4"/>
        <v>0</v>
      </c>
      <c r="T164" s="91">
        <f t="shared" si="5"/>
        <v>0</v>
      </c>
      <c r="U164" s="92" t="e">
        <f t="shared" si="2"/>
        <v>#DIV/0!</v>
      </c>
      <c r="V164" s="92">
        <f t="shared" si="3"/>
        <v>0</v>
      </c>
      <c r="W164" s="98" t="s">
        <v>10080</v>
      </c>
    </row>
    <row r="165" s="81" customFormat="1" ht="15" customHeight="1">
      <c r="B165" s="82">
        <v>90276477</v>
      </c>
      <c r="C165" s="83">
        <v>20</v>
      </c>
      <c r="D165" s="84" t="s">
        <v>7630</v>
      </c>
      <c r="E165" s="84" t="s">
        <v>7630</v>
      </c>
      <c r="F165" s="84" t="s">
        <v>728</v>
      </c>
      <c r="G165" s="84" t="s">
        <v>6476</v>
      </c>
      <c r="H165" s="85">
        <v>1</v>
      </c>
      <c r="I165" s="86" t="s">
        <v>10036</v>
      </c>
      <c r="J165" s="86" t="s">
        <v>14</v>
      </c>
      <c r="K165" s="87">
        <v>47.852369730000007</v>
      </c>
      <c r="L165" s="87" t="s">
        <v>10075</v>
      </c>
      <c r="M165" s="87" t="s">
        <v>10075</v>
      </c>
      <c r="N165" s="87" t="s">
        <v>10075</v>
      </c>
      <c r="O165" s="88">
        <v>0</v>
      </c>
      <c r="P165" s="87">
        <v>47.852369730000007</v>
      </c>
      <c r="Q165" s="90">
        <v>0</v>
      </c>
      <c r="R165" s="91">
        <v>0</v>
      </c>
      <c r="S165" s="91">
        <f t="shared" si="4"/>
        <v>0</v>
      </c>
      <c r="T165" s="91">
        <f t="shared" si="5"/>
        <v>0</v>
      </c>
      <c r="U165" s="92" t="e">
        <f t="shared" si="2"/>
        <v>#DIV/0!</v>
      </c>
      <c r="V165" s="92">
        <f t="shared" si="3"/>
        <v>0</v>
      </c>
      <c r="W165" s="98" t="s">
        <v>10080</v>
      </c>
      <c r="X165" s="94"/>
    </row>
    <row r="166" s="81" customFormat="1" ht="15" customHeight="1">
      <c r="B166" s="82">
        <v>96006145</v>
      </c>
      <c r="C166" s="83">
        <v>20</v>
      </c>
      <c r="D166" s="84" t="s">
        <v>9918</v>
      </c>
      <c r="E166" s="84" t="s">
        <v>9918</v>
      </c>
      <c r="F166" s="84" t="s">
        <v>9919</v>
      </c>
      <c r="G166" s="84" t="s">
        <v>6476</v>
      </c>
      <c r="H166" s="85">
        <v>1</v>
      </c>
      <c r="I166" s="86" t="s">
        <v>10036</v>
      </c>
      <c r="J166" s="86" t="s">
        <v>14</v>
      </c>
      <c r="K166" s="87">
        <v>36.915047999999999</v>
      </c>
      <c r="L166" s="87" t="s">
        <v>10075</v>
      </c>
      <c r="M166" s="87" t="s">
        <v>10075</v>
      </c>
      <c r="N166" s="87" t="s">
        <v>10075</v>
      </c>
      <c r="O166" s="95">
        <v>6.7900000000000002e-002</v>
      </c>
      <c r="P166" s="96">
        <v>39.4215797592</v>
      </c>
      <c r="Q166" s="90">
        <v>0</v>
      </c>
      <c r="R166" s="91">
        <v>0</v>
      </c>
      <c r="S166" s="91">
        <f t="shared" si="4"/>
        <v>0</v>
      </c>
      <c r="T166" s="91">
        <f t="shared" si="5"/>
        <v>0</v>
      </c>
      <c r="U166" s="92" t="e">
        <f t="shared" si="2"/>
        <v>#DIV/0!</v>
      </c>
      <c r="V166" s="92">
        <f t="shared" si="3"/>
        <v>0</v>
      </c>
      <c r="W166" s="98" t="s">
        <v>10080</v>
      </c>
    </row>
    <row r="167" s="81" customFormat="1" ht="15" customHeight="1">
      <c r="B167" s="82">
        <v>90276540</v>
      </c>
      <c r="C167" s="83">
        <v>20</v>
      </c>
      <c r="D167" s="84" t="s">
        <v>7650</v>
      </c>
      <c r="E167" s="84" t="s">
        <v>7650</v>
      </c>
      <c r="F167" s="84" t="s">
        <v>728</v>
      </c>
      <c r="G167" s="84" t="s">
        <v>6476</v>
      </c>
      <c r="H167" s="85">
        <v>400</v>
      </c>
      <c r="I167" s="86" t="s">
        <v>10077</v>
      </c>
      <c r="J167" s="86" t="s">
        <v>19</v>
      </c>
      <c r="K167" s="87">
        <v>0.13602410640000001</v>
      </c>
      <c r="L167" s="87" t="s">
        <v>10075</v>
      </c>
      <c r="M167" s="87" t="s">
        <v>10075</v>
      </c>
      <c r="N167" s="87" t="s">
        <v>10075</v>
      </c>
      <c r="O167" s="95">
        <v>0.10084985835694059</v>
      </c>
      <c r="P167" s="96">
        <v>0.14974211826356942</v>
      </c>
      <c r="Q167" s="90">
        <v>0</v>
      </c>
      <c r="R167" s="91">
        <v>0</v>
      </c>
      <c r="S167" s="91">
        <f t="shared" si="4"/>
        <v>0</v>
      </c>
      <c r="T167" s="91">
        <f t="shared" si="5"/>
        <v>0</v>
      </c>
      <c r="U167" s="92" t="e">
        <f t="shared" si="2"/>
        <v>#DIV/0!</v>
      </c>
      <c r="V167" s="92">
        <f t="shared" si="3"/>
        <v>0</v>
      </c>
      <c r="W167" s="98" t="s">
        <v>10080</v>
      </c>
    </row>
    <row r="168" s="81" customFormat="1" ht="15" customHeight="1">
      <c r="B168" s="82">
        <v>96003812</v>
      </c>
      <c r="C168" s="83">
        <v>20</v>
      </c>
      <c r="D168" s="84" t="s">
        <v>7651</v>
      </c>
      <c r="E168" s="84" t="s">
        <v>7651</v>
      </c>
      <c r="F168" s="84" t="s">
        <v>4430</v>
      </c>
      <c r="G168" s="84"/>
      <c r="H168" s="85">
        <v>1</v>
      </c>
      <c r="I168" s="86" t="s">
        <v>10036</v>
      </c>
      <c r="J168" s="86" t="s">
        <v>14</v>
      </c>
      <c r="K168" s="87">
        <v>61.318620000000003</v>
      </c>
      <c r="L168" s="87" t="s">
        <v>10075</v>
      </c>
      <c r="M168" s="87" t="s">
        <v>10075</v>
      </c>
      <c r="N168" s="87" t="s">
        <v>10075</v>
      </c>
      <c r="O168" s="95">
        <v>6.7900000000000002e-002</v>
      </c>
      <c r="P168" s="96">
        <v>65.482154297999998</v>
      </c>
      <c r="Q168" s="90">
        <v>0</v>
      </c>
      <c r="R168" s="91">
        <v>0</v>
      </c>
      <c r="S168" s="91">
        <f t="shared" si="4"/>
        <v>0</v>
      </c>
      <c r="T168" s="91">
        <f t="shared" si="5"/>
        <v>0</v>
      </c>
      <c r="U168" s="92" t="e">
        <f t="shared" si="2"/>
        <v>#DIV/0!</v>
      </c>
      <c r="V168" s="92">
        <f t="shared" si="3"/>
        <v>0</v>
      </c>
      <c r="W168" s="98" t="s">
        <v>10080</v>
      </c>
    </row>
    <row r="169" s="81" customFormat="1" ht="15" customHeight="1">
      <c r="B169" s="82">
        <v>96006621</v>
      </c>
      <c r="C169" s="83">
        <v>20</v>
      </c>
      <c r="D169" s="84" t="s">
        <v>10100</v>
      </c>
      <c r="E169" s="84" t="s">
        <v>10100</v>
      </c>
      <c r="F169" s="84" t="s">
        <v>975</v>
      </c>
      <c r="G169" s="84" t="s">
        <v>10074</v>
      </c>
      <c r="H169" s="85">
        <v>1</v>
      </c>
      <c r="I169" s="86" t="s">
        <v>10036</v>
      </c>
      <c r="J169" s="86" t="s">
        <v>625</v>
      </c>
      <c r="K169" s="87">
        <v>6.4621979999999999</v>
      </c>
      <c r="L169" s="87" t="s">
        <v>10075</v>
      </c>
      <c r="M169" s="87" t="s">
        <v>10075</v>
      </c>
      <c r="N169" s="87" t="s">
        <v>10075</v>
      </c>
      <c r="O169" s="95">
        <v>6.7900000000000002e-002</v>
      </c>
      <c r="P169" s="96">
        <v>6.9009812441999996</v>
      </c>
      <c r="Q169" s="90">
        <v>0</v>
      </c>
      <c r="R169" s="91">
        <v>0</v>
      </c>
      <c r="S169" s="91">
        <f t="shared" si="4"/>
        <v>0</v>
      </c>
      <c r="T169" s="91">
        <f t="shared" si="5"/>
        <v>0</v>
      </c>
      <c r="U169" s="92" t="e">
        <f t="shared" si="2"/>
        <v>#DIV/0!</v>
      </c>
      <c r="V169" s="92">
        <f t="shared" si="3"/>
        <v>0</v>
      </c>
      <c r="W169" s="98" t="s">
        <v>10080</v>
      </c>
    </row>
    <row r="170" s="81" customFormat="1" ht="15" customHeight="1">
      <c r="B170" s="82">
        <v>96003839</v>
      </c>
      <c r="C170" s="83">
        <v>20</v>
      </c>
      <c r="D170" s="84" t="s">
        <v>7653</v>
      </c>
      <c r="E170" s="84" t="s">
        <v>7653</v>
      </c>
      <c r="F170" s="84" t="s">
        <v>4430</v>
      </c>
      <c r="G170" s="84"/>
      <c r="H170" s="85">
        <v>1</v>
      </c>
      <c r="I170" s="86" t="s">
        <v>10036</v>
      </c>
      <c r="J170" s="86" t="s">
        <v>14</v>
      </c>
      <c r="K170" s="87">
        <v>60.656560588800005</v>
      </c>
      <c r="L170" s="87" t="s">
        <v>10075</v>
      </c>
      <c r="M170" s="87" t="s">
        <v>10075</v>
      </c>
      <c r="N170" s="87" t="s">
        <v>10075</v>
      </c>
      <c r="O170" s="95">
        <v>6.7900000000000002e-002</v>
      </c>
      <c r="P170" s="96">
        <v>64.775141052779531</v>
      </c>
      <c r="Q170" s="90">
        <v>0</v>
      </c>
      <c r="R170" s="91">
        <v>0</v>
      </c>
      <c r="S170" s="91">
        <f t="shared" si="4"/>
        <v>0</v>
      </c>
      <c r="T170" s="91">
        <f t="shared" si="5"/>
        <v>0</v>
      </c>
      <c r="U170" s="92" t="e">
        <f t="shared" si="2"/>
        <v>#DIV/0!</v>
      </c>
      <c r="V170" s="92">
        <f t="shared" si="3"/>
        <v>0</v>
      </c>
      <c r="W170" s="98" t="s">
        <v>10080</v>
      </c>
    </row>
    <row r="171" s="81" customFormat="1" ht="15" customHeight="1">
      <c r="B171" s="82">
        <v>96003820</v>
      </c>
      <c r="C171" s="83">
        <v>20</v>
      </c>
      <c r="D171" s="84" t="s">
        <v>7654</v>
      </c>
      <c r="E171" s="84" t="s">
        <v>7654</v>
      </c>
      <c r="F171" s="84" t="s">
        <v>4430</v>
      </c>
      <c r="G171" s="84"/>
      <c r="H171" s="85">
        <v>1</v>
      </c>
      <c r="I171" s="86" t="s">
        <v>10036</v>
      </c>
      <c r="J171" s="86" t="s">
        <v>14</v>
      </c>
      <c r="K171" s="87">
        <v>16.31034</v>
      </c>
      <c r="L171" s="87" t="s">
        <v>10075</v>
      </c>
      <c r="M171" s="87" t="s">
        <v>10075</v>
      </c>
      <c r="N171" s="87" t="s">
        <v>10075</v>
      </c>
      <c r="O171" s="95">
        <v>6.7900000000000002e-002</v>
      </c>
      <c r="P171" s="96">
        <v>17.417812086000001</v>
      </c>
      <c r="Q171" s="90">
        <v>0</v>
      </c>
      <c r="R171" s="91">
        <v>0</v>
      </c>
      <c r="S171" s="91">
        <f t="shared" si="4"/>
        <v>0</v>
      </c>
      <c r="T171" s="91">
        <f t="shared" si="5"/>
        <v>0</v>
      </c>
      <c r="U171" s="92" t="e">
        <f t="shared" si="2"/>
        <v>#DIV/0!</v>
      </c>
      <c r="V171" s="92">
        <f t="shared" si="3"/>
        <v>0</v>
      </c>
      <c r="W171" s="98" t="s">
        <v>10080</v>
      </c>
    </row>
    <row r="172" s="81" customFormat="1" ht="15" customHeight="1">
      <c r="B172" s="82">
        <v>96003847</v>
      </c>
      <c r="C172" s="83">
        <v>20</v>
      </c>
      <c r="D172" s="84" t="s">
        <v>7655</v>
      </c>
      <c r="E172" s="84" t="s">
        <v>7655</v>
      </c>
      <c r="F172" s="84" t="s">
        <v>4430</v>
      </c>
      <c r="G172" s="84"/>
      <c r="H172" s="85">
        <v>1</v>
      </c>
      <c r="I172" s="86" t="s">
        <v>10036</v>
      </c>
      <c r="J172" s="86" t="s">
        <v>14</v>
      </c>
      <c r="K172" s="87">
        <v>17.528454</v>
      </c>
      <c r="L172" s="87" t="s">
        <v>10075</v>
      </c>
      <c r="M172" s="87" t="s">
        <v>10075</v>
      </c>
      <c r="N172" s="87" t="s">
        <v>10075</v>
      </c>
      <c r="O172" s="95">
        <v>0.10069705093833781</v>
      </c>
      <c r="P172" s="96">
        <v>19.293517625308311</v>
      </c>
      <c r="Q172" s="90">
        <v>0</v>
      </c>
      <c r="R172" s="91">
        <v>0</v>
      </c>
      <c r="S172" s="91">
        <f t="shared" si="4"/>
        <v>0</v>
      </c>
      <c r="T172" s="91">
        <f t="shared" si="5"/>
        <v>0</v>
      </c>
      <c r="U172" s="92" t="e">
        <f t="shared" si="2"/>
        <v>#DIV/0!</v>
      </c>
      <c r="V172" s="92">
        <f t="shared" si="3"/>
        <v>0</v>
      </c>
      <c r="W172" s="98" t="s">
        <v>10080</v>
      </c>
    </row>
    <row r="173" s="81" customFormat="1" ht="15" customHeight="1">
      <c r="B173" s="82">
        <v>94318557</v>
      </c>
      <c r="C173" s="83">
        <v>20</v>
      </c>
      <c r="D173" s="84" t="s">
        <v>6479</v>
      </c>
      <c r="E173" s="84" t="s">
        <v>6479</v>
      </c>
      <c r="F173" s="84" t="s">
        <v>4430</v>
      </c>
      <c r="G173" s="84"/>
      <c r="H173" s="85">
        <v>1</v>
      </c>
      <c r="I173" s="86" t="s">
        <v>10036</v>
      </c>
      <c r="J173" s="86" t="s">
        <v>14</v>
      </c>
      <c r="K173" s="87">
        <v>167.41428480000002</v>
      </c>
      <c r="L173" s="87" t="s">
        <v>10075</v>
      </c>
      <c r="M173" s="87" t="s">
        <v>10075</v>
      </c>
      <c r="N173" s="87" t="s">
        <v>10075</v>
      </c>
      <c r="O173" s="88">
        <v>0</v>
      </c>
      <c r="P173" s="87">
        <v>167.41428480000002</v>
      </c>
      <c r="Q173" s="90">
        <v>0</v>
      </c>
      <c r="R173" s="91">
        <v>0</v>
      </c>
      <c r="S173" s="91">
        <f t="shared" si="4"/>
        <v>0</v>
      </c>
      <c r="T173" s="91">
        <f t="shared" si="5"/>
        <v>0</v>
      </c>
      <c r="U173" s="92" t="e">
        <f t="shared" si="2"/>
        <v>#DIV/0!</v>
      </c>
      <c r="V173" s="92">
        <f t="shared" si="3"/>
        <v>0</v>
      </c>
      <c r="W173" s="98" t="s">
        <v>10080</v>
      </c>
    </row>
    <row r="174" s="81" customFormat="1" ht="15" customHeight="1">
      <c r="B174" s="82">
        <v>90310462</v>
      </c>
      <c r="C174" s="83">
        <v>20</v>
      </c>
      <c r="D174" s="84" t="s">
        <v>7657</v>
      </c>
      <c r="E174" s="84" t="s">
        <v>7657</v>
      </c>
      <c r="F174" s="84" t="s">
        <v>520</v>
      </c>
      <c r="G174" s="84"/>
      <c r="H174" s="85">
        <v>1</v>
      </c>
      <c r="I174" s="86" t="s">
        <v>10036</v>
      </c>
      <c r="J174" s="86" t="s">
        <v>14</v>
      </c>
      <c r="K174" s="87">
        <v>349.627021570431</v>
      </c>
      <c r="L174" s="87">
        <f>VLOOKUP(B174,Planilha2!$F:$M,2,0)</f>
        <v>1234.3800000000001</v>
      </c>
      <c r="M174" s="87">
        <f>VLOOKUP(B174,Planilha2!$F:$M,3,0)</f>
        <v>1</v>
      </c>
      <c r="N174" s="87">
        <f>VLOOKUP(B174,Planilha2!$F:$M,4,0)</f>
        <v>1234.3800000000001</v>
      </c>
      <c r="O174" s="88">
        <v>0</v>
      </c>
      <c r="P174" s="87">
        <v>349.627021570431</v>
      </c>
      <c r="Q174" s="90">
        <v>0</v>
      </c>
      <c r="R174" s="91">
        <v>0</v>
      </c>
      <c r="S174" s="91">
        <f t="shared" si="4"/>
        <v>0</v>
      </c>
      <c r="T174" s="91">
        <f t="shared" si="5"/>
        <v>0</v>
      </c>
      <c r="U174" s="92" t="e">
        <f t="shared" si="2"/>
        <v>#DIV/0!</v>
      </c>
      <c r="V174" s="92">
        <f t="shared" si="3"/>
        <v>0</v>
      </c>
      <c r="W174" s="98" t="s">
        <v>10080</v>
      </c>
    </row>
    <row r="175" s="81" customFormat="1" ht="15" customHeight="1">
      <c r="B175" s="82">
        <v>90852508</v>
      </c>
      <c r="C175" s="83">
        <v>20</v>
      </c>
      <c r="D175" s="84" t="s">
        <v>7661</v>
      </c>
      <c r="E175" s="84" t="s">
        <v>7661</v>
      </c>
      <c r="F175" s="84" t="s">
        <v>725</v>
      </c>
      <c r="G175" s="84" t="s">
        <v>10074</v>
      </c>
      <c r="H175" s="85">
        <v>1</v>
      </c>
      <c r="I175" s="86" t="s">
        <v>10036</v>
      </c>
      <c r="J175" s="86" t="s">
        <v>14</v>
      </c>
      <c r="K175" s="87">
        <v>57.808799999999998</v>
      </c>
      <c r="L175" s="87" t="s">
        <v>10075</v>
      </c>
      <c r="M175" s="87" t="s">
        <v>10075</v>
      </c>
      <c r="N175" s="87" t="s">
        <v>10075</v>
      </c>
      <c r="O175" s="88">
        <v>0</v>
      </c>
      <c r="P175" s="87">
        <v>57.808799999999998</v>
      </c>
      <c r="Q175" s="90">
        <v>0</v>
      </c>
      <c r="R175" s="91">
        <v>0</v>
      </c>
      <c r="S175" s="91">
        <f t="shared" si="4"/>
        <v>0</v>
      </c>
      <c r="T175" s="91">
        <f t="shared" si="5"/>
        <v>0</v>
      </c>
      <c r="U175" s="92" t="e">
        <f t="shared" si="2"/>
        <v>#DIV/0!</v>
      </c>
      <c r="V175" s="92">
        <f t="shared" si="3"/>
        <v>0</v>
      </c>
      <c r="W175" s="98" t="s">
        <v>10080</v>
      </c>
    </row>
    <row r="176" s="81" customFormat="1" ht="15" customHeight="1">
      <c r="B176" s="82">
        <v>90852621</v>
      </c>
      <c r="C176" s="83">
        <v>20</v>
      </c>
      <c r="D176" s="84" t="s">
        <v>7664</v>
      </c>
      <c r="E176" s="105" t="s">
        <v>7664</v>
      </c>
      <c r="F176" s="105" t="s">
        <v>725</v>
      </c>
      <c r="G176" s="105" t="s">
        <v>10074</v>
      </c>
      <c r="H176" s="106">
        <v>1</v>
      </c>
      <c r="I176" s="107" t="s">
        <v>10036</v>
      </c>
      <c r="J176" s="107" t="s">
        <v>14</v>
      </c>
      <c r="K176" s="87">
        <v>294.33294466110004</v>
      </c>
      <c r="L176" s="87" t="s">
        <v>10075</v>
      </c>
      <c r="M176" s="87" t="s">
        <v>10075</v>
      </c>
      <c r="N176" s="87" t="s">
        <v>10075</v>
      </c>
      <c r="O176" s="88">
        <v>0</v>
      </c>
      <c r="P176" s="108">
        <v>294.33294466110004</v>
      </c>
      <c r="Q176" s="90">
        <v>0</v>
      </c>
      <c r="R176" s="91">
        <v>0</v>
      </c>
      <c r="S176" s="91">
        <f t="shared" si="4"/>
        <v>0</v>
      </c>
      <c r="T176" s="91">
        <f t="shared" si="5"/>
        <v>0</v>
      </c>
      <c r="U176" s="92" t="e">
        <f t="shared" si="2"/>
        <v>#DIV/0!</v>
      </c>
      <c r="V176" s="92">
        <f t="shared" si="3"/>
        <v>0</v>
      </c>
      <c r="W176" s="98" t="s">
        <v>10080</v>
      </c>
    </row>
    <row r="177" s="81" customFormat="1" ht="15" customHeight="1">
      <c r="B177" s="82">
        <v>90852664</v>
      </c>
      <c r="C177" s="83">
        <v>20</v>
      </c>
      <c r="D177" s="84" t="s">
        <v>7665</v>
      </c>
      <c r="E177" s="105" t="s">
        <v>7665</v>
      </c>
      <c r="F177" s="105" t="s">
        <v>725</v>
      </c>
      <c r="G177" s="105" t="s">
        <v>10074</v>
      </c>
      <c r="H177" s="106">
        <v>1</v>
      </c>
      <c r="I177" s="107" t="s">
        <v>10036</v>
      </c>
      <c r="J177" s="107" t="s">
        <v>14</v>
      </c>
      <c r="K177" s="87">
        <v>301.55960520000002</v>
      </c>
      <c r="L177" s="87" t="s">
        <v>10075</v>
      </c>
      <c r="M177" s="87" t="s">
        <v>10075</v>
      </c>
      <c r="N177" s="87" t="s">
        <v>10075</v>
      </c>
      <c r="O177" s="88">
        <v>0</v>
      </c>
      <c r="P177" s="108">
        <v>301.55960520000002</v>
      </c>
      <c r="Q177" s="90">
        <v>0</v>
      </c>
      <c r="R177" s="91">
        <v>0</v>
      </c>
      <c r="S177" s="91">
        <f t="shared" si="4"/>
        <v>0</v>
      </c>
      <c r="T177" s="91">
        <f t="shared" si="5"/>
        <v>0</v>
      </c>
      <c r="U177" s="92" t="e">
        <f t="shared" si="2"/>
        <v>#DIV/0!</v>
      </c>
      <c r="V177" s="92">
        <f t="shared" si="3"/>
        <v>0</v>
      </c>
      <c r="W177" s="98" t="s">
        <v>10080</v>
      </c>
    </row>
    <row r="178" s="81" customFormat="1" ht="15" customHeight="1">
      <c r="B178" s="82">
        <v>96006501</v>
      </c>
      <c r="C178" s="83">
        <v>20</v>
      </c>
      <c r="D178" s="84" t="s">
        <v>10042</v>
      </c>
      <c r="E178" s="105" t="s">
        <v>10042</v>
      </c>
      <c r="F178" s="105" t="s">
        <v>10043</v>
      </c>
      <c r="G178" s="105" t="s">
        <v>10074</v>
      </c>
      <c r="H178" s="106">
        <v>1</v>
      </c>
      <c r="I178" s="107" t="s">
        <v>10036</v>
      </c>
      <c r="J178" s="107" t="s">
        <v>14</v>
      </c>
      <c r="K178" s="87">
        <v>137.3496301827</v>
      </c>
      <c r="L178" s="87" t="s">
        <v>10075</v>
      </c>
      <c r="M178" s="87" t="s">
        <v>10075</v>
      </c>
      <c r="N178" s="87" t="s">
        <v>10075</v>
      </c>
      <c r="O178" s="88">
        <v>0</v>
      </c>
      <c r="P178" s="108">
        <v>137.3496301827</v>
      </c>
      <c r="Q178" s="90">
        <v>0</v>
      </c>
      <c r="R178" s="91">
        <v>0</v>
      </c>
      <c r="S178" s="91">
        <f t="shared" si="4"/>
        <v>0</v>
      </c>
      <c r="T178" s="91">
        <f t="shared" si="5"/>
        <v>0</v>
      </c>
      <c r="U178" s="92" t="e">
        <f t="shared" si="2"/>
        <v>#DIV/0!</v>
      </c>
      <c r="V178" s="92">
        <f t="shared" si="3"/>
        <v>0</v>
      </c>
      <c r="W178" s="98" t="s">
        <v>10080</v>
      </c>
    </row>
    <row r="179" s="81" customFormat="1" ht="15" customHeight="1">
      <c r="B179" s="82">
        <v>90852648</v>
      </c>
      <c r="C179" s="83">
        <v>20</v>
      </c>
      <c r="D179" s="84" t="s">
        <v>7666</v>
      </c>
      <c r="E179" s="105" t="s">
        <v>7666</v>
      </c>
      <c r="F179" s="105" t="s">
        <v>725</v>
      </c>
      <c r="G179" s="105" t="s">
        <v>10074</v>
      </c>
      <c r="H179" s="106">
        <v>1</v>
      </c>
      <c r="I179" s="107" t="s">
        <v>10036</v>
      </c>
      <c r="J179" s="107" t="s">
        <v>14</v>
      </c>
      <c r="K179" s="87">
        <v>148.90000926101402</v>
      </c>
      <c r="L179" s="87" t="s">
        <v>10075</v>
      </c>
      <c r="M179" s="87" t="s">
        <v>10075</v>
      </c>
      <c r="N179" s="87" t="s">
        <v>10075</v>
      </c>
      <c r="O179" s="88">
        <v>0</v>
      </c>
      <c r="P179" s="108">
        <v>148.90000926101402</v>
      </c>
      <c r="Q179" s="90">
        <v>0</v>
      </c>
      <c r="R179" s="91">
        <v>0</v>
      </c>
      <c r="S179" s="91">
        <f t="shared" si="4"/>
        <v>0</v>
      </c>
      <c r="T179" s="91">
        <f t="shared" si="5"/>
        <v>0</v>
      </c>
      <c r="U179" s="92" t="e">
        <f t="shared" si="2"/>
        <v>#DIV/0!</v>
      </c>
      <c r="V179" s="92">
        <f t="shared" si="3"/>
        <v>0</v>
      </c>
      <c r="W179" s="98" t="s">
        <v>10080</v>
      </c>
    </row>
    <row r="180" s="81" customFormat="1" ht="15" customHeight="1">
      <c r="B180" s="82">
        <v>90852710</v>
      </c>
      <c r="C180" s="83" t="s">
        <v>10073</v>
      </c>
      <c r="D180" s="84" t="s">
        <v>7667</v>
      </c>
      <c r="E180" s="105" t="s">
        <v>7667</v>
      </c>
      <c r="F180" s="105" t="s">
        <v>725</v>
      </c>
      <c r="G180" s="105" t="s">
        <v>10074</v>
      </c>
      <c r="H180" s="106">
        <v>1</v>
      </c>
      <c r="I180" s="107" t="s">
        <v>10036</v>
      </c>
      <c r="J180" s="107" t="s">
        <v>14</v>
      </c>
      <c r="K180" s="87">
        <v>154.43207999999998</v>
      </c>
      <c r="L180" s="87" t="s">
        <v>10075</v>
      </c>
      <c r="M180" s="87" t="s">
        <v>10075</v>
      </c>
      <c r="N180" s="87" t="s">
        <v>10075</v>
      </c>
      <c r="O180" s="109">
        <v>0</v>
      </c>
      <c r="P180" s="110">
        <v>154.43207999999998</v>
      </c>
      <c r="Q180" s="90">
        <v>0</v>
      </c>
      <c r="R180" s="91">
        <v>0</v>
      </c>
      <c r="S180" s="91">
        <f t="shared" si="4"/>
        <v>0</v>
      </c>
      <c r="T180" s="91">
        <f t="shared" si="5"/>
        <v>0</v>
      </c>
      <c r="U180" s="92" t="e">
        <f t="shared" si="2"/>
        <v>#DIV/0!</v>
      </c>
      <c r="V180" s="92">
        <f t="shared" si="3"/>
        <v>0</v>
      </c>
      <c r="W180" s="98" t="s">
        <v>10080</v>
      </c>
    </row>
    <row r="181" s="81" customFormat="1" ht="15" customHeight="1">
      <c r="B181" s="82">
        <v>90852346</v>
      </c>
      <c r="C181" s="83">
        <v>20</v>
      </c>
      <c r="D181" s="84" t="s">
        <v>7669</v>
      </c>
      <c r="E181" s="105" t="s">
        <v>7669</v>
      </c>
      <c r="F181" s="105" t="s">
        <v>725</v>
      </c>
      <c r="G181" s="105" t="s">
        <v>10074</v>
      </c>
      <c r="H181" s="106">
        <v>1</v>
      </c>
      <c r="I181" s="107" t="s">
        <v>10036</v>
      </c>
      <c r="J181" s="107" t="s">
        <v>14</v>
      </c>
      <c r="K181" s="87">
        <v>91.698244749216002</v>
      </c>
      <c r="L181" s="87" t="s">
        <v>10075</v>
      </c>
      <c r="M181" s="87" t="s">
        <v>10075</v>
      </c>
      <c r="N181" s="87" t="s">
        <v>10075</v>
      </c>
      <c r="O181" s="109">
        <v>0</v>
      </c>
      <c r="P181" s="110">
        <v>91.698244749216002</v>
      </c>
      <c r="Q181" s="90">
        <v>0</v>
      </c>
      <c r="R181" s="91">
        <v>0</v>
      </c>
      <c r="S181" s="91">
        <f t="shared" si="4"/>
        <v>0</v>
      </c>
      <c r="T181" s="91">
        <f t="shared" si="5"/>
        <v>0</v>
      </c>
      <c r="U181" s="92" t="e">
        <f t="shared" si="2"/>
        <v>#DIV/0!</v>
      </c>
      <c r="V181" s="92">
        <f t="shared" si="3"/>
        <v>0</v>
      </c>
      <c r="W181" s="98" t="s">
        <v>10080</v>
      </c>
    </row>
    <row r="182" s="81" customFormat="1" ht="15" customHeight="1">
      <c r="B182" s="82">
        <v>90852362</v>
      </c>
      <c r="C182" s="83" t="s">
        <v>10073</v>
      </c>
      <c r="D182" s="84" t="s">
        <v>7671</v>
      </c>
      <c r="E182" s="105" t="s">
        <v>7671</v>
      </c>
      <c r="F182" s="105" t="s">
        <v>725</v>
      </c>
      <c r="G182" s="105" t="s">
        <v>10074</v>
      </c>
      <c r="H182" s="106">
        <v>1</v>
      </c>
      <c r="I182" s="107" t="s">
        <v>10036</v>
      </c>
      <c r="J182" s="107" t="s">
        <v>14</v>
      </c>
      <c r="K182" s="87">
        <v>208.11168000000001</v>
      </c>
      <c r="L182" s="87" t="s">
        <v>10075</v>
      </c>
      <c r="M182" s="87" t="s">
        <v>10075</v>
      </c>
      <c r="N182" s="87" t="s">
        <v>10075</v>
      </c>
      <c r="O182" s="109">
        <v>0</v>
      </c>
      <c r="P182" s="110">
        <v>208.11168000000001</v>
      </c>
      <c r="Q182" s="90">
        <v>0</v>
      </c>
      <c r="R182" s="91">
        <v>0</v>
      </c>
      <c r="S182" s="91">
        <f t="shared" si="4"/>
        <v>0</v>
      </c>
      <c r="T182" s="91">
        <f t="shared" si="5"/>
        <v>0</v>
      </c>
      <c r="U182" s="92" t="e">
        <f t="shared" si="2"/>
        <v>#DIV/0!</v>
      </c>
      <c r="V182" s="92">
        <f t="shared" si="3"/>
        <v>0</v>
      </c>
      <c r="W182" s="98" t="s">
        <v>10080</v>
      </c>
    </row>
    <row r="183" s="81" customFormat="1" ht="15" customHeight="1">
      <c r="B183" s="82">
        <v>92448178</v>
      </c>
      <c r="C183" s="83">
        <v>20</v>
      </c>
      <c r="D183" s="84" t="s">
        <v>7673</v>
      </c>
      <c r="E183" s="105" t="s">
        <v>7673</v>
      </c>
      <c r="F183" s="105" t="s">
        <v>725</v>
      </c>
      <c r="G183" s="105" t="s">
        <v>10074</v>
      </c>
      <c r="H183" s="106">
        <v>1</v>
      </c>
      <c r="I183" s="107" t="s">
        <v>10036</v>
      </c>
      <c r="J183" s="107" t="s">
        <v>14</v>
      </c>
      <c r="K183" s="87">
        <v>36.925313191200004</v>
      </c>
      <c r="L183" s="87" t="s">
        <v>10075</v>
      </c>
      <c r="M183" s="87" t="s">
        <v>10075</v>
      </c>
      <c r="N183" s="87" t="s">
        <v>10075</v>
      </c>
      <c r="O183" s="109">
        <v>0</v>
      </c>
      <c r="P183" s="110">
        <v>36.925313191200004</v>
      </c>
      <c r="Q183" s="90">
        <v>0</v>
      </c>
      <c r="R183" s="91">
        <v>0</v>
      </c>
      <c r="S183" s="91">
        <f t="shared" si="4"/>
        <v>0</v>
      </c>
      <c r="T183" s="91">
        <f t="shared" si="5"/>
        <v>0</v>
      </c>
      <c r="U183" s="92" t="e">
        <f t="shared" si="2"/>
        <v>#DIV/0!</v>
      </c>
      <c r="V183" s="92">
        <f t="shared" si="3"/>
        <v>0</v>
      </c>
      <c r="W183" s="98" t="s">
        <v>10080</v>
      </c>
    </row>
    <row r="184" s="81" customFormat="1" ht="15" customHeight="1">
      <c r="B184" s="82">
        <v>90852281</v>
      </c>
      <c r="C184" s="83">
        <v>20</v>
      </c>
      <c r="D184" s="84" t="s">
        <v>7674</v>
      </c>
      <c r="E184" s="105" t="s">
        <v>7674</v>
      </c>
      <c r="F184" s="105" t="s">
        <v>725</v>
      </c>
      <c r="G184" s="105" t="s">
        <v>10074</v>
      </c>
      <c r="H184" s="106">
        <v>1</v>
      </c>
      <c r="I184" s="107" t="s">
        <v>10036</v>
      </c>
      <c r="J184" s="107" t="s">
        <v>14</v>
      </c>
      <c r="K184" s="87">
        <v>38.771949239999998</v>
      </c>
      <c r="L184" s="87" t="s">
        <v>10075</v>
      </c>
      <c r="M184" s="87" t="s">
        <v>10075</v>
      </c>
      <c r="N184" s="87" t="s">
        <v>10075</v>
      </c>
      <c r="O184" s="109">
        <v>0</v>
      </c>
      <c r="P184" s="110">
        <v>38.771949239999998</v>
      </c>
      <c r="Q184" s="90">
        <v>0</v>
      </c>
      <c r="R184" s="91">
        <v>0</v>
      </c>
      <c r="S184" s="91">
        <f t="shared" si="4"/>
        <v>0</v>
      </c>
      <c r="T184" s="91">
        <f t="shared" si="5"/>
        <v>0</v>
      </c>
      <c r="U184" s="92" t="e">
        <f t="shared" si="2"/>
        <v>#DIV/0!</v>
      </c>
      <c r="V184" s="92">
        <f t="shared" si="3"/>
        <v>0</v>
      </c>
      <c r="W184" s="98" t="s">
        <v>10080</v>
      </c>
    </row>
    <row r="185" s="81" customFormat="1" ht="15" customHeight="1">
      <c r="B185" s="82">
        <v>90852737</v>
      </c>
      <c r="C185" s="83" t="s">
        <v>10073</v>
      </c>
      <c r="D185" s="84" t="s">
        <v>7675</v>
      </c>
      <c r="E185" s="105" t="s">
        <v>7675</v>
      </c>
      <c r="F185" s="105" t="s">
        <v>725</v>
      </c>
      <c r="G185" s="105" t="s">
        <v>10074</v>
      </c>
      <c r="H185" s="106">
        <v>1</v>
      </c>
      <c r="I185" s="107" t="s">
        <v>10036</v>
      </c>
      <c r="J185" s="107" t="s">
        <v>14</v>
      </c>
      <c r="K185" s="87">
        <v>145.34784000000002</v>
      </c>
      <c r="L185" s="87" t="s">
        <v>10075</v>
      </c>
      <c r="M185" s="87" t="s">
        <v>10075</v>
      </c>
      <c r="N185" s="87" t="s">
        <v>10075</v>
      </c>
      <c r="O185" s="109">
        <v>0</v>
      </c>
      <c r="P185" s="110">
        <v>145.34784000000002</v>
      </c>
      <c r="Q185" s="90">
        <v>0</v>
      </c>
      <c r="R185" s="91">
        <v>0</v>
      </c>
      <c r="S185" s="91">
        <f t="shared" si="4"/>
        <v>0</v>
      </c>
      <c r="T185" s="91">
        <f t="shared" si="5"/>
        <v>0</v>
      </c>
      <c r="U185" s="92" t="e">
        <f t="shared" si="2"/>
        <v>#DIV/0!</v>
      </c>
      <c r="V185" s="92">
        <f t="shared" si="3"/>
        <v>0</v>
      </c>
      <c r="W185" s="98" t="s">
        <v>10080</v>
      </c>
    </row>
    <row r="186" s="81" customFormat="1" ht="15" customHeight="1">
      <c r="B186" s="82">
        <v>90266633</v>
      </c>
      <c r="C186" s="83" t="s">
        <v>10073</v>
      </c>
      <c r="D186" s="84" t="s">
        <v>7677</v>
      </c>
      <c r="E186" s="105" t="s">
        <v>7677</v>
      </c>
      <c r="F186" s="105" t="s">
        <v>725</v>
      </c>
      <c r="G186" s="105" t="s">
        <v>10074</v>
      </c>
      <c r="H186" s="106">
        <v>1</v>
      </c>
      <c r="I186" s="107" t="s">
        <v>10036</v>
      </c>
      <c r="J186" s="107" t="s">
        <v>14</v>
      </c>
      <c r="K186" s="87">
        <v>127.234856448</v>
      </c>
      <c r="L186" s="87" t="s">
        <v>10075</v>
      </c>
      <c r="M186" s="87" t="s">
        <v>10075</v>
      </c>
      <c r="N186" s="87" t="s">
        <v>10075</v>
      </c>
      <c r="O186" s="109">
        <v>0</v>
      </c>
      <c r="P186" s="110">
        <v>127.234856448</v>
      </c>
      <c r="Q186" s="90">
        <v>0</v>
      </c>
      <c r="R186" s="91">
        <v>0</v>
      </c>
      <c r="S186" s="91">
        <f t="shared" si="4"/>
        <v>0</v>
      </c>
      <c r="T186" s="91">
        <f t="shared" si="5"/>
        <v>0</v>
      </c>
      <c r="U186" s="92" t="e">
        <f t="shared" si="2"/>
        <v>#DIV/0!</v>
      </c>
      <c r="V186" s="92">
        <f t="shared" si="3"/>
        <v>0</v>
      </c>
      <c r="W186" s="98" t="s">
        <v>10080</v>
      </c>
    </row>
    <row r="187" s="81" customFormat="1" ht="15" customHeight="1">
      <c r="B187" s="82">
        <v>90266617</v>
      </c>
      <c r="C187" s="83" t="s">
        <v>10073</v>
      </c>
      <c r="D187" s="84" t="s">
        <v>7679</v>
      </c>
      <c r="E187" s="105" t="s">
        <v>7679</v>
      </c>
      <c r="F187" s="105" t="s">
        <v>725</v>
      </c>
      <c r="G187" s="105" t="s">
        <v>10074</v>
      </c>
      <c r="H187" s="106">
        <v>1</v>
      </c>
      <c r="I187" s="107" t="s">
        <v>10036</v>
      </c>
      <c r="J187" s="107" t="s">
        <v>14</v>
      </c>
      <c r="K187" s="87">
        <v>110.66256</v>
      </c>
      <c r="L187" s="87" t="s">
        <v>10075</v>
      </c>
      <c r="M187" s="87" t="s">
        <v>10075</v>
      </c>
      <c r="N187" s="87" t="s">
        <v>10075</v>
      </c>
      <c r="O187" s="109">
        <v>0</v>
      </c>
      <c r="P187" s="110">
        <v>110.66256</v>
      </c>
      <c r="Q187" s="90">
        <v>0</v>
      </c>
      <c r="R187" s="91">
        <v>0</v>
      </c>
      <c r="S187" s="91">
        <f t="shared" si="4"/>
        <v>0</v>
      </c>
      <c r="T187" s="91">
        <f t="shared" si="5"/>
        <v>0</v>
      </c>
      <c r="U187" s="92" t="e">
        <f t="shared" si="2"/>
        <v>#DIV/0!</v>
      </c>
      <c r="V187" s="92">
        <f t="shared" si="3"/>
        <v>0</v>
      </c>
      <c r="W187" s="98" t="s">
        <v>10080</v>
      </c>
    </row>
    <row r="188" s="81" customFormat="1" ht="15" customHeight="1">
      <c r="B188" s="82">
        <v>96006188</v>
      </c>
      <c r="C188" s="83">
        <v>20</v>
      </c>
      <c r="D188" s="84" t="s">
        <v>9923</v>
      </c>
      <c r="E188" s="105" t="s">
        <v>9923</v>
      </c>
      <c r="F188" s="105" t="s">
        <v>975</v>
      </c>
      <c r="G188" s="105" t="s">
        <v>10074</v>
      </c>
      <c r="H188" s="106">
        <v>1</v>
      </c>
      <c r="I188" s="107" t="s">
        <v>10036</v>
      </c>
      <c r="J188" s="107" t="s">
        <v>14</v>
      </c>
      <c r="K188" s="87">
        <v>161.87288807700003</v>
      </c>
      <c r="L188" s="87" t="s">
        <v>10075</v>
      </c>
      <c r="M188" s="87" t="s">
        <v>10075</v>
      </c>
      <c r="N188" s="87" t="s">
        <v>10075</v>
      </c>
      <c r="O188" s="88">
        <v>0</v>
      </c>
      <c r="P188" s="110">
        <v>161.87288807700003</v>
      </c>
      <c r="Q188" s="90">
        <v>0</v>
      </c>
      <c r="R188" s="91">
        <v>0</v>
      </c>
      <c r="S188" s="91">
        <f t="shared" si="4"/>
        <v>0</v>
      </c>
      <c r="T188" s="91">
        <f t="shared" si="5"/>
        <v>0</v>
      </c>
      <c r="U188" s="92" t="e">
        <f t="shared" si="2"/>
        <v>#DIV/0!</v>
      </c>
      <c r="V188" s="92">
        <f t="shared" si="3"/>
        <v>0</v>
      </c>
      <c r="W188" s="98" t="s">
        <v>10080</v>
      </c>
      <c r="X188" s="94"/>
    </row>
    <row r="189" s="81" customFormat="1" ht="15" customHeight="1">
      <c r="B189" s="82">
        <v>90273354</v>
      </c>
      <c r="C189" s="83">
        <v>20</v>
      </c>
      <c r="D189" s="84" t="s">
        <v>7684</v>
      </c>
      <c r="E189" s="105" t="s">
        <v>7684</v>
      </c>
      <c r="F189" s="105" t="s">
        <v>725</v>
      </c>
      <c r="G189" s="105" t="s">
        <v>10074</v>
      </c>
      <c r="H189" s="106">
        <v>800</v>
      </c>
      <c r="I189" s="107" t="s">
        <v>10077</v>
      </c>
      <c r="J189" s="107" t="s">
        <v>19</v>
      </c>
      <c r="K189" s="87">
        <v>0.38644260287169596</v>
      </c>
      <c r="L189" s="87" t="s">
        <v>10075</v>
      </c>
      <c r="M189" s="87" t="s">
        <v>10075</v>
      </c>
      <c r="N189" s="87" t="s">
        <v>10075</v>
      </c>
      <c r="O189" s="111">
        <v>6.7900000000000002e-002</v>
      </c>
      <c r="P189" s="96">
        <v>0.41268205560668414</v>
      </c>
      <c r="Q189" s="90">
        <v>0</v>
      </c>
      <c r="R189" s="91">
        <v>0</v>
      </c>
      <c r="S189" s="91">
        <f t="shared" si="4"/>
        <v>0</v>
      </c>
      <c r="T189" s="91">
        <f t="shared" si="5"/>
        <v>0</v>
      </c>
      <c r="U189" s="92" t="e">
        <f t="shared" si="2"/>
        <v>#DIV/0!</v>
      </c>
      <c r="V189" s="92">
        <f t="shared" si="3"/>
        <v>0</v>
      </c>
      <c r="W189" s="98" t="s">
        <v>10080</v>
      </c>
    </row>
    <row r="190" s="81" customFormat="1" ht="15" customHeight="1">
      <c r="B190" s="82">
        <v>90266595</v>
      </c>
      <c r="C190" s="83" t="s">
        <v>10073</v>
      </c>
      <c r="D190" s="84" t="s">
        <v>7685</v>
      </c>
      <c r="E190" s="105" t="s">
        <v>7685</v>
      </c>
      <c r="F190" s="105" t="s">
        <v>725</v>
      </c>
      <c r="G190" s="105" t="s">
        <v>10074</v>
      </c>
      <c r="H190" s="106">
        <v>1</v>
      </c>
      <c r="I190" s="107" t="s">
        <v>10036</v>
      </c>
      <c r="J190" s="107" t="s">
        <v>14</v>
      </c>
      <c r="K190" s="87">
        <v>96.623279999999994</v>
      </c>
      <c r="L190" s="87" t="s">
        <v>10075</v>
      </c>
      <c r="M190" s="87" t="s">
        <v>10075</v>
      </c>
      <c r="N190" s="87" t="s">
        <v>10075</v>
      </c>
      <c r="O190" s="109">
        <v>0</v>
      </c>
      <c r="P190" s="110">
        <v>96.623279999999994</v>
      </c>
      <c r="Q190" s="90">
        <v>0</v>
      </c>
      <c r="R190" s="91">
        <v>0</v>
      </c>
      <c r="S190" s="91">
        <f t="shared" si="4"/>
        <v>0</v>
      </c>
      <c r="T190" s="91">
        <f t="shared" si="5"/>
        <v>0</v>
      </c>
      <c r="U190" s="92" t="e">
        <f t="shared" si="2"/>
        <v>#DIV/0!</v>
      </c>
      <c r="V190" s="92">
        <f t="shared" si="3"/>
        <v>0</v>
      </c>
      <c r="W190" s="98" t="s">
        <v>10080</v>
      </c>
    </row>
    <row r="191" s="81" customFormat="1" ht="15" customHeight="1">
      <c r="B191" s="82">
        <v>90287320</v>
      </c>
      <c r="C191" s="83">
        <v>20</v>
      </c>
      <c r="D191" s="84" t="s">
        <v>7767</v>
      </c>
      <c r="E191" s="84" t="s">
        <v>7767</v>
      </c>
      <c r="F191" s="84" t="s">
        <v>725</v>
      </c>
      <c r="G191" s="84" t="s">
        <v>10074</v>
      </c>
      <c r="H191" s="85">
        <v>400</v>
      </c>
      <c r="I191" s="86" t="s">
        <v>10077</v>
      </c>
      <c r="J191" s="86" t="s">
        <v>19</v>
      </c>
      <c r="K191" s="87">
        <v>0.11091196368000002</v>
      </c>
      <c r="L191" s="87" t="s">
        <v>10075</v>
      </c>
      <c r="M191" s="87" t="s">
        <v>10075</v>
      </c>
      <c r="N191" s="87" t="s">
        <v>10075</v>
      </c>
      <c r="O191" s="95">
        <v>6.7875228733137533e-002</v>
      </c>
      <c r="P191" s="96">
        <v>0.11844013858402146</v>
      </c>
      <c r="Q191" s="90">
        <v>0</v>
      </c>
      <c r="R191" s="91">
        <v>0</v>
      </c>
      <c r="S191" s="91">
        <f t="shared" si="4"/>
        <v>0</v>
      </c>
      <c r="T191" s="91">
        <f t="shared" si="5"/>
        <v>0</v>
      </c>
      <c r="U191" s="92" t="e">
        <f t="shared" si="2"/>
        <v>#DIV/0!</v>
      </c>
      <c r="V191" s="92">
        <f t="shared" si="3"/>
        <v>0</v>
      </c>
      <c r="W191" s="98" t="s">
        <v>10080</v>
      </c>
    </row>
    <row r="192" s="81" customFormat="1" ht="15" customHeight="1">
      <c r="B192" s="82">
        <v>90307755</v>
      </c>
      <c r="C192" s="83" t="s">
        <v>10073</v>
      </c>
      <c r="D192" s="84" t="s">
        <v>7933</v>
      </c>
      <c r="E192" s="84" t="s">
        <v>7933</v>
      </c>
      <c r="F192" s="84" t="s">
        <v>10045</v>
      </c>
      <c r="G192" s="84" t="s">
        <v>10045</v>
      </c>
      <c r="H192" s="85">
        <v>1</v>
      </c>
      <c r="I192" s="86" t="s">
        <v>10036</v>
      </c>
      <c r="J192" s="86" t="s">
        <v>14</v>
      </c>
      <c r="K192" s="87">
        <v>644.37920910000014</v>
      </c>
      <c r="L192" s="87" t="s">
        <v>10075</v>
      </c>
      <c r="M192" s="87" t="s">
        <v>10075</v>
      </c>
      <c r="N192" s="87" t="s">
        <v>10075</v>
      </c>
      <c r="O192" s="88">
        <v>0</v>
      </c>
      <c r="P192" s="87">
        <v>644.37920910000014</v>
      </c>
      <c r="Q192" s="90">
        <v>0</v>
      </c>
      <c r="R192" s="91">
        <v>0</v>
      </c>
      <c r="S192" s="91">
        <f t="shared" si="4"/>
        <v>0</v>
      </c>
      <c r="T192" s="91">
        <f t="shared" si="5"/>
        <v>0</v>
      </c>
      <c r="U192" s="92" t="e">
        <f t="shared" si="2"/>
        <v>#DIV/0!</v>
      </c>
      <c r="V192" s="92">
        <f t="shared" si="3"/>
        <v>0</v>
      </c>
      <c r="W192" s="98" t="s">
        <v>10080</v>
      </c>
      <c r="X192" s="94"/>
    </row>
    <row r="193" s="81" customFormat="1" ht="15" customHeight="1">
      <c r="B193" s="82">
        <v>96006196</v>
      </c>
      <c r="C193" s="83">
        <v>20</v>
      </c>
      <c r="D193" s="84" t="s">
        <v>9924</v>
      </c>
      <c r="E193" s="84" t="s">
        <v>9924</v>
      </c>
      <c r="F193" s="84" t="s">
        <v>10045</v>
      </c>
      <c r="G193" s="84" t="s">
        <v>10045</v>
      </c>
      <c r="H193" s="85">
        <v>1</v>
      </c>
      <c r="I193" s="86" t="s">
        <v>10036</v>
      </c>
      <c r="J193" s="86" t="s">
        <v>14</v>
      </c>
      <c r="K193" s="87">
        <v>82.831751999999994</v>
      </c>
      <c r="L193" s="87" t="s">
        <v>10075</v>
      </c>
      <c r="M193" s="87" t="s">
        <v>10075</v>
      </c>
      <c r="N193" s="87" t="s">
        <v>10075</v>
      </c>
      <c r="O193" s="95">
        <v>6.7900000000000002e-002</v>
      </c>
      <c r="P193" s="96">
        <v>88.4560279608</v>
      </c>
      <c r="Q193" s="90">
        <v>0</v>
      </c>
      <c r="R193" s="91">
        <v>0</v>
      </c>
      <c r="S193" s="91">
        <f t="shared" si="4"/>
        <v>0</v>
      </c>
      <c r="T193" s="91">
        <f t="shared" si="5"/>
        <v>0</v>
      </c>
      <c r="U193" s="92" t="e">
        <f t="shared" si="2"/>
        <v>#DIV/0!</v>
      </c>
      <c r="V193" s="92">
        <f t="shared" si="3"/>
        <v>0</v>
      </c>
      <c r="W193" s="98" t="s">
        <v>10080</v>
      </c>
    </row>
    <row r="194" s="81" customFormat="1" ht="15" customHeight="1">
      <c r="B194" s="82">
        <v>90276680</v>
      </c>
      <c r="C194" s="83">
        <v>20</v>
      </c>
      <c r="D194" s="84" t="s">
        <v>8304</v>
      </c>
      <c r="E194" s="84" t="s">
        <v>8304</v>
      </c>
      <c r="F194" s="84" t="s">
        <v>728</v>
      </c>
      <c r="G194" s="84" t="s">
        <v>6476</v>
      </c>
      <c r="H194" s="85">
        <v>1</v>
      </c>
      <c r="I194" s="86" t="s">
        <v>10036</v>
      </c>
      <c r="J194" s="86" t="s">
        <v>14</v>
      </c>
      <c r="K194" s="87">
        <v>172.92221476992</v>
      </c>
      <c r="L194" s="87" t="s">
        <v>10075</v>
      </c>
      <c r="M194" s="87" t="s">
        <v>10075</v>
      </c>
      <c r="N194" s="87" t="s">
        <v>10075</v>
      </c>
      <c r="O194" s="88">
        <v>0</v>
      </c>
      <c r="P194" s="87">
        <v>172.92221476992</v>
      </c>
      <c r="Q194" s="90">
        <v>0</v>
      </c>
      <c r="R194" s="91">
        <v>0</v>
      </c>
      <c r="S194" s="91">
        <f t="shared" si="4"/>
        <v>0</v>
      </c>
      <c r="T194" s="91">
        <f t="shared" si="5"/>
        <v>0</v>
      </c>
      <c r="U194" s="92" t="e">
        <f t="shared" si="2"/>
        <v>#DIV/0!</v>
      </c>
      <c r="V194" s="92">
        <f t="shared" si="3"/>
        <v>0</v>
      </c>
      <c r="W194" s="98" t="s">
        <v>10080</v>
      </c>
      <c r="X194" s="94"/>
    </row>
    <row r="195" s="81" customFormat="1" ht="15" customHeight="1">
      <c r="B195" s="82">
        <v>90316789</v>
      </c>
      <c r="C195" s="83">
        <v>20</v>
      </c>
      <c r="D195" s="84" t="s">
        <v>8307</v>
      </c>
      <c r="E195" s="84" t="s">
        <v>8307</v>
      </c>
      <c r="F195" s="84" t="s">
        <v>728</v>
      </c>
      <c r="G195" s="84" t="s">
        <v>6476</v>
      </c>
      <c r="H195" s="85">
        <v>1</v>
      </c>
      <c r="I195" s="86" t="s">
        <v>10036</v>
      </c>
      <c r="J195" s="86" t="s">
        <v>14</v>
      </c>
      <c r="K195" s="87">
        <v>1087.8625152</v>
      </c>
      <c r="L195" s="87" t="s">
        <v>10075</v>
      </c>
      <c r="M195" s="87" t="s">
        <v>10075</v>
      </c>
      <c r="N195" s="87" t="s">
        <v>10075</v>
      </c>
      <c r="O195" s="88">
        <v>0</v>
      </c>
      <c r="P195" s="87">
        <v>1087.8625152</v>
      </c>
      <c r="Q195" s="90">
        <v>0</v>
      </c>
      <c r="R195" s="91">
        <v>0</v>
      </c>
      <c r="S195" s="91">
        <f t="shared" si="4"/>
        <v>0</v>
      </c>
      <c r="T195" s="91">
        <f t="shared" si="5"/>
        <v>0</v>
      </c>
      <c r="U195" s="92" t="e">
        <f t="shared" si="2"/>
        <v>#DIV/0!</v>
      </c>
      <c r="V195" s="92">
        <f t="shared" si="3"/>
        <v>0</v>
      </c>
      <c r="W195" s="98" t="s">
        <v>10080</v>
      </c>
      <c r="X195" s="94"/>
    </row>
    <row r="196" s="81" customFormat="1" ht="15" customHeight="1">
      <c r="B196" s="82">
        <v>90276663</v>
      </c>
      <c r="C196" s="83">
        <v>20</v>
      </c>
      <c r="D196" s="84" t="s">
        <v>8308</v>
      </c>
      <c r="E196" s="84" t="s">
        <v>8308</v>
      </c>
      <c r="F196" s="84" t="s">
        <v>728</v>
      </c>
      <c r="G196" s="84" t="s">
        <v>6476</v>
      </c>
      <c r="H196" s="85">
        <v>1</v>
      </c>
      <c r="I196" s="86" t="s">
        <v>10036</v>
      </c>
      <c r="J196" s="86" t="s">
        <v>14</v>
      </c>
      <c r="K196" s="87">
        <v>837.959202</v>
      </c>
      <c r="L196" s="87" t="s">
        <v>10075</v>
      </c>
      <c r="M196" s="87" t="s">
        <v>10075</v>
      </c>
      <c r="N196" s="87" t="s">
        <v>10075</v>
      </c>
      <c r="O196" s="88">
        <v>0</v>
      </c>
      <c r="P196" s="87">
        <v>837.959202</v>
      </c>
      <c r="Q196" s="90">
        <v>0</v>
      </c>
      <c r="R196" s="91">
        <v>0</v>
      </c>
      <c r="S196" s="91">
        <f t="shared" si="4"/>
        <v>0</v>
      </c>
      <c r="T196" s="91">
        <f t="shared" si="5"/>
        <v>0</v>
      </c>
      <c r="U196" s="92" t="e">
        <f t="shared" si="2"/>
        <v>#DIV/0!</v>
      </c>
      <c r="V196" s="92">
        <f t="shared" si="3"/>
        <v>0</v>
      </c>
      <c r="W196" s="98" t="s">
        <v>10080</v>
      </c>
      <c r="X196" s="94"/>
    </row>
    <row r="197" s="81" customFormat="1" ht="15" customHeight="1">
      <c r="B197" s="82">
        <v>96006218</v>
      </c>
      <c r="C197" s="83">
        <v>20</v>
      </c>
      <c r="D197" s="84" t="s">
        <v>9926</v>
      </c>
      <c r="E197" s="84" t="s">
        <v>9926</v>
      </c>
      <c r="F197" s="84" t="s">
        <v>10045</v>
      </c>
      <c r="G197" s="84" t="s">
        <v>10045</v>
      </c>
      <c r="H197" s="85">
        <v>1</v>
      </c>
      <c r="I197" s="86" t="s">
        <v>10036</v>
      </c>
      <c r="J197" s="86" t="s">
        <v>14</v>
      </c>
      <c r="K197" s="87">
        <v>23.742899999999999</v>
      </c>
      <c r="L197" s="87" t="s">
        <v>10075</v>
      </c>
      <c r="M197" s="87" t="s">
        <v>10075</v>
      </c>
      <c r="N197" s="87" t="s">
        <v>10075</v>
      </c>
      <c r="O197" s="88">
        <v>0</v>
      </c>
      <c r="P197" s="87">
        <v>23.742899999999999</v>
      </c>
      <c r="Q197" s="90">
        <v>0</v>
      </c>
      <c r="R197" s="91">
        <v>0</v>
      </c>
      <c r="S197" s="91">
        <f t="shared" si="4"/>
        <v>0</v>
      </c>
      <c r="T197" s="91">
        <f t="shared" si="5"/>
        <v>0</v>
      </c>
      <c r="U197" s="92" t="e">
        <f t="shared" si="2"/>
        <v>#DIV/0!</v>
      </c>
      <c r="V197" s="92">
        <f t="shared" si="3"/>
        <v>0</v>
      </c>
      <c r="W197" s="98" t="s">
        <v>10080</v>
      </c>
      <c r="X197" s="94"/>
    </row>
    <row r="198" s="81" customFormat="1" ht="15" customHeight="1">
      <c r="B198" s="82">
        <v>96006420</v>
      </c>
      <c r="C198" s="83">
        <v>20</v>
      </c>
      <c r="D198" s="84" t="s">
        <v>10008</v>
      </c>
      <c r="E198" s="84" t="s">
        <v>10008</v>
      </c>
      <c r="F198" s="84" t="s">
        <v>10045</v>
      </c>
      <c r="G198" s="84" t="s">
        <v>10045</v>
      </c>
      <c r="H198" s="85">
        <v>1</v>
      </c>
      <c r="I198" s="86" t="s">
        <v>10036</v>
      </c>
      <c r="J198" s="86" t="s">
        <v>14</v>
      </c>
      <c r="K198" s="87">
        <v>17.218764</v>
      </c>
      <c r="L198" s="87" t="s">
        <v>10075</v>
      </c>
      <c r="M198" s="87" t="s">
        <v>10075</v>
      </c>
      <c r="N198" s="87" t="s">
        <v>10075</v>
      </c>
      <c r="O198" s="95">
        <v>6.7900000000000002e-002</v>
      </c>
      <c r="P198" s="96">
        <v>18.387918075600002</v>
      </c>
      <c r="Q198" s="90">
        <v>0</v>
      </c>
      <c r="R198" s="91">
        <v>0</v>
      </c>
      <c r="S198" s="91">
        <f t="shared" si="4"/>
        <v>0</v>
      </c>
      <c r="T198" s="91">
        <f t="shared" si="5"/>
        <v>0</v>
      </c>
      <c r="U198" s="92" t="e">
        <f t="shared" si="2"/>
        <v>#DIV/0!</v>
      </c>
      <c r="V198" s="92">
        <f t="shared" si="3"/>
        <v>0</v>
      </c>
      <c r="W198" s="98" t="s">
        <v>10080</v>
      </c>
    </row>
    <row r="199" s="81" customFormat="1" ht="15" customHeight="1">
      <c r="B199" s="82">
        <v>90290542</v>
      </c>
      <c r="C199" s="83">
        <v>20</v>
      </c>
      <c r="D199" s="84" t="s">
        <v>8575</v>
      </c>
      <c r="E199" s="84" t="s">
        <v>8575</v>
      </c>
      <c r="F199" s="84" t="s">
        <v>506</v>
      </c>
      <c r="G199" s="84" t="s">
        <v>2995</v>
      </c>
      <c r="H199" s="85">
        <v>1</v>
      </c>
      <c r="I199" s="86" t="s">
        <v>10036</v>
      </c>
      <c r="J199" s="86" t="s">
        <v>14</v>
      </c>
      <c r="K199" s="87">
        <v>383.41149804000003</v>
      </c>
      <c r="L199" s="87">
        <f>VLOOKUP(B199,Planilha2!$F:$M,2,0)</f>
        <v>445</v>
      </c>
      <c r="M199" s="87">
        <f>VLOOKUP(B199,Planilha2!$F:$M,3,0)</f>
        <v>1</v>
      </c>
      <c r="N199" s="87">
        <f>VLOOKUP(B199,Planilha2!$F:$M,4,0)</f>
        <v>445</v>
      </c>
      <c r="O199" s="88">
        <v>0</v>
      </c>
      <c r="P199" s="87">
        <v>383.41149804000003</v>
      </c>
      <c r="Q199" s="90">
        <v>0</v>
      </c>
      <c r="R199" s="91">
        <v>0</v>
      </c>
      <c r="S199" s="91">
        <f t="shared" si="4"/>
        <v>0</v>
      </c>
      <c r="T199" s="91">
        <f t="shared" si="5"/>
        <v>0</v>
      </c>
      <c r="U199" s="92" t="e">
        <f t="shared" si="2"/>
        <v>#DIV/0!</v>
      </c>
      <c r="V199" s="92">
        <f t="shared" si="3"/>
        <v>0</v>
      </c>
      <c r="W199" s="98" t="s">
        <v>10080</v>
      </c>
      <c r="X199" s="94"/>
    </row>
    <row r="200" s="81" customFormat="1" ht="15" customHeight="1">
      <c r="B200" s="82">
        <v>90844394</v>
      </c>
      <c r="C200" s="83">
        <v>20</v>
      </c>
      <c r="D200" s="84" t="s">
        <v>8580</v>
      </c>
      <c r="E200" s="84" t="s">
        <v>8580</v>
      </c>
      <c r="F200" s="84" t="s">
        <v>10045</v>
      </c>
      <c r="G200" s="84" t="s">
        <v>10045</v>
      </c>
      <c r="H200" s="85">
        <v>1</v>
      </c>
      <c r="I200" s="86" t="s">
        <v>10036</v>
      </c>
      <c r="J200" s="86" t="s">
        <v>14</v>
      </c>
      <c r="K200" s="87">
        <v>82.584000000000003</v>
      </c>
      <c r="L200" s="87" t="s">
        <v>10075</v>
      </c>
      <c r="M200" s="87" t="s">
        <v>10075</v>
      </c>
      <c r="N200" s="87" t="s">
        <v>10075</v>
      </c>
      <c r="O200" s="88">
        <v>0</v>
      </c>
      <c r="P200" s="87">
        <v>82.584000000000003</v>
      </c>
      <c r="Q200" s="90">
        <v>0</v>
      </c>
      <c r="R200" s="91">
        <v>0</v>
      </c>
      <c r="S200" s="91">
        <f t="shared" si="4"/>
        <v>0</v>
      </c>
      <c r="T200" s="91">
        <f t="shared" si="5"/>
        <v>0</v>
      </c>
      <c r="U200" s="92" t="e">
        <f t="shared" si="2"/>
        <v>#DIV/0!</v>
      </c>
      <c r="V200" s="92">
        <f t="shared" si="3"/>
        <v>0</v>
      </c>
      <c r="W200" s="98" t="s">
        <v>10080</v>
      </c>
      <c r="X200" s="94"/>
    </row>
    <row r="201" s="81" customFormat="1" ht="15" customHeight="1">
      <c r="B201" s="82">
        <v>90307011</v>
      </c>
      <c r="C201" s="83">
        <v>20</v>
      </c>
      <c r="D201" s="84" t="s">
        <v>8592</v>
      </c>
      <c r="E201" s="84" t="s">
        <v>8593</v>
      </c>
      <c r="F201" s="84" t="s">
        <v>725</v>
      </c>
      <c r="G201" s="84" t="s">
        <v>10074</v>
      </c>
      <c r="H201" s="85">
        <v>1</v>
      </c>
      <c r="I201" s="86" t="s">
        <v>10036</v>
      </c>
      <c r="J201" s="86" t="s">
        <v>14</v>
      </c>
      <c r="K201" s="87">
        <v>33.482856959999999</v>
      </c>
      <c r="L201" s="87" t="s">
        <v>10075</v>
      </c>
      <c r="M201" s="87" t="s">
        <v>10075</v>
      </c>
      <c r="N201" s="87" t="s">
        <v>10075</v>
      </c>
      <c r="O201" s="95">
        <v>6.7900000000000002e-002</v>
      </c>
      <c r="P201" s="96">
        <v>35.756342947584002</v>
      </c>
      <c r="Q201" s="90">
        <v>0</v>
      </c>
      <c r="R201" s="91">
        <v>0</v>
      </c>
      <c r="S201" s="91">
        <f t="shared" si="4"/>
        <v>0</v>
      </c>
      <c r="T201" s="91">
        <f t="shared" si="5"/>
        <v>0</v>
      </c>
      <c r="U201" s="92" t="e">
        <f t="shared" si="2"/>
        <v>#DIV/0!</v>
      </c>
      <c r="V201" s="92">
        <f t="shared" si="3"/>
        <v>0</v>
      </c>
      <c r="W201" s="98" t="s">
        <v>10080</v>
      </c>
    </row>
    <row r="202" s="81" customFormat="1" ht="15" customHeight="1">
      <c r="B202" s="82">
        <v>90288645</v>
      </c>
      <c r="C202" s="83">
        <v>20</v>
      </c>
      <c r="D202" s="84" t="s">
        <v>5179</v>
      </c>
      <c r="E202" s="84" t="s">
        <v>5180</v>
      </c>
      <c r="F202" s="84" t="s">
        <v>146</v>
      </c>
      <c r="G202" s="84"/>
      <c r="H202" s="85">
        <v>1</v>
      </c>
      <c r="I202" s="86" t="s">
        <v>10036</v>
      </c>
      <c r="J202" s="86" t="s">
        <v>14</v>
      </c>
      <c r="K202" s="87">
        <v>7.6748986187999995</v>
      </c>
      <c r="L202" s="87">
        <f>VLOOKUP(B202,Planilha2!$F:$M,2,0)</f>
        <v>0</v>
      </c>
      <c r="M202" s="87">
        <f>VLOOKUP(B202,Planilha2!$F:$M,3,0)</f>
        <v>0</v>
      </c>
      <c r="N202" s="87">
        <f>VLOOKUP(B202,Planilha2!$F:$M,4,0)</f>
        <v>0</v>
      </c>
      <c r="O202" s="95">
        <v>6.7900000000000002e-002</v>
      </c>
      <c r="P202" s="96">
        <v>8.1960242350165196</v>
      </c>
      <c r="Q202" s="90">
        <v>3</v>
      </c>
      <c r="R202" s="91">
        <v>22.300000000000001</v>
      </c>
      <c r="S202" s="91">
        <f t="shared" si="4"/>
        <v>23.024695856399997</v>
      </c>
      <c r="T202" s="91">
        <f t="shared" si="5"/>
        <v>24.588072705049559</v>
      </c>
      <c r="U202" s="92">
        <f t="shared" si="2"/>
        <v>6.7900000000000058e-002</v>
      </c>
      <c r="V202" s="92">
        <f>T202/SUM($T$6:$T$6126)</f>
        <v>3.561247056716478e-006</v>
      </c>
      <c r="W202" s="98" t="s">
        <v>10080</v>
      </c>
    </row>
    <row r="203" s="81" customFormat="1" ht="15" customHeight="1">
      <c r="B203" s="82">
        <v>92453627</v>
      </c>
      <c r="C203" s="83">
        <v>20</v>
      </c>
      <c r="D203" s="84" t="s">
        <v>9620</v>
      </c>
      <c r="E203" s="84" t="s">
        <v>9621</v>
      </c>
      <c r="F203" s="84" t="s">
        <v>9622</v>
      </c>
      <c r="G203" s="84"/>
      <c r="H203" s="85">
        <v>1</v>
      </c>
      <c r="I203" s="86" t="s">
        <v>10036</v>
      </c>
      <c r="J203" s="86" t="s">
        <v>14</v>
      </c>
      <c r="K203" s="87">
        <v>13.647006000000001</v>
      </c>
      <c r="L203" s="87">
        <f>VLOOKUP(B203,Planilha2!$F:$M,2,0)</f>
        <v>0</v>
      </c>
      <c r="M203" s="87">
        <f>VLOOKUP(B203,Planilha2!$F:$M,3,0)</f>
        <v>0</v>
      </c>
      <c r="N203" s="87">
        <f>VLOOKUP(B203,Planilha2!$F:$M,4,0)</f>
        <v>0</v>
      </c>
      <c r="O203" s="95">
        <v>6.7900000000000002e-002</v>
      </c>
      <c r="P203" s="96">
        <v>14.573637707400001</v>
      </c>
      <c r="Q203" s="90">
        <v>0</v>
      </c>
      <c r="R203" s="91">
        <v>0</v>
      </c>
      <c r="S203" s="91">
        <f t="shared" si="4"/>
        <v>0</v>
      </c>
      <c r="T203" s="91">
        <f t="shared" si="5"/>
        <v>0</v>
      </c>
      <c r="U203" s="92" t="e">
        <f t="shared" si="2"/>
        <v>#DIV/0!</v>
      </c>
      <c r="V203" s="92">
        <f>T203/SUM($T$6:$T$203)</f>
        <v>0</v>
      </c>
      <c r="W203" s="98" t="s">
        <v>10080</v>
      </c>
    </row>
    <row r="204" ht="12.75">
      <c r="L204" s="87"/>
      <c r="M204" s="87"/>
      <c r="N204" s="87"/>
    </row>
    <row r="205" ht="12.75">
      <c r="L205" s="87"/>
      <c r="M205" s="87"/>
      <c r="N205" s="87"/>
    </row>
    <row r="206" ht="12.75">
      <c r="L206" s="87"/>
      <c r="M206" s="87"/>
      <c r="N206" s="87"/>
    </row>
    <row r="207" ht="12.75">
      <c r="L207" s="87"/>
      <c r="M207" s="87"/>
      <c r="N207" s="87"/>
    </row>
    <row r="208" ht="12.75">
      <c r="L208" s="87"/>
      <c r="M208" s="87"/>
      <c r="N208" s="87"/>
    </row>
    <row r="209" ht="12.75">
      <c r="L209" s="87"/>
      <c r="M209" s="87"/>
      <c r="N209" s="87"/>
    </row>
    <row r="210" ht="12.75">
      <c r="L210" s="87"/>
      <c r="M210" s="87"/>
      <c r="N210" s="87"/>
    </row>
    <row r="211" ht="12.75">
      <c r="L211" s="87"/>
      <c r="M211" s="87"/>
      <c r="N211" s="87"/>
    </row>
    <row r="212" ht="12.75">
      <c r="L212" s="87"/>
      <c r="M212" s="87"/>
      <c r="N212" s="87"/>
    </row>
    <row r="213" ht="12.75">
      <c r="L213" s="87"/>
      <c r="M213" s="87"/>
      <c r="N213" s="87"/>
    </row>
    <row r="214" ht="12.75">
      <c r="L214" s="87"/>
      <c r="M214" s="87"/>
      <c r="N214" s="87"/>
    </row>
    <row r="215" ht="12.75">
      <c r="L215" s="87"/>
      <c r="M215" s="87"/>
      <c r="N215" s="87"/>
    </row>
    <row r="216" ht="12.75">
      <c r="L216" s="87"/>
      <c r="M216" s="87"/>
      <c r="N216" s="87"/>
    </row>
    <row r="217" ht="12.75">
      <c r="L217" s="87"/>
      <c r="M217" s="87"/>
      <c r="N217" s="87"/>
    </row>
    <row r="218" ht="12.75">
      <c r="L218" s="87"/>
      <c r="M218" s="87"/>
      <c r="N218" s="87"/>
    </row>
    <row r="219" ht="12.75">
      <c r="L219" s="87"/>
      <c r="M219" s="87"/>
      <c r="N219" s="87"/>
    </row>
    <row r="220" ht="12.75">
      <c r="L220" s="87"/>
      <c r="M220" s="87"/>
      <c r="N220" s="87"/>
    </row>
    <row r="221" ht="12.75">
      <c r="L221" s="87"/>
      <c r="M221" s="87"/>
      <c r="N221" s="87"/>
    </row>
    <row r="222" ht="12.75">
      <c r="L222" s="87"/>
      <c r="M222" s="87"/>
      <c r="N222" s="87"/>
    </row>
    <row r="223" ht="12.75">
      <c r="L223" s="87"/>
      <c r="M223" s="87"/>
      <c r="N223" s="87"/>
    </row>
    <row r="224" ht="12.75">
      <c r="L224" s="87"/>
      <c r="M224" s="87"/>
      <c r="N224" s="87"/>
    </row>
    <row r="225" ht="12.75">
      <c r="L225" s="87"/>
      <c r="M225" s="87"/>
      <c r="N225" s="87"/>
    </row>
    <row r="226" ht="12.75">
      <c r="L226" s="87"/>
      <c r="M226" s="87"/>
      <c r="N226" s="87"/>
    </row>
    <row r="227" ht="12.75">
      <c r="L227" s="87"/>
      <c r="M227" s="87"/>
      <c r="N227" s="87"/>
    </row>
    <row r="228" ht="12.75">
      <c r="L228" s="87"/>
      <c r="M228" s="87"/>
      <c r="N228" s="87"/>
    </row>
    <row r="229" ht="12.75">
      <c r="L229" s="87"/>
      <c r="M229" s="87"/>
      <c r="N229" s="87"/>
    </row>
    <row r="230" ht="12.75">
      <c r="L230" s="87"/>
      <c r="M230" s="87"/>
      <c r="N230" s="87"/>
    </row>
    <row r="231" ht="12.75">
      <c r="L231" s="87"/>
      <c r="M231" s="87"/>
      <c r="N231" s="87"/>
    </row>
    <row r="232" ht="12.75">
      <c r="L232" s="87"/>
      <c r="M232" s="87"/>
      <c r="N232" s="87"/>
    </row>
    <row r="233" ht="12.75">
      <c r="L233" s="87"/>
      <c r="M233" s="87"/>
      <c r="N233" s="87"/>
    </row>
    <row r="234" ht="12.75">
      <c r="L234" s="87"/>
      <c r="M234" s="87"/>
      <c r="N234" s="87"/>
    </row>
    <row r="235" ht="12.75">
      <c r="L235" s="87"/>
      <c r="M235" s="87"/>
      <c r="N235" s="87"/>
    </row>
    <row r="236" ht="12.75">
      <c r="L236" s="87"/>
      <c r="M236" s="87"/>
      <c r="N236" s="87"/>
    </row>
    <row r="237" ht="12.75">
      <c r="L237" s="87"/>
      <c r="M237" s="87"/>
      <c r="N237" s="87"/>
    </row>
    <row r="238" ht="12.75">
      <c r="L238" s="87"/>
      <c r="M238" s="87"/>
      <c r="N238" s="87"/>
    </row>
    <row r="239" ht="12.75">
      <c r="L239" s="87"/>
      <c r="M239" s="87"/>
      <c r="N239" s="87"/>
    </row>
    <row r="240" ht="12.75">
      <c r="L240" s="87"/>
      <c r="M240" s="87"/>
      <c r="N240" s="87"/>
    </row>
    <row r="241" ht="12.75">
      <c r="L241" s="87"/>
      <c r="M241" s="87"/>
      <c r="N241" s="87"/>
    </row>
    <row r="242" ht="12.75">
      <c r="L242" s="87"/>
      <c r="M242" s="87"/>
      <c r="N242" s="87"/>
    </row>
    <row r="243" ht="12.75">
      <c r="L243" s="87"/>
      <c r="M243" s="87"/>
      <c r="N243" s="87"/>
    </row>
    <row r="244" ht="12.75">
      <c r="L244" s="87"/>
      <c r="M244" s="87"/>
      <c r="N244" s="87"/>
    </row>
    <row r="245" ht="12.75">
      <c r="L245" s="87"/>
      <c r="M245" s="87"/>
      <c r="N245" s="87"/>
    </row>
    <row r="246" ht="12.75">
      <c r="L246" s="87"/>
      <c r="M246" s="87"/>
      <c r="N246" s="87"/>
    </row>
    <row r="247" ht="12.75">
      <c r="L247" s="87"/>
      <c r="M247" s="87"/>
      <c r="N247" s="87"/>
    </row>
    <row r="248" ht="12.75">
      <c r="L248" s="87"/>
      <c r="M248" s="87"/>
      <c r="N248" s="87"/>
    </row>
    <row r="249" ht="12.75">
      <c r="L249" s="87"/>
      <c r="M249" s="87"/>
      <c r="N249" s="87"/>
    </row>
    <row r="250" ht="12.75">
      <c r="L250" s="87"/>
      <c r="M250" s="87"/>
      <c r="N250" s="87"/>
    </row>
    <row r="251" ht="12.75">
      <c r="L251" s="87"/>
      <c r="M251" s="87"/>
      <c r="N251" s="87"/>
    </row>
    <row r="252" ht="12.75">
      <c r="L252" s="87"/>
      <c r="M252" s="87"/>
      <c r="N252" s="87"/>
    </row>
    <row r="253" ht="12.75">
      <c r="L253" s="87"/>
      <c r="M253" s="87"/>
      <c r="N253" s="87"/>
    </row>
    <row r="254" ht="12.75">
      <c r="L254" s="87"/>
      <c r="M254" s="87"/>
      <c r="N254" s="87"/>
    </row>
    <row r="255" ht="12.75">
      <c r="L255" s="87"/>
      <c r="M255" s="87"/>
      <c r="N255" s="87"/>
    </row>
    <row r="256" ht="12.75">
      <c r="L256" s="87"/>
      <c r="M256" s="87"/>
      <c r="N256" s="87"/>
    </row>
    <row r="257" ht="12.75">
      <c r="L257" s="87"/>
      <c r="M257" s="87"/>
      <c r="N257" s="87"/>
    </row>
    <row r="258" ht="12.75">
      <c r="L258" s="87"/>
      <c r="M258" s="87"/>
      <c r="N258" s="87"/>
    </row>
    <row r="259" ht="12.75">
      <c r="L259" s="87"/>
      <c r="M259" s="87"/>
      <c r="N259" s="87"/>
    </row>
    <row r="260" ht="12.75">
      <c r="L260" s="87"/>
      <c r="M260" s="87"/>
      <c r="N260" s="87"/>
    </row>
    <row r="261" ht="12.75">
      <c r="L261" s="87"/>
      <c r="M261" s="87"/>
      <c r="N261" s="87"/>
    </row>
    <row r="262" ht="12.75">
      <c r="L262" s="87"/>
      <c r="M262" s="87"/>
      <c r="N262" s="87"/>
    </row>
    <row r="263" ht="12.75">
      <c r="L263" s="87"/>
      <c r="M263" s="87"/>
      <c r="N263" s="87"/>
    </row>
    <row r="264" ht="12.75">
      <c r="L264" s="87"/>
      <c r="M264" s="87"/>
      <c r="N264" s="87"/>
    </row>
    <row r="265" ht="12.75">
      <c r="L265" s="87"/>
      <c r="M265" s="87"/>
      <c r="N265" s="87"/>
    </row>
    <row r="266" ht="12.75">
      <c r="L266" s="87"/>
      <c r="M266" s="87"/>
      <c r="N266" s="87"/>
    </row>
    <row r="267" ht="12.75">
      <c r="L267" s="87"/>
      <c r="M267" s="87"/>
      <c r="N267" s="87"/>
    </row>
    <row r="268" ht="12.75">
      <c r="L268" s="87"/>
      <c r="M268" s="87"/>
      <c r="N268" s="87"/>
    </row>
    <row r="269" ht="12.75">
      <c r="L269" s="87"/>
      <c r="M269" s="87"/>
      <c r="N269" s="87"/>
    </row>
    <row r="270" ht="12.75">
      <c r="L270" s="87"/>
      <c r="M270" s="87"/>
      <c r="N270" s="87"/>
    </row>
    <row r="271" ht="12.75">
      <c r="L271" s="87"/>
      <c r="M271" s="87"/>
      <c r="N271" s="87"/>
    </row>
    <row r="272" ht="12.75">
      <c r="L272" s="87"/>
      <c r="M272" s="87"/>
      <c r="N272" s="87"/>
    </row>
    <row r="273" ht="12.75">
      <c r="L273" s="87"/>
      <c r="M273" s="87"/>
      <c r="N273" s="87"/>
    </row>
    <row r="274" ht="12.75">
      <c r="L274" s="87"/>
      <c r="M274" s="87"/>
      <c r="N274" s="87"/>
    </row>
    <row r="275" ht="12.75">
      <c r="L275" s="87"/>
      <c r="M275" s="87"/>
      <c r="N275" s="87"/>
    </row>
    <row r="276" ht="12.75">
      <c r="L276" s="87"/>
      <c r="M276" s="87"/>
      <c r="N276" s="87"/>
    </row>
    <row r="277" ht="12.75">
      <c r="L277" s="87"/>
      <c r="M277" s="87"/>
      <c r="N277" s="87"/>
    </row>
    <row r="278" ht="12.75">
      <c r="L278" s="87"/>
      <c r="M278" s="87"/>
      <c r="N278" s="87"/>
    </row>
    <row r="279" ht="12.75">
      <c r="L279" s="87"/>
      <c r="M279" s="87"/>
      <c r="N279" s="87"/>
    </row>
    <row r="280" ht="12.75">
      <c r="L280" s="87"/>
      <c r="M280" s="87"/>
      <c r="N280" s="87"/>
    </row>
    <row r="281" ht="12.75">
      <c r="L281" s="87"/>
      <c r="M281" s="87"/>
      <c r="N281" s="87"/>
    </row>
    <row r="282" ht="12.75">
      <c r="L282" s="87"/>
      <c r="M282" s="87"/>
      <c r="N282" s="87"/>
    </row>
    <row r="283" ht="12.75">
      <c r="L283" s="87"/>
      <c r="M283" s="87"/>
      <c r="N283" s="87"/>
    </row>
    <row r="284" ht="12.75">
      <c r="L284" s="87"/>
      <c r="M284" s="87"/>
      <c r="N284" s="87"/>
    </row>
    <row r="285" ht="12.75">
      <c r="L285" s="87"/>
      <c r="M285" s="87"/>
      <c r="N285" s="87"/>
    </row>
    <row r="286" ht="12.75">
      <c r="L286" s="87"/>
      <c r="M286" s="87"/>
      <c r="N286" s="87"/>
    </row>
    <row r="287" ht="12.75">
      <c r="L287" s="87"/>
      <c r="M287" s="87"/>
      <c r="N287" s="87"/>
    </row>
    <row r="288" ht="12.75">
      <c r="L288" s="87"/>
      <c r="M288" s="87"/>
      <c r="N288" s="87"/>
    </row>
    <row r="289" ht="12.75">
      <c r="L289" s="87"/>
      <c r="M289" s="87"/>
      <c r="N289" s="87"/>
    </row>
    <row r="290" ht="12.75">
      <c r="L290" s="87"/>
      <c r="M290" s="87"/>
      <c r="N290" s="87"/>
    </row>
    <row r="291" ht="12.75">
      <c r="L291" s="87"/>
      <c r="M291" s="87"/>
      <c r="N291" s="87"/>
    </row>
    <row r="292" ht="12.75">
      <c r="L292" s="87"/>
      <c r="M292" s="87"/>
      <c r="N292" s="87"/>
    </row>
    <row r="293" ht="12.75">
      <c r="L293" s="87"/>
      <c r="M293" s="87"/>
      <c r="N293" s="87"/>
    </row>
    <row r="294" ht="12.75">
      <c r="L294" s="87"/>
      <c r="M294" s="87"/>
      <c r="N294" s="87"/>
    </row>
    <row r="295" ht="12.75">
      <c r="L295" s="87"/>
      <c r="M295" s="87"/>
      <c r="N295" s="87"/>
    </row>
    <row r="296" ht="12.75">
      <c r="L296" s="87"/>
      <c r="M296" s="87"/>
      <c r="N296" s="87"/>
    </row>
    <row r="297" ht="12.75">
      <c r="L297" s="87"/>
      <c r="M297" s="87"/>
      <c r="N297" s="87"/>
    </row>
    <row r="298" ht="12.75">
      <c r="L298" s="87"/>
      <c r="M298" s="87"/>
      <c r="N298" s="87"/>
    </row>
    <row r="299" ht="12.75">
      <c r="L299" s="87"/>
      <c r="M299" s="87"/>
      <c r="N299" s="87"/>
    </row>
    <row r="300" ht="12.75">
      <c r="L300" s="87"/>
      <c r="M300" s="87"/>
      <c r="N300" s="87"/>
    </row>
    <row r="301" ht="12.75">
      <c r="L301" s="87"/>
      <c r="M301" s="87"/>
      <c r="N301" s="87"/>
    </row>
    <row r="302" ht="12.75">
      <c r="L302" s="87"/>
      <c r="M302" s="87"/>
      <c r="N302" s="87"/>
    </row>
    <row r="303" ht="12.75">
      <c r="L303" s="87"/>
      <c r="M303" s="87"/>
      <c r="N303" s="87"/>
    </row>
    <row r="304" ht="12.75">
      <c r="L304" s="87"/>
      <c r="M304" s="87"/>
      <c r="N304" s="87"/>
    </row>
    <row r="305" ht="12.75">
      <c r="L305" s="87"/>
      <c r="M305" s="87"/>
      <c r="N305" s="87"/>
    </row>
    <row r="306" ht="12.75">
      <c r="L306" s="87"/>
      <c r="M306" s="87"/>
      <c r="N306" s="87"/>
    </row>
    <row r="307" ht="12.75">
      <c r="L307" s="87"/>
      <c r="M307" s="87"/>
      <c r="N307" s="87"/>
    </row>
    <row r="308" ht="12.75">
      <c r="L308" s="87"/>
      <c r="M308" s="87"/>
      <c r="N308" s="87"/>
    </row>
    <row r="309" ht="12.75">
      <c r="L309" s="87"/>
      <c r="M309" s="87"/>
      <c r="N309" s="87"/>
    </row>
    <row r="310" ht="12.75">
      <c r="L310" s="87"/>
      <c r="M310" s="87"/>
      <c r="N310" s="87"/>
    </row>
    <row r="311" ht="12.75">
      <c r="L311" s="87"/>
      <c r="M311" s="87"/>
      <c r="N311" s="87"/>
    </row>
    <row r="312" ht="12.75">
      <c r="L312" s="87"/>
      <c r="M312" s="87"/>
      <c r="N312" s="87"/>
    </row>
    <row r="313" ht="12.75">
      <c r="L313" s="87"/>
      <c r="M313" s="87"/>
      <c r="N313" s="87"/>
    </row>
    <row r="314" ht="12.75">
      <c r="L314" s="87"/>
      <c r="M314" s="87"/>
      <c r="N314" s="87"/>
    </row>
    <row r="315" ht="12.75">
      <c r="L315" s="87"/>
      <c r="M315" s="87"/>
      <c r="N315" s="87"/>
    </row>
    <row r="316" ht="12.75">
      <c r="L316" s="87"/>
      <c r="M316" s="87"/>
      <c r="N316" s="87"/>
    </row>
    <row r="317" ht="12.75">
      <c r="L317" s="87"/>
      <c r="M317" s="87"/>
      <c r="N317" s="87"/>
    </row>
    <row r="318" ht="12.75">
      <c r="L318" s="87"/>
      <c r="M318" s="87"/>
      <c r="N318" s="87"/>
    </row>
    <row r="319" ht="12.75">
      <c r="L319" s="87"/>
      <c r="M319" s="87"/>
      <c r="N319" s="87"/>
    </row>
    <row r="320" ht="12.75">
      <c r="L320" s="87"/>
      <c r="M320" s="87"/>
      <c r="N320" s="87"/>
    </row>
    <row r="321" ht="12.75">
      <c r="L321" s="87"/>
      <c r="M321" s="87"/>
      <c r="N321" s="87"/>
    </row>
    <row r="322" ht="12.75">
      <c r="L322" s="87"/>
      <c r="M322" s="87"/>
      <c r="N322" s="87"/>
    </row>
    <row r="323" ht="12.75">
      <c r="L323" s="87"/>
      <c r="M323" s="87"/>
      <c r="N323" s="87"/>
    </row>
    <row r="324" ht="12.75">
      <c r="L324" s="87"/>
      <c r="M324" s="87"/>
      <c r="N324" s="87"/>
    </row>
    <row r="325" ht="12.75">
      <c r="L325" s="87"/>
      <c r="M325" s="87"/>
      <c r="N325" s="87"/>
    </row>
    <row r="326" ht="12.75">
      <c r="L326" s="87"/>
      <c r="M326" s="87"/>
      <c r="N326" s="87"/>
    </row>
    <row r="327" ht="12.75">
      <c r="L327" s="87"/>
      <c r="M327" s="87"/>
      <c r="N327" s="87"/>
    </row>
    <row r="328" ht="12.75">
      <c r="L328" s="87"/>
      <c r="M328" s="87"/>
      <c r="N328" s="87"/>
    </row>
    <row r="329" ht="12.75">
      <c r="L329" s="87"/>
      <c r="M329" s="87"/>
      <c r="N329" s="87"/>
    </row>
    <row r="330" ht="12.75">
      <c r="L330" s="87"/>
      <c r="M330" s="87"/>
      <c r="N330" s="87"/>
    </row>
    <row r="331" ht="12.75">
      <c r="L331" s="87"/>
      <c r="M331" s="87"/>
      <c r="N331" s="87"/>
    </row>
    <row r="332" ht="12.75">
      <c r="L332" s="87"/>
      <c r="M332" s="87"/>
      <c r="N332" s="87"/>
    </row>
    <row r="333" ht="12.75">
      <c r="L333" s="87"/>
      <c r="M333" s="87"/>
      <c r="N333" s="87"/>
    </row>
    <row r="334" ht="12.75">
      <c r="L334" s="87"/>
      <c r="M334" s="87"/>
      <c r="N334" s="87"/>
    </row>
    <row r="335" ht="12.75">
      <c r="L335" s="87"/>
      <c r="M335" s="87"/>
      <c r="N335" s="87"/>
    </row>
    <row r="336" ht="12.75">
      <c r="L336" s="87"/>
      <c r="M336" s="87"/>
      <c r="N336" s="87"/>
    </row>
    <row r="337" ht="12.75">
      <c r="L337" s="87"/>
      <c r="M337" s="87"/>
      <c r="N337" s="87"/>
    </row>
    <row r="338" ht="12.75">
      <c r="L338" s="87"/>
      <c r="M338" s="87"/>
      <c r="N338" s="87"/>
    </row>
    <row r="339" ht="12.75">
      <c r="L339" s="87"/>
      <c r="M339" s="87"/>
      <c r="N339" s="87"/>
    </row>
    <row r="340" ht="12.75">
      <c r="L340" s="87"/>
      <c r="M340" s="87"/>
      <c r="N340" s="87"/>
    </row>
    <row r="341" ht="12.75">
      <c r="L341" s="87"/>
      <c r="M341" s="87"/>
      <c r="N341" s="87"/>
    </row>
    <row r="342" ht="12.75">
      <c r="L342" s="87"/>
      <c r="M342" s="87"/>
      <c r="N342" s="87"/>
    </row>
    <row r="343" ht="12.75">
      <c r="L343" s="87"/>
      <c r="M343" s="87"/>
      <c r="N343" s="87"/>
    </row>
    <row r="344" ht="12.75">
      <c r="L344" s="87"/>
      <c r="M344" s="87"/>
      <c r="N344" s="87"/>
    </row>
    <row r="345" ht="12.75">
      <c r="L345" s="87"/>
      <c r="M345" s="87"/>
      <c r="N345" s="87"/>
    </row>
    <row r="346" ht="12.75">
      <c r="L346" s="87"/>
      <c r="M346" s="87"/>
      <c r="N346" s="87"/>
    </row>
    <row r="347" ht="12.75">
      <c r="L347" s="87"/>
      <c r="M347" s="87"/>
      <c r="N347" s="87"/>
    </row>
    <row r="348" ht="12.75">
      <c r="L348" s="87"/>
      <c r="M348" s="87"/>
      <c r="N348" s="87"/>
    </row>
    <row r="349" ht="12.75">
      <c r="L349" s="87"/>
      <c r="M349" s="87"/>
      <c r="N349" s="87"/>
    </row>
    <row r="350" ht="12.75">
      <c r="L350" s="87"/>
      <c r="M350" s="87"/>
      <c r="N350" s="87"/>
    </row>
    <row r="351" ht="12.75">
      <c r="L351" s="87"/>
      <c r="M351" s="87"/>
      <c r="N351" s="87"/>
    </row>
    <row r="352" ht="12.75">
      <c r="L352" s="87"/>
      <c r="M352" s="87"/>
      <c r="N352" s="87"/>
    </row>
    <row r="353" ht="12.75">
      <c r="L353" s="87"/>
      <c r="M353" s="87"/>
      <c r="N353" s="87"/>
    </row>
    <row r="354" ht="12.75">
      <c r="L354" s="87"/>
      <c r="M354" s="87"/>
      <c r="N354" s="87"/>
    </row>
    <row r="355" ht="12.75">
      <c r="L355" s="87"/>
      <c r="M355" s="87"/>
      <c r="N355" s="87"/>
    </row>
    <row r="356" ht="12.75">
      <c r="L356" s="87"/>
      <c r="M356" s="87"/>
      <c r="N356" s="87"/>
    </row>
    <row r="357" ht="12.75">
      <c r="L357" s="87"/>
      <c r="M357" s="87"/>
      <c r="N357" s="87"/>
    </row>
    <row r="358" ht="12.75">
      <c r="L358" s="87"/>
      <c r="M358" s="87"/>
      <c r="N358" s="87"/>
    </row>
    <row r="359" ht="12.75">
      <c r="L359" s="87"/>
      <c r="M359" s="87"/>
      <c r="N359" s="87"/>
    </row>
    <row r="360" ht="12.75">
      <c r="L360" s="87"/>
      <c r="M360" s="87"/>
      <c r="N360" s="87"/>
    </row>
    <row r="361" ht="12.75">
      <c r="L361" s="87"/>
      <c r="M361" s="87"/>
      <c r="N361" s="87"/>
    </row>
    <row r="362" ht="12.75">
      <c r="L362" s="87"/>
      <c r="M362" s="87"/>
      <c r="N362" s="87"/>
    </row>
    <row r="363" ht="12.75">
      <c r="L363" s="87"/>
      <c r="M363" s="87"/>
      <c r="N363" s="87"/>
    </row>
    <row r="364" ht="12.75">
      <c r="L364" s="87"/>
      <c r="M364" s="87"/>
      <c r="N364" s="87"/>
    </row>
    <row r="365" ht="12.75">
      <c r="L365" s="87"/>
      <c r="M365" s="87"/>
      <c r="N365" s="87"/>
    </row>
    <row r="366" ht="12.75">
      <c r="L366" s="87"/>
      <c r="M366" s="87"/>
      <c r="N366" s="87"/>
    </row>
    <row r="367" ht="12.75">
      <c r="L367" s="87"/>
      <c r="M367" s="87"/>
      <c r="N367" s="87"/>
    </row>
    <row r="368" ht="12.75">
      <c r="L368" s="87"/>
      <c r="M368" s="87"/>
      <c r="N368" s="87"/>
    </row>
    <row r="369" ht="12.75">
      <c r="L369" s="87"/>
      <c r="M369" s="87"/>
      <c r="N369" s="87"/>
    </row>
    <row r="370" ht="12.75">
      <c r="L370" s="87"/>
      <c r="M370" s="87"/>
      <c r="N370" s="87"/>
    </row>
    <row r="371" ht="12.75">
      <c r="L371" s="87"/>
      <c r="M371" s="87"/>
      <c r="N371" s="87"/>
    </row>
    <row r="372" ht="12.75">
      <c r="L372" s="87"/>
      <c r="M372" s="87"/>
      <c r="N372" s="87"/>
    </row>
    <row r="373" ht="12.75">
      <c r="L373" s="87"/>
      <c r="M373" s="87"/>
      <c r="N373" s="87"/>
    </row>
    <row r="374" ht="12.75">
      <c r="L374" s="87"/>
      <c r="M374" s="87"/>
      <c r="N374" s="87"/>
    </row>
    <row r="375" ht="12.75">
      <c r="L375" s="87"/>
      <c r="M375" s="87"/>
      <c r="N375" s="87"/>
    </row>
    <row r="376" ht="12.75">
      <c r="L376" s="87"/>
      <c r="M376" s="87"/>
      <c r="N376" s="87"/>
    </row>
    <row r="377" ht="12.75">
      <c r="L377" s="87"/>
      <c r="M377" s="87"/>
      <c r="N377" s="87"/>
    </row>
    <row r="378" ht="12.75">
      <c r="L378" s="87"/>
      <c r="M378" s="87"/>
      <c r="N378" s="87"/>
    </row>
    <row r="379" ht="12.75">
      <c r="L379" s="87"/>
      <c r="M379" s="87"/>
      <c r="N379" s="87"/>
    </row>
    <row r="380" ht="12.75">
      <c r="L380" s="87"/>
      <c r="M380" s="87"/>
      <c r="N380" s="87"/>
    </row>
    <row r="381" ht="12.75">
      <c r="L381" s="87"/>
      <c r="M381" s="87"/>
      <c r="N381" s="87"/>
    </row>
    <row r="382" ht="12.75">
      <c r="L382" s="87"/>
      <c r="M382" s="87"/>
      <c r="N382" s="87"/>
    </row>
    <row r="383" ht="12.75">
      <c r="L383" s="87"/>
      <c r="M383" s="87"/>
      <c r="N383" s="87"/>
    </row>
    <row r="384" ht="12.75">
      <c r="L384" s="87"/>
      <c r="M384" s="87"/>
      <c r="N384" s="87"/>
    </row>
    <row r="385" ht="12.75">
      <c r="L385" s="87"/>
      <c r="M385" s="87"/>
      <c r="N385" s="87"/>
    </row>
    <row r="386" ht="12.75">
      <c r="L386" s="87"/>
      <c r="M386" s="87"/>
      <c r="N386" s="87"/>
    </row>
    <row r="387" ht="12.75">
      <c r="L387" s="87"/>
      <c r="M387" s="87"/>
      <c r="N387" s="87"/>
    </row>
    <row r="388" ht="12.75">
      <c r="L388" s="87"/>
      <c r="M388" s="87"/>
      <c r="N388" s="87"/>
    </row>
    <row r="389" ht="12.75">
      <c r="L389" s="87"/>
      <c r="M389" s="87"/>
      <c r="N389" s="87"/>
    </row>
    <row r="390" ht="12.75">
      <c r="L390" s="87"/>
      <c r="M390" s="87"/>
      <c r="N390" s="87"/>
    </row>
    <row r="391" ht="12.75">
      <c r="L391" s="87"/>
      <c r="M391" s="87"/>
      <c r="N391" s="87"/>
    </row>
    <row r="392" ht="12.75">
      <c r="L392" s="87"/>
      <c r="M392" s="87"/>
      <c r="N392" s="87"/>
    </row>
    <row r="393" ht="12.75">
      <c r="L393" s="87"/>
      <c r="M393" s="87"/>
      <c r="N393" s="87"/>
    </row>
    <row r="394" ht="12.75">
      <c r="L394" s="87"/>
      <c r="M394" s="87"/>
      <c r="N394" s="87"/>
    </row>
    <row r="395" ht="12.75">
      <c r="L395" s="87"/>
      <c r="M395" s="87"/>
      <c r="N395" s="87"/>
    </row>
    <row r="396" ht="12.75">
      <c r="L396" s="87"/>
      <c r="M396" s="87"/>
      <c r="N396" s="87"/>
    </row>
    <row r="397" ht="12.75">
      <c r="L397" s="87"/>
      <c r="M397" s="87"/>
      <c r="N397" s="87"/>
    </row>
    <row r="398" ht="12.75">
      <c r="L398" s="87"/>
      <c r="M398" s="87"/>
      <c r="N398" s="87"/>
    </row>
    <row r="399" ht="12.75">
      <c r="L399" s="87"/>
      <c r="M399" s="87"/>
      <c r="N399" s="87"/>
    </row>
    <row r="400" ht="12.75">
      <c r="L400" s="87"/>
      <c r="M400" s="87"/>
      <c r="N400" s="87"/>
    </row>
    <row r="401" ht="12.75">
      <c r="L401" s="87"/>
      <c r="M401" s="87"/>
      <c r="N401" s="87"/>
    </row>
    <row r="402" ht="12.75">
      <c r="L402" s="87"/>
      <c r="M402" s="87"/>
      <c r="N402" s="87"/>
    </row>
    <row r="403" ht="12.75">
      <c r="L403" s="87"/>
      <c r="M403" s="87"/>
      <c r="N403" s="87"/>
    </row>
    <row r="404" ht="12.75">
      <c r="L404" s="87"/>
      <c r="M404" s="87"/>
      <c r="N404" s="87"/>
    </row>
    <row r="405" ht="12.75">
      <c r="L405" s="87"/>
      <c r="M405" s="87"/>
      <c r="N405" s="87"/>
    </row>
    <row r="406" ht="12.75">
      <c r="L406" s="87"/>
      <c r="M406" s="87"/>
      <c r="N406" s="87"/>
    </row>
    <row r="407" ht="12.75">
      <c r="L407" s="87"/>
      <c r="M407" s="87"/>
      <c r="N407" s="87"/>
    </row>
    <row r="408" ht="12.75">
      <c r="L408" s="112"/>
      <c r="M408" s="112"/>
      <c r="N408" s="112"/>
    </row>
    <row r="409" ht="12.75">
      <c r="L409" s="87"/>
      <c r="M409" s="87"/>
      <c r="N409" s="87"/>
    </row>
    <row r="410" ht="12.75">
      <c r="L410" s="87"/>
      <c r="M410" s="87"/>
      <c r="N410" s="87"/>
    </row>
    <row r="411" ht="12.75">
      <c r="L411" s="87"/>
      <c r="M411" s="87"/>
      <c r="N411" s="87"/>
    </row>
    <row r="412" ht="12.75">
      <c r="L412" s="87"/>
      <c r="M412" s="87"/>
      <c r="N412" s="87"/>
    </row>
    <row r="413" ht="12.75">
      <c r="L413" s="87"/>
      <c r="M413" s="87"/>
      <c r="N413" s="87"/>
    </row>
    <row r="414" ht="12.75">
      <c r="L414" s="87"/>
      <c r="M414" s="87"/>
      <c r="N414" s="87"/>
    </row>
    <row r="415" ht="12.75">
      <c r="L415" s="87"/>
      <c r="M415" s="87"/>
      <c r="N415" s="87"/>
    </row>
    <row r="416" ht="12.75">
      <c r="L416" s="87"/>
      <c r="M416" s="87"/>
      <c r="N416" s="87"/>
    </row>
    <row r="417" ht="12.75">
      <c r="L417" s="87"/>
      <c r="M417" s="87"/>
      <c r="N417" s="87"/>
    </row>
    <row r="418" ht="12.75">
      <c r="L418" s="87"/>
      <c r="M418" s="87"/>
      <c r="N418" s="87"/>
    </row>
    <row r="419" ht="12.75">
      <c r="L419" s="87"/>
      <c r="M419" s="87"/>
      <c r="N419" s="87"/>
    </row>
    <row r="420" ht="12.75">
      <c r="L420" s="87"/>
      <c r="M420" s="87"/>
      <c r="N420" s="87"/>
    </row>
    <row r="421" ht="12.75">
      <c r="L421" s="87"/>
      <c r="M421" s="87"/>
      <c r="N421" s="87"/>
    </row>
    <row r="422" ht="12.75">
      <c r="L422" s="87"/>
      <c r="M422" s="87"/>
      <c r="N422" s="87"/>
    </row>
    <row r="423" ht="12.75">
      <c r="L423" s="87"/>
      <c r="M423" s="87"/>
      <c r="N423" s="87"/>
    </row>
    <row r="424" ht="12.75">
      <c r="L424" s="87"/>
      <c r="M424" s="87"/>
      <c r="N424" s="87"/>
    </row>
    <row r="425" ht="12.75">
      <c r="L425" s="87"/>
      <c r="M425" s="87"/>
      <c r="N425" s="87"/>
    </row>
    <row r="426" ht="12.75">
      <c r="L426" s="87"/>
      <c r="M426" s="87"/>
      <c r="N426" s="87"/>
    </row>
    <row r="427" ht="12.75">
      <c r="L427" s="87"/>
      <c r="M427" s="87"/>
      <c r="N427" s="87"/>
    </row>
    <row r="428" ht="12.75">
      <c r="L428" s="87"/>
      <c r="M428" s="87"/>
      <c r="N428" s="87"/>
    </row>
    <row r="429" ht="12.75">
      <c r="L429" s="87"/>
      <c r="M429" s="87"/>
      <c r="N429" s="87"/>
    </row>
    <row r="430" ht="12.75">
      <c r="L430" s="87"/>
      <c r="M430" s="87"/>
      <c r="N430" s="87"/>
    </row>
    <row r="431" ht="12.75">
      <c r="L431" s="87"/>
      <c r="M431" s="87"/>
      <c r="N431" s="87"/>
    </row>
    <row r="432" ht="12.75">
      <c r="L432" s="87"/>
      <c r="M432" s="87"/>
      <c r="N432" s="87"/>
    </row>
    <row r="433" ht="12.75">
      <c r="L433" s="87"/>
      <c r="M433" s="87"/>
      <c r="N433" s="87"/>
    </row>
    <row r="434" ht="12.75">
      <c r="L434" s="87"/>
      <c r="M434" s="87"/>
      <c r="N434" s="87"/>
    </row>
    <row r="435" ht="12.75">
      <c r="L435" s="87"/>
      <c r="M435" s="87"/>
      <c r="N435" s="87"/>
    </row>
    <row r="436" ht="12.75">
      <c r="L436" s="87"/>
      <c r="M436" s="87"/>
      <c r="N436" s="87"/>
    </row>
    <row r="437" ht="12.75">
      <c r="L437" s="87"/>
      <c r="M437" s="87"/>
      <c r="N437" s="87"/>
    </row>
    <row r="438" ht="12.75">
      <c r="L438" s="87"/>
      <c r="M438" s="87"/>
      <c r="N438" s="87"/>
    </row>
    <row r="439" ht="12.75">
      <c r="L439" s="87"/>
      <c r="M439" s="87"/>
      <c r="N439" s="87"/>
    </row>
    <row r="440" ht="12.75">
      <c r="L440" s="87"/>
      <c r="M440" s="87"/>
      <c r="N440" s="87"/>
    </row>
    <row r="441" ht="12.75">
      <c r="L441" s="87"/>
      <c r="M441" s="87"/>
      <c r="N441" s="87"/>
    </row>
    <row r="442" ht="12.75">
      <c r="L442" s="87"/>
      <c r="M442" s="87"/>
      <c r="N442" s="87"/>
    </row>
    <row r="443" ht="12.75">
      <c r="L443" s="87"/>
      <c r="M443" s="87"/>
      <c r="N443" s="87"/>
    </row>
    <row r="444" ht="12.75">
      <c r="L444" s="87"/>
      <c r="M444" s="87"/>
      <c r="N444" s="87"/>
    </row>
    <row r="445" ht="12.75">
      <c r="L445" s="87"/>
      <c r="M445" s="87"/>
      <c r="N445" s="87"/>
    </row>
    <row r="446" ht="12.75">
      <c r="L446" s="87"/>
      <c r="M446" s="87"/>
      <c r="N446" s="87"/>
    </row>
    <row r="447" ht="12.75">
      <c r="L447" s="87"/>
      <c r="M447" s="87"/>
      <c r="N447" s="87"/>
    </row>
    <row r="448" ht="12.75">
      <c r="L448" s="87"/>
      <c r="M448" s="87"/>
      <c r="N448" s="87"/>
    </row>
    <row r="449" ht="12.75">
      <c r="L449" s="87"/>
      <c r="M449" s="87"/>
      <c r="N449" s="87"/>
    </row>
    <row r="450" ht="12.75">
      <c r="L450" s="87"/>
      <c r="M450" s="87"/>
      <c r="N450" s="87"/>
    </row>
    <row r="451" ht="12.75">
      <c r="L451" s="87"/>
      <c r="M451" s="87"/>
      <c r="N451" s="87"/>
    </row>
    <row r="452" ht="12.75">
      <c r="L452" s="87"/>
      <c r="M452" s="87"/>
      <c r="N452" s="87"/>
    </row>
    <row r="453" ht="12.75">
      <c r="L453" s="87"/>
      <c r="M453" s="87"/>
      <c r="N453" s="87"/>
    </row>
    <row r="454" ht="12.75">
      <c r="L454" s="87"/>
      <c r="M454" s="87"/>
      <c r="N454" s="87"/>
    </row>
    <row r="455" ht="12.75">
      <c r="L455" s="112"/>
      <c r="M455" s="112"/>
      <c r="N455" s="112"/>
    </row>
    <row r="456" ht="12.75">
      <c r="L456" s="87"/>
      <c r="M456" s="87"/>
      <c r="N456" s="87"/>
    </row>
    <row r="457" ht="12.75">
      <c r="L457" s="87"/>
      <c r="M457" s="87"/>
      <c r="N457" s="87"/>
    </row>
    <row r="458" ht="12.75">
      <c r="L458" s="87"/>
      <c r="M458" s="87"/>
      <c r="N458" s="87"/>
    </row>
    <row r="459" ht="12.75">
      <c r="L459" s="87"/>
      <c r="M459" s="87"/>
      <c r="N459" s="87"/>
    </row>
    <row r="460" ht="12.75">
      <c r="L460" s="87"/>
      <c r="M460" s="87"/>
      <c r="N460" s="87"/>
    </row>
    <row r="461" ht="12.75">
      <c r="L461" s="87"/>
      <c r="M461" s="87"/>
      <c r="N461" s="87"/>
    </row>
    <row r="462" ht="12.75">
      <c r="L462" s="87"/>
      <c r="M462" s="87"/>
      <c r="N462" s="87"/>
    </row>
    <row r="463" ht="12.75">
      <c r="L463" s="87"/>
      <c r="M463" s="87"/>
      <c r="N463" s="87"/>
    </row>
    <row r="464" ht="12.75">
      <c r="L464" s="87"/>
      <c r="M464" s="87"/>
      <c r="N464" s="87"/>
    </row>
    <row r="465" ht="12.75">
      <c r="L465" s="87"/>
      <c r="M465" s="87"/>
      <c r="N465" s="87"/>
    </row>
    <row r="466" ht="12.75">
      <c r="L466" s="87"/>
      <c r="M466" s="87"/>
      <c r="N466" s="87"/>
    </row>
    <row r="467" ht="12.75">
      <c r="L467" s="87"/>
      <c r="M467" s="87"/>
      <c r="N467" s="87"/>
    </row>
    <row r="468" ht="12.75">
      <c r="L468" s="87"/>
      <c r="M468" s="87"/>
      <c r="N468" s="87"/>
    </row>
    <row r="469" ht="12.75">
      <c r="L469" s="87"/>
      <c r="M469" s="87"/>
      <c r="N469" s="87"/>
    </row>
    <row r="470" ht="12.75">
      <c r="L470" s="87"/>
      <c r="M470" s="87"/>
      <c r="N470" s="87"/>
    </row>
    <row r="471" ht="12.75">
      <c r="L471" s="87"/>
      <c r="M471" s="87"/>
      <c r="N471" s="87"/>
    </row>
    <row r="472" ht="12.75">
      <c r="L472" s="87"/>
      <c r="M472" s="87"/>
      <c r="N472" s="87"/>
    </row>
    <row r="473" ht="12.75">
      <c r="L473" s="87"/>
      <c r="M473" s="87"/>
      <c r="N473" s="87"/>
    </row>
    <row r="474" ht="12.75">
      <c r="L474" s="87"/>
      <c r="M474" s="87"/>
      <c r="N474" s="87"/>
    </row>
    <row r="475" ht="12.75">
      <c r="L475" s="87"/>
      <c r="M475" s="87"/>
      <c r="N475" s="87"/>
    </row>
    <row r="476" ht="12.75">
      <c r="L476" s="87"/>
      <c r="M476" s="87"/>
      <c r="N476" s="87"/>
    </row>
    <row r="477" ht="12.75">
      <c r="L477" s="87"/>
      <c r="M477" s="87"/>
      <c r="N477" s="87"/>
    </row>
    <row r="478" ht="12.75">
      <c r="L478" s="87"/>
      <c r="M478" s="87"/>
      <c r="N478" s="87"/>
    </row>
    <row r="479" ht="12.75">
      <c r="L479" s="87"/>
      <c r="M479" s="87"/>
      <c r="N479" s="87"/>
    </row>
    <row r="480" ht="12.75">
      <c r="L480" s="87"/>
      <c r="M480" s="87"/>
      <c r="N480" s="87"/>
    </row>
    <row r="481" ht="12.75">
      <c r="L481" s="87"/>
      <c r="M481" s="87"/>
      <c r="N481" s="87"/>
    </row>
    <row r="482" ht="12.75">
      <c r="L482" s="87"/>
      <c r="M482" s="87"/>
      <c r="N482" s="87"/>
    </row>
    <row r="483" ht="12.75">
      <c r="L483" s="87"/>
      <c r="M483" s="87"/>
      <c r="N483" s="87"/>
    </row>
    <row r="484" ht="12.75">
      <c r="L484" s="87"/>
      <c r="M484" s="87"/>
      <c r="N484" s="87"/>
    </row>
    <row r="485" ht="12.75">
      <c r="L485" s="87"/>
      <c r="M485" s="87"/>
      <c r="N485" s="87"/>
    </row>
    <row r="486" ht="12.75">
      <c r="L486" s="87"/>
      <c r="M486" s="87"/>
      <c r="N486" s="87"/>
    </row>
    <row r="487" ht="12.75">
      <c r="L487" s="87"/>
      <c r="M487" s="87"/>
      <c r="N487" s="87"/>
    </row>
    <row r="488" ht="12.75">
      <c r="L488" s="87"/>
      <c r="M488" s="87"/>
      <c r="N488" s="87"/>
    </row>
    <row r="489" ht="12.75">
      <c r="L489" s="87"/>
      <c r="M489" s="87"/>
      <c r="N489" s="87"/>
    </row>
    <row r="490" ht="12.75">
      <c r="L490" s="87"/>
      <c r="M490" s="87"/>
      <c r="N490" s="87"/>
    </row>
    <row r="491" ht="12.75">
      <c r="L491" s="87"/>
      <c r="M491" s="87"/>
      <c r="N491" s="87"/>
    </row>
    <row r="492" ht="12.75">
      <c r="L492" s="87"/>
      <c r="M492" s="87"/>
      <c r="N492" s="87"/>
    </row>
    <row r="493" ht="12.75">
      <c r="L493" s="87"/>
      <c r="M493" s="87"/>
      <c r="N493" s="87"/>
    </row>
    <row r="494" ht="12.75">
      <c r="L494" s="87"/>
      <c r="M494" s="87"/>
      <c r="N494" s="87"/>
    </row>
    <row r="495" ht="12.75">
      <c r="L495" s="87"/>
      <c r="M495" s="87"/>
      <c r="N495" s="87"/>
    </row>
    <row r="496" ht="12.75">
      <c r="L496" s="87"/>
      <c r="M496" s="87"/>
      <c r="N496" s="87"/>
    </row>
    <row r="497" ht="12.75">
      <c r="L497" s="87"/>
      <c r="M497" s="87"/>
      <c r="N497" s="87"/>
    </row>
    <row r="498" ht="12.75">
      <c r="L498" s="87"/>
      <c r="M498" s="87"/>
      <c r="N498" s="87"/>
    </row>
    <row r="499" ht="12.75">
      <c r="L499" s="87"/>
      <c r="M499" s="87"/>
      <c r="N499" s="87"/>
    </row>
    <row r="500" ht="12.75">
      <c r="L500" s="87"/>
      <c r="M500" s="87"/>
      <c r="N500" s="87"/>
    </row>
    <row r="501" ht="12.75">
      <c r="L501" s="87"/>
      <c r="M501" s="87"/>
      <c r="N501" s="87"/>
    </row>
    <row r="502" ht="12.75">
      <c r="L502" s="87"/>
      <c r="M502" s="87"/>
      <c r="N502" s="87"/>
    </row>
    <row r="503" ht="12.75">
      <c r="L503" s="87"/>
      <c r="M503" s="87"/>
      <c r="N503" s="87"/>
    </row>
    <row r="504" ht="12.75">
      <c r="L504" s="87"/>
      <c r="M504" s="87"/>
      <c r="N504" s="87"/>
    </row>
    <row r="505" ht="12.75">
      <c r="L505" s="87"/>
      <c r="M505" s="87"/>
      <c r="N505" s="87"/>
    </row>
    <row r="506" ht="12.75">
      <c r="L506" s="87"/>
      <c r="M506" s="87"/>
      <c r="N506" s="87"/>
    </row>
    <row r="507" ht="12.75">
      <c r="L507" s="87"/>
      <c r="M507" s="87"/>
      <c r="N507" s="87"/>
    </row>
    <row r="508" ht="12.75">
      <c r="L508" s="87"/>
      <c r="M508" s="87"/>
      <c r="N508" s="87"/>
    </row>
    <row r="509" ht="12.75">
      <c r="L509" s="87"/>
      <c r="M509" s="87"/>
      <c r="N509" s="87"/>
    </row>
    <row r="510" ht="12.75">
      <c r="L510" s="87"/>
      <c r="M510" s="87"/>
      <c r="N510" s="87"/>
    </row>
    <row r="511" ht="12.75">
      <c r="L511" s="87"/>
      <c r="M511" s="87"/>
      <c r="N511" s="87"/>
    </row>
    <row r="512" ht="12.75">
      <c r="L512" s="87"/>
      <c r="M512" s="87"/>
      <c r="N512" s="87"/>
    </row>
    <row r="513" ht="12.75">
      <c r="L513" s="87"/>
      <c r="M513" s="87"/>
      <c r="N513" s="87"/>
    </row>
    <row r="514" ht="12.75">
      <c r="L514" s="87"/>
      <c r="M514" s="87"/>
      <c r="N514" s="87"/>
    </row>
    <row r="515" ht="12.75">
      <c r="L515" s="87"/>
      <c r="M515" s="87"/>
      <c r="N515" s="87"/>
    </row>
    <row r="516" ht="12.75">
      <c r="L516" s="87"/>
      <c r="M516" s="87"/>
      <c r="N516" s="87"/>
    </row>
    <row r="517" ht="12.75">
      <c r="L517" s="87"/>
      <c r="M517" s="87"/>
      <c r="N517" s="87"/>
    </row>
    <row r="518" ht="12.75">
      <c r="L518" s="87"/>
      <c r="M518" s="87"/>
      <c r="N518" s="87"/>
    </row>
    <row r="519" ht="12.75">
      <c r="L519" s="87"/>
      <c r="M519" s="87"/>
      <c r="N519" s="87"/>
    </row>
    <row r="520" ht="12.75">
      <c r="L520" s="87"/>
      <c r="M520" s="87"/>
      <c r="N520" s="87"/>
    </row>
    <row r="521" ht="12.75">
      <c r="L521" s="87"/>
      <c r="M521" s="87"/>
      <c r="N521" s="87"/>
    </row>
    <row r="522" ht="12.75">
      <c r="L522" s="87"/>
      <c r="M522" s="87"/>
      <c r="N522" s="87"/>
    </row>
    <row r="523" ht="12.75">
      <c r="L523" s="87"/>
      <c r="M523" s="87"/>
      <c r="N523" s="87"/>
    </row>
    <row r="524" ht="12.75">
      <c r="L524" s="87"/>
      <c r="M524" s="87"/>
      <c r="N524" s="87"/>
    </row>
    <row r="525" ht="12.75">
      <c r="L525" s="87"/>
      <c r="M525" s="87"/>
      <c r="N525" s="87"/>
    </row>
    <row r="526" ht="12.75">
      <c r="L526" s="87"/>
      <c r="M526" s="87"/>
      <c r="N526" s="87"/>
    </row>
    <row r="527" ht="12.75">
      <c r="L527" s="87"/>
      <c r="M527" s="87"/>
      <c r="N527" s="87"/>
    </row>
    <row r="528" ht="12.75">
      <c r="L528" s="87"/>
      <c r="M528" s="87"/>
      <c r="N528" s="87"/>
    </row>
    <row r="529" ht="12.75">
      <c r="L529" s="87"/>
      <c r="M529" s="87"/>
      <c r="N529" s="87"/>
    </row>
    <row r="530" ht="12.75">
      <c r="L530" s="87"/>
      <c r="M530" s="87"/>
      <c r="N530" s="87"/>
    </row>
    <row r="531" ht="12.75">
      <c r="L531" s="87"/>
      <c r="M531" s="87"/>
      <c r="N531" s="87"/>
    </row>
    <row r="532" ht="12.75">
      <c r="L532" s="87"/>
      <c r="M532" s="87"/>
      <c r="N532" s="87"/>
    </row>
    <row r="533" ht="12.75">
      <c r="L533" s="87"/>
      <c r="M533" s="87"/>
      <c r="N533" s="87"/>
    </row>
    <row r="534" ht="12.75">
      <c r="L534" s="87"/>
      <c r="M534" s="87"/>
      <c r="N534" s="87"/>
    </row>
    <row r="535" ht="12.75">
      <c r="L535" s="87"/>
      <c r="M535" s="87"/>
      <c r="N535" s="87"/>
    </row>
    <row r="536" ht="12.75">
      <c r="L536" s="87"/>
      <c r="M536" s="87"/>
      <c r="N536" s="87"/>
    </row>
    <row r="537" ht="12.75">
      <c r="L537" s="87"/>
      <c r="M537" s="87"/>
      <c r="N537" s="87"/>
    </row>
    <row r="538" ht="12.75">
      <c r="L538" s="87"/>
      <c r="M538" s="87"/>
      <c r="N538" s="87"/>
    </row>
    <row r="539" ht="12.75">
      <c r="L539" s="87"/>
      <c r="M539" s="87"/>
      <c r="N539" s="87"/>
    </row>
    <row r="540" ht="12.75">
      <c r="L540" s="87"/>
      <c r="M540" s="87"/>
      <c r="N540" s="87"/>
    </row>
    <row r="541" ht="12.75">
      <c r="L541" s="87"/>
      <c r="M541" s="87"/>
      <c r="N541" s="87"/>
    </row>
    <row r="542" ht="12.75">
      <c r="L542" s="87"/>
      <c r="M542" s="87"/>
      <c r="N542" s="87"/>
    </row>
    <row r="543" ht="12.75">
      <c r="L543" s="87"/>
      <c r="M543" s="87"/>
      <c r="N543" s="87"/>
    </row>
    <row r="544" ht="12.75">
      <c r="L544" s="87"/>
      <c r="M544" s="87"/>
      <c r="N544" s="87"/>
    </row>
    <row r="545" ht="12.75">
      <c r="L545" s="87"/>
      <c r="M545" s="87"/>
      <c r="N545" s="87"/>
    </row>
    <row r="546" ht="12.75">
      <c r="L546" s="87"/>
      <c r="M546" s="87"/>
      <c r="N546" s="87"/>
    </row>
    <row r="547" ht="12.75">
      <c r="L547" s="87"/>
      <c r="M547" s="87"/>
      <c r="N547" s="87"/>
    </row>
    <row r="548" ht="12.75">
      <c r="L548" s="87"/>
      <c r="M548" s="87"/>
      <c r="N548" s="87"/>
    </row>
    <row r="549" ht="12.75">
      <c r="L549" s="87"/>
      <c r="M549" s="87"/>
      <c r="N549" s="87"/>
    </row>
    <row r="550" ht="12.75">
      <c r="L550" s="87"/>
      <c r="M550" s="87"/>
      <c r="N550" s="87"/>
    </row>
    <row r="551" ht="12.75">
      <c r="L551" s="87"/>
      <c r="M551" s="87"/>
      <c r="N551" s="87"/>
    </row>
    <row r="552" ht="12.75">
      <c r="L552" s="87"/>
      <c r="M552" s="87"/>
      <c r="N552" s="87"/>
    </row>
    <row r="553" ht="12.75">
      <c r="L553" s="87"/>
      <c r="M553" s="87"/>
      <c r="N553" s="87"/>
    </row>
    <row r="554" ht="12.75">
      <c r="L554" s="87"/>
      <c r="M554" s="87"/>
      <c r="N554" s="87"/>
    </row>
    <row r="555" ht="12.75">
      <c r="L555" s="87"/>
      <c r="M555" s="87"/>
      <c r="N555" s="87"/>
    </row>
    <row r="556" ht="12.75">
      <c r="L556" s="87"/>
      <c r="M556" s="87"/>
      <c r="N556" s="87"/>
    </row>
    <row r="557" ht="12.75">
      <c r="L557" s="87"/>
      <c r="M557" s="87"/>
      <c r="N557" s="87"/>
    </row>
    <row r="558" ht="12.75">
      <c r="L558" s="87"/>
      <c r="M558" s="87"/>
      <c r="N558" s="87"/>
    </row>
    <row r="559" ht="12.75">
      <c r="L559" s="87"/>
      <c r="M559" s="87"/>
      <c r="N559" s="87"/>
    </row>
    <row r="560" ht="12.75">
      <c r="L560" s="87"/>
      <c r="M560" s="87"/>
      <c r="N560" s="87"/>
    </row>
    <row r="561" ht="12.75">
      <c r="L561" s="87"/>
      <c r="M561" s="87"/>
      <c r="N561" s="87"/>
    </row>
    <row r="562" ht="12.75">
      <c r="L562" s="87"/>
      <c r="M562" s="87"/>
      <c r="N562" s="87"/>
    </row>
    <row r="563" ht="12.75">
      <c r="L563" s="87"/>
      <c r="M563" s="87"/>
      <c r="N563" s="87"/>
    </row>
    <row r="564" ht="12.75">
      <c r="L564" s="87"/>
      <c r="M564" s="87"/>
      <c r="N564" s="87"/>
    </row>
    <row r="565" ht="12.75">
      <c r="L565" s="87"/>
      <c r="M565" s="87"/>
      <c r="N565" s="87"/>
    </row>
    <row r="566" ht="12.75">
      <c r="L566" s="87"/>
      <c r="M566" s="87"/>
      <c r="N566" s="87"/>
    </row>
    <row r="567" ht="12.75">
      <c r="L567" s="87"/>
      <c r="M567" s="87"/>
      <c r="N567" s="87"/>
    </row>
    <row r="568" ht="12.75">
      <c r="L568" s="87"/>
      <c r="M568" s="87"/>
      <c r="N568" s="87"/>
    </row>
    <row r="569" ht="12.75">
      <c r="L569" s="87"/>
      <c r="M569" s="87"/>
      <c r="N569" s="87"/>
    </row>
    <row r="570" ht="12.75">
      <c r="L570" s="87"/>
      <c r="M570" s="87"/>
      <c r="N570" s="87"/>
    </row>
    <row r="571" ht="12.75">
      <c r="L571" s="87"/>
      <c r="M571" s="87"/>
      <c r="N571" s="87"/>
    </row>
    <row r="572" ht="12.75">
      <c r="L572" s="87"/>
      <c r="M572" s="87"/>
      <c r="N572" s="87"/>
    </row>
    <row r="573" ht="12.75">
      <c r="L573" s="87"/>
      <c r="M573" s="87"/>
      <c r="N573" s="87"/>
    </row>
    <row r="574" ht="12.75">
      <c r="L574" s="87"/>
      <c r="M574" s="87"/>
      <c r="N574" s="87"/>
    </row>
    <row r="575" ht="12.75">
      <c r="L575" s="87"/>
      <c r="M575" s="87"/>
      <c r="N575" s="87"/>
    </row>
    <row r="576" ht="12.75">
      <c r="L576" s="87"/>
      <c r="M576" s="87"/>
      <c r="N576" s="87"/>
    </row>
    <row r="577" ht="12.75">
      <c r="L577" s="87"/>
      <c r="M577" s="87"/>
      <c r="N577" s="87"/>
    </row>
    <row r="578" ht="12.75">
      <c r="L578" s="87"/>
      <c r="M578" s="87"/>
      <c r="N578" s="87"/>
    </row>
    <row r="579" ht="12.75">
      <c r="L579" s="87"/>
      <c r="M579" s="87"/>
      <c r="N579" s="87"/>
    </row>
    <row r="580" ht="12.75">
      <c r="L580" s="87"/>
      <c r="M580" s="87"/>
      <c r="N580" s="87"/>
    </row>
    <row r="581" ht="12.75">
      <c r="L581" s="87"/>
      <c r="M581" s="87"/>
      <c r="N581" s="87"/>
    </row>
    <row r="582" ht="12.75">
      <c r="L582" s="87"/>
      <c r="M582" s="87"/>
      <c r="N582" s="87"/>
    </row>
    <row r="583" ht="12.75">
      <c r="L583" s="87"/>
      <c r="M583" s="87"/>
      <c r="N583" s="87"/>
    </row>
    <row r="584" ht="12.75">
      <c r="L584" s="87"/>
      <c r="M584" s="87"/>
      <c r="N584" s="87"/>
    </row>
    <row r="585" ht="12.75">
      <c r="L585" s="87"/>
      <c r="M585" s="87"/>
      <c r="N585" s="87"/>
    </row>
    <row r="586" ht="12.75">
      <c r="L586" s="87"/>
      <c r="M586" s="87"/>
      <c r="N586" s="87"/>
    </row>
    <row r="587" ht="12.75">
      <c r="L587" s="87"/>
      <c r="M587" s="87"/>
      <c r="N587" s="87"/>
    </row>
    <row r="588" ht="12.75">
      <c r="L588" s="87"/>
      <c r="M588" s="87"/>
      <c r="N588" s="87"/>
    </row>
    <row r="589" ht="12.75">
      <c r="L589" s="87"/>
      <c r="M589" s="87"/>
      <c r="N589" s="87"/>
    </row>
    <row r="590" ht="12.75">
      <c r="L590" s="87"/>
      <c r="M590" s="87"/>
      <c r="N590" s="87"/>
    </row>
    <row r="591" ht="12.75">
      <c r="L591" s="87"/>
      <c r="M591" s="87"/>
      <c r="N591" s="87"/>
    </row>
    <row r="592" ht="12.75">
      <c r="L592" s="87"/>
      <c r="M592" s="87"/>
      <c r="N592" s="87"/>
    </row>
    <row r="593" ht="12.75">
      <c r="L593" s="87"/>
      <c r="M593" s="87"/>
      <c r="N593" s="87"/>
    </row>
    <row r="594" ht="12.75">
      <c r="L594" s="87"/>
      <c r="M594" s="87"/>
      <c r="N594" s="87"/>
    </row>
    <row r="595" ht="12.75">
      <c r="L595" s="87"/>
      <c r="M595" s="87"/>
      <c r="N595" s="87"/>
    </row>
    <row r="596" ht="12.75">
      <c r="L596" s="87"/>
      <c r="M596" s="87"/>
      <c r="N596" s="87"/>
    </row>
    <row r="597" ht="12.75">
      <c r="L597" s="87"/>
      <c r="M597" s="87"/>
      <c r="N597" s="87"/>
    </row>
    <row r="598" ht="12.75">
      <c r="L598" s="87"/>
      <c r="M598" s="87"/>
      <c r="N598" s="87"/>
    </row>
    <row r="599" ht="12.75">
      <c r="L599" s="87"/>
      <c r="M599" s="87"/>
      <c r="N599" s="87"/>
    </row>
    <row r="600" ht="12.75">
      <c r="L600" s="87"/>
      <c r="M600" s="87"/>
      <c r="N600" s="87"/>
    </row>
    <row r="601" ht="12.75">
      <c r="L601" s="87"/>
      <c r="M601" s="87"/>
      <c r="N601" s="87"/>
    </row>
    <row r="602" ht="12.75">
      <c r="L602" s="87"/>
      <c r="M602" s="87"/>
      <c r="N602" s="87"/>
    </row>
    <row r="603" ht="12.75">
      <c r="L603" s="87"/>
      <c r="M603" s="87"/>
      <c r="N603" s="87"/>
    </row>
    <row r="604" ht="12.75">
      <c r="L604" s="87"/>
      <c r="M604" s="87"/>
      <c r="N604" s="87"/>
    </row>
    <row r="605" ht="12.75">
      <c r="L605" s="87"/>
      <c r="M605" s="87"/>
      <c r="N605" s="87"/>
    </row>
    <row r="606" ht="12.75">
      <c r="L606" s="87"/>
      <c r="M606" s="87"/>
      <c r="N606" s="87"/>
    </row>
    <row r="607" ht="12.75">
      <c r="L607" s="87"/>
      <c r="M607" s="87"/>
      <c r="N607" s="87"/>
    </row>
    <row r="608" ht="12.75">
      <c r="L608" s="87"/>
      <c r="M608" s="87"/>
      <c r="N608" s="87"/>
    </row>
    <row r="609" ht="12.75">
      <c r="L609" s="87"/>
      <c r="M609" s="87"/>
      <c r="N609" s="87"/>
    </row>
    <row r="610" ht="12.75">
      <c r="L610" s="87"/>
      <c r="M610" s="87"/>
      <c r="N610" s="87"/>
    </row>
    <row r="611" ht="12.75">
      <c r="L611" s="87"/>
      <c r="M611" s="87"/>
      <c r="N611" s="87"/>
    </row>
    <row r="612" ht="12.75">
      <c r="L612" s="87"/>
      <c r="M612" s="87"/>
      <c r="N612" s="87"/>
    </row>
    <row r="613" ht="12.75">
      <c r="L613" s="87"/>
      <c r="M613" s="87"/>
      <c r="N613" s="87"/>
    </row>
    <row r="614" ht="12.75">
      <c r="L614" s="87"/>
      <c r="M614" s="87"/>
      <c r="N614" s="87"/>
    </row>
    <row r="615" ht="12.75">
      <c r="L615" s="87"/>
      <c r="M615" s="87"/>
      <c r="N615" s="87"/>
    </row>
    <row r="616" ht="12.75">
      <c r="L616" s="87"/>
      <c r="M616" s="87"/>
      <c r="N616" s="87"/>
    </row>
    <row r="617" ht="12.75">
      <c r="L617" s="87"/>
      <c r="M617" s="87"/>
      <c r="N617" s="87"/>
    </row>
    <row r="618" ht="12.75">
      <c r="L618" s="87"/>
      <c r="M618" s="87"/>
      <c r="N618" s="87"/>
    </row>
    <row r="619" ht="12.75">
      <c r="L619" s="87"/>
      <c r="M619" s="87"/>
      <c r="N619" s="87"/>
    </row>
    <row r="620" ht="12.75">
      <c r="L620" s="87"/>
      <c r="M620" s="87"/>
      <c r="N620" s="87"/>
    </row>
    <row r="621" ht="12.75">
      <c r="L621" s="87"/>
      <c r="M621" s="87"/>
      <c r="N621" s="87"/>
    </row>
    <row r="622" ht="12.75">
      <c r="L622" s="87"/>
      <c r="M622" s="87"/>
      <c r="N622" s="87"/>
    </row>
    <row r="623" ht="12.75">
      <c r="L623" s="87"/>
      <c r="M623" s="87"/>
      <c r="N623" s="87"/>
    </row>
    <row r="624" ht="12.75">
      <c r="L624" s="87"/>
      <c r="M624" s="87"/>
      <c r="N624" s="87"/>
    </row>
    <row r="625" ht="12.75">
      <c r="L625" s="87"/>
      <c r="M625" s="87"/>
      <c r="N625" s="87"/>
    </row>
    <row r="626" ht="12.75">
      <c r="L626" s="87"/>
      <c r="M626" s="87"/>
      <c r="N626" s="87"/>
    </row>
    <row r="627" ht="12.75">
      <c r="L627" s="87"/>
      <c r="M627" s="87"/>
      <c r="N627" s="87"/>
    </row>
    <row r="628" ht="12.75">
      <c r="L628" s="87"/>
      <c r="M628" s="87"/>
      <c r="N628" s="87"/>
    </row>
    <row r="629" ht="12.75">
      <c r="L629" s="87"/>
      <c r="M629" s="87"/>
      <c r="N629" s="87"/>
    </row>
    <row r="630" ht="12.75">
      <c r="L630" s="87"/>
      <c r="M630" s="87"/>
      <c r="N630" s="87"/>
    </row>
    <row r="631" ht="12.75">
      <c r="L631" s="87"/>
      <c r="M631" s="87"/>
      <c r="N631" s="87"/>
    </row>
    <row r="632" ht="12.75">
      <c r="L632" s="87"/>
      <c r="M632" s="87"/>
      <c r="N632" s="87"/>
    </row>
    <row r="633" ht="12.75">
      <c r="L633" s="87"/>
      <c r="M633" s="87"/>
      <c r="N633" s="87"/>
    </row>
    <row r="634" ht="12.75">
      <c r="L634" s="87"/>
      <c r="M634" s="87"/>
      <c r="N634" s="87"/>
    </row>
    <row r="635" ht="12.75">
      <c r="L635" s="87"/>
      <c r="M635" s="87"/>
      <c r="N635" s="87"/>
    </row>
    <row r="636" ht="12.75">
      <c r="L636" s="87"/>
      <c r="M636" s="87"/>
      <c r="N636" s="87"/>
    </row>
    <row r="637" ht="12.75">
      <c r="L637" s="87"/>
      <c r="M637" s="87"/>
      <c r="N637" s="87"/>
    </row>
    <row r="638" ht="12.75">
      <c r="L638" s="87"/>
      <c r="M638" s="87"/>
      <c r="N638" s="87"/>
    </row>
    <row r="639" ht="12.75">
      <c r="L639" s="87"/>
      <c r="M639" s="87"/>
      <c r="N639" s="87"/>
    </row>
    <row r="640" ht="12.75">
      <c r="L640" s="87"/>
      <c r="M640" s="87"/>
      <c r="N640" s="87"/>
    </row>
    <row r="641" ht="12.75">
      <c r="L641" s="87"/>
      <c r="M641" s="87"/>
      <c r="N641" s="87"/>
    </row>
    <row r="642" ht="12.75">
      <c r="L642" s="87"/>
      <c r="M642" s="87"/>
      <c r="N642" s="87"/>
    </row>
    <row r="643" ht="12.75">
      <c r="L643" s="87"/>
      <c r="M643" s="87"/>
      <c r="N643" s="87"/>
    </row>
    <row r="644" ht="12.75">
      <c r="L644" s="87"/>
      <c r="M644" s="87"/>
      <c r="N644" s="87"/>
    </row>
    <row r="645" ht="12.75">
      <c r="L645" s="87"/>
      <c r="M645" s="87"/>
      <c r="N645" s="87"/>
    </row>
    <row r="646" ht="12.75">
      <c r="L646" s="87"/>
      <c r="M646" s="87"/>
      <c r="N646" s="87"/>
    </row>
    <row r="647" ht="12.75">
      <c r="L647" s="87"/>
      <c r="M647" s="87"/>
      <c r="N647" s="87"/>
    </row>
    <row r="648" ht="12.75">
      <c r="L648" s="87"/>
      <c r="M648" s="87"/>
      <c r="N648" s="87"/>
    </row>
    <row r="649" ht="12.75">
      <c r="L649" s="87"/>
      <c r="M649" s="87"/>
      <c r="N649" s="87"/>
    </row>
    <row r="650" ht="12.75">
      <c r="L650" s="87"/>
      <c r="M650" s="87"/>
      <c r="N650" s="87"/>
    </row>
    <row r="651" ht="12.75">
      <c r="L651" s="87"/>
      <c r="M651" s="87"/>
      <c r="N651" s="87"/>
    </row>
    <row r="652" ht="12.75">
      <c r="L652" s="87"/>
      <c r="M652" s="87"/>
      <c r="N652" s="87"/>
    </row>
    <row r="653" ht="12.75">
      <c r="L653" s="87"/>
      <c r="M653" s="87"/>
      <c r="N653" s="87"/>
    </row>
    <row r="654" ht="12.75">
      <c r="L654" s="87"/>
      <c r="M654" s="87"/>
      <c r="N654" s="87"/>
    </row>
    <row r="655" ht="12.75">
      <c r="L655" s="87"/>
      <c r="M655" s="87"/>
      <c r="N655" s="87"/>
    </row>
    <row r="656" ht="12.75">
      <c r="L656" s="87"/>
      <c r="M656" s="87"/>
      <c r="N656" s="87"/>
    </row>
    <row r="657" ht="12.75">
      <c r="L657" s="87"/>
      <c r="M657" s="87"/>
      <c r="N657" s="87"/>
    </row>
    <row r="658" ht="12.75">
      <c r="L658" s="87"/>
      <c r="M658" s="87"/>
      <c r="N658" s="87"/>
    </row>
    <row r="659" ht="12.75">
      <c r="L659" s="87"/>
      <c r="M659" s="87"/>
      <c r="N659" s="87"/>
    </row>
    <row r="660" ht="12.75">
      <c r="L660" s="87"/>
      <c r="M660" s="87"/>
      <c r="N660" s="87"/>
    </row>
    <row r="661" ht="12.75">
      <c r="L661" s="87"/>
      <c r="M661" s="87"/>
      <c r="N661" s="87"/>
    </row>
    <row r="662" ht="12.75">
      <c r="L662" s="87"/>
      <c r="M662" s="87"/>
      <c r="N662" s="87"/>
    </row>
    <row r="663" ht="12.75">
      <c r="L663" s="87"/>
      <c r="M663" s="87"/>
      <c r="N663" s="87"/>
    </row>
    <row r="664" ht="12.75">
      <c r="L664" s="87"/>
      <c r="M664" s="87"/>
      <c r="N664" s="87"/>
    </row>
    <row r="665" ht="12.75">
      <c r="L665" s="87"/>
      <c r="M665" s="87"/>
      <c r="N665" s="87"/>
    </row>
    <row r="666" ht="12.75">
      <c r="L666" s="87"/>
      <c r="M666" s="87"/>
      <c r="N666" s="87"/>
    </row>
    <row r="667" ht="12.75">
      <c r="L667" s="87"/>
      <c r="M667" s="87"/>
      <c r="N667" s="87"/>
    </row>
    <row r="668" ht="12.75">
      <c r="L668" s="87"/>
      <c r="M668" s="87"/>
      <c r="N668" s="87"/>
    </row>
    <row r="669" ht="12.75">
      <c r="L669" s="87"/>
      <c r="M669" s="87"/>
      <c r="N669" s="87"/>
    </row>
    <row r="670" ht="12.75">
      <c r="L670" s="87"/>
      <c r="M670" s="87"/>
      <c r="N670" s="87"/>
    </row>
    <row r="671" ht="12.75">
      <c r="L671" s="87"/>
      <c r="M671" s="87"/>
      <c r="N671" s="87"/>
    </row>
    <row r="672" ht="12.75">
      <c r="L672" s="87"/>
      <c r="M672" s="87"/>
      <c r="N672" s="87"/>
    </row>
    <row r="673" ht="12.75">
      <c r="L673" s="87"/>
      <c r="M673" s="87"/>
      <c r="N673" s="87"/>
    </row>
    <row r="674" ht="12.75">
      <c r="L674" s="87"/>
      <c r="M674" s="87"/>
      <c r="N674" s="87"/>
    </row>
    <row r="675" ht="12.75">
      <c r="L675" s="87"/>
      <c r="M675" s="87"/>
      <c r="N675" s="87"/>
    </row>
    <row r="676" ht="12.75">
      <c r="L676" s="87"/>
      <c r="M676" s="87"/>
      <c r="N676" s="87"/>
    </row>
    <row r="677" ht="12.75">
      <c r="L677" s="87"/>
      <c r="M677" s="87"/>
      <c r="N677" s="87"/>
    </row>
    <row r="678" ht="12.75">
      <c r="L678" s="87"/>
      <c r="M678" s="87"/>
      <c r="N678" s="87"/>
    </row>
    <row r="679" ht="12.75">
      <c r="L679" s="87"/>
      <c r="M679" s="87"/>
      <c r="N679" s="87"/>
    </row>
    <row r="680" ht="12.75">
      <c r="L680" s="87"/>
      <c r="M680" s="87"/>
      <c r="N680" s="87"/>
    </row>
    <row r="681" ht="12.75">
      <c r="L681" s="87"/>
      <c r="M681" s="87"/>
      <c r="N681" s="87"/>
    </row>
    <row r="682" ht="12.75">
      <c r="L682" s="87"/>
      <c r="M682" s="87"/>
      <c r="N682" s="87"/>
    </row>
    <row r="683" ht="12.75">
      <c r="L683" s="87"/>
      <c r="M683" s="87"/>
      <c r="N683" s="87"/>
    </row>
    <row r="684" ht="12.75">
      <c r="L684" s="87"/>
      <c r="M684" s="87"/>
      <c r="N684" s="87"/>
    </row>
    <row r="685" ht="12.75">
      <c r="L685" s="87"/>
      <c r="M685" s="87"/>
      <c r="N685" s="87"/>
    </row>
    <row r="686" ht="12.75">
      <c r="L686" s="87"/>
      <c r="M686" s="87"/>
      <c r="N686" s="87"/>
    </row>
    <row r="687" ht="12.75">
      <c r="L687" s="87"/>
      <c r="M687" s="87"/>
      <c r="N687" s="87"/>
    </row>
    <row r="688" ht="12.75">
      <c r="L688" s="87"/>
      <c r="M688" s="87"/>
      <c r="N688" s="87"/>
    </row>
    <row r="689" ht="12.75">
      <c r="L689" s="87"/>
      <c r="M689" s="87"/>
      <c r="N689" s="87"/>
    </row>
    <row r="690" ht="12.75">
      <c r="L690" s="87"/>
      <c r="M690" s="87"/>
      <c r="N690" s="87"/>
    </row>
    <row r="691" ht="12.75">
      <c r="L691" s="87"/>
      <c r="M691" s="87"/>
      <c r="N691" s="87"/>
    </row>
    <row r="692" ht="12.75">
      <c r="L692" s="87"/>
      <c r="M692" s="87"/>
      <c r="N692" s="87"/>
    </row>
    <row r="693" ht="12.75">
      <c r="L693" s="87"/>
      <c r="M693" s="87"/>
      <c r="N693" s="87"/>
    </row>
    <row r="694" ht="12.75">
      <c r="L694" s="87"/>
      <c r="M694" s="87"/>
      <c r="N694" s="87"/>
    </row>
    <row r="695" ht="12.75">
      <c r="L695" s="87"/>
      <c r="M695" s="87"/>
      <c r="N695" s="87"/>
    </row>
    <row r="696" ht="12.75">
      <c r="L696" s="87"/>
      <c r="M696" s="87"/>
      <c r="N696" s="87"/>
    </row>
    <row r="697" ht="12.75">
      <c r="L697" s="87"/>
      <c r="M697" s="87"/>
      <c r="N697" s="87"/>
    </row>
    <row r="698" ht="12.75">
      <c r="L698" s="87"/>
      <c r="M698" s="87"/>
      <c r="N698" s="87"/>
    </row>
    <row r="699" ht="12.75">
      <c r="L699" s="87"/>
      <c r="M699" s="87"/>
      <c r="N699" s="87"/>
    </row>
    <row r="700" ht="12.75">
      <c r="L700" s="87"/>
      <c r="M700" s="87"/>
      <c r="N700" s="87"/>
    </row>
    <row r="701" ht="12.75">
      <c r="L701" s="87"/>
      <c r="M701" s="87"/>
      <c r="N701" s="87"/>
    </row>
    <row r="702" ht="12.75">
      <c r="L702" s="87"/>
      <c r="M702" s="87"/>
      <c r="N702" s="87"/>
    </row>
    <row r="703" ht="12.75">
      <c r="L703" s="87"/>
      <c r="M703" s="87"/>
      <c r="N703" s="87"/>
    </row>
    <row r="704" ht="12.75">
      <c r="L704" s="87"/>
      <c r="M704" s="87"/>
      <c r="N704" s="87"/>
    </row>
    <row r="705" ht="12.75">
      <c r="L705" s="87"/>
      <c r="M705" s="87"/>
      <c r="N705" s="87"/>
    </row>
    <row r="706" ht="12.75">
      <c r="L706" s="87"/>
      <c r="M706" s="87"/>
      <c r="N706" s="87"/>
    </row>
    <row r="707" ht="12.75">
      <c r="L707" s="87"/>
      <c r="M707" s="87"/>
      <c r="N707" s="87"/>
    </row>
    <row r="708" ht="12.75">
      <c r="L708" s="87"/>
      <c r="M708" s="87"/>
      <c r="N708" s="87"/>
    </row>
    <row r="709" ht="12.75">
      <c r="L709" s="87"/>
      <c r="M709" s="87"/>
      <c r="N709" s="87"/>
    </row>
    <row r="710" ht="12.75">
      <c r="L710" s="87"/>
      <c r="M710" s="87"/>
      <c r="N710" s="87"/>
    </row>
    <row r="711" ht="12.75">
      <c r="L711" s="87"/>
      <c r="M711" s="87"/>
      <c r="N711" s="87"/>
    </row>
    <row r="712" ht="12.75">
      <c r="L712" s="87"/>
      <c r="M712" s="87"/>
      <c r="N712" s="87"/>
    </row>
    <row r="713" ht="12.75">
      <c r="L713" s="87"/>
      <c r="M713" s="87"/>
      <c r="N713" s="87"/>
    </row>
    <row r="714" ht="12.75">
      <c r="L714" s="87"/>
      <c r="M714" s="87"/>
      <c r="N714" s="87"/>
    </row>
    <row r="715" ht="12.75">
      <c r="L715" s="87"/>
      <c r="M715" s="87"/>
      <c r="N715" s="87"/>
    </row>
    <row r="716" ht="12.75">
      <c r="L716" s="87"/>
      <c r="M716" s="87"/>
      <c r="N716" s="87"/>
    </row>
    <row r="717" ht="12.75">
      <c r="L717" s="87"/>
      <c r="M717" s="87"/>
      <c r="N717" s="87"/>
    </row>
    <row r="718" ht="12.75">
      <c r="L718" s="87"/>
      <c r="M718" s="87"/>
      <c r="N718" s="87"/>
    </row>
    <row r="719" ht="12.75">
      <c r="L719" s="87"/>
      <c r="M719" s="87"/>
      <c r="N719" s="87"/>
    </row>
    <row r="720" ht="12.75">
      <c r="L720" s="87"/>
      <c r="M720" s="87"/>
      <c r="N720" s="87"/>
    </row>
    <row r="721" ht="12.75">
      <c r="L721" s="87"/>
      <c r="M721" s="87"/>
      <c r="N721" s="87"/>
    </row>
    <row r="722" ht="12.75">
      <c r="L722" s="87"/>
      <c r="M722" s="87"/>
      <c r="N722" s="87"/>
    </row>
    <row r="723" ht="12.75">
      <c r="L723" s="87"/>
      <c r="M723" s="87"/>
      <c r="N723" s="87"/>
    </row>
    <row r="724" ht="12.75">
      <c r="L724" s="87"/>
      <c r="M724" s="87"/>
      <c r="N724" s="87"/>
    </row>
    <row r="725" ht="12.75">
      <c r="L725" s="87"/>
      <c r="M725" s="87"/>
      <c r="N725" s="87"/>
    </row>
    <row r="726" ht="12.75">
      <c r="L726" s="87"/>
      <c r="M726" s="87"/>
      <c r="N726" s="87"/>
    </row>
    <row r="727" ht="12.75">
      <c r="L727" s="87"/>
      <c r="M727" s="87"/>
      <c r="N727" s="87"/>
    </row>
    <row r="728" ht="12.75">
      <c r="L728" s="87"/>
      <c r="M728" s="87"/>
      <c r="N728" s="87"/>
    </row>
    <row r="729" ht="12.75">
      <c r="L729" s="87"/>
      <c r="M729" s="87"/>
      <c r="N729" s="87"/>
    </row>
    <row r="730" ht="12.75">
      <c r="L730" s="87"/>
      <c r="M730" s="87"/>
      <c r="N730" s="87"/>
    </row>
    <row r="731" ht="12.75">
      <c r="L731" s="87"/>
      <c r="M731" s="87"/>
      <c r="N731" s="87"/>
    </row>
    <row r="732" ht="12.75">
      <c r="L732" s="87"/>
      <c r="M732" s="87"/>
      <c r="N732" s="87"/>
    </row>
    <row r="733" ht="12.75">
      <c r="L733" s="87"/>
      <c r="M733" s="87"/>
      <c r="N733" s="87"/>
    </row>
    <row r="734" ht="12.75">
      <c r="L734" s="87"/>
      <c r="M734" s="87"/>
      <c r="N734" s="87"/>
    </row>
    <row r="735" ht="12.75">
      <c r="L735" s="87"/>
      <c r="M735" s="87"/>
      <c r="N735" s="87"/>
    </row>
    <row r="736" ht="12.75">
      <c r="L736" s="87"/>
      <c r="M736" s="87"/>
      <c r="N736" s="87"/>
    </row>
    <row r="737" ht="12.75">
      <c r="L737" s="87"/>
      <c r="M737" s="87"/>
      <c r="N737" s="87"/>
    </row>
    <row r="738" ht="12.75">
      <c r="L738" s="87"/>
      <c r="M738" s="87"/>
      <c r="N738" s="87"/>
    </row>
    <row r="739" ht="12.75">
      <c r="L739" s="87"/>
      <c r="M739" s="87"/>
      <c r="N739" s="87"/>
    </row>
    <row r="740" ht="12.75">
      <c r="L740" s="87"/>
      <c r="M740" s="87"/>
      <c r="N740" s="87"/>
    </row>
    <row r="741" ht="12.75">
      <c r="L741" s="87"/>
      <c r="M741" s="87"/>
      <c r="N741" s="87"/>
    </row>
    <row r="742" ht="12.75">
      <c r="L742" s="87"/>
      <c r="M742" s="87"/>
      <c r="N742" s="87"/>
    </row>
    <row r="743" ht="12.75">
      <c r="L743" s="87"/>
      <c r="M743" s="87"/>
      <c r="N743" s="87"/>
    </row>
    <row r="744" ht="12.75">
      <c r="L744" s="87"/>
      <c r="M744" s="87"/>
      <c r="N744" s="87"/>
    </row>
    <row r="745" ht="12.75">
      <c r="L745" s="87"/>
      <c r="M745" s="87"/>
      <c r="N745" s="87"/>
    </row>
    <row r="746" ht="12.75">
      <c r="L746" s="87"/>
      <c r="M746" s="87"/>
      <c r="N746" s="87"/>
    </row>
    <row r="747" ht="12.75">
      <c r="L747" s="87"/>
      <c r="M747" s="87"/>
      <c r="N747" s="87"/>
    </row>
    <row r="748" ht="12.75">
      <c r="L748" s="87"/>
      <c r="M748" s="87"/>
      <c r="N748" s="87"/>
    </row>
    <row r="749" ht="12.75">
      <c r="L749" s="87"/>
      <c r="M749" s="87"/>
      <c r="N749" s="87"/>
    </row>
    <row r="750" ht="12.75">
      <c r="L750" s="87"/>
      <c r="M750" s="87"/>
      <c r="N750" s="87"/>
    </row>
    <row r="751" ht="12.75">
      <c r="L751" s="87"/>
      <c r="M751" s="87"/>
      <c r="N751" s="87"/>
    </row>
    <row r="752" ht="12.75">
      <c r="L752" s="87"/>
      <c r="M752" s="87"/>
      <c r="N752" s="87"/>
    </row>
    <row r="753" ht="12.75">
      <c r="L753" s="87"/>
      <c r="M753" s="87"/>
      <c r="N753" s="87"/>
    </row>
    <row r="754" ht="12.75">
      <c r="L754" s="87"/>
      <c r="M754" s="87"/>
      <c r="N754" s="87"/>
    </row>
    <row r="755" ht="12.75">
      <c r="L755" s="87"/>
      <c r="M755" s="87"/>
      <c r="N755" s="87"/>
    </row>
    <row r="756" ht="12.75">
      <c r="L756" s="87"/>
      <c r="M756" s="87"/>
      <c r="N756" s="87"/>
    </row>
    <row r="757" ht="12.75">
      <c r="L757" s="87"/>
      <c r="M757" s="87"/>
      <c r="N757" s="87"/>
    </row>
    <row r="758" ht="12.75">
      <c r="L758" s="87"/>
      <c r="M758" s="87"/>
      <c r="N758" s="87"/>
    </row>
    <row r="759" ht="12.75">
      <c r="L759" s="87"/>
      <c r="M759" s="87"/>
      <c r="N759" s="87"/>
    </row>
    <row r="760" ht="12.75">
      <c r="L760" s="87"/>
      <c r="M760" s="87"/>
      <c r="N760" s="87"/>
    </row>
    <row r="761" ht="12.75">
      <c r="L761" s="87"/>
      <c r="M761" s="87"/>
      <c r="N761" s="87"/>
    </row>
    <row r="762" ht="12.75">
      <c r="L762" s="87"/>
      <c r="M762" s="87"/>
      <c r="N762" s="87"/>
    </row>
    <row r="763" ht="12.75">
      <c r="L763" s="87"/>
      <c r="M763" s="87"/>
      <c r="N763" s="87"/>
    </row>
    <row r="764" ht="12.75">
      <c r="L764" s="87"/>
      <c r="M764" s="87"/>
      <c r="N764" s="87"/>
    </row>
    <row r="765" ht="12.75">
      <c r="L765" s="87"/>
      <c r="M765" s="87"/>
      <c r="N765" s="87"/>
    </row>
    <row r="766" ht="12.75">
      <c r="L766" s="87"/>
      <c r="M766" s="87"/>
      <c r="N766" s="87"/>
    </row>
    <row r="767" ht="12.75">
      <c r="L767" s="87"/>
      <c r="M767" s="87"/>
      <c r="N767" s="87"/>
    </row>
    <row r="768" ht="12.75">
      <c r="L768" s="87"/>
      <c r="M768" s="87"/>
      <c r="N768" s="87"/>
    </row>
    <row r="769" ht="12.75">
      <c r="L769" s="87"/>
      <c r="M769" s="87"/>
      <c r="N769" s="87"/>
    </row>
    <row r="770" ht="12.75">
      <c r="L770" s="87"/>
      <c r="M770" s="87"/>
      <c r="N770" s="87"/>
    </row>
    <row r="771" ht="12.75">
      <c r="L771" s="87"/>
      <c r="M771" s="87"/>
      <c r="N771" s="87"/>
    </row>
    <row r="772" ht="12.75">
      <c r="L772" s="87"/>
      <c r="M772" s="87"/>
      <c r="N772" s="87"/>
    </row>
    <row r="773" ht="12.75">
      <c r="L773" s="87"/>
      <c r="M773" s="87"/>
      <c r="N773" s="87"/>
    </row>
    <row r="774" ht="12.75">
      <c r="L774" s="87"/>
      <c r="M774" s="87"/>
      <c r="N774" s="87"/>
    </row>
    <row r="775" ht="12.75">
      <c r="L775" s="87"/>
      <c r="M775" s="87"/>
      <c r="N775" s="87"/>
    </row>
    <row r="776" ht="12.75">
      <c r="L776" s="87"/>
      <c r="M776" s="87"/>
      <c r="N776" s="87"/>
    </row>
    <row r="777" ht="12.75">
      <c r="L777" s="87"/>
      <c r="M777" s="87"/>
      <c r="N777" s="87"/>
    </row>
    <row r="778" ht="12.75">
      <c r="L778" s="87"/>
      <c r="M778" s="87"/>
      <c r="N778" s="87"/>
    </row>
    <row r="779" ht="12.75">
      <c r="L779" s="87"/>
      <c r="M779" s="87"/>
      <c r="N779" s="87"/>
    </row>
    <row r="780" ht="12.75">
      <c r="L780" s="87"/>
      <c r="M780" s="87"/>
      <c r="N780" s="87"/>
    </row>
    <row r="781" ht="12.75">
      <c r="L781" s="87"/>
      <c r="M781" s="87"/>
      <c r="N781" s="87"/>
    </row>
    <row r="782" ht="12.75">
      <c r="L782" s="87"/>
      <c r="M782" s="87"/>
      <c r="N782" s="87"/>
    </row>
    <row r="783" ht="12.75">
      <c r="L783" s="87"/>
      <c r="M783" s="87"/>
      <c r="N783" s="87"/>
    </row>
    <row r="784" ht="12.75">
      <c r="L784" s="87"/>
      <c r="M784" s="87"/>
      <c r="N784" s="87"/>
    </row>
    <row r="785" ht="12.75">
      <c r="L785" s="87"/>
      <c r="M785" s="87"/>
      <c r="N785" s="87"/>
    </row>
    <row r="786" ht="12.75">
      <c r="L786" s="87"/>
      <c r="M786" s="87"/>
      <c r="N786" s="87"/>
    </row>
    <row r="787" ht="12.75">
      <c r="L787" s="87"/>
      <c r="M787" s="87"/>
      <c r="N787" s="87"/>
    </row>
    <row r="788" ht="12.75">
      <c r="L788" s="87"/>
      <c r="M788" s="87"/>
      <c r="N788" s="87"/>
    </row>
    <row r="789" ht="12.75">
      <c r="L789" s="87"/>
      <c r="M789" s="87"/>
      <c r="N789" s="87"/>
    </row>
    <row r="790" ht="12.75">
      <c r="L790" s="87"/>
      <c r="M790" s="87"/>
      <c r="N790" s="87"/>
    </row>
    <row r="791" ht="12.75">
      <c r="L791" s="87"/>
      <c r="M791" s="87"/>
      <c r="N791" s="87"/>
    </row>
    <row r="792" ht="12.75">
      <c r="L792" s="87"/>
      <c r="M792" s="87"/>
      <c r="N792" s="87"/>
    </row>
    <row r="793" ht="12.75">
      <c r="L793" s="87"/>
      <c r="M793" s="87"/>
      <c r="N793" s="87"/>
    </row>
    <row r="794" ht="12.75">
      <c r="L794" s="87"/>
      <c r="M794" s="87"/>
      <c r="N794" s="87"/>
    </row>
    <row r="795" ht="12.75">
      <c r="L795" s="112"/>
      <c r="M795" s="112"/>
      <c r="N795" s="112"/>
    </row>
    <row r="796" ht="12.75">
      <c r="L796" s="87"/>
      <c r="M796" s="87"/>
      <c r="N796" s="87"/>
    </row>
    <row r="797" ht="12.75">
      <c r="L797" s="87"/>
      <c r="M797" s="87"/>
      <c r="N797" s="87"/>
    </row>
    <row r="798" ht="12.75">
      <c r="L798" s="87"/>
      <c r="M798" s="87"/>
      <c r="N798" s="87"/>
    </row>
    <row r="799" ht="12.75">
      <c r="L799" s="87"/>
      <c r="M799" s="87"/>
      <c r="N799" s="87"/>
    </row>
    <row r="800" ht="12.75">
      <c r="L800" s="87"/>
      <c r="M800" s="87"/>
      <c r="N800" s="87"/>
    </row>
    <row r="801" ht="12.75">
      <c r="L801" s="87"/>
      <c r="M801" s="87"/>
      <c r="N801" s="87"/>
    </row>
    <row r="802" ht="12.75">
      <c r="L802" s="87"/>
      <c r="M802" s="87"/>
      <c r="N802" s="87"/>
    </row>
    <row r="803" ht="12.75">
      <c r="L803" s="87"/>
      <c r="M803" s="87"/>
      <c r="N803" s="87"/>
    </row>
    <row r="804" ht="12.75">
      <c r="L804" s="87"/>
      <c r="M804" s="87"/>
      <c r="N804" s="87"/>
    </row>
    <row r="805" ht="12.75">
      <c r="L805" s="87"/>
      <c r="M805" s="87"/>
      <c r="N805" s="87"/>
    </row>
    <row r="806" ht="12.75">
      <c r="L806" s="87"/>
      <c r="M806" s="87"/>
      <c r="N806" s="87"/>
    </row>
    <row r="807" ht="12.75">
      <c r="L807" s="87"/>
      <c r="M807" s="87"/>
      <c r="N807" s="87"/>
    </row>
    <row r="808" ht="12.75">
      <c r="L808" s="87"/>
      <c r="M808" s="87"/>
      <c r="N808" s="87"/>
    </row>
    <row r="809" ht="12.75">
      <c r="L809" s="87"/>
      <c r="M809" s="87"/>
      <c r="N809" s="87"/>
    </row>
    <row r="810" ht="12.75">
      <c r="L810" s="87"/>
      <c r="M810" s="87"/>
      <c r="N810" s="87"/>
    </row>
    <row r="811" ht="12.75">
      <c r="L811" s="87"/>
      <c r="M811" s="87"/>
      <c r="N811" s="87"/>
    </row>
    <row r="812" ht="12.75">
      <c r="L812" s="87"/>
      <c r="M812" s="87"/>
      <c r="N812" s="87"/>
    </row>
    <row r="813" ht="12.75">
      <c r="L813" s="87"/>
      <c r="M813" s="87"/>
      <c r="N813" s="87"/>
    </row>
    <row r="814" ht="12.75">
      <c r="L814" s="87"/>
      <c r="M814" s="87"/>
      <c r="N814" s="87"/>
    </row>
    <row r="815" ht="12.75">
      <c r="L815" s="87"/>
      <c r="M815" s="87"/>
      <c r="N815" s="87"/>
    </row>
    <row r="816" ht="12.75">
      <c r="L816" s="87"/>
      <c r="M816" s="87"/>
      <c r="N816" s="87"/>
    </row>
    <row r="817" ht="12.75">
      <c r="L817" s="87"/>
      <c r="M817" s="87"/>
      <c r="N817" s="87"/>
    </row>
    <row r="818" ht="12.75">
      <c r="L818" s="87"/>
      <c r="M818" s="87"/>
      <c r="N818" s="87"/>
    </row>
    <row r="819" ht="12.75">
      <c r="L819" s="87"/>
      <c r="M819" s="87"/>
      <c r="N819" s="87"/>
    </row>
    <row r="820" ht="12.75">
      <c r="L820" s="87"/>
      <c r="M820" s="87"/>
      <c r="N820" s="87"/>
    </row>
    <row r="821" ht="12.75">
      <c r="L821" s="87"/>
      <c r="M821" s="87"/>
      <c r="N821" s="87"/>
    </row>
    <row r="822" ht="12.75">
      <c r="L822" s="87"/>
      <c r="M822" s="87"/>
      <c r="N822" s="87"/>
    </row>
    <row r="823" ht="12.75">
      <c r="L823" s="87"/>
      <c r="M823" s="87"/>
      <c r="N823" s="87"/>
    </row>
    <row r="824" ht="12.75">
      <c r="L824" s="87"/>
      <c r="M824" s="87"/>
      <c r="N824" s="87"/>
    </row>
    <row r="825" ht="12.75">
      <c r="L825" s="87"/>
      <c r="M825" s="87"/>
      <c r="N825" s="87"/>
    </row>
    <row r="826" ht="12.75">
      <c r="L826" s="87"/>
      <c r="M826" s="87"/>
      <c r="N826" s="87"/>
    </row>
    <row r="827" ht="12.75">
      <c r="L827" s="87"/>
      <c r="M827" s="87"/>
      <c r="N827" s="87"/>
    </row>
    <row r="828" ht="12.75">
      <c r="L828" s="87"/>
      <c r="M828" s="87"/>
      <c r="N828" s="87"/>
    </row>
    <row r="829" ht="12.75">
      <c r="L829" s="87"/>
      <c r="M829" s="87"/>
      <c r="N829" s="87"/>
    </row>
    <row r="830" ht="12.75">
      <c r="L830" s="87"/>
      <c r="M830" s="87"/>
      <c r="N830" s="87"/>
    </row>
    <row r="831" ht="12.75">
      <c r="L831" s="87"/>
      <c r="M831" s="87"/>
      <c r="N831" s="87"/>
    </row>
    <row r="832" ht="12.75">
      <c r="L832" s="87"/>
      <c r="M832" s="87"/>
      <c r="N832" s="87"/>
    </row>
    <row r="833" ht="12.75">
      <c r="L833" s="87"/>
      <c r="M833" s="87"/>
      <c r="N833" s="87"/>
    </row>
    <row r="834" ht="12.75">
      <c r="L834" s="87"/>
      <c r="M834" s="87"/>
      <c r="N834" s="87"/>
    </row>
    <row r="835" ht="12.75">
      <c r="L835" s="87"/>
      <c r="M835" s="87"/>
      <c r="N835" s="87"/>
    </row>
    <row r="836" ht="12.75">
      <c r="L836" s="87"/>
      <c r="M836" s="87"/>
      <c r="N836" s="87"/>
    </row>
    <row r="837" ht="12.75">
      <c r="L837" s="87"/>
      <c r="M837" s="87"/>
      <c r="N837" s="87"/>
    </row>
    <row r="838" ht="12.75">
      <c r="L838" s="87"/>
      <c r="M838" s="87"/>
      <c r="N838" s="87"/>
    </row>
    <row r="839" ht="12.75">
      <c r="L839" s="87"/>
      <c r="M839" s="87"/>
      <c r="N839" s="87"/>
    </row>
    <row r="840" ht="12.75">
      <c r="L840" s="87"/>
      <c r="M840" s="87"/>
      <c r="N840" s="87"/>
    </row>
    <row r="841" ht="12.75">
      <c r="L841" s="87"/>
      <c r="M841" s="87"/>
      <c r="N841" s="87"/>
    </row>
    <row r="842" ht="12.75">
      <c r="L842" s="87"/>
      <c r="M842" s="87"/>
      <c r="N842" s="87"/>
    </row>
    <row r="843" ht="12.75">
      <c r="L843" s="87"/>
      <c r="M843" s="87"/>
      <c r="N843" s="87"/>
    </row>
    <row r="844" ht="12.75">
      <c r="L844" s="87"/>
      <c r="M844" s="87"/>
      <c r="N844" s="87"/>
    </row>
    <row r="845" ht="12.75">
      <c r="L845" s="87"/>
      <c r="M845" s="87"/>
      <c r="N845" s="87"/>
    </row>
    <row r="846" ht="12.75">
      <c r="L846" s="87"/>
      <c r="M846" s="87"/>
      <c r="N846" s="87"/>
    </row>
    <row r="847" ht="12.75">
      <c r="L847" s="87"/>
      <c r="M847" s="87"/>
      <c r="N847" s="87"/>
    </row>
    <row r="848" ht="12.75">
      <c r="L848" s="87"/>
      <c r="M848" s="87"/>
      <c r="N848" s="87"/>
    </row>
    <row r="849" ht="12.75">
      <c r="L849" s="87"/>
      <c r="M849" s="87"/>
      <c r="N849" s="87"/>
    </row>
    <row r="850" ht="12.75">
      <c r="L850" s="87"/>
      <c r="M850" s="87"/>
      <c r="N850" s="87"/>
    </row>
    <row r="851" ht="12.75">
      <c r="L851" s="87"/>
      <c r="M851" s="87"/>
      <c r="N851" s="87"/>
    </row>
    <row r="852" ht="12.75">
      <c r="L852" s="87"/>
      <c r="M852" s="87"/>
      <c r="N852" s="87"/>
    </row>
    <row r="853" ht="12.75">
      <c r="L853" s="87"/>
      <c r="M853" s="87"/>
      <c r="N853" s="87"/>
    </row>
    <row r="854" ht="12.75">
      <c r="L854" s="87"/>
      <c r="M854" s="87"/>
      <c r="N854" s="87"/>
    </row>
    <row r="855" ht="12.75">
      <c r="L855" s="87"/>
      <c r="M855" s="87"/>
      <c r="N855" s="87"/>
    </row>
    <row r="856" ht="12.75">
      <c r="L856" s="87"/>
      <c r="M856" s="87"/>
      <c r="N856" s="87"/>
    </row>
    <row r="857" ht="12.75">
      <c r="L857" s="87"/>
      <c r="M857" s="87"/>
      <c r="N857" s="87"/>
    </row>
    <row r="858" ht="12.75">
      <c r="L858" s="87"/>
      <c r="M858" s="87"/>
      <c r="N858" s="87"/>
    </row>
    <row r="859" ht="12.75">
      <c r="L859" s="87"/>
      <c r="M859" s="87"/>
      <c r="N859" s="87"/>
    </row>
    <row r="860" ht="12.75">
      <c r="L860" s="87"/>
      <c r="M860" s="87"/>
      <c r="N860" s="87"/>
    </row>
    <row r="861" ht="12.75">
      <c r="L861" s="87"/>
      <c r="M861" s="87"/>
      <c r="N861" s="87"/>
    </row>
    <row r="862" ht="12.75">
      <c r="L862" s="87"/>
      <c r="M862" s="87"/>
      <c r="N862" s="87"/>
    </row>
    <row r="863" ht="12.75">
      <c r="L863" s="87"/>
      <c r="M863" s="87"/>
      <c r="N863" s="87"/>
    </row>
    <row r="864" ht="12.75">
      <c r="L864" s="87"/>
      <c r="M864" s="87"/>
      <c r="N864" s="87"/>
    </row>
    <row r="865" ht="12.75">
      <c r="L865" s="87"/>
      <c r="M865" s="87"/>
      <c r="N865" s="87"/>
    </row>
    <row r="866" ht="12.75">
      <c r="L866" s="87"/>
      <c r="M866" s="87"/>
      <c r="N866" s="87"/>
    </row>
    <row r="867" ht="12.75">
      <c r="L867" s="87"/>
      <c r="M867" s="87"/>
      <c r="N867" s="87"/>
    </row>
    <row r="868" ht="12.75">
      <c r="L868" s="87"/>
      <c r="M868" s="87"/>
      <c r="N868" s="87"/>
    </row>
    <row r="869" ht="12.75">
      <c r="L869" s="87"/>
      <c r="M869" s="87"/>
      <c r="N869" s="87"/>
    </row>
    <row r="870" ht="12.75">
      <c r="L870" s="87"/>
      <c r="M870" s="87"/>
      <c r="N870" s="87"/>
    </row>
    <row r="871" ht="12.75">
      <c r="L871" s="87"/>
      <c r="M871" s="87"/>
      <c r="N871" s="87"/>
    </row>
    <row r="872" ht="12.75">
      <c r="L872" s="87"/>
      <c r="M872" s="87"/>
      <c r="N872" s="87"/>
    </row>
    <row r="873" ht="12.75">
      <c r="L873" s="87"/>
      <c r="M873" s="87"/>
      <c r="N873" s="87"/>
    </row>
    <row r="874" ht="12.75">
      <c r="L874" s="87"/>
      <c r="M874" s="87"/>
      <c r="N874" s="87"/>
    </row>
    <row r="875" ht="12.75">
      <c r="L875" s="87"/>
      <c r="M875" s="87"/>
      <c r="N875" s="87"/>
    </row>
    <row r="876" ht="12.75">
      <c r="L876" s="87"/>
      <c r="M876" s="87"/>
      <c r="N876" s="87"/>
    </row>
    <row r="877" ht="12.75">
      <c r="L877" s="87"/>
      <c r="M877" s="87"/>
      <c r="N877" s="87"/>
    </row>
    <row r="878" ht="12.75">
      <c r="L878" s="87"/>
      <c r="M878" s="87"/>
      <c r="N878" s="87"/>
    </row>
    <row r="879" ht="12.75">
      <c r="L879" s="87"/>
      <c r="M879" s="87"/>
      <c r="N879" s="87"/>
    </row>
    <row r="880" ht="12.75">
      <c r="L880" s="87"/>
      <c r="M880" s="87"/>
      <c r="N880" s="87"/>
    </row>
    <row r="881" ht="12.75">
      <c r="L881" s="87"/>
      <c r="M881" s="87"/>
      <c r="N881" s="87"/>
    </row>
    <row r="882" ht="12.75">
      <c r="L882" s="87"/>
      <c r="M882" s="87"/>
      <c r="N882" s="87"/>
    </row>
    <row r="883" ht="12.75">
      <c r="L883" s="87"/>
      <c r="M883" s="87"/>
      <c r="N883" s="87"/>
    </row>
    <row r="884" ht="12.75">
      <c r="L884" s="87"/>
      <c r="M884" s="87"/>
      <c r="N884" s="87"/>
    </row>
    <row r="885" ht="12.75">
      <c r="L885" s="87"/>
      <c r="M885" s="87"/>
      <c r="N885" s="87"/>
    </row>
    <row r="886" ht="12.75">
      <c r="L886" s="87"/>
      <c r="M886" s="87"/>
      <c r="N886" s="87"/>
    </row>
    <row r="887" ht="12.75">
      <c r="L887" s="87"/>
      <c r="M887" s="87"/>
      <c r="N887" s="87"/>
    </row>
    <row r="888" ht="12.75">
      <c r="L888" s="87"/>
      <c r="M888" s="87"/>
      <c r="N888" s="87"/>
    </row>
    <row r="889" ht="12.75">
      <c r="L889" s="87"/>
      <c r="M889" s="87"/>
      <c r="N889" s="87"/>
    </row>
    <row r="890" ht="12.75">
      <c r="L890" s="87"/>
      <c r="M890" s="87"/>
      <c r="N890" s="87"/>
    </row>
    <row r="891" ht="12.75">
      <c r="L891" s="87"/>
      <c r="M891" s="87"/>
      <c r="N891" s="87"/>
    </row>
    <row r="892" ht="12.75">
      <c r="L892" s="87"/>
      <c r="M892" s="87"/>
      <c r="N892" s="87"/>
    </row>
    <row r="893" ht="12.75">
      <c r="L893" s="87"/>
      <c r="M893" s="87"/>
      <c r="N893" s="87"/>
    </row>
    <row r="894" ht="12.75">
      <c r="L894" s="87"/>
      <c r="M894" s="87"/>
      <c r="N894" s="87"/>
    </row>
    <row r="895" ht="12.75">
      <c r="L895" s="87"/>
      <c r="M895" s="87"/>
      <c r="N895" s="87"/>
    </row>
    <row r="896" ht="12.75">
      <c r="L896" s="87"/>
      <c r="M896" s="87"/>
      <c r="N896" s="87"/>
    </row>
    <row r="897" ht="12.75">
      <c r="L897" s="87"/>
      <c r="M897" s="87"/>
      <c r="N897" s="87"/>
    </row>
    <row r="898" ht="12.75">
      <c r="L898" s="87"/>
      <c r="M898" s="87"/>
      <c r="N898" s="87"/>
    </row>
    <row r="899" ht="12.75">
      <c r="L899" s="87"/>
      <c r="M899" s="87"/>
      <c r="N899" s="87"/>
    </row>
    <row r="900" ht="12.75">
      <c r="L900" s="87"/>
      <c r="M900" s="87"/>
      <c r="N900" s="87"/>
    </row>
    <row r="901" ht="12.75">
      <c r="L901" s="87"/>
      <c r="M901" s="87"/>
      <c r="N901" s="87"/>
    </row>
    <row r="902" ht="12.75">
      <c r="L902" s="87"/>
      <c r="M902" s="87"/>
      <c r="N902" s="87"/>
    </row>
    <row r="903" ht="12.75">
      <c r="L903" s="87"/>
      <c r="M903" s="87"/>
      <c r="N903" s="87"/>
    </row>
    <row r="904" ht="12.75">
      <c r="L904" s="87"/>
      <c r="M904" s="87"/>
      <c r="N904" s="87"/>
    </row>
    <row r="905" ht="12.75">
      <c r="L905" s="87"/>
      <c r="M905" s="87"/>
      <c r="N905" s="87"/>
    </row>
    <row r="906" ht="12.75">
      <c r="L906" s="87"/>
      <c r="M906" s="87"/>
      <c r="N906" s="87"/>
    </row>
    <row r="907" ht="12.75">
      <c r="L907" s="87"/>
      <c r="M907" s="87"/>
      <c r="N907" s="87"/>
    </row>
    <row r="908" ht="12.75">
      <c r="L908" s="87"/>
      <c r="M908" s="87"/>
      <c r="N908" s="87"/>
    </row>
    <row r="909" ht="12.75">
      <c r="L909" s="87"/>
      <c r="M909" s="87"/>
      <c r="N909" s="87"/>
    </row>
    <row r="910" ht="12.75">
      <c r="L910" s="87"/>
      <c r="M910" s="87"/>
      <c r="N910" s="87"/>
    </row>
    <row r="911" ht="12.75">
      <c r="L911" s="87"/>
      <c r="M911" s="87"/>
      <c r="N911" s="87"/>
    </row>
    <row r="912" ht="12.75">
      <c r="L912" s="87"/>
      <c r="M912" s="87"/>
      <c r="N912" s="87"/>
    </row>
    <row r="913" ht="12.75">
      <c r="L913" s="87"/>
      <c r="M913" s="87"/>
      <c r="N913" s="87"/>
    </row>
    <row r="914" ht="12.75">
      <c r="L914" s="87"/>
      <c r="M914" s="87"/>
      <c r="N914" s="87"/>
    </row>
    <row r="915" ht="12.75">
      <c r="L915" s="87"/>
      <c r="M915" s="87"/>
      <c r="N915" s="87"/>
    </row>
    <row r="916" ht="12.75">
      <c r="L916" s="87"/>
      <c r="M916" s="87"/>
      <c r="N916" s="87"/>
    </row>
    <row r="917" ht="12.75">
      <c r="L917" s="87"/>
      <c r="M917" s="87"/>
      <c r="N917" s="87"/>
    </row>
    <row r="918" ht="12.75">
      <c r="L918" s="87"/>
      <c r="M918" s="87"/>
      <c r="N918" s="87"/>
    </row>
    <row r="919" ht="12.75">
      <c r="L919" s="87"/>
      <c r="M919" s="87"/>
      <c r="N919" s="87"/>
    </row>
    <row r="920" ht="12.75">
      <c r="L920" s="87"/>
      <c r="M920" s="87"/>
      <c r="N920" s="87"/>
    </row>
    <row r="921" ht="12.75">
      <c r="L921" s="87"/>
      <c r="M921" s="87"/>
      <c r="N921" s="87"/>
    </row>
    <row r="922" ht="12.75">
      <c r="L922" s="87"/>
      <c r="M922" s="87"/>
      <c r="N922" s="87"/>
    </row>
    <row r="923" ht="12.75">
      <c r="L923" s="87"/>
      <c r="M923" s="87"/>
      <c r="N923" s="87"/>
    </row>
    <row r="924" ht="12.75">
      <c r="L924" s="87"/>
      <c r="M924" s="87"/>
      <c r="N924" s="87"/>
    </row>
    <row r="925" ht="12.75">
      <c r="L925" s="87"/>
      <c r="M925" s="87"/>
      <c r="N925" s="87"/>
    </row>
    <row r="926" ht="12.75">
      <c r="L926" s="87"/>
      <c r="M926" s="87"/>
      <c r="N926" s="87"/>
    </row>
    <row r="927" ht="12.75">
      <c r="L927" s="87"/>
      <c r="M927" s="87"/>
      <c r="N927" s="87"/>
    </row>
    <row r="928" ht="12.75">
      <c r="L928" s="87"/>
      <c r="M928" s="87"/>
      <c r="N928" s="87"/>
    </row>
    <row r="929" ht="12.75">
      <c r="L929" s="87"/>
      <c r="M929" s="87"/>
      <c r="N929" s="87"/>
    </row>
    <row r="930" ht="12.75">
      <c r="L930" s="87"/>
      <c r="M930" s="87"/>
      <c r="N930" s="87"/>
    </row>
    <row r="931" ht="12.75">
      <c r="L931" s="87"/>
      <c r="M931" s="87"/>
      <c r="N931" s="87"/>
    </row>
    <row r="932" ht="12.75">
      <c r="L932" s="87"/>
      <c r="M932" s="87"/>
      <c r="N932" s="87"/>
    </row>
    <row r="933" ht="12.75">
      <c r="L933" s="87"/>
      <c r="M933" s="87"/>
      <c r="N933" s="87"/>
    </row>
    <row r="934" ht="12.75">
      <c r="L934" s="87"/>
      <c r="M934" s="87"/>
      <c r="N934" s="87"/>
    </row>
    <row r="935" ht="12.75">
      <c r="L935" s="87"/>
      <c r="M935" s="87"/>
      <c r="N935" s="87"/>
    </row>
    <row r="936" ht="12.75">
      <c r="L936" s="87"/>
      <c r="M936" s="87"/>
      <c r="N936" s="87"/>
    </row>
    <row r="937" ht="12.75">
      <c r="L937" s="87"/>
      <c r="M937" s="87"/>
      <c r="N937" s="87"/>
    </row>
    <row r="938" ht="12.75">
      <c r="L938" s="87"/>
      <c r="M938" s="87"/>
      <c r="N938" s="87"/>
    </row>
    <row r="939" ht="12.75">
      <c r="L939" s="87"/>
      <c r="M939" s="87"/>
      <c r="N939" s="87"/>
    </row>
    <row r="940" ht="12.75">
      <c r="L940" s="87"/>
      <c r="M940" s="87"/>
      <c r="N940" s="87"/>
    </row>
    <row r="941" ht="12.75">
      <c r="L941" s="87"/>
      <c r="M941" s="87"/>
      <c r="N941" s="87"/>
    </row>
    <row r="942" ht="12.75">
      <c r="L942" s="87"/>
      <c r="M942" s="87"/>
      <c r="N942" s="87"/>
    </row>
    <row r="943" ht="12.75">
      <c r="L943" s="87"/>
      <c r="M943" s="87"/>
      <c r="N943" s="87"/>
    </row>
    <row r="944" ht="12.75">
      <c r="L944" s="87"/>
      <c r="M944" s="87"/>
      <c r="N944" s="87"/>
    </row>
    <row r="945" ht="12.75">
      <c r="L945" s="87"/>
      <c r="M945" s="87"/>
      <c r="N945" s="87"/>
    </row>
    <row r="946" ht="12.75">
      <c r="L946" s="87"/>
      <c r="M946" s="87"/>
      <c r="N946" s="87"/>
    </row>
    <row r="947" ht="12.75">
      <c r="L947" s="87"/>
      <c r="M947" s="87"/>
      <c r="N947" s="87"/>
    </row>
    <row r="948" ht="12.75">
      <c r="L948" s="87"/>
      <c r="M948" s="87"/>
      <c r="N948" s="87"/>
    </row>
    <row r="949" ht="12.75">
      <c r="L949" s="87"/>
      <c r="M949" s="87"/>
      <c r="N949" s="87"/>
    </row>
    <row r="950" ht="12.75">
      <c r="L950" s="87"/>
      <c r="M950" s="87"/>
      <c r="N950" s="87"/>
    </row>
    <row r="951" ht="12.75">
      <c r="L951" s="87"/>
      <c r="M951" s="87"/>
      <c r="N951" s="87"/>
    </row>
    <row r="952" ht="12.75">
      <c r="L952" s="87"/>
      <c r="M952" s="87"/>
      <c r="N952" s="87"/>
    </row>
    <row r="953" ht="12.75">
      <c r="L953" s="87"/>
      <c r="M953" s="87"/>
      <c r="N953" s="87"/>
    </row>
    <row r="954" ht="12.75">
      <c r="L954" s="87"/>
      <c r="M954" s="87"/>
      <c r="N954" s="87"/>
    </row>
    <row r="955" ht="12.75">
      <c r="L955" s="87"/>
      <c r="M955" s="87"/>
      <c r="N955" s="87"/>
    </row>
    <row r="956" ht="12.75">
      <c r="L956" s="87"/>
      <c r="M956" s="87"/>
      <c r="N956" s="87"/>
    </row>
    <row r="957" ht="12.75">
      <c r="L957" s="87"/>
      <c r="M957" s="87"/>
      <c r="N957" s="87"/>
    </row>
    <row r="958" ht="12.75">
      <c r="L958" s="87"/>
      <c r="M958" s="87"/>
      <c r="N958" s="87"/>
    </row>
    <row r="959" ht="12.75">
      <c r="L959" s="87"/>
      <c r="M959" s="87"/>
      <c r="N959" s="87"/>
    </row>
    <row r="960" ht="12.75">
      <c r="L960" s="87"/>
      <c r="M960" s="87"/>
      <c r="N960" s="87"/>
    </row>
    <row r="961" ht="12.75">
      <c r="L961" s="87"/>
      <c r="M961" s="87"/>
      <c r="N961" s="87"/>
    </row>
    <row r="962" ht="12.75">
      <c r="L962" s="87"/>
      <c r="M962" s="87"/>
      <c r="N962" s="87"/>
    </row>
    <row r="963" ht="12.75">
      <c r="L963" s="87"/>
      <c r="M963" s="87"/>
      <c r="N963" s="87"/>
    </row>
    <row r="964" ht="12.75">
      <c r="L964" s="87"/>
      <c r="M964" s="87"/>
      <c r="N964" s="87"/>
    </row>
    <row r="965" ht="12.75">
      <c r="L965" s="87"/>
      <c r="M965" s="87"/>
      <c r="N965" s="87"/>
    </row>
    <row r="966" ht="12.75">
      <c r="L966" s="87"/>
      <c r="M966" s="87"/>
      <c r="N966" s="87"/>
    </row>
    <row r="967" ht="12.75">
      <c r="L967" s="87"/>
      <c r="M967" s="87"/>
      <c r="N967" s="87"/>
    </row>
    <row r="968" ht="12.75">
      <c r="L968" s="87"/>
      <c r="M968" s="87"/>
      <c r="N968" s="87"/>
    </row>
    <row r="969" ht="12.75">
      <c r="L969" s="87"/>
      <c r="M969" s="87"/>
      <c r="N969" s="87"/>
    </row>
    <row r="970" ht="12.75">
      <c r="L970" s="87"/>
      <c r="M970" s="87"/>
      <c r="N970" s="87"/>
    </row>
    <row r="971" ht="12.75">
      <c r="L971" s="87"/>
      <c r="M971" s="87"/>
      <c r="N971" s="87"/>
    </row>
    <row r="972" ht="12.75">
      <c r="L972" s="87"/>
      <c r="M972" s="87"/>
      <c r="N972" s="87"/>
    </row>
    <row r="973" ht="12.75">
      <c r="L973" s="87"/>
      <c r="M973" s="87"/>
      <c r="N973" s="87"/>
    </row>
    <row r="974" ht="12.75">
      <c r="L974" s="87"/>
      <c r="M974" s="87"/>
      <c r="N974" s="87"/>
    </row>
    <row r="975" ht="12.75">
      <c r="L975" s="87"/>
      <c r="M975" s="87"/>
      <c r="N975" s="87"/>
    </row>
    <row r="976" ht="12.75">
      <c r="L976" s="87"/>
      <c r="M976" s="87"/>
      <c r="N976" s="87"/>
    </row>
    <row r="977" ht="12.75">
      <c r="L977" s="87"/>
      <c r="M977" s="87"/>
      <c r="N977" s="87"/>
    </row>
    <row r="978" ht="12.75">
      <c r="L978" s="87"/>
      <c r="M978" s="87"/>
      <c r="N978" s="87"/>
    </row>
    <row r="979" ht="12.75">
      <c r="L979" s="87"/>
      <c r="M979" s="87"/>
      <c r="N979" s="87"/>
    </row>
    <row r="980" ht="12.75">
      <c r="L980" s="87"/>
      <c r="M980" s="87"/>
      <c r="N980" s="87"/>
    </row>
    <row r="981" ht="12.75">
      <c r="L981" s="87"/>
      <c r="M981" s="87"/>
      <c r="N981" s="87"/>
    </row>
    <row r="982" ht="12.75">
      <c r="L982" s="87"/>
      <c r="M982" s="87"/>
      <c r="N982" s="87"/>
    </row>
    <row r="983" ht="12.75">
      <c r="L983" s="87"/>
      <c r="M983" s="87"/>
      <c r="N983" s="87"/>
    </row>
    <row r="984" ht="12.75">
      <c r="L984" s="87"/>
      <c r="M984" s="87"/>
      <c r="N984" s="87"/>
    </row>
    <row r="985" ht="12.75">
      <c r="L985" s="87"/>
      <c r="M985" s="87"/>
      <c r="N985" s="87"/>
    </row>
    <row r="986" ht="12.75">
      <c r="L986" s="87"/>
      <c r="M986" s="87"/>
      <c r="N986" s="87"/>
    </row>
    <row r="987" ht="12.75">
      <c r="L987" s="87"/>
      <c r="M987" s="87"/>
      <c r="N987" s="87"/>
    </row>
    <row r="988" ht="12.75">
      <c r="L988" s="87"/>
      <c r="M988" s="87"/>
      <c r="N988" s="87"/>
    </row>
    <row r="989" ht="12.75">
      <c r="L989" s="87"/>
      <c r="M989" s="87"/>
      <c r="N989" s="87"/>
    </row>
    <row r="990" ht="12.75">
      <c r="L990" s="87"/>
      <c r="M990" s="87"/>
      <c r="N990" s="87"/>
    </row>
    <row r="991" ht="12.75">
      <c r="L991" s="87"/>
      <c r="M991" s="87"/>
      <c r="N991" s="87"/>
    </row>
    <row r="992" ht="12.75">
      <c r="L992" s="87"/>
      <c r="M992" s="87"/>
      <c r="N992" s="87"/>
    </row>
    <row r="993" ht="12.75">
      <c r="L993" s="87"/>
      <c r="M993" s="87"/>
      <c r="N993" s="87"/>
    </row>
    <row r="994" ht="12.75">
      <c r="L994" s="87"/>
      <c r="M994" s="87"/>
      <c r="N994" s="87"/>
    </row>
    <row r="995" ht="12.75">
      <c r="L995" s="87"/>
      <c r="M995" s="87"/>
      <c r="N995" s="87"/>
    </row>
    <row r="996" ht="12.75">
      <c r="L996" s="87"/>
      <c r="M996" s="87"/>
      <c r="N996" s="87"/>
    </row>
    <row r="997" ht="12.75">
      <c r="L997" s="87"/>
      <c r="M997" s="87"/>
      <c r="N997" s="87"/>
    </row>
    <row r="998" ht="12.75">
      <c r="L998" s="87"/>
      <c r="M998" s="87"/>
      <c r="N998" s="87"/>
    </row>
    <row r="999" ht="12.75">
      <c r="L999" s="87"/>
      <c r="M999" s="87"/>
      <c r="N999" s="87"/>
    </row>
    <row r="1000" ht="12.75">
      <c r="L1000" s="87"/>
      <c r="M1000" s="87"/>
      <c r="N1000" s="87"/>
    </row>
    <row r="1001" ht="12.75">
      <c r="L1001" s="87"/>
      <c r="M1001" s="87"/>
      <c r="N1001" s="87"/>
    </row>
    <row r="1002" ht="12.75">
      <c r="L1002" s="87"/>
      <c r="M1002" s="87"/>
      <c r="N1002" s="87"/>
    </row>
    <row r="1003" ht="12.75">
      <c r="L1003" s="87"/>
      <c r="M1003" s="87"/>
      <c r="N1003" s="87"/>
    </row>
    <row r="1004" ht="12.75">
      <c r="L1004" s="87"/>
      <c r="M1004" s="87"/>
      <c r="N1004" s="87"/>
    </row>
    <row r="1005" ht="12.75">
      <c r="L1005" s="87"/>
      <c r="M1005" s="87"/>
      <c r="N1005" s="87"/>
    </row>
    <row r="1006" ht="12.75">
      <c r="L1006" s="87"/>
      <c r="M1006" s="87"/>
      <c r="N1006" s="87"/>
    </row>
    <row r="1007" ht="12.75">
      <c r="L1007" s="87"/>
      <c r="M1007" s="87"/>
      <c r="N1007" s="87"/>
    </row>
    <row r="1008" ht="12.75">
      <c r="L1008" s="87"/>
      <c r="M1008" s="87"/>
      <c r="N1008" s="87"/>
    </row>
    <row r="1009" ht="12.75">
      <c r="L1009" s="87"/>
      <c r="M1009" s="87"/>
      <c r="N1009" s="87"/>
    </row>
    <row r="1010" ht="12.75">
      <c r="L1010" s="87"/>
      <c r="M1010" s="87"/>
      <c r="N1010" s="87"/>
    </row>
    <row r="1011" ht="12.75">
      <c r="L1011" s="87"/>
      <c r="M1011" s="87"/>
      <c r="N1011" s="87"/>
    </row>
    <row r="1012" ht="12.75">
      <c r="L1012" s="113"/>
      <c r="M1012" s="113"/>
      <c r="N1012" s="113"/>
    </row>
    <row r="1013" ht="12.75">
      <c r="L1013" s="87"/>
      <c r="M1013" s="87"/>
      <c r="N1013" s="87"/>
    </row>
    <row r="1014" ht="12.75">
      <c r="L1014" s="87"/>
      <c r="M1014" s="87"/>
      <c r="N1014" s="87"/>
    </row>
    <row r="1015" ht="12.75">
      <c r="L1015" s="87"/>
      <c r="M1015" s="87"/>
      <c r="N1015" s="87"/>
    </row>
    <row r="1016" ht="12.75">
      <c r="L1016" s="87"/>
      <c r="M1016" s="87"/>
      <c r="N1016" s="87"/>
    </row>
    <row r="1017" ht="12.75">
      <c r="L1017" s="87"/>
      <c r="M1017" s="87"/>
      <c r="N1017" s="87"/>
    </row>
    <row r="1018" ht="12.75">
      <c r="L1018" s="87"/>
      <c r="M1018" s="87"/>
      <c r="N1018" s="87"/>
    </row>
    <row r="1019" ht="12.75">
      <c r="L1019" s="87"/>
      <c r="M1019" s="87"/>
      <c r="N1019" s="87"/>
    </row>
    <row r="1020" ht="12.75">
      <c r="L1020" s="87"/>
      <c r="M1020" s="87"/>
      <c r="N1020" s="87"/>
    </row>
    <row r="1021" ht="12.75">
      <c r="L1021" s="87"/>
      <c r="M1021" s="87"/>
      <c r="N1021" s="87"/>
    </row>
    <row r="1022" ht="12.75">
      <c r="L1022" s="87"/>
      <c r="M1022" s="87"/>
      <c r="N1022" s="87"/>
    </row>
    <row r="1023" ht="12.75">
      <c r="L1023" s="87"/>
      <c r="M1023" s="87"/>
      <c r="N1023" s="87"/>
    </row>
    <row r="1024" ht="12.75">
      <c r="L1024" s="87"/>
      <c r="M1024" s="87"/>
      <c r="N1024" s="87"/>
    </row>
    <row r="1025" ht="12.75">
      <c r="L1025" s="87"/>
      <c r="M1025" s="87"/>
      <c r="N1025" s="87"/>
    </row>
    <row r="1026" ht="12.75">
      <c r="L1026" s="87"/>
      <c r="M1026" s="87"/>
      <c r="N1026" s="87"/>
    </row>
    <row r="1027" ht="12.75">
      <c r="L1027" s="87"/>
      <c r="M1027" s="87"/>
      <c r="N1027" s="87"/>
    </row>
    <row r="1028" ht="12.75">
      <c r="L1028" s="87"/>
      <c r="M1028" s="87"/>
      <c r="N1028" s="87"/>
    </row>
    <row r="1029" ht="12.75">
      <c r="L1029" s="87"/>
      <c r="M1029" s="87"/>
      <c r="N1029" s="87"/>
    </row>
    <row r="1030" ht="12.75">
      <c r="L1030" s="87"/>
      <c r="M1030" s="87"/>
      <c r="N1030" s="87"/>
    </row>
    <row r="1031" ht="12.75">
      <c r="L1031" s="87"/>
      <c r="M1031" s="87"/>
      <c r="N1031" s="87"/>
    </row>
    <row r="1032" ht="12.75">
      <c r="L1032" s="87"/>
      <c r="M1032" s="87"/>
      <c r="N1032" s="87"/>
    </row>
    <row r="1033" ht="12.75">
      <c r="L1033" s="87"/>
      <c r="M1033" s="87"/>
      <c r="N1033" s="87"/>
    </row>
    <row r="1034" ht="12.75">
      <c r="L1034" s="87"/>
      <c r="M1034" s="87"/>
      <c r="N1034" s="87"/>
    </row>
    <row r="1035" ht="12.75">
      <c r="L1035" s="87"/>
      <c r="M1035" s="87"/>
      <c r="N1035" s="87"/>
    </row>
    <row r="1036" ht="12.75">
      <c r="L1036" s="87"/>
      <c r="M1036" s="87"/>
      <c r="N1036" s="87"/>
    </row>
    <row r="1037" ht="12.75">
      <c r="L1037" s="87"/>
      <c r="M1037" s="87"/>
      <c r="N1037" s="87"/>
    </row>
    <row r="1038" ht="12.75">
      <c r="L1038" s="87"/>
      <c r="M1038" s="87"/>
      <c r="N1038" s="87"/>
    </row>
    <row r="1039" ht="12.75">
      <c r="L1039" s="87"/>
      <c r="M1039" s="87"/>
      <c r="N1039" s="87"/>
    </row>
    <row r="1040" ht="12.75">
      <c r="L1040" s="87"/>
      <c r="M1040" s="87"/>
      <c r="N1040" s="87"/>
    </row>
    <row r="1041" ht="12.75">
      <c r="L1041" s="87"/>
      <c r="M1041" s="87"/>
      <c r="N1041" s="87"/>
    </row>
    <row r="1042" ht="12.75">
      <c r="L1042" s="87"/>
      <c r="M1042" s="87"/>
      <c r="N1042" s="87"/>
    </row>
    <row r="1043" ht="12.75">
      <c r="L1043" s="87"/>
      <c r="M1043" s="87"/>
      <c r="N1043" s="87"/>
    </row>
    <row r="1044" ht="12.75">
      <c r="L1044" s="87"/>
      <c r="M1044" s="87"/>
      <c r="N1044" s="87"/>
    </row>
    <row r="1045" ht="12.75">
      <c r="L1045" s="87"/>
      <c r="M1045" s="87"/>
      <c r="N1045" s="87"/>
    </row>
    <row r="1046" ht="12.75">
      <c r="L1046" s="87"/>
      <c r="M1046" s="87"/>
      <c r="N1046" s="87"/>
    </row>
    <row r="1047" ht="12.75">
      <c r="L1047" s="87"/>
      <c r="M1047" s="87"/>
      <c r="N1047" s="87"/>
    </row>
    <row r="1048" ht="12.75">
      <c r="L1048" s="87"/>
      <c r="M1048" s="87"/>
      <c r="N1048" s="87"/>
    </row>
    <row r="1049" ht="12.75">
      <c r="L1049" s="87"/>
      <c r="M1049" s="87"/>
      <c r="N1049" s="87"/>
    </row>
    <row r="1050" ht="12.75">
      <c r="L1050" s="87"/>
      <c r="M1050" s="87"/>
      <c r="N1050" s="87"/>
    </row>
    <row r="1051" ht="12.75">
      <c r="L1051" s="87"/>
      <c r="M1051" s="87"/>
      <c r="N1051" s="87"/>
    </row>
    <row r="1052" ht="12.75">
      <c r="L1052" s="87"/>
      <c r="M1052" s="87"/>
      <c r="N1052" s="87"/>
    </row>
    <row r="1053" ht="12.75">
      <c r="L1053" s="87"/>
      <c r="M1053" s="87"/>
      <c r="N1053" s="87"/>
    </row>
    <row r="1054" ht="12.75">
      <c r="L1054" s="87"/>
      <c r="M1054" s="87"/>
      <c r="N1054" s="87"/>
    </row>
    <row r="1055" ht="12.75">
      <c r="L1055" s="87"/>
      <c r="M1055" s="87"/>
      <c r="N1055" s="87"/>
    </row>
    <row r="1056" ht="12.75">
      <c r="L1056" s="87"/>
      <c r="M1056" s="87"/>
      <c r="N1056" s="87"/>
    </row>
    <row r="1057" ht="12.75">
      <c r="L1057" s="87"/>
      <c r="M1057" s="87"/>
      <c r="N1057" s="87"/>
    </row>
    <row r="1058" ht="12.75">
      <c r="L1058" s="87"/>
      <c r="M1058" s="87"/>
      <c r="N1058" s="87"/>
    </row>
    <row r="1059" ht="12.75">
      <c r="L1059" s="87"/>
      <c r="M1059" s="87"/>
      <c r="N1059" s="87"/>
    </row>
    <row r="1060" ht="12.75">
      <c r="L1060" s="87"/>
      <c r="M1060" s="87"/>
      <c r="N1060" s="87"/>
    </row>
    <row r="1061" ht="12.75">
      <c r="L1061" s="87"/>
      <c r="M1061" s="87"/>
      <c r="N1061" s="87"/>
    </row>
    <row r="1062" ht="12.75">
      <c r="L1062" s="87"/>
      <c r="M1062" s="87"/>
      <c r="N1062" s="87"/>
    </row>
    <row r="1063" ht="12.75">
      <c r="L1063" s="87"/>
      <c r="M1063" s="87"/>
      <c r="N1063" s="87"/>
    </row>
    <row r="1064" ht="12.75">
      <c r="L1064" s="87"/>
      <c r="M1064" s="87"/>
      <c r="N1064" s="87"/>
    </row>
    <row r="1065" ht="12.75">
      <c r="L1065" s="87"/>
      <c r="M1065" s="87"/>
      <c r="N1065" s="87"/>
    </row>
    <row r="1066" ht="12.75">
      <c r="L1066" s="87"/>
      <c r="M1066" s="87"/>
      <c r="N1066" s="87"/>
    </row>
    <row r="1067" ht="12.75">
      <c r="L1067" s="87"/>
      <c r="M1067" s="87"/>
      <c r="N1067" s="87"/>
    </row>
    <row r="1068" ht="12.75">
      <c r="L1068" s="87"/>
      <c r="M1068" s="87"/>
      <c r="N1068" s="87"/>
    </row>
    <row r="1069" ht="12.75">
      <c r="L1069" s="87"/>
      <c r="M1069" s="87"/>
      <c r="N1069" s="87"/>
    </row>
    <row r="1070" ht="12.75">
      <c r="L1070" s="87"/>
      <c r="M1070" s="87"/>
      <c r="N1070" s="87"/>
    </row>
    <row r="1071" ht="12.75">
      <c r="L1071" s="87"/>
      <c r="M1071" s="87"/>
      <c r="N1071" s="87"/>
    </row>
    <row r="1072" ht="12.75">
      <c r="L1072" s="87"/>
      <c r="M1072" s="87"/>
      <c r="N1072" s="87"/>
    </row>
    <row r="1073" ht="12.75">
      <c r="L1073" s="87"/>
      <c r="M1073" s="87"/>
      <c r="N1073" s="87"/>
    </row>
    <row r="1074" ht="12.75">
      <c r="L1074" s="87"/>
      <c r="M1074" s="87"/>
      <c r="N1074" s="87"/>
    </row>
    <row r="1075" ht="12.75">
      <c r="L1075" s="87"/>
      <c r="M1075" s="87"/>
      <c r="N1075" s="87"/>
    </row>
    <row r="1076" ht="12.75">
      <c r="L1076" s="87"/>
      <c r="M1076" s="87"/>
      <c r="N1076" s="87"/>
    </row>
    <row r="1077" ht="12.75">
      <c r="L1077" s="87"/>
      <c r="M1077" s="87"/>
      <c r="N1077" s="87"/>
    </row>
    <row r="1078" ht="12.75">
      <c r="L1078" s="87"/>
      <c r="M1078" s="87"/>
      <c r="N1078" s="87"/>
    </row>
    <row r="1079" ht="12.75">
      <c r="L1079" s="87"/>
      <c r="M1079" s="87"/>
      <c r="N1079" s="87"/>
    </row>
    <row r="1080" ht="12.75">
      <c r="L1080" s="87"/>
      <c r="M1080" s="87"/>
      <c r="N1080" s="87"/>
    </row>
    <row r="1081" ht="12.75">
      <c r="L1081" s="87"/>
      <c r="M1081" s="87"/>
      <c r="N1081" s="87"/>
    </row>
    <row r="1082" ht="12.75">
      <c r="L1082" s="87"/>
      <c r="M1082" s="87"/>
      <c r="N1082" s="87"/>
    </row>
    <row r="1083" ht="12.75">
      <c r="L1083" s="87"/>
      <c r="M1083" s="87"/>
      <c r="N1083" s="87"/>
    </row>
    <row r="1084" ht="12.75">
      <c r="L1084" s="87"/>
      <c r="M1084" s="87"/>
      <c r="N1084" s="87"/>
    </row>
    <row r="1085" ht="12.75">
      <c r="L1085" s="87"/>
      <c r="M1085" s="87"/>
      <c r="N1085" s="87"/>
    </row>
    <row r="1086" ht="12.75">
      <c r="L1086" s="87"/>
      <c r="M1086" s="87"/>
      <c r="N1086" s="87"/>
    </row>
    <row r="1087" ht="12.75">
      <c r="L1087" s="87"/>
      <c r="M1087" s="87"/>
      <c r="N1087" s="87"/>
    </row>
    <row r="1088" ht="12.75">
      <c r="L1088" s="87"/>
      <c r="M1088" s="87"/>
      <c r="N1088" s="87"/>
    </row>
    <row r="1089" ht="12.75">
      <c r="L1089" s="87"/>
      <c r="M1089" s="87"/>
      <c r="N1089" s="87"/>
    </row>
    <row r="1090" ht="12.75">
      <c r="L1090" s="87"/>
      <c r="M1090" s="87"/>
      <c r="N1090" s="87"/>
    </row>
    <row r="1091" ht="12.75">
      <c r="L1091" s="87"/>
      <c r="M1091" s="87"/>
      <c r="N1091" s="87"/>
    </row>
    <row r="1092" ht="12.75">
      <c r="L1092" s="87"/>
      <c r="M1092" s="87"/>
      <c r="N1092" s="87"/>
    </row>
    <row r="1093" ht="12.75">
      <c r="L1093" s="87"/>
      <c r="M1093" s="87"/>
      <c r="N1093" s="87"/>
    </row>
    <row r="1094" ht="12.75">
      <c r="L1094" s="87"/>
      <c r="M1094" s="87"/>
      <c r="N1094" s="87"/>
    </row>
    <row r="1095" ht="12.75">
      <c r="L1095" s="87"/>
      <c r="M1095" s="87"/>
      <c r="N1095" s="87"/>
    </row>
    <row r="1096" ht="12.75">
      <c r="L1096" s="87"/>
      <c r="M1096" s="87"/>
      <c r="N1096" s="87"/>
    </row>
    <row r="1097" ht="12.75">
      <c r="L1097" s="87"/>
      <c r="M1097" s="87"/>
      <c r="N1097" s="87"/>
    </row>
    <row r="1098" ht="12.75">
      <c r="L1098" s="87"/>
      <c r="M1098" s="87"/>
      <c r="N1098" s="87"/>
    </row>
    <row r="1099" ht="12.75">
      <c r="L1099" s="87"/>
      <c r="M1099" s="87"/>
      <c r="N1099" s="87"/>
    </row>
    <row r="1100" ht="12.75">
      <c r="L1100" s="87"/>
      <c r="M1100" s="87"/>
      <c r="N1100" s="87"/>
    </row>
    <row r="1101" ht="12.75">
      <c r="L1101" s="87"/>
      <c r="M1101" s="87"/>
      <c r="N1101" s="87"/>
    </row>
    <row r="1102" ht="12.75">
      <c r="L1102" s="87"/>
      <c r="M1102" s="87"/>
      <c r="N1102" s="87"/>
    </row>
    <row r="1103" ht="12.75">
      <c r="L1103" s="87"/>
      <c r="M1103" s="87"/>
      <c r="N1103" s="87"/>
    </row>
    <row r="1104" ht="12.75">
      <c r="L1104" s="87"/>
      <c r="M1104" s="87"/>
      <c r="N1104" s="87"/>
    </row>
    <row r="1105" ht="12.75">
      <c r="L1105" s="87"/>
      <c r="M1105" s="87"/>
      <c r="N1105" s="87"/>
    </row>
    <row r="1106" ht="12.75">
      <c r="L1106" s="87"/>
      <c r="M1106" s="87"/>
      <c r="N1106" s="87"/>
    </row>
    <row r="1107" ht="12.75">
      <c r="L1107" s="87"/>
      <c r="M1107" s="87"/>
      <c r="N1107" s="87"/>
    </row>
    <row r="1108" ht="12.75">
      <c r="L1108" s="87"/>
      <c r="M1108" s="87"/>
      <c r="N1108" s="87"/>
    </row>
    <row r="1109" ht="12.75">
      <c r="L1109" s="87"/>
      <c r="M1109" s="87"/>
      <c r="N1109" s="87"/>
    </row>
    <row r="1110" ht="12.75">
      <c r="L1110" s="87"/>
      <c r="M1110" s="87"/>
      <c r="N1110" s="87"/>
    </row>
    <row r="1111" ht="12.75">
      <c r="L1111" s="87"/>
      <c r="M1111" s="87"/>
      <c r="N1111" s="87"/>
    </row>
    <row r="1112" ht="12.75">
      <c r="L1112" s="87"/>
      <c r="M1112" s="87"/>
      <c r="N1112" s="87"/>
    </row>
    <row r="1113" ht="12.75">
      <c r="L1113" s="87"/>
      <c r="M1113" s="87"/>
      <c r="N1113" s="87"/>
    </row>
    <row r="1114" ht="12.75">
      <c r="L1114" s="87"/>
      <c r="M1114" s="87"/>
      <c r="N1114" s="87"/>
    </row>
    <row r="1115" ht="12.75">
      <c r="L1115" s="87"/>
      <c r="M1115" s="87"/>
      <c r="N1115" s="87"/>
    </row>
    <row r="1116" ht="12.75">
      <c r="L1116" s="87"/>
      <c r="M1116" s="87"/>
      <c r="N1116" s="87"/>
    </row>
    <row r="1117" ht="12.75">
      <c r="L1117" s="87"/>
      <c r="M1117" s="87"/>
      <c r="N1117" s="87"/>
    </row>
    <row r="1118" ht="12.75">
      <c r="L1118" s="87"/>
      <c r="M1118" s="87"/>
      <c r="N1118" s="87"/>
    </row>
    <row r="1119" ht="12.75">
      <c r="L1119" s="87"/>
      <c r="M1119" s="87"/>
      <c r="N1119" s="87"/>
    </row>
    <row r="1120" ht="12.75">
      <c r="L1120" s="87"/>
      <c r="M1120" s="87"/>
      <c r="N1120" s="87"/>
    </row>
    <row r="1121" ht="12.75">
      <c r="L1121" s="87"/>
      <c r="M1121" s="87"/>
      <c r="N1121" s="87"/>
    </row>
    <row r="1122" ht="12.75">
      <c r="L1122" s="87"/>
      <c r="M1122" s="87"/>
      <c r="N1122" s="87"/>
    </row>
    <row r="1123" ht="12.75">
      <c r="L1123" s="87"/>
      <c r="M1123" s="87"/>
      <c r="N1123" s="87"/>
    </row>
    <row r="1124" ht="12.75">
      <c r="L1124" s="87"/>
      <c r="M1124" s="87"/>
      <c r="N1124" s="87"/>
    </row>
    <row r="1125" ht="12.75">
      <c r="L1125" s="87"/>
      <c r="M1125" s="87"/>
      <c r="N1125" s="87"/>
    </row>
    <row r="1126" ht="12.75">
      <c r="L1126" s="87"/>
      <c r="M1126" s="87"/>
      <c r="N1126" s="87"/>
    </row>
    <row r="1127" ht="12.75">
      <c r="L1127" s="87"/>
      <c r="M1127" s="87"/>
      <c r="N1127" s="87"/>
    </row>
    <row r="1128" ht="12.75">
      <c r="L1128" s="87"/>
      <c r="M1128" s="87"/>
      <c r="N1128" s="87"/>
    </row>
    <row r="1129" ht="12.75">
      <c r="L1129" s="87"/>
      <c r="M1129" s="87"/>
      <c r="N1129" s="87"/>
    </row>
    <row r="1130" ht="12.75">
      <c r="L1130" s="87"/>
      <c r="M1130" s="87"/>
      <c r="N1130" s="87"/>
    </row>
    <row r="1131" ht="12.75">
      <c r="L1131" s="87"/>
      <c r="M1131" s="87"/>
      <c r="N1131" s="87"/>
    </row>
    <row r="1132" ht="12.75">
      <c r="L1132" s="87"/>
      <c r="M1132" s="87"/>
      <c r="N1132" s="87"/>
    </row>
    <row r="1133" ht="12.75">
      <c r="L1133" s="87"/>
      <c r="M1133" s="87"/>
      <c r="N1133" s="87"/>
    </row>
    <row r="1134" ht="12.75">
      <c r="L1134" s="87"/>
      <c r="M1134" s="87"/>
      <c r="N1134" s="87"/>
    </row>
    <row r="1135" ht="12.75">
      <c r="L1135" s="87"/>
      <c r="M1135" s="87"/>
      <c r="N1135" s="87"/>
    </row>
    <row r="1136" ht="12.75">
      <c r="L1136" s="87"/>
      <c r="M1136" s="87"/>
      <c r="N1136" s="87"/>
    </row>
    <row r="1137" ht="12.75">
      <c r="L1137" s="87"/>
      <c r="M1137" s="87"/>
      <c r="N1137" s="87"/>
    </row>
    <row r="1138" ht="12.75">
      <c r="L1138" s="87"/>
      <c r="M1138" s="87"/>
      <c r="N1138" s="87"/>
    </row>
    <row r="1139" ht="12.75">
      <c r="L1139" s="87"/>
      <c r="M1139" s="87"/>
      <c r="N1139" s="87"/>
    </row>
    <row r="1140" ht="12.75">
      <c r="L1140" s="87"/>
      <c r="M1140" s="87"/>
      <c r="N1140" s="87"/>
    </row>
    <row r="1141" ht="12.75">
      <c r="L1141" s="87"/>
      <c r="M1141" s="87"/>
      <c r="N1141" s="87"/>
    </row>
    <row r="1142" ht="12.75">
      <c r="L1142" s="87"/>
      <c r="M1142" s="87"/>
      <c r="N1142" s="87"/>
    </row>
    <row r="1143" ht="12.75">
      <c r="L1143" s="87"/>
      <c r="M1143" s="87"/>
      <c r="N1143" s="87"/>
    </row>
    <row r="1144" ht="12.75">
      <c r="L1144" s="87"/>
      <c r="M1144" s="87"/>
      <c r="N1144" s="87"/>
    </row>
    <row r="1145" ht="12.75">
      <c r="L1145" s="87"/>
      <c r="M1145" s="87"/>
      <c r="N1145" s="87"/>
    </row>
    <row r="1146" ht="12.75">
      <c r="L1146" s="87"/>
      <c r="M1146" s="87"/>
      <c r="N1146" s="87"/>
    </row>
    <row r="1147" ht="12.75">
      <c r="L1147" s="87"/>
      <c r="M1147" s="87"/>
      <c r="N1147" s="87"/>
    </row>
    <row r="1148" ht="12.75">
      <c r="L1148" s="87"/>
      <c r="M1148" s="87"/>
      <c r="N1148" s="87"/>
    </row>
    <row r="1149" ht="12.75">
      <c r="L1149" s="87"/>
      <c r="M1149" s="87"/>
      <c r="N1149" s="87"/>
    </row>
    <row r="1150" ht="12.75">
      <c r="L1150" s="87"/>
      <c r="M1150" s="87"/>
      <c r="N1150" s="87"/>
    </row>
    <row r="1151" ht="12.75">
      <c r="L1151" s="87"/>
      <c r="M1151" s="87"/>
      <c r="N1151" s="87"/>
    </row>
    <row r="1152" ht="12.75">
      <c r="L1152" s="87"/>
      <c r="M1152" s="87"/>
      <c r="N1152" s="87"/>
    </row>
    <row r="1153" ht="12.75">
      <c r="L1153" s="87"/>
      <c r="M1153" s="87"/>
      <c r="N1153" s="87"/>
    </row>
    <row r="1154" ht="12.75">
      <c r="L1154" s="87"/>
      <c r="M1154" s="87"/>
      <c r="N1154" s="87"/>
    </row>
    <row r="1155" ht="12.75">
      <c r="L1155" s="87"/>
      <c r="M1155" s="87"/>
      <c r="N1155" s="87"/>
    </row>
    <row r="1156" ht="12.75">
      <c r="L1156" s="87"/>
      <c r="M1156" s="87"/>
      <c r="N1156" s="87"/>
    </row>
    <row r="1157" ht="12.75">
      <c r="L1157" s="87"/>
      <c r="M1157" s="87"/>
      <c r="N1157" s="87"/>
    </row>
    <row r="1158" ht="12.75">
      <c r="L1158" s="87"/>
      <c r="M1158" s="87"/>
      <c r="N1158" s="87"/>
    </row>
    <row r="1159" ht="12.75">
      <c r="L1159" s="87"/>
      <c r="M1159" s="87"/>
      <c r="N1159" s="87"/>
    </row>
    <row r="1160" ht="12.75">
      <c r="L1160" s="87"/>
      <c r="M1160" s="87"/>
      <c r="N1160" s="87"/>
    </row>
    <row r="1161" ht="12.75">
      <c r="L1161" s="87"/>
      <c r="M1161" s="87"/>
      <c r="N1161" s="87"/>
    </row>
    <row r="1162" ht="12.75">
      <c r="L1162" s="87"/>
      <c r="M1162" s="87"/>
      <c r="N1162" s="87"/>
    </row>
    <row r="1163" ht="12.75">
      <c r="L1163" s="87"/>
      <c r="M1163" s="87"/>
      <c r="N1163" s="87"/>
    </row>
    <row r="1164" ht="12.75">
      <c r="L1164" s="87"/>
      <c r="M1164" s="87"/>
      <c r="N1164" s="87"/>
    </row>
    <row r="1165" ht="12.75">
      <c r="L1165" s="87"/>
      <c r="M1165" s="87"/>
      <c r="N1165" s="87"/>
    </row>
    <row r="1166" ht="12.75">
      <c r="L1166" s="87"/>
      <c r="M1166" s="87"/>
      <c r="N1166" s="87"/>
    </row>
    <row r="1167" ht="12.75">
      <c r="L1167" s="87"/>
      <c r="M1167" s="87"/>
      <c r="N1167" s="87"/>
    </row>
    <row r="1168" ht="12.75">
      <c r="L1168" s="87"/>
      <c r="M1168" s="87"/>
      <c r="N1168" s="87"/>
    </row>
    <row r="1169" ht="12.75">
      <c r="L1169" s="87"/>
      <c r="M1169" s="87"/>
      <c r="N1169" s="87"/>
    </row>
    <row r="1170" ht="12.75">
      <c r="L1170" s="87"/>
      <c r="M1170" s="87"/>
      <c r="N1170" s="87"/>
    </row>
    <row r="1171" ht="12.75">
      <c r="L1171" s="87"/>
      <c r="M1171" s="87"/>
      <c r="N1171" s="87"/>
    </row>
    <row r="1172" ht="12.75">
      <c r="L1172" s="87"/>
      <c r="M1172" s="87"/>
      <c r="N1172" s="87"/>
    </row>
    <row r="1173" ht="12.75">
      <c r="L1173" s="87"/>
      <c r="M1173" s="87"/>
      <c r="N1173" s="87"/>
    </row>
    <row r="1174" ht="12.75">
      <c r="L1174" s="87"/>
      <c r="M1174" s="87"/>
      <c r="N1174" s="87"/>
    </row>
    <row r="1175" ht="12.75">
      <c r="L1175" s="87"/>
      <c r="M1175" s="87"/>
      <c r="N1175" s="87"/>
    </row>
    <row r="1176" ht="12.75">
      <c r="L1176" s="87"/>
      <c r="M1176" s="87"/>
      <c r="N1176" s="87"/>
    </row>
    <row r="1177" ht="12.75">
      <c r="L1177" s="87"/>
      <c r="M1177" s="87"/>
      <c r="N1177" s="87"/>
    </row>
    <row r="1178" ht="12.75">
      <c r="L1178" s="87"/>
      <c r="M1178" s="87"/>
      <c r="N1178" s="87"/>
    </row>
    <row r="1179" ht="12.75">
      <c r="L1179" s="87"/>
      <c r="M1179" s="87"/>
      <c r="N1179" s="87"/>
    </row>
    <row r="1180" ht="12.75">
      <c r="L1180" s="87"/>
      <c r="M1180" s="87"/>
      <c r="N1180" s="87"/>
    </row>
    <row r="1181" ht="12.75">
      <c r="L1181" s="87"/>
      <c r="M1181" s="87"/>
      <c r="N1181" s="87"/>
    </row>
    <row r="1182" ht="12.75">
      <c r="L1182" s="87"/>
      <c r="M1182" s="87"/>
      <c r="N1182" s="87"/>
    </row>
    <row r="1183" ht="12.75">
      <c r="L1183" s="113"/>
      <c r="M1183" s="113"/>
      <c r="N1183" s="113"/>
    </row>
    <row r="1184" ht="12.75">
      <c r="L1184" s="114"/>
      <c r="M1184" s="114"/>
      <c r="N1184" s="114"/>
    </row>
    <row r="1185" ht="12.75">
      <c r="L1185" s="87"/>
      <c r="M1185" s="87"/>
      <c r="N1185" s="87"/>
    </row>
    <row r="1186" ht="12.75">
      <c r="L1186" s="87"/>
      <c r="M1186" s="87"/>
      <c r="N1186" s="87"/>
    </row>
    <row r="1187" ht="12.75">
      <c r="L1187" s="87"/>
      <c r="M1187" s="87"/>
      <c r="N1187" s="87"/>
    </row>
    <row r="1188" ht="12.75">
      <c r="L1188" s="87"/>
      <c r="M1188" s="87"/>
      <c r="N1188" s="87"/>
    </row>
    <row r="1189" ht="12.75">
      <c r="L1189" s="87"/>
      <c r="M1189" s="87"/>
      <c r="N1189" s="87"/>
    </row>
    <row r="1190" ht="12.75">
      <c r="L1190" s="87"/>
      <c r="M1190" s="87"/>
      <c r="N1190" s="87"/>
    </row>
    <row r="1191" ht="12.75">
      <c r="L1191" s="87"/>
      <c r="M1191" s="87"/>
      <c r="N1191" s="87"/>
    </row>
    <row r="1192" ht="12.75">
      <c r="L1192" s="87"/>
      <c r="M1192" s="87"/>
      <c r="N1192" s="87"/>
    </row>
    <row r="1193" ht="12.75">
      <c r="L1193" s="87"/>
      <c r="M1193" s="87"/>
      <c r="N1193" s="87"/>
    </row>
    <row r="1194" ht="12.75">
      <c r="L1194" s="87"/>
      <c r="M1194" s="87"/>
      <c r="N1194" s="87"/>
    </row>
    <row r="1195" ht="12.75">
      <c r="L1195" s="87"/>
      <c r="M1195" s="87"/>
      <c r="N1195" s="87"/>
    </row>
    <row r="1196" ht="12.75">
      <c r="L1196" s="87"/>
      <c r="M1196" s="87"/>
      <c r="N1196" s="87"/>
    </row>
    <row r="1197" ht="12.75">
      <c r="L1197" s="87"/>
      <c r="M1197" s="87"/>
      <c r="N1197" s="87"/>
    </row>
    <row r="1198" ht="12.75">
      <c r="L1198" s="87"/>
      <c r="M1198" s="87"/>
      <c r="N1198" s="87"/>
    </row>
    <row r="1199" ht="12.75">
      <c r="L1199" s="87"/>
      <c r="M1199" s="87"/>
      <c r="N1199" s="87"/>
    </row>
    <row r="1200" ht="12.75">
      <c r="L1200" s="87"/>
      <c r="M1200" s="87"/>
      <c r="N1200" s="87"/>
    </row>
    <row r="1201" ht="12.75">
      <c r="L1201" s="87"/>
      <c r="M1201" s="87"/>
      <c r="N1201" s="87"/>
    </row>
    <row r="1202" ht="12.75">
      <c r="L1202" s="87"/>
      <c r="M1202" s="87"/>
      <c r="N1202" s="87"/>
    </row>
    <row r="1203" ht="12.75">
      <c r="L1203" s="87"/>
      <c r="M1203" s="87"/>
      <c r="N1203" s="87"/>
    </row>
  </sheetData>
  <mergeCells count="1">
    <mergeCell ref="B1:K1"/>
  </mergeCells>
  <conditionalFormatting sqref="B204:B65536 B4:B5">
    <cfRule type="expression" priority="1" dxfId="1" stopIfTrue="1">
      <formula>AND(COUNTIF($B$204:$B$65536,B204)+COUNTIF($B$4:$B$5,B204)&gt;1,NOT(ISBLANK(B204)))</formula>
    </cfRule>
  </conditionalFormatting>
  <conditionalFormatting sqref="B1:B2">
    <cfRule type="expression" priority="2" dxfId="1" stopIfTrue="1">
      <formula>AND(COUNTIF($B$1:$B$2,B1)&gt;1,NOT(ISBLANK(B1)))</formula>
    </cfRule>
  </conditionalFormatting>
  <conditionalFormatting sqref="B3">
    <cfRule type="expression" priority="3" dxfId="1" stopIfTrue="1">
      <formula>AND(COUNTIF($B$3,B3)&gt;1,NOT(ISBLANK(B3)))</formula>
    </cfRule>
  </conditionalFormatting>
  <conditionalFormatting sqref="B203:B65536 B1:B201">
    <cfRule type="expression" priority="4" dxfId="1" stopIfTrue="1">
      <formula>AND(COUNTIF($B$203:$B$65536,B203)+COUNTIF($B$1:$B$201,B203)&gt;1,NOT(ISBLANK(B203)))</formula>
    </cfRule>
  </conditionalFormatting>
  <conditionalFormatting sqref="B202">
    <cfRule type="expression" priority="5" dxfId="1" stopIfTrue="1">
      <formula>AND(COUNTIF($B$202,B202)&gt;1,NOT(ISBLANK(B202)))</formula>
    </cfRule>
  </conditionalFormatting>
  <conditionalFormatting sqref="B1:B65536">
    <cfRule type="expression" priority="6" dxfId="1" stopIfTrue="1">
      <formula>AND(COUNTIF($B:$B,B1)&gt;1,NOT(ISBLANK(B1)))</formula>
    </cfRule>
  </conditionalFormatting>
  <conditionalFormatting sqref="B6:B201">
    <cfRule type="expression" priority="7" dxfId="1" stopIfTrue="1">
      <formula>AND(COUNTIF($B$6:$B$201,B6)&gt;1,NOT(ISBLANK(B6)))</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tabSelected="1" workbookViewId="0">
      <selection activeCell="A3" sqref="A3"/>
    </sheetView>
  </sheetViews>
  <sheetFormatPr baseColWidth="8" defaultRowHeight="12.75" customHeight="1"/>
  <cols>
    <col customWidth="1" min="1" max="1" style="1" width="12.8398"/>
    <col customWidth="1" min="2" max="2" style="55" width="9.8398400000000006"/>
    <col customWidth="1" min="3" max="3" style="2" width="53.273400000000002"/>
    <col customWidth="1" min="4" max="4" style="2" width="44.984400000000001"/>
    <col customWidth="1" min="5" max="5" style="56" width="19.550799999999999"/>
    <col customWidth="1" min="6" max="6" style="2" width="7.6953100000000001"/>
    <col customWidth="1" min="7" max="7" style="2" width="7.40625"/>
    <col customWidth="1" min="8" max="8" style="2" width="9.40625"/>
    <col customWidth="1" min="9" max="9" style="57" width="16.550799999999999"/>
    <col customWidth="1" min="10" max="257" style="54" width="8.6953099999999992"/>
  </cols>
  <sheetData>
    <row r="1" ht="73.5" customHeight="1">
      <c r="A1" s="115" t="s">
        <v>0</v>
      </c>
      <c r="B1" s="115"/>
      <c r="C1" s="115"/>
      <c r="D1" s="115"/>
      <c r="E1" s="115"/>
      <c r="F1" s="115"/>
      <c r="G1" s="115"/>
      <c r="H1" s="115"/>
      <c r="I1" s="116"/>
    </row>
    <row r="2" ht="12" customHeight="1">
      <c r="A2" s="60" t="s">
        <v>10054</v>
      </c>
      <c r="B2" s="60"/>
      <c r="C2" s="60"/>
      <c r="D2" s="60"/>
      <c r="E2" s="60"/>
      <c r="F2" s="60"/>
      <c r="G2" s="60"/>
      <c r="H2" s="60"/>
      <c r="I2" s="117"/>
    </row>
    <row r="3" ht="13.5" customHeight="1">
      <c r="A3" s="62" t="s">
        <v>10101</v>
      </c>
      <c r="B3" s="63"/>
      <c r="C3" s="64"/>
      <c r="D3" s="64"/>
      <c r="E3" s="65"/>
      <c r="F3" s="65"/>
      <c r="G3" s="65"/>
      <c r="H3" s="65"/>
    </row>
    <row r="4" ht="11.25" customHeight="1">
      <c r="A4" s="62"/>
      <c r="B4" s="66"/>
      <c r="C4" s="64"/>
      <c r="D4" s="64"/>
      <c r="E4" s="65"/>
      <c r="F4" s="65"/>
      <c r="G4" s="65"/>
      <c r="H4" s="65"/>
    </row>
    <row r="5" s="71" customFormat="1" ht="30" customHeight="1">
      <c r="A5" s="72" t="s">
        <v>2</v>
      </c>
      <c r="B5" s="73" t="s">
        <v>10058</v>
      </c>
      <c r="C5" s="74" t="s">
        <v>3</v>
      </c>
      <c r="D5" s="74" t="s">
        <v>4</v>
      </c>
      <c r="E5" s="74" t="s">
        <v>5</v>
      </c>
      <c r="F5" s="74" t="s">
        <v>6</v>
      </c>
      <c r="G5" s="74" t="s">
        <v>7</v>
      </c>
      <c r="H5" s="74" t="s">
        <v>8</v>
      </c>
      <c r="I5" s="118" t="s">
        <v>10102</v>
      </c>
    </row>
    <row r="6" s="81" customFormat="1" ht="15" customHeight="1">
      <c r="A6" s="82">
        <v>90294408</v>
      </c>
      <c r="B6" s="83" t="s">
        <v>10073</v>
      </c>
      <c r="C6" s="84" t="s">
        <v>488</v>
      </c>
      <c r="D6" s="84" t="s">
        <v>489</v>
      </c>
      <c r="E6" s="84" t="s">
        <v>81</v>
      </c>
      <c r="F6" s="85">
        <v>1</v>
      </c>
      <c r="G6" s="86" t="s">
        <v>10036</v>
      </c>
      <c r="H6" s="86" t="s">
        <v>14</v>
      </c>
      <c r="I6" s="87">
        <f>VLOOKUP(A6,'[2]AJUSTE DE VALOR AN_11.5_MED_VIG'!$A$6:$I$6297,9,0)</f>
        <v>3742.3152720317353</v>
      </c>
    </row>
    <row r="7" s="81" customFormat="1" ht="15" customHeight="1">
      <c r="A7" s="82">
        <v>92368204</v>
      </c>
      <c r="B7" s="83" t="s">
        <v>10073</v>
      </c>
      <c r="C7" s="84" t="s">
        <v>966</v>
      </c>
      <c r="D7" s="84" t="s">
        <v>967</v>
      </c>
      <c r="E7" s="84" t="s">
        <v>968</v>
      </c>
      <c r="F7" s="85">
        <v>1</v>
      </c>
      <c r="G7" s="86" t="s">
        <v>13</v>
      </c>
      <c r="H7" s="86" t="s">
        <v>14</v>
      </c>
      <c r="I7" s="87">
        <f>VLOOKUP(A7,'[2]AJUSTE DE VALOR AN_11.5_MED_VIG'!$A$6:$I$6297,9,0)</f>
        <v>2094.7501523130409</v>
      </c>
    </row>
    <row r="8" s="81" customFormat="1" ht="15" customHeight="1">
      <c r="A8" s="82">
        <v>90309154</v>
      </c>
      <c r="B8" s="83" t="s">
        <v>10073</v>
      </c>
      <c r="C8" s="84" t="s">
        <v>8571</v>
      </c>
      <c r="D8" s="84" t="s">
        <v>8572</v>
      </c>
      <c r="E8" s="84" t="s">
        <v>146</v>
      </c>
      <c r="F8" s="85">
        <v>1</v>
      </c>
      <c r="G8" s="86" t="s">
        <v>10036</v>
      </c>
      <c r="H8" s="86" t="s">
        <v>14</v>
      </c>
      <c r="I8" s="87">
        <f>VLOOKUP(A8,'[2]AJUSTE DE VALOR AN_11.5_MED_VIG'!$A$6:$I$6297,9,0)</f>
        <v>2702.3650146829273</v>
      </c>
    </row>
    <row r="9" s="81" customFormat="1" ht="15" customHeight="1">
      <c r="A9" s="82">
        <v>90269268</v>
      </c>
      <c r="B9" s="83" t="s">
        <v>10073</v>
      </c>
      <c r="C9" s="84" t="s">
        <v>6247</v>
      </c>
      <c r="D9" s="84" t="s">
        <v>6248</v>
      </c>
      <c r="E9" s="84" t="s">
        <v>742</v>
      </c>
      <c r="F9" s="85">
        <v>1</v>
      </c>
      <c r="G9" s="86" t="s">
        <v>13</v>
      </c>
      <c r="H9" s="86" t="s">
        <v>14</v>
      </c>
      <c r="I9" s="87">
        <f>VLOOKUP(A9,'[2]AJUSTE DE VALOR AN_11.5_MED_VIG'!$A$6:$I$6297,9,0)</f>
        <v>4427.4997542319115</v>
      </c>
    </row>
    <row r="10" s="81" customFormat="1" ht="15" customHeight="1">
      <c r="A10" s="82">
        <v>92471978</v>
      </c>
      <c r="B10" s="83" t="s">
        <v>10073</v>
      </c>
      <c r="C10" s="84" t="s">
        <v>7032</v>
      </c>
      <c r="D10" s="84" t="s">
        <v>7032</v>
      </c>
      <c r="E10" s="84" t="s">
        <v>39</v>
      </c>
      <c r="F10" s="85">
        <v>1</v>
      </c>
      <c r="G10" s="86" t="s">
        <v>10036</v>
      </c>
      <c r="H10" s="86" t="s">
        <v>14</v>
      </c>
      <c r="I10" s="87">
        <f>VLOOKUP(A10,'[2]AJUSTE DE VALOR AN_11.5_MED_VIG'!$A$6:$I$6297,9,0)</f>
        <v>209.85478904099116</v>
      </c>
    </row>
    <row r="11" s="81" customFormat="1" ht="15" customHeight="1">
      <c r="A11" s="82">
        <v>92464572</v>
      </c>
      <c r="B11" s="83">
        <v>20</v>
      </c>
      <c r="C11" s="84" t="s">
        <v>4867</v>
      </c>
      <c r="D11" s="84" t="s">
        <v>4868</v>
      </c>
      <c r="E11" s="84" t="s">
        <v>69</v>
      </c>
      <c r="F11" s="85">
        <v>1</v>
      </c>
      <c r="G11" s="86" t="s">
        <v>70</v>
      </c>
      <c r="H11" s="86" t="s">
        <v>14</v>
      </c>
      <c r="I11" s="87">
        <f>VLOOKUP(A11,'[2]AJUSTE DE VALOR AN_11.5_MED_VIG'!$A$6:$I$6297,9,0)</f>
        <v>50.19564565632836</v>
      </c>
    </row>
    <row r="12" s="81" customFormat="1" ht="15" customHeight="1">
      <c r="A12" s="82">
        <v>92468152</v>
      </c>
      <c r="B12" s="83">
        <v>20</v>
      </c>
      <c r="C12" s="84" t="s">
        <v>8351</v>
      </c>
      <c r="D12" s="84" t="s">
        <v>8351</v>
      </c>
      <c r="E12" s="84" t="s">
        <v>39</v>
      </c>
      <c r="F12" s="85">
        <v>1</v>
      </c>
      <c r="G12" s="86" t="s">
        <v>13</v>
      </c>
      <c r="H12" s="86" t="s">
        <v>14</v>
      </c>
      <c r="I12" s="87">
        <f>VLOOKUP(A12,'[2]AJUSTE DE VALOR AN_11.5_MED_VIG'!$A$6:$I$6297,9,0)</f>
        <v>110.2378746518072</v>
      </c>
    </row>
    <row r="13" s="81" customFormat="1" ht="15" customHeight="1">
      <c r="A13" s="82">
        <v>92369553</v>
      </c>
      <c r="B13" s="83" t="s">
        <v>10073</v>
      </c>
      <c r="C13" s="84" t="s">
        <v>6231</v>
      </c>
      <c r="D13" s="84" t="s">
        <v>6232</v>
      </c>
      <c r="E13" s="84" t="s">
        <v>605</v>
      </c>
      <c r="F13" s="85">
        <v>1</v>
      </c>
      <c r="G13" s="86" t="s">
        <v>10036</v>
      </c>
      <c r="H13" s="86" t="s">
        <v>14</v>
      </c>
      <c r="I13" s="87">
        <v>2052.6999999999998</v>
      </c>
    </row>
    <row r="14" s="81" customFormat="1" ht="15" customHeight="1">
      <c r="A14" s="82">
        <v>92429521</v>
      </c>
      <c r="B14" s="83">
        <v>20</v>
      </c>
      <c r="C14" s="84" t="s">
        <v>8362</v>
      </c>
      <c r="D14" s="84" t="s">
        <v>8363</v>
      </c>
      <c r="E14" s="84" t="s">
        <v>3162</v>
      </c>
      <c r="F14" s="85">
        <v>1</v>
      </c>
      <c r="G14" s="86" t="s">
        <v>13</v>
      </c>
      <c r="H14" s="86" t="s">
        <v>14</v>
      </c>
      <c r="I14" s="87">
        <f>VLOOKUP(A14,'[2]AJUSTE DE VALOR AN_11.5_MED_VIG'!$A$6:$I$6297,9,0)</f>
        <v>173.52062385927252</v>
      </c>
    </row>
    <row r="15" s="81" customFormat="1" ht="15" customHeight="1">
      <c r="A15" s="82">
        <v>90273729</v>
      </c>
      <c r="B15" s="83" t="s">
        <v>10073</v>
      </c>
      <c r="C15" s="84" t="s">
        <v>7035</v>
      </c>
      <c r="D15" s="84" t="s">
        <v>7036</v>
      </c>
      <c r="E15" s="84" t="s">
        <v>956</v>
      </c>
      <c r="F15" s="85">
        <v>1</v>
      </c>
      <c r="G15" s="86" t="s">
        <v>10036</v>
      </c>
      <c r="H15" s="86" t="s">
        <v>14</v>
      </c>
      <c r="I15" s="87">
        <f>VLOOKUP(A15,'[2]AJUSTE DE VALOR AN_11.5_MED_VIG'!$A$6:$I$6297,9,0)</f>
        <v>305.46790261770241</v>
      </c>
    </row>
    <row r="16" s="81" customFormat="1" ht="15" customHeight="1">
      <c r="A16" s="82">
        <v>96006461</v>
      </c>
      <c r="B16" s="83" t="s">
        <v>10073</v>
      </c>
      <c r="C16" s="84" t="s">
        <v>10033</v>
      </c>
      <c r="D16" s="84" t="s">
        <v>10034</v>
      </c>
      <c r="E16" s="84" t="s">
        <v>10035</v>
      </c>
      <c r="F16" s="85">
        <v>1</v>
      </c>
      <c r="G16" s="86" t="s">
        <v>10036</v>
      </c>
      <c r="H16" s="86" t="s">
        <v>14</v>
      </c>
      <c r="I16" s="87">
        <f>VLOOKUP(A16,'[2]AJUSTE DE VALOR AN_11.5_MED_VIG'!$A$6:$I$6297,9,0)</f>
        <v>3222.6458206254738</v>
      </c>
    </row>
    <row r="17" s="81" customFormat="1" ht="15" customHeight="1">
      <c r="A17" s="82">
        <v>90302753</v>
      </c>
      <c r="B17" s="83" t="s">
        <v>10073</v>
      </c>
      <c r="C17" s="84" t="s">
        <v>640</v>
      </c>
      <c r="D17" s="84" t="s">
        <v>641</v>
      </c>
      <c r="E17" s="84" t="s">
        <v>633</v>
      </c>
      <c r="F17" s="85">
        <v>1</v>
      </c>
      <c r="G17" s="86" t="s">
        <v>70</v>
      </c>
      <c r="H17" s="86" t="s">
        <v>14</v>
      </c>
      <c r="I17" s="87">
        <f>VLOOKUP(A17,'[2]AJUSTE DE VALOR AN_11.5_MED_VIG'!$A$6:$I$6297,9,0)</f>
        <v>1601.2754212854109</v>
      </c>
    </row>
    <row r="18" s="81" customFormat="1" ht="15" customHeight="1">
      <c r="A18" s="82">
        <v>90177720</v>
      </c>
      <c r="B18" s="83" t="s">
        <v>10073</v>
      </c>
      <c r="C18" s="84" t="s">
        <v>7037</v>
      </c>
      <c r="D18" s="84" t="s">
        <v>7038</v>
      </c>
      <c r="E18" s="84" t="s">
        <v>915</v>
      </c>
      <c r="F18" s="85">
        <v>1</v>
      </c>
      <c r="G18" s="86" t="s">
        <v>13</v>
      </c>
      <c r="H18" s="86" t="s">
        <v>14</v>
      </c>
      <c r="I18" s="87">
        <f>VLOOKUP(A18,'[2]AJUSTE DE VALOR AN_11.5_MED_VIG'!$A$6:$I$6297,9,0)</f>
        <v>300.65370903000274</v>
      </c>
    </row>
    <row r="19" s="81" customFormat="1" ht="15" customHeight="1">
      <c r="A19" s="82">
        <v>92255922</v>
      </c>
      <c r="B19" s="83">
        <v>20</v>
      </c>
      <c r="C19" s="84" t="s">
        <v>2615</v>
      </c>
      <c r="D19" s="84" t="s">
        <v>2615</v>
      </c>
      <c r="E19" s="84" t="s">
        <v>520</v>
      </c>
      <c r="F19" s="85">
        <v>1</v>
      </c>
      <c r="G19" s="86" t="s">
        <v>485</v>
      </c>
      <c r="H19" s="86" t="s">
        <v>14</v>
      </c>
      <c r="I19" s="87">
        <f>VLOOKUP(A19,'[2]AJUSTE DE VALOR AN_11.5_MED_VIG'!$A$6:$I$6297,9,0)</f>
        <v>5.997376970431894</v>
      </c>
    </row>
    <row r="20" s="81" customFormat="1" ht="15" customHeight="1">
      <c r="A20" s="82">
        <v>92421610</v>
      </c>
      <c r="B20" s="83">
        <v>20</v>
      </c>
      <c r="C20" s="84" t="s">
        <v>8510</v>
      </c>
      <c r="D20" s="84" t="s">
        <v>8511</v>
      </c>
      <c r="E20" s="84" t="s">
        <v>231</v>
      </c>
      <c r="F20" s="85">
        <v>1</v>
      </c>
      <c r="G20" s="86" t="s">
        <v>64</v>
      </c>
      <c r="H20" s="86" t="s">
        <v>14</v>
      </c>
      <c r="I20" s="87">
        <f>VLOOKUP(A20,'[2]AJUSTE DE VALOR AN_11.5_MED_VIG'!$A$6:$I$6297,9,0)</f>
        <v>49.953481742857157</v>
      </c>
    </row>
    <row r="21" s="81" customFormat="1" ht="15" customHeight="1">
      <c r="A21" s="82">
        <v>91394031</v>
      </c>
      <c r="B21" s="83">
        <v>20</v>
      </c>
      <c r="C21" s="84" t="s">
        <v>8131</v>
      </c>
      <c r="D21" s="84" t="s">
        <v>8134</v>
      </c>
      <c r="E21" s="84" t="s">
        <v>1356</v>
      </c>
      <c r="F21" s="85">
        <v>1</v>
      </c>
      <c r="G21" s="86" t="s">
        <v>13</v>
      </c>
      <c r="H21" s="86" t="s">
        <v>14</v>
      </c>
      <c r="I21" s="87">
        <f>VLOOKUP(A21,'[2]AJUSTE DE VALOR AN_11.5_MED_VIG'!$A$6:$I$6297,9,0)</f>
        <v>114.68832327855944</v>
      </c>
    </row>
    <row r="22" s="81" customFormat="1" ht="15" customHeight="1">
      <c r="A22" s="82">
        <v>90281853</v>
      </c>
      <c r="B22" s="83" t="s">
        <v>10073</v>
      </c>
      <c r="C22" s="84" t="s">
        <v>4239</v>
      </c>
      <c r="D22" s="84" t="s">
        <v>4240</v>
      </c>
      <c r="E22" s="84" t="s">
        <v>4241</v>
      </c>
      <c r="F22" s="85">
        <v>1</v>
      </c>
      <c r="G22" s="86" t="s">
        <v>10036</v>
      </c>
      <c r="H22" s="86" t="s">
        <v>14</v>
      </c>
      <c r="I22" s="87">
        <f>VLOOKUP(A22,'[2]AJUSTE DE VALOR AN_11.5_MED_VIG'!$A$6:$I$6297,9,0)</f>
        <v>181.22051589509613</v>
      </c>
    </row>
    <row r="23" s="81" customFormat="1" ht="15" customHeight="1">
      <c r="A23" s="82">
        <v>90241460</v>
      </c>
      <c r="B23" s="83" t="s">
        <v>10073</v>
      </c>
      <c r="C23" s="84" t="s">
        <v>7033</v>
      </c>
      <c r="D23" s="84" t="s">
        <v>7033</v>
      </c>
      <c r="E23" s="84" t="s">
        <v>528</v>
      </c>
      <c r="F23" s="85">
        <v>1</v>
      </c>
      <c r="G23" s="86" t="s">
        <v>10036</v>
      </c>
      <c r="H23" s="86" t="s">
        <v>14</v>
      </c>
      <c r="I23" s="87">
        <f>VLOOKUP(A23,'[2]AJUSTE DE VALOR AN_11.5_MED_VIG'!$A$6:$I$6297,9,0)</f>
        <v>206.6746163293835</v>
      </c>
    </row>
    <row r="24" s="81" customFormat="1" ht="15" customHeight="1">
      <c r="A24" s="82">
        <v>92391974</v>
      </c>
      <c r="B24" s="83">
        <v>20</v>
      </c>
      <c r="C24" s="84" t="s">
        <v>7922</v>
      </c>
      <c r="D24" s="84" t="s">
        <v>7923</v>
      </c>
      <c r="E24" s="84" t="s">
        <v>21</v>
      </c>
      <c r="F24" s="85">
        <v>1</v>
      </c>
      <c r="G24" s="86" t="s">
        <v>64</v>
      </c>
      <c r="H24" s="86" t="s">
        <v>14</v>
      </c>
      <c r="I24" s="87">
        <f>VLOOKUP(A24,'[2]AJUSTE DE VALOR AN_11.5_MED_VIG'!$A$6:$I$6297,9,0)</f>
        <v>144.78425802751514</v>
      </c>
    </row>
    <row r="25" s="81" customFormat="1" ht="15" customHeight="1">
      <c r="A25" s="82">
        <v>90168763</v>
      </c>
      <c r="B25" s="83" t="s">
        <v>10073</v>
      </c>
      <c r="C25" s="84" t="s">
        <v>6676</v>
      </c>
      <c r="D25" s="84" t="s">
        <v>6677</v>
      </c>
      <c r="E25" s="84" t="s">
        <v>92</v>
      </c>
      <c r="F25" s="85">
        <v>1</v>
      </c>
      <c r="G25" s="86" t="s">
        <v>10036</v>
      </c>
      <c r="H25" s="86" t="s">
        <v>14</v>
      </c>
      <c r="I25" s="87">
        <f>VLOOKUP(A25,'[2]AJUSTE DE VALOR AN_11.5_MED_VIG'!$A$6:$I$6297,9,0)</f>
        <v>315.46032906648583</v>
      </c>
    </row>
    <row r="26" s="81" customFormat="1" ht="15" customHeight="1">
      <c r="A26" s="82">
        <v>90119401</v>
      </c>
      <c r="B26" s="83">
        <v>20</v>
      </c>
      <c r="C26" s="84" t="s">
        <v>8526</v>
      </c>
      <c r="D26" s="84" t="s">
        <v>8527</v>
      </c>
      <c r="E26" s="84" t="s">
        <v>520</v>
      </c>
      <c r="F26" s="85">
        <v>50</v>
      </c>
      <c r="G26" s="86" t="s">
        <v>18</v>
      </c>
      <c r="H26" s="86" t="s">
        <v>19</v>
      </c>
      <c r="I26" s="87">
        <f>VLOOKUP(A26,'[2]AJUSTE DE VALOR AN_11.5_MED_VIG'!$A$6:$I$6297,9,0)</f>
        <v>2.3211938475805209</v>
      </c>
    </row>
    <row r="27" s="81" customFormat="1" ht="15" customHeight="1">
      <c r="A27" s="82">
        <v>90938682</v>
      </c>
      <c r="B27" s="83">
        <v>20</v>
      </c>
      <c r="C27" s="84" t="s">
        <v>1745</v>
      </c>
      <c r="D27" s="84" t="s">
        <v>1745</v>
      </c>
      <c r="E27" s="84" t="s">
        <v>1744</v>
      </c>
      <c r="F27" s="85">
        <v>1</v>
      </c>
      <c r="G27" s="86" t="s">
        <v>10036</v>
      </c>
      <c r="H27" s="86" t="s">
        <v>14</v>
      </c>
      <c r="I27" s="87">
        <f>VLOOKUP(A27,'[2]AJUSTE DE VALOR AN_11.5_MED_VIG'!$A$6:$I$6297,9,0)</f>
        <v>1343.07954717543</v>
      </c>
    </row>
    <row r="28" s="81" customFormat="1" ht="15" customHeight="1">
      <c r="A28" s="82">
        <v>92422225</v>
      </c>
      <c r="B28" s="83">
        <v>20</v>
      </c>
      <c r="C28" s="84" t="s">
        <v>8516</v>
      </c>
      <c r="D28" s="84" t="s">
        <v>8517</v>
      </c>
      <c r="E28" s="84" t="s">
        <v>603</v>
      </c>
      <c r="F28" s="85">
        <v>1</v>
      </c>
      <c r="G28" s="86" t="s">
        <v>64</v>
      </c>
      <c r="H28" s="86" t="s">
        <v>14</v>
      </c>
      <c r="I28" s="87">
        <f>VLOOKUP(A28,'[2]AJUSTE DE VALOR AN_11.5_MED_VIG'!$A$6:$I$6297,9,0)</f>
        <v>44.421371372189732</v>
      </c>
    </row>
    <row r="29" s="81" customFormat="1" ht="15" customHeight="1">
      <c r="A29" s="82">
        <v>92465447</v>
      </c>
      <c r="B29" s="83">
        <v>20</v>
      </c>
      <c r="C29" s="84" t="s">
        <v>7799</v>
      </c>
      <c r="D29" s="84" t="s">
        <v>7800</v>
      </c>
      <c r="E29" s="84" t="s">
        <v>414</v>
      </c>
      <c r="F29" s="85">
        <v>1</v>
      </c>
      <c r="G29" s="86" t="s">
        <v>13</v>
      </c>
      <c r="H29" s="86" t="s">
        <v>14</v>
      </c>
      <c r="I29" s="87">
        <f>VLOOKUP(A29,'[2]AJUSTE DE VALOR AN_11.5_MED_VIG'!$A$6:$I$6297,9,0)</f>
        <v>52.086868426545408</v>
      </c>
    </row>
    <row r="30" s="81" customFormat="1" ht="15" customHeight="1">
      <c r="A30" s="82">
        <v>90269926</v>
      </c>
      <c r="B30" s="83">
        <v>20</v>
      </c>
      <c r="C30" s="84" t="s">
        <v>7903</v>
      </c>
      <c r="D30" s="84" t="s">
        <v>7904</v>
      </c>
      <c r="E30" s="84" t="s">
        <v>334</v>
      </c>
      <c r="F30" s="85">
        <v>1</v>
      </c>
      <c r="G30" s="86" t="s">
        <v>64</v>
      </c>
      <c r="H30" s="86" t="s">
        <v>14</v>
      </c>
      <c r="I30" s="87">
        <f>VLOOKUP(A30,'[2]AJUSTE DE VALOR AN_11.5_MED_VIG'!$A$6:$I$6297,9,0)</f>
        <v>78.115819644733918</v>
      </c>
    </row>
    <row r="31" s="81" customFormat="1" ht="15" customHeight="1">
      <c r="A31" s="82">
        <v>92426859</v>
      </c>
      <c r="B31" s="83">
        <v>20</v>
      </c>
      <c r="C31" s="84" t="s">
        <v>8793</v>
      </c>
      <c r="D31" s="84" t="s">
        <v>8794</v>
      </c>
      <c r="E31" s="84" t="s">
        <v>603</v>
      </c>
      <c r="F31" s="85">
        <v>250</v>
      </c>
      <c r="G31" s="86" t="s">
        <v>18</v>
      </c>
      <c r="H31" s="86" t="s">
        <v>19</v>
      </c>
      <c r="I31" s="87">
        <f>VLOOKUP(A31,'[2]AJUSTE DE VALOR AN_11.5_MED_VIG'!$A$6:$I$6297,9,0)</f>
        <v>6.0727146624738317</v>
      </c>
    </row>
    <row r="32" s="81" customFormat="1" ht="15" customHeight="1">
      <c r="A32" s="82">
        <v>90198646</v>
      </c>
      <c r="B32" s="83" t="s">
        <v>10073</v>
      </c>
      <c r="C32" s="84" t="s">
        <v>6227</v>
      </c>
      <c r="D32" s="84" t="s">
        <v>6228</v>
      </c>
      <c r="E32" s="84" t="s">
        <v>615</v>
      </c>
      <c r="F32" s="85">
        <v>1</v>
      </c>
      <c r="G32" s="86" t="s">
        <v>10036</v>
      </c>
      <c r="H32" s="86" t="s">
        <v>14</v>
      </c>
      <c r="I32" s="87">
        <f>VLOOKUP(A32,'[2]AJUSTE DE VALOR AN_11.5_MED_VIG'!$A$6:$I$6297,9,0)</f>
        <v>1738.1553621120784</v>
      </c>
    </row>
    <row r="33" s="81" customFormat="1" ht="15" customHeight="1">
      <c r="A33" s="82">
        <v>90306597</v>
      </c>
      <c r="B33" s="83">
        <v>20</v>
      </c>
      <c r="C33" s="84" t="s">
        <v>2605</v>
      </c>
      <c r="D33" s="84" t="s">
        <v>2605</v>
      </c>
      <c r="E33" s="84" t="s">
        <v>504</v>
      </c>
      <c r="F33" s="85">
        <v>1</v>
      </c>
      <c r="G33" s="86" t="s">
        <v>10036</v>
      </c>
      <c r="H33" s="86" t="s">
        <v>14</v>
      </c>
      <c r="I33" s="87">
        <f>VLOOKUP(A33,'[2]AJUSTE DE VALOR AN_11.5_MED_VIG'!$A$6:$I$6297,9,0)</f>
        <v>8.6996598754732943</v>
      </c>
    </row>
    <row r="34" s="81" customFormat="1" ht="15" customHeight="1">
      <c r="A34" s="82">
        <v>92441602</v>
      </c>
      <c r="B34" s="83">
        <v>20</v>
      </c>
      <c r="C34" s="84" t="s">
        <v>1081</v>
      </c>
      <c r="D34" s="84" t="s">
        <v>1082</v>
      </c>
      <c r="E34" s="84" t="s">
        <v>92</v>
      </c>
      <c r="F34" s="85">
        <v>1</v>
      </c>
      <c r="G34" s="86" t="s">
        <v>64</v>
      </c>
      <c r="H34" s="86" t="s">
        <v>14</v>
      </c>
      <c r="I34" s="87">
        <f>VLOOKUP(A34,'[2]AJUSTE DE VALOR AN_11.5_MED_VIG'!$A$6:$I$6297,9,0)</f>
        <v>187.38523183943971</v>
      </c>
    </row>
    <row r="35" s="81" customFormat="1" ht="15" customHeight="1">
      <c r="A35" s="82">
        <v>92417396</v>
      </c>
      <c r="B35" s="83">
        <v>20</v>
      </c>
      <c r="C35" s="84" t="s">
        <v>7844</v>
      </c>
      <c r="D35" s="84" t="s">
        <v>7844</v>
      </c>
      <c r="E35" s="84" t="s">
        <v>39</v>
      </c>
      <c r="F35" s="85">
        <v>1</v>
      </c>
      <c r="G35" s="86" t="s">
        <v>13</v>
      </c>
      <c r="H35" s="86" t="s">
        <v>14</v>
      </c>
      <c r="I35" s="87">
        <f>VLOOKUP(A35,'[2]AJUSTE DE VALOR AN_11.5_MED_VIG'!$A$6:$I$6297,9,0)</f>
        <v>38.53220818178859</v>
      </c>
    </row>
    <row r="36" s="81" customFormat="1" ht="15" customHeight="1">
      <c r="A36" s="82">
        <v>92445209</v>
      </c>
      <c r="B36" s="83">
        <v>20</v>
      </c>
      <c r="C36" s="84" t="s">
        <v>8797</v>
      </c>
      <c r="D36" s="84" t="s">
        <v>8798</v>
      </c>
      <c r="E36" s="84" t="s">
        <v>134</v>
      </c>
      <c r="F36" s="85">
        <v>250</v>
      </c>
      <c r="G36" s="86" t="s">
        <v>18</v>
      </c>
      <c r="H36" s="86" t="s">
        <v>19</v>
      </c>
      <c r="I36" s="87">
        <f>VLOOKUP(A36,'[2]AJUSTE DE VALOR AN_11.5_MED_VIG'!$A$6:$I$6297,9,0)</f>
        <v>7.3461813211157203</v>
      </c>
    </row>
    <row r="37" s="81" customFormat="1" ht="15" customHeight="1">
      <c r="A37" s="82">
        <v>92255345</v>
      </c>
      <c r="B37" s="83">
        <v>20</v>
      </c>
      <c r="C37" s="84" t="s">
        <v>1976</v>
      </c>
      <c r="D37" s="84" t="s">
        <v>1977</v>
      </c>
      <c r="E37" s="84" t="s">
        <v>220</v>
      </c>
      <c r="F37" s="85">
        <v>1</v>
      </c>
      <c r="G37" s="86" t="s">
        <v>13</v>
      </c>
      <c r="H37" s="86" t="s">
        <v>14</v>
      </c>
      <c r="I37" s="87">
        <f>VLOOKUP(A37,'[2]AJUSTE DE VALOR AN_11.5_MED_VIG'!$A$6:$I$6297,9,0)</f>
        <v>65.11657298728008</v>
      </c>
    </row>
    <row r="38" s="81" customFormat="1" ht="15" customHeight="1">
      <c r="A38" s="82">
        <v>96006293</v>
      </c>
      <c r="B38" s="83">
        <v>20</v>
      </c>
      <c r="C38" s="84" t="s">
        <v>9951</v>
      </c>
      <c r="D38" s="84" t="s">
        <v>9952</v>
      </c>
      <c r="E38" s="84" t="s">
        <v>620</v>
      </c>
      <c r="F38" s="85">
        <v>1</v>
      </c>
      <c r="G38" s="86" t="s">
        <v>10036</v>
      </c>
      <c r="H38" s="86" t="s">
        <v>14</v>
      </c>
      <c r="I38" s="87">
        <f>VLOOKUP(A38,'[2]AJUSTE DE VALOR AN_11.5_MED_VIG'!$A$6:$I$6297,9,0)</f>
        <v>438.28247966134012</v>
      </c>
    </row>
    <row r="39" s="81" customFormat="1" ht="15" customHeight="1">
      <c r="A39" s="82">
        <v>92441041</v>
      </c>
      <c r="B39" s="83">
        <v>20</v>
      </c>
      <c r="C39" s="84" t="s">
        <v>2265</v>
      </c>
      <c r="D39" s="84" t="s">
        <v>2266</v>
      </c>
      <c r="E39" s="84" t="s">
        <v>603</v>
      </c>
      <c r="F39" s="85">
        <v>10</v>
      </c>
      <c r="G39" s="86" t="s">
        <v>18</v>
      </c>
      <c r="H39" s="86" t="s">
        <v>19</v>
      </c>
      <c r="I39" s="87">
        <f>VLOOKUP(A39,'[2]AJUSTE DE VALOR AN_11.5_MED_VIG'!$A$6:$I$6297,9,0)</f>
        <v>1.5076755700088165</v>
      </c>
    </row>
    <row r="40" s="81" customFormat="1" ht="15" customHeight="1">
      <c r="A40" s="82">
        <v>91152020</v>
      </c>
      <c r="B40" s="83">
        <v>20</v>
      </c>
      <c r="C40" s="84" t="s">
        <v>4892</v>
      </c>
      <c r="D40" s="84" t="s">
        <v>4893</v>
      </c>
      <c r="E40" s="84" t="s">
        <v>69</v>
      </c>
      <c r="F40" s="85">
        <v>1</v>
      </c>
      <c r="G40" s="86" t="s">
        <v>70</v>
      </c>
      <c r="H40" s="86" t="s">
        <v>14</v>
      </c>
      <c r="I40" s="87">
        <f>VLOOKUP(A40,'[2]AJUSTE DE VALOR AN_11.5_MED_VIG'!$A$6:$I$6297,9,0)</f>
        <v>102.48357481716685</v>
      </c>
    </row>
    <row r="41" s="81" customFormat="1" ht="15" customHeight="1">
      <c r="A41" s="82">
        <v>90263030</v>
      </c>
      <c r="B41" s="83">
        <v>20</v>
      </c>
      <c r="C41" s="84" t="s">
        <v>1869</v>
      </c>
      <c r="D41" s="84" t="s">
        <v>1871</v>
      </c>
      <c r="E41" s="84" t="s">
        <v>528</v>
      </c>
      <c r="F41" s="85">
        <v>1</v>
      </c>
      <c r="G41" s="86" t="s">
        <v>13</v>
      </c>
      <c r="H41" s="86" t="s">
        <v>14</v>
      </c>
      <c r="I41" s="87">
        <f>VLOOKUP(A41,'[2]AJUSTE DE VALOR AN_11.5_MED_VIG'!$A$6:$I$6297,9,0)</f>
        <v>17.775200142042383</v>
      </c>
    </row>
    <row r="42" s="81" customFormat="1" ht="15" customHeight="1">
      <c r="A42" s="82">
        <v>90273672</v>
      </c>
      <c r="B42" s="83">
        <v>20</v>
      </c>
      <c r="C42" s="84" t="s">
        <v>8541</v>
      </c>
      <c r="D42" s="84" t="s">
        <v>8542</v>
      </c>
      <c r="E42" s="84" t="s">
        <v>956</v>
      </c>
      <c r="F42" s="85">
        <v>50</v>
      </c>
      <c r="G42" s="86" t="s">
        <v>18</v>
      </c>
      <c r="H42" s="86" t="s">
        <v>19</v>
      </c>
      <c r="I42" s="87">
        <f>VLOOKUP(A42,'[2]AJUSTE DE VALOR AN_11.5_MED_VIG'!$A$6:$I$6297,9,0)</f>
        <v>2.2434668424390569</v>
      </c>
    </row>
    <row r="43" s="81" customFormat="1" ht="15" customHeight="1">
      <c r="A43" s="82">
        <v>92393330</v>
      </c>
      <c r="B43" s="83" t="s">
        <v>10073</v>
      </c>
      <c r="C43" s="84" t="s">
        <v>71</v>
      </c>
      <c r="D43" s="84" t="s">
        <v>72</v>
      </c>
      <c r="E43" s="84" t="s">
        <v>73</v>
      </c>
      <c r="F43" s="85">
        <v>1</v>
      </c>
      <c r="G43" s="86" t="s">
        <v>13</v>
      </c>
      <c r="H43" s="86" t="s">
        <v>14</v>
      </c>
      <c r="I43" s="87">
        <f>VLOOKUP(A43,'[2]AJUSTE DE VALOR AN_11.5_MED_VIG'!$A$6:$I$6297,9,0)</f>
        <v>3603.3802673070027</v>
      </c>
    </row>
    <row r="44" s="81" customFormat="1" ht="15" customHeight="1">
      <c r="A44" s="82">
        <v>90252802</v>
      </c>
      <c r="B44" s="83">
        <v>20</v>
      </c>
      <c r="C44" s="84" t="s">
        <v>2606</v>
      </c>
      <c r="D44" s="84" t="s">
        <v>2606</v>
      </c>
      <c r="E44" s="84" t="s">
        <v>520</v>
      </c>
      <c r="F44" s="85">
        <v>1</v>
      </c>
      <c r="G44" s="86" t="s">
        <v>485</v>
      </c>
      <c r="H44" s="86" t="s">
        <v>14</v>
      </c>
      <c r="I44" s="87">
        <f>VLOOKUP(A44,'[2]AJUSTE DE VALOR AN_11.5_MED_VIG'!$A$6:$I$6297,9,0)</f>
        <v>6.3760482894002655</v>
      </c>
    </row>
    <row r="45" s="81" customFormat="1" ht="15" customHeight="1">
      <c r="A45" s="82">
        <v>92220029</v>
      </c>
      <c r="B45" s="83">
        <v>20</v>
      </c>
      <c r="C45" s="84" t="s">
        <v>3776</v>
      </c>
      <c r="D45" s="84" t="s">
        <v>3777</v>
      </c>
      <c r="E45" s="84" t="s">
        <v>235</v>
      </c>
      <c r="F45" s="85">
        <v>1</v>
      </c>
      <c r="G45" s="86" t="s">
        <v>13</v>
      </c>
      <c r="H45" s="86" t="s">
        <v>14</v>
      </c>
      <c r="I45" s="87">
        <f>VLOOKUP(A45,'[2]AJUSTE DE VALOR AN_11.5_MED_VIG'!$A$6:$I$6297,9,0)</f>
        <v>68.417442187344861</v>
      </c>
    </row>
    <row r="46" s="81" customFormat="1" ht="15" customHeight="1">
      <c r="A46" s="82">
        <v>92468144</v>
      </c>
      <c r="B46" s="83">
        <v>20</v>
      </c>
      <c r="C46" s="84" t="s">
        <v>8364</v>
      </c>
      <c r="D46" s="84" t="s">
        <v>8364</v>
      </c>
      <c r="E46" s="84" t="s">
        <v>39</v>
      </c>
      <c r="F46" s="85">
        <v>1</v>
      </c>
      <c r="G46" s="86" t="s">
        <v>13</v>
      </c>
      <c r="H46" s="86" t="s">
        <v>14</v>
      </c>
      <c r="I46" s="87">
        <f>VLOOKUP(A46,'[2]AJUSTE DE VALOR AN_11.5_MED_VIG'!$A$6:$I$6297,9,0)</f>
        <v>69.013577043424405</v>
      </c>
    </row>
    <row r="47" s="81" customFormat="1" ht="15" customHeight="1">
      <c r="A47" s="82">
        <v>92399851</v>
      </c>
      <c r="B47" s="83">
        <v>20</v>
      </c>
      <c r="C47" s="84" t="s">
        <v>4872</v>
      </c>
      <c r="D47" s="84" t="s">
        <v>4873</v>
      </c>
      <c r="E47" s="84" t="s">
        <v>69</v>
      </c>
      <c r="F47" s="85">
        <v>1</v>
      </c>
      <c r="G47" s="86" t="s">
        <v>70</v>
      </c>
      <c r="H47" s="86" t="s">
        <v>14</v>
      </c>
      <c r="I47" s="87">
        <f>VLOOKUP(A47,'[2]AJUSTE DE VALOR AN_11.5_MED_VIG'!$A$6:$I$6297,9,0)</f>
        <v>76.934908310089668</v>
      </c>
    </row>
    <row r="48" s="81" customFormat="1" ht="15" customHeight="1">
      <c r="A48" s="82">
        <v>90199170</v>
      </c>
      <c r="B48" s="83">
        <v>20</v>
      </c>
      <c r="C48" s="84" t="s">
        <v>4068</v>
      </c>
      <c r="D48" s="84" t="s">
        <v>4069</v>
      </c>
      <c r="E48" s="84" t="s">
        <v>620</v>
      </c>
      <c r="F48" s="85">
        <v>1</v>
      </c>
      <c r="G48" s="86" t="s">
        <v>64</v>
      </c>
      <c r="H48" s="86" t="s">
        <v>14</v>
      </c>
      <c r="I48" s="87">
        <f>VLOOKUP(A48,'[2]AJUSTE DE VALOR AN_11.5_MED_VIG'!$A$6:$I$6297,9,0)</f>
        <v>28.59</v>
      </c>
    </row>
    <row r="49" s="81" customFormat="1" ht="15" customHeight="1">
      <c r="A49" s="82">
        <v>90265246</v>
      </c>
      <c r="B49" s="83">
        <v>20</v>
      </c>
      <c r="C49" s="84" t="s">
        <v>3625</v>
      </c>
      <c r="D49" s="84" t="s">
        <v>3626</v>
      </c>
      <c r="E49" s="84" t="s">
        <v>742</v>
      </c>
      <c r="F49" s="85">
        <v>1</v>
      </c>
      <c r="G49" s="86" t="s">
        <v>64</v>
      </c>
      <c r="H49" s="86" t="s">
        <v>14</v>
      </c>
      <c r="I49" s="87">
        <f>VLOOKUP(A49,'[2]AJUSTE DE VALOR AN_11.5_MED_VIG'!$A$6:$I$6297,9,0)</f>
        <v>349.57189342036077</v>
      </c>
    </row>
    <row r="50" s="81" customFormat="1" ht="15" customHeight="1">
      <c r="A50" s="82">
        <v>90268180</v>
      </c>
      <c r="B50" s="83">
        <v>20</v>
      </c>
      <c r="C50" s="84" t="s">
        <v>7880</v>
      </c>
      <c r="D50" s="84" t="s">
        <v>7881</v>
      </c>
      <c r="E50" s="84" t="s">
        <v>603</v>
      </c>
      <c r="F50" s="85">
        <v>1</v>
      </c>
      <c r="G50" s="86" t="s">
        <v>64</v>
      </c>
      <c r="H50" s="86" t="s">
        <v>14</v>
      </c>
      <c r="I50" s="87">
        <f>VLOOKUP(A50,'[2]AJUSTE DE VALOR AN_11.5_MED_VIG'!$A$6:$I$6297,9,0)</f>
        <v>29.935458652047544</v>
      </c>
    </row>
    <row r="51" s="81" customFormat="1" ht="15" customHeight="1">
      <c r="A51" s="82">
        <v>92470793</v>
      </c>
      <c r="B51" s="83">
        <v>20</v>
      </c>
      <c r="C51" s="84" t="s">
        <v>1946</v>
      </c>
      <c r="D51" s="84" t="s">
        <v>1947</v>
      </c>
      <c r="E51" s="84" t="s">
        <v>528</v>
      </c>
      <c r="F51" s="85">
        <v>1</v>
      </c>
      <c r="G51" s="86" t="s">
        <v>13</v>
      </c>
      <c r="H51" s="86" t="s">
        <v>14</v>
      </c>
      <c r="I51" s="87">
        <f>VLOOKUP(A51,'[2]AJUSTE DE VALOR AN_11.5_MED_VIG'!$A$6:$I$6297,9,0)</f>
        <v>46.040128567454161</v>
      </c>
    </row>
    <row r="52" s="81" customFormat="1" ht="15" customHeight="1">
      <c r="A52" s="82">
        <v>90153979</v>
      </c>
      <c r="B52" s="83">
        <v>20</v>
      </c>
      <c r="C52" s="84" t="s">
        <v>7309</v>
      </c>
      <c r="D52" s="84" t="s">
        <v>7310</v>
      </c>
      <c r="E52" s="84" t="s">
        <v>220</v>
      </c>
      <c r="F52" s="85">
        <v>1</v>
      </c>
      <c r="G52" s="86" t="s">
        <v>64</v>
      </c>
      <c r="H52" s="86" t="s">
        <v>14</v>
      </c>
      <c r="I52" s="87">
        <f>VLOOKUP(A52,'[2]AJUSTE DE VALOR AN_11.5_MED_VIG'!$A$6:$I$6297,9,0)</f>
        <v>38.993505299671241</v>
      </c>
    </row>
    <row r="53" s="81" customFormat="1" ht="15" customHeight="1">
      <c r="A53" s="82">
        <v>90249003</v>
      </c>
      <c r="B53" s="83">
        <v>20</v>
      </c>
      <c r="C53" s="84" t="s">
        <v>1942</v>
      </c>
      <c r="D53" s="84" t="s">
        <v>1943</v>
      </c>
      <c r="E53" s="84" t="s">
        <v>247</v>
      </c>
      <c r="F53" s="85">
        <v>1</v>
      </c>
      <c r="G53" s="86" t="s">
        <v>13</v>
      </c>
      <c r="H53" s="86" t="s">
        <v>14</v>
      </c>
      <c r="I53" s="87">
        <f>VLOOKUP(A53,'[2]AJUSTE DE VALOR AN_11.5_MED_VIG'!$A$6:$I$6297,9,0)</f>
        <v>61.798101659867669</v>
      </c>
    </row>
    <row r="54" s="81" customFormat="1" ht="15" customHeight="1">
      <c r="A54" s="82">
        <v>92382096</v>
      </c>
      <c r="B54" s="83">
        <v>20</v>
      </c>
      <c r="C54" s="84" t="s">
        <v>6960</v>
      </c>
      <c r="D54" s="84" t="s">
        <v>6961</v>
      </c>
      <c r="E54" s="84" t="s">
        <v>603</v>
      </c>
      <c r="F54" s="85">
        <v>1</v>
      </c>
      <c r="G54" s="86" t="s">
        <v>13</v>
      </c>
      <c r="H54" s="86" t="s">
        <v>14</v>
      </c>
      <c r="I54" s="87">
        <f>VLOOKUP(A54,'[2]AJUSTE DE VALOR AN_11.5_MED_VIG'!$A$6:$I$6297,9,0)</f>
        <v>33.076302086105891</v>
      </c>
    </row>
    <row r="55" s="81" customFormat="1" ht="15" customHeight="1">
      <c r="A55" s="82">
        <v>92413765</v>
      </c>
      <c r="B55" s="83">
        <v>20</v>
      </c>
      <c r="C55" s="84" t="s">
        <v>7878</v>
      </c>
      <c r="D55" s="84" t="s">
        <v>7879</v>
      </c>
      <c r="E55" s="84" t="s">
        <v>603</v>
      </c>
      <c r="F55" s="85">
        <v>1</v>
      </c>
      <c r="G55" s="86" t="s">
        <v>64</v>
      </c>
      <c r="H55" s="86" t="s">
        <v>14</v>
      </c>
      <c r="I55" s="87">
        <f>VLOOKUP(A55,'[2]AJUSTE DE VALOR AN_11.5_MED_VIG'!$A$6:$I$6297,9,0)</f>
        <v>29.917916069019999</v>
      </c>
    </row>
    <row r="56" s="81" customFormat="1" ht="15" customHeight="1">
      <c r="A56" s="82">
        <v>92463231</v>
      </c>
      <c r="B56" s="83">
        <v>20</v>
      </c>
      <c r="C56" s="84" t="s">
        <v>910</v>
      </c>
      <c r="D56" s="84" t="s">
        <v>910</v>
      </c>
      <c r="E56" s="84" t="s">
        <v>39</v>
      </c>
      <c r="F56" s="85">
        <v>1</v>
      </c>
      <c r="G56" s="86" t="s">
        <v>13</v>
      </c>
      <c r="H56" s="86" t="s">
        <v>14</v>
      </c>
      <c r="I56" s="87">
        <f>VLOOKUP(A56,'[2]AJUSTE DE VALOR AN_11.5_MED_VIG'!$A$6:$I$6297,9,0)</f>
        <v>47.807582860873495</v>
      </c>
    </row>
    <row r="57" s="81" customFormat="1" ht="15" customHeight="1">
      <c r="A57" s="82">
        <v>90199316</v>
      </c>
      <c r="B57" s="83">
        <v>20</v>
      </c>
      <c r="C57" s="84" t="s">
        <v>2599</v>
      </c>
      <c r="D57" s="84" t="s">
        <v>2600</v>
      </c>
      <c r="E57" s="84" t="s">
        <v>620</v>
      </c>
      <c r="F57" s="85">
        <v>1</v>
      </c>
      <c r="G57" s="86" t="s">
        <v>10036</v>
      </c>
      <c r="H57" s="86" t="s">
        <v>14</v>
      </c>
      <c r="I57" s="87">
        <f>VLOOKUP(A57,'[2]AJUSTE DE VALOR AN_11.5_MED_VIG'!$A$6:$I$6297,9,0)</f>
        <v>6.1399413100481874</v>
      </c>
    </row>
    <row r="58" s="81" customFormat="1" ht="15" customHeight="1">
      <c r="A58" s="82">
        <v>90248902</v>
      </c>
      <c r="B58" s="83">
        <v>20</v>
      </c>
      <c r="C58" s="84" t="s">
        <v>7872</v>
      </c>
      <c r="D58" s="84" t="s">
        <v>7873</v>
      </c>
      <c r="E58" s="84" t="s">
        <v>247</v>
      </c>
      <c r="F58" s="85">
        <v>1</v>
      </c>
      <c r="G58" s="86" t="s">
        <v>64</v>
      </c>
      <c r="H58" s="86" t="s">
        <v>14</v>
      </c>
      <c r="I58" s="87">
        <f>VLOOKUP(A58,'[2]AJUSTE DE VALOR AN_11.5_MED_VIG'!$A$6:$I$6297,9,0)</f>
        <v>37.44508397698403</v>
      </c>
    </row>
    <row r="59" s="81" customFormat="1" ht="15" customHeight="1">
      <c r="A59" s="82">
        <v>92405070</v>
      </c>
      <c r="B59" s="83">
        <v>20</v>
      </c>
      <c r="C59" s="84" t="s">
        <v>5979</v>
      </c>
      <c r="D59" s="84" t="s">
        <v>5980</v>
      </c>
      <c r="E59" s="84" t="s">
        <v>334</v>
      </c>
      <c r="F59" s="85">
        <v>1</v>
      </c>
      <c r="G59" s="86" t="s">
        <v>13</v>
      </c>
      <c r="H59" s="86" t="s">
        <v>14</v>
      </c>
      <c r="I59" s="87">
        <f>VLOOKUP(A59,'[2]AJUSTE DE VALOR AN_11.5_MED_VIG'!$A$6:$I$6297,9,0)</f>
        <v>23.898047288151506</v>
      </c>
    </row>
    <row r="60" s="81" customFormat="1" ht="15" customHeight="1">
      <c r="A60" s="82">
        <v>90295102</v>
      </c>
      <c r="B60" s="83" t="s">
        <v>10073</v>
      </c>
      <c r="C60" s="84" t="s">
        <v>7041</v>
      </c>
      <c r="D60" s="84" t="s">
        <v>7042</v>
      </c>
      <c r="E60" s="84" t="s">
        <v>39</v>
      </c>
      <c r="F60" s="85">
        <v>1</v>
      </c>
      <c r="G60" s="86" t="s">
        <v>10036</v>
      </c>
      <c r="H60" s="86" t="s">
        <v>14</v>
      </c>
      <c r="I60" s="87">
        <f>VLOOKUP(A60,'[2]AJUSTE DE VALOR AN_11.5_MED_VIG'!$A$6:$I$6297,9,0)</f>
        <v>451.7954150236136</v>
      </c>
    </row>
    <row r="61" s="81" customFormat="1" ht="15" customHeight="1">
      <c r="A61" s="82">
        <v>90269918</v>
      </c>
      <c r="B61" s="83">
        <v>20</v>
      </c>
      <c r="C61" s="84" t="s">
        <v>7864</v>
      </c>
      <c r="D61" s="84" t="s">
        <v>7865</v>
      </c>
      <c r="E61" s="84" t="s">
        <v>334</v>
      </c>
      <c r="F61" s="85">
        <v>1</v>
      </c>
      <c r="G61" s="86" t="s">
        <v>64</v>
      </c>
      <c r="H61" s="86" t="s">
        <v>14</v>
      </c>
      <c r="I61" s="87">
        <f>VLOOKUP(A61,'[2]AJUSTE DE VALOR AN_11.5_MED_VIG'!$A$6:$I$6297,9,0)</f>
        <v>39.059549326620093</v>
      </c>
    </row>
    <row r="62" s="81" customFormat="1" ht="15" customHeight="1">
      <c r="A62" s="82">
        <v>92268080</v>
      </c>
      <c r="B62" s="83">
        <v>20</v>
      </c>
      <c r="C62" s="84" t="s">
        <v>1916</v>
      </c>
      <c r="D62" s="84" t="s">
        <v>1916</v>
      </c>
      <c r="E62" s="84" t="s">
        <v>39</v>
      </c>
      <c r="F62" s="85">
        <v>1</v>
      </c>
      <c r="G62" s="86" t="s">
        <v>13</v>
      </c>
      <c r="H62" s="86" t="s">
        <v>14</v>
      </c>
      <c r="I62" s="87">
        <f>VLOOKUP(A62,'[2]AJUSTE DE VALOR AN_11.5_MED_VIG'!$A$6:$I$6297,9,0)</f>
        <v>42.880342994398816</v>
      </c>
    </row>
    <row r="63" s="81" customFormat="1" ht="15" customHeight="1">
      <c r="A63" s="82">
        <v>90308310</v>
      </c>
      <c r="B63" s="83" t="s">
        <v>10073</v>
      </c>
      <c r="C63" s="84" t="s">
        <v>9016</v>
      </c>
      <c r="D63" s="84" t="s">
        <v>9017</v>
      </c>
      <c r="E63" s="84" t="s">
        <v>742</v>
      </c>
      <c r="F63" s="85">
        <v>1</v>
      </c>
      <c r="G63" s="86" t="s">
        <v>13</v>
      </c>
      <c r="H63" s="86" t="s">
        <v>14</v>
      </c>
      <c r="I63" s="87">
        <f>VLOOKUP(A63,'[2]AJUSTE DE VALOR AN_11.5_MED_VIG'!$A$6:$I$6297,9,0)</f>
        <v>349.68000000000001</v>
      </c>
    </row>
    <row r="64" s="81" customFormat="1" ht="15" customHeight="1">
      <c r="A64" s="82">
        <v>90141121</v>
      </c>
      <c r="B64" s="83">
        <v>20</v>
      </c>
      <c r="C64" s="84" t="s">
        <v>5414</v>
      </c>
      <c r="D64" s="84" t="s">
        <v>5415</v>
      </c>
      <c r="E64" s="84" t="s">
        <v>43</v>
      </c>
      <c r="F64" s="85">
        <v>1</v>
      </c>
      <c r="G64" s="86" t="s">
        <v>13</v>
      </c>
      <c r="H64" s="86" t="s">
        <v>14</v>
      </c>
      <c r="I64" s="87">
        <f>VLOOKUP(A64,'[2]AJUSTE DE VALOR AN_11.5_MED_VIG'!$A$6:$I$6297,9,0)</f>
        <v>12.21847278972106</v>
      </c>
    </row>
    <row r="65" s="81" customFormat="1" ht="15" customHeight="1">
      <c r="A65" s="82">
        <v>90343786</v>
      </c>
      <c r="B65" s="83">
        <v>20</v>
      </c>
      <c r="C65" s="84" t="s">
        <v>10020</v>
      </c>
      <c r="D65" s="84" t="s">
        <v>10021</v>
      </c>
      <c r="E65" s="84" t="s">
        <v>10022</v>
      </c>
      <c r="F65" s="85">
        <v>1</v>
      </c>
      <c r="G65" s="86" t="s">
        <v>13</v>
      </c>
      <c r="H65" s="86" t="s">
        <v>14</v>
      </c>
      <c r="I65" s="87">
        <f>VLOOKUP(A65,'[2]AJUSTE DE VALOR AN_11.5_MED_VIG'!$A$6:$I$6297,9,0)</f>
        <v>111.61723806285958</v>
      </c>
    </row>
    <row r="66" s="81" customFormat="1" ht="15" customHeight="1">
      <c r="A66" s="82">
        <v>90345029</v>
      </c>
      <c r="B66" s="83">
        <v>20</v>
      </c>
      <c r="C66" s="84" t="s">
        <v>4622</v>
      </c>
      <c r="D66" s="84" t="s">
        <v>4623</v>
      </c>
      <c r="E66" s="84" t="s">
        <v>69</v>
      </c>
      <c r="F66" s="85">
        <v>1</v>
      </c>
      <c r="G66" s="86" t="s">
        <v>64</v>
      </c>
      <c r="H66" s="86" t="s">
        <v>14</v>
      </c>
      <c r="I66" s="87">
        <f>VLOOKUP(A66,'[2]AJUSTE DE VALOR AN_11.5_MED_VIG'!$A$6:$I$6297,9,0)</f>
        <v>2.548495772842402</v>
      </c>
    </row>
    <row r="67" s="81" customFormat="1" ht="15" customHeight="1">
      <c r="A67" s="82">
        <v>90274350</v>
      </c>
      <c r="B67" s="83">
        <v>20</v>
      </c>
      <c r="C67" s="84" t="s">
        <v>6404</v>
      </c>
      <c r="D67" s="84" t="s">
        <v>6405</v>
      </c>
      <c r="E67" s="84" t="s">
        <v>5641</v>
      </c>
      <c r="F67" s="85">
        <v>100</v>
      </c>
      <c r="G67" s="86" t="s">
        <v>18</v>
      </c>
      <c r="H67" s="86" t="s">
        <v>19</v>
      </c>
      <c r="I67" s="87">
        <f>VLOOKUP(A67,'[2]AJUSTE DE VALOR AN_11.5_MED_VIG'!$A$6:$I$6297,9,0)</f>
        <v>4.2176292968520119</v>
      </c>
    </row>
    <row r="68" s="81" customFormat="1" ht="15" customHeight="1">
      <c r="A68" s="82">
        <v>90268172</v>
      </c>
      <c r="B68" s="83">
        <v>20</v>
      </c>
      <c r="C68" s="84" t="s">
        <v>7895</v>
      </c>
      <c r="D68" s="84" t="s">
        <v>7896</v>
      </c>
      <c r="E68" s="84" t="s">
        <v>603</v>
      </c>
      <c r="F68" s="85">
        <v>1</v>
      </c>
      <c r="G68" s="86" t="s">
        <v>64</v>
      </c>
      <c r="H68" s="86" t="s">
        <v>14</v>
      </c>
      <c r="I68" s="87">
        <f>VLOOKUP(A68,'[2]AJUSTE DE VALOR AN_11.5_MED_VIG'!$A$6:$I$6297,9,0)</f>
        <v>46.955502803679565</v>
      </c>
    </row>
    <row r="69" s="81" customFormat="1" ht="15" customHeight="1">
      <c r="A69" s="82">
        <v>90249216</v>
      </c>
      <c r="B69" s="83">
        <v>20</v>
      </c>
      <c r="C69" s="84" t="s">
        <v>8362</v>
      </c>
      <c r="D69" s="84" t="s">
        <v>8362</v>
      </c>
      <c r="E69" s="84" t="s">
        <v>247</v>
      </c>
      <c r="F69" s="85">
        <v>1</v>
      </c>
      <c r="G69" s="86" t="s">
        <v>13</v>
      </c>
      <c r="H69" s="86" t="s">
        <v>14</v>
      </c>
      <c r="I69" s="87">
        <f>VLOOKUP(A69,'[2]AJUSTE DE VALOR AN_11.5_MED_VIG'!$A$6:$I$6297,9,0)</f>
        <v>102.130324903161</v>
      </c>
    </row>
    <row r="70" s="81" customFormat="1" ht="15" customHeight="1">
      <c r="A70" s="82">
        <v>92468136</v>
      </c>
      <c r="B70" s="83" t="s">
        <v>10073</v>
      </c>
      <c r="C70" s="84" t="s">
        <v>9307</v>
      </c>
      <c r="D70" s="84" t="s">
        <v>9307</v>
      </c>
      <c r="E70" s="84" t="s">
        <v>39</v>
      </c>
      <c r="F70" s="85">
        <v>1</v>
      </c>
      <c r="G70" s="86" t="s">
        <v>13</v>
      </c>
      <c r="H70" s="86" t="s">
        <v>14</v>
      </c>
      <c r="I70" s="87">
        <f>VLOOKUP(A70,'[2]AJUSTE DE VALOR AN_11.5_MED_VIG'!$A$6:$I$6297,9,0)</f>
        <v>94.051742966458661</v>
      </c>
    </row>
    <row r="71" s="81" customFormat="1" ht="15" customHeight="1">
      <c r="A71" s="82">
        <v>90251806</v>
      </c>
      <c r="B71" s="83">
        <v>20</v>
      </c>
      <c r="C71" s="84" t="s">
        <v>8804</v>
      </c>
      <c r="D71" s="84" t="s">
        <v>8805</v>
      </c>
      <c r="E71" s="84" t="s">
        <v>915</v>
      </c>
      <c r="F71" s="85">
        <v>250</v>
      </c>
      <c r="G71" s="86" t="s">
        <v>18</v>
      </c>
      <c r="H71" s="86" t="s">
        <v>19</v>
      </c>
      <c r="I71" s="87">
        <f>VLOOKUP(A71,'[2]AJUSTE DE VALOR AN_11.5_MED_VIG'!$A$6:$I$6297,9,0)</f>
        <v>6.8879006085543981</v>
      </c>
    </row>
    <row r="72" s="81" customFormat="1" ht="15" customHeight="1">
      <c r="A72" s="82">
        <v>90281497</v>
      </c>
      <c r="B72" s="83">
        <v>20</v>
      </c>
      <c r="C72" s="84" t="s">
        <v>2550</v>
      </c>
      <c r="D72" s="84" t="s">
        <v>2551</v>
      </c>
      <c r="E72" s="84" t="s">
        <v>554</v>
      </c>
      <c r="F72" s="85">
        <v>1</v>
      </c>
      <c r="G72" s="86" t="s">
        <v>485</v>
      </c>
      <c r="H72" s="86" t="s">
        <v>14</v>
      </c>
      <c r="I72" s="87">
        <f>VLOOKUP(A72,'[2]AJUSTE DE VALOR AN_11.5_MED_VIG'!$A$6:$I$6297,9,0)</f>
        <v>6.3350099805125364</v>
      </c>
    </row>
    <row r="73" s="81" customFormat="1" ht="15" customHeight="1">
      <c r="A73" s="82">
        <v>90525043</v>
      </c>
      <c r="B73" s="83">
        <v>20</v>
      </c>
      <c r="C73" s="84" t="s">
        <v>255</v>
      </c>
      <c r="D73" s="84" t="s">
        <v>257</v>
      </c>
      <c r="E73" s="84" t="s">
        <v>235</v>
      </c>
      <c r="F73" s="85">
        <v>1</v>
      </c>
      <c r="G73" s="86" t="s">
        <v>64</v>
      </c>
      <c r="H73" s="86" t="s">
        <v>14</v>
      </c>
      <c r="I73" s="87">
        <f>VLOOKUP(A73,'[2]AJUSTE DE VALOR AN_11.5_MED_VIG'!$A$6:$I$6297,9,0)</f>
        <v>136.91372071002104</v>
      </c>
    </row>
    <row r="74" s="81" customFormat="1" ht="15" customHeight="1">
      <c r="A74" s="82">
        <v>90939204</v>
      </c>
      <c r="B74" s="83">
        <v>20</v>
      </c>
      <c r="C74" s="84" t="s">
        <v>7403</v>
      </c>
      <c r="D74" s="84" t="s">
        <v>7403</v>
      </c>
      <c r="E74" s="84" t="s">
        <v>1744</v>
      </c>
      <c r="F74" s="85">
        <v>1</v>
      </c>
      <c r="G74" s="86" t="s">
        <v>10036</v>
      </c>
      <c r="H74" s="86" t="s">
        <v>14</v>
      </c>
      <c r="I74" s="87">
        <f>VLOOKUP(A74,'[2]AJUSTE DE VALOR AN_11.5_MED_VIG'!$A$6:$I$6297,9,0)</f>
        <v>249.06787323685606</v>
      </c>
    </row>
    <row r="75" s="81" customFormat="1" ht="15" customHeight="1">
      <c r="A75" s="82">
        <v>90232640</v>
      </c>
      <c r="B75" s="83">
        <v>20</v>
      </c>
      <c r="C75" s="84" t="s">
        <v>2180</v>
      </c>
      <c r="D75" s="84" t="s">
        <v>2180</v>
      </c>
      <c r="E75" s="84" t="s">
        <v>511</v>
      </c>
      <c r="F75" s="85">
        <v>1</v>
      </c>
      <c r="G75" s="86" t="s">
        <v>10036</v>
      </c>
      <c r="H75" s="86" t="s">
        <v>14</v>
      </c>
      <c r="I75" s="87">
        <f>VLOOKUP(A75,'[2]AJUSTE DE VALOR AN_11.5_MED_VIG'!$A$6:$I$6297,9,0)</f>
        <v>95.692475140983873</v>
      </c>
    </row>
    <row r="76" s="81" customFormat="1" ht="15" customHeight="1">
      <c r="A76" s="82">
        <v>92450792</v>
      </c>
      <c r="B76" s="83">
        <v>20</v>
      </c>
      <c r="C76" s="84" t="s">
        <v>8518</v>
      </c>
      <c r="D76" s="84" t="s">
        <v>8519</v>
      </c>
      <c r="E76" s="84" t="s">
        <v>506</v>
      </c>
      <c r="F76" s="85">
        <v>1</v>
      </c>
      <c r="G76" s="86" t="s">
        <v>64</v>
      </c>
      <c r="H76" s="86" t="s">
        <v>14</v>
      </c>
      <c r="I76" s="87">
        <f>VLOOKUP(A76,'[2]AJUSTE DE VALOR AN_11.5_MED_VIG'!$A$6:$I$6297,9,0)</f>
        <v>52.607930342838586</v>
      </c>
    </row>
    <row r="77" s="81" customFormat="1" ht="15" customHeight="1">
      <c r="A77" s="82">
        <v>90286987</v>
      </c>
      <c r="B77" s="83">
        <v>20</v>
      </c>
      <c r="C77" s="84" t="s">
        <v>9940</v>
      </c>
      <c r="D77" s="84" t="s">
        <v>9941</v>
      </c>
      <c r="E77" s="84" t="s">
        <v>620</v>
      </c>
      <c r="F77" s="85">
        <v>1</v>
      </c>
      <c r="G77" s="86" t="s">
        <v>10036</v>
      </c>
      <c r="H77" s="86" t="s">
        <v>14</v>
      </c>
      <c r="I77" s="87">
        <f>VLOOKUP(A77,'[2]AJUSTE DE VALOR AN_11.5_MED_VIG'!$A$6:$I$6297,9,0)</f>
        <v>851.05746741746623</v>
      </c>
    </row>
    <row r="78" s="81" customFormat="1" ht="15" customHeight="1">
      <c r="A78" s="82">
        <v>90312066</v>
      </c>
      <c r="B78" s="83">
        <v>20</v>
      </c>
      <c r="C78" s="84" t="s">
        <v>4890</v>
      </c>
      <c r="D78" s="84" t="s">
        <v>4891</v>
      </c>
      <c r="E78" s="84" t="s">
        <v>69</v>
      </c>
      <c r="F78" s="85">
        <v>1</v>
      </c>
      <c r="G78" s="86" t="s">
        <v>70</v>
      </c>
      <c r="H78" s="86" t="s">
        <v>14</v>
      </c>
      <c r="I78" s="87">
        <f>VLOOKUP(A78,'[2]AJUSTE DE VALOR AN_11.5_MED_VIG'!$A$6:$I$6297,9,0)</f>
        <v>76.938288515010001</v>
      </c>
    </row>
    <row r="79" s="81" customFormat="1" ht="15" customHeight="1">
      <c r="A79" s="82">
        <v>90389077</v>
      </c>
      <c r="B79" s="83">
        <v>20</v>
      </c>
      <c r="C79" s="84" t="s">
        <v>2063</v>
      </c>
      <c r="D79" s="84" t="s">
        <v>2064</v>
      </c>
      <c r="E79" s="84" t="s">
        <v>69</v>
      </c>
      <c r="F79" s="85">
        <v>1</v>
      </c>
      <c r="G79" s="86" t="s">
        <v>13</v>
      </c>
      <c r="H79" s="86" t="s">
        <v>14</v>
      </c>
      <c r="I79" s="87">
        <f>VLOOKUP(A79,'[2]AJUSTE DE VALOR AN_11.5_MED_VIG'!$A$6:$I$6297,9,0)</f>
        <v>14.04795879160446</v>
      </c>
    </row>
    <row r="80" s="81" customFormat="1" ht="15" customHeight="1">
      <c r="A80" s="82">
        <v>90150643</v>
      </c>
      <c r="B80" s="83">
        <v>20</v>
      </c>
      <c r="C80" s="84" t="s">
        <v>8136</v>
      </c>
      <c r="D80" s="84" t="s">
        <v>8137</v>
      </c>
      <c r="E80" s="84" t="s">
        <v>39</v>
      </c>
      <c r="F80" s="85">
        <v>1</v>
      </c>
      <c r="G80" s="86" t="s">
        <v>13</v>
      </c>
      <c r="H80" s="86" t="s">
        <v>14</v>
      </c>
      <c r="I80" s="87">
        <f>VLOOKUP(A80,'[2]AJUSTE DE VALOR AN_11.5_MED_VIG'!$A$6:$I$6297,9,0)</f>
        <v>108.52594807760137</v>
      </c>
    </row>
    <row r="81" s="81" customFormat="1" ht="15" customHeight="1">
      <c r="A81" s="82">
        <v>92452833</v>
      </c>
      <c r="B81" s="83" t="s">
        <v>10073</v>
      </c>
      <c r="C81" s="84" t="s">
        <v>4922</v>
      </c>
      <c r="D81" s="84" t="s">
        <v>4923</v>
      </c>
      <c r="E81" s="84" t="s">
        <v>73</v>
      </c>
      <c r="F81" s="85">
        <v>1</v>
      </c>
      <c r="G81" s="86" t="s">
        <v>13</v>
      </c>
      <c r="H81" s="86" t="s">
        <v>14</v>
      </c>
      <c r="I81" s="87">
        <f>VLOOKUP(A81,'[2]AJUSTE DE VALOR AN_11.5_MED_VIG'!$A$6:$I$6297,9,0)</f>
        <v>416.81829070601452</v>
      </c>
    </row>
    <row r="82" s="81" customFormat="1" ht="15" customHeight="1">
      <c r="A82" s="82">
        <v>90199340</v>
      </c>
      <c r="B82" s="83">
        <v>20</v>
      </c>
      <c r="C82" s="84" t="s">
        <v>2534</v>
      </c>
      <c r="D82" s="84" t="s">
        <v>2535</v>
      </c>
      <c r="E82" s="84" t="s">
        <v>620</v>
      </c>
      <c r="F82" s="85">
        <v>1</v>
      </c>
      <c r="G82" s="86" t="s">
        <v>10036</v>
      </c>
      <c r="H82" s="86" t="s">
        <v>14</v>
      </c>
      <c r="I82" s="87">
        <f>VLOOKUP(A82,'[2]AJUSTE DE VALOR AN_11.5_MED_VIG'!$A$6:$I$6297,9,0)</f>
        <v>8.666294678365368</v>
      </c>
    </row>
    <row r="83" s="81" customFormat="1" ht="15" customHeight="1">
      <c r="A83" s="82">
        <v>90119398</v>
      </c>
      <c r="B83" s="83">
        <v>20</v>
      </c>
      <c r="C83" s="84" t="s">
        <v>8520</v>
      </c>
      <c r="D83" s="84" t="s">
        <v>8521</v>
      </c>
      <c r="E83" s="84" t="s">
        <v>520</v>
      </c>
      <c r="F83" s="85">
        <v>1</v>
      </c>
      <c r="G83" s="86" t="s">
        <v>64</v>
      </c>
      <c r="H83" s="86" t="s">
        <v>14</v>
      </c>
      <c r="I83" s="87">
        <f>VLOOKUP(A83,'[2]AJUSTE DE VALOR AN_11.5_MED_VIG'!$A$6:$I$6297,9,0)</f>
        <v>46.639859273654132</v>
      </c>
    </row>
    <row r="84" s="81" customFormat="1" ht="15" customHeight="1">
      <c r="A84" s="82">
        <v>92433278</v>
      </c>
      <c r="B84" s="83">
        <v>20</v>
      </c>
      <c r="C84" s="84" t="s">
        <v>949</v>
      </c>
      <c r="D84" s="84" t="s">
        <v>950</v>
      </c>
      <c r="E84" s="84" t="s">
        <v>92</v>
      </c>
      <c r="F84" s="85">
        <v>1</v>
      </c>
      <c r="G84" s="86" t="s">
        <v>13</v>
      </c>
      <c r="H84" s="86" t="s">
        <v>14</v>
      </c>
      <c r="I84" s="87">
        <f>VLOOKUP(A84,'[2]AJUSTE DE VALOR AN_11.5_MED_VIG'!$A$6:$I$6297,9,0)</f>
        <v>67.053056678316537</v>
      </c>
    </row>
    <row r="85" s="81" customFormat="1" ht="15" customHeight="1">
      <c r="A85" s="82">
        <v>92410120</v>
      </c>
      <c r="B85" s="83">
        <v>20</v>
      </c>
      <c r="C85" s="84" t="s">
        <v>2920</v>
      </c>
      <c r="D85" s="84" t="s">
        <v>2922</v>
      </c>
      <c r="E85" s="84" t="s">
        <v>139</v>
      </c>
      <c r="F85" s="85">
        <v>1</v>
      </c>
      <c r="G85" s="86" t="s">
        <v>13</v>
      </c>
      <c r="H85" s="86" t="s">
        <v>14</v>
      </c>
      <c r="I85" s="87">
        <f>VLOOKUP(A85,'[2]AJUSTE DE VALOR AN_11.5_MED_VIG'!$A$6:$I$6297,9,0)</f>
        <v>95.379280700387497</v>
      </c>
    </row>
    <row r="86" s="81" customFormat="1" ht="15" customHeight="1">
      <c r="A86" s="82">
        <v>92429360</v>
      </c>
      <c r="B86" s="83" t="s">
        <v>10073</v>
      </c>
      <c r="C86" s="84" t="s">
        <v>9449</v>
      </c>
      <c r="D86" s="84" t="s">
        <v>9450</v>
      </c>
      <c r="E86" s="84" t="s">
        <v>69</v>
      </c>
      <c r="F86" s="85">
        <v>1</v>
      </c>
      <c r="G86" s="86" t="s">
        <v>13</v>
      </c>
      <c r="H86" s="86" t="s">
        <v>14</v>
      </c>
      <c r="I86" s="87">
        <f>VLOOKUP(A86,'[2]AJUSTE DE VALOR AN_11.5_MED_VIG'!$A$6:$I$6297,9,0)</f>
        <v>664.04707656159053</v>
      </c>
    </row>
    <row r="87" s="81" customFormat="1" ht="15" customHeight="1">
      <c r="A87" s="82">
        <v>90274865</v>
      </c>
      <c r="B87" s="83">
        <v>20</v>
      </c>
      <c r="C87" s="84" t="s">
        <v>6355</v>
      </c>
      <c r="D87" s="84" t="s">
        <v>6356</v>
      </c>
      <c r="E87" s="84" t="s">
        <v>36</v>
      </c>
      <c r="F87" s="85">
        <v>100</v>
      </c>
      <c r="G87" s="86" t="s">
        <v>18</v>
      </c>
      <c r="H87" s="86" t="s">
        <v>19</v>
      </c>
      <c r="I87" s="87">
        <f>VLOOKUP(A87,'[2]AJUSTE DE VALOR AN_11.5_MED_VIG'!$A$6:$I$6297,9,0)</f>
        <v>3.3352174936099237</v>
      </c>
    </row>
    <row r="88" s="81" customFormat="1" ht="15" customHeight="1">
      <c r="A88" s="82">
        <v>90241363</v>
      </c>
      <c r="B88" s="83">
        <v>20</v>
      </c>
      <c r="C88" s="84" t="s">
        <v>2925</v>
      </c>
      <c r="D88" s="84" t="s">
        <v>2925</v>
      </c>
      <c r="E88" s="84" t="s">
        <v>528</v>
      </c>
      <c r="F88" s="85">
        <v>1</v>
      </c>
      <c r="G88" s="86" t="s">
        <v>10036</v>
      </c>
      <c r="H88" s="86" t="s">
        <v>14</v>
      </c>
      <c r="I88" s="87">
        <f>VLOOKUP(A88,'[2]AJUSTE DE VALOR AN_11.5_MED_VIG'!$A$6:$I$6297,9,0)</f>
        <v>109.74390567644254</v>
      </c>
    </row>
    <row r="89" s="81" customFormat="1" ht="15" customHeight="1">
      <c r="A89" s="82">
        <v>90241193</v>
      </c>
      <c r="B89" s="83" t="s">
        <v>10073</v>
      </c>
      <c r="C89" s="84" t="s">
        <v>657</v>
      </c>
      <c r="D89" s="84" t="s">
        <v>658</v>
      </c>
      <c r="E89" s="84" t="s">
        <v>659</v>
      </c>
      <c r="F89" s="85">
        <v>1</v>
      </c>
      <c r="G89" s="86" t="s">
        <v>13</v>
      </c>
      <c r="H89" s="86" t="s">
        <v>14</v>
      </c>
      <c r="I89" s="87">
        <f>VLOOKUP(A89,'[2]AJUSTE DE VALOR AN_11.5_MED_VIG'!$A$6:$I$6297,9,0)</f>
        <v>2359.8000000000002</v>
      </c>
    </row>
    <row r="90" s="81" customFormat="1" ht="15" customHeight="1">
      <c r="A90" s="82">
        <v>92368930</v>
      </c>
      <c r="B90" s="83">
        <v>20</v>
      </c>
      <c r="C90" s="84" t="s">
        <v>606</v>
      </c>
      <c r="D90" s="84" t="s">
        <v>606</v>
      </c>
      <c r="E90" s="84" t="s">
        <v>605</v>
      </c>
      <c r="F90" s="85">
        <v>1</v>
      </c>
      <c r="G90" s="86" t="s">
        <v>13</v>
      </c>
      <c r="H90" s="86" t="s">
        <v>14</v>
      </c>
      <c r="I90" s="87">
        <f>VLOOKUP(A90,'[2]AJUSTE DE VALOR AN_11.5_MED_VIG'!$A$6:$I$6297,9,0)</f>
        <v>365.98827452780358</v>
      </c>
    </row>
    <row r="91" s="81" customFormat="1" ht="15" customHeight="1">
      <c r="A91" s="82">
        <v>90131797</v>
      </c>
      <c r="B91" s="83">
        <v>20</v>
      </c>
      <c r="C91" s="84" t="s">
        <v>3006</v>
      </c>
      <c r="D91" s="84" t="s">
        <v>3007</v>
      </c>
      <c r="E91" s="84" t="s">
        <v>81</v>
      </c>
      <c r="F91" s="85">
        <v>1</v>
      </c>
      <c r="G91" s="86" t="s">
        <v>10036</v>
      </c>
      <c r="H91" s="86" t="s">
        <v>14</v>
      </c>
      <c r="I91" s="87">
        <f>VLOOKUP(A91,'[2]AJUSTE DE VALOR AN_11.5_MED_VIG'!$A$6:$I$6297,9,0)</f>
        <v>263.40288597922068</v>
      </c>
    </row>
    <row r="92" s="81" customFormat="1" ht="15" customHeight="1">
      <c r="A92" s="82">
        <v>90590082</v>
      </c>
      <c r="B92" s="83">
        <v>20</v>
      </c>
      <c r="C92" s="84" t="s">
        <v>5260</v>
      </c>
      <c r="D92" s="84" t="s">
        <v>5261</v>
      </c>
      <c r="E92" s="84" t="s">
        <v>92</v>
      </c>
      <c r="F92" s="85">
        <v>1</v>
      </c>
      <c r="G92" s="86" t="s">
        <v>10036</v>
      </c>
      <c r="H92" s="86" t="s">
        <v>14</v>
      </c>
      <c r="I92" s="87">
        <f>VLOOKUP(A92,'[2]AJUSTE DE VALOR AN_11.5_MED_VIG'!$A$6:$I$6297,9,0)</f>
        <v>297.08639195878743</v>
      </c>
    </row>
    <row r="93" s="81" customFormat="1" ht="15" customHeight="1">
      <c r="A93" s="82">
        <v>90493028</v>
      </c>
      <c r="B93" s="83">
        <v>20</v>
      </c>
      <c r="C93" s="84" t="s">
        <v>1205</v>
      </c>
      <c r="D93" s="84" t="s">
        <v>1206</v>
      </c>
      <c r="E93" s="84" t="s">
        <v>235</v>
      </c>
      <c r="F93" s="85">
        <v>1</v>
      </c>
      <c r="G93" s="86" t="s">
        <v>64</v>
      </c>
      <c r="H93" s="86" t="s">
        <v>14</v>
      </c>
      <c r="I93" s="87">
        <f>VLOOKUP(A93,'[2]AJUSTE DE VALOR AN_11.5_MED_VIG'!$A$6:$I$6297,9,0)</f>
        <v>23.231850074907214</v>
      </c>
    </row>
    <row r="94" s="81" customFormat="1" ht="15" customHeight="1">
      <c r="A94" s="82">
        <v>90281306</v>
      </c>
      <c r="B94" s="83">
        <v>20</v>
      </c>
      <c r="C94" s="84" t="s">
        <v>2536</v>
      </c>
      <c r="D94" s="84" t="s">
        <v>2537</v>
      </c>
      <c r="E94" s="84" t="s">
        <v>554</v>
      </c>
      <c r="F94" s="85">
        <v>1</v>
      </c>
      <c r="G94" s="86" t="s">
        <v>10036</v>
      </c>
      <c r="H94" s="86" t="s">
        <v>14</v>
      </c>
      <c r="I94" s="87">
        <f>VLOOKUP(A94,'[2]AJUSTE DE VALOR AN_11.5_MED_VIG'!$A$6:$I$6297,9,0)</f>
        <v>6.3513704987369941</v>
      </c>
    </row>
    <row r="95" s="81" customFormat="1" ht="15" customHeight="1">
      <c r="A95" s="82">
        <v>90241452</v>
      </c>
      <c r="B95" s="83" t="s">
        <v>10073</v>
      </c>
      <c r="C95" s="84" t="s">
        <v>7048</v>
      </c>
      <c r="D95" s="84" t="s">
        <v>7048</v>
      </c>
      <c r="E95" s="84" t="s">
        <v>528</v>
      </c>
      <c r="F95" s="85">
        <v>1</v>
      </c>
      <c r="G95" s="86" t="s">
        <v>13</v>
      </c>
      <c r="H95" s="86" t="s">
        <v>14</v>
      </c>
      <c r="I95" s="87">
        <f>VLOOKUP(A95,'[2]AJUSTE DE VALOR AN_11.5_MED_VIG'!$A$6:$I$6297,9,0)</f>
        <v>209.86445462359418</v>
      </c>
    </row>
    <row r="96" s="81" customFormat="1" ht="15" customHeight="1">
      <c r="A96" s="82">
        <v>96006250</v>
      </c>
      <c r="B96" s="83">
        <v>20</v>
      </c>
      <c r="C96" s="84" t="s">
        <v>9943</v>
      </c>
      <c r="D96" s="84" t="s">
        <v>9944</v>
      </c>
      <c r="E96" s="84" t="s">
        <v>620</v>
      </c>
      <c r="F96" s="85">
        <v>1</v>
      </c>
      <c r="G96" s="86" t="s">
        <v>10036</v>
      </c>
      <c r="H96" s="86" t="s">
        <v>14</v>
      </c>
      <c r="I96" s="87">
        <f>VLOOKUP(A96,'[2]AJUSTE DE VALOR AN_11.5_MED_VIG'!$A$6:$I$6297,9,0)</f>
        <v>290.33902661109875</v>
      </c>
    </row>
    <row r="97" s="81" customFormat="1" ht="15" customHeight="1">
      <c r="A97" s="82">
        <v>90292227</v>
      </c>
      <c r="B97" s="83">
        <v>20</v>
      </c>
      <c r="C97" s="84" t="s">
        <v>1367</v>
      </c>
      <c r="D97" s="84" t="s">
        <v>1368</v>
      </c>
      <c r="E97" s="84" t="s">
        <v>742</v>
      </c>
      <c r="F97" s="85">
        <v>1</v>
      </c>
      <c r="G97" s="86" t="s">
        <v>13</v>
      </c>
      <c r="H97" s="86" t="s">
        <v>14</v>
      </c>
      <c r="I97" s="87">
        <f>VLOOKUP(A97,'[2]AJUSTE DE VALOR AN_11.5_MED_VIG'!$A$6:$I$6297,9,0)</f>
        <v>54.44905959203372</v>
      </c>
    </row>
    <row r="98" s="81" customFormat="1" ht="15" customHeight="1">
      <c r="A98" s="82">
        <v>90313020</v>
      </c>
      <c r="B98" s="83">
        <v>20</v>
      </c>
      <c r="C98" s="84" t="s">
        <v>3946</v>
      </c>
      <c r="D98" s="84" t="s">
        <v>3946</v>
      </c>
      <c r="E98" s="84" t="s">
        <v>528</v>
      </c>
      <c r="F98" s="85">
        <v>1</v>
      </c>
      <c r="G98" s="86" t="s">
        <v>13</v>
      </c>
      <c r="H98" s="86" t="s">
        <v>14</v>
      </c>
      <c r="I98" s="87">
        <f>VLOOKUP(A98,'[2]AJUSTE DE VALOR AN_11.5_MED_VIG'!$A$6:$I$6297,9,0)</f>
        <v>38.662830839020359</v>
      </c>
    </row>
    <row r="99" s="81" customFormat="1" ht="15" customHeight="1">
      <c r="A99" s="82">
        <v>92413790</v>
      </c>
      <c r="B99" s="83">
        <v>20</v>
      </c>
      <c r="C99" s="84" t="s">
        <v>7897</v>
      </c>
      <c r="D99" s="84" t="s">
        <v>7898</v>
      </c>
      <c r="E99" s="84" t="s">
        <v>603</v>
      </c>
      <c r="F99" s="85">
        <v>1</v>
      </c>
      <c r="G99" s="86" t="s">
        <v>64</v>
      </c>
      <c r="H99" s="86" t="s">
        <v>14</v>
      </c>
      <c r="I99" s="87">
        <f>VLOOKUP(A99,'[2]AJUSTE DE VALOR AN_11.5_MED_VIG'!$A$6:$I$6297,9,0)</f>
        <v>47.598999966811121</v>
      </c>
    </row>
    <row r="100" s="81" customFormat="1" ht="15" customHeight="1">
      <c r="A100" s="82">
        <v>92457142</v>
      </c>
      <c r="B100" s="83">
        <v>20</v>
      </c>
      <c r="C100" s="84" t="s">
        <v>8135</v>
      </c>
      <c r="D100" s="84" t="s">
        <v>8135</v>
      </c>
      <c r="E100" s="84" t="s">
        <v>39</v>
      </c>
      <c r="F100" s="85">
        <v>1</v>
      </c>
      <c r="G100" s="86" t="s">
        <v>13</v>
      </c>
      <c r="H100" s="86" t="s">
        <v>14</v>
      </c>
      <c r="I100" s="87">
        <f>VLOOKUP(A100,'[2]AJUSTE DE VALOR AN_11.5_MED_VIG'!$A$6:$I$6297,9,0)</f>
        <v>75.472505512886116</v>
      </c>
    </row>
    <row r="101" s="81" customFormat="1" ht="15" customHeight="1">
      <c r="A101" s="82">
        <v>90241347</v>
      </c>
      <c r="B101" s="83">
        <v>20</v>
      </c>
      <c r="C101" s="84" t="s">
        <v>2923</v>
      </c>
      <c r="D101" s="84" t="s">
        <v>2923</v>
      </c>
      <c r="E101" s="84" t="s">
        <v>528</v>
      </c>
      <c r="F101" s="85">
        <v>1</v>
      </c>
      <c r="G101" s="86" t="s">
        <v>13</v>
      </c>
      <c r="H101" s="86" t="s">
        <v>14</v>
      </c>
      <c r="I101" s="87">
        <f>VLOOKUP(A101,'[2]AJUSTE DE VALOR AN_11.5_MED_VIG'!$A$6:$I$6297,9,0)</f>
        <v>62.941194207186584</v>
      </c>
    </row>
    <row r="102" s="81" customFormat="1" ht="15" customHeight="1">
      <c r="A102" s="82">
        <v>90177673</v>
      </c>
      <c r="B102" s="83">
        <v>20</v>
      </c>
      <c r="C102" s="84" t="s">
        <v>2920</v>
      </c>
      <c r="D102" s="84" t="s">
        <v>2921</v>
      </c>
      <c r="E102" s="84" t="s">
        <v>915</v>
      </c>
      <c r="F102" s="85">
        <v>1</v>
      </c>
      <c r="G102" s="86" t="s">
        <v>13</v>
      </c>
      <c r="H102" s="86" t="s">
        <v>14</v>
      </c>
      <c r="I102" s="87">
        <f>VLOOKUP(A102,'[2]AJUSTE DE VALOR AN_11.5_MED_VIG'!$A$6:$I$6297,9,0)</f>
        <v>76.537386900000001</v>
      </c>
    </row>
    <row r="103" s="81" customFormat="1" ht="15" customHeight="1">
      <c r="A103" s="82">
        <v>90275020</v>
      </c>
      <c r="B103" s="83">
        <v>20</v>
      </c>
      <c r="C103" s="84" t="s">
        <v>6384</v>
      </c>
      <c r="D103" s="84" t="s">
        <v>6385</v>
      </c>
      <c r="E103" s="84" t="s">
        <v>6383</v>
      </c>
      <c r="F103" s="85">
        <v>100</v>
      </c>
      <c r="G103" s="86" t="s">
        <v>18</v>
      </c>
      <c r="H103" s="86" t="s">
        <v>19</v>
      </c>
      <c r="I103" s="87">
        <f>VLOOKUP(A103,'[2]AJUSTE DE VALOR AN_11.5_MED_VIG'!$A$6:$I$6297,9,0)</f>
        <v>3.0353930752084133</v>
      </c>
    </row>
    <row r="104" s="81" customFormat="1" ht="15" customHeight="1">
      <c r="A104" s="82">
        <v>90269683</v>
      </c>
      <c r="B104" s="83">
        <v>20</v>
      </c>
      <c r="C104" s="84" t="s">
        <v>7845</v>
      </c>
      <c r="D104" s="84" t="s">
        <v>7845</v>
      </c>
      <c r="E104" s="84" t="s">
        <v>603</v>
      </c>
      <c r="F104" s="85">
        <v>1</v>
      </c>
      <c r="G104" s="86" t="s">
        <v>13</v>
      </c>
      <c r="H104" s="86" t="s">
        <v>14</v>
      </c>
      <c r="I104" s="87">
        <f>VLOOKUP(A104,'[2]AJUSTE DE VALOR AN_11.5_MED_VIG'!$A$6:$I$6297,9,0)</f>
        <v>39.420914960819161</v>
      </c>
    </row>
    <row r="105" s="81" customFormat="1" ht="15" customHeight="1">
      <c r="A105" s="82">
        <v>92261485</v>
      </c>
      <c r="B105" s="83">
        <v>20</v>
      </c>
      <c r="C105" s="84" t="s">
        <v>7909</v>
      </c>
      <c r="D105" s="84" t="s">
        <v>7910</v>
      </c>
      <c r="E105" s="84" t="s">
        <v>235</v>
      </c>
      <c r="F105" s="85">
        <v>1</v>
      </c>
      <c r="G105" s="86" t="s">
        <v>64</v>
      </c>
      <c r="H105" s="86" t="s">
        <v>14</v>
      </c>
      <c r="I105" s="87">
        <f>VLOOKUP(A105,'[2]AJUSTE DE VALOR AN_11.5_MED_VIG'!$A$6:$I$6297,9,0)</f>
        <v>133.03813185553977</v>
      </c>
    </row>
    <row r="106" s="81" customFormat="1" ht="15" customHeight="1">
      <c r="A106" s="82">
        <v>91454018</v>
      </c>
      <c r="B106" s="83" t="s">
        <v>10073</v>
      </c>
      <c r="C106" s="84" t="s">
        <v>718</v>
      </c>
      <c r="D106" s="84" t="s">
        <v>719</v>
      </c>
      <c r="E106" s="84" t="s">
        <v>720</v>
      </c>
      <c r="F106" s="85">
        <v>1</v>
      </c>
      <c r="G106" s="86" t="s">
        <v>13</v>
      </c>
      <c r="H106" s="86" t="s">
        <v>14</v>
      </c>
      <c r="I106" s="87">
        <f>VLOOKUP(A106,'[2]AJUSTE DE VALOR AN_11.5_MED_VIG'!$A$6:$I$6297,9,0)</f>
        <v>2225.6896530620702</v>
      </c>
    </row>
    <row r="107" s="81" customFormat="1" ht="15" customHeight="1">
      <c r="A107" s="82">
        <v>92400400</v>
      </c>
      <c r="B107" s="83">
        <v>20</v>
      </c>
      <c r="C107" s="84" t="s">
        <v>2612</v>
      </c>
      <c r="D107" s="84" t="s">
        <v>2612</v>
      </c>
      <c r="E107" s="84" t="s">
        <v>520</v>
      </c>
      <c r="F107" s="85">
        <v>1</v>
      </c>
      <c r="G107" s="86" t="s">
        <v>485</v>
      </c>
      <c r="H107" s="86" t="s">
        <v>14</v>
      </c>
      <c r="I107" s="87">
        <f>VLOOKUP(A107,'[2]AJUSTE DE VALOR AN_11.5_MED_VIG'!$A$6:$I$6297,9,0)</f>
        <v>4.7704878000000006</v>
      </c>
    </row>
    <row r="108" s="81" customFormat="1" ht="15" customHeight="1">
      <c r="A108" s="82">
        <v>90165446</v>
      </c>
      <c r="B108" s="83">
        <v>20</v>
      </c>
      <c r="C108" s="84" t="s">
        <v>8795</v>
      </c>
      <c r="D108" s="84" t="s">
        <v>8796</v>
      </c>
      <c r="E108" s="84" t="s">
        <v>134</v>
      </c>
      <c r="F108" s="85">
        <v>100</v>
      </c>
      <c r="G108" s="86" t="s">
        <v>18</v>
      </c>
      <c r="H108" s="86" t="s">
        <v>19</v>
      </c>
      <c r="I108" s="87">
        <f>VLOOKUP(A108,'[2]AJUSTE DE VALOR AN_11.5_MED_VIG'!$A$6:$I$6297,9,0)</f>
        <v>7.6609131347664166</v>
      </c>
    </row>
    <row r="109" s="81" customFormat="1" ht="15" customHeight="1">
      <c r="A109" s="82">
        <v>90199332</v>
      </c>
      <c r="B109" s="83">
        <v>20</v>
      </c>
      <c r="C109" s="84" t="s">
        <v>2548</v>
      </c>
      <c r="D109" s="84" t="s">
        <v>2549</v>
      </c>
      <c r="E109" s="84" t="s">
        <v>620</v>
      </c>
      <c r="F109" s="85">
        <v>1</v>
      </c>
      <c r="G109" s="86" t="s">
        <v>10036</v>
      </c>
      <c r="H109" s="86" t="s">
        <v>14</v>
      </c>
      <c r="I109" s="87">
        <f>VLOOKUP(A109,'[2]AJUSTE DE VALOR AN_11.5_MED_VIG'!$A$6:$I$6297,9,0)</f>
        <v>6.2799229372037306</v>
      </c>
    </row>
    <row r="110" s="81" customFormat="1" ht="15" customHeight="1">
      <c r="A110" s="82">
        <v>90177800</v>
      </c>
      <c r="B110" s="83">
        <v>20</v>
      </c>
      <c r="C110" s="84" t="s">
        <v>1364</v>
      </c>
      <c r="D110" s="84" t="s">
        <v>1365</v>
      </c>
      <c r="E110" s="84" t="s">
        <v>915</v>
      </c>
      <c r="F110" s="85">
        <v>1</v>
      </c>
      <c r="G110" s="86" t="s">
        <v>13</v>
      </c>
      <c r="H110" s="86" t="s">
        <v>14</v>
      </c>
      <c r="I110" s="87">
        <f>VLOOKUP(A110,'[2]AJUSTE DE VALOR AN_11.5_MED_VIG'!$A$6:$I$6297,9,0)</f>
        <v>67.212613077522946</v>
      </c>
    </row>
    <row r="111" s="81" customFormat="1" ht="15" customHeight="1">
      <c r="A111" s="82">
        <v>90218590</v>
      </c>
      <c r="B111" s="83">
        <v>20</v>
      </c>
      <c r="C111" s="84" t="s">
        <v>9931</v>
      </c>
      <c r="D111" s="84" t="s">
        <v>9932</v>
      </c>
      <c r="E111" s="84" t="s">
        <v>9933</v>
      </c>
      <c r="F111" s="85">
        <v>250</v>
      </c>
      <c r="G111" s="86" t="s">
        <v>427</v>
      </c>
      <c r="H111" s="86" t="s">
        <v>9934</v>
      </c>
      <c r="I111" s="87">
        <f>VLOOKUP(A111,'[2]AJUSTE DE VALOR AN_11.5_MED_VIG'!$A$6:$I$6297,9,0)</f>
        <v>4.6929000992725962</v>
      </c>
    </row>
    <row r="112" s="81" customFormat="1" ht="15" customHeight="1">
      <c r="A112" s="82">
        <v>90135431</v>
      </c>
      <c r="B112" s="83">
        <v>20</v>
      </c>
      <c r="C112" s="84" t="s">
        <v>7835</v>
      </c>
      <c r="D112" s="84" t="s">
        <v>7836</v>
      </c>
      <c r="E112" s="84" t="s">
        <v>207</v>
      </c>
      <c r="F112" s="85">
        <v>1</v>
      </c>
      <c r="G112" s="86" t="s">
        <v>13</v>
      </c>
      <c r="H112" s="86" t="s">
        <v>14</v>
      </c>
      <c r="I112" s="87">
        <f>VLOOKUP(A112,'[2]AJUSTE DE VALOR AN_11.5_MED_VIG'!$A$6:$I$6297,9,0)</f>
        <v>35.502981121550448</v>
      </c>
    </row>
    <row r="113" s="81" customFormat="1" ht="15" customHeight="1">
      <c r="A113" s="82">
        <v>90230442</v>
      </c>
      <c r="B113" s="83">
        <v>20</v>
      </c>
      <c r="C113" s="84" t="s">
        <v>881</v>
      </c>
      <c r="D113" s="84" t="s">
        <v>882</v>
      </c>
      <c r="E113" s="84" t="s">
        <v>235</v>
      </c>
      <c r="F113" s="85">
        <v>1</v>
      </c>
      <c r="G113" s="86" t="s">
        <v>10036</v>
      </c>
      <c r="H113" s="86" t="s">
        <v>14</v>
      </c>
      <c r="I113" s="87">
        <f>VLOOKUP(A113,'[2]AJUSTE DE VALOR AN_11.5_MED_VIG'!$A$6:$I$6297,9,0)</f>
        <v>70.383957816354425</v>
      </c>
    </row>
    <row r="114" s="81" customFormat="1" ht="15" customHeight="1">
      <c r="A114" s="82">
        <v>90939255</v>
      </c>
      <c r="B114" s="83">
        <v>20</v>
      </c>
      <c r="C114" s="84" t="s">
        <v>7433</v>
      </c>
      <c r="D114" s="84" t="s">
        <v>7433</v>
      </c>
      <c r="E114" s="84" t="s">
        <v>1744</v>
      </c>
      <c r="F114" s="85">
        <v>1</v>
      </c>
      <c r="G114" s="86" t="s">
        <v>10036</v>
      </c>
      <c r="H114" s="86" t="s">
        <v>14</v>
      </c>
      <c r="I114" s="87">
        <f>VLOOKUP(A114,'[2]AJUSTE DE VALOR AN_11.5_MED_VIG'!$A$6:$I$6297,9,0)</f>
        <v>1434.1078535677254</v>
      </c>
    </row>
    <row r="115" s="81" customFormat="1" ht="15" customHeight="1">
      <c r="A115" s="82">
        <v>90284127</v>
      </c>
      <c r="B115" s="83">
        <v>20</v>
      </c>
      <c r="C115" s="84" t="s">
        <v>1952</v>
      </c>
      <c r="D115" s="84" t="s">
        <v>1953</v>
      </c>
      <c r="E115" s="84" t="s">
        <v>528</v>
      </c>
      <c r="F115" s="85">
        <v>1</v>
      </c>
      <c r="G115" s="86" t="s">
        <v>13</v>
      </c>
      <c r="H115" s="86" t="s">
        <v>14</v>
      </c>
      <c r="I115" s="87">
        <f>VLOOKUP(A115,'[2]AJUSTE DE VALOR AN_11.5_MED_VIG'!$A$6:$I$6297,9,0)</f>
        <v>40.679380206368506</v>
      </c>
    </row>
    <row r="116" s="81" customFormat="1" ht="15" customHeight="1">
      <c r="A116" s="82">
        <v>90829034</v>
      </c>
      <c r="B116" s="83">
        <v>20</v>
      </c>
      <c r="C116" s="84" t="s">
        <v>7870</v>
      </c>
      <c r="D116" s="84" t="s">
        <v>7871</v>
      </c>
      <c r="E116" s="84" t="s">
        <v>235</v>
      </c>
      <c r="F116" s="85">
        <v>1</v>
      </c>
      <c r="G116" s="86" t="s">
        <v>64</v>
      </c>
      <c r="H116" s="86" t="s">
        <v>14</v>
      </c>
      <c r="I116" s="87">
        <f>VLOOKUP(A116,'[2]AJUSTE DE VALOR AN_11.5_MED_VIG'!$A$6:$I$6297,9,0)</f>
        <v>66.357546544699616</v>
      </c>
    </row>
    <row r="117" s="81" customFormat="1" ht="15" customHeight="1">
      <c r="A117" s="82">
        <v>92373020</v>
      </c>
      <c r="B117" s="83">
        <v>20</v>
      </c>
      <c r="C117" s="84" t="s">
        <v>165</v>
      </c>
      <c r="D117" s="84" t="s">
        <v>166</v>
      </c>
      <c r="E117" s="84" t="s">
        <v>98</v>
      </c>
      <c r="F117" s="85">
        <v>1</v>
      </c>
      <c r="G117" s="86" t="s">
        <v>64</v>
      </c>
      <c r="H117" s="86" t="s">
        <v>14</v>
      </c>
      <c r="I117" s="87">
        <f>VLOOKUP(A117,'[2]AJUSTE DE VALOR AN_11.5_MED_VIG'!$A$6:$I$6297,9,0)</f>
        <v>313.5547818</v>
      </c>
    </row>
    <row r="118" s="81" customFormat="1" ht="15" customHeight="1">
      <c r="A118" s="82">
        <v>92453953</v>
      </c>
      <c r="B118" s="83">
        <v>20</v>
      </c>
      <c r="C118" s="84" t="s">
        <v>2538</v>
      </c>
      <c r="D118" s="84" t="s">
        <v>2538</v>
      </c>
      <c r="E118" s="84" t="s">
        <v>504</v>
      </c>
      <c r="F118" s="85">
        <v>1</v>
      </c>
      <c r="G118" s="86" t="s">
        <v>10036</v>
      </c>
      <c r="H118" s="86" t="s">
        <v>14</v>
      </c>
      <c r="I118" s="87">
        <f>VLOOKUP(A118,'[2]AJUSTE DE VALOR AN_11.5_MED_VIG'!$A$6:$I$6297,9,0)</f>
        <v>6.3560480279385674</v>
      </c>
    </row>
    <row r="119" s="81" customFormat="1" ht="15" customHeight="1">
      <c r="A119" s="82">
        <v>92460330</v>
      </c>
      <c r="B119" s="83" t="s">
        <v>10073</v>
      </c>
      <c r="C119" s="84" t="s">
        <v>6223</v>
      </c>
      <c r="D119" s="84" t="s">
        <v>6224</v>
      </c>
      <c r="E119" s="84" t="s">
        <v>613</v>
      </c>
      <c r="F119" s="85">
        <v>1</v>
      </c>
      <c r="G119" s="86" t="s">
        <v>13</v>
      </c>
      <c r="H119" s="86" t="s">
        <v>14</v>
      </c>
      <c r="I119" s="87">
        <f>VLOOKUP(A119,'[2]AJUSTE DE VALOR AN_11.5_MED_VIG'!$A$6:$I$6297,9,0)</f>
        <v>1254.3229509691635</v>
      </c>
    </row>
    <row r="120" s="81" customFormat="1" ht="15" customHeight="1">
      <c r="A120" s="82">
        <v>90205391</v>
      </c>
      <c r="B120" s="83">
        <v>20</v>
      </c>
      <c r="C120" s="84" t="s">
        <v>8534</v>
      </c>
      <c r="D120" s="84" t="s">
        <v>8535</v>
      </c>
      <c r="E120" s="84" t="s">
        <v>956</v>
      </c>
      <c r="F120" s="85">
        <v>1</v>
      </c>
      <c r="G120" s="86" t="s">
        <v>64</v>
      </c>
      <c r="H120" s="86" t="s">
        <v>14</v>
      </c>
      <c r="I120" s="87">
        <f>VLOOKUP(A120,'[2]AJUSTE DE VALOR AN_11.5_MED_VIG'!$A$6:$I$6297,9,0)</f>
        <v>38.733458405981281</v>
      </c>
    </row>
    <row r="121" s="81" customFormat="1" ht="15" customHeight="1">
      <c r="A121" s="82">
        <v>91152062</v>
      </c>
      <c r="B121" s="83">
        <v>20</v>
      </c>
      <c r="C121" s="84" t="s">
        <v>4864</v>
      </c>
      <c r="D121" s="84" t="s">
        <v>4865</v>
      </c>
      <c r="E121" s="84" t="s">
        <v>69</v>
      </c>
      <c r="F121" s="85">
        <v>1</v>
      </c>
      <c r="G121" s="86" t="s">
        <v>70</v>
      </c>
      <c r="H121" s="86" t="s">
        <v>14</v>
      </c>
      <c r="I121" s="87">
        <f>VLOOKUP(A121,'[2]AJUSTE DE VALOR AN_11.5_MED_VIG'!$A$6:$I$6297,9,0)</f>
        <v>25.823422721752046</v>
      </c>
    </row>
    <row r="122" s="81" customFormat="1" ht="15" customHeight="1">
      <c r="A122" s="82">
        <v>90199162</v>
      </c>
      <c r="B122" s="83">
        <v>20</v>
      </c>
      <c r="C122" s="84" t="s">
        <v>2705</v>
      </c>
      <c r="D122" s="84" t="s">
        <v>2706</v>
      </c>
      <c r="E122" s="84" t="s">
        <v>620</v>
      </c>
      <c r="F122" s="85">
        <v>1</v>
      </c>
      <c r="G122" s="86" t="s">
        <v>10036</v>
      </c>
      <c r="H122" s="86" t="s">
        <v>14</v>
      </c>
      <c r="I122" s="87">
        <f>VLOOKUP(A122,'[2]AJUSTE DE VALOR AN_11.5_MED_VIG'!$A$6:$I$6297,9,0)</f>
        <v>121.66979771407286</v>
      </c>
    </row>
    <row r="123" s="81" customFormat="1" ht="15" customHeight="1">
      <c r="A123" s="82">
        <v>90262018</v>
      </c>
      <c r="B123" s="83">
        <v>20</v>
      </c>
      <c r="C123" s="84" t="s">
        <v>1910</v>
      </c>
      <c r="D123" s="84" t="s">
        <v>1911</v>
      </c>
      <c r="E123" s="84" t="s">
        <v>528</v>
      </c>
      <c r="F123" s="85">
        <v>1</v>
      </c>
      <c r="G123" s="86" t="s">
        <v>13</v>
      </c>
      <c r="H123" s="86" t="s">
        <v>14</v>
      </c>
      <c r="I123" s="87">
        <f>VLOOKUP(A123,'[2]AJUSTE DE VALOR AN_11.5_MED_VIG'!$A$6:$I$6297,9,0)</f>
        <v>36.996096074420699</v>
      </c>
    </row>
    <row r="124" s="81" customFormat="1" ht="15" customHeight="1">
      <c r="A124" s="82">
        <v>92429513</v>
      </c>
      <c r="B124" s="83">
        <v>20</v>
      </c>
      <c r="C124" s="84" t="s">
        <v>8349</v>
      </c>
      <c r="D124" s="84" t="s">
        <v>8350</v>
      </c>
      <c r="E124" s="84" t="s">
        <v>3162</v>
      </c>
      <c r="F124" s="85">
        <v>1</v>
      </c>
      <c r="G124" s="86" t="s">
        <v>13</v>
      </c>
      <c r="H124" s="86" t="s">
        <v>14</v>
      </c>
      <c r="I124" s="87">
        <f>VLOOKUP(A124,'[2]AJUSTE DE VALOR AN_11.5_MED_VIG'!$A$6:$I$6297,9,0)</f>
        <v>108.35427187957869</v>
      </c>
    </row>
    <row r="125" s="81" customFormat="1" ht="15" customHeight="1">
      <c r="A125" s="82">
        <v>90193733</v>
      </c>
      <c r="B125" s="83">
        <v>20</v>
      </c>
      <c r="C125" s="84" t="s">
        <v>6585</v>
      </c>
      <c r="D125" s="84" t="s">
        <v>6585</v>
      </c>
      <c r="E125" s="84" t="s">
        <v>504</v>
      </c>
      <c r="F125" s="85">
        <v>1</v>
      </c>
      <c r="G125" s="86" t="s">
        <v>10036</v>
      </c>
      <c r="H125" s="86" t="s">
        <v>14</v>
      </c>
      <c r="I125" s="87">
        <f>VLOOKUP(A125,'[2]AJUSTE DE VALOR AN_11.5_MED_VIG'!$A$6:$I$6297,9,0)</f>
        <v>129.02826393975903</v>
      </c>
    </row>
    <row r="126" s="81" customFormat="1" ht="15" customHeight="1">
      <c r="A126" s="82">
        <v>90125568</v>
      </c>
      <c r="B126" s="83">
        <v>20</v>
      </c>
      <c r="C126" s="84" t="s">
        <v>108</v>
      </c>
      <c r="D126" s="84" t="s">
        <v>109</v>
      </c>
      <c r="E126" s="84" t="s">
        <v>50</v>
      </c>
      <c r="F126" s="85">
        <v>1</v>
      </c>
      <c r="G126" s="86" t="s">
        <v>13</v>
      </c>
      <c r="H126" s="86" t="s">
        <v>14</v>
      </c>
      <c r="I126" s="87">
        <f>VLOOKUP(A126,'[2]AJUSTE DE VALOR AN_11.5_MED_VIG'!$A$6:$I$6297,9,0)</f>
        <v>5.7595152399299723</v>
      </c>
    </row>
    <row r="127" s="81" customFormat="1" ht="15" customHeight="1">
      <c r="A127" s="82">
        <v>90310390</v>
      </c>
      <c r="B127" s="83">
        <v>20</v>
      </c>
      <c r="C127" s="84" t="s">
        <v>7266</v>
      </c>
      <c r="D127" s="84" t="s">
        <v>7267</v>
      </c>
      <c r="E127" s="84" t="s">
        <v>7268</v>
      </c>
      <c r="F127" s="85">
        <v>1</v>
      </c>
      <c r="G127" s="86" t="s">
        <v>13</v>
      </c>
      <c r="H127" s="86" t="s">
        <v>14</v>
      </c>
      <c r="I127" s="87">
        <f>VLOOKUP(A127,'[2]AJUSTE DE VALOR AN_11.5_MED_VIG'!$A$6:$I$6297,9,0)</f>
        <v>166.69999999999999</v>
      </c>
    </row>
    <row r="128" s="81" customFormat="1" ht="15" customHeight="1">
      <c r="A128" s="82">
        <v>90267400</v>
      </c>
      <c r="B128" s="83">
        <v>20</v>
      </c>
      <c r="C128" s="84" t="s">
        <v>1083</v>
      </c>
      <c r="D128" s="84" t="s">
        <v>1084</v>
      </c>
      <c r="E128" s="84" t="s">
        <v>247</v>
      </c>
      <c r="F128" s="85">
        <v>1</v>
      </c>
      <c r="G128" s="86" t="s">
        <v>13</v>
      </c>
      <c r="H128" s="86" t="s">
        <v>14</v>
      </c>
      <c r="I128" s="87">
        <f>VLOOKUP(A128,'[2]AJUSTE DE VALOR AN_11.5_MED_VIG'!$A$6:$I$6297,9,0)</f>
        <v>136.11581329899786</v>
      </c>
    </row>
    <row r="129" s="81" customFormat="1" ht="15" customHeight="1">
      <c r="A129" s="82">
        <v>90177770</v>
      </c>
      <c r="B129" s="83" t="s">
        <v>10073</v>
      </c>
      <c r="C129" s="84" t="s">
        <v>6203</v>
      </c>
      <c r="D129" s="84" t="s">
        <v>6204</v>
      </c>
      <c r="E129" s="84" t="s">
        <v>915</v>
      </c>
      <c r="F129" s="85">
        <v>1</v>
      </c>
      <c r="G129" s="86" t="s">
        <v>10036</v>
      </c>
      <c r="H129" s="86" t="s">
        <v>14</v>
      </c>
      <c r="I129" s="87">
        <f>VLOOKUP(A129,'[2]AJUSTE DE VALOR AN_11.5_MED_VIG'!$A$6:$I$6297,9,0)</f>
        <v>134.36374276250052</v>
      </c>
    </row>
    <row r="130" s="81" customFormat="1" ht="15" customHeight="1">
      <c r="A130" s="82">
        <v>90201396</v>
      </c>
      <c r="B130" s="83" t="s">
        <v>10073</v>
      </c>
      <c r="C130" s="84" t="s">
        <v>7907</v>
      </c>
      <c r="D130" s="84" t="s">
        <v>7908</v>
      </c>
      <c r="E130" s="84" t="s">
        <v>231</v>
      </c>
      <c r="F130" s="85">
        <v>1</v>
      </c>
      <c r="G130" s="86" t="s">
        <v>64</v>
      </c>
      <c r="H130" s="86" t="s">
        <v>14</v>
      </c>
      <c r="I130" s="87">
        <f>VLOOKUP(A130,'[2]AJUSTE DE VALOR AN_11.5_MED_VIG'!$A$6:$I$6297,9,0)</f>
        <v>106.65915519396367</v>
      </c>
    </row>
    <row r="131" s="81" customFormat="1" ht="15" customHeight="1">
      <c r="A131" s="82">
        <v>90439112</v>
      </c>
      <c r="B131" s="83">
        <v>20</v>
      </c>
      <c r="C131" s="84" t="s">
        <v>2672</v>
      </c>
      <c r="D131" s="84" t="s">
        <v>2672</v>
      </c>
      <c r="E131" s="84" t="s">
        <v>520</v>
      </c>
      <c r="F131" s="85">
        <v>1</v>
      </c>
      <c r="G131" s="86" t="s">
        <v>485</v>
      </c>
      <c r="H131" s="86" t="s">
        <v>14</v>
      </c>
      <c r="I131" s="87">
        <f>VLOOKUP(A131,'[2]AJUSTE DE VALOR AN_11.5_MED_VIG'!$A$6:$I$6297,9,0)</f>
        <v>6.2030631842192712</v>
      </c>
    </row>
    <row r="132" s="81" customFormat="1" ht="15" customHeight="1">
      <c r="A132" s="82">
        <v>90205499</v>
      </c>
      <c r="B132" s="83" t="s">
        <v>10073</v>
      </c>
      <c r="C132" s="84" t="s">
        <v>7039</v>
      </c>
      <c r="D132" s="84" t="s">
        <v>7040</v>
      </c>
      <c r="E132" s="84" t="s">
        <v>956</v>
      </c>
      <c r="F132" s="85">
        <v>1</v>
      </c>
      <c r="G132" s="86" t="s">
        <v>10036</v>
      </c>
      <c r="H132" s="86" t="s">
        <v>14</v>
      </c>
      <c r="I132" s="87">
        <f>VLOOKUP(A132,'[2]AJUSTE DE VALOR AN_11.5_MED_VIG'!$A$6:$I$6297,9,0)</f>
        <v>305.46790261770241</v>
      </c>
    </row>
    <row r="133" s="81" customFormat="1" ht="15" customHeight="1">
      <c r="A133" s="82">
        <v>90520050</v>
      </c>
      <c r="B133" s="83">
        <v>20</v>
      </c>
      <c r="C133" s="84" t="s">
        <v>3419</v>
      </c>
      <c r="D133" s="84" t="s">
        <v>3420</v>
      </c>
      <c r="E133" s="84" t="s">
        <v>603</v>
      </c>
      <c r="F133" s="85">
        <v>30</v>
      </c>
      <c r="G133" s="86" t="s">
        <v>10077</v>
      </c>
      <c r="H133" s="86" t="s">
        <v>19</v>
      </c>
      <c r="I133" s="87">
        <f>VLOOKUP(A133,'[2]AJUSTE DE VALOR AN_11.5_MED_VIG'!$A$6:$I$6297,9,0)</f>
        <v>0.51512452485000004</v>
      </c>
    </row>
    <row r="134" s="81" customFormat="1" ht="15" customHeight="1">
      <c r="A134" s="82">
        <v>90296508</v>
      </c>
      <c r="B134" s="83">
        <v>20</v>
      </c>
      <c r="C134" s="84" t="s">
        <v>5984</v>
      </c>
      <c r="D134" s="84" t="s">
        <v>5985</v>
      </c>
      <c r="E134" s="84" t="s">
        <v>247</v>
      </c>
      <c r="F134" s="85">
        <v>1</v>
      </c>
      <c r="G134" s="86" t="s">
        <v>64</v>
      </c>
      <c r="H134" s="86" t="s">
        <v>14</v>
      </c>
      <c r="I134" s="87">
        <f>VLOOKUP(A134,'[2]AJUSTE DE VALOR AN_11.5_MED_VIG'!$A$6:$I$6297,9,0)</f>
        <v>13.651615471513221</v>
      </c>
    </row>
    <row r="135" s="81" customFormat="1" ht="15" customHeight="1">
      <c r="A135" s="82">
        <v>92383505</v>
      </c>
      <c r="B135" s="83">
        <v>20</v>
      </c>
      <c r="C135" s="84" t="s">
        <v>7887</v>
      </c>
      <c r="D135" s="84" t="s">
        <v>7888</v>
      </c>
      <c r="E135" s="84" t="s">
        <v>21</v>
      </c>
      <c r="F135" s="85">
        <v>1</v>
      </c>
      <c r="G135" s="86" t="s">
        <v>64</v>
      </c>
      <c r="H135" s="86" t="s">
        <v>14</v>
      </c>
      <c r="I135" s="87">
        <f>VLOOKUP(A135,'[2]AJUSTE DE VALOR AN_11.5_MED_VIG'!$A$6:$I$6297,9,0)</f>
        <v>72.454095455418368</v>
      </c>
    </row>
    <row r="136" s="81" customFormat="1" ht="15" customHeight="1">
      <c r="A136" s="82">
        <v>90273818</v>
      </c>
      <c r="B136" s="83">
        <v>20</v>
      </c>
      <c r="C136" s="84" t="s">
        <v>3417</v>
      </c>
      <c r="D136" s="84" t="s">
        <v>3418</v>
      </c>
      <c r="E136" s="84" t="s">
        <v>956</v>
      </c>
      <c r="F136" s="85">
        <v>30</v>
      </c>
      <c r="G136" s="86" t="s">
        <v>10077</v>
      </c>
      <c r="H136" s="86" t="s">
        <v>19</v>
      </c>
      <c r="I136" s="87">
        <f>VLOOKUP(A136,'[2]AJUSTE DE VALOR AN_11.5_MED_VIG'!$A$6:$I$6297,9,0)</f>
        <v>0.97260143420418321</v>
      </c>
    </row>
    <row r="137" s="81" customFormat="1" ht="15" customHeight="1">
      <c r="A137" s="82">
        <v>90241533</v>
      </c>
      <c r="B137" s="83" t="s">
        <v>10073</v>
      </c>
      <c r="C137" s="84" t="s">
        <v>6199</v>
      </c>
      <c r="D137" s="84" t="s">
        <v>6200</v>
      </c>
      <c r="E137" s="84" t="s">
        <v>528</v>
      </c>
      <c r="F137" s="85">
        <v>1</v>
      </c>
      <c r="G137" s="86" t="s">
        <v>10036</v>
      </c>
      <c r="H137" s="86" t="s">
        <v>14</v>
      </c>
      <c r="I137" s="87">
        <f>VLOOKUP(A137,'[2]AJUSTE DE VALOR AN_11.5_MED_VIG'!$A$6:$I$6297,9,0)</f>
        <v>101.53288065600944</v>
      </c>
    </row>
    <row r="138" s="81" customFormat="1" ht="15" customHeight="1">
      <c r="A138" s="82">
        <v>92395309</v>
      </c>
      <c r="B138" s="83">
        <v>20</v>
      </c>
      <c r="C138" s="84" t="s">
        <v>468</v>
      </c>
      <c r="D138" s="84" t="s">
        <v>469</v>
      </c>
      <c r="E138" s="84" t="s">
        <v>467</v>
      </c>
      <c r="F138" s="85">
        <v>200</v>
      </c>
      <c r="G138" s="86" t="s">
        <v>18</v>
      </c>
      <c r="H138" s="86" t="s">
        <v>19</v>
      </c>
      <c r="I138" s="87">
        <f>VLOOKUP(A138,'[2]AJUSTE DE VALOR AN_11.5_MED_VIG'!$A$6:$I$6297,9,0)</f>
        <v>0.8674556709837471</v>
      </c>
    </row>
    <row r="139" s="81" customFormat="1" ht="15" customHeight="1">
      <c r="A139" s="82">
        <v>90281292</v>
      </c>
      <c r="B139" s="83">
        <v>20</v>
      </c>
      <c r="C139" s="84" t="s">
        <v>2546</v>
      </c>
      <c r="D139" s="84" t="s">
        <v>2547</v>
      </c>
      <c r="E139" s="84" t="s">
        <v>554</v>
      </c>
      <c r="F139" s="85">
        <v>1</v>
      </c>
      <c r="G139" s="86" t="s">
        <v>10036</v>
      </c>
      <c r="H139" s="86" t="s">
        <v>14</v>
      </c>
      <c r="I139" s="87">
        <f>VLOOKUP(A139,'[2]AJUSTE DE VALOR AN_11.5_MED_VIG'!$A$6:$I$6297,9,0)</f>
        <v>6.3934578936081428</v>
      </c>
    </row>
    <row r="140" s="81" customFormat="1" ht="15" customHeight="1">
      <c r="A140" s="82">
        <v>90300289</v>
      </c>
      <c r="B140" s="83">
        <v>20</v>
      </c>
      <c r="C140" s="84" t="s">
        <v>1199</v>
      </c>
      <c r="D140" s="84" t="s">
        <v>1200</v>
      </c>
      <c r="E140" s="84" t="s">
        <v>603</v>
      </c>
      <c r="F140" s="85">
        <v>1</v>
      </c>
      <c r="G140" s="86" t="s">
        <v>64</v>
      </c>
      <c r="H140" s="86" t="s">
        <v>14</v>
      </c>
      <c r="I140" s="87">
        <f>VLOOKUP(A140,'[2]AJUSTE DE VALOR AN_11.5_MED_VIG'!$A$6:$I$6297,9,0)</f>
        <v>25.984463880980712</v>
      </c>
    </row>
    <row r="141" s="81" customFormat="1" ht="15" customHeight="1">
      <c r="A141" s="82">
        <v>90118812</v>
      </c>
      <c r="B141" s="83">
        <v>20</v>
      </c>
      <c r="C141" s="84" t="s">
        <v>521</v>
      </c>
      <c r="D141" s="84" t="s">
        <v>521</v>
      </c>
      <c r="E141" s="84" t="s">
        <v>520</v>
      </c>
      <c r="F141" s="85">
        <v>1</v>
      </c>
      <c r="G141" s="86" t="s">
        <v>485</v>
      </c>
      <c r="H141" s="86" t="s">
        <v>14</v>
      </c>
      <c r="I141" s="87">
        <f>VLOOKUP(A141,'[2]AJUSTE DE VALOR AN_11.5_MED_VIG'!$A$6:$I$6297,9,0)</f>
        <v>8.0572144750716514</v>
      </c>
    </row>
    <row r="142" s="81" customFormat="1" ht="15" customHeight="1">
      <c r="A142" s="82">
        <v>90193431</v>
      </c>
      <c r="B142" s="83">
        <v>20</v>
      </c>
      <c r="C142" s="84" t="s">
        <v>529</v>
      </c>
      <c r="D142" s="84" t="s">
        <v>529</v>
      </c>
      <c r="E142" s="84" t="s">
        <v>504</v>
      </c>
      <c r="F142" s="85">
        <v>1</v>
      </c>
      <c r="G142" s="86" t="s">
        <v>64</v>
      </c>
      <c r="H142" s="86" t="s">
        <v>14</v>
      </c>
      <c r="I142" s="87">
        <f>VLOOKUP(A142,'[2]AJUSTE DE VALOR AN_11.5_MED_VIG'!$A$6:$I$6297,9,0)</f>
        <v>0.7816384615794858</v>
      </c>
    </row>
    <row r="143" s="81" customFormat="1" ht="15" customHeight="1">
      <c r="A143" s="82">
        <v>91335019</v>
      </c>
      <c r="B143" s="82">
        <v>20</v>
      </c>
      <c r="C143" s="99" t="s">
        <v>9819</v>
      </c>
      <c r="D143" s="84" t="s">
        <v>9820</v>
      </c>
      <c r="E143" s="84" t="s">
        <v>50</v>
      </c>
      <c r="F143" s="85">
        <v>1</v>
      </c>
      <c r="G143" s="85" t="s">
        <v>64</v>
      </c>
      <c r="H143" s="86" t="s">
        <v>14</v>
      </c>
      <c r="I143" s="87">
        <f>VLOOKUP(A143,'[2]AJUSTE DE VALOR AN_11.5_MED_VIG'!$A$6:$I$6297,9,0)</f>
        <v>10.238968144059882</v>
      </c>
    </row>
    <row r="144" s="81" customFormat="1" ht="15" customHeight="1">
      <c r="A144" s="82">
        <v>90301447</v>
      </c>
      <c r="B144" s="83">
        <v>20</v>
      </c>
      <c r="C144" s="84" t="s">
        <v>4867</v>
      </c>
      <c r="D144" s="84" t="s">
        <v>4871</v>
      </c>
      <c r="E144" s="84" t="s">
        <v>39</v>
      </c>
      <c r="F144" s="85">
        <v>1</v>
      </c>
      <c r="G144" s="86" t="s">
        <v>70</v>
      </c>
      <c r="H144" s="86" t="s">
        <v>14</v>
      </c>
      <c r="I144" s="87">
        <f>VLOOKUP(A144,'[2]AJUSTE DE VALOR AN_11.5_MED_VIG'!$A$6:$I$6297,9,0)</f>
        <v>49.055054352841928</v>
      </c>
    </row>
    <row r="145" s="81" customFormat="1" ht="15" customHeight="1">
      <c r="A145" s="82">
        <v>90236572</v>
      </c>
      <c r="B145" s="83">
        <v>20</v>
      </c>
      <c r="C145" s="84" t="s">
        <v>1987</v>
      </c>
      <c r="D145" s="84" t="s">
        <v>1988</v>
      </c>
      <c r="E145" s="84" t="s">
        <v>836</v>
      </c>
      <c r="F145" s="85">
        <v>1</v>
      </c>
      <c r="G145" s="86" t="s">
        <v>13</v>
      </c>
      <c r="H145" s="86" t="s">
        <v>14</v>
      </c>
      <c r="I145" s="87">
        <f>VLOOKUP(A145,'[2]AJUSTE DE VALOR AN_11.5_MED_VIG'!$A$6:$I$6297,9,0)</f>
        <v>31.00017716251612</v>
      </c>
    </row>
    <row r="146" s="81" customFormat="1" ht="15" customHeight="1">
      <c r="A146" s="82">
        <v>90246101</v>
      </c>
      <c r="B146" s="83">
        <v>20</v>
      </c>
      <c r="C146" s="84" t="s">
        <v>6304</v>
      </c>
      <c r="D146" s="84" t="s">
        <v>6305</v>
      </c>
      <c r="E146" s="84" t="s">
        <v>6306</v>
      </c>
      <c r="F146" s="85">
        <v>1</v>
      </c>
      <c r="G146" s="86" t="s">
        <v>10036</v>
      </c>
      <c r="H146" s="86" t="s">
        <v>14</v>
      </c>
      <c r="I146" s="87">
        <f>VLOOKUP(A146,'[2]AJUSTE DE VALOR AN_11.5_MED_VIG'!$A$6:$I$6297,9,0)</f>
        <v>1489.9303179669198</v>
      </c>
    </row>
    <row r="147" s="81" customFormat="1" ht="15" customHeight="1">
      <c r="A147" s="82">
        <v>92422365</v>
      </c>
      <c r="B147" s="83" t="s">
        <v>10073</v>
      </c>
      <c r="C147" s="84" t="s">
        <v>714</v>
      </c>
      <c r="D147" s="84" t="s">
        <v>715</v>
      </c>
      <c r="E147" s="84" t="s">
        <v>21</v>
      </c>
      <c r="F147" s="85">
        <v>1</v>
      </c>
      <c r="G147" s="86" t="s">
        <v>64</v>
      </c>
      <c r="H147" s="86" t="s">
        <v>14</v>
      </c>
      <c r="I147" s="87">
        <f>VLOOKUP(A147,'[2]AJUSTE DE VALOR AN_11.5_MED_VIG'!$A$6:$I$6297,9,0)</f>
        <v>81.296828831399708</v>
      </c>
    </row>
    <row r="148" s="81" customFormat="1" ht="15" customHeight="1">
      <c r="A148" s="82">
        <v>90185374</v>
      </c>
      <c r="B148" s="83">
        <v>20</v>
      </c>
      <c r="C148" s="84" t="s">
        <v>3782</v>
      </c>
      <c r="D148" s="84" t="s">
        <v>3783</v>
      </c>
      <c r="E148" s="84" t="s">
        <v>603</v>
      </c>
      <c r="F148" s="85">
        <v>1</v>
      </c>
      <c r="G148" s="86" t="s">
        <v>10036</v>
      </c>
      <c r="H148" s="86" t="s">
        <v>14</v>
      </c>
      <c r="I148" s="87">
        <f>VLOOKUP(A148,'[2]AJUSTE DE VALOR AN_11.5_MED_VIG'!$A$6:$I$6297,9,0)</f>
        <v>60.129726344966556</v>
      </c>
    </row>
    <row r="149" s="81" customFormat="1" ht="15" customHeight="1">
      <c r="A149" s="82">
        <v>90199324</v>
      </c>
      <c r="B149" s="83">
        <v>20</v>
      </c>
      <c r="C149" s="84" t="s">
        <v>2543</v>
      </c>
      <c r="D149" s="84" t="s">
        <v>2544</v>
      </c>
      <c r="E149" s="84" t="s">
        <v>620</v>
      </c>
      <c r="F149" s="85">
        <v>1</v>
      </c>
      <c r="G149" s="86" t="s">
        <v>10036</v>
      </c>
      <c r="H149" s="86" t="s">
        <v>14</v>
      </c>
      <c r="I149" s="87">
        <f>VLOOKUP(A149,'[2]AJUSTE DE VALOR AN_11.5_MED_VIG'!$A$6:$I$6297,9,0)</f>
        <v>5.2463850770290144</v>
      </c>
    </row>
    <row r="150" s="81" customFormat="1" ht="15" customHeight="1">
      <c r="A150" s="82">
        <v>90123840</v>
      </c>
      <c r="B150" s="83">
        <v>20</v>
      </c>
      <c r="C150" s="84" t="s">
        <v>9470</v>
      </c>
      <c r="D150" s="84" t="s">
        <v>9471</v>
      </c>
      <c r="E150" s="84" t="s">
        <v>50</v>
      </c>
      <c r="F150" s="85">
        <v>1</v>
      </c>
      <c r="G150" s="86" t="s">
        <v>13</v>
      </c>
      <c r="H150" s="86" t="s">
        <v>14</v>
      </c>
      <c r="I150" s="87">
        <f>VLOOKUP(A150,'[2]AJUSTE DE VALOR AN_11.5_MED_VIG'!$A$6:$I$6297,9,0)</f>
        <v>23.143390360572369</v>
      </c>
    </row>
    <row r="151" s="81" customFormat="1" ht="15" customHeight="1">
      <c r="A151" s="82">
        <v>90439031</v>
      </c>
      <c r="B151" s="83">
        <v>20</v>
      </c>
      <c r="C151" s="84" t="s">
        <v>2607</v>
      </c>
      <c r="D151" s="84" t="s">
        <v>2607</v>
      </c>
      <c r="E151" s="84" t="s">
        <v>520</v>
      </c>
      <c r="F151" s="85">
        <v>1</v>
      </c>
      <c r="G151" s="86" t="s">
        <v>485</v>
      </c>
      <c r="H151" s="86" t="s">
        <v>14</v>
      </c>
      <c r="I151" s="87">
        <f>VLOOKUP(A151,'[2]AJUSTE DE VALOR AN_11.5_MED_VIG'!$A$6:$I$6297,9,0)</f>
        <v>8.4331347652823929</v>
      </c>
    </row>
    <row r="152" s="81" customFormat="1" ht="15" customHeight="1">
      <c r="A152" s="82">
        <v>92469248</v>
      </c>
      <c r="B152" s="83">
        <v>20</v>
      </c>
      <c r="C152" s="84" t="s">
        <v>5258</v>
      </c>
      <c r="D152" s="84" t="s">
        <v>5258</v>
      </c>
      <c r="E152" s="84" t="s">
        <v>504</v>
      </c>
      <c r="F152" s="85">
        <v>1</v>
      </c>
      <c r="G152" s="86" t="s">
        <v>10036</v>
      </c>
      <c r="H152" s="86" t="s">
        <v>14</v>
      </c>
      <c r="I152" s="87">
        <f>VLOOKUP(A152,'[2]AJUSTE DE VALOR AN_11.5_MED_VIG'!$A$6:$I$6297,9,0)</f>
        <v>197.5133170224145</v>
      </c>
    </row>
    <row r="153" s="81" customFormat="1" ht="15" customHeight="1">
      <c r="A153" s="82">
        <v>90307356</v>
      </c>
      <c r="B153" s="83">
        <v>20</v>
      </c>
      <c r="C153" s="84" t="s">
        <v>3592</v>
      </c>
      <c r="D153" s="84" t="s">
        <v>3592</v>
      </c>
      <c r="E153" s="84" t="s">
        <v>504</v>
      </c>
      <c r="F153" s="85">
        <v>1</v>
      </c>
      <c r="G153" s="86" t="s">
        <v>64</v>
      </c>
      <c r="H153" s="86" t="s">
        <v>14</v>
      </c>
      <c r="I153" s="87">
        <f>VLOOKUP(A153,'[2]AJUSTE DE VALOR AN_11.5_MED_VIG'!$A$6:$I$6297,9,0)</f>
        <v>83.06511047640538</v>
      </c>
    </row>
    <row r="154" s="81" customFormat="1" ht="15" customHeight="1">
      <c r="A154" s="82">
        <v>90938739</v>
      </c>
      <c r="B154" s="83">
        <v>20</v>
      </c>
      <c r="C154" s="84" t="s">
        <v>1746</v>
      </c>
      <c r="D154" s="84" t="s">
        <v>1746</v>
      </c>
      <c r="E154" s="84" t="s">
        <v>1744</v>
      </c>
      <c r="F154" s="85">
        <v>1</v>
      </c>
      <c r="G154" s="86" t="s">
        <v>10036</v>
      </c>
      <c r="H154" s="86" t="s">
        <v>14</v>
      </c>
      <c r="I154" s="87">
        <f>VLOOKUP(A154,'[2]AJUSTE DE VALOR AN_11.5_MED_VIG'!$A$6:$I$6297,9,0)</f>
        <v>439.68750041180022</v>
      </c>
    </row>
    <row r="155" s="81" customFormat="1" ht="15" customHeight="1">
      <c r="A155" s="82">
        <v>90223179</v>
      </c>
      <c r="B155" s="83">
        <v>20</v>
      </c>
      <c r="C155" s="84" t="s">
        <v>8347</v>
      </c>
      <c r="D155" s="84" t="s">
        <v>8348</v>
      </c>
      <c r="E155" s="84" t="s">
        <v>871</v>
      </c>
      <c r="F155" s="85">
        <v>1</v>
      </c>
      <c r="G155" s="86" t="s">
        <v>13</v>
      </c>
      <c r="H155" s="86" t="s">
        <v>14</v>
      </c>
      <c r="I155" s="87">
        <f>VLOOKUP(A155,'[2]AJUSTE DE VALOR AN_11.5_MED_VIG'!$A$6:$I$6297,9,0)</f>
        <v>154.74304667777261</v>
      </c>
    </row>
    <row r="156" s="81" customFormat="1" ht="15" customHeight="1">
      <c r="A156" s="82">
        <v>92466842</v>
      </c>
      <c r="B156" s="83">
        <v>20</v>
      </c>
      <c r="C156" s="84" t="s">
        <v>2179</v>
      </c>
      <c r="D156" s="84" t="s">
        <v>2179</v>
      </c>
      <c r="E156" s="84" t="s">
        <v>504</v>
      </c>
      <c r="F156" s="85">
        <v>1</v>
      </c>
      <c r="G156" s="86" t="s">
        <v>10099</v>
      </c>
      <c r="H156" s="86" t="s">
        <v>14</v>
      </c>
      <c r="I156" s="87">
        <f>VLOOKUP(A156,'[2]AJUSTE DE VALOR AN_11.5_MED_VIG'!$A$6:$I$6297,9,0)</f>
        <v>158.85374571495001</v>
      </c>
    </row>
    <row r="157" s="81" customFormat="1" ht="15" customHeight="1">
      <c r="A157" s="82">
        <v>90279670</v>
      </c>
      <c r="B157" s="83">
        <v>20</v>
      </c>
      <c r="C157" s="84" t="s">
        <v>1872</v>
      </c>
      <c r="D157" s="84" t="s">
        <v>1872</v>
      </c>
      <c r="E157" s="84" t="s">
        <v>528</v>
      </c>
      <c r="F157" s="85">
        <v>1</v>
      </c>
      <c r="G157" s="86" t="s">
        <v>13</v>
      </c>
      <c r="H157" s="86" t="s">
        <v>14</v>
      </c>
      <c r="I157" s="87">
        <f>VLOOKUP(A157,'[2]AJUSTE DE VALOR AN_11.5_MED_VIG'!$A$6:$I$6297,9,0)</f>
        <v>12.054850851658482</v>
      </c>
    </row>
    <row r="158" s="81" customFormat="1" ht="15" customHeight="1">
      <c r="A158" s="82">
        <v>90149815</v>
      </c>
      <c r="B158" s="83" t="s">
        <v>10073</v>
      </c>
      <c r="C158" s="84" t="s">
        <v>9563</v>
      </c>
      <c r="D158" s="84" t="s">
        <v>9564</v>
      </c>
      <c r="E158" s="84" t="s">
        <v>3162</v>
      </c>
      <c r="F158" s="85">
        <v>1</v>
      </c>
      <c r="G158" s="86" t="s">
        <v>10036</v>
      </c>
      <c r="H158" s="86" t="s">
        <v>14</v>
      </c>
      <c r="I158" s="87">
        <f>VLOOKUP(A158,'[2]AJUSTE DE VALOR AN_11.5_MED_VIG'!$A$6:$I$6297,9,0)</f>
        <v>214.13</v>
      </c>
    </row>
    <row r="159" s="81" customFormat="1" ht="15" customHeight="1">
      <c r="A159" s="82">
        <v>90252667</v>
      </c>
      <c r="B159" s="83">
        <v>20</v>
      </c>
      <c r="C159" s="84" t="s">
        <v>2977</v>
      </c>
      <c r="D159" s="84" t="s">
        <v>2978</v>
      </c>
      <c r="E159" s="84" t="s">
        <v>511</v>
      </c>
      <c r="F159" s="85">
        <v>1</v>
      </c>
      <c r="G159" s="86" t="s">
        <v>10036</v>
      </c>
      <c r="H159" s="86" t="s">
        <v>14</v>
      </c>
      <c r="I159" s="87">
        <f>VLOOKUP(A159,'[2]AJUSTE DE VALOR AN_11.5_MED_VIG'!$A$6:$I$6297,9,0)</f>
        <v>93.25246220649727</v>
      </c>
    </row>
    <row r="160" s="81" customFormat="1" ht="15" customHeight="1">
      <c r="A160" s="82">
        <v>90303547</v>
      </c>
      <c r="B160" s="83" t="s">
        <v>10073</v>
      </c>
      <c r="C160" s="84" t="s">
        <v>969</v>
      </c>
      <c r="D160" s="84" t="s">
        <v>970</v>
      </c>
      <c r="E160" s="84" t="s">
        <v>92</v>
      </c>
      <c r="F160" s="85">
        <v>1</v>
      </c>
      <c r="G160" s="86" t="s">
        <v>13</v>
      </c>
      <c r="H160" s="86" t="s">
        <v>14</v>
      </c>
      <c r="I160" s="87">
        <f>VLOOKUP(A160,'[2]AJUSTE DE VALOR AN_11.5_MED_VIG'!$A$6:$I$6297,9,0)</f>
        <v>484.27153248456545</v>
      </c>
    </row>
    <row r="161" s="81" customFormat="1" ht="15" customHeight="1">
      <c r="A161" s="82">
        <v>90232658</v>
      </c>
      <c r="B161" s="83">
        <v>20</v>
      </c>
      <c r="C161" s="84" t="s">
        <v>3039</v>
      </c>
      <c r="D161" s="84" t="s">
        <v>2181</v>
      </c>
      <c r="E161" s="84" t="s">
        <v>511</v>
      </c>
      <c r="F161" s="85">
        <v>1</v>
      </c>
      <c r="G161" s="86" t="s">
        <v>10036</v>
      </c>
      <c r="H161" s="86" t="s">
        <v>14</v>
      </c>
      <c r="I161" s="87">
        <f>VLOOKUP(A161,'[2]AJUSTE DE VALOR AN_11.5_MED_VIG'!$A$6:$I$6297,9,0)</f>
        <v>164.67286687149883</v>
      </c>
    </row>
    <row r="162" s="81" customFormat="1" ht="15" customHeight="1">
      <c r="A162" s="82">
        <v>92387373</v>
      </c>
      <c r="B162" s="83">
        <v>20</v>
      </c>
      <c r="C162" s="84" t="s">
        <v>510</v>
      </c>
      <c r="D162" s="84" t="s">
        <v>510</v>
      </c>
      <c r="E162" s="84" t="s">
        <v>334</v>
      </c>
      <c r="F162" s="85">
        <v>1</v>
      </c>
      <c r="G162" s="86" t="s">
        <v>64</v>
      </c>
      <c r="H162" s="86" t="s">
        <v>14</v>
      </c>
      <c r="I162" s="87">
        <f>VLOOKUP(A162,'[2]AJUSTE DE VALOR AN_11.5_MED_VIG'!$A$6:$I$6297,9,0)</f>
        <v>0.91816011388591656</v>
      </c>
    </row>
    <row r="163" s="81" customFormat="1" ht="15" customHeight="1">
      <c r="A163" s="82">
        <v>90273761</v>
      </c>
      <c r="B163" s="83">
        <v>20</v>
      </c>
      <c r="C163" s="84" t="s">
        <v>3780</v>
      </c>
      <c r="D163" s="84" t="s">
        <v>3781</v>
      </c>
      <c r="E163" s="84" t="s">
        <v>956</v>
      </c>
      <c r="F163" s="85">
        <v>1</v>
      </c>
      <c r="G163" s="86" t="s">
        <v>10036</v>
      </c>
      <c r="H163" s="86" t="s">
        <v>14</v>
      </c>
      <c r="I163" s="87">
        <f>VLOOKUP(A163,'[2]AJUSTE DE VALOR AN_11.5_MED_VIG'!$A$6:$I$6297,9,0)</f>
        <v>62.493404505645117</v>
      </c>
    </row>
    <row r="164" s="81" customFormat="1" ht="15" customHeight="1">
      <c r="A164" s="82">
        <v>90938712</v>
      </c>
      <c r="B164" s="83">
        <v>20</v>
      </c>
      <c r="C164" s="84" t="s">
        <v>1748</v>
      </c>
      <c r="D164" s="84" t="s">
        <v>1748</v>
      </c>
      <c r="E164" s="84" t="s">
        <v>1744</v>
      </c>
      <c r="F164" s="85">
        <v>1</v>
      </c>
      <c r="G164" s="86" t="s">
        <v>10036</v>
      </c>
      <c r="H164" s="86" t="s">
        <v>14</v>
      </c>
      <c r="I164" s="87">
        <f>VLOOKUP(A164,'[2]AJUSTE DE VALOR AN_11.5_MED_VIG'!$A$6:$I$6297,9,0)</f>
        <v>439.68750041180022</v>
      </c>
    </row>
    <row r="165" s="81" customFormat="1" ht="15" customHeight="1">
      <c r="A165" s="82">
        <v>92426131</v>
      </c>
      <c r="B165" s="83">
        <v>20</v>
      </c>
      <c r="C165" s="84" t="s">
        <v>8639</v>
      </c>
      <c r="D165" s="84" t="s">
        <v>8640</v>
      </c>
      <c r="E165" s="84" t="s">
        <v>520</v>
      </c>
      <c r="F165" s="85">
        <v>1</v>
      </c>
      <c r="G165" s="86" t="s">
        <v>485</v>
      </c>
      <c r="H165" s="86" t="s">
        <v>14</v>
      </c>
      <c r="I165" s="87">
        <f>VLOOKUP(A165,'[2]AJUSTE DE VALOR AN_11.5_MED_VIG'!$A$6:$I$6297,9,0)</f>
        <v>7.0943864436860054</v>
      </c>
    </row>
    <row r="166" s="81" customFormat="1" ht="15" customHeight="1">
      <c r="A166" s="82">
        <v>90171500</v>
      </c>
      <c r="B166" s="83">
        <v>20</v>
      </c>
      <c r="C166" s="84" t="s">
        <v>242</v>
      </c>
      <c r="D166" s="84" t="s">
        <v>243</v>
      </c>
      <c r="E166" s="84" t="s">
        <v>244</v>
      </c>
      <c r="F166" s="85">
        <v>1</v>
      </c>
      <c r="G166" s="86" t="s">
        <v>13</v>
      </c>
      <c r="H166" s="86" t="s">
        <v>14</v>
      </c>
      <c r="I166" s="87">
        <f>VLOOKUP(A166,'[2]AJUSTE DE VALOR AN_11.5_MED_VIG'!$A$6:$I$6297,9,0)</f>
        <v>92.795846322242724</v>
      </c>
    </row>
    <row r="167" s="81" customFormat="1" ht="15" customHeight="1">
      <c r="A167" s="82">
        <v>90204018</v>
      </c>
      <c r="B167" s="83">
        <v>20</v>
      </c>
      <c r="C167" s="84" t="s">
        <v>1907</v>
      </c>
      <c r="D167" s="84" t="s">
        <v>1909</v>
      </c>
      <c r="E167" s="84" t="s">
        <v>235</v>
      </c>
      <c r="F167" s="85">
        <v>1</v>
      </c>
      <c r="G167" s="86" t="s">
        <v>13</v>
      </c>
      <c r="H167" s="86" t="s">
        <v>14</v>
      </c>
      <c r="I167" s="87">
        <f>VLOOKUP(A167,'[2]AJUSTE DE VALOR AN_11.5_MED_VIG'!$A$6:$I$6297,9,0)</f>
        <v>53.143894635685385</v>
      </c>
    </row>
    <row r="168" s="81" customFormat="1" ht="15" customHeight="1">
      <c r="A168" s="82">
        <v>90122623</v>
      </c>
      <c r="B168" s="83">
        <v>20</v>
      </c>
      <c r="C168" s="84" t="s">
        <v>2038</v>
      </c>
      <c r="D168" s="84" t="s">
        <v>2039</v>
      </c>
      <c r="E168" s="84" t="s">
        <v>50</v>
      </c>
      <c r="F168" s="85">
        <v>1</v>
      </c>
      <c r="G168" s="86" t="s">
        <v>13</v>
      </c>
      <c r="H168" s="86" t="s">
        <v>14</v>
      </c>
      <c r="I168" s="87">
        <f>VLOOKUP(A168,'[2]AJUSTE DE VALOR AN_11.5_MED_VIG'!$A$6:$I$6297,9,0)</f>
        <v>10.267662351074231</v>
      </c>
    </row>
    <row r="169" s="81" customFormat="1" ht="15" customHeight="1">
      <c r="A169" s="82">
        <v>91288029</v>
      </c>
      <c r="B169" s="83" t="s">
        <v>10073</v>
      </c>
      <c r="C169" s="84" t="s">
        <v>5926</v>
      </c>
      <c r="D169" s="84" t="s">
        <v>5927</v>
      </c>
      <c r="E169" s="84" t="s">
        <v>220</v>
      </c>
      <c r="F169" s="85">
        <v>1</v>
      </c>
      <c r="G169" s="86" t="s">
        <v>64</v>
      </c>
      <c r="H169" s="86" t="s">
        <v>14</v>
      </c>
      <c r="I169" s="87">
        <f>VLOOKUP(A169,'[2]AJUSTE DE VALOR AN_11.5_MED_VIG'!$A$6:$I$6297,9,0)</f>
        <v>99.022552200000007</v>
      </c>
    </row>
    <row r="170" s="81" customFormat="1" ht="15" customHeight="1">
      <c r="A170" s="82">
        <v>90185471</v>
      </c>
      <c r="B170" s="83">
        <v>20</v>
      </c>
      <c r="C170" s="84" t="s">
        <v>1362</v>
      </c>
      <c r="D170" s="84" t="s">
        <v>1363</v>
      </c>
      <c r="E170" s="84" t="s">
        <v>603</v>
      </c>
      <c r="F170" s="85">
        <v>1</v>
      </c>
      <c r="G170" s="86" t="s">
        <v>13</v>
      </c>
      <c r="H170" s="86" t="s">
        <v>14</v>
      </c>
      <c r="I170" s="87">
        <f>VLOOKUP(A170,'[2]AJUSTE DE VALOR AN_11.5_MED_VIG'!$A$6:$I$6297,9,0)</f>
        <v>53.622302620396489</v>
      </c>
    </row>
    <row r="171" s="81" customFormat="1" ht="15" customHeight="1">
      <c r="A171" s="82">
        <v>90205065</v>
      </c>
      <c r="B171" s="83">
        <v>20</v>
      </c>
      <c r="C171" s="84" t="s">
        <v>5556</v>
      </c>
      <c r="D171" s="84" t="s">
        <v>5557</v>
      </c>
      <c r="E171" s="84" t="s">
        <v>956</v>
      </c>
      <c r="F171" s="85">
        <v>1</v>
      </c>
      <c r="G171" s="86" t="s">
        <v>10103</v>
      </c>
      <c r="H171" s="86" t="s">
        <v>14</v>
      </c>
      <c r="I171" s="87">
        <f>VLOOKUP(A171,'[2]AJUSTE DE VALOR AN_11.5_MED_VIG'!$A$6:$I$6297,9,0)</f>
        <v>3.8355397753703362</v>
      </c>
    </row>
    <row r="172" s="81" customFormat="1" ht="15" customHeight="1">
      <c r="A172" s="82">
        <v>90297229</v>
      </c>
      <c r="B172" s="83">
        <v>20</v>
      </c>
      <c r="C172" s="84" t="s">
        <v>8110</v>
      </c>
      <c r="D172" s="84" t="s">
        <v>8111</v>
      </c>
      <c r="E172" s="84" t="s">
        <v>3869</v>
      </c>
      <c r="F172" s="85">
        <v>1</v>
      </c>
      <c r="G172" s="86" t="s">
        <v>13</v>
      </c>
      <c r="H172" s="86" t="s">
        <v>14</v>
      </c>
      <c r="I172" s="87">
        <f>VLOOKUP(A172,'[2]AJUSTE DE VALOR AN_11.5_MED_VIG'!$A$6:$I$6297,9,0)</f>
        <v>82.473377909764764</v>
      </c>
    </row>
    <row r="173" s="81" customFormat="1" ht="15" customHeight="1">
      <c r="A173" s="82">
        <v>90273788</v>
      </c>
      <c r="B173" s="83">
        <v>20</v>
      </c>
      <c r="C173" s="84" t="s">
        <v>3791</v>
      </c>
      <c r="D173" s="84" t="s">
        <v>3792</v>
      </c>
      <c r="E173" s="84" t="s">
        <v>956</v>
      </c>
      <c r="F173" s="85">
        <v>1</v>
      </c>
      <c r="G173" s="86" t="s">
        <v>10036</v>
      </c>
      <c r="H173" s="86" t="s">
        <v>14</v>
      </c>
      <c r="I173" s="87">
        <f>VLOOKUP(A173,'[2]AJUSTE DE VALOR AN_11.5_MED_VIG'!$A$6:$I$6297,9,0)</f>
        <v>46.200434418166083</v>
      </c>
    </row>
    <row r="174" s="81" customFormat="1" ht="15" customHeight="1">
      <c r="A174" s="82">
        <v>90903030</v>
      </c>
      <c r="B174" s="83">
        <v>20</v>
      </c>
      <c r="C174" s="84" t="s">
        <v>6367</v>
      </c>
      <c r="D174" s="84" t="s">
        <v>6368</v>
      </c>
      <c r="E174" s="84" t="s">
        <v>6369</v>
      </c>
      <c r="F174" s="85">
        <v>50</v>
      </c>
      <c r="G174" s="86" t="s">
        <v>18</v>
      </c>
      <c r="H174" s="86" t="s">
        <v>19</v>
      </c>
      <c r="I174" s="87">
        <f>VLOOKUP(A174,'[2]AJUSTE DE VALOR AN_11.5_MED_VIG'!$A$6:$I$6297,9,0)</f>
        <v>3.3135311018353306</v>
      </c>
    </row>
    <row r="175" s="81" customFormat="1" ht="15" customHeight="1">
      <c r="A175" s="82">
        <v>90308212</v>
      </c>
      <c r="B175" s="83">
        <v>20</v>
      </c>
      <c r="C175" s="84" t="s">
        <v>6006</v>
      </c>
      <c r="D175" s="84" t="s">
        <v>6007</v>
      </c>
      <c r="E175" s="84" t="s">
        <v>603</v>
      </c>
      <c r="F175" s="85">
        <v>1</v>
      </c>
      <c r="G175" s="86" t="s">
        <v>64</v>
      </c>
      <c r="H175" s="86" t="s">
        <v>14</v>
      </c>
      <c r="I175" s="87">
        <f>VLOOKUP(A175,'[2]AJUSTE DE VALOR AN_11.5_MED_VIG'!$A$6:$I$6297,9,0)</f>
        <v>4.8618564650920604</v>
      </c>
    </row>
    <row r="176" s="81" customFormat="1" ht="15" customHeight="1">
      <c r="A176" s="82">
        <v>90273702</v>
      </c>
      <c r="B176" s="83">
        <v>20</v>
      </c>
      <c r="C176" s="84" t="s">
        <v>8543</v>
      </c>
      <c r="D176" s="84" t="s">
        <v>8544</v>
      </c>
      <c r="E176" s="84" t="s">
        <v>956</v>
      </c>
      <c r="F176" s="85">
        <v>50</v>
      </c>
      <c r="G176" s="86" t="s">
        <v>18</v>
      </c>
      <c r="H176" s="86" t="s">
        <v>19</v>
      </c>
      <c r="I176" s="87">
        <f>VLOOKUP(A176,'[2]AJUSTE DE VALOR AN_11.5_MED_VIG'!$A$6:$I$6297,9,0)</f>
        <v>4.3971950111805516</v>
      </c>
    </row>
    <row r="177" s="81" customFormat="1" ht="15" customHeight="1">
      <c r="A177" s="82">
        <v>90286901</v>
      </c>
      <c r="B177" s="83">
        <v>20</v>
      </c>
      <c r="C177" s="84" t="s">
        <v>5987</v>
      </c>
      <c r="D177" s="84" t="s">
        <v>5987</v>
      </c>
      <c r="E177" s="84" t="s">
        <v>792</v>
      </c>
      <c r="F177" s="85">
        <v>1</v>
      </c>
      <c r="G177" s="86" t="s">
        <v>64</v>
      </c>
      <c r="H177" s="86" t="s">
        <v>14</v>
      </c>
      <c r="I177" s="87">
        <f>VLOOKUP(A177,'[2]AJUSTE DE VALOR AN_11.5_MED_VIG'!$A$6:$I$6297,9,0)</f>
        <v>14.330531110019049</v>
      </c>
    </row>
    <row r="178" s="81" customFormat="1" ht="15" customHeight="1">
      <c r="A178" s="82">
        <v>92374093</v>
      </c>
      <c r="B178" s="83">
        <v>20</v>
      </c>
      <c r="C178" s="84" t="s">
        <v>5802</v>
      </c>
      <c r="D178" s="84" t="s">
        <v>5802</v>
      </c>
      <c r="E178" s="84" t="s">
        <v>520</v>
      </c>
      <c r="F178" s="85">
        <v>1</v>
      </c>
      <c r="G178" s="86" t="s">
        <v>10036</v>
      </c>
      <c r="H178" s="86" t="s">
        <v>14</v>
      </c>
      <c r="I178" s="87">
        <f>VLOOKUP(A178,'[2]AJUSTE DE VALOR AN_11.5_MED_VIG'!$A$6:$I$6297,9,0)</f>
        <v>6.2017353207373285</v>
      </c>
    </row>
    <row r="179" s="81" customFormat="1" ht="15" customHeight="1">
      <c r="A179" s="82">
        <v>90205030</v>
      </c>
      <c r="B179" s="83">
        <v>20</v>
      </c>
      <c r="C179" s="84" t="s">
        <v>5550</v>
      </c>
      <c r="D179" s="84" t="s">
        <v>5551</v>
      </c>
      <c r="E179" s="84" t="s">
        <v>956</v>
      </c>
      <c r="F179" s="85">
        <v>1</v>
      </c>
      <c r="G179" s="86" t="s">
        <v>10103</v>
      </c>
      <c r="H179" s="86" t="s">
        <v>14</v>
      </c>
      <c r="I179" s="87">
        <f>VLOOKUP(A179,'[2]AJUSTE DE VALOR AN_11.5_MED_VIG'!$A$6:$I$6297,9,0)</f>
        <v>12.333650316869807</v>
      </c>
    </row>
    <row r="180" s="81" customFormat="1" ht="15" customHeight="1">
      <c r="A180" s="82">
        <v>90222652</v>
      </c>
      <c r="B180" s="83">
        <v>20</v>
      </c>
      <c r="C180" s="84" t="s">
        <v>7236</v>
      </c>
      <c r="D180" s="84" t="s">
        <v>7237</v>
      </c>
      <c r="E180" s="84" t="s">
        <v>69</v>
      </c>
      <c r="F180" s="85">
        <v>1</v>
      </c>
      <c r="G180" s="86" t="s">
        <v>10036</v>
      </c>
      <c r="H180" s="86" t="s">
        <v>14</v>
      </c>
      <c r="I180" s="87">
        <f>VLOOKUP(A180,'[2]AJUSTE DE VALOR AN_11.5_MED_VIG'!$A$6:$I$6297,9,0)</f>
        <v>21.353377346431365</v>
      </c>
    </row>
    <row r="181" s="81" customFormat="1" ht="15" customHeight="1">
      <c r="A181" s="82">
        <v>92471560</v>
      </c>
      <c r="B181" s="83">
        <v>20</v>
      </c>
      <c r="C181" s="84" t="s">
        <v>4867</v>
      </c>
      <c r="D181" s="84" t="s">
        <v>4869</v>
      </c>
      <c r="E181" s="84" t="s">
        <v>915</v>
      </c>
      <c r="F181" s="85">
        <v>1</v>
      </c>
      <c r="G181" s="86" t="s">
        <v>70</v>
      </c>
      <c r="H181" s="86" t="s">
        <v>14</v>
      </c>
      <c r="I181" s="87">
        <f>VLOOKUP(A181,'[2]AJUSTE DE VALOR AN_11.5_MED_VIG'!$A$6:$I$6297,9,0)</f>
        <v>44.709787188201787</v>
      </c>
    </row>
    <row r="182" s="81" customFormat="1" ht="15" customHeight="1">
      <c r="A182" s="82">
        <v>92433308</v>
      </c>
      <c r="B182" s="83">
        <v>20</v>
      </c>
      <c r="C182" s="84" t="s">
        <v>911</v>
      </c>
      <c r="D182" s="84" t="s">
        <v>912</v>
      </c>
      <c r="E182" s="84" t="s">
        <v>92</v>
      </c>
      <c r="F182" s="85">
        <v>1</v>
      </c>
      <c r="G182" s="86" t="s">
        <v>13</v>
      </c>
      <c r="H182" s="86" t="s">
        <v>14</v>
      </c>
      <c r="I182" s="87">
        <f>VLOOKUP(A182,'[2]AJUSTE DE VALOR AN_11.5_MED_VIG'!$A$6:$I$6297,9,0)</f>
        <v>42.633950543578244</v>
      </c>
    </row>
    <row r="183" s="81" customFormat="1" ht="15" customHeight="1">
      <c r="A183" s="82">
        <v>90844009</v>
      </c>
      <c r="B183" s="83">
        <v>20</v>
      </c>
      <c r="C183" s="84" t="s">
        <v>6340</v>
      </c>
      <c r="D183" s="84" t="s">
        <v>6341</v>
      </c>
      <c r="E183" s="84" t="s">
        <v>36</v>
      </c>
      <c r="F183" s="85">
        <v>50</v>
      </c>
      <c r="G183" s="86" t="s">
        <v>18</v>
      </c>
      <c r="H183" s="86" t="s">
        <v>19</v>
      </c>
      <c r="I183" s="87">
        <f>VLOOKUP(A183,'[2]AJUSTE DE VALOR AN_11.5_MED_VIG'!$A$6:$I$6297,9,0)</f>
        <v>5.9832007099491031</v>
      </c>
    </row>
    <row r="184" s="81" customFormat="1" ht="15" customHeight="1">
      <c r="A184" s="82">
        <v>92466109</v>
      </c>
      <c r="B184" s="83" t="s">
        <v>10073</v>
      </c>
      <c r="C184" s="84" t="s">
        <v>9310</v>
      </c>
      <c r="D184" s="84" t="s">
        <v>9311</v>
      </c>
      <c r="E184" s="84" t="s">
        <v>4074</v>
      </c>
      <c r="F184" s="85">
        <v>1</v>
      </c>
      <c r="G184" s="86" t="s">
        <v>13</v>
      </c>
      <c r="H184" s="86" t="s">
        <v>14</v>
      </c>
      <c r="I184" s="87">
        <f>VLOOKUP(A184,'[2]AJUSTE DE VALOR AN_11.5_MED_VIG'!$A$6:$I$6297,9,0)</f>
        <v>97.520098037685671</v>
      </c>
    </row>
    <row r="185" s="81" customFormat="1" ht="15" customHeight="1">
      <c r="A185" s="82">
        <v>92465803</v>
      </c>
      <c r="B185" s="83">
        <v>20</v>
      </c>
      <c r="C185" s="84" t="s">
        <v>6586</v>
      </c>
      <c r="D185" s="84" t="s">
        <v>6587</v>
      </c>
      <c r="E185" s="84" t="s">
        <v>504</v>
      </c>
      <c r="F185" s="85">
        <v>1</v>
      </c>
      <c r="G185" s="86" t="s">
        <v>10036</v>
      </c>
      <c r="H185" s="86" t="s">
        <v>14</v>
      </c>
      <c r="I185" s="87">
        <f>VLOOKUP(A185,'[2]AJUSTE DE VALOR AN_11.5_MED_VIG'!$A$6:$I$6297,9,0)</f>
        <v>198.82412399739181</v>
      </c>
    </row>
    <row r="186" s="81" customFormat="1" ht="15" customHeight="1">
      <c r="A186" s="82">
        <v>90274164</v>
      </c>
      <c r="B186" s="83" t="s">
        <v>10073</v>
      </c>
      <c r="C186" s="84" t="s">
        <v>5835</v>
      </c>
      <c r="D186" s="84" t="s">
        <v>5836</v>
      </c>
      <c r="E186" s="84" t="s">
        <v>506</v>
      </c>
      <c r="F186" s="85">
        <v>1</v>
      </c>
      <c r="G186" s="86" t="s">
        <v>10036</v>
      </c>
      <c r="H186" s="86" t="s">
        <v>14</v>
      </c>
      <c r="I186" s="87">
        <f>VLOOKUP(A186,'[2]AJUSTE DE VALOR AN_11.5_MED_VIG'!$A$6:$I$6297,9,0)</f>
        <v>708.63843842981396</v>
      </c>
    </row>
    <row r="187" s="81" customFormat="1" ht="15" customHeight="1">
      <c r="A187" s="82">
        <v>90232666</v>
      </c>
      <c r="B187" s="83">
        <v>20</v>
      </c>
      <c r="C187" s="84" t="s">
        <v>5258</v>
      </c>
      <c r="D187" s="84" t="s">
        <v>5258</v>
      </c>
      <c r="E187" s="84" t="s">
        <v>511</v>
      </c>
      <c r="F187" s="85">
        <v>1</v>
      </c>
      <c r="G187" s="86" t="s">
        <v>10036</v>
      </c>
      <c r="H187" s="86" t="s">
        <v>14</v>
      </c>
      <c r="I187" s="87">
        <f>VLOOKUP(A187,'[2]AJUSTE DE VALOR AN_11.5_MED_VIG'!$A$6:$I$6297,9,0)</f>
        <v>194.57163266653433</v>
      </c>
    </row>
    <row r="188" s="81" customFormat="1" ht="15" customHeight="1">
      <c r="A188" s="82">
        <v>92455298</v>
      </c>
      <c r="B188" s="83">
        <v>20</v>
      </c>
      <c r="C188" s="84" t="s">
        <v>6803</v>
      </c>
      <c r="D188" s="84" t="s">
        <v>6804</v>
      </c>
      <c r="E188" s="84" t="s">
        <v>455</v>
      </c>
      <c r="F188" s="85">
        <v>1</v>
      </c>
      <c r="G188" s="86" t="s">
        <v>5137</v>
      </c>
      <c r="H188" s="86" t="s">
        <v>14</v>
      </c>
      <c r="I188" s="87">
        <f>VLOOKUP(A188,'[2]AJUSTE DE VALOR AN_11.5_MED_VIG'!$A$6:$I$6297,9,0)</f>
        <v>1.5561537501063136</v>
      </c>
    </row>
    <row r="189" s="81" customFormat="1" ht="15" customHeight="1">
      <c r="A189" s="82">
        <v>92397239</v>
      </c>
      <c r="B189" s="83" t="s">
        <v>10073</v>
      </c>
      <c r="C189" s="84" t="s">
        <v>4919</v>
      </c>
      <c r="D189" s="84" t="s">
        <v>4921</v>
      </c>
      <c r="E189" s="84" t="s">
        <v>231</v>
      </c>
      <c r="F189" s="85">
        <v>1</v>
      </c>
      <c r="G189" s="86" t="s">
        <v>13</v>
      </c>
      <c r="H189" s="86" t="s">
        <v>14</v>
      </c>
      <c r="I189" s="87">
        <f>VLOOKUP(A189,'[2]AJUSTE DE VALOR AN_11.5_MED_VIG'!$A$6:$I$6297,9,0)</f>
        <v>222.75741300488554</v>
      </c>
    </row>
    <row r="190" s="81" customFormat="1" ht="15" customHeight="1">
      <c r="A190" s="82">
        <v>90273850</v>
      </c>
      <c r="B190" s="83">
        <v>20</v>
      </c>
      <c r="C190" s="84" t="s">
        <v>4930</v>
      </c>
      <c r="D190" s="84" t="s">
        <v>4931</v>
      </c>
      <c r="E190" s="84" t="s">
        <v>956</v>
      </c>
      <c r="F190" s="85">
        <v>1</v>
      </c>
      <c r="G190" s="86" t="s">
        <v>13</v>
      </c>
      <c r="H190" s="86" t="s">
        <v>14</v>
      </c>
      <c r="I190" s="87">
        <f>VLOOKUP(A190,'[2]AJUSTE DE VALOR AN_11.5_MED_VIG'!$A$6:$I$6297,9,0)</f>
        <v>54.147864255112879</v>
      </c>
    </row>
    <row r="191" s="81" customFormat="1" ht="15" customHeight="1">
      <c r="A191" s="82">
        <v>90753011</v>
      </c>
      <c r="B191" s="83">
        <v>20</v>
      </c>
      <c r="C191" s="84" t="s">
        <v>419</v>
      </c>
      <c r="D191" s="84" t="s">
        <v>420</v>
      </c>
      <c r="E191" s="84" t="s">
        <v>354</v>
      </c>
      <c r="F191" s="85">
        <v>1</v>
      </c>
      <c r="G191" s="86" t="s">
        <v>64</v>
      </c>
      <c r="H191" s="86" t="s">
        <v>14</v>
      </c>
      <c r="I191" s="87">
        <f>VLOOKUP(A191,'[2]AJUSTE DE VALOR AN_11.5_MED_VIG'!$A$6:$I$6297,9,0)</f>
        <v>8.3896771036483173</v>
      </c>
    </row>
    <row r="192" s="81" customFormat="1" ht="15" customHeight="1">
      <c r="A192" s="82">
        <v>90192915</v>
      </c>
      <c r="B192" s="83">
        <v>20</v>
      </c>
      <c r="C192" s="84" t="s">
        <v>611</v>
      </c>
      <c r="D192" s="84" t="s">
        <v>612</v>
      </c>
      <c r="E192" s="84" t="s">
        <v>613</v>
      </c>
      <c r="F192" s="85">
        <v>1</v>
      </c>
      <c r="G192" s="86" t="s">
        <v>13</v>
      </c>
      <c r="H192" s="86" t="s">
        <v>14</v>
      </c>
      <c r="I192" s="87">
        <f>VLOOKUP(A192,'[2]AJUSTE DE VALOR AN_11.5_MED_VIG'!$A$6:$I$6297,9,0)</f>
        <v>245.91966434907144</v>
      </c>
    </row>
    <row r="193" s="81" customFormat="1" ht="15" customHeight="1">
      <c r="A193" s="82">
        <v>90268148</v>
      </c>
      <c r="B193" s="83">
        <v>20</v>
      </c>
      <c r="C193" s="84" t="s">
        <v>9266</v>
      </c>
      <c r="D193" s="84" t="s">
        <v>9267</v>
      </c>
      <c r="E193" s="84" t="s">
        <v>603</v>
      </c>
      <c r="F193" s="85">
        <v>1</v>
      </c>
      <c r="G193" s="86" t="s">
        <v>64</v>
      </c>
      <c r="H193" s="86" t="s">
        <v>14</v>
      </c>
      <c r="I193" s="87">
        <f>VLOOKUP(A193,'[2]AJUSTE DE VALOR AN_11.5_MED_VIG'!$A$6:$I$6297,9,0)</f>
        <v>3.7362518806798803</v>
      </c>
    </row>
    <row r="194" s="81" customFormat="1" ht="15" customHeight="1">
      <c r="A194" s="82">
        <v>92412602</v>
      </c>
      <c r="B194" s="83">
        <v>20</v>
      </c>
      <c r="C194" s="84" t="s">
        <v>7901</v>
      </c>
      <c r="D194" s="84" t="s">
        <v>7902</v>
      </c>
      <c r="E194" s="84" t="s">
        <v>124</v>
      </c>
      <c r="F194" s="85">
        <v>1</v>
      </c>
      <c r="G194" s="86" t="s">
        <v>64</v>
      </c>
      <c r="H194" s="86" t="s">
        <v>14</v>
      </c>
      <c r="I194" s="87">
        <f>VLOOKUP(A194,'[2]AJUSTE DE VALOR AN_11.5_MED_VIG'!$A$6:$I$6297,9,0)</f>
        <v>78.867274637281554</v>
      </c>
    </row>
    <row r="195" s="81" customFormat="1" ht="15" customHeight="1">
      <c r="A195" s="82">
        <v>90274105</v>
      </c>
      <c r="B195" s="83">
        <v>20</v>
      </c>
      <c r="C195" s="84" t="s">
        <v>2993</v>
      </c>
      <c r="D195" s="84" t="s">
        <v>2994</v>
      </c>
      <c r="E195" s="84" t="s">
        <v>2995</v>
      </c>
      <c r="F195" s="85">
        <v>1</v>
      </c>
      <c r="G195" s="86" t="s">
        <v>10036</v>
      </c>
      <c r="H195" s="86" t="s">
        <v>14</v>
      </c>
      <c r="I195" s="87">
        <f>VLOOKUP(A195,'[2]AJUSTE DE VALOR AN_11.5_MED_VIG'!$A$6:$I$6297,9,0)</f>
        <v>88.810381332834552</v>
      </c>
    </row>
    <row r="196" s="81" customFormat="1" ht="15" customHeight="1">
      <c r="A196" s="82">
        <v>90252810</v>
      </c>
      <c r="B196" s="83">
        <v>20</v>
      </c>
      <c r="C196" s="84" t="s">
        <v>2592</v>
      </c>
      <c r="D196" s="84" t="s">
        <v>2593</v>
      </c>
      <c r="E196" s="84" t="s">
        <v>520</v>
      </c>
      <c r="F196" s="85">
        <v>1</v>
      </c>
      <c r="G196" s="86" t="s">
        <v>10036</v>
      </c>
      <c r="H196" s="86" t="s">
        <v>14</v>
      </c>
      <c r="I196" s="87">
        <f>VLOOKUP(A196,'[2]AJUSTE DE VALOR AN_11.5_MED_VIG'!$A$6:$I$6297,9,0)</f>
        <v>5.9953244491423803</v>
      </c>
    </row>
    <row r="197" s="81" customFormat="1" ht="15" customHeight="1">
      <c r="A197" s="82">
        <v>90201388</v>
      </c>
      <c r="B197" s="83">
        <v>20</v>
      </c>
      <c r="C197" s="84" t="s">
        <v>7855</v>
      </c>
      <c r="D197" s="84" t="s">
        <v>7856</v>
      </c>
      <c r="E197" s="84" t="s">
        <v>231</v>
      </c>
      <c r="F197" s="85">
        <v>1</v>
      </c>
      <c r="G197" s="86" t="s">
        <v>64</v>
      </c>
      <c r="H197" s="86" t="s">
        <v>14</v>
      </c>
      <c r="I197" s="87">
        <f>VLOOKUP(A197,'[2]AJUSTE DE VALOR AN_11.5_MED_VIG'!$A$6:$I$6297,9,0)</f>
        <v>57.927284812983743</v>
      </c>
    </row>
    <row r="198" s="81" customFormat="1" ht="15" customHeight="1">
      <c r="A198" s="82">
        <v>92379931</v>
      </c>
      <c r="B198" s="83">
        <v>20</v>
      </c>
      <c r="C198" s="84" t="s">
        <v>4727</v>
      </c>
      <c r="D198" s="84" t="s">
        <v>4728</v>
      </c>
      <c r="E198" s="84" t="s">
        <v>703</v>
      </c>
      <c r="F198" s="85">
        <v>1</v>
      </c>
      <c r="G198" s="86" t="s">
        <v>64</v>
      </c>
      <c r="H198" s="86" t="s">
        <v>14</v>
      </c>
      <c r="I198" s="87">
        <f>VLOOKUP(A198,'[2]AJUSTE DE VALOR AN_11.5_MED_VIG'!$A$6:$I$6297,9,0)</f>
        <v>29.964878369427208</v>
      </c>
    </row>
    <row r="199" s="81" customFormat="1" ht="15" customHeight="1">
      <c r="A199" s="82">
        <v>90164318</v>
      </c>
      <c r="B199" s="83">
        <v>20</v>
      </c>
      <c r="C199" s="84" t="s">
        <v>2362</v>
      </c>
      <c r="D199" s="84" t="s">
        <v>2363</v>
      </c>
      <c r="E199" s="84" t="s">
        <v>134</v>
      </c>
      <c r="F199" s="85">
        <v>1</v>
      </c>
      <c r="G199" s="86" t="s">
        <v>13</v>
      </c>
      <c r="H199" s="86" t="s">
        <v>14</v>
      </c>
      <c r="I199" s="87">
        <f>VLOOKUP(A199,'[2]AJUSTE DE VALOR AN_11.5_MED_VIG'!$A$6:$I$6297,9,0)</f>
        <v>209.27841501944158</v>
      </c>
    </row>
    <row r="200" s="81" customFormat="1" ht="15" customHeight="1">
      <c r="A200" s="82">
        <v>90241479</v>
      </c>
      <c r="B200" s="83">
        <v>20</v>
      </c>
      <c r="C200" s="84" t="s">
        <v>1896</v>
      </c>
      <c r="D200" s="84" t="s">
        <v>1897</v>
      </c>
      <c r="E200" s="84" t="s">
        <v>528</v>
      </c>
      <c r="F200" s="85">
        <v>1</v>
      </c>
      <c r="G200" s="86" t="s">
        <v>13</v>
      </c>
      <c r="H200" s="86" t="s">
        <v>14</v>
      </c>
      <c r="I200" s="87">
        <f>VLOOKUP(A200,'[2]AJUSTE DE VALOR AN_11.5_MED_VIG'!$A$6:$I$6297,9,0)</f>
        <v>44.566708710320242</v>
      </c>
    </row>
    <row r="201" s="81" customFormat="1" ht="15" customHeight="1">
      <c r="A201" s="82">
        <v>92463975</v>
      </c>
      <c r="B201" s="83">
        <v>20</v>
      </c>
      <c r="C201" s="84" t="s">
        <v>3955</v>
      </c>
      <c r="D201" s="84" t="s">
        <v>3956</v>
      </c>
      <c r="E201" s="84" t="s">
        <v>528</v>
      </c>
      <c r="F201" s="85">
        <v>1</v>
      </c>
      <c r="G201" s="86" t="s">
        <v>13</v>
      </c>
      <c r="H201" s="86" t="s">
        <v>14</v>
      </c>
      <c r="I201" s="87">
        <f>VLOOKUP(A201,'[2]AJUSTE DE VALOR AN_11.5_MED_VIG'!$A$6:$I$6297,9,0)</f>
        <v>36.52943690335929</v>
      </c>
    </row>
    <row r="202" s="81" customFormat="1" ht="15" customHeight="1">
      <c r="A202" s="82">
        <v>92379427</v>
      </c>
      <c r="B202" s="83">
        <v>20</v>
      </c>
      <c r="C202" s="84" t="s">
        <v>3116</v>
      </c>
      <c r="D202" s="84" t="s">
        <v>3117</v>
      </c>
      <c r="E202" s="84" t="s">
        <v>603</v>
      </c>
      <c r="F202" s="85">
        <v>1</v>
      </c>
      <c r="G202" s="86" t="s">
        <v>64</v>
      </c>
      <c r="H202" s="86" t="s">
        <v>14</v>
      </c>
      <c r="I202" s="87">
        <f>VLOOKUP(A202,'[2]AJUSTE DE VALOR AN_11.5_MED_VIG'!$A$6:$I$6297,9,0)</f>
        <v>17.489999999999998</v>
      </c>
    </row>
    <row r="203" s="81" customFormat="1" ht="15" customHeight="1">
      <c r="A203" s="82">
        <v>90178130</v>
      </c>
      <c r="B203" s="83">
        <v>20</v>
      </c>
      <c r="C203" s="84" t="s">
        <v>8532</v>
      </c>
      <c r="D203" s="84" t="s">
        <v>8533</v>
      </c>
      <c r="E203" s="84" t="s">
        <v>915</v>
      </c>
      <c r="F203" s="85">
        <v>1</v>
      </c>
      <c r="G203" s="86" t="s">
        <v>64</v>
      </c>
      <c r="H203" s="86" t="s">
        <v>14</v>
      </c>
      <c r="I203" s="87">
        <f>VLOOKUP(A203,'[2]AJUSTE DE VALOR AN_11.5_MED_VIG'!$A$6:$I$6297,9,0)</f>
        <v>34.550780299022321</v>
      </c>
    </row>
    <row r="204" s="81" customFormat="1" ht="15" customHeight="1">
      <c r="A204" s="82">
        <v>90274962</v>
      </c>
      <c r="B204" s="83">
        <v>20</v>
      </c>
      <c r="C204" s="84" t="s">
        <v>6380</v>
      </c>
      <c r="D204" s="84" t="s">
        <v>6380</v>
      </c>
      <c r="E204" s="84" t="s">
        <v>737</v>
      </c>
      <c r="F204" s="85">
        <v>100</v>
      </c>
      <c r="G204" s="86" t="s">
        <v>18</v>
      </c>
      <c r="H204" s="86" t="s">
        <v>19</v>
      </c>
      <c r="I204" s="87">
        <f>VLOOKUP(A204,'[2]AJUSTE DE VALOR AN_11.5_MED_VIG'!$A$6:$I$6297,9,0)</f>
        <v>3.0481476891528949</v>
      </c>
    </row>
    <row r="205" s="81" customFormat="1" ht="15" customHeight="1">
      <c r="A205" s="85">
        <v>90312660</v>
      </c>
      <c r="B205" s="83">
        <v>20</v>
      </c>
      <c r="C205" s="84" t="s">
        <v>9739</v>
      </c>
      <c r="D205" s="84" t="s">
        <v>9739</v>
      </c>
      <c r="E205" s="84" t="s">
        <v>528</v>
      </c>
      <c r="F205" s="85">
        <v>1</v>
      </c>
      <c r="G205" s="86" t="s">
        <v>13</v>
      </c>
      <c r="H205" s="86" t="s">
        <v>14</v>
      </c>
      <c r="I205" s="87">
        <f>VLOOKUP(A205,'[2]AJUSTE DE VALOR AN_11.5_MED_VIG'!$A$6:$I$6297,9,0)</f>
        <v>26.069631859680925</v>
      </c>
    </row>
    <row r="206" s="81" customFormat="1" ht="15" customHeight="1">
      <c r="A206" s="82">
        <v>90162951</v>
      </c>
      <c r="B206" s="83">
        <v>20</v>
      </c>
      <c r="C206" s="84" t="s">
        <v>7709</v>
      </c>
      <c r="D206" s="84" t="s">
        <v>7710</v>
      </c>
      <c r="E206" s="84" t="s">
        <v>12</v>
      </c>
      <c r="F206" s="85">
        <v>1</v>
      </c>
      <c r="G206" s="86" t="s">
        <v>10103</v>
      </c>
      <c r="H206" s="86" t="s">
        <v>14</v>
      </c>
      <c r="I206" s="87">
        <f>VLOOKUP(A206,'[2]AJUSTE DE VALOR AN_11.5_MED_VIG'!$A$6:$I$6297,9,0)</f>
        <v>31.019018303798131</v>
      </c>
    </row>
    <row r="207" s="81" customFormat="1" ht="15" customHeight="1">
      <c r="A207" s="82">
        <v>90167830</v>
      </c>
      <c r="B207" s="83">
        <v>20</v>
      </c>
      <c r="C207" s="84" t="s">
        <v>3891</v>
      </c>
      <c r="D207" s="84" t="s">
        <v>3892</v>
      </c>
      <c r="E207" s="84" t="s">
        <v>683</v>
      </c>
      <c r="F207" s="85">
        <v>1</v>
      </c>
      <c r="G207" s="86" t="s">
        <v>64</v>
      </c>
      <c r="H207" s="86" t="s">
        <v>14</v>
      </c>
      <c r="I207" s="87">
        <f>VLOOKUP(A207,'[2]AJUSTE DE VALOR AN_11.5_MED_VIG'!$A$6:$I$6297,9,0)</f>
        <v>10.016847729586331</v>
      </c>
    </row>
    <row r="208" s="81" customFormat="1" ht="15" customHeight="1">
      <c r="A208" s="82">
        <v>92469884</v>
      </c>
      <c r="B208" s="83">
        <v>20</v>
      </c>
      <c r="C208" s="84" t="s">
        <v>5259</v>
      </c>
      <c r="D208" s="84" t="s">
        <v>5259</v>
      </c>
      <c r="E208" s="84" t="s">
        <v>39</v>
      </c>
      <c r="F208" s="85">
        <v>1</v>
      </c>
      <c r="G208" s="86" t="s">
        <v>10036</v>
      </c>
      <c r="H208" s="86" t="s">
        <v>14</v>
      </c>
      <c r="I208" s="87">
        <f>VLOOKUP(A208,'[2]AJUSTE DE VALOR AN_11.5_MED_VIG'!$A$6:$I$6297,9,0)</f>
        <v>179.20017666984759</v>
      </c>
    </row>
    <row r="209" s="81" customFormat="1" ht="15" customHeight="1">
      <c r="A209" s="82">
        <v>90263383</v>
      </c>
      <c r="B209" s="83">
        <v>20</v>
      </c>
      <c r="C209" s="84" t="s">
        <v>7876</v>
      </c>
      <c r="D209" s="84" t="s">
        <v>7877</v>
      </c>
      <c r="E209" s="84" t="s">
        <v>247</v>
      </c>
      <c r="F209" s="85">
        <v>1</v>
      </c>
      <c r="G209" s="86" t="s">
        <v>64</v>
      </c>
      <c r="H209" s="86" t="s">
        <v>14</v>
      </c>
      <c r="I209" s="87">
        <f>VLOOKUP(A209,'[2]AJUSTE DE VALOR AN_11.5_MED_VIG'!$A$6:$I$6297,9,0)</f>
        <v>40.023360347691451</v>
      </c>
    </row>
    <row r="210" s="81" customFormat="1" ht="15" customHeight="1">
      <c r="A210" s="82">
        <v>90196538</v>
      </c>
      <c r="B210" s="83">
        <v>20</v>
      </c>
      <c r="C210" s="84" t="s">
        <v>1477</v>
      </c>
      <c r="D210" s="84" t="s">
        <v>1478</v>
      </c>
      <c r="E210" s="84" t="s">
        <v>720</v>
      </c>
      <c r="F210" s="85">
        <v>1</v>
      </c>
      <c r="G210" s="86" t="s">
        <v>64</v>
      </c>
      <c r="H210" s="86" t="s">
        <v>14</v>
      </c>
      <c r="I210" s="87">
        <f>VLOOKUP(A210,'[2]AJUSTE DE VALOR AN_11.5_MED_VIG'!$A$6:$I$6297,9,0)</f>
        <v>4.0486218665688902</v>
      </c>
    </row>
    <row r="211" s="81" customFormat="1" ht="15" customHeight="1">
      <c r="A211" s="82">
        <v>90936884</v>
      </c>
      <c r="B211" s="83">
        <v>20</v>
      </c>
      <c r="C211" s="84" t="s">
        <v>7637</v>
      </c>
      <c r="D211" s="84" t="s">
        <v>7637</v>
      </c>
      <c r="E211" s="84" t="s">
        <v>484</v>
      </c>
      <c r="F211" s="85">
        <v>1</v>
      </c>
      <c r="G211" s="86" t="s">
        <v>485</v>
      </c>
      <c r="H211" s="86" t="s">
        <v>14</v>
      </c>
      <c r="I211" s="87">
        <f>VLOOKUP(A211,'[2]AJUSTE DE VALOR AN_11.5_MED_VIG'!$A$6:$I$6297,9,0)</f>
        <v>905.97581274755248</v>
      </c>
    </row>
    <row r="212" s="81" customFormat="1" ht="15" customHeight="1">
      <c r="A212" s="82">
        <v>92441084</v>
      </c>
      <c r="B212" s="83">
        <v>20</v>
      </c>
      <c r="C212" s="84" t="s">
        <v>8791</v>
      </c>
      <c r="D212" s="84" t="s">
        <v>8792</v>
      </c>
      <c r="E212" s="84" t="s">
        <v>603</v>
      </c>
      <c r="F212" s="85">
        <v>100</v>
      </c>
      <c r="G212" s="86" t="s">
        <v>18</v>
      </c>
      <c r="H212" s="86" t="s">
        <v>19</v>
      </c>
      <c r="I212" s="87">
        <f>VLOOKUP(A212,'[2]AJUSTE DE VALOR AN_11.5_MED_VIG'!$A$6:$I$6297,9,0)</f>
        <v>6.8755463285157683</v>
      </c>
    </row>
    <row r="213" s="81" customFormat="1" ht="15" customHeight="1">
      <c r="A213" s="82">
        <v>90138155</v>
      </c>
      <c r="B213" s="83">
        <v>20</v>
      </c>
      <c r="C213" s="84" t="s">
        <v>4729</v>
      </c>
      <c r="D213" s="84" t="s">
        <v>4730</v>
      </c>
      <c r="E213" s="84" t="s">
        <v>703</v>
      </c>
      <c r="F213" s="85">
        <v>1</v>
      </c>
      <c r="G213" s="86" t="s">
        <v>18</v>
      </c>
      <c r="H213" s="86" t="s">
        <v>14</v>
      </c>
      <c r="I213" s="87">
        <f>VLOOKUP(A213,'[2]AJUSTE DE VALOR AN_11.5_MED_VIG'!$A$6:$I$6297,9,0)</f>
        <v>27.525346013424787</v>
      </c>
    </row>
    <row r="214" s="81" customFormat="1" ht="15" customHeight="1">
      <c r="A214" s="82">
        <v>90165420</v>
      </c>
      <c r="B214" s="83">
        <v>20</v>
      </c>
      <c r="C214" s="84" t="s">
        <v>6433</v>
      </c>
      <c r="D214" s="84" t="s">
        <v>6434</v>
      </c>
      <c r="E214" s="84" t="s">
        <v>134</v>
      </c>
      <c r="F214" s="85">
        <v>100</v>
      </c>
      <c r="G214" s="86" t="s">
        <v>18</v>
      </c>
      <c r="H214" s="86" t="s">
        <v>19</v>
      </c>
      <c r="I214" s="87">
        <f>VLOOKUP(A214,'[2]AJUSTE DE VALOR AN_11.5_MED_VIG'!$A$6:$I$6297,9,0)</f>
        <v>8.3157025082266891</v>
      </c>
    </row>
    <row r="215" s="81" customFormat="1" ht="15" customHeight="1">
      <c r="A215" s="82">
        <v>90268261</v>
      </c>
      <c r="B215" s="83">
        <v>20</v>
      </c>
      <c r="C215" s="84" t="s">
        <v>3421</v>
      </c>
      <c r="D215" s="84" t="s">
        <v>3422</v>
      </c>
      <c r="E215" s="84" t="s">
        <v>603</v>
      </c>
      <c r="F215" s="85">
        <v>20</v>
      </c>
      <c r="G215" s="86" t="s">
        <v>18</v>
      </c>
      <c r="H215" s="86" t="s">
        <v>19</v>
      </c>
      <c r="I215" s="87">
        <f>VLOOKUP(A215,'[2]AJUSTE DE VALOR AN_11.5_MED_VIG'!$A$6:$I$6297,9,0)</f>
        <v>0.54843131936559752</v>
      </c>
    </row>
    <row r="216" s="81" customFormat="1" ht="15" customHeight="1">
      <c r="A216" s="82">
        <v>90205057</v>
      </c>
      <c r="B216" s="83">
        <v>20</v>
      </c>
      <c r="C216" s="84" t="s">
        <v>5552</v>
      </c>
      <c r="D216" s="84" t="s">
        <v>5553</v>
      </c>
      <c r="E216" s="84" t="s">
        <v>956</v>
      </c>
      <c r="F216" s="85">
        <v>1</v>
      </c>
      <c r="G216" s="86" t="s">
        <v>10103</v>
      </c>
      <c r="H216" s="86" t="s">
        <v>14</v>
      </c>
      <c r="I216" s="87">
        <f>VLOOKUP(A216,'[2]AJUSTE DE VALOR AN_11.5_MED_VIG'!$A$6:$I$6297,9,0)</f>
        <v>22.956960822928266</v>
      </c>
    </row>
    <row r="217" s="81" customFormat="1" ht="15" customHeight="1">
      <c r="A217" s="82">
        <v>90222318</v>
      </c>
      <c r="B217" s="83">
        <v>20</v>
      </c>
      <c r="C217" s="84" t="s">
        <v>1280</v>
      </c>
      <c r="D217" s="84" t="s">
        <v>1282</v>
      </c>
      <c r="E217" s="84" t="s">
        <v>69</v>
      </c>
      <c r="F217" s="85">
        <v>1</v>
      </c>
      <c r="G217" s="86" t="s">
        <v>10103</v>
      </c>
      <c r="H217" s="86" t="s">
        <v>14</v>
      </c>
      <c r="I217" s="87">
        <f>VLOOKUP(A217,'[2]AJUSTE DE VALOR AN_11.5_MED_VIG'!$A$6:$I$6297,9,0)</f>
        <v>9.0736775077612482</v>
      </c>
    </row>
    <row r="218" s="81" customFormat="1" ht="15" customHeight="1">
      <c r="A218" s="82">
        <v>90281322</v>
      </c>
      <c r="B218" s="83">
        <v>20</v>
      </c>
      <c r="C218" s="84" t="s">
        <v>2530</v>
      </c>
      <c r="D218" s="84" t="s">
        <v>2531</v>
      </c>
      <c r="E218" s="84" t="s">
        <v>554</v>
      </c>
      <c r="F218" s="85">
        <v>1</v>
      </c>
      <c r="G218" s="86" t="s">
        <v>10036</v>
      </c>
      <c r="H218" s="86" t="s">
        <v>14</v>
      </c>
      <c r="I218" s="87">
        <f>VLOOKUP(A218,'[2]AJUSTE DE VALOR AN_11.5_MED_VIG'!$A$6:$I$6297,9,0)</f>
        <v>8.4352585937040239</v>
      </c>
    </row>
    <row r="219" s="81" customFormat="1" ht="15" customHeight="1">
      <c r="A219" s="82">
        <v>90281489</v>
      </c>
      <c r="B219" s="83">
        <v>20</v>
      </c>
      <c r="C219" s="84" t="s">
        <v>2556</v>
      </c>
      <c r="D219" s="84" t="s">
        <v>2557</v>
      </c>
      <c r="E219" s="84" t="s">
        <v>554</v>
      </c>
      <c r="F219" s="85">
        <v>1</v>
      </c>
      <c r="G219" s="86" t="s">
        <v>485</v>
      </c>
      <c r="H219" s="86" t="s">
        <v>14</v>
      </c>
      <c r="I219" s="87">
        <f>VLOOKUP(A219,'[2]AJUSTE DE VALOR AN_11.5_MED_VIG'!$A$6:$I$6297,9,0)</f>
        <v>6.5710973089788425</v>
      </c>
    </row>
    <row r="220" s="81" customFormat="1" ht="15" customHeight="1">
      <c r="A220" s="82">
        <v>90152115</v>
      </c>
      <c r="B220" s="83">
        <v>20</v>
      </c>
      <c r="C220" s="84" t="s">
        <v>7313</v>
      </c>
      <c r="D220" s="84" t="s">
        <v>7313</v>
      </c>
      <c r="E220" s="84" t="s">
        <v>39</v>
      </c>
      <c r="F220" s="85">
        <v>1</v>
      </c>
      <c r="G220" s="86" t="s">
        <v>64</v>
      </c>
      <c r="H220" s="86" t="s">
        <v>14</v>
      </c>
      <c r="I220" s="87">
        <f>VLOOKUP(A220,'[2]AJUSTE DE VALOR AN_11.5_MED_VIG'!$A$6:$I$6297,9,0)</f>
        <v>25.63779224649884</v>
      </c>
    </row>
    <row r="221" s="81" customFormat="1" ht="15" customHeight="1">
      <c r="A221" s="82">
        <v>90124430</v>
      </c>
      <c r="B221" s="83">
        <v>20</v>
      </c>
      <c r="C221" s="84" t="s">
        <v>5343</v>
      </c>
      <c r="D221" s="84" t="s">
        <v>5343</v>
      </c>
      <c r="E221" s="84" t="s">
        <v>50</v>
      </c>
      <c r="F221" s="85">
        <v>1</v>
      </c>
      <c r="G221" s="86" t="s">
        <v>64</v>
      </c>
      <c r="H221" s="86" t="s">
        <v>14</v>
      </c>
      <c r="I221" s="87">
        <f>VLOOKUP(A221,'[2]AJUSTE DE VALOR AN_11.5_MED_VIG'!$A$6:$I$6297,9,0)</f>
        <v>16.917934774320841</v>
      </c>
    </row>
    <row r="222" s="81" customFormat="1" ht="15" customHeight="1">
      <c r="A222" s="82">
        <v>91483018</v>
      </c>
      <c r="B222" s="83">
        <v>20</v>
      </c>
      <c r="C222" s="84" t="s">
        <v>7594</v>
      </c>
      <c r="D222" s="84" t="s">
        <v>7595</v>
      </c>
      <c r="E222" s="84" t="s">
        <v>603</v>
      </c>
      <c r="F222" s="85">
        <v>1</v>
      </c>
      <c r="G222" s="86" t="s">
        <v>10036</v>
      </c>
      <c r="H222" s="86" t="s">
        <v>14</v>
      </c>
      <c r="I222" s="87">
        <f>VLOOKUP(A222,'[2]AJUSTE DE VALOR AN_11.5_MED_VIG'!$A$6:$I$6297,9,0)</f>
        <v>32.427497118522716</v>
      </c>
    </row>
    <row r="223" s="81" customFormat="1" ht="15" customHeight="1">
      <c r="A223" s="82">
        <v>92433570</v>
      </c>
      <c r="B223" s="83">
        <v>20</v>
      </c>
      <c r="C223" s="84" t="s">
        <v>255</v>
      </c>
      <c r="D223" s="84" t="s">
        <v>256</v>
      </c>
      <c r="E223" s="84" t="s">
        <v>50</v>
      </c>
      <c r="F223" s="85">
        <v>1</v>
      </c>
      <c r="G223" s="86" t="s">
        <v>13</v>
      </c>
      <c r="H223" s="86" t="s">
        <v>14</v>
      </c>
      <c r="I223" s="87">
        <f>VLOOKUP(A223,'[2]AJUSTE DE VALOR AN_11.5_MED_VIG'!$A$6:$I$6297,9,0)</f>
        <v>83.995090096287413</v>
      </c>
    </row>
    <row r="224" s="81" customFormat="1" ht="15" customHeight="1">
      <c r="A224" s="82">
        <v>90268377</v>
      </c>
      <c r="B224" s="83">
        <v>20</v>
      </c>
      <c r="C224" s="84" t="s">
        <v>2944</v>
      </c>
      <c r="D224" s="84" t="s">
        <v>2945</v>
      </c>
      <c r="E224" s="84" t="s">
        <v>603</v>
      </c>
      <c r="F224" s="85">
        <v>1</v>
      </c>
      <c r="G224" s="86" t="s">
        <v>64</v>
      </c>
      <c r="H224" s="86" t="s">
        <v>14</v>
      </c>
      <c r="I224" s="87">
        <f>VLOOKUP(A224,'[2]AJUSTE DE VALOR AN_11.5_MED_VIG'!$A$6:$I$6297,9,0)</f>
        <v>14.52</v>
      </c>
    </row>
    <row r="225" s="81" customFormat="1" ht="15" customHeight="1">
      <c r="A225" s="82">
        <v>92431798</v>
      </c>
      <c r="B225" s="83">
        <v>20</v>
      </c>
      <c r="C225" s="84" t="s">
        <v>3879</v>
      </c>
      <c r="D225" s="84" t="s">
        <v>3881</v>
      </c>
      <c r="E225" s="84" t="s">
        <v>603</v>
      </c>
      <c r="F225" s="85">
        <v>1</v>
      </c>
      <c r="G225" s="86" t="s">
        <v>64</v>
      </c>
      <c r="H225" s="86" t="s">
        <v>14</v>
      </c>
      <c r="I225" s="87">
        <f>VLOOKUP(A225,'[2]AJUSTE DE VALOR AN_11.5_MED_VIG'!$A$6:$I$6297,9,0)</f>
        <v>8.0683779003033376</v>
      </c>
    </row>
    <row r="226" s="81" customFormat="1" ht="15" customHeight="1">
      <c r="A226" s="82">
        <v>92415032</v>
      </c>
      <c r="B226" s="83">
        <v>20</v>
      </c>
      <c r="C226" s="84" t="s">
        <v>1211</v>
      </c>
      <c r="D226" s="84" t="s">
        <v>1212</v>
      </c>
      <c r="E226" s="84" t="s">
        <v>235</v>
      </c>
      <c r="F226" s="85">
        <v>1</v>
      </c>
      <c r="G226" s="86" t="s">
        <v>64</v>
      </c>
      <c r="H226" s="86" t="s">
        <v>14</v>
      </c>
      <c r="I226" s="87">
        <f>VLOOKUP(A226,'[2]AJUSTE DE VALOR AN_11.5_MED_VIG'!$A$6:$I$6297,9,0)</f>
        <v>35.543353232192537</v>
      </c>
    </row>
    <row r="227" s="81" customFormat="1" ht="15" customHeight="1">
      <c r="A227" s="82">
        <v>91517010</v>
      </c>
      <c r="B227" s="83">
        <v>20</v>
      </c>
      <c r="C227" s="84" t="s">
        <v>9182</v>
      </c>
      <c r="D227" s="84" t="s">
        <v>9183</v>
      </c>
      <c r="E227" s="84" t="s">
        <v>603</v>
      </c>
      <c r="F227" s="85">
        <v>1</v>
      </c>
      <c r="G227" s="86" t="s">
        <v>64</v>
      </c>
      <c r="H227" s="86" t="s">
        <v>14</v>
      </c>
      <c r="I227" s="87">
        <f>VLOOKUP(A227,'[2]AJUSTE DE VALOR AN_11.5_MED_VIG'!$A$6:$I$6297,9,0)</f>
        <v>10.148010603432581</v>
      </c>
    </row>
    <row r="228" s="81" customFormat="1" ht="15" customHeight="1">
      <c r="A228" s="82">
        <v>92410138</v>
      </c>
      <c r="B228" s="83">
        <v>20</v>
      </c>
      <c r="C228" s="84" t="s">
        <v>2926</v>
      </c>
      <c r="D228" s="84" t="s">
        <v>2927</v>
      </c>
      <c r="E228" s="84" t="s">
        <v>139</v>
      </c>
      <c r="F228" s="85">
        <v>1</v>
      </c>
      <c r="G228" s="86" t="s">
        <v>13</v>
      </c>
      <c r="H228" s="86" t="s">
        <v>14</v>
      </c>
      <c r="I228" s="87">
        <f>VLOOKUP(A228,'[2]AJUSTE DE VALOR AN_11.5_MED_VIG'!$A$6:$I$6297,9,0)</f>
        <v>173.44980651761696</v>
      </c>
    </row>
    <row r="229" s="81" customFormat="1" ht="15" customHeight="1">
      <c r="A229" s="82">
        <v>90938984</v>
      </c>
      <c r="B229" s="83">
        <v>20</v>
      </c>
      <c r="C229" s="84" t="s">
        <v>4861</v>
      </c>
      <c r="D229" s="84" t="s">
        <v>4861</v>
      </c>
      <c r="E229" s="84" t="s">
        <v>1744</v>
      </c>
      <c r="F229" s="85">
        <v>1</v>
      </c>
      <c r="G229" s="86" t="s">
        <v>10036</v>
      </c>
      <c r="H229" s="86" t="s">
        <v>14</v>
      </c>
      <c r="I229" s="87">
        <f>VLOOKUP(A229,'[2]AJUSTE DE VALOR AN_11.5_MED_VIG'!$A$6:$I$6297,9,0)</f>
        <v>939.1100708915659</v>
      </c>
    </row>
    <row r="230" s="81" customFormat="1" ht="15" customHeight="1">
      <c r="A230" s="82">
        <v>90165489</v>
      </c>
      <c r="B230" s="83" t="s">
        <v>10073</v>
      </c>
      <c r="C230" s="84" t="s">
        <v>10104</v>
      </c>
      <c r="D230" s="84" t="s">
        <v>10105</v>
      </c>
      <c r="E230" s="84" t="s">
        <v>10106</v>
      </c>
      <c r="F230" s="85">
        <v>1</v>
      </c>
      <c r="G230" s="86" t="s">
        <v>13</v>
      </c>
      <c r="H230" s="86" t="s">
        <v>14</v>
      </c>
      <c r="I230" s="87">
        <f>VLOOKUP(A230,'[2]AJUSTE DE VALOR AN_11.5_MED_VIG'!$A$6:$I$6297,9,0)</f>
        <v>5899.423079156516</v>
      </c>
    </row>
    <row r="231" s="81" customFormat="1" ht="15" customHeight="1">
      <c r="A231" s="82">
        <v>92253474</v>
      </c>
      <c r="B231" s="83">
        <v>20</v>
      </c>
      <c r="C231" s="84" t="s">
        <v>1881</v>
      </c>
      <c r="D231" s="84" t="s">
        <v>1882</v>
      </c>
      <c r="E231" s="84" t="s">
        <v>528</v>
      </c>
      <c r="F231" s="85">
        <v>1</v>
      </c>
      <c r="G231" s="86" t="s">
        <v>13</v>
      </c>
      <c r="H231" s="86" t="s">
        <v>14</v>
      </c>
      <c r="I231" s="87">
        <f>VLOOKUP(A231,'[2]AJUSTE DE VALOR AN_11.5_MED_VIG'!$A$6:$I$6297,9,0)</f>
        <v>17.944335698378854</v>
      </c>
    </row>
    <row r="232" s="81" customFormat="1" ht="15" customHeight="1">
      <c r="A232" s="82">
        <v>90304926</v>
      </c>
      <c r="B232" s="83">
        <v>20</v>
      </c>
      <c r="C232" s="84" t="s">
        <v>6388</v>
      </c>
      <c r="D232" s="84" t="s">
        <v>6389</v>
      </c>
      <c r="E232" s="84" t="s">
        <v>6383</v>
      </c>
      <c r="F232" s="85">
        <v>50</v>
      </c>
      <c r="G232" s="86" t="s">
        <v>18</v>
      </c>
      <c r="H232" s="86" t="s">
        <v>19</v>
      </c>
      <c r="I232" s="87">
        <f>VLOOKUP(A232,'[2]AJUSTE DE VALOR AN_11.5_MED_VIG'!$A$6:$I$6297,9,0)</f>
        <v>3.0437668127772204</v>
      </c>
    </row>
    <row r="233" s="81" customFormat="1" ht="15" customHeight="1">
      <c r="A233" s="82">
        <v>92441050</v>
      </c>
      <c r="B233" s="83">
        <v>20</v>
      </c>
      <c r="C233" s="84" t="s">
        <v>2281</v>
      </c>
      <c r="D233" s="84" t="s">
        <v>2282</v>
      </c>
      <c r="E233" s="84" t="s">
        <v>603</v>
      </c>
      <c r="F233" s="85">
        <v>1</v>
      </c>
      <c r="G233" s="86" t="s">
        <v>64</v>
      </c>
      <c r="H233" s="86" t="s">
        <v>14</v>
      </c>
      <c r="I233" s="87">
        <f>VLOOKUP(A233,'[2]AJUSTE DE VALOR AN_11.5_MED_VIG'!$A$6:$I$6297,9,0)</f>
        <v>9.6765002235525728</v>
      </c>
    </row>
    <row r="234" s="81" customFormat="1" ht="15" customHeight="1">
      <c r="A234" s="82">
        <v>90199235</v>
      </c>
      <c r="B234" s="83">
        <v>20</v>
      </c>
      <c r="C234" s="84" t="s">
        <v>8891</v>
      </c>
      <c r="D234" s="84" t="s">
        <v>8891</v>
      </c>
      <c r="E234" s="84" t="s">
        <v>620</v>
      </c>
      <c r="F234" s="85">
        <v>1</v>
      </c>
      <c r="G234" s="86" t="s">
        <v>10036</v>
      </c>
      <c r="H234" s="86" t="s">
        <v>14</v>
      </c>
      <c r="I234" s="87">
        <f>VLOOKUP(A234,'[2]AJUSTE DE VALOR AN_11.5_MED_VIG'!$A$6:$I$6297,9,0)</f>
        <v>36.814867782714543</v>
      </c>
    </row>
    <row r="235" s="81" customFormat="1" ht="15" customHeight="1">
      <c r="A235" s="82">
        <v>90241509</v>
      </c>
      <c r="B235" s="83">
        <v>20</v>
      </c>
      <c r="C235" s="84" t="s">
        <v>1948</v>
      </c>
      <c r="D235" s="84" t="s">
        <v>1949</v>
      </c>
      <c r="E235" s="84" t="s">
        <v>528</v>
      </c>
      <c r="F235" s="85">
        <v>1</v>
      </c>
      <c r="G235" s="86" t="s">
        <v>13</v>
      </c>
      <c r="H235" s="86" t="s">
        <v>14</v>
      </c>
      <c r="I235" s="87">
        <f>VLOOKUP(A235,'[2]AJUSTE DE VALOR AN_11.5_MED_VIG'!$A$6:$I$6297,9,0)</f>
        <v>44.546118808870943</v>
      </c>
    </row>
    <row r="236" s="81" customFormat="1" ht="15" customHeight="1">
      <c r="A236" s="82">
        <v>92396305</v>
      </c>
      <c r="B236" s="83">
        <v>20</v>
      </c>
      <c r="C236" s="84" t="s">
        <v>9254</v>
      </c>
      <c r="D236" s="84" t="s">
        <v>9255</v>
      </c>
      <c r="E236" s="84" t="s">
        <v>603</v>
      </c>
      <c r="F236" s="85">
        <v>1</v>
      </c>
      <c r="G236" s="86" t="s">
        <v>64</v>
      </c>
      <c r="H236" s="86" t="s">
        <v>14</v>
      </c>
      <c r="I236" s="87">
        <f>VLOOKUP(A236,'[2]AJUSTE DE VALOR AN_11.5_MED_VIG'!$A$6:$I$6297,9,0)</f>
        <v>3.9334777902430385</v>
      </c>
    </row>
    <row r="237" s="81" customFormat="1" ht="15" customHeight="1">
      <c r="A237" s="82">
        <v>92205011</v>
      </c>
      <c r="B237" s="83" t="s">
        <v>10073</v>
      </c>
      <c r="C237" s="84" t="s">
        <v>10</v>
      </c>
      <c r="D237" s="84" t="s">
        <v>11</v>
      </c>
      <c r="E237" s="84" t="s">
        <v>12</v>
      </c>
      <c r="F237" s="85">
        <v>1</v>
      </c>
      <c r="G237" s="86" t="s">
        <v>13</v>
      </c>
      <c r="H237" s="86" t="s">
        <v>14</v>
      </c>
      <c r="I237" s="87">
        <f>VLOOKUP(A237,'[2]AJUSTE DE VALOR AN_11.5_MED_VIG'!$A$6:$I$6297,9,0)</f>
        <v>2572.0682915507109</v>
      </c>
    </row>
    <row r="238" s="81" customFormat="1" ht="15" customHeight="1">
      <c r="A238" s="82">
        <v>90274920</v>
      </c>
      <c r="B238" s="83">
        <v>20</v>
      </c>
      <c r="C238" s="84" t="s">
        <v>6370</v>
      </c>
      <c r="D238" s="84" t="s">
        <v>6371</v>
      </c>
      <c r="E238" s="84" t="s">
        <v>737</v>
      </c>
      <c r="F238" s="85">
        <v>100</v>
      </c>
      <c r="G238" s="86" t="s">
        <v>18</v>
      </c>
      <c r="H238" s="86" t="s">
        <v>19</v>
      </c>
      <c r="I238" s="87">
        <f>VLOOKUP(A238,'[2]AJUSTE DE VALOR AN_11.5_MED_VIG'!$A$6:$I$6297,9,0)</f>
        <v>3.8885943871685225</v>
      </c>
    </row>
    <row r="239" s="81" customFormat="1" ht="15" customHeight="1">
      <c r="A239" s="82">
        <v>90292162</v>
      </c>
      <c r="B239" s="83">
        <v>20</v>
      </c>
      <c r="C239" s="84" t="s">
        <v>4886</v>
      </c>
      <c r="D239" s="84" t="s">
        <v>4887</v>
      </c>
      <c r="E239" s="84" t="s">
        <v>231</v>
      </c>
      <c r="F239" s="85">
        <v>1</v>
      </c>
      <c r="G239" s="86" t="s">
        <v>70</v>
      </c>
      <c r="H239" s="86" t="s">
        <v>14</v>
      </c>
      <c r="I239" s="87">
        <f>VLOOKUP(A239,'[2]AJUSTE DE VALOR AN_11.5_MED_VIG'!$A$6:$I$6297,9,0)</f>
        <v>46.531731217139992</v>
      </c>
    </row>
    <row r="240" s="81" customFormat="1" ht="15" customHeight="1">
      <c r="A240" s="82">
        <v>90199227</v>
      </c>
      <c r="B240" s="83">
        <v>20</v>
      </c>
      <c r="C240" s="84" t="s">
        <v>2603</v>
      </c>
      <c r="D240" s="84" t="s">
        <v>2603</v>
      </c>
      <c r="E240" s="84" t="s">
        <v>620</v>
      </c>
      <c r="F240" s="85">
        <v>1</v>
      </c>
      <c r="G240" s="86" t="s">
        <v>10036</v>
      </c>
      <c r="H240" s="86" t="s">
        <v>14</v>
      </c>
      <c r="I240" s="87">
        <f>VLOOKUP(A240,'[2]AJUSTE DE VALOR AN_11.5_MED_VIG'!$A$6:$I$6297,9,0)</f>
        <v>10.708436492127941</v>
      </c>
    </row>
    <row r="241" s="81" customFormat="1" ht="15" customHeight="1">
      <c r="A241" s="82">
        <v>92456529</v>
      </c>
      <c r="B241" s="83" t="s">
        <v>10073</v>
      </c>
      <c r="C241" s="84" t="s">
        <v>4987</v>
      </c>
      <c r="D241" s="84" t="s">
        <v>4988</v>
      </c>
      <c r="E241" s="84" t="s">
        <v>3162</v>
      </c>
      <c r="F241" s="85">
        <v>1</v>
      </c>
      <c r="G241" s="86" t="s">
        <v>10036</v>
      </c>
      <c r="H241" s="86" t="s">
        <v>14</v>
      </c>
      <c r="I241" s="87">
        <f>VLOOKUP(A241,'[2]AJUSTE DE VALOR AN_11.5_MED_VIG'!$A$6:$I$6297,9,0)</f>
        <v>1040.7848395018952</v>
      </c>
    </row>
    <row r="242" s="81" customFormat="1" ht="15" customHeight="1">
      <c r="A242" s="82">
        <v>90250435</v>
      </c>
      <c r="B242" s="83" t="s">
        <v>10073</v>
      </c>
      <c r="C242" s="84" t="s">
        <v>9935</v>
      </c>
      <c r="D242" s="84" t="s">
        <v>9936</v>
      </c>
      <c r="E242" s="84" t="s">
        <v>9937</v>
      </c>
      <c r="F242" s="85">
        <v>1</v>
      </c>
      <c r="G242" s="86" t="s">
        <v>13</v>
      </c>
      <c r="H242" s="86" t="s">
        <v>14</v>
      </c>
      <c r="I242" s="87">
        <f>VLOOKUP(A242,'[2]AJUSTE DE VALOR AN_11.5_MED_VIG'!$A$6:$I$6297,9,0)</f>
        <v>331.54516510075882</v>
      </c>
    </row>
    <row r="243" s="81" customFormat="1" ht="15" customHeight="1">
      <c r="A243" s="82">
        <v>90199375</v>
      </c>
      <c r="B243" s="83">
        <v>20</v>
      </c>
      <c r="C243" s="84" t="s">
        <v>8879</v>
      </c>
      <c r="D243" s="84" t="s">
        <v>8880</v>
      </c>
      <c r="E243" s="84" t="s">
        <v>620</v>
      </c>
      <c r="F243" s="85">
        <v>1</v>
      </c>
      <c r="G243" s="86" t="s">
        <v>10036</v>
      </c>
      <c r="H243" s="86" t="s">
        <v>14</v>
      </c>
      <c r="I243" s="87">
        <f>VLOOKUP(A243,'[2]AJUSTE DE VALOR AN_11.5_MED_VIG'!$A$6:$I$6297,9,0)</f>
        <v>5.6990329313250054</v>
      </c>
    </row>
    <row r="244" s="81" customFormat="1" ht="15" customHeight="1">
      <c r="A244" s="82">
        <v>90051718</v>
      </c>
      <c r="B244" s="83">
        <v>20</v>
      </c>
      <c r="C244" s="84" t="s">
        <v>9877</v>
      </c>
      <c r="D244" s="84" t="s">
        <v>9878</v>
      </c>
      <c r="E244" s="84" t="s">
        <v>504</v>
      </c>
      <c r="F244" s="85">
        <v>1</v>
      </c>
      <c r="G244" s="86" t="s">
        <v>10036</v>
      </c>
      <c r="H244" s="86" t="s">
        <v>14</v>
      </c>
      <c r="I244" s="87">
        <f>VLOOKUP(A244,'[2]AJUSTE DE VALOR AN_11.5_MED_VIG'!$A$6:$I$6297,9,0)</f>
        <v>190.63011395819467</v>
      </c>
    </row>
    <row r="245" s="81" customFormat="1" ht="15" customHeight="1">
      <c r="A245" s="82">
        <v>90252829</v>
      </c>
      <c r="B245" s="83">
        <v>20</v>
      </c>
      <c r="C245" s="84" t="s">
        <v>5772</v>
      </c>
      <c r="D245" s="84" t="s">
        <v>5773</v>
      </c>
      <c r="E245" s="84" t="s">
        <v>520</v>
      </c>
      <c r="F245" s="85">
        <v>1</v>
      </c>
      <c r="G245" s="86" t="s">
        <v>10036</v>
      </c>
      <c r="H245" s="86" t="s">
        <v>14</v>
      </c>
      <c r="I245" s="87">
        <f>VLOOKUP(A245,'[2]AJUSTE DE VALOR AN_11.5_MED_VIG'!$A$6:$I$6297,9,0)</f>
        <v>7.0577574354180239</v>
      </c>
    </row>
    <row r="246" s="81" customFormat="1" ht="15" customHeight="1">
      <c r="A246" s="82">
        <v>90205405</v>
      </c>
      <c r="B246" s="83">
        <v>20</v>
      </c>
      <c r="C246" s="84" t="s">
        <v>8548</v>
      </c>
      <c r="D246" s="84" t="s">
        <v>8549</v>
      </c>
      <c r="E246" s="84" t="s">
        <v>956</v>
      </c>
      <c r="F246" s="85">
        <v>50</v>
      </c>
      <c r="G246" s="86" t="s">
        <v>18</v>
      </c>
      <c r="H246" s="86" t="s">
        <v>19</v>
      </c>
      <c r="I246" s="87">
        <f>VLOOKUP(A246,'[2]AJUSTE DE VALOR AN_11.5_MED_VIG'!$A$6:$I$6297,9,0)</f>
        <v>7.298592542070149</v>
      </c>
    </row>
    <row r="247" s="81" customFormat="1" ht="15" customHeight="1">
      <c r="A247" s="82">
        <v>90460014</v>
      </c>
      <c r="B247" s="83">
        <v>20</v>
      </c>
      <c r="C247" s="84" t="s">
        <v>7935</v>
      </c>
      <c r="D247" s="84" t="s">
        <v>7937</v>
      </c>
      <c r="E247" s="84" t="s">
        <v>139</v>
      </c>
      <c r="F247" s="85">
        <v>1</v>
      </c>
      <c r="G247" s="86" t="s">
        <v>13</v>
      </c>
      <c r="H247" s="86" t="s">
        <v>14</v>
      </c>
      <c r="I247" s="87">
        <f>VLOOKUP(A247,'[2]AJUSTE DE VALOR AN_11.5_MED_VIG'!$A$6:$I$6297,9,0)</f>
        <v>9.7813104969546654</v>
      </c>
    </row>
    <row r="248" s="81" customFormat="1" ht="15" customHeight="1">
      <c r="A248" s="82">
        <v>92452531</v>
      </c>
      <c r="B248" s="83">
        <v>20</v>
      </c>
      <c r="C248" s="84" t="s">
        <v>766</v>
      </c>
      <c r="D248" s="84" t="s">
        <v>767</v>
      </c>
      <c r="E248" s="84" t="s">
        <v>520</v>
      </c>
      <c r="F248" s="85">
        <v>1</v>
      </c>
      <c r="G248" s="86" t="s">
        <v>10036</v>
      </c>
      <c r="H248" s="86" t="s">
        <v>14</v>
      </c>
      <c r="I248" s="87">
        <f>VLOOKUP(A248,'[2]AJUSTE DE VALOR AN_11.5_MED_VIG'!$A$6:$I$6297,9,0)</f>
        <v>656.23335655286269</v>
      </c>
    </row>
    <row r="249" s="81" customFormat="1" ht="15" customHeight="1">
      <c r="A249" s="82">
        <v>90962010</v>
      </c>
      <c r="B249" s="83">
        <v>20</v>
      </c>
      <c r="C249" s="84" t="s">
        <v>524</v>
      </c>
      <c r="D249" s="84" t="s">
        <v>524</v>
      </c>
      <c r="E249" s="84" t="s">
        <v>520</v>
      </c>
      <c r="F249" s="85">
        <v>1</v>
      </c>
      <c r="G249" s="86" t="s">
        <v>485</v>
      </c>
      <c r="H249" s="86" t="s">
        <v>14</v>
      </c>
      <c r="I249" s="87">
        <f>VLOOKUP(A249,'[2]AJUSTE DE VALOR AN_11.5_MED_VIG'!$A$6:$I$6297,9,0)</f>
        <v>7.2362193516857563</v>
      </c>
    </row>
    <row r="250" s="81" customFormat="1" ht="15" customHeight="1">
      <c r="A250" s="82">
        <v>92230016</v>
      </c>
      <c r="B250" s="83">
        <v>20</v>
      </c>
      <c r="C250" s="84" t="s">
        <v>3081</v>
      </c>
      <c r="D250" s="84" t="s">
        <v>3082</v>
      </c>
      <c r="E250" s="84" t="s">
        <v>603</v>
      </c>
      <c r="F250" s="85">
        <v>1</v>
      </c>
      <c r="G250" s="86" t="s">
        <v>64</v>
      </c>
      <c r="H250" s="86" t="s">
        <v>14</v>
      </c>
      <c r="I250" s="87">
        <f>VLOOKUP(A250,'[2]AJUSTE DE VALOR AN_11.5_MED_VIG'!$A$6:$I$6297,9,0)</f>
        <v>7.9370932072669396</v>
      </c>
    </row>
    <row r="251" s="81" customFormat="1" ht="15" customHeight="1">
      <c r="A251" s="82">
        <v>90870590</v>
      </c>
      <c r="B251" s="83" t="s">
        <v>10073</v>
      </c>
      <c r="C251" s="84" t="s">
        <v>5909</v>
      </c>
      <c r="D251" s="84" t="s">
        <v>5910</v>
      </c>
      <c r="E251" s="84" t="s">
        <v>506</v>
      </c>
      <c r="F251" s="85">
        <v>1</v>
      </c>
      <c r="G251" s="86" t="s">
        <v>10036</v>
      </c>
      <c r="H251" s="86" t="s">
        <v>14</v>
      </c>
      <c r="I251" s="87">
        <f>VLOOKUP(A251,'[2]AJUSTE DE VALOR AN_11.5_MED_VIG'!$A$6:$I$6297,9,0)</f>
        <v>492.18143149610358</v>
      </c>
    </row>
    <row r="252" s="81" customFormat="1" ht="15" customHeight="1">
      <c r="A252" s="82">
        <v>90281519</v>
      </c>
      <c r="B252" s="83">
        <v>20</v>
      </c>
      <c r="C252" s="84" t="s">
        <v>2552</v>
      </c>
      <c r="D252" s="84" t="s">
        <v>2553</v>
      </c>
      <c r="E252" s="84" t="s">
        <v>554</v>
      </c>
      <c r="F252" s="85">
        <v>1</v>
      </c>
      <c r="G252" s="86" t="s">
        <v>485</v>
      </c>
      <c r="H252" s="86" t="s">
        <v>14</v>
      </c>
      <c r="I252" s="87">
        <f>VLOOKUP(A252,'[2]AJUSTE DE VALOR AN_11.5_MED_VIG'!$A$6:$I$6297,9,0)</f>
        <v>8.9403829711137206</v>
      </c>
    </row>
    <row r="253" s="81" customFormat="1" ht="15" customHeight="1">
      <c r="A253" s="82">
        <v>90219686</v>
      </c>
      <c r="B253" s="83">
        <v>20</v>
      </c>
      <c r="C253" s="84" t="s">
        <v>1429</v>
      </c>
      <c r="D253" s="84" t="s">
        <v>1430</v>
      </c>
      <c r="E253" s="84" t="s">
        <v>69</v>
      </c>
      <c r="F253" s="85">
        <v>1</v>
      </c>
      <c r="G253" s="86" t="s">
        <v>64</v>
      </c>
      <c r="H253" s="86" t="s">
        <v>14</v>
      </c>
      <c r="I253" s="87">
        <f>VLOOKUP(A253,'[2]AJUSTE DE VALOR AN_11.5_MED_VIG'!$A$6:$I$6297,9,0)</f>
        <v>4.9297676324451478</v>
      </c>
    </row>
    <row r="254" s="81" customFormat="1" ht="15" customHeight="1">
      <c r="A254" s="82">
        <v>90939352</v>
      </c>
      <c r="B254" s="83">
        <v>20</v>
      </c>
      <c r="C254" s="84" t="s">
        <v>10107</v>
      </c>
      <c r="D254" s="84" t="s">
        <v>10107</v>
      </c>
      <c r="E254" s="84" t="s">
        <v>1744</v>
      </c>
      <c r="F254" s="85">
        <v>1</v>
      </c>
      <c r="G254" s="86" t="s">
        <v>10036</v>
      </c>
      <c r="H254" s="86" t="s">
        <v>14</v>
      </c>
      <c r="I254" s="87">
        <f>VLOOKUP(A254,'[2]AJUSTE DE VALOR AN_11.5_MED_VIG'!$A$6:$I$6297,9,0)</f>
        <v>4001.5021012577999</v>
      </c>
    </row>
    <row r="255" s="81" customFormat="1" ht="15" customHeight="1">
      <c r="A255" s="82">
        <v>90295200</v>
      </c>
      <c r="B255" s="83">
        <v>20</v>
      </c>
      <c r="C255" s="84" t="s">
        <v>7257</v>
      </c>
      <c r="D255" s="84" t="s">
        <v>7257</v>
      </c>
      <c r="E255" s="84" t="s">
        <v>511</v>
      </c>
      <c r="F255" s="85">
        <v>1</v>
      </c>
      <c r="G255" s="86" t="s">
        <v>10036</v>
      </c>
      <c r="H255" s="86" t="s">
        <v>14</v>
      </c>
      <c r="I255" s="87">
        <f>VLOOKUP(A255,'[2]AJUSTE DE VALOR AN_11.5_MED_VIG'!$A$6:$I$6297,9,0)</f>
        <v>13.814353635794401</v>
      </c>
    </row>
    <row r="256" s="81" customFormat="1" ht="15" customHeight="1">
      <c r="A256" s="82">
        <v>92453210</v>
      </c>
      <c r="B256" s="83">
        <v>20</v>
      </c>
      <c r="C256" s="84" t="s">
        <v>7911</v>
      </c>
      <c r="D256" s="84" t="s">
        <v>7911</v>
      </c>
      <c r="E256" s="84" t="s">
        <v>39</v>
      </c>
      <c r="F256" s="85">
        <v>1</v>
      </c>
      <c r="G256" s="86" t="s">
        <v>64</v>
      </c>
      <c r="H256" s="86" t="s">
        <v>14</v>
      </c>
      <c r="I256" s="87">
        <f>VLOOKUP(A256,'[2]AJUSTE DE VALOR AN_11.5_MED_VIG'!$A$6:$I$6297,9,0)</f>
        <v>66.418374897174374</v>
      </c>
    </row>
    <row r="257" s="81" customFormat="1" ht="15" customHeight="1">
      <c r="A257" s="82">
        <v>90293649</v>
      </c>
      <c r="B257" s="83">
        <v>20</v>
      </c>
      <c r="C257" s="84" t="s">
        <v>5995</v>
      </c>
      <c r="D257" s="84" t="s">
        <v>5997</v>
      </c>
      <c r="E257" s="84" t="s">
        <v>231</v>
      </c>
      <c r="F257" s="85">
        <v>5</v>
      </c>
      <c r="G257" s="86" t="s">
        <v>18</v>
      </c>
      <c r="H257" s="86" t="s">
        <v>19</v>
      </c>
      <c r="I257" s="87">
        <f>VLOOKUP(A257,'[2]AJUSTE DE VALOR AN_11.5_MED_VIG'!$A$6:$I$6297,9,0)</f>
        <v>2.0316280558927091</v>
      </c>
    </row>
    <row r="258" s="81" customFormat="1" ht="15" customHeight="1">
      <c r="A258" s="82">
        <v>92431801</v>
      </c>
      <c r="B258" s="83">
        <v>20</v>
      </c>
      <c r="C258" s="84" t="s">
        <v>3882</v>
      </c>
      <c r="D258" s="84" t="s">
        <v>3883</v>
      </c>
      <c r="E258" s="84" t="s">
        <v>603</v>
      </c>
      <c r="F258" s="85">
        <v>1</v>
      </c>
      <c r="G258" s="86" t="s">
        <v>64</v>
      </c>
      <c r="H258" s="86" t="s">
        <v>14</v>
      </c>
      <c r="I258" s="87">
        <f>VLOOKUP(A258,'[2]AJUSTE DE VALOR AN_11.5_MED_VIG'!$A$6:$I$6297,9,0)</f>
        <v>11.863974352530745</v>
      </c>
    </row>
    <row r="259" s="81" customFormat="1" ht="15" customHeight="1">
      <c r="A259" s="82">
        <v>92456987</v>
      </c>
      <c r="B259" s="83">
        <v>20</v>
      </c>
      <c r="C259" s="84" t="s">
        <v>2717</v>
      </c>
      <c r="D259" s="84" t="s">
        <v>2717</v>
      </c>
      <c r="E259" s="84" t="s">
        <v>39</v>
      </c>
      <c r="F259" s="85">
        <v>1</v>
      </c>
      <c r="G259" s="86" t="s">
        <v>13</v>
      </c>
      <c r="H259" s="86" t="s">
        <v>14</v>
      </c>
      <c r="I259" s="87">
        <f>VLOOKUP(A259,'[2]AJUSTE DE VALOR AN_11.5_MED_VIG'!$A$6:$I$6297,9,0)</f>
        <v>63.316745256614475</v>
      </c>
    </row>
    <row r="260" s="81" customFormat="1" ht="15" customHeight="1">
      <c r="A260" s="82">
        <v>92382525</v>
      </c>
      <c r="B260" s="83">
        <v>20</v>
      </c>
      <c r="C260" s="84" t="s">
        <v>4482</v>
      </c>
      <c r="D260" s="84" t="s">
        <v>4483</v>
      </c>
      <c r="E260" s="84" t="s">
        <v>1356</v>
      </c>
      <c r="F260" s="85">
        <v>1</v>
      </c>
      <c r="G260" s="86" t="s">
        <v>64</v>
      </c>
      <c r="H260" s="86" t="s">
        <v>14</v>
      </c>
      <c r="I260" s="87">
        <f>VLOOKUP(A260,'[2]AJUSTE DE VALOR AN_11.5_MED_VIG'!$A$6:$I$6297,9,0)</f>
        <v>2.5940892373677369</v>
      </c>
    </row>
    <row r="261" s="81" customFormat="1" ht="15" customHeight="1">
      <c r="A261" s="82">
        <v>92431763</v>
      </c>
      <c r="B261" s="83">
        <v>20</v>
      </c>
      <c r="C261" s="84" t="s">
        <v>3882</v>
      </c>
      <c r="D261" s="84" t="s">
        <v>3883</v>
      </c>
      <c r="E261" s="84" t="s">
        <v>603</v>
      </c>
      <c r="F261" s="85">
        <v>1</v>
      </c>
      <c r="G261" s="86" t="s">
        <v>64</v>
      </c>
      <c r="H261" s="86" t="s">
        <v>14</v>
      </c>
      <c r="I261" s="87">
        <f>VLOOKUP(A261,'[2]AJUSTE DE VALOR AN_11.5_MED_VIG'!$A$6:$I$6297,9,0)</f>
        <v>11.333874524090461</v>
      </c>
    </row>
    <row r="262" s="81" customFormat="1" ht="15" customHeight="1">
      <c r="A262" s="82">
        <v>92414273</v>
      </c>
      <c r="B262" s="83">
        <v>20</v>
      </c>
      <c r="C262" s="84" t="s">
        <v>2894</v>
      </c>
      <c r="D262" s="84" t="s">
        <v>2895</v>
      </c>
      <c r="E262" s="84" t="s">
        <v>603</v>
      </c>
      <c r="F262" s="85">
        <v>1</v>
      </c>
      <c r="G262" s="86" t="s">
        <v>64</v>
      </c>
      <c r="H262" s="86" t="s">
        <v>14</v>
      </c>
      <c r="I262" s="87">
        <f>VLOOKUP(A262,'[2]AJUSTE DE VALOR AN_11.5_MED_VIG'!$A$6:$I$6297,9,0)</f>
        <v>11.243638330786419</v>
      </c>
    </row>
    <row r="263" s="81" customFormat="1" ht="15" customHeight="1">
      <c r="A263" s="82">
        <v>92429912</v>
      </c>
      <c r="B263" s="83">
        <v>20</v>
      </c>
      <c r="C263" s="84" t="s">
        <v>9486</v>
      </c>
      <c r="D263" s="84" t="s">
        <v>9486</v>
      </c>
      <c r="E263" s="84" t="s">
        <v>39</v>
      </c>
      <c r="F263" s="85">
        <v>1</v>
      </c>
      <c r="G263" s="86" t="s">
        <v>13</v>
      </c>
      <c r="H263" s="86" t="s">
        <v>14</v>
      </c>
      <c r="I263" s="87">
        <f>VLOOKUP(A263,'[2]AJUSTE DE VALOR AN_11.5_MED_VIG'!$A$6:$I$6297,9,0)</f>
        <v>15.480712842281855</v>
      </c>
    </row>
    <row r="264" s="81" customFormat="1" ht="15" customHeight="1">
      <c r="A264" s="82">
        <v>90278046</v>
      </c>
      <c r="B264" s="83">
        <v>20</v>
      </c>
      <c r="C264" s="84" t="s">
        <v>8799</v>
      </c>
      <c r="D264" s="84" t="s">
        <v>8799</v>
      </c>
      <c r="E264" s="84" t="s">
        <v>915</v>
      </c>
      <c r="F264" s="85">
        <v>100</v>
      </c>
      <c r="G264" s="86" t="s">
        <v>18</v>
      </c>
      <c r="H264" s="86" t="s">
        <v>19</v>
      </c>
      <c r="I264" s="87">
        <f>VLOOKUP(A264,'[2]AJUSTE DE VALOR AN_11.5_MED_VIG'!$A$6:$I$6297,9,0)</f>
        <v>5.2480016321056953</v>
      </c>
    </row>
    <row r="265" s="81" customFormat="1" ht="15" customHeight="1">
      <c r="A265" s="82">
        <v>92452302</v>
      </c>
      <c r="B265" s="83">
        <v>20</v>
      </c>
      <c r="C265" s="84" t="s">
        <v>522</v>
      </c>
      <c r="D265" s="84" t="s">
        <v>522</v>
      </c>
      <c r="E265" s="84" t="s">
        <v>520</v>
      </c>
      <c r="F265" s="85">
        <v>1</v>
      </c>
      <c r="G265" s="86" t="s">
        <v>485</v>
      </c>
      <c r="H265" s="86" t="s">
        <v>14</v>
      </c>
      <c r="I265" s="87">
        <f>VLOOKUP(A265,'[2]AJUSTE DE VALOR AN_11.5_MED_VIG'!$A$6:$I$6297,9,0)</f>
        <v>7.4954487404899677</v>
      </c>
    </row>
    <row r="266" s="81" customFormat="1" ht="15" customHeight="1">
      <c r="A266" s="82">
        <v>90284810</v>
      </c>
      <c r="B266" s="83">
        <v>20</v>
      </c>
      <c r="C266" s="84" t="s">
        <v>2661</v>
      </c>
      <c r="D266" s="84" t="s">
        <v>2661</v>
      </c>
      <c r="E266" s="84" t="s">
        <v>495</v>
      </c>
      <c r="F266" s="85">
        <v>1</v>
      </c>
      <c r="G266" s="86" t="s">
        <v>10036</v>
      </c>
      <c r="H266" s="86" t="s">
        <v>14</v>
      </c>
      <c r="I266" s="87">
        <f>VLOOKUP(A266,'[2]AJUSTE DE VALOR AN_11.5_MED_VIG'!$A$6:$I$6297,9,0)</f>
        <v>6.1968309964664323</v>
      </c>
    </row>
    <row r="267" s="81" customFormat="1" ht="15" customHeight="1">
      <c r="A267" s="82">
        <v>96545119</v>
      </c>
      <c r="B267" s="83" t="s">
        <v>10073</v>
      </c>
      <c r="C267" s="84" t="s">
        <v>10108</v>
      </c>
      <c r="D267" s="84" t="s">
        <v>10109</v>
      </c>
      <c r="E267" s="84" t="s">
        <v>10110</v>
      </c>
      <c r="F267" s="85">
        <v>1</v>
      </c>
      <c r="G267" s="86" t="s">
        <v>13</v>
      </c>
      <c r="H267" s="86" t="s">
        <v>14</v>
      </c>
      <c r="I267" s="87">
        <f>VLOOKUP(A267,'[2]AJUSTE DE VALOR AN_11.5_MED_VIG'!$A$6:$I$6297,9,0)</f>
        <v>3702.2215698064956</v>
      </c>
    </row>
    <row r="268" s="81" customFormat="1" ht="15" customHeight="1">
      <c r="A268" s="82">
        <v>90267494</v>
      </c>
      <c r="B268" s="83">
        <v>20</v>
      </c>
      <c r="C268" s="84" t="s">
        <v>6484</v>
      </c>
      <c r="D268" s="84" t="s">
        <v>6485</v>
      </c>
      <c r="E268" s="84" t="s">
        <v>409</v>
      </c>
      <c r="F268" s="85">
        <v>120</v>
      </c>
      <c r="G268" s="86" t="s">
        <v>18</v>
      </c>
      <c r="H268" s="86" t="s">
        <v>19</v>
      </c>
      <c r="I268" s="87">
        <f>VLOOKUP(A268,'[2]AJUSTE DE VALOR AN_11.5_MED_VIG'!$A$6:$I$6297,9,0)</f>
        <v>0.29800891561662207</v>
      </c>
    </row>
    <row r="269" s="81" customFormat="1" ht="15" customHeight="1">
      <c r="A269" s="82">
        <v>90153995</v>
      </c>
      <c r="B269" s="83">
        <v>20</v>
      </c>
      <c r="C269" s="84" t="s">
        <v>7304</v>
      </c>
      <c r="D269" s="84" t="s">
        <v>7305</v>
      </c>
      <c r="E269" s="84" t="s">
        <v>220</v>
      </c>
      <c r="F269" s="85">
        <v>1</v>
      </c>
      <c r="G269" s="86" t="s">
        <v>64</v>
      </c>
      <c r="H269" s="86" t="s">
        <v>14</v>
      </c>
      <c r="I269" s="87">
        <f>VLOOKUP(A269,'[2]AJUSTE DE VALOR AN_11.5_MED_VIG'!$A$6:$I$6297,9,0)</f>
        <v>7.7138342031108031</v>
      </c>
    </row>
    <row r="270" s="81" customFormat="1" ht="15" customHeight="1">
      <c r="A270" s="82">
        <v>90259696</v>
      </c>
      <c r="B270" s="83">
        <v>20</v>
      </c>
      <c r="C270" s="84" t="s">
        <v>5988</v>
      </c>
      <c r="D270" s="84" t="s">
        <v>5988</v>
      </c>
      <c r="E270" s="84" t="s">
        <v>247</v>
      </c>
      <c r="F270" s="85">
        <v>1</v>
      </c>
      <c r="G270" s="86" t="s">
        <v>64</v>
      </c>
      <c r="H270" s="86" t="s">
        <v>14</v>
      </c>
      <c r="I270" s="87">
        <f>VLOOKUP(A270,'[2]AJUSTE DE VALOR AN_11.5_MED_VIG'!$A$6:$I$6297,9,0)</f>
        <v>11.316682162408418</v>
      </c>
    </row>
    <row r="271" s="81" customFormat="1" ht="15" customHeight="1">
      <c r="A271" s="82">
        <v>90307186</v>
      </c>
      <c r="B271" s="83">
        <v>20</v>
      </c>
      <c r="C271" s="84" t="s">
        <v>6390</v>
      </c>
      <c r="D271" s="84" t="s">
        <v>6391</v>
      </c>
      <c r="E271" s="84" t="s">
        <v>6383</v>
      </c>
      <c r="F271" s="85">
        <v>100</v>
      </c>
      <c r="G271" s="86" t="s">
        <v>18</v>
      </c>
      <c r="H271" s="86" t="s">
        <v>19</v>
      </c>
      <c r="I271" s="87">
        <f>VLOOKUP(A271,'[2]AJUSTE DE VALOR AN_11.5_MED_VIG'!$A$6:$I$6297,9,0)</f>
        <v>3.7539343276619763</v>
      </c>
    </row>
    <row r="272" s="81" customFormat="1" ht="15" customHeight="1">
      <c r="A272" s="82">
        <v>92467350</v>
      </c>
      <c r="B272" s="83">
        <v>20</v>
      </c>
      <c r="C272" s="84" t="s">
        <v>837</v>
      </c>
      <c r="D272" s="84" t="s">
        <v>838</v>
      </c>
      <c r="E272" s="84" t="s">
        <v>39</v>
      </c>
      <c r="F272" s="85">
        <v>1</v>
      </c>
      <c r="G272" s="86" t="s">
        <v>13</v>
      </c>
      <c r="H272" s="86" t="s">
        <v>14</v>
      </c>
      <c r="I272" s="87">
        <f>VLOOKUP(A272,'[2]AJUSTE DE VALOR AN_11.5_MED_VIG'!$A$6:$I$6297,9,0)</f>
        <v>43.859980936362518</v>
      </c>
    </row>
    <row r="273" s="81" customFormat="1" ht="15" customHeight="1">
      <c r="A273" s="82">
        <v>90153987</v>
      </c>
      <c r="B273" s="83">
        <v>20</v>
      </c>
      <c r="C273" s="84" t="s">
        <v>7286</v>
      </c>
      <c r="D273" s="84" t="s">
        <v>7287</v>
      </c>
      <c r="E273" s="84" t="s">
        <v>220</v>
      </c>
      <c r="F273" s="85">
        <v>1</v>
      </c>
      <c r="G273" s="86" t="s">
        <v>64</v>
      </c>
      <c r="H273" s="86" t="s">
        <v>14</v>
      </c>
      <c r="I273" s="87">
        <f>VLOOKUP(A273,'[2]AJUSTE DE VALOR AN_11.5_MED_VIG'!$A$6:$I$6297,9,0)</f>
        <v>16.34573447986056</v>
      </c>
    </row>
    <row r="274" s="81" customFormat="1" ht="15" customHeight="1">
      <c r="A274" s="82">
        <v>90298900</v>
      </c>
      <c r="B274" s="83">
        <v>20</v>
      </c>
      <c r="C274" s="84" t="s">
        <v>9425</v>
      </c>
      <c r="D274" s="84" t="s">
        <v>9426</v>
      </c>
      <c r="E274" s="84" t="s">
        <v>956</v>
      </c>
      <c r="F274" s="85">
        <v>1</v>
      </c>
      <c r="G274" s="86" t="s">
        <v>64</v>
      </c>
      <c r="H274" s="86" t="s">
        <v>14</v>
      </c>
      <c r="I274" s="87">
        <f>VLOOKUP(A274,'[2]AJUSTE DE VALOR AN_11.5_MED_VIG'!$A$6:$I$6297,9,0)</f>
        <v>29.539179058568557</v>
      </c>
    </row>
    <row r="275" s="81" customFormat="1" ht="15" customHeight="1">
      <c r="A275" s="82">
        <v>92431674</v>
      </c>
      <c r="B275" s="83">
        <v>20</v>
      </c>
      <c r="C275" s="84" t="s">
        <v>4302</v>
      </c>
      <c r="D275" s="84" t="s">
        <v>4303</v>
      </c>
      <c r="E275" s="84" t="s">
        <v>603</v>
      </c>
      <c r="F275" s="85">
        <v>1</v>
      </c>
      <c r="G275" s="86" t="s">
        <v>64</v>
      </c>
      <c r="H275" s="86" t="s">
        <v>14</v>
      </c>
      <c r="I275" s="87">
        <f>VLOOKUP(A275,'[2]AJUSTE DE VALOR AN_11.5_MED_VIG'!$A$6:$I$6297,9,0)</f>
        <v>26.026511615928083</v>
      </c>
    </row>
    <row r="276" s="81" customFormat="1" ht="15" customHeight="1">
      <c r="A276" s="82">
        <v>90380037</v>
      </c>
      <c r="B276" s="83">
        <v>20</v>
      </c>
      <c r="C276" s="84" t="s">
        <v>7157</v>
      </c>
      <c r="D276" s="84" t="s">
        <v>7158</v>
      </c>
      <c r="E276" s="84" t="s">
        <v>69</v>
      </c>
      <c r="F276" s="85">
        <v>1</v>
      </c>
      <c r="G276" s="86" t="s">
        <v>64</v>
      </c>
      <c r="H276" s="86" t="s">
        <v>14</v>
      </c>
      <c r="I276" s="87">
        <f>VLOOKUP(A276,'[2]AJUSTE DE VALOR AN_11.5_MED_VIG'!$A$6:$I$6297,9,0)</f>
        <v>1.7984702038899996</v>
      </c>
    </row>
    <row r="277" s="81" customFormat="1" ht="15" customHeight="1">
      <c r="A277" s="82">
        <v>90241223</v>
      </c>
      <c r="B277" s="83">
        <v>20</v>
      </c>
      <c r="C277" s="84" t="s">
        <v>3158</v>
      </c>
      <c r="D277" s="84" t="s">
        <v>3159</v>
      </c>
      <c r="E277" s="84" t="s">
        <v>528</v>
      </c>
      <c r="F277" s="85">
        <v>1</v>
      </c>
      <c r="G277" s="86" t="s">
        <v>64</v>
      </c>
      <c r="H277" s="86" t="s">
        <v>14</v>
      </c>
      <c r="I277" s="87">
        <f>VLOOKUP(A277,'[2]AJUSTE DE VALOR AN_11.5_MED_VIG'!$A$6:$I$6297,9,0)</f>
        <v>38.38034323972667</v>
      </c>
    </row>
    <row r="278" s="81" customFormat="1" ht="15" customHeight="1">
      <c r="A278" s="82">
        <v>92451926</v>
      </c>
      <c r="B278" s="83">
        <v>20</v>
      </c>
      <c r="C278" s="84" t="s">
        <v>8259</v>
      </c>
      <c r="D278" s="84" t="s">
        <v>8260</v>
      </c>
      <c r="E278" s="84" t="s">
        <v>92</v>
      </c>
      <c r="F278" s="85">
        <v>1</v>
      </c>
      <c r="G278" s="86" t="s">
        <v>10036</v>
      </c>
      <c r="H278" s="86" t="s">
        <v>14</v>
      </c>
      <c r="I278" s="87">
        <f>VLOOKUP(A278,'[2]AJUSTE DE VALOR AN_11.5_MED_VIG'!$A$6:$I$6297,9,0)</f>
        <v>54.38558644988327</v>
      </c>
    </row>
    <row r="279" s="81" customFormat="1" ht="15" customHeight="1">
      <c r="A279" s="82">
        <v>90121783</v>
      </c>
      <c r="B279" s="83">
        <v>20</v>
      </c>
      <c r="C279" s="84" t="s">
        <v>2539</v>
      </c>
      <c r="D279" s="84" t="s">
        <v>2539</v>
      </c>
      <c r="E279" s="84" t="s">
        <v>511</v>
      </c>
      <c r="F279" s="85">
        <v>1</v>
      </c>
      <c r="G279" s="86" t="s">
        <v>10036</v>
      </c>
      <c r="H279" s="86" t="s">
        <v>14</v>
      </c>
      <c r="I279" s="87">
        <f>VLOOKUP(A279,'[2]AJUSTE DE VALOR AN_11.5_MED_VIG'!$A$6:$I$6297,9,0)</f>
        <v>0.62055975092116566</v>
      </c>
    </row>
    <row r="280" s="81" customFormat="1" ht="15" customHeight="1">
      <c r="A280" s="82">
        <v>90259149</v>
      </c>
      <c r="B280" s="83">
        <v>20</v>
      </c>
      <c r="C280" s="84" t="s">
        <v>3935</v>
      </c>
      <c r="D280" s="84" t="s">
        <v>3939</v>
      </c>
      <c r="E280" s="84" t="s">
        <v>528</v>
      </c>
      <c r="F280" s="85">
        <v>1</v>
      </c>
      <c r="G280" s="86" t="s">
        <v>10036</v>
      </c>
      <c r="H280" s="86" t="s">
        <v>14</v>
      </c>
      <c r="I280" s="87">
        <f>VLOOKUP(A280,'[2]AJUSTE DE VALOR AN_11.5_MED_VIG'!$A$6:$I$6297,9,0)</f>
        <v>34.804581557631415</v>
      </c>
    </row>
    <row r="281" s="81" customFormat="1" ht="15" customHeight="1">
      <c r="A281" s="82">
        <v>90287886</v>
      </c>
      <c r="B281" s="83" t="s">
        <v>10073</v>
      </c>
      <c r="C281" s="84" t="s">
        <v>9879</v>
      </c>
      <c r="D281" s="84" t="s">
        <v>9880</v>
      </c>
      <c r="E281" s="84" t="s">
        <v>220</v>
      </c>
      <c r="F281" s="85">
        <v>1</v>
      </c>
      <c r="G281" s="86" t="s">
        <v>13</v>
      </c>
      <c r="H281" s="86" t="s">
        <v>14</v>
      </c>
      <c r="I281" s="87">
        <f>VLOOKUP(A281,'[2]AJUSTE DE VALOR AN_11.5_MED_VIG'!$A$6:$I$6297,9,0)</f>
        <v>2021.6577679999998</v>
      </c>
    </row>
    <row r="282" s="81" customFormat="1" ht="15" customHeight="1">
      <c r="A282" s="82">
        <v>92429351</v>
      </c>
      <c r="B282" s="83" t="s">
        <v>10073</v>
      </c>
      <c r="C282" s="84" t="s">
        <v>9445</v>
      </c>
      <c r="D282" s="84" t="s">
        <v>9446</v>
      </c>
      <c r="E282" s="84" t="s">
        <v>69</v>
      </c>
      <c r="F282" s="85">
        <v>1</v>
      </c>
      <c r="G282" s="86" t="s">
        <v>13</v>
      </c>
      <c r="H282" s="86" t="s">
        <v>14</v>
      </c>
      <c r="I282" s="87">
        <f>VLOOKUP(A282,'[2]AJUSTE DE VALOR AN_11.5_MED_VIG'!$A$6:$I$6297,9,0)</f>
        <v>332.00119408763391</v>
      </c>
    </row>
    <row r="283" s="81" customFormat="1" ht="15" customHeight="1">
      <c r="A283" s="82">
        <v>92433413</v>
      </c>
      <c r="B283" s="83">
        <v>20</v>
      </c>
      <c r="C283" s="84" t="s">
        <v>4189</v>
      </c>
      <c r="D283" s="84" t="s">
        <v>4190</v>
      </c>
      <c r="E283" s="84" t="s">
        <v>50</v>
      </c>
      <c r="F283" s="85">
        <v>1</v>
      </c>
      <c r="G283" s="86" t="s">
        <v>13</v>
      </c>
      <c r="H283" s="86" t="s">
        <v>14</v>
      </c>
      <c r="I283" s="87">
        <f>VLOOKUP(A283,'[2]AJUSTE DE VALOR AN_11.5_MED_VIG'!$A$6:$I$6297,9,0)</f>
        <v>6.8758977753181725</v>
      </c>
    </row>
    <row r="284" s="81" customFormat="1" ht="15" customHeight="1">
      <c r="A284" s="82">
        <v>90274857</v>
      </c>
      <c r="B284" s="83">
        <v>20</v>
      </c>
      <c r="C284" s="84" t="s">
        <v>6349</v>
      </c>
      <c r="D284" s="84" t="s">
        <v>6350</v>
      </c>
      <c r="E284" s="84" t="s">
        <v>36</v>
      </c>
      <c r="F284" s="85">
        <v>100</v>
      </c>
      <c r="G284" s="86" t="s">
        <v>18</v>
      </c>
      <c r="H284" s="86" t="s">
        <v>19</v>
      </c>
      <c r="I284" s="87">
        <f>VLOOKUP(A284,'[2]AJUSTE DE VALOR AN_11.5_MED_VIG'!$A$6:$I$6297,9,0)</f>
        <v>2.88653352585971</v>
      </c>
    </row>
    <row r="285" s="81" customFormat="1" ht="15" customHeight="1">
      <c r="A285" s="82">
        <v>92397662</v>
      </c>
      <c r="B285" s="83">
        <v>20</v>
      </c>
      <c r="C285" s="84" t="s">
        <v>2051</v>
      </c>
      <c r="D285" s="84" t="s">
        <v>2051</v>
      </c>
      <c r="E285" s="84" t="s">
        <v>39</v>
      </c>
      <c r="F285" s="85">
        <v>1</v>
      </c>
      <c r="G285" s="86" t="s">
        <v>13</v>
      </c>
      <c r="H285" s="86" t="s">
        <v>14</v>
      </c>
      <c r="I285" s="87">
        <f>VLOOKUP(A285,'[2]AJUSTE DE VALOR AN_11.5_MED_VIG'!$A$6:$I$6297,9,0)</f>
        <v>8.8591137965290709</v>
      </c>
    </row>
    <row r="286" s="81" customFormat="1" ht="15" customHeight="1">
      <c r="A286" s="82">
        <v>90939395</v>
      </c>
      <c r="B286" s="83">
        <v>20</v>
      </c>
      <c r="C286" s="84" t="s">
        <v>7852</v>
      </c>
      <c r="D286" s="84" t="s">
        <v>7852</v>
      </c>
      <c r="E286" s="84" t="s">
        <v>1744</v>
      </c>
      <c r="F286" s="85">
        <v>1</v>
      </c>
      <c r="G286" s="86" t="s">
        <v>10036</v>
      </c>
      <c r="H286" s="86" t="s">
        <v>14</v>
      </c>
      <c r="I286" s="87">
        <f>VLOOKUP(A286,'[2]AJUSTE DE VALOR AN_11.5_MED_VIG'!$A$6:$I$6297,9,0)</f>
        <v>249.06787323685606</v>
      </c>
    </row>
    <row r="287" s="81" customFormat="1" ht="15" customHeight="1">
      <c r="A287" s="82">
        <v>92460828</v>
      </c>
      <c r="B287" s="83">
        <v>20</v>
      </c>
      <c r="C287" s="84" t="s">
        <v>8713</v>
      </c>
      <c r="D287" s="84" t="s">
        <v>8714</v>
      </c>
      <c r="E287" s="84" t="s">
        <v>956</v>
      </c>
      <c r="F287" s="85">
        <v>1</v>
      </c>
      <c r="G287" s="86" t="s">
        <v>10103</v>
      </c>
      <c r="H287" s="86" t="s">
        <v>14</v>
      </c>
      <c r="I287" s="87">
        <f>VLOOKUP(A287,'[2]AJUSTE DE VALOR AN_11.5_MED_VIG'!$A$6:$I$6297,9,0)</f>
        <v>4.3894692073522785</v>
      </c>
    </row>
    <row r="288" s="81" customFormat="1" ht="15" customHeight="1">
      <c r="A288" s="82">
        <v>90287410</v>
      </c>
      <c r="B288" s="83">
        <v>20</v>
      </c>
      <c r="C288" s="84" t="s">
        <v>7905</v>
      </c>
      <c r="D288" s="84" t="s">
        <v>7906</v>
      </c>
      <c r="E288" s="84" t="s">
        <v>792</v>
      </c>
      <c r="F288" s="85">
        <v>1</v>
      </c>
      <c r="G288" s="86" t="s">
        <v>64</v>
      </c>
      <c r="H288" s="86" t="s">
        <v>14</v>
      </c>
      <c r="I288" s="87">
        <f>VLOOKUP(A288,'[2]AJUSTE DE VALOR AN_11.5_MED_VIG'!$A$6:$I$6297,9,0)</f>
        <v>79.267454604486261</v>
      </c>
    </row>
    <row r="289" s="81" customFormat="1" ht="15" customHeight="1">
      <c r="A289" s="82">
        <v>92416853</v>
      </c>
      <c r="B289" s="83">
        <v>20</v>
      </c>
      <c r="C289" s="84" t="s">
        <v>764</v>
      </c>
      <c r="D289" s="84" t="s">
        <v>765</v>
      </c>
      <c r="E289" s="84" t="s">
        <v>520</v>
      </c>
      <c r="F289" s="85">
        <v>1</v>
      </c>
      <c r="G289" s="86" t="s">
        <v>10036</v>
      </c>
      <c r="H289" s="86" t="s">
        <v>14</v>
      </c>
      <c r="I289" s="87">
        <f>VLOOKUP(A289,'[2]AJUSTE DE VALOR AN_11.5_MED_VIG'!$A$6:$I$6297,9,0)</f>
        <v>538.74783494448138</v>
      </c>
    </row>
    <row r="290" s="81" customFormat="1" ht="15" customHeight="1">
      <c r="A290" s="82">
        <v>90252446</v>
      </c>
      <c r="B290" s="83" t="s">
        <v>10073</v>
      </c>
      <c r="C290" s="84" t="s">
        <v>9984</v>
      </c>
      <c r="D290" s="84" t="s">
        <v>9985</v>
      </c>
      <c r="E290" s="84" t="s">
        <v>9986</v>
      </c>
      <c r="F290" s="85">
        <v>1</v>
      </c>
      <c r="G290" s="86" t="s">
        <v>64</v>
      </c>
      <c r="H290" s="86" t="s">
        <v>14</v>
      </c>
      <c r="I290" s="87">
        <f>VLOOKUP(A290,'[2]AJUSTE DE VALOR AN_11.5_MED_VIG'!$A$6:$I$6297,9,0)</f>
        <v>110.95418060872105</v>
      </c>
    </row>
    <row r="291" s="81" customFormat="1" ht="15" customHeight="1">
      <c r="A291" s="82">
        <v>92442757</v>
      </c>
      <c r="B291" s="83">
        <v>20</v>
      </c>
      <c r="C291" s="84" t="s">
        <v>2720</v>
      </c>
      <c r="D291" s="84" t="s">
        <v>2721</v>
      </c>
      <c r="E291" s="84" t="s">
        <v>603</v>
      </c>
      <c r="F291" s="85">
        <v>1</v>
      </c>
      <c r="G291" s="86" t="s">
        <v>64</v>
      </c>
      <c r="H291" s="86" t="s">
        <v>14</v>
      </c>
      <c r="I291" s="87">
        <f>VLOOKUP(A291,'[2]AJUSTE DE VALOR AN_11.5_MED_VIG'!$A$6:$I$6297,9,0)</f>
        <v>38.350103092185158</v>
      </c>
    </row>
    <row r="292" s="81" customFormat="1" ht="15" customHeight="1">
      <c r="A292" s="82">
        <v>92401074</v>
      </c>
      <c r="B292" s="83">
        <v>20</v>
      </c>
      <c r="C292" s="84" t="s">
        <v>2539</v>
      </c>
      <c r="D292" s="84" t="s">
        <v>2539</v>
      </c>
      <c r="E292" s="84" t="s">
        <v>334</v>
      </c>
      <c r="F292" s="85">
        <v>1</v>
      </c>
      <c r="G292" s="86" t="s">
        <v>10036</v>
      </c>
      <c r="H292" s="86" t="s">
        <v>14</v>
      </c>
      <c r="I292" s="87">
        <f>VLOOKUP(A292,'[2]AJUSTE DE VALOR AN_11.5_MED_VIG'!$A$6:$I$6297,9,0)</f>
        <v>0.6126232027633951</v>
      </c>
    </row>
    <row r="293" s="81" customFormat="1" ht="15" customHeight="1">
      <c r="A293" s="82">
        <v>90274024</v>
      </c>
      <c r="B293" s="83">
        <v>20</v>
      </c>
      <c r="C293" s="84" t="s">
        <v>5572</v>
      </c>
      <c r="D293" s="84" t="s">
        <v>5573</v>
      </c>
      <c r="E293" s="84" t="s">
        <v>69</v>
      </c>
      <c r="F293" s="85">
        <v>1</v>
      </c>
      <c r="G293" s="86" t="s">
        <v>64</v>
      </c>
      <c r="H293" s="86" t="s">
        <v>14</v>
      </c>
      <c r="I293" s="87">
        <f>VLOOKUP(A293,'[2]AJUSTE DE VALOR AN_11.5_MED_VIG'!$A$6:$I$6297,9,0)</f>
        <v>1.6566516858144318</v>
      </c>
    </row>
    <row r="294" s="81" customFormat="1" ht="15" customHeight="1">
      <c r="A294" s="82">
        <v>90274830</v>
      </c>
      <c r="B294" s="83">
        <v>20</v>
      </c>
      <c r="C294" s="84" t="s">
        <v>6353</v>
      </c>
      <c r="D294" s="84" t="s">
        <v>6354</v>
      </c>
      <c r="E294" s="84" t="s">
        <v>36</v>
      </c>
      <c r="F294" s="85">
        <v>50</v>
      </c>
      <c r="G294" s="86" t="s">
        <v>18</v>
      </c>
      <c r="H294" s="86" t="s">
        <v>19</v>
      </c>
      <c r="I294" s="87">
        <f>VLOOKUP(A294,'[2]AJUSTE DE VALOR AN_11.5_MED_VIG'!$A$6:$I$6297,9,0)</f>
        <v>3.2006123032848603</v>
      </c>
    </row>
    <row r="295" s="81" customFormat="1" ht="15" customHeight="1">
      <c r="A295" s="82">
        <v>90302761</v>
      </c>
      <c r="B295" s="83" t="s">
        <v>10073</v>
      </c>
      <c r="C295" s="84" t="s">
        <v>631</v>
      </c>
      <c r="D295" s="84" t="s">
        <v>632</v>
      </c>
      <c r="E295" s="84" t="s">
        <v>633</v>
      </c>
      <c r="F295" s="85">
        <v>1</v>
      </c>
      <c r="G295" s="86" t="s">
        <v>70</v>
      </c>
      <c r="H295" s="86" t="s">
        <v>14</v>
      </c>
      <c r="I295" s="87">
        <f>VLOOKUP(A295,'[2]AJUSTE DE VALOR AN_11.5_MED_VIG'!$A$6:$I$6297,9,0)</f>
        <v>437.71902293922341</v>
      </c>
    </row>
    <row r="296" s="81" customFormat="1" ht="15" customHeight="1">
      <c r="A296" s="82">
        <v>90210891</v>
      </c>
      <c r="B296" s="83">
        <v>20</v>
      </c>
      <c r="C296" s="84" t="s">
        <v>4651</v>
      </c>
      <c r="D296" s="84" t="s">
        <v>4652</v>
      </c>
      <c r="E296" s="84" t="s">
        <v>31</v>
      </c>
      <c r="F296" s="85">
        <v>1</v>
      </c>
      <c r="G296" s="86" t="s">
        <v>64</v>
      </c>
      <c r="H296" s="86" t="s">
        <v>14</v>
      </c>
      <c r="I296" s="87">
        <f>VLOOKUP(A296,'[2]AJUSTE DE VALOR AN_11.5_MED_VIG'!$A$6:$I$6297,9,0)</f>
        <v>2.673976265669511</v>
      </c>
    </row>
    <row r="297" s="81" customFormat="1" ht="15" customHeight="1">
      <c r="A297" s="82">
        <v>90301420</v>
      </c>
      <c r="B297" s="83">
        <v>20</v>
      </c>
      <c r="C297" s="84" t="s">
        <v>4879</v>
      </c>
      <c r="D297" s="84" t="s">
        <v>4881</v>
      </c>
      <c r="E297" s="84" t="s">
        <v>39</v>
      </c>
      <c r="F297" s="85">
        <v>1</v>
      </c>
      <c r="G297" s="86" t="s">
        <v>70</v>
      </c>
      <c r="H297" s="86" t="s">
        <v>14</v>
      </c>
      <c r="I297" s="87">
        <f>VLOOKUP(A297,'[2]AJUSTE DE VALOR AN_11.5_MED_VIG'!$A$6:$I$6297,9,0)</f>
        <v>100.45293577068861</v>
      </c>
    </row>
    <row r="298" s="81" customFormat="1" ht="15" customHeight="1">
      <c r="A298" s="82">
        <v>92471650</v>
      </c>
      <c r="B298" s="83">
        <v>20</v>
      </c>
      <c r="C298" s="84" t="s">
        <v>510</v>
      </c>
      <c r="D298" s="84" t="s">
        <v>510</v>
      </c>
      <c r="E298" s="84" t="s">
        <v>511</v>
      </c>
      <c r="F298" s="85">
        <v>1</v>
      </c>
      <c r="G298" s="86" t="s">
        <v>64</v>
      </c>
      <c r="H298" s="86" t="s">
        <v>14</v>
      </c>
      <c r="I298" s="87">
        <f>VLOOKUP(A298,'[2]AJUSTE DE VALOR AN_11.5_MED_VIG'!$A$6:$I$6297,9,0)</f>
        <v>0.48319937208607289</v>
      </c>
    </row>
    <row r="299" s="81" customFormat="1" ht="15" customHeight="1">
      <c r="A299" s="82">
        <v>92426115</v>
      </c>
      <c r="B299" s="83">
        <v>20</v>
      </c>
      <c r="C299" s="84" t="s">
        <v>8637</v>
      </c>
      <c r="D299" s="84" t="s">
        <v>8638</v>
      </c>
      <c r="E299" s="84" t="s">
        <v>520</v>
      </c>
      <c r="F299" s="85">
        <v>1</v>
      </c>
      <c r="G299" s="86" t="s">
        <v>485</v>
      </c>
      <c r="H299" s="86" t="s">
        <v>14</v>
      </c>
      <c r="I299" s="87">
        <f>VLOOKUP(A299,'[2]AJUSTE DE VALOR AN_11.5_MED_VIG'!$A$6:$I$6297,9,0)</f>
        <v>9.3330114343003423</v>
      </c>
    </row>
    <row r="300" s="81" customFormat="1" ht="15" customHeight="1">
      <c r="A300" s="82">
        <v>90307178</v>
      </c>
      <c r="B300" s="83">
        <v>20</v>
      </c>
      <c r="C300" s="84" t="s">
        <v>6392</v>
      </c>
      <c r="D300" s="84" t="s">
        <v>6393</v>
      </c>
      <c r="E300" s="84" t="s">
        <v>6383</v>
      </c>
      <c r="F300" s="85">
        <v>50</v>
      </c>
      <c r="G300" s="86" t="s">
        <v>18</v>
      </c>
      <c r="H300" s="86" t="s">
        <v>19</v>
      </c>
      <c r="I300" s="87">
        <f>VLOOKUP(A300,'[2]AJUSTE DE VALOR AN_11.5_MED_VIG'!$A$6:$I$6297,9,0)</f>
        <v>3.753871217820353</v>
      </c>
    </row>
    <row r="301" s="81" customFormat="1" ht="15" customHeight="1">
      <c r="A301" s="82">
        <v>91504015</v>
      </c>
      <c r="B301" s="83">
        <v>20</v>
      </c>
      <c r="C301" s="84" t="s">
        <v>6013</v>
      </c>
      <c r="D301" s="84" t="s">
        <v>6014</v>
      </c>
      <c r="E301" s="84" t="s">
        <v>1221</v>
      </c>
      <c r="F301" s="85">
        <v>1</v>
      </c>
      <c r="G301" s="86" t="s">
        <v>64</v>
      </c>
      <c r="H301" s="86" t="s">
        <v>14</v>
      </c>
      <c r="I301" s="87">
        <f>VLOOKUP(A301,'[2]AJUSTE DE VALOR AN_11.5_MED_VIG'!$A$6:$I$6297,9,0)</f>
        <v>78.951221938247713</v>
      </c>
    </row>
    <row r="302" s="81" customFormat="1" ht="15" customHeight="1">
      <c r="A302" s="82">
        <v>92437915</v>
      </c>
      <c r="B302" s="83">
        <v>20</v>
      </c>
      <c r="C302" s="84" t="s">
        <v>7711</v>
      </c>
      <c r="D302" s="84" t="s">
        <v>7712</v>
      </c>
      <c r="E302" s="84" t="s">
        <v>12</v>
      </c>
      <c r="F302" s="85">
        <v>1</v>
      </c>
      <c r="G302" s="86" t="s">
        <v>10103</v>
      </c>
      <c r="H302" s="86" t="s">
        <v>14</v>
      </c>
      <c r="I302" s="87">
        <f>VLOOKUP(A302,'[2]AJUSTE DE VALOR AN_11.5_MED_VIG'!$A$6:$I$6297,9,0)</f>
        <v>31.161292686570334</v>
      </c>
    </row>
    <row r="303" s="81" customFormat="1" ht="15" customHeight="1">
      <c r="A303" s="82">
        <v>92214010</v>
      </c>
      <c r="B303" s="83">
        <v>20</v>
      </c>
      <c r="C303" s="84" t="s">
        <v>2946</v>
      </c>
      <c r="D303" s="84" t="s">
        <v>2947</v>
      </c>
      <c r="E303" s="84" t="s">
        <v>603</v>
      </c>
      <c r="F303" s="85">
        <v>10</v>
      </c>
      <c r="G303" s="86" t="s">
        <v>18</v>
      </c>
      <c r="H303" s="86" t="s">
        <v>19</v>
      </c>
      <c r="I303" s="87">
        <f>VLOOKUP(A303,'[2]AJUSTE DE VALOR AN_11.5_MED_VIG'!$A$6:$I$6297,9,0)</f>
        <v>8.480137450697308</v>
      </c>
    </row>
    <row r="304" s="81" customFormat="1" ht="15" customHeight="1">
      <c r="A304" s="82">
        <v>90281314</v>
      </c>
      <c r="B304" s="83">
        <v>20</v>
      </c>
      <c r="C304" s="84" t="s">
        <v>2541</v>
      </c>
      <c r="D304" s="84" t="s">
        <v>2542</v>
      </c>
      <c r="E304" s="84" t="s">
        <v>554</v>
      </c>
      <c r="F304" s="85">
        <v>1</v>
      </c>
      <c r="G304" s="86" t="s">
        <v>10036</v>
      </c>
      <c r="H304" s="86" t="s">
        <v>14</v>
      </c>
      <c r="I304" s="87">
        <f>VLOOKUP(A304,'[2]AJUSTE DE VALOR AN_11.5_MED_VIG'!$A$6:$I$6297,9,0)</f>
        <v>5.2795146871941849</v>
      </c>
    </row>
    <row r="305" s="81" customFormat="1" ht="15" customHeight="1">
      <c r="A305" s="82">
        <v>92434444</v>
      </c>
      <c r="B305" s="83">
        <v>20</v>
      </c>
      <c r="C305" s="84" t="s">
        <v>3943</v>
      </c>
      <c r="D305" s="84" t="s">
        <v>3945</v>
      </c>
      <c r="E305" s="84" t="s">
        <v>50</v>
      </c>
      <c r="F305" s="85">
        <v>1</v>
      </c>
      <c r="G305" s="86" t="s">
        <v>13</v>
      </c>
      <c r="H305" s="86" t="s">
        <v>14</v>
      </c>
      <c r="I305" s="87">
        <f>VLOOKUP(A305,'[2]AJUSTE DE VALOR AN_11.5_MED_VIG'!$A$6:$I$6297,9,0)</f>
        <v>40.022971614890395</v>
      </c>
    </row>
    <row r="306" s="81" customFormat="1" ht="15" customHeight="1">
      <c r="A306" s="82">
        <v>92395945</v>
      </c>
      <c r="B306" s="83">
        <v>20</v>
      </c>
      <c r="C306" s="84" t="s">
        <v>7269</v>
      </c>
      <c r="D306" s="84" t="s">
        <v>7270</v>
      </c>
      <c r="E306" s="84" t="s">
        <v>220</v>
      </c>
      <c r="F306" s="85">
        <v>1</v>
      </c>
      <c r="G306" s="86" t="s">
        <v>10103</v>
      </c>
      <c r="H306" s="86" t="s">
        <v>14</v>
      </c>
      <c r="I306" s="87">
        <f>VLOOKUP(A306,'[2]AJUSTE DE VALOR AN_11.5_MED_VIG'!$A$6:$I$6297,9,0)</f>
        <v>18.529758227651691</v>
      </c>
    </row>
    <row r="307" s="81" customFormat="1" ht="15" customHeight="1">
      <c r="A307" s="82">
        <v>90162935</v>
      </c>
      <c r="B307" s="83">
        <v>20</v>
      </c>
      <c r="C307" s="84" t="s">
        <v>7725</v>
      </c>
      <c r="D307" s="84" t="s">
        <v>7726</v>
      </c>
      <c r="E307" s="84" t="s">
        <v>12</v>
      </c>
      <c r="F307" s="85">
        <v>1</v>
      </c>
      <c r="G307" s="86" t="s">
        <v>10103</v>
      </c>
      <c r="H307" s="86" t="s">
        <v>14</v>
      </c>
      <c r="I307" s="87">
        <f>VLOOKUP(A307,'[2]AJUSTE DE VALOR AN_11.5_MED_VIG'!$A$6:$I$6297,9,0)</f>
        <v>15.122893133020966</v>
      </c>
    </row>
    <row r="308" s="81" customFormat="1" ht="15" customHeight="1">
      <c r="A308" s="82">
        <v>92457355</v>
      </c>
      <c r="B308" s="83" t="s">
        <v>10073</v>
      </c>
      <c r="C308" s="84" t="s">
        <v>7034</v>
      </c>
      <c r="D308" s="84" t="s">
        <v>7034</v>
      </c>
      <c r="E308" s="84" t="s">
        <v>39</v>
      </c>
      <c r="F308" s="85">
        <v>1</v>
      </c>
      <c r="G308" s="86" t="s">
        <v>13</v>
      </c>
      <c r="H308" s="86" t="s">
        <v>14</v>
      </c>
      <c r="I308" s="87">
        <f>VLOOKUP(A308,'[2]AJUSTE DE VALOR AN_11.5_MED_VIG'!$A$6:$I$6297,9,0)</f>
        <v>121.41151737043094</v>
      </c>
    </row>
    <row r="309" s="81" customFormat="1" ht="15" customHeight="1">
      <c r="A309" s="82">
        <v>92399843</v>
      </c>
      <c r="B309" s="83">
        <v>20</v>
      </c>
      <c r="C309" s="84" t="s">
        <v>4862</v>
      </c>
      <c r="D309" s="84" t="s">
        <v>4863</v>
      </c>
      <c r="E309" s="84" t="s">
        <v>69</v>
      </c>
      <c r="F309" s="85">
        <v>1</v>
      </c>
      <c r="G309" s="86" t="s">
        <v>70</v>
      </c>
      <c r="H309" s="86" t="s">
        <v>14</v>
      </c>
      <c r="I309" s="87">
        <f>VLOOKUP(A309,'[2]AJUSTE DE VALOR AN_11.5_MED_VIG'!$A$6:$I$6297,9,0)</f>
        <v>125.4312572325714</v>
      </c>
    </row>
    <row r="310" s="81" customFormat="1" ht="15" customHeight="1">
      <c r="A310" s="82">
        <v>90455045</v>
      </c>
      <c r="B310" s="83">
        <v>20</v>
      </c>
      <c r="C310" s="84" t="s">
        <v>7748</v>
      </c>
      <c r="D310" s="84" t="s">
        <v>7750</v>
      </c>
      <c r="E310" s="84" t="s">
        <v>520</v>
      </c>
      <c r="F310" s="85">
        <v>500</v>
      </c>
      <c r="G310" s="86" t="s">
        <v>18</v>
      </c>
      <c r="H310" s="86" t="s">
        <v>19</v>
      </c>
      <c r="I310" s="87">
        <f>VLOOKUP(A310,'[2]AJUSTE DE VALOR AN_11.5_MED_VIG'!$A$6:$I$6297,9,0)</f>
        <v>3.7415267228353732</v>
      </c>
    </row>
    <row r="311" s="81" customFormat="1" ht="15" customHeight="1">
      <c r="A311" s="82">
        <v>92371000</v>
      </c>
      <c r="B311" s="83">
        <v>20</v>
      </c>
      <c r="C311" s="84" t="s">
        <v>6431</v>
      </c>
      <c r="D311" s="84" t="s">
        <v>6432</v>
      </c>
      <c r="E311" s="84" t="s">
        <v>603</v>
      </c>
      <c r="F311" s="85">
        <v>240</v>
      </c>
      <c r="G311" s="86" t="s">
        <v>18</v>
      </c>
      <c r="H311" s="86" t="s">
        <v>19</v>
      </c>
      <c r="I311" s="87">
        <f>VLOOKUP(A311,'[2]AJUSTE DE VALOR AN_11.5_MED_VIG'!$A$6:$I$6297,9,0)</f>
        <v>5.2692792341865626</v>
      </c>
    </row>
    <row r="312" s="81" customFormat="1" ht="15" customHeight="1">
      <c r="A312" s="82">
        <v>90298179</v>
      </c>
      <c r="B312" s="83">
        <v>20</v>
      </c>
      <c r="C312" s="84" t="s">
        <v>3031</v>
      </c>
      <c r="D312" s="84" t="s">
        <v>3032</v>
      </c>
      <c r="E312" s="84" t="s">
        <v>31</v>
      </c>
      <c r="F312" s="85">
        <v>1</v>
      </c>
      <c r="G312" s="86" t="s">
        <v>10036</v>
      </c>
      <c r="H312" s="86" t="s">
        <v>14</v>
      </c>
      <c r="I312" s="87">
        <f>VLOOKUP(A312,'[2]AJUSTE DE VALOR AN_11.5_MED_VIG'!$A$6:$I$6297,9,0)</f>
        <v>111.35069940847804</v>
      </c>
    </row>
    <row r="313" s="81" customFormat="1" ht="15" customHeight="1">
      <c r="A313" s="82">
        <v>90773012</v>
      </c>
      <c r="B313" s="83">
        <v>20</v>
      </c>
      <c r="C313" s="84" t="s">
        <v>1985</v>
      </c>
      <c r="D313" s="84" t="s">
        <v>1986</v>
      </c>
      <c r="E313" s="84" t="s">
        <v>235</v>
      </c>
      <c r="F313" s="85">
        <v>1</v>
      </c>
      <c r="G313" s="86" t="s">
        <v>13</v>
      </c>
      <c r="H313" s="86" t="s">
        <v>14</v>
      </c>
      <c r="I313" s="87">
        <f>VLOOKUP(A313,'[2]AJUSTE DE VALOR AN_11.5_MED_VIG'!$A$6:$I$6297,9,0)</f>
        <v>48.997588058804475</v>
      </c>
    </row>
    <row r="314" s="81" customFormat="1" ht="15" customHeight="1">
      <c r="A314" s="82">
        <v>92426832</v>
      </c>
      <c r="B314" s="83">
        <v>20</v>
      </c>
      <c r="C314" s="84" t="s">
        <v>7858</v>
      </c>
      <c r="D314" s="84" t="s">
        <v>7859</v>
      </c>
      <c r="E314" s="84" t="s">
        <v>871</v>
      </c>
      <c r="F314" s="85">
        <v>1</v>
      </c>
      <c r="G314" s="86" t="s">
        <v>64</v>
      </c>
      <c r="H314" s="86" t="s">
        <v>14</v>
      </c>
      <c r="I314" s="87">
        <f>VLOOKUP(A314,'[2]AJUSTE DE VALOR AN_11.5_MED_VIG'!$A$6:$I$6297,9,0)</f>
        <v>25.334094120992901</v>
      </c>
    </row>
    <row r="315" s="81" customFormat="1" ht="15" customHeight="1">
      <c r="A315" s="82">
        <v>90302168</v>
      </c>
      <c r="B315" s="83">
        <v>20</v>
      </c>
      <c r="C315" s="84" t="s">
        <v>1374</v>
      </c>
      <c r="D315" s="84" t="s">
        <v>1375</v>
      </c>
      <c r="E315" s="84" t="s">
        <v>720</v>
      </c>
      <c r="F315" s="85">
        <v>60</v>
      </c>
      <c r="G315" s="86" t="s">
        <v>10111</v>
      </c>
      <c r="H315" s="86" t="s">
        <v>19</v>
      </c>
      <c r="I315" s="87">
        <f>VLOOKUP(A315,'[2]AJUSTE DE VALOR AN_11.5_MED_VIG'!$A$6:$I$6297,9,0)</f>
        <v>4.9080468449999994</v>
      </c>
    </row>
    <row r="316" s="81" customFormat="1" ht="15" customHeight="1">
      <c r="A316" s="82">
        <v>92405088</v>
      </c>
      <c r="B316" s="83">
        <v>20</v>
      </c>
      <c r="C316" s="84" t="s">
        <v>5979</v>
      </c>
      <c r="D316" s="84" t="s">
        <v>5980</v>
      </c>
      <c r="E316" s="84" t="s">
        <v>334</v>
      </c>
      <c r="F316" s="85">
        <v>1</v>
      </c>
      <c r="G316" s="86" t="s">
        <v>13</v>
      </c>
      <c r="H316" s="86" t="s">
        <v>14</v>
      </c>
      <c r="I316" s="87">
        <f>VLOOKUP(A316,'[2]AJUSTE DE VALOR AN_11.5_MED_VIG'!$A$6:$I$6297,9,0)</f>
        <v>17.557066164350754</v>
      </c>
    </row>
    <row r="317" s="81" customFormat="1" ht="15" customHeight="1">
      <c r="A317" s="82">
        <v>92436706</v>
      </c>
      <c r="B317" s="83">
        <v>20</v>
      </c>
      <c r="C317" s="84" t="s">
        <v>3445</v>
      </c>
      <c r="D317" s="84" t="s">
        <v>3446</v>
      </c>
      <c r="E317" s="84" t="s">
        <v>603</v>
      </c>
      <c r="F317" s="85">
        <v>20</v>
      </c>
      <c r="G317" s="86" t="s">
        <v>18</v>
      </c>
      <c r="H317" s="86" t="s">
        <v>19</v>
      </c>
      <c r="I317" s="87">
        <f>VLOOKUP(A317,'[2]AJUSTE DE VALOR AN_11.5_MED_VIG'!$A$6:$I$6297,9,0)</f>
        <v>0.71353628149049997</v>
      </c>
    </row>
    <row r="318" s="81" customFormat="1" ht="15" customHeight="1">
      <c r="A318" s="82">
        <v>90260457</v>
      </c>
      <c r="B318" s="83">
        <v>20</v>
      </c>
      <c r="C318" s="84" t="s">
        <v>8901</v>
      </c>
      <c r="D318" s="84" t="s">
        <v>8902</v>
      </c>
      <c r="E318" s="84" t="s">
        <v>150</v>
      </c>
      <c r="F318" s="85">
        <v>1</v>
      </c>
      <c r="G318" s="86" t="s">
        <v>10036</v>
      </c>
      <c r="H318" s="86" t="s">
        <v>14</v>
      </c>
      <c r="I318" s="87">
        <f>VLOOKUP(A318,'[2]AJUSTE DE VALOR AN_11.5_MED_VIG'!$A$6:$I$6297,9,0)</f>
        <v>238.79783321854381</v>
      </c>
    </row>
    <row r="319" s="81" customFormat="1" ht="15" customHeight="1">
      <c r="A319" s="85">
        <v>90257804</v>
      </c>
      <c r="B319" s="83">
        <v>20</v>
      </c>
      <c r="C319" s="84" t="s">
        <v>9759</v>
      </c>
      <c r="D319" s="84" t="s">
        <v>9760</v>
      </c>
      <c r="E319" s="84" t="s">
        <v>414</v>
      </c>
      <c r="F319" s="85">
        <v>1</v>
      </c>
      <c r="G319" s="86" t="s">
        <v>64</v>
      </c>
      <c r="H319" s="86" t="s">
        <v>14</v>
      </c>
      <c r="I319" s="87">
        <f>VLOOKUP(A319,'[2]AJUSTE DE VALOR AN_11.5_MED_VIG'!$A$6:$I$6297,9,0)</f>
        <v>23.620000000000001</v>
      </c>
    </row>
    <row r="320" s="81" customFormat="1" ht="15" customHeight="1">
      <c r="A320" s="82">
        <v>90249194</v>
      </c>
      <c r="B320" s="83">
        <v>20</v>
      </c>
      <c r="C320" s="84" t="s">
        <v>3943</v>
      </c>
      <c r="D320" s="84" t="s">
        <v>3944</v>
      </c>
      <c r="E320" s="84" t="s">
        <v>247</v>
      </c>
      <c r="F320" s="85">
        <v>1</v>
      </c>
      <c r="G320" s="86" t="s">
        <v>13</v>
      </c>
      <c r="H320" s="86" t="s">
        <v>14</v>
      </c>
      <c r="I320" s="87">
        <f>VLOOKUP(A320,'[2]AJUSTE DE VALOR AN_11.5_MED_VIG'!$A$6:$I$6297,9,0)</f>
        <v>33.138338852654002</v>
      </c>
    </row>
    <row r="321" s="81" customFormat="1" ht="15" customHeight="1">
      <c r="A321" s="82">
        <v>90938720</v>
      </c>
      <c r="B321" s="83">
        <v>20</v>
      </c>
      <c r="C321" s="84" t="s">
        <v>1747</v>
      </c>
      <c r="D321" s="84" t="s">
        <v>1747</v>
      </c>
      <c r="E321" s="84" t="s">
        <v>1744</v>
      </c>
      <c r="F321" s="85">
        <v>1</v>
      </c>
      <c r="G321" s="86" t="s">
        <v>10036</v>
      </c>
      <c r="H321" s="86" t="s">
        <v>14</v>
      </c>
      <c r="I321" s="87">
        <f>VLOOKUP(A321,'[2]AJUSTE DE VALOR AN_11.5_MED_VIG'!$A$6:$I$6297,9,0)</f>
        <v>439.68750041180022</v>
      </c>
    </row>
    <row r="322" s="81" customFormat="1" ht="15" customHeight="1">
      <c r="A322" s="82">
        <v>92389554</v>
      </c>
      <c r="B322" s="83">
        <v>20</v>
      </c>
      <c r="C322" s="84" t="s">
        <v>1258</v>
      </c>
      <c r="D322" s="84" t="s">
        <v>1259</v>
      </c>
      <c r="E322" s="84" t="s">
        <v>334</v>
      </c>
      <c r="F322" s="85">
        <v>1</v>
      </c>
      <c r="G322" s="86" t="s">
        <v>485</v>
      </c>
      <c r="H322" s="86" t="s">
        <v>14</v>
      </c>
      <c r="I322" s="87">
        <f>VLOOKUP(A322,'[2]AJUSTE DE VALOR AN_11.5_MED_VIG'!$A$6:$I$6297,9,0)</f>
        <v>29.702769327425184</v>
      </c>
    </row>
    <row r="323" s="81" customFormat="1" ht="15" customHeight="1">
      <c r="A323" s="82">
        <v>90298918</v>
      </c>
      <c r="B323" s="83">
        <v>20</v>
      </c>
      <c r="C323" s="84" t="s">
        <v>5554</v>
      </c>
      <c r="D323" s="84" t="s">
        <v>5555</v>
      </c>
      <c r="E323" s="84" t="s">
        <v>956</v>
      </c>
      <c r="F323" s="85">
        <v>1</v>
      </c>
      <c r="G323" s="86" t="s">
        <v>10103</v>
      </c>
      <c r="H323" s="86" t="s">
        <v>14</v>
      </c>
      <c r="I323" s="87">
        <f>VLOOKUP(A323,'[2]AJUSTE DE VALOR AN_11.5_MED_VIG'!$A$6:$I$6297,9,0)</f>
        <v>15.200413462313856</v>
      </c>
    </row>
    <row r="324" s="81" customFormat="1" ht="15" customHeight="1">
      <c r="A324" s="82">
        <v>90248899</v>
      </c>
      <c r="B324" s="83">
        <v>20</v>
      </c>
      <c r="C324" s="84" t="s">
        <v>2943</v>
      </c>
      <c r="D324" s="84" t="s">
        <v>2943</v>
      </c>
      <c r="E324" s="84" t="s">
        <v>247</v>
      </c>
      <c r="F324" s="85">
        <v>1</v>
      </c>
      <c r="G324" s="86" t="s">
        <v>13</v>
      </c>
      <c r="H324" s="86" t="s">
        <v>14</v>
      </c>
      <c r="I324" s="87">
        <f>VLOOKUP(A324,'[2]AJUSTE DE VALOR AN_11.5_MED_VIG'!$A$6:$I$6297,9,0)</f>
        <v>108.46309733199043</v>
      </c>
    </row>
    <row r="325" s="81" customFormat="1" ht="15" customHeight="1">
      <c r="A325" s="82">
        <v>92454194</v>
      </c>
      <c r="B325" s="83">
        <v>20</v>
      </c>
      <c r="C325" s="84" t="s">
        <v>3887</v>
      </c>
      <c r="D325" s="84" t="s">
        <v>3887</v>
      </c>
      <c r="E325" s="84" t="s">
        <v>50</v>
      </c>
      <c r="F325" s="85">
        <v>1</v>
      </c>
      <c r="G325" s="86" t="s">
        <v>64</v>
      </c>
      <c r="H325" s="86" t="s">
        <v>14</v>
      </c>
      <c r="I325" s="87">
        <f>VLOOKUP(A325,'[2]AJUSTE DE VALOR AN_11.5_MED_VIG'!$A$6:$I$6297,9,0)</f>
        <v>7.5006829373206845</v>
      </c>
    </row>
    <row r="326" s="81" customFormat="1" ht="15" customHeight="1">
      <c r="A326" s="82">
        <v>90307348</v>
      </c>
      <c r="B326" s="83">
        <v>20</v>
      </c>
      <c r="C326" s="84" t="s">
        <v>3591</v>
      </c>
      <c r="D326" s="84" t="s">
        <v>3591</v>
      </c>
      <c r="E326" s="84" t="s">
        <v>504</v>
      </c>
      <c r="F326" s="85">
        <v>1</v>
      </c>
      <c r="G326" s="86" t="s">
        <v>64</v>
      </c>
      <c r="H326" s="86" t="s">
        <v>14</v>
      </c>
      <c r="I326" s="87">
        <f>VLOOKUP(A326,'[2]AJUSTE DE VALOR AN_11.5_MED_VIG'!$A$6:$I$6297,9,0)</f>
        <v>37.373607039761723</v>
      </c>
    </row>
    <row r="327" s="81" customFormat="1" ht="15" customHeight="1">
      <c r="A327" s="82">
        <v>90020669</v>
      </c>
      <c r="B327" s="83">
        <v>20</v>
      </c>
      <c r="C327" s="84" t="s">
        <v>623</v>
      </c>
      <c r="D327" s="84" t="s">
        <v>623</v>
      </c>
      <c r="E327" s="84" t="s">
        <v>624</v>
      </c>
      <c r="F327" s="85">
        <v>1</v>
      </c>
      <c r="G327" s="86" t="s">
        <v>64</v>
      </c>
      <c r="H327" s="86" t="s">
        <v>14</v>
      </c>
      <c r="I327" s="87">
        <f>VLOOKUP(A327,'[2]AJUSTE DE VALOR AN_11.5_MED_VIG'!$A$6:$I$6297,9,0)</f>
        <v>15.82957038222755</v>
      </c>
    </row>
    <row r="328" s="81" customFormat="1" ht="15" customHeight="1">
      <c r="A328" s="82">
        <v>92264069</v>
      </c>
      <c r="B328" s="83">
        <v>20</v>
      </c>
      <c r="C328" s="84" t="s">
        <v>501</v>
      </c>
      <c r="D328" s="84" t="s">
        <v>501</v>
      </c>
      <c r="E328" s="84" t="s">
        <v>502</v>
      </c>
      <c r="F328" s="85">
        <v>1</v>
      </c>
      <c r="G328" s="86" t="s">
        <v>64</v>
      </c>
      <c r="H328" s="86" t="s">
        <v>14</v>
      </c>
      <c r="I328" s="87">
        <f>VLOOKUP(A328,'[2]AJUSTE DE VALOR AN_11.5_MED_VIG'!$A$6:$I$6297,9,0)</f>
        <v>0.68569222704444188</v>
      </c>
    </row>
    <row r="329" s="81" customFormat="1" ht="15" customHeight="1">
      <c r="A329" s="82">
        <v>92367208</v>
      </c>
      <c r="B329" s="83" t="s">
        <v>10073</v>
      </c>
      <c r="C329" s="84" t="s">
        <v>3849</v>
      </c>
      <c r="D329" s="84" t="s">
        <v>3850</v>
      </c>
      <c r="E329" s="84" t="s">
        <v>3851</v>
      </c>
      <c r="F329" s="85">
        <v>1</v>
      </c>
      <c r="G329" s="86" t="s">
        <v>13</v>
      </c>
      <c r="H329" s="86" t="s">
        <v>14</v>
      </c>
      <c r="I329" s="87">
        <f>VLOOKUP(A329,'[2]AJUSTE DE VALOR AN_11.5_MED_VIG'!$A$6:$I$6297,9,0)</f>
        <v>1119.9015385257969</v>
      </c>
    </row>
    <row r="330" s="81" customFormat="1" ht="15" customHeight="1">
      <c r="A330" s="82">
        <v>90298500</v>
      </c>
      <c r="B330" s="83">
        <v>20</v>
      </c>
      <c r="C330" s="84" t="s">
        <v>10018</v>
      </c>
      <c r="D330" s="84" t="s">
        <v>10018</v>
      </c>
      <c r="E330" s="84" t="s">
        <v>10019</v>
      </c>
      <c r="F330" s="85">
        <v>1</v>
      </c>
      <c r="G330" s="86" t="s">
        <v>13</v>
      </c>
      <c r="H330" s="86" t="s">
        <v>14</v>
      </c>
      <c r="I330" s="87">
        <f>VLOOKUP(A330,'[2]AJUSTE DE VALOR AN_11.5_MED_VIG'!$A$6:$I$6297,9,0)</f>
        <v>15.620958378556008</v>
      </c>
    </row>
    <row r="331" s="81" customFormat="1" ht="15" customHeight="1">
      <c r="A331" s="82">
        <v>90284933</v>
      </c>
      <c r="B331" s="83">
        <v>20</v>
      </c>
      <c r="C331" s="84" t="s">
        <v>2627</v>
      </c>
      <c r="D331" s="84" t="s">
        <v>2628</v>
      </c>
      <c r="E331" s="84" t="s">
        <v>561</v>
      </c>
      <c r="F331" s="85">
        <v>1</v>
      </c>
      <c r="G331" s="86" t="s">
        <v>10036</v>
      </c>
      <c r="H331" s="86" t="s">
        <v>14</v>
      </c>
      <c r="I331" s="87">
        <f>VLOOKUP(A331,'[2]AJUSTE DE VALOR AN_11.5_MED_VIG'!$A$6:$I$6297,9,0)</f>
        <v>8.9999768889926486</v>
      </c>
    </row>
    <row r="332" s="81" customFormat="1" ht="15" customHeight="1">
      <c r="A332" s="82">
        <v>92398847</v>
      </c>
      <c r="B332" s="83">
        <v>20</v>
      </c>
      <c r="C332" s="84" t="s">
        <v>2991</v>
      </c>
      <c r="D332" s="84" t="s">
        <v>2992</v>
      </c>
      <c r="E332" s="84" t="s">
        <v>504</v>
      </c>
      <c r="F332" s="85">
        <v>1</v>
      </c>
      <c r="G332" s="86" t="s">
        <v>10036</v>
      </c>
      <c r="H332" s="86" t="s">
        <v>14</v>
      </c>
      <c r="I332" s="87">
        <f>VLOOKUP(A332,'[2]AJUSTE DE VALOR AN_11.5_MED_VIG'!$A$6:$I$6297,9,0)</f>
        <v>115.48289844575851</v>
      </c>
    </row>
    <row r="333" s="81" customFormat="1" ht="15" customHeight="1">
      <c r="A333" s="82">
        <v>92439152</v>
      </c>
      <c r="B333" s="83">
        <v>20</v>
      </c>
      <c r="C333" s="84" t="s">
        <v>5241</v>
      </c>
      <c r="D333" s="84" t="s">
        <v>5242</v>
      </c>
      <c r="E333" s="84" t="s">
        <v>504</v>
      </c>
      <c r="F333" s="85">
        <v>1</v>
      </c>
      <c r="G333" s="86" t="s">
        <v>10099</v>
      </c>
      <c r="H333" s="86" t="s">
        <v>14</v>
      </c>
      <c r="I333" s="87">
        <f>VLOOKUP(A333,'[2]AJUSTE DE VALOR AN_11.5_MED_VIG'!$A$6:$I$6297,9,0)</f>
        <v>120.65117577764808</v>
      </c>
    </row>
    <row r="334" s="81" customFormat="1" ht="15" customHeight="1">
      <c r="A334" s="82">
        <v>90287304</v>
      </c>
      <c r="B334" s="83">
        <v>20</v>
      </c>
      <c r="C334" s="84" t="s">
        <v>7336</v>
      </c>
      <c r="D334" s="84" t="s">
        <v>7337</v>
      </c>
      <c r="E334" s="84" t="s">
        <v>461</v>
      </c>
      <c r="F334" s="85">
        <v>1</v>
      </c>
      <c r="G334" s="86" t="s">
        <v>10103</v>
      </c>
      <c r="H334" s="86" t="s">
        <v>14</v>
      </c>
      <c r="I334" s="87">
        <f>VLOOKUP(A334,'[2]AJUSTE DE VALOR AN_11.5_MED_VIG'!$A$6:$I$6297,9,0)</f>
        <v>39.071307064140001</v>
      </c>
    </row>
    <row r="335" s="81" customFormat="1" ht="15" customHeight="1">
      <c r="A335" s="82">
        <v>92382797</v>
      </c>
      <c r="B335" s="83">
        <v>20</v>
      </c>
      <c r="C335" s="84" t="s">
        <v>5138</v>
      </c>
      <c r="D335" s="84" t="s">
        <v>5139</v>
      </c>
      <c r="E335" s="84" t="s">
        <v>633</v>
      </c>
      <c r="F335" s="85">
        <v>1</v>
      </c>
      <c r="G335" s="86" t="s">
        <v>5137</v>
      </c>
      <c r="H335" s="86" t="s">
        <v>14</v>
      </c>
      <c r="I335" s="87">
        <f>VLOOKUP(A335,'[2]AJUSTE DE VALOR AN_11.5_MED_VIG'!$A$6:$I$6297,9,0)</f>
        <v>113.72316578510485</v>
      </c>
    </row>
    <row r="336" s="81" customFormat="1" ht="15" customHeight="1">
      <c r="A336" s="82">
        <v>90136721</v>
      </c>
      <c r="B336" s="83">
        <v>20</v>
      </c>
      <c r="C336" s="84" t="s">
        <v>8110</v>
      </c>
      <c r="D336" s="84" t="s">
        <v>8125</v>
      </c>
      <c r="E336" s="84" t="s">
        <v>1356</v>
      </c>
      <c r="F336" s="85">
        <v>1</v>
      </c>
      <c r="G336" s="86" t="s">
        <v>10103</v>
      </c>
      <c r="H336" s="86" t="s">
        <v>14</v>
      </c>
      <c r="I336" s="87">
        <f>VLOOKUP(A336,'[2]AJUSTE DE VALOR AN_11.5_MED_VIG'!$A$6:$I$6297,9,0)</f>
        <v>9.2433639227934261</v>
      </c>
    </row>
    <row r="337" s="81" customFormat="1" ht="15" customHeight="1">
      <c r="A337" s="82">
        <v>90281462</v>
      </c>
      <c r="B337" s="83">
        <v>20</v>
      </c>
      <c r="C337" s="84" t="s">
        <v>555</v>
      </c>
      <c r="D337" s="84" t="s">
        <v>555</v>
      </c>
      <c r="E337" s="84" t="s">
        <v>554</v>
      </c>
      <c r="F337" s="85">
        <v>1</v>
      </c>
      <c r="G337" s="86" t="s">
        <v>485</v>
      </c>
      <c r="H337" s="86" t="s">
        <v>14</v>
      </c>
      <c r="I337" s="87">
        <f>VLOOKUP(A337,'[2]AJUSTE DE VALOR AN_11.5_MED_VIG'!$A$6:$I$6297,9,0)</f>
        <v>7.1295509522452774</v>
      </c>
    </row>
    <row r="338" s="81" customFormat="1" ht="15" customHeight="1">
      <c r="A338" s="82">
        <v>90192680</v>
      </c>
      <c r="B338" s="83">
        <v>20</v>
      </c>
      <c r="C338" s="84" t="s">
        <v>8534</v>
      </c>
      <c r="D338" s="84" t="s">
        <v>8536</v>
      </c>
      <c r="E338" s="84" t="s">
        <v>613</v>
      </c>
      <c r="F338" s="85">
        <v>1</v>
      </c>
      <c r="G338" s="86" t="s">
        <v>64</v>
      </c>
      <c r="H338" s="86" t="s">
        <v>14</v>
      </c>
      <c r="I338" s="87">
        <f>VLOOKUP(A338,'[2]AJUSTE DE VALOR AN_11.5_MED_VIG'!$A$6:$I$6297,9,0)</f>
        <v>30.277194143784442</v>
      </c>
    </row>
    <row r="339" s="81" customFormat="1" ht="15" customHeight="1">
      <c r="A339" s="82">
        <v>90310977</v>
      </c>
      <c r="B339" s="83">
        <v>20</v>
      </c>
      <c r="C339" s="84" t="s">
        <v>5983</v>
      </c>
      <c r="D339" s="84" t="s">
        <v>5983</v>
      </c>
      <c r="E339" s="84" t="s">
        <v>792</v>
      </c>
      <c r="F339" s="85">
        <v>1</v>
      </c>
      <c r="G339" s="86" t="s">
        <v>64</v>
      </c>
      <c r="H339" s="86" t="s">
        <v>14</v>
      </c>
      <c r="I339" s="87">
        <f>VLOOKUP(A339,'[2]AJUSTE DE VALOR AN_11.5_MED_VIG'!$A$6:$I$6297,9,0)</f>
        <v>10.191880306016522</v>
      </c>
    </row>
    <row r="340" s="81" customFormat="1" ht="15" customHeight="1">
      <c r="A340" s="82">
        <v>90199367</v>
      </c>
      <c r="B340" s="83">
        <v>20</v>
      </c>
      <c r="C340" s="84" t="s">
        <v>8877</v>
      </c>
      <c r="D340" s="84" t="s">
        <v>8878</v>
      </c>
      <c r="E340" s="84" t="s">
        <v>620</v>
      </c>
      <c r="F340" s="85">
        <v>1</v>
      </c>
      <c r="G340" s="86" t="s">
        <v>10036</v>
      </c>
      <c r="H340" s="86" t="s">
        <v>14</v>
      </c>
      <c r="I340" s="87">
        <f>VLOOKUP(A340,'[2]AJUSTE DE VALOR AN_11.5_MED_VIG'!$A$6:$I$6297,9,0)</f>
        <v>6.5021784988669467</v>
      </c>
    </row>
    <row r="341" s="81" customFormat="1" ht="15" customHeight="1">
      <c r="A341" s="82">
        <v>92450806</v>
      </c>
      <c r="B341" s="83">
        <v>20</v>
      </c>
      <c r="C341" s="84" t="s">
        <v>8522</v>
      </c>
      <c r="D341" s="84" t="s">
        <v>8523</v>
      </c>
      <c r="E341" s="84" t="s">
        <v>506</v>
      </c>
      <c r="F341" s="85">
        <v>100</v>
      </c>
      <c r="G341" s="86" t="s">
        <v>18</v>
      </c>
      <c r="H341" s="86" t="s">
        <v>19</v>
      </c>
      <c r="I341" s="87">
        <f>VLOOKUP(A341,'[2]AJUSTE DE VALOR AN_11.5_MED_VIG'!$A$6:$I$6297,9,0)</f>
        <v>2.1671354894899366</v>
      </c>
    </row>
    <row r="342" s="81" customFormat="1" ht="15" customHeight="1">
      <c r="A342" s="82">
        <v>92402208</v>
      </c>
      <c r="B342" s="83">
        <v>20</v>
      </c>
      <c r="C342" s="84" t="s">
        <v>3415</v>
      </c>
      <c r="D342" s="84" t="s">
        <v>3415</v>
      </c>
      <c r="E342" s="84" t="s">
        <v>603</v>
      </c>
      <c r="F342" s="85">
        <v>30</v>
      </c>
      <c r="G342" s="86" t="s">
        <v>10077</v>
      </c>
      <c r="H342" s="86" t="s">
        <v>19</v>
      </c>
      <c r="I342" s="87">
        <f>VLOOKUP(A342,'[2]AJUSTE DE VALOR AN_11.5_MED_VIG'!$A$6:$I$6297,9,0)</f>
        <v>0.49199636796536811</v>
      </c>
    </row>
    <row r="343" s="81" customFormat="1" ht="15" customHeight="1">
      <c r="A343" s="82">
        <v>92453988</v>
      </c>
      <c r="B343" s="83">
        <v>20</v>
      </c>
      <c r="C343" s="84" t="s">
        <v>6960</v>
      </c>
      <c r="D343" s="84" t="s">
        <v>6962</v>
      </c>
      <c r="E343" s="84" t="s">
        <v>50</v>
      </c>
      <c r="F343" s="85">
        <v>1</v>
      </c>
      <c r="G343" s="86" t="s">
        <v>13</v>
      </c>
      <c r="H343" s="86" t="s">
        <v>14</v>
      </c>
      <c r="I343" s="87">
        <f>VLOOKUP(A343,'[2]AJUSTE DE VALOR AN_11.5_MED_VIG'!$A$6:$I$6297,9,0)</f>
        <v>34.099911360419057</v>
      </c>
    </row>
    <row r="344" s="81" customFormat="1" ht="15" customHeight="1">
      <c r="A344" s="82">
        <v>90176740</v>
      </c>
      <c r="B344" s="83">
        <v>20</v>
      </c>
      <c r="C344" s="84" t="s">
        <v>977</v>
      </c>
      <c r="D344" s="84" t="s">
        <v>978</v>
      </c>
      <c r="E344" s="84" t="s">
        <v>139</v>
      </c>
      <c r="F344" s="85">
        <v>1</v>
      </c>
      <c r="G344" s="86" t="s">
        <v>10103</v>
      </c>
      <c r="H344" s="86" t="s">
        <v>14</v>
      </c>
      <c r="I344" s="87">
        <f>VLOOKUP(A344,'[2]AJUSTE DE VALOR AN_11.5_MED_VIG'!$A$6:$I$6297,9,0)</f>
        <v>20.132449632952103</v>
      </c>
    </row>
    <row r="345" s="81" customFormat="1" ht="15" customHeight="1">
      <c r="A345" s="82">
        <v>90119410</v>
      </c>
      <c r="B345" s="83">
        <v>20</v>
      </c>
      <c r="C345" s="84" t="s">
        <v>8524</v>
      </c>
      <c r="D345" s="84" t="s">
        <v>8525</v>
      </c>
      <c r="E345" s="84" t="s">
        <v>520</v>
      </c>
      <c r="F345" s="85">
        <v>100</v>
      </c>
      <c r="G345" s="86" t="s">
        <v>18</v>
      </c>
      <c r="H345" s="86" t="s">
        <v>19</v>
      </c>
      <c r="I345" s="87">
        <f>VLOOKUP(A345,'[2]AJUSTE DE VALOR AN_11.5_MED_VIG'!$A$6:$I$6297,9,0)</f>
        <v>2.3250199912853238</v>
      </c>
    </row>
    <row r="346" s="81" customFormat="1" ht="15" customHeight="1">
      <c r="A346" s="82">
        <v>92268005</v>
      </c>
      <c r="B346" s="83">
        <v>20</v>
      </c>
      <c r="C346" s="84" t="s">
        <v>1035</v>
      </c>
      <c r="D346" s="84" t="s">
        <v>1037</v>
      </c>
      <c r="E346" s="84" t="s">
        <v>92</v>
      </c>
      <c r="F346" s="85">
        <v>1</v>
      </c>
      <c r="G346" s="86" t="s">
        <v>10103</v>
      </c>
      <c r="H346" s="86" t="s">
        <v>14</v>
      </c>
      <c r="I346" s="87">
        <f>VLOOKUP(A346,'[2]AJUSTE DE VALOR AN_11.5_MED_VIG'!$A$6:$I$6297,9,0)</f>
        <v>5.860100958167731</v>
      </c>
    </row>
    <row r="347" s="81" customFormat="1" ht="15" customHeight="1">
      <c r="A347" s="82">
        <v>92437974</v>
      </c>
      <c r="B347" s="83">
        <v>20</v>
      </c>
      <c r="C347" s="84" t="s">
        <v>7731</v>
      </c>
      <c r="D347" s="84" t="s">
        <v>7732</v>
      </c>
      <c r="E347" s="84" t="s">
        <v>12</v>
      </c>
      <c r="F347" s="85">
        <v>1</v>
      </c>
      <c r="G347" s="86" t="s">
        <v>10103</v>
      </c>
      <c r="H347" s="86" t="s">
        <v>14</v>
      </c>
      <c r="I347" s="87">
        <f>VLOOKUP(A347,'[2]AJUSTE DE VALOR AN_11.5_MED_VIG'!$A$6:$I$6297,9,0)</f>
        <v>15.58862638926578</v>
      </c>
    </row>
    <row r="348" s="81" customFormat="1" ht="15" customHeight="1">
      <c r="A348" s="82">
        <v>92379524</v>
      </c>
      <c r="B348" s="83">
        <v>20</v>
      </c>
      <c r="C348" s="84" t="s">
        <v>1420</v>
      </c>
      <c r="D348" s="84" t="s">
        <v>1421</v>
      </c>
      <c r="E348" s="84" t="s">
        <v>50</v>
      </c>
      <c r="F348" s="85">
        <v>1</v>
      </c>
      <c r="G348" s="86" t="s">
        <v>64</v>
      </c>
      <c r="H348" s="86" t="s">
        <v>14</v>
      </c>
      <c r="I348" s="87">
        <f>VLOOKUP(A348,'[2]AJUSTE DE VALOR AN_11.5_MED_VIG'!$A$6:$I$6297,9,0)</f>
        <v>5.2105433940325367</v>
      </c>
    </row>
    <row r="349" s="81" customFormat="1" ht="15" customHeight="1">
      <c r="A349" s="82">
        <v>90125576</v>
      </c>
      <c r="B349" s="83">
        <v>20</v>
      </c>
      <c r="C349" s="84" t="s">
        <v>116</v>
      </c>
      <c r="D349" s="84" t="s">
        <v>117</v>
      </c>
      <c r="E349" s="84" t="s">
        <v>50</v>
      </c>
      <c r="F349" s="85">
        <v>1</v>
      </c>
      <c r="G349" s="86" t="s">
        <v>13</v>
      </c>
      <c r="H349" s="86" t="s">
        <v>14</v>
      </c>
      <c r="I349" s="87">
        <f>VLOOKUP(A349,'[2]AJUSTE DE VALOR AN_11.5_MED_VIG'!$A$6:$I$6297,9,0)</f>
        <v>12.811377658195441</v>
      </c>
    </row>
    <row r="350" s="81" customFormat="1" ht="15" customHeight="1">
      <c r="A350" s="82">
        <v>92427774</v>
      </c>
      <c r="B350" s="83">
        <v>20</v>
      </c>
      <c r="C350" s="84" t="s">
        <v>2709</v>
      </c>
      <c r="D350" s="84" t="s">
        <v>2710</v>
      </c>
      <c r="E350" s="84" t="s">
        <v>50</v>
      </c>
      <c r="F350" s="85">
        <v>1</v>
      </c>
      <c r="G350" s="86" t="s">
        <v>13</v>
      </c>
      <c r="H350" s="86" t="s">
        <v>14</v>
      </c>
      <c r="I350" s="87">
        <f>VLOOKUP(A350,'[2]AJUSTE DE VALOR AN_11.5_MED_VIG'!$A$6:$I$6297,9,0)</f>
        <v>21.18931085744471</v>
      </c>
    </row>
    <row r="351" s="81" customFormat="1" ht="15" customHeight="1">
      <c r="A351" s="82">
        <v>90268253</v>
      </c>
      <c r="B351" s="83">
        <v>20</v>
      </c>
      <c r="C351" s="84" t="s">
        <v>3423</v>
      </c>
      <c r="D351" s="84" t="s">
        <v>3424</v>
      </c>
      <c r="E351" s="84" t="s">
        <v>603</v>
      </c>
      <c r="F351" s="85">
        <v>20</v>
      </c>
      <c r="G351" s="86" t="s">
        <v>18</v>
      </c>
      <c r="H351" s="86" t="s">
        <v>19</v>
      </c>
      <c r="I351" s="87">
        <f>VLOOKUP(A351,'[2]AJUSTE DE VALOR AN_11.5_MED_VIG'!$A$6:$I$6297,9,0)</f>
        <v>0.54445334359280229</v>
      </c>
    </row>
    <row r="352" s="81" customFormat="1" ht="15" customHeight="1">
      <c r="A352" s="82">
        <v>92377297</v>
      </c>
      <c r="B352" s="83">
        <v>20</v>
      </c>
      <c r="C352" s="84" t="s">
        <v>465</v>
      </c>
      <c r="D352" s="84" t="s">
        <v>466</v>
      </c>
      <c r="E352" s="84" t="s">
        <v>467</v>
      </c>
      <c r="F352" s="85">
        <v>100</v>
      </c>
      <c r="G352" s="86" t="s">
        <v>18</v>
      </c>
      <c r="H352" s="86" t="s">
        <v>19</v>
      </c>
      <c r="I352" s="87">
        <f>VLOOKUP(A352,'[2]AJUSTE DE VALOR AN_11.5_MED_VIG'!$A$6:$I$6297,9,0)</f>
        <v>1.0170169935671518</v>
      </c>
    </row>
    <row r="353" s="81" customFormat="1" ht="15" customHeight="1">
      <c r="A353" s="82">
        <v>90120485</v>
      </c>
      <c r="B353" s="83">
        <v>20</v>
      </c>
      <c r="C353" s="84" t="s">
        <v>2545</v>
      </c>
      <c r="D353" s="84" t="s">
        <v>2545</v>
      </c>
      <c r="E353" s="84" t="s">
        <v>504</v>
      </c>
      <c r="F353" s="85">
        <v>1</v>
      </c>
      <c r="G353" s="86" t="s">
        <v>10036</v>
      </c>
      <c r="H353" s="86" t="s">
        <v>14</v>
      </c>
      <c r="I353" s="87">
        <f>VLOOKUP(A353,'[2]AJUSTE DE VALOR AN_11.5_MED_VIG'!$A$6:$I$6297,9,0)</f>
        <v>5.5634717818835737</v>
      </c>
    </row>
    <row r="354" s="81" customFormat="1" ht="15" customHeight="1">
      <c r="A354" s="82">
        <v>90236351</v>
      </c>
      <c r="B354" s="83">
        <v>20</v>
      </c>
      <c r="C354" s="84" t="s">
        <v>1923</v>
      </c>
      <c r="D354" s="84" t="s">
        <v>1924</v>
      </c>
      <c r="E354" s="84" t="s">
        <v>836</v>
      </c>
      <c r="F354" s="85">
        <v>1</v>
      </c>
      <c r="G354" s="86" t="s">
        <v>13</v>
      </c>
      <c r="H354" s="86" t="s">
        <v>14</v>
      </c>
      <c r="I354" s="87">
        <f>VLOOKUP(A354,'[2]AJUSTE DE VALOR AN_11.5_MED_VIG'!$A$6:$I$6297,9,0)</f>
        <v>38.346751720490239</v>
      </c>
    </row>
    <row r="355" s="81" customFormat="1" ht="15" customHeight="1">
      <c r="A355" s="82">
        <v>96545135</v>
      </c>
      <c r="B355" s="83">
        <v>20</v>
      </c>
      <c r="C355" s="84" t="s">
        <v>10112</v>
      </c>
      <c r="D355" s="84" t="s">
        <v>10113</v>
      </c>
      <c r="E355" s="84" t="s">
        <v>10114</v>
      </c>
      <c r="F355" s="85">
        <v>50</v>
      </c>
      <c r="G355" s="86" t="s">
        <v>10115</v>
      </c>
      <c r="H355" s="86" t="s">
        <v>9934</v>
      </c>
      <c r="I355" s="87">
        <f>VLOOKUP(A355,'[2]AJUSTE DE VALOR AN_11.5_MED_VIG'!$A$6:$I$6297,9,0)</f>
        <v>10.10107203246791</v>
      </c>
    </row>
    <row r="356" s="81" customFormat="1" ht="15" customHeight="1">
      <c r="A356" s="82">
        <v>90120469</v>
      </c>
      <c r="B356" s="83">
        <v>20</v>
      </c>
      <c r="C356" s="84" t="s">
        <v>2632</v>
      </c>
      <c r="D356" s="84" t="s">
        <v>2632</v>
      </c>
      <c r="E356" s="84" t="s">
        <v>504</v>
      </c>
      <c r="F356" s="85">
        <v>1</v>
      </c>
      <c r="G356" s="86" t="s">
        <v>10036</v>
      </c>
      <c r="H356" s="86" t="s">
        <v>14</v>
      </c>
      <c r="I356" s="87">
        <f>VLOOKUP(A356,'[2]AJUSTE DE VALOR AN_11.5_MED_VIG'!$A$6:$I$6297,9,0)</f>
        <v>7.0327242972024422</v>
      </c>
    </row>
    <row r="357" s="81" customFormat="1" ht="15" customHeight="1">
      <c r="A357" s="82">
        <v>92453945</v>
      </c>
      <c r="B357" s="83">
        <v>20</v>
      </c>
      <c r="C357" s="84" t="s">
        <v>2532</v>
      </c>
      <c r="D357" s="84" t="s">
        <v>2533</v>
      </c>
      <c r="E357" s="84" t="s">
        <v>504</v>
      </c>
      <c r="F357" s="85">
        <v>1</v>
      </c>
      <c r="G357" s="86" t="s">
        <v>10036</v>
      </c>
      <c r="H357" s="86" t="s">
        <v>14</v>
      </c>
      <c r="I357" s="87">
        <f>VLOOKUP(A357,'[2]AJUSTE DE VALOR AN_11.5_MED_VIG'!$A$6:$I$6297,9,0)</f>
        <v>9.0880458211081443</v>
      </c>
    </row>
    <row r="358" s="81" customFormat="1" ht="15" customHeight="1">
      <c r="A358" s="82">
        <v>92394809</v>
      </c>
      <c r="B358" s="83">
        <v>20</v>
      </c>
      <c r="C358" s="84" t="s">
        <v>1869</v>
      </c>
      <c r="D358" s="84" t="s">
        <v>1869</v>
      </c>
      <c r="E358" s="84" t="s">
        <v>39</v>
      </c>
      <c r="F358" s="85">
        <v>1</v>
      </c>
      <c r="G358" s="86" t="s">
        <v>13</v>
      </c>
      <c r="H358" s="86" t="s">
        <v>14</v>
      </c>
      <c r="I358" s="87">
        <f>VLOOKUP(A358,'[2]AJUSTE DE VALOR AN_11.5_MED_VIG'!$A$6:$I$6297,9,0)</f>
        <v>8.4914979272409798</v>
      </c>
    </row>
    <row r="359" s="81" customFormat="1" ht="15" customHeight="1">
      <c r="A359" s="82">
        <v>90121708</v>
      </c>
      <c r="B359" s="83">
        <v>20</v>
      </c>
      <c r="C359" s="84" t="s">
        <v>527</v>
      </c>
      <c r="D359" s="84" t="s">
        <v>527</v>
      </c>
      <c r="E359" s="84" t="s">
        <v>511</v>
      </c>
      <c r="F359" s="85">
        <v>1</v>
      </c>
      <c r="G359" s="86" t="s">
        <v>64</v>
      </c>
      <c r="H359" s="86" t="s">
        <v>14</v>
      </c>
      <c r="I359" s="87">
        <f>VLOOKUP(A359,'[2]AJUSTE DE VALOR AN_11.5_MED_VIG'!$A$6:$I$6297,9,0)</f>
        <v>0.44643585440738465</v>
      </c>
    </row>
    <row r="360" s="81" customFormat="1" ht="15" customHeight="1">
      <c r="A360" s="82">
        <v>92374077</v>
      </c>
      <c r="B360" s="83">
        <v>20</v>
      </c>
      <c r="C360" s="84" t="s">
        <v>5796</v>
      </c>
      <c r="D360" s="84" t="s">
        <v>5796</v>
      </c>
      <c r="E360" s="84" t="s">
        <v>520</v>
      </c>
      <c r="F360" s="85">
        <v>1</v>
      </c>
      <c r="G360" s="86" t="s">
        <v>10036</v>
      </c>
      <c r="H360" s="86" t="s">
        <v>14</v>
      </c>
      <c r="I360" s="87">
        <f>VLOOKUP(A360,'[2]AJUSTE DE VALOR AN_11.5_MED_VIG'!$A$6:$I$6297,9,0)</f>
        <v>5.4008131327188948</v>
      </c>
    </row>
    <row r="361" s="81" customFormat="1" ht="15" customHeight="1">
      <c r="A361" s="82">
        <v>90939069</v>
      </c>
      <c r="B361" s="83">
        <v>20</v>
      </c>
      <c r="C361" s="84" t="s">
        <v>5671</v>
      </c>
      <c r="D361" s="84" t="s">
        <v>5671</v>
      </c>
      <c r="E361" s="84" t="s">
        <v>1744</v>
      </c>
      <c r="F361" s="85">
        <v>1</v>
      </c>
      <c r="G361" s="86" t="s">
        <v>10036</v>
      </c>
      <c r="H361" s="86" t="s">
        <v>14</v>
      </c>
      <c r="I361" s="87">
        <f>VLOOKUP(A361,'[2]AJUSTE DE VALOR AN_11.5_MED_VIG'!$A$6:$I$6297,9,0)</f>
        <v>249.06787323685606</v>
      </c>
    </row>
    <row r="362" s="81" customFormat="1" ht="15" customHeight="1">
      <c r="A362" s="82">
        <v>92255388</v>
      </c>
      <c r="B362" s="83">
        <v>20</v>
      </c>
      <c r="C362" s="84" t="s">
        <v>1965</v>
      </c>
      <c r="D362" s="84" t="s">
        <v>1966</v>
      </c>
      <c r="E362" s="84" t="s">
        <v>220</v>
      </c>
      <c r="F362" s="85">
        <v>1</v>
      </c>
      <c r="G362" s="86" t="s">
        <v>13</v>
      </c>
      <c r="H362" s="86" t="s">
        <v>14</v>
      </c>
      <c r="I362" s="87">
        <f>VLOOKUP(A362,'[2]AJUSTE DE VALOR AN_11.5_MED_VIG'!$A$6:$I$6297,9,0)</f>
        <v>141.39381223918329</v>
      </c>
    </row>
    <row r="363" s="81" customFormat="1" ht="15" customHeight="1">
      <c r="A363" s="82">
        <v>90309200</v>
      </c>
      <c r="B363" s="83">
        <v>20</v>
      </c>
      <c r="C363" s="84" t="s">
        <v>3888</v>
      </c>
      <c r="D363" s="84" t="s">
        <v>3889</v>
      </c>
      <c r="E363" s="84" t="s">
        <v>92</v>
      </c>
      <c r="F363" s="85">
        <v>1</v>
      </c>
      <c r="G363" s="86" t="s">
        <v>64</v>
      </c>
      <c r="H363" s="86" t="s">
        <v>14</v>
      </c>
      <c r="I363" s="87">
        <f>VLOOKUP(A363,'[2]AJUSTE DE VALOR AN_11.5_MED_VIG'!$A$6:$I$6297,9,0)</f>
        <v>11.409704721865662</v>
      </c>
    </row>
    <row r="364" s="81" customFormat="1" ht="15" customHeight="1">
      <c r="A364" s="82">
        <v>90123832</v>
      </c>
      <c r="B364" s="83">
        <v>20</v>
      </c>
      <c r="C364" s="84" t="s">
        <v>9487</v>
      </c>
      <c r="D364" s="84" t="s">
        <v>9469</v>
      </c>
      <c r="E364" s="84" t="s">
        <v>50</v>
      </c>
      <c r="F364" s="85">
        <v>1</v>
      </c>
      <c r="G364" s="86" t="s">
        <v>13</v>
      </c>
      <c r="H364" s="86" t="s">
        <v>14</v>
      </c>
      <c r="I364" s="87">
        <f>VLOOKUP(A364,'[2]AJUSTE DE VALOR AN_11.5_MED_VIG'!$A$6:$I$6297,9,0)</f>
        <v>10.113367385017819</v>
      </c>
    </row>
    <row r="365" s="81" customFormat="1" ht="15" customHeight="1">
      <c r="A365" s="82">
        <v>90939387</v>
      </c>
      <c r="B365" s="83">
        <v>20</v>
      </c>
      <c r="C365" s="84" t="s">
        <v>7851</v>
      </c>
      <c r="D365" s="84" t="s">
        <v>7851</v>
      </c>
      <c r="E365" s="84" t="s">
        <v>1744</v>
      </c>
      <c r="F365" s="85">
        <v>1</v>
      </c>
      <c r="G365" s="86" t="s">
        <v>10036</v>
      </c>
      <c r="H365" s="86" t="s">
        <v>14</v>
      </c>
      <c r="I365" s="87">
        <f>VLOOKUP(A365,'[2]AJUSTE DE VALOR AN_11.5_MED_VIG'!$A$6:$I$6297,9,0)</f>
        <v>249.06787323685606</v>
      </c>
    </row>
    <row r="366" s="81" customFormat="1" ht="15" customHeight="1">
      <c r="A366" s="82">
        <v>90257154</v>
      </c>
      <c r="B366" s="83">
        <v>20</v>
      </c>
      <c r="C366" s="84" t="s">
        <v>7942</v>
      </c>
      <c r="D366" s="84" t="s">
        <v>7942</v>
      </c>
      <c r="E366" s="84" t="s">
        <v>836</v>
      </c>
      <c r="F366" s="85">
        <v>1</v>
      </c>
      <c r="G366" s="86" t="s">
        <v>10036</v>
      </c>
      <c r="H366" s="86" t="s">
        <v>14</v>
      </c>
      <c r="I366" s="87">
        <f>VLOOKUP(A366,'[2]AJUSTE DE VALOR AN_11.5_MED_VIG'!$A$6:$I$6297,9,0)</f>
        <v>6.5438025070626153</v>
      </c>
    </row>
    <row r="367" s="81" customFormat="1" ht="15" customHeight="1">
      <c r="A367" s="82">
        <v>90290020</v>
      </c>
      <c r="B367" s="83" t="s">
        <v>10073</v>
      </c>
      <c r="C367" s="84" t="s">
        <v>5452</v>
      </c>
      <c r="D367" s="84" t="s">
        <v>5453</v>
      </c>
      <c r="E367" s="84" t="s">
        <v>748</v>
      </c>
      <c r="F367" s="85">
        <v>1</v>
      </c>
      <c r="G367" s="86" t="s">
        <v>10036</v>
      </c>
      <c r="H367" s="86" t="s">
        <v>14</v>
      </c>
      <c r="I367" s="87">
        <f>VLOOKUP(A367,'[2]AJUSTE DE VALOR AN_11.5_MED_VIG'!$A$6:$I$6297,9,0)</f>
        <v>1858.01448947003</v>
      </c>
    </row>
    <row r="368" s="81" customFormat="1" ht="15" customHeight="1">
      <c r="A368" s="82">
        <v>90294157</v>
      </c>
      <c r="B368" s="83">
        <v>20</v>
      </c>
      <c r="C368" s="84" t="s">
        <v>1266</v>
      </c>
      <c r="D368" s="84" t="s">
        <v>1267</v>
      </c>
      <c r="E368" s="84" t="s">
        <v>1268</v>
      </c>
      <c r="F368" s="85">
        <v>1</v>
      </c>
      <c r="G368" s="86" t="s">
        <v>10036</v>
      </c>
      <c r="H368" s="86" t="s">
        <v>14</v>
      </c>
      <c r="I368" s="87">
        <f>VLOOKUP(A368,'[2]AJUSTE DE VALOR AN_11.5_MED_VIG'!$A$6:$I$6297,9,0)</f>
        <v>9.9645428283067741</v>
      </c>
    </row>
    <row r="369" s="81" customFormat="1" ht="15" customHeight="1">
      <c r="A369" s="82">
        <v>92459072</v>
      </c>
      <c r="B369" s="83">
        <v>20</v>
      </c>
      <c r="C369" s="84" t="s">
        <v>2063</v>
      </c>
      <c r="D369" s="84" t="s">
        <v>2063</v>
      </c>
      <c r="E369" s="84" t="s">
        <v>603</v>
      </c>
      <c r="F369" s="85">
        <v>1</v>
      </c>
      <c r="G369" s="86" t="s">
        <v>13</v>
      </c>
      <c r="H369" s="86" t="s">
        <v>14</v>
      </c>
      <c r="I369" s="87">
        <f>VLOOKUP(A369,'[2]AJUSTE DE VALOR AN_11.5_MED_VIG'!$A$6:$I$6297,9,0)</f>
        <v>8.9072645640872885</v>
      </c>
    </row>
    <row r="370" s="81" customFormat="1" ht="15" customHeight="1">
      <c r="A370" s="82">
        <v>90199545</v>
      </c>
      <c r="B370" s="83">
        <v>20</v>
      </c>
      <c r="C370" s="84" t="s">
        <v>4250</v>
      </c>
      <c r="D370" s="84" t="s">
        <v>4250</v>
      </c>
      <c r="E370" s="84" t="s">
        <v>620</v>
      </c>
      <c r="F370" s="85">
        <v>1</v>
      </c>
      <c r="G370" s="86" t="s">
        <v>485</v>
      </c>
      <c r="H370" s="86" t="s">
        <v>14</v>
      </c>
      <c r="I370" s="87">
        <f>VLOOKUP(A370,'[2]AJUSTE DE VALOR AN_11.5_MED_VIG'!$A$6:$I$6297,9,0)</f>
        <v>47.633619450341229</v>
      </c>
    </row>
    <row r="371" s="81" customFormat="1" ht="15" customHeight="1">
      <c r="A371" s="82">
        <v>90232674</v>
      </c>
      <c r="B371" s="83">
        <v>20</v>
      </c>
      <c r="C371" s="84" t="s">
        <v>6577</v>
      </c>
      <c r="D371" s="84" t="s">
        <v>6577</v>
      </c>
      <c r="E371" s="84" t="s">
        <v>511</v>
      </c>
      <c r="F371" s="85">
        <v>1</v>
      </c>
      <c r="G371" s="86" t="s">
        <v>10036</v>
      </c>
      <c r="H371" s="86" t="s">
        <v>14</v>
      </c>
      <c r="I371" s="87">
        <f>VLOOKUP(A371,'[2]AJUSTE DE VALOR AN_11.5_MED_VIG'!$A$6:$I$6297,9,0)</f>
        <v>109.9716176177151</v>
      </c>
    </row>
    <row r="372" s="81" customFormat="1" ht="15" customHeight="1">
      <c r="A372" s="82">
        <v>92436722</v>
      </c>
      <c r="B372" s="83">
        <v>20</v>
      </c>
      <c r="C372" s="84" t="s">
        <v>3398</v>
      </c>
      <c r="D372" s="84" t="s">
        <v>3399</v>
      </c>
      <c r="E372" s="84" t="s">
        <v>603</v>
      </c>
      <c r="F372" s="85">
        <v>20</v>
      </c>
      <c r="G372" s="86" t="s">
        <v>18</v>
      </c>
      <c r="H372" s="86" t="s">
        <v>19</v>
      </c>
      <c r="I372" s="87">
        <f>VLOOKUP(A372,'[2]AJUSTE DE VALOR AN_11.5_MED_VIG'!$A$6:$I$6297,9,0)</f>
        <v>0.71789427525032457</v>
      </c>
    </row>
    <row r="373" s="81" customFormat="1" ht="15" customHeight="1">
      <c r="A373" s="82">
        <v>92471773</v>
      </c>
      <c r="B373" s="83">
        <v>20</v>
      </c>
      <c r="C373" s="84" t="s">
        <v>9258</v>
      </c>
      <c r="D373" s="84" t="s">
        <v>9259</v>
      </c>
      <c r="E373" s="84" t="s">
        <v>603</v>
      </c>
      <c r="F373" s="85">
        <v>1</v>
      </c>
      <c r="G373" s="86" t="s">
        <v>64</v>
      </c>
      <c r="H373" s="86" t="s">
        <v>14</v>
      </c>
      <c r="I373" s="87">
        <f>VLOOKUP(A373,'[2]AJUSTE DE VALOR AN_11.5_MED_VIG'!$A$6:$I$6297,9,0)</f>
        <v>5.6344411589967862</v>
      </c>
    </row>
    <row r="374" s="81" customFormat="1" ht="15" customHeight="1">
      <c r="A374" s="82">
        <v>90284950</v>
      </c>
      <c r="B374" s="83">
        <v>20</v>
      </c>
      <c r="C374" s="84" t="s">
        <v>2634</v>
      </c>
      <c r="D374" s="84" t="s">
        <v>2635</v>
      </c>
      <c r="E374" s="84" t="s">
        <v>561</v>
      </c>
      <c r="F374" s="85">
        <v>1</v>
      </c>
      <c r="G374" s="86" t="s">
        <v>10036</v>
      </c>
      <c r="H374" s="86" t="s">
        <v>14</v>
      </c>
      <c r="I374" s="87">
        <f>VLOOKUP(A374,'[2]AJUSTE DE VALOR AN_11.5_MED_VIG'!$A$6:$I$6297,9,0)</f>
        <v>6.6443168881295023</v>
      </c>
    </row>
    <row r="375" s="81" customFormat="1" ht="15" customHeight="1">
      <c r="A375" s="82">
        <v>92406238</v>
      </c>
      <c r="B375" s="83">
        <v>20</v>
      </c>
      <c r="C375" s="84" t="s">
        <v>4027</v>
      </c>
      <c r="D375" s="84" t="s">
        <v>4028</v>
      </c>
      <c r="E375" s="84" t="s">
        <v>146</v>
      </c>
      <c r="F375" s="85">
        <v>1</v>
      </c>
      <c r="G375" s="86" t="s">
        <v>10103</v>
      </c>
      <c r="H375" s="86" t="s">
        <v>14</v>
      </c>
      <c r="I375" s="87">
        <f>VLOOKUP(A375,'[2]AJUSTE DE VALOR AN_11.5_MED_VIG'!$A$6:$I$6297,9,0)</f>
        <v>8.0153515616321709</v>
      </c>
    </row>
    <row r="376" s="81" customFormat="1" ht="15" customHeight="1">
      <c r="A376" s="82">
        <v>90175794</v>
      </c>
      <c r="B376" s="83">
        <v>20</v>
      </c>
      <c r="C376" s="84" t="s">
        <v>7533</v>
      </c>
      <c r="D376" s="84" t="s">
        <v>7534</v>
      </c>
      <c r="E376" s="84" t="s">
        <v>139</v>
      </c>
      <c r="F376" s="85">
        <v>60</v>
      </c>
      <c r="G376" s="86" t="s">
        <v>10077</v>
      </c>
      <c r="H376" s="86" t="s">
        <v>19</v>
      </c>
      <c r="I376" s="87">
        <f>VLOOKUP(A376,'[2]AJUSTE DE VALOR AN_11.5_MED_VIG'!$A$6:$I$6297,9,0)</f>
        <v>0.72238118807784468</v>
      </c>
    </row>
    <row r="377" s="81" customFormat="1" ht="15" customHeight="1">
      <c r="A377" s="82">
        <v>90303571</v>
      </c>
      <c r="B377" s="83">
        <v>20</v>
      </c>
      <c r="C377" s="84" t="s">
        <v>8476</v>
      </c>
      <c r="D377" s="84" t="s">
        <v>8477</v>
      </c>
      <c r="E377" s="84" t="s">
        <v>92</v>
      </c>
      <c r="F377" s="85">
        <v>1</v>
      </c>
      <c r="G377" s="86" t="s">
        <v>436</v>
      </c>
      <c r="H377" s="86" t="s">
        <v>14</v>
      </c>
      <c r="I377" s="87">
        <f>VLOOKUP(A377,'[2]AJUSTE DE VALOR AN_11.5_MED_VIG'!$A$6:$I$6297,9,0)</f>
        <v>3.6495137593470872</v>
      </c>
    </row>
    <row r="378" s="81" customFormat="1" ht="15" customHeight="1">
      <c r="A378" s="82">
        <v>90268288</v>
      </c>
      <c r="B378" s="83">
        <v>20</v>
      </c>
      <c r="C378" s="84" t="s">
        <v>3400</v>
      </c>
      <c r="D378" s="84" t="s">
        <v>3402</v>
      </c>
      <c r="E378" s="84" t="s">
        <v>603</v>
      </c>
      <c r="F378" s="85">
        <v>1</v>
      </c>
      <c r="G378" s="86" t="s">
        <v>64</v>
      </c>
      <c r="H378" s="86" t="s">
        <v>14</v>
      </c>
      <c r="I378" s="87">
        <f>VLOOKUP(A378,'[2]AJUSTE DE VALOR AN_11.5_MED_VIG'!$A$6:$I$6297,9,0)</f>
        <v>3.3764688221418653</v>
      </c>
    </row>
    <row r="379" s="81" customFormat="1" ht="15" customHeight="1">
      <c r="A379" s="82">
        <v>90282698</v>
      </c>
      <c r="B379" s="83">
        <v>20</v>
      </c>
      <c r="C379" s="84" t="s">
        <v>550</v>
      </c>
      <c r="D379" s="84" t="s">
        <v>550</v>
      </c>
      <c r="E379" s="84" t="s">
        <v>544</v>
      </c>
      <c r="F379" s="85">
        <v>1</v>
      </c>
      <c r="G379" s="86" t="s">
        <v>10036</v>
      </c>
      <c r="H379" s="86" t="s">
        <v>14</v>
      </c>
      <c r="I379" s="87">
        <f>VLOOKUP(A379,'[2]AJUSTE DE VALOR AN_11.5_MED_VIG'!$A$6:$I$6297,9,0)</f>
        <v>8.3077310140821456</v>
      </c>
    </row>
    <row r="380" s="81" customFormat="1" ht="15" customHeight="1">
      <c r="A380" s="82">
        <v>92466931</v>
      </c>
      <c r="B380" s="83">
        <v>20</v>
      </c>
      <c r="C380" s="84" t="s">
        <v>2361</v>
      </c>
      <c r="D380" s="84" t="s">
        <v>2361</v>
      </c>
      <c r="E380" s="84" t="s">
        <v>39</v>
      </c>
      <c r="F380" s="85">
        <v>1</v>
      </c>
      <c r="G380" s="86" t="s">
        <v>13</v>
      </c>
      <c r="H380" s="86" t="s">
        <v>14</v>
      </c>
      <c r="I380" s="87">
        <f>VLOOKUP(A380,'[2]AJUSTE DE VALOR AN_11.5_MED_VIG'!$A$6:$I$6297,9,0)</f>
        <v>111.69131450535184</v>
      </c>
    </row>
    <row r="381" s="81" customFormat="1" ht="15" customHeight="1">
      <c r="A381" s="82">
        <v>92454178</v>
      </c>
      <c r="B381" s="83">
        <v>20</v>
      </c>
      <c r="C381" s="84" t="s">
        <v>3879</v>
      </c>
      <c r="D381" s="84" t="s">
        <v>3879</v>
      </c>
      <c r="E381" s="84" t="s">
        <v>50</v>
      </c>
      <c r="F381" s="85">
        <v>1</v>
      </c>
      <c r="G381" s="86" t="s">
        <v>64</v>
      </c>
      <c r="H381" s="86" t="s">
        <v>14</v>
      </c>
      <c r="I381" s="87">
        <f>VLOOKUP(A381,'[2]AJUSTE DE VALOR AN_11.5_MED_VIG'!$A$6:$I$6297,9,0)</f>
        <v>5.2335708957350651</v>
      </c>
    </row>
    <row r="382" s="81" customFormat="1" ht="15" customHeight="1">
      <c r="A382" s="82">
        <v>92395511</v>
      </c>
      <c r="B382" s="83">
        <v>20</v>
      </c>
      <c r="C382" s="84" t="s">
        <v>1967</v>
      </c>
      <c r="D382" s="84" t="s">
        <v>1968</v>
      </c>
      <c r="E382" s="84" t="s">
        <v>78</v>
      </c>
      <c r="F382" s="85">
        <v>1</v>
      </c>
      <c r="G382" s="86" t="s">
        <v>13</v>
      </c>
      <c r="H382" s="86" t="s">
        <v>14</v>
      </c>
      <c r="I382" s="87">
        <f>VLOOKUP(A382,'[2]AJUSTE DE VALOR AN_11.5_MED_VIG'!$A$6:$I$6297,9,0)</f>
        <v>25.197463406163134</v>
      </c>
    </row>
    <row r="383" s="81" customFormat="1" ht="15" customHeight="1">
      <c r="A383" s="82">
        <v>90172922</v>
      </c>
      <c r="B383" s="83">
        <v>20</v>
      </c>
      <c r="C383" s="84" t="s">
        <v>248</v>
      </c>
      <c r="D383" s="84" t="s">
        <v>248</v>
      </c>
      <c r="E383" s="84" t="s">
        <v>244</v>
      </c>
      <c r="F383" s="85">
        <v>1</v>
      </c>
      <c r="G383" s="86" t="s">
        <v>10036</v>
      </c>
      <c r="H383" s="86" t="s">
        <v>14</v>
      </c>
      <c r="I383" s="87">
        <f>VLOOKUP(A383,'[2]AJUSTE DE VALOR AN_11.5_MED_VIG'!$A$6:$I$6297,9,0)</f>
        <v>68.850183083367028</v>
      </c>
    </row>
    <row r="384" s="81" customFormat="1" ht="15" customHeight="1">
      <c r="A384" s="82">
        <v>90135598</v>
      </c>
      <c r="B384" s="83">
        <v>20</v>
      </c>
      <c r="C384" s="84" t="s">
        <v>8968</v>
      </c>
      <c r="D384" s="84" t="s">
        <v>8969</v>
      </c>
      <c r="E384" s="84" t="s">
        <v>207</v>
      </c>
      <c r="F384" s="85">
        <v>1</v>
      </c>
      <c r="G384" s="86" t="s">
        <v>13</v>
      </c>
      <c r="H384" s="86" t="s">
        <v>14</v>
      </c>
      <c r="I384" s="87">
        <f>VLOOKUP(A384,'[2]AJUSTE DE VALOR AN_11.5_MED_VIG'!$A$6:$I$6297,9,0)</f>
        <v>5.7947534434940149</v>
      </c>
    </row>
    <row r="385" s="81" customFormat="1" ht="15" customHeight="1">
      <c r="A385" s="82">
        <v>92443362</v>
      </c>
      <c r="B385" s="83">
        <v>20</v>
      </c>
      <c r="C385" s="84" t="s">
        <v>3864</v>
      </c>
      <c r="D385" s="84" t="s">
        <v>3865</v>
      </c>
      <c r="E385" s="84" t="s">
        <v>21</v>
      </c>
      <c r="F385" s="85">
        <v>1</v>
      </c>
      <c r="G385" s="86" t="s">
        <v>64</v>
      </c>
      <c r="H385" s="86" t="s">
        <v>14</v>
      </c>
      <c r="I385" s="87">
        <f>VLOOKUP(A385,'[2]AJUSTE DE VALOR AN_11.5_MED_VIG'!$A$6:$I$6297,9,0)</f>
        <v>10.521639043742519</v>
      </c>
    </row>
    <row r="386" s="81" customFormat="1" ht="15" customHeight="1">
      <c r="A386" s="82">
        <v>90300335</v>
      </c>
      <c r="B386" s="83">
        <v>20</v>
      </c>
      <c r="C386" s="84" t="s">
        <v>1954</v>
      </c>
      <c r="D386" s="84" t="s">
        <v>1955</v>
      </c>
      <c r="E386" s="84" t="s">
        <v>207</v>
      </c>
      <c r="F386" s="85">
        <v>1</v>
      </c>
      <c r="G386" s="86" t="s">
        <v>13</v>
      </c>
      <c r="H386" s="86" t="s">
        <v>14</v>
      </c>
      <c r="I386" s="87">
        <f>VLOOKUP(A386,'[2]AJUSTE DE VALOR AN_11.5_MED_VIG'!$A$6:$I$6297,9,0)</f>
        <v>44.819163244374195</v>
      </c>
    </row>
    <row r="387" s="81" customFormat="1" ht="15" customHeight="1">
      <c r="A387" s="82">
        <v>92366090</v>
      </c>
      <c r="B387" s="83">
        <v>20</v>
      </c>
      <c r="C387" s="84" t="s">
        <v>4936</v>
      </c>
      <c r="D387" s="84" t="s">
        <v>4935</v>
      </c>
      <c r="E387" s="84" t="s">
        <v>956</v>
      </c>
      <c r="F387" s="85">
        <v>1</v>
      </c>
      <c r="G387" s="86" t="s">
        <v>10103</v>
      </c>
      <c r="H387" s="86" t="s">
        <v>14</v>
      </c>
      <c r="I387" s="87">
        <f>VLOOKUP(A387,'[2]AJUSTE DE VALOR AN_11.5_MED_VIG'!$A$6:$I$6297,9,0)</f>
        <v>8.116786903789281</v>
      </c>
    </row>
    <row r="388" s="81" customFormat="1" ht="15" customHeight="1">
      <c r="A388" s="82">
        <v>92453201</v>
      </c>
      <c r="B388" s="83">
        <v>20</v>
      </c>
      <c r="C388" s="84" t="s">
        <v>7857</v>
      </c>
      <c r="D388" s="84" t="s">
        <v>7857</v>
      </c>
      <c r="E388" s="84" t="s">
        <v>39</v>
      </c>
      <c r="F388" s="85">
        <v>1</v>
      </c>
      <c r="G388" s="86" t="s">
        <v>64</v>
      </c>
      <c r="H388" s="86" t="s">
        <v>14</v>
      </c>
      <c r="I388" s="87">
        <f>VLOOKUP(A388,'[2]AJUSTE DE VALOR AN_11.5_MED_VIG'!$A$6:$I$6297,9,0)</f>
        <v>35.834893268936483</v>
      </c>
    </row>
    <row r="389" s="81" customFormat="1" ht="15" customHeight="1">
      <c r="A389" s="82">
        <v>90193032</v>
      </c>
      <c r="B389" s="83" t="s">
        <v>10073</v>
      </c>
      <c r="C389" s="84" t="s">
        <v>6217</v>
      </c>
      <c r="D389" s="84" t="s">
        <v>6218</v>
      </c>
      <c r="E389" s="84" t="s">
        <v>613</v>
      </c>
      <c r="F389" s="85">
        <v>1</v>
      </c>
      <c r="G389" s="86" t="s">
        <v>64</v>
      </c>
      <c r="H389" s="86" t="s">
        <v>14</v>
      </c>
      <c r="I389" s="87">
        <f>VLOOKUP(A389,'[2]AJUSTE DE VALOR AN_11.5_MED_VIG'!$A$6:$I$6297,9,0)</f>
        <v>233.34728388453527</v>
      </c>
    </row>
    <row r="390" s="81" customFormat="1" ht="15" customHeight="1">
      <c r="A390" s="82">
        <v>90219694</v>
      </c>
      <c r="B390" s="83">
        <v>20</v>
      </c>
      <c r="C390" s="84" t="s">
        <v>1431</v>
      </c>
      <c r="D390" s="84" t="s">
        <v>1432</v>
      </c>
      <c r="E390" s="84" t="s">
        <v>69</v>
      </c>
      <c r="F390" s="85">
        <v>1</v>
      </c>
      <c r="G390" s="86" t="s">
        <v>64</v>
      </c>
      <c r="H390" s="86" t="s">
        <v>14</v>
      </c>
      <c r="I390" s="87">
        <f>VLOOKUP(A390,'[2]AJUSTE DE VALOR AN_11.5_MED_VIG'!$A$6:$I$6297,9,0)</f>
        <v>4.9297676324451478</v>
      </c>
    </row>
    <row r="391" s="81" customFormat="1" ht="15" customHeight="1">
      <c r="A391" s="82">
        <v>92249957</v>
      </c>
      <c r="B391" s="83">
        <v>20</v>
      </c>
      <c r="C391" s="84" t="s">
        <v>5181</v>
      </c>
      <c r="D391" s="84" t="s">
        <v>5182</v>
      </c>
      <c r="E391" s="84" t="s">
        <v>92</v>
      </c>
      <c r="F391" s="85">
        <v>10</v>
      </c>
      <c r="G391" s="86" t="s">
        <v>10077</v>
      </c>
      <c r="H391" s="86" t="s">
        <v>19</v>
      </c>
      <c r="I391" s="87">
        <f>VLOOKUP(A391,'[2]AJUSTE DE VALOR AN_11.5_MED_VIG'!$A$6:$I$6297,9,0)</f>
        <v>2.7519283355346467</v>
      </c>
    </row>
    <row r="392" s="81" customFormat="1" ht="15" customHeight="1">
      <c r="A392" s="82">
        <v>92398855</v>
      </c>
      <c r="B392" s="83">
        <v>20</v>
      </c>
      <c r="C392" s="84" t="s">
        <v>3008</v>
      </c>
      <c r="D392" s="84" t="s">
        <v>3009</v>
      </c>
      <c r="E392" s="84" t="s">
        <v>504</v>
      </c>
      <c r="F392" s="85">
        <v>1</v>
      </c>
      <c r="G392" s="86" t="s">
        <v>10036</v>
      </c>
      <c r="H392" s="86" t="s">
        <v>14</v>
      </c>
      <c r="I392" s="87">
        <f>VLOOKUP(A392,'[2]AJUSTE DE VALOR AN_11.5_MED_VIG'!$A$6:$I$6297,9,0)</f>
        <v>178.20556722947396</v>
      </c>
    </row>
    <row r="393" s="81" customFormat="1" ht="15" customHeight="1">
      <c r="A393" s="82">
        <v>92404022</v>
      </c>
      <c r="B393" s="83" t="s">
        <v>10073</v>
      </c>
      <c r="C393" s="84" t="s">
        <v>4917</v>
      </c>
      <c r="D393" s="84" t="s">
        <v>4918</v>
      </c>
      <c r="E393" s="84" t="s">
        <v>21</v>
      </c>
      <c r="F393" s="85">
        <v>1</v>
      </c>
      <c r="G393" s="86" t="s">
        <v>13</v>
      </c>
      <c r="H393" s="86" t="s">
        <v>14</v>
      </c>
      <c r="I393" s="87">
        <f>VLOOKUP(A393,'[2]AJUSTE DE VALOR AN_11.5_MED_VIG'!$A$6:$I$6297,9,0)</f>
        <v>169.61538119051835</v>
      </c>
    </row>
    <row r="394" s="81" customFormat="1" ht="15" customHeight="1">
      <c r="A394" s="82">
        <v>90270010</v>
      </c>
      <c r="B394" s="83">
        <v>20</v>
      </c>
      <c r="C394" s="84" t="s">
        <v>5277</v>
      </c>
      <c r="D394" s="84" t="s">
        <v>5278</v>
      </c>
      <c r="E394" s="84" t="s">
        <v>220</v>
      </c>
      <c r="F394" s="85">
        <v>1</v>
      </c>
      <c r="G394" s="86" t="s">
        <v>64</v>
      </c>
      <c r="H394" s="86" t="s">
        <v>14</v>
      </c>
      <c r="I394" s="87">
        <f>VLOOKUP(A394,'[2]AJUSTE DE VALOR AN_11.5_MED_VIG'!$A$6:$I$6297,9,0)</f>
        <v>212.83411813090638</v>
      </c>
    </row>
    <row r="395" s="81" customFormat="1" ht="15" customHeight="1">
      <c r="A395" s="82">
        <v>90296370</v>
      </c>
      <c r="B395" s="83">
        <v>20</v>
      </c>
      <c r="C395" s="84" t="s">
        <v>7605</v>
      </c>
      <c r="D395" s="84" t="s">
        <v>7606</v>
      </c>
      <c r="E395" s="84" t="s">
        <v>603</v>
      </c>
      <c r="F395" s="85">
        <v>1</v>
      </c>
      <c r="G395" s="86" t="s">
        <v>64</v>
      </c>
      <c r="H395" s="86" t="s">
        <v>14</v>
      </c>
      <c r="I395" s="87">
        <f>VLOOKUP(A395,'[2]AJUSTE DE VALOR AN_11.5_MED_VIG'!$A$6:$I$6297,9,0)</f>
        <v>35.735169812544072</v>
      </c>
    </row>
    <row r="396" s="81" customFormat="1" ht="15" customHeight="1">
      <c r="A396" s="82">
        <v>90228731</v>
      </c>
      <c r="B396" s="83">
        <v>20</v>
      </c>
      <c r="C396" s="84" t="s">
        <v>3769</v>
      </c>
      <c r="D396" s="84" t="s">
        <v>3770</v>
      </c>
      <c r="E396" s="84" t="s">
        <v>235</v>
      </c>
      <c r="F396" s="85">
        <v>1</v>
      </c>
      <c r="G396" s="86" t="s">
        <v>64</v>
      </c>
      <c r="H396" s="86" t="s">
        <v>14</v>
      </c>
      <c r="I396" s="87">
        <f>VLOOKUP(A396,'[2]AJUSTE DE VALOR AN_11.5_MED_VIG'!$A$6:$I$6297,9,0)</f>
        <v>2.8416651290846886</v>
      </c>
    </row>
    <row r="397" s="81" customFormat="1" ht="15" customHeight="1">
      <c r="A397" s="82">
        <v>92268935</v>
      </c>
      <c r="B397" s="83">
        <v>20</v>
      </c>
      <c r="C397" s="84" t="s">
        <v>519</v>
      </c>
      <c r="D397" s="84" t="s">
        <v>519</v>
      </c>
      <c r="E397" s="84" t="s">
        <v>520</v>
      </c>
      <c r="F397" s="85">
        <v>1</v>
      </c>
      <c r="G397" s="86" t="s">
        <v>485</v>
      </c>
      <c r="H397" s="86" t="s">
        <v>14</v>
      </c>
      <c r="I397" s="87">
        <f>VLOOKUP(A397,'[2]AJUSTE DE VALOR AN_11.5_MED_VIG'!$A$6:$I$6297,9,0)</f>
        <v>11.187927002860834</v>
      </c>
    </row>
    <row r="398" s="81" customFormat="1" ht="15" customHeight="1">
      <c r="A398" s="82">
        <v>90125606</v>
      </c>
      <c r="B398" s="83">
        <v>20</v>
      </c>
      <c r="C398" s="84" t="s">
        <v>6492</v>
      </c>
      <c r="D398" s="84" t="s">
        <v>6493</v>
      </c>
      <c r="E398" s="84" t="s">
        <v>50</v>
      </c>
      <c r="F398" s="85">
        <v>120</v>
      </c>
      <c r="G398" s="86" t="s">
        <v>18</v>
      </c>
      <c r="H398" s="86" t="s">
        <v>19</v>
      </c>
      <c r="I398" s="87">
        <f>VLOOKUP(A398,'[2]AJUSTE DE VALOR AN_11.5_MED_VIG'!$A$6:$I$6297,9,0)</f>
        <v>0.26696696081137739</v>
      </c>
    </row>
    <row r="399" s="81" customFormat="1" ht="15" customHeight="1">
      <c r="A399" s="82">
        <v>90274296</v>
      </c>
      <c r="B399" s="83">
        <v>20</v>
      </c>
      <c r="C399" s="84" t="s">
        <v>5644</v>
      </c>
      <c r="D399" s="84" t="s">
        <v>5645</v>
      </c>
      <c r="E399" s="84" t="s">
        <v>5641</v>
      </c>
      <c r="F399" s="85">
        <v>1</v>
      </c>
      <c r="G399" s="86" t="s">
        <v>10036</v>
      </c>
      <c r="H399" s="86" t="s">
        <v>14</v>
      </c>
      <c r="I399" s="87">
        <f>VLOOKUP(A399,'[2]AJUSTE DE VALOR AN_11.5_MED_VIG'!$A$6:$I$6297,9,0)</f>
        <v>303.70320951984002</v>
      </c>
    </row>
    <row r="400" s="81" customFormat="1" ht="15" customHeight="1">
      <c r="A400" s="82">
        <v>92377530</v>
      </c>
      <c r="B400" s="83">
        <v>20</v>
      </c>
      <c r="C400" s="84" t="s">
        <v>4216</v>
      </c>
      <c r="D400" s="84" t="s">
        <v>4217</v>
      </c>
      <c r="E400" s="84" t="s">
        <v>279</v>
      </c>
      <c r="F400" s="85">
        <v>1</v>
      </c>
      <c r="G400" s="86" t="s">
        <v>64</v>
      </c>
      <c r="H400" s="86" t="s">
        <v>14</v>
      </c>
      <c r="I400" s="87">
        <f>VLOOKUP(A400,'[2]AJUSTE DE VALOR AN_11.5_MED_VIG'!$A$6:$I$6297,9,0)</f>
        <v>9.9562972443772484</v>
      </c>
    </row>
    <row r="401" s="81" customFormat="1" ht="15" customHeight="1">
      <c r="A401" s="82">
        <v>90284429</v>
      </c>
      <c r="B401" s="83">
        <v>20</v>
      </c>
      <c r="C401" s="84" t="s">
        <v>2267</v>
      </c>
      <c r="D401" s="84" t="s">
        <v>2267</v>
      </c>
      <c r="E401" s="84" t="s">
        <v>603</v>
      </c>
      <c r="F401" s="85">
        <v>1</v>
      </c>
      <c r="G401" s="86" t="s">
        <v>64</v>
      </c>
      <c r="H401" s="86" t="s">
        <v>14</v>
      </c>
      <c r="I401" s="87">
        <f>VLOOKUP(A401,'[2]AJUSTE DE VALOR AN_11.5_MED_VIG'!$A$6:$I$6297,9,0)</f>
        <v>5.3542304173598474</v>
      </c>
    </row>
    <row r="402" s="81" customFormat="1" ht="15" customHeight="1">
      <c r="A402" s="82">
        <v>90201370</v>
      </c>
      <c r="B402" s="83">
        <v>20</v>
      </c>
      <c r="C402" s="84" t="s">
        <v>7868</v>
      </c>
      <c r="D402" s="84" t="s">
        <v>7869</v>
      </c>
      <c r="E402" s="84" t="s">
        <v>231</v>
      </c>
      <c r="F402" s="85">
        <v>1</v>
      </c>
      <c r="G402" s="86" t="s">
        <v>64</v>
      </c>
      <c r="H402" s="86" t="s">
        <v>14</v>
      </c>
      <c r="I402" s="87">
        <f>VLOOKUP(A402,'[2]AJUSTE DE VALOR AN_11.5_MED_VIG'!$A$6:$I$6297,9,0)</f>
        <v>58.591117739860827</v>
      </c>
    </row>
    <row r="403" s="81" customFormat="1" ht="15" customHeight="1">
      <c r="A403" s="82">
        <v>90291751</v>
      </c>
      <c r="B403" s="83">
        <v>20</v>
      </c>
      <c r="C403" s="84" t="s">
        <v>3150</v>
      </c>
      <c r="D403" s="84" t="s">
        <v>3153</v>
      </c>
      <c r="E403" s="84" t="s">
        <v>207</v>
      </c>
      <c r="F403" s="85">
        <v>1</v>
      </c>
      <c r="G403" s="86" t="s">
        <v>64</v>
      </c>
      <c r="H403" s="86" t="s">
        <v>14</v>
      </c>
      <c r="I403" s="87">
        <f>VLOOKUP(A403,'[2]AJUSTE DE VALOR AN_11.5_MED_VIG'!$A$6:$I$6297,9,0)</f>
        <v>46.452329209270289</v>
      </c>
    </row>
    <row r="404" s="81" customFormat="1" ht="15" customHeight="1">
      <c r="A404" s="82">
        <v>90281500</v>
      </c>
      <c r="B404" s="83">
        <v>20</v>
      </c>
      <c r="C404" s="84" t="s">
        <v>2554</v>
      </c>
      <c r="D404" s="84" t="s">
        <v>2555</v>
      </c>
      <c r="E404" s="84" t="s">
        <v>554</v>
      </c>
      <c r="F404" s="85">
        <v>1</v>
      </c>
      <c r="G404" s="86" t="s">
        <v>485</v>
      </c>
      <c r="H404" s="86" t="s">
        <v>14</v>
      </c>
      <c r="I404" s="87">
        <f>VLOOKUP(A404,'[2]AJUSTE DE VALOR AN_11.5_MED_VIG'!$A$6:$I$6297,9,0)</f>
        <v>5.1299533646107811</v>
      </c>
    </row>
    <row r="405" s="81" customFormat="1" ht="15" customHeight="1">
      <c r="A405" s="82">
        <v>91453011</v>
      </c>
      <c r="B405" s="83">
        <v>20</v>
      </c>
      <c r="C405" s="84" t="s">
        <v>114</v>
      </c>
      <c r="D405" s="84" t="s">
        <v>115</v>
      </c>
      <c r="E405" s="84" t="s">
        <v>50</v>
      </c>
      <c r="F405" s="85">
        <v>1</v>
      </c>
      <c r="G405" s="86" t="s">
        <v>13</v>
      </c>
      <c r="H405" s="86" t="s">
        <v>14</v>
      </c>
      <c r="I405" s="87">
        <f>VLOOKUP(A405,'[2]AJUSTE DE VALOR AN_11.5_MED_VIG'!$A$6:$I$6297,9,0)</f>
        <v>5.2432797737910866</v>
      </c>
    </row>
    <row r="406" s="81" customFormat="1" ht="15" customHeight="1">
      <c r="A406" s="82">
        <v>90285506</v>
      </c>
      <c r="B406" s="83">
        <v>20</v>
      </c>
      <c r="C406" s="84" t="s">
        <v>3035</v>
      </c>
      <c r="D406" s="84" t="s">
        <v>3036</v>
      </c>
      <c r="E406" s="84" t="s">
        <v>81</v>
      </c>
      <c r="F406" s="85">
        <v>1</v>
      </c>
      <c r="G406" s="86" t="s">
        <v>10036</v>
      </c>
      <c r="H406" s="86" t="s">
        <v>14</v>
      </c>
      <c r="I406" s="87">
        <f>VLOOKUP(A406,'[2]AJUSTE DE VALOR AN_11.5_MED_VIG'!$A$6:$I$6297,9,0)</f>
        <v>141.29570885951782</v>
      </c>
    </row>
    <row r="407" s="81" customFormat="1" ht="15" customHeight="1">
      <c r="A407" s="82">
        <v>90289994</v>
      </c>
      <c r="B407" s="83">
        <v>20</v>
      </c>
      <c r="C407" s="84" t="s">
        <v>4134</v>
      </c>
      <c r="D407" s="84" t="s">
        <v>4135</v>
      </c>
      <c r="E407" s="84" t="s">
        <v>146</v>
      </c>
      <c r="F407" s="85">
        <v>1</v>
      </c>
      <c r="G407" s="86" t="s">
        <v>64</v>
      </c>
      <c r="H407" s="86" t="s">
        <v>14</v>
      </c>
      <c r="I407" s="87">
        <f>VLOOKUP(A407,'[2]AJUSTE DE VALOR AN_11.5_MED_VIG'!$A$6:$I$6297,9,0)</f>
        <v>329.97436789039136</v>
      </c>
    </row>
    <row r="408" s="81" customFormat="1" ht="15" customHeight="1">
      <c r="A408" s="82">
        <v>92457576</v>
      </c>
      <c r="B408" s="82" t="s">
        <v>10073</v>
      </c>
      <c r="C408" s="99" t="s">
        <v>9855</v>
      </c>
      <c r="D408" s="84" t="s">
        <v>9856</v>
      </c>
      <c r="E408" s="84" t="s">
        <v>92</v>
      </c>
      <c r="F408" s="85">
        <v>1</v>
      </c>
      <c r="G408" s="85" t="s">
        <v>64</v>
      </c>
      <c r="H408" s="86" t="s">
        <v>14</v>
      </c>
      <c r="I408" s="87">
        <f>VLOOKUP(A408,'[2]AJUSTE DE VALOR AN_11.5_MED_VIG'!$A$6:$I$6297,9,0)</f>
        <v>1428.8058378465967</v>
      </c>
    </row>
    <row r="409" s="81" customFormat="1" ht="15" customHeight="1">
      <c r="A409" s="82">
        <v>90274954</v>
      </c>
      <c r="B409" s="83">
        <v>20</v>
      </c>
      <c r="C409" s="84" t="s">
        <v>6361</v>
      </c>
      <c r="D409" s="84" t="s">
        <v>6362</v>
      </c>
      <c r="E409" s="84" t="s">
        <v>737</v>
      </c>
      <c r="F409" s="85">
        <v>50</v>
      </c>
      <c r="G409" s="86" t="s">
        <v>18</v>
      </c>
      <c r="H409" s="86" t="s">
        <v>19</v>
      </c>
      <c r="I409" s="87">
        <f>VLOOKUP(A409,'[2]AJUSTE DE VALOR AN_11.5_MED_VIG'!$A$6:$I$6297,9,0)</f>
        <v>3.2923467272181628</v>
      </c>
    </row>
    <row r="410" s="81" customFormat="1" ht="15" customHeight="1">
      <c r="A410" s="82">
        <v>90135750</v>
      </c>
      <c r="B410" s="83">
        <v>20</v>
      </c>
      <c r="C410" s="84" t="s">
        <v>879</v>
      </c>
      <c r="D410" s="84" t="s">
        <v>880</v>
      </c>
      <c r="E410" s="84" t="s">
        <v>207</v>
      </c>
      <c r="F410" s="85">
        <v>1</v>
      </c>
      <c r="G410" s="86" t="s">
        <v>10036</v>
      </c>
      <c r="H410" s="86" t="s">
        <v>14</v>
      </c>
      <c r="I410" s="87">
        <f>VLOOKUP(A410,'[2]AJUSTE DE VALOR AN_11.5_MED_VIG'!$A$6:$I$6297,9,0)</f>
        <v>52.480567233545969</v>
      </c>
    </row>
    <row r="411" s="81" customFormat="1" ht="15" customHeight="1">
      <c r="A411" s="82">
        <v>90346033</v>
      </c>
      <c r="B411" s="83">
        <v>20</v>
      </c>
      <c r="C411" s="84" t="s">
        <v>9108</v>
      </c>
      <c r="D411" s="84" t="s">
        <v>9110</v>
      </c>
      <c r="E411" s="84" t="s">
        <v>139</v>
      </c>
      <c r="F411" s="85">
        <v>1</v>
      </c>
      <c r="G411" s="86" t="s">
        <v>64</v>
      </c>
      <c r="H411" s="86" t="s">
        <v>14</v>
      </c>
      <c r="I411" s="87">
        <f>VLOOKUP(A411,'[2]AJUSTE DE VALOR AN_11.5_MED_VIG'!$A$6:$I$6297,9,0)</f>
        <v>23.765294158503004</v>
      </c>
    </row>
    <row r="412" s="81" customFormat="1" ht="15" customHeight="1">
      <c r="A412" s="82">
        <v>90184033</v>
      </c>
      <c r="B412" s="83">
        <v>20</v>
      </c>
      <c r="C412" s="84" t="s">
        <v>2286</v>
      </c>
      <c r="D412" s="84" t="s">
        <v>2287</v>
      </c>
      <c r="E412" s="84" t="s">
        <v>603</v>
      </c>
      <c r="F412" s="85">
        <v>1</v>
      </c>
      <c r="G412" s="86" t="s">
        <v>64</v>
      </c>
      <c r="H412" s="86" t="s">
        <v>14</v>
      </c>
      <c r="I412" s="87">
        <f>VLOOKUP(A412,'[2]AJUSTE DE VALOR AN_11.5_MED_VIG'!$A$6:$I$6297,9,0)</f>
        <v>8.4500273171335962</v>
      </c>
    </row>
    <row r="413" s="81" customFormat="1" ht="15" customHeight="1">
      <c r="A413" s="82">
        <v>90020944</v>
      </c>
      <c r="B413" s="83">
        <v>20</v>
      </c>
      <c r="C413" s="84" t="s">
        <v>9524</v>
      </c>
      <c r="D413" s="84" t="s">
        <v>9524</v>
      </c>
      <c r="E413" s="84" t="s">
        <v>378</v>
      </c>
      <c r="F413" s="85">
        <v>1</v>
      </c>
      <c r="G413" s="86" t="s">
        <v>64</v>
      </c>
      <c r="H413" s="86" t="s">
        <v>14</v>
      </c>
      <c r="I413" s="87">
        <f>VLOOKUP(A413,'[2]AJUSTE DE VALOR AN_11.5_MED_VIG'!$A$6:$I$6297,9,0)</f>
        <v>4.7643221779777676</v>
      </c>
    </row>
    <row r="414" s="81" customFormat="1" ht="15" customHeight="1">
      <c r="A414" s="82">
        <v>90173546</v>
      </c>
      <c r="B414" s="83">
        <v>20</v>
      </c>
      <c r="C414" s="84" t="s">
        <v>6323</v>
      </c>
      <c r="D414" s="84" t="s">
        <v>6324</v>
      </c>
      <c r="E414" s="84" t="s">
        <v>383</v>
      </c>
      <c r="F414" s="85">
        <v>100</v>
      </c>
      <c r="G414" s="86" t="s">
        <v>18</v>
      </c>
      <c r="H414" s="86" t="s">
        <v>19</v>
      </c>
      <c r="I414" s="87">
        <f>VLOOKUP(A414,'[2]AJUSTE DE VALOR AN_11.5_MED_VIG'!$A$6:$I$6297,9,0)</f>
        <v>2.1200399006153154</v>
      </c>
    </row>
    <row r="415" s="81" customFormat="1" ht="15" customHeight="1">
      <c r="A415" s="82">
        <v>90223403</v>
      </c>
      <c r="B415" s="83">
        <v>20</v>
      </c>
      <c r="C415" s="84" t="s">
        <v>4867</v>
      </c>
      <c r="D415" s="84" t="s">
        <v>4870</v>
      </c>
      <c r="E415" s="84" t="s">
        <v>871</v>
      </c>
      <c r="F415" s="85">
        <v>1</v>
      </c>
      <c r="G415" s="86" t="s">
        <v>70</v>
      </c>
      <c r="H415" s="86" t="s">
        <v>14</v>
      </c>
      <c r="I415" s="87">
        <f>VLOOKUP(A415,'[2]AJUSTE DE VALOR AN_11.5_MED_VIG'!$A$6:$I$6297,9,0)</f>
        <v>42.47541561368692</v>
      </c>
    </row>
    <row r="416" s="81" customFormat="1" ht="15" customHeight="1">
      <c r="A416" s="82">
        <v>90343018</v>
      </c>
      <c r="B416" s="83">
        <v>20</v>
      </c>
      <c r="C416" s="84" t="s">
        <v>8724</v>
      </c>
      <c r="D416" s="84" t="s">
        <v>8725</v>
      </c>
      <c r="E416" s="84" t="s">
        <v>1356</v>
      </c>
      <c r="F416" s="85">
        <v>1</v>
      </c>
      <c r="G416" s="86" t="s">
        <v>64</v>
      </c>
      <c r="H416" s="86" t="s">
        <v>14</v>
      </c>
      <c r="I416" s="87">
        <f>VLOOKUP(A416,'[2]AJUSTE DE VALOR AN_11.5_MED_VIG'!$A$6:$I$6297,9,0)</f>
        <v>11.022473112059195</v>
      </c>
    </row>
    <row r="417" s="81" customFormat="1" ht="15" customHeight="1">
      <c r="A417" s="82">
        <v>90177738</v>
      </c>
      <c r="B417" s="83" t="s">
        <v>10073</v>
      </c>
      <c r="C417" s="84" t="s">
        <v>7045</v>
      </c>
      <c r="D417" s="84" t="s">
        <v>7046</v>
      </c>
      <c r="E417" s="84" t="s">
        <v>915</v>
      </c>
      <c r="F417" s="85">
        <v>1</v>
      </c>
      <c r="G417" s="86" t="s">
        <v>13</v>
      </c>
      <c r="H417" s="86" t="s">
        <v>14</v>
      </c>
      <c r="I417" s="87">
        <f>VLOOKUP(A417,'[2]AJUSTE DE VALOR AN_11.5_MED_VIG'!$A$6:$I$6297,9,0)</f>
        <v>170.22004273763395</v>
      </c>
    </row>
    <row r="418" s="81" customFormat="1" ht="15" customHeight="1">
      <c r="A418" s="82">
        <v>92416845</v>
      </c>
      <c r="B418" s="83">
        <v>20</v>
      </c>
      <c r="C418" s="84" t="s">
        <v>762</v>
      </c>
      <c r="D418" s="84" t="s">
        <v>763</v>
      </c>
      <c r="E418" s="84" t="s">
        <v>520</v>
      </c>
      <c r="F418" s="85">
        <v>1</v>
      </c>
      <c r="G418" s="86" t="s">
        <v>10036</v>
      </c>
      <c r="H418" s="86" t="s">
        <v>14</v>
      </c>
      <c r="I418" s="87">
        <f>VLOOKUP(A418,'[2]AJUSTE DE VALOR AN_11.5_MED_VIG'!$A$6:$I$6297,9,0)</f>
        <v>273.42936956573243</v>
      </c>
    </row>
    <row r="419" s="81" customFormat="1" ht="15" customHeight="1">
      <c r="A419" s="82">
        <v>90281330</v>
      </c>
      <c r="B419" s="83">
        <v>20</v>
      </c>
      <c r="C419" s="84" t="s">
        <v>5739</v>
      </c>
      <c r="D419" s="84" t="s">
        <v>5740</v>
      </c>
      <c r="E419" s="84" t="s">
        <v>554</v>
      </c>
      <c r="F419" s="85">
        <v>1</v>
      </c>
      <c r="G419" s="86" t="s">
        <v>10036</v>
      </c>
      <c r="H419" s="86" t="s">
        <v>14</v>
      </c>
      <c r="I419" s="87">
        <f>VLOOKUP(A419,'[2]AJUSTE DE VALOR AN_11.5_MED_VIG'!$A$6:$I$6297,9,0)</f>
        <v>6.9396453678699768</v>
      </c>
    </row>
    <row r="420" s="81" customFormat="1" ht="15" customHeight="1">
      <c r="A420" s="82">
        <v>90185366</v>
      </c>
      <c r="B420" s="83">
        <v>20</v>
      </c>
      <c r="C420" s="84" t="s">
        <v>3793</v>
      </c>
      <c r="D420" s="84" t="s">
        <v>3794</v>
      </c>
      <c r="E420" s="84" t="s">
        <v>603</v>
      </c>
      <c r="F420" s="85">
        <v>1</v>
      </c>
      <c r="G420" s="86" t="s">
        <v>10036</v>
      </c>
      <c r="H420" s="86" t="s">
        <v>14</v>
      </c>
      <c r="I420" s="87">
        <f>VLOOKUP(A420,'[2]AJUSTE DE VALOR AN_11.5_MED_VIG'!$A$6:$I$6297,9,0)</f>
        <v>38.425002537998495</v>
      </c>
    </row>
    <row r="421" s="81" customFormat="1" ht="15" customHeight="1">
      <c r="A421" s="82">
        <v>90222970</v>
      </c>
      <c r="B421" s="83">
        <v>20</v>
      </c>
      <c r="C421" s="84" t="s">
        <v>869</v>
      </c>
      <c r="D421" s="84" t="s">
        <v>874</v>
      </c>
      <c r="E421" s="84" t="s">
        <v>871</v>
      </c>
      <c r="F421" s="85">
        <v>1</v>
      </c>
      <c r="G421" s="86" t="s">
        <v>10036</v>
      </c>
      <c r="H421" s="86" t="s">
        <v>14</v>
      </c>
      <c r="I421" s="87">
        <f>VLOOKUP(A421,'[2]AJUSTE DE VALOR AN_11.5_MED_VIG'!$A$6:$I$6297,9,0)</f>
        <v>53.487615795503039</v>
      </c>
    </row>
    <row r="422" s="81" customFormat="1" ht="15" customHeight="1">
      <c r="A422" s="82">
        <v>90221214</v>
      </c>
      <c r="B422" s="83">
        <v>20</v>
      </c>
      <c r="C422" s="84" t="s">
        <v>3893</v>
      </c>
      <c r="D422" s="84" t="s">
        <v>3894</v>
      </c>
      <c r="E422" s="84" t="s">
        <v>69</v>
      </c>
      <c r="F422" s="85">
        <v>1</v>
      </c>
      <c r="G422" s="86" t="s">
        <v>64</v>
      </c>
      <c r="H422" s="86" t="s">
        <v>14</v>
      </c>
      <c r="I422" s="87">
        <f>VLOOKUP(A422,'[2]AJUSTE DE VALOR AN_11.5_MED_VIG'!$A$6:$I$6297,9,0)</f>
        <v>11.196908415206593</v>
      </c>
    </row>
    <row r="423" s="81" customFormat="1" ht="15" customHeight="1">
      <c r="A423" s="82">
        <v>92471587</v>
      </c>
      <c r="B423" s="83">
        <v>20</v>
      </c>
      <c r="C423" s="84" t="s">
        <v>4877</v>
      </c>
      <c r="D423" s="84" t="s">
        <v>4878</v>
      </c>
      <c r="E423" s="84" t="s">
        <v>915</v>
      </c>
      <c r="F423" s="85">
        <v>1</v>
      </c>
      <c r="G423" s="86" t="s">
        <v>70</v>
      </c>
      <c r="H423" s="86" t="s">
        <v>14</v>
      </c>
      <c r="I423" s="87">
        <f>VLOOKUP(A423,'[2]AJUSTE DE VALOR AN_11.5_MED_VIG'!$A$6:$I$6297,9,0)</f>
        <v>88.304193047160211</v>
      </c>
    </row>
    <row r="424" s="81" customFormat="1" ht="15" customHeight="1">
      <c r="A424" s="82">
        <v>92395546</v>
      </c>
      <c r="B424" s="83">
        <v>20</v>
      </c>
      <c r="C424" s="84" t="s">
        <v>1919</v>
      </c>
      <c r="D424" s="84" t="s">
        <v>1920</v>
      </c>
      <c r="E424" s="84" t="s">
        <v>871</v>
      </c>
      <c r="F424" s="85">
        <v>1</v>
      </c>
      <c r="G424" s="86" t="s">
        <v>13</v>
      </c>
      <c r="H424" s="86" t="s">
        <v>14</v>
      </c>
      <c r="I424" s="87">
        <f>VLOOKUP(A424,'[2]AJUSTE DE VALOR AN_11.5_MED_VIG'!$A$6:$I$6297,9,0)</f>
        <v>27.728560605944175</v>
      </c>
    </row>
    <row r="425" s="81" customFormat="1" ht="15" customHeight="1">
      <c r="A425" s="82">
        <v>90306546</v>
      </c>
      <c r="B425" s="83">
        <v>20</v>
      </c>
      <c r="C425" s="84" t="s">
        <v>2591</v>
      </c>
      <c r="D425" s="84" t="s">
        <v>2591</v>
      </c>
      <c r="E425" s="84" t="s">
        <v>495</v>
      </c>
      <c r="F425" s="85">
        <v>1</v>
      </c>
      <c r="G425" s="86" t="s">
        <v>10036</v>
      </c>
      <c r="H425" s="86" t="s">
        <v>14</v>
      </c>
      <c r="I425" s="87">
        <f>VLOOKUP(A425,'[2]AJUSTE DE VALOR AN_11.5_MED_VIG'!$A$6:$I$6297,9,0)</f>
        <v>6.1987848595419859</v>
      </c>
    </row>
    <row r="426" s="81" customFormat="1" ht="15" customHeight="1">
      <c r="A426" s="82">
        <v>90231635</v>
      </c>
      <c r="B426" s="83">
        <v>20</v>
      </c>
      <c r="C426" s="84" t="s">
        <v>7947</v>
      </c>
      <c r="D426" s="84" t="s">
        <v>7948</v>
      </c>
      <c r="E426" s="84" t="s">
        <v>2232</v>
      </c>
      <c r="F426" s="85">
        <v>1</v>
      </c>
      <c r="G426" s="86" t="s">
        <v>10103</v>
      </c>
      <c r="H426" s="86" t="s">
        <v>14</v>
      </c>
      <c r="I426" s="87">
        <f>VLOOKUP(A426,'[2]AJUSTE DE VALOR AN_11.5_MED_VIG'!$A$6:$I$6297,9,0)</f>
        <v>7.5236644928407763</v>
      </c>
    </row>
    <row r="427" s="81" customFormat="1" ht="15" customHeight="1">
      <c r="A427" s="82">
        <v>90302770</v>
      </c>
      <c r="B427" s="83" t="s">
        <v>10073</v>
      </c>
      <c r="C427" s="84" t="s">
        <v>638</v>
      </c>
      <c r="D427" s="84" t="s">
        <v>639</v>
      </c>
      <c r="E427" s="84" t="s">
        <v>633</v>
      </c>
      <c r="F427" s="85">
        <v>1</v>
      </c>
      <c r="G427" s="86" t="s">
        <v>70</v>
      </c>
      <c r="H427" s="86" t="s">
        <v>14</v>
      </c>
      <c r="I427" s="87">
        <f>VLOOKUP(A427,'[2]AJUSTE DE VALOR AN_11.5_MED_VIG'!$A$6:$I$6297,9,0)</f>
        <v>155.57031595099167</v>
      </c>
    </row>
    <row r="428" s="81" customFormat="1" ht="15" customHeight="1">
      <c r="A428" s="82">
        <v>90265017</v>
      </c>
      <c r="B428" s="83">
        <v>20</v>
      </c>
      <c r="C428" s="84" t="s">
        <v>1853</v>
      </c>
      <c r="D428" s="84" t="s">
        <v>1854</v>
      </c>
      <c r="E428" s="84" t="s">
        <v>528</v>
      </c>
      <c r="F428" s="85">
        <v>1</v>
      </c>
      <c r="G428" s="86" t="s">
        <v>13</v>
      </c>
      <c r="H428" s="86" t="s">
        <v>14</v>
      </c>
      <c r="I428" s="87">
        <f>VLOOKUP(A428,'[2]AJUSTE DE VALOR AN_11.5_MED_VIG'!$A$6:$I$6297,9,0)</f>
        <v>8.307911295924459</v>
      </c>
    </row>
    <row r="429" s="81" customFormat="1" ht="15" customHeight="1">
      <c r="A429" s="82">
        <v>92380042</v>
      </c>
      <c r="B429" s="83">
        <v>20</v>
      </c>
      <c r="C429" s="84" t="s">
        <v>4649</v>
      </c>
      <c r="D429" s="84" t="s">
        <v>4649</v>
      </c>
      <c r="E429" s="84" t="s">
        <v>31</v>
      </c>
      <c r="F429" s="85">
        <v>1</v>
      </c>
      <c r="G429" s="86" t="s">
        <v>64</v>
      </c>
      <c r="H429" s="86" t="s">
        <v>14</v>
      </c>
      <c r="I429" s="87">
        <f>VLOOKUP(A429,'[2]AJUSTE DE VALOR AN_11.5_MED_VIG'!$A$6:$I$6297,9,0)</f>
        <v>1.555870515420215</v>
      </c>
    </row>
    <row r="430" s="81" customFormat="1" ht="15" customHeight="1">
      <c r="A430" s="82">
        <v>92400663</v>
      </c>
      <c r="B430" s="83">
        <v>20</v>
      </c>
      <c r="C430" s="84" t="s">
        <v>2659</v>
      </c>
      <c r="D430" s="84" t="s">
        <v>2659</v>
      </c>
      <c r="E430" s="84" t="s">
        <v>339</v>
      </c>
      <c r="F430" s="85">
        <v>1</v>
      </c>
      <c r="G430" s="86" t="s">
        <v>485</v>
      </c>
      <c r="H430" s="86" t="s">
        <v>14</v>
      </c>
      <c r="I430" s="87">
        <f>VLOOKUP(A430,'[2]AJUSTE DE VALOR AN_11.5_MED_VIG'!$A$6:$I$6297,9,0)</f>
        <v>6.2417207740409015</v>
      </c>
    </row>
    <row r="431" s="81" customFormat="1" ht="15" customHeight="1">
      <c r="A431" s="82">
        <v>90216504</v>
      </c>
      <c r="B431" s="83">
        <v>20</v>
      </c>
      <c r="C431" s="84" t="s">
        <v>2082</v>
      </c>
      <c r="D431" s="84" t="s">
        <v>2083</v>
      </c>
      <c r="E431" s="84" t="s">
        <v>78</v>
      </c>
      <c r="F431" s="85">
        <v>1</v>
      </c>
      <c r="G431" s="86" t="s">
        <v>64</v>
      </c>
      <c r="H431" s="86" t="s">
        <v>14</v>
      </c>
      <c r="I431" s="87">
        <f>VLOOKUP(A431,'[2]AJUSTE DE VALOR AN_11.5_MED_VIG'!$A$6:$I$6297,9,0)</f>
        <v>9.5670114504304102</v>
      </c>
    </row>
    <row r="432" s="81" customFormat="1" ht="15" customHeight="1">
      <c r="A432" s="82">
        <v>92439403</v>
      </c>
      <c r="B432" s="83">
        <v>20</v>
      </c>
      <c r="C432" s="84" t="s">
        <v>5271</v>
      </c>
      <c r="D432" s="84" t="s">
        <v>5272</v>
      </c>
      <c r="E432" s="84" t="s">
        <v>603</v>
      </c>
      <c r="F432" s="85">
        <v>1</v>
      </c>
      <c r="G432" s="86" t="s">
        <v>64</v>
      </c>
      <c r="H432" s="86" t="s">
        <v>14</v>
      </c>
      <c r="I432" s="87">
        <f>VLOOKUP(A432,'[2]AJUSTE DE VALOR AN_11.5_MED_VIG'!$A$6:$I$6297,9,0)</f>
        <v>205.46981688090821</v>
      </c>
    </row>
    <row r="433" s="81" customFormat="1" ht="15" customHeight="1">
      <c r="A433" s="82">
        <v>92264107</v>
      </c>
      <c r="B433" s="83">
        <v>20</v>
      </c>
      <c r="C433" s="84" t="s">
        <v>514</v>
      </c>
      <c r="D433" s="84" t="s">
        <v>514</v>
      </c>
      <c r="E433" s="84" t="s">
        <v>334</v>
      </c>
      <c r="F433" s="85">
        <v>1</v>
      </c>
      <c r="G433" s="86" t="s">
        <v>64</v>
      </c>
      <c r="H433" s="86" t="s">
        <v>14</v>
      </c>
      <c r="I433" s="87">
        <f>VLOOKUP(A433,'[2]AJUSTE DE VALOR AN_11.5_MED_VIG'!$A$6:$I$6297,9,0)</f>
        <v>0.94225491822334217</v>
      </c>
    </row>
    <row r="434" s="81" customFormat="1" ht="15" customHeight="1">
      <c r="A434" s="82">
        <v>92443419</v>
      </c>
      <c r="B434" s="83">
        <v>20</v>
      </c>
      <c r="C434" s="84" t="s">
        <v>8777</v>
      </c>
      <c r="D434" s="84" t="s">
        <v>8778</v>
      </c>
      <c r="E434" s="84" t="s">
        <v>235</v>
      </c>
      <c r="F434" s="85">
        <v>120</v>
      </c>
      <c r="G434" s="86" t="s">
        <v>10111</v>
      </c>
      <c r="H434" s="86" t="s">
        <v>19</v>
      </c>
      <c r="I434" s="87">
        <f>VLOOKUP(A434,'[2]AJUSTE DE VALOR AN_11.5_MED_VIG'!$A$6:$I$6297,9,0)</f>
        <v>0.77771887743370427</v>
      </c>
    </row>
    <row r="435" s="81" customFormat="1" ht="15" customHeight="1">
      <c r="A435" s="82">
        <v>90309723</v>
      </c>
      <c r="B435" s="83">
        <v>20</v>
      </c>
      <c r="C435" s="84" t="s">
        <v>9484</v>
      </c>
      <c r="D435" s="84" t="s">
        <v>9485</v>
      </c>
      <c r="E435" s="84" t="s">
        <v>50</v>
      </c>
      <c r="F435" s="85">
        <v>1</v>
      </c>
      <c r="G435" s="86" t="s">
        <v>13</v>
      </c>
      <c r="H435" s="86" t="s">
        <v>14</v>
      </c>
      <c r="I435" s="87">
        <f>VLOOKUP(A435,'[2]AJUSTE DE VALOR AN_11.5_MED_VIG'!$A$6:$I$6297,9,0)</f>
        <v>14.969633736055339</v>
      </c>
    </row>
    <row r="436" s="81" customFormat="1" ht="15" customHeight="1">
      <c r="A436" s="82">
        <v>90178149</v>
      </c>
      <c r="B436" s="83">
        <v>20</v>
      </c>
      <c r="C436" s="84" t="s">
        <v>8528</v>
      </c>
      <c r="D436" s="84" t="s">
        <v>8529</v>
      </c>
      <c r="E436" s="84" t="s">
        <v>915</v>
      </c>
      <c r="F436" s="85">
        <v>1</v>
      </c>
      <c r="G436" s="86" t="s">
        <v>64</v>
      </c>
      <c r="H436" s="86" t="s">
        <v>14</v>
      </c>
      <c r="I436" s="87">
        <f>VLOOKUP(A436,'[2]AJUSTE DE VALOR AN_11.5_MED_VIG'!$A$6:$I$6297,9,0)</f>
        <v>34.101914263925579</v>
      </c>
    </row>
    <row r="437" s="81" customFormat="1" ht="15" customHeight="1">
      <c r="A437" s="82">
        <v>90890019</v>
      </c>
      <c r="B437" s="83">
        <v>20</v>
      </c>
      <c r="C437" s="84" t="s">
        <v>1325</v>
      </c>
      <c r="D437" s="84" t="s">
        <v>1326</v>
      </c>
      <c r="E437" s="84" t="s">
        <v>720</v>
      </c>
      <c r="F437" s="85">
        <v>400</v>
      </c>
      <c r="G437" s="86" t="s">
        <v>10116</v>
      </c>
      <c r="H437" s="86" t="s">
        <v>19</v>
      </c>
      <c r="I437" s="87">
        <f>VLOOKUP(A437,'[2]AJUSTE DE VALOR AN_11.5_MED_VIG'!$A$6:$I$6297,9,0)</f>
        <v>4.1881923176835409e-002</v>
      </c>
    </row>
    <row r="438" s="81" customFormat="1" ht="15" customHeight="1">
      <c r="A438" s="82">
        <v>90199243</v>
      </c>
      <c r="B438" s="83">
        <v>20</v>
      </c>
      <c r="C438" s="84" t="s">
        <v>8907</v>
      </c>
      <c r="D438" s="84" t="s">
        <v>8907</v>
      </c>
      <c r="E438" s="84" t="s">
        <v>620</v>
      </c>
      <c r="F438" s="85">
        <v>1</v>
      </c>
      <c r="G438" s="86" t="s">
        <v>10036</v>
      </c>
      <c r="H438" s="86" t="s">
        <v>14</v>
      </c>
      <c r="I438" s="87">
        <f>VLOOKUP(A438,'[2]AJUSTE DE VALOR AN_11.5_MED_VIG'!$A$6:$I$6297,9,0)</f>
        <v>28.096518689272592</v>
      </c>
    </row>
    <row r="439" s="81" customFormat="1" ht="15" customHeight="1">
      <c r="A439" s="82">
        <v>90205847</v>
      </c>
      <c r="B439" s="83">
        <v>20</v>
      </c>
      <c r="C439" s="84" t="s">
        <v>8614</v>
      </c>
      <c r="D439" s="84" t="s">
        <v>8615</v>
      </c>
      <c r="E439" s="84" t="s">
        <v>154</v>
      </c>
      <c r="F439" s="85">
        <v>3.5</v>
      </c>
      <c r="G439" s="86" t="s">
        <v>10077</v>
      </c>
      <c r="H439" s="86" t="s">
        <v>19</v>
      </c>
      <c r="I439" s="87">
        <f>VLOOKUP(A439,'[2]AJUSTE DE VALOR AN_11.5_MED_VIG'!$A$6:$I$6297,9,0)</f>
        <v>3.1577387129228569</v>
      </c>
    </row>
    <row r="440" s="81" customFormat="1" ht="15" customHeight="1">
      <c r="A440" s="82">
        <v>90121716</v>
      </c>
      <c r="B440" s="83">
        <v>20</v>
      </c>
      <c r="C440" s="84" t="s">
        <v>530</v>
      </c>
      <c r="D440" s="84" t="s">
        <v>530</v>
      </c>
      <c r="E440" s="84" t="s">
        <v>511</v>
      </c>
      <c r="F440" s="85">
        <v>1</v>
      </c>
      <c r="G440" s="86" t="s">
        <v>64</v>
      </c>
      <c r="H440" s="86" t="s">
        <v>14</v>
      </c>
      <c r="I440" s="87">
        <f>VLOOKUP(A440,'[2]AJUSTE DE VALOR AN_11.5_MED_VIG'!$A$6:$I$6297,9,0)</f>
        <v>0.76926254944645289</v>
      </c>
    </row>
    <row r="441" s="81" customFormat="1" ht="15" customHeight="1">
      <c r="A441" s="82">
        <v>92463967</v>
      </c>
      <c r="B441" s="83">
        <v>20</v>
      </c>
      <c r="C441" s="84" t="s">
        <v>3953</v>
      </c>
      <c r="D441" s="84" t="s">
        <v>3954</v>
      </c>
      <c r="E441" s="84" t="s">
        <v>528</v>
      </c>
      <c r="F441" s="85">
        <v>1</v>
      </c>
      <c r="G441" s="86" t="s">
        <v>13</v>
      </c>
      <c r="H441" s="86" t="s">
        <v>14</v>
      </c>
      <c r="I441" s="87">
        <f>VLOOKUP(A441,'[2]AJUSTE DE VALOR AN_11.5_MED_VIG'!$A$6:$I$6297,9,0)</f>
        <v>63.664540072344408</v>
      </c>
    </row>
    <row r="442" s="81" customFormat="1" ht="15" customHeight="1">
      <c r="A442" s="82">
        <v>91221013</v>
      </c>
      <c r="B442" s="83">
        <v>20</v>
      </c>
      <c r="C442" s="84" t="s">
        <v>6429</v>
      </c>
      <c r="D442" s="84" t="s">
        <v>6430</v>
      </c>
      <c r="E442" s="84" t="s">
        <v>603</v>
      </c>
      <c r="F442" s="85">
        <v>100</v>
      </c>
      <c r="G442" s="86" t="s">
        <v>18</v>
      </c>
      <c r="H442" s="86" t="s">
        <v>19</v>
      </c>
      <c r="I442" s="87">
        <f>VLOOKUP(A442,'[2]AJUSTE DE VALOR AN_11.5_MED_VIG'!$A$6:$I$6297,9,0)</f>
        <v>5.2793640931046371</v>
      </c>
    </row>
    <row r="443" s="81" customFormat="1" ht="15" customHeight="1">
      <c r="A443" s="82">
        <v>90312260</v>
      </c>
      <c r="B443" s="83">
        <v>20</v>
      </c>
      <c r="C443" s="84" t="s">
        <v>2669</v>
      </c>
      <c r="D443" s="84" t="s">
        <v>2669</v>
      </c>
      <c r="E443" s="84" t="s">
        <v>506</v>
      </c>
      <c r="F443" s="85">
        <v>1</v>
      </c>
      <c r="G443" s="86" t="s">
        <v>485</v>
      </c>
      <c r="H443" s="86" t="s">
        <v>14</v>
      </c>
      <c r="I443" s="87">
        <f>VLOOKUP(A443,'[2]AJUSTE DE VALOR AN_11.5_MED_VIG'!$A$6:$I$6297,9,0)</f>
        <v>17.133941724806029</v>
      </c>
    </row>
    <row r="444" s="81" customFormat="1" ht="15" customHeight="1">
      <c r="A444" s="82">
        <v>91483026</v>
      </c>
      <c r="B444" s="83">
        <v>20</v>
      </c>
      <c r="C444" s="84" t="s">
        <v>7592</v>
      </c>
      <c r="D444" s="84" t="s">
        <v>7593</v>
      </c>
      <c r="E444" s="84" t="s">
        <v>603</v>
      </c>
      <c r="F444" s="85">
        <v>1</v>
      </c>
      <c r="G444" s="86" t="s">
        <v>10036</v>
      </c>
      <c r="H444" s="86" t="s">
        <v>14</v>
      </c>
      <c r="I444" s="87">
        <f>VLOOKUP(A444,'[2]AJUSTE DE VALOR AN_11.5_MED_VIG'!$A$6:$I$6297,9,0)</f>
        <v>30.395756591096692</v>
      </c>
    </row>
    <row r="445" s="81" customFormat="1" ht="15" customHeight="1">
      <c r="A445" s="82">
        <v>90736010</v>
      </c>
      <c r="B445" s="83">
        <v>20</v>
      </c>
      <c r="C445" s="84" t="s">
        <v>8425</v>
      </c>
      <c r="D445" s="84" t="s">
        <v>8426</v>
      </c>
      <c r="E445" s="84" t="s">
        <v>3162</v>
      </c>
      <c r="F445" s="85">
        <v>1</v>
      </c>
      <c r="G445" s="86" t="s">
        <v>10036</v>
      </c>
      <c r="H445" s="86" t="s">
        <v>14</v>
      </c>
      <c r="I445" s="87">
        <f>VLOOKUP(A445,'[2]AJUSTE DE VALOR AN_11.5_MED_VIG'!$A$6:$I$6297,9,0)</f>
        <v>21.900659146722873</v>
      </c>
    </row>
    <row r="446" s="81" customFormat="1" ht="15" customHeight="1">
      <c r="A446" s="82">
        <v>90498020</v>
      </c>
      <c r="B446" s="83">
        <v>20</v>
      </c>
      <c r="C446" s="84" t="s">
        <v>5362</v>
      </c>
      <c r="D446" s="84" t="s">
        <v>5363</v>
      </c>
      <c r="E446" s="84" t="s">
        <v>633</v>
      </c>
      <c r="F446" s="85">
        <v>1</v>
      </c>
      <c r="G446" s="86" t="s">
        <v>10103</v>
      </c>
      <c r="H446" s="86" t="s">
        <v>14</v>
      </c>
      <c r="I446" s="87">
        <f>VLOOKUP(A446,'[2]AJUSTE DE VALOR AN_11.5_MED_VIG'!$A$6:$I$6297,9,0)</f>
        <v>2.2632209469449398</v>
      </c>
    </row>
    <row r="447" s="81" customFormat="1" ht="15" customHeight="1">
      <c r="A447" s="82">
        <v>90281624</v>
      </c>
      <c r="B447" s="83">
        <v>20</v>
      </c>
      <c r="C447" s="84" t="s">
        <v>8635</v>
      </c>
      <c r="D447" s="84" t="s">
        <v>8635</v>
      </c>
      <c r="E447" s="84" t="s">
        <v>554</v>
      </c>
      <c r="F447" s="85">
        <v>1</v>
      </c>
      <c r="G447" s="86" t="s">
        <v>485</v>
      </c>
      <c r="H447" s="86" t="s">
        <v>14</v>
      </c>
      <c r="I447" s="87">
        <f>VLOOKUP(A447,'[2]AJUSTE DE VALOR AN_11.5_MED_VIG'!$A$6:$I$6297,9,0)</f>
        <v>7.1609961252934147</v>
      </c>
    </row>
    <row r="448" s="81" customFormat="1" ht="15" customHeight="1">
      <c r="A448" s="82">
        <v>90124219</v>
      </c>
      <c r="B448" s="83">
        <v>20</v>
      </c>
      <c r="C448" s="84" t="s">
        <v>1440</v>
      </c>
      <c r="D448" s="84" t="s">
        <v>1440</v>
      </c>
      <c r="E448" s="84" t="s">
        <v>50</v>
      </c>
      <c r="F448" s="85">
        <v>1</v>
      </c>
      <c r="G448" s="86" t="s">
        <v>64</v>
      </c>
      <c r="H448" s="86" t="s">
        <v>14</v>
      </c>
      <c r="I448" s="87">
        <f>VLOOKUP(A448,'[2]AJUSTE DE VALOR AN_11.5_MED_VIG'!$A$6:$I$6297,9,0)</f>
        <v>3.221289226076494</v>
      </c>
    </row>
    <row r="449" s="81" customFormat="1" ht="15" customHeight="1">
      <c r="A449" s="82">
        <v>90123212</v>
      </c>
      <c r="B449" s="83">
        <v>20</v>
      </c>
      <c r="C449" s="84" t="s">
        <v>1864</v>
      </c>
      <c r="D449" s="84" t="s">
        <v>1866</v>
      </c>
      <c r="E449" s="84" t="s">
        <v>50</v>
      </c>
      <c r="F449" s="85">
        <v>1</v>
      </c>
      <c r="G449" s="86" t="s">
        <v>13</v>
      </c>
      <c r="H449" s="86" t="s">
        <v>14</v>
      </c>
      <c r="I449" s="87">
        <f>VLOOKUP(A449,'[2]AJUSTE DE VALOR AN_11.5_MED_VIG'!$A$6:$I$6297,9,0)</f>
        <v>12.18625656409581</v>
      </c>
    </row>
    <row r="450" s="81" customFormat="1" ht="15" customHeight="1">
      <c r="A450" s="82">
        <v>90286928</v>
      </c>
      <c r="B450" s="83">
        <v>20</v>
      </c>
      <c r="C450" s="84" t="s">
        <v>6008</v>
      </c>
      <c r="D450" s="84" t="s">
        <v>6010</v>
      </c>
      <c r="E450" s="84" t="s">
        <v>792</v>
      </c>
      <c r="F450" s="85">
        <v>5</v>
      </c>
      <c r="G450" s="86" t="s">
        <v>18</v>
      </c>
      <c r="H450" s="86" t="s">
        <v>19</v>
      </c>
      <c r="I450" s="87">
        <f>VLOOKUP(A450,'[2]AJUSTE DE VALOR AN_11.5_MED_VIG'!$A$6:$I$6297,9,0)</f>
        <v>2.5126151855041865</v>
      </c>
    </row>
    <row r="451" s="81" customFormat="1" ht="15" customHeight="1">
      <c r="A451" s="82">
        <v>90294319</v>
      </c>
      <c r="B451" s="83">
        <v>20</v>
      </c>
      <c r="C451" s="84" t="s">
        <v>6584</v>
      </c>
      <c r="D451" s="84" t="s">
        <v>6584</v>
      </c>
      <c r="E451" s="84" t="s">
        <v>39</v>
      </c>
      <c r="F451" s="85">
        <v>1</v>
      </c>
      <c r="G451" s="86" t="s">
        <v>10036</v>
      </c>
      <c r="H451" s="86" t="s">
        <v>14</v>
      </c>
      <c r="I451" s="87">
        <f>VLOOKUP(A451,'[2]AJUSTE DE VALOR AN_11.5_MED_VIG'!$A$6:$I$6297,9,0)</f>
        <v>116.49181854698811</v>
      </c>
    </row>
    <row r="452" s="81" customFormat="1" ht="15" customHeight="1">
      <c r="A452" s="82">
        <v>90236386</v>
      </c>
      <c r="B452" s="83">
        <v>20</v>
      </c>
      <c r="C452" s="84" t="s">
        <v>1973</v>
      </c>
      <c r="D452" s="84" t="s">
        <v>1973</v>
      </c>
      <c r="E452" s="84" t="s">
        <v>836</v>
      </c>
      <c r="F452" s="85">
        <v>1</v>
      </c>
      <c r="G452" s="86" t="s">
        <v>13</v>
      </c>
      <c r="H452" s="86" t="s">
        <v>14</v>
      </c>
      <c r="I452" s="87">
        <f>VLOOKUP(A452,'[2]AJUSTE DE VALOR AN_11.5_MED_VIG'!$A$6:$I$6297,9,0)</f>
        <v>30.070553146642268</v>
      </c>
    </row>
    <row r="453" s="81" customFormat="1" ht="15" customHeight="1">
      <c r="A453" s="82">
        <v>90150244</v>
      </c>
      <c r="B453" s="83">
        <v>20</v>
      </c>
      <c r="C453" s="84" t="s">
        <v>933</v>
      </c>
      <c r="D453" s="84" t="s">
        <v>934</v>
      </c>
      <c r="E453" s="84" t="s">
        <v>39</v>
      </c>
      <c r="F453" s="85">
        <v>1</v>
      </c>
      <c r="G453" s="86" t="s">
        <v>64</v>
      </c>
      <c r="H453" s="86" t="s">
        <v>14</v>
      </c>
      <c r="I453" s="87">
        <f>VLOOKUP(A453,'[2]AJUSTE DE VALOR AN_11.5_MED_VIG'!$A$6:$I$6297,9,0)</f>
        <v>14.235163823914801</v>
      </c>
    </row>
    <row r="454" s="81" customFormat="1" ht="15" customHeight="1">
      <c r="A454" s="82">
        <v>92457541</v>
      </c>
      <c r="B454" s="83">
        <v>20</v>
      </c>
      <c r="C454" s="84" t="s">
        <v>1031</v>
      </c>
      <c r="D454" s="84" t="s">
        <v>1032</v>
      </c>
      <c r="E454" s="84" t="s">
        <v>92</v>
      </c>
      <c r="F454" s="85">
        <v>1</v>
      </c>
      <c r="G454" s="86" t="s">
        <v>10103</v>
      </c>
      <c r="H454" s="86" t="s">
        <v>14</v>
      </c>
      <c r="I454" s="87">
        <f>VLOOKUP(A454,'[2]AJUSTE DE VALOR AN_11.5_MED_VIG'!$A$6:$I$6297,9,0)</f>
        <v>6.2001162530923422</v>
      </c>
    </row>
    <row r="455" s="81" customFormat="1" ht="15" customHeight="1">
      <c r="A455" s="82">
        <v>92457584</v>
      </c>
      <c r="B455" s="82" t="s">
        <v>10073</v>
      </c>
      <c r="C455" s="99" t="s">
        <v>9855</v>
      </c>
      <c r="D455" s="84" t="s">
        <v>9856</v>
      </c>
      <c r="E455" s="84" t="s">
        <v>92</v>
      </c>
      <c r="F455" s="85">
        <v>1</v>
      </c>
      <c r="G455" s="85" t="s">
        <v>10103</v>
      </c>
      <c r="H455" s="86" t="s">
        <v>14</v>
      </c>
      <c r="I455" s="87">
        <f>VLOOKUP(A455,'[2]AJUSTE DE VALOR AN_11.5_MED_VIG'!$A$6:$I$6297,9,0)</f>
        <v>420.2464639152268</v>
      </c>
    </row>
    <row r="456" s="81" customFormat="1" ht="15" customHeight="1">
      <c r="A456" s="82">
        <v>90282663</v>
      </c>
      <c r="B456" s="83">
        <v>20</v>
      </c>
      <c r="C456" s="84" t="s">
        <v>547</v>
      </c>
      <c r="D456" s="84" t="s">
        <v>547</v>
      </c>
      <c r="E456" s="84" t="s">
        <v>544</v>
      </c>
      <c r="F456" s="85">
        <v>1</v>
      </c>
      <c r="G456" s="86" t="s">
        <v>10036</v>
      </c>
      <c r="H456" s="86" t="s">
        <v>14</v>
      </c>
      <c r="I456" s="87">
        <f>VLOOKUP(A456,'[2]AJUSTE DE VALOR AN_11.5_MED_VIG'!$A$6:$I$6297,9,0)</f>
        <v>9.5838471597945407</v>
      </c>
    </row>
    <row r="457" s="81" customFormat="1" ht="15" customHeight="1">
      <c r="A457" s="82">
        <v>90304942</v>
      </c>
      <c r="B457" s="83">
        <v>20</v>
      </c>
      <c r="C457" s="84" t="s">
        <v>6381</v>
      </c>
      <c r="D457" s="84" t="s">
        <v>6382</v>
      </c>
      <c r="E457" s="84" t="s">
        <v>6383</v>
      </c>
      <c r="F457" s="85">
        <v>200</v>
      </c>
      <c r="G457" s="86" t="s">
        <v>18</v>
      </c>
      <c r="H457" s="86" t="s">
        <v>19</v>
      </c>
      <c r="I457" s="87">
        <f>VLOOKUP(A457,'[2]AJUSTE DE VALOR AN_11.5_MED_VIG'!$A$6:$I$6297,9,0)</f>
        <v>2.534253504617229</v>
      </c>
    </row>
    <row r="458" s="81" customFormat="1" ht="15" customHeight="1">
      <c r="A458" s="82">
        <v>90167716</v>
      </c>
      <c r="B458" s="83">
        <v>20</v>
      </c>
      <c r="C458" s="84" t="s">
        <v>9008</v>
      </c>
      <c r="D458" s="84" t="s">
        <v>9009</v>
      </c>
      <c r="E458" s="84" t="s">
        <v>92</v>
      </c>
      <c r="F458" s="85">
        <v>1</v>
      </c>
      <c r="G458" s="86" t="s">
        <v>10036</v>
      </c>
      <c r="H458" s="86" t="s">
        <v>14</v>
      </c>
      <c r="I458" s="87">
        <f>VLOOKUP(A458,'[2]AJUSTE DE VALOR AN_11.5_MED_VIG'!$A$6:$I$6297,9,0)</f>
        <v>49.802368727793898</v>
      </c>
    </row>
    <row r="459" s="81" customFormat="1" ht="15" customHeight="1">
      <c r="A459" s="82">
        <v>90185420</v>
      </c>
      <c r="B459" s="83">
        <v>20</v>
      </c>
      <c r="C459" s="84" t="s">
        <v>3484</v>
      </c>
      <c r="D459" s="84" t="s">
        <v>3485</v>
      </c>
      <c r="E459" s="84" t="s">
        <v>603</v>
      </c>
      <c r="F459" s="85">
        <v>1</v>
      </c>
      <c r="G459" s="86" t="s">
        <v>64</v>
      </c>
      <c r="H459" s="86" t="s">
        <v>14</v>
      </c>
      <c r="I459" s="87">
        <f>VLOOKUP(A459,'[2]AJUSTE DE VALOR AN_11.5_MED_VIG'!$A$6:$I$6297,9,0)</f>
        <v>6.1245465920114146</v>
      </c>
    </row>
    <row r="460" s="81" customFormat="1" ht="15" customHeight="1">
      <c r="A460" s="82">
        <v>92447295</v>
      </c>
      <c r="B460" s="83">
        <v>20</v>
      </c>
      <c r="C460" s="84" t="s">
        <v>2539</v>
      </c>
      <c r="D460" s="84" t="s">
        <v>2539</v>
      </c>
      <c r="E460" s="84" t="s">
        <v>504</v>
      </c>
      <c r="F460" s="85">
        <v>1</v>
      </c>
      <c r="G460" s="86" t="s">
        <v>10036</v>
      </c>
      <c r="H460" s="86" t="s">
        <v>14</v>
      </c>
      <c r="I460" s="87">
        <f>VLOOKUP(A460,'[2]AJUSTE DE VALOR AN_11.5_MED_VIG'!$A$6:$I$6297,9,0)</f>
        <v>0.71711884165167017</v>
      </c>
    </row>
    <row r="461" s="81" customFormat="1" ht="15" customHeight="1">
      <c r="A461" s="82">
        <v>92374085</v>
      </c>
      <c r="B461" s="83">
        <v>20</v>
      </c>
      <c r="C461" s="84" t="s">
        <v>5791</v>
      </c>
      <c r="D461" s="84" t="s">
        <v>5791</v>
      </c>
      <c r="E461" s="84" t="s">
        <v>520</v>
      </c>
      <c r="F461" s="85">
        <v>1</v>
      </c>
      <c r="G461" s="86" t="s">
        <v>10036</v>
      </c>
      <c r="H461" s="86" t="s">
        <v>14</v>
      </c>
      <c r="I461" s="87">
        <f>VLOOKUP(A461,'[2]AJUSTE DE VALOR AN_11.5_MED_VIG'!$A$6:$I$6297,9,0)</f>
        <v>6.8403084165898633</v>
      </c>
    </row>
    <row r="462" s="81" customFormat="1" ht="15" customHeight="1">
      <c r="A462" s="82">
        <v>91394023</v>
      </c>
      <c r="B462" s="83">
        <v>20</v>
      </c>
      <c r="C462" s="84" t="s">
        <v>8128</v>
      </c>
      <c r="D462" s="84" t="s">
        <v>8130</v>
      </c>
      <c r="E462" s="84" t="s">
        <v>1356</v>
      </c>
      <c r="F462" s="85">
        <v>1</v>
      </c>
      <c r="G462" s="86" t="s">
        <v>10103</v>
      </c>
      <c r="H462" s="86" t="s">
        <v>14</v>
      </c>
      <c r="I462" s="87">
        <f>VLOOKUP(A462,'[2]AJUSTE DE VALOR AN_11.5_MED_VIG'!$A$6:$I$6297,9,0)</f>
        <v>4.5326478080247972</v>
      </c>
    </row>
    <row r="463" s="81" customFormat="1" ht="15" customHeight="1">
      <c r="A463" s="82">
        <v>90274342</v>
      </c>
      <c r="B463" s="83">
        <v>20</v>
      </c>
      <c r="C463" s="84" t="s">
        <v>6408</v>
      </c>
      <c r="D463" s="84" t="s">
        <v>6409</v>
      </c>
      <c r="E463" s="84" t="s">
        <v>5641</v>
      </c>
      <c r="F463" s="85">
        <v>50</v>
      </c>
      <c r="G463" s="86" t="s">
        <v>18</v>
      </c>
      <c r="H463" s="86" t="s">
        <v>19</v>
      </c>
      <c r="I463" s="87">
        <f>VLOOKUP(A463,'[2]AJUSTE DE VALOR AN_11.5_MED_VIG'!$A$6:$I$6297,9,0)</f>
        <v>4.202437299888393</v>
      </c>
    </row>
    <row r="464" s="81" customFormat="1" ht="15" customHeight="1">
      <c r="A464" s="82">
        <v>92459218</v>
      </c>
      <c r="B464" s="83">
        <v>20</v>
      </c>
      <c r="C464" s="84" t="s">
        <v>6768</v>
      </c>
      <c r="D464" s="84" t="s">
        <v>6768</v>
      </c>
      <c r="E464" s="84" t="s">
        <v>603</v>
      </c>
      <c r="F464" s="85">
        <v>1</v>
      </c>
      <c r="G464" s="86" t="s">
        <v>10103</v>
      </c>
      <c r="H464" s="86" t="s">
        <v>14</v>
      </c>
      <c r="I464" s="87">
        <f>VLOOKUP(A464,'[2]AJUSTE DE VALOR AN_11.5_MED_VIG'!$A$6:$I$6297,9,0)</f>
        <v>2.4593812563799111</v>
      </c>
    </row>
    <row r="465" s="81" customFormat="1" ht="15" customHeight="1">
      <c r="A465" s="82">
        <v>90178203</v>
      </c>
      <c r="B465" s="83">
        <v>20</v>
      </c>
      <c r="C465" s="84" t="s">
        <v>8352</v>
      </c>
      <c r="D465" s="84" t="s">
        <v>8360</v>
      </c>
      <c r="E465" s="84" t="s">
        <v>915</v>
      </c>
      <c r="F465" s="85">
        <v>1</v>
      </c>
      <c r="G465" s="86" t="s">
        <v>13</v>
      </c>
      <c r="H465" s="86" t="s">
        <v>14</v>
      </c>
      <c r="I465" s="87">
        <f>VLOOKUP(A465,'[2]AJUSTE DE VALOR AN_11.5_MED_VIG'!$A$6:$I$6297,9,0)</f>
        <v>125.19180068166472</v>
      </c>
    </row>
    <row r="466" s="81" customFormat="1" ht="15" customHeight="1">
      <c r="A466" s="82">
        <v>90153677</v>
      </c>
      <c r="B466" s="83">
        <v>20</v>
      </c>
      <c r="C466" s="84" t="s">
        <v>3786</v>
      </c>
      <c r="D466" s="84" t="s">
        <v>3786</v>
      </c>
      <c r="E466" s="84" t="s">
        <v>39</v>
      </c>
      <c r="F466" s="85">
        <v>1</v>
      </c>
      <c r="G466" s="86" t="s">
        <v>10036</v>
      </c>
      <c r="H466" s="86" t="s">
        <v>14</v>
      </c>
      <c r="I466" s="87">
        <f>VLOOKUP(A466,'[2]AJUSTE DE VALOR AN_11.5_MED_VIG'!$A$6:$I$6297,9,0)</f>
        <v>40.632983799955873</v>
      </c>
    </row>
    <row r="467" s="81" customFormat="1" ht="15" customHeight="1">
      <c r="A467" s="82">
        <v>90280385</v>
      </c>
      <c r="B467" s="83">
        <v>20</v>
      </c>
      <c r="C467" s="84" t="s">
        <v>770</v>
      </c>
      <c r="D467" s="84" t="s">
        <v>771</v>
      </c>
      <c r="E467" s="84" t="s">
        <v>761</v>
      </c>
      <c r="F467" s="85">
        <v>1</v>
      </c>
      <c r="G467" s="86" t="s">
        <v>10036</v>
      </c>
      <c r="H467" s="86" t="s">
        <v>14</v>
      </c>
      <c r="I467" s="87">
        <f>VLOOKUP(A467,'[2]AJUSTE DE VALOR AN_11.5_MED_VIG'!$A$6:$I$6297,9,0)</f>
        <v>640.64113208549998</v>
      </c>
    </row>
    <row r="468" s="81" customFormat="1" ht="15" customHeight="1">
      <c r="A468" s="82">
        <v>90281438</v>
      </c>
      <c r="B468" s="83">
        <v>20</v>
      </c>
      <c r="C468" s="84" t="s">
        <v>8636</v>
      </c>
      <c r="D468" s="84" t="s">
        <v>8636</v>
      </c>
      <c r="E468" s="84" t="s">
        <v>554</v>
      </c>
      <c r="F468" s="85">
        <v>1</v>
      </c>
      <c r="G468" s="86" t="s">
        <v>485</v>
      </c>
      <c r="H468" s="86" t="s">
        <v>14</v>
      </c>
      <c r="I468" s="87">
        <f>VLOOKUP(A468,'[2]AJUSTE DE VALOR AN_11.5_MED_VIG'!$A$6:$I$6297,9,0)</f>
        <v>7.1639873517450834</v>
      </c>
    </row>
    <row r="469" s="81" customFormat="1" ht="15" customHeight="1">
      <c r="A469" s="82">
        <v>90286910</v>
      </c>
      <c r="B469" s="83">
        <v>20</v>
      </c>
      <c r="C469" s="84" t="s">
        <v>5986</v>
      </c>
      <c r="D469" s="84" t="s">
        <v>5986</v>
      </c>
      <c r="E469" s="84" t="s">
        <v>792</v>
      </c>
      <c r="F469" s="85">
        <v>1</v>
      </c>
      <c r="G469" s="86" t="s">
        <v>64</v>
      </c>
      <c r="H469" s="86" t="s">
        <v>14</v>
      </c>
      <c r="I469" s="87">
        <f>VLOOKUP(A469,'[2]AJUSTE DE VALOR AN_11.5_MED_VIG'!$A$6:$I$6297,9,0)</f>
        <v>10.855913135437977</v>
      </c>
    </row>
    <row r="470" s="81" customFormat="1" ht="15" customHeight="1">
      <c r="A470" s="82">
        <v>90302605</v>
      </c>
      <c r="B470" s="83">
        <v>20</v>
      </c>
      <c r="C470" s="84" t="s">
        <v>9929</v>
      </c>
      <c r="D470" s="84" t="s">
        <v>9929</v>
      </c>
      <c r="E470" s="84" t="s">
        <v>9930</v>
      </c>
      <c r="F470" s="85">
        <v>1</v>
      </c>
      <c r="G470" s="86" t="s">
        <v>13</v>
      </c>
      <c r="H470" s="86" t="s">
        <v>14</v>
      </c>
      <c r="I470" s="87">
        <f>VLOOKUP(A470,'[2]AJUSTE DE VALOR AN_11.5_MED_VIG'!$A$6:$I$6297,9,0)</f>
        <v>47.460274839682135</v>
      </c>
    </row>
    <row r="471" s="81" customFormat="1" ht="15" customHeight="1">
      <c r="A471" s="82">
        <v>92443176</v>
      </c>
      <c r="B471" s="83">
        <v>20</v>
      </c>
      <c r="C471" s="84" t="s">
        <v>6577</v>
      </c>
      <c r="D471" s="84" t="s">
        <v>6578</v>
      </c>
      <c r="E471" s="84" t="s">
        <v>633</v>
      </c>
      <c r="F471" s="85">
        <v>1</v>
      </c>
      <c r="G471" s="86" t="s">
        <v>10036</v>
      </c>
      <c r="H471" s="86" t="s">
        <v>14</v>
      </c>
      <c r="I471" s="87">
        <f>VLOOKUP(A471,'[2]AJUSTE DE VALOR AN_11.5_MED_VIG'!$A$6:$I$6297,9,0)</f>
        <v>200.80246381732269</v>
      </c>
    </row>
    <row r="472" s="81" customFormat="1" ht="15" customHeight="1">
      <c r="A472" s="82">
        <v>90199383</v>
      </c>
      <c r="B472" s="83">
        <v>20</v>
      </c>
      <c r="C472" s="84" t="s">
        <v>5741</v>
      </c>
      <c r="D472" s="84" t="s">
        <v>5742</v>
      </c>
      <c r="E472" s="84" t="s">
        <v>620</v>
      </c>
      <c r="F472" s="85">
        <v>1</v>
      </c>
      <c r="G472" s="86" t="s">
        <v>10036</v>
      </c>
      <c r="H472" s="86" t="s">
        <v>14</v>
      </c>
      <c r="I472" s="87">
        <f>VLOOKUP(A472,'[2]AJUSTE DE VALOR AN_11.5_MED_VIG'!$A$6:$I$6297,9,0)</f>
        <v>6.5721837238612641</v>
      </c>
    </row>
    <row r="473" s="81" customFormat="1" ht="15" customHeight="1">
      <c r="A473" s="82">
        <v>92441068</v>
      </c>
      <c r="B473" s="83">
        <v>20</v>
      </c>
      <c r="C473" s="84" t="s">
        <v>2278</v>
      </c>
      <c r="D473" s="84" t="s">
        <v>2279</v>
      </c>
      <c r="E473" s="84" t="s">
        <v>603</v>
      </c>
      <c r="F473" s="85">
        <v>1</v>
      </c>
      <c r="G473" s="86" t="s">
        <v>64</v>
      </c>
      <c r="H473" s="86" t="s">
        <v>14</v>
      </c>
      <c r="I473" s="87">
        <f>VLOOKUP(A473,'[2]AJUSTE DE VALOR AN_11.5_MED_VIG'!$A$6:$I$6297,9,0)</f>
        <v>5.3542953484858877</v>
      </c>
    </row>
    <row r="474" s="81" customFormat="1" ht="15" customHeight="1">
      <c r="A474" s="82">
        <v>90169158</v>
      </c>
      <c r="B474" s="83">
        <v>20</v>
      </c>
      <c r="C474" s="84" t="s">
        <v>8261</v>
      </c>
      <c r="D474" s="84" t="s">
        <v>8262</v>
      </c>
      <c r="E474" s="84" t="s">
        <v>92</v>
      </c>
      <c r="F474" s="85">
        <v>1</v>
      </c>
      <c r="G474" s="86" t="s">
        <v>10036</v>
      </c>
      <c r="H474" s="86" t="s">
        <v>14</v>
      </c>
      <c r="I474" s="87">
        <f>VLOOKUP(A474,'[2]AJUSTE DE VALOR AN_11.5_MED_VIG'!$A$6:$I$6297,9,0)</f>
        <v>54.389227618550684</v>
      </c>
    </row>
    <row r="475" s="81" customFormat="1" ht="15" customHeight="1">
      <c r="A475" s="82">
        <v>92258441</v>
      </c>
      <c r="B475" s="83">
        <v>20</v>
      </c>
      <c r="C475" s="84" t="s">
        <v>5251</v>
      </c>
      <c r="D475" s="84" t="s">
        <v>5252</v>
      </c>
      <c r="E475" s="84" t="s">
        <v>92</v>
      </c>
      <c r="F475" s="85">
        <v>1</v>
      </c>
      <c r="G475" s="86" t="s">
        <v>436</v>
      </c>
      <c r="H475" s="86" t="s">
        <v>14</v>
      </c>
      <c r="I475" s="87">
        <f>VLOOKUP(A475,'[2]AJUSTE DE VALOR AN_11.5_MED_VIG'!$A$6:$I$6297,9,0)</f>
        <v>59.44828446374779</v>
      </c>
    </row>
    <row r="476" s="81" customFormat="1" ht="15" customHeight="1">
      <c r="A476" s="82">
        <v>92456995</v>
      </c>
      <c r="B476" s="83">
        <v>20</v>
      </c>
      <c r="C476" s="84" t="s">
        <v>2718</v>
      </c>
      <c r="D476" s="84" t="s">
        <v>2718</v>
      </c>
      <c r="E476" s="84" t="s">
        <v>39</v>
      </c>
      <c r="F476" s="85">
        <v>1</v>
      </c>
      <c r="G476" s="86" t="s">
        <v>13</v>
      </c>
      <c r="H476" s="86" t="s">
        <v>14</v>
      </c>
      <c r="I476" s="87">
        <f>VLOOKUP(A476,'[2]AJUSTE DE VALOR AN_11.5_MED_VIG'!$A$6:$I$6297,9,0)</f>
        <v>105.8704648580383</v>
      </c>
    </row>
    <row r="477" s="81" customFormat="1" ht="15" customHeight="1">
      <c r="A477" s="82">
        <v>90250915</v>
      </c>
      <c r="B477" s="83">
        <v>20</v>
      </c>
      <c r="C477" s="84" t="s">
        <v>9956</v>
      </c>
      <c r="D477" s="84" t="s">
        <v>9956</v>
      </c>
      <c r="E477" s="84" t="s">
        <v>2995</v>
      </c>
      <c r="F477" s="85">
        <v>1</v>
      </c>
      <c r="G477" s="86" t="s">
        <v>10036</v>
      </c>
      <c r="H477" s="86" t="s">
        <v>14</v>
      </c>
      <c r="I477" s="87">
        <f>VLOOKUP(A477,'[2]AJUSTE DE VALOR AN_11.5_MED_VIG'!$A$6:$I$6297,9,0)</f>
        <v>348.45288654316971</v>
      </c>
    </row>
    <row r="478" s="81" customFormat="1" ht="15" customHeight="1">
      <c r="A478" s="82">
        <v>92382126</v>
      </c>
      <c r="B478" s="83">
        <v>20</v>
      </c>
      <c r="C478" s="84" t="s">
        <v>6967</v>
      </c>
      <c r="D478" s="84" t="s">
        <v>6968</v>
      </c>
      <c r="E478" s="84" t="s">
        <v>50</v>
      </c>
      <c r="F478" s="85">
        <v>1</v>
      </c>
      <c r="G478" s="86" t="s">
        <v>64</v>
      </c>
      <c r="H478" s="86" t="s">
        <v>14</v>
      </c>
      <c r="I478" s="87">
        <f>VLOOKUP(A478,'[2]AJUSTE DE VALOR AN_11.5_MED_VIG'!$A$6:$I$6297,9,0)</f>
        <v>7.113837249475865</v>
      </c>
    </row>
    <row r="479" s="81" customFormat="1" ht="15" customHeight="1">
      <c r="A479" s="82">
        <v>90304837</v>
      </c>
      <c r="B479" s="83">
        <v>20</v>
      </c>
      <c r="C479" s="84" t="s">
        <v>2639</v>
      </c>
      <c r="D479" s="84" t="s">
        <v>2640</v>
      </c>
      <c r="E479" s="84" t="s">
        <v>504</v>
      </c>
      <c r="F479" s="85">
        <v>1</v>
      </c>
      <c r="G479" s="86" t="s">
        <v>10036</v>
      </c>
      <c r="H479" s="86" t="s">
        <v>14</v>
      </c>
      <c r="I479" s="87">
        <f>VLOOKUP(A479,'[2]AJUSTE DE VALOR AN_11.5_MED_VIG'!$A$6:$I$6297,9,0)</f>
        <v>6.017504890616677</v>
      </c>
    </row>
    <row r="480" s="81" customFormat="1" ht="15" customHeight="1">
      <c r="A480" s="82">
        <v>90198875</v>
      </c>
      <c r="B480" s="83">
        <v>20</v>
      </c>
      <c r="C480" s="84" t="s">
        <v>5875</v>
      </c>
      <c r="D480" s="84" t="s">
        <v>5880</v>
      </c>
      <c r="E480" s="84" t="s">
        <v>620</v>
      </c>
      <c r="F480" s="85">
        <v>1</v>
      </c>
      <c r="G480" s="86" t="s">
        <v>10036</v>
      </c>
      <c r="H480" s="86" t="s">
        <v>14</v>
      </c>
      <c r="I480" s="87">
        <f>VLOOKUP(A480,'[2]AJUSTE DE VALOR AN_11.5_MED_VIG'!$A$6:$I$6297,9,0)</f>
        <v>59.146517704317105</v>
      </c>
    </row>
    <row r="481" s="81" customFormat="1" ht="15" customHeight="1">
      <c r="A481" s="82">
        <v>92419593</v>
      </c>
      <c r="B481" s="83">
        <v>20</v>
      </c>
      <c r="C481" s="84" t="s">
        <v>1281</v>
      </c>
      <c r="D481" s="84" t="s">
        <v>2407</v>
      </c>
      <c r="E481" s="84" t="s">
        <v>69</v>
      </c>
      <c r="F481" s="85">
        <v>1</v>
      </c>
      <c r="G481" s="86" t="s">
        <v>10103</v>
      </c>
      <c r="H481" s="86" t="s">
        <v>14</v>
      </c>
      <c r="I481" s="87">
        <f>VLOOKUP(A481,'[2]AJUSTE DE VALOR AN_11.5_MED_VIG'!$A$6:$I$6297,9,0)</f>
        <v>8.6642246508650569</v>
      </c>
    </row>
    <row r="482" s="81" customFormat="1" ht="15" customHeight="1">
      <c r="A482" s="82">
        <v>90248848</v>
      </c>
      <c r="B482" s="83">
        <v>20</v>
      </c>
      <c r="C482" s="84" t="s">
        <v>9125</v>
      </c>
      <c r="D482" s="84" t="s">
        <v>9125</v>
      </c>
      <c r="E482" s="84" t="s">
        <v>247</v>
      </c>
      <c r="F482" s="85">
        <v>1</v>
      </c>
      <c r="G482" s="86" t="s">
        <v>64</v>
      </c>
      <c r="H482" s="86" t="s">
        <v>14</v>
      </c>
      <c r="I482" s="87">
        <f>VLOOKUP(A482,'[2]AJUSTE DE VALOR AN_11.5_MED_VIG'!$A$6:$I$6297,9,0)</f>
        <v>16.262566043382961</v>
      </c>
    </row>
    <row r="483" s="81" customFormat="1" ht="15" customHeight="1">
      <c r="A483" s="82">
        <v>92253628</v>
      </c>
      <c r="B483" s="83">
        <v>20</v>
      </c>
      <c r="C483" s="84" t="s">
        <v>6672</v>
      </c>
      <c r="D483" s="84" t="s">
        <v>6673</v>
      </c>
      <c r="E483" s="84" t="s">
        <v>31</v>
      </c>
      <c r="F483" s="85">
        <v>30</v>
      </c>
      <c r="G483" s="86" t="s">
        <v>10077</v>
      </c>
      <c r="H483" s="86" t="s">
        <v>19</v>
      </c>
      <c r="I483" s="87">
        <f>VLOOKUP(A483,'[2]AJUSTE DE VALOR AN_11.5_MED_VIG'!$A$6:$I$6297,9,0)</f>
        <v>0.47111816613772473</v>
      </c>
    </row>
    <row r="484" s="81" customFormat="1" ht="15" customHeight="1">
      <c r="A484" s="82">
        <v>90493010</v>
      </c>
      <c r="B484" s="83">
        <v>20</v>
      </c>
      <c r="C484" s="84" t="s">
        <v>1197</v>
      </c>
      <c r="D484" s="84" t="s">
        <v>1198</v>
      </c>
      <c r="E484" s="84" t="s">
        <v>235</v>
      </c>
      <c r="F484" s="85">
        <v>1</v>
      </c>
      <c r="G484" s="86" t="s">
        <v>64</v>
      </c>
      <c r="H484" s="86" t="s">
        <v>14</v>
      </c>
      <c r="I484" s="87">
        <f>VLOOKUP(A484,'[2]AJUSTE DE VALOR AN_11.5_MED_VIG'!$A$6:$I$6297,9,0)</f>
        <v>44.43206108693964</v>
      </c>
    </row>
    <row r="485" s="81" customFormat="1" ht="15" customHeight="1">
      <c r="A485" s="82">
        <v>92190014</v>
      </c>
      <c r="B485" s="83">
        <v>20</v>
      </c>
      <c r="C485" s="84" t="s">
        <v>3967</v>
      </c>
      <c r="D485" s="84" t="s">
        <v>3968</v>
      </c>
      <c r="E485" s="84" t="s">
        <v>3162</v>
      </c>
      <c r="F485" s="85">
        <v>1</v>
      </c>
      <c r="G485" s="86" t="s">
        <v>10103</v>
      </c>
      <c r="H485" s="86" t="s">
        <v>14</v>
      </c>
      <c r="I485" s="87">
        <f>VLOOKUP(A485,'[2]AJUSTE DE VALOR AN_11.5_MED_VIG'!$A$6:$I$6297,9,0)</f>
        <v>10.996155674178713</v>
      </c>
    </row>
    <row r="486" s="81" customFormat="1" ht="15" customHeight="1">
      <c r="A486" s="82">
        <v>90131800</v>
      </c>
      <c r="B486" s="83">
        <v>20</v>
      </c>
      <c r="C486" s="84" t="s">
        <v>2987</v>
      </c>
      <c r="D486" s="84" t="s">
        <v>2988</v>
      </c>
      <c r="E486" s="84" t="s">
        <v>81</v>
      </c>
      <c r="F486" s="85">
        <v>1</v>
      </c>
      <c r="G486" s="86" t="s">
        <v>10036</v>
      </c>
      <c r="H486" s="86" t="s">
        <v>14</v>
      </c>
      <c r="I486" s="87">
        <f>VLOOKUP(A486,'[2]AJUSTE DE VALOR AN_11.5_MED_VIG'!$A$6:$I$6297,9,0)</f>
        <v>126.53213744422388</v>
      </c>
    </row>
    <row r="487" s="81" customFormat="1" ht="15" customHeight="1">
      <c r="A487" s="82">
        <v>92429688</v>
      </c>
      <c r="B487" s="83">
        <v>20</v>
      </c>
      <c r="C487" s="84" t="s">
        <v>9468</v>
      </c>
      <c r="D487" s="84" t="s">
        <v>9469</v>
      </c>
      <c r="E487" s="84" t="s">
        <v>50</v>
      </c>
      <c r="F487" s="85">
        <v>1</v>
      </c>
      <c r="G487" s="86" t="s">
        <v>13</v>
      </c>
      <c r="H487" s="86" t="s">
        <v>14</v>
      </c>
      <c r="I487" s="87">
        <f>VLOOKUP(A487,'[2]AJUSTE DE VALOR AN_11.5_MED_VIG'!$A$6:$I$6297,9,0)</f>
        <v>9.299681253662115</v>
      </c>
    </row>
    <row r="488" s="81" customFormat="1" ht="15" customHeight="1">
      <c r="A488" s="82">
        <v>92467555</v>
      </c>
      <c r="B488" s="83">
        <v>20</v>
      </c>
      <c r="C488" s="84" t="s">
        <v>2935</v>
      </c>
      <c r="D488" s="84" t="s">
        <v>2935</v>
      </c>
      <c r="E488" s="84" t="s">
        <v>836</v>
      </c>
      <c r="F488" s="85">
        <v>1</v>
      </c>
      <c r="G488" s="86" t="s">
        <v>13</v>
      </c>
      <c r="H488" s="86" t="s">
        <v>14</v>
      </c>
      <c r="I488" s="87">
        <f>VLOOKUP(A488,'[2]AJUSTE DE VALOR AN_11.5_MED_VIG'!$A$6:$I$6297,9,0)</f>
        <v>61.285107549510876</v>
      </c>
    </row>
    <row r="489" s="81" customFormat="1" ht="15" customHeight="1">
      <c r="A489" s="82">
        <v>92370136</v>
      </c>
      <c r="B489" s="83">
        <v>20</v>
      </c>
      <c r="C489" s="84" t="s">
        <v>5401</v>
      </c>
      <c r="D489" s="84" t="s">
        <v>5402</v>
      </c>
      <c r="E489" s="84" t="s">
        <v>244</v>
      </c>
      <c r="F489" s="85">
        <v>1</v>
      </c>
      <c r="G489" s="86" t="s">
        <v>64</v>
      </c>
      <c r="H489" s="86" t="s">
        <v>14</v>
      </c>
      <c r="I489" s="87">
        <f>VLOOKUP(A489,'[2]AJUSTE DE VALOR AN_11.5_MED_VIG'!$A$6:$I$6297,9,0)</f>
        <v>7.5724852828969134</v>
      </c>
    </row>
    <row r="490" s="81" customFormat="1" ht="15" customHeight="1">
      <c r="A490" s="82">
        <v>92417841</v>
      </c>
      <c r="B490" s="83">
        <v>20</v>
      </c>
      <c r="C490" s="84" t="s">
        <v>7942</v>
      </c>
      <c r="D490" s="84" t="s">
        <v>7942</v>
      </c>
      <c r="E490" s="84" t="s">
        <v>39</v>
      </c>
      <c r="F490" s="85">
        <v>1</v>
      </c>
      <c r="G490" s="86" t="s">
        <v>10036</v>
      </c>
      <c r="H490" s="86" t="s">
        <v>14</v>
      </c>
      <c r="I490" s="87">
        <f>VLOOKUP(A490,'[2]AJUSTE DE VALOR AN_11.5_MED_VIG'!$A$6:$I$6297,9,0)</f>
        <v>3.2598835698195967</v>
      </c>
    </row>
    <row r="491" s="81" customFormat="1" ht="15" customHeight="1">
      <c r="A491" s="82">
        <v>92388167</v>
      </c>
      <c r="B491" s="83">
        <v>20</v>
      </c>
      <c r="C491" s="84" t="s">
        <v>1186</v>
      </c>
      <c r="D491" s="84" t="s">
        <v>1186</v>
      </c>
      <c r="E491" s="84" t="s">
        <v>24</v>
      </c>
      <c r="F491" s="85">
        <v>1</v>
      </c>
      <c r="G491" s="86" t="s">
        <v>10103</v>
      </c>
      <c r="H491" s="86" t="s">
        <v>14</v>
      </c>
      <c r="I491" s="87">
        <f>VLOOKUP(A491,'[2]AJUSTE DE VALOR AN_11.5_MED_VIG'!$A$6:$I$6297,9,0)</f>
        <v>1.6807098128735858</v>
      </c>
    </row>
    <row r="492" s="81" customFormat="1" ht="15" customHeight="1">
      <c r="A492" s="82">
        <v>92466834</v>
      </c>
      <c r="B492" s="83">
        <v>20</v>
      </c>
      <c r="C492" s="84" t="s">
        <v>2178</v>
      </c>
      <c r="D492" s="84" t="s">
        <v>2178</v>
      </c>
      <c r="E492" s="84" t="s">
        <v>504</v>
      </c>
      <c r="F492" s="85">
        <v>1</v>
      </c>
      <c r="G492" s="86" t="s">
        <v>10099</v>
      </c>
      <c r="H492" s="86" t="s">
        <v>14</v>
      </c>
      <c r="I492" s="87">
        <f>VLOOKUP(A492,'[2]AJUSTE DE VALOR AN_11.5_MED_VIG'!$A$6:$I$6297,9,0)</f>
        <v>96.940080260803626</v>
      </c>
    </row>
    <row r="493" s="81" customFormat="1" ht="15" customHeight="1">
      <c r="A493" s="82">
        <v>90303563</v>
      </c>
      <c r="B493" s="83">
        <v>20</v>
      </c>
      <c r="C493" s="84" t="s">
        <v>8476</v>
      </c>
      <c r="D493" s="84" t="s">
        <v>8477</v>
      </c>
      <c r="E493" s="84" t="s">
        <v>92</v>
      </c>
      <c r="F493" s="85">
        <v>1</v>
      </c>
      <c r="G493" s="86" t="s">
        <v>436</v>
      </c>
      <c r="H493" s="86" t="s">
        <v>14</v>
      </c>
      <c r="I493" s="87">
        <f>VLOOKUP(A493,'[2]AJUSTE DE VALOR AN_11.5_MED_VIG'!$A$6:$I$6297,9,0)</f>
        <v>3.6641118143844755</v>
      </c>
    </row>
    <row r="494" s="81" customFormat="1" ht="15" customHeight="1">
      <c r="A494" s="82">
        <v>90170954</v>
      </c>
      <c r="B494" s="83">
        <v>20</v>
      </c>
      <c r="C494" s="84" t="s">
        <v>3951</v>
      </c>
      <c r="D494" s="84" t="s">
        <v>3952</v>
      </c>
      <c r="E494" s="84" t="s">
        <v>244</v>
      </c>
      <c r="F494" s="85">
        <v>1</v>
      </c>
      <c r="G494" s="86" t="s">
        <v>13</v>
      </c>
      <c r="H494" s="86" t="s">
        <v>14</v>
      </c>
      <c r="I494" s="87">
        <f>VLOOKUP(A494,'[2]AJUSTE DE VALOR AN_11.5_MED_VIG'!$A$6:$I$6297,9,0)</f>
        <v>24.889594948992666</v>
      </c>
    </row>
    <row r="495" s="81" customFormat="1" ht="15" customHeight="1">
      <c r="A495" s="82">
        <v>90304411</v>
      </c>
      <c r="B495" s="83">
        <v>20</v>
      </c>
      <c r="C495" s="84" t="s">
        <v>9542</v>
      </c>
      <c r="D495" s="84" t="s">
        <v>9543</v>
      </c>
      <c r="E495" s="84" t="s">
        <v>31</v>
      </c>
      <c r="F495" s="85">
        <v>1</v>
      </c>
      <c r="G495" s="86" t="s">
        <v>64</v>
      </c>
      <c r="H495" s="86" t="s">
        <v>14</v>
      </c>
      <c r="I495" s="87">
        <f>VLOOKUP(A495,'[2]AJUSTE DE VALOR AN_11.5_MED_VIG'!$A$6:$I$6297,9,0)</f>
        <v>7.255076520909693</v>
      </c>
    </row>
    <row r="496" s="81" customFormat="1" ht="15" customHeight="1">
      <c r="A496" s="82">
        <v>90125762</v>
      </c>
      <c r="B496" s="83">
        <v>20</v>
      </c>
      <c r="C496" s="84" t="s">
        <v>7147</v>
      </c>
      <c r="D496" s="84" t="s">
        <v>7148</v>
      </c>
      <c r="E496" s="84" t="s">
        <v>50</v>
      </c>
      <c r="F496" s="85">
        <v>1</v>
      </c>
      <c r="G496" s="86" t="s">
        <v>13</v>
      </c>
      <c r="H496" s="86" t="s">
        <v>14</v>
      </c>
      <c r="I496" s="87">
        <f>VLOOKUP(A496,'[2]AJUSTE DE VALOR AN_11.5_MED_VIG'!$A$6:$I$6297,9,0)</f>
        <v>34.88678321097602</v>
      </c>
    </row>
    <row r="497" s="81" customFormat="1" ht="15" customHeight="1">
      <c r="A497" s="82">
        <v>90284763</v>
      </c>
      <c r="B497" s="83">
        <v>20</v>
      </c>
      <c r="C497" s="84" t="s">
        <v>2638</v>
      </c>
      <c r="D497" s="84" t="s">
        <v>2638</v>
      </c>
      <c r="E497" s="84" t="s">
        <v>502</v>
      </c>
      <c r="F497" s="85">
        <v>1</v>
      </c>
      <c r="G497" s="86" t="s">
        <v>485</v>
      </c>
      <c r="H497" s="86" t="s">
        <v>14</v>
      </c>
      <c r="I497" s="87">
        <f>VLOOKUP(A497,'[2]AJUSTE DE VALOR AN_11.5_MED_VIG'!$A$6:$I$6297,9,0)</f>
        <v>8.4738789662926841</v>
      </c>
    </row>
    <row r="498" s="81" customFormat="1" ht="15" customHeight="1">
      <c r="A498" s="82">
        <v>90135784</v>
      </c>
      <c r="B498" s="83">
        <v>20</v>
      </c>
      <c r="C498" s="84" t="s">
        <v>1873</v>
      </c>
      <c r="D498" s="84" t="s">
        <v>1874</v>
      </c>
      <c r="E498" s="84" t="s">
        <v>207</v>
      </c>
      <c r="F498" s="85">
        <v>1</v>
      </c>
      <c r="G498" s="86" t="s">
        <v>13</v>
      </c>
      <c r="H498" s="86" t="s">
        <v>14</v>
      </c>
      <c r="I498" s="87">
        <f>VLOOKUP(A498,'[2]AJUSTE DE VALOR AN_11.5_MED_VIG'!$A$6:$I$6297,9,0)</f>
        <v>11.618388539373225</v>
      </c>
    </row>
    <row r="499" s="81" customFormat="1" ht="15" customHeight="1">
      <c r="A499" s="82">
        <v>90284607</v>
      </c>
      <c r="B499" s="83">
        <v>20</v>
      </c>
      <c r="C499" s="84" t="s">
        <v>2469</v>
      </c>
      <c r="D499" s="84" t="s">
        <v>2470</v>
      </c>
      <c r="E499" s="84" t="s">
        <v>502</v>
      </c>
      <c r="F499" s="85">
        <v>1</v>
      </c>
      <c r="G499" s="86" t="s">
        <v>10036</v>
      </c>
      <c r="H499" s="86" t="s">
        <v>14</v>
      </c>
      <c r="I499" s="87">
        <f>VLOOKUP(A499,'[2]AJUSTE DE VALOR AN_11.5_MED_VIG'!$A$6:$I$6297,9,0)</f>
        <v>7.2886783877339036</v>
      </c>
    </row>
    <row r="500" s="81" customFormat="1" ht="15" customHeight="1">
      <c r="A500" s="82">
        <v>90151577</v>
      </c>
      <c r="B500" s="83">
        <v>20</v>
      </c>
      <c r="C500" s="84" t="s">
        <v>2989</v>
      </c>
      <c r="D500" s="84" t="s">
        <v>2990</v>
      </c>
      <c r="E500" s="84" t="s">
        <v>39</v>
      </c>
      <c r="F500" s="85">
        <v>1</v>
      </c>
      <c r="G500" s="86" t="s">
        <v>10036</v>
      </c>
      <c r="H500" s="86" t="s">
        <v>14</v>
      </c>
      <c r="I500" s="87">
        <f>VLOOKUP(A500,'[2]AJUSTE DE VALOR AN_11.5_MED_VIG'!$A$6:$I$6297,9,0)</f>
        <v>41.929228243109101</v>
      </c>
    </row>
    <row r="501" s="81" customFormat="1" ht="15" customHeight="1">
      <c r="A501" s="82">
        <v>91433029</v>
      </c>
      <c r="B501" s="83">
        <v>20</v>
      </c>
      <c r="C501" s="84" t="s">
        <v>2325</v>
      </c>
      <c r="D501" s="84" t="s">
        <v>2326</v>
      </c>
      <c r="E501" s="84" t="s">
        <v>633</v>
      </c>
      <c r="F501" s="85">
        <v>1</v>
      </c>
      <c r="G501" s="86" t="s">
        <v>64</v>
      </c>
      <c r="H501" s="86" t="s">
        <v>14</v>
      </c>
      <c r="I501" s="87">
        <f>VLOOKUP(A501,'[2]AJUSTE DE VALOR AN_11.5_MED_VIG'!$A$6:$I$6297,9,0)</f>
        <v>22.347741768678777</v>
      </c>
    </row>
    <row r="502" s="81" customFormat="1" ht="15" customHeight="1">
      <c r="A502" s="82">
        <v>90231619</v>
      </c>
      <c r="B502" s="83">
        <v>20</v>
      </c>
      <c r="C502" s="84" t="s">
        <v>7955</v>
      </c>
      <c r="D502" s="84" t="s">
        <v>7956</v>
      </c>
      <c r="E502" s="84" t="s">
        <v>2232</v>
      </c>
      <c r="F502" s="85">
        <v>1</v>
      </c>
      <c r="G502" s="86" t="s">
        <v>10103</v>
      </c>
      <c r="H502" s="86" t="s">
        <v>14</v>
      </c>
      <c r="I502" s="87">
        <f>VLOOKUP(A502,'[2]AJUSTE DE VALOR AN_11.5_MED_VIG'!$A$6:$I$6297,9,0)</f>
        <v>14.666135089793714</v>
      </c>
    </row>
    <row r="503" s="81" customFormat="1" ht="15" customHeight="1">
      <c r="A503" s="82">
        <v>92443150</v>
      </c>
      <c r="B503" s="83">
        <v>20</v>
      </c>
      <c r="C503" s="84" t="s">
        <v>2366</v>
      </c>
      <c r="D503" s="84" t="s">
        <v>2367</v>
      </c>
      <c r="E503" s="84" t="s">
        <v>871</v>
      </c>
      <c r="F503" s="85">
        <v>1</v>
      </c>
      <c r="G503" s="86" t="s">
        <v>64</v>
      </c>
      <c r="H503" s="86" t="s">
        <v>14</v>
      </c>
      <c r="I503" s="87">
        <f>VLOOKUP(A503,'[2]AJUSTE DE VALOR AN_11.5_MED_VIG'!$A$6:$I$6297,9,0)</f>
        <v>14.223281777681786</v>
      </c>
    </row>
    <row r="504" s="81" customFormat="1" ht="15" customHeight="1">
      <c r="A504" s="82">
        <v>90300270</v>
      </c>
      <c r="B504" s="83">
        <v>20</v>
      </c>
      <c r="C504" s="84" t="s">
        <v>1201</v>
      </c>
      <c r="D504" s="84" t="s">
        <v>1202</v>
      </c>
      <c r="E504" s="84" t="s">
        <v>603</v>
      </c>
      <c r="F504" s="85">
        <v>1</v>
      </c>
      <c r="G504" s="86" t="s">
        <v>64</v>
      </c>
      <c r="H504" s="86" t="s">
        <v>14</v>
      </c>
      <c r="I504" s="87">
        <f>VLOOKUP(A504,'[2]AJUSTE DE VALOR AN_11.5_MED_VIG'!$A$6:$I$6297,9,0)</f>
        <v>49.629310490004428</v>
      </c>
    </row>
    <row r="505" s="81" customFormat="1" ht="15" customHeight="1">
      <c r="A505" s="82">
        <v>90158300</v>
      </c>
      <c r="B505" s="83">
        <v>20</v>
      </c>
      <c r="C505" s="84" t="s">
        <v>5517</v>
      </c>
      <c r="D505" s="84" t="s">
        <v>5518</v>
      </c>
      <c r="E505" s="84" t="s">
        <v>229</v>
      </c>
      <c r="F505" s="85">
        <v>1</v>
      </c>
      <c r="G505" s="86" t="s">
        <v>10103</v>
      </c>
      <c r="H505" s="86" t="s">
        <v>14</v>
      </c>
      <c r="I505" s="87">
        <f>VLOOKUP(A505,'[2]AJUSTE DE VALOR AN_11.5_MED_VIG'!$A$6:$I$6297,9,0)</f>
        <v>2.7520417735292408</v>
      </c>
    </row>
    <row r="506" s="81" customFormat="1" ht="15" customHeight="1">
      <c r="A506" s="82">
        <v>90301439</v>
      </c>
      <c r="B506" s="83">
        <v>20</v>
      </c>
      <c r="C506" s="84" t="s">
        <v>4872</v>
      </c>
      <c r="D506" s="84" t="s">
        <v>4876</v>
      </c>
      <c r="E506" s="84" t="s">
        <v>39</v>
      </c>
      <c r="F506" s="85">
        <v>1</v>
      </c>
      <c r="G506" s="86" t="s">
        <v>70</v>
      </c>
      <c r="H506" s="86" t="s">
        <v>14</v>
      </c>
      <c r="I506" s="87">
        <f>VLOOKUP(A506,'[2]AJUSTE DE VALOR AN_11.5_MED_VIG'!$A$6:$I$6297,9,0)</f>
        <v>75.291158205704605</v>
      </c>
    </row>
    <row r="507" s="81" customFormat="1" ht="15" customHeight="1">
      <c r="A507" s="82">
        <v>92413781</v>
      </c>
      <c r="B507" s="83">
        <v>20</v>
      </c>
      <c r="C507" s="84" t="s">
        <v>7889</v>
      </c>
      <c r="D507" s="84" t="s">
        <v>7890</v>
      </c>
      <c r="E507" s="84" t="s">
        <v>603</v>
      </c>
      <c r="F507" s="85">
        <v>1</v>
      </c>
      <c r="G507" s="86" t="s">
        <v>10103</v>
      </c>
      <c r="H507" s="86" t="s">
        <v>14</v>
      </c>
      <c r="I507" s="87">
        <f>VLOOKUP(A507,'[2]AJUSTE DE VALOR AN_11.5_MED_VIG'!$A$6:$I$6297,9,0)</f>
        <v>15.312368107632166</v>
      </c>
    </row>
    <row r="508" s="81" customFormat="1" ht="15" customHeight="1">
      <c r="A508" s="82">
        <v>90118642</v>
      </c>
      <c r="B508" s="83">
        <v>20</v>
      </c>
      <c r="C508" s="84" t="s">
        <v>9368</v>
      </c>
      <c r="D508" s="84" t="s">
        <v>9369</v>
      </c>
      <c r="E508" s="84" t="s">
        <v>534</v>
      </c>
      <c r="F508" s="85">
        <v>1</v>
      </c>
      <c r="G508" s="86" t="s">
        <v>64</v>
      </c>
      <c r="H508" s="86" t="s">
        <v>14</v>
      </c>
      <c r="I508" s="87">
        <f>VLOOKUP(A508,'[2]AJUSTE DE VALOR AN_11.5_MED_VIG'!$A$6:$I$6297,9,0)</f>
        <v>11.132017722204253</v>
      </c>
    </row>
    <row r="509" s="81" customFormat="1" ht="15" customHeight="1">
      <c r="A509" s="82">
        <v>90241444</v>
      </c>
      <c r="B509" s="83" t="s">
        <v>10073</v>
      </c>
      <c r="C509" s="84" t="s">
        <v>7030</v>
      </c>
      <c r="D509" s="84" t="s">
        <v>7031</v>
      </c>
      <c r="E509" s="84" t="s">
        <v>528</v>
      </c>
      <c r="F509" s="85">
        <v>1</v>
      </c>
      <c r="G509" s="86" t="s">
        <v>10036</v>
      </c>
      <c r="H509" s="86" t="s">
        <v>14</v>
      </c>
      <c r="I509" s="87">
        <f>VLOOKUP(A509,'[2]AJUSTE DE VALOR AN_11.5_MED_VIG'!$A$6:$I$6297,9,0)</f>
        <v>122.01262632211704</v>
      </c>
    </row>
    <row r="510" s="81" customFormat="1" ht="15" customHeight="1">
      <c r="A510" s="82">
        <v>92466575</v>
      </c>
      <c r="B510" s="83">
        <v>20</v>
      </c>
      <c r="C510" s="84" t="s">
        <v>1980</v>
      </c>
      <c r="D510" s="84" t="s">
        <v>1980</v>
      </c>
      <c r="E510" s="84" t="s">
        <v>836</v>
      </c>
      <c r="F510" s="85">
        <v>1</v>
      </c>
      <c r="G510" s="86" t="s">
        <v>13</v>
      </c>
      <c r="H510" s="86" t="s">
        <v>14</v>
      </c>
      <c r="I510" s="87">
        <f>VLOOKUP(A510,'[2]AJUSTE DE VALOR AN_11.5_MED_VIG'!$A$6:$I$6297,9,0)</f>
        <v>28.976007746291689</v>
      </c>
    </row>
    <row r="511" s="81" customFormat="1" ht="15" customHeight="1">
      <c r="A511" s="82">
        <v>92437524</v>
      </c>
      <c r="B511" s="83">
        <v>20</v>
      </c>
      <c r="C511" s="84" t="s">
        <v>8836</v>
      </c>
      <c r="D511" s="84" t="s">
        <v>8839</v>
      </c>
      <c r="E511" s="84" t="s">
        <v>73</v>
      </c>
      <c r="F511" s="85">
        <v>1</v>
      </c>
      <c r="G511" s="86" t="s">
        <v>10103</v>
      </c>
      <c r="H511" s="86" t="s">
        <v>14</v>
      </c>
      <c r="I511" s="87">
        <f>VLOOKUP(A511,'[2]AJUSTE DE VALOR AN_11.5_MED_VIG'!$A$6:$I$6297,9,0)</f>
        <v>2.7287937940054876</v>
      </c>
    </row>
    <row r="512" s="81" customFormat="1" ht="15" customHeight="1">
      <c r="A512" s="82">
        <v>92437729</v>
      </c>
      <c r="B512" s="83">
        <v>20</v>
      </c>
      <c r="C512" s="84" t="s">
        <v>3806</v>
      </c>
      <c r="D512" s="84" t="s">
        <v>3808</v>
      </c>
      <c r="E512" s="84" t="s">
        <v>92</v>
      </c>
      <c r="F512" s="85">
        <v>1</v>
      </c>
      <c r="G512" s="86" t="s">
        <v>10103</v>
      </c>
      <c r="H512" s="86" t="s">
        <v>14</v>
      </c>
      <c r="I512" s="87">
        <f>VLOOKUP(A512,'[2]AJUSTE DE VALOR AN_11.5_MED_VIG'!$A$6:$I$6297,9,0)</f>
        <v>4.6567966661177005</v>
      </c>
    </row>
    <row r="513" s="81" customFormat="1" ht="15" customHeight="1">
      <c r="A513" s="82">
        <v>92175015</v>
      </c>
      <c r="B513" s="83">
        <v>20</v>
      </c>
      <c r="C513" s="84" t="s">
        <v>6955</v>
      </c>
      <c r="D513" s="84" t="s">
        <v>6956</v>
      </c>
      <c r="E513" s="84" t="s">
        <v>603</v>
      </c>
      <c r="F513" s="85">
        <v>1</v>
      </c>
      <c r="G513" s="86" t="s">
        <v>64</v>
      </c>
      <c r="H513" s="86" t="s">
        <v>14</v>
      </c>
      <c r="I513" s="87">
        <f>VLOOKUP(A513,'[2]AJUSTE DE VALOR AN_11.5_MED_VIG'!$A$6:$I$6297,9,0)</f>
        <v>11.865267671468288</v>
      </c>
    </row>
    <row r="514" s="81" customFormat="1" ht="15" customHeight="1">
      <c r="A514" s="82">
        <v>90252837</v>
      </c>
      <c r="B514" s="83">
        <v>20</v>
      </c>
      <c r="C514" s="84" t="s">
        <v>5774</v>
      </c>
      <c r="D514" s="84" t="s">
        <v>5775</v>
      </c>
      <c r="E514" s="84" t="s">
        <v>520</v>
      </c>
      <c r="F514" s="85">
        <v>1</v>
      </c>
      <c r="G514" s="86" t="s">
        <v>10036</v>
      </c>
      <c r="H514" s="86" t="s">
        <v>14</v>
      </c>
      <c r="I514" s="87">
        <f>VLOOKUP(A514,'[2]AJUSTE DE VALOR AN_11.5_MED_VIG'!$A$6:$I$6297,9,0)</f>
        <v>6.3085262851613333</v>
      </c>
    </row>
    <row r="515" s="81" customFormat="1" ht="15" customHeight="1">
      <c r="A515" s="82">
        <v>92416772</v>
      </c>
      <c r="B515" s="83">
        <v>20</v>
      </c>
      <c r="C515" s="84" t="s">
        <v>3572</v>
      </c>
      <c r="D515" s="84" t="s">
        <v>3573</v>
      </c>
      <c r="E515" s="84" t="s">
        <v>603</v>
      </c>
      <c r="F515" s="85">
        <v>1</v>
      </c>
      <c r="G515" s="86" t="s">
        <v>64</v>
      </c>
      <c r="H515" s="86" t="s">
        <v>14</v>
      </c>
      <c r="I515" s="87">
        <f>VLOOKUP(A515,'[2]AJUSTE DE VALOR AN_11.5_MED_VIG'!$A$6:$I$6297,9,0)</f>
        <v>17.920570435030488</v>
      </c>
    </row>
    <row r="516" s="81" customFormat="1" ht="15" customHeight="1">
      <c r="A516" s="82">
        <v>91474019</v>
      </c>
      <c r="B516" s="83">
        <v>20</v>
      </c>
      <c r="C516" s="84" t="s">
        <v>475</v>
      </c>
      <c r="D516" s="84" t="s">
        <v>476</v>
      </c>
      <c r="E516" s="84" t="s">
        <v>455</v>
      </c>
      <c r="F516" s="85">
        <v>1</v>
      </c>
      <c r="G516" s="86" t="s">
        <v>64</v>
      </c>
      <c r="H516" s="86" t="s">
        <v>14</v>
      </c>
      <c r="I516" s="87">
        <f>VLOOKUP(A516,'[2]AJUSTE DE VALOR AN_11.5_MED_VIG'!$A$6:$I$6297,9,0)</f>
        <v>24.428735573007899</v>
      </c>
    </row>
    <row r="517" s="81" customFormat="1" ht="15" customHeight="1">
      <c r="A517" s="82">
        <v>90145887</v>
      </c>
      <c r="B517" s="83">
        <v>20</v>
      </c>
      <c r="C517" s="84" t="s">
        <v>1054</v>
      </c>
      <c r="D517" s="84" t="s">
        <v>1063</v>
      </c>
      <c r="E517" s="84" t="s">
        <v>17</v>
      </c>
      <c r="F517" s="85">
        <v>1</v>
      </c>
      <c r="G517" s="86" t="s">
        <v>10103</v>
      </c>
      <c r="H517" s="86" t="s">
        <v>14</v>
      </c>
      <c r="I517" s="87">
        <f>VLOOKUP(A517,'[2]AJUSTE DE VALOR AN_11.5_MED_VIG'!$A$6:$I$6297,9,0)</f>
        <v>18.138275436738741</v>
      </c>
    </row>
    <row r="518" s="81" customFormat="1" ht="15" customHeight="1">
      <c r="A518" s="82">
        <v>90135695</v>
      </c>
      <c r="B518" s="83">
        <v>20</v>
      </c>
      <c r="C518" s="84" t="s">
        <v>1496</v>
      </c>
      <c r="D518" s="84" t="s">
        <v>1497</v>
      </c>
      <c r="E518" s="84" t="s">
        <v>207</v>
      </c>
      <c r="F518" s="85">
        <v>1</v>
      </c>
      <c r="G518" s="86" t="s">
        <v>64</v>
      </c>
      <c r="H518" s="86" t="s">
        <v>14</v>
      </c>
      <c r="I518" s="87">
        <f>VLOOKUP(A518,'[2]AJUSTE DE VALOR AN_11.5_MED_VIG'!$A$6:$I$6297,9,0)</f>
        <v>4.235622610334226</v>
      </c>
    </row>
    <row r="519" s="81" customFormat="1" ht="15" customHeight="1">
      <c r="A519" s="82">
        <v>90939441</v>
      </c>
      <c r="B519" s="83">
        <v>20</v>
      </c>
      <c r="C519" s="84" t="s">
        <v>8596</v>
      </c>
      <c r="D519" s="84" t="s">
        <v>8596</v>
      </c>
      <c r="E519" s="84" t="s">
        <v>1744</v>
      </c>
      <c r="F519" s="85">
        <v>1</v>
      </c>
      <c r="G519" s="86" t="s">
        <v>10036</v>
      </c>
      <c r="H519" s="86" t="s">
        <v>14</v>
      </c>
      <c r="I519" s="87">
        <f>VLOOKUP(A519,'[2]AJUSTE DE VALOR AN_11.5_MED_VIG'!$A$6:$I$6297,9,0)</f>
        <v>369.65470210631349</v>
      </c>
    </row>
    <row r="520" s="81" customFormat="1" ht="15" customHeight="1">
      <c r="A520" s="82">
        <v>90284925</v>
      </c>
      <c r="B520" s="83">
        <v>20</v>
      </c>
      <c r="C520" s="84" t="s">
        <v>2657</v>
      </c>
      <c r="D520" s="84" t="s">
        <v>2658</v>
      </c>
      <c r="E520" s="84" t="s">
        <v>544</v>
      </c>
      <c r="F520" s="85">
        <v>1</v>
      </c>
      <c r="G520" s="86" t="s">
        <v>10036</v>
      </c>
      <c r="H520" s="86" t="s">
        <v>14</v>
      </c>
      <c r="I520" s="87">
        <f>VLOOKUP(A520,'[2]AJUSTE DE VALOR AN_11.5_MED_VIG'!$A$6:$I$6297,9,0)</f>
        <v>6.0756899002978315</v>
      </c>
    </row>
    <row r="521" s="81" customFormat="1" ht="15" customHeight="1">
      <c r="A521" s="82">
        <v>90281284</v>
      </c>
      <c r="B521" s="83">
        <v>20</v>
      </c>
      <c r="C521" s="84" t="s">
        <v>557</v>
      </c>
      <c r="D521" s="84" t="s">
        <v>557</v>
      </c>
      <c r="E521" s="84" t="s">
        <v>554</v>
      </c>
      <c r="F521" s="85">
        <v>1</v>
      </c>
      <c r="G521" s="86" t="s">
        <v>485</v>
      </c>
      <c r="H521" s="86" t="s">
        <v>14</v>
      </c>
      <c r="I521" s="87">
        <f>VLOOKUP(A521,'[2]AJUSTE DE VALOR AN_11.5_MED_VIG'!$A$6:$I$6297,9,0)</f>
        <v>11.039811276274072</v>
      </c>
    </row>
    <row r="522" s="81" customFormat="1" ht="15" customHeight="1">
      <c r="A522" s="82">
        <v>92408460</v>
      </c>
      <c r="B522" s="83">
        <v>20</v>
      </c>
      <c r="C522" s="84" t="s">
        <v>7841</v>
      </c>
      <c r="D522" s="84" t="s">
        <v>7842</v>
      </c>
      <c r="E522" s="84" t="s">
        <v>956</v>
      </c>
      <c r="F522" s="85">
        <v>1</v>
      </c>
      <c r="G522" s="86" t="s">
        <v>10103</v>
      </c>
      <c r="H522" s="86" t="s">
        <v>14</v>
      </c>
      <c r="I522" s="87">
        <f>VLOOKUP(A522,'[2]AJUSTE DE VALOR AN_11.5_MED_VIG'!$A$6:$I$6297,9,0)</f>
        <v>11.153863423303807</v>
      </c>
    </row>
    <row r="523" s="81" customFormat="1" ht="15" customHeight="1">
      <c r="A523" s="82">
        <v>92435289</v>
      </c>
      <c r="B523" s="83">
        <v>20</v>
      </c>
      <c r="C523" s="84" t="s">
        <v>7213</v>
      </c>
      <c r="D523" s="84" t="s">
        <v>7214</v>
      </c>
      <c r="E523" s="84" t="s">
        <v>506</v>
      </c>
      <c r="F523" s="85">
        <v>1</v>
      </c>
      <c r="G523" s="86" t="s">
        <v>10036</v>
      </c>
      <c r="H523" s="86" t="s">
        <v>14</v>
      </c>
      <c r="I523" s="87">
        <f>VLOOKUP(A523,'[2]AJUSTE DE VALOR AN_11.5_MED_VIG'!$A$6:$I$6297,9,0)</f>
        <v>11.381044143397339</v>
      </c>
    </row>
    <row r="524" s="81" customFormat="1" ht="15" customHeight="1">
      <c r="A524" s="82">
        <v>92268919</v>
      </c>
      <c r="B524" s="83">
        <v>20</v>
      </c>
      <c r="C524" s="84" t="s">
        <v>5862</v>
      </c>
      <c r="D524" s="84" t="s">
        <v>5863</v>
      </c>
      <c r="E524" s="84" t="s">
        <v>520</v>
      </c>
      <c r="F524" s="85">
        <v>1</v>
      </c>
      <c r="G524" s="86" t="s">
        <v>10036</v>
      </c>
      <c r="H524" s="86" t="s">
        <v>14</v>
      </c>
      <c r="I524" s="87">
        <f>VLOOKUP(A524,'[2]AJUSTE DE VALOR AN_11.5_MED_VIG'!$A$6:$I$6297,9,0)</f>
        <v>10.64709104121</v>
      </c>
    </row>
    <row r="525" s="81" customFormat="1" ht="15" customHeight="1">
      <c r="A525" s="82">
        <v>92451802</v>
      </c>
      <c r="B525" s="83">
        <v>20</v>
      </c>
      <c r="C525" s="84" t="s">
        <v>6583</v>
      </c>
      <c r="D525" s="84" t="s">
        <v>6583</v>
      </c>
      <c r="E525" s="84" t="s">
        <v>39</v>
      </c>
      <c r="F525" s="85">
        <v>1</v>
      </c>
      <c r="G525" s="86" t="s">
        <v>10036</v>
      </c>
      <c r="H525" s="86" t="s">
        <v>14</v>
      </c>
      <c r="I525" s="87">
        <f>VLOOKUP(A525,'[2]AJUSTE DE VALOR AN_11.5_MED_VIG'!$A$6:$I$6297,9,0)</f>
        <v>105.11429701637428</v>
      </c>
    </row>
    <row r="526" s="81" customFormat="1" ht="15" customHeight="1">
      <c r="A526" s="82">
        <v>92443427</v>
      </c>
      <c r="B526" s="83">
        <v>20</v>
      </c>
      <c r="C526" s="84" t="s">
        <v>8779</v>
      </c>
      <c r="D526" s="84" t="s">
        <v>8780</v>
      </c>
      <c r="E526" s="84" t="s">
        <v>235</v>
      </c>
      <c r="F526" s="85">
        <v>120</v>
      </c>
      <c r="G526" s="86" t="s">
        <v>10111</v>
      </c>
      <c r="H526" s="86" t="s">
        <v>19</v>
      </c>
      <c r="I526" s="87">
        <f>VLOOKUP(A526,'[2]AJUSTE DE VALOR AN_11.5_MED_VIG'!$A$6:$I$6297,9,0)</f>
        <v>1.3011835064756208</v>
      </c>
    </row>
    <row r="527" s="81" customFormat="1" ht="15" customHeight="1">
      <c r="A527" s="82">
        <v>90185358</v>
      </c>
      <c r="B527" s="83">
        <v>20</v>
      </c>
      <c r="C527" s="84" t="s">
        <v>3787</v>
      </c>
      <c r="D527" s="84" t="s">
        <v>3788</v>
      </c>
      <c r="E527" s="84" t="s">
        <v>603</v>
      </c>
      <c r="F527" s="85">
        <v>1</v>
      </c>
      <c r="G527" s="86" t="s">
        <v>10036</v>
      </c>
      <c r="H527" s="86" t="s">
        <v>14</v>
      </c>
      <c r="I527" s="87">
        <f>VLOOKUP(A527,'[2]AJUSTE DE VALOR AN_11.5_MED_VIG'!$A$6:$I$6297,9,0)</f>
        <v>37.546610953780515</v>
      </c>
    </row>
    <row r="528" s="81" customFormat="1" ht="15" customHeight="1">
      <c r="A528" s="82">
        <v>92447759</v>
      </c>
      <c r="B528" s="83">
        <v>20</v>
      </c>
      <c r="C528" s="84" t="s">
        <v>2288</v>
      </c>
      <c r="D528" s="84" t="s">
        <v>2289</v>
      </c>
      <c r="E528" s="84" t="s">
        <v>633</v>
      </c>
      <c r="F528" s="85">
        <v>1</v>
      </c>
      <c r="G528" s="86" t="s">
        <v>64</v>
      </c>
      <c r="H528" s="86" t="s">
        <v>14</v>
      </c>
      <c r="I528" s="87">
        <f>VLOOKUP(A528,'[2]AJUSTE DE VALOR AN_11.5_MED_VIG'!$A$6:$I$6297,9,0)</f>
        <v>8.5523166225127376</v>
      </c>
    </row>
    <row r="529" s="81" customFormat="1" ht="15" customHeight="1">
      <c r="A529" s="82">
        <v>90274156</v>
      </c>
      <c r="B529" s="83" t="s">
        <v>10073</v>
      </c>
      <c r="C529" s="84" t="s">
        <v>5835</v>
      </c>
      <c r="D529" s="84" t="s">
        <v>5837</v>
      </c>
      <c r="E529" s="84" t="s">
        <v>506</v>
      </c>
      <c r="F529" s="85">
        <v>1</v>
      </c>
      <c r="G529" s="86" t="s">
        <v>10036</v>
      </c>
      <c r="H529" s="86" t="s">
        <v>14</v>
      </c>
      <c r="I529" s="87">
        <f>VLOOKUP(A529,'[2]AJUSTE DE VALOR AN_11.5_MED_VIG'!$A$6:$I$6297,9,0)</f>
        <v>527.039524212728</v>
      </c>
    </row>
    <row r="530" s="81" customFormat="1" ht="15" customHeight="1">
      <c r="A530" s="82">
        <v>90312600</v>
      </c>
      <c r="B530" s="83">
        <v>20</v>
      </c>
      <c r="C530" s="84" t="s">
        <v>6378</v>
      </c>
      <c r="D530" s="84" t="s">
        <v>6379</v>
      </c>
      <c r="E530" s="84" t="s">
        <v>6369</v>
      </c>
      <c r="F530" s="85">
        <v>50</v>
      </c>
      <c r="G530" s="86" t="s">
        <v>18</v>
      </c>
      <c r="H530" s="86" t="s">
        <v>19</v>
      </c>
      <c r="I530" s="87">
        <f>VLOOKUP(A530,'[2]AJUSTE DE VALOR AN_11.5_MED_VIG'!$A$6:$I$6297,9,0)</f>
        <v>3.8787389019886973</v>
      </c>
    </row>
    <row r="531" s="81" customFormat="1" ht="15" customHeight="1">
      <c r="A531" s="82">
        <v>90199464</v>
      </c>
      <c r="B531" s="83">
        <v>20</v>
      </c>
      <c r="C531" s="84" t="s">
        <v>2451</v>
      </c>
      <c r="D531" s="84" t="s">
        <v>2459</v>
      </c>
      <c r="E531" s="84" t="s">
        <v>620</v>
      </c>
      <c r="F531" s="85">
        <v>1</v>
      </c>
      <c r="G531" s="86" t="s">
        <v>10036</v>
      </c>
      <c r="H531" s="86" t="s">
        <v>14</v>
      </c>
      <c r="I531" s="87">
        <f>VLOOKUP(A531,'[2]AJUSTE DE VALOR AN_11.5_MED_VIG'!$A$6:$I$6297,9,0)</f>
        <v>6.371730305666846</v>
      </c>
    </row>
    <row r="532" s="81" customFormat="1" ht="15" customHeight="1">
      <c r="A532" s="82">
        <v>90335023</v>
      </c>
      <c r="B532" s="83">
        <v>20</v>
      </c>
      <c r="C532" s="84" t="s">
        <v>7603</v>
      </c>
      <c r="D532" s="84" t="s">
        <v>7604</v>
      </c>
      <c r="E532" s="84" t="s">
        <v>414</v>
      </c>
      <c r="F532" s="85">
        <v>1</v>
      </c>
      <c r="G532" s="86" t="s">
        <v>13</v>
      </c>
      <c r="H532" s="86" t="s">
        <v>14</v>
      </c>
      <c r="I532" s="87">
        <f>VLOOKUP(A532,'[2]AJUSTE DE VALOR AN_11.5_MED_VIG'!$A$6:$I$6297,9,0)</f>
        <v>32.006123032848592</v>
      </c>
    </row>
    <row r="533" s="81" customFormat="1" ht="15" customHeight="1">
      <c r="A533" s="82">
        <v>90201264</v>
      </c>
      <c r="B533" s="83" t="s">
        <v>10073</v>
      </c>
      <c r="C533" s="84" t="s">
        <v>645</v>
      </c>
      <c r="D533" s="84" t="s">
        <v>645</v>
      </c>
      <c r="E533" s="84" t="s">
        <v>231</v>
      </c>
      <c r="F533" s="85">
        <v>1</v>
      </c>
      <c r="G533" s="86" t="s">
        <v>64</v>
      </c>
      <c r="H533" s="86" t="s">
        <v>14</v>
      </c>
      <c r="I533" s="87">
        <f>VLOOKUP(A533,'[2]AJUSTE DE VALOR AN_11.5_MED_VIG'!$A$6:$I$6297,9,0)</f>
        <v>144.32268799104995</v>
      </c>
    </row>
    <row r="534" s="81" customFormat="1" ht="15" customHeight="1">
      <c r="A534" s="82">
        <v>90309049</v>
      </c>
      <c r="B534" s="83">
        <v>20</v>
      </c>
      <c r="C534" s="84" t="s">
        <v>4070</v>
      </c>
      <c r="D534" s="84" t="s">
        <v>4071</v>
      </c>
      <c r="E534" s="84" t="s">
        <v>36</v>
      </c>
      <c r="F534" s="85">
        <v>200</v>
      </c>
      <c r="G534" s="86" t="s">
        <v>10116</v>
      </c>
      <c r="H534" s="86" t="s">
        <v>19</v>
      </c>
      <c r="I534" s="87">
        <f>VLOOKUP(A534,'[2]AJUSTE DE VALOR AN_11.5_MED_VIG'!$A$6:$I$6297,9,0)</f>
        <v>0.31</v>
      </c>
    </row>
    <row r="535" s="81" customFormat="1" ht="15" customHeight="1">
      <c r="A535" s="82">
        <v>90290003</v>
      </c>
      <c r="B535" s="83" t="s">
        <v>10073</v>
      </c>
      <c r="C535" s="84" t="s">
        <v>5450</v>
      </c>
      <c r="D535" s="84" t="s">
        <v>5451</v>
      </c>
      <c r="E535" s="84" t="s">
        <v>748</v>
      </c>
      <c r="F535" s="85">
        <v>1</v>
      </c>
      <c r="G535" s="86" t="s">
        <v>10036</v>
      </c>
      <c r="H535" s="86" t="s">
        <v>14</v>
      </c>
      <c r="I535" s="87">
        <f>VLOOKUP(A535,'[2]AJUSTE DE VALOR AN_11.5_MED_VIG'!$A$6:$I$6297,9,0)</f>
        <v>1373.124196987719</v>
      </c>
    </row>
    <row r="536" s="81" customFormat="1" ht="15" customHeight="1">
      <c r="A536" s="82">
        <v>90235940</v>
      </c>
      <c r="B536" s="83">
        <v>20</v>
      </c>
      <c r="C536" s="84" t="s">
        <v>922</v>
      </c>
      <c r="D536" s="84" t="s">
        <v>922</v>
      </c>
      <c r="E536" s="84" t="s">
        <v>836</v>
      </c>
      <c r="F536" s="85">
        <v>1</v>
      </c>
      <c r="G536" s="86" t="s">
        <v>10036</v>
      </c>
      <c r="H536" s="86" t="s">
        <v>14</v>
      </c>
      <c r="I536" s="87">
        <f>VLOOKUP(A536,'[2]AJUSTE DE VALOR AN_11.5_MED_VIG'!$A$6:$I$6297,9,0)</f>
        <v>8.6407800722815082</v>
      </c>
    </row>
    <row r="537" s="81" customFormat="1" ht="15" customHeight="1">
      <c r="A537" s="82">
        <v>90268318</v>
      </c>
      <c r="B537" s="83">
        <v>20</v>
      </c>
      <c r="C537" s="84" t="s">
        <v>3405</v>
      </c>
      <c r="D537" s="84" t="s">
        <v>3406</v>
      </c>
      <c r="E537" s="84" t="s">
        <v>603</v>
      </c>
      <c r="F537" s="85">
        <v>20</v>
      </c>
      <c r="G537" s="86" t="s">
        <v>18</v>
      </c>
      <c r="H537" s="86" t="s">
        <v>19</v>
      </c>
      <c r="I537" s="87">
        <f>VLOOKUP(A537,'[2]AJUSTE DE VALOR AN_11.5_MED_VIG'!$A$6:$I$6297,9,0)</f>
        <v>0.61245253591071858</v>
      </c>
    </row>
    <row r="538" s="81" customFormat="1" ht="15" customHeight="1">
      <c r="A538" s="82">
        <v>92426603</v>
      </c>
      <c r="B538" s="83">
        <v>20</v>
      </c>
      <c r="C538" s="84" t="s">
        <v>8661</v>
      </c>
      <c r="D538" s="84" t="s">
        <v>8663</v>
      </c>
      <c r="E538" s="84" t="s">
        <v>633</v>
      </c>
      <c r="F538" s="85">
        <v>1</v>
      </c>
      <c r="G538" s="86" t="s">
        <v>10103</v>
      </c>
      <c r="H538" s="86" t="s">
        <v>14</v>
      </c>
      <c r="I538" s="87">
        <f>VLOOKUP(A538,'[2]AJUSTE DE VALOR AN_11.5_MED_VIG'!$A$6:$I$6297,9,0)</f>
        <v>8.9679140253169329</v>
      </c>
    </row>
    <row r="539" s="81" customFormat="1" ht="15" customHeight="1">
      <c r="A539" s="82">
        <v>92378838</v>
      </c>
      <c r="B539" s="83">
        <v>20</v>
      </c>
      <c r="C539" s="84" t="s">
        <v>201</v>
      </c>
      <c r="D539" s="84" t="s">
        <v>203</v>
      </c>
      <c r="E539" s="84" t="s">
        <v>190</v>
      </c>
      <c r="F539" s="85">
        <v>1</v>
      </c>
      <c r="G539" s="86" t="s">
        <v>193</v>
      </c>
      <c r="H539" s="86" t="s">
        <v>14</v>
      </c>
      <c r="I539" s="87">
        <f>VLOOKUP(A539,'[2]AJUSTE DE VALOR AN_11.5_MED_VIG'!$A$6:$I$6297,9,0)</f>
        <v>4.8715901620014153</v>
      </c>
    </row>
    <row r="540" s="81" customFormat="1" ht="15" customHeight="1">
      <c r="A540" s="82">
        <v>90313046</v>
      </c>
      <c r="B540" s="83">
        <v>20</v>
      </c>
      <c r="C540" s="84" t="s">
        <v>4853</v>
      </c>
      <c r="D540" s="84" t="s">
        <v>4854</v>
      </c>
      <c r="E540" s="84" t="s">
        <v>235</v>
      </c>
      <c r="F540" s="85">
        <v>1</v>
      </c>
      <c r="G540" s="86" t="s">
        <v>10103</v>
      </c>
      <c r="H540" s="86" t="s">
        <v>14</v>
      </c>
      <c r="I540" s="87">
        <f>VLOOKUP(A540,'[2]AJUSTE DE VALOR AN_11.5_MED_VIG'!$A$6:$I$6297,9,0)</f>
        <v>150.20578897603164</v>
      </c>
    </row>
    <row r="541" s="81" customFormat="1" ht="15" customHeight="1">
      <c r="A541" s="82">
        <v>90287576</v>
      </c>
      <c r="B541" s="83">
        <v>20</v>
      </c>
      <c r="C541" s="84" t="s">
        <v>8352</v>
      </c>
      <c r="D541" s="84" t="s">
        <v>8353</v>
      </c>
      <c r="E541" s="84" t="s">
        <v>836</v>
      </c>
      <c r="F541" s="85">
        <v>1</v>
      </c>
      <c r="G541" s="86" t="s">
        <v>13</v>
      </c>
      <c r="H541" s="86" t="s">
        <v>14</v>
      </c>
      <c r="I541" s="87">
        <f>VLOOKUP(A541,'[2]AJUSTE DE VALOR AN_11.5_MED_VIG'!$A$6:$I$6297,9,0)</f>
        <v>106.28103320104253</v>
      </c>
    </row>
    <row r="542" s="81" customFormat="1" ht="15" customHeight="1">
      <c r="A542" s="82">
        <v>90301471</v>
      </c>
      <c r="B542" s="83">
        <v>20</v>
      </c>
      <c r="C542" s="84" t="s">
        <v>4864</v>
      </c>
      <c r="D542" s="84" t="s">
        <v>4866</v>
      </c>
      <c r="E542" s="84" t="s">
        <v>39</v>
      </c>
      <c r="F542" s="85">
        <v>1</v>
      </c>
      <c r="G542" s="86" t="s">
        <v>70</v>
      </c>
      <c r="H542" s="86" t="s">
        <v>14</v>
      </c>
      <c r="I542" s="87">
        <f>VLOOKUP(A542,'[2]AJUSTE DE VALOR AN_11.5_MED_VIG'!$A$6:$I$6297,9,0)</f>
        <v>24.821950608241298</v>
      </c>
    </row>
    <row r="543" s="81" customFormat="1" ht="15" customHeight="1">
      <c r="A543" s="82">
        <v>92451934</v>
      </c>
      <c r="B543" s="83">
        <v>20</v>
      </c>
      <c r="C543" s="84" t="s">
        <v>5276</v>
      </c>
      <c r="D543" s="84" t="s">
        <v>5276</v>
      </c>
      <c r="E543" s="84" t="s">
        <v>39</v>
      </c>
      <c r="F543" s="85">
        <v>1</v>
      </c>
      <c r="G543" s="86" t="s">
        <v>64</v>
      </c>
      <c r="H543" s="86" t="s">
        <v>14</v>
      </c>
      <c r="I543" s="87">
        <f>VLOOKUP(A543,'[2]AJUSTE DE VALOR AN_11.5_MED_VIG'!$A$6:$I$6297,9,0)</f>
        <v>130.71962581814333</v>
      </c>
    </row>
    <row r="544" s="81" customFormat="1" ht="15" customHeight="1">
      <c r="A544" s="82">
        <v>90284739</v>
      </c>
      <c r="B544" s="83">
        <v>20</v>
      </c>
      <c r="C544" s="84" t="s">
        <v>2469</v>
      </c>
      <c r="D544" s="84" t="s">
        <v>2473</v>
      </c>
      <c r="E544" s="84" t="s">
        <v>495</v>
      </c>
      <c r="F544" s="85">
        <v>1</v>
      </c>
      <c r="G544" s="86" t="s">
        <v>10036</v>
      </c>
      <c r="H544" s="86" t="s">
        <v>14</v>
      </c>
      <c r="I544" s="87">
        <f>VLOOKUP(A544,'[2]AJUSTE DE VALOR AN_11.5_MED_VIG'!$A$6:$I$6297,9,0)</f>
        <v>7.591361869339222</v>
      </c>
    </row>
    <row r="545" s="81" customFormat="1" ht="15" customHeight="1">
      <c r="A545" s="82">
        <v>90903064</v>
      </c>
      <c r="B545" s="83">
        <v>20</v>
      </c>
      <c r="C545" s="84" t="s">
        <v>6374</v>
      </c>
      <c r="D545" s="84" t="s">
        <v>6375</v>
      </c>
      <c r="E545" s="84" t="s">
        <v>737</v>
      </c>
      <c r="F545" s="85">
        <v>50</v>
      </c>
      <c r="G545" s="86" t="s">
        <v>18</v>
      </c>
      <c r="H545" s="86" t="s">
        <v>19</v>
      </c>
      <c r="I545" s="87">
        <f>VLOOKUP(A545,'[2]AJUSTE DE VALOR AN_11.5_MED_VIG'!$A$6:$I$6297,9,0)</f>
        <v>3.9888004732994027</v>
      </c>
    </row>
    <row r="546" s="81" customFormat="1" ht="15" customHeight="1">
      <c r="A546" s="82">
        <v>92432603</v>
      </c>
      <c r="B546" s="83">
        <v>20</v>
      </c>
      <c r="C546" s="84" t="s">
        <v>1921</v>
      </c>
      <c r="D546" s="84" t="s">
        <v>1922</v>
      </c>
      <c r="E546" s="84" t="s">
        <v>50</v>
      </c>
      <c r="F546" s="85">
        <v>1</v>
      </c>
      <c r="G546" s="86" t="s">
        <v>13</v>
      </c>
      <c r="H546" s="86" t="s">
        <v>14</v>
      </c>
      <c r="I546" s="87">
        <f>VLOOKUP(A546,'[2]AJUSTE DE VALOR AN_11.5_MED_VIG'!$A$6:$I$6297,9,0)</f>
        <v>33.350255245844373</v>
      </c>
    </row>
    <row r="547" s="81" customFormat="1" ht="15" customHeight="1">
      <c r="A547" s="82">
        <v>92366040</v>
      </c>
      <c r="B547" s="83">
        <v>20</v>
      </c>
      <c r="C547" s="84" t="s">
        <v>1883</v>
      </c>
      <c r="D547" s="84" t="s">
        <v>1884</v>
      </c>
      <c r="E547" s="84" t="s">
        <v>50</v>
      </c>
      <c r="F547" s="85">
        <v>1</v>
      </c>
      <c r="G547" s="86" t="s">
        <v>13</v>
      </c>
      <c r="H547" s="86" t="s">
        <v>14</v>
      </c>
      <c r="I547" s="87">
        <f>VLOOKUP(A547,'[2]AJUSTE DE VALOR AN_11.5_MED_VIG'!$A$6:$I$6297,9,0)</f>
        <v>12.174291658289141</v>
      </c>
    </row>
    <row r="548" s="81" customFormat="1" ht="15" customHeight="1">
      <c r="A548" s="82">
        <v>90309804</v>
      </c>
      <c r="B548" s="83">
        <v>20</v>
      </c>
      <c r="C548" s="84" t="s">
        <v>5411</v>
      </c>
      <c r="D548" s="84" t="s">
        <v>5411</v>
      </c>
      <c r="E548" s="84" t="s">
        <v>339</v>
      </c>
      <c r="F548" s="85">
        <v>1</v>
      </c>
      <c r="G548" s="86" t="s">
        <v>64</v>
      </c>
      <c r="H548" s="86" t="s">
        <v>14</v>
      </c>
      <c r="I548" s="87">
        <f>VLOOKUP(A548,'[2]AJUSTE DE VALOR AN_11.5_MED_VIG'!$A$6:$I$6297,9,0)</f>
        <v>3.6138413674182681</v>
      </c>
    </row>
    <row r="549" s="81" customFormat="1" ht="15" customHeight="1">
      <c r="A549" s="82">
        <v>90297288</v>
      </c>
      <c r="B549" s="83">
        <v>20</v>
      </c>
      <c r="C549" s="84" t="s">
        <v>8110</v>
      </c>
      <c r="D549" s="84" t="s">
        <v>8117</v>
      </c>
      <c r="E549" s="84" t="s">
        <v>1714</v>
      </c>
      <c r="F549" s="85">
        <v>1</v>
      </c>
      <c r="G549" s="86" t="s">
        <v>10103</v>
      </c>
      <c r="H549" s="86" t="s">
        <v>14</v>
      </c>
      <c r="I549" s="87">
        <f>VLOOKUP(A549,'[2]AJUSTE DE VALOR AN_11.5_MED_VIG'!$A$6:$I$6297,9,0)</f>
        <v>2.2084935209230605</v>
      </c>
    </row>
    <row r="550" s="81" customFormat="1" ht="15" customHeight="1">
      <c r="A550" s="82">
        <v>90310748</v>
      </c>
      <c r="B550" s="83">
        <v>20</v>
      </c>
      <c r="C550" s="84" t="s">
        <v>3921</v>
      </c>
      <c r="D550" s="84" t="s">
        <v>3922</v>
      </c>
      <c r="E550" s="84" t="s">
        <v>92</v>
      </c>
      <c r="F550" s="85">
        <v>1</v>
      </c>
      <c r="G550" s="86" t="s">
        <v>64</v>
      </c>
      <c r="H550" s="86" t="s">
        <v>14</v>
      </c>
      <c r="I550" s="87">
        <f>VLOOKUP(A550,'[2]AJUSTE DE VALOR AN_11.5_MED_VIG'!$A$6:$I$6297,9,0)</f>
        <v>6.9172948472237685</v>
      </c>
    </row>
    <row r="551" s="81" customFormat="1" ht="15" customHeight="1">
      <c r="A551" s="82">
        <v>90116038</v>
      </c>
      <c r="B551" s="83">
        <v>20</v>
      </c>
      <c r="C551" s="84" t="s">
        <v>5350</v>
      </c>
      <c r="D551" s="84" t="s">
        <v>5351</v>
      </c>
      <c r="E551" s="84" t="s">
        <v>92</v>
      </c>
      <c r="F551" s="85">
        <v>1</v>
      </c>
      <c r="G551" s="86" t="s">
        <v>64</v>
      </c>
      <c r="H551" s="86" t="s">
        <v>14</v>
      </c>
      <c r="I551" s="87">
        <f>VLOOKUP(A551,'[2]AJUSTE DE VALOR AN_11.5_MED_VIG'!$A$6:$I$6297,9,0)</f>
        <v>12.773235773532743</v>
      </c>
    </row>
    <row r="552" s="81" customFormat="1" ht="15" customHeight="1">
      <c r="A552" s="82">
        <v>90185439</v>
      </c>
      <c r="B552" s="83">
        <v>20</v>
      </c>
      <c r="C552" s="84" t="s">
        <v>7306</v>
      </c>
      <c r="D552" s="84" t="s">
        <v>7307</v>
      </c>
      <c r="E552" s="84" t="s">
        <v>603</v>
      </c>
      <c r="F552" s="85">
        <v>1</v>
      </c>
      <c r="G552" s="86" t="s">
        <v>64</v>
      </c>
      <c r="H552" s="86" t="s">
        <v>14</v>
      </c>
      <c r="I552" s="87">
        <f>VLOOKUP(A552,'[2]AJUSTE DE VALOR AN_11.5_MED_VIG'!$A$6:$I$6297,9,0)</f>
        <v>7.2709713787377659</v>
      </c>
    </row>
    <row r="553" s="81" customFormat="1" ht="15" customHeight="1">
      <c r="A553" s="82">
        <v>92458033</v>
      </c>
      <c r="B553" s="83">
        <v>20</v>
      </c>
      <c r="C553" s="84" t="s">
        <v>979</v>
      </c>
      <c r="D553" s="84" t="s">
        <v>980</v>
      </c>
      <c r="E553" s="84" t="s">
        <v>139</v>
      </c>
      <c r="F553" s="85">
        <v>1</v>
      </c>
      <c r="G553" s="86" t="s">
        <v>10103</v>
      </c>
      <c r="H553" s="86" t="s">
        <v>14</v>
      </c>
      <c r="I553" s="87">
        <f>VLOOKUP(A553,'[2]AJUSTE DE VALOR AN_11.5_MED_VIG'!$A$6:$I$6297,9,0)</f>
        <v>29.524945189911925</v>
      </c>
    </row>
    <row r="554" s="81" customFormat="1" ht="15" customHeight="1">
      <c r="A554" s="82">
        <v>92471757</v>
      </c>
      <c r="B554" s="83">
        <v>20</v>
      </c>
      <c r="C554" s="84" t="s">
        <v>8516</v>
      </c>
      <c r="D554" s="84" t="s">
        <v>8516</v>
      </c>
      <c r="E554" s="84" t="s">
        <v>39</v>
      </c>
      <c r="F554" s="85">
        <v>1</v>
      </c>
      <c r="G554" s="86" t="s">
        <v>64</v>
      </c>
      <c r="H554" s="86" t="s">
        <v>14</v>
      </c>
      <c r="I554" s="87">
        <f>VLOOKUP(A554,'[2]AJUSTE DE VALOR AN_11.5_MED_VIG'!$A$6:$I$6297,9,0)</f>
        <v>21.922693829625338</v>
      </c>
    </row>
    <row r="555" s="81" customFormat="1" ht="15" customHeight="1">
      <c r="A555" s="82">
        <v>92462600</v>
      </c>
      <c r="B555" s="83">
        <v>20</v>
      </c>
      <c r="C555" s="84" t="s">
        <v>2072</v>
      </c>
      <c r="D555" s="84" t="s">
        <v>2073</v>
      </c>
      <c r="E555" s="84" t="s">
        <v>220</v>
      </c>
      <c r="F555" s="85">
        <v>1</v>
      </c>
      <c r="G555" s="86" t="s">
        <v>64</v>
      </c>
      <c r="H555" s="86" t="s">
        <v>14</v>
      </c>
      <c r="I555" s="87">
        <f>VLOOKUP(A555,'[2]AJUSTE DE VALOR AN_11.5_MED_VIG'!$A$6:$I$6297,9,0)</f>
        <v>9.704664975210747</v>
      </c>
    </row>
    <row r="556" s="81" customFormat="1" ht="15" customHeight="1">
      <c r="A556" s="82">
        <v>90939212</v>
      </c>
      <c r="B556" s="83">
        <v>20</v>
      </c>
      <c r="C556" s="84" t="s">
        <v>7404</v>
      </c>
      <c r="D556" s="84" t="s">
        <v>7404</v>
      </c>
      <c r="E556" s="84" t="s">
        <v>1744</v>
      </c>
      <c r="F556" s="85">
        <v>1</v>
      </c>
      <c r="G556" s="86" t="s">
        <v>10036</v>
      </c>
      <c r="H556" s="86" t="s">
        <v>14</v>
      </c>
      <c r="I556" s="87">
        <f>VLOOKUP(A556,'[2]AJUSTE DE VALOR AN_11.5_MED_VIG'!$A$6:$I$6297,9,0)</f>
        <v>249.06787323685606</v>
      </c>
    </row>
    <row r="557" s="81" customFormat="1" ht="15" customHeight="1">
      <c r="A557" s="82">
        <v>90251393</v>
      </c>
      <c r="B557" s="83">
        <v>20</v>
      </c>
      <c r="C557" s="84" t="s">
        <v>8982</v>
      </c>
      <c r="D557" s="84" t="s">
        <v>8983</v>
      </c>
      <c r="E557" s="84" t="s">
        <v>50</v>
      </c>
      <c r="F557" s="85">
        <v>1</v>
      </c>
      <c r="G557" s="86" t="s">
        <v>13</v>
      </c>
      <c r="H557" s="86" t="s">
        <v>14</v>
      </c>
      <c r="I557" s="87">
        <f>VLOOKUP(A557,'[2]AJUSTE DE VALOR AN_11.5_MED_VIG'!$A$6:$I$6297,9,0)</f>
        <v>12.085322740841043</v>
      </c>
    </row>
    <row r="558" s="81" customFormat="1" ht="15" customHeight="1">
      <c r="A558" s="82">
        <v>92471889</v>
      </c>
      <c r="B558" s="83" t="s">
        <v>10073</v>
      </c>
      <c r="C558" s="84" t="s">
        <v>6195</v>
      </c>
      <c r="D558" s="84" t="s">
        <v>6195</v>
      </c>
      <c r="E558" s="84" t="s">
        <v>528</v>
      </c>
      <c r="F558" s="85">
        <v>1</v>
      </c>
      <c r="G558" s="86" t="s">
        <v>13</v>
      </c>
      <c r="H558" s="86" t="s">
        <v>14</v>
      </c>
      <c r="I558" s="87">
        <f>VLOOKUP(A558,'[2]AJUSTE DE VALOR AN_11.5_MED_VIG'!$A$6:$I$6297,9,0)</f>
        <v>105.28502152022688</v>
      </c>
    </row>
    <row r="559" s="81" customFormat="1" ht="15" customHeight="1">
      <c r="A559" s="82">
        <v>90205219</v>
      </c>
      <c r="B559" s="83">
        <v>20</v>
      </c>
      <c r="C559" s="84" t="s">
        <v>1461</v>
      </c>
      <c r="D559" s="84" t="s">
        <v>1462</v>
      </c>
      <c r="E559" s="84" t="s">
        <v>956</v>
      </c>
      <c r="F559" s="85">
        <v>1</v>
      </c>
      <c r="G559" s="86" t="s">
        <v>10036</v>
      </c>
      <c r="H559" s="86" t="s">
        <v>14</v>
      </c>
      <c r="I559" s="87">
        <f>VLOOKUP(A559,'[2]AJUSTE DE VALOR AN_11.5_MED_VIG'!$A$6:$I$6297,9,0)</f>
        <v>124.2223047</v>
      </c>
    </row>
    <row r="560" s="81" customFormat="1" ht="15" customHeight="1">
      <c r="A560" s="82">
        <v>90292170</v>
      </c>
      <c r="B560" s="83">
        <v>20</v>
      </c>
      <c r="C560" s="84" t="s">
        <v>4888</v>
      </c>
      <c r="D560" s="84" t="s">
        <v>4889</v>
      </c>
      <c r="E560" s="84" t="s">
        <v>231</v>
      </c>
      <c r="F560" s="85">
        <v>1</v>
      </c>
      <c r="G560" s="86" t="s">
        <v>70</v>
      </c>
      <c r="H560" s="86" t="s">
        <v>14</v>
      </c>
      <c r="I560" s="87">
        <f>VLOOKUP(A560,'[2]AJUSTE DE VALOR AN_11.5_MED_VIG'!$A$6:$I$6297,9,0)</f>
        <v>66.41909045928</v>
      </c>
    </row>
    <row r="561" s="81" customFormat="1" ht="15" customHeight="1">
      <c r="A561" s="82">
        <v>90157117</v>
      </c>
      <c r="B561" s="83">
        <v>20</v>
      </c>
      <c r="C561" s="84" t="s">
        <v>853</v>
      </c>
      <c r="D561" s="84" t="s">
        <v>854</v>
      </c>
      <c r="E561" s="84" t="s">
        <v>36</v>
      </c>
      <c r="F561" s="85">
        <v>1</v>
      </c>
      <c r="G561" s="86" t="s">
        <v>485</v>
      </c>
      <c r="H561" s="86" t="s">
        <v>14</v>
      </c>
      <c r="I561" s="87">
        <f>VLOOKUP(A561,'[2]AJUSTE DE VALOR AN_11.5_MED_VIG'!$A$6:$I$6297,9,0)</f>
        <v>62.930222316847953</v>
      </c>
    </row>
    <row r="562" s="81" customFormat="1" ht="15" customHeight="1">
      <c r="A562" s="82">
        <v>92256406</v>
      </c>
      <c r="B562" s="83">
        <v>20</v>
      </c>
      <c r="C562" s="84" t="s">
        <v>8894</v>
      </c>
      <c r="D562" s="84" t="s">
        <v>8894</v>
      </c>
      <c r="E562" s="84" t="s">
        <v>502</v>
      </c>
      <c r="F562" s="85">
        <v>1</v>
      </c>
      <c r="G562" s="86" t="s">
        <v>64</v>
      </c>
      <c r="H562" s="86" t="s">
        <v>14</v>
      </c>
      <c r="I562" s="87">
        <f>VLOOKUP(A562,'[2]AJUSTE DE VALOR AN_11.5_MED_VIG'!$A$6:$I$6297,9,0)</f>
        <v>0.52349785102092339</v>
      </c>
    </row>
    <row r="563" s="81" customFormat="1" ht="15" customHeight="1">
      <c r="A563" s="82">
        <v>90319028</v>
      </c>
      <c r="B563" s="83">
        <v>20</v>
      </c>
      <c r="C563" s="84" t="s">
        <v>4807</v>
      </c>
      <c r="D563" s="84" t="s">
        <v>4808</v>
      </c>
      <c r="E563" s="84" t="s">
        <v>633</v>
      </c>
      <c r="F563" s="85">
        <v>100</v>
      </c>
      <c r="G563" s="86" t="s">
        <v>18</v>
      </c>
      <c r="H563" s="86" t="s">
        <v>19</v>
      </c>
      <c r="I563" s="87">
        <f>VLOOKUP(A563,'[2]AJUSTE DE VALOR AN_11.5_MED_VIG'!$A$6:$I$6297,9,0)</f>
        <v>0.50870599347717993</v>
      </c>
    </row>
    <row r="564" s="81" customFormat="1" ht="15" customHeight="1">
      <c r="A564" s="82">
        <v>90304594</v>
      </c>
      <c r="B564" s="83">
        <v>20</v>
      </c>
      <c r="C564" s="84" t="s">
        <v>6004</v>
      </c>
      <c r="D564" s="84" t="s">
        <v>6005</v>
      </c>
      <c r="E564" s="84" t="s">
        <v>792</v>
      </c>
      <c r="F564" s="85">
        <v>1</v>
      </c>
      <c r="G564" s="86" t="s">
        <v>64</v>
      </c>
      <c r="H564" s="86" t="s">
        <v>14</v>
      </c>
      <c r="I564" s="87">
        <f>VLOOKUP(A564,'[2]AJUSTE DE VALOR AN_11.5_MED_VIG'!$A$6:$I$6297,9,0)</f>
        <v>6.9882109846835174</v>
      </c>
    </row>
    <row r="565" s="81" customFormat="1" ht="15" customHeight="1">
      <c r="A565" s="82">
        <v>90285417</v>
      </c>
      <c r="B565" s="83">
        <v>20</v>
      </c>
      <c r="C565" s="84" t="s">
        <v>2941</v>
      </c>
      <c r="D565" s="84" t="s">
        <v>2942</v>
      </c>
      <c r="E565" s="84" t="s">
        <v>244</v>
      </c>
      <c r="F565" s="85">
        <v>1</v>
      </c>
      <c r="G565" s="86" t="s">
        <v>10036</v>
      </c>
      <c r="H565" s="86" t="s">
        <v>14</v>
      </c>
      <c r="I565" s="87">
        <f>VLOOKUP(A565,'[2]AJUSTE DE VALOR AN_11.5_MED_VIG'!$A$6:$I$6297,9,0)</f>
        <v>143.43685714977582</v>
      </c>
    </row>
    <row r="566" s="81" customFormat="1" ht="15" customHeight="1">
      <c r="A566" s="82">
        <v>92387330</v>
      </c>
      <c r="B566" s="83">
        <v>20</v>
      </c>
      <c r="C566" s="84" t="s">
        <v>512</v>
      </c>
      <c r="D566" s="84" t="s">
        <v>512</v>
      </c>
      <c r="E566" s="84" t="s">
        <v>334</v>
      </c>
      <c r="F566" s="85">
        <v>1</v>
      </c>
      <c r="G566" s="86" t="s">
        <v>64</v>
      </c>
      <c r="H566" s="86" t="s">
        <v>14</v>
      </c>
      <c r="I566" s="87">
        <f>VLOOKUP(A566,'[2]AJUSTE DE VALOR AN_11.5_MED_VIG'!$A$6:$I$6297,9,0)</f>
        <v>1.498050712129654</v>
      </c>
    </row>
    <row r="567" s="81" customFormat="1" ht="15" customHeight="1">
      <c r="A567" s="82">
        <v>92414257</v>
      </c>
      <c r="B567" s="83">
        <v>20</v>
      </c>
      <c r="C567" s="84" t="s">
        <v>2877</v>
      </c>
      <c r="D567" s="84" t="s">
        <v>2878</v>
      </c>
      <c r="E567" s="84" t="s">
        <v>603</v>
      </c>
      <c r="F567" s="85">
        <v>20</v>
      </c>
      <c r="G567" s="86" t="s">
        <v>18</v>
      </c>
      <c r="H567" s="86" t="s">
        <v>19</v>
      </c>
      <c r="I567" s="87">
        <f>VLOOKUP(A567,'[2]AJUSTE DE VALOR AN_11.5_MED_VIG'!$A$6:$I$6297,9,0)</f>
        <v>1.4908080955214915</v>
      </c>
    </row>
    <row r="568" s="81" customFormat="1" ht="15" customHeight="1">
      <c r="A568" s="82">
        <v>92426611</v>
      </c>
      <c r="B568" s="83">
        <v>20</v>
      </c>
      <c r="C568" s="84" t="s">
        <v>8666</v>
      </c>
      <c r="D568" s="84" t="s">
        <v>8668</v>
      </c>
      <c r="E568" s="84" t="s">
        <v>633</v>
      </c>
      <c r="F568" s="85">
        <v>1</v>
      </c>
      <c r="G568" s="86" t="s">
        <v>10103</v>
      </c>
      <c r="H568" s="86" t="s">
        <v>14</v>
      </c>
      <c r="I568" s="87">
        <f>VLOOKUP(A568,'[2]AJUSTE DE VALOR AN_11.5_MED_VIG'!$A$6:$I$6297,9,0)</f>
        <v>13.689967160421791</v>
      </c>
    </row>
    <row r="569" s="81" customFormat="1" ht="15" customHeight="1">
      <c r="A569" s="82">
        <v>90199782</v>
      </c>
      <c r="B569" s="83">
        <v>20</v>
      </c>
      <c r="C569" s="84" t="s">
        <v>599</v>
      </c>
      <c r="D569" s="84" t="s">
        <v>600</v>
      </c>
      <c r="E569" s="84" t="s">
        <v>231</v>
      </c>
      <c r="F569" s="85">
        <v>1</v>
      </c>
      <c r="G569" s="86" t="s">
        <v>13</v>
      </c>
      <c r="H569" s="86" t="s">
        <v>14</v>
      </c>
      <c r="I569" s="87">
        <f>VLOOKUP(A569,'[2]AJUSTE DE VALOR AN_11.5_MED_VIG'!$A$6:$I$6297,9,0)</f>
        <v>299.05772344715723</v>
      </c>
    </row>
    <row r="570" s="81" customFormat="1" ht="15" customHeight="1">
      <c r="A570" s="82">
        <v>92405371</v>
      </c>
      <c r="B570" s="83">
        <v>20</v>
      </c>
      <c r="C570" s="84" t="s">
        <v>6270</v>
      </c>
      <c r="D570" s="84" t="s">
        <v>6271</v>
      </c>
      <c r="E570" s="84" t="s">
        <v>12</v>
      </c>
      <c r="F570" s="85">
        <v>1000</v>
      </c>
      <c r="G570" s="86" t="s">
        <v>6251</v>
      </c>
      <c r="H570" s="86" t="s">
        <v>19</v>
      </c>
      <c r="I570" s="87">
        <f>VLOOKUP(A570,'[2]AJUSTE DE VALOR AN_11.5_MED_VIG'!$A$6:$I$6297,9,0)</f>
        <v>4.7113965870318783e-002</v>
      </c>
    </row>
    <row r="571" s="81" customFormat="1" ht="15" customHeight="1">
      <c r="A571" s="82">
        <v>90277422</v>
      </c>
      <c r="B571" s="83">
        <v>20</v>
      </c>
      <c r="C571" s="84" t="s">
        <v>7924</v>
      </c>
      <c r="D571" s="84" t="s">
        <v>7924</v>
      </c>
      <c r="E571" s="84" t="s">
        <v>39</v>
      </c>
      <c r="F571" s="85">
        <v>1</v>
      </c>
      <c r="G571" s="86" t="s">
        <v>64</v>
      </c>
      <c r="H571" s="86" t="s">
        <v>14</v>
      </c>
      <c r="I571" s="87">
        <f>VLOOKUP(A571,'[2]AJUSTE DE VALOR AN_11.5_MED_VIG'!$A$6:$I$6297,9,0)</f>
        <v>64.411425973195819</v>
      </c>
    </row>
    <row r="572" s="81" customFormat="1" ht="15" customHeight="1">
      <c r="A572" s="82">
        <v>90249062</v>
      </c>
      <c r="B572" s="83">
        <v>20</v>
      </c>
      <c r="C572" s="84" t="s">
        <v>5403</v>
      </c>
      <c r="D572" s="84" t="s">
        <v>5404</v>
      </c>
      <c r="E572" s="84" t="s">
        <v>247</v>
      </c>
      <c r="F572" s="85">
        <v>1</v>
      </c>
      <c r="G572" s="86" t="s">
        <v>64</v>
      </c>
      <c r="H572" s="86" t="s">
        <v>14</v>
      </c>
      <c r="I572" s="87">
        <f>VLOOKUP(A572,'[2]AJUSTE DE VALOR AN_11.5_MED_VIG'!$A$6:$I$6297,9,0)</f>
        <v>9.0163909579270793</v>
      </c>
    </row>
    <row r="573" s="81" customFormat="1" ht="15" customHeight="1">
      <c r="A573" s="82">
        <v>92382088</v>
      </c>
      <c r="B573" s="83">
        <v>20</v>
      </c>
      <c r="C573" s="84" t="s">
        <v>6958</v>
      </c>
      <c r="D573" s="84" t="s">
        <v>6959</v>
      </c>
      <c r="E573" s="84" t="s">
        <v>603</v>
      </c>
      <c r="F573" s="85">
        <v>1</v>
      </c>
      <c r="G573" s="86" t="s">
        <v>10036</v>
      </c>
      <c r="H573" s="86" t="s">
        <v>14</v>
      </c>
      <c r="I573" s="87">
        <f>VLOOKUP(A573,'[2]AJUSTE DE VALOR AN_11.5_MED_VIG'!$A$6:$I$6297,9,0)</f>
        <v>17.12965596352781</v>
      </c>
    </row>
    <row r="574" s="81" customFormat="1" ht="15" customHeight="1">
      <c r="A574" s="82">
        <v>92422195</v>
      </c>
      <c r="B574" s="83">
        <v>20</v>
      </c>
      <c r="C574" s="84" t="s">
        <v>8514</v>
      </c>
      <c r="D574" s="84" t="s">
        <v>8515</v>
      </c>
      <c r="E574" s="84" t="s">
        <v>603</v>
      </c>
      <c r="F574" s="85">
        <v>1</v>
      </c>
      <c r="G574" s="86" t="s">
        <v>64</v>
      </c>
      <c r="H574" s="86" t="s">
        <v>14</v>
      </c>
      <c r="I574" s="87">
        <f>VLOOKUP(A574,'[2]AJUSTE DE VALOR AN_11.5_MED_VIG'!$A$6:$I$6297,9,0)</f>
        <v>25.072805385498217</v>
      </c>
    </row>
    <row r="575" s="81" customFormat="1" ht="15" customHeight="1">
      <c r="A575" s="82">
        <v>90939549</v>
      </c>
      <c r="B575" s="83">
        <v>20</v>
      </c>
      <c r="C575" s="84" t="s">
        <v>9506</v>
      </c>
      <c r="D575" s="84" t="s">
        <v>9506</v>
      </c>
      <c r="E575" s="84" t="s">
        <v>1744</v>
      </c>
      <c r="F575" s="85">
        <v>1</v>
      </c>
      <c r="G575" s="86" t="s">
        <v>10036</v>
      </c>
      <c r="H575" s="86" t="s">
        <v>14</v>
      </c>
      <c r="I575" s="87">
        <f>VLOOKUP(A575,'[2]AJUSTE DE VALOR AN_11.5_MED_VIG'!$A$6:$I$6297,9,0)</f>
        <v>854.53389910541955</v>
      </c>
    </row>
    <row r="576" s="81" customFormat="1" ht="15" customHeight="1">
      <c r="A576" s="82">
        <v>90121724</v>
      </c>
      <c r="B576" s="83">
        <v>20</v>
      </c>
      <c r="C576" s="84" t="s">
        <v>530</v>
      </c>
      <c r="D576" s="84" t="s">
        <v>530</v>
      </c>
      <c r="E576" s="84" t="s">
        <v>511</v>
      </c>
      <c r="F576" s="85">
        <v>1</v>
      </c>
      <c r="G576" s="86" t="s">
        <v>64</v>
      </c>
      <c r="H576" s="86" t="s">
        <v>14</v>
      </c>
      <c r="I576" s="87">
        <f>VLOOKUP(A576,'[2]AJUSTE DE VALOR AN_11.5_MED_VIG'!$A$6:$I$6297,9,0)</f>
        <v>0.76926254944645289</v>
      </c>
    </row>
    <row r="577" s="81" customFormat="1" ht="15" customHeight="1">
      <c r="A577" s="82">
        <v>90151933</v>
      </c>
      <c r="B577" s="83">
        <v>20</v>
      </c>
      <c r="C577" s="84" t="s">
        <v>6585</v>
      </c>
      <c r="D577" s="84" t="s">
        <v>6585</v>
      </c>
      <c r="E577" s="84" t="s">
        <v>39</v>
      </c>
      <c r="F577" s="85">
        <v>1</v>
      </c>
      <c r="G577" s="86" t="s">
        <v>10036</v>
      </c>
      <c r="H577" s="86" t="s">
        <v>14</v>
      </c>
      <c r="I577" s="87">
        <f>VLOOKUP(A577,'[2]AJUSTE DE VALOR AN_11.5_MED_VIG'!$A$6:$I$6297,9,0)</f>
        <v>121.32427745952003</v>
      </c>
    </row>
    <row r="578" s="81" customFormat="1" ht="15" customHeight="1">
      <c r="A578" s="82">
        <v>96006366</v>
      </c>
      <c r="B578" s="83">
        <v>20</v>
      </c>
      <c r="C578" s="84" t="s">
        <v>9981</v>
      </c>
      <c r="D578" s="84" t="s">
        <v>9981</v>
      </c>
      <c r="E578" s="84" t="s">
        <v>484</v>
      </c>
      <c r="F578" s="85">
        <v>1</v>
      </c>
      <c r="G578" s="86" t="s">
        <v>10036</v>
      </c>
      <c r="H578" s="86" t="s">
        <v>14</v>
      </c>
      <c r="I578" s="87">
        <f>VLOOKUP(A578,'[2]AJUSTE DE VALOR AN_11.5_MED_VIG'!$A$6:$I$6297,9,0)</f>
        <v>403.2992729137776</v>
      </c>
    </row>
    <row r="579" s="81" customFormat="1" ht="15" customHeight="1">
      <c r="A579" s="82">
        <v>90939310</v>
      </c>
      <c r="B579" s="83">
        <v>20</v>
      </c>
      <c r="C579" s="84" t="s">
        <v>7848</v>
      </c>
      <c r="D579" s="84" t="s">
        <v>7848</v>
      </c>
      <c r="E579" s="84" t="s">
        <v>1744</v>
      </c>
      <c r="F579" s="85">
        <v>1</v>
      </c>
      <c r="G579" s="86" t="s">
        <v>10036</v>
      </c>
      <c r="H579" s="86" t="s">
        <v>14</v>
      </c>
      <c r="I579" s="87">
        <f>VLOOKUP(A579,'[2]AJUSTE DE VALOR AN_11.5_MED_VIG'!$A$6:$I$6297,9,0)</f>
        <v>8463.0528416127217</v>
      </c>
    </row>
    <row r="580" s="81" customFormat="1" ht="15" customHeight="1">
      <c r="A580" s="82">
        <v>90194012</v>
      </c>
      <c r="B580" s="83">
        <v>20</v>
      </c>
      <c r="C580" s="84" t="s">
        <v>5390</v>
      </c>
      <c r="D580" s="84" t="s">
        <v>5391</v>
      </c>
      <c r="E580" s="84" t="s">
        <v>327</v>
      </c>
      <c r="F580" s="85">
        <v>1</v>
      </c>
      <c r="G580" s="86" t="s">
        <v>10036</v>
      </c>
      <c r="H580" s="86" t="s">
        <v>14</v>
      </c>
      <c r="I580" s="87">
        <f>VLOOKUP(A580,'[2]AJUSTE DE VALOR AN_11.5_MED_VIG'!$A$6:$I$6297,9,0)</f>
        <v>12.909368447581121</v>
      </c>
    </row>
    <row r="581" s="81" customFormat="1" ht="15" customHeight="1">
      <c r="A581" s="82">
        <v>92429904</v>
      </c>
      <c r="B581" s="83">
        <v>20</v>
      </c>
      <c r="C581" s="84" t="s">
        <v>9483</v>
      </c>
      <c r="D581" s="84" t="s">
        <v>9483</v>
      </c>
      <c r="E581" s="84" t="s">
        <v>39</v>
      </c>
      <c r="F581" s="85">
        <v>1</v>
      </c>
      <c r="G581" s="86" t="s">
        <v>13</v>
      </c>
      <c r="H581" s="86" t="s">
        <v>14</v>
      </c>
      <c r="I581" s="87">
        <f>VLOOKUP(A581,'[2]AJUSTE DE VALOR AN_11.5_MED_VIG'!$A$6:$I$6297,9,0)</f>
        <v>8.0631683601449229</v>
      </c>
    </row>
    <row r="582" s="81" customFormat="1" ht="15" customHeight="1">
      <c r="A582" s="82">
        <v>90289900</v>
      </c>
      <c r="B582" s="83">
        <v>20</v>
      </c>
      <c r="C582" s="84" t="s">
        <v>8709</v>
      </c>
      <c r="D582" s="84" t="s">
        <v>8710</v>
      </c>
      <c r="E582" s="84" t="s">
        <v>956</v>
      </c>
      <c r="F582" s="85">
        <v>1</v>
      </c>
      <c r="G582" s="86" t="s">
        <v>10103</v>
      </c>
      <c r="H582" s="86" t="s">
        <v>14</v>
      </c>
      <c r="I582" s="87">
        <f>VLOOKUP(A582,'[2]AJUSTE DE VALOR AN_11.5_MED_VIG'!$A$6:$I$6297,9,0)</f>
        <v>7.9745652341999573</v>
      </c>
    </row>
    <row r="583" s="81" customFormat="1" ht="15" customHeight="1">
      <c r="A583" s="82">
        <v>90257812</v>
      </c>
      <c r="B583" s="83" t="s">
        <v>10073</v>
      </c>
      <c r="C583" s="84" t="s">
        <v>8573</v>
      </c>
      <c r="D583" s="84" t="s">
        <v>8574</v>
      </c>
      <c r="E583" s="84" t="s">
        <v>69</v>
      </c>
      <c r="F583" s="85">
        <v>1</v>
      </c>
      <c r="G583" s="86" t="s">
        <v>10036</v>
      </c>
      <c r="H583" s="86" t="s">
        <v>14</v>
      </c>
      <c r="I583" s="87">
        <f>VLOOKUP(A583,'[2]AJUSTE DE VALOR AN_11.5_MED_VIG'!$A$6:$I$6297,9,0)</f>
        <v>465.58783864615691</v>
      </c>
    </row>
    <row r="584" s="81" customFormat="1" ht="15" customHeight="1">
      <c r="A584" s="82">
        <v>90173449</v>
      </c>
      <c r="B584" s="83">
        <v>20</v>
      </c>
      <c r="C584" s="84" t="s">
        <v>1934</v>
      </c>
      <c r="D584" s="84" t="s">
        <v>1935</v>
      </c>
      <c r="E584" s="84" t="s">
        <v>244</v>
      </c>
      <c r="F584" s="85">
        <v>1</v>
      </c>
      <c r="G584" s="86" t="s">
        <v>13</v>
      </c>
      <c r="H584" s="86" t="s">
        <v>14</v>
      </c>
      <c r="I584" s="87">
        <f>VLOOKUP(A584,'[2]AJUSTE DE VALOR AN_11.5_MED_VIG'!$A$6:$I$6297,9,0)</f>
        <v>38.074320763592141</v>
      </c>
    </row>
    <row r="585" s="81" customFormat="1" ht="15" customHeight="1">
      <c r="A585" s="82">
        <v>92382975</v>
      </c>
      <c r="B585" s="83">
        <v>20</v>
      </c>
      <c r="C585" s="84" t="s">
        <v>3969</v>
      </c>
      <c r="D585" s="84" t="s">
        <v>3970</v>
      </c>
      <c r="E585" s="84" t="s">
        <v>3162</v>
      </c>
      <c r="F585" s="85">
        <v>1</v>
      </c>
      <c r="G585" s="86" t="s">
        <v>10103</v>
      </c>
      <c r="H585" s="86" t="s">
        <v>14</v>
      </c>
      <c r="I585" s="87">
        <f>VLOOKUP(A585,'[2]AJUSTE DE VALOR AN_11.5_MED_VIG'!$A$6:$I$6297,9,0)</f>
        <v>7.7527536152300982</v>
      </c>
    </row>
    <row r="586" s="81" customFormat="1" ht="15" customHeight="1">
      <c r="A586" s="82">
        <v>90280393</v>
      </c>
      <c r="B586" s="83">
        <v>20</v>
      </c>
      <c r="C586" s="84" t="s">
        <v>770</v>
      </c>
      <c r="D586" s="84" t="s">
        <v>772</v>
      </c>
      <c r="E586" s="84" t="s">
        <v>761</v>
      </c>
      <c r="F586" s="85">
        <v>1</v>
      </c>
      <c r="G586" s="86" t="s">
        <v>10036</v>
      </c>
      <c r="H586" s="86" t="s">
        <v>14</v>
      </c>
      <c r="I586" s="87">
        <f>VLOOKUP(A586,'[2]AJUSTE DE VALOR AN_11.5_MED_VIG'!$A$6:$I$6297,9,0)</f>
        <v>704.7682047548999</v>
      </c>
    </row>
    <row r="587" s="81" customFormat="1" ht="15" customHeight="1">
      <c r="A587" s="82">
        <v>90193539</v>
      </c>
      <c r="B587" s="83">
        <v>20</v>
      </c>
      <c r="C587" s="84" t="s">
        <v>7255</v>
      </c>
      <c r="D587" s="84" t="s">
        <v>7255</v>
      </c>
      <c r="E587" s="84" t="s">
        <v>504</v>
      </c>
      <c r="F587" s="85">
        <v>1</v>
      </c>
      <c r="G587" s="86" t="s">
        <v>10036</v>
      </c>
      <c r="H587" s="86" t="s">
        <v>14</v>
      </c>
      <c r="I587" s="87">
        <f>VLOOKUP(A587,'[2]AJUSTE DE VALOR AN_11.5_MED_VIG'!$A$6:$I$6297,9,0)</f>
        <v>11.787373004034134</v>
      </c>
    </row>
    <row r="588" s="81" customFormat="1" ht="15" customHeight="1">
      <c r="A588" s="82">
        <v>90260198</v>
      </c>
      <c r="B588" s="83">
        <v>20</v>
      </c>
      <c r="C588" s="84" t="s">
        <v>3897</v>
      </c>
      <c r="D588" s="84" t="s">
        <v>3898</v>
      </c>
      <c r="E588" s="84" t="s">
        <v>244</v>
      </c>
      <c r="F588" s="85">
        <v>1</v>
      </c>
      <c r="G588" s="86" t="s">
        <v>64</v>
      </c>
      <c r="H588" s="86" t="s">
        <v>14</v>
      </c>
      <c r="I588" s="87">
        <f>VLOOKUP(A588,'[2]AJUSTE DE VALOR AN_11.5_MED_VIG'!$A$6:$I$6297,9,0)</f>
        <v>9.9757402163130902</v>
      </c>
    </row>
    <row r="589" s="81" customFormat="1" ht="15" customHeight="1">
      <c r="A589" s="82">
        <v>90199154</v>
      </c>
      <c r="B589" s="83">
        <v>20</v>
      </c>
      <c r="C589" s="84" t="s">
        <v>7208</v>
      </c>
      <c r="D589" s="84" t="s">
        <v>7210</v>
      </c>
      <c r="E589" s="84" t="s">
        <v>620</v>
      </c>
      <c r="F589" s="85">
        <v>1</v>
      </c>
      <c r="G589" s="86" t="s">
        <v>10036</v>
      </c>
      <c r="H589" s="86" t="s">
        <v>14</v>
      </c>
      <c r="I589" s="87">
        <f>VLOOKUP(A589,'[2]AJUSTE DE VALOR AN_11.5_MED_VIG'!$A$6:$I$6297,9,0)</f>
        <v>10.829938710753243</v>
      </c>
    </row>
    <row r="590" s="81" customFormat="1" ht="15" customHeight="1">
      <c r="A590" s="82">
        <v>92384498</v>
      </c>
      <c r="B590" s="83">
        <v>20</v>
      </c>
      <c r="C590" s="84" t="s">
        <v>3160</v>
      </c>
      <c r="D590" s="84" t="s">
        <v>3161</v>
      </c>
      <c r="E590" s="84" t="s">
        <v>3162</v>
      </c>
      <c r="F590" s="85">
        <v>1</v>
      </c>
      <c r="G590" s="86" t="s">
        <v>10103</v>
      </c>
      <c r="H590" s="86" t="s">
        <v>14</v>
      </c>
      <c r="I590" s="87">
        <f>VLOOKUP(A590,'[2]AJUSTE DE VALOR AN_11.5_MED_VIG'!$A$6:$I$6297,9,0)</f>
        <v>18.706823438067982</v>
      </c>
    </row>
    <row r="591" s="81" customFormat="1" ht="15" customHeight="1">
      <c r="A591" s="82">
        <v>90285000</v>
      </c>
      <c r="B591" s="83">
        <v>20</v>
      </c>
      <c r="C591" s="84" t="s">
        <v>2656</v>
      </c>
      <c r="D591" s="84" t="s">
        <v>2656</v>
      </c>
      <c r="E591" s="84" t="s">
        <v>502</v>
      </c>
      <c r="F591" s="85">
        <v>1</v>
      </c>
      <c r="G591" s="86" t="s">
        <v>485</v>
      </c>
      <c r="H591" s="86" t="s">
        <v>14</v>
      </c>
      <c r="I591" s="87">
        <f>VLOOKUP(A591,'[2]AJUSTE DE VALOR AN_11.5_MED_VIG'!$A$6:$I$6297,9,0)</f>
        <v>6.0280339517560986</v>
      </c>
    </row>
    <row r="592" s="81" customFormat="1" ht="15" customHeight="1">
      <c r="A592" s="82">
        <v>91394015</v>
      </c>
      <c r="B592" s="83">
        <v>20</v>
      </c>
      <c r="C592" s="84" t="s">
        <v>8131</v>
      </c>
      <c r="D592" s="84" t="s">
        <v>8133</v>
      </c>
      <c r="E592" s="84" t="s">
        <v>1356</v>
      </c>
      <c r="F592" s="85">
        <v>1</v>
      </c>
      <c r="G592" s="86" t="s">
        <v>10103</v>
      </c>
      <c r="H592" s="86" t="s">
        <v>14</v>
      </c>
      <c r="I592" s="87">
        <f>VLOOKUP(A592,'[2]AJUSTE DE VALOR AN_11.5_MED_VIG'!$A$6:$I$6297,9,0)</f>
        <v>10.00420123342616</v>
      </c>
    </row>
    <row r="593" s="81" customFormat="1" ht="15" customHeight="1">
      <c r="A593" s="82">
        <v>90196546</v>
      </c>
      <c r="B593" s="83">
        <v>20</v>
      </c>
      <c r="C593" s="84" t="s">
        <v>1472</v>
      </c>
      <c r="D593" s="84" t="s">
        <v>1473</v>
      </c>
      <c r="E593" s="84" t="s">
        <v>720</v>
      </c>
      <c r="F593" s="85">
        <v>1</v>
      </c>
      <c r="G593" s="86" t="s">
        <v>64</v>
      </c>
      <c r="H593" s="86" t="s">
        <v>14</v>
      </c>
      <c r="I593" s="87">
        <f>VLOOKUP(A593,'[2]AJUSTE DE VALOR AN_11.5_MED_VIG'!$A$6:$I$6297,9,0)</f>
        <v>1.8024232778107578</v>
      </c>
    </row>
    <row r="594" s="81" customFormat="1" ht="15" customHeight="1">
      <c r="A594" s="82">
        <v>90167708</v>
      </c>
      <c r="B594" s="83">
        <v>20</v>
      </c>
      <c r="C594" s="84" t="s">
        <v>9004</v>
      </c>
      <c r="D594" s="84" t="s">
        <v>9005</v>
      </c>
      <c r="E594" s="84" t="s">
        <v>92</v>
      </c>
      <c r="F594" s="85">
        <v>1</v>
      </c>
      <c r="G594" s="86" t="s">
        <v>13</v>
      </c>
      <c r="H594" s="86" t="s">
        <v>14</v>
      </c>
      <c r="I594" s="87">
        <f>VLOOKUP(A594,'[2]AJUSTE DE VALOR AN_11.5_MED_VIG'!$A$6:$I$6297,9,0)</f>
        <v>17.109658000118138</v>
      </c>
    </row>
    <row r="595" s="81" customFormat="1" ht="15" customHeight="1">
      <c r="A595" s="82">
        <v>90183355</v>
      </c>
      <c r="B595" s="83">
        <v>20</v>
      </c>
      <c r="C595" s="84" t="s">
        <v>1290</v>
      </c>
      <c r="D595" s="84" t="s">
        <v>1291</v>
      </c>
      <c r="E595" s="84" t="s">
        <v>603</v>
      </c>
      <c r="F595" s="85">
        <v>1</v>
      </c>
      <c r="G595" s="86" t="s">
        <v>64</v>
      </c>
      <c r="H595" s="86" t="s">
        <v>14</v>
      </c>
      <c r="I595" s="87">
        <f>VLOOKUP(A595,'[2]AJUSTE DE VALOR AN_11.5_MED_VIG'!$A$6:$I$6297,9,0)</f>
        <v>5.2802932842623882</v>
      </c>
    </row>
    <row r="596" s="81" customFormat="1" ht="15" customHeight="1">
      <c r="A596" s="82">
        <v>90277775</v>
      </c>
      <c r="B596" s="83">
        <v>20</v>
      </c>
      <c r="C596" s="84" t="s">
        <v>3772</v>
      </c>
      <c r="D596" s="84" t="s">
        <v>3772</v>
      </c>
      <c r="E596" s="84" t="s">
        <v>244</v>
      </c>
      <c r="F596" s="85">
        <v>1</v>
      </c>
      <c r="G596" s="86" t="s">
        <v>64</v>
      </c>
      <c r="H596" s="86" t="s">
        <v>14</v>
      </c>
      <c r="I596" s="87">
        <f>VLOOKUP(A596,'[2]AJUSTE DE VALOR AN_11.5_MED_VIG'!$A$6:$I$6297,9,0)</f>
        <v>1.9236506379192331</v>
      </c>
    </row>
    <row r="597" s="81" customFormat="1" ht="15" customHeight="1">
      <c r="A597" s="82">
        <v>92465269</v>
      </c>
      <c r="B597" s="83">
        <v>20</v>
      </c>
      <c r="C597" s="84" t="s">
        <v>7945</v>
      </c>
      <c r="D597" s="84" t="s">
        <v>7946</v>
      </c>
      <c r="E597" s="84" t="s">
        <v>2232</v>
      </c>
      <c r="F597" s="85">
        <v>1</v>
      </c>
      <c r="G597" s="86" t="s">
        <v>10103</v>
      </c>
      <c r="H597" s="86" t="s">
        <v>14</v>
      </c>
      <c r="I597" s="87">
        <f>VLOOKUP(A597,'[2]AJUSTE DE VALOR AN_11.5_MED_VIG'!$A$6:$I$6297,9,0)</f>
        <v>7.3332602787289236</v>
      </c>
    </row>
    <row r="598" s="81" customFormat="1" ht="15" customHeight="1">
      <c r="A598" s="85">
        <v>92267190</v>
      </c>
      <c r="B598" s="83">
        <v>20</v>
      </c>
      <c r="C598" s="100" t="s">
        <v>9712</v>
      </c>
      <c r="D598" s="100" t="s">
        <v>9713</v>
      </c>
      <c r="E598" s="100" t="s">
        <v>146</v>
      </c>
      <c r="F598" s="85">
        <v>1</v>
      </c>
      <c r="G598" s="86" t="s">
        <v>10103</v>
      </c>
      <c r="H598" s="86" t="s">
        <v>14</v>
      </c>
      <c r="I598" s="87">
        <f>VLOOKUP(A598,'[2]AJUSTE DE VALOR AN_11.5_MED_VIG'!$A$6:$I$6297,9,0)</f>
        <v>3.9652869023651451</v>
      </c>
    </row>
    <row r="599" s="81" customFormat="1" ht="15" customHeight="1">
      <c r="A599" s="82">
        <v>92375197</v>
      </c>
      <c r="B599" s="83">
        <v>20</v>
      </c>
      <c r="C599" s="84" t="s">
        <v>1761</v>
      </c>
      <c r="D599" s="84" t="s">
        <v>1763</v>
      </c>
      <c r="E599" s="84" t="s">
        <v>220</v>
      </c>
      <c r="F599" s="85">
        <v>1</v>
      </c>
      <c r="G599" s="86" t="s">
        <v>10103</v>
      </c>
      <c r="H599" s="86" t="s">
        <v>14</v>
      </c>
      <c r="I599" s="87">
        <f>VLOOKUP(A599,'[2]AJUSTE DE VALOR AN_11.5_MED_VIG'!$A$6:$I$6297,9,0)</f>
        <v>3.9011647856019565</v>
      </c>
    </row>
    <row r="600" s="81" customFormat="1" ht="15" customHeight="1">
      <c r="A600" s="82">
        <v>92375812</v>
      </c>
      <c r="B600" s="83">
        <v>20</v>
      </c>
      <c r="C600" s="84" t="s">
        <v>7788</v>
      </c>
      <c r="D600" s="84" t="s">
        <v>7789</v>
      </c>
      <c r="E600" s="84" t="s">
        <v>157</v>
      </c>
      <c r="F600" s="85">
        <v>1</v>
      </c>
      <c r="G600" s="86" t="s">
        <v>10103</v>
      </c>
      <c r="H600" s="86" t="s">
        <v>14</v>
      </c>
      <c r="I600" s="87">
        <f>VLOOKUP(A600,'[2]AJUSTE DE VALOR AN_11.5_MED_VIG'!$A$6:$I$6297,9,0)</f>
        <v>3.8003532068443127</v>
      </c>
    </row>
    <row r="601" s="81" customFormat="1" ht="15" customHeight="1">
      <c r="A601" s="82">
        <v>92404774</v>
      </c>
      <c r="B601" s="83">
        <v>20</v>
      </c>
      <c r="C601" s="84" t="s">
        <v>4589</v>
      </c>
      <c r="D601" s="84" t="s">
        <v>4590</v>
      </c>
      <c r="E601" s="84" t="s">
        <v>334</v>
      </c>
      <c r="F601" s="85">
        <v>1</v>
      </c>
      <c r="G601" s="86" t="s">
        <v>64</v>
      </c>
      <c r="H601" s="86" t="s">
        <v>14</v>
      </c>
      <c r="I601" s="87">
        <f>VLOOKUP(A601,'[2]AJUSTE DE VALOR AN_11.5_MED_VIG'!$A$6:$I$6297,9,0)</f>
        <v>1.3235803851762633</v>
      </c>
    </row>
    <row r="602" s="81" customFormat="1" ht="15" customHeight="1">
      <c r="A602" s="82">
        <v>90199391</v>
      </c>
      <c r="B602" s="83">
        <v>20</v>
      </c>
      <c r="C602" s="84" t="s">
        <v>8875</v>
      </c>
      <c r="D602" s="84" t="s">
        <v>8876</v>
      </c>
      <c r="E602" s="84" t="s">
        <v>620</v>
      </c>
      <c r="F602" s="85">
        <v>1</v>
      </c>
      <c r="G602" s="86" t="s">
        <v>10036</v>
      </c>
      <c r="H602" s="86" t="s">
        <v>14</v>
      </c>
      <c r="I602" s="87">
        <f>VLOOKUP(A602,'[2]AJUSTE DE VALOR AN_11.5_MED_VIG'!$A$6:$I$6297,9,0)</f>
        <v>9.8907926742493828</v>
      </c>
    </row>
    <row r="603" s="81" customFormat="1" ht="15" customHeight="1">
      <c r="A603" s="82">
        <v>90937082</v>
      </c>
      <c r="B603" s="83">
        <v>20</v>
      </c>
      <c r="C603" s="84" t="s">
        <v>5908</v>
      </c>
      <c r="D603" s="84" t="s">
        <v>5908</v>
      </c>
      <c r="E603" s="84" t="s">
        <v>484</v>
      </c>
      <c r="F603" s="85">
        <v>1</v>
      </c>
      <c r="G603" s="86" t="s">
        <v>485</v>
      </c>
      <c r="H603" s="86" t="s">
        <v>14</v>
      </c>
      <c r="I603" s="87">
        <f>VLOOKUP(A603,'[2]AJUSTE DE VALOR AN_11.5_MED_VIG'!$A$6:$I$6297,9,0)</f>
        <v>11.109569129103743</v>
      </c>
    </row>
    <row r="604" s="81" customFormat="1" ht="15" customHeight="1">
      <c r="A604" s="82">
        <v>90193725</v>
      </c>
      <c r="B604" s="83">
        <v>20</v>
      </c>
      <c r="C604" s="84" t="s">
        <v>2703</v>
      </c>
      <c r="D604" s="84" t="s">
        <v>2704</v>
      </c>
      <c r="E604" s="84" t="s">
        <v>504</v>
      </c>
      <c r="F604" s="85">
        <v>1</v>
      </c>
      <c r="G604" s="86" t="s">
        <v>10036</v>
      </c>
      <c r="H604" s="86" t="s">
        <v>14</v>
      </c>
      <c r="I604" s="87">
        <f>VLOOKUP(A604,'[2]AJUSTE DE VALOR AN_11.5_MED_VIG'!$A$6:$I$6297,9,0)</f>
        <v>99.781322076089353</v>
      </c>
    </row>
    <row r="605" s="81" customFormat="1" ht="15" customHeight="1">
      <c r="A605" s="82">
        <v>90936485</v>
      </c>
      <c r="B605" s="83">
        <v>20</v>
      </c>
      <c r="C605" s="84" t="s">
        <v>7636</v>
      </c>
      <c r="D605" s="84" t="s">
        <v>7636</v>
      </c>
      <c r="E605" s="84" t="s">
        <v>484</v>
      </c>
      <c r="F605" s="85">
        <v>1</v>
      </c>
      <c r="G605" s="86" t="s">
        <v>485</v>
      </c>
      <c r="H605" s="86" t="s">
        <v>14</v>
      </c>
      <c r="I605" s="87">
        <f>VLOOKUP(A605,'[2]AJUSTE DE VALOR AN_11.5_MED_VIG'!$A$6:$I$6297,9,0)</f>
        <v>1026.3196717565313</v>
      </c>
    </row>
    <row r="606" s="81" customFormat="1" ht="15" customHeight="1">
      <c r="A606" s="82">
        <v>90936833</v>
      </c>
      <c r="B606" s="83">
        <v>20</v>
      </c>
      <c r="C606" s="84" t="s">
        <v>7640</v>
      </c>
      <c r="D606" s="84" t="s">
        <v>7640</v>
      </c>
      <c r="E606" s="84" t="s">
        <v>484</v>
      </c>
      <c r="F606" s="85">
        <v>1</v>
      </c>
      <c r="G606" s="86" t="s">
        <v>485</v>
      </c>
      <c r="H606" s="86" t="s">
        <v>14</v>
      </c>
      <c r="I606" s="87">
        <f>VLOOKUP(A606,'[2]AJUSTE DE VALOR AN_11.5_MED_VIG'!$A$6:$I$6297,9,0)</f>
        <v>711.84087827425401</v>
      </c>
    </row>
    <row r="607" s="81" customFormat="1" ht="15" customHeight="1">
      <c r="A607" s="82">
        <v>90281349</v>
      </c>
      <c r="B607" s="83">
        <v>20</v>
      </c>
      <c r="C607" s="84" t="s">
        <v>5735</v>
      </c>
      <c r="D607" s="84" t="s">
        <v>5736</v>
      </c>
      <c r="E607" s="84" t="s">
        <v>554</v>
      </c>
      <c r="F607" s="85">
        <v>1</v>
      </c>
      <c r="G607" s="86" t="s">
        <v>10036</v>
      </c>
      <c r="H607" s="86" t="s">
        <v>14</v>
      </c>
      <c r="I607" s="87">
        <f>VLOOKUP(A607,'[2]AJUSTE DE VALOR AN_11.5_MED_VIG'!$A$6:$I$6297,9,0)</f>
        <v>6.3142397413552125</v>
      </c>
    </row>
    <row r="608" s="81" customFormat="1" ht="15" customHeight="1">
      <c r="A608" s="82">
        <v>91338018</v>
      </c>
      <c r="B608" s="83">
        <v>20</v>
      </c>
      <c r="C608" s="84" t="s">
        <v>2276</v>
      </c>
      <c r="D608" s="84" t="s">
        <v>2277</v>
      </c>
      <c r="E608" s="84" t="s">
        <v>603</v>
      </c>
      <c r="F608" s="85">
        <v>1</v>
      </c>
      <c r="G608" s="86" t="s">
        <v>64</v>
      </c>
      <c r="H608" s="86" t="s">
        <v>14</v>
      </c>
      <c r="I608" s="87">
        <f>VLOOKUP(A608,'[2]AJUSTE DE VALOR AN_11.5_MED_VIG'!$A$6:$I$6297,9,0)</f>
        <v>12.150627868607048</v>
      </c>
    </row>
    <row r="609" s="81" customFormat="1" ht="15" customHeight="1">
      <c r="A609" s="82">
        <v>90308360</v>
      </c>
      <c r="B609" s="83">
        <v>20</v>
      </c>
      <c r="C609" s="84" t="s">
        <v>1397</v>
      </c>
      <c r="D609" s="84" t="s">
        <v>1398</v>
      </c>
      <c r="E609" s="84" t="s">
        <v>956</v>
      </c>
      <c r="F609" s="85">
        <v>120</v>
      </c>
      <c r="G609" s="86" t="s">
        <v>10111</v>
      </c>
      <c r="H609" s="86" t="s">
        <v>19</v>
      </c>
      <c r="I609" s="87">
        <f>VLOOKUP(A609,'[2]AJUSTE DE VALOR AN_11.5_MED_VIG'!$A$6:$I$6297,9,0)</f>
        <v>1.03513385122875</v>
      </c>
    </row>
    <row r="610" s="81" customFormat="1" ht="15" customHeight="1">
      <c r="A610" s="82">
        <v>90228529</v>
      </c>
      <c r="B610" s="83">
        <v>20</v>
      </c>
      <c r="C610" s="84" t="s">
        <v>9318</v>
      </c>
      <c r="D610" s="84" t="s">
        <v>9319</v>
      </c>
      <c r="E610" s="84" t="s">
        <v>235</v>
      </c>
      <c r="F610" s="85">
        <v>200</v>
      </c>
      <c r="G610" s="86" t="s">
        <v>10111</v>
      </c>
      <c r="H610" s="86" t="s">
        <v>19</v>
      </c>
      <c r="I610" s="87">
        <f>VLOOKUP(A610,'[2]AJUSTE DE VALOR AN_11.5_MED_VIG'!$A$6:$I$6297,9,0)</f>
        <v>0.15708083131487929</v>
      </c>
    </row>
    <row r="611" s="81" customFormat="1" ht="15" customHeight="1">
      <c r="A611" s="82">
        <v>90285034</v>
      </c>
      <c r="B611" s="83">
        <v>20</v>
      </c>
      <c r="C611" s="84" t="s">
        <v>3758</v>
      </c>
      <c r="D611" s="84" t="s">
        <v>3759</v>
      </c>
      <c r="E611" s="84" t="s">
        <v>455</v>
      </c>
      <c r="F611" s="85">
        <v>1</v>
      </c>
      <c r="G611" s="86" t="s">
        <v>64</v>
      </c>
      <c r="H611" s="86" t="s">
        <v>14</v>
      </c>
      <c r="I611" s="87">
        <f>VLOOKUP(A611,'[2]AJUSTE DE VALOR AN_11.5_MED_VIG'!$A$6:$I$6297,9,0)</f>
        <v>3.0308467133707744</v>
      </c>
    </row>
    <row r="612" s="81" customFormat="1" ht="15" customHeight="1">
      <c r="A612" s="82">
        <v>90228014</v>
      </c>
      <c r="B612" s="83">
        <v>20</v>
      </c>
      <c r="C612" s="84" t="s">
        <v>5103</v>
      </c>
      <c r="D612" s="84" t="s">
        <v>5105</v>
      </c>
      <c r="E612" s="84" t="s">
        <v>69</v>
      </c>
      <c r="F612" s="85">
        <v>1</v>
      </c>
      <c r="G612" s="86" t="s">
        <v>64</v>
      </c>
      <c r="H612" s="86" t="s">
        <v>14</v>
      </c>
      <c r="I612" s="87">
        <f>VLOOKUP(A612,'[2]AJUSTE DE VALOR AN_11.5_MED_VIG'!$A$6:$I$6297,9,0)</f>
        <v>3.8372695752913173</v>
      </c>
    </row>
    <row r="613" s="81" customFormat="1" ht="15" customHeight="1">
      <c r="A613" s="82">
        <v>90221656</v>
      </c>
      <c r="B613" s="83">
        <v>20</v>
      </c>
      <c r="C613" s="84" t="s">
        <v>9868</v>
      </c>
      <c r="D613" s="84" t="s">
        <v>9870</v>
      </c>
      <c r="E613" s="84" t="s">
        <v>69</v>
      </c>
      <c r="F613" s="85">
        <v>1</v>
      </c>
      <c r="G613" s="86" t="s">
        <v>10103</v>
      </c>
      <c r="H613" s="86" t="s">
        <v>14</v>
      </c>
      <c r="I613" s="87">
        <f>VLOOKUP(A613,'[2]AJUSTE DE VALOR AN_11.5_MED_VIG'!$A$6:$I$6297,9,0)</f>
        <v>3.1001247658406177</v>
      </c>
    </row>
    <row r="614" s="81" customFormat="1" ht="15" customHeight="1">
      <c r="A614" s="82">
        <v>90205502</v>
      </c>
      <c r="B614" s="83" t="s">
        <v>10073</v>
      </c>
      <c r="C614" s="84" t="s">
        <v>7050</v>
      </c>
      <c r="D614" s="84" t="s">
        <v>7051</v>
      </c>
      <c r="E614" s="84" t="s">
        <v>956</v>
      </c>
      <c r="F614" s="85">
        <v>1</v>
      </c>
      <c r="G614" s="86" t="s">
        <v>10036</v>
      </c>
      <c r="H614" s="86" t="s">
        <v>14</v>
      </c>
      <c r="I614" s="87">
        <f>VLOOKUP(A614,'[2]AJUSTE DE VALOR AN_11.5_MED_VIG'!$A$6:$I$6297,9,0)</f>
        <v>176.09015181596564</v>
      </c>
    </row>
    <row r="615" s="81" customFormat="1" ht="15" customHeight="1">
      <c r="A615" s="82">
        <v>92416802</v>
      </c>
      <c r="B615" s="83">
        <v>20</v>
      </c>
      <c r="C615" s="84" t="s">
        <v>7755</v>
      </c>
      <c r="D615" s="84" t="s">
        <v>7756</v>
      </c>
      <c r="E615" s="84" t="s">
        <v>703</v>
      </c>
      <c r="F615" s="85">
        <v>120</v>
      </c>
      <c r="G615" s="86" t="s">
        <v>18</v>
      </c>
      <c r="H615" s="86" t="s">
        <v>19</v>
      </c>
      <c r="I615" s="87">
        <f>VLOOKUP(A615,'[2]AJUSTE DE VALOR AN_11.5_MED_VIG'!$A$6:$I$6297,9,0)</f>
        <v>0.36721927456665326</v>
      </c>
    </row>
    <row r="616" s="81" customFormat="1" ht="15" customHeight="1">
      <c r="A616" s="82">
        <v>90311728</v>
      </c>
      <c r="B616" s="83">
        <v>20</v>
      </c>
      <c r="C616" s="84" t="s">
        <v>9559</v>
      </c>
      <c r="D616" s="84" t="s">
        <v>9560</v>
      </c>
      <c r="E616" s="84" t="s">
        <v>956</v>
      </c>
      <c r="F616" s="85">
        <v>1</v>
      </c>
      <c r="G616" s="86" t="s">
        <v>10103</v>
      </c>
      <c r="H616" s="86" t="s">
        <v>14</v>
      </c>
      <c r="I616" s="87">
        <f>VLOOKUP(A616,'[2]AJUSTE DE VALOR AN_11.5_MED_VIG'!$A$6:$I$6297,9,0)</f>
        <v>4.730962125046406</v>
      </c>
    </row>
    <row r="617" s="81" customFormat="1" ht="15" customHeight="1">
      <c r="A617" s="82">
        <v>90392019</v>
      </c>
      <c r="B617" s="83">
        <v>20</v>
      </c>
      <c r="C617" s="84" t="s">
        <v>7151</v>
      </c>
      <c r="D617" s="84" t="s">
        <v>7153</v>
      </c>
      <c r="E617" s="84" t="s">
        <v>1361</v>
      </c>
      <c r="F617" s="85">
        <v>1</v>
      </c>
      <c r="G617" s="86" t="s">
        <v>64</v>
      </c>
      <c r="H617" s="86" t="s">
        <v>14</v>
      </c>
      <c r="I617" s="87">
        <f>VLOOKUP(A617,'[2]AJUSTE DE VALOR AN_11.5_MED_VIG'!$A$6:$I$6297,9,0)</f>
        <v>1.0521639043742519</v>
      </c>
    </row>
    <row r="618" s="81" customFormat="1" ht="15" customHeight="1">
      <c r="A618" s="82">
        <v>90278003</v>
      </c>
      <c r="B618" s="83">
        <v>20</v>
      </c>
      <c r="C618" s="84" t="s">
        <v>6437</v>
      </c>
      <c r="D618" s="84" t="s">
        <v>6437</v>
      </c>
      <c r="E618" s="84" t="s">
        <v>915</v>
      </c>
      <c r="F618" s="85">
        <v>100</v>
      </c>
      <c r="G618" s="86" t="s">
        <v>18</v>
      </c>
      <c r="H618" s="86" t="s">
        <v>19</v>
      </c>
      <c r="I618" s="87">
        <f>VLOOKUP(A618,'[2]AJUSTE DE VALOR AN_11.5_MED_VIG'!$A$6:$I$6297,9,0)</f>
        <v>5.3079254986708042</v>
      </c>
    </row>
    <row r="619" s="81" customFormat="1" ht="15" customHeight="1">
      <c r="A619" s="82">
        <v>92416438</v>
      </c>
      <c r="B619" s="83">
        <v>20</v>
      </c>
      <c r="C619" s="84" t="s">
        <v>7753</v>
      </c>
      <c r="D619" s="84" t="s">
        <v>7753</v>
      </c>
      <c r="E619" s="84" t="s">
        <v>50</v>
      </c>
      <c r="F619" s="85">
        <v>100</v>
      </c>
      <c r="G619" s="86" t="s">
        <v>18</v>
      </c>
      <c r="H619" s="86" t="s">
        <v>19</v>
      </c>
      <c r="I619" s="87">
        <f>VLOOKUP(A619,'[2]AJUSTE DE VALOR AN_11.5_MED_VIG'!$A$6:$I$6297,9,0)</f>
        <v>0.12563151097005992</v>
      </c>
    </row>
    <row r="620" s="81" customFormat="1" ht="15" customHeight="1">
      <c r="A620" s="82">
        <v>90248910</v>
      </c>
      <c r="B620" s="83">
        <v>20</v>
      </c>
      <c r="C620" s="84" t="s">
        <v>931</v>
      </c>
      <c r="D620" s="84" t="s">
        <v>932</v>
      </c>
      <c r="E620" s="84" t="s">
        <v>247</v>
      </c>
      <c r="F620" s="85">
        <v>1</v>
      </c>
      <c r="G620" s="86" t="s">
        <v>13</v>
      </c>
      <c r="H620" s="86" t="s">
        <v>14</v>
      </c>
      <c r="I620" s="87">
        <f>VLOOKUP(A620,'[2]AJUSTE DE VALOR AN_11.5_MED_VIG'!$A$6:$I$6297,9,0)</f>
        <v>5.1216826234719175</v>
      </c>
    </row>
    <row r="621" s="81" customFormat="1" ht="15" customHeight="1">
      <c r="A621" s="82">
        <v>90257863</v>
      </c>
      <c r="B621" s="83">
        <v>20</v>
      </c>
      <c r="C621" s="84" t="s">
        <v>1864</v>
      </c>
      <c r="D621" s="84" t="s">
        <v>1865</v>
      </c>
      <c r="E621" s="84" t="s">
        <v>50</v>
      </c>
      <c r="F621" s="85">
        <v>1</v>
      </c>
      <c r="G621" s="86" t="s">
        <v>13</v>
      </c>
      <c r="H621" s="86" t="s">
        <v>14</v>
      </c>
      <c r="I621" s="87">
        <f>VLOOKUP(A621,'[2]AJUSTE DE VALOR AN_11.5_MED_VIG'!$A$6:$I$6297,9,0)</f>
        <v>11.553725567525412</v>
      </c>
    </row>
    <row r="622" s="81" customFormat="1" ht="15" customHeight="1">
      <c r="A622" s="82">
        <v>92168027</v>
      </c>
      <c r="B622" s="83">
        <v>20</v>
      </c>
      <c r="C622" s="84" t="s">
        <v>2331</v>
      </c>
      <c r="D622" s="84" t="s">
        <v>2332</v>
      </c>
      <c r="E622" s="84" t="s">
        <v>603</v>
      </c>
      <c r="F622" s="85">
        <v>1</v>
      </c>
      <c r="G622" s="86" t="s">
        <v>64</v>
      </c>
      <c r="H622" s="86" t="s">
        <v>14</v>
      </c>
      <c r="I622" s="87">
        <f>VLOOKUP(A622,'[2]AJUSTE DE VALOR AN_11.5_MED_VIG'!$A$6:$I$6297,9,0)</f>
        <v>9.4074013364479008</v>
      </c>
    </row>
    <row r="623" s="81" customFormat="1" ht="15" customHeight="1">
      <c r="A623" s="82">
        <v>90525019</v>
      </c>
      <c r="B623" s="83">
        <v>20</v>
      </c>
      <c r="C623" s="84" t="s">
        <v>226</v>
      </c>
      <c r="D623" s="84" t="s">
        <v>234</v>
      </c>
      <c r="E623" s="84" t="s">
        <v>235</v>
      </c>
      <c r="F623" s="85">
        <v>1</v>
      </c>
      <c r="G623" s="86" t="s">
        <v>10103</v>
      </c>
      <c r="H623" s="86" t="s">
        <v>14</v>
      </c>
      <c r="I623" s="87">
        <f>VLOOKUP(A623,'[2]AJUSTE DE VALOR AN_11.5_MED_VIG'!$A$6:$I$6297,9,0)</f>
        <v>9.0815630326251142</v>
      </c>
    </row>
    <row r="624" s="81" customFormat="1" ht="15" customHeight="1">
      <c r="A624" s="82">
        <v>90961013</v>
      </c>
      <c r="B624" s="83">
        <v>20</v>
      </c>
      <c r="C624" s="84" t="s">
        <v>9665</v>
      </c>
      <c r="D624" s="84" t="s">
        <v>9666</v>
      </c>
      <c r="E624" s="84" t="s">
        <v>150</v>
      </c>
      <c r="F624" s="85">
        <v>100</v>
      </c>
      <c r="G624" s="86" t="s">
        <v>10116</v>
      </c>
      <c r="H624" s="86" t="s">
        <v>19</v>
      </c>
      <c r="I624" s="87">
        <f>VLOOKUP(A624,'[2]AJUSTE DE VALOR AN_11.5_MED_VIG'!$A$6:$I$6297,9,0)</f>
        <v>0.13488160271163285</v>
      </c>
    </row>
    <row r="625" s="81" customFormat="1" ht="15" customHeight="1">
      <c r="A625" s="82">
        <v>92262643</v>
      </c>
      <c r="B625" s="83">
        <v>20</v>
      </c>
      <c r="C625" s="84" t="s">
        <v>5572</v>
      </c>
      <c r="D625" s="84" t="s">
        <v>5572</v>
      </c>
      <c r="E625" s="84" t="s">
        <v>334</v>
      </c>
      <c r="F625" s="85">
        <v>1</v>
      </c>
      <c r="G625" s="86" t="s">
        <v>64</v>
      </c>
      <c r="H625" s="86" t="s">
        <v>14</v>
      </c>
      <c r="I625" s="87">
        <f>VLOOKUP(A625,'[2]AJUSTE DE VALOR AN_11.5_MED_VIG'!$A$6:$I$6297,9,0)</f>
        <v>1.0046139474843312</v>
      </c>
    </row>
    <row r="626" s="81" customFormat="1" ht="15" customHeight="1">
      <c r="A626" s="82">
        <v>90185447</v>
      </c>
      <c r="B626" s="83">
        <v>20</v>
      </c>
      <c r="C626" s="84" t="s">
        <v>2321</v>
      </c>
      <c r="D626" s="84" t="s">
        <v>2322</v>
      </c>
      <c r="E626" s="84" t="s">
        <v>603</v>
      </c>
      <c r="F626" s="85">
        <v>1</v>
      </c>
      <c r="G626" s="86" t="s">
        <v>64</v>
      </c>
      <c r="H626" s="86" t="s">
        <v>14</v>
      </c>
      <c r="I626" s="87">
        <f>VLOOKUP(A626,'[2]AJUSTE DE VALOR AN_11.5_MED_VIG'!$A$6:$I$6297,9,0)</f>
        <v>101.61189933199849</v>
      </c>
    </row>
    <row r="627" s="81" customFormat="1" ht="15" customHeight="1">
      <c r="A627" s="82">
        <v>90205413</v>
      </c>
      <c r="B627" s="83">
        <v>20</v>
      </c>
      <c r="C627" s="84" t="s">
        <v>8539</v>
      </c>
      <c r="D627" s="84" t="s">
        <v>8540</v>
      </c>
      <c r="E627" s="84" t="s">
        <v>956</v>
      </c>
      <c r="F627" s="85">
        <v>100</v>
      </c>
      <c r="G627" s="86" t="s">
        <v>18</v>
      </c>
      <c r="H627" s="86" t="s">
        <v>19</v>
      </c>
      <c r="I627" s="87">
        <f>VLOOKUP(A627,'[2]AJUSTE DE VALOR AN_11.5_MED_VIG'!$A$6:$I$6297,9,0)</f>
        <v>2.3870487203551565</v>
      </c>
    </row>
    <row r="628" s="81" customFormat="1" ht="15" customHeight="1">
      <c r="A628" s="82">
        <v>90125770</v>
      </c>
      <c r="B628" s="83">
        <v>20</v>
      </c>
      <c r="C628" s="84" t="s">
        <v>9010</v>
      </c>
      <c r="D628" s="84" t="s">
        <v>9011</v>
      </c>
      <c r="E628" s="84" t="s">
        <v>50</v>
      </c>
      <c r="F628" s="85">
        <v>1</v>
      </c>
      <c r="G628" s="86" t="s">
        <v>10036</v>
      </c>
      <c r="H628" s="86" t="s">
        <v>14</v>
      </c>
      <c r="I628" s="87">
        <f>VLOOKUP(A628,'[2]AJUSTE DE VALOR AN_11.5_MED_VIG'!$A$6:$I$6297,9,0)</f>
        <v>93.810038595766386</v>
      </c>
    </row>
    <row r="629" s="81" customFormat="1" ht="15" customHeight="1">
      <c r="A629" s="82">
        <v>90121791</v>
      </c>
      <c r="B629" s="83">
        <v>20</v>
      </c>
      <c r="C629" s="84" t="s">
        <v>5743</v>
      </c>
      <c r="D629" s="84" t="s">
        <v>5743</v>
      </c>
      <c r="E629" s="84" t="s">
        <v>511</v>
      </c>
      <c r="F629" s="85">
        <v>1</v>
      </c>
      <c r="G629" s="86" t="s">
        <v>64</v>
      </c>
      <c r="H629" s="86" t="s">
        <v>14</v>
      </c>
      <c r="I629" s="87">
        <f>VLOOKUP(A629,'[2]AJUSTE DE VALOR AN_11.5_MED_VIG'!$A$6:$I$6297,9,0)</f>
        <v>0.79261526270652882</v>
      </c>
    </row>
    <row r="630" s="81" customFormat="1" ht="15" customHeight="1">
      <c r="A630" s="82">
        <v>90268210</v>
      </c>
      <c r="B630" s="83">
        <v>20</v>
      </c>
      <c r="C630" s="84" t="s">
        <v>2888</v>
      </c>
      <c r="D630" s="84" t="s">
        <v>2889</v>
      </c>
      <c r="E630" s="84" t="s">
        <v>603</v>
      </c>
      <c r="F630" s="85">
        <v>20</v>
      </c>
      <c r="G630" s="86" t="s">
        <v>18</v>
      </c>
      <c r="H630" s="86" t="s">
        <v>19</v>
      </c>
      <c r="I630" s="87">
        <f>VLOOKUP(A630,'[2]AJUSTE DE VALOR AN_11.5_MED_VIG'!$A$6:$I$6297,9,0)</f>
        <v>1.6737802355501401</v>
      </c>
    </row>
    <row r="631" s="81" customFormat="1" ht="15" customHeight="1">
      <c r="A631" s="82">
        <v>90313062</v>
      </c>
      <c r="B631" s="83" t="s">
        <v>10073</v>
      </c>
      <c r="C631" s="84" t="s">
        <v>6193</v>
      </c>
      <c r="D631" s="84" t="s">
        <v>6194</v>
      </c>
      <c r="E631" s="84" t="s">
        <v>73</v>
      </c>
      <c r="F631" s="85">
        <v>1</v>
      </c>
      <c r="G631" s="86" t="s">
        <v>13</v>
      </c>
      <c r="H631" s="86" t="s">
        <v>14</v>
      </c>
      <c r="I631" s="87">
        <f>VLOOKUP(A631,'[2]AJUSTE DE VALOR AN_11.5_MED_VIG'!$A$6:$I$6297,9,0)</f>
        <v>156.18492858824703</v>
      </c>
    </row>
    <row r="632" s="81" customFormat="1" ht="15" customHeight="1">
      <c r="A632" s="82">
        <v>90281365</v>
      </c>
      <c r="B632" s="83">
        <v>20</v>
      </c>
      <c r="C632" s="84" t="s">
        <v>5733</v>
      </c>
      <c r="D632" s="84" t="s">
        <v>5734</v>
      </c>
      <c r="E632" s="84" t="s">
        <v>554</v>
      </c>
      <c r="F632" s="85">
        <v>1</v>
      </c>
      <c r="G632" s="86" t="s">
        <v>10036</v>
      </c>
      <c r="H632" s="86" t="s">
        <v>14</v>
      </c>
      <c r="I632" s="87">
        <f>VLOOKUP(A632,'[2]AJUSTE DE VALOR AN_11.5_MED_VIG'!$A$6:$I$6297,9,0)</f>
        <v>9.5868807775962406</v>
      </c>
    </row>
    <row r="633" s="81" customFormat="1" ht="15" customHeight="1">
      <c r="A633" s="82">
        <v>90272161</v>
      </c>
      <c r="B633" s="83">
        <v>20</v>
      </c>
      <c r="C633" s="84" t="s">
        <v>2525</v>
      </c>
      <c r="D633" s="84" t="s">
        <v>2526</v>
      </c>
      <c r="E633" s="84" t="s">
        <v>146</v>
      </c>
      <c r="F633" s="85">
        <v>1</v>
      </c>
      <c r="G633" s="86" t="s">
        <v>158</v>
      </c>
      <c r="H633" s="86" t="s">
        <v>14</v>
      </c>
      <c r="I633" s="87">
        <f>VLOOKUP(A633,'[2]AJUSTE DE VALOR AN_11.5_MED_VIG'!$A$6:$I$6297,9,0)</f>
        <v>0.59158501969052535</v>
      </c>
    </row>
    <row r="634" s="81" customFormat="1" ht="15" customHeight="1">
      <c r="A634" s="82">
        <v>92460836</v>
      </c>
      <c r="B634" s="83">
        <v>20</v>
      </c>
      <c r="C634" s="84" t="s">
        <v>8715</v>
      </c>
      <c r="D634" s="84" t="s">
        <v>8716</v>
      </c>
      <c r="E634" s="84" t="s">
        <v>956</v>
      </c>
      <c r="F634" s="85">
        <v>1</v>
      </c>
      <c r="G634" s="86" t="s">
        <v>10103</v>
      </c>
      <c r="H634" s="86" t="s">
        <v>14</v>
      </c>
      <c r="I634" s="87">
        <f>VLOOKUP(A634,'[2]AJUSTE DE VALOR AN_11.5_MED_VIG'!$A$6:$I$6297,9,0)</f>
        <v>4.3897713125856113</v>
      </c>
    </row>
    <row r="635" s="81" customFormat="1" ht="15" customHeight="1">
      <c r="A635" s="82">
        <v>90936906</v>
      </c>
      <c r="B635" s="83">
        <v>20</v>
      </c>
      <c r="C635" s="84" t="s">
        <v>7638</v>
      </c>
      <c r="D635" s="84" t="s">
        <v>7638</v>
      </c>
      <c r="E635" s="84" t="s">
        <v>484</v>
      </c>
      <c r="F635" s="85">
        <v>1</v>
      </c>
      <c r="G635" s="86" t="s">
        <v>485</v>
      </c>
      <c r="H635" s="86" t="s">
        <v>14</v>
      </c>
      <c r="I635" s="87">
        <f>VLOOKUP(A635,'[2]AJUSTE DE VALOR AN_11.5_MED_VIG'!$A$6:$I$6297,9,0)</f>
        <v>1053.0900194225751</v>
      </c>
    </row>
    <row r="636" s="81" customFormat="1" ht="15" customHeight="1">
      <c r="A636" s="82">
        <v>90255712</v>
      </c>
      <c r="B636" s="83">
        <v>20</v>
      </c>
      <c r="C636" s="84" t="s">
        <v>5670</v>
      </c>
      <c r="D636" s="84" t="s">
        <v>5670</v>
      </c>
      <c r="E636" s="84" t="s">
        <v>1744</v>
      </c>
      <c r="F636" s="85">
        <v>1</v>
      </c>
      <c r="G636" s="86" t="s">
        <v>10036</v>
      </c>
      <c r="H636" s="86" t="s">
        <v>14</v>
      </c>
      <c r="I636" s="87">
        <f>VLOOKUP(A636,'[2]AJUSTE DE VALOR AN_11.5_MED_VIG'!$A$6:$I$6297,9,0)</f>
        <v>249.06787323685606</v>
      </c>
    </row>
    <row r="637" s="81" customFormat="1" ht="15" customHeight="1">
      <c r="A637" s="82">
        <v>90308484</v>
      </c>
      <c r="B637" s="83">
        <v>20</v>
      </c>
      <c r="C637" s="84" t="s">
        <v>621</v>
      </c>
      <c r="D637" s="84" t="s">
        <v>622</v>
      </c>
      <c r="E637" s="84" t="s">
        <v>620</v>
      </c>
      <c r="F637" s="85">
        <v>1</v>
      </c>
      <c r="G637" s="86" t="s">
        <v>13</v>
      </c>
      <c r="H637" s="86" t="s">
        <v>14</v>
      </c>
      <c r="I637" s="87">
        <f>VLOOKUP(A637,'[2]AJUSTE DE VALOR AN_11.5_MED_VIG'!$A$6:$I$6297,9,0)</f>
        <v>319.95087836846693</v>
      </c>
    </row>
    <row r="638" s="81" customFormat="1" ht="15" customHeight="1">
      <c r="A638" s="82">
        <v>90171152</v>
      </c>
      <c r="B638" s="83">
        <v>20</v>
      </c>
      <c r="C638" s="84" t="s">
        <v>4685</v>
      </c>
      <c r="D638" s="84" t="s">
        <v>4685</v>
      </c>
      <c r="E638" s="84" t="s">
        <v>244</v>
      </c>
      <c r="F638" s="85">
        <v>1</v>
      </c>
      <c r="G638" s="86" t="s">
        <v>64</v>
      </c>
      <c r="H638" s="86" t="s">
        <v>14</v>
      </c>
      <c r="I638" s="87">
        <f>VLOOKUP(A638,'[2]AJUSTE DE VALOR AN_11.5_MED_VIG'!$A$6:$I$6297,9,0)</f>
        <v>0.74427372299112249</v>
      </c>
    </row>
    <row r="639" s="81" customFormat="1" ht="15" customHeight="1">
      <c r="A639" s="82">
        <v>90121813</v>
      </c>
      <c r="B639" s="83">
        <v>20</v>
      </c>
      <c r="C639" s="84" t="s">
        <v>9236</v>
      </c>
      <c r="D639" s="84" t="s">
        <v>9237</v>
      </c>
      <c r="E639" s="84" t="s">
        <v>511</v>
      </c>
      <c r="F639" s="85">
        <v>1</v>
      </c>
      <c r="G639" s="86" t="s">
        <v>64</v>
      </c>
      <c r="H639" s="86" t="s">
        <v>14</v>
      </c>
      <c r="I639" s="87">
        <f>VLOOKUP(A639,'[2]AJUSTE DE VALOR AN_11.5_MED_VIG'!$A$6:$I$6297,9,0)</f>
        <v>1.2896997802922496</v>
      </c>
    </row>
    <row r="640" s="81" customFormat="1" ht="15" customHeight="1">
      <c r="A640" s="82">
        <v>92366074</v>
      </c>
      <c r="B640" s="83">
        <v>20</v>
      </c>
      <c r="C640" s="84" t="s">
        <v>4932</v>
      </c>
      <c r="D640" s="84" t="s">
        <v>4933</v>
      </c>
      <c r="E640" s="84" t="s">
        <v>956</v>
      </c>
      <c r="F640" s="85">
        <v>1</v>
      </c>
      <c r="G640" s="86" t="s">
        <v>436</v>
      </c>
      <c r="H640" s="86" t="s">
        <v>14</v>
      </c>
      <c r="I640" s="87">
        <f>VLOOKUP(A640,'[2]AJUSTE DE VALOR AN_11.5_MED_VIG'!$A$6:$I$6297,9,0)</f>
        <v>3.8810407755499083</v>
      </c>
    </row>
    <row r="641" s="81" customFormat="1" ht="15" customHeight="1">
      <c r="A641" s="82">
        <v>90116020</v>
      </c>
      <c r="B641" s="83">
        <v>20</v>
      </c>
      <c r="C641" s="84" t="s">
        <v>5347</v>
      </c>
      <c r="D641" s="84" t="s">
        <v>5348</v>
      </c>
      <c r="E641" s="84" t="s">
        <v>92</v>
      </c>
      <c r="F641" s="85">
        <v>1</v>
      </c>
      <c r="G641" s="86" t="s">
        <v>64</v>
      </c>
      <c r="H641" s="86" t="s">
        <v>14</v>
      </c>
      <c r="I641" s="87">
        <f>VLOOKUP(A641,'[2]AJUSTE DE VALOR AN_11.5_MED_VIG'!$A$6:$I$6297,9,0)</f>
        <v>13.091408640134627</v>
      </c>
    </row>
    <row r="642" s="81" customFormat="1" ht="15" customHeight="1">
      <c r="A642" s="82">
        <v>90270207</v>
      </c>
      <c r="B642" s="83">
        <v>20</v>
      </c>
      <c r="C642" s="84" t="s">
        <v>5103</v>
      </c>
      <c r="D642" s="84" t="s">
        <v>5104</v>
      </c>
      <c r="E642" s="84" t="s">
        <v>603</v>
      </c>
      <c r="F642" s="85">
        <v>1</v>
      </c>
      <c r="G642" s="86" t="s">
        <v>64</v>
      </c>
      <c r="H642" s="86" t="s">
        <v>14</v>
      </c>
      <c r="I642" s="87">
        <f>VLOOKUP(A642,'[2]AJUSTE DE VALOR AN_11.5_MED_VIG'!$A$6:$I$6297,9,0)</f>
        <v>3.8688153948065072</v>
      </c>
    </row>
    <row r="643" s="81" customFormat="1" ht="15" customHeight="1">
      <c r="A643" s="82">
        <v>90317610</v>
      </c>
      <c r="B643" s="83">
        <v>20</v>
      </c>
      <c r="C643" s="84" t="s">
        <v>8691</v>
      </c>
      <c r="D643" s="84" t="s">
        <v>8692</v>
      </c>
      <c r="E643" s="84" t="s">
        <v>81</v>
      </c>
      <c r="F643" s="85">
        <v>1</v>
      </c>
      <c r="G643" s="86" t="s">
        <v>10103</v>
      </c>
      <c r="H643" s="86" t="s">
        <v>14</v>
      </c>
      <c r="I643" s="87">
        <f>VLOOKUP(A643,'[2]AJUSTE DE VALOR AN_11.5_MED_VIG'!$A$6:$I$6297,9,0)</f>
        <v>7.9195089118935575</v>
      </c>
    </row>
    <row r="644" s="81" customFormat="1" ht="15" customHeight="1">
      <c r="A644" s="82">
        <v>92403980</v>
      </c>
      <c r="B644" s="83" t="s">
        <v>10073</v>
      </c>
      <c r="C644" s="84" t="s">
        <v>4909</v>
      </c>
      <c r="D644" s="84" t="s">
        <v>4910</v>
      </c>
      <c r="E644" s="84" t="s">
        <v>21</v>
      </c>
      <c r="F644" s="85">
        <v>1</v>
      </c>
      <c r="G644" s="86" t="s">
        <v>13</v>
      </c>
      <c r="H644" s="86" t="s">
        <v>14</v>
      </c>
      <c r="I644" s="87">
        <f>VLOOKUP(A644,'[2]AJUSTE DE VALOR AN_11.5_MED_VIG'!$A$6:$I$6297,9,0)</f>
        <v>543.85620927896287</v>
      </c>
    </row>
    <row r="645" s="81" customFormat="1" ht="15" customHeight="1">
      <c r="A645" s="82">
        <v>90281420</v>
      </c>
      <c r="B645" s="83">
        <v>20</v>
      </c>
      <c r="C645" s="84" t="s">
        <v>2560</v>
      </c>
      <c r="D645" s="84" t="s">
        <v>2561</v>
      </c>
      <c r="E645" s="84" t="s">
        <v>554</v>
      </c>
      <c r="F645" s="85">
        <v>1</v>
      </c>
      <c r="G645" s="86" t="s">
        <v>10036</v>
      </c>
      <c r="H645" s="86" t="s">
        <v>14</v>
      </c>
      <c r="I645" s="87">
        <f>VLOOKUP(A645,'[2]AJUSTE DE VALOR AN_11.5_MED_VIG'!$A$6:$I$6297,9,0)</f>
        <v>11.097450135688627</v>
      </c>
    </row>
    <row r="646" s="81" customFormat="1" ht="15" customHeight="1">
      <c r="A646" s="82">
        <v>92395970</v>
      </c>
      <c r="B646" s="83">
        <v>20</v>
      </c>
      <c r="C646" s="84" t="s">
        <v>1869</v>
      </c>
      <c r="D646" s="84" t="s">
        <v>1870</v>
      </c>
      <c r="E646" s="84" t="s">
        <v>871</v>
      </c>
      <c r="F646" s="85">
        <v>1</v>
      </c>
      <c r="G646" s="86" t="s">
        <v>13</v>
      </c>
      <c r="H646" s="86" t="s">
        <v>14</v>
      </c>
      <c r="I646" s="87">
        <f>VLOOKUP(A646,'[2]AJUSTE DE VALOR AN_11.5_MED_VIG'!$A$6:$I$6297,9,0)</f>
        <v>15.486842591410106</v>
      </c>
    </row>
    <row r="647" s="81" customFormat="1" ht="15" customHeight="1">
      <c r="A647" s="85">
        <v>90277759</v>
      </c>
      <c r="B647" s="83">
        <v>20</v>
      </c>
      <c r="C647" s="84" t="s">
        <v>9740</v>
      </c>
      <c r="D647" s="84" t="s">
        <v>9740</v>
      </c>
      <c r="E647" s="84" t="s">
        <v>244</v>
      </c>
      <c r="F647" s="85">
        <v>1</v>
      </c>
      <c r="G647" s="86" t="s">
        <v>13</v>
      </c>
      <c r="H647" s="86" t="s">
        <v>14</v>
      </c>
      <c r="I647" s="87">
        <f>VLOOKUP(A647,'[2]AJUSTE DE VALOR AN_11.5_MED_VIG'!$A$6:$I$6297,9,0)</f>
        <v>26.081243392813185</v>
      </c>
    </row>
    <row r="648" s="81" customFormat="1" ht="15" customHeight="1">
      <c r="A648" s="82">
        <v>90153570</v>
      </c>
      <c r="B648" s="83">
        <v>20</v>
      </c>
      <c r="C648" s="84" t="s">
        <v>2290</v>
      </c>
      <c r="D648" s="84" t="s">
        <v>2290</v>
      </c>
      <c r="E648" s="84" t="s">
        <v>39</v>
      </c>
      <c r="F648" s="85">
        <v>1</v>
      </c>
      <c r="G648" s="86" t="s">
        <v>64</v>
      </c>
      <c r="H648" s="86" t="s">
        <v>14</v>
      </c>
      <c r="I648" s="87">
        <f>VLOOKUP(A648,'[2]AJUSTE DE VALOR AN_11.5_MED_VIG'!$A$6:$I$6297,9,0)</f>
        <v>4.7351515278068295</v>
      </c>
    </row>
    <row r="649" s="81" customFormat="1" ht="15" customHeight="1">
      <c r="A649" s="82">
        <v>90311930</v>
      </c>
      <c r="B649" s="83">
        <v>20</v>
      </c>
      <c r="C649" s="84" t="s">
        <v>1047</v>
      </c>
      <c r="D649" s="84" t="s">
        <v>1047</v>
      </c>
      <c r="E649" s="84" t="s">
        <v>39</v>
      </c>
      <c r="F649" s="85">
        <v>1</v>
      </c>
      <c r="G649" s="86" t="s">
        <v>10103</v>
      </c>
      <c r="H649" s="86" t="s">
        <v>14</v>
      </c>
      <c r="I649" s="87">
        <f>VLOOKUP(A649,'[2]AJUSTE DE VALOR AN_11.5_MED_VIG'!$A$6:$I$6297,9,0)</f>
        <v>5.0193167506828038</v>
      </c>
    </row>
    <row r="650" s="81" customFormat="1" ht="15" customHeight="1">
      <c r="A650" s="82">
        <v>90303784</v>
      </c>
      <c r="B650" s="83">
        <v>20</v>
      </c>
      <c r="C650" s="84" t="s">
        <v>10117</v>
      </c>
      <c r="D650" s="84" t="s">
        <v>10117</v>
      </c>
      <c r="E650" s="84" t="s">
        <v>10118</v>
      </c>
      <c r="F650" s="85">
        <v>1</v>
      </c>
      <c r="G650" s="86" t="s">
        <v>10099</v>
      </c>
      <c r="H650" s="86" t="s">
        <v>14</v>
      </c>
      <c r="I650" s="87">
        <f>VLOOKUP(A650,'[2]AJUSTE DE VALOR AN_11.5_MED_VIG'!$A$6:$I$6297,9,0)</f>
        <v>61.124382113595779</v>
      </c>
    </row>
    <row r="651" s="81" customFormat="1" ht="15" customHeight="1">
      <c r="A651" s="82">
        <v>90039017</v>
      </c>
      <c r="B651" s="83">
        <v>20</v>
      </c>
      <c r="C651" s="84" t="s">
        <v>2794</v>
      </c>
      <c r="D651" s="84" t="s">
        <v>2796</v>
      </c>
      <c r="E651" s="84" t="s">
        <v>69</v>
      </c>
      <c r="F651" s="85">
        <v>1</v>
      </c>
      <c r="G651" s="86" t="s">
        <v>10103</v>
      </c>
      <c r="H651" s="86" t="s">
        <v>14</v>
      </c>
      <c r="I651" s="87">
        <f>VLOOKUP(A651,'[2]AJUSTE DE VALOR AN_11.5_MED_VIG'!$A$6:$I$6297,9,0)</f>
        <v>1.3751985860833709</v>
      </c>
    </row>
    <row r="652" s="81" customFormat="1" ht="15" customHeight="1">
      <c r="A652" s="82">
        <v>92400434</v>
      </c>
      <c r="B652" s="83">
        <v>20</v>
      </c>
      <c r="C652" s="84" t="s">
        <v>2616</v>
      </c>
      <c r="D652" s="84" t="s">
        <v>2616</v>
      </c>
      <c r="E652" s="84" t="s">
        <v>520</v>
      </c>
      <c r="F652" s="85">
        <v>1</v>
      </c>
      <c r="G652" s="86" t="s">
        <v>485</v>
      </c>
      <c r="H652" s="86" t="s">
        <v>14</v>
      </c>
      <c r="I652" s="87">
        <f>VLOOKUP(A652,'[2]AJUSTE DE VALOR AN_11.5_MED_VIG'!$A$6:$I$6297,9,0)</f>
        <v>6.5278308901993372</v>
      </c>
    </row>
    <row r="653" s="81" customFormat="1" ht="15" customHeight="1">
      <c r="A653" s="82">
        <v>90328027</v>
      </c>
      <c r="B653" s="83">
        <v>20</v>
      </c>
      <c r="C653" s="84" t="s">
        <v>9281</v>
      </c>
      <c r="D653" s="84" t="s">
        <v>9282</v>
      </c>
      <c r="E653" s="84" t="s">
        <v>1356</v>
      </c>
      <c r="F653" s="85">
        <v>15</v>
      </c>
      <c r="G653" s="86" t="s">
        <v>10077</v>
      </c>
      <c r="H653" s="86" t="s">
        <v>19</v>
      </c>
      <c r="I653" s="87">
        <f>VLOOKUP(A653,'[2]AJUSTE DE VALOR AN_11.5_MED_VIG'!$A$6:$I$6297,9,0)</f>
        <v>0.90655493716257374</v>
      </c>
    </row>
    <row r="654" s="81" customFormat="1" ht="15" customHeight="1">
      <c r="A654" s="82">
        <v>90939328</v>
      </c>
      <c r="B654" s="83">
        <v>20</v>
      </c>
      <c r="C654" s="84" t="s">
        <v>7849</v>
      </c>
      <c r="D654" s="84" t="s">
        <v>7849</v>
      </c>
      <c r="E654" s="84" t="s">
        <v>1744</v>
      </c>
      <c r="F654" s="85">
        <v>1</v>
      </c>
      <c r="G654" s="86" t="s">
        <v>10036</v>
      </c>
      <c r="H654" s="86" t="s">
        <v>14</v>
      </c>
      <c r="I654" s="87">
        <f>VLOOKUP(A654,'[2]AJUSTE DE VALOR AN_11.5_MED_VIG'!$A$6:$I$6297,9,0)</f>
        <v>916.47215395329658</v>
      </c>
    </row>
    <row r="655" s="81" customFormat="1" ht="15" customHeight="1">
      <c r="A655" s="82">
        <v>90212037</v>
      </c>
      <c r="B655" s="83">
        <v>20</v>
      </c>
      <c r="C655" s="84" t="s">
        <v>9202</v>
      </c>
      <c r="D655" s="84" t="s">
        <v>9203</v>
      </c>
      <c r="E655" s="84" t="s">
        <v>703</v>
      </c>
      <c r="F655" s="85">
        <v>1</v>
      </c>
      <c r="G655" s="86" t="s">
        <v>64</v>
      </c>
      <c r="H655" s="86" t="s">
        <v>14</v>
      </c>
      <c r="I655" s="87">
        <f>VLOOKUP(A655,'[2]AJUSTE DE VALOR AN_11.5_MED_VIG'!$A$6:$I$6297,9,0)</f>
        <v>7.1490312194867451</v>
      </c>
    </row>
    <row r="656" s="81" customFormat="1" ht="15" customHeight="1">
      <c r="A656" s="82">
        <v>92408451</v>
      </c>
      <c r="B656" s="83">
        <v>20</v>
      </c>
      <c r="C656" s="84" t="s">
        <v>7839</v>
      </c>
      <c r="D656" s="84" t="s">
        <v>7840</v>
      </c>
      <c r="E656" s="84" t="s">
        <v>956</v>
      </c>
      <c r="F656" s="85">
        <v>1</v>
      </c>
      <c r="G656" s="86" t="s">
        <v>10103</v>
      </c>
      <c r="H656" s="86" t="s">
        <v>14</v>
      </c>
      <c r="I656" s="87">
        <f>VLOOKUP(A656,'[2]AJUSTE DE VALOR AN_11.5_MED_VIG'!$A$6:$I$6297,9,0)</f>
        <v>10.067430123604289</v>
      </c>
    </row>
    <row r="657" s="81" customFormat="1" ht="15" customHeight="1">
      <c r="A657" s="82">
        <v>90259688</v>
      </c>
      <c r="B657" s="83">
        <v>20</v>
      </c>
      <c r="C657" s="84" t="s">
        <v>5342</v>
      </c>
      <c r="D657" s="84" t="s">
        <v>5343</v>
      </c>
      <c r="E657" s="84" t="s">
        <v>247</v>
      </c>
      <c r="F657" s="85">
        <v>1</v>
      </c>
      <c r="G657" s="86" t="s">
        <v>64</v>
      </c>
      <c r="H657" s="86" t="s">
        <v>14</v>
      </c>
      <c r="I657" s="87">
        <f>VLOOKUP(A657,'[2]AJUSTE DE VALOR AN_11.5_MED_VIG'!$A$6:$I$6297,9,0)</f>
        <v>16.398926410952395</v>
      </c>
    </row>
    <row r="658" s="81" customFormat="1" ht="15" customHeight="1">
      <c r="A658" s="82">
        <v>90260201</v>
      </c>
      <c r="B658" s="83">
        <v>20</v>
      </c>
      <c r="C658" s="84" t="s">
        <v>3912</v>
      </c>
      <c r="D658" s="84" t="s">
        <v>3913</v>
      </c>
      <c r="E658" s="84" t="s">
        <v>244</v>
      </c>
      <c r="F658" s="85">
        <v>1</v>
      </c>
      <c r="G658" s="86" t="s">
        <v>64</v>
      </c>
      <c r="H658" s="86" t="s">
        <v>14</v>
      </c>
      <c r="I658" s="87">
        <f>VLOOKUP(A658,'[2]AJUSTE DE VALOR AN_11.5_MED_VIG'!$A$6:$I$6297,9,0)</f>
        <v>6.3757991817305406</v>
      </c>
    </row>
    <row r="659" s="81" customFormat="1" ht="15" customHeight="1">
      <c r="A659" s="82">
        <v>90282027</v>
      </c>
      <c r="B659" s="83">
        <v>20</v>
      </c>
      <c r="C659" s="84" t="s">
        <v>6000</v>
      </c>
      <c r="D659" s="84" t="s">
        <v>6001</v>
      </c>
      <c r="E659" s="84" t="s">
        <v>220</v>
      </c>
      <c r="F659" s="85">
        <v>1</v>
      </c>
      <c r="G659" s="86" t="s">
        <v>64</v>
      </c>
      <c r="H659" s="86" t="s">
        <v>14</v>
      </c>
      <c r="I659" s="87">
        <f>VLOOKUP(A659,'[2]AJUSTE DE VALOR AN_11.5_MED_VIG'!$A$6:$I$6297,9,0)</f>
        <v>2.465518402787426</v>
      </c>
    </row>
    <row r="660" s="81" customFormat="1" ht="15" customHeight="1">
      <c r="A660" s="82">
        <v>90308700</v>
      </c>
      <c r="B660" s="83">
        <v>20</v>
      </c>
      <c r="C660" s="84" t="s">
        <v>2595</v>
      </c>
      <c r="D660" s="84" t="s">
        <v>2595</v>
      </c>
      <c r="E660" s="84" t="s">
        <v>339</v>
      </c>
      <c r="F660" s="85">
        <v>1</v>
      </c>
      <c r="G660" s="86" t="s">
        <v>485</v>
      </c>
      <c r="H660" s="86" t="s">
        <v>14</v>
      </c>
      <c r="I660" s="87">
        <f>VLOOKUP(A660,'[2]AJUSTE DE VALOR AN_11.5_MED_VIG'!$A$6:$I$6297,9,0)</f>
        <v>6.3036841890806112</v>
      </c>
    </row>
    <row r="661" s="81" customFormat="1" ht="15" customHeight="1">
      <c r="A661" s="82">
        <v>90278968</v>
      </c>
      <c r="B661" s="83">
        <v>20</v>
      </c>
      <c r="C661" s="84" t="s">
        <v>2343</v>
      </c>
      <c r="D661" s="84" t="s">
        <v>2344</v>
      </c>
      <c r="E661" s="84" t="s">
        <v>946</v>
      </c>
      <c r="F661" s="85">
        <v>1</v>
      </c>
      <c r="G661" s="86" t="s">
        <v>10036</v>
      </c>
      <c r="H661" s="86" t="s">
        <v>14</v>
      </c>
      <c r="I661" s="87">
        <f>VLOOKUP(A661,'[2]AJUSTE DE VALOR AN_11.5_MED_VIG'!$A$6:$I$6297,9,0)</f>
        <v>274.94760284287042</v>
      </c>
    </row>
    <row r="662" s="81" customFormat="1" ht="15" customHeight="1">
      <c r="A662" s="82">
        <v>90185455</v>
      </c>
      <c r="B662" s="83">
        <v>20</v>
      </c>
      <c r="C662" s="84" t="s">
        <v>2327</v>
      </c>
      <c r="D662" s="84" t="s">
        <v>2328</v>
      </c>
      <c r="E662" s="84" t="s">
        <v>603</v>
      </c>
      <c r="F662" s="85">
        <v>1</v>
      </c>
      <c r="G662" s="86" t="s">
        <v>64</v>
      </c>
      <c r="H662" s="86" t="s">
        <v>14</v>
      </c>
      <c r="I662" s="87">
        <f>VLOOKUP(A662,'[2]AJUSTE DE VALOR AN_11.5_MED_VIG'!$A$6:$I$6297,9,0)</f>
        <v>21.577198582024458</v>
      </c>
    </row>
    <row r="663" s="81" customFormat="1" ht="15" customHeight="1">
      <c r="A663" s="82">
        <v>90303016</v>
      </c>
      <c r="B663" s="83">
        <v>20</v>
      </c>
      <c r="C663" s="84" t="s">
        <v>8467</v>
      </c>
      <c r="D663" s="84" t="s">
        <v>8469</v>
      </c>
      <c r="E663" s="84" t="s">
        <v>703</v>
      </c>
      <c r="F663" s="85">
        <v>1</v>
      </c>
      <c r="G663" s="86" t="s">
        <v>10103</v>
      </c>
      <c r="H663" s="86" t="s">
        <v>14</v>
      </c>
      <c r="I663" s="87">
        <f>VLOOKUP(A663,'[2]AJUSTE DE VALOR AN_11.5_MED_VIG'!$A$6:$I$6297,9,0)</f>
        <v>2.0006737122103186</v>
      </c>
    </row>
    <row r="664" s="81" customFormat="1" ht="15" customHeight="1">
      <c r="A664" s="82">
        <v>90317602</v>
      </c>
      <c r="B664" s="83">
        <v>20</v>
      </c>
      <c r="C664" s="84" t="s">
        <v>8689</v>
      </c>
      <c r="D664" s="84" t="s">
        <v>8690</v>
      </c>
      <c r="E664" s="84" t="s">
        <v>81</v>
      </c>
      <c r="F664" s="85">
        <v>1</v>
      </c>
      <c r="G664" s="86" t="s">
        <v>10103</v>
      </c>
      <c r="H664" s="86" t="s">
        <v>14</v>
      </c>
      <c r="I664" s="87">
        <f>VLOOKUP(A664,'[2]AJUSTE DE VALOR AN_11.5_MED_VIG'!$A$6:$I$6297,9,0)</f>
        <v>9.0919221158909167</v>
      </c>
    </row>
    <row r="665" s="81" customFormat="1" ht="15" customHeight="1">
      <c r="A665" s="82">
        <v>90147782</v>
      </c>
      <c r="B665" s="83">
        <v>20</v>
      </c>
      <c r="C665" s="84" t="s">
        <v>8674</v>
      </c>
      <c r="D665" s="84" t="s">
        <v>8674</v>
      </c>
      <c r="E665" s="84" t="s">
        <v>17</v>
      </c>
      <c r="F665" s="85">
        <v>30</v>
      </c>
      <c r="G665" s="86" t="s">
        <v>18</v>
      </c>
      <c r="H665" s="86" t="s">
        <v>19</v>
      </c>
      <c r="I665" s="87">
        <f>VLOOKUP(A665,'[2]AJUSTE DE VALOR AN_11.5_MED_VIG'!$A$6:$I$6297,9,0)</f>
        <v>2.8487491932798905</v>
      </c>
    </row>
    <row r="666" s="81" customFormat="1" ht="15" customHeight="1">
      <c r="A666" s="82">
        <v>90139445</v>
      </c>
      <c r="B666" s="83">
        <v>20</v>
      </c>
      <c r="C666" s="84" t="s">
        <v>4219</v>
      </c>
      <c r="D666" s="84" t="s">
        <v>4220</v>
      </c>
      <c r="E666" s="84" t="s">
        <v>43</v>
      </c>
      <c r="F666" s="85">
        <v>1</v>
      </c>
      <c r="G666" s="86" t="s">
        <v>10036</v>
      </c>
      <c r="H666" s="86" t="s">
        <v>14</v>
      </c>
      <c r="I666" s="87">
        <f>VLOOKUP(A666,'[2]AJUSTE DE VALOR AN_11.5_MED_VIG'!$A$6:$I$6297,9,0)</f>
        <v>13.17738700433134</v>
      </c>
    </row>
    <row r="667" s="81" customFormat="1" ht="15" customHeight="1">
      <c r="A667" s="82">
        <v>92394159</v>
      </c>
      <c r="B667" s="83" t="s">
        <v>10073</v>
      </c>
      <c r="C667" s="84" t="s">
        <v>716</v>
      </c>
      <c r="D667" s="84" t="s">
        <v>717</v>
      </c>
      <c r="E667" s="84" t="s">
        <v>92</v>
      </c>
      <c r="F667" s="85">
        <v>1</v>
      </c>
      <c r="G667" s="86" t="s">
        <v>18</v>
      </c>
      <c r="H667" s="86" t="s">
        <v>14</v>
      </c>
      <c r="I667" s="87">
        <f>VLOOKUP(A667,'[2]AJUSTE DE VALOR AN_11.5_MED_VIG'!$A$6:$I$6297,9,0)</f>
        <v>99.693435321588936</v>
      </c>
    </row>
    <row r="668" s="81" customFormat="1" ht="15" customHeight="1">
      <c r="A668" s="82">
        <v>90258142</v>
      </c>
      <c r="B668" s="83">
        <v>20</v>
      </c>
      <c r="C668" s="84" t="s">
        <v>1280</v>
      </c>
      <c r="D668" s="84" t="s">
        <v>1280</v>
      </c>
      <c r="E668" s="84" t="s">
        <v>131</v>
      </c>
      <c r="F668" s="85">
        <v>1</v>
      </c>
      <c r="G668" s="86" t="s">
        <v>10103</v>
      </c>
      <c r="H668" s="86" t="s">
        <v>14</v>
      </c>
      <c r="I668" s="87">
        <f>VLOOKUP(A668,'[2]AJUSTE DE VALOR AN_11.5_MED_VIG'!$A$6:$I$6297,9,0)</f>
        <v>5.0991046836441711</v>
      </c>
    </row>
    <row r="669" s="81" customFormat="1" ht="15" customHeight="1">
      <c r="A669" s="82">
        <v>90305299</v>
      </c>
      <c r="B669" s="83">
        <v>20</v>
      </c>
      <c r="C669" s="84" t="s">
        <v>8685</v>
      </c>
      <c r="D669" s="84" t="s">
        <v>8686</v>
      </c>
      <c r="E669" s="84" t="s">
        <v>81</v>
      </c>
      <c r="F669" s="85">
        <v>1</v>
      </c>
      <c r="G669" s="86" t="s">
        <v>10103</v>
      </c>
      <c r="H669" s="86" t="s">
        <v>14</v>
      </c>
      <c r="I669" s="87">
        <f>VLOOKUP(A669,'[2]AJUSTE DE VALOR AN_11.5_MED_VIG'!$A$6:$I$6297,9,0)</f>
        <v>9.1868384282750668</v>
      </c>
    </row>
    <row r="670" s="81" customFormat="1" ht="15" customHeight="1">
      <c r="A670" s="82">
        <v>90273737</v>
      </c>
      <c r="B670" s="83" t="s">
        <v>10073</v>
      </c>
      <c r="C670" s="84" t="s">
        <v>7045</v>
      </c>
      <c r="D670" s="84" t="s">
        <v>7047</v>
      </c>
      <c r="E670" s="84" t="s">
        <v>956</v>
      </c>
      <c r="F670" s="85">
        <v>1</v>
      </c>
      <c r="G670" s="86" t="s">
        <v>10036</v>
      </c>
      <c r="H670" s="86" t="s">
        <v>14</v>
      </c>
      <c r="I670" s="87">
        <f>VLOOKUP(A670,'[2]AJUSTE DE VALOR AN_11.5_MED_VIG'!$A$6:$I$6297,9,0)</f>
        <v>176.09015181596564</v>
      </c>
    </row>
    <row r="671" s="81" customFormat="1" ht="15" customHeight="1">
      <c r="A671" s="82">
        <v>90227964</v>
      </c>
      <c r="B671" s="83">
        <v>20</v>
      </c>
      <c r="C671" s="84" t="s">
        <v>4634</v>
      </c>
      <c r="D671" s="84" t="s">
        <v>4634</v>
      </c>
      <c r="E671" s="84" t="s">
        <v>502</v>
      </c>
      <c r="F671" s="85">
        <v>1</v>
      </c>
      <c r="G671" s="86" t="s">
        <v>64</v>
      </c>
      <c r="H671" s="86" t="s">
        <v>14</v>
      </c>
      <c r="I671" s="87">
        <f>VLOOKUP(A671,'[2]AJUSTE DE VALOR AN_11.5_MED_VIG'!$A$6:$I$6297,9,0)</f>
        <v>0.8902947272218249</v>
      </c>
    </row>
    <row r="672" s="81" customFormat="1" ht="15" customHeight="1">
      <c r="A672" s="82">
        <v>90258436</v>
      </c>
      <c r="B672" s="83">
        <v>20</v>
      </c>
      <c r="C672" s="84" t="s">
        <v>7891</v>
      </c>
      <c r="D672" s="84" t="s">
        <v>7892</v>
      </c>
      <c r="E672" s="84" t="s">
        <v>450</v>
      </c>
      <c r="F672" s="85">
        <v>1</v>
      </c>
      <c r="G672" s="86" t="s">
        <v>64</v>
      </c>
      <c r="H672" s="86" t="s">
        <v>14</v>
      </c>
      <c r="I672" s="87">
        <f>VLOOKUP(A672,'[2]AJUSTE DE VALOR AN_11.5_MED_VIG'!$A$6:$I$6297,9,0)</f>
        <v>79.924558588255252</v>
      </c>
    </row>
    <row r="673" s="81" customFormat="1" ht="15" customHeight="1">
      <c r="A673" s="82">
        <v>92437940</v>
      </c>
      <c r="B673" s="83">
        <v>20</v>
      </c>
      <c r="C673" s="84" t="s">
        <v>7721</v>
      </c>
      <c r="D673" s="84" t="s">
        <v>7722</v>
      </c>
      <c r="E673" s="84" t="s">
        <v>12</v>
      </c>
      <c r="F673" s="85">
        <v>1</v>
      </c>
      <c r="G673" s="86" t="s">
        <v>10103</v>
      </c>
      <c r="H673" s="86" t="s">
        <v>14</v>
      </c>
      <c r="I673" s="87">
        <f>VLOOKUP(A673,'[2]AJUSTE DE VALOR AN_11.5_MED_VIG'!$A$6:$I$6297,9,0)</f>
        <v>10.926687045940247</v>
      </c>
    </row>
    <row r="674" s="81" customFormat="1" ht="15" customHeight="1">
      <c r="A674" s="82">
        <v>90199480</v>
      </c>
      <c r="B674" s="83">
        <v>20</v>
      </c>
      <c r="C674" s="84" t="s">
        <v>8892</v>
      </c>
      <c r="D674" s="84" t="s">
        <v>8892</v>
      </c>
      <c r="E674" s="84" t="s">
        <v>620</v>
      </c>
      <c r="F674" s="85">
        <v>1</v>
      </c>
      <c r="G674" s="86" t="s">
        <v>10036</v>
      </c>
      <c r="H674" s="86" t="s">
        <v>14</v>
      </c>
      <c r="I674" s="87">
        <f>VLOOKUP(A674,'[2]AJUSTE DE VALOR AN_11.5_MED_VIG'!$A$6:$I$6297,9,0)</f>
        <v>14.509483280465815</v>
      </c>
    </row>
    <row r="675" s="81" customFormat="1" ht="15" customHeight="1">
      <c r="A675" s="82">
        <v>92248250</v>
      </c>
      <c r="B675" s="83">
        <v>20</v>
      </c>
      <c r="C675" s="84" t="s">
        <v>609</v>
      </c>
      <c r="D675" s="84" t="s">
        <v>610</v>
      </c>
      <c r="E675" s="84" t="s">
        <v>598</v>
      </c>
      <c r="F675" s="85">
        <v>1</v>
      </c>
      <c r="G675" s="86" t="s">
        <v>13</v>
      </c>
      <c r="H675" s="86" t="s">
        <v>14</v>
      </c>
      <c r="I675" s="87">
        <f>VLOOKUP(A675,'[2]AJUSTE DE VALOR AN_11.5_MED_VIG'!$A$6:$I$6297,9,0)</f>
        <v>240.7029803654153</v>
      </c>
    </row>
    <row r="676" s="81" customFormat="1" ht="15" customHeight="1">
      <c r="A676" s="82">
        <v>91218012</v>
      </c>
      <c r="B676" s="83">
        <v>20</v>
      </c>
      <c r="C676" s="84" t="s">
        <v>5419</v>
      </c>
      <c r="D676" s="84" t="s">
        <v>5420</v>
      </c>
      <c r="E676" s="84" t="s">
        <v>603</v>
      </c>
      <c r="F676" s="85">
        <v>1</v>
      </c>
      <c r="G676" s="86" t="s">
        <v>10036</v>
      </c>
      <c r="H676" s="86" t="s">
        <v>14</v>
      </c>
      <c r="I676" s="87">
        <f>VLOOKUP(A676,'[2]AJUSTE DE VALOR AN_11.5_MED_VIG'!$A$6:$I$6297,9,0)</f>
        <v>12.403861996997167</v>
      </c>
    </row>
    <row r="677" s="81" customFormat="1" ht="15" customHeight="1">
      <c r="A677" s="82">
        <v>90219279</v>
      </c>
      <c r="B677" s="83">
        <v>20</v>
      </c>
      <c r="C677" s="84" t="s">
        <v>2801</v>
      </c>
      <c r="D677" s="84" t="s">
        <v>2802</v>
      </c>
      <c r="E677" s="84" t="s">
        <v>69</v>
      </c>
      <c r="F677" s="85">
        <v>1</v>
      </c>
      <c r="G677" s="86" t="s">
        <v>64</v>
      </c>
      <c r="H677" s="86" t="s">
        <v>14</v>
      </c>
      <c r="I677" s="87">
        <f>VLOOKUP(A677,'[2]AJUSTE DE VALOR AN_11.5_MED_VIG'!$A$6:$I$6297,9,0)</f>
        <v>2.8109014816758808</v>
      </c>
    </row>
    <row r="678" s="81" customFormat="1" ht="15" customHeight="1">
      <c r="A678" s="82">
        <v>90280415</v>
      </c>
      <c r="B678" s="83">
        <v>20</v>
      </c>
      <c r="C678" s="84" t="s">
        <v>770</v>
      </c>
      <c r="D678" s="84" t="s">
        <v>773</v>
      </c>
      <c r="E678" s="84" t="s">
        <v>761</v>
      </c>
      <c r="F678" s="85">
        <v>1</v>
      </c>
      <c r="G678" s="86" t="s">
        <v>10036</v>
      </c>
      <c r="H678" s="86" t="s">
        <v>14</v>
      </c>
      <c r="I678" s="87">
        <f>VLOOKUP(A678,'[2]AJUSTE DE VALOR AN_11.5_MED_VIG'!$A$6:$I$6297,9,0)</f>
        <v>930.19741612200005</v>
      </c>
    </row>
    <row r="679" s="81" customFormat="1" ht="15" customHeight="1">
      <c r="A679" s="82">
        <v>90241835</v>
      </c>
      <c r="B679" s="83">
        <v>20</v>
      </c>
      <c r="C679" s="84" t="s">
        <v>9883</v>
      </c>
      <c r="D679" s="84" t="s">
        <v>9884</v>
      </c>
      <c r="E679" s="84" t="s">
        <v>9885</v>
      </c>
      <c r="F679" s="85">
        <v>1</v>
      </c>
      <c r="G679" s="86" t="s">
        <v>10036</v>
      </c>
      <c r="H679" s="86" t="s">
        <v>14</v>
      </c>
      <c r="I679" s="87">
        <f>VLOOKUP(A679,'[2]AJUSTE DE VALOR AN_11.5_MED_VIG'!$A$6:$I$6297,9,0)</f>
        <v>101.00177259407661</v>
      </c>
    </row>
    <row r="680" s="81" customFormat="1" ht="15" customHeight="1">
      <c r="A680" s="82">
        <v>90268229</v>
      </c>
      <c r="B680" s="83">
        <v>20</v>
      </c>
      <c r="C680" s="84" t="s">
        <v>2874</v>
      </c>
      <c r="D680" s="84" t="s">
        <v>2876</v>
      </c>
      <c r="E680" s="84" t="s">
        <v>603</v>
      </c>
      <c r="F680" s="85">
        <v>20</v>
      </c>
      <c r="G680" s="86" t="s">
        <v>18</v>
      </c>
      <c r="H680" s="86" t="s">
        <v>19</v>
      </c>
      <c r="I680" s="87">
        <f>VLOOKUP(A680,'[2]AJUSTE DE VALOR AN_11.5_MED_VIG'!$A$6:$I$6297,9,0)</f>
        <v>1.3342515168028406</v>
      </c>
    </row>
    <row r="681" s="81" customFormat="1" ht="15" customHeight="1">
      <c r="A681" s="82">
        <v>90199430</v>
      </c>
      <c r="B681" s="83">
        <v>20</v>
      </c>
      <c r="C681" s="84" t="s">
        <v>2566</v>
      </c>
      <c r="D681" s="84" t="s">
        <v>2567</v>
      </c>
      <c r="E681" s="84" t="s">
        <v>620</v>
      </c>
      <c r="F681" s="85">
        <v>1</v>
      </c>
      <c r="G681" s="86" t="s">
        <v>10036</v>
      </c>
      <c r="H681" s="86" t="s">
        <v>14</v>
      </c>
      <c r="I681" s="87">
        <f>VLOOKUP(A681,'[2]AJUSTE DE VALOR AN_11.5_MED_VIG'!$A$6:$I$6297,9,0)</f>
        <v>6.3230184452128517</v>
      </c>
    </row>
    <row r="682" s="81" customFormat="1" ht="15" customHeight="1">
      <c r="A682" s="82">
        <v>96006340</v>
      </c>
      <c r="B682" s="83">
        <v>20</v>
      </c>
      <c r="C682" s="84" t="s">
        <v>9971</v>
      </c>
      <c r="D682" s="84" t="s">
        <v>9972</v>
      </c>
      <c r="E682" s="84" t="s">
        <v>467</v>
      </c>
      <c r="F682" s="85">
        <v>20</v>
      </c>
      <c r="G682" s="86" t="s">
        <v>18</v>
      </c>
      <c r="H682" s="86" t="s">
        <v>19</v>
      </c>
      <c r="I682" s="87">
        <f>VLOOKUP(A682,'[2]AJUSTE DE VALOR AN_11.5_MED_VIG'!$A$6:$I$6297,9,0)</f>
        <v>0.39883019355574578</v>
      </c>
    </row>
    <row r="683" s="81" customFormat="1" ht="15" customHeight="1">
      <c r="A683" s="82">
        <v>90210239</v>
      </c>
      <c r="B683" s="83">
        <v>20</v>
      </c>
      <c r="C683" s="84" t="s">
        <v>7515</v>
      </c>
      <c r="D683" s="84" t="s">
        <v>7516</v>
      </c>
      <c r="E683" s="84" t="s">
        <v>31</v>
      </c>
      <c r="F683" s="85">
        <v>50</v>
      </c>
      <c r="G683" s="86" t="s">
        <v>18</v>
      </c>
      <c r="H683" s="86" t="s">
        <v>19</v>
      </c>
      <c r="I683" s="87">
        <f>VLOOKUP(A683,'[2]AJUSTE DE VALOR AN_11.5_MED_VIG'!$A$6:$I$6297,9,0)</f>
        <v>0.50236702163926861</v>
      </c>
    </row>
    <row r="684" s="81" customFormat="1" ht="15" customHeight="1">
      <c r="A684" s="82">
        <v>90306309</v>
      </c>
      <c r="B684" s="83">
        <v>20</v>
      </c>
      <c r="C684" s="84" t="s">
        <v>542</v>
      </c>
      <c r="D684" s="84" t="s">
        <v>542</v>
      </c>
      <c r="E684" s="84" t="s">
        <v>536</v>
      </c>
      <c r="F684" s="85">
        <v>1</v>
      </c>
      <c r="G684" s="86" t="s">
        <v>485</v>
      </c>
      <c r="H684" s="86" t="s">
        <v>14</v>
      </c>
      <c r="I684" s="87">
        <f>VLOOKUP(A684,'[2]AJUSTE DE VALOR AN_11.5_MED_VIG'!$A$6:$I$6297,9,0)</f>
        <v>7.6675999010927152</v>
      </c>
    </row>
    <row r="685" s="81" customFormat="1" ht="15" customHeight="1">
      <c r="A685" s="82">
        <v>91208025</v>
      </c>
      <c r="B685" s="83">
        <v>20</v>
      </c>
      <c r="C685" s="84" t="s">
        <v>7803</v>
      </c>
      <c r="D685" s="84" t="s">
        <v>7804</v>
      </c>
      <c r="E685" s="84" t="s">
        <v>36</v>
      </c>
      <c r="F685" s="85">
        <v>1</v>
      </c>
      <c r="G685" s="86" t="s">
        <v>13</v>
      </c>
      <c r="H685" s="86" t="s">
        <v>14</v>
      </c>
      <c r="I685" s="87">
        <f>VLOOKUP(A685,'[2]AJUSTE DE VALOR AN_11.5_MED_VIG'!$A$6:$I$6297,9,0)</f>
        <v>34.219630607082983</v>
      </c>
    </row>
    <row r="686" s="81" customFormat="1" ht="15" customHeight="1">
      <c r="A686" s="82">
        <v>90281470</v>
      </c>
      <c r="B686" s="83">
        <v>20</v>
      </c>
      <c r="C686" s="84" t="s">
        <v>553</v>
      </c>
      <c r="D686" s="84" t="s">
        <v>553</v>
      </c>
      <c r="E686" s="84" t="s">
        <v>554</v>
      </c>
      <c r="F686" s="85">
        <v>1</v>
      </c>
      <c r="G686" s="86" t="s">
        <v>485</v>
      </c>
      <c r="H686" s="86" t="s">
        <v>14</v>
      </c>
      <c r="I686" s="87">
        <f>VLOOKUP(A686,'[2]AJUSTE DE VALOR AN_11.5_MED_VIG'!$A$6:$I$6297,9,0)</f>
        <v>11.039811276274072</v>
      </c>
    </row>
    <row r="687" s="81" customFormat="1" ht="15" customHeight="1">
      <c r="A687" s="82">
        <v>92397409</v>
      </c>
      <c r="B687" s="83">
        <v>20</v>
      </c>
      <c r="C687" s="84" t="s">
        <v>5692</v>
      </c>
      <c r="D687" s="84" t="s">
        <v>5693</v>
      </c>
      <c r="E687" s="84" t="s">
        <v>573</v>
      </c>
      <c r="F687" s="85">
        <v>1</v>
      </c>
      <c r="G687" s="86" t="s">
        <v>485</v>
      </c>
      <c r="H687" s="86" t="s">
        <v>14</v>
      </c>
      <c r="I687" s="87">
        <f>VLOOKUP(A687,'[2]AJUSTE DE VALOR AN_11.5_MED_VIG'!$A$6:$I$6297,9,0)</f>
        <v>9.421752512218859</v>
      </c>
    </row>
    <row r="688" s="81" customFormat="1" ht="15" customHeight="1">
      <c r="A688" s="82">
        <v>90173899</v>
      </c>
      <c r="B688" s="83">
        <v>20</v>
      </c>
      <c r="C688" s="84" t="s">
        <v>1091</v>
      </c>
      <c r="D688" s="84" t="s">
        <v>1091</v>
      </c>
      <c r="E688" s="84" t="s">
        <v>383</v>
      </c>
      <c r="F688" s="85">
        <v>1</v>
      </c>
      <c r="G688" s="86" t="s">
        <v>64</v>
      </c>
      <c r="H688" s="86" t="s">
        <v>14</v>
      </c>
      <c r="I688" s="87">
        <f>VLOOKUP(A688,'[2]AJUSTE DE VALOR AN_11.5_MED_VIG'!$A$6:$I$6297,9,0)</f>
        <v>38.700959894568427</v>
      </c>
    </row>
    <row r="689" s="81" customFormat="1" ht="15" customHeight="1">
      <c r="A689" s="82">
        <v>90167783</v>
      </c>
      <c r="B689" s="83">
        <v>20</v>
      </c>
      <c r="C689" s="84" t="s">
        <v>3908</v>
      </c>
      <c r="D689" s="84" t="s">
        <v>3909</v>
      </c>
      <c r="E689" s="84" t="s">
        <v>683</v>
      </c>
      <c r="F689" s="85">
        <v>1</v>
      </c>
      <c r="G689" s="86" t="s">
        <v>64</v>
      </c>
      <c r="H689" s="86" t="s">
        <v>14</v>
      </c>
      <c r="I689" s="87">
        <f>VLOOKUP(A689,'[2]AJUSTE DE VALOR AN_11.5_MED_VIG'!$A$6:$I$6297,9,0)</f>
        <v>6.9172948472237685</v>
      </c>
    </row>
    <row r="690" s="81" customFormat="1" ht="15" customHeight="1">
      <c r="A690" s="82">
        <v>90939530</v>
      </c>
      <c r="B690" s="83">
        <v>20</v>
      </c>
      <c r="C690" s="84" t="s">
        <v>9505</v>
      </c>
      <c r="D690" s="84" t="s">
        <v>9505</v>
      </c>
      <c r="E690" s="84" t="s">
        <v>1744</v>
      </c>
      <c r="F690" s="85">
        <v>1</v>
      </c>
      <c r="G690" s="86" t="s">
        <v>10036</v>
      </c>
      <c r="H690" s="86" t="s">
        <v>14</v>
      </c>
      <c r="I690" s="87">
        <f>VLOOKUP(A690,'[2]AJUSTE DE VALOR AN_11.5_MED_VIG'!$A$6:$I$6297,9,0)</f>
        <v>581.73560802528209</v>
      </c>
    </row>
    <row r="691" s="81" customFormat="1" ht="15" customHeight="1">
      <c r="A691" s="82">
        <v>90252322</v>
      </c>
      <c r="B691" s="83">
        <v>20</v>
      </c>
      <c r="C691" s="84" t="s">
        <v>1280</v>
      </c>
      <c r="D691" s="84" t="s">
        <v>1281</v>
      </c>
      <c r="E691" s="84" t="s">
        <v>69</v>
      </c>
      <c r="F691" s="85">
        <v>1</v>
      </c>
      <c r="G691" s="86" t="s">
        <v>10103</v>
      </c>
      <c r="H691" s="86" t="s">
        <v>14</v>
      </c>
      <c r="I691" s="87">
        <f>VLOOKUP(A691,'[2]AJUSTE DE VALOR AN_11.5_MED_VIG'!$A$6:$I$6297,9,0)</f>
        <v>5.8599421225301063</v>
      </c>
    </row>
    <row r="692" s="81" customFormat="1" ht="15" customHeight="1">
      <c r="A692" s="82">
        <v>92409113</v>
      </c>
      <c r="B692" s="83">
        <v>20</v>
      </c>
      <c r="C692" s="84" t="s">
        <v>4499</v>
      </c>
      <c r="D692" s="84" t="s">
        <v>4500</v>
      </c>
      <c r="E692" s="84" t="s">
        <v>139</v>
      </c>
      <c r="F692" s="85">
        <v>300</v>
      </c>
      <c r="G692" s="86" t="s">
        <v>10116</v>
      </c>
      <c r="H692" s="86" t="s">
        <v>19</v>
      </c>
      <c r="I692" s="87">
        <f>VLOOKUP(A692,'[2]AJUSTE DE VALOR AN_11.5_MED_VIG'!$A$6:$I$6297,9,0)</f>
        <v>5.7813142073231703e-002</v>
      </c>
    </row>
    <row r="693" s="81" customFormat="1" ht="15" customHeight="1">
      <c r="A693" s="82">
        <v>92421652</v>
      </c>
      <c r="B693" s="83">
        <v>20</v>
      </c>
      <c r="C693" s="84" t="s">
        <v>5606</v>
      </c>
      <c r="D693" s="84" t="s">
        <v>5608</v>
      </c>
      <c r="E693" s="84" t="s">
        <v>21</v>
      </c>
      <c r="F693" s="85">
        <v>1</v>
      </c>
      <c r="G693" s="86" t="s">
        <v>436</v>
      </c>
      <c r="H693" s="86" t="s">
        <v>14</v>
      </c>
      <c r="I693" s="87">
        <f>VLOOKUP(A693,'[2]AJUSTE DE VALOR AN_11.5_MED_VIG'!$A$6:$I$6297,9,0)</f>
        <v>3.6590177570029949</v>
      </c>
    </row>
    <row r="694" s="81" customFormat="1" ht="15" customHeight="1">
      <c r="A694" s="82">
        <v>90135822</v>
      </c>
      <c r="B694" s="83">
        <v>20</v>
      </c>
      <c r="C694" s="84" t="s">
        <v>1940</v>
      </c>
      <c r="D694" s="84" t="s">
        <v>1941</v>
      </c>
      <c r="E694" s="84" t="s">
        <v>207</v>
      </c>
      <c r="F694" s="85">
        <v>1</v>
      </c>
      <c r="G694" s="86" t="s">
        <v>13</v>
      </c>
      <c r="H694" s="86" t="s">
        <v>14</v>
      </c>
      <c r="I694" s="87">
        <f>VLOOKUP(A694,'[2]AJUSTE DE VALOR AN_11.5_MED_VIG'!$A$6:$I$6297,9,0)</f>
        <v>44.819163244374195</v>
      </c>
    </row>
    <row r="695" s="81" customFormat="1" ht="15" customHeight="1">
      <c r="A695" s="82">
        <v>92252532</v>
      </c>
      <c r="B695" s="83">
        <v>20</v>
      </c>
      <c r="C695" s="84" t="s">
        <v>8747</v>
      </c>
      <c r="D695" s="84" t="s">
        <v>8748</v>
      </c>
      <c r="E695" s="84" t="s">
        <v>229</v>
      </c>
      <c r="F695" s="85">
        <v>1</v>
      </c>
      <c r="G695" s="86" t="s">
        <v>193</v>
      </c>
      <c r="H695" s="86" t="s">
        <v>14</v>
      </c>
      <c r="I695" s="87">
        <f>VLOOKUP(A695,'[2]AJUSTE DE VALOR AN_11.5_MED_VIG'!$A$6:$I$6297,9,0)</f>
        <v>6.1693681780704583</v>
      </c>
    </row>
    <row r="696" s="81" customFormat="1" ht="15" customHeight="1">
      <c r="A696" s="82">
        <v>90241339</v>
      </c>
      <c r="B696" s="83">
        <v>20</v>
      </c>
      <c r="C696" s="84" t="s">
        <v>2357</v>
      </c>
      <c r="D696" s="84" t="s">
        <v>2357</v>
      </c>
      <c r="E696" s="84" t="s">
        <v>528</v>
      </c>
      <c r="F696" s="85">
        <v>1</v>
      </c>
      <c r="G696" s="86" t="s">
        <v>13</v>
      </c>
      <c r="H696" s="86" t="s">
        <v>14</v>
      </c>
      <c r="I696" s="87">
        <f>VLOOKUP(A696,'[2]AJUSTE DE VALOR AN_11.5_MED_VIG'!$A$6:$I$6297,9,0)</f>
        <v>130.60995814583279</v>
      </c>
    </row>
    <row r="697" s="81" customFormat="1" ht="15" customHeight="1">
      <c r="A697" s="82">
        <v>90285360</v>
      </c>
      <c r="B697" s="83">
        <v>20</v>
      </c>
      <c r="C697" s="84" t="s">
        <v>2900</v>
      </c>
      <c r="D697" s="84" t="s">
        <v>2902</v>
      </c>
      <c r="E697" s="84" t="s">
        <v>603</v>
      </c>
      <c r="F697" s="85">
        <v>1</v>
      </c>
      <c r="G697" s="86" t="s">
        <v>64</v>
      </c>
      <c r="H697" s="86" t="s">
        <v>14</v>
      </c>
      <c r="I697" s="87">
        <f>VLOOKUP(A697,'[2]AJUSTE DE VALOR AN_11.5_MED_VIG'!$A$6:$I$6297,9,0)</f>
        <v>11.306183910612742</v>
      </c>
    </row>
    <row r="698" s="81" customFormat="1" ht="15" customHeight="1">
      <c r="A698" s="82">
        <v>92408281</v>
      </c>
      <c r="B698" s="83">
        <v>20</v>
      </c>
      <c r="C698" s="84" t="s">
        <v>7748</v>
      </c>
      <c r="D698" s="84" t="s">
        <v>7749</v>
      </c>
      <c r="E698" s="84" t="s">
        <v>520</v>
      </c>
      <c r="F698" s="85">
        <v>100</v>
      </c>
      <c r="G698" s="86" t="s">
        <v>18</v>
      </c>
      <c r="H698" s="86" t="s">
        <v>19</v>
      </c>
      <c r="I698" s="87">
        <f>VLOOKUP(A698,'[2]AJUSTE DE VALOR AN_11.5_MED_VIG'!$A$6:$I$6297,9,0)</f>
        <v>2.0064277872053999</v>
      </c>
    </row>
    <row r="699" s="81" customFormat="1" ht="15" customHeight="1">
      <c r="A699" s="82">
        <v>92408362</v>
      </c>
      <c r="B699" s="83">
        <v>20</v>
      </c>
      <c r="C699" s="84" t="s">
        <v>6768</v>
      </c>
      <c r="D699" s="84" t="s">
        <v>6772</v>
      </c>
      <c r="E699" s="84" t="s">
        <v>358</v>
      </c>
      <c r="F699" s="85">
        <v>1</v>
      </c>
      <c r="G699" s="86" t="s">
        <v>10103</v>
      </c>
      <c r="H699" s="86" t="s">
        <v>14</v>
      </c>
      <c r="I699" s="87">
        <f>VLOOKUP(A699,'[2]AJUSTE DE VALOR AN_11.5_MED_VIG'!$A$6:$I$6297,9,0)</f>
        <v>3.0440259821615325</v>
      </c>
    </row>
    <row r="700" s="81" customFormat="1" ht="15" customHeight="1">
      <c r="A700" s="82">
        <v>90298926</v>
      </c>
      <c r="B700" s="83">
        <v>20</v>
      </c>
      <c r="C700" s="84" t="s">
        <v>5558</v>
      </c>
      <c r="D700" s="84" t="s">
        <v>5559</v>
      </c>
      <c r="E700" s="84" t="s">
        <v>956</v>
      </c>
      <c r="F700" s="85">
        <v>1</v>
      </c>
      <c r="G700" s="86" t="s">
        <v>10103</v>
      </c>
      <c r="H700" s="86" t="s">
        <v>14</v>
      </c>
      <c r="I700" s="87">
        <f>VLOOKUP(A700,'[2]AJUSTE DE VALOR AN_11.5_MED_VIG'!$A$6:$I$6297,9,0)</f>
        <v>17.961055475975471</v>
      </c>
    </row>
    <row r="701" s="81" customFormat="1" ht="15" customHeight="1">
      <c r="A701" s="82">
        <v>92355102</v>
      </c>
      <c r="B701" s="83">
        <v>20</v>
      </c>
      <c r="C701" s="84" t="s">
        <v>7899</v>
      </c>
      <c r="D701" s="84" t="s">
        <v>7900</v>
      </c>
      <c r="E701" s="84" t="s">
        <v>414</v>
      </c>
      <c r="F701" s="85">
        <v>1</v>
      </c>
      <c r="G701" s="86" t="s">
        <v>64</v>
      </c>
      <c r="H701" s="86" t="s">
        <v>14</v>
      </c>
      <c r="I701" s="87">
        <f>VLOOKUP(A701,'[2]AJUSTE DE VALOR AN_11.5_MED_VIG'!$A$6:$I$6297,9,0)</f>
        <v>17.221522165463846</v>
      </c>
    </row>
    <row r="702" s="81" customFormat="1" ht="15" customHeight="1">
      <c r="A702" s="82">
        <v>90279700</v>
      </c>
      <c r="B702" s="83" t="s">
        <v>10073</v>
      </c>
      <c r="C702" s="84" t="s">
        <v>9441</v>
      </c>
      <c r="D702" s="84" t="s">
        <v>9444</v>
      </c>
      <c r="E702" s="84" t="s">
        <v>528</v>
      </c>
      <c r="F702" s="85">
        <v>1</v>
      </c>
      <c r="G702" s="86" t="s">
        <v>10036</v>
      </c>
      <c r="H702" s="86" t="s">
        <v>14</v>
      </c>
      <c r="I702" s="87">
        <f>VLOOKUP(A702,'[2]AJUSTE DE VALOR AN_11.5_MED_VIG'!$A$6:$I$6297,9,0)</f>
        <v>431.59990456203224</v>
      </c>
    </row>
    <row r="703" s="81" customFormat="1" ht="15" customHeight="1">
      <c r="A703" s="82">
        <v>90292189</v>
      </c>
      <c r="B703" s="83">
        <v>20</v>
      </c>
      <c r="C703" s="84" t="s">
        <v>4894</v>
      </c>
      <c r="D703" s="84" t="s">
        <v>4895</v>
      </c>
      <c r="E703" s="84" t="s">
        <v>231</v>
      </c>
      <c r="F703" s="85">
        <v>1</v>
      </c>
      <c r="G703" s="86" t="s">
        <v>70</v>
      </c>
      <c r="H703" s="86" t="s">
        <v>14</v>
      </c>
      <c r="I703" s="87">
        <f>VLOOKUP(A703,'[2]AJUSTE DE VALOR AN_11.5_MED_VIG'!$A$6:$I$6297,9,0)</f>
        <v>88.928255903760004</v>
      </c>
    </row>
    <row r="704" s="81" customFormat="1" ht="15" customHeight="1">
      <c r="A704" s="82">
        <v>92253520</v>
      </c>
      <c r="B704" s="83">
        <v>20</v>
      </c>
      <c r="C704" s="84" t="s">
        <v>1862</v>
      </c>
      <c r="D704" s="84" t="s">
        <v>1863</v>
      </c>
      <c r="E704" s="84" t="s">
        <v>528</v>
      </c>
      <c r="F704" s="85">
        <v>1</v>
      </c>
      <c r="G704" s="86" t="s">
        <v>13</v>
      </c>
      <c r="H704" s="86" t="s">
        <v>14</v>
      </c>
      <c r="I704" s="87">
        <f>VLOOKUP(A704,'[2]AJUSTE DE VALOR AN_11.5_MED_VIG'!$A$6:$I$6297,9,0)</f>
        <v>8.3826599895365952</v>
      </c>
    </row>
    <row r="705" s="81" customFormat="1" ht="15" customHeight="1">
      <c r="A705" s="82">
        <v>90131843</v>
      </c>
      <c r="B705" s="83">
        <v>20</v>
      </c>
      <c r="C705" s="84" t="s">
        <v>3018</v>
      </c>
      <c r="D705" s="84" t="s">
        <v>3019</v>
      </c>
      <c r="E705" s="84" t="s">
        <v>81</v>
      </c>
      <c r="F705" s="85">
        <v>1</v>
      </c>
      <c r="G705" s="86" t="s">
        <v>10103</v>
      </c>
      <c r="H705" s="86" t="s">
        <v>14</v>
      </c>
      <c r="I705" s="87">
        <f>VLOOKUP(A705,'[2]AJUSTE DE VALOR AN_11.5_MED_VIG'!$A$6:$I$6297,9,0)</f>
        <v>18.927039840811329</v>
      </c>
    </row>
    <row r="706" s="81" customFormat="1" ht="15" customHeight="1">
      <c r="A706" s="82">
        <v>92262708</v>
      </c>
      <c r="B706" s="83">
        <v>20</v>
      </c>
      <c r="C706" s="84" t="s">
        <v>5584</v>
      </c>
      <c r="D706" s="84" t="s">
        <v>5584</v>
      </c>
      <c r="E706" s="84" t="s">
        <v>244</v>
      </c>
      <c r="F706" s="85">
        <v>1</v>
      </c>
      <c r="G706" s="86" t="s">
        <v>64</v>
      </c>
      <c r="H706" s="86" t="s">
        <v>14</v>
      </c>
      <c r="I706" s="87">
        <f>VLOOKUP(A706,'[2]AJUSTE DE VALOR AN_11.5_MED_VIG'!$A$6:$I$6297,9,0)</f>
        <v>1.0360220650034959</v>
      </c>
    </row>
    <row r="707" s="81" customFormat="1" ht="15" customHeight="1">
      <c r="A707" s="82">
        <v>90223420</v>
      </c>
      <c r="B707" s="83">
        <v>20</v>
      </c>
      <c r="C707" s="84" t="s">
        <v>4879</v>
      </c>
      <c r="D707" s="84" t="s">
        <v>4880</v>
      </c>
      <c r="E707" s="84" t="s">
        <v>871</v>
      </c>
      <c r="F707" s="85">
        <v>1</v>
      </c>
      <c r="G707" s="86" t="s">
        <v>70</v>
      </c>
      <c r="H707" s="86" t="s">
        <v>14</v>
      </c>
      <c r="I707" s="87">
        <f>VLOOKUP(A707,'[2]AJUSTE DE VALOR AN_11.5_MED_VIG'!$A$6:$I$6297,9,0)</f>
        <v>84.016072961227565</v>
      </c>
    </row>
    <row r="708" s="81" customFormat="1" ht="15" customHeight="1">
      <c r="A708" s="82">
        <v>90195213</v>
      </c>
      <c r="B708" s="83">
        <v>20</v>
      </c>
      <c r="C708" s="84" t="s">
        <v>6030</v>
      </c>
      <c r="D708" s="84" t="s">
        <v>6031</v>
      </c>
      <c r="E708" s="84" t="s">
        <v>633</v>
      </c>
      <c r="F708" s="85">
        <v>1</v>
      </c>
      <c r="G708" s="86" t="s">
        <v>436</v>
      </c>
      <c r="H708" s="86" t="s">
        <v>14</v>
      </c>
      <c r="I708" s="87">
        <f>VLOOKUP(A708,'[2]AJUSTE DE VALOR AN_11.5_MED_VIG'!$A$6:$I$6297,9,0)</f>
        <v>13.074041818564643</v>
      </c>
    </row>
    <row r="709" s="81" customFormat="1" ht="15" customHeight="1">
      <c r="A709" s="82">
        <v>90164865</v>
      </c>
      <c r="B709" s="83">
        <v>20</v>
      </c>
      <c r="C709" s="84" t="s">
        <v>4758</v>
      </c>
      <c r="D709" s="84" t="s">
        <v>4759</v>
      </c>
      <c r="E709" s="84" t="s">
        <v>134</v>
      </c>
      <c r="F709" s="85">
        <v>1</v>
      </c>
      <c r="G709" s="86" t="s">
        <v>10103</v>
      </c>
      <c r="H709" s="86" t="s">
        <v>14</v>
      </c>
      <c r="I709" s="87">
        <f>VLOOKUP(A709,'[2]AJUSTE DE VALOR AN_11.5_MED_VIG'!$A$6:$I$6297,9,0)</f>
        <v>2.8646356147215286</v>
      </c>
    </row>
    <row r="710" s="81" customFormat="1" ht="15" customHeight="1">
      <c r="A710" s="82">
        <v>92430082</v>
      </c>
      <c r="B710" s="83">
        <v>20</v>
      </c>
      <c r="C710" s="84" t="s">
        <v>4087</v>
      </c>
      <c r="D710" s="84" t="s">
        <v>4088</v>
      </c>
      <c r="E710" s="84" t="s">
        <v>139</v>
      </c>
      <c r="F710" s="85">
        <v>1</v>
      </c>
      <c r="G710" s="86" t="s">
        <v>10103</v>
      </c>
      <c r="H710" s="86" t="s">
        <v>14</v>
      </c>
      <c r="I710" s="87">
        <f>VLOOKUP(A710,'[2]AJUSTE DE VALOR AN_11.5_MED_VIG'!$A$6:$I$6297,9,0)</f>
        <v>1.6960253980958091</v>
      </c>
    </row>
    <row r="711" s="81" customFormat="1" ht="15" customHeight="1">
      <c r="A711" s="82">
        <v>90205278</v>
      </c>
      <c r="B711" s="83">
        <v>20</v>
      </c>
      <c r="C711" s="84" t="s">
        <v>4926</v>
      </c>
      <c r="D711" s="84" t="s">
        <v>4927</v>
      </c>
      <c r="E711" s="84" t="s">
        <v>956</v>
      </c>
      <c r="F711" s="85">
        <v>1</v>
      </c>
      <c r="G711" s="86" t="s">
        <v>10103</v>
      </c>
      <c r="H711" s="86" t="s">
        <v>14</v>
      </c>
      <c r="I711" s="87">
        <f>VLOOKUP(A711,'[2]AJUSTE DE VALOR AN_11.5_MED_VIG'!$A$6:$I$6297,9,0)</f>
        <v>3.8809562431288382</v>
      </c>
    </row>
    <row r="712" s="81" customFormat="1" ht="15" customHeight="1">
      <c r="A712" s="82">
        <v>90278054</v>
      </c>
      <c r="B712" s="83">
        <v>20</v>
      </c>
      <c r="C712" s="84" t="s">
        <v>8800</v>
      </c>
      <c r="D712" s="84" t="s">
        <v>8800</v>
      </c>
      <c r="E712" s="84" t="s">
        <v>915</v>
      </c>
      <c r="F712" s="85">
        <v>250</v>
      </c>
      <c r="G712" s="86" t="s">
        <v>18</v>
      </c>
      <c r="H712" s="86" t="s">
        <v>19</v>
      </c>
      <c r="I712" s="87">
        <f>VLOOKUP(A712,'[2]AJUSTE DE VALOR AN_11.5_MED_VIG'!$A$6:$I$6297,9,0)</f>
        <v>4.6954520626467575</v>
      </c>
    </row>
    <row r="713" s="81" customFormat="1" ht="15" customHeight="1">
      <c r="A713" s="82">
        <v>90125100</v>
      </c>
      <c r="B713" s="83">
        <v>20</v>
      </c>
      <c r="C713" s="84" t="s">
        <v>9345</v>
      </c>
      <c r="D713" s="84" t="s">
        <v>9347</v>
      </c>
      <c r="E713" s="84" t="s">
        <v>50</v>
      </c>
      <c r="F713" s="85">
        <v>1</v>
      </c>
      <c r="G713" s="86" t="s">
        <v>64</v>
      </c>
      <c r="H713" s="86" t="s">
        <v>14</v>
      </c>
      <c r="I713" s="87">
        <f>VLOOKUP(A713,'[2]AJUSTE DE VALOR AN_11.5_MED_VIG'!$A$6:$I$6297,9,0)</f>
        <v>4.9623765178650272</v>
      </c>
    </row>
    <row r="714" s="81" customFormat="1" ht="15" customHeight="1">
      <c r="A714" s="82">
        <v>90284852</v>
      </c>
      <c r="B714" s="83">
        <v>20</v>
      </c>
      <c r="C714" s="84" t="s">
        <v>2665</v>
      </c>
      <c r="D714" s="84" t="s">
        <v>2665</v>
      </c>
      <c r="E714" s="84" t="s">
        <v>495</v>
      </c>
      <c r="F714" s="85">
        <v>1</v>
      </c>
      <c r="G714" s="86" t="s">
        <v>10036</v>
      </c>
      <c r="H714" s="86" t="s">
        <v>14</v>
      </c>
      <c r="I714" s="87">
        <f>VLOOKUP(A714,'[2]AJUSTE DE VALOR AN_11.5_MED_VIG'!$A$6:$I$6297,9,0)</f>
        <v>5.3378818450357253</v>
      </c>
    </row>
    <row r="715" s="81" customFormat="1" ht="15" customHeight="1">
      <c r="A715" s="82">
        <v>90167821</v>
      </c>
      <c r="B715" s="83">
        <v>20</v>
      </c>
      <c r="C715" s="84" t="s">
        <v>3872</v>
      </c>
      <c r="D715" s="84" t="s">
        <v>3873</v>
      </c>
      <c r="E715" s="84" t="s">
        <v>92</v>
      </c>
      <c r="F715" s="85">
        <v>1</v>
      </c>
      <c r="G715" s="86" t="s">
        <v>436</v>
      </c>
      <c r="H715" s="86" t="s">
        <v>14</v>
      </c>
      <c r="I715" s="87">
        <f>VLOOKUP(A715,'[2]AJUSTE DE VALOR AN_11.5_MED_VIG'!$A$6:$I$6297,9,0)</f>
        <v>4.3739335099541403</v>
      </c>
    </row>
    <row r="716" s="81" customFormat="1" ht="15" customHeight="1">
      <c r="A716" s="82">
        <v>90359011</v>
      </c>
      <c r="B716" s="83">
        <v>20</v>
      </c>
      <c r="C716" s="84" t="s">
        <v>1352</v>
      </c>
      <c r="D716" s="84" t="s">
        <v>1353</v>
      </c>
      <c r="E716" s="84" t="s">
        <v>603</v>
      </c>
      <c r="F716" s="85">
        <v>1</v>
      </c>
      <c r="G716" s="86" t="s">
        <v>64</v>
      </c>
      <c r="H716" s="86" t="s">
        <v>14</v>
      </c>
      <c r="I716" s="87">
        <f>VLOOKUP(A716,'[2]AJUSTE DE VALOR AN_11.5_MED_VIG'!$A$6:$I$6297,9,0)</f>
        <v>10.018161749010558</v>
      </c>
    </row>
    <row r="717" s="81" customFormat="1" ht="15" customHeight="1">
      <c r="A717" s="82">
        <v>90390016</v>
      </c>
      <c r="B717" s="83">
        <v>20</v>
      </c>
      <c r="C717" s="84" t="s">
        <v>6547</v>
      </c>
      <c r="D717" s="84" t="s">
        <v>6548</v>
      </c>
      <c r="E717" s="84" t="s">
        <v>220</v>
      </c>
      <c r="F717" s="85">
        <v>1</v>
      </c>
      <c r="G717" s="86" t="s">
        <v>10103</v>
      </c>
      <c r="H717" s="86" t="s">
        <v>14</v>
      </c>
      <c r="I717" s="87">
        <f>VLOOKUP(A717,'[2]AJUSTE DE VALOR AN_11.5_MED_VIG'!$A$6:$I$6297,9,0)</f>
        <v>2.4833976990291258</v>
      </c>
    </row>
    <row r="718" s="81" customFormat="1" ht="15" customHeight="1">
      <c r="A718" s="82">
        <v>92422993</v>
      </c>
      <c r="B718" s="83">
        <v>20</v>
      </c>
      <c r="C718" s="84" t="s">
        <v>1445</v>
      </c>
      <c r="D718" s="84" t="s">
        <v>1446</v>
      </c>
      <c r="E718" s="84" t="s">
        <v>956</v>
      </c>
      <c r="F718" s="85">
        <v>1</v>
      </c>
      <c r="G718" s="86" t="s">
        <v>10036</v>
      </c>
      <c r="H718" s="86" t="s">
        <v>14</v>
      </c>
      <c r="I718" s="87">
        <f>VLOOKUP(A718,'[2]AJUSTE DE VALOR AN_11.5_MED_VIG'!$A$6:$I$6297,9,0)</f>
        <v>6.6799999999999997</v>
      </c>
    </row>
    <row r="719" s="81" customFormat="1" ht="15" customHeight="1">
      <c r="A719" s="82">
        <v>90285433</v>
      </c>
      <c r="B719" s="83">
        <v>20</v>
      </c>
      <c r="C719" s="84" t="s">
        <v>2931</v>
      </c>
      <c r="D719" s="84" t="s">
        <v>2932</v>
      </c>
      <c r="E719" s="84" t="s">
        <v>244</v>
      </c>
      <c r="F719" s="85">
        <v>1</v>
      </c>
      <c r="G719" s="86" t="s">
        <v>10036</v>
      </c>
      <c r="H719" s="86" t="s">
        <v>14</v>
      </c>
      <c r="I719" s="87">
        <f>VLOOKUP(A719,'[2]AJUSTE DE VALOR AN_11.5_MED_VIG'!$A$6:$I$6297,9,0)</f>
        <v>77.247673837171646</v>
      </c>
    </row>
    <row r="720" s="81" customFormat="1" ht="15" customHeight="1">
      <c r="A720" s="82">
        <v>90281454</v>
      </c>
      <c r="B720" s="83">
        <v>20</v>
      </c>
      <c r="C720" s="84" t="s">
        <v>556</v>
      </c>
      <c r="D720" s="84" t="s">
        <v>556</v>
      </c>
      <c r="E720" s="84" t="s">
        <v>554</v>
      </c>
      <c r="F720" s="85">
        <v>1</v>
      </c>
      <c r="G720" s="86" t="s">
        <v>485</v>
      </c>
      <c r="H720" s="86" t="s">
        <v>14</v>
      </c>
      <c r="I720" s="87">
        <f>VLOOKUP(A720,'[2]AJUSTE DE VALOR AN_11.5_MED_VIG'!$A$6:$I$6297,9,0)</f>
        <v>7.9461515018416513</v>
      </c>
    </row>
    <row r="721" s="81" customFormat="1" ht="15" customHeight="1">
      <c r="A721" s="82">
        <v>90281551</v>
      </c>
      <c r="B721" s="83">
        <v>20</v>
      </c>
      <c r="C721" s="84" t="s">
        <v>5746</v>
      </c>
      <c r="D721" s="84" t="s">
        <v>5746</v>
      </c>
      <c r="E721" s="84" t="s">
        <v>554</v>
      </c>
      <c r="F721" s="85">
        <v>1</v>
      </c>
      <c r="G721" s="86" t="s">
        <v>485</v>
      </c>
      <c r="H721" s="86" t="s">
        <v>14</v>
      </c>
      <c r="I721" s="87">
        <f>VLOOKUP(A721,'[2]AJUSTE DE VALOR AN_11.5_MED_VIG'!$A$6:$I$6297,9,0)</f>
        <v>9.7357732958003265</v>
      </c>
    </row>
    <row r="722" s="81" customFormat="1" ht="15" customHeight="1">
      <c r="A722" s="82">
        <v>92202012</v>
      </c>
      <c r="B722" s="83">
        <v>20</v>
      </c>
      <c r="C722" s="84" t="s">
        <v>3576</v>
      </c>
      <c r="D722" s="84" t="s">
        <v>3577</v>
      </c>
      <c r="E722" s="84" t="s">
        <v>603</v>
      </c>
      <c r="F722" s="85">
        <v>1</v>
      </c>
      <c r="G722" s="86" t="s">
        <v>10103</v>
      </c>
      <c r="H722" s="86" t="s">
        <v>14</v>
      </c>
      <c r="I722" s="87">
        <f>VLOOKUP(A722,'[2]AJUSTE DE VALOR AN_11.5_MED_VIG'!$A$6:$I$6297,9,0)</f>
        <v>9.5917938905409805</v>
      </c>
    </row>
    <row r="723" s="81" customFormat="1" ht="15" customHeight="1">
      <c r="A723" s="82">
        <v>90281357</v>
      </c>
      <c r="B723" s="83">
        <v>20</v>
      </c>
      <c r="C723" s="84" t="s">
        <v>5737</v>
      </c>
      <c r="D723" s="84" t="s">
        <v>5738</v>
      </c>
      <c r="E723" s="84" t="s">
        <v>554</v>
      </c>
      <c r="F723" s="85">
        <v>1</v>
      </c>
      <c r="G723" s="86" t="s">
        <v>10036</v>
      </c>
      <c r="H723" s="86" t="s">
        <v>14</v>
      </c>
      <c r="I723" s="87">
        <f>VLOOKUP(A723,'[2]AJUSTE DE VALOR AN_11.5_MED_VIG'!$A$6:$I$6297,9,0)</f>
        <v>5.4440321420359297</v>
      </c>
    </row>
    <row r="724" s="81" customFormat="1" ht="15" customHeight="1">
      <c r="A724" s="82">
        <v>90205383</v>
      </c>
      <c r="B724" s="83">
        <v>20</v>
      </c>
      <c r="C724" s="84" t="s">
        <v>8546</v>
      </c>
      <c r="D724" s="84" t="s">
        <v>8547</v>
      </c>
      <c r="E724" s="84" t="s">
        <v>956</v>
      </c>
      <c r="F724" s="85">
        <v>50</v>
      </c>
      <c r="G724" s="86" t="s">
        <v>18</v>
      </c>
      <c r="H724" s="86" t="s">
        <v>19</v>
      </c>
      <c r="I724" s="87">
        <f>VLOOKUP(A724,'[2]AJUSTE DE VALOR AN_11.5_MED_VIG'!$A$6:$I$6297,9,0)</f>
        <v>3.6992524415655872</v>
      </c>
    </row>
    <row r="725" s="81" customFormat="1" ht="15" customHeight="1">
      <c r="A725" s="82">
        <v>90153669</v>
      </c>
      <c r="B725" s="83">
        <v>20</v>
      </c>
      <c r="C725" s="84" t="s">
        <v>3795</v>
      </c>
      <c r="D725" s="84" t="s">
        <v>3795</v>
      </c>
      <c r="E725" s="84" t="s">
        <v>39</v>
      </c>
      <c r="F725" s="85">
        <v>1</v>
      </c>
      <c r="G725" s="86" t="s">
        <v>10036</v>
      </c>
      <c r="H725" s="86" t="s">
        <v>14</v>
      </c>
      <c r="I725" s="87">
        <f>VLOOKUP(A725,'[2]AJUSTE DE VALOR AN_11.5_MED_VIG'!$A$6:$I$6297,9,0)</f>
        <v>30.02829103479062</v>
      </c>
    </row>
    <row r="726" s="81" customFormat="1" ht="15" customHeight="1">
      <c r="A726" s="82">
        <v>90274172</v>
      </c>
      <c r="B726" s="83">
        <v>20</v>
      </c>
      <c r="C726" s="84" t="s">
        <v>6119</v>
      </c>
      <c r="D726" s="84" t="s">
        <v>6120</v>
      </c>
      <c r="E726" s="84" t="s">
        <v>506</v>
      </c>
      <c r="F726" s="85">
        <v>1</v>
      </c>
      <c r="G726" s="86" t="s">
        <v>10036</v>
      </c>
      <c r="H726" s="86" t="s">
        <v>14</v>
      </c>
      <c r="I726" s="87">
        <f>VLOOKUP(A726,'[2]AJUSTE DE VALOR AN_11.5_MED_VIG'!$A$6:$I$6297,9,0)</f>
        <v>132.4736430820669</v>
      </c>
    </row>
    <row r="727" s="81" customFormat="1" ht="15" customHeight="1">
      <c r="A727" s="82">
        <v>90936914</v>
      </c>
      <c r="B727" s="83">
        <v>20</v>
      </c>
      <c r="C727" s="84" t="s">
        <v>7639</v>
      </c>
      <c r="D727" s="84" t="s">
        <v>7639</v>
      </c>
      <c r="E727" s="84" t="s">
        <v>484</v>
      </c>
      <c r="F727" s="85">
        <v>1</v>
      </c>
      <c r="G727" s="86" t="s">
        <v>485</v>
      </c>
      <c r="H727" s="86" t="s">
        <v>14</v>
      </c>
      <c r="I727" s="87">
        <f>VLOOKUP(A727,'[2]AJUSTE DE VALOR AN_11.5_MED_VIG'!$A$6:$I$6297,9,0)</f>
        <v>1237.6362360841711</v>
      </c>
    </row>
    <row r="728" s="81" customFormat="1" ht="15" customHeight="1">
      <c r="A728" s="82">
        <v>92387942</v>
      </c>
      <c r="B728" s="83">
        <v>20</v>
      </c>
      <c r="C728" s="84" t="s">
        <v>606</v>
      </c>
      <c r="D728" s="84" t="s">
        <v>608</v>
      </c>
      <c r="E728" s="84" t="s">
        <v>598</v>
      </c>
      <c r="F728" s="85">
        <v>1</v>
      </c>
      <c r="G728" s="86" t="s">
        <v>13</v>
      </c>
      <c r="H728" s="86" t="s">
        <v>14</v>
      </c>
      <c r="I728" s="87">
        <f>VLOOKUP(A728,'[2]AJUSTE DE VALOR AN_11.5_MED_VIG'!$A$6:$I$6297,9,0)</f>
        <v>194.70232855197261</v>
      </c>
    </row>
    <row r="729" s="81" customFormat="1" ht="15" customHeight="1">
      <c r="A729" s="82">
        <v>90210425</v>
      </c>
      <c r="B729" s="83">
        <v>20</v>
      </c>
      <c r="C729" s="84" t="s">
        <v>3549</v>
      </c>
      <c r="D729" s="84" t="s">
        <v>3550</v>
      </c>
      <c r="E729" s="84" t="s">
        <v>31</v>
      </c>
      <c r="F729" s="85">
        <v>1</v>
      </c>
      <c r="G729" s="86" t="s">
        <v>64</v>
      </c>
      <c r="H729" s="86" t="s">
        <v>14</v>
      </c>
      <c r="I729" s="87">
        <f>VLOOKUP(A729,'[2]AJUSTE DE VALOR AN_11.5_MED_VIG'!$A$6:$I$6297,9,0)</f>
        <v>1.7431372147095816</v>
      </c>
    </row>
    <row r="730" s="81" customFormat="1" ht="15" customHeight="1">
      <c r="A730" s="82">
        <v>96006447</v>
      </c>
      <c r="B730" s="83">
        <v>20</v>
      </c>
      <c r="C730" s="84" t="s">
        <v>10009</v>
      </c>
      <c r="D730" s="84" t="s">
        <v>10010</v>
      </c>
      <c r="E730" s="84" t="s">
        <v>5913</v>
      </c>
      <c r="F730" s="85">
        <v>1</v>
      </c>
      <c r="G730" s="86" t="s">
        <v>5137</v>
      </c>
      <c r="H730" s="86" t="s">
        <v>14</v>
      </c>
      <c r="I730" s="87">
        <f>VLOOKUP(A730,'[2]AJUSTE DE VALOR AN_11.5_MED_VIG'!$A$6:$I$6297,9,0)</f>
        <v>5.8667277699177056</v>
      </c>
    </row>
    <row r="731" s="81" customFormat="1" ht="15" customHeight="1">
      <c r="A731" s="82">
        <v>90221206</v>
      </c>
      <c r="B731" s="83">
        <v>20</v>
      </c>
      <c r="C731" s="84" t="s">
        <v>3910</v>
      </c>
      <c r="D731" s="84" t="s">
        <v>3911</v>
      </c>
      <c r="E731" s="84" t="s">
        <v>69</v>
      </c>
      <c r="F731" s="85">
        <v>1</v>
      </c>
      <c r="G731" s="86" t="s">
        <v>64</v>
      </c>
      <c r="H731" s="86" t="s">
        <v>14</v>
      </c>
      <c r="I731" s="87">
        <f>VLOOKUP(A731,'[2]AJUSTE DE VALOR AN_11.5_MED_VIG'!$A$6:$I$6297,9,0)</f>
        <v>7.506482780461079</v>
      </c>
    </row>
    <row r="732" s="81" customFormat="1" ht="15" customHeight="1">
      <c r="A732" s="82">
        <v>90182804</v>
      </c>
      <c r="B732" s="83">
        <v>20</v>
      </c>
      <c r="C732" s="84" t="s">
        <v>4818</v>
      </c>
      <c r="D732" s="84" t="s">
        <v>4818</v>
      </c>
      <c r="E732" s="84" t="s">
        <v>24</v>
      </c>
      <c r="F732" s="85">
        <v>100</v>
      </c>
      <c r="G732" s="86" t="s">
        <v>18</v>
      </c>
      <c r="H732" s="86" t="s">
        <v>19</v>
      </c>
      <c r="I732" s="87">
        <f>VLOOKUP(A732,'[2]AJUSTE DE VALOR AN_11.5_MED_VIG'!$A$6:$I$6297,9,0)</f>
        <v>0.32376962041520485</v>
      </c>
    </row>
    <row r="733" s="81" customFormat="1" ht="15" customHeight="1">
      <c r="A733" s="82">
        <v>90248872</v>
      </c>
      <c r="B733" s="83">
        <v>20</v>
      </c>
      <c r="C733" s="84" t="s">
        <v>1879</v>
      </c>
      <c r="D733" s="84" t="s">
        <v>1879</v>
      </c>
      <c r="E733" s="84" t="s">
        <v>247</v>
      </c>
      <c r="F733" s="85">
        <v>1</v>
      </c>
      <c r="G733" s="86" t="s">
        <v>13</v>
      </c>
      <c r="H733" s="86" t="s">
        <v>14</v>
      </c>
      <c r="I733" s="87">
        <f>VLOOKUP(A733,'[2]AJUSTE DE VALOR AN_11.5_MED_VIG'!$A$6:$I$6297,9,0)</f>
        <v>9.8922610389781891</v>
      </c>
    </row>
    <row r="734" s="81" customFormat="1" ht="15" customHeight="1">
      <c r="A734" s="82">
        <v>90223390</v>
      </c>
      <c r="B734" s="83">
        <v>20</v>
      </c>
      <c r="C734" s="84" t="s">
        <v>4884</v>
      </c>
      <c r="D734" s="84" t="s">
        <v>4885</v>
      </c>
      <c r="E734" s="84" t="s">
        <v>871</v>
      </c>
      <c r="F734" s="85">
        <v>1</v>
      </c>
      <c r="G734" s="86" t="s">
        <v>70</v>
      </c>
      <c r="H734" s="86" t="s">
        <v>14</v>
      </c>
      <c r="I734" s="87">
        <f>VLOOKUP(A734,'[2]AJUSTE DE VALOR AN_11.5_MED_VIG'!$A$6:$I$6297,9,0)</f>
        <v>21.655731703464077</v>
      </c>
    </row>
    <row r="735" s="81" customFormat="1" ht="15" customHeight="1">
      <c r="A735" s="82">
        <v>90304730</v>
      </c>
      <c r="B735" s="83">
        <v>20</v>
      </c>
      <c r="C735" s="84" t="s">
        <v>2558</v>
      </c>
      <c r="D735" s="84" t="s">
        <v>2559</v>
      </c>
      <c r="E735" s="84" t="s">
        <v>504</v>
      </c>
      <c r="F735" s="85">
        <v>1</v>
      </c>
      <c r="G735" s="86" t="s">
        <v>10036</v>
      </c>
      <c r="H735" s="86" t="s">
        <v>14</v>
      </c>
      <c r="I735" s="87">
        <f>VLOOKUP(A735,'[2]AJUSTE DE VALOR AN_11.5_MED_VIG'!$A$6:$I$6297,9,0)</f>
        <v>11.437223955584246</v>
      </c>
    </row>
    <row r="736" s="81" customFormat="1" ht="15" customHeight="1">
      <c r="A736" s="82">
        <v>90156862</v>
      </c>
      <c r="B736" s="83">
        <v>20</v>
      </c>
      <c r="C736" s="84" t="s">
        <v>3281</v>
      </c>
      <c r="D736" s="84" t="s">
        <v>3284</v>
      </c>
      <c r="E736" s="84" t="s">
        <v>36</v>
      </c>
      <c r="F736" s="85">
        <v>1</v>
      </c>
      <c r="G736" s="86" t="s">
        <v>10103</v>
      </c>
      <c r="H736" s="86" t="s">
        <v>14</v>
      </c>
      <c r="I736" s="87">
        <f>VLOOKUP(A736,'[2]AJUSTE DE VALOR AN_11.5_MED_VIG'!$A$6:$I$6297,9,0)</f>
        <v>4.6886787135223971</v>
      </c>
    </row>
    <row r="737" s="81" customFormat="1" ht="15" customHeight="1">
      <c r="A737" s="82">
        <v>92396275</v>
      </c>
      <c r="B737" s="83">
        <v>20</v>
      </c>
      <c r="C737" s="84" t="s">
        <v>9248</v>
      </c>
      <c r="D737" s="84" t="s">
        <v>9249</v>
      </c>
      <c r="E737" s="84" t="s">
        <v>603</v>
      </c>
      <c r="F737" s="85">
        <v>1</v>
      </c>
      <c r="G737" s="86" t="s">
        <v>64</v>
      </c>
      <c r="H737" s="86" t="s">
        <v>14</v>
      </c>
      <c r="I737" s="87">
        <f>VLOOKUP(A737,'[2]AJUSTE DE VALOR AN_11.5_MED_VIG'!$A$6:$I$6297,9,0)</f>
        <v>5.0574074628843935</v>
      </c>
    </row>
    <row r="738" s="81" customFormat="1" ht="15" customHeight="1">
      <c r="A738" s="82">
        <v>90283813</v>
      </c>
      <c r="B738" s="83">
        <v>20</v>
      </c>
      <c r="C738" s="84" t="s">
        <v>1366</v>
      </c>
      <c r="D738" s="84" t="s">
        <v>1366</v>
      </c>
      <c r="E738" s="84" t="s">
        <v>39</v>
      </c>
      <c r="F738" s="85">
        <v>1</v>
      </c>
      <c r="G738" s="86" t="s">
        <v>13</v>
      </c>
      <c r="H738" s="86" t="s">
        <v>14</v>
      </c>
      <c r="I738" s="87">
        <f>VLOOKUP(A738,'[2]AJUSTE DE VALOR AN_11.5_MED_VIG'!$A$6:$I$6297,9,0)</f>
        <v>38.245700452498191</v>
      </c>
    </row>
    <row r="739" s="81" customFormat="1" ht="15" customHeight="1">
      <c r="A739" s="82">
        <v>90241312</v>
      </c>
      <c r="B739" s="83">
        <v>20</v>
      </c>
      <c r="C739" s="84" t="s">
        <v>527</v>
      </c>
      <c r="D739" s="84" t="s">
        <v>527</v>
      </c>
      <c r="E739" s="84" t="s">
        <v>528</v>
      </c>
      <c r="F739" s="85">
        <v>1</v>
      </c>
      <c r="G739" s="86" t="s">
        <v>64</v>
      </c>
      <c r="H739" s="86" t="s">
        <v>14</v>
      </c>
      <c r="I739" s="87">
        <f>VLOOKUP(A739,'[2]AJUSTE DE VALOR AN_11.5_MED_VIG'!$A$6:$I$6297,9,0)</f>
        <v>0.54964975197355503</v>
      </c>
    </row>
    <row r="740" s="81" customFormat="1" ht="15" customHeight="1">
      <c r="A740" s="82">
        <v>90021088</v>
      </c>
      <c r="B740" s="83">
        <v>20</v>
      </c>
      <c r="C740" s="84" t="s">
        <v>6348</v>
      </c>
      <c r="D740" s="84" t="s">
        <v>6348</v>
      </c>
      <c r="E740" s="84" t="s">
        <v>378</v>
      </c>
      <c r="F740" s="85">
        <v>200</v>
      </c>
      <c r="G740" s="86" t="s">
        <v>10116</v>
      </c>
      <c r="H740" s="86" t="s">
        <v>19</v>
      </c>
      <c r="I740" s="87">
        <f>VLOOKUP(A740,'[2]AJUSTE DE VALOR AN_11.5_MED_VIG'!$A$6:$I$6297,9,0)</f>
        <v>0.37689453291017977</v>
      </c>
    </row>
    <row r="741" s="81" customFormat="1" ht="15" customHeight="1">
      <c r="A741" s="82">
        <v>90844866</v>
      </c>
      <c r="B741" s="83">
        <v>20</v>
      </c>
      <c r="C741" s="84" t="s">
        <v>5027</v>
      </c>
      <c r="D741" s="84" t="s">
        <v>5029</v>
      </c>
      <c r="E741" s="84" t="s">
        <v>5030</v>
      </c>
      <c r="F741" s="85">
        <v>1</v>
      </c>
      <c r="G741" s="86" t="s">
        <v>436</v>
      </c>
      <c r="H741" s="86" t="s">
        <v>14</v>
      </c>
      <c r="I741" s="87">
        <f>VLOOKUP(A741,'[2]AJUSTE DE VALOR AN_11.5_MED_VIG'!$A$6:$I$6297,9,0)</f>
        <v>1.6668113499032042</v>
      </c>
    </row>
    <row r="742" s="81" customFormat="1" ht="15" customHeight="1">
      <c r="A742" s="82">
        <v>90141113</v>
      </c>
      <c r="B742" s="83">
        <v>20</v>
      </c>
      <c r="C742" s="84" t="s">
        <v>5409</v>
      </c>
      <c r="D742" s="84" t="s">
        <v>5410</v>
      </c>
      <c r="E742" s="84" t="s">
        <v>43</v>
      </c>
      <c r="F742" s="85">
        <v>1</v>
      </c>
      <c r="G742" s="86" t="s">
        <v>13</v>
      </c>
      <c r="H742" s="86" t="s">
        <v>14</v>
      </c>
      <c r="I742" s="87">
        <f>VLOOKUP(A742,'[2]AJUSTE DE VALOR AN_11.5_MED_VIG'!$A$6:$I$6297,9,0)</f>
        <v>4.6605326599868233</v>
      </c>
    </row>
    <row r="743" s="81" customFormat="1" ht="15" customHeight="1">
      <c r="A743" s="82">
        <v>90151593</v>
      </c>
      <c r="B743" s="83">
        <v>20</v>
      </c>
      <c r="C743" s="84" t="s">
        <v>3042</v>
      </c>
      <c r="D743" s="84" t="s">
        <v>3043</v>
      </c>
      <c r="E743" s="84" t="s">
        <v>39</v>
      </c>
      <c r="F743" s="85">
        <v>1</v>
      </c>
      <c r="G743" s="86" t="s">
        <v>10036</v>
      </c>
      <c r="H743" s="86" t="s">
        <v>14</v>
      </c>
      <c r="I743" s="87">
        <f>VLOOKUP(A743,'[2]AJUSTE DE VALOR AN_11.5_MED_VIG'!$A$6:$I$6297,9,0)</f>
        <v>82.617232049231049</v>
      </c>
    </row>
    <row r="744" s="81" customFormat="1" ht="15" customHeight="1">
      <c r="A744" s="82">
        <v>92403417</v>
      </c>
      <c r="B744" s="83">
        <v>20</v>
      </c>
      <c r="C744" s="84" t="s">
        <v>5958</v>
      </c>
      <c r="D744" s="84" t="s">
        <v>5959</v>
      </c>
      <c r="E744" s="84" t="s">
        <v>633</v>
      </c>
      <c r="F744" s="85">
        <v>1</v>
      </c>
      <c r="G744" s="86" t="s">
        <v>64</v>
      </c>
      <c r="H744" s="86" t="s">
        <v>14</v>
      </c>
      <c r="I744" s="87">
        <f>VLOOKUP(A744,'[2]AJUSTE DE VALOR AN_11.5_MED_VIG'!$A$6:$I$6297,9,0)</f>
        <v>5.3609210241067462</v>
      </c>
    </row>
    <row r="745" s="81" customFormat="1" ht="15" customHeight="1">
      <c r="A745" s="82">
        <v>90291786</v>
      </c>
      <c r="B745" s="83">
        <v>20</v>
      </c>
      <c r="C745" s="84" t="s">
        <v>877</v>
      </c>
      <c r="D745" s="84" t="s">
        <v>877</v>
      </c>
      <c r="E745" s="84" t="s">
        <v>878</v>
      </c>
      <c r="F745" s="85">
        <v>1</v>
      </c>
      <c r="G745" s="86" t="s">
        <v>10036</v>
      </c>
      <c r="H745" s="86" t="s">
        <v>14</v>
      </c>
      <c r="I745" s="87">
        <f>VLOOKUP(A745,'[2]AJUSTE DE VALOR AN_11.5_MED_VIG'!$A$6:$I$6297,9,0)</f>
        <v>4.529466707753433</v>
      </c>
    </row>
    <row r="746" s="81" customFormat="1" ht="15" customHeight="1">
      <c r="A746" s="82">
        <v>90329023</v>
      </c>
      <c r="B746" s="83">
        <v>20</v>
      </c>
      <c r="C746" s="84" t="s">
        <v>2882</v>
      </c>
      <c r="D746" s="84" t="s">
        <v>2883</v>
      </c>
      <c r="E746" s="84" t="s">
        <v>603</v>
      </c>
      <c r="F746" s="85">
        <v>20</v>
      </c>
      <c r="G746" s="86" t="s">
        <v>18</v>
      </c>
      <c r="H746" s="86" t="s">
        <v>19</v>
      </c>
      <c r="I746" s="87">
        <f>VLOOKUP(A746,'[2]AJUSTE DE VALOR AN_11.5_MED_VIG'!$A$6:$I$6297,9,0)</f>
        <v>1.2629287355153873</v>
      </c>
    </row>
    <row r="747" s="81" customFormat="1" ht="15" customHeight="1">
      <c r="A747" s="82">
        <v>90308697</v>
      </c>
      <c r="B747" s="83">
        <v>20</v>
      </c>
      <c r="C747" s="84" t="s">
        <v>2596</v>
      </c>
      <c r="D747" s="84" t="s">
        <v>2596</v>
      </c>
      <c r="E747" s="84" t="s">
        <v>339</v>
      </c>
      <c r="F747" s="85">
        <v>1</v>
      </c>
      <c r="G747" s="86" t="s">
        <v>485</v>
      </c>
      <c r="H747" s="86" t="s">
        <v>14</v>
      </c>
      <c r="I747" s="87">
        <f>VLOOKUP(A747,'[2]AJUSTE DE VALOR AN_11.5_MED_VIG'!$A$6:$I$6297,9,0)</f>
        <v>5.2556525700655516</v>
      </c>
    </row>
    <row r="748" s="81" customFormat="1" ht="15" customHeight="1">
      <c r="A748" s="82">
        <v>90249259</v>
      </c>
      <c r="B748" s="83">
        <v>20</v>
      </c>
      <c r="C748" s="84" t="s">
        <v>5344</v>
      </c>
      <c r="D748" s="84" t="s">
        <v>5345</v>
      </c>
      <c r="E748" s="84" t="s">
        <v>247</v>
      </c>
      <c r="F748" s="85">
        <v>1</v>
      </c>
      <c r="G748" s="86" t="s">
        <v>64</v>
      </c>
      <c r="H748" s="86" t="s">
        <v>14</v>
      </c>
      <c r="I748" s="87">
        <f>VLOOKUP(A748,'[2]AJUSTE DE VALOR AN_11.5_MED_VIG'!$A$6:$I$6297,9,0)</f>
        <v>13.929393778805395</v>
      </c>
    </row>
    <row r="749" s="81" customFormat="1" ht="15" customHeight="1">
      <c r="A749" s="82">
        <v>90125355</v>
      </c>
      <c r="B749" s="83">
        <v>20</v>
      </c>
      <c r="C749" s="84" t="s">
        <v>5273</v>
      </c>
      <c r="D749" s="84" t="s">
        <v>5273</v>
      </c>
      <c r="E749" s="84" t="s">
        <v>50</v>
      </c>
      <c r="F749" s="85">
        <v>1</v>
      </c>
      <c r="G749" s="86" t="s">
        <v>64</v>
      </c>
      <c r="H749" s="86" t="s">
        <v>14</v>
      </c>
      <c r="I749" s="87">
        <f>VLOOKUP(A749,'[2]AJUSTE DE VALOR AN_11.5_MED_VIG'!$A$6:$I$6297,9,0)</f>
        <v>134.515789987239</v>
      </c>
    </row>
    <row r="750" s="81" customFormat="1" ht="15" customHeight="1">
      <c r="A750" s="82">
        <v>92463282</v>
      </c>
      <c r="B750" s="83">
        <v>20</v>
      </c>
      <c r="C750" s="84" t="s">
        <v>6262</v>
      </c>
      <c r="D750" s="84" t="s">
        <v>6263</v>
      </c>
      <c r="E750" s="84" t="s">
        <v>69</v>
      </c>
      <c r="F750" s="85">
        <v>300</v>
      </c>
      <c r="G750" s="86" t="s">
        <v>6251</v>
      </c>
      <c r="H750" s="86" t="s">
        <v>19</v>
      </c>
      <c r="I750" s="87">
        <f>VLOOKUP(A750,'[2]AJUSTE DE VALOR AN_11.5_MED_VIG'!$A$6:$I$6297,9,0)</f>
        <v>0.21437363526136363</v>
      </c>
    </row>
    <row r="751" s="81" customFormat="1" ht="15" customHeight="1">
      <c r="A751" s="82">
        <v>92396836</v>
      </c>
      <c r="B751" s="83">
        <v>20</v>
      </c>
      <c r="C751" s="84" t="s">
        <v>3163</v>
      </c>
      <c r="D751" s="84" t="s">
        <v>3164</v>
      </c>
      <c r="E751" s="84" t="s">
        <v>3162</v>
      </c>
      <c r="F751" s="85">
        <v>1</v>
      </c>
      <c r="G751" s="86" t="s">
        <v>10103</v>
      </c>
      <c r="H751" s="86" t="s">
        <v>14</v>
      </c>
      <c r="I751" s="87">
        <f>VLOOKUP(A751,'[2]AJUSTE DE VALOR AN_11.5_MED_VIG'!$A$6:$I$6297,9,0)</f>
        <v>15.766439010910714</v>
      </c>
    </row>
    <row r="752" s="81" customFormat="1" ht="15" customHeight="1">
      <c r="A752" s="82">
        <v>92422470</v>
      </c>
      <c r="B752" s="83">
        <v>20</v>
      </c>
      <c r="C752" s="84" t="s">
        <v>3729</v>
      </c>
      <c r="D752" s="84" t="s">
        <v>3730</v>
      </c>
      <c r="E752" s="84" t="s">
        <v>1361</v>
      </c>
      <c r="F752" s="85">
        <v>1</v>
      </c>
      <c r="G752" s="86" t="s">
        <v>64</v>
      </c>
      <c r="H752" s="86" t="s">
        <v>14</v>
      </c>
      <c r="I752" s="87">
        <f>VLOOKUP(A752,'[2]AJUSTE DE VALOR AN_11.5_MED_VIG'!$A$6:$I$6297,9,0)</f>
        <v>3.2000000000000002</v>
      </c>
    </row>
    <row r="753" s="81" customFormat="1" ht="15" customHeight="1">
      <c r="A753" s="82">
        <v>92458041</v>
      </c>
      <c r="B753" s="83">
        <v>20</v>
      </c>
      <c r="C753" s="84" t="s">
        <v>979</v>
      </c>
      <c r="D753" s="84" t="s">
        <v>980</v>
      </c>
      <c r="E753" s="84" t="s">
        <v>139</v>
      </c>
      <c r="F753" s="85">
        <v>1</v>
      </c>
      <c r="G753" s="86" t="s">
        <v>10103</v>
      </c>
      <c r="H753" s="86" t="s">
        <v>14</v>
      </c>
      <c r="I753" s="87">
        <f>VLOOKUP(A753,'[2]AJUSTE DE VALOR AN_11.5_MED_VIG'!$A$6:$I$6297,9,0)</f>
        <v>30.198674449428154</v>
      </c>
    </row>
    <row r="754" s="81" customFormat="1" ht="15" customHeight="1">
      <c r="A754" s="82">
        <v>92381570</v>
      </c>
      <c r="B754" s="83">
        <v>20</v>
      </c>
      <c r="C754" s="84" t="s">
        <v>4764</v>
      </c>
      <c r="D754" s="84" t="s">
        <v>4765</v>
      </c>
      <c r="E754" s="84" t="s">
        <v>613</v>
      </c>
      <c r="F754" s="85">
        <v>1</v>
      </c>
      <c r="G754" s="86" t="s">
        <v>10036</v>
      </c>
      <c r="H754" s="86" t="s">
        <v>14</v>
      </c>
      <c r="I754" s="87">
        <f>VLOOKUP(A754,'[2]AJUSTE DE VALOR AN_11.5_MED_VIG'!$A$6:$I$6297,9,0)</f>
        <v>37.563821780047924</v>
      </c>
    </row>
    <row r="755" s="81" customFormat="1" ht="15" customHeight="1">
      <c r="A755" s="82">
        <v>90178190</v>
      </c>
      <c r="B755" s="83">
        <v>20</v>
      </c>
      <c r="C755" s="84" t="s">
        <v>8365</v>
      </c>
      <c r="D755" s="84" t="s">
        <v>8366</v>
      </c>
      <c r="E755" s="84" t="s">
        <v>915</v>
      </c>
      <c r="F755" s="85">
        <v>1</v>
      </c>
      <c r="G755" s="86" t="s">
        <v>13</v>
      </c>
      <c r="H755" s="86" t="s">
        <v>14</v>
      </c>
      <c r="I755" s="87">
        <f>VLOOKUP(A755,'[2]AJUSTE DE VALOR AN_11.5_MED_VIG'!$A$6:$I$6297,9,0)</f>
        <v>125.17609674279346</v>
      </c>
    </row>
    <row r="756" s="81" customFormat="1" ht="15" customHeight="1">
      <c r="A756" s="82">
        <v>90206010</v>
      </c>
      <c r="B756" s="83">
        <v>20</v>
      </c>
      <c r="C756" s="84" t="s">
        <v>7395</v>
      </c>
      <c r="D756" s="84" t="s">
        <v>7396</v>
      </c>
      <c r="E756" s="84" t="s">
        <v>603</v>
      </c>
      <c r="F756" s="85">
        <v>1</v>
      </c>
      <c r="G756" s="86" t="s">
        <v>64</v>
      </c>
      <c r="H756" s="86" t="s">
        <v>14</v>
      </c>
      <c r="I756" s="87">
        <f>VLOOKUP(A756,'[2]AJUSTE DE VALOR AN_11.5_MED_VIG'!$A$6:$I$6297,9,0)</f>
        <v>4.763567255323208</v>
      </c>
    </row>
    <row r="757" s="81" customFormat="1" ht="15" customHeight="1">
      <c r="A757" s="82">
        <v>90173570</v>
      </c>
      <c r="B757" s="83">
        <v>20</v>
      </c>
      <c r="C757" s="84" t="s">
        <v>6329</v>
      </c>
      <c r="D757" s="84" t="s">
        <v>6330</v>
      </c>
      <c r="E757" s="84" t="s">
        <v>383</v>
      </c>
      <c r="F757" s="85">
        <v>50</v>
      </c>
      <c r="G757" s="86" t="s">
        <v>18</v>
      </c>
      <c r="H757" s="86" t="s">
        <v>19</v>
      </c>
      <c r="I757" s="87">
        <f>VLOOKUP(A757,'[2]AJUSTE DE VALOR AN_11.5_MED_VIG'!$A$6:$I$6297,9,0)</f>
        <v>4.9467213215804549</v>
      </c>
    </row>
    <row r="758" s="81" customFormat="1" ht="15" customHeight="1">
      <c r="A758" s="82">
        <v>90345037</v>
      </c>
      <c r="B758" s="83">
        <v>20</v>
      </c>
      <c r="C758" s="84" t="s">
        <v>4645</v>
      </c>
      <c r="D758" s="84" t="s">
        <v>4646</v>
      </c>
      <c r="E758" s="84" t="s">
        <v>69</v>
      </c>
      <c r="F758" s="85">
        <v>1</v>
      </c>
      <c r="G758" s="86" t="s">
        <v>64</v>
      </c>
      <c r="H758" s="86" t="s">
        <v>14</v>
      </c>
      <c r="I758" s="87">
        <f>VLOOKUP(A758,'[2]AJUSTE DE VALOR AN_11.5_MED_VIG'!$A$6:$I$6297,9,0)</f>
        <v>3.480824262051593</v>
      </c>
    </row>
    <row r="759" s="81" customFormat="1" ht="15" customHeight="1">
      <c r="A759" s="82">
        <v>90268024</v>
      </c>
      <c r="B759" s="83">
        <v>20</v>
      </c>
      <c r="C759" s="84" t="s">
        <v>407</v>
      </c>
      <c r="D759" s="84" t="s">
        <v>408</v>
      </c>
      <c r="E759" s="84" t="s">
        <v>409</v>
      </c>
      <c r="F759" s="85">
        <v>40</v>
      </c>
      <c r="G759" s="86" t="s">
        <v>10077</v>
      </c>
      <c r="H759" s="86" t="s">
        <v>19</v>
      </c>
      <c r="I759" s="87">
        <f>VLOOKUP(A759,'[2]AJUSTE DE VALOR AN_11.5_MED_VIG'!$A$6:$I$6297,9,0)</f>
        <v>0.45143925237847804</v>
      </c>
    </row>
    <row r="760" s="81" customFormat="1" ht="15" customHeight="1">
      <c r="A760" s="82">
        <v>90173821</v>
      </c>
      <c r="B760" s="83">
        <v>20</v>
      </c>
      <c r="C760" s="84" t="s">
        <v>5637</v>
      </c>
      <c r="D760" s="84" t="s">
        <v>5638</v>
      </c>
      <c r="E760" s="84" t="s">
        <v>383</v>
      </c>
      <c r="F760" s="85">
        <v>15</v>
      </c>
      <c r="G760" s="86" t="s">
        <v>18</v>
      </c>
      <c r="H760" s="86" t="s">
        <v>19</v>
      </c>
      <c r="I760" s="87">
        <f>VLOOKUP(A760,'[2]AJUSTE DE VALOR AN_11.5_MED_VIG'!$A$6:$I$6297,9,0)</f>
        <v>18.483378468203998</v>
      </c>
    </row>
    <row r="761" s="81" customFormat="1" ht="15" customHeight="1">
      <c r="A761" s="82">
        <v>90171136</v>
      </c>
      <c r="B761" s="83">
        <v>20</v>
      </c>
      <c r="C761" s="84" t="s">
        <v>3762</v>
      </c>
      <c r="D761" s="84" t="s">
        <v>3762</v>
      </c>
      <c r="E761" s="84" t="s">
        <v>244</v>
      </c>
      <c r="F761" s="85">
        <v>1</v>
      </c>
      <c r="G761" s="86" t="s">
        <v>64</v>
      </c>
      <c r="H761" s="86" t="s">
        <v>14</v>
      </c>
      <c r="I761" s="87">
        <f>VLOOKUP(A761,'[2]AJUSTE DE VALOR AN_11.5_MED_VIG'!$A$6:$I$6297,9,0)</f>
        <v>1.6392848914442162</v>
      </c>
    </row>
    <row r="762" s="81" customFormat="1" ht="15" customHeight="1">
      <c r="A762" s="82">
        <v>92399975</v>
      </c>
      <c r="B762" s="83">
        <v>20</v>
      </c>
      <c r="C762" s="84" t="s">
        <v>2364</v>
      </c>
      <c r="D762" s="84" t="s">
        <v>2365</v>
      </c>
      <c r="E762" s="84" t="s">
        <v>50</v>
      </c>
      <c r="F762" s="85">
        <v>1</v>
      </c>
      <c r="G762" s="86" t="s">
        <v>64</v>
      </c>
      <c r="H762" s="86" t="s">
        <v>14</v>
      </c>
      <c r="I762" s="87">
        <f>VLOOKUP(A762,'[2]AJUSTE DE VALOR AN_11.5_MED_VIG'!$A$6:$I$6297,9,0)</f>
        <v>12.814414118946111</v>
      </c>
    </row>
    <row r="763" s="81" customFormat="1" ht="15" customHeight="1">
      <c r="A763" s="82">
        <v>90282612</v>
      </c>
      <c r="B763" s="83">
        <v>20</v>
      </c>
      <c r="C763" s="84" t="s">
        <v>543</v>
      </c>
      <c r="D763" s="84" t="s">
        <v>543</v>
      </c>
      <c r="E763" s="84" t="s">
        <v>544</v>
      </c>
      <c r="F763" s="85">
        <v>1</v>
      </c>
      <c r="G763" s="86" t="s">
        <v>10036</v>
      </c>
      <c r="H763" s="86" t="s">
        <v>14</v>
      </c>
      <c r="I763" s="87">
        <f>VLOOKUP(A763,'[2]AJUSTE DE VALOR AN_11.5_MED_VIG'!$A$6:$I$6297,9,0)</f>
        <v>12.906091115749705</v>
      </c>
    </row>
    <row r="764" s="81" customFormat="1" ht="15" customHeight="1">
      <c r="A764" s="82">
        <v>90135571</v>
      </c>
      <c r="B764" s="83">
        <v>20</v>
      </c>
      <c r="C764" s="84" t="s">
        <v>5352</v>
      </c>
      <c r="D764" s="84" t="s">
        <v>5353</v>
      </c>
      <c r="E764" s="84" t="s">
        <v>207</v>
      </c>
      <c r="F764" s="85">
        <v>1</v>
      </c>
      <c r="G764" s="86" t="s">
        <v>64</v>
      </c>
      <c r="H764" s="86" t="s">
        <v>14</v>
      </c>
      <c r="I764" s="87">
        <f>VLOOKUP(A764,'[2]AJUSTE DE VALOR AN_11.5_MED_VIG'!$A$6:$I$6297,9,0)</f>
        <v>29.341799029776869</v>
      </c>
    </row>
    <row r="765" s="81" customFormat="1" ht="15" customHeight="1">
      <c r="A765" s="82">
        <v>92366015</v>
      </c>
      <c r="B765" s="83">
        <v>20</v>
      </c>
      <c r="C765" s="84" t="s">
        <v>7326</v>
      </c>
      <c r="D765" s="84" t="s">
        <v>7327</v>
      </c>
      <c r="E765" s="84" t="s">
        <v>1371</v>
      </c>
      <c r="F765" s="85">
        <v>1</v>
      </c>
      <c r="G765" s="86" t="s">
        <v>10103</v>
      </c>
      <c r="H765" s="86" t="s">
        <v>14</v>
      </c>
      <c r="I765" s="87">
        <f>VLOOKUP(A765,'[2]AJUSTE DE VALOR AN_11.5_MED_VIG'!$A$6:$I$6297,9,0)</f>
        <v>6.0697166310724384</v>
      </c>
    </row>
    <row r="766" s="81" customFormat="1" ht="15" customHeight="1">
      <c r="A766" s="82">
        <v>90284941</v>
      </c>
      <c r="B766" s="83">
        <v>20</v>
      </c>
      <c r="C766" s="84" t="s">
        <v>2568</v>
      </c>
      <c r="D766" s="84" t="s">
        <v>2569</v>
      </c>
      <c r="E766" s="84" t="s">
        <v>561</v>
      </c>
      <c r="F766" s="85">
        <v>1</v>
      </c>
      <c r="G766" s="86" t="s">
        <v>10036</v>
      </c>
      <c r="H766" s="86" t="s">
        <v>14</v>
      </c>
      <c r="I766" s="87">
        <f>VLOOKUP(A766,'[2]AJUSTE DE VALOR AN_11.5_MED_VIG'!$A$6:$I$6297,9,0)</f>
        <v>5.2402171554825525</v>
      </c>
    </row>
    <row r="767" s="81" customFormat="1" ht="15" customHeight="1">
      <c r="A767" s="82">
        <v>92382045</v>
      </c>
      <c r="B767" s="83">
        <v>20</v>
      </c>
      <c r="C767" s="84" t="s">
        <v>3864</v>
      </c>
      <c r="D767" s="84" t="s">
        <v>3866</v>
      </c>
      <c r="E767" s="84" t="s">
        <v>50</v>
      </c>
      <c r="F767" s="85">
        <v>1</v>
      </c>
      <c r="G767" s="86" t="s">
        <v>64</v>
      </c>
      <c r="H767" s="86" t="s">
        <v>14</v>
      </c>
      <c r="I767" s="87">
        <f>VLOOKUP(A767,'[2]AJUSTE DE VALOR AN_11.5_MED_VIG'!$A$6:$I$6297,9,0)</f>
        <v>10.992757209880242</v>
      </c>
    </row>
    <row r="768" s="81" customFormat="1" ht="15" customHeight="1">
      <c r="A768" s="82">
        <v>92393349</v>
      </c>
      <c r="B768" s="83" t="s">
        <v>10073</v>
      </c>
      <c r="C768" s="84" t="s">
        <v>74</v>
      </c>
      <c r="D768" s="84" t="s">
        <v>75</v>
      </c>
      <c r="E768" s="84" t="s">
        <v>73</v>
      </c>
      <c r="F768" s="85">
        <v>1</v>
      </c>
      <c r="G768" s="86" t="s">
        <v>13</v>
      </c>
      <c r="H768" s="86" t="s">
        <v>14</v>
      </c>
      <c r="I768" s="87">
        <f>VLOOKUP(A768,'[2]AJUSTE DE VALOR AN_11.5_MED_VIG'!$A$6:$I$6297,9,0)</f>
        <v>4641.8901707932819</v>
      </c>
    </row>
    <row r="769" s="81" customFormat="1" ht="15" customHeight="1">
      <c r="A769" s="82">
        <v>92404669</v>
      </c>
      <c r="B769" s="83">
        <v>20</v>
      </c>
      <c r="C769" s="84" t="s">
        <v>486</v>
      </c>
      <c r="D769" s="84" t="s">
        <v>487</v>
      </c>
      <c r="E769" s="84" t="s">
        <v>334</v>
      </c>
      <c r="F769" s="85">
        <v>1</v>
      </c>
      <c r="G769" s="86" t="s">
        <v>64</v>
      </c>
      <c r="H769" s="86" t="s">
        <v>14</v>
      </c>
      <c r="I769" s="87">
        <f>VLOOKUP(A769,'[2]AJUSTE DE VALOR AN_11.5_MED_VIG'!$A$6:$I$6297,9,0)</f>
        <v>1.23</v>
      </c>
    </row>
    <row r="770" s="81" customFormat="1" ht="15" customHeight="1">
      <c r="A770" s="82">
        <v>90051726</v>
      </c>
      <c r="B770" s="83">
        <v>20</v>
      </c>
      <c r="C770" s="84" t="s">
        <v>5656</v>
      </c>
      <c r="D770" s="84" t="s">
        <v>5657</v>
      </c>
      <c r="E770" s="84" t="s">
        <v>504</v>
      </c>
      <c r="F770" s="85">
        <v>1</v>
      </c>
      <c r="G770" s="86" t="s">
        <v>10036</v>
      </c>
      <c r="H770" s="86" t="s">
        <v>14</v>
      </c>
      <c r="I770" s="87">
        <f>VLOOKUP(A770,'[2]AJUSTE DE VALOR AN_11.5_MED_VIG'!$A$6:$I$6297,9,0)</f>
        <v>104.74527227128748</v>
      </c>
    </row>
    <row r="771" s="81" customFormat="1" ht="15" customHeight="1">
      <c r="A771" s="82">
        <v>90182014</v>
      </c>
      <c r="B771" s="83">
        <v>20</v>
      </c>
      <c r="C771" s="84" t="s">
        <v>3254</v>
      </c>
      <c r="D771" s="84" t="s">
        <v>3255</v>
      </c>
      <c r="E771" s="84" t="s">
        <v>154</v>
      </c>
      <c r="F771" s="85">
        <v>100</v>
      </c>
      <c r="G771" s="86" t="s">
        <v>10116</v>
      </c>
      <c r="H771" s="86" t="s">
        <v>19</v>
      </c>
      <c r="I771" s="87">
        <f>VLOOKUP(A771,'[2]AJUSTE DE VALOR AN_11.5_MED_VIG'!$A$6:$I$6297,9,0)</f>
        <v>9.1981962022032307e-002</v>
      </c>
    </row>
    <row r="772" s="81" customFormat="1" ht="15" customHeight="1">
      <c r="A772" s="82">
        <v>90133471</v>
      </c>
      <c r="B772" s="83">
        <v>20</v>
      </c>
      <c r="C772" s="84" t="s">
        <v>2807</v>
      </c>
      <c r="D772" s="84" t="s">
        <v>2808</v>
      </c>
      <c r="E772" s="84" t="s">
        <v>455</v>
      </c>
      <c r="F772" s="85">
        <v>1</v>
      </c>
      <c r="G772" s="86" t="s">
        <v>64</v>
      </c>
      <c r="H772" s="86" t="s">
        <v>14</v>
      </c>
      <c r="I772" s="87">
        <f>VLOOKUP(A772,'[2]AJUSTE DE VALOR AN_11.5_MED_VIG'!$A$6:$I$6297,9,0)</f>
        <v>3.533904928987941</v>
      </c>
    </row>
    <row r="773" s="81" customFormat="1" ht="15" customHeight="1">
      <c r="A773" s="82">
        <v>92384722</v>
      </c>
      <c r="B773" s="83">
        <v>20</v>
      </c>
      <c r="C773" s="84" t="s">
        <v>1317</v>
      </c>
      <c r="D773" s="84" t="s">
        <v>1318</v>
      </c>
      <c r="E773" s="84" t="s">
        <v>50</v>
      </c>
      <c r="F773" s="85">
        <v>20</v>
      </c>
      <c r="G773" s="86" t="s">
        <v>18</v>
      </c>
      <c r="H773" s="86" t="s">
        <v>19</v>
      </c>
      <c r="I773" s="87">
        <f>VLOOKUP(A773,'[2]AJUSTE DE VALOR AN_11.5_MED_VIG'!$A$6:$I$6297,9,0)</f>
        <v>0.86371950604484427</v>
      </c>
    </row>
    <row r="774" s="81" customFormat="1" ht="15" customHeight="1">
      <c r="A774" s="82">
        <v>92447350</v>
      </c>
      <c r="B774" s="83">
        <v>20</v>
      </c>
      <c r="C774" s="84" t="s">
        <v>2500</v>
      </c>
      <c r="D774" s="84" t="s">
        <v>2500</v>
      </c>
      <c r="E774" s="84" t="s">
        <v>504</v>
      </c>
      <c r="F774" s="85">
        <v>1</v>
      </c>
      <c r="G774" s="86" t="s">
        <v>64</v>
      </c>
      <c r="H774" s="86" t="s">
        <v>14</v>
      </c>
      <c r="I774" s="87">
        <f>VLOOKUP(A774,'[2]AJUSTE DE VALOR AN_11.5_MED_VIG'!$A$6:$I$6297,9,0)</f>
        <v>1.0618597806609746</v>
      </c>
    </row>
    <row r="775" s="81" customFormat="1" ht="15" customHeight="1">
      <c r="A775" s="82">
        <v>92405363</v>
      </c>
      <c r="B775" s="83">
        <v>20</v>
      </c>
      <c r="C775" s="84" t="s">
        <v>6286</v>
      </c>
      <c r="D775" s="84" t="s">
        <v>6287</v>
      </c>
      <c r="E775" s="84" t="s">
        <v>12</v>
      </c>
      <c r="F775" s="85">
        <v>1000</v>
      </c>
      <c r="G775" s="86" t="s">
        <v>6251</v>
      </c>
      <c r="H775" s="86" t="s">
        <v>19</v>
      </c>
      <c r="I775" s="87">
        <f>VLOOKUP(A775,'[2]AJUSTE DE VALOR AN_11.5_MED_VIG'!$A$6:$I$6297,9,0)</f>
        <v>4.7113965870318783e-002</v>
      </c>
    </row>
    <row r="776" s="81" customFormat="1" ht="15" customHeight="1">
      <c r="A776" s="82">
        <v>92388027</v>
      </c>
      <c r="B776" s="83" t="s">
        <v>10073</v>
      </c>
      <c r="C776" s="84" t="s">
        <v>4089</v>
      </c>
      <c r="D776" s="84" t="s">
        <v>4090</v>
      </c>
      <c r="E776" s="84" t="s">
        <v>598</v>
      </c>
      <c r="F776" s="85">
        <v>1</v>
      </c>
      <c r="G776" s="86" t="s">
        <v>485</v>
      </c>
      <c r="H776" s="86" t="s">
        <v>14</v>
      </c>
      <c r="I776" s="87">
        <f>VLOOKUP(A776,'[2]AJUSTE DE VALOR AN_11.5_MED_VIG'!$A$6:$I$6297,9,0)</f>
        <v>1479.2022345900555</v>
      </c>
    </row>
    <row r="777" s="81" customFormat="1" ht="15" customHeight="1">
      <c r="A777" s="82">
        <v>92395414</v>
      </c>
      <c r="B777" s="83">
        <v>20</v>
      </c>
      <c r="C777" s="84" t="s">
        <v>1898</v>
      </c>
      <c r="D777" s="84" t="s">
        <v>1898</v>
      </c>
      <c r="E777" s="84" t="s">
        <v>39</v>
      </c>
      <c r="F777" s="85">
        <v>1</v>
      </c>
      <c r="G777" s="86" t="s">
        <v>13</v>
      </c>
      <c r="H777" s="86" t="s">
        <v>14</v>
      </c>
      <c r="I777" s="87">
        <f>VLOOKUP(A777,'[2]AJUSTE DE VALOR AN_11.5_MED_VIG'!$A$6:$I$6297,9,0)</f>
        <v>36.162685473239115</v>
      </c>
    </row>
    <row r="778" s="81" customFormat="1" ht="15" customHeight="1">
      <c r="A778" s="82">
        <v>90531027</v>
      </c>
      <c r="B778" s="83">
        <v>20</v>
      </c>
      <c r="C778" s="84" t="s">
        <v>4997</v>
      </c>
      <c r="D778" s="84" t="s">
        <v>4998</v>
      </c>
      <c r="E778" s="84" t="s">
        <v>633</v>
      </c>
      <c r="F778" s="85">
        <v>1</v>
      </c>
      <c r="G778" s="86" t="s">
        <v>64</v>
      </c>
      <c r="H778" s="86" t="s">
        <v>14</v>
      </c>
      <c r="I778" s="87">
        <f>VLOOKUP(A778,'[2]AJUSTE DE VALOR AN_11.5_MED_VIG'!$A$6:$I$6297,9,0)</f>
        <v>21.388979749871226</v>
      </c>
    </row>
    <row r="779" s="81" customFormat="1" ht="15" customHeight="1">
      <c r="A779" s="82">
        <v>90249054</v>
      </c>
      <c r="B779" s="83">
        <v>20</v>
      </c>
      <c r="C779" s="84" t="s">
        <v>1904</v>
      </c>
      <c r="D779" s="84" t="s">
        <v>1906</v>
      </c>
      <c r="E779" s="84" t="s">
        <v>247</v>
      </c>
      <c r="F779" s="85">
        <v>1</v>
      </c>
      <c r="G779" s="86" t="s">
        <v>13</v>
      </c>
      <c r="H779" s="86" t="s">
        <v>14</v>
      </c>
      <c r="I779" s="87">
        <f>VLOOKUP(A779,'[2]AJUSTE DE VALOR AN_11.5_MED_VIG'!$A$6:$I$6297,9,0)</f>
        <v>38.941308787972361</v>
      </c>
    </row>
    <row r="780" s="81" customFormat="1" ht="15" customHeight="1">
      <c r="A780" s="82">
        <v>90121589</v>
      </c>
      <c r="B780" s="83">
        <v>20</v>
      </c>
      <c r="C780" s="84" t="s">
        <v>526</v>
      </c>
      <c r="D780" s="84" t="s">
        <v>526</v>
      </c>
      <c r="E780" s="84" t="s">
        <v>339</v>
      </c>
      <c r="F780" s="85">
        <v>1</v>
      </c>
      <c r="G780" s="86" t="s">
        <v>64</v>
      </c>
      <c r="H780" s="86" t="s">
        <v>14</v>
      </c>
      <c r="I780" s="87">
        <f>VLOOKUP(A780,'[2]AJUSTE DE VALOR AN_11.5_MED_VIG'!$A$6:$I$6297,9,0)</f>
        <v>0.67642931197417999</v>
      </c>
    </row>
    <row r="781" s="81" customFormat="1" ht="15" customHeight="1">
      <c r="A781" s="82">
        <v>92385486</v>
      </c>
      <c r="B781" s="83">
        <v>20</v>
      </c>
      <c r="C781" s="84" t="s">
        <v>3567</v>
      </c>
      <c r="D781" s="84" t="s">
        <v>3568</v>
      </c>
      <c r="E781" s="84" t="s">
        <v>81</v>
      </c>
      <c r="F781" s="85">
        <v>1</v>
      </c>
      <c r="G781" s="86" t="s">
        <v>10103</v>
      </c>
      <c r="H781" s="86" t="s">
        <v>14</v>
      </c>
      <c r="I781" s="87">
        <f>VLOOKUP(A781,'[2]AJUSTE DE VALOR AN_11.5_MED_VIG'!$A$6:$I$6297,9,0)</f>
        <v>30.059270072788888</v>
      </c>
    </row>
    <row r="782" s="81" customFormat="1" ht="15" customHeight="1">
      <c r="A782" s="82">
        <v>90306430</v>
      </c>
      <c r="B782" s="83">
        <v>20</v>
      </c>
      <c r="C782" s="84" t="s">
        <v>8886</v>
      </c>
      <c r="D782" s="84" t="s">
        <v>8886</v>
      </c>
      <c r="E782" s="84" t="s">
        <v>536</v>
      </c>
      <c r="F782" s="85">
        <v>1</v>
      </c>
      <c r="G782" s="86" t="s">
        <v>10036</v>
      </c>
      <c r="H782" s="86" t="s">
        <v>14</v>
      </c>
      <c r="I782" s="87">
        <f>VLOOKUP(A782,'[2]AJUSTE DE VALOR AN_11.5_MED_VIG'!$A$6:$I$6297,9,0)</f>
        <v>7.2677428668174695</v>
      </c>
    </row>
    <row r="783" s="81" customFormat="1" ht="15" customHeight="1">
      <c r="A783" s="82">
        <v>92436064</v>
      </c>
      <c r="B783" s="83">
        <v>20</v>
      </c>
      <c r="C783" s="84" t="s">
        <v>9861</v>
      </c>
      <c r="D783" s="84" t="s">
        <v>9862</v>
      </c>
      <c r="E783" s="84" t="s">
        <v>358</v>
      </c>
      <c r="F783" s="85">
        <v>1</v>
      </c>
      <c r="G783" s="86" t="s">
        <v>10103</v>
      </c>
      <c r="H783" s="86" t="s">
        <v>14</v>
      </c>
      <c r="I783" s="87">
        <f>VLOOKUP(A783,'[2]AJUSTE DE VALOR AN_11.5_MED_VIG'!$A$6:$I$6297,9,0)</f>
        <v>2.278456271746431</v>
      </c>
    </row>
    <row r="784" s="81" customFormat="1" ht="15" customHeight="1">
      <c r="A784" s="82">
        <v>90173457</v>
      </c>
      <c r="B784" s="83">
        <v>20</v>
      </c>
      <c r="C784" s="84" t="s">
        <v>1923</v>
      </c>
      <c r="D784" s="84" t="s">
        <v>1928</v>
      </c>
      <c r="E784" s="84" t="s">
        <v>244</v>
      </c>
      <c r="F784" s="85">
        <v>1</v>
      </c>
      <c r="G784" s="86" t="s">
        <v>13</v>
      </c>
      <c r="H784" s="86" t="s">
        <v>14</v>
      </c>
      <c r="I784" s="87">
        <f>VLOOKUP(A784,'[2]AJUSTE DE VALOR AN_11.5_MED_VIG'!$A$6:$I$6297,9,0)</f>
        <v>24.567261476317626</v>
      </c>
    </row>
    <row r="785" s="81" customFormat="1" ht="15" customHeight="1">
      <c r="A785" s="82">
        <v>90153545</v>
      </c>
      <c r="B785" s="83" t="s">
        <v>10073</v>
      </c>
      <c r="C785" s="84" t="s">
        <v>9452</v>
      </c>
      <c r="D785" s="84" t="s">
        <v>9452</v>
      </c>
      <c r="E785" s="84" t="s">
        <v>39</v>
      </c>
      <c r="F785" s="85">
        <v>1</v>
      </c>
      <c r="G785" s="86" t="s">
        <v>13</v>
      </c>
      <c r="H785" s="86" t="s">
        <v>14</v>
      </c>
      <c r="I785" s="87">
        <f>VLOOKUP(A785,'[2]AJUSTE DE VALOR AN_11.5_MED_VIG'!$A$6:$I$6297,9,0)</f>
        <v>431.60267385486287</v>
      </c>
    </row>
    <row r="786" s="81" customFormat="1" ht="15" customHeight="1">
      <c r="A786" s="82">
        <v>92374069</v>
      </c>
      <c r="B786" s="83">
        <v>20</v>
      </c>
      <c r="C786" s="84" t="s">
        <v>5786</v>
      </c>
      <c r="D786" s="84" t="s">
        <v>5787</v>
      </c>
      <c r="E786" s="84" t="s">
        <v>520</v>
      </c>
      <c r="F786" s="85">
        <v>1</v>
      </c>
      <c r="G786" s="86" t="s">
        <v>10036</v>
      </c>
      <c r="H786" s="86" t="s">
        <v>14</v>
      </c>
      <c r="I786" s="87">
        <f>VLOOKUP(A786,'[2]AJUSTE DE VALOR AN_11.5_MED_VIG'!$A$6:$I$6297,9,0)</f>
        <v>9.6351125923010361</v>
      </c>
    </row>
    <row r="787" s="81" customFormat="1" ht="15" customHeight="1">
      <c r="A787" s="82">
        <v>90301170</v>
      </c>
      <c r="B787" s="83">
        <v>20</v>
      </c>
      <c r="C787" s="84" t="s">
        <v>7717</v>
      </c>
      <c r="D787" s="84" t="s">
        <v>7718</v>
      </c>
      <c r="E787" s="84" t="s">
        <v>12</v>
      </c>
      <c r="F787" s="85">
        <v>1</v>
      </c>
      <c r="G787" s="86" t="s">
        <v>10103</v>
      </c>
      <c r="H787" s="86" t="s">
        <v>14</v>
      </c>
      <c r="I787" s="87">
        <f>VLOOKUP(A787,'[2]AJUSTE DE VALOR AN_11.5_MED_VIG'!$A$6:$I$6297,9,0)</f>
        <v>31.667034615512321</v>
      </c>
    </row>
    <row r="788" s="81" customFormat="1" ht="15" customHeight="1">
      <c r="A788" s="82">
        <v>90287282</v>
      </c>
      <c r="B788" s="83">
        <v>20</v>
      </c>
      <c r="C788" s="84" t="s">
        <v>7309</v>
      </c>
      <c r="D788" s="84" t="s">
        <v>7309</v>
      </c>
      <c r="E788" s="84" t="s">
        <v>792</v>
      </c>
      <c r="F788" s="85">
        <v>1</v>
      </c>
      <c r="G788" s="86" t="s">
        <v>64</v>
      </c>
      <c r="H788" s="86" t="s">
        <v>14</v>
      </c>
      <c r="I788" s="87">
        <f>VLOOKUP(A788,'[2]AJUSTE DE VALOR AN_11.5_MED_VIG'!$A$6:$I$6297,9,0)</f>
        <v>20.580527424987647</v>
      </c>
    </row>
    <row r="789" s="81" customFormat="1" ht="15" customHeight="1">
      <c r="A789" s="82">
        <v>90853938</v>
      </c>
      <c r="B789" s="83">
        <v>20</v>
      </c>
      <c r="C789" s="84" t="s">
        <v>8890</v>
      </c>
      <c r="D789" s="84" t="s">
        <v>8890</v>
      </c>
      <c r="E789" s="84" t="s">
        <v>620</v>
      </c>
      <c r="F789" s="85">
        <v>1</v>
      </c>
      <c r="G789" s="86" t="s">
        <v>10036</v>
      </c>
      <c r="H789" s="86" t="s">
        <v>14</v>
      </c>
      <c r="I789" s="87">
        <f>VLOOKUP(A789,'[2]AJUSTE DE VALOR AN_11.5_MED_VIG'!$A$6:$I$6297,9,0)</f>
        <v>21.345691831789395</v>
      </c>
    </row>
    <row r="790" s="81" customFormat="1" ht="15" customHeight="1">
      <c r="A790" s="82">
        <v>92250351</v>
      </c>
      <c r="B790" s="83">
        <v>20</v>
      </c>
      <c r="C790" s="84" t="s">
        <v>4075</v>
      </c>
      <c r="D790" s="84" t="s">
        <v>4075</v>
      </c>
      <c r="E790" s="84" t="s">
        <v>17</v>
      </c>
      <c r="F790" s="85">
        <v>1</v>
      </c>
      <c r="G790" s="86" t="s">
        <v>158</v>
      </c>
      <c r="H790" s="86" t="s">
        <v>14</v>
      </c>
      <c r="I790" s="87">
        <f>VLOOKUP(A790,'[2]AJUSTE DE VALOR AN_11.5_MED_VIG'!$A$6:$I$6297,9,0)</f>
        <v>0.85798949410029279</v>
      </c>
    </row>
    <row r="791" s="81" customFormat="1" ht="15" customHeight="1">
      <c r="A791" s="82">
        <v>90236645</v>
      </c>
      <c r="B791" s="83">
        <v>20</v>
      </c>
      <c r="C791" s="84" t="s">
        <v>939</v>
      </c>
      <c r="D791" s="84" t="s">
        <v>942</v>
      </c>
      <c r="E791" s="84" t="s">
        <v>836</v>
      </c>
      <c r="F791" s="85">
        <v>1</v>
      </c>
      <c r="G791" s="86" t="s">
        <v>10036</v>
      </c>
      <c r="H791" s="86" t="s">
        <v>14</v>
      </c>
      <c r="I791" s="87">
        <f>VLOOKUP(A791,'[2]AJUSTE DE VALOR AN_11.5_MED_VIG'!$A$6:$I$6297,9,0)</f>
        <v>48.843257724691199</v>
      </c>
    </row>
    <row r="792" s="81" customFormat="1" ht="15" customHeight="1">
      <c r="A792" s="82">
        <v>90308689</v>
      </c>
      <c r="B792" s="83">
        <v>20</v>
      </c>
      <c r="C792" s="84" t="s">
        <v>2594</v>
      </c>
      <c r="D792" s="84" t="s">
        <v>2594</v>
      </c>
      <c r="E792" s="84" t="s">
        <v>339</v>
      </c>
      <c r="F792" s="85">
        <v>1</v>
      </c>
      <c r="G792" s="86" t="s">
        <v>485</v>
      </c>
      <c r="H792" s="86" t="s">
        <v>14</v>
      </c>
      <c r="I792" s="87">
        <f>VLOOKUP(A792,'[2]AJUSTE DE VALOR AN_11.5_MED_VIG'!$A$6:$I$6297,9,0)</f>
        <v>8.6446444453207913</v>
      </c>
    </row>
    <row r="793" s="81" customFormat="1" ht="15" customHeight="1">
      <c r="A793" s="82">
        <v>92431569</v>
      </c>
      <c r="B793" s="83">
        <v>20</v>
      </c>
      <c r="C793" s="84" t="s">
        <v>9606</v>
      </c>
      <c r="D793" s="84" t="s">
        <v>9607</v>
      </c>
      <c r="E793" s="84" t="s">
        <v>633</v>
      </c>
      <c r="F793" s="85">
        <v>1</v>
      </c>
      <c r="G793" s="86" t="s">
        <v>10103</v>
      </c>
      <c r="H793" s="86" t="s">
        <v>14</v>
      </c>
      <c r="I793" s="87">
        <f>VLOOKUP(A793,'[2]AJUSTE DE VALOR AN_11.5_MED_VIG'!$A$6:$I$6297,9,0)</f>
        <v>8.4175247042017283</v>
      </c>
    </row>
    <row r="794" s="81" customFormat="1" ht="15" customHeight="1">
      <c r="A794" s="82">
        <v>92404219</v>
      </c>
      <c r="B794" s="82">
        <v>20</v>
      </c>
      <c r="C794" s="99" t="s">
        <v>9840</v>
      </c>
      <c r="D794" s="84" t="s">
        <v>9842</v>
      </c>
      <c r="E794" s="84" t="s">
        <v>334</v>
      </c>
      <c r="F794" s="85">
        <v>1</v>
      </c>
      <c r="G794" s="85" t="s">
        <v>64</v>
      </c>
      <c r="H794" s="86" t="s">
        <v>14</v>
      </c>
      <c r="I794" s="87">
        <f>VLOOKUP(A794,'[2]AJUSTE DE VALOR AN_11.5_MED_VIG'!$A$6:$I$6297,9,0)</f>
        <v>1.01984772422823</v>
      </c>
    </row>
    <row r="795" s="81" customFormat="1" ht="15" customHeight="1">
      <c r="A795" s="82">
        <v>90313038</v>
      </c>
      <c r="B795" s="83">
        <v>20</v>
      </c>
      <c r="C795" s="84" t="s">
        <v>4855</v>
      </c>
      <c r="D795" s="84" t="s">
        <v>4856</v>
      </c>
      <c r="E795" s="84" t="s">
        <v>235</v>
      </c>
      <c r="F795" s="85">
        <v>1</v>
      </c>
      <c r="G795" s="86" t="s">
        <v>10103</v>
      </c>
      <c r="H795" s="86" t="s">
        <v>14</v>
      </c>
      <c r="I795" s="87">
        <f>VLOOKUP(A795,'[2]AJUSTE DE VALOR AN_11.5_MED_VIG'!$A$6:$I$6297,9,0)</f>
        <v>300.44134394662228</v>
      </c>
    </row>
    <row r="796" s="81" customFormat="1" ht="15" customHeight="1">
      <c r="A796" s="82">
        <v>90286081</v>
      </c>
      <c r="B796" s="83">
        <v>20</v>
      </c>
      <c r="C796" s="84" t="s">
        <v>4686</v>
      </c>
      <c r="D796" s="84" t="s">
        <v>4686</v>
      </c>
      <c r="E796" s="84" t="s">
        <v>792</v>
      </c>
      <c r="F796" s="85">
        <v>1</v>
      </c>
      <c r="G796" s="86" t="s">
        <v>64</v>
      </c>
      <c r="H796" s="86" t="s">
        <v>14</v>
      </c>
      <c r="I796" s="87">
        <f>VLOOKUP(A796,'[2]AJUSTE DE VALOR AN_11.5_MED_VIG'!$A$6:$I$6297,9,0)</f>
        <v>1.2547617263008319</v>
      </c>
    </row>
    <row r="797" s="81" customFormat="1" ht="15" customHeight="1">
      <c r="A797" s="82">
        <v>90248767</v>
      </c>
      <c r="B797" s="83">
        <v>20</v>
      </c>
      <c r="C797" s="84" t="s">
        <v>517</v>
      </c>
      <c r="D797" s="84" t="s">
        <v>517</v>
      </c>
      <c r="E797" s="84" t="s">
        <v>247</v>
      </c>
      <c r="F797" s="85">
        <v>1</v>
      </c>
      <c r="G797" s="86" t="s">
        <v>64</v>
      </c>
      <c r="H797" s="86" t="s">
        <v>14</v>
      </c>
      <c r="I797" s="87">
        <f>VLOOKUP(A797,'[2]AJUSTE DE VALOR AN_11.5_MED_VIG'!$A$6:$I$6297,9,0)</f>
        <v>0.7213921775289408</v>
      </c>
    </row>
    <row r="798" s="81" customFormat="1" ht="15" customHeight="1">
      <c r="A798" s="82">
        <v>90296141</v>
      </c>
      <c r="B798" s="83">
        <v>20</v>
      </c>
      <c r="C798" s="84" t="s">
        <v>1487</v>
      </c>
      <c r="D798" s="84" t="s">
        <v>1490</v>
      </c>
      <c r="E798" s="84" t="s">
        <v>279</v>
      </c>
      <c r="F798" s="85">
        <v>1</v>
      </c>
      <c r="G798" s="86" t="s">
        <v>64</v>
      </c>
      <c r="H798" s="86" t="s">
        <v>14</v>
      </c>
      <c r="I798" s="87">
        <f>VLOOKUP(A798,'[2]AJUSTE DE VALOR AN_11.5_MED_VIG'!$A$6:$I$6297,9,0)</f>
        <v>6.9414942189223083</v>
      </c>
    </row>
    <row r="799" s="81" customFormat="1" ht="15" customHeight="1">
      <c r="A799" s="82">
        <v>90153537</v>
      </c>
      <c r="B799" s="83">
        <v>20</v>
      </c>
      <c r="C799" s="84" t="s">
        <v>4741</v>
      </c>
      <c r="D799" s="84" t="s">
        <v>4742</v>
      </c>
      <c r="E799" s="84" t="s">
        <v>39</v>
      </c>
      <c r="F799" s="85">
        <v>1</v>
      </c>
      <c r="G799" s="86" t="s">
        <v>64</v>
      </c>
      <c r="H799" s="86" t="s">
        <v>14</v>
      </c>
      <c r="I799" s="87">
        <f>VLOOKUP(A799,'[2]AJUSTE DE VALOR AN_11.5_MED_VIG'!$A$6:$I$6297,9,0)</f>
        <v>15.012965560922158</v>
      </c>
    </row>
    <row r="800" s="81" customFormat="1" ht="15" customHeight="1">
      <c r="A800" s="82">
        <v>92426891</v>
      </c>
      <c r="B800" s="83">
        <v>20</v>
      </c>
      <c r="C800" s="84" t="s">
        <v>8446</v>
      </c>
      <c r="D800" s="84" t="s">
        <v>8447</v>
      </c>
      <c r="E800" s="84" t="s">
        <v>720</v>
      </c>
      <c r="F800" s="85">
        <v>1</v>
      </c>
      <c r="G800" s="86" t="s">
        <v>10103</v>
      </c>
      <c r="H800" s="86" t="s">
        <v>14</v>
      </c>
      <c r="I800" s="87">
        <f>VLOOKUP(A800,'[2]AJUSTE DE VALOR AN_11.5_MED_VIG'!$A$6:$I$6297,9,0)</f>
        <v>9.0449619078131089</v>
      </c>
    </row>
    <row r="801" s="81" customFormat="1" ht="15" customHeight="1">
      <c r="A801" s="82">
        <v>90151585</v>
      </c>
      <c r="B801" s="83">
        <v>20</v>
      </c>
      <c r="C801" s="84" t="s">
        <v>3033</v>
      </c>
      <c r="D801" s="84" t="s">
        <v>3034</v>
      </c>
      <c r="E801" s="84" t="s">
        <v>39</v>
      </c>
      <c r="F801" s="85">
        <v>1</v>
      </c>
      <c r="G801" s="86" t="s">
        <v>10036</v>
      </c>
      <c r="H801" s="86" t="s">
        <v>14</v>
      </c>
      <c r="I801" s="87">
        <f>VLOOKUP(A801,'[2]AJUSTE DE VALOR AN_11.5_MED_VIG'!$A$6:$I$6297,9,0)</f>
        <v>43.003649206763868</v>
      </c>
    </row>
    <row r="802" s="81" customFormat="1" ht="15" customHeight="1">
      <c r="A802" s="82">
        <v>92408010</v>
      </c>
      <c r="B802" s="83">
        <v>20</v>
      </c>
      <c r="C802" s="84" t="s">
        <v>5991</v>
      </c>
      <c r="D802" s="84" t="s">
        <v>5992</v>
      </c>
      <c r="E802" s="84" t="s">
        <v>703</v>
      </c>
      <c r="F802" s="85">
        <v>1</v>
      </c>
      <c r="G802" s="86" t="s">
        <v>10103</v>
      </c>
      <c r="H802" s="86" t="s">
        <v>14</v>
      </c>
      <c r="I802" s="87">
        <f>VLOOKUP(A802,'[2]AJUSTE DE VALOR AN_11.5_MED_VIG'!$A$6:$I$6297,9,0)</f>
        <v>3.0915652948103278</v>
      </c>
    </row>
    <row r="803" s="81" customFormat="1" ht="15" customHeight="1">
      <c r="A803" s="82">
        <v>90300017</v>
      </c>
      <c r="B803" s="83">
        <v>20</v>
      </c>
      <c r="C803" s="84" t="s">
        <v>8409</v>
      </c>
      <c r="D803" s="84" t="s">
        <v>8410</v>
      </c>
      <c r="E803" s="84" t="s">
        <v>8165</v>
      </c>
      <c r="F803" s="85">
        <v>1</v>
      </c>
      <c r="G803" s="86" t="s">
        <v>5137</v>
      </c>
      <c r="H803" s="86" t="s">
        <v>14</v>
      </c>
      <c r="I803" s="87">
        <f>VLOOKUP(A803,'[2]AJUSTE DE VALOR AN_11.5_MED_VIG'!$A$6:$I$6297,9,0)</f>
        <v>3.5099999999999998</v>
      </c>
    </row>
    <row r="804" s="81" customFormat="1" ht="15" customHeight="1">
      <c r="A804" s="82">
        <v>90282680</v>
      </c>
      <c r="B804" s="83">
        <v>20</v>
      </c>
      <c r="C804" s="84" t="s">
        <v>549</v>
      </c>
      <c r="D804" s="84" t="s">
        <v>549</v>
      </c>
      <c r="E804" s="84" t="s">
        <v>502</v>
      </c>
      <c r="F804" s="85">
        <v>1</v>
      </c>
      <c r="G804" s="86" t="s">
        <v>10036</v>
      </c>
      <c r="H804" s="86" t="s">
        <v>14</v>
      </c>
      <c r="I804" s="87">
        <f>VLOOKUP(A804,'[2]AJUSTE DE VALOR AN_11.5_MED_VIG'!$A$6:$I$6297,9,0)</f>
        <v>7.0456695636799243</v>
      </c>
    </row>
    <row r="805" s="81" customFormat="1" ht="15" customHeight="1">
      <c r="A805" s="82">
        <v>90304829</v>
      </c>
      <c r="B805" s="83">
        <v>20</v>
      </c>
      <c r="C805" s="84" t="s">
        <v>2646</v>
      </c>
      <c r="D805" s="84" t="s">
        <v>2647</v>
      </c>
      <c r="E805" s="84" t="s">
        <v>504</v>
      </c>
      <c r="F805" s="85">
        <v>1</v>
      </c>
      <c r="G805" s="86" t="s">
        <v>10036</v>
      </c>
      <c r="H805" s="86" t="s">
        <v>14</v>
      </c>
      <c r="I805" s="87">
        <f>VLOOKUP(A805,'[2]AJUSTE DE VALOR AN_11.5_MED_VIG'!$A$6:$I$6297,9,0)</f>
        <v>5.0118396897190962</v>
      </c>
    </row>
    <row r="806" s="81" customFormat="1" ht="15" customHeight="1">
      <c r="A806" s="82">
        <v>90307593</v>
      </c>
      <c r="B806" s="83">
        <v>20</v>
      </c>
      <c r="C806" s="84" t="s">
        <v>8865</v>
      </c>
      <c r="D806" s="84" t="s">
        <v>8865</v>
      </c>
      <c r="E806" s="84" t="s">
        <v>561</v>
      </c>
      <c r="F806" s="85">
        <v>1</v>
      </c>
      <c r="G806" s="86" t="s">
        <v>485</v>
      </c>
      <c r="H806" s="86" t="s">
        <v>14</v>
      </c>
      <c r="I806" s="87">
        <f>VLOOKUP(A806,'[2]AJUSTE DE VALOR AN_11.5_MED_VIG'!$A$6:$I$6297,9,0)</f>
        <v>7.5481202010768538</v>
      </c>
    </row>
    <row r="807" s="81" customFormat="1" ht="15" customHeight="1">
      <c r="A807" s="82">
        <v>90279662</v>
      </c>
      <c r="B807" s="83">
        <v>20</v>
      </c>
      <c r="C807" s="84" t="s">
        <v>1838</v>
      </c>
      <c r="D807" s="84" t="s">
        <v>1841</v>
      </c>
      <c r="E807" s="84" t="s">
        <v>528</v>
      </c>
      <c r="F807" s="85">
        <v>1</v>
      </c>
      <c r="G807" s="86" t="s">
        <v>13</v>
      </c>
      <c r="H807" s="86" t="s">
        <v>14</v>
      </c>
      <c r="I807" s="87">
        <f>VLOOKUP(A807,'[2]AJUSTE DE VALOR AN_11.5_MED_VIG'!$A$6:$I$6297,9,0)</f>
        <v>5.5542715125869258</v>
      </c>
    </row>
    <row r="808" s="81" customFormat="1" ht="15" customHeight="1">
      <c r="A808" s="82">
        <v>90938992</v>
      </c>
      <c r="B808" s="83">
        <v>20</v>
      </c>
      <c r="C808" s="84" t="s">
        <v>10119</v>
      </c>
      <c r="D808" s="84" t="s">
        <v>10119</v>
      </c>
      <c r="E808" s="84" t="s">
        <v>1744</v>
      </c>
      <c r="F808" s="85">
        <v>1</v>
      </c>
      <c r="G808" s="86" t="s">
        <v>10036</v>
      </c>
      <c r="H808" s="86" t="s">
        <v>14</v>
      </c>
      <c r="I808" s="87">
        <f>VLOOKUP(A808,'[2]AJUSTE DE VALOR AN_11.5_MED_VIG'!$A$6:$I$6297,9,0)</f>
        <v>308.17237654259998</v>
      </c>
    </row>
    <row r="809" s="81" customFormat="1" ht="15" customHeight="1">
      <c r="A809" s="82">
        <v>90131703</v>
      </c>
      <c r="B809" s="83">
        <v>20</v>
      </c>
      <c r="C809" s="84" t="s">
        <v>4244</v>
      </c>
      <c r="D809" s="84" t="s">
        <v>4245</v>
      </c>
      <c r="E809" s="84" t="s">
        <v>81</v>
      </c>
      <c r="F809" s="85">
        <v>30</v>
      </c>
      <c r="G809" s="86" t="s">
        <v>10077</v>
      </c>
      <c r="H809" s="86" t="s">
        <v>19</v>
      </c>
      <c r="I809" s="87">
        <f>VLOOKUP(A809,'[2]AJUSTE DE VALOR AN_11.5_MED_VIG'!$A$6:$I$6297,9,0)</f>
        <v>0.42400634952395228</v>
      </c>
    </row>
    <row r="810" s="81" customFormat="1" ht="15" customHeight="1">
      <c r="A810" s="82">
        <v>90219775</v>
      </c>
      <c r="B810" s="83">
        <v>20</v>
      </c>
      <c r="C810" s="84" t="s">
        <v>9995</v>
      </c>
      <c r="D810" s="84" t="s">
        <v>9996</v>
      </c>
      <c r="E810" s="84" t="s">
        <v>9994</v>
      </c>
      <c r="F810" s="85">
        <v>1</v>
      </c>
      <c r="G810" s="86" t="s">
        <v>10103</v>
      </c>
      <c r="H810" s="86" t="s">
        <v>14</v>
      </c>
      <c r="I810" s="87">
        <f>VLOOKUP(A810,'[2]AJUSTE DE VALOR AN_11.5_MED_VIG'!$A$6:$I$6297,9,0)</f>
        <v>4.5910674549788792</v>
      </c>
    </row>
    <row r="811" s="81" customFormat="1" ht="15" customHeight="1">
      <c r="A811" s="82">
        <v>90287738</v>
      </c>
      <c r="B811" s="83">
        <v>20</v>
      </c>
      <c r="C811" s="84" t="s">
        <v>8995</v>
      </c>
      <c r="D811" s="84" t="s">
        <v>9001</v>
      </c>
      <c r="E811" s="84" t="s">
        <v>247</v>
      </c>
      <c r="F811" s="85">
        <v>1</v>
      </c>
      <c r="G811" s="86" t="s">
        <v>10036</v>
      </c>
      <c r="H811" s="86" t="s">
        <v>14</v>
      </c>
      <c r="I811" s="87">
        <f>VLOOKUP(A811,'[2]AJUSTE DE VALOR AN_11.5_MED_VIG'!$A$6:$I$6297,9,0)</f>
        <v>31.334383459134866</v>
      </c>
    </row>
    <row r="812" s="81" customFormat="1" ht="15" customHeight="1">
      <c r="A812" s="82">
        <v>90311710</v>
      </c>
      <c r="B812" s="83">
        <v>20</v>
      </c>
      <c r="C812" s="84" t="s">
        <v>9561</v>
      </c>
      <c r="D812" s="84" t="s">
        <v>9562</v>
      </c>
      <c r="E812" s="84" t="s">
        <v>956</v>
      </c>
      <c r="F812" s="85">
        <v>1</v>
      </c>
      <c r="G812" s="86" t="s">
        <v>10103</v>
      </c>
      <c r="H812" s="86" t="s">
        <v>14</v>
      </c>
      <c r="I812" s="87">
        <f>VLOOKUP(A812,'[2]AJUSTE DE VALOR AN_11.5_MED_VIG'!$A$6:$I$6297,9,0)</f>
        <v>4.7296261446543673</v>
      </c>
    </row>
    <row r="813" s="81" customFormat="1" ht="15" customHeight="1">
      <c r="A813" s="82">
        <v>90302230</v>
      </c>
      <c r="B813" s="83">
        <v>20</v>
      </c>
      <c r="C813" s="84" t="s">
        <v>6288</v>
      </c>
      <c r="D813" s="84" t="s">
        <v>6289</v>
      </c>
      <c r="E813" s="84" t="s">
        <v>871</v>
      </c>
      <c r="F813" s="85">
        <v>1000</v>
      </c>
      <c r="G813" s="86" t="s">
        <v>6251</v>
      </c>
      <c r="H813" s="86" t="s">
        <v>19</v>
      </c>
      <c r="I813" s="87">
        <f>VLOOKUP(A813,'[2]AJUSTE DE VALOR AN_11.5_MED_VIG'!$A$6:$I$6297,9,0)</f>
        <v>4.4764294406718336e-002</v>
      </c>
    </row>
    <row r="814" s="81" customFormat="1" ht="15" customHeight="1">
      <c r="A814" s="82">
        <v>92355153</v>
      </c>
      <c r="B814" s="83">
        <v>20</v>
      </c>
      <c r="C814" s="84" t="s">
        <v>4496</v>
      </c>
      <c r="D814" s="84" t="s">
        <v>4497</v>
      </c>
      <c r="E814" s="84" t="s">
        <v>36</v>
      </c>
      <c r="F814" s="85">
        <v>200</v>
      </c>
      <c r="G814" s="86" t="s">
        <v>10116</v>
      </c>
      <c r="H814" s="86" t="s">
        <v>19</v>
      </c>
      <c r="I814" s="87">
        <f>VLOOKUP(A814,'[2]AJUSTE DE VALOR AN_11.5_MED_VIG'!$A$6:$I$6297,9,0)</f>
        <v>9.4223633227544942e-002</v>
      </c>
    </row>
    <row r="815" s="81" customFormat="1" ht="15" customHeight="1">
      <c r="A815" s="82">
        <v>90939433</v>
      </c>
      <c r="B815" s="83">
        <v>20</v>
      </c>
      <c r="C815" s="84" t="s">
        <v>8595</v>
      </c>
      <c r="D815" s="84" t="s">
        <v>8595</v>
      </c>
      <c r="E815" s="84" t="s">
        <v>1744</v>
      </c>
      <c r="F815" s="85">
        <v>1</v>
      </c>
      <c r="G815" s="86" t="s">
        <v>10036</v>
      </c>
      <c r="H815" s="86" t="s">
        <v>14</v>
      </c>
      <c r="I815" s="87">
        <f>VLOOKUP(A815,'[2]AJUSTE DE VALOR AN_11.5_MED_VIG'!$A$6:$I$6297,9,0)</f>
        <v>249.06787323685606</v>
      </c>
    </row>
    <row r="816" s="81" customFormat="1" ht="15" customHeight="1">
      <c r="A816" s="82">
        <v>90158270</v>
      </c>
      <c r="B816" s="83">
        <v>20</v>
      </c>
      <c r="C816" s="84" t="s">
        <v>5509</v>
      </c>
      <c r="D816" s="84" t="s">
        <v>5510</v>
      </c>
      <c r="E816" s="84" t="s">
        <v>229</v>
      </c>
      <c r="F816" s="85">
        <v>1</v>
      </c>
      <c r="G816" s="86" t="s">
        <v>10103</v>
      </c>
      <c r="H816" s="86" t="s">
        <v>14</v>
      </c>
      <c r="I816" s="87">
        <f>VLOOKUP(A816,'[2]AJUSTE DE VALOR AN_11.5_MED_VIG'!$A$6:$I$6297,9,0)</f>
        <v>3.3506948439791677</v>
      </c>
    </row>
    <row r="817" s="81" customFormat="1" ht="15" customHeight="1">
      <c r="A817" s="82">
        <v>92402020</v>
      </c>
      <c r="B817" s="83">
        <v>20</v>
      </c>
      <c r="C817" s="84" t="s">
        <v>3907</v>
      </c>
      <c r="D817" s="84" t="s">
        <v>3907</v>
      </c>
      <c r="E817" s="84" t="s">
        <v>39</v>
      </c>
      <c r="F817" s="85">
        <v>1</v>
      </c>
      <c r="G817" s="86" t="s">
        <v>64</v>
      </c>
      <c r="H817" s="86" t="s">
        <v>14</v>
      </c>
      <c r="I817" s="87">
        <f>VLOOKUP(A817,'[2]AJUSTE DE VALOR AN_11.5_MED_VIG'!$A$6:$I$6297,9,0)</f>
        <v>4.385367346716019</v>
      </c>
    </row>
    <row r="818" s="81" customFormat="1" ht="15" customHeight="1">
      <c r="A818" s="82">
        <v>92471919</v>
      </c>
      <c r="B818" s="83">
        <v>20</v>
      </c>
      <c r="C818" s="84" t="s">
        <v>2933</v>
      </c>
      <c r="D818" s="84" t="s">
        <v>2934</v>
      </c>
      <c r="E818" s="84" t="s">
        <v>50</v>
      </c>
      <c r="F818" s="85">
        <v>1</v>
      </c>
      <c r="G818" s="86" t="s">
        <v>13</v>
      </c>
      <c r="H818" s="86" t="s">
        <v>14</v>
      </c>
      <c r="I818" s="87">
        <f>VLOOKUP(A818,'[2]AJUSTE DE VALOR AN_11.5_MED_VIG'!$A$6:$I$6297,9,0)</f>
        <v>84.68272760051083</v>
      </c>
    </row>
    <row r="819" s="81" customFormat="1" ht="15" customHeight="1">
      <c r="A819" s="82">
        <v>92370934</v>
      </c>
      <c r="B819" s="83">
        <v>20</v>
      </c>
      <c r="C819" s="84" t="s">
        <v>1281</v>
      </c>
      <c r="D819" s="84" t="s">
        <v>2406</v>
      </c>
      <c r="E819" s="84" t="s">
        <v>139</v>
      </c>
      <c r="F819" s="85">
        <v>1</v>
      </c>
      <c r="G819" s="86" t="s">
        <v>10103</v>
      </c>
      <c r="H819" s="86" t="s">
        <v>14</v>
      </c>
      <c r="I819" s="87">
        <f>VLOOKUP(A819,'[2]AJUSTE DE VALOR AN_11.5_MED_VIG'!$A$6:$I$6297,9,0)</f>
        <v>12.453223524907186</v>
      </c>
    </row>
    <row r="820" s="81" customFormat="1" ht="15" customHeight="1">
      <c r="A820" s="82">
        <v>90150996</v>
      </c>
      <c r="B820" s="83">
        <v>20</v>
      </c>
      <c r="C820" s="84" t="s">
        <v>249</v>
      </c>
      <c r="D820" s="84" t="s">
        <v>249</v>
      </c>
      <c r="E820" s="84" t="s">
        <v>39</v>
      </c>
      <c r="F820" s="85">
        <v>1</v>
      </c>
      <c r="G820" s="86" t="s">
        <v>13</v>
      </c>
      <c r="H820" s="86" t="s">
        <v>14</v>
      </c>
      <c r="I820" s="87">
        <f>VLOOKUP(A820,'[2]AJUSTE DE VALOR AN_11.5_MED_VIG'!$A$6:$I$6297,9,0)</f>
        <v>59.747342877489707</v>
      </c>
    </row>
    <row r="821" s="81" customFormat="1" ht="15" customHeight="1">
      <c r="A821" s="82">
        <v>90273770</v>
      </c>
      <c r="B821" s="83">
        <v>20</v>
      </c>
      <c r="C821" s="84" t="s">
        <v>3789</v>
      </c>
      <c r="D821" s="84" t="s">
        <v>3790</v>
      </c>
      <c r="E821" s="84" t="s">
        <v>956</v>
      </c>
      <c r="F821" s="85">
        <v>1</v>
      </c>
      <c r="G821" s="86" t="s">
        <v>10036</v>
      </c>
      <c r="H821" s="86" t="s">
        <v>14</v>
      </c>
      <c r="I821" s="87">
        <f>VLOOKUP(A821,'[2]AJUSTE DE VALOR AN_11.5_MED_VIG'!$A$6:$I$6297,9,0)</f>
        <v>40.369423067997545</v>
      </c>
    </row>
    <row r="822" s="81" customFormat="1" ht="15" customHeight="1">
      <c r="A822" s="82">
        <v>92252362</v>
      </c>
      <c r="B822" s="83">
        <v>20</v>
      </c>
      <c r="C822" s="84" t="s">
        <v>4464</v>
      </c>
      <c r="D822" s="84" t="s">
        <v>4465</v>
      </c>
      <c r="E822" s="84" t="s">
        <v>1356</v>
      </c>
      <c r="F822" s="85">
        <v>1</v>
      </c>
      <c r="G822" s="86" t="s">
        <v>64</v>
      </c>
      <c r="H822" s="86" t="s">
        <v>14</v>
      </c>
      <c r="I822" s="87">
        <f>VLOOKUP(A822,'[2]AJUSTE DE VALOR AN_11.5_MED_VIG'!$A$6:$I$6297,9,0)</f>
        <v>2.1318360627516433</v>
      </c>
    </row>
    <row r="823" s="81" customFormat="1" ht="15" customHeight="1">
      <c r="A823" s="82">
        <v>92427758</v>
      </c>
      <c r="B823" s="83">
        <v>20</v>
      </c>
      <c r="C823" s="84" t="s">
        <v>8972</v>
      </c>
      <c r="D823" s="84" t="s">
        <v>8972</v>
      </c>
      <c r="E823" s="84" t="s">
        <v>39</v>
      </c>
      <c r="F823" s="85">
        <v>1</v>
      </c>
      <c r="G823" s="86" t="s">
        <v>13</v>
      </c>
      <c r="H823" s="86" t="s">
        <v>14</v>
      </c>
      <c r="I823" s="87">
        <f>VLOOKUP(A823,'[2]AJUSTE DE VALOR AN_11.5_MED_VIG'!$A$6:$I$6297,9,0)</f>
        <v>3.8189570171330764</v>
      </c>
    </row>
    <row r="824" s="81" customFormat="1" ht="15" customHeight="1">
      <c r="A824" s="82">
        <v>90273796</v>
      </c>
      <c r="B824" s="83">
        <v>20</v>
      </c>
      <c r="C824" s="84" t="s">
        <v>3784</v>
      </c>
      <c r="D824" s="84" t="s">
        <v>3785</v>
      </c>
      <c r="E824" s="84" t="s">
        <v>956</v>
      </c>
      <c r="F824" s="85">
        <v>1</v>
      </c>
      <c r="G824" s="86" t="s">
        <v>10036</v>
      </c>
      <c r="H824" s="86" t="s">
        <v>14</v>
      </c>
      <c r="I824" s="87">
        <f>VLOOKUP(A824,'[2]AJUSTE DE VALOR AN_11.5_MED_VIG'!$A$6:$I$6297,9,0)</f>
        <v>31.244119872359768</v>
      </c>
    </row>
    <row r="825" s="81" customFormat="1" ht="15" customHeight="1">
      <c r="A825" s="82">
        <v>90284879</v>
      </c>
      <c r="B825" s="83">
        <v>20</v>
      </c>
      <c r="C825" s="84" t="s">
        <v>2667</v>
      </c>
      <c r="D825" s="84" t="s">
        <v>2666</v>
      </c>
      <c r="E825" s="84" t="s">
        <v>495</v>
      </c>
      <c r="F825" s="85">
        <v>1</v>
      </c>
      <c r="G825" s="86" t="s">
        <v>485</v>
      </c>
      <c r="H825" s="86" t="s">
        <v>14</v>
      </c>
      <c r="I825" s="87">
        <f>VLOOKUP(A825,'[2]AJUSTE DE VALOR AN_11.5_MED_VIG'!$A$6:$I$6297,9,0)</f>
        <v>6.622356591674655</v>
      </c>
    </row>
    <row r="826" s="81" customFormat="1" ht="15" customHeight="1">
      <c r="A826" s="82">
        <v>90153480</v>
      </c>
      <c r="B826" s="83">
        <v>20</v>
      </c>
      <c r="C826" s="84" t="s">
        <v>3942</v>
      </c>
      <c r="D826" s="84" t="s">
        <v>3942</v>
      </c>
      <c r="E826" s="84" t="s">
        <v>39</v>
      </c>
      <c r="F826" s="85">
        <v>1</v>
      </c>
      <c r="G826" s="86" t="s">
        <v>10036</v>
      </c>
      <c r="H826" s="86" t="s">
        <v>14</v>
      </c>
      <c r="I826" s="87">
        <f>VLOOKUP(A826,'[2]AJUSTE DE VALOR AN_11.5_MED_VIG'!$A$6:$I$6297,9,0)</f>
        <v>20.700519087598057</v>
      </c>
    </row>
    <row r="827" s="81" customFormat="1" ht="15" customHeight="1">
      <c r="A827" s="82">
        <v>90268792</v>
      </c>
      <c r="B827" s="83">
        <v>20</v>
      </c>
      <c r="C827" s="84" t="s">
        <v>1838</v>
      </c>
      <c r="D827" s="84" t="s">
        <v>1840</v>
      </c>
      <c r="E827" s="84" t="s">
        <v>39</v>
      </c>
      <c r="F827" s="85">
        <v>1</v>
      </c>
      <c r="G827" s="86" t="s">
        <v>13</v>
      </c>
      <c r="H827" s="86" t="s">
        <v>14</v>
      </c>
      <c r="I827" s="87">
        <f>VLOOKUP(A827,'[2]AJUSTE DE VALOR AN_11.5_MED_VIG'!$A$6:$I$6297,9,0)</f>
        <v>7.3990540711001378</v>
      </c>
    </row>
    <row r="828" s="81" customFormat="1" ht="15" customHeight="1">
      <c r="A828" s="82">
        <v>92409920</v>
      </c>
      <c r="B828" s="83">
        <v>20</v>
      </c>
      <c r="C828" s="84" t="s">
        <v>6991</v>
      </c>
      <c r="D828" s="84" t="s">
        <v>6991</v>
      </c>
      <c r="E828" s="84" t="s">
        <v>520</v>
      </c>
      <c r="F828" s="85">
        <v>1</v>
      </c>
      <c r="G828" s="86" t="s">
        <v>10036</v>
      </c>
      <c r="H828" s="86" t="s">
        <v>14</v>
      </c>
      <c r="I828" s="87">
        <f>VLOOKUP(A828,'[2]AJUSTE DE VALOR AN_11.5_MED_VIG'!$A$6:$I$6297,9,0)</f>
        <v>14.593800865105232</v>
      </c>
    </row>
    <row r="829" s="81" customFormat="1" ht="15" customHeight="1">
      <c r="A829" s="82">
        <v>92457134</v>
      </c>
      <c r="B829" s="83">
        <v>20</v>
      </c>
      <c r="C829" s="84" t="s">
        <v>4741</v>
      </c>
      <c r="D829" s="84" t="s">
        <v>4741</v>
      </c>
      <c r="E829" s="84" t="s">
        <v>39</v>
      </c>
      <c r="F829" s="85">
        <v>1</v>
      </c>
      <c r="G829" s="86" t="s">
        <v>13</v>
      </c>
      <c r="H829" s="86" t="s">
        <v>14</v>
      </c>
      <c r="I829" s="87">
        <f>VLOOKUP(A829,'[2]AJUSTE DE VALOR AN_11.5_MED_VIG'!$A$6:$I$6297,9,0)</f>
        <v>15.476187855846788</v>
      </c>
    </row>
    <row r="830" s="81" customFormat="1" ht="15" customHeight="1">
      <c r="A830" s="82">
        <v>92470106</v>
      </c>
      <c r="B830" s="83" t="s">
        <v>10073</v>
      </c>
      <c r="C830" s="84" t="s">
        <v>9447</v>
      </c>
      <c r="D830" s="84" t="s">
        <v>9448</v>
      </c>
      <c r="E830" s="84" t="s">
        <v>603</v>
      </c>
      <c r="F830" s="85">
        <v>1</v>
      </c>
      <c r="G830" s="86" t="s">
        <v>13</v>
      </c>
      <c r="H830" s="86" t="s">
        <v>14</v>
      </c>
      <c r="I830" s="87">
        <f>VLOOKUP(A830,'[2]AJUSTE DE VALOR AN_11.5_MED_VIG'!$A$6:$I$6297,9,0)</f>
        <v>317.16959036109319</v>
      </c>
    </row>
    <row r="831" s="81" customFormat="1" ht="15" customHeight="1">
      <c r="A831" s="82">
        <v>90267486</v>
      </c>
      <c r="B831" s="83">
        <v>20</v>
      </c>
      <c r="C831" s="84" t="s">
        <v>6488</v>
      </c>
      <c r="D831" s="84" t="s">
        <v>6489</v>
      </c>
      <c r="E831" s="84" t="s">
        <v>409</v>
      </c>
      <c r="F831" s="85">
        <v>120</v>
      </c>
      <c r="G831" s="86" t="s">
        <v>18</v>
      </c>
      <c r="H831" s="86" t="s">
        <v>19</v>
      </c>
      <c r="I831" s="87">
        <f>VLOOKUP(A831,'[2]AJUSTE DE VALOR AN_11.5_MED_VIG'!$A$6:$I$6297,9,0)</f>
        <v>0.29841313315330537</v>
      </c>
    </row>
    <row r="832" s="81" customFormat="1" ht="15" customHeight="1">
      <c r="A832" s="82">
        <v>90443128</v>
      </c>
      <c r="B832" s="83">
        <v>20</v>
      </c>
      <c r="C832" s="84" t="s">
        <v>5758</v>
      </c>
      <c r="D832" s="84" t="s">
        <v>5759</v>
      </c>
      <c r="E832" s="84" t="s">
        <v>520</v>
      </c>
      <c r="F832" s="85">
        <v>1</v>
      </c>
      <c r="G832" s="86" t="s">
        <v>10036</v>
      </c>
      <c r="H832" s="86" t="s">
        <v>14</v>
      </c>
      <c r="I832" s="87">
        <f>VLOOKUP(A832,'[2]AJUSTE DE VALOR AN_11.5_MED_VIG'!$A$6:$I$6297,9,0)</f>
        <v>8.8675285899426175</v>
      </c>
    </row>
    <row r="833" s="81" customFormat="1" ht="15" customHeight="1">
      <c r="A833" s="82">
        <v>91054036</v>
      </c>
      <c r="B833" s="83">
        <v>20</v>
      </c>
      <c r="C833" s="84" t="s">
        <v>1069</v>
      </c>
      <c r="D833" s="84" t="s">
        <v>1071</v>
      </c>
      <c r="E833" s="84" t="s">
        <v>92</v>
      </c>
      <c r="F833" s="85">
        <v>1</v>
      </c>
      <c r="G833" s="86" t="s">
        <v>10103</v>
      </c>
      <c r="H833" s="86" t="s">
        <v>14</v>
      </c>
      <c r="I833" s="87">
        <f>VLOOKUP(A833,'[2]AJUSTE DE VALOR AN_11.5_MED_VIG'!$A$6:$I$6297,9,0)</f>
        <v>11.855273844835301</v>
      </c>
    </row>
    <row r="834" s="81" customFormat="1" ht="15" customHeight="1">
      <c r="A834" s="82">
        <v>92433502</v>
      </c>
      <c r="B834" s="83">
        <v>20</v>
      </c>
      <c r="C834" s="84" t="s">
        <v>5960</v>
      </c>
      <c r="D834" s="84" t="s">
        <v>5961</v>
      </c>
      <c r="E834" s="84" t="s">
        <v>50</v>
      </c>
      <c r="F834" s="85">
        <v>1</v>
      </c>
      <c r="G834" s="86" t="s">
        <v>64</v>
      </c>
      <c r="H834" s="86" t="s">
        <v>14</v>
      </c>
      <c r="I834" s="87">
        <f>VLOOKUP(A834,'[2]AJUSTE DE VALOR AN_11.5_MED_VIG'!$A$6:$I$6297,9,0)</f>
        <v>3.5806369231567174</v>
      </c>
    </row>
    <row r="835" s="81" customFormat="1" ht="15" customHeight="1">
      <c r="A835" s="82">
        <v>90286618</v>
      </c>
      <c r="B835" s="83">
        <v>20</v>
      </c>
      <c r="C835" s="84" t="s">
        <v>5810</v>
      </c>
      <c r="D835" s="84" t="s">
        <v>5810</v>
      </c>
      <c r="E835" s="84" t="s">
        <v>573</v>
      </c>
      <c r="F835" s="85">
        <v>1</v>
      </c>
      <c r="G835" s="86" t="s">
        <v>10036</v>
      </c>
      <c r="H835" s="86" t="s">
        <v>14</v>
      </c>
      <c r="I835" s="87">
        <f>VLOOKUP(A835,'[2]AJUSTE DE VALOR AN_11.5_MED_VIG'!$A$6:$I$6297,9,0)</f>
        <v>7.4383581925781588</v>
      </c>
    </row>
    <row r="836" s="81" customFormat="1" ht="15" customHeight="1">
      <c r="A836" s="82">
        <v>90193717</v>
      </c>
      <c r="B836" s="83">
        <v>20</v>
      </c>
      <c r="C836" s="84" t="s">
        <v>2701</v>
      </c>
      <c r="D836" s="84" t="s">
        <v>2702</v>
      </c>
      <c r="E836" s="84" t="s">
        <v>504</v>
      </c>
      <c r="F836" s="85">
        <v>1</v>
      </c>
      <c r="G836" s="86" t="s">
        <v>10036</v>
      </c>
      <c r="H836" s="86" t="s">
        <v>14</v>
      </c>
      <c r="I836" s="87">
        <f>VLOOKUP(A836,'[2]AJUSTE DE VALOR AN_11.5_MED_VIG'!$A$6:$I$6297,9,0)</f>
        <v>76.040688299987153</v>
      </c>
    </row>
    <row r="837" s="81" customFormat="1" ht="15" customHeight="1">
      <c r="A837" s="82">
        <v>90121767</v>
      </c>
      <c r="B837" s="83">
        <v>20</v>
      </c>
      <c r="C837" s="84" t="s">
        <v>2575</v>
      </c>
      <c r="D837" s="84" t="s">
        <v>2575</v>
      </c>
      <c r="E837" s="84" t="s">
        <v>511</v>
      </c>
      <c r="F837" s="85">
        <v>1</v>
      </c>
      <c r="G837" s="86" t="s">
        <v>64</v>
      </c>
      <c r="H837" s="86" t="s">
        <v>14</v>
      </c>
      <c r="I837" s="87">
        <f>VLOOKUP(A837,'[2]AJUSTE DE VALOR AN_11.5_MED_VIG'!$A$6:$I$6297,9,0)</f>
        <v>0.72693785796002364</v>
      </c>
    </row>
    <row r="838" s="81" customFormat="1" ht="15" customHeight="1">
      <c r="A838" s="82">
        <v>90309537</v>
      </c>
      <c r="B838" s="83" t="s">
        <v>10073</v>
      </c>
      <c r="C838" s="84" t="s">
        <v>6473</v>
      </c>
      <c r="D838" s="84" t="s">
        <v>6474</v>
      </c>
      <c r="E838" s="84" t="s">
        <v>69</v>
      </c>
      <c r="F838" s="85">
        <v>1</v>
      </c>
      <c r="G838" s="86" t="s">
        <v>64</v>
      </c>
      <c r="H838" s="86" t="s">
        <v>14</v>
      </c>
      <c r="I838" s="87">
        <f>VLOOKUP(A838,'[2]AJUSTE DE VALOR AN_11.5_MED_VIG'!$A$6:$I$6297,9,0)</f>
        <v>73.905370752589263</v>
      </c>
    </row>
    <row r="839" s="81" customFormat="1" ht="15" customHeight="1">
      <c r="A839" s="82">
        <v>90222296</v>
      </c>
      <c r="B839" s="83">
        <v>20</v>
      </c>
      <c r="C839" s="84" t="s">
        <v>1288</v>
      </c>
      <c r="D839" s="84" t="s">
        <v>1289</v>
      </c>
      <c r="E839" s="84" t="s">
        <v>69</v>
      </c>
      <c r="F839" s="85">
        <v>1</v>
      </c>
      <c r="G839" s="86" t="s">
        <v>10103</v>
      </c>
      <c r="H839" s="86" t="s">
        <v>14</v>
      </c>
      <c r="I839" s="87">
        <f>VLOOKUP(A839,'[2]AJUSTE DE VALOR AN_11.5_MED_VIG'!$A$6:$I$6297,9,0)</f>
        <v>9.0974358834083109</v>
      </c>
    </row>
    <row r="840" s="81" customFormat="1" ht="15" customHeight="1">
      <c r="A840" s="82">
        <v>92447309</v>
      </c>
      <c r="B840" s="83">
        <v>20</v>
      </c>
      <c r="C840" s="84" t="s">
        <v>2540</v>
      </c>
      <c r="D840" s="84" t="s">
        <v>2540</v>
      </c>
      <c r="E840" s="84" t="s">
        <v>504</v>
      </c>
      <c r="F840" s="85">
        <v>1</v>
      </c>
      <c r="G840" s="86" t="s">
        <v>10036</v>
      </c>
      <c r="H840" s="86" t="s">
        <v>14</v>
      </c>
      <c r="I840" s="87">
        <f>VLOOKUP(A840,'[2]AJUSTE DE VALOR AN_11.5_MED_VIG'!$A$6:$I$6297,9,0)</f>
        <v>1.2002889235285261</v>
      </c>
    </row>
    <row r="841" s="81" customFormat="1" ht="15" customHeight="1">
      <c r="A841" s="82">
        <v>92411460</v>
      </c>
      <c r="B841" s="83">
        <v>20</v>
      </c>
      <c r="C841" s="84" t="s">
        <v>7243</v>
      </c>
      <c r="D841" s="84" t="s">
        <v>7244</v>
      </c>
      <c r="E841" s="84" t="s">
        <v>520</v>
      </c>
      <c r="F841" s="85">
        <v>1</v>
      </c>
      <c r="G841" s="86" t="s">
        <v>10036</v>
      </c>
      <c r="H841" s="86" t="s">
        <v>14</v>
      </c>
      <c r="I841" s="87">
        <f>VLOOKUP(A841,'[2]AJUSTE DE VALOR AN_11.5_MED_VIG'!$A$6:$I$6297,9,0)</f>
        <v>9.6500695510602483</v>
      </c>
    </row>
    <row r="842" s="81" customFormat="1" ht="15" customHeight="1">
      <c r="A842" s="82">
        <v>90128168</v>
      </c>
      <c r="B842" s="83">
        <v>20</v>
      </c>
      <c r="C842" s="84" t="s">
        <v>5547</v>
      </c>
      <c r="D842" s="84" t="s">
        <v>5549</v>
      </c>
      <c r="E842" s="84" t="s">
        <v>21</v>
      </c>
      <c r="F842" s="85">
        <v>1</v>
      </c>
      <c r="G842" s="86" t="s">
        <v>436</v>
      </c>
      <c r="H842" s="86" t="s">
        <v>14</v>
      </c>
      <c r="I842" s="87">
        <f>VLOOKUP(A842,'[2]AJUSTE DE VALOR AN_11.5_MED_VIG'!$A$6:$I$6297,9,0)</f>
        <v>1.9315844811646712</v>
      </c>
    </row>
    <row r="843" s="81" customFormat="1" ht="15" customHeight="1">
      <c r="A843" s="82">
        <v>92426220</v>
      </c>
      <c r="B843" s="83">
        <v>20</v>
      </c>
      <c r="C843" s="84" t="s">
        <v>8929</v>
      </c>
      <c r="D843" s="84" t="s">
        <v>8930</v>
      </c>
      <c r="E843" s="84" t="s">
        <v>956</v>
      </c>
      <c r="F843" s="85">
        <v>1</v>
      </c>
      <c r="G843" s="86" t="s">
        <v>10103</v>
      </c>
      <c r="H843" s="86" t="s">
        <v>14</v>
      </c>
      <c r="I843" s="87">
        <f>VLOOKUP(A843,'[2]AJUSTE DE VALOR AN_11.5_MED_VIG'!$A$6:$I$6297,9,0)</f>
        <v>1.5217172159514627</v>
      </c>
    </row>
    <row r="844" s="81" customFormat="1" ht="15" customHeight="1">
      <c r="A844" s="82">
        <v>92265227</v>
      </c>
      <c r="B844" s="83">
        <v>20</v>
      </c>
      <c r="C844" s="84" t="s">
        <v>3648</v>
      </c>
      <c r="D844" s="84" t="s">
        <v>3649</v>
      </c>
      <c r="E844" s="84" t="s">
        <v>235</v>
      </c>
      <c r="F844" s="85">
        <v>1</v>
      </c>
      <c r="G844" s="86" t="s">
        <v>10103</v>
      </c>
      <c r="H844" s="86" t="s">
        <v>14</v>
      </c>
      <c r="I844" s="87">
        <f>VLOOKUP(A844,'[2]AJUSTE DE VALOR AN_11.5_MED_VIG'!$A$6:$I$6297,9,0)</f>
        <v>6.5559147160098519</v>
      </c>
    </row>
    <row r="845" s="81" customFormat="1" ht="15" customHeight="1">
      <c r="A845" s="82">
        <v>92459048</v>
      </c>
      <c r="B845" s="83">
        <v>20</v>
      </c>
      <c r="C845" s="84" t="s">
        <v>3389</v>
      </c>
      <c r="D845" s="84" t="s">
        <v>3390</v>
      </c>
      <c r="E845" s="84" t="s">
        <v>603</v>
      </c>
      <c r="F845" s="85">
        <v>20</v>
      </c>
      <c r="G845" s="86" t="s">
        <v>18</v>
      </c>
      <c r="H845" s="86" t="s">
        <v>19</v>
      </c>
      <c r="I845" s="87">
        <f>VLOOKUP(A845,'[2]AJUSTE DE VALOR AN_11.5_MED_VIG'!$A$6:$I$6297,9,0)</f>
        <v>1.2788249021372511</v>
      </c>
    </row>
    <row r="846" s="81" customFormat="1" ht="15" customHeight="1">
      <c r="A846" s="82">
        <v>92252559</v>
      </c>
      <c r="B846" s="83">
        <v>20</v>
      </c>
      <c r="C846" s="84" t="s">
        <v>188</v>
      </c>
      <c r="D846" s="84" t="s">
        <v>189</v>
      </c>
      <c r="E846" s="84" t="s">
        <v>190</v>
      </c>
      <c r="F846" s="85">
        <v>1</v>
      </c>
      <c r="G846" s="86" t="s">
        <v>64</v>
      </c>
      <c r="H846" s="86" t="s">
        <v>14</v>
      </c>
      <c r="I846" s="87">
        <f>VLOOKUP(A846,'[2]AJUSTE DE VALOR AN_11.5_MED_VIG'!$A$6:$I$6297,9,0)</f>
        <v>3.770117357723719</v>
      </c>
    </row>
    <row r="847" s="81" customFormat="1" ht="15" customHeight="1">
      <c r="A847" s="82">
        <v>90281403</v>
      </c>
      <c r="B847" s="83">
        <v>20</v>
      </c>
      <c r="C847" s="84" t="s">
        <v>2564</v>
      </c>
      <c r="D847" s="84" t="s">
        <v>2565</v>
      </c>
      <c r="E847" s="84" t="s">
        <v>554</v>
      </c>
      <c r="F847" s="85">
        <v>1</v>
      </c>
      <c r="G847" s="86" t="s">
        <v>10036</v>
      </c>
      <c r="H847" s="86" t="s">
        <v>14</v>
      </c>
      <c r="I847" s="87">
        <f>VLOOKUP(A847,'[2]AJUSTE DE VALOR AN_11.5_MED_VIG'!$A$6:$I$6297,9,0)</f>
        <v>7.2807050078891749</v>
      </c>
    </row>
    <row r="848" s="81" customFormat="1" ht="15" customHeight="1">
      <c r="A848" s="82">
        <v>92415377</v>
      </c>
      <c r="B848" s="83">
        <v>20</v>
      </c>
      <c r="C848" s="84" t="s">
        <v>7601</v>
      </c>
      <c r="D848" s="84" t="s">
        <v>7602</v>
      </c>
      <c r="E848" s="84" t="s">
        <v>334</v>
      </c>
      <c r="F848" s="85">
        <v>1</v>
      </c>
      <c r="G848" s="86" t="s">
        <v>10036</v>
      </c>
      <c r="H848" s="86" t="s">
        <v>14</v>
      </c>
      <c r="I848" s="87">
        <f>VLOOKUP(A848,'[2]AJUSTE DE VALOR AN_11.5_MED_VIG'!$A$6:$I$6297,9,0)</f>
        <v>27.607552951361193</v>
      </c>
    </row>
    <row r="849" s="81" customFormat="1" ht="15" customHeight="1">
      <c r="A849" s="82">
        <v>92415164</v>
      </c>
      <c r="B849" s="83">
        <v>20</v>
      </c>
      <c r="C849" s="84" t="s">
        <v>7440</v>
      </c>
      <c r="D849" s="84" t="s">
        <v>7441</v>
      </c>
      <c r="E849" s="84" t="s">
        <v>235</v>
      </c>
      <c r="F849" s="85">
        <v>1</v>
      </c>
      <c r="G849" s="86" t="s">
        <v>10120</v>
      </c>
      <c r="H849" s="86" t="s">
        <v>14</v>
      </c>
      <c r="I849" s="87">
        <f>VLOOKUP(A849,'[2]AJUSTE DE VALOR AN_11.5_MED_VIG'!$A$6:$I$6297,9,0)</f>
        <v>9.9399999999999995</v>
      </c>
    </row>
    <row r="850" s="81" customFormat="1" ht="15" customHeight="1">
      <c r="A850" s="82">
        <v>90204034</v>
      </c>
      <c r="B850" s="83">
        <v>20</v>
      </c>
      <c r="C850" s="84" t="s">
        <v>1912</v>
      </c>
      <c r="D850" s="84" t="s">
        <v>1912</v>
      </c>
      <c r="E850" s="84" t="s">
        <v>39</v>
      </c>
      <c r="F850" s="85">
        <v>1</v>
      </c>
      <c r="G850" s="86" t="s">
        <v>13</v>
      </c>
      <c r="H850" s="86" t="s">
        <v>14</v>
      </c>
      <c r="I850" s="87">
        <f>VLOOKUP(A850,'[2]AJUSTE DE VALOR AN_11.5_MED_VIG'!$A$6:$I$6297,9,0)</f>
        <v>30.116410818318432</v>
      </c>
    </row>
    <row r="851" s="81" customFormat="1" ht="15" customHeight="1">
      <c r="A851" s="82">
        <v>90205286</v>
      </c>
      <c r="B851" s="83">
        <v>20</v>
      </c>
      <c r="C851" s="84" t="s">
        <v>4928</v>
      </c>
      <c r="D851" s="84" t="s">
        <v>4929</v>
      </c>
      <c r="E851" s="84" t="s">
        <v>956</v>
      </c>
      <c r="F851" s="85">
        <v>1</v>
      </c>
      <c r="G851" s="86" t="s">
        <v>10103</v>
      </c>
      <c r="H851" s="86" t="s">
        <v>14</v>
      </c>
      <c r="I851" s="87">
        <f>VLOOKUP(A851,'[2]AJUSTE DE VALOR AN_11.5_MED_VIG'!$A$6:$I$6297,9,0)</f>
        <v>8.1167305307050999</v>
      </c>
    </row>
    <row r="852" s="81" customFormat="1" ht="15" customHeight="1">
      <c r="A852" s="82">
        <v>92181015</v>
      </c>
      <c r="B852" s="83">
        <v>20</v>
      </c>
      <c r="C852" s="84" t="s">
        <v>6955</v>
      </c>
      <c r="D852" s="84" t="s">
        <v>6957</v>
      </c>
      <c r="E852" s="84" t="s">
        <v>50</v>
      </c>
      <c r="F852" s="85">
        <v>1</v>
      </c>
      <c r="G852" s="86" t="s">
        <v>64</v>
      </c>
      <c r="H852" s="86" t="s">
        <v>14</v>
      </c>
      <c r="I852" s="87">
        <f>VLOOKUP(A852,'[2]AJUSTE DE VALOR AN_11.5_MED_VIG'!$A$6:$I$6297,9,0)</f>
        <v>13.375082871532809</v>
      </c>
    </row>
    <row r="853" s="81" customFormat="1" ht="15" customHeight="1">
      <c r="A853" s="82">
        <v>90304799</v>
      </c>
      <c r="B853" s="83">
        <v>20</v>
      </c>
      <c r="C853" s="84" t="s">
        <v>6981</v>
      </c>
      <c r="D853" s="84" t="s">
        <v>6981</v>
      </c>
      <c r="E853" s="84" t="s">
        <v>504</v>
      </c>
      <c r="F853" s="85">
        <v>1</v>
      </c>
      <c r="G853" s="86" t="s">
        <v>10036</v>
      </c>
      <c r="H853" s="86" t="s">
        <v>14</v>
      </c>
      <c r="I853" s="87">
        <f>VLOOKUP(A853,'[2]AJUSTE DE VALOR AN_11.5_MED_VIG'!$A$6:$I$6297,9,0)</f>
        <v>14.481382287808813</v>
      </c>
    </row>
    <row r="854" s="81" customFormat="1" ht="15" customHeight="1">
      <c r="A854" s="82">
        <v>92414010</v>
      </c>
      <c r="B854" s="83">
        <v>20</v>
      </c>
      <c r="C854" s="84" t="s">
        <v>7425</v>
      </c>
      <c r="D854" s="84" t="s">
        <v>7426</v>
      </c>
      <c r="E854" s="84" t="s">
        <v>157</v>
      </c>
      <c r="F854" s="85">
        <v>20</v>
      </c>
      <c r="G854" s="86" t="s">
        <v>10077</v>
      </c>
      <c r="H854" s="86" t="s">
        <v>19</v>
      </c>
      <c r="I854" s="87">
        <f>VLOOKUP(A854,'[2]AJUSTE DE VALOR AN_11.5_MED_VIG'!$A$6:$I$6297,9,0)</f>
        <v>0.7634806395237641</v>
      </c>
    </row>
    <row r="855" s="81" customFormat="1" ht="15" customHeight="1">
      <c r="A855" s="82">
        <v>90268237</v>
      </c>
      <c r="B855" s="83">
        <v>20</v>
      </c>
      <c r="C855" s="84" t="s">
        <v>2874</v>
      </c>
      <c r="D855" s="84" t="s">
        <v>2875</v>
      </c>
      <c r="E855" s="84" t="s">
        <v>603</v>
      </c>
      <c r="F855" s="85">
        <v>20</v>
      </c>
      <c r="G855" s="86" t="s">
        <v>18</v>
      </c>
      <c r="H855" s="86" t="s">
        <v>19</v>
      </c>
      <c r="I855" s="87">
        <f>VLOOKUP(A855,'[2]AJUSTE DE VALOR AN_11.5_MED_VIG'!$A$6:$I$6297,9,0)</f>
        <v>1.6751032847644112</v>
      </c>
    </row>
    <row r="856" s="81" customFormat="1" ht="15" customHeight="1">
      <c r="A856" s="82">
        <v>92428797</v>
      </c>
      <c r="B856" s="83">
        <v>20</v>
      </c>
      <c r="C856" s="84" t="s">
        <v>6627</v>
      </c>
      <c r="D856" s="84" t="s">
        <v>6629</v>
      </c>
      <c r="E856" s="84" t="s">
        <v>134</v>
      </c>
      <c r="F856" s="85">
        <v>1</v>
      </c>
      <c r="G856" s="86" t="s">
        <v>10103</v>
      </c>
      <c r="H856" s="86" t="s">
        <v>14</v>
      </c>
      <c r="I856" s="87">
        <f>VLOOKUP(A856,'[2]AJUSTE DE VALOR AN_11.5_MED_VIG'!$A$6:$I$6297,9,0)</f>
        <v>0.76948107600447169</v>
      </c>
    </row>
    <row r="857" s="81" customFormat="1" ht="15" customHeight="1">
      <c r="A857" s="82">
        <v>90135865</v>
      </c>
      <c r="B857" s="83">
        <v>20</v>
      </c>
      <c r="C857" s="84" t="s">
        <v>2713</v>
      </c>
      <c r="D857" s="84" t="s">
        <v>2714</v>
      </c>
      <c r="E857" s="84" t="s">
        <v>207</v>
      </c>
      <c r="F857" s="85">
        <v>1</v>
      </c>
      <c r="G857" s="86" t="s">
        <v>13</v>
      </c>
      <c r="H857" s="86" t="s">
        <v>14</v>
      </c>
      <c r="I857" s="87">
        <f>VLOOKUP(A857,'[2]AJUSTE DE VALOR AN_11.5_MED_VIG'!$A$6:$I$6297,9,0)</f>
        <v>19.63884987120127</v>
      </c>
    </row>
    <row r="858" s="81" customFormat="1" ht="15" customHeight="1">
      <c r="A858" s="82">
        <v>90151569</v>
      </c>
      <c r="B858" s="83">
        <v>20</v>
      </c>
      <c r="C858" s="84" t="s">
        <v>2181</v>
      </c>
      <c r="D858" s="84" t="s">
        <v>2181</v>
      </c>
      <c r="E858" s="84" t="s">
        <v>39</v>
      </c>
      <c r="F858" s="85">
        <v>1</v>
      </c>
      <c r="G858" s="86" t="s">
        <v>10036</v>
      </c>
      <c r="H858" s="86" t="s">
        <v>14</v>
      </c>
      <c r="I858" s="87">
        <f>VLOOKUP(A858,'[2]AJUSTE DE VALOR AN_11.5_MED_VIG'!$A$6:$I$6297,9,0)</f>
        <v>68.718446438264152</v>
      </c>
    </row>
    <row r="859" s="81" customFormat="1" ht="15" customHeight="1">
      <c r="A859" s="82">
        <v>90274016</v>
      </c>
      <c r="B859" s="83">
        <v>20</v>
      </c>
      <c r="C859" s="84" t="s">
        <v>5575</v>
      </c>
      <c r="D859" s="84" t="s">
        <v>5577</v>
      </c>
      <c r="E859" s="84" t="s">
        <v>69</v>
      </c>
      <c r="F859" s="85">
        <v>1</v>
      </c>
      <c r="G859" s="86" t="s">
        <v>10103</v>
      </c>
      <c r="H859" s="86" t="s">
        <v>14</v>
      </c>
      <c r="I859" s="87">
        <f>VLOOKUP(A859,'[2]AJUSTE DE VALOR AN_11.5_MED_VIG'!$A$6:$I$6297,9,0)</f>
        <v>0.68534111826909061</v>
      </c>
    </row>
    <row r="860" s="81" customFormat="1" ht="15" customHeight="1">
      <c r="A860" s="82">
        <v>90204417</v>
      </c>
      <c r="B860" s="83">
        <v>20</v>
      </c>
      <c r="C860" s="84" t="s">
        <v>885</v>
      </c>
      <c r="D860" s="84" t="s">
        <v>887</v>
      </c>
      <c r="E860" s="84" t="s">
        <v>888</v>
      </c>
      <c r="F860" s="85">
        <v>1</v>
      </c>
      <c r="G860" s="86" t="s">
        <v>10036</v>
      </c>
      <c r="H860" s="86" t="s">
        <v>14</v>
      </c>
      <c r="I860" s="87">
        <f>VLOOKUP(A860,'[2]AJUSTE DE VALOR AN_11.5_MED_VIG'!$A$6:$I$6297,9,0)</f>
        <v>61.182545842419195</v>
      </c>
    </row>
    <row r="861" s="81" customFormat="1" ht="15" customHeight="1">
      <c r="A861" s="82">
        <v>92375693</v>
      </c>
      <c r="B861" s="83">
        <v>20</v>
      </c>
      <c r="C861" s="84" t="s">
        <v>5658</v>
      </c>
      <c r="D861" s="84" t="s">
        <v>5659</v>
      </c>
      <c r="E861" s="84" t="s">
        <v>220</v>
      </c>
      <c r="F861" s="85">
        <v>1</v>
      </c>
      <c r="G861" s="86" t="s">
        <v>13</v>
      </c>
      <c r="H861" s="86" t="s">
        <v>14</v>
      </c>
      <c r="I861" s="87">
        <f>VLOOKUP(A861,'[2]AJUSTE DE VALOR AN_11.5_MED_VIG'!$A$6:$I$6297,9,0)</f>
        <v>177.64303589808335</v>
      </c>
    </row>
    <row r="862" s="81" customFormat="1" ht="15" customHeight="1">
      <c r="A862" s="82">
        <v>90222784</v>
      </c>
      <c r="B862" s="83">
        <v>20</v>
      </c>
      <c r="C862" s="84" t="s">
        <v>5033</v>
      </c>
      <c r="D862" s="84" t="s">
        <v>5034</v>
      </c>
      <c r="E862" s="84" t="s">
        <v>69</v>
      </c>
      <c r="F862" s="85">
        <v>1</v>
      </c>
      <c r="G862" s="86" t="s">
        <v>436</v>
      </c>
      <c r="H862" s="86" t="s">
        <v>14</v>
      </c>
      <c r="I862" s="87">
        <f>VLOOKUP(A862,'[2]AJUSTE DE VALOR AN_11.5_MED_VIG'!$A$6:$I$6297,9,0)</f>
        <v>2.1028778524111069</v>
      </c>
    </row>
    <row r="863" s="81" customFormat="1" ht="15" customHeight="1">
      <c r="A863" s="82">
        <v>90127218</v>
      </c>
      <c r="B863" s="83">
        <v>20</v>
      </c>
      <c r="C863" s="84" t="s">
        <v>3796</v>
      </c>
      <c r="D863" s="84" t="s">
        <v>3797</v>
      </c>
      <c r="E863" s="84" t="s">
        <v>21</v>
      </c>
      <c r="F863" s="85">
        <v>1</v>
      </c>
      <c r="G863" s="86" t="s">
        <v>10103</v>
      </c>
      <c r="H863" s="86" t="s">
        <v>14</v>
      </c>
      <c r="I863" s="87">
        <f>VLOOKUP(A863,'[2]AJUSTE DE VALOR AN_11.5_MED_VIG'!$A$6:$I$6297,9,0)</f>
        <v>2.930115064757604</v>
      </c>
    </row>
    <row r="864" s="81" customFormat="1" ht="15" customHeight="1">
      <c r="A864" s="82">
        <v>90286294</v>
      </c>
      <c r="B864" s="83">
        <v>20</v>
      </c>
      <c r="C864" s="84" t="s">
        <v>5346</v>
      </c>
      <c r="D864" s="84" t="s">
        <v>5346</v>
      </c>
      <c r="E864" s="84" t="s">
        <v>792</v>
      </c>
      <c r="F864" s="85">
        <v>1</v>
      </c>
      <c r="G864" s="86" t="s">
        <v>64</v>
      </c>
      <c r="H864" s="86" t="s">
        <v>14</v>
      </c>
      <c r="I864" s="87">
        <f>VLOOKUP(A864,'[2]AJUSTE DE VALOR AN_11.5_MED_VIG'!$A$6:$I$6297,9,0)</f>
        <v>11.78448872278404</v>
      </c>
    </row>
    <row r="865" s="81" customFormat="1" ht="15" customHeight="1">
      <c r="A865" s="82">
        <v>90153260</v>
      </c>
      <c r="B865" s="83">
        <v>20</v>
      </c>
      <c r="C865" s="84" t="s">
        <v>3966</v>
      </c>
      <c r="D865" s="84" t="s">
        <v>3966</v>
      </c>
      <c r="E865" s="84" t="s">
        <v>39</v>
      </c>
      <c r="F865" s="85">
        <v>1</v>
      </c>
      <c r="G865" s="86" t="s">
        <v>10103</v>
      </c>
      <c r="H865" s="86" t="s">
        <v>14</v>
      </c>
      <c r="I865" s="87">
        <f>VLOOKUP(A865,'[2]AJUSTE DE VALOR AN_11.5_MED_VIG'!$A$6:$I$6297,9,0)</f>
        <v>5.6170757915676397</v>
      </c>
    </row>
    <row r="866" s="81" customFormat="1" ht="15" customHeight="1">
      <c r="A866" s="82">
        <v>90931017</v>
      </c>
      <c r="B866" s="83">
        <v>20</v>
      </c>
      <c r="C866" s="84" t="s">
        <v>1661</v>
      </c>
      <c r="D866" s="84" t="s">
        <v>1662</v>
      </c>
      <c r="E866" s="84" t="s">
        <v>39</v>
      </c>
      <c r="F866" s="85">
        <v>1</v>
      </c>
      <c r="G866" s="86" t="s">
        <v>10103</v>
      </c>
      <c r="H866" s="86" t="s">
        <v>14</v>
      </c>
      <c r="I866" s="87">
        <f>VLOOKUP(A866,'[2]AJUSTE DE VALOR AN_11.5_MED_VIG'!$A$6:$I$6297,9,0)</f>
        <v>0.61825404981183718</v>
      </c>
    </row>
    <row r="867" s="81" customFormat="1" ht="15" customHeight="1">
      <c r="A867" s="82">
        <v>90262786</v>
      </c>
      <c r="B867" s="83">
        <v>20</v>
      </c>
      <c r="C867" s="84" t="s">
        <v>3884</v>
      </c>
      <c r="D867" s="84" t="s">
        <v>3884</v>
      </c>
      <c r="E867" s="84" t="s">
        <v>244</v>
      </c>
      <c r="F867" s="85">
        <v>1</v>
      </c>
      <c r="G867" s="86" t="s">
        <v>64</v>
      </c>
      <c r="H867" s="86" t="s">
        <v>14</v>
      </c>
      <c r="I867" s="87">
        <f>VLOOKUP(A867,'[2]AJUSTE DE VALOR AN_11.5_MED_VIG'!$A$6:$I$6297,9,0)</f>
        <v>4.930320731898405</v>
      </c>
    </row>
    <row r="868" s="81" customFormat="1" ht="15" customHeight="1">
      <c r="A868" s="82">
        <v>90145631</v>
      </c>
      <c r="B868" s="83">
        <v>20</v>
      </c>
      <c r="C868" s="84" t="s">
        <v>172</v>
      </c>
      <c r="D868" s="84" t="s">
        <v>178</v>
      </c>
      <c r="E868" s="84" t="s">
        <v>17</v>
      </c>
      <c r="F868" s="85">
        <v>1</v>
      </c>
      <c r="G868" s="86" t="s">
        <v>10036</v>
      </c>
      <c r="H868" s="86" t="s">
        <v>14</v>
      </c>
      <c r="I868" s="87">
        <f>VLOOKUP(A868,'[2]AJUSTE DE VALOR AN_11.5_MED_VIG'!$A$6:$I$6297,9,0)</f>
        <v>2.3305413850370846</v>
      </c>
    </row>
    <row r="869" s="81" customFormat="1" ht="15" customHeight="1">
      <c r="A869" s="82">
        <v>92022014</v>
      </c>
      <c r="B869" s="83">
        <v>20</v>
      </c>
      <c r="C869" s="84" t="s">
        <v>6572</v>
      </c>
      <c r="D869" s="84" t="s">
        <v>6576</v>
      </c>
      <c r="E869" s="84" t="s">
        <v>69</v>
      </c>
      <c r="F869" s="85">
        <v>1</v>
      </c>
      <c r="G869" s="86" t="s">
        <v>10103</v>
      </c>
      <c r="H869" s="86" t="s">
        <v>14</v>
      </c>
      <c r="I869" s="87">
        <f>VLOOKUP(A869,'[2]AJUSTE DE VALOR AN_11.5_MED_VIG'!$A$6:$I$6297,9,0)</f>
        <v>20.120896020782535</v>
      </c>
    </row>
    <row r="870" s="81" customFormat="1" ht="15" customHeight="1">
      <c r="A870" s="82">
        <v>90281527</v>
      </c>
      <c r="B870" s="83">
        <v>20</v>
      </c>
      <c r="C870" s="84" t="s">
        <v>5771</v>
      </c>
      <c r="D870" s="84" t="s">
        <v>5771</v>
      </c>
      <c r="E870" s="84" t="s">
        <v>554</v>
      </c>
      <c r="F870" s="85">
        <v>1</v>
      </c>
      <c r="G870" s="86" t="s">
        <v>485</v>
      </c>
      <c r="H870" s="86" t="s">
        <v>14</v>
      </c>
      <c r="I870" s="87">
        <f>VLOOKUP(A870,'[2]AJUSTE DE VALOR AN_11.5_MED_VIG'!$A$6:$I$6297,9,0)</f>
        <v>7.2302014120015787</v>
      </c>
    </row>
    <row r="871" s="81" customFormat="1" ht="15" customHeight="1">
      <c r="A871" s="82">
        <v>90939042</v>
      </c>
      <c r="B871" s="83">
        <v>20</v>
      </c>
      <c r="C871" s="84" t="s">
        <v>5669</v>
      </c>
      <c r="D871" s="84" t="s">
        <v>5669</v>
      </c>
      <c r="E871" s="84" t="s">
        <v>1744</v>
      </c>
      <c r="F871" s="85">
        <v>1</v>
      </c>
      <c r="G871" s="86" t="s">
        <v>10036</v>
      </c>
      <c r="H871" s="86" t="s">
        <v>14</v>
      </c>
      <c r="I871" s="87">
        <f>VLOOKUP(A871,'[2]AJUSTE DE VALOR AN_11.5_MED_VIG'!$A$6:$I$6297,9,0)</f>
        <v>249.06787323685606</v>
      </c>
    </row>
    <row r="872" s="81" customFormat="1" ht="15" customHeight="1">
      <c r="A872" s="82">
        <v>90154967</v>
      </c>
      <c r="B872" s="83">
        <v>20</v>
      </c>
      <c r="C872" s="84" t="s">
        <v>9680</v>
      </c>
      <c r="D872" s="84" t="s">
        <v>9681</v>
      </c>
      <c r="E872" s="84" t="s">
        <v>220</v>
      </c>
      <c r="F872" s="85">
        <v>15</v>
      </c>
      <c r="G872" s="86" t="s">
        <v>10077</v>
      </c>
      <c r="H872" s="86" t="s">
        <v>19</v>
      </c>
      <c r="I872" s="87">
        <f>VLOOKUP(A872,'[2]AJUSTE DE VALOR AN_11.5_MED_VIG'!$A$6:$I$6297,9,0)</f>
        <v>3.1403618762278165</v>
      </c>
    </row>
    <row r="873" s="81" customFormat="1" ht="15" customHeight="1">
      <c r="A873" s="82">
        <v>90308026</v>
      </c>
      <c r="B873" s="83">
        <v>20</v>
      </c>
      <c r="C873" s="84" t="s">
        <v>7513</v>
      </c>
      <c r="D873" s="84" t="s">
        <v>7514</v>
      </c>
      <c r="E873" s="84" t="s">
        <v>139</v>
      </c>
      <c r="F873" s="85">
        <v>50</v>
      </c>
      <c r="G873" s="86" t="s">
        <v>18</v>
      </c>
      <c r="H873" s="86" t="s">
        <v>19</v>
      </c>
      <c r="I873" s="87">
        <f>VLOOKUP(A873,'[2]AJUSTE DE VALOR AN_11.5_MED_VIG'!$A$6:$I$6297,9,0)</f>
        <v>0.63945359307711036</v>
      </c>
    </row>
    <row r="874" s="81" customFormat="1" ht="15" customHeight="1">
      <c r="A874" s="82">
        <v>90125070</v>
      </c>
      <c r="B874" s="83">
        <v>20</v>
      </c>
      <c r="C874" s="84" t="s">
        <v>9358</v>
      </c>
      <c r="D874" s="84" t="s">
        <v>9358</v>
      </c>
      <c r="E874" s="84" t="s">
        <v>50</v>
      </c>
      <c r="F874" s="85">
        <v>1</v>
      </c>
      <c r="G874" s="86" t="s">
        <v>64</v>
      </c>
      <c r="H874" s="86" t="s">
        <v>14</v>
      </c>
      <c r="I874" s="87">
        <f>VLOOKUP(A874,'[2]AJUSTE DE VALOR AN_11.5_MED_VIG'!$A$6:$I$6297,9,0)</f>
        <v>3.2978174932842661</v>
      </c>
    </row>
    <row r="875" s="81" customFormat="1" ht="15" customHeight="1">
      <c r="A875" s="82">
        <v>90200373</v>
      </c>
      <c r="B875" s="83">
        <v>20</v>
      </c>
      <c r="C875" s="84" t="s">
        <v>2719</v>
      </c>
      <c r="D875" s="84" t="s">
        <v>2719</v>
      </c>
      <c r="E875" s="84" t="s">
        <v>231</v>
      </c>
      <c r="F875" s="85">
        <v>20</v>
      </c>
      <c r="G875" s="86" t="s">
        <v>18</v>
      </c>
      <c r="H875" s="86" t="s">
        <v>19</v>
      </c>
      <c r="I875" s="87">
        <f>VLOOKUP(A875,'[2]AJUSTE DE VALOR AN_11.5_MED_VIG'!$A$6:$I$6297,9,0)</f>
        <v>0.34665118622041186</v>
      </c>
    </row>
    <row r="876" s="81" customFormat="1" ht="15" customHeight="1">
      <c r="A876" s="82">
        <v>92452809</v>
      </c>
      <c r="B876" s="83">
        <v>20</v>
      </c>
      <c r="C876" s="84" t="s">
        <v>4215</v>
      </c>
      <c r="D876" s="84" t="s">
        <v>4215</v>
      </c>
      <c r="E876" s="84" t="s">
        <v>334</v>
      </c>
      <c r="F876" s="85">
        <v>1</v>
      </c>
      <c r="G876" s="86" t="s">
        <v>64</v>
      </c>
      <c r="H876" s="86" t="s">
        <v>14</v>
      </c>
      <c r="I876" s="87">
        <f>VLOOKUP(A876,'[2]AJUSTE DE VALOR AN_11.5_MED_VIG'!$A$6:$I$6297,9,0)</f>
        <v>2.6304031457401145</v>
      </c>
    </row>
    <row r="877" s="81" customFormat="1" ht="15" customHeight="1">
      <c r="A877" s="82">
        <v>90306333</v>
      </c>
      <c r="B877" s="83">
        <v>20</v>
      </c>
      <c r="C877" s="84" t="s">
        <v>2618</v>
      </c>
      <c r="D877" s="84" t="s">
        <v>2618</v>
      </c>
      <c r="E877" s="84" t="s">
        <v>536</v>
      </c>
      <c r="F877" s="85">
        <v>1</v>
      </c>
      <c r="G877" s="86" t="s">
        <v>10036</v>
      </c>
      <c r="H877" s="86" t="s">
        <v>14</v>
      </c>
      <c r="I877" s="87">
        <f>VLOOKUP(A877,'[2]AJUSTE DE VALOR AN_11.5_MED_VIG'!$A$6:$I$6297,9,0)</f>
        <v>5.7755120467283589</v>
      </c>
    </row>
    <row r="878" s="81" customFormat="1" ht="15" customHeight="1">
      <c r="A878" s="82">
        <v>92431542</v>
      </c>
      <c r="B878" s="83">
        <v>20</v>
      </c>
      <c r="C878" s="84" t="s">
        <v>9608</v>
      </c>
      <c r="D878" s="84" t="s">
        <v>9609</v>
      </c>
      <c r="E878" s="84" t="s">
        <v>633</v>
      </c>
      <c r="F878" s="85">
        <v>1</v>
      </c>
      <c r="G878" s="86" t="s">
        <v>10103</v>
      </c>
      <c r="H878" s="86" t="s">
        <v>14</v>
      </c>
      <c r="I878" s="87">
        <f>VLOOKUP(A878,'[2]AJUSTE DE VALOR AN_11.5_MED_VIG'!$A$6:$I$6297,9,0)</f>
        <v>2.1043488883491057</v>
      </c>
    </row>
    <row r="879" s="81" customFormat="1" ht="15" customHeight="1">
      <c r="A879" s="82">
        <v>90183487</v>
      </c>
      <c r="B879" s="83">
        <v>20</v>
      </c>
      <c r="C879" s="84" t="s">
        <v>5421</v>
      </c>
      <c r="D879" s="84" t="s">
        <v>5420</v>
      </c>
      <c r="E879" s="84" t="s">
        <v>603</v>
      </c>
      <c r="F879" s="85">
        <v>1</v>
      </c>
      <c r="G879" s="86" t="s">
        <v>10036</v>
      </c>
      <c r="H879" s="86" t="s">
        <v>14</v>
      </c>
      <c r="I879" s="87">
        <f>VLOOKUP(A879,'[2]AJUSTE DE VALOR AN_11.5_MED_VIG'!$A$6:$I$6297,9,0)</f>
        <v>12.497507348026907</v>
      </c>
    </row>
    <row r="880" s="81" customFormat="1" ht="15" customHeight="1">
      <c r="A880" s="82">
        <v>90412028</v>
      </c>
      <c r="B880" s="83">
        <v>20</v>
      </c>
      <c r="C880" s="84" t="s">
        <v>2393</v>
      </c>
      <c r="D880" s="84" t="s">
        <v>2396</v>
      </c>
      <c r="E880" s="84" t="s">
        <v>220</v>
      </c>
      <c r="F880" s="85">
        <v>1</v>
      </c>
      <c r="G880" s="86" t="s">
        <v>10103</v>
      </c>
      <c r="H880" s="86" t="s">
        <v>14</v>
      </c>
      <c r="I880" s="87">
        <f>VLOOKUP(A880,'[2]AJUSTE DE VALOR AN_11.5_MED_VIG'!$A$6:$I$6297,9,0)</f>
        <v>0.61468737224324665</v>
      </c>
    </row>
    <row r="881" s="81" customFormat="1" ht="15" customHeight="1">
      <c r="A881" s="82">
        <v>92437710</v>
      </c>
      <c r="B881" s="83">
        <v>20</v>
      </c>
      <c r="C881" s="84" t="s">
        <v>3802</v>
      </c>
      <c r="D881" s="84" t="s">
        <v>3804</v>
      </c>
      <c r="E881" s="84" t="s">
        <v>92</v>
      </c>
      <c r="F881" s="85">
        <v>1</v>
      </c>
      <c r="G881" s="86" t="s">
        <v>10103</v>
      </c>
      <c r="H881" s="86" t="s">
        <v>14</v>
      </c>
      <c r="I881" s="87">
        <f>VLOOKUP(A881,'[2]AJUSTE DE VALOR AN_11.5_MED_VIG'!$A$6:$I$6297,9,0)</f>
        <v>5.2261229042951012</v>
      </c>
    </row>
    <row r="882" s="81" customFormat="1" ht="15" customHeight="1">
      <c r="A882" s="82">
        <v>90296516</v>
      </c>
      <c r="B882" s="83">
        <v>20</v>
      </c>
      <c r="C882" s="84" t="s">
        <v>8352</v>
      </c>
      <c r="D882" s="84" t="s">
        <v>8354</v>
      </c>
      <c r="E882" s="84" t="s">
        <v>247</v>
      </c>
      <c r="F882" s="85">
        <v>1</v>
      </c>
      <c r="G882" s="86" t="s">
        <v>13</v>
      </c>
      <c r="H882" s="86" t="s">
        <v>14</v>
      </c>
      <c r="I882" s="87">
        <f>VLOOKUP(A882,'[2]AJUSTE DE VALOR AN_11.5_MED_VIG'!$A$6:$I$6297,9,0)</f>
        <v>84.591884053173672</v>
      </c>
    </row>
    <row r="883" s="81" customFormat="1" ht="15" customHeight="1">
      <c r="A883" s="82">
        <v>92188010</v>
      </c>
      <c r="B883" s="83">
        <v>20</v>
      </c>
      <c r="C883" s="84" t="s">
        <v>1788</v>
      </c>
      <c r="D883" s="84" t="s">
        <v>1789</v>
      </c>
      <c r="E883" s="84" t="s">
        <v>220</v>
      </c>
      <c r="F883" s="85">
        <v>1</v>
      </c>
      <c r="G883" s="86" t="s">
        <v>10103</v>
      </c>
      <c r="H883" s="86" t="s">
        <v>14</v>
      </c>
      <c r="I883" s="87">
        <f>VLOOKUP(A883,'[2]AJUSTE DE VALOR AN_11.5_MED_VIG'!$A$6:$I$6297,9,0)</f>
        <v>3.3912693716065907</v>
      </c>
    </row>
    <row r="884" s="81" customFormat="1" ht="15" customHeight="1">
      <c r="A884" s="82">
        <v>92456022</v>
      </c>
      <c r="B884" s="83">
        <v>20</v>
      </c>
      <c r="C884" s="84" t="s">
        <v>1069</v>
      </c>
      <c r="D884" s="84" t="s">
        <v>1069</v>
      </c>
      <c r="E884" s="84" t="s">
        <v>17</v>
      </c>
      <c r="F884" s="85">
        <v>1</v>
      </c>
      <c r="G884" s="86" t="s">
        <v>10103</v>
      </c>
      <c r="H884" s="86" t="s">
        <v>14</v>
      </c>
      <c r="I884" s="87">
        <f>VLOOKUP(A884,'[2]AJUSTE DE VALOR AN_11.5_MED_VIG'!$A$6:$I$6297,9,0)</f>
        <v>12.321579320819813</v>
      </c>
    </row>
    <row r="885" s="81" customFormat="1" ht="15" customHeight="1">
      <c r="A885" s="82">
        <v>90138023</v>
      </c>
      <c r="B885" s="83">
        <v>20</v>
      </c>
      <c r="C885" s="84" t="s">
        <v>1230</v>
      </c>
      <c r="D885" s="84" t="s">
        <v>1231</v>
      </c>
      <c r="E885" s="84" t="s">
        <v>703</v>
      </c>
      <c r="F885" s="85">
        <v>1</v>
      </c>
      <c r="G885" s="86" t="s">
        <v>64</v>
      </c>
      <c r="H885" s="86" t="s">
        <v>14</v>
      </c>
      <c r="I885" s="87">
        <f>VLOOKUP(A885,'[2]AJUSTE DE VALOR AN_11.5_MED_VIG'!$A$6:$I$6297,9,0)</f>
        <v>17.382242305595604</v>
      </c>
    </row>
    <row r="886" s="81" customFormat="1" ht="15" customHeight="1">
      <c r="A886" s="82">
        <v>92417370</v>
      </c>
      <c r="B886" s="83">
        <v>20</v>
      </c>
      <c r="C886" s="84" t="s">
        <v>7788</v>
      </c>
      <c r="D886" s="84" t="s">
        <v>7788</v>
      </c>
      <c r="E886" s="84" t="s">
        <v>24</v>
      </c>
      <c r="F886" s="85">
        <v>1</v>
      </c>
      <c r="G886" s="86" t="s">
        <v>436</v>
      </c>
      <c r="H886" s="86" t="s">
        <v>14</v>
      </c>
      <c r="I886" s="87">
        <f>VLOOKUP(A886,'[2]AJUSTE DE VALOR AN_11.5_MED_VIG'!$A$6:$I$6297,9,0)</f>
        <v>3.530249732089509</v>
      </c>
    </row>
    <row r="887" s="81" customFormat="1" ht="15" customHeight="1">
      <c r="A887" s="82">
        <v>92460844</v>
      </c>
      <c r="B887" s="83">
        <v>20</v>
      </c>
      <c r="C887" s="84" t="s">
        <v>8719</v>
      </c>
      <c r="D887" s="84" t="s">
        <v>8720</v>
      </c>
      <c r="E887" s="84" t="s">
        <v>956</v>
      </c>
      <c r="F887" s="85">
        <v>1</v>
      </c>
      <c r="G887" s="86" t="s">
        <v>10103</v>
      </c>
      <c r="H887" s="86" t="s">
        <v>14</v>
      </c>
      <c r="I887" s="87">
        <f>VLOOKUP(A887,'[2]AJUSTE DE VALOR AN_11.5_MED_VIG'!$A$6:$I$6297,9,0)</f>
        <v>7.3358699404061314</v>
      </c>
    </row>
    <row r="888" s="81" customFormat="1" ht="15" customHeight="1">
      <c r="A888" s="82">
        <v>92390641</v>
      </c>
      <c r="B888" s="83">
        <v>20</v>
      </c>
      <c r="C888" s="84" t="s">
        <v>3238</v>
      </c>
      <c r="D888" s="84" t="s">
        <v>3239</v>
      </c>
      <c r="E888" s="84" t="s">
        <v>603</v>
      </c>
      <c r="F888" s="85">
        <v>1</v>
      </c>
      <c r="G888" s="86" t="s">
        <v>64</v>
      </c>
      <c r="H888" s="86" t="s">
        <v>14</v>
      </c>
      <c r="I888" s="87">
        <f>VLOOKUP(A888,'[2]AJUSTE DE VALOR AN_11.5_MED_VIG'!$A$6:$I$6297,9,0)</f>
        <v>335.57558052894677</v>
      </c>
    </row>
    <row r="889" s="81" customFormat="1" ht="15" customHeight="1">
      <c r="A889" s="82">
        <v>90125614</v>
      </c>
      <c r="B889" s="83">
        <v>20</v>
      </c>
      <c r="C889" s="84" t="s">
        <v>7151</v>
      </c>
      <c r="D889" s="84" t="s">
        <v>7152</v>
      </c>
      <c r="E889" s="84" t="s">
        <v>50</v>
      </c>
      <c r="F889" s="85">
        <v>1</v>
      </c>
      <c r="G889" s="86" t="s">
        <v>64</v>
      </c>
      <c r="H889" s="86" t="s">
        <v>14</v>
      </c>
      <c r="I889" s="87">
        <f>VLOOKUP(A889,'[2]AJUSTE DE VALOR AN_11.5_MED_VIG'!$A$6:$I$6297,9,0)</f>
        <v>0.95793410233398879</v>
      </c>
    </row>
    <row r="890" s="81" customFormat="1" ht="15" customHeight="1">
      <c r="A890" s="82">
        <v>90301285</v>
      </c>
      <c r="B890" s="83">
        <v>20</v>
      </c>
      <c r="C890" s="84" t="s">
        <v>8931</v>
      </c>
      <c r="D890" s="84" t="s">
        <v>8932</v>
      </c>
      <c r="E890" s="84" t="s">
        <v>956</v>
      </c>
      <c r="F890" s="85">
        <v>1</v>
      </c>
      <c r="G890" s="86" t="s">
        <v>10103</v>
      </c>
      <c r="H890" s="86" t="s">
        <v>14</v>
      </c>
      <c r="I890" s="87">
        <f>VLOOKUP(A890,'[2]AJUSTE DE VALOR AN_11.5_MED_VIG'!$A$6:$I$6297,9,0)</f>
        <v>1.4761702538982042</v>
      </c>
    </row>
    <row r="891" s="81" customFormat="1" ht="15" customHeight="1">
      <c r="A891" s="82">
        <v>90312902</v>
      </c>
      <c r="B891" s="83">
        <v>20</v>
      </c>
      <c r="C891" s="84" t="s">
        <v>5562</v>
      </c>
      <c r="D891" s="84" t="s">
        <v>5562</v>
      </c>
      <c r="E891" s="84" t="s">
        <v>17</v>
      </c>
      <c r="F891" s="85">
        <v>1</v>
      </c>
      <c r="G891" s="86" t="s">
        <v>10103</v>
      </c>
      <c r="H891" s="86" t="s">
        <v>14</v>
      </c>
      <c r="I891" s="87">
        <f>VLOOKUP(A891,'[2]AJUSTE DE VALOR AN_11.5_MED_VIG'!$A$6:$I$6297,9,0)</f>
        <v>2.2177066531072627</v>
      </c>
    </row>
    <row r="892" s="81" customFormat="1" ht="15" customHeight="1">
      <c r="A892" s="82">
        <v>92421504</v>
      </c>
      <c r="B892" s="83">
        <v>20</v>
      </c>
      <c r="C892" s="84" t="s">
        <v>2059</v>
      </c>
      <c r="D892" s="84" t="s">
        <v>2060</v>
      </c>
      <c r="E892" s="84" t="s">
        <v>69</v>
      </c>
      <c r="F892" s="85">
        <v>1</v>
      </c>
      <c r="G892" s="86" t="s">
        <v>64</v>
      </c>
      <c r="H892" s="86" t="s">
        <v>14</v>
      </c>
      <c r="I892" s="87">
        <f>VLOOKUP(A892,'[2]AJUSTE DE VALOR AN_11.5_MED_VIG'!$A$6:$I$6297,9,0)</f>
        <v>3.5938427866087737</v>
      </c>
    </row>
    <row r="893" s="81" customFormat="1" ht="15" customHeight="1">
      <c r="A893" s="82">
        <v>90298934</v>
      </c>
      <c r="B893" s="83">
        <v>20</v>
      </c>
      <c r="C893" s="84" t="s">
        <v>5560</v>
      </c>
      <c r="D893" s="84" t="s">
        <v>5561</v>
      </c>
      <c r="E893" s="84" t="s">
        <v>956</v>
      </c>
      <c r="F893" s="85">
        <v>1</v>
      </c>
      <c r="G893" s="86" t="s">
        <v>10103</v>
      </c>
      <c r="H893" s="86" t="s">
        <v>14</v>
      </c>
      <c r="I893" s="87">
        <f>VLOOKUP(A893,'[2]AJUSTE DE VALOR AN_11.5_MED_VIG'!$A$6:$I$6297,9,0)</f>
        <v>5.3122953152080168</v>
      </c>
    </row>
    <row r="894" s="81" customFormat="1" ht="15" customHeight="1">
      <c r="A894" s="82">
        <v>90301463</v>
      </c>
      <c r="B894" s="83">
        <v>20</v>
      </c>
      <c r="C894" s="84" t="s">
        <v>4864</v>
      </c>
      <c r="D894" s="84" t="s">
        <v>4866</v>
      </c>
      <c r="E894" s="84" t="s">
        <v>39</v>
      </c>
      <c r="F894" s="85">
        <v>1</v>
      </c>
      <c r="G894" s="86" t="s">
        <v>70</v>
      </c>
      <c r="H894" s="86" t="s">
        <v>14</v>
      </c>
      <c r="I894" s="87">
        <f>VLOOKUP(A894,'[2]AJUSTE DE VALOR AN_11.5_MED_VIG'!$A$6:$I$6297,9,0)</f>
        <v>24.879017303383296</v>
      </c>
    </row>
    <row r="895" s="81" customFormat="1" ht="15" customHeight="1">
      <c r="A895" s="82">
        <v>92452310</v>
      </c>
      <c r="B895" s="83">
        <v>20</v>
      </c>
      <c r="C895" s="84" t="s">
        <v>1244</v>
      </c>
      <c r="D895" s="84" t="s">
        <v>1244</v>
      </c>
      <c r="E895" s="84" t="s">
        <v>504</v>
      </c>
      <c r="F895" s="85">
        <v>1</v>
      </c>
      <c r="G895" s="86" t="s">
        <v>64</v>
      </c>
      <c r="H895" s="86" t="s">
        <v>14</v>
      </c>
      <c r="I895" s="87">
        <f>VLOOKUP(A895,'[2]AJUSTE DE VALOR AN_11.5_MED_VIG'!$A$6:$I$6297,9,0)</f>
        <v>1.9322272289164208</v>
      </c>
    </row>
    <row r="896" s="81" customFormat="1" ht="15" customHeight="1">
      <c r="A896" s="82">
        <v>90912012</v>
      </c>
      <c r="B896" s="83">
        <v>20</v>
      </c>
      <c r="C896" s="84" t="s">
        <v>3310</v>
      </c>
      <c r="D896" s="84" t="s">
        <v>3311</v>
      </c>
      <c r="E896" s="84" t="s">
        <v>603</v>
      </c>
      <c r="F896" s="85">
        <v>1</v>
      </c>
      <c r="G896" s="86" t="s">
        <v>64</v>
      </c>
      <c r="H896" s="86" t="s">
        <v>14</v>
      </c>
      <c r="I896" s="87">
        <f>VLOOKUP(A896,'[2]AJUSTE DE VALOR AN_11.5_MED_VIG'!$A$6:$I$6297,9,0)</f>
        <v>5.0889737514804976</v>
      </c>
    </row>
    <row r="897" s="81" customFormat="1" ht="15" customHeight="1">
      <c r="A897" s="82">
        <v>90121899</v>
      </c>
      <c r="B897" s="83">
        <v>20</v>
      </c>
      <c r="C897" s="84" t="s">
        <v>2500</v>
      </c>
      <c r="D897" s="84" t="s">
        <v>2500</v>
      </c>
      <c r="E897" s="84" t="s">
        <v>511</v>
      </c>
      <c r="F897" s="85">
        <v>1</v>
      </c>
      <c r="G897" s="86" t="s">
        <v>64</v>
      </c>
      <c r="H897" s="86" t="s">
        <v>14</v>
      </c>
      <c r="I897" s="87">
        <f>VLOOKUP(A897,'[2]AJUSTE DE VALOR AN_11.5_MED_VIG'!$A$6:$I$6297,9,0)</f>
        <v>0.71110495258898765</v>
      </c>
    </row>
    <row r="898" s="81" customFormat="1" ht="15" customHeight="1">
      <c r="A898" s="82">
        <v>90120876</v>
      </c>
      <c r="B898" s="83">
        <v>20</v>
      </c>
      <c r="C898" s="84" t="s">
        <v>507</v>
      </c>
      <c r="D898" s="84" t="s">
        <v>508</v>
      </c>
      <c r="E898" s="84" t="s">
        <v>506</v>
      </c>
      <c r="F898" s="85">
        <v>1</v>
      </c>
      <c r="G898" s="86" t="s">
        <v>10036</v>
      </c>
      <c r="H898" s="86" t="s">
        <v>14</v>
      </c>
      <c r="I898" s="87">
        <f>VLOOKUP(A898,'[2]AJUSTE DE VALOR AN_11.5_MED_VIG'!$A$6:$I$6297,9,0)</f>
        <v>7.2327128724928365</v>
      </c>
    </row>
    <row r="899" s="81" customFormat="1" ht="15" customHeight="1">
      <c r="A899" s="82">
        <v>90193571</v>
      </c>
      <c r="B899" s="83">
        <v>20</v>
      </c>
      <c r="C899" s="84" t="s">
        <v>5812</v>
      </c>
      <c r="D899" s="84" t="s">
        <v>5812</v>
      </c>
      <c r="E899" s="84" t="s">
        <v>504</v>
      </c>
      <c r="F899" s="85">
        <v>1</v>
      </c>
      <c r="G899" s="86" t="s">
        <v>64</v>
      </c>
      <c r="H899" s="86" t="s">
        <v>14</v>
      </c>
      <c r="I899" s="87">
        <f>VLOOKUP(A899,'[2]AJUSTE DE VALOR AN_11.5_MED_VIG'!$A$6:$I$6297,9,0)</f>
        <v>0.86983983497588246</v>
      </c>
    </row>
    <row r="900" s="81" customFormat="1" ht="15" customHeight="1">
      <c r="A900" s="82">
        <v>90936752</v>
      </c>
      <c r="B900" s="83">
        <v>20</v>
      </c>
      <c r="C900" s="84" t="s">
        <v>7656</v>
      </c>
      <c r="D900" s="84" t="s">
        <v>7656</v>
      </c>
      <c r="E900" s="84" t="s">
        <v>484</v>
      </c>
      <c r="F900" s="85">
        <v>1</v>
      </c>
      <c r="G900" s="86" t="s">
        <v>485</v>
      </c>
      <c r="H900" s="86" t="s">
        <v>14</v>
      </c>
      <c r="I900" s="87">
        <f>VLOOKUP(A900,'[2]AJUSTE DE VALOR AN_11.5_MED_VIG'!$A$6:$I$6297,9,0)</f>
        <v>464.98094296183882</v>
      </c>
    </row>
    <row r="901" s="81" customFormat="1" ht="15" customHeight="1">
      <c r="A901" s="82">
        <v>90199677</v>
      </c>
      <c r="B901" s="83" t="s">
        <v>10073</v>
      </c>
      <c r="C901" s="84" t="s">
        <v>6211</v>
      </c>
      <c r="D901" s="84" t="s">
        <v>6212</v>
      </c>
      <c r="E901" s="84" t="s">
        <v>620</v>
      </c>
      <c r="F901" s="85">
        <v>1</v>
      </c>
      <c r="G901" s="86" t="s">
        <v>70</v>
      </c>
      <c r="H901" s="86" t="s">
        <v>14</v>
      </c>
      <c r="I901" s="87">
        <f>VLOOKUP(A901,'[2]AJUSTE DE VALOR AN_11.5_MED_VIG'!$A$6:$I$6297,9,0)</f>
        <v>325.29587661890514</v>
      </c>
    </row>
    <row r="902" s="81" customFormat="1" ht="15" customHeight="1">
      <c r="A902" s="82">
        <v>92395600</v>
      </c>
      <c r="B902" s="83">
        <v>20</v>
      </c>
      <c r="C902" s="84" t="s">
        <v>1932</v>
      </c>
      <c r="D902" s="84" t="s">
        <v>1933</v>
      </c>
      <c r="E902" s="84" t="s">
        <v>39</v>
      </c>
      <c r="F902" s="85">
        <v>1</v>
      </c>
      <c r="G902" s="86" t="s">
        <v>13</v>
      </c>
      <c r="H902" s="86" t="s">
        <v>14</v>
      </c>
      <c r="I902" s="87">
        <f>VLOOKUP(A902,'[2]AJUSTE DE VALOR AN_11.5_MED_VIG'!$A$6:$I$6297,9,0)</f>
        <v>26.782235764705629</v>
      </c>
    </row>
    <row r="903" s="81" customFormat="1" ht="15" customHeight="1">
      <c r="A903" s="85">
        <v>90506014</v>
      </c>
      <c r="B903" s="83">
        <v>20</v>
      </c>
      <c r="C903" s="84" t="s">
        <v>9738</v>
      </c>
      <c r="D903" s="84" t="s">
        <v>9738</v>
      </c>
      <c r="E903" s="84" t="s">
        <v>39</v>
      </c>
      <c r="F903" s="85">
        <v>1</v>
      </c>
      <c r="G903" s="86" t="s">
        <v>13</v>
      </c>
      <c r="H903" s="86" t="s">
        <v>14</v>
      </c>
      <c r="I903" s="87">
        <f>VLOOKUP(A903,'[2]AJUSTE DE VALOR AN_11.5_MED_VIG'!$A$6:$I$6297,9,0)</f>
        <v>18.945778858031954</v>
      </c>
    </row>
    <row r="904" s="81" customFormat="1" ht="15" customHeight="1">
      <c r="A904" s="82">
        <v>90236360</v>
      </c>
      <c r="B904" s="83">
        <v>20</v>
      </c>
      <c r="C904" s="84" t="s">
        <v>1951</v>
      </c>
      <c r="D904" s="84" t="s">
        <v>1951</v>
      </c>
      <c r="E904" s="84" t="s">
        <v>836</v>
      </c>
      <c r="F904" s="85">
        <v>1</v>
      </c>
      <c r="G904" s="86" t="s">
        <v>13</v>
      </c>
      <c r="H904" s="86" t="s">
        <v>14</v>
      </c>
      <c r="I904" s="87">
        <f>VLOOKUP(A904,'[2]AJUSTE DE VALOR AN_11.5_MED_VIG'!$A$6:$I$6297,9,0)</f>
        <v>38.985409054257936</v>
      </c>
    </row>
    <row r="905" s="81" customFormat="1" ht="15" customHeight="1">
      <c r="A905" s="82">
        <v>90278259</v>
      </c>
      <c r="B905" s="83">
        <v>20</v>
      </c>
      <c r="C905" s="84" t="s">
        <v>4424</v>
      </c>
      <c r="D905" s="84" t="s">
        <v>4425</v>
      </c>
      <c r="E905" s="84" t="s">
        <v>492</v>
      </c>
      <c r="F905" s="85">
        <v>1</v>
      </c>
      <c r="G905" s="86" t="s">
        <v>10103</v>
      </c>
      <c r="H905" s="86" t="s">
        <v>14</v>
      </c>
      <c r="I905" s="87">
        <f>VLOOKUP(A905,'[2]AJUSTE DE VALOR AN_11.5_MED_VIG'!$A$6:$I$6297,9,0)</f>
        <v>1.8937494061639542</v>
      </c>
    </row>
    <row r="906" s="81" customFormat="1" ht="15" customHeight="1">
      <c r="A906" s="82">
        <v>90135520</v>
      </c>
      <c r="B906" s="83">
        <v>20</v>
      </c>
      <c r="C906" s="84" t="s">
        <v>1914</v>
      </c>
      <c r="D906" s="84" t="s">
        <v>1915</v>
      </c>
      <c r="E906" s="84" t="s">
        <v>207</v>
      </c>
      <c r="F906" s="85">
        <v>1</v>
      </c>
      <c r="G906" s="86" t="s">
        <v>13</v>
      </c>
      <c r="H906" s="86" t="s">
        <v>14</v>
      </c>
      <c r="I906" s="87">
        <f>VLOOKUP(A906,'[2]AJUSTE DE VALOR AN_11.5_MED_VIG'!$A$6:$I$6297,9,0)</f>
        <v>49.481963957719515</v>
      </c>
    </row>
    <row r="907" s="81" customFormat="1" ht="15" customHeight="1">
      <c r="A907" s="82">
        <v>92381707</v>
      </c>
      <c r="B907" s="83">
        <v>20</v>
      </c>
      <c r="C907" s="84" t="s">
        <v>3927</v>
      </c>
      <c r="D907" s="84" t="s">
        <v>3928</v>
      </c>
      <c r="E907" s="84" t="s">
        <v>1221</v>
      </c>
      <c r="F907" s="85">
        <v>1</v>
      </c>
      <c r="G907" s="86" t="s">
        <v>10103</v>
      </c>
      <c r="H907" s="86" t="s">
        <v>14</v>
      </c>
      <c r="I907" s="87">
        <f>VLOOKUP(A907,'[2]AJUSTE DE VALOR AN_11.5_MED_VIG'!$A$6:$I$6297,9,0)</f>
        <v>1.2141091803167685</v>
      </c>
    </row>
    <row r="908" s="81" customFormat="1" ht="15" customHeight="1">
      <c r="A908" s="82">
        <v>90219678</v>
      </c>
      <c r="B908" s="83">
        <v>20</v>
      </c>
      <c r="C908" s="84" t="s">
        <v>1426</v>
      </c>
      <c r="D908" s="84" t="s">
        <v>1427</v>
      </c>
      <c r="E908" s="84" t="s">
        <v>69</v>
      </c>
      <c r="F908" s="85">
        <v>120</v>
      </c>
      <c r="G908" s="86" t="s">
        <v>18</v>
      </c>
      <c r="H908" s="86" t="s">
        <v>19</v>
      </c>
      <c r="I908" s="87">
        <f>VLOOKUP(A908,'[2]AJUSTE DE VALOR AN_11.5_MED_VIG'!$A$6:$I$6297,9,0)</f>
        <v>0.23023617451747896</v>
      </c>
    </row>
    <row r="909" s="81" customFormat="1" ht="15" customHeight="1">
      <c r="A909" s="82">
        <v>90306465</v>
      </c>
      <c r="B909" s="83">
        <v>20</v>
      </c>
      <c r="C909" s="84" t="s">
        <v>2451</v>
      </c>
      <c r="D909" s="84" t="s">
        <v>2462</v>
      </c>
      <c r="E909" s="84" t="s">
        <v>536</v>
      </c>
      <c r="F909" s="85">
        <v>1</v>
      </c>
      <c r="G909" s="86" t="s">
        <v>10036</v>
      </c>
      <c r="H909" s="86" t="s">
        <v>14</v>
      </c>
      <c r="I909" s="87">
        <f>VLOOKUP(A909,'[2]AJUSTE DE VALOR AN_11.5_MED_VIG'!$A$6:$I$6297,9,0)</f>
        <v>7.5101368252679324</v>
      </c>
    </row>
    <row r="910" s="81" customFormat="1" ht="15" customHeight="1">
      <c r="A910" s="82">
        <v>90248180</v>
      </c>
      <c r="B910" s="83">
        <v>20</v>
      </c>
      <c r="C910" s="84" t="s">
        <v>470</v>
      </c>
      <c r="D910" s="84" t="s">
        <v>471</v>
      </c>
      <c r="E910" s="84" t="s">
        <v>464</v>
      </c>
      <c r="F910" s="85">
        <v>200</v>
      </c>
      <c r="G910" s="86" t="s">
        <v>18</v>
      </c>
      <c r="H910" s="86" t="s">
        <v>19</v>
      </c>
      <c r="I910" s="87">
        <f>VLOOKUP(A910,'[2]AJUSTE DE VALOR AN_11.5_MED_VIG'!$A$6:$I$6297,9,0)</f>
        <v>0.50252604388023969</v>
      </c>
    </row>
    <row r="911" s="81" customFormat="1" ht="15" customHeight="1">
      <c r="A911" s="82">
        <v>92437966</v>
      </c>
      <c r="B911" s="83">
        <v>20</v>
      </c>
      <c r="C911" s="84" t="s">
        <v>7727</v>
      </c>
      <c r="D911" s="84" t="s">
        <v>7728</v>
      </c>
      <c r="E911" s="84" t="s">
        <v>12</v>
      </c>
      <c r="F911" s="85">
        <v>1</v>
      </c>
      <c r="G911" s="86" t="s">
        <v>10103</v>
      </c>
      <c r="H911" s="86" t="s">
        <v>14</v>
      </c>
      <c r="I911" s="87">
        <f>VLOOKUP(A911,'[2]AJUSTE DE VALOR AN_11.5_MED_VIG'!$A$6:$I$6297,9,0)</f>
        <v>15.432259235253881</v>
      </c>
    </row>
    <row r="912" s="81" customFormat="1" ht="15" customHeight="1">
      <c r="A912" s="82">
        <v>90281632</v>
      </c>
      <c r="B912" s="83">
        <v>20</v>
      </c>
      <c r="C912" s="84" t="s">
        <v>8642</v>
      </c>
      <c r="D912" s="84" t="s">
        <v>8642</v>
      </c>
      <c r="E912" s="84" t="s">
        <v>554</v>
      </c>
      <c r="F912" s="85">
        <v>1</v>
      </c>
      <c r="G912" s="86" t="s">
        <v>485</v>
      </c>
      <c r="H912" s="86" t="s">
        <v>14</v>
      </c>
      <c r="I912" s="87">
        <f>VLOOKUP(A912,'[2]AJUSTE DE VALOR AN_11.5_MED_VIG'!$A$6:$I$6297,9,0)</f>
        <v>6.7998055312544938</v>
      </c>
    </row>
    <row r="913" s="81" customFormat="1" ht="15" customHeight="1">
      <c r="A913" s="82">
        <v>92472141</v>
      </c>
      <c r="B913" s="83">
        <v>20</v>
      </c>
      <c r="C913" s="84" t="s">
        <v>8184</v>
      </c>
      <c r="D913" s="84" t="s">
        <v>8185</v>
      </c>
      <c r="E913" s="84" t="s">
        <v>50</v>
      </c>
      <c r="F913" s="85">
        <v>1</v>
      </c>
      <c r="G913" s="86" t="s">
        <v>10103</v>
      </c>
      <c r="H913" s="86" t="s">
        <v>14</v>
      </c>
      <c r="I913" s="87">
        <f>VLOOKUP(A913,'[2]AJUSTE DE VALOR AN_11.5_MED_VIG'!$A$6:$I$6297,9,0)</f>
        <v>1.7588122850300509</v>
      </c>
    </row>
    <row r="914" s="81" customFormat="1" ht="15" customHeight="1">
      <c r="A914" s="82">
        <v>90219260</v>
      </c>
      <c r="B914" s="83">
        <v>20</v>
      </c>
      <c r="C914" s="84" t="s">
        <v>2792</v>
      </c>
      <c r="D914" s="84" t="s">
        <v>2793</v>
      </c>
      <c r="E914" s="84" t="s">
        <v>69</v>
      </c>
      <c r="F914" s="85">
        <v>1</v>
      </c>
      <c r="G914" s="86" t="s">
        <v>64</v>
      </c>
      <c r="H914" s="86" t="s">
        <v>14</v>
      </c>
      <c r="I914" s="87">
        <f>VLOOKUP(A914,'[2]AJUSTE DE VALOR AN_11.5_MED_VIG'!$A$6:$I$6297,9,0)</f>
        <v>2.7951981214430557</v>
      </c>
    </row>
    <row r="915" s="81" customFormat="1" ht="15" customHeight="1">
      <c r="A915" s="82">
        <v>90202686</v>
      </c>
      <c r="B915" s="83">
        <v>20</v>
      </c>
      <c r="C915" s="84" t="s">
        <v>3447</v>
      </c>
      <c r="D915" s="84" t="s">
        <v>3448</v>
      </c>
      <c r="E915" s="84" t="s">
        <v>334</v>
      </c>
      <c r="F915" s="85">
        <v>20</v>
      </c>
      <c r="G915" s="86" t="s">
        <v>18</v>
      </c>
      <c r="H915" s="86" t="s">
        <v>19</v>
      </c>
      <c r="I915" s="87">
        <f>VLOOKUP(A915,'[2]AJUSTE DE VALOR AN_11.5_MED_VIG'!$A$6:$I$6297,9,0)</f>
        <v>0.24607049467251463</v>
      </c>
    </row>
    <row r="916" s="81" customFormat="1" ht="15" customHeight="1">
      <c r="A916" s="82">
        <v>90166884</v>
      </c>
      <c r="B916" s="83">
        <v>20</v>
      </c>
      <c r="C916" s="84" t="s">
        <v>142</v>
      </c>
      <c r="D916" s="84" t="s">
        <v>143</v>
      </c>
      <c r="E916" s="84" t="s">
        <v>92</v>
      </c>
      <c r="F916" s="85">
        <v>1</v>
      </c>
      <c r="G916" s="86" t="s">
        <v>13</v>
      </c>
      <c r="H916" s="86" t="s">
        <v>14</v>
      </c>
      <c r="I916" s="87">
        <f>VLOOKUP(A916,'[2]AJUSTE DE VALOR AN_11.5_MED_VIG'!$A$6:$I$6297,9,0)</f>
        <v>15.265737602576909</v>
      </c>
    </row>
    <row r="917" s="81" customFormat="1" ht="15" customHeight="1">
      <c r="A917" s="82">
        <v>90199057</v>
      </c>
      <c r="B917" s="83">
        <v>20</v>
      </c>
      <c r="C917" s="84" t="s">
        <v>201</v>
      </c>
      <c r="D917" s="84" t="s">
        <v>202</v>
      </c>
      <c r="E917" s="84" t="s">
        <v>190</v>
      </c>
      <c r="F917" s="85">
        <v>1</v>
      </c>
      <c r="G917" s="86" t="s">
        <v>10103</v>
      </c>
      <c r="H917" s="86" t="s">
        <v>14</v>
      </c>
      <c r="I917" s="87">
        <f>VLOOKUP(A917,'[2]AJUSTE DE VALOR AN_11.5_MED_VIG'!$A$6:$I$6297,9,0)</f>
        <v>5.2434859002689418</v>
      </c>
    </row>
    <row r="918" s="81" customFormat="1" ht="15" customHeight="1">
      <c r="A918" s="82">
        <v>90274873</v>
      </c>
      <c r="B918" s="83">
        <v>20</v>
      </c>
      <c r="C918" s="84" t="s">
        <v>5618</v>
      </c>
      <c r="D918" s="84" t="s">
        <v>5619</v>
      </c>
      <c r="E918" s="84" t="s">
        <v>36</v>
      </c>
      <c r="F918" s="85">
        <v>20</v>
      </c>
      <c r="G918" s="86" t="s">
        <v>18</v>
      </c>
      <c r="H918" s="86" t="s">
        <v>19</v>
      </c>
      <c r="I918" s="87">
        <f>VLOOKUP(A918,'[2]AJUSTE DE VALOR AN_11.5_MED_VIG'!$A$6:$I$6297,9,0)</f>
        <v>19.455180181108446</v>
      </c>
    </row>
    <row r="919" s="81" customFormat="1" ht="15" customHeight="1">
      <c r="A919" s="82">
        <v>90326016</v>
      </c>
      <c r="B919" s="83">
        <v>20</v>
      </c>
      <c r="C919" s="84" t="s">
        <v>3574</v>
      </c>
      <c r="D919" s="84" t="s">
        <v>3575</v>
      </c>
      <c r="E919" s="84" t="s">
        <v>603</v>
      </c>
      <c r="F919" s="85">
        <v>1</v>
      </c>
      <c r="G919" s="86" t="s">
        <v>64</v>
      </c>
      <c r="H919" s="86" t="s">
        <v>14</v>
      </c>
      <c r="I919" s="87">
        <f>VLOOKUP(A919,'[2]AJUSTE DE VALOR AN_11.5_MED_VIG'!$A$6:$I$6297,9,0)</f>
        <v>11.338497076465645</v>
      </c>
    </row>
    <row r="920" s="81" customFormat="1" ht="15" customHeight="1">
      <c r="A920" s="82">
        <v>90132580</v>
      </c>
      <c r="B920" s="83">
        <v>20</v>
      </c>
      <c r="C920" s="84" t="s">
        <v>3733</v>
      </c>
      <c r="D920" s="84" t="s">
        <v>3734</v>
      </c>
      <c r="E920" s="84" t="s">
        <v>150</v>
      </c>
      <c r="F920" s="85">
        <v>100</v>
      </c>
      <c r="G920" s="86" t="s">
        <v>10116</v>
      </c>
      <c r="H920" s="86" t="s">
        <v>19</v>
      </c>
      <c r="I920" s="87">
        <f>VLOOKUP(A920,'[2]AJUSTE DE VALOR AN_11.5_MED_VIG'!$A$6:$I$6297,9,0)</f>
        <v>7.3908541578159459e-002</v>
      </c>
    </row>
    <row r="921" s="81" customFormat="1" ht="15" customHeight="1">
      <c r="A921" s="82">
        <v>90250907</v>
      </c>
      <c r="B921" s="83">
        <v>20</v>
      </c>
      <c r="C921" s="84" t="s">
        <v>9955</v>
      </c>
      <c r="D921" s="84" t="s">
        <v>9955</v>
      </c>
      <c r="E921" s="84" t="s">
        <v>2995</v>
      </c>
      <c r="F921" s="85">
        <v>1</v>
      </c>
      <c r="G921" s="86" t="s">
        <v>10036</v>
      </c>
      <c r="H921" s="86" t="s">
        <v>14</v>
      </c>
      <c r="I921" s="87">
        <f>VLOOKUP(A921,'[2]AJUSTE DE VALOR AN_11.5_MED_VIG'!$A$6:$I$6297,9,0)</f>
        <v>285.53518249450912</v>
      </c>
    </row>
    <row r="922" s="81" customFormat="1" ht="15" customHeight="1">
      <c r="A922" s="82">
        <v>90284917</v>
      </c>
      <c r="B922" s="83">
        <v>20</v>
      </c>
      <c r="C922" s="84" t="s">
        <v>2652</v>
      </c>
      <c r="D922" s="84" t="s">
        <v>2653</v>
      </c>
      <c r="E922" s="84" t="s">
        <v>544</v>
      </c>
      <c r="F922" s="85">
        <v>1</v>
      </c>
      <c r="G922" s="86" t="s">
        <v>10036</v>
      </c>
      <c r="H922" s="86" t="s">
        <v>14</v>
      </c>
      <c r="I922" s="87">
        <f>VLOOKUP(A922,'[2]AJUSTE DE VALOR AN_11.5_MED_VIG'!$A$6:$I$6297,9,0)</f>
        <v>6.2324652837044203</v>
      </c>
    </row>
    <row r="923" s="81" customFormat="1" ht="15" customHeight="1">
      <c r="A923" s="82">
        <v>90297059</v>
      </c>
      <c r="B923" s="83">
        <v>20</v>
      </c>
      <c r="C923" s="84" t="s">
        <v>7943</v>
      </c>
      <c r="D923" s="84" t="s">
        <v>7944</v>
      </c>
      <c r="E923" s="84" t="s">
        <v>207</v>
      </c>
      <c r="F923" s="85">
        <v>1</v>
      </c>
      <c r="G923" s="86" t="s">
        <v>10036</v>
      </c>
      <c r="H923" s="86" t="s">
        <v>14</v>
      </c>
      <c r="I923" s="87">
        <f>VLOOKUP(A923,'[2]AJUSTE DE VALOR AN_11.5_MED_VIG'!$A$6:$I$6297,9,0)</f>
        <v>3.1406714444497132</v>
      </c>
    </row>
    <row r="924" s="81" customFormat="1" ht="15" customHeight="1">
      <c r="A924" s="82">
        <v>90272668</v>
      </c>
      <c r="B924" s="83">
        <v>20</v>
      </c>
      <c r="C924" s="84" t="s">
        <v>2262</v>
      </c>
      <c r="D924" s="84" t="s">
        <v>2264</v>
      </c>
      <c r="E924" s="84" t="s">
        <v>633</v>
      </c>
      <c r="F924" s="85">
        <v>1</v>
      </c>
      <c r="G924" s="86" t="s">
        <v>10036</v>
      </c>
      <c r="H924" s="86" t="s">
        <v>14</v>
      </c>
      <c r="I924" s="87">
        <f>VLOOKUP(A924,'[2]AJUSTE DE VALOR AN_11.5_MED_VIG'!$A$6:$I$6297,9,0)</f>
        <v>61.873519152754511</v>
      </c>
    </row>
    <row r="925" s="81" customFormat="1" ht="15" customHeight="1">
      <c r="A925" s="82">
        <v>90311302</v>
      </c>
      <c r="B925" s="83">
        <v>20</v>
      </c>
      <c r="C925" s="84" t="s">
        <v>7953</v>
      </c>
      <c r="D925" s="84" t="s">
        <v>7954</v>
      </c>
      <c r="E925" s="84" t="s">
        <v>2232</v>
      </c>
      <c r="F925" s="85">
        <v>1</v>
      </c>
      <c r="G925" s="86" t="s">
        <v>10103</v>
      </c>
      <c r="H925" s="86" t="s">
        <v>14</v>
      </c>
      <c r="I925" s="87">
        <f>VLOOKUP(A925,'[2]AJUSTE DE VALOR AN_11.5_MED_VIG'!$A$6:$I$6297,9,0)</f>
        <v>8.789968381631331</v>
      </c>
    </row>
    <row r="926" s="81" customFormat="1" ht="15" customHeight="1">
      <c r="A926" s="82">
        <v>90259580</v>
      </c>
      <c r="B926" s="83">
        <v>20</v>
      </c>
      <c r="C926" s="84" t="s">
        <v>5234</v>
      </c>
      <c r="D926" s="84" t="s">
        <v>5234</v>
      </c>
      <c r="E926" s="84" t="s">
        <v>244</v>
      </c>
      <c r="F926" s="85">
        <v>1</v>
      </c>
      <c r="G926" s="86" t="s">
        <v>436</v>
      </c>
      <c r="H926" s="86" t="s">
        <v>14</v>
      </c>
      <c r="I926" s="87">
        <f>VLOOKUP(A926,'[2]AJUSTE DE VALOR AN_11.5_MED_VIG'!$A$6:$I$6297,9,0)</f>
        <v>27.794258768504921</v>
      </c>
    </row>
    <row r="927" s="81" customFormat="1" ht="15" customHeight="1">
      <c r="A927" s="82">
        <v>92404057</v>
      </c>
      <c r="B927" s="83">
        <v>20</v>
      </c>
      <c r="C927" s="84" t="s">
        <v>3629</v>
      </c>
      <c r="D927" s="84" t="s">
        <v>3630</v>
      </c>
      <c r="E927" s="84" t="s">
        <v>334</v>
      </c>
      <c r="F927" s="85">
        <v>1</v>
      </c>
      <c r="G927" s="86" t="s">
        <v>64</v>
      </c>
      <c r="H927" s="86" t="s">
        <v>14</v>
      </c>
      <c r="I927" s="87">
        <f>VLOOKUP(A927,'[2]AJUSTE DE VALOR AN_11.5_MED_VIG'!$A$6:$I$6297,9,0)</f>
        <v>15.196907604572194</v>
      </c>
    </row>
    <row r="928" s="81" customFormat="1" ht="15" customHeight="1">
      <c r="A928" s="82">
        <v>90135610</v>
      </c>
      <c r="B928" s="83">
        <v>20</v>
      </c>
      <c r="C928" s="84" t="s">
        <v>8966</v>
      </c>
      <c r="D928" s="84" t="s">
        <v>8967</v>
      </c>
      <c r="E928" s="84" t="s">
        <v>207</v>
      </c>
      <c r="F928" s="85">
        <v>1</v>
      </c>
      <c r="G928" s="86" t="s">
        <v>13</v>
      </c>
      <c r="H928" s="86" t="s">
        <v>14</v>
      </c>
      <c r="I928" s="87">
        <f>VLOOKUP(A928,'[2]AJUSTE DE VALOR AN_11.5_MED_VIG'!$A$6:$I$6297,9,0)</f>
        <v>5.4649707271976062</v>
      </c>
    </row>
    <row r="929" s="81" customFormat="1" ht="15" customHeight="1">
      <c r="A929" s="82">
        <v>92425810</v>
      </c>
      <c r="B929" s="83">
        <v>20</v>
      </c>
      <c r="C929" s="84" t="s">
        <v>2449</v>
      </c>
      <c r="D929" s="84" t="s">
        <v>2450</v>
      </c>
      <c r="E929" s="84" t="s">
        <v>520</v>
      </c>
      <c r="F929" s="85">
        <v>1</v>
      </c>
      <c r="G929" s="86" t="s">
        <v>10036</v>
      </c>
      <c r="H929" s="86" t="s">
        <v>14</v>
      </c>
      <c r="I929" s="87">
        <f>VLOOKUP(A929,'[2]AJUSTE DE VALOR AN_11.5_MED_VIG'!$A$6:$I$6297,9,0)</f>
        <v>6.8810750527690914</v>
      </c>
    </row>
    <row r="930" s="81" customFormat="1" ht="15" customHeight="1">
      <c r="A930" s="82">
        <v>90150805</v>
      </c>
      <c r="B930" s="83">
        <v>20</v>
      </c>
      <c r="C930" s="84" t="s">
        <v>1104</v>
      </c>
      <c r="D930" s="84" t="s">
        <v>1105</v>
      </c>
      <c r="E930" s="84" t="s">
        <v>39</v>
      </c>
      <c r="F930" s="85">
        <v>1</v>
      </c>
      <c r="G930" s="86" t="s">
        <v>13</v>
      </c>
      <c r="H930" s="86" t="s">
        <v>14</v>
      </c>
      <c r="I930" s="87">
        <f>VLOOKUP(A930,'[2]AJUSTE DE VALOR AN_11.5_MED_VIG'!$A$6:$I$6297,9,0)</f>
        <v>12.040619385068743</v>
      </c>
    </row>
    <row r="931" s="81" customFormat="1" ht="15" customHeight="1">
      <c r="A931" s="82">
        <v>90185145</v>
      </c>
      <c r="B931" s="83">
        <v>20</v>
      </c>
      <c r="C931" s="84" t="s">
        <v>4741</v>
      </c>
      <c r="D931" s="84" t="s">
        <v>4745</v>
      </c>
      <c r="E931" s="84" t="s">
        <v>603</v>
      </c>
      <c r="F931" s="85">
        <v>1</v>
      </c>
      <c r="G931" s="86" t="s">
        <v>64</v>
      </c>
      <c r="H931" s="86" t="s">
        <v>14</v>
      </c>
      <c r="I931" s="87">
        <f>VLOOKUP(A931,'[2]AJUSTE DE VALOR AN_11.5_MED_VIG'!$A$6:$I$6297,9,0)</f>
        <v>16.630471264661686</v>
      </c>
    </row>
    <row r="932" s="81" customFormat="1" ht="15" customHeight="1">
      <c r="A932" s="82">
        <v>90127269</v>
      </c>
      <c r="B932" s="83">
        <v>20</v>
      </c>
      <c r="C932" s="84" t="s">
        <v>8818</v>
      </c>
      <c r="D932" s="84" t="s">
        <v>8826</v>
      </c>
      <c r="E932" s="84" t="s">
        <v>21</v>
      </c>
      <c r="F932" s="85">
        <v>1</v>
      </c>
      <c r="G932" s="86" t="s">
        <v>10103</v>
      </c>
      <c r="H932" s="86" t="s">
        <v>14</v>
      </c>
      <c r="I932" s="87">
        <f>VLOOKUP(A932,'[2]AJUSTE DE VALOR AN_11.5_MED_VIG'!$A$6:$I$6297,9,0)</f>
        <v>1.9749946845327493</v>
      </c>
    </row>
    <row r="933" s="81" customFormat="1" ht="15" customHeight="1">
      <c r="A933" s="82">
        <v>92452345</v>
      </c>
      <c r="B933" s="83">
        <v>20</v>
      </c>
      <c r="C933" s="84" t="s">
        <v>3773</v>
      </c>
      <c r="D933" s="84" t="s">
        <v>3773</v>
      </c>
      <c r="E933" s="84" t="s">
        <v>50</v>
      </c>
      <c r="F933" s="85">
        <v>1</v>
      </c>
      <c r="G933" s="86" t="s">
        <v>64</v>
      </c>
      <c r="H933" s="86" t="s">
        <v>14</v>
      </c>
      <c r="I933" s="87">
        <f>VLOOKUP(A933,'[2]AJUSTE DE VALOR AN_11.5_MED_VIG'!$A$6:$I$6297,9,0)</f>
        <v>1.593410635426814</v>
      </c>
    </row>
    <row r="934" s="81" customFormat="1" ht="15" customHeight="1">
      <c r="A934" s="82">
        <v>90301943</v>
      </c>
      <c r="B934" s="83">
        <v>20</v>
      </c>
      <c r="C934" s="84" t="s">
        <v>1875</v>
      </c>
      <c r="D934" s="84" t="s">
        <v>1876</v>
      </c>
      <c r="E934" s="84" t="s">
        <v>915</v>
      </c>
      <c r="F934" s="85">
        <v>1</v>
      </c>
      <c r="G934" s="86" t="s">
        <v>13</v>
      </c>
      <c r="H934" s="86" t="s">
        <v>14</v>
      </c>
      <c r="I934" s="87">
        <f>VLOOKUP(A934,'[2]AJUSTE DE VALOR AN_11.5_MED_VIG'!$A$6:$I$6297,9,0)</f>
        <v>6.4717449940959417</v>
      </c>
    </row>
    <row r="935" s="81" customFormat="1" ht="15" customHeight="1">
      <c r="A935" s="82">
        <v>90306228</v>
      </c>
      <c r="B935" s="83">
        <v>20</v>
      </c>
      <c r="C935" s="84" t="s">
        <v>7951</v>
      </c>
      <c r="D935" s="84" t="s">
        <v>7952</v>
      </c>
      <c r="E935" s="84" t="s">
        <v>43</v>
      </c>
      <c r="F935" s="85">
        <v>1</v>
      </c>
      <c r="G935" s="86" t="s">
        <v>10103</v>
      </c>
      <c r="H935" s="86" t="s">
        <v>14</v>
      </c>
      <c r="I935" s="87">
        <f>VLOOKUP(A935,'[2]AJUSTE DE VALOR AN_11.5_MED_VIG'!$A$6:$I$6297,9,0)</f>
        <v>2.4281689999822538</v>
      </c>
    </row>
    <row r="936" s="81" customFormat="1" ht="15" customHeight="1">
      <c r="A936" s="82">
        <v>90274881</v>
      </c>
      <c r="B936" s="83">
        <v>20</v>
      </c>
      <c r="C936" s="84" t="s">
        <v>5614</v>
      </c>
      <c r="D936" s="84" t="s">
        <v>5615</v>
      </c>
      <c r="E936" s="84" t="s">
        <v>36</v>
      </c>
      <c r="F936" s="85">
        <v>15</v>
      </c>
      <c r="G936" s="86" t="s">
        <v>18</v>
      </c>
      <c r="H936" s="86" t="s">
        <v>19</v>
      </c>
      <c r="I936" s="87">
        <f>VLOOKUP(A936,'[2]AJUSTE DE VALOR AN_11.5_MED_VIG'!$A$6:$I$6297,9,0)</f>
        <v>20.55736861887975</v>
      </c>
    </row>
    <row r="937" s="81" customFormat="1" ht="15" customHeight="1">
      <c r="A937" s="82">
        <v>92468977</v>
      </c>
      <c r="B937" s="83">
        <v>20</v>
      </c>
      <c r="C937" s="84" t="s">
        <v>1315</v>
      </c>
      <c r="D937" s="84" t="s">
        <v>1316</v>
      </c>
      <c r="E937" s="84" t="s">
        <v>50</v>
      </c>
      <c r="F937" s="85">
        <v>400</v>
      </c>
      <c r="G937" s="86" t="s">
        <v>10116</v>
      </c>
      <c r="H937" s="86" t="s">
        <v>19</v>
      </c>
      <c r="I937" s="87">
        <f>VLOOKUP(A937,'[2]AJUSTE DE VALOR AN_11.5_MED_VIG'!$A$6:$I$6297,9,0)</f>
        <v>1.5696651245994741e-002</v>
      </c>
    </row>
    <row r="938" s="81" customFormat="1" ht="15" customHeight="1">
      <c r="A938" s="82">
        <v>90216105</v>
      </c>
      <c r="B938" s="83">
        <v>20</v>
      </c>
      <c r="C938" s="84" t="s">
        <v>421</v>
      </c>
      <c r="D938" s="84" t="s">
        <v>422</v>
      </c>
      <c r="E938" s="84" t="s">
        <v>78</v>
      </c>
      <c r="F938" s="85">
        <v>1</v>
      </c>
      <c r="G938" s="86" t="s">
        <v>64</v>
      </c>
      <c r="H938" s="86" t="s">
        <v>14</v>
      </c>
      <c r="I938" s="87">
        <f>VLOOKUP(A938,'[2]AJUSTE DE VALOR AN_11.5_MED_VIG'!$A$6:$I$6297,9,0)</f>
        <v>6.3098233527702776</v>
      </c>
    </row>
    <row r="939" s="81" customFormat="1" ht="15" customHeight="1">
      <c r="A939" s="82">
        <v>90016017</v>
      </c>
      <c r="B939" s="83">
        <v>20</v>
      </c>
      <c r="C939" s="84" t="s">
        <v>4955</v>
      </c>
      <c r="D939" s="84" t="s">
        <v>4956</v>
      </c>
      <c r="E939" s="84" t="s">
        <v>92</v>
      </c>
      <c r="F939" s="85">
        <v>1</v>
      </c>
      <c r="G939" s="86" t="s">
        <v>10103</v>
      </c>
      <c r="H939" s="86" t="s">
        <v>14</v>
      </c>
      <c r="I939" s="87">
        <f>VLOOKUP(A939,'[2]AJUSTE DE VALOR AN_11.5_MED_VIG'!$A$6:$I$6297,9,0)</f>
        <v>0.89555775756420042</v>
      </c>
    </row>
    <row r="940" s="81" customFormat="1" ht="15" customHeight="1">
      <c r="A940" s="82">
        <v>90131690</v>
      </c>
      <c r="B940" s="83">
        <v>20</v>
      </c>
      <c r="C940" s="84" t="s">
        <v>9527</v>
      </c>
      <c r="D940" s="84" t="s">
        <v>9528</v>
      </c>
      <c r="E940" s="84" t="s">
        <v>81</v>
      </c>
      <c r="F940" s="85">
        <v>1</v>
      </c>
      <c r="G940" s="86" t="s">
        <v>10103</v>
      </c>
      <c r="H940" s="86" t="s">
        <v>14</v>
      </c>
      <c r="I940" s="87">
        <f>VLOOKUP(A940,'[2]AJUSTE DE VALOR AN_11.5_MED_VIG'!$A$6:$I$6297,9,0)</f>
        <v>0.69263621715885948</v>
      </c>
    </row>
    <row r="941" s="81" customFormat="1" ht="15" customHeight="1">
      <c r="A941" s="82">
        <v>90285808</v>
      </c>
      <c r="B941" s="83">
        <v>20</v>
      </c>
      <c r="C941" s="84" t="s">
        <v>3548</v>
      </c>
      <c r="D941" s="84" t="s">
        <v>3548</v>
      </c>
      <c r="E941" s="84" t="s">
        <v>792</v>
      </c>
      <c r="F941" s="85">
        <v>1</v>
      </c>
      <c r="G941" s="86" t="s">
        <v>64</v>
      </c>
      <c r="H941" s="86" t="s">
        <v>14</v>
      </c>
      <c r="I941" s="87">
        <f>VLOOKUP(A941,'[2]AJUSTE DE VALOR AN_11.5_MED_VIG'!$A$6:$I$6297,9,0)</f>
        <v>0.97365570573112803</v>
      </c>
    </row>
    <row r="942" s="81" customFormat="1" ht="15" customHeight="1">
      <c r="A942" s="82">
        <v>92463274</v>
      </c>
      <c r="B942" s="83">
        <v>20</v>
      </c>
      <c r="C942" s="84" t="s">
        <v>6264</v>
      </c>
      <c r="D942" s="84" t="s">
        <v>6265</v>
      </c>
      <c r="E942" s="84" t="s">
        <v>69</v>
      </c>
      <c r="F942" s="85">
        <v>1000</v>
      </c>
      <c r="G942" s="86" t="s">
        <v>6251</v>
      </c>
      <c r="H942" s="86" t="s">
        <v>19</v>
      </c>
      <c r="I942" s="87">
        <f>VLOOKUP(A942,'[2]AJUSTE DE VALOR AN_11.5_MED_VIG'!$A$6:$I$6297,9,0)</f>
        <v>0.16563035520076638</v>
      </c>
    </row>
    <row r="943" s="81" customFormat="1" ht="15" customHeight="1">
      <c r="A943" s="82">
        <v>90379039</v>
      </c>
      <c r="B943" s="83">
        <v>20</v>
      </c>
      <c r="C943" s="84" t="s">
        <v>1420</v>
      </c>
      <c r="D943" s="84" t="s">
        <v>1422</v>
      </c>
      <c r="E943" s="84" t="s">
        <v>455</v>
      </c>
      <c r="F943" s="85">
        <v>1</v>
      </c>
      <c r="G943" s="86" t="s">
        <v>64</v>
      </c>
      <c r="H943" s="86" t="s">
        <v>14</v>
      </c>
      <c r="I943" s="87">
        <f>VLOOKUP(A943,'[2]AJUSTE DE VALOR AN_11.5_MED_VIG'!$A$6:$I$6297,9,0)</f>
        <v>7.1952179740446995</v>
      </c>
    </row>
    <row r="944" s="81" customFormat="1" ht="15" customHeight="1">
      <c r="A944" s="82">
        <v>90310292</v>
      </c>
      <c r="B944" s="83" t="s">
        <v>10073</v>
      </c>
      <c r="C944" s="84" t="s">
        <v>6196</v>
      </c>
      <c r="D944" s="84" t="s">
        <v>6196</v>
      </c>
      <c r="E944" s="84" t="s">
        <v>247</v>
      </c>
      <c r="F944" s="85">
        <v>1</v>
      </c>
      <c r="G944" s="86" t="s">
        <v>13</v>
      </c>
      <c r="H944" s="86" t="s">
        <v>14</v>
      </c>
      <c r="I944" s="87">
        <f>VLOOKUP(A944,'[2]AJUSTE DE VALOR AN_11.5_MED_VIG'!$A$6:$I$6297,9,0)</f>
        <v>89.60879634577455</v>
      </c>
    </row>
    <row r="945" s="81" customFormat="1" ht="15" customHeight="1">
      <c r="A945" s="82">
        <v>90310586</v>
      </c>
      <c r="B945" s="83">
        <v>20</v>
      </c>
      <c r="C945" s="84" t="s">
        <v>3682</v>
      </c>
      <c r="D945" s="84" t="s">
        <v>3683</v>
      </c>
      <c r="E945" s="84" t="s">
        <v>12</v>
      </c>
      <c r="F945" s="85">
        <v>1</v>
      </c>
      <c r="G945" s="86" t="s">
        <v>10103</v>
      </c>
      <c r="H945" s="86" t="s">
        <v>14</v>
      </c>
      <c r="I945" s="87">
        <f>VLOOKUP(A945,'[2]AJUSTE DE VALOR AN_11.5_MED_VIG'!$A$6:$I$6297,9,0)</f>
        <v>8.7185057410525442</v>
      </c>
    </row>
    <row r="946" s="81" customFormat="1" ht="15" customHeight="1">
      <c r="A946" s="82">
        <v>90150287</v>
      </c>
      <c r="B946" s="83">
        <v>20</v>
      </c>
      <c r="C946" s="84" t="s">
        <v>4221</v>
      </c>
      <c r="D946" s="84" t="s">
        <v>4222</v>
      </c>
      <c r="E946" s="84" t="s">
        <v>39</v>
      </c>
      <c r="F946" s="85">
        <v>1</v>
      </c>
      <c r="G946" s="86" t="s">
        <v>64</v>
      </c>
      <c r="H946" s="86" t="s">
        <v>14</v>
      </c>
      <c r="I946" s="87">
        <f>VLOOKUP(A946,'[2]AJUSTE DE VALOR AN_11.5_MED_VIG'!$A$6:$I$6297,9,0)</f>
        <v>12.2123257763919</v>
      </c>
    </row>
    <row r="947" s="81" customFormat="1" ht="15" customHeight="1">
      <c r="A947" s="82">
        <v>90181034</v>
      </c>
      <c r="B947" s="83">
        <v>20</v>
      </c>
      <c r="C947" s="84" t="s">
        <v>3698</v>
      </c>
      <c r="D947" s="84" t="s">
        <v>3699</v>
      </c>
      <c r="E947" s="84" t="s">
        <v>69</v>
      </c>
      <c r="F947" s="85">
        <v>1</v>
      </c>
      <c r="G947" s="86" t="s">
        <v>64</v>
      </c>
      <c r="H947" s="86" t="s">
        <v>14</v>
      </c>
      <c r="I947" s="87">
        <f>VLOOKUP(A947,'[2]AJUSTE DE VALOR AN_11.5_MED_VIG'!$A$6:$I$6297,9,0)</f>
        <v>2.5766154222654043</v>
      </c>
    </row>
    <row r="948" s="81" customFormat="1" ht="15" customHeight="1">
      <c r="A948" s="82">
        <v>90267940</v>
      </c>
      <c r="B948" s="83">
        <v>20</v>
      </c>
      <c r="C948" s="84" t="s">
        <v>8211</v>
      </c>
      <c r="D948" s="84" t="s">
        <v>8212</v>
      </c>
      <c r="E948" s="84" t="s">
        <v>8160</v>
      </c>
      <c r="F948" s="85">
        <v>300</v>
      </c>
      <c r="G948" s="86" t="s">
        <v>10116</v>
      </c>
      <c r="H948" s="86" t="s">
        <v>19</v>
      </c>
      <c r="I948" s="87">
        <f>VLOOKUP(A948,'[2]AJUSTE DE VALOR AN_11.5_MED_VIG'!$A$6:$I$6297,9,0)</f>
        <v>5.5178305136638794e-002</v>
      </c>
    </row>
    <row r="949" s="81" customFormat="1" ht="15" customHeight="1">
      <c r="A949" s="82">
        <v>92427766</v>
      </c>
      <c r="B949" s="83">
        <v>20</v>
      </c>
      <c r="C949" s="84" t="s">
        <v>8984</v>
      </c>
      <c r="D949" s="84" t="s">
        <v>8984</v>
      </c>
      <c r="E949" s="84" t="s">
        <v>39</v>
      </c>
      <c r="F949" s="85">
        <v>1</v>
      </c>
      <c r="G949" s="86" t="s">
        <v>13</v>
      </c>
      <c r="H949" s="86" t="s">
        <v>14</v>
      </c>
      <c r="I949" s="87">
        <f>VLOOKUP(A949,'[2]AJUSTE DE VALOR AN_11.5_MED_VIG'!$A$6:$I$6297,9,0)</f>
        <v>8.8841102429744563</v>
      </c>
    </row>
    <row r="950" s="81" customFormat="1" ht="15" customHeight="1">
      <c r="A950" s="82">
        <v>90219465</v>
      </c>
      <c r="B950" s="83">
        <v>20</v>
      </c>
      <c r="C950" s="84" t="s">
        <v>323</v>
      </c>
      <c r="D950" s="84" t="s">
        <v>324</v>
      </c>
      <c r="E950" s="84" t="s">
        <v>69</v>
      </c>
      <c r="F950" s="85">
        <v>1</v>
      </c>
      <c r="G950" s="86" t="s">
        <v>10103</v>
      </c>
      <c r="H950" s="86" t="s">
        <v>14</v>
      </c>
      <c r="I950" s="87">
        <f>VLOOKUP(A950,'[2]AJUSTE DE VALOR AN_11.5_MED_VIG'!$A$6:$I$6297,9,0)</f>
        <v>0.74609472726127346</v>
      </c>
    </row>
    <row r="951" s="81" customFormat="1" ht="15" customHeight="1">
      <c r="A951" s="82">
        <v>90158580</v>
      </c>
      <c r="B951" s="83">
        <v>20</v>
      </c>
      <c r="C951" s="84" t="s">
        <v>2103</v>
      </c>
      <c r="D951" s="84" t="s">
        <v>2106</v>
      </c>
      <c r="E951" s="84" t="s">
        <v>229</v>
      </c>
      <c r="F951" s="85">
        <v>1</v>
      </c>
      <c r="G951" s="86" t="s">
        <v>64</v>
      </c>
      <c r="H951" s="86" t="s">
        <v>14</v>
      </c>
      <c r="I951" s="87">
        <f>VLOOKUP(A951,'[2]AJUSTE DE VALOR AN_11.5_MED_VIG'!$A$6:$I$6297,9,0)</f>
        <v>3.9101802067343869</v>
      </c>
    </row>
    <row r="952" s="81" customFormat="1" ht="15" customHeight="1">
      <c r="A952" s="82">
        <v>90119487</v>
      </c>
      <c r="B952" s="83">
        <v>20</v>
      </c>
      <c r="C952" s="84" t="s">
        <v>9900</v>
      </c>
      <c r="D952" s="84" t="s">
        <v>9901</v>
      </c>
      <c r="E952" s="84" t="s">
        <v>9902</v>
      </c>
      <c r="F952" s="85">
        <v>1</v>
      </c>
      <c r="G952" s="86" t="s">
        <v>485</v>
      </c>
      <c r="H952" s="86" t="s">
        <v>14</v>
      </c>
      <c r="I952" s="87">
        <f>VLOOKUP(A952,'[2]AJUSTE DE VALOR AN_11.5_MED_VIG'!$A$6:$I$6297,9,0)</f>
        <v>4.8258453420245244</v>
      </c>
    </row>
    <row r="953" s="81" customFormat="1" ht="15" customHeight="1">
      <c r="A953" s="82">
        <v>90185803</v>
      </c>
      <c r="B953" s="83">
        <v>20</v>
      </c>
      <c r="C953" s="84" t="s">
        <v>3312</v>
      </c>
      <c r="D953" s="84" t="s">
        <v>3313</v>
      </c>
      <c r="E953" s="84" t="s">
        <v>146</v>
      </c>
      <c r="F953" s="85">
        <v>1</v>
      </c>
      <c r="G953" s="86" t="s">
        <v>158</v>
      </c>
      <c r="H953" s="86" t="s">
        <v>14</v>
      </c>
      <c r="I953" s="87">
        <f>VLOOKUP(A953,'[2]AJUSTE DE VALOR AN_11.5_MED_VIG'!$A$6:$I$6297,9,0)</f>
        <v>0.38188748017939544</v>
      </c>
    </row>
    <row r="954" s="81" customFormat="1" ht="15" customHeight="1">
      <c r="A954" s="82">
        <v>92406955</v>
      </c>
      <c r="B954" s="83">
        <v>20</v>
      </c>
      <c r="C954" s="84" t="s">
        <v>6507</v>
      </c>
      <c r="D954" s="84" t="s">
        <v>6508</v>
      </c>
      <c r="E954" s="84" t="s">
        <v>235</v>
      </c>
      <c r="F954" s="85">
        <v>1</v>
      </c>
      <c r="G954" s="86" t="s">
        <v>436</v>
      </c>
      <c r="H954" s="86" t="s">
        <v>14</v>
      </c>
      <c r="I954" s="87">
        <f>VLOOKUP(A954,'[2]AJUSTE DE VALOR AN_11.5_MED_VIG'!$A$6:$I$6297,9,0)</f>
        <v>2.1853952541782657</v>
      </c>
    </row>
    <row r="955" s="81" customFormat="1" ht="15" customHeight="1">
      <c r="A955" s="82">
        <v>92455310</v>
      </c>
      <c r="B955" s="83">
        <v>20</v>
      </c>
      <c r="C955" s="84" t="s">
        <v>5568</v>
      </c>
      <c r="D955" s="84" t="s">
        <v>5569</v>
      </c>
      <c r="E955" s="84" t="s">
        <v>455</v>
      </c>
      <c r="F955" s="85">
        <v>20</v>
      </c>
      <c r="G955" s="86" t="s">
        <v>10077</v>
      </c>
      <c r="H955" s="86" t="s">
        <v>19</v>
      </c>
      <c r="I955" s="87">
        <f>VLOOKUP(A955,'[2]AJUSTE DE VALOR AN_11.5_MED_VIG'!$A$6:$I$6297,9,0)</f>
        <v>2.2176858512981292</v>
      </c>
    </row>
    <row r="956" s="81" customFormat="1" ht="15" customHeight="1">
      <c r="A956" s="82">
        <v>90206215</v>
      </c>
      <c r="B956" s="83">
        <v>20</v>
      </c>
      <c r="C956" s="84" t="s">
        <v>415</v>
      </c>
      <c r="D956" s="84" t="s">
        <v>416</v>
      </c>
      <c r="E956" s="84" t="s">
        <v>154</v>
      </c>
      <c r="F956" s="85">
        <v>10</v>
      </c>
      <c r="G956" s="86" t="s">
        <v>10077</v>
      </c>
      <c r="H956" s="86" t="s">
        <v>19</v>
      </c>
      <c r="I956" s="87">
        <f>VLOOKUP(A956,'[2]AJUSTE DE VALOR AN_11.5_MED_VIG'!$A$6:$I$6297,9,0)</f>
        <v>4.2574092652745144</v>
      </c>
    </row>
    <row r="957" s="81" customFormat="1" ht="15" customHeight="1">
      <c r="A957" s="82">
        <v>92370020</v>
      </c>
      <c r="B957" s="83">
        <v>20</v>
      </c>
      <c r="C957" s="84" t="s">
        <v>5346</v>
      </c>
      <c r="D957" s="84" t="s">
        <v>5346</v>
      </c>
      <c r="E957" s="84" t="s">
        <v>39</v>
      </c>
      <c r="F957" s="85">
        <v>1</v>
      </c>
      <c r="G957" s="86" t="s">
        <v>64</v>
      </c>
      <c r="H957" s="86" t="s">
        <v>14</v>
      </c>
      <c r="I957" s="87">
        <f>VLOOKUP(A957,'[2]AJUSTE DE VALOR AN_11.5_MED_VIG'!$A$6:$I$6297,9,0)</f>
        <v>10.556495241921507</v>
      </c>
    </row>
    <row r="958" s="81" customFormat="1" ht="15" customHeight="1">
      <c r="A958" s="82">
        <v>90312546</v>
      </c>
      <c r="B958" s="83">
        <v>20</v>
      </c>
      <c r="C958" s="84" t="s">
        <v>7715</v>
      </c>
      <c r="D958" s="84" t="s">
        <v>7715</v>
      </c>
      <c r="E958" s="84" t="s">
        <v>17</v>
      </c>
      <c r="F958" s="85">
        <v>1</v>
      </c>
      <c r="G958" s="86" t="s">
        <v>10103</v>
      </c>
      <c r="H958" s="86" t="s">
        <v>14</v>
      </c>
      <c r="I958" s="87">
        <f>VLOOKUP(A958,'[2]AJUSTE DE VALOR AN_11.5_MED_VIG'!$A$6:$I$6297,9,0)</f>
        <v>15.027123776598154</v>
      </c>
    </row>
    <row r="959" s="81" customFormat="1" ht="15" customHeight="1">
      <c r="A959" s="82">
        <v>96006234</v>
      </c>
      <c r="B959" s="83">
        <v>20</v>
      </c>
      <c r="C959" s="84" t="s">
        <v>9928</v>
      </c>
      <c r="D959" s="84" t="s">
        <v>9928</v>
      </c>
      <c r="E959" s="84" t="s">
        <v>334</v>
      </c>
      <c r="F959" s="85">
        <v>1</v>
      </c>
      <c r="G959" s="86" t="s">
        <v>13</v>
      </c>
      <c r="H959" s="86" t="s">
        <v>14</v>
      </c>
      <c r="I959" s="87">
        <f>VLOOKUP(A959,'[2]AJUSTE DE VALOR AN_11.5_MED_VIG'!$A$6:$I$6297,9,0)</f>
        <v>5.3841459003831007</v>
      </c>
    </row>
    <row r="960" s="81" customFormat="1" ht="15" customHeight="1">
      <c r="A960" s="82">
        <v>90199405</v>
      </c>
      <c r="B960" s="83">
        <v>20</v>
      </c>
      <c r="C960" s="84" t="s">
        <v>8873</v>
      </c>
      <c r="D960" s="84" t="s">
        <v>8874</v>
      </c>
      <c r="E960" s="84" t="s">
        <v>620</v>
      </c>
      <c r="F960" s="85">
        <v>1</v>
      </c>
      <c r="G960" s="86" t="s">
        <v>10036</v>
      </c>
      <c r="H960" s="86" t="s">
        <v>14</v>
      </c>
      <c r="I960" s="87">
        <f>VLOOKUP(A960,'[2]AJUSTE DE VALOR AN_11.5_MED_VIG'!$A$6:$I$6297,9,0)</f>
        <v>5.5670145034110412</v>
      </c>
    </row>
    <row r="961" s="81" customFormat="1" ht="15" customHeight="1">
      <c r="A961" s="82">
        <v>90173520</v>
      </c>
      <c r="B961" s="83">
        <v>20</v>
      </c>
      <c r="C961" s="84" t="s">
        <v>6321</v>
      </c>
      <c r="D961" s="84" t="s">
        <v>6322</v>
      </c>
      <c r="E961" s="84" t="s">
        <v>383</v>
      </c>
      <c r="F961" s="85">
        <v>50</v>
      </c>
      <c r="G961" s="86" t="s">
        <v>18</v>
      </c>
      <c r="H961" s="86" t="s">
        <v>19</v>
      </c>
      <c r="I961" s="87">
        <f>VLOOKUP(A961,'[2]AJUSTE DE VALOR AN_11.5_MED_VIG'!$A$6:$I$6297,9,0)</f>
        <v>4.2141825533340134</v>
      </c>
    </row>
    <row r="962" s="81" customFormat="1" ht="15" customHeight="1">
      <c r="A962" s="82">
        <v>90123190</v>
      </c>
      <c r="B962" s="83">
        <v>20</v>
      </c>
      <c r="C962" s="84" t="s">
        <v>1923</v>
      </c>
      <c r="D962" s="84" t="s">
        <v>1929</v>
      </c>
      <c r="E962" s="84" t="s">
        <v>50</v>
      </c>
      <c r="F962" s="85">
        <v>1</v>
      </c>
      <c r="G962" s="86" t="s">
        <v>13</v>
      </c>
      <c r="H962" s="86" t="s">
        <v>14</v>
      </c>
      <c r="I962" s="87">
        <f>VLOOKUP(A962,'[2]AJUSTE DE VALOR AN_11.5_MED_VIG'!$A$6:$I$6297,9,0)</f>
        <v>29.931854083145335</v>
      </c>
    </row>
    <row r="963" s="81" customFormat="1" ht="15" customHeight="1">
      <c r="A963" s="82">
        <v>90675010</v>
      </c>
      <c r="B963" s="83">
        <v>20</v>
      </c>
      <c r="C963" s="84" t="s">
        <v>7501</v>
      </c>
      <c r="D963" s="84" t="s">
        <v>7504</v>
      </c>
      <c r="E963" s="84" t="s">
        <v>21</v>
      </c>
      <c r="F963" s="85">
        <v>1</v>
      </c>
      <c r="G963" s="86" t="s">
        <v>10103</v>
      </c>
      <c r="H963" s="86" t="s">
        <v>14</v>
      </c>
      <c r="I963" s="87">
        <f>VLOOKUP(A963,'[2]AJUSTE DE VALOR AN_11.5_MED_VIG'!$A$6:$I$6297,9,0)</f>
        <v>3.3606429184491033</v>
      </c>
    </row>
    <row r="964" s="81" customFormat="1" ht="15" customHeight="1">
      <c r="A964" s="82">
        <v>92250130</v>
      </c>
      <c r="B964" s="83">
        <v>20</v>
      </c>
      <c r="C964" s="84" t="s">
        <v>2575</v>
      </c>
      <c r="D964" s="84" t="s">
        <v>2575</v>
      </c>
      <c r="E964" s="84" t="s">
        <v>504</v>
      </c>
      <c r="F964" s="85">
        <v>1</v>
      </c>
      <c r="G964" s="86" t="s">
        <v>64</v>
      </c>
      <c r="H964" s="86" t="s">
        <v>14</v>
      </c>
      <c r="I964" s="87">
        <f>VLOOKUP(A964,'[2]AJUSTE DE VALOR AN_11.5_MED_VIG'!$A$6:$I$6297,9,0)</f>
        <v>0.88086803799661328</v>
      </c>
    </row>
    <row r="965" s="81" customFormat="1" ht="15" customHeight="1">
      <c r="A965" s="82">
        <v>90232577</v>
      </c>
      <c r="B965" s="83">
        <v>20</v>
      </c>
      <c r="C965" s="84" t="s">
        <v>441</v>
      </c>
      <c r="D965" s="84" t="s">
        <v>443</v>
      </c>
      <c r="E965" s="84" t="s">
        <v>440</v>
      </c>
      <c r="F965" s="85">
        <v>1</v>
      </c>
      <c r="G965" s="86" t="s">
        <v>10103</v>
      </c>
      <c r="H965" s="86" t="s">
        <v>14</v>
      </c>
      <c r="I965" s="87">
        <f>VLOOKUP(A965,'[2]AJUSTE DE VALOR AN_11.5_MED_VIG'!$A$6:$I$6297,9,0)</f>
        <v>1.5379056969722229</v>
      </c>
    </row>
    <row r="966" s="81" customFormat="1" ht="15" customHeight="1">
      <c r="A966" s="82">
        <v>92398685</v>
      </c>
      <c r="B966" s="83">
        <v>20</v>
      </c>
      <c r="C966" s="84" t="s">
        <v>2230</v>
      </c>
      <c r="D966" s="84" t="s">
        <v>2231</v>
      </c>
      <c r="E966" s="84" t="s">
        <v>2232</v>
      </c>
      <c r="F966" s="85">
        <v>1</v>
      </c>
      <c r="G966" s="86" t="s">
        <v>10103</v>
      </c>
      <c r="H966" s="86" t="s">
        <v>14</v>
      </c>
      <c r="I966" s="87">
        <f>VLOOKUP(A966,'[2]AJUSTE DE VALOR AN_11.5_MED_VIG'!$A$6:$I$6297,9,0)</f>
        <v>7.3494735329931213</v>
      </c>
    </row>
    <row r="967" s="81" customFormat="1" ht="15" customHeight="1">
      <c r="A967" s="82">
        <v>90263286</v>
      </c>
      <c r="B967" s="83">
        <v>20</v>
      </c>
      <c r="C967" s="84" t="s">
        <v>8352</v>
      </c>
      <c r="D967" s="84" t="s">
        <v>8357</v>
      </c>
      <c r="E967" s="84" t="s">
        <v>836</v>
      </c>
      <c r="F967" s="85">
        <v>1</v>
      </c>
      <c r="G967" s="86" t="s">
        <v>13</v>
      </c>
      <c r="H967" s="86" t="s">
        <v>14</v>
      </c>
      <c r="I967" s="87">
        <f>VLOOKUP(A967,'[2]AJUSTE DE VALOR AN_11.5_MED_VIG'!$A$6:$I$6297,9,0)</f>
        <v>112.78174826041507</v>
      </c>
    </row>
    <row r="968" s="81" customFormat="1" ht="15" customHeight="1">
      <c r="A968" s="82">
        <v>90306627</v>
      </c>
      <c r="B968" s="83">
        <v>20</v>
      </c>
      <c r="C968" s="84" t="s">
        <v>2617</v>
      </c>
      <c r="D968" s="84" t="s">
        <v>2617</v>
      </c>
      <c r="E968" s="84" t="s">
        <v>504</v>
      </c>
      <c r="F968" s="85">
        <v>1</v>
      </c>
      <c r="G968" s="86" t="s">
        <v>10036</v>
      </c>
      <c r="H968" s="86" t="s">
        <v>14</v>
      </c>
      <c r="I968" s="87">
        <f>VLOOKUP(A968,'[2]AJUSTE DE VALOR AN_11.5_MED_VIG'!$A$6:$I$6297,9,0)</f>
        <v>6.3531631286771928</v>
      </c>
    </row>
    <row r="969" s="81" customFormat="1" ht="15" customHeight="1">
      <c r="A969" s="82">
        <v>90281543</v>
      </c>
      <c r="B969" s="83">
        <v>20</v>
      </c>
      <c r="C969" s="84" t="s">
        <v>5770</v>
      </c>
      <c r="D969" s="84" t="s">
        <v>5770</v>
      </c>
      <c r="E969" s="84" t="s">
        <v>554</v>
      </c>
      <c r="F969" s="85">
        <v>1</v>
      </c>
      <c r="G969" s="86" t="s">
        <v>485</v>
      </c>
      <c r="H969" s="86" t="s">
        <v>14</v>
      </c>
      <c r="I969" s="87">
        <f>VLOOKUP(A969,'[2]AJUSTE DE VALOR AN_11.5_MED_VIG'!$A$6:$I$6297,9,0)</f>
        <v>5.6761988460736381</v>
      </c>
    </row>
    <row r="970" s="81" customFormat="1" ht="15" customHeight="1">
      <c r="A970" s="82">
        <v>90125622</v>
      </c>
      <c r="B970" s="83">
        <v>20</v>
      </c>
      <c r="C970" s="84" t="s">
        <v>8433</v>
      </c>
      <c r="D970" s="84" t="s">
        <v>8434</v>
      </c>
      <c r="E970" s="84" t="s">
        <v>50</v>
      </c>
      <c r="F970" s="85">
        <v>40</v>
      </c>
      <c r="G970" s="86" t="s">
        <v>10077</v>
      </c>
      <c r="H970" s="86" t="s">
        <v>19</v>
      </c>
      <c r="I970" s="87">
        <f>VLOOKUP(A970,'[2]AJUSTE DE VALOR AN_11.5_MED_VIG'!$A$6:$I$6297,9,0)</f>
        <v>0.51492799172661019</v>
      </c>
    </row>
    <row r="971" s="81" customFormat="1" ht="15" customHeight="1">
      <c r="A971" s="82">
        <v>90219112</v>
      </c>
      <c r="B971" s="83">
        <v>20</v>
      </c>
      <c r="C971" s="84" t="s">
        <v>272</v>
      </c>
      <c r="D971" s="84" t="s">
        <v>273</v>
      </c>
      <c r="E971" s="84" t="s">
        <v>69</v>
      </c>
      <c r="F971" s="85">
        <v>1</v>
      </c>
      <c r="G971" s="86" t="s">
        <v>10103</v>
      </c>
      <c r="H971" s="86" t="s">
        <v>14</v>
      </c>
      <c r="I971" s="87">
        <f>VLOOKUP(A971,'[2]AJUSTE DE VALOR AN_11.5_MED_VIG'!$A$6:$I$6297,9,0)</f>
        <v>0.39178912129853199</v>
      </c>
    </row>
    <row r="972" s="81" customFormat="1" ht="15" customHeight="1">
      <c r="A972" s="82">
        <v>92432107</v>
      </c>
      <c r="B972" s="83">
        <v>20</v>
      </c>
      <c r="C972" s="84" t="s">
        <v>8565</v>
      </c>
      <c r="D972" s="84" t="s">
        <v>8568</v>
      </c>
      <c r="E972" s="84" t="s">
        <v>69</v>
      </c>
      <c r="F972" s="85">
        <v>1</v>
      </c>
      <c r="G972" s="86" t="s">
        <v>10103</v>
      </c>
      <c r="H972" s="86" t="s">
        <v>14</v>
      </c>
      <c r="I972" s="87">
        <f>VLOOKUP(A972,'[2]AJUSTE DE VALOR AN_11.5_MED_VIG'!$A$6:$I$6297,9,0)</f>
        <v>6.3466157158394472</v>
      </c>
    </row>
    <row r="973" s="81" customFormat="1" ht="15" customHeight="1">
      <c r="A973" s="82">
        <v>90303555</v>
      </c>
      <c r="B973" s="83">
        <v>20</v>
      </c>
      <c r="C973" s="84" t="s">
        <v>8474</v>
      </c>
      <c r="D973" s="84" t="s">
        <v>8475</v>
      </c>
      <c r="E973" s="84" t="s">
        <v>92</v>
      </c>
      <c r="F973" s="85">
        <v>1</v>
      </c>
      <c r="G973" s="86" t="s">
        <v>436</v>
      </c>
      <c r="H973" s="86" t="s">
        <v>14</v>
      </c>
      <c r="I973" s="87">
        <f>VLOOKUP(A973,'[2]AJUSTE DE VALOR AN_11.5_MED_VIG'!$A$6:$I$6297,9,0)</f>
        <v>5.6056531343571265</v>
      </c>
    </row>
    <row r="974" s="81" customFormat="1" ht="15" customHeight="1">
      <c r="A974" s="82">
        <v>90125088</v>
      </c>
      <c r="B974" s="83">
        <v>20</v>
      </c>
      <c r="C974" s="84" t="s">
        <v>7290</v>
      </c>
      <c r="D974" s="84" t="s">
        <v>7290</v>
      </c>
      <c r="E974" s="84" t="s">
        <v>50</v>
      </c>
      <c r="F974" s="85">
        <v>1</v>
      </c>
      <c r="G974" s="86" t="s">
        <v>64</v>
      </c>
      <c r="H974" s="86" t="s">
        <v>14</v>
      </c>
      <c r="I974" s="87">
        <f>VLOOKUP(A974,'[2]AJUSTE DE VALOR AN_11.5_MED_VIG'!$A$6:$I$6297,9,0)</f>
        <v>10.109936690282002</v>
      </c>
    </row>
    <row r="975" s="81" customFormat="1" ht="15" customHeight="1">
      <c r="A975" s="82">
        <v>90152107</v>
      </c>
      <c r="B975" s="83">
        <v>20</v>
      </c>
      <c r="C975" s="84" t="s">
        <v>7308</v>
      </c>
      <c r="D975" s="84" t="s">
        <v>7308</v>
      </c>
      <c r="E975" s="84" t="s">
        <v>39</v>
      </c>
      <c r="F975" s="85">
        <v>1</v>
      </c>
      <c r="G975" s="86" t="s">
        <v>64</v>
      </c>
      <c r="H975" s="86" t="s">
        <v>14</v>
      </c>
      <c r="I975" s="87">
        <f>VLOOKUP(A975,'[2]AJUSTE DE VALOR AN_11.5_MED_VIG'!$A$6:$I$6297,9,0)</f>
        <v>4.5540857398910424</v>
      </c>
    </row>
    <row r="976" s="81" customFormat="1" ht="15" customHeight="1">
      <c r="A976" s="82">
        <v>92377661</v>
      </c>
      <c r="B976" s="83">
        <v>20</v>
      </c>
      <c r="C976" s="84" t="s">
        <v>4183</v>
      </c>
      <c r="D976" s="84" t="s">
        <v>4184</v>
      </c>
      <c r="E976" s="84" t="s">
        <v>157</v>
      </c>
      <c r="F976" s="85">
        <v>1</v>
      </c>
      <c r="G976" s="86" t="s">
        <v>64</v>
      </c>
      <c r="H976" s="86" t="s">
        <v>14</v>
      </c>
      <c r="I976" s="87">
        <f>VLOOKUP(A976,'[2]AJUSTE DE VALOR AN_11.5_MED_VIG'!$A$6:$I$6297,9,0)</f>
        <v>5.3233691089008444</v>
      </c>
    </row>
    <row r="977" s="81" customFormat="1" ht="15" customHeight="1">
      <c r="A977" s="82">
        <v>90175182</v>
      </c>
      <c r="B977" s="83">
        <v>20</v>
      </c>
      <c r="C977" s="84" t="s">
        <v>10027</v>
      </c>
      <c r="D977" s="84" t="s">
        <v>10028</v>
      </c>
      <c r="E977" s="84" t="s">
        <v>10029</v>
      </c>
      <c r="F977" s="85">
        <v>1</v>
      </c>
      <c r="G977" s="86" t="s">
        <v>13</v>
      </c>
      <c r="H977" s="86" t="s">
        <v>14</v>
      </c>
      <c r="I977" s="87">
        <f>VLOOKUP(A977,'[2]AJUSTE DE VALOR AN_11.5_MED_VIG'!$A$6:$I$6297,9,0)</f>
        <v>45.250071289375256</v>
      </c>
    </row>
    <row r="978" s="81" customFormat="1" ht="15" customHeight="1">
      <c r="A978" s="82">
        <v>91322014</v>
      </c>
      <c r="B978" s="83">
        <v>20</v>
      </c>
      <c r="C978" s="84" t="s">
        <v>4999</v>
      </c>
      <c r="D978" s="84" t="s">
        <v>4999</v>
      </c>
      <c r="E978" s="84" t="s">
        <v>603</v>
      </c>
      <c r="F978" s="85">
        <v>1</v>
      </c>
      <c r="G978" s="86" t="s">
        <v>64</v>
      </c>
      <c r="H978" s="86" t="s">
        <v>14</v>
      </c>
      <c r="I978" s="87">
        <f>VLOOKUP(A978,'[2]AJUSTE DE VALOR AN_11.5_MED_VIG'!$A$6:$I$6297,9,0)</f>
        <v>20.697544228453246</v>
      </c>
    </row>
    <row r="979" s="81" customFormat="1" ht="15" customHeight="1">
      <c r="A979" s="82">
        <v>90175646</v>
      </c>
      <c r="B979" s="83">
        <v>20</v>
      </c>
      <c r="C979" s="84" t="s">
        <v>1574</v>
      </c>
      <c r="D979" s="84" t="s">
        <v>1575</v>
      </c>
      <c r="E979" s="84" t="s">
        <v>139</v>
      </c>
      <c r="F979" s="85">
        <v>1</v>
      </c>
      <c r="G979" s="86" t="s">
        <v>10103</v>
      </c>
      <c r="H979" s="86" t="s">
        <v>14</v>
      </c>
      <c r="I979" s="87">
        <f>VLOOKUP(A979,'[2]AJUSTE DE VALOR AN_11.5_MED_VIG'!$A$6:$I$6297,9,0)</f>
        <v>1.7745450924520965</v>
      </c>
    </row>
    <row r="980" s="81" customFormat="1" ht="15" customHeight="1">
      <c r="A980" s="82">
        <v>92410413</v>
      </c>
      <c r="B980" s="83">
        <v>20</v>
      </c>
      <c r="C980" s="84" t="s">
        <v>3096</v>
      </c>
      <c r="D980" s="84" t="s">
        <v>3097</v>
      </c>
      <c r="E980" s="84" t="s">
        <v>603</v>
      </c>
      <c r="F980" s="85">
        <v>20</v>
      </c>
      <c r="G980" s="86" t="s">
        <v>18</v>
      </c>
      <c r="H980" s="86" t="s">
        <v>19</v>
      </c>
      <c r="I980" s="87">
        <f>VLOOKUP(A980,'[2]AJUSTE DE VALOR AN_11.5_MED_VIG'!$A$6:$I$6297,9,0)</f>
        <v>0.30299024561521642</v>
      </c>
    </row>
    <row r="981" s="81" customFormat="1" ht="15" customHeight="1">
      <c r="A981" s="82">
        <v>92447686</v>
      </c>
      <c r="B981" s="83">
        <v>20</v>
      </c>
      <c r="C981" s="84" t="s">
        <v>2335</v>
      </c>
      <c r="D981" s="84" t="s">
        <v>2336</v>
      </c>
      <c r="E981" s="84" t="s">
        <v>633</v>
      </c>
      <c r="F981" s="85">
        <v>1</v>
      </c>
      <c r="G981" s="86" t="s">
        <v>64</v>
      </c>
      <c r="H981" s="86" t="s">
        <v>14</v>
      </c>
      <c r="I981" s="87">
        <f>VLOOKUP(A981,'[2]AJUSTE DE VALOR AN_11.5_MED_VIG'!$A$6:$I$6297,9,0)</f>
        <v>9.56369877259581</v>
      </c>
    </row>
    <row r="982" s="81" customFormat="1" ht="15" customHeight="1">
      <c r="A982" s="82">
        <v>92402372</v>
      </c>
      <c r="B982" s="83">
        <v>20</v>
      </c>
      <c r="C982" s="84" t="s">
        <v>3806</v>
      </c>
      <c r="D982" s="84" t="s">
        <v>3806</v>
      </c>
      <c r="E982" s="84" t="s">
        <v>21</v>
      </c>
      <c r="F982" s="85">
        <v>1</v>
      </c>
      <c r="G982" s="86" t="s">
        <v>10103</v>
      </c>
      <c r="H982" s="86" t="s">
        <v>14</v>
      </c>
      <c r="I982" s="87">
        <f>VLOOKUP(A982,'[2]AJUSTE DE VALOR AN_11.5_MED_VIG'!$A$6:$I$6297,9,0)</f>
        <v>3.3828592002874709</v>
      </c>
    </row>
    <row r="983" s="81" customFormat="1" ht="15" customHeight="1">
      <c r="A983" s="82">
        <v>90281616</v>
      </c>
      <c r="B983" s="83">
        <v>20</v>
      </c>
      <c r="C983" s="84" t="s">
        <v>5719</v>
      </c>
      <c r="D983" s="84" t="s">
        <v>5719</v>
      </c>
      <c r="E983" s="84" t="s">
        <v>554</v>
      </c>
      <c r="F983" s="85">
        <v>1</v>
      </c>
      <c r="G983" s="86" t="s">
        <v>485</v>
      </c>
      <c r="H983" s="86" t="s">
        <v>14</v>
      </c>
      <c r="I983" s="87">
        <f>VLOOKUP(A983,'[2]AJUSTE DE VALOR AN_11.5_MED_VIG'!$A$6:$I$6297,9,0)</f>
        <v>10.813283622780157</v>
      </c>
    </row>
    <row r="984" s="81" customFormat="1" ht="15" customHeight="1">
      <c r="A984" s="82">
        <v>92447651</v>
      </c>
      <c r="B984" s="83">
        <v>20</v>
      </c>
      <c r="C984" s="84" t="s">
        <v>2724</v>
      </c>
      <c r="D984" s="84" t="s">
        <v>2725</v>
      </c>
      <c r="E984" s="84" t="s">
        <v>633</v>
      </c>
      <c r="F984" s="85">
        <v>1</v>
      </c>
      <c r="G984" s="86" t="s">
        <v>64</v>
      </c>
      <c r="H984" s="86" t="s">
        <v>14</v>
      </c>
      <c r="I984" s="87">
        <f>VLOOKUP(A984,'[2]AJUSTE DE VALOR AN_11.5_MED_VIG'!$A$6:$I$6297,9,0)</f>
        <v>37.433724564062857</v>
      </c>
    </row>
    <row r="985" s="81" customFormat="1" ht="15" customHeight="1">
      <c r="A985" s="82">
        <v>90746015</v>
      </c>
      <c r="B985" s="83">
        <v>20</v>
      </c>
      <c r="C985" s="84" t="s">
        <v>1093</v>
      </c>
      <c r="D985" s="84" t="s">
        <v>1096</v>
      </c>
      <c r="E985" s="84" t="s">
        <v>146</v>
      </c>
      <c r="F985" s="85">
        <v>1</v>
      </c>
      <c r="G985" s="86" t="s">
        <v>10103</v>
      </c>
      <c r="H985" s="86" t="s">
        <v>14</v>
      </c>
      <c r="I985" s="87">
        <f>VLOOKUP(A985,'[2]AJUSTE DE VALOR AN_11.5_MED_VIG'!$A$6:$I$6297,9,0)</f>
        <v>1.7207314009723966</v>
      </c>
    </row>
    <row r="986" s="81" customFormat="1" ht="15" customHeight="1">
      <c r="A986" s="82">
        <v>90122232</v>
      </c>
      <c r="B986" s="83">
        <v>20</v>
      </c>
      <c r="C986" s="84" t="s">
        <v>9890</v>
      </c>
      <c r="D986" s="84" t="s">
        <v>9890</v>
      </c>
      <c r="E986" s="84" t="s">
        <v>9891</v>
      </c>
      <c r="F986" s="85">
        <v>1</v>
      </c>
      <c r="G986" s="86" t="s">
        <v>10036</v>
      </c>
      <c r="H986" s="86" t="s">
        <v>14</v>
      </c>
      <c r="I986" s="87">
        <f>VLOOKUP(A986,'[2]AJUSTE DE VALOR AN_11.5_MED_VIG'!$A$6:$I$6297,9,0)</f>
        <v>15.421434150822172</v>
      </c>
    </row>
    <row r="987" s="81" customFormat="1" ht="15" customHeight="1">
      <c r="A987" s="82">
        <v>90236017</v>
      </c>
      <c r="B987" s="83">
        <v>20</v>
      </c>
      <c r="C987" s="84" t="s">
        <v>6019</v>
      </c>
      <c r="D987" s="84" t="s">
        <v>6020</v>
      </c>
      <c r="E987" s="84" t="s">
        <v>1221</v>
      </c>
      <c r="F987" s="85">
        <v>1</v>
      </c>
      <c r="G987" s="86" t="s">
        <v>64</v>
      </c>
      <c r="H987" s="86" t="s">
        <v>14</v>
      </c>
      <c r="I987" s="87">
        <f>VLOOKUP(A987,'[2]AJUSTE DE VALOR AN_11.5_MED_VIG'!$A$6:$I$6297,9,0)</f>
        <v>22.095441991859293</v>
      </c>
    </row>
    <row r="988" s="81" customFormat="1" ht="15" customHeight="1">
      <c r="A988" s="82">
        <v>90268270</v>
      </c>
      <c r="B988" s="83">
        <v>20</v>
      </c>
      <c r="C988" s="84" t="s">
        <v>3407</v>
      </c>
      <c r="D988" s="84" t="s">
        <v>3408</v>
      </c>
      <c r="E988" s="84" t="s">
        <v>603</v>
      </c>
      <c r="F988" s="85">
        <v>20</v>
      </c>
      <c r="G988" s="86" t="s">
        <v>18</v>
      </c>
      <c r="H988" s="86" t="s">
        <v>19</v>
      </c>
      <c r="I988" s="87">
        <f>VLOOKUP(A988,'[2]AJUSTE DE VALOR AN_11.5_MED_VIG'!$A$6:$I$6297,9,0)</f>
        <v>0.56534080237912487</v>
      </c>
    </row>
    <row r="989" s="81" customFormat="1" ht="15" customHeight="1">
      <c r="A989" s="82">
        <v>90267508</v>
      </c>
      <c r="B989" s="83">
        <v>20</v>
      </c>
      <c r="C989" s="84" t="s">
        <v>6490</v>
      </c>
      <c r="D989" s="84" t="s">
        <v>6491</v>
      </c>
      <c r="E989" s="84" t="s">
        <v>409</v>
      </c>
      <c r="F989" s="85">
        <v>120</v>
      </c>
      <c r="G989" s="86" t="s">
        <v>18</v>
      </c>
      <c r="H989" s="86" t="s">
        <v>19</v>
      </c>
      <c r="I989" s="87">
        <f>VLOOKUP(A989,'[2]AJUSTE DE VALOR AN_11.5_MED_VIG'!$A$6:$I$6297,9,0)</f>
        <v>0.29841313315330537</v>
      </c>
    </row>
    <row r="990" s="81" customFormat="1" ht="15" customHeight="1">
      <c r="A990" s="82">
        <v>92251153</v>
      </c>
      <c r="B990" s="83">
        <v>20</v>
      </c>
      <c r="C990" s="84" t="s">
        <v>4681</v>
      </c>
      <c r="D990" s="84" t="s">
        <v>4682</v>
      </c>
      <c r="E990" s="84" t="s">
        <v>4683</v>
      </c>
      <c r="F990" s="85">
        <v>1</v>
      </c>
      <c r="G990" s="86" t="s">
        <v>64</v>
      </c>
      <c r="H990" s="86" t="s">
        <v>14</v>
      </c>
      <c r="I990" s="87">
        <f>VLOOKUP(A990,'[2]AJUSTE DE VALOR AN_11.5_MED_VIG'!$A$6:$I$6297,9,0)</f>
        <v>0.60588565495837832</v>
      </c>
    </row>
    <row r="991" s="81" customFormat="1" ht="15" customHeight="1">
      <c r="A991" s="82">
        <v>92466290</v>
      </c>
      <c r="B991" s="83">
        <v>20</v>
      </c>
      <c r="C991" s="84" t="s">
        <v>7719</v>
      </c>
      <c r="D991" s="84" t="s">
        <v>7720</v>
      </c>
      <c r="E991" s="84" t="s">
        <v>12</v>
      </c>
      <c r="F991" s="85">
        <v>1</v>
      </c>
      <c r="G991" s="86" t="s">
        <v>13</v>
      </c>
      <c r="H991" s="86" t="s">
        <v>14</v>
      </c>
      <c r="I991" s="87">
        <f>VLOOKUP(A991,'[2]AJUSTE DE VALOR AN_11.5_MED_VIG'!$A$6:$I$6297,9,0)</f>
        <v>31.974531122793749</v>
      </c>
    </row>
    <row r="992" s="81" customFormat="1" ht="15" customHeight="1">
      <c r="A992" s="82">
        <v>90267915</v>
      </c>
      <c r="B992" s="83">
        <v>20</v>
      </c>
      <c r="C992" s="84" t="s">
        <v>8188</v>
      </c>
      <c r="D992" s="84" t="s">
        <v>8192</v>
      </c>
      <c r="E992" s="84" t="s">
        <v>8160</v>
      </c>
      <c r="F992" s="85">
        <v>1</v>
      </c>
      <c r="G992" s="86" t="s">
        <v>10103</v>
      </c>
      <c r="H992" s="86" t="s">
        <v>14</v>
      </c>
      <c r="I992" s="87">
        <f>VLOOKUP(A992,'[2]AJUSTE DE VALOR AN_11.5_MED_VIG'!$A$6:$I$6297,9,0)</f>
        <v>1.3149199486301368</v>
      </c>
    </row>
    <row r="993" s="81" customFormat="1" ht="15" customHeight="1">
      <c r="A993" s="82">
        <v>90697030</v>
      </c>
      <c r="B993" s="83">
        <v>20</v>
      </c>
      <c r="C993" s="84" t="s">
        <v>582</v>
      </c>
      <c r="D993" s="84" t="s">
        <v>585</v>
      </c>
      <c r="E993" s="84" t="s">
        <v>235</v>
      </c>
      <c r="F993" s="85">
        <v>1</v>
      </c>
      <c r="G993" s="86" t="s">
        <v>10103</v>
      </c>
      <c r="H993" s="86" t="s">
        <v>14</v>
      </c>
      <c r="I993" s="87">
        <f>VLOOKUP(A993,'[2]AJUSTE DE VALOR AN_11.5_MED_VIG'!$A$6:$I$6297,9,0)</f>
        <v>10.272576609420225</v>
      </c>
    </row>
    <row r="994" s="81" customFormat="1" ht="15" customHeight="1">
      <c r="A994" s="82">
        <v>90232704</v>
      </c>
      <c r="B994" s="83">
        <v>20</v>
      </c>
      <c r="C994" s="84" t="s">
        <v>3537</v>
      </c>
      <c r="D994" s="84" t="s">
        <v>3538</v>
      </c>
      <c r="E994" s="84" t="s">
        <v>511</v>
      </c>
      <c r="F994" s="85">
        <v>1</v>
      </c>
      <c r="G994" s="86" t="s">
        <v>64</v>
      </c>
      <c r="H994" s="86" t="s">
        <v>14</v>
      </c>
      <c r="I994" s="87">
        <f>VLOOKUP(A994,'[2]AJUSTE DE VALOR AN_11.5_MED_VIG'!$A$6:$I$6297,9,0)</f>
        <v>0.82922197186931634</v>
      </c>
    </row>
    <row r="995" s="81" customFormat="1" ht="15" customHeight="1">
      <c r="A995" s="82">
        <v>90306716</v>
      </c>
      <c r="B995" s="83">
        <v>20</v>
      </c>
      <c r="C995" s="84" t="s">
        <v>6984</v>
      </c>
      <c r="D995" s="84" t="s">
        <v>6984</v>
      </c>
      <c r="E995" s="84" t="s">
        <v>504</v>
      </c>
      <c r="F995" s="85">
        <v>1</v>
      </c>
      <c r="G995" s="86" t="s">
        <v>10036</v>
      </c>
      <c r="H995" s="86" t="s">
        <v>14</v>
      </c>
      <c r="I995" s="87">
        <f>VLOOKUP(A995,'[2]AJUSTE DE VALOR AN_11.5_MED_VIG'!$A$6:$I$6297,9,0)</f>
        <v>14.895792144054404</v>
      </c>
    </row>
    <row r="996" s="81" customFormat="1" ht="15" customHeight="1">
      <c r="A996" s="82">
        <v>90304632</v>
      </c>
      <c r="B996" s="83">
        <v>20</v>
      </c>
      <c r="C996" s="84" t="s">
        <v>2451</v>
      </c>
      <c r="D996" s="84" t="s">
        <v>2452</v>
      </c>
      <c r="E996" s="84" t="s">
        <v>504</v>
      </c>
      <c r="F996" s="85">
        <v>1</v>
      </c>
      <c r="G996" s="86" t="s">
        <v>10036</v>
      </c>
      <c r="H996" s="86" t="s">
        <v>14</v>
      </c>
      <c r="I996" s="87">
        <f>VLOOKUP(A996,'[2]AJUSTE DE VALOR AN_11.5_MED_VIG'!$A$6:$I$6297,9,0)</f>
        <v>11.281674836202928</v>
      </c>
    </row>
    <row r="997" s="81" customFormat="1" ht="15" customHeight="1">
      <c r="A997" s="82">
        <v>92397182</v>
      </c>
      <c r="B997" s="83" t="s">
        <v>10073</v>
      </c>
      <c r="C997" s="84" t="s">
        <v>4919</v>
      </c>
      <c r="D997" s="84" t="s">
        <v>4921</v>
      </c>
      <c r="E997" s="84" t="s">
        <v>231</v>
      </c>
      <c r="F997" s="85">
        <v>1</v>
      </c>
      <c r="G997" s="86" t="s">
        <v>13</v>
      </c>
      <c r="H997" s="86" t="s">
        <v>14</v>
      </c>
      <c r="I997" s="87">
        <f>VLOOKUP(A997,'[2]AJUSTE DE VALOR AN_11.5_MED_VIG'!$A$6:$I$6297,9,0)</f>
        <v>221.851737604074</v>
      </c>
    </row>
    <row r="998" s="81" customFormat="1" ht="15" customHeight="1">
      <c r="A998" s="82">
        <v>90125878</v>
      </c>
      <c r="B998" s="83">
        <v>20</v>
      </c>
      <c r="C998" s="84" t="s">
        <v>9182</v>
      </c>
      <c r="D998" s="84" t="s">
        <v>9184</v>
      </c>
      <c r="E998" s="84" t="s">
        <v>50</v>
      </c>
      <c r="F998" s="85">
        <v>1</v>
      </c>
      <c r="G998" s="86" t="s">
        <v>64</v>
      </c>
      <c r="H998" s="86" t="s">
        <v>14</v>
      </c>
      <c r="I998" s="87">
        <f>VLOOKUP(A998,'[2]AJUSTE DE VALOR AN_11.5_MED_VIG'!$A$6:$I$6297,9,0)</f>
        <v>8.3236941817553394</v>
      </c>
    </row>
    <row r="999" s="81" customFormat="1" ht="15" customHeight="1">
      <c r="A999" s="82">
        <v>92264042</v>
      </c>
      <c r="B999" s="83">
        <v>20</v>
      </c>
      <c r="C999" s="84" t="s">
        <v>532</v>
      </c>
      <c r="D999" s="84" t="s">
        <v>533</v>
      </c>
      <c r="E999" s="84" t="s">
        <v>534</v>
      </c>
      <c r="F999" s="85">
        <v>1</v>
      </c>
      <c r="G999" s="86" t="s">
        <v>64</v>
      </c>
      <c r="H999" s="86" t="s">
        <v>14</v>
      </c>
      <c r="I999" s="87">
        <f>VLOOKUP(A999,'[2]AJUSTE DE VALOR AN_11.5_MED_VIG'!$A$6:$I$6297,9,0)</f>
        <v>0.4188515041803948</v>
      </c>
    </row>
    <row r="1000" s="81" customFormat="1" ht="15" customHeight="1">
      <c r="A1000" s="82">
        <v>92421628</v>
      </c>
      <c r="B1000" s="83">
        <v>20</v>
      </c>
      <c r="C1000" s="84" t="s">
        <v>9410</v>
      </c>
      <c r="D1000" s="84" t="s">
        <v>9411</v>
      </c>
      <c r="E1000" s="84" t="s">
        <v>633</v>
      </c>
      <c r="F1000" s="85">
        <v>1</v>
      </c>
      <c r="G1000" s="86" t="s">
        <v>436</v>
      </c>
      <c r="H1000" s="86" t="s">
        <v>14</v>
      </c>
      <c r="I1000" s="87">
        <f>VLOOKUP(A1000,'[2]AJUSTE DE VALOR AN_11.5_MED_VIG'!$A$6:$I$6297,9,0)</f>
        <v>11.137674942283049</v>
      </c>
    </row>
    <row r="1001" s="81" customFormat="1" ht="15" customHeight="1">
      <c r="A1001" s="82">
        <v>90125282</v>
      </c>
      <c r="B1001" s="83">
        <v>20</v>
      </c>
      <c r="C1001" s="84" t="s">
        <v>9277</v>
      </c>
      <c r="D1001" s="84" t="s">
        <v>9278</v>
      </c>
      <c r="E1001" s="84" t="s">
        <v>50</v>
      </c>
      <c r="F1001" s="85">
        <v>1</v>
      </c>
      <c r="G1001" s="86" t="s">
        <v>64</v>
      </c>
      <c r="H1001" s="86" t="s">
        <v>14</v>
      </c>
      <c r="I1001" s="87">
        <f>VLOOKUP(A1001,'[2]AJUSTE DE VALOR AN_11.5_MED_VIG'!$A$6:$I$6297,9,0)</f>
        <v>3.221507723131289</v>
      </c>
    </row>
    <row r="1002" s="81" customFormat="1" ht="15" customHeight="1">
      <c r="A1002" s="82">
        <v>90285042</v>
      </c>
      <c r="B1002" s="83">
        <v>20</v>
      </c>
      <c r="C1002" s="84" t="s">
        <v>2648</v>
      </c>
      <c r="D1002" s="84" t="s">
        <v>2648</v>
      </c>
      <c r="E1002" s="84" t="s">
        <v>502</v>
      </c>
      <c r="F1002" s="85">
        <v>1</v>
      </c>
      <c r="G1002" s="86" t="s">
        <v>10036</v>
      </c>
      <c r="H1002" s="86" t="s">
        <v>14</v>
      </c>
      <c r="I1002" s="87">
        <f>VLOOKUP(A1002,'[2]AJUSTE DE VALOR AN_11.5_MED_VIG'!$A$6:$I$6297,9,0)</f>
        <v>5.1947150751219517</v>
      </c>
    </row>
    <row r="1003" s="81" customFormat="1" ht="15" customHeight="1">
      <c r="A1003" s="82">
        <v>90249208</v>
      </c>
      <c r="B1003" s="83">
        <v>20</v>
      </c>
      <c r="C1003" s="84" t="s">
        <v>7935</v>
      </c>
      <c r="D1003" s="84" t="s">
        <v>7936</v>
      </c>
      <c r="E1003" s="84" t="s">
        <v>247</v>
      </c>
      <c r="F1003" s="85">
        <v>1</v>
      </c>
      <c r="G1003" s="86" t="s">
        <v>13</v>
      </c>
      <c r="H1003" s="86" t="s">
        <v>14</v>
      </c>
      <c r="I1003" s="87">
        <f>VLOOKUP(A1003,'[2]AJUSTE DE VALOR AN_11.5_MED_VIG'!$A$6:$I$6297,9,0)</f>
        <v>3.6940948966807872</v>
      </c>
    </row>
    <row r="1004" s="81" customFormat="1" ht="15" customHeight="1">
      <c r="A1004" s="82">
        <v>92253270</v>
      </c>
      <c r="B1004" s="83">
        <v>20</v>
      </c>
      <c r="C1004" s="84" t="s">
        <v>5904</v>
      </c>
      <c r="D1004" s="84" t="s">
        <v>5905</v>
      </c>
      <c r="E1004" s="84" t="s">
        <v>334</v>
      </c>
      <c r="F1004" s="85">
        <v>1</v>
      </c>
      <c r="G1004" s="86" t="s">
        <v>64</v>
      </c>
      <c r="H1004" s="86" t="s">
        <v>14</v>
      </c>
      <c r="I1004" s="87">
        <f>VLOOKUP(A1004,'[2]AJUSTE DE VALOR AN_11.5_MED_VIG'!$A$6:$I$6297,9,0)</f>
        <v>2.2456632585898206</v>
      </c>
    </row>
    <row r="1005" s="81" customFormat="1" ht="15" customHeight="1">
      <c r="A1005" s="82">
        <v>92426581</v>
      </c>
      <c r="B1005" s="83">
        <v>20</v>
      </c>
      <c r="C1005" s="84" t="s">
        <v>8655</v>
      </c>
      <c r="D1005" s="84" t="s">
        <v>8657</v>
      </c>
      <c r="E1005" s="84" t="s">
        <v>633</v>
      </c>
      <c r="F1005" s="85">
        <v>1</v>
      </c>
      <c r="G1005" s="86" t="s">
        <v>10103</v>
      </c>
      <c r="H1005" s="86" t="s">
        <v>14</v>
      </c>
      <c r="I1005" s="87">
        <f>VLOOKUP(A1005,'[2]AJUSTE DE VALOR AN_11.5_MED_VIG'!$A$6:$I$6297,9,0)</f>
        <v>4.3219444824521087</v>
      </c>
    </row>
    <row r="1006" s="81" customFormat="1" ht="15" customHeight="1">
      <c r="A1006" s="82">
        <v>92414281</v>
      </c>
      <c r="B1006" s="83">
        <v>20</v>
      </c>
      <c r="C1006" s="84" t="s">
        <v>9283</v>
      </c>
      <c r="D1006" s="84" t="s">
        <v>9284</v>
      </c>
      <c r="E1006" s="84" t="s">
        <v>157</v>
      </c>
      <c r="F1006" s="85">
        <v>15</v>
      </c>
      <c r="G1006" s="86" t="s">
        <v>10077</v>
      </c>
      <c r="H1006" s="86" t="s">
        <v>19</v>
      </c>
      <c r="I1006" s="87">
        <f>VLOOKUP(A1006,'[2]AJUSTE DE VALOR AN_11.5_MED_VIG'!$A$6:$I$6297,9,0)</f>
        <v>1.0992757209880244</v>
      </c>
    </row>
    <row r="1007" s="81" customFormat="1" ht="15" customHeight="1">
      <c r="A1007" s="82">
        <v>92470599</v>
      </c>
      <c r="B1007" s="83">
        <v>20</v>
      </c>
      <c r="C1007" s="84" t="s">
        <v>4741</v>
      </c>
      <c r="D1007" s="84" t="s">
        <v>4743</v>
      </c>
      <c r="E1007" s="84" t="s">
        <v>227</v>
      </c>
      <c r="F1007" s="85">
        <v>1</v>
      </c>
      <c r="G1007" s="86" t="s">
        <v>64</v>
      </c>
      <c r="H1007" s="86" t="s">
        <v>14</v>
      </c>
      <c r="I1007" s="87">
        <f>VLOOKUP(A1007,'[2]AJUSTE DE VALOR AN_11.5_MED_VIG'!$A$6:$I$6297,9,0)</f>
        <v>15.799957476261994</v>
      </c>
    </row>
    <row r="1008" s="81" customFormat="1" ht="15" customHeight="1">
      <c r="A1008" s="82">
        <v>92253350</v>
      </c>
      <c r="B1008" s="83">
        <v>20</v>
      </c>
      <c r="C1008" s="84" t="s">
        <v>6002</v>
      </c>
      <c r="D1008" s="84" t="s">
        <v>6003</v>
      </c>
      <c r="E1008" s="84" t="s">
        <v>39</v>
      </c>
      <c r="F1008" s="85">
        <v>5</v>
      </c>
      <c r="G1008" s="86" t="s">
        <v>18</v>
      </c>
      <c r="H1008" s="86" t="s">
        <v>19</v>
      </c>
      <c r="I1008" s="87">
        <f>VLOOKUP(A1008,'[2]AJUSTE DE VALOR AN_11.5_MED_VIG'!$A$6:$I$6297,9,0)</f>
        <v>1.8059544297285572</v>
      </c>
    </row>
    <row r="1009" s="81" customFormat="1" ht="15" customHeight="1">
      <c r="A1009" s="82">
        <v>92406637</v>
      </c>
      <c r="B1009" s="83">
        <v>20</v>
      </c>
      <c r="C1009" s="84" t="s">
        <v>6140</v>
      </c>
      <c r="D1009" s="84" t="s">
        <v>6142</v>
      </c>
      <c r="E1009" s="84" t="s">
        <v>150</v>
      </c>
      <c r="F1009" s="85">
        <v>300</v>
      </c>
      <c r="G1009" s="86" t="s">
        <v>10116</v>
      </c>
      <c r="H1009" s="86" t="s">
        <v>19</v>
      </c>
      <c r="I1009" s="87">
        <f>VLOOKUP(A1009,'[2]AJUSTE DE VALOR AN_11.5_MED_VIG'!$A$6:$I$6297,9,0)</f>
        <v>5.8936469253373105e-002</v>
      </c>
    </row>
    <row r="1010" s="81" customFormat="1" ht="15" customHeight="1">
      <c r="A1010" s="82">
        <v>90304560</v>
      </c>
      <c r="B1010" s="83">
        <v>20</v>
      </c>
      <c r="C1010" s="84" t="s">
        <v>4898</v>
      </c>
      <c r="D1010" s="84" t="s">
        <v>4899</v>
      </c>
      <c r="E1010" s="84" t="s">
        <v>792</v>
      </c>
      <c r="F1010" s="85">
        <v>1</v>
      </c>
      <c r="G1010" s="86" t="s">
        <v>64</v>
      </c>
      <c r="H1010" s="86" t="s">
        <v>14</v>
      </c>
      <c r="I1010" s="87">
        <f>VLOOKUP(A1010,'[2]AJUSTE DE VALOR AN_11.5_MED_VIG'!$A$6:$I$6297,9,0)</f>
        <v>1.1348820041681242</v>
      </c>
    </row>
    <row r="1011" s="81" customFormat="1" ht="15" customHeight="1">
      <c r="A1011" s="82">
        <v>90254392</v>
      </c>
      <c r="B1011" s="83" t="s">
        <v>10073</v>
      </c>
      <c r="C1011" s="100" t="s">
        <v>10121</v>
      </c>
      <c r="D1011" s="100" t="s">
        <v>10122</v>
      </c>
      <c r="E1011" s="100" t="s">
        <v>10123</v>
      </c>
      <c r="F1011" s="85">
        <v>50</v>
      </c>
      <c r="G1011" s="86" t="s">
        <v>9979</v>
      </c>
      <c r="H1011" s="86" t="s">
        <v>19</v>
      </c>
      <c r="I1011" s="87">
        <f>VLOOKUP(A1011,'[2]AJUSTE DE VALOR AN_11.5_MED_VIG'!$A$6:$I$6297,9,0)</f>
        <v>14.291566122122198</v>
      </c>
    </row>
    <row r="1012" s="81" customFormat="1" ht="15" customHeight="1">
      <c r="A1012" s="82">
        <v>92262686</v>
      </c>
      <c r="B1012" s="83">
        <v>20</v>
      </c>
      <c r="C1012" s="84" t="s">
        <v>5591</v>
      </c>
      <c r="D1012" s="84" t="s">
        <v>5592</v>
      </c>
      <c r="E1012" s="84" t="s">
        <v>207</v>
      </c>
      <c r="F1012" s="85">
        <v>1</v>
      </c>
      <c r="G1012" s="86" t="s">
        <v>64</v>
      </c>
      <c r="H1012" s="86" t="s">
        <v>14</v>
      </c>
      <c r="I1012" s="87">
        <f>VLOOKUP(A1012,'[2]AJUSTE DE VALOR AN_11.5_MED_VIG'!$A$6:$I$6297,9,0)</f>
        <v>0.90898666078840684</v>
      </c>
    </row>
    <row r="1013" s="81" customFormat="1" ht="15" customHeight="1">
      <c r="A1013" s="82">
        <v>90274849</v>
      </c>
      <c r="B1013" s="83">
        <v>20</v>
      </c>
      <c r="C1013" s="84" t="s">
        <v>6357</v>
      </c>
      <c r="D1013" s="84" t="s">
        <v>6358</v>
      </c>
      <c r="E1013" s="84" t="s">
        <v>36</v>
      </c>
      <c r="F1013" s="85">
        <v>50</v>
      </c>
      <c r="G1013" s="86" t="s">
        <v>18</v>
      </c>
      <c r="H1013" s="86" t="s">
        <v>19</v>
      </c>
      <c r="I1013" s="87">
        <f>VLOOKUP(A1013,'[2]AJUSTE DE VALOR AN_11.5_MED_VIG'!$A$6:$I$6297,9,0)</f>
        <v>3.6941646678100959</v>
      </c>
    </row>
    <row r="1014" s="81" customFormat="1" ht="15" customHeight="1">
      <c r="A1014" s="82">
        <v>92249159</v>
      </c>
      <c r="B1014" s="83">
        <v>20</v>
      </c>
      <c r="C1014" s="84" t="s">
        <v>2798</v>
      </c>
      <c r="D1014" s="84" t="s">
        <v>2799</v>
      </c>
      <c r="E1014" s="84" t="s">
        <v>455</v>
      </c>
      <c r="F1014" s="85">
        <v>1</v>
      </c>
      <c r="G1014" s="86" t="s">
        <v>64</v>
      </c>
      <c r="H1014" s="86" t="s">
        <v>14</v>
      </c>
      <c r="I1014" s="87">
        <f>VLOOKUP(A1014,'[2]AJUSTE DE VALOR AN_11.5_MED_VIG'!$A$6:$I$6297,9,0)</f>
        <v>3.1570179813430177</v>
      </c>
    </row>
    <row r="1015" s="81" customFormat="1" ht="15" customHeight="1">
      <c r="A1015" s="82">
        <v>90305159</v>
      </c>
      <c r="B1015" s="83">
        <v>20</v>
      </c>
      <c r="C1015" s="84" t="s">
        <v>2625</v>
      </c>
      <c r="D1015" s="84" t="s">
        <v>2625</v>
      </c>
      <c r="E1015" s="84" t="s">
        <v>566</v>
      </c>
      <c r="F1015" s="85">
        <v>1</v>
      </c>
      <c r="G1015" s="86" t="s">
        <v>10036</v>
      </c>
      <c r="H1015" s="86" t="s">
        <v>14</v>
      </c>
      <c r="I1015" s="87">
        <f>VLOOKUP(A1015,'[2]AJUSTE DE VALOR AN_11.5_MED_VIG'!$A$6:$I$6297,9,0)</f>
        <v>5.3939971630889412</v>
      </c>
    </row>
    <row r="1016" s="81" customFormat="1" ht="15" customHeight="1">
      <c r="A1016" s="82">
        <v>90240324</v>
      </c>
      <c r="B1016" s="83">
        <v>20</v>
      </c>
      <c r="C1016" s="84" t="s">
        <v>8599</v>
      </c>
      <c r="D1016" s="84" t="s">
        <v>8600</v>
      </c>
      <c r="E1016" s="84" t="s">
        <v>1742</v>
      </c>
      <c r="F1016" s="85">
        <v>3.5</v>
      </c>
      <c r="G1016" s="86" t="s">
        <v>10077</v>
      </c>
      <c r="H1016" s="86" t="s">
        <v>19</v>
      </c>
      <c r="I1016" s="87">
        <f>VLOOKUP(A1016,'[2]AJUSTE DE VALOR AN_11.5_MED_VIG'!$A$6:$I$6297,9,0)</f>
        <v>3.0779720187664679</v>
      </c>
    </row>
    <row r="1017" s="81" customFormat="1" ht="15" customHeight="1">
      <c r="A1017" s="82">
        <v>92405029</v>
      </c>
      <c r="B1017" s="83">
        <v>20</v>
      </c>
      <c r="C1017" s="84" t="s">
        <v>1485</v>
      </c>
      <c r="D1017" s="84" t="s">
        <v>1486</v>
      </c>
      <c r="E1017" s="84" t="s">
        <v>334</v>
      </c>
      <c r="F1017" s="85">
        <v>1</v>
      </c>
      <c r="G1017" s="86" t="s">
        <v>64</v>
      </c>
      <c r="H1017" s="86" t="s">
        <v>14</v>
      </c>
      <c r="I1017" s="87">
        <f>VLOOKUP(A1017,'[2]AJUSTE DE VALOR AN_11.5_MED_VIG'!$A$6:$I$6297,9,0)</f>
        <v>1.8372066238943285</v>
      </c>
    </row>
    <row r="1018" s="81" customFormat="1" ht="15" customHeight="1">
      <c r="A1018" s="82">
        <v>92425054</v>
      </c>
      <c r="B1018" s="83">
        <v>20</v>
      </c>
      <c r="C1018" s="84" t="s">
        <v>6470</v>
      </c>
      <c r="D1018" s="84" t="s">
        <v>6471</v>
      </c>
      <c r="E1018" s="84" t="s">
        <v>2261</v>
      </c>
      <c r="F1018" s="85">
        <v>1</v>
      </c>
      <c r="G1018" s="86" t="s">
        <v>10103</v>
      </c>
      <c r="H1018" s="86" t="s">
        <v>14</v>
      </c>
      <c r="I1018" s="87">
        <f>VLOOKUP(A1018,'[2]AJUSTE DE VALOR AN_11.5_MED_VIG'!$A$6:$I$6297,9,0)</f>
        <v>8.8939048781889696</v>
      </c>
    </row>
    <row r="1019" s="81" customFormat="1" ht="15" customHeight="1">
      <c r="A1019" s="82">
        <v>90309871</v>
      </c>
      <c r="B1019" s="83">
        <v>20</v>
      </c>
      <c r="C1019" s="84" t="s">
        <v>564</v>
      </c>
      <c r="D1019" s="84" t="s">
        <v>564</v>
      </c>
      <c r="E1019" s="84" t="s">
        <v>563</v>
      </c>
      <c r="F1019" s="85">
        <v>1</v>
      </c>
      <c r="G1019" s="86" t="s">
        <v>64</v>
      </c>
      <c r="H1019" s="86" t="s">
        <v>14</v>
      </c>
      <c r="I1019" s="87">
        <f>VLOOKUP(A1019,'[2]AJUSTE DE VALOR AN_11.5_MED_VIG'!$A$6:$I$6297,9,0)</f>
        <v>0.41565002850828736</v>
      </c>
    </row>
    <row r="1020" s="81" customFormat="1" ht="15" customHeight="1">
      <c r="A1020" s="82">
        <v>90277139</v>
      </c>
      <c r="B1020" s="83">
        <v>20</v>
      </c>
      <c r="C1020" s="84" t="s">
        <v>3940</v>
      </c>
      <c r="D1020" s="84" t="s">
        <v>3941</v>
      </c>
      <c r="E1020" s="84" t="s">
        <v>207</v>
      </c>
      <c r="F1020" s="85">
        <v>1</v>
      </c>
      <c r="G1020" s="86" t="s">
        <v>10036</v>
      </c>
      <c r="H1020" s="86" t="s">
        <v>14</v>
      </c>
      <c r="I1020" s="87">
        <f>VLOOKUP(A1020,'[2]AJUSTE DE VALOR AN_11.5_MED_VIG'!$A$6:$I$6297,9,0)</f>
        <v>38.431035463446001</v>
      </c>
    </row>
    <row r="1021" s="81" customFormat="1" ht="15" customHeight="1">
      <c r="A1021" s="82">
        <v>92416101</v>
      </c>
      <c r="B1021" s="83">
        <v>20</v>
      </c>
      <c r="C1021" s="84" t="s">
        <v>3391</v>
      </c>
      <c r="D1021" s="84" t="s">
        <v>3392</v>
      </c>
      <c r="E1021" s="84" t="s">
        <v>603</v>
      </c>
      <c r="F1021" s="85">
        <v>20</v>
      </c>
      <c r="G1021" s="86" t="s">
        <v>18</v>
      </c>
      <c r="H1021" s="86" t="s">
        <v>19</v>
      </c>
      <c r="I1021" s="87">
        <f>VLOOKUP(A1021,'[2]AJUSTE DE VALOR AN_11.5_MED_VIG'!$A$6:$I$6297,9,0)</f>
        <v>1.3498550352366663</v>
      </c>
    </row>
    <row r="1022" s="81" customFormat="1" ht="15" customHeight="1">
      <c r="A1022" s="82">
        <v>92256937</v>
      </c>
      <c r="B1022" s="83">
        <v>20</v>
      </c>
      <c r="C1022" s="84" t="s">
        <v>5760</v>
      </c>
      <c r="D1022" s="84" t="s">
        <v>5760</v>
      </c>
      <c r="E1022" s="84" t="s">
        <v>520</v>
      </c>
      <c r="F1022" s="85">
        <v>1</v>
      </c>
      <c r="G1022" s="86" t="s">
        <v>10036</v>
      </c>
      <c r="H1022" s="86" t="s">
        <v>14</v>
      </c>
      <c r="I1022" s="87">
        <f>VLOOKUP(A1022,'[2]AJUSTE DE VALOR AN_11.5_MED_VIG'!$A$6:$I$6297,9,0)</f>
        <v>5.9150505784500007</v>
      </c>
    </row>
    <row r="1023" s="81" customFormat="1" ht="15" customHeight="1">
      <c r="A1023" s="82">
        <v>92433740</v>
      </c>
      <c r="B1023" s="83">
        <v>20</v>
      </c>
      <c r="C1023" s="84" t="s">
        <v>7788</v>
      </c>
      <c r="D1023" s="84" t="s">
        <v>7795</v>
      </c>
      <c r="E1023" s="84" t="s">
        <v>50</v>
      </c>
      <c r="F1023" s="85">
        <v>1</v>
      </c>
      <c r="G1023" s="86" t="s">
        <v>436</v>
      </c>
      <c r="H1023" s="86" t="s">
        <v>14</v>
      </c>
      <c r="I1023" s="87">
        <f>VLOOKUP(A1023,'[2]AJUSTE DE VALOR AN_11.5_MED_VIG'!$A$6:$I$6297,9,0)</f>
        <v>2.9782931871011153</v>
      </c>
    </row>
    <row r="1024" s="81" customFormat="1" ht="15" customHeight="1">
      <c r="A1024" s="82">
        <v>90305248</v>
      </c>
      <c r="B1024" s="83">
        <v>20</v>
      </c>
      <c r="C1024" s="84" t="s">
        <v>9648</v>
      </c>
      <c r="D1024" s="84" t="s">
        <v>9649</v>
      </c>
      <c r="E1024" s="84" t="s">
        <v>2476</v>
      </c>
      <c r="F1024" s="85">
        <v>1</v>
      </c>
      <c r="G1024" s="86" t="s">
        <v>18</v>
      </c>
      <c r="H1024" s="86" t="s">
        <v>14</v>
      </c>
      <c r="I1024" s="87">
        <f>VLOOKUP(A1024,'[2]AJUSTE DE VALOR AN_11.5_MED_VIG'!$A$6:$I$6297,9,0)</f>
        <v>64.815594486929584</v>
      </c>
    </row>
    <row r="1025" s="81" customFormat="1" ht="15" customHeight="1">
      <c r="A1025" s="82">
        <v>92250157</v>
      </c>
      <c r="B1025" s="83">
        <v>20</v>
      </c>
      <c r="C1025" s="84" t="s">
        <v>2575</v>
      </c>
      <c r="D1025" s="84" t="s">
        <v>2575</v>
      </c>
      <c r="E1025" s="84" t="s">
        <v>511</v>
      </c>
      <c r="F1025" s="85">
        <v>1</v>
      </c>
      <c r="G1025" s="86" t="s">
        <v>64</v>
      </c>
      <c r="H1025" s="86" t="s">
        <v>14</v>
      </c>
      <c r="I1025" s="87">
        <f>VLOOKUP(A1025,'[2]AJUSTE DE VALOR AN_11.5_MED_VIG'!$A$6:$I$6297,9,0)</f>
        <v>0.70334499124501737</v>
      </c>
    </row>
    <row r="1026" s="81" customFormat="1" ht="15" customHeight="1">
      <c r="A1026" s="82">
        <v>90289870</v>
      </c>
      <c r="B1026" s="83">
        <v>20</v>
      </c>
      <c r="C1026" s="84" t="s">
        <v>8952</v>
      </c>
      <c r="D1026" s="84" t="s">
        <v>8954</v>
      </c>
      <c r="E1026" s="84" t="s">
        <v>247</v>
      </c>
      <c r="F1026" s="85">
        <v>1</v>
      </c>
      <c r="G1026" s="86" t="s">
        <v>10036</v>
      </c>
      <c r="H1026" s="86" t="s">
        <v>14</v>
      </c>
      <c r="I1026" s="87">
        <f>VLOOKUP(A1026,'[2]AJUSTE DE VALOR AN_11.5_MED_VIG'!$A$6:$I$6297,9,0)</f>
        <v>3.2850161676680072</v>
      </c>
    </row>
    <row r="1027" s="81" customFormat="1" ht="15" customHeight="1">
      <c r="A1027" s="82">
        <v>96545186</v>
      </c>
      <c r="B1027" s="83">
        <v>20</v>
      </c>
      <c r="C1027" s="84" t="s">
        <v>10124</v>
      </c>
      <c r="D1027" s="84" t="s">
        <v>10124</v>
      </c>
      <c r="E1027" s="84" t="s">
        <v>10125</v>
      </c>
      <c r="F1027" s="85">
        <v>1</v>
      </c>
      <c r="G1027" s="86" t="s">
        <v>10036</v>
      </c>
      <c r="H1027" s="86" t="s">
        <v>625</v>
      </c>
      <c r="I1027" s="87">
        <f>VLOOKUP(A1027,'[2]AJUSTE DE VALOR AN_11.5_MED_VIG'!$A$6:$I$6297,9,0)</f>
        <v>349.618922856918</v>
      </c>
    </row>
    <row r="1028" s="81" customFormat="1" ht="15" customHeight="1">
      <c r="A1028" s="82">
        <v>90178106</v>
      </c>
      <c r="B1028" s="83">
        <v>20</v>
      </c>
      <c r="C1028" s="84" t="s">
        <v>7284</v>
      </c>
      <c r="D1028" s="84" t="s">
        <v>7285</v>
      </c>
      <c r="E1028" s="84" t="s">
        <v>915</v>
      </c>
      <c r="F1028" s="85">
        <v>1</v>
      </c>
      <c r="G1028" s="86" t="s">
        <v>64</v>
      </c>
      <c r="H1028" s="86" t="s">
        <v>14</v>
      </c>
      <c r="I1028" s="87">
        <f>VLOOKUP(A1028,'[2]AJUSTE DE VALOR AN_11.5_MED_VIG'!$A$6:$I$6297,9,0)</f>
        <v>11.683730520215576</v>
      </c>
    </row>
    <row r="1029" s="81" customFormat="1" ht="15" customHeight="1">
      <c r="A1029" s="82">
        <v>92267246</v>
      </c>
      <c r="B1029" s="83">
        <v>20</v>
      </c>
      <c r="C1029" s="84" t="s">
        <v>8128</v>
      </c>
      <c r="D1029" s="84" t="s">
        <v>8130</v>
      </c>
      <c r="E1029" s="84" t="s">
        <v>1356</v>
      </c>
      <c r="F1029" s="85">
        <v>1</v>
      </c>
      <c r="G1029" s="86" t="s">
        <v>10103</v>
      </c>
      <c r="H1029" s="86" t="s">
        <v>14</v>
      </c>
      <c r="I1029" s="87">
        <f>VLOOKUP(A1029,'[2]AJUSTE DE VALOR AN_11.5_MED_VIG'!$A$6:$I$6297,9,0)</f>
        <v>5.9733822898612514</v>
      </c>
    </row>
    <row r="1030" s="81" customFormat="1" ht="15" customHeight="1">
      <c r="A1030" s="82">
        <v>92253466</v>
      </c>
      <c r="B1030" s="83">
        <v>20</v>
      </c>
      <c r="C1030" s="84" t="s">
        <v>5225</v>
      </c>
      <c r="D1030" s="84" t="s">
        <v>5226</v>
      </c>
      <c r="E1030" s="84" t="s">
        <v>220</v>
      </c>
      <c r="F1030" s="85">
        <v>1</v>
      </c>
      <c r="G1030" s="86" t="s">
        <v>64</v>
      </c>
      <c r="H1030" s="86" t="s">
        <v>14</v>
      </c>
      <c r="I1030" s="87">
        <f>VLOOKUP(A1030,'[2]AJUSTE DE VALOR AN_11.5_MED_VIG'!$A$6:$I$6297,9,0)</f>
        <v>3.8568018292654953</v>
      </c>
    </row>
    <row r="1031" s="81" customFormat="1" ht="15" customHeight="1">
      <c r="A1031" s="82">
        <v>90132467</v>
      </c>
      <c r="B1031" s="83">
        <v>20</v>
      </c>
      <c r="C1031" s="84" t="s">
        <v>3010</v>
      </c>
      <c r="D1031" s="84" t="s">
        <v>3011</v>
      </c>
      <c r="E1031" s="84" t="s">
        <v>81</v>
      </c>
      <c r="F1031" s="85">
        <v>1</v>
      </c>
      <c r="G1031" s="86" t="s">
        <v>10103</v>
      </c>
      <c r="H1031" s="86" t="s">
        <v>14</v>
      </c>
      <c r="I1031" s="87">
        <f>VLOOKUP(A1031,'[2]AJUSTE DE VALOR AN_11.5_MED_VIG'!$A$6:$I$6297,9,0)</f>
        <v>21.078746263122362</v>
      </c>
    </row>
    <row r="1032" s="81" customFormat="1" ht="15" customHeight="1">
      <c r="A1032" s="82">
        <v>90262719</v>
      </c>
      <c r="B1032" s="83">
        <v>20</v>
      </c>
      <c r="C1032" s="84" t="s">
        <v>4651</v>
      </c>
      <c r="D1032" s="84" t="s">
        <v>4651</v>
      </c>
      <c r="E1032" s="84" t="s">
        <v>244</v>
      </c>
      <c r="F1032" s="85">
        <v>1</v>
      </c>
      <c r="G1032" s="86" t="s">
        <v>64</v>
      </c>
      <c r="H1032" s="86" t="s">
        <v>14</v>
      </c>
      <c r="I1032" s="87">
        <f>VLOOKUP(A1032,'[2]AJUSTE DE VALOR AN_11.5_MED_VIG'!$A$6:$I$6297,9,0)</f>
        <v>0.78028429238753583</v>
      </c>
    </row>
    <row r="1033" s="81" customFormat="1" ht="15" customHeight="1">
      <c r="A1033" s="82">
        <v>92394841</v>
      </c>
      <c r="B1033" s="83">
        <v>20</v>
      </c>
      <c r="C1033" s="84" t="s">
        <v>1848</v>
      </c>
      <c r="D1033" s="84" t="s">
        <v>1849</v>
      </c>
      <c r="E1033" s="84" t="s">
        <v>871</v>
      </c>
      <c r="F1033" s="85">
        <v>1</v>
      </c>
      <c r="G1033" s="86" t="s">
        <v>13</v>
      </c>
      <c r="H1033" s="86" t="s">
        <v>14</v>
      </c>
      <c r="I1033" s="87">
        <f>VLOOKUP(A1033,'[2]AJUSTE DE VALOR AN_11.5_MED_VIG'!$A$6:$I$6297,9,0)</f>
        <v>8.1241806479048311</v>
      </c>
    </row>
    <row r="1034" s="81" customFormat="1" ht="15" customHeight="1">
      <c r="A1034" s="82">
        <v>90120450</v>
      </c>
      <c r="B1034" s="83">
        <v>20</v>
      </c>
      <c r="C1034" s="84" t="s">
        <v>2624</v>
      </c>
      <c r="D1034" s="84" t="s">
        <v>2624</v>
      </c>
      <c r="E1034" s="84" t="s">
        <v>504</v>
      </c>
      <c r="F1034" s="85">
        <v>1</v>
      </c>
      <c r="G1034" s="86" t="s">
        <v>10036</v>
      </c>
      <c r="H1034" s="86" t="s">
        <v>14</v>
      </c>
      <c r="I1034" s="87">
        <f>VLOOKUP(A1034,'[2]AJUSTE DE VALOR AN_11.5_MED_VIG'!$A$6:$I$6297,9,0)</f>
        <v>6.456458004790254</v>
      </c>
    </row>
    <row r="1035" s="81" customFormat="1" ht="15" customHeight="1">
      <c r="A1035" s="82">
        <v>92171010</v>
      </c>
      <c r="B1035" s="83">
        <v>20</v>
      </c>
      <c r="C1035" s="84" t="s">
        <v>5178</v>
      </c>
      <c r="D1035" s="84" t="s">
        <v>3266</v>
      </c>
      <c r="E1035" s="84" t="s">
        <v>69</v>
      </c>
      <c r="F1035" s="85">
        <v>1</v>
      </c>
      <c r="G1035" s="86" t="s">
        <v>436</v>
      </c>
      <c r="H1035" s="86" t="s">
        <v>14</v>
      </c>
      <c r="I1035" s="87">
        <f>VLOOKUP(A1035,'[2]AJUSTE DE VALOR AN_11.5_MED_VIG'!$A$6:$I$6297,9,0)</f>
        <v>6.7792076221085349</v>
      </c>
    </row>
    <row r="1036" s="81" customFormat="1" ht="15" customHeight="1">
      <c r="A1036" s="82">
        <v>90444124</v>
      </c>
      <c r="B1036" s="83">
        <v>20</v>
      </c>
      <c r="C1036" s="84" t="s">
        <v>5838</v>
      </c>
      <c r="D1036" s="84" t="s">
        <v>5839</v>
      </c>
      <c r="E1036" s="84" t="s">
        <v>520</v>
      </c>
      <c r="F1036" s="85">
        <v>1</v>
      </c>
      <c r="G1036" s="86" t="s">
        <v>10036</v>
      </c>
      <c r="H1036" s="86" t="s">
        <v>14</v>
      </c>
      <c r="I1036" s="87">
        <f>VLOOKUP(A1036,'[2]AJUSTE DE VALOR AN_11.5_MED_VIG'!$A$6:$I$6297,9,0)</f>
        <v>7.0021409550300007</v>
      </c>
    </row>
    <row r="1037" s="81" customFormat="1" ht="15" customHeight="1">
      <c r="A1037" s="82">
        <v>92438660</v>
      </c>
      <c r="B1037" s="83">
        <v>20</v>
      </c>
      <c r="C1037" s="84" t="s">
        <v>5804</v>
      </c>
      <c r="D1037" s="84" t="s">
        <v>5804</v>
      </c>
      <c r="E1037" s="84" t="s">
        <v>504</v>
      </c>
      <c r="F1037" s="85">
        <v>1</v>
      </c>
      <c r="G1037" s="86" t="s">
        <v>10036</v>
      </c>
      <c r="H1037" s="86" t="s">
        <v>14</v>
      </c>
      <c r="I1037" s="87">
        <f>VLOOKUP(A1037,'[2]AJUSTE DE VALOR AN_11.5_MED_VIG'!$A$6:$I$6297,9,0)</f>
        <v>6.5795310831133378</v>
      </c>
    </row>
    <row r="1038" s="81" customFormat="1" ht="15" customHeight="1">
      <c r="A1038" s="82">
        <v>92404995</v>
      </c>
      <c r="B1038" s="83">
        <v>20</v>
      </c>
      <c r="C1038" s="84" t="s">
        <v>4077</v>
      </c>
      <c r="D1038" s="84" t="s">
        <v>4080</v>
      </c>
      <c r="E1038" s="84" t="s">
        <v>334</v>
      </c>
      <c r="F1038" s="85">
        <v>1</v>
      </c>
      <c r="G1038" s="86" t="s">
        <v>64</v>
      </c>
      <c r="H1038" s="86" t="s">
        <v>14</v>
      </c>
      <c r="I1038" s="87">
        <f>VLOOKUP(A1038,'[2]AJUSTE DE VALOR AN_11.5_MED_VIG'!$A$6:$I$6297,9,0)</f>
        <v>0.84798832627061216</v>
      </c>
    </row>
    <row r="1039" s="81" customFormat="1" ht="15" customHeight="1">
      <c r="A1039" s="82">
        <v>92437850</v>
      </c>
      <c r="B1039" s="83">
        <v>20</v>
      </c>
      <c r="C1039" s="84" t="s">
        <v>2903</v>
      </c>
      <c r="D1039" s="84" t="s">
        <v>2906</v>
      </c>
      <c r="E1039" s="84" t="s">
        <v>235</v>
      </c>
      <c r="F1039" s="85">
        <v>1</v>
      </c>
      <c r="G1039" s="86" t="s">
        <v>10103</v>
      </c>
      <c r="H1039" s="86" t="s">
        <v>14</v>
      </c>
      <c r="I1039" s="87">
        <f>VLOOKUP(A1039,'[2]AJUSTE DE VALOR AN_11.5_MED_VIG'!$A$6:$I$6297,9,0)</f>
        <v>3.983088588617818</v>
      </c>
    </row>
    <row r="1040" s="81" customFormat="1" ht="15" customHeight="1">
      <c r="A1040" s="82">
        <v>90258410</v>
      </c>
      <c r="B1040" s="83">
        <v>20</v>
      </c>
      <c r="C1040" s="84" t="s">
        <v>7853</v>
      </c>
      <c r="D1040" s="84" t="s">
        <v>7854</v>
      </c>
      <c r="E1040" s="84" t="s">
        <v>450</v>
      </c>
      <c r="F1040" s="85">
        <v>1</v>
      </c>
      <c r="G1040" s="86" t="s">
        <v>64</v>
      </c>
      <c r="H1040" s="86" t="s">
        <v>14</v>
      </c>
      <c r="I1040" s="87">
        <f>VLOOKUP(A1040,'[2]AJUSTE DE VALOR AN_11.5_MED_VIG'!$A$6:$I$6297,9,0)</f>
        <v>36.32795660708048</v>
      </c>
    </row>
    <row r="1041" s="81" customFormat="1" ht="15" customHeight="1">
      <c r="A1041" s="82">
        <v>90398033</v>
      </c>
      <c r="B1041" s="83">
        <v>20</v>
      </c>
      <c r="C1041" s="84" t="s">
        <v>2707</v>
      </c>
      <c r="D1041" s="84" t="s">
        <v>2708</v>
      </c>
      <c r="E1041" s="84" t="s">
        <v>134</v>
      </c>
      <c r="F1041" s="85">
        <v>1</v>
      </c>
      <c r="G1041" s="86" t="s">
        <v>13</v>
      </c>
      <c r="H1041" s="86" t="s">
        <v>14</v>
      </c>
      <c r="I1041" s="87">
        <f>VLOOKUP(A1041,'[2]AJUSTE DE VALOR AN_11.5_MED_VIG'!$A$6:$I$6297,9,0)</f>
        <v>20.843909528652738</v>
      </c>
    </row>
    <row r="1042" s="81" customFormat="1" ht="15" customHeight="1">
      <c r="A1042" s="82">
        <v>92409423</v>
      </c>
      <c r="B1042" s="83">
        <v>20</v>
      </c>
      <c r="C1042" s="84" t="s">
        <v>6925</v>
      </c>
      <c r="D1042" s="84" t="s">
        <v>6926</v>
      </c>
      <c r="E1042" s="84" t="s">
        <v>2261</v>
      </c>
      <c r="F1042" s="85">
        <v>1</v>
      </c>
      <c r="G1042" s="86" t="s">
        <v>10103</v>
      </c>
      <c r="H1042" s="86" t="s">
        <v>14</v>
      </c>
      <c r="I1042" s="87">
        <f>VLOOKUP(A1042,'[2]AJUSTE DE VALOR AN_11.5_MED_VIG'!$A$6:$I$6297,9,0)</f>
        <v>5.8484293725071117</v>
      </c>
    </row>
    <row r="1043" s="81" customFormat="1" ht="15" customHeight="1">
      <c r="A1043" s="82">
        <v>90165390</v>
      </c>
      <c r="B1043" s="83">
        <v>20</v>
      </c>
      <c r="C1043" s="84" t="s">
        <v>5981</v>
      </c>
      <c r="D1043" s="84" t="s">
        <v>5982</v>
      </c>
      <c r="E1043" s="84" t="s">
        <v>4241</v>
      </c>
      <c r="F1043" s="85">
        <v>1</v>
      </c>
      <c r="G1043" s="86" t="s">
        <v>13</v>
      </c>
      <c r="H1043" s="86" t="s">
        <v>14</v>
      </c>
      <c r="I1043" s="87">
        <f>VLOOKUP(A1043,'[2]AJUSTE DE VALOR AN_11.5_MED_VIG'!$A$6:$I$6297,9,0)</f>
        <v>24.47823221569989</v>
      </c>
    </row>
    <row r="1044" s="81" customFormat="1" ht="15" customHeight="1">
      <c r="A1044" s="82">
        <v>92366902</v>
      </c>
      <c r="B1044" s="83">
        <v>20</v>
      </c>
      <c r="C1044" s="84" t="s">
        <v>8766</v>
      </c>
      <c r="D1044" s="84" t="s">
        <v>8767</v>
      </c>
      <c r="E1044" s="84" t="s">
        <v>748</v>
      </c>
      <c r="F1044" s="85">
        <v>200</v>
      </c>
      <c r="G1044" s="86" t="s">
        <v>10111</v>
      </c>
      <c r="H1044" s="86" t="s">
        <v>19</v>
      </c>
      <c r="I1044" s="87">
        <f>VLOOKUP(A1044,'[2]AJUSTE DE VALOR AN_11.5_MED_VIG'!$A$6:$I$6297,9,0)</f>
        <v>0.1176435162188032</v>
      </c>
    </row>
    <row r="1045" s="81" customFormat="1" ht="15" customHeight="1">
      <c r="A1045" s="82">
        <v>92416055</v>
      </c>
      <c r="B1045" s="83">
        <v>20</v>
      </c>
      <c r="C1045" s="84" t="s">
        <v>1178</v>
      </c>
      <c r="D1045" s="84" t="s">
        <v>1184</v>
      </c>
      <c r="E1045" s="84" t="s">
        <v>92</v>
      </c>
      <c r="F1045" s="85">
        <v>1</v>
      </c>
      <c r="G1045" s="86" t="s">
        <v>10103</v>
      </c>
      <c r="H1045" s="86" t="s">
        <v>14</v>
      </c>
      <c r="I1045" s="87">
        <f>VLOOKUP(A1045,'[2]AJUSTE DE VALOR AN_11.5_MED_VIG'!$A$6:$I$6297,9,0)</f>
        <v>1.4090031946440367</v>
      </c>
    </row>
    <row r="1046" s="81" customFormat="1" ht="15" customHeight="1">
      <c r="A1046" s="82">
        <v>92368883</v>
      </c>
      <c r="B1046" s="83">
        <v>20</v>
      </c>
      <c r="C1046" s="84" t="s">
        <v>606</v>
      </c>
      <c r="D1046" s="84" t="s">
        <v>607</v>
      </c>
      <c r="E1046" s="84" t="s">
        <v>231</v>
      </c>
      <c r="F1046" s="85">
        <v>1</v>
      </c>
      <c r="G1046" s="86" t="s">
        <v>13</v>
      </c>
      <c r="H1046" s="86" t="s">
        <v>14</v>
      </c>
      <c r="I1046" s="87">
        <f>VLOOKUP(A1046,'[2]AJUSTE DE VALOR AN_11.5_MED_VIG'!$A$6:$I$6297,9,0)</f>
        <v>291.71848789484204</v>
      </c>
    </row>
    <row r="1047" s="81" customFormat="1" ht="15" customHeight="1">
      <c r="A1047" s="82">
        <v>92471730</v>
      </c>
      <c r="B1047" s="83">
        <v>20</v>
      </c>
      <c r="C1047" s="84" t="s">
        <v>9238</v>
      </c>
      <c r="D1047" s="84" t="s">
        <v>9238</v>
      </c>
      <c r="E1047" s="84" t="s">
        <v>511</v>
      </c>
      <c r="F1047" s="85">
        <v>1</v>
      </c>
      <c r="G1047" s="86" t="s">
        <v>64</v>
      </c>
      <c r="H1047" s="86" t="s">
        <v>14</v>
      </c>
      <c r="I1047" s="87">
        <f>VLOOKUP(A1047,'[2]AJUSTE DE VALOR AN_11.5_MED_VIG'!$A$6:$I$6297,9,0)</f>
        <v>1.2453108656853391</v>
      </c>
    </row>
    <row r="1048" s="81" customFormat="1" ht="15" customHeight="1">
      <c r="A1048" s="82">
        <v>90178289</v>
      </c>
      <c r="B1048" s="83">
        <v>20</v>
      </c>
      <c r="C1048" s="84" t="s">
        <v>2343</v>
      </c>
      <c r="D1048" s="84" t="s">
        <v>2346</v>
      </c>
      <c r="E1048" s="84" t="s">
        <v>915</v>
      </c>
      <c r="F1048" s="85">
        <v>1</v>
      </c>
      <c r="G1048" s="86" t="s">
        <v>10036</v>
      </c>
      <c r="H1048" s="86" t="s">
        <v>14</v>
      </c>
      <c r="I1048" s="87">
        <f>VLOOKUP(A1048,'[2]AJUSTE DE VALOR AN_11.5_MED_VIG'!$A$6:$I$6297,9,0)</f>
        <v>154.85574104766843</v>
      </c>
    </row>
    <row r="1049" s="81" customFormat="1" ht="15" customHeight="1">
      <c r="A1049" s="82">
        <v>90939050</v>
      </c>
      <c r="B1049" s="83">
        <v>20</v>
      </c>
      <c r="C1049" s="84" t="s">
        <v>4723</v>
      </c>
      <c r="D1049" s="84" t="s">
        <v>4724</v>
      </c>
      <c r="E1049" s="84" t="s">
        <v>748</v>
      </c>
      <c r="F1049" s="85">
        <v>1</v>
      </c>
      <c r="G1049" s="86" t="s">
        <v>64</v>
      </c>
      <c r="H1049" s="86" t="s">
        <v>14</v>
      </c>
      <c r="I1049" s="87">
        <f>VLOOKUP(A1049,'[2]AJUSTE DE VALOR AN_11.5_MED_VIG'!$A$6:$I$6297,9,0)</f>
        <v>5.2546583372362017</v>
      </c>
    </row>
    <row r="1050" s="81" customFormat="1" ht="15" customHeight="1">
      <c r="A1050" s="82">
        <v>90172833</v>
      </c>
      <c r="B1050" s="83">
        <v>20</v>
      </c>
      <c r="C1050" s="84" t="s">
        <v>1510</v>
      </c>
      <c r="D1050" s="84" t="s">
        <v>1511</v>
      </c>
      <c r="E1050" s="84" t="s">
        <v>244</v>
      </c>
      <c r="F1050" s="85">
        <v>1</v>
      </c>
      <c r="G1050" s="86" t="s">
        <v>64</v>
      </c>
      <c r="H1050" s="86" t="s">
        <v>14</v>
      </c>
      <c r="I1050" s="87">
        <f>VLOOKUP(A1050,'[2]AJUSTE DE VALOR AN_11.5_MED_VIG'!$A$6:$I$6297,9,0)</f>
        <v>2.7345474000000003</v>
      </c>
    </row>
    <row r="1051" s="81" customFormat="1" ht="15" customHeight="1">
      <c r="A1051" s="82">
        <v>90282582</v>
      </c>
      <c r="B1051" s="83">
        <v>20</v>
      </c>
      <c r="C1051" s="84" t="s">
        <v>494</v>
      </c>
      <c r="D1051" s="84" t="s">
        <v>494</v>
      </c>
      <c r="E1051" s="84" t="s">
        <v>495</v>
      </c>
      <c r="F1051" s="85">
        <v>1</v>
      </c>
      <c r="G1051" s="86" t="s">
        <v>10036</v>
      </c>
      <c r="H1051" s="86" t="s">
        <v>14</v>
      </c>
      <c r="I1051" s="87">
        <f>VLOOKUP(A1051,'[2]AJUSTE DE VALOR AN_11.5_MED_VIG'!$A$6:$I$6297,9,0)</f>
        <v>7.3606762404360015</v>
      </c>
    </row>
    <row r="1052" s="81" customFormat="1" ht="15" customHeight="1">
      <c r="A1052" s="82">
        <v>90287746</v>
      </c>
      <c r="B1052" s="83">
        <v>20</v>
      </c>
      <c r="C1052" s="84" t="s">
        <v>9096</v>
      </c>
      <c r="D1052" s="84" t="s">
        <v>9097</v>
      </c>
      <c r="E1052" s="84" t="s">
        <v>31</v>
      </c>
      <c r="F1052" s="85">
        <v>1</v>
      </c>
      <c r="G1052" s="86" t="s">
        <v>64</v>
      </c>
      <c r="H1052" s="86" t="s">
        <v>14</v>
      </c>
      <c r="I1052" s="87">
        <f>VLOOKUP(A1052,'[2]AJUSTE DE VALOR AN_11.5_MED_VIG'!$A$6:$I$6297,9,0)</f>
        <v>2.6383164099623988</v>
      </c>
    </row>
    <row r="1053" s="81" customFormat="1" ht="15" customHeight="1">
      <c r="A1053" s="82">
        <v>92415156</v>
      </c>
      <c r="B1053" s="83">
        <v>20</v>
      </c>
      <c r="C1053" s="84" t="s">
        <v>7438</v>
      </c>
      <c r="D1053" s="84" t="s">
        <v>7439</v>
      </c>
      <c r="E1053" s="84" t="s">
        <v>235</v>
      </c>
      <c r="F1053" s="85">
        <v>1</v>
      </c>
      <c r="G1053" s="86" t="s">
        <v>10120</v>
      </c>
      <c r="H1053" s="86" t="s">
        <v>14</v>
      </c>
      <c r="I1053" s="87">
        <f>VLOOKUP(A1053,'[2]AJUSTE DE VALOR AN_11.5_MED_VIG'!$A$6:$I$6297,9,0)</f>
        <v>9.5099999999999998</v>
      </c>
    </row>
    <row r="1054" s="81" customFormat="1" ht="15" customHeight="1">
      <c r="A1054" s="82">
        <v>92406785</v>
      </c>
      <c r="B1054" s="83">
        <v>20</v>
      </c>
      <c r="C1054" s="84" t="s">
        <v>6572</v>
      </c>
      <c r="D1054" s="84" t="s">
        <v>6573</v>
      </c>
      <c r="E1054" s="84" t="s">
        <v>633</v>
      </c>
      <c r="F1054" s="85">
        <v>1</v>
      </c>
      <c r="G1054" s="86" t="s">
        <v>10103</v>
      </c>
      <c r="H1054" s="86" t="s">
        <v>14</v>
      </c>
      <c r="I1054" s="87">
        <f>VLOOKUP(A1054,'[2]AJUSTE DE VALOR AN_11.5_MED_VIG'!$A$6:$I$6297,9,0)</f>
        <v>22.531927042225135</v>
      </c>
    </row>
    <row r="1055" s="81" customFormat="1" ht="15" customHeight="1">
      <c r="A1055" s="82">
        <v>90053028</v>
      </c>
      <c r="B1055" s="83">
        <v>20</v>
      </c>
      <c r="C1055" s="84" t="s">
        <v>1106</v>
      </c>
      <c r="D1055" s="84" t="s">
        <v>1107</v>
      </c>
      <c r="E1055" s="84" t="s">
        <v>39</v>
      </c>
      <c r="F1055" s="85">
        <v>1</v>
      </c>
      <c r="G1055" s="86" t="s">
        <v>13</v>
      </c>
      <c r="H1055" s="86" t="s">
        <v>14</v>
      </c>
      <c r="I1055" s="87">
        <f>VLOOKUP(A1055,'[2]AJUSTE DE VALOR AN_11.5_MED_VIG'!$A$6:$I$6297,9,0)</f>
        <v>13.147881826526977</v>
      </c>
    </row>
    <row r="1056" s="81" customFormat="1" ht="15" customHeight="1">
      <c r="A1056" s="82">
        <v>90164121</v>
      </c>
      <c r="B1056" s="83">
        <v>20</v>
      </c>
      <c r="C1056" s="84" t="s">
        <v>444</v>
      </c>
      <c r="D1056" s="84" t="s">
        <v>445</v>
      </c>
      <c r="E1056" s="84" t="s">
        <v>134</v>
      </c>
      <c r="F1056" s="85">
        <v>100</v>
      </c>
      <c r="G1056" s="86" t="s">
        <v>18</v>
      </c>
      <c r="H1056" s="86" t="s">
        <v>19</v>
      </c>
      <c r="I1056" s="87">
        <f>VLOOKUP(A1056,'[2]AJUSTE DE VALOR AN_11.5_MED_VIG'!$A$6:$I$6297,9,0)</f>
        <v>0.14563961633021255</v>
      </c>
    </row>
    <row r="1057" s="81" customFormat="1" ht="15" customHeight="1">
      <c r="A1057" s="82">
        <v>90289013</v>
      </c>
      <c r="B1057" s="83">
        <v>20</v>
      </c>
      <c r="C1057" s="84" t="s">
        <v>4501</v>
      </c>
      <c r="D1057" s="84" t="s">
        <v>4506</v>
      </c>
      <c r="E1057" s="84" t="s">
        <v>139</v>
      </c>
      <c r="F1057" s="85">
        <v>1</v>
      </c>
      <c r="G1057" s="86" t="s">
        <v>10103</v>
      </c>
      <c r="H1057" s="86" t="s">
        <v>14</v>
      </c>
      <c r="I1057" s="87">
        <f>VLOOKUP(A1057,'[2]AJUSTE DE VALOR AN_11.5_MED_VIG'!$A$6:$I$6297,9,0)</f>
        <v>0.76049611152208019</v>
      </c>
    </row>
    <row r="1058" s="81" customFormat="1" ht="15" customHeight="1">
      <c r="A1058" s="82">
        <v>90135482</v>
      </c>
      <c r="B1058" s="83">
        <v>20</v>
      </c>
      <c r="C1058" s="84" t="s">
        <v>9146</v>
      </c>
      <c r="D1058" s="84" t="s">
        <v>9147</v>
      </c>
      <c r="E1058" s="84" t="s">
        <v>207</v>
      </c>
      <c r="F1058" s="85">
        <v>1</v>
      </c>
      <c r="G1058" s="86" t="s">
        <v>64</v>
      </c>
      <c r="H1058" s="86" t="s">
        <v>14</v>
      </c>
      <c r="I1058" s="87">
        <f>VLOOKUP(A1058,'[2]AJUSTE DE VALOR AN_11.5_MED_VIG'!$A$6:$I$6297,9,0)</f>
        <v>0.73806407092316395</v>
      </c>
    </row>
    <row r="1059" s="81" customFormat="1" ht="15" customHeight="1">
      <c r="A1059" s="82">
        <v>92249183</v>
      </c>
      <c r="B1059" s="83">
        <v>20</v>
      </c>
      <c r="C1059" s="84" t="s">
        <v>3744</v>
      </c>
      <c r="D1059" s="84" t="s">
        <v>3745</v>
      </c>
      <c r="E1059" s="84" t="s">
        <v>235</v>
      </c>
      <c r="F1059" s="85">
        <v>1</v>
      </c>
      <c r="G1059" s="86" t="s">
        <v>10103</v>
      </c>
      <c r="H1059" s="86" t="s">
        <v>14</v>
      </c>
      <c r="I1059" s="87">
        <f>VLOOKUP(A1059,'[2]AJUSTE DE VALOR AN_11.5_MED_VIG'!$A$6:$I$6297,9,0)</f>
        <v>2.8110050579550907</v>
      </c>
    </row>
    <row r="1060" s="81" customFormat="1" ht="15" customHeight="1">
      <c r="A1060" s="82">
        <v>90167856</v>
      </c>
      <c r="B1060" s="83">
        <v>20</v>
      </c>
      <c r="C1060" s="84" t="s">
        <v>86</v>
      </c>
      <c r="D1060" s="84" t="s">
        <v>91</v>
      </c>
      <c r="E1060" s="84" t="s">
        <v>92</v>
      </c>
      <c r="F1060" s="85">
        <v>1</v>
      </c>
      <c r="G1060" s="86" t="s">
        <v>10036</v>
      </c>
      <c r="H1060" s="86" t="s">
        <v>14</v>
      </c>
      <c r="I1060" s="87">
        <f>VLOOKUP(A1060,'[2]AJUSTE DE VALOR AN_11.5_MED_VIG'!$A$6:$I$6297,9,0)</f>
        <v>70.434076898933967</v>
      </c>
    </row>
    <row r="1061" s="81" customFormat="1" ht="15" customHeight="1">
      <c r="A1061" s="82">
        <v>90184122</v>
      </c>
      <c r="B1061" s="83">
        <v>20</v>
      </c>
      <c r="C1061" s="84" t="s">
        <v>7797</v>
      </c>
      <c r="D1061" s="84" t="s">
        <v>7797</v>
      </c>
      <c r="E1061" s="84" t="s">
        <v>603</v>
      </c>
      <c r="F1061" s="85">
        <v>1</v>
      </c>
      <c r="G1061" s="86" t="s">
        <v>436</v>
      </c>
      <c r="H1061" s="86" t="s">
        <v>14</v>
      </c>
      <c r="I1061" s="87">
        <f>VLOOKUP(A1061,'[2]AJUSTE DE VALOR AN_11.5_MED_VIG'!$A$6:$I$6297,9,0)</f>
        <v>2.6387224063839185</v>
      </c>
    </row>
    <row r="1062" s="81" customFormat="1" ht="15" customHeight="1">
      <c r="A1062" s="82">
        <v>92382649</v>
      </c>
      <c r="B1062" s="83">
        <v>20</v>
      </c>
      <c r="C1062" s="84" t="s">
        <v>226</v>
      </c>
      <c r="D1062" s="84" t="s">
        <v>230</v>
      </c>
      <c r="E1062" s="84" t="s">
        <v>231</v>
      </c>
      <c r="F1062" s="85">
        <v>1</v>
      </c>
      <c r="G1062" s="86" t="s">
        <v>10103</v>
      </c>
      <c r="H1062" s="86" t="s">
        <v>14</v>
      </c>
      <c r="I1062" s="87">
        <f>VLOOKUP(A1062,'[2]AJUSTE DE VALOR AN_11.5_MED_VIG'!$A$6:$I$6297,9,0)</f>
        <v>4.8324172985040743</v>
      </c>
    </row>
    <row r="1063" s="81" customFormat="1" ht="15" customHeight="1">
      <c r="A1063" s="82">
        <v>90938976</v>
      </c>
      <c r="B1063" s="83">
        <v>20</v>
      </c>
      <c r="C1063" s="84" t="s">
        <v>4860</v>
      </c>
      <c r="D1063" s="84" t="s">
        <v>4860</v>
      </c>
      <c r="E1063" s="84" t="s">
        <v>1744</v>
      </c>
      <c r="F1063" s="85">
        <v>1</v>
      </c>
      <c r="G1063" s="86" t="s">
        <v>10036</v>
      </c>
      <c r="H1063" s="86" t="s">
        <v>14</v>
      </c>
      <c r="I1063" s="87">
        <f>VLOOKUP(A1063,'[2]AJUSTE DE VALOR AN_11.5_MED_VIG'!$A$6:$I$6297,9,0)</f>
        <v>69.805884395560952</v>
      </c>
    </row>
    <row r="1064" s="81" customFormat="1" ht="15" customHeight="1">
      <c r="A1064" s="82">
        <v>90135717</v>
      </c>
      <c r="B1064" s="83">
        <v>20</v>
      </c>
      <c r="C1064" s="84" t="s">
        <v>7940</v>
      </c>
      <c r="D1064" s="84" t="s">
        <v>7941</v>
      </c>
      <c r="E1064" s="84" t="s">
        <v>207</v>
      </c>
      <c r="F1064" s="85">
        <v>1</v>
      </c>
      <c r="G1064" s="86" t="s">
        <v>10036</v>
      </c>
      <c r="H1064" s="86" t="s">
        <v>14</v>
      </c>
      <c r="I1064" s="87">
        <f>VLOOKUP(A1064,'[2]AJUSTE DE VALOR AN_11.5_MED_VIG'!$A$6:$I$6297,9,0)</f>
        <v>3.1720781588942102</v>
      </c>
    </row>
    <row r="1065" s="81" customFormat="1" ht="15" customHeight="1">
      <c r="A1065" s="82">
        <v>90284526</v>
      </c>
      <c r="B1065" s="83">
        <v>20</v>
      </c>
      <c r="C1065" s="84" t="s">
        <v>2445</v>
      </c>
      <c r="D1065" s="84" t="s">
        <v>2446</v>
      </c>
      <c r="E1065" s="84" t="s">
        <v>502</v>
      </c>
      <c r="F1065" s="85">
        <v>1</v>
      </c>
      <c r="G1065" s="86" t="s">
        <v>10036</v>
      </c>
      <c r="H1065" s="86" t="s">
        <v>14</v>
      </c>
      <c r="I1065" s="87">
        <f>VLOOKUP(A1065,'[2]AJUSTE DE VALOR AN_11.5_MED_VIG'!$A$6:$I$6297,9,0)</f>
        <v>6.8987920936618199</v>
      </c>
    </row>
    <row r="1066" s="81" customFormat="1" ht="15" customHeight="1">
      <c r="A1066" s="82">
        <v>92253482</v>
      </c>
      <c r="B1066" s="83">
        <v>20</v>
      </c>
      <c r="C1066" s="84" t="s">
        <v>1826</v>
      </c>
      <c r="D1066" s="84" t="s">
        <v>1827</v>
      </c>
      <c r="E1066" s="84" t="s">
        <v>888</v>
      </c>
      <c r="F1066" s="85">
        <v>1</v>
      </c>
      <c r="G1066" s="86" t="s">
        <v>158</v>
      </c>
      <c r="H1066" s="86" t="s">
        <v>14</v>
      </c>
      <c r="I1066" s="87">
        <f>VLOOKUP(A1066,'[2]AJUSTE DE VALOR AN_11.5_MED_VIG'!$A$6:$I$6297,9,0)</f>
        <v>5.5401774034427973</v>
      </c>
    </row>
    <row r="1067" s="81" customFormat="1" ht="15" customHeight="1">
      <c r="A1067" s="82">
        <v>92437923</v>
      </c>
      <c r="B1067" s="83">
        <v>20</v>
      </c>
      <c r="C1067" s="84" t="s">
        <v>7715</v>
      </c>
      <c r="D1067" s="84" t="s">
        <v>7716</v>
      </c>
      <c r="E1067" s="84" t="s">
        <v>12</v>
      </c>
      <c r="F1067" s="85">
        <v>1</v>
      </c>
      <c r="G1067" s="86" t="s">
        <v>10103</v>
      </c>
      <c r="H1067" s="86" t="s">
        <v>14</v>
      </c>
      <c r="I1067" s="87">
        <f>VLOOKUP(A1067,'[2]AJUSTE DE VALOR AN_11.5_MED_VIG'!$A$6:$I$6297,9,0)</f>
        <v>31.177480371082844</v>
      </c>
    </row>
    <row r="1068" s="81" customFormat="1" ht="15" customHeight="1">
      <c r="A1068" s="85">
        <v>92379885</v>
      </c>
      <c r="B1068" s="83">
        <v>20</v>
      </c>
      <c r="C1068" s="100" t="s">
        <v>9724</v>
      </c>
      <c r="D1068" s="100" t="s">
        <v>9725</v>
      </c>
      <c r="E1068" s="100" t="s">
        <v>146</v>
      </c>
      <c r="F1068" s="85">
        <v>1</v>
      </c>
      <c r="G1068" s="86" t="s">
        <v>10103</v>
      </c>
      <c r="H1068" s="86" t="s">
        <v>14</v>
      </c>
      <c r="I1068" s="87">
        <f>VLOOKUP(A1068,'[2]AJUSTE DE VALOR AN_11.5_MED_VIG'!$A$6:$I$6297,9,0)</f>
        <v>4.2081273480481149</v>
      </c>
    </row>
    <row r="1069" s="81" customFormat="1" ht="15" customHeight="1">
      <c r="A1069" s="82">
        <v>90283520</v>
      </c>
      <c r="B1069" s="83">
        <v>20</v>
      </c>
      <c r="C1069" s="84" t="s">
        <v>1080</v>
      </c>
      <c r="D1069" s="84" t="s">
        <v>1080</v>
      </c>
      <c r="E1069" s="84" t="s">
        <v>31</v>
      </c>
      <c r="F1069" s="85">
        <v>1</v>
      </c>
      <c r="G1069" s="86" t="s">
        <v>10036</v>
      </c>
      <c r="H1069" s="86" t="s">
        <v>14</v>
      </c>
      <c r="I1069" s="87">
        <f>VLOOKUP(A1069,'[2]AJUSTE DE VALOR AN_11.5_MED_VIG'!$A$6:$I$6297,9,0)</f>
        <v>36.125626138652251</v>
      </c>
    </row>
    <row r="1070" s="81" customFormat="1" ht="15" customHeight="1">
      <c r="A1070" s="82">
        <v>92423825</v>
      </c>
      <c r="B1070" s="83">
        <v>20</v>
      </c>
      <c r="C1070" s="84" t="s">
        <v>6533</v>
      </c>
      <c r="D1070" s="84" t="s">
        <v>6534</v>
      </c>
      <c r="E1070" s="84" t="s">
        <v>24</v>
      </c>
      <c r="F1070" s="85">
        <v>1</v>
      </c>
      <c r="G1070" s="86" t="s">
        <v>436</v>
      </c>
      <c r="H1070" s="86" t="s">
        <v>14</v>
      </c>
      <c r="I1070" s="87">
        <f>VLOOKUP(A1070,'[2]AJUSTE DE VALOR AN_11.5_MED_VIG'!$A$6:$I$6297,9,0)</f>
        <v>129.14235820403118</v>
      </c>
    </row>
    <row r="1071" s="81" customFormat="1" ht="15" customHeight="1">
      <c r="A1071" s="82">
        <v>90697022</v>
      </c>
      <c r="B1071" s="83">
        <v>20</v>
      </c>
      <c r="C1071" s="84" t="s">
        <v>591</v>
      </c>
      <c r="D1071" s="84" t="s">
        <v>592</v>
      </c>
      <c r="E1071" s="84" t="s">
        <v>235</v>
      </c>
      <c r="F1071" s="85">
        <v>1</v>
      </c>
      <c r="G1071" s="86" t="s">
        <v>485</v>
      </c>
      <c r="H1071" s="86" t="s">
        <v>14</v>
      </c>
      <c r="I1071" s="87">
        <f>VLOOKUP(A1071,'[2]AJUSTE DE VALOR AN_11.5_MED_VIG'!$A$6:$I$6297,9,0)</f>
        <v>12.15544314173486</v>
      </c>
    </row>
    <row r="1072" s="81" customFormat="1" ht="15" customHeight="1">
      <c r="A1072" s="82">
        <v>90283139</v>
      </c>
      <c r="B1072" s="83">
        <v>20</v>
      </c>
      <c r="C1072" s="84" t="s">
        <v>920</v>
      </c>
      <c r="D1072" s="84" t="s">
        <v>921</v>
      </c>
      <c r="E1072" s="84" t="s">
        <v>836</v>
      </c>
      <c r="F1072" s="85">
        <v>1</v>
      </c>
      <c r="G1072" s="86" t="s">
        <v>10036</v>
      </c>
      <c r="H1072" s="86" t="s">
        <v>14</v>
      </c>
      <c r="I1072" s="87">
        <f>VLOOKUP(A1072,'[2]AJUSTE DE VALOR AN_11.5_MED_VIG'!$A$6:$I$6297,9,0)</f>
        <v>8.6368171602241866</v>
      </c>
    </row>
    <row r="1073" s="81" customFormat="1" ht="15" customHeight="1">
      <c r="A1073" s="82">
        <v>90238320</v>
      </c>
      <c r="B1073" s="83">
        <v>20</v>
      </c>
      <c r="C1073" s="84" t="s">
        <v>3146</v>
      </c>
      <c r="D1073" s="84" t="s">
        <v>3147</v>
      </c>
      <c r="E1073" s="84" t="s">
        <v>29</v>
      </c>
      <c r="F1073" s="85">
        <v>1</v>
      </c>
      <c r="G1073" s="86" t="s">
        <v>64</v>
      </c>
      <c r="H1073" s="86" t="s">
        <v>14</v>
      </c>
      <c r="I1073" s="87">
        <f>VLOOKUP(A1073,'[2]AJUSTE DE VALOR AN_11.5_MED_VIG'!$A$6:$I$6297,9,0)</f>
        <v>9.6423307075358782</v>
      </c>
    </row>
    <row r="1074" s="81" customFormat="1" ht="15" customHeight="1">
      <c r="A1074" s="82">
        <v>90153251</v>
      </c>
      <c r="B1074" s="83">
        <v>20</v>
      </c>
      <c r="C1074" s="84" t="s">
        <v>1160</v>
      </c>
      <c r="D1074" s="84" t="s">
        <v>1160</v>
      </c>
      <c r="E1074" s="84" t="s">
        <v>39</v>
      </c>
      <c r="F1074" s="85">
        <v>1</v>
      </c>
      <c r="G1074" s="86" t="s">
        <v>64</v>
      </c>
      <c r="H1074" s="86" t="s">
        <v>14</v>
      </c>
      <c r="I1074" s="87">
        <f>VLOOKUP(A1074,'[2]AJUSTE DE VALOR AN_11.5_MED_VIG'!$A$6:$I$6297,9,0)</f>
        <v>14.196294898092248</v>
      </c>
    </row>
    <row r="1075" s="81" customFormat="1" ht="15" customHeight="1">
      <c r="A1075" s="82">
        <v>90397029</v>
      </c>
      <c r="B1075" s="83">
        <v>20</v>
      </c>
      <c r="C1075" s="84" t="s">
        <v>9684</v>
      </c>
      <c r="D1075" s="84" t="s">
        <v>9685</v>
      </c>
      <c r="E1075" s="84" t="s">
        <v>703</v>
      </c>
      <c r="F1075" s="85">
        <v>20</v>
      </c>
      <c r="G1075" s="86" t="s">
        <v>10077</v>
      </c>
      <c r="H1075" s="86" t="s">
        <v>19</v>
      </c>
      <c r="I1075" s="87">
        <f>VLOOKUP(A1075,'[2]AJUSTE DE VALOR AN_11.5_MED_VIG'!$A$6:$I$6297,9,0)</f>
        <v>1.6803214592245517</v>
      </c>
    </row>
    <row r="1076" s="81" customFormat="1" ht="15" customHeight="1">
      <c r="A1076" s="82">
        <v>90251679</v>
      </c>
      <c r="B1076" s="83">
        <v>20</v>
      </c>
      <c r="C1076" s="84" t="s">
        <v>4763</v>
      </c>
      <c r="D1076" s="84" t="s">
        <v>4762</v>
      </c>
      <c r="E1076" s="84" t="s">
        <v>134</v>
      </c>
      <c r="F1076" s="85">
        <v>1</v>
      </c>
      <c r="G1076" s="86" t="s">
        <v>10103</v>
      </c>
      <c r="H1076" s="86" t="s">
        <v>14</v>
      </c>
      <c r="I1076" s="87">
        <f>VLOOKUP(A1076,'[2]AJUSTE DE VALOR AN_11.5_MED_VIG'!$A$6:$I$6297,9,0)</f>
        <v>2.7194181100348005</v>
      </c>
    </row>
    <row r="1077" s="81" customFormat="1" ht="15" customHeight="1">
      <c r="A1077" s="82">
        <v>90236629</v>
      </c>
      <c r="B1077" s="83">
        <v>20</v>
      </c>
      <c r="C1077" s="84" t="s">
        <v>939</v>
      </c>
      <c r="D1077" s="84" t="s">
        <v>943</v>
      </c>
      <c r="E1077" s="84" t="s">
        <v>836</v>
      </c>
      <c r="F1077" s="85">
        <v>1</v>
      </c>
      <c r="G1077" s="86" t="s">
        <v>10036</v>
      </c>
      <c r="H1077" s="86" t="s">
        <v>14</v>
      </c>
      <c r="I1077" s="87">
        <f>VLOOKUP(A1077,'[2]AJUSTE DE VALOR AN_11.5_MED_VIG'!$A$6:$I$6297,9,0)</f>
        <v>49.019681890089302</v>
      </c>
    </row>
    <row r="1078" s="81" customFormat="1" ht="15" customHeight="1">
      <c r="A1078" s="82">
        <v>92424740</v>
      </c>
      <c r="B1078" s="83">
        <v>20</v>
      </c>
      <c r="C1078" s="84" t="s">
        <v>7328</v>
      </c>
      <c r="D1078" s="84" t="s">
        <v>7329</v>
      </c>
      <c r="E1078" s="84" t="s">
        <v>1371</v>
      </c>
      <c r="F1078" s="85">
        <v>1</v>
      </c>
      <c r="G1078" s="86" t="s">
        <v>10103</v>
      </c>
      <c r="H1078" s="86" t="s">
        <v>14</v>
      </c>
      <c r="I1078" s="87">
        <f>VLOOKUP(A1078,'[2]AJUSTE DE VALOR AN_11.5_MED_VIG'!$A$6:$I$6297,9,0)</f>
        <v>6.0697166310724384</v>
      </c>
    </row>
    <row r="1079" s="81" customFormat="1" ht="15" customHeight="1">
      <c r="A1079" s="82">
        <v>92465722</v>
      </c>
      <c r="B1079" s="83">
        <v>20</v>
      </c>
      <c r="C1079" s="84" t="s">
        <v>909</v>
      </c>
      <c r="D1079" s="84" t="s">
        <v>909</v>
      </c>
      <c r="E1079" s="84" t="s">
        <v>39</v>
      </c>
      <c r="F1079" s="85">
        <v>1</v>
      </c>
      <c r="G1079" s="86" t="s">
        <v>13</v>
      </c>
      <c r="H1079" s="86" t="s">
        <v>14</v>
      </c>
      <c r="I1079" s="87">
        <f>VLOOKUP(A1079,'[2]AJUSTE DE VALOR AN_11.5_MED_VIG'!$A$6:$I$6297,9,0)</f>
        <v>27.262680645878284</v>
      </c>
    </row>
    <row r="1080" s="81" customFormat="1" ht="15" customHeight="1">
      <c r="A1080" s="82">
        <v>91453020</v>
      </c>
      <c r="B1080" s="83">
        <v>20</v>
      </c>
      <c r="C1080" s="84" t="s">
        <v>118</v>
      </c>
      <c r="D1080" s="84" t="s">
        <v>119</v>
      </c>
      <c r="E1080" s="84" t="s">
        <v>50</v>
      </c>
      <c r="F1080" s="85">
        <v>1</v>
      </c>
      <c r="G1080" s="86" t="s">
        <v>13</v>
      </c>
      <c r="H1080" s="86" t="s">
        <v>14</v>
      </c>
      <c r="I1080" s="87">
        <f>VLOOKUP(A1080,'[2]AJUSTE DE VALOR AN_11.5_MED_VIG'!$A$6:$I$6297,9,0)</f>
        <v>11.267900932745974</v>
      </c>
    </row>
    <row r="1081" s="81" customFormat="1" ht="15" customHeight="1">
      <c r="A1081" s="82">
        <v>92414265</v>
      </c>
      <c r="B1081" s="83">
        <v>20</v>
      </c>
      <c r="C1081" s="84" t="s">
        <v>2892</v>
      </c>
      <c r="D1081" s="84" t="s">
        <v>2893</v>
      </c>
      <c r="E1081" s="84" t="s">
        <v>603</v>
      </c>
      <c r="F1081" s="85">
        <v>1</v>
      </c>
      <c r="G1081" s="86" t="s">
        <v>64</v>
      </c>
      <c r="H1081" s="86" t="s">
        <v>14</v>
      </c>
      <c r="I1081" s="87">
        <f>VLOOKUP(A1081,'[2]AJUSTE DE VALOR AN_11.5_MED_VIG'!$A$6:$I$6297,9,0)</f>
        <v>9.1827043355233648</v>
      </c>
    </row>
    <row r="1082" s="81" customFormat="1" ht="15" customHeight="1">
      <c r="A1082" s="82">
        <v>92384595</v>
      </c>
      <c r="B1082" s="83">
        <v>20</v>
      </c>
      <c r="C1082" s="84" t="s">
        <v>6768</v>
      </c>
      <c r="D1082" s="84" t="s">
        <v>6769</v>
      </c>
      <c r="E1082" s="84" t="s">
        <v>414</v>
      </c>
      <c r="F1082" s="85">
        <v>1</v>
      </c>
      <c r="G1082" s="86" t="s">
        <v>10103</v>
      </c>
      <c r="H1082" s="86" t="s">
        <v>14</v>
      </c>
      <c r="I1082" s="87">
        <f>VLOOKUP(A1082,'[2]AJUSTE DE VALOR AN_11.5_MED_VIG'!$A$6:$I$6297,9,0)</f>
        <v>1.6996954386130929</v>
      </c>
    </row>
    <row r="1083" s="81" customFormat="1" ht="15" customHeight="1">
      <c r="A1083" s="82">
        <v>90284984</v>
      </c>
      <c r="B1083" s="83">
        <v>20</v>
      </c>
      <c r="C1083" s="84" t="s">
        <v>2636</v>
      </c>
      <c r="D1083" s="84" t="s">
        <v>2637</v>
      </c>
      <c r="E1083" s="84" t="s">
        <v>544</v>
      </c>
      <c r="F1083" s="85">
        <v>1</v>
      </c>
      <c r="G1083" s="86" t="s">
        <v>10036</v>
      </c>
      <c r="H1083" s="86" t="s">
        <v>14</v>
      </c>
      <c r="I1083" s="87">
        <f>VLOOKUP(A1083,'[2]AJUSTE DE VALOR AN_11.5_MED_VIG'!$A$6:$I$6297,9,0)</f>
        <v>11.327258333081847</v>
      </c>
    </row>
    <row r="1084" s="81" customFormat="1" ht="15" customHeight="1">
      <c r="A1084" s="82">
        <v>91471010</v>
      </c>
      <c r="B1084" s="83">
        <v>20</v>
      </c>
      <c r="C1084" s="84" t="s">
        <v>6496</v>
      </c>
      <c r="D1084" s="84" t="s">
        <v>6497</v>
      </c>
      <c r="E1084" s="84" t="s">
        <v>36</v>
      </c>
      <c r="F1084" s="85">
        <v>120</v>
      </c>
      <c r="G1084" s="86" t="s">
        <v>18</v>
      </c>
      <c r="H1084" s="86" t="s">
        <v>19</v>
      </c>
      <c r="I1084" s="87">
        <f>VLOOKUP(A1084,'[2]AJUSTE DE VALOR AN_11.5_MED_VIG'!$A$6:$I$6297,9,0)</f>
        <v>0.27427427338374305</v>
      </c>
    </row>
    <row r="1085" s="81" customFormat="1" ht="15" customHeight="1">
      <c r="A1085" s="82">
        <v>92431593</v>
      </c>
      <c r="B1085" s="83">
        <v>20</v>
      </c>
      <c r="C1085" s="84" t="s">
        <v>7765</v>
      </c>
      <c r="D1085" s="84" t="s">
        <v>7766</v>
      </c>
      <c r="E1085" s="84" t="s">
        <v>2995</v>
      </c>
      <c r="F1085" s="85">
        <v>1</v>
      </c>
      <c r="G1085" s="86" t="s">
        <v>10036</v>
      </c>
      <c r="H1085" s="86" t="s">
        <v>14</v>
      </c>
      <c r="I1085" s="87">
        <f>VLOOKUP(A1085,'[2]AJUSTE DE VALOR AN_11.5_MED_VIG'!$A$6:$I$6297,9,0)</f>
        <v>19.602523005138071</v>
      </c>
    </row>
    <row r="1086" s="81" customFormat="1" ht="15" customHeight="1">
      <c r="A1086" s="82">
        <v>92417191</v>
      </c>
      <c r="B1086" s="83">
        <v>20</v>
      </c>
      <c r="C1086" s="84" t="s">
        <v>3820</v>
      </c>
      <c r="D1086" s="84" t="s">
        <v>3821</v>
      </c>
      <c r="E1086" s="84" t="s">
        <v>39</v>
      </c>
      <c r="F1086" s="85">
        <v>1</v>
      </c>
      <c r="G1086" s="86" t="s">
        <v>436</v>
      </c>
      <c r="H1086" s="86" t="s">
        <v>14</v>
      </c>
      <c r="I1086" s="87">
        <f>VLOOKUP(A1086,'[2]AJUSTE DE VALOR AN_11.5_MED_VIG'!$A$6:$I$6297,9,0)</f>
        <v>7.576209117715794</v>
      </c>
    </row>
    <row r="1087" s="81" customFormat="1" ht="15" customHeight="1">
      <c r="A1087" s="82">
        <v>90262816</v>
      </c>
      <c r="B1087" s="83">
        <v>20</v>
      </c>
      <c r="C1087" s="84" t="s">
        <v>3882</v>
      </c>
      <c r="D1087" s="84" t="s">
        <v>3882</v>
      </c>
      <c r="E1087" s="84" t="s">
        <v>244</v>
      </c>
      <c r="F1087" s="85">
        <v>1</v>
      </c>
      <c r="G1087" s="86" t="s">
        <v>64</v>
      </c>
      <c r="H1087" s="86" t="s">
        <v>14</v>
      </c>
      <c r="I1087" s="87">
        <f>VLOOKUP(A1087,'[2]AJUSTE DE VALOR AN_11.5_MED_VIG'!$A$6:$I$6297,9,0)</f>
        <v>7.04676302945429</v>
      </c>
    </row>
    <row r="1088" s="81" customFormat="1" ht="15" customHeight="1">
      <c r="A1088" s="82">
        <v>91404010</v>
      </c>
      <c r="B1088" s="83">
        <v>20</v>
      </c>
      <c r="C1088" s="84" t="s">
        <v>2097</v>
      </c>
      <c r="D1088" s="84" t="s">
        <v>2098</v>
      </c>
      <c r="E1088" s="84" t="s">
        <v>50</v>
      </c>
      <c r="F1088" s="85">
        <v>1</v>
      </c>
      <c r="G1088" s="86" t="s">
        <v>64</v>
      </c>
      <c r="H1088" s="86" t="s">
        <v>14</v>
      </c>
      <c r="I1088" s="87">
        <f>VLOOKUP(A1088,'[2]AJUSTE DE VALOR AN_11.5_MED_VIG'!$A$6:$I$6297,9,0)</f>
        <v>11.730449860095707</v>
      </c>
    </row>
    <row r="1089" s="81" customFormat="1" ht="15" customHeight="1">
      <c r="A1089" s="82">
        <v>92408125</v>
      </c>
      <c r="B1089" s="83">
        <v>20</v>
      </c>
      <c r="C1089" s="84" t="s">
        <v>1040</v>
      </c>
      <c r="D1089" s="84" t="s">
        <v>1041</v>
      </c>
      <c r="E1089" s="84" t="s">
        <v>92</v>
      </c>
      <c r="F1089" s="85">
        <v>1</v>
      </c>
      <c r="G1089" s="86" t="s">
        <v>10103</v>
      </c>
      <c r="H1089" s="86" t="s">
        <v>14</v>
      </c>
      <c r="I1089" s="87">
        <f>VLOOKUP(A1089,'[2]AJUSTE DE VALOR AN_11.5_MED_VIG'!$A$6:$I$6297,9,0)</f>
        <v>4.2241250044923024</v>
      </c>
    </row>
    <row r="1090" s="81" customFormat="1" ht="15" customHeight="1">
      <c r="A1090" s="82">
        <v>90204085</v>
      </c>
      <c r="B1090" s="83">
        <v>20</v>
      </c>
      <c r="C1090" s="84" t="s">
        <v>987</v>
      </c>
      <c r="D1090" s="84" t="s">
        <v>988</v>
      </c>
      <c r="E1090" s="84" t="s">
        <v>414</v>
      </c>
      <c r="F1090" s="85">
        <v>1</v>
      </c>
      <c r="G1090" s="86" t="s">
        <v>10036</v>
      </c>
      <c r="H1090" s="86" t="s">
        <v>14</v>
      </c>
      <c r="I1090" s="87">
        <f>VLOOKUP(A1090,'[2]AJUSTE DE VALOR AN_11.5_MED_VIG'!$A$6:$I$6297,9,0)</f>
        <v>8.684691089572965</v>
      </c>
    </row>
    <row r="1091" s="81" customFormat="1" ht="15" customHeight="1">
      <c r="A1091" s="82">
        <v>90173384</v>
      </c>
      <c r="B1091" s="83">
        <v>20</v>
      </c>
      <c r="C1091" s="84" t="s">
        <v>8964</v>
      </c>
      <c r="D1091" s="84" t="s">
        <v>8965</v>
      </c>
      <c r="E1091" s="84" t="s">
        <v>244</v>
      </c>
      <c r="F1091" s="85">
        <v>1</v>
      </c>
      <c r="G1091" s="86" t="s">
        <v>13</v>
      </c>
      <c r="H1091" s="86" t="s">
        <v>14</v>
      </c>
      <c r="I1091" s="87">
        <f>VLOOKUP(A1091,'[2]AJUSTE DE VALOR AN_11.5_MED_VIG'!$A$6:$I$6297,9,0)</f>
        <v>8.9118352413742858</v>
      </c>
    </row>
    <row r="1092" s="81" customFormat="1" ht="15" customHeight="1">
      <c r="A1092" s="82">
        <v>90125207</v>
      </c>
      <c r="B1092" s="83">
        <v>20</v>
      </c>
      <c r="C1092" s="84" t="s">
        <v>8467</v>
      </c>
      <c r="D1092" s="84" t="s">
        <v>8467</v>
      </c>
      <c r="E1092" s="84" t="s">
        <v>50</v>
      </c>
      <c r="F1092" s="85">
        <v>1</v>
      </c>
      <c r="G1092" s="86" t="s">
        <v>10103</v>
      </c>
      <c r="H1092" s="86" t="s">
        <v>14</v>
      </c>
      <c r="I1092" s="87">
        <f>VLOOKUP(A1092,'[2]AJUSTE DE VALOR AN_11.5_MED_VIG'!$A$6:$I$6297,9,0)</f>
        <v>1.6757656241021546</v>
      </c>
    </row>
    <row r="1093" s="81" customFormat="1" ht="15" customHeight="1">
      <c r="A1093" s="82">
        <v>90121686</v>
      </c>
      <c r="B1093" s="83">
        <v>20</v>
      </c>
      <c r="C1093" s="84" t="s">
        <v>531</v>
      </c>
      <c r="D1093" s="84" t="s">
        <v>531</v>
      </c>
      <c r="E1093" s="84" t="s">
        <v>511</v>
      </c>
      <c r="F1093" s="85">
        <v>1</v>
      </c>
      <c r="G1093" s="86" t="s">
        <v>64</v>
      </c>
      <c r="H1093" s="86" t="s">
        <v>14</v>
      </c>
      <c r="I1093" s="87">
        <f>VLOOKUP(A1093,'[2]AJUSTE DE VALOR AN_11.5_MED_VIG'!$A$6:$I$6297,9,0)</f>
        <v>0.45910361423433865</v>
      </c>
    </row>
    <row r="1094" s="81" customFormat="1" ht="15" customHeight="1">
      <c r="A1094" s="82">
        <v>90306619</v>
      </c>
      <c r="B1094" s="83">
        <v>20</v>
      </c>
      <c r="C1094" s="84" t="s">
        <v>2613</v>
      </c>
      <c r="D1094" s="84" t="s">
        <v>2613</v>
      </c>
      <c r="E1094" s="84" t="s">
        <v>504</v>
      </c>
      <c r="F1094" s="85">
        <v>1</v>
      </c>
      <c r="G1094" s="86" t="s">
        <v>10036</v>
      </c>
      <c r="H1094" s="86" t="s">
        <v>14</v>
      </c>
      <c r="I1094" s="87">
        <f>VLOOKUP(A1094,'[2]AJUSTE DE VALOR AN_11.5_MED_VIG'!$A$6:$I$6297,9,0)</f>
        <v>5.3399031698334216</v>
      </c>
    </row>
    <row r="1095" s="81" customFormat="1" ht="15" customHeight="1">
      <c r="A1095" s="82">
        <v>90204590</v>
      </c>
      <c r="B1095" s="83">
        <v>20</v>
      </c>
      <c r="C1095" s="84" t="s">
        <v>9427</v>
      </c>
      <c r="D1095" s="84" t="s">
        <v>9428</v>
      </c>
      <c r="E1095" s="84" t="s">
        <v>956</v>
      </c>
      <c r="F1095" s="85">
        <v>1</v>
      </c>
      <c r="G1095" s="86" t="s">
        <v>64</v>
      </c>
      <c r="H1095" s="86" t="s">
        <v>14</v>
      </c>
      <c r="I1095" s="87">
        <f>VLOOKUP(A1095,'[2]AJUSTE DE VALOR AN_11.5_MED_VIG'!$A$6:$I$6297,9,0)</f>
        <v>27.501744367108852</v>
      </c>
    </row>
    <row r="1096" s="81" customFormat="1" ht="15" customHeight="1">
      <c r="A1096" s="82">
        <v>90222938</v>
      </c>
      <c r="B1096" s="83">
        <v>20</v>
      </c>
      <c r="C1096" s="84" t="s">
        <v>8958</v>
      </c>
      <c r="D1096" s="84" t="s">
        <v>8959</v>
      </c>
      <c r="E1096" s="84" t="s">
        <v>871</v>
      </c>
      <c r="F1096" s="85">
        <v>1</v>
      </c>
      <c r="G1096" s="86" t="s">
        <v>13</v>
      </c>
      <c r="H1096" s="86" t="s">
        <v>14</v>
      </c>
      <c r="I1096" s="87">
        <f>VLOOKUP(A1096,'[2]AJUSTE DE VALOR AN_11.5_MED_VIG'!$A$6:$I$6297,9,0)</f>
        <v>4.4131061199858177</v>
      </c>
    </row>
    <row r="1097" s="81" customFormat="1" ht="15" customHeight="1">
      <c r="A1097" s="82">
        <v>92195016</v>
      </c>
      <c r="B1097" s="83">
        <v>20</v>
      </c>
      <c r="C1097" s="84" t="s">
        <v>5610</v>
      </c>
      <c r="D1097" s="84" t="s">
        <v>5611</v>
      </c>
      <c r="E1097" s="84" t="s">
        <v>683</v>
      </c>
      <c r="F1097" s="85">
        <v>1</v>
      </c>
      <c r="G1097" s="86" t="s">
        <v>436</v>
      </c>
      <c r="H1097" s="86" t="s">
        <v>14</v>
      </c>
      <c r="I1097" s="87">
        <f>VLOOKUP(A1097,'[2]AJUSTE DE VALOR AN_11.5_MED_VIG'!$A$6:$I$6297,9,0)</f>
        <v>5.211814454632588</v>
      </c>
    </row>
    <row r="1098" s="81" customFormat="1" ht="15" customHeight="1">
      <c r="A1098" s="82">
        <v>92429157</v>
      </c>
      <c r="B1098" s="83">
        <v>20</v>
      </c>
      <c r="C1098" s="84" t="s">
        <v>5372</v>
      </c>
      <c r="D1098" s="84" t="s">
        <v>5373</v>
      </c>
      <c r="E1098" s="84" t="s">
        <v>220</v>
      </c>
      <c r="F1098" s="85">
        <v>1</v>
      </c>
      <c r="G1098" s="86" t="s">
        <v>436</v>
      </c>
      <c r="H1098" s="86" t="s">
        <v>14</v>
      </c>
      <c r="I1098" s="87">
        <f>VLOOKUP(A1098,'[2]AJUSTE DE VALOR AN_11.5_MED_VIG'!$A$6:$I$6297,9,0)</f>
        <v>22.071027257942035</v>
      </c>
    </row>
    <row r="1099" s="81" customFormat="1" ht="15" customHeight="1">
      <c r="A1099" s="82">
        <v>92404170</v>
      </c>
      <c r="B1099" s="83">
        <v>20</v>
      </c>
      <c r="C1099" s="84" t="s">
        <v>9148</v>
      </c>
      <c r="D1099" s="84" t="s">
        <v>9149</v>
      </c>
      <c r="E1099" s="84" t="s">
        <v>334</v>
      </c>
      <c r="F1099" s="85">
        <v>1</v>
      </c>
      <c r="G1099" s="86" t="s">
        <v>64</v>
      </c>
      <c r="H1099" s="86" t="s">
        <v>14</v>
      </c>
      <c r="I1099" s="87">
        <f>VLOOKUP(A1099,'[2]AJUSTE DE VALOR AN_11.5_MED_VIG'!$A$6:$I$6297,9,0)</f>
        <v>0.77000000000000002</v>
      </c>
    </row>
    <row r="1100" s="81" customFormat="1" ht="15" customHeight="1">
      <c r="A1100" s="82">
        <v>90020707</v>
      </c>
      <c r="B1100" s="83">
        <v>20</v>
      </c>
      <c r="C1100" s="84" t="s">
        <v>8916</v>
      </c>
      <c r="D1100" s="84" t="s">
        <v>8916</v>
      </c>
      <c r="E1100" s="84" t="s">
        <v>378</v>
      </c>
      <c r="F1100" s="85">
        <v>1</v>
      </c>
      <c r="G1100" s="86" t="s">
        <v>10077</v>
      </c>
      <c r="H1100" s="86" t="s">
        <v>19</v>
      </c>
      <c r="I1100" s="87">
        <f>VLOOKUP(A1100,'[2]AJUSTE DE VALOR AN_11.5_MED_VIG'!$A$6:$I$6297,9,0)</f>
        <v>1.5860978259970064</v>
      </c>
    </row>
    <row r="1101" s="81" customFormat="1" ht="15" customHeight="1">
      <c r="A1101" s="82">
        <v>90306678</v>
      </c>
      <c r="B1101" s="83">
        <v>20</v>
      </c>
      <c r="C1101" s="84" t="s">
        <v>5781</v>
      </c>
      <c r="D1101" s="84" t="s">
        <v>5781</v>
      </c>
      <c r="E1101" s="84" t="s">
        <v>504</v>
      </c>
      <c r="F1101" s="85">
        <v>1</v>
      </c>
      <c r="G1101" s="86" t="s">
        <v>10036</v>
      </c>
      <c r="H1101" s="86" t="s">
        <v>14</v>
      </c>
      <c r="I1101" s="87">
        <f>VLOOKUP(A1101,'[2]AJUSTE DE VALOR AN_11.5_MED_VIG'!$A$6:$I$6297,9,0)</f>
        <v>6.6245100273951909</v>
      </c>
    </row>
    <row r="1102" s="81" customFormat="1" ht="15" customHeight="1">
      <c r="A1102" s="82">
        <v>90297938</v>
      </c>
      <c r="B1102" s="83">
        <v>20</v>
      </c>
      <c r="C1102" s="84" t="s">
        <v>8917</v>
      </c>
      <c r="D1102" s="84" t="s">
        <v>8918</v>
      </c>
      <c r="E1102" s="84" t="s">
        <v>3162</v>
      </c>
      <c r="F1102" s="85">
        <v>1</v>
      </c>
      <c r="G1102" s="86" t="s">
        <v>10103</v>
      </c>
      <c r="H1102" s="86" t="s">
        <v>14</v>
      </c>
      <c r="I1102" s="87">
        <f>VLOOKUP(A1102,'[2]AJUSTE DE VALOR AN_11.5_MED_VIG'!$A$6:$I$6297,9,0)</f>
        <v>6.2809638849690801</v>
      </c>
    </row>
    <row r="1103" s="81" customFormat="1" ht="15" customHeight="1">
      <c r="A1103" s="82">
        <v>90228545</v>
      </c>
      <c r="B1103" s="83">
        <v>20</v>
      </c>
      <c r="C1103" s="84" t="s">
        <v>9333</v>
      </c>
      <c r="D1103" s="84" t="s">
        <v>9334</v>
      </c>
      <c r="E1103" s="84" t="s">
        <v>235</v>
      </c>
      <c r="F1103" s="85">
        <v>1</v>
      </c>
      <c r="G1103" s="86" t="s">
        <v>64</v>
      </c>
      <c r="H1103" s="86" t="s">
        <v>14</v>
      </c>
      <c r="I1103" s="87">
        <f>VLOOKUP(A1103,'[2]AJUSTE DE VALOR AN_11.5_MED_VIG'!$A$6:$I$6297,9,0)</f>
        <v>2.356212469723189</v>
      </c>
    </row>
    <row r="1104" s="81" customFormat="1" ht="15" customHeight="1">
      <c r="A1104" s="82">
        <v>90164784</v>
      </c>
      <c r="B1104" s="83">
        <v>20</v>
      </c>
      <c r="C1104" s="84" t="s">
        <v>4047</v>
      </c>
      <c r="D1104" s="84" t="s">
        <v>4048</v>
      </c>
      <c r="E1104" s="84" t="s">
        <v>134</v>
      </c>
      <c r="F1104" s="85">
        <v>30</v>
      </c>
      <c r="G1104" s="86" t="s">
        <v>10077</v>
      </c>
      <c r="H1104" s="86" t="s">
        <v>19</v>
      </c>
      <c r="I1104" s="87">
        <f>VLOOKUP(A1104,'[2]AJUSTE DE VALOR AN_11.5_MED_VIG'!$A$6:$I$6297,9,0)</f>
        <v>2.2135075742343893</v>
      </c>
    </row>
    <row r="1105" s="81" customFormat="1" ht="15" customHeight="1">
      <c r="A1105" s="82">
        <v>90217640</v>
      </c>
      <c r="B1105" s="83">
        <v>20</v>
      </c>
      <c r="C1105" s="84" t="s">
        <v>7912</v>
      </c>
      <c r="D1105" s="84" t="s">
        <v>7913</v>
      </c>
      <c r="E1105" s="84" t="s">
        <v>1686</v>
      </c>
      <c r="F1105" s="85">
        <v>1</v>
      </c>
      <c r="G1105" s="86" t="s">
        <v>64</v>
      </c>
      <c r="H1105" s="86" t="s">
        <v>14</v>
      </c>
      <c r="I1105" s="87">
        <f>VLOOKUP(A1105,'[2]AJUSTE DE VALOR AN_11.5_MED_VIG'!$A$6:$I$6297,9,0)</f>
        <v>77.374424601965899</v>
      </c>
    </row>
    <row r="1106" s="81" customFormat="1" ht="15" customHeight="1">
      <c r="A1106" s="82">
        <v>92233023</v>
      </c>
      <c r="B1106" s="83">
        <v>20</v>
      </c>
      <c r="C1106" s="84" t="s">
        <v>3236</v>
      </c>
      <c r="D1106" s="84" t="s">
        <v>3237</v>
      </c>
      <c r="E1106" s="84" t="s">
        <v>603</v>
      </c>
      <c r="F1106" s="85">
        <v>1</v>
      </c>
      <c r="G1106" s="86" t="s">
        <v>64</v>
      </c>
      <c r="H1106" s="86" t="s">
        <v>14</v>
      </c>
      <c r="I1106" s="87">
        <f>VLOOKUP(A1106,'[2]AJUSTE DE VALOR AN_11.5_MED_VIG'!$A$6:$I$6297,9,0)</f>
        <v>57.40164253476361</v>
      </c>
    </row>
    <row r="1107" s="81" customFormat="1" ht="15" customHeight="1">
      <c r="A1107" s="82">
        <v>92471960</v>
      </c>
      <c r="B1107" s="83">
        <v>20</v>
      </c>
      <c r="C1107" s="84" t="s">
        <v>2936</v>
      </c>
      <c r="D1107" s="84" t="s">
        <v>2937</v>
      </c>
      <c r="E1107" s="84" t="s">
        <v>139</v>
      </c>
      <c r="F1107" s="85">
        <v>1</v>
      </c>
      <c r="G1107" s="86" t="s">
        <v>10077</v>
      </c>
      <c r="H1107" s="86" t="s">
        <v>14</v>
      </c>
      <c r="I1107" s="87">
        <f>VLOOKUP(A1107,'[2]AJUSTE DE VALOR AN_11.5_MED_VIG'!$A$6:$I$6297,9,0)</f>
        <v>95.379280700387497</v>
      </c>
    </row>
    <row r="1108" s="81" customFormat="1" ht="15" customHeight="1">
      <c r="A1108" s="82">
        <v>92447473</v>
      </c>
      <c r="B1108" s="83">
        <v>20</v>
      </c>
      <c r="C1108" s="84" t="s">
        <v>1347</v>
      </c>
      <c r="D1108" s="84" t="s">
        <v>1348</v>
      </c>
      <c r="E1108" s="84" t="s">
        <v>504</v>
      </c>
      <c r="F1108" s="85">
        <v>1</v>
      </c>
      <c r="G1108" s="86" t="s">
        <v>64</v>
      </c>
      <c r="H1108" s="86" t="s">
        <v>14</v>
      </c>
      <c r="I1108" s="87">
        <f>VLOOKUP(A1108,'[2]AJUSTE DE VALOR AN_11.5_MED_VIG'!$A$6:$I$6297,9,0)</f>
        <v>2.7167814247275461</v>
      </c>
    </row>
    <row r="1109" s="81" customFormat="1" ht="15" customHeight="1">
      <c r="A1109" s="82">
        <v>91413028</v>
      </c>
      <c r="B1109" s="83">
        <v>20</v>
      </c>
      <c r="C1109" s="84" t="s">
        <v>301</v>
      </c>
      <c r="D1109" s="84" t="s">
        <v>302</v>
      </c>
      <c r="E1109" s="84" t="s">
        <v>78</v>
      </c>
      <c r="F1109" s="85">
        <v>1</v>
      </c>
      <c r="G1109" s="86" t="s">
        <v>10103</v>
      </c>
      <c r="H1109" s="86" t="s">
        <v>14</v>
      </c>
      <c r="I1109" s="87">
        <f>VLOOKUP(A1109,'[2]AJUSTE DE VALOR AN_11.5_MED_VIG'!$A$6:$I$6297,9,0)</f>
        <v>0.77921695600485574</v>
      </c>
    </row>
    <row r="1110" s="81" customFormat="1" ht="15" customHeight="1">
      <c r="A1110" s="82">
        <v>90257979</v>
      </c>
      <c r="B1110" s="83">
        <v>20</v>
      </c>
      <c r="C1110" s="84" t="s">
        <v>1855</v>
      </c>
      <c r="D1110" s="84" t="s">
        <v>1856</v>
      </c>
      <c r="E1110" s="84" t="s">
        <v>244</v>
      </c>
      <c r="F1110" s="85">
        <v>1</v>
      </c>
      <c r="G1110" s="86" t="s">
        <v>13</v>
      </c>
      <c r="H1110" s="86" t="s">
        <v>14</v>
      </c>
      <c r="I1110" s="87">
        <f>VLOOKUP(A1110,'[2]AJUSTE DE VALOR AN_11.5_MED_VIG'!$A$6:$I$6297,9,0)</f>
        <v>8.4631984819043264</v>
      </c>
    </row>
    <row r="1111" s="81" customFormat="1" ht="15" customHeight="1">
      <c r="A1111" s="82">
        <v>92403433</v>
      </c>
      <c r="B1111" s="83">
        <v>20</v>
      </c>
      <c r="C1111" s="84" t="s">
        <v>4143</v>
      </c>
      <c r="D1111" s="84" t="s">
        <v>4144</v>
      </c>
      <c r="E1111" s="84" t="s">
        <v>633</v>
      </c>
      <c r="F1111" s="85">
        <v>1</v>
      </c>
      <c r="G1111" s="86" t="s">
        <v>64</v>
      </c>
      <c r="H1111" s="86" t="s">
        <v>14</v>
      </c>
      <c r="I1111" s="87">
        <f>VLOOKUP(A1111,'[2]AJUSTE DE VALOR AN_11.5_MED_VIG'!$A$6:$I$6297,9,0)</f>
        <v>21.337335941588005</v>
      </c>
    </row>
    <row r="1112" s="81" customFormat="1" ht="15" customHeight="1">
      <c r="A1112" s="82">
        <v>92460569</v>
      </c>
      <c r="B1112" s="83">
        <v>20</v>
      </c>
      <c r="C1112" s="84" t="s">
        <v>8987</v>
      </c>
      <c r="D1112" s="84" t="s">
        <v>8988</v>
      </c>
      <c r="E1112" s="84" t="s">
        <v>85</v>
      </c>
      <c r="F1112" s="85">
        <v>1</v>
      </c>
      <c r="G1112" s="86" t="s">
        <v>13</v>
      </c>
      <c r="H1112" s="86" t="s">
        <v>14</v>
      </c>
      <c r="I1112" s="87">
        <f>VLOOKUP(A1112,'[2]AJUSTE DE VALOR AN_11.5_MED_VIG'!$A$6:$I$6297,9,0)</f>
        <v>17.557003658065874</v>
      </c>
    </row>
    <row r="1113" s="81" customFormat="1" ht="15" customHeight="1">
      <c r="A1113" s="82">
        <v>90270363</v>
      </c>
      <c r="B1113" s="83">
        <v>20</v>
      </c>
      <c r="C1113" s="84" t="s">
        <v>3700</v>
      </c>
      <c r="D1113" s="84" t="s">
        <v>3701</v>
      </c>
      <c r="E1113" s="84" t="s">
        <v>603</v>
      </c>
      <c r="F1113" s="85">
        <v>1</v>
      </c>
      <c r="G1113" s="86" t="s">
        <v>64</v>
      </c>
      <c r="H1113" s="86" t="s">
        <v>14</v>
      </c>
      <c r="I1113" s="87">
        <f>VLOOKUP(A1113,'[2]AJUSTE DE VALOR AN_11.5_MED_VIG'!$A$6:$I$6297,9,0)</f>
        <v>2.9624920267991248</v>
      </c>
    </row>
    <row r="1114" s="81" customFormat="1" ht="15" customHeight="1">
      <c r="A1114" s="82">
        <v>90119088</v>
      </c>
      <c r="B1114" s="83">
        <v>20</v>
      </c>
      <c r="C1114" s="84" t="s">
        <v>7249</v>
      </c>
      <c r="D1114" s="84" t="s">
        <v>7250</v>
      </c>
      <c r="E1114" s="84" t="s">
        <v>520</v>
      </c>
      <c r="F1114" s="85">
        <v>1</v>
      </c>
      <c r="G1114" s="86" t="s">
        <v>10036</v>
      </c>
      <c r="H1114" s="86" t="s">
        <v>14</v>
      </c>
      <c r="I1114" s="87">
        <f>VLOOKUP(A1114,'[2]AJUSTE DE VALOR AN_11.5_MED_VIG'!$A$6:$I$6297,9,0)</f>
        <v>11.332191766382676</v>
      </c>
    </row>
    <row r="1115" s="81" customFormat="1" ht="15" customHeight="1">
      <c r="A1115" s="82">
        <v>91152046</v>
      </c>
      <c r="B1115" s="83">
        <v>20</v>
      </c>
      <c r="C1115" s="84" t="s">
        <v>7161</v>
      </c>
      <c r="D1115" s="84" t="s">
        <v>7161</v>
      </c>
      <c r="E1115" s="84" t="s">
        <v>31</v>
      </c>
      <c r="F1115" s="85">
        <v>1</v>
      </c>
      <c r="G1115" s="86" t="s">
        <v>64</v>
      </c>
      <c r="H1115" s="86" t="s">
        <v>14</v>
      </c>
      <c r="I1115" s="87">
        <f>VLOOKUP(A1115,'[2]AJUSTE DE VALOR AN_11.5_MED_VIG'!$A$6:$I$6297,9,0)</f>
        <v>0.86762093211367353</v>
      </c>
    </row>
    <row r="1116" s="81" customFormat="1" ht="15" customHeight="1">
      <c r="A1116" s="82">
        <v>90159730</v>
      </c>
      <c r="B1116" s="83">
        <v>20</v>
      </c>
      <c r="C1116" s="84" t="s">
        <v>3473</v>
      </c>
      <c r="D1116" s="84" t="s">
        <v>3474</v>
      </c>
      <c r="E1116" s="84" t="s">
        <v>1221</v>
      </c>
      <c r="F1116" s="85">
        <v>1</v>
      </c>
      <c r="G1116" s="86" t="s">
        <v>10103</v>
      </c>
      <c r="H1116" s="86" t="s">
        <v>14</v>
      </c>
      <c r="I1116" s="87">
        <f>VLOOKUP(A1116,'[2]AJUSTE DE VALOR AN_11.5_MED_VIG'!$A$6:$I$6297,9,0)</f>
        <v>2.5196202024690053</v>
      </c>
    </row>
    <row r="1117" s="81" customFormat="1" ht="15" customHeight="1">
      <c r="A1117" s="82">
        <v>92360033</v>
      </c>
      <c r="B1117" s="83">
        <v>20</v>
      </c>
      <c r="C1117" s="84" t="s">
        <v>4511</v>
      </c>
      <c r="D1117" s="84" t="s">
        <v>4513</v>
      </c>
      <c r="E1117" s="84" t="s">
        <v>43</v>
      </c>
      <c r="F1117" s="85">
        <v>200</v>
      </c>
      <c r="G1117" s="86" t="s">
        <v>10116</v>
      </c>
      <c r="H1117" s="86" t="s">
        <v>19</v>
      </c>
      <c r="I1117" s="87">
        <f>VLOOKUP(A1117,'[2]AJUSTE DE VALOR AN_11.5_MED_VIG'!$A$6:$I$6297,9,0)</f>
        <v>7.8519694356287459e-002</v>
      </c>
    </row>
    <row r="1118" s="81" customFormat="1" ht="15" customHeight="1">
      <c r="A1118" s="82">
        <v>92392873</v>
      </c>
      <c r="B1118" s="83">
        <v>20</v>
      </c>
      <c r="C1118" s="84" t="s">
        <v>1663</v>
      </c>
      <c r="D1118" s="84" t="s">
        <v>1664</v>
      </c>
      <c r="E1118" s="84" t="s">
        <v>39</v>
      </c>
      <c r="F1118" s="85">
        <v>1</v>
      </c>
      <c r="G1118" s="86" t="s">
        <v>10103</v>
      </c>
      <c r="H1118" s="86" t="s">
        <v>14</v>
      </c>
      <c r="I1118" s="87">
        <f>VLOOKUP(A1118,'[2]AJUSTE DE VALOR AN_11.5_MED_VIG'!$A$6:$I$6297,9,0)</f>
        <v>1.4448909031251469</v>
      </c>
    </row>
    <row r="1119" s="81" customFormat="1" ht="15" customHeight="1">
      <c r="A1119" s="82">
        <v>92249191</v>
      </c>
      <c r="B1119" s="83">
        <v>20</v>
      </c>
      <c r="C1119" s="84" t="s">
        <v>3742</v>
      </c>
      <c r="D1119" s="84" t="s">
        <v>3743</v>
      </c>
      <c r="E1119" s="84" t="s">
        <v>235</v>
      </c>
      <c r="F1119" s="85">
        <v>1</v>
      </c>
      <c r="G1119" s="86" t="s">
        <v>10103</v>
      </c>
      <c r="H1119" s="86" t="s">
        <v>14</v>
      </c>
      <c r="I1119" s="87">
        <f>VLOOKUP(A1119,'[2]AJUSTE DE VALOR AN_11.5_MED_VIG'!$A$6:$I$6297,9,0)</f>
        <v>2.9837483855389229</v>
      </c>
    </row>
    <row r="1120" s="81" customFormat="1" ht="15" customHeight="1">
      <c r="A1120" s="82">
        <v>92418201</v>
      </c>
      <c r="B1120" s="83">
        <v>20</v>
      </c>
      <c r="C1120" s="84" t="s">
        <v>8128</v>
      </c>
      <c r="D1120" s="84" t="s">
        <v>8129</v>
      </c>
      <c r="E1120" s="84" t="s">
        <v>39</v>
      </c>
      <c r="F1120" s="85">
        <v>1</v>
      </c>
      <c r="G1120" s="86" t="s">
        <v>10103</v>
      </c>
      <c r="H1120" s="86" t="s">
        <v>14</v>
      </c>
      <c r="I1120" s="87">
        <f>VLOOKUP(A1120,'[2]AJUSTE DE VALOR AN_11.5_MED_VIG'!$A$6:$I$6297,9,0)</f>
        <v>2.6384316073105629</v>
      </c>
    </row>
    <row r="1121" s="81" customFormat="1" ht="15" customHeight="1">
      <c r="A1121" s="82">
        <v>92428304</v>
      </c>
      <c r="B1121" s="83">
        <v>20</v>
      </c>
      <c r="C1121" s="84" t="s">
        <v>8947</v>
      </c>
      <c r="D1121" s="84" t="s">
        <v>8948</v>
      </c>
      <c r="E1121" s="84" t="s">
        <v>455</v>
      </c>
      <c r="F1121" s="85">
        <v>1</v>
      </c>
      <c r="G1121" s="86" t="s">
        <v>70</v>
      </c>
      <c r="H1121" s="86" t="s">
        <v>14</v>
      </c>
      <c r="I1121" s="87">
        <f>VLOOKUP(A1121,'[2]AJUSTE DE VALOR AN_11.5_MED_VIG'!$A$6:$I$6297,9,0)</f>
        <v>49.747202176796229</v>
      </c>
    </row>
    <row r="1122" s="81" customFormat="1" ht="15" customHeight="1">
      <c r="A1122" s="82">
        <v>90135440</v>
      </c>
      <c r="B1122" s="83">
        <v>20</v>
      </c>
      <c r="C1122" s="84" t="s">
        <v>1125</v>
      </c>
      <c r="D1122" s="84" t="s">
        <v>1126</v>
      </c>
      <c r="E1122" s="84" t="s">
        <v>207</v>
      </c>
      <c r="F1122" s="85">
        <v>1</v>
      </c>
      <c r="G1122" s="86" t="s">
        <v>13</v>
      </c>
      <c r="H1122" s="86" t="s">
        <v>14</v>
      </c>
      <c r="I1122" s="87">
        <f>VLOOKUP(A1122,'[2]AJUSTE DE VALOR AN_11.5_MED_VIG'!$A$6:$I$6297,9,0)</f>
        <v>6.7527791616358677</v>
      </c>
    </row>
    <row r="1123" s="81" customFormat="1" ht="15" customHeight="1">
      <c r="A1123" s="82">
        <v>90171985</v>
      </c>
      <c r="B1123" s="83">
        <v>20</v>
      </c>
      <c r="C1123" s="84" t="s">
        <v>855</v>
      </c>
      <c r="D1123" s="84" t="s">
        <v>856</v>
      </c>
      <c r="E1123" s="84" t="s">
        <v>244</v>
      </c>
      <c r="F1123" s="85">
        <v>1</v>
      </c>
      <c r="G1123" s="86" t="s">
        <v>10036</v>
      </c>
      <c r="H1123" s="86" t="s">
        <v>14</v>
      </c>
      <c r="I1123" s="87">
        <f>VLOOKUP(A1123,'[2]AJUSTE DE VALOR AN_11.5_MED_VIG'!$A$6:$I$6297,9,0)</f>
        <v>25.817275504347315</v>
      </c>
    </row>
    <row r="1124" s="81" customFormat="1" ht="15" customHeight="1">
      <c r="A1124" s="82">
        <v>90285050</v>
      </c>
      <c r="B1124" s="83">
        <v>20</v>
      </c>
      <c r="C1124" s="84" t="s">
        <v>2629</v>
      </c>
      <c r="D1124" s="84" t="s">
        <v>2630</v>
      </c>
      <c r="E1124" s="84" t="s">
        <v>561</v>
      </c>
      <c r="F1124" s="85">
        <v>1</v>
      </c>
      <c r="G1124" s="86" t="s">
        <v>10036</v>
      </c>
      <c r="H1124" s="86" t="s">
        <v>14</v>
      </c>
      <c r="I1124" s="87">
        <f>VLOOKUP(A1124,'[2]AJUSTE DE VALOR AN_11.5_MED_VIG'!$A$6:$I$6297,9,0)</f>
        <v>6.1827794724313767</v>
      </c>
    </row>
    <row r="1125" s="81" customFormat="1" ht="15" customHeight="1">
      <c r="A1125" s="82">
        <v>90268610</v>
      </c>
      <c r="B1125" s="83">
        <v>20</v>
      </c>
      <c r="C1125" s="84" t="s">
        <v>8644</v>
      </c>
      <c r="D1125" s="84" t="s">
        <v>8648</v>
      </c>
      <c r="E1125" s="84" t="s">
        <v>603</v>
      </c>
      <c r="F1125" s="85">
        <v>1</v>
      </c>
      <c r="G1125" s="86" t="s">
        <v>10103</v>
      </c>
      <c r="H1125" s="86" t="s">
        <v>14</v>
      </c>
      <c r="I1125" s="87">
        <f>VLOOKUP(A1125,'[2]AJUSTE DE VALOR AN_11.5_MED_VIG'!$A$6:$I$6297,9,0)</f>
        <v>3.1620895054291074</v>
      </c>
    </row>
    <row r="1126" s="81" customFormat="1" ht="15" customHeight="1">
      <c r="A1126" s="82">
        <v>92426450</v>
      </c>
      <c r="B1126" s="83">
        <v>20</v>
      </c>
      <c r="C1126" s="84" t="s">
        <v>8785</v>
      </c>
      <c r="D1126" s="84" t="s">
        <v>8786</v>
      </c>
      <c r="E1126" s="84" t="s">
        <v>235</v>
      </c>
      <c r="F1126" s="85">
        <v>60</v>
      </c>
      <c r="G1126" s="86" t="s">
        <v>10111</v>
      </c>
      <c r="H1126" s="86" t="s">
        <v>19</v>
      </c>
      <c r="I1126" s="87">
        <f>VLOOKUP(A1126,'[2]AJUSTE DE VALOR AN_11.5_MED_VIG'!$A$6:$I$6297,9,0)</f>
        <v>1.4918741927694614</v>
      </c>
    </row>
    <row r="1127" s="81" customFormat="1" ht="15" customHeight="1">
      <c r="A1127" s="82">
        <v>96545160</v>
      </c>
      <c r="B1127" s="83">
        <v>20</v>
      </c>
      <c r="C1127" s="84" t="s">
        <v>10126</v>
      </c>
      <c r="D1127" s="84" t="s">
        <v>10127</v>
      </c>
      <c r="E1127" s="84" t="s">
        <v>10128</v>
      </c>
      <c r="F1127" s="85">
        <v>5</v>
      </c>
      <c r="G1127" s="86" t="s">
        <v>13</v>
      </c>
      <c r="H1127" s="86" t="s">
        <v>19</v>
      </c>
      <c r="I1127" s="87">
        <f>VLOOKUP(A1127,'[2]AJUSTE DE VALOR AN_11.5_MED_VIG'!$A$6:$I$6297,9,0)</f>
        <v>36.360958417468218</v>
      </c>
    </row>
    <row r="1128" s="81" customFormat="1" ht="15" customHeight="1">
      <c r="A1128" s="82">
        <v>90128540</v>
      </c>
      <c r="B1128" s="83">
        <v>20</v>
      </c>
      <c r="C1128" s="84" t="s">
        <v>1788</v>
      </c>
      <c r="D1128" s="84" t="s">
        <v>1788</v>
      </c>
      <c r="E1128" s="84" t="s">
        <v>21</v>
      </c>
      <c r="F1128" s="85">
        <v>1</v>
      </c>
      <c r="G1128" s="86" t="s">
        <v>10103</v>
      </c>
      <c r="H1128" s="86" t="s">
        <v>14</v>
      </c>
      <c r="I1128" s="87">
        <f>VLOOKUP(A1128,'[2]AJUSTE DE VALOR AN_11.5_MED_VIG'!$A$6:$I$6297,9,0)</f>
        <v>1.4731517728891823</v>
      </c>
    </row>
    <row r="1129" s="81" customFormat="1" ht="15" customHeight="1">
      <c r="A1129" s="82">
        <v>90307887</v>
      </c>
      <c r="B1129" s="83">
        <v>20</v>
      </c>
      <c r="C1129" s="84" t="s">
        <v>1439</v>
      </c>
      <c r="D1129" s="84" t="s">
        <v>1439</v>
      </c>
      <c r="E1129" s="84" t="s">
        <v>247</v>
      </c>
      <c r="F1129" s="85">
        <v>1</v>
      </c>
      <c r="G1129" s="86" t="s">
        <v>64</v>
      </c>
      <c r="H1129" s="86" t="s">
        <v>14</v>
      </c>
      <c r="I1129" s="87">
        <f>VLOOKUP(A1129,'[2]AJUSTE DE VALOR AN_11.5_MED_VIG'!$A$6:$I$6297,9,0)</f>
        <v>3.3121207396003225</v>
      </c>
    </row>
    <row r="1130" s="81" customFormat="1" ht="15" customHeight="1">
      <c r="A1130" s="82">
        <v>92409890</v>
      </c>
      <c r="B1130" s="83">
        <v>20</v>
      </c>
      <c r="C1130" s="84" t="s">
        <v>6985</v>
      </c>
      <c r="D1130" s="84" t="s">
        <v>6985</v>
      </c>
      <c r="E1130" s="84" t="s">
        <v>544</v>
      </c>
      <c r="F1130" s="85">
        <v>1</v>
      </c>
      <c r="G1130" s="86" t="s">
        <v>10036</v>
      </c>
      <c r="H1130" s="86" t="s">
        <v>14</v>
      </c>
      <c r="I1130" s="87">
        <f>VLOOKUP(A1130,'[2]AJUSTE DE VALOR AN_11.5_MED_VIG'!$A$6:$I$6297,9,0)</f>
        <v>12.839241399705015</v>
      </c>
    </row>
    <row r="1131" s="81" customFormat="1" ht="15" customHeight="1">
      <c r="A1131" s="82">
        <v>90165578</v>
      </c>
      <c r="B1131" s="83">
        <v>20</v>
      </c>
      <c r="C1131" s="84" t="s">
        <v>7540</v>
      </c>
      <c r="D1131" s="84" t="s">
        <v>7541</v>
      </c>
      <c r="E1131" s="84" t="s">
        <v>4208</v>
      </c>
      <c r="F1131" s="85">
        <v>1</v>
      </c>
      <c r="G1131" s="86" t="s">
        <v>10036</v>
      </c>
      <c r="H1131" s="86" t="s">
        <v>14</v>
      </c>
      <c r="I1131" s="87">
        <f>VLOOKUP(A1131,'[2]AJUSTE DE VALOR AN_11.5_MED_VIG'!$A$6:$I$6297,9,0)</f>
        <v>10.615862676970062</v>
      </c>
    </row>
    <row r="1132" s="81" customFormat="1" ht="15" customHeight="1">
      <c r="A1132" s="82">
        <v>90197933</v>
      </c>
      <c r="B1132" s="83">
        <v>20</v>
      </c>
      <c r="C1132" s="84" t="s">
        <v>7549</v>
      </c>
      <c r="D1132" s="84" t="s">
        <v>7550</v>
      </c>
      <c r="E1132" s="84" t="s">
        <v>2405</v>
      </c>
      <c r="F1132" s="85">
        <v>1</v>
      </c>
      <c r="G1132" s="86" t="s">
        <v>10103</v>
      </c>
      <c r="H1132" s="86" t="s">
        <v>14</v>
      </c>
      <c r="I1132" s="87">
        <f>VLOOKUP(A1132,'[2]AJUSTE DE VALOR AN_11.5_MED_VIG'!$A$6:$I$6297,9,0)</f>
        <v>11.306849058807199</v>
      </c>
    </row>
    <row r="1133" s="81" customFormat="1" ht="15" customHeight="1">
      <c r="A1133" s="82">
        <v>90283228</v>
      </c>
      <c r="B1133" s="83">
        <v>20</v>
      </c>
      <c r="C1133" s="84" t="s">
        <v>964</v>
      </c>
      <c r="D1133" s="84" t="s">
        <v>965</v>
      </c>
      <c r="E1133" s="84" t="s">
        <v>603</v>
      </c>
      <c r="F1133" s="85">
        <v>1</v>
      </c>
      <c r="G1133" s="86" t="s">
        <v>10036</v>
      </c>
      <c r="H1133" s="86" t="s">
        <v>14</v>
      </c>
      <c r="I1133" s="87">
        <f>VLOOKUP(A1133,'[2]AJUSTE DE VALOR AN_11.5_MED_VIG'!$A$6:$I$6297,9,0)</f>
        <v>27.519140884997526</v>
      </c>
    </row>
    <row r="1134" s="81" customFormat="1" ht="15" customHeight="1">
      <c r="A1134" s="82">
        <v>91336015</v>
      </c>
      <c r="B1134" s="83">
        <v>20</v>
      </c>
      <c r="C1134" s="84" t="s">
        <v>6768</v>
      </c>
      <c r="D1134" s="84" t="s">
        <v>6771</v>
      </c>
      <c r="E1134" s="84" t="s">
        <v>73</v>
      </c>
      <c r="F1134" s="85">
        <v>1</v>
      </c>
      <c r="G1134" s="86" t="s">
        <v>10103</v>
      </c>
      <c r="H1134" s="86" t="s">
        <v>14</v>
      </c>
      <c r="I1134" s="87">
        <f>VLOOKUP(A1134,'[2]AJUSTE DE VALOR AN_11.5_MED_VIG'!$A$6:$I$6297,9,0)</f>
        <v>1.2660821800720081</v>
      </c>
    </row>
    <row r="1135" s="81" customFormat="1" ht="15" customHeight="1">
      <c r="A1135" s="82">
        <v>92185010</v>
      </c>
      <c r="B1135" s="83">
        <v>20</v>
      </c>
      <c r="C1135" s="84" t="s">
        <v>8555</v>
      </c>
      <c r="D1135" s="84" t="s">
        <v>8556</v>
      </c>
      <c r="E1135" s="84" t="s">
        <v>888</v>
      </c>
      <c r="F1135" s="85">
        <v>1</v>
      </c>
      <c r="G1135" s="86" t="s">
        <v>436</v>
      </c>
      <c r="H1135" s="86" t="s">
        <v>14</v>
      </c>
      <c r="I1135" s="87">
        <f>VLOOKUP(A1135,'[2]AJUSTE DE VALOR AN_11.5_MED_VIG'!$A$6:$I$6297,9,0)</f>
        <v>3.7502860248447205</v>
      </c>
    </row>
    <row r="1136" s="81" customFormat="1" ht="15" customHeight="1">
      <c r="A1136" s="82">
        <v>92441033</v>
      </c>
      <c r="B1136" s="83">
        <v>20</v>
      </c>
      <c r="C1136" s="84" t="s">
        <v>3250</v>
      </c>
      <c r="D1136" s="84" t="s">
        <v>3251</v>
      </c>
      <c r="E1136" s="84" t="s">
        <v>603</v>
      </c>
      <c r="F1136" s="85">
        <v>1</v>
      </c>
      <c r="G1136" s="86" t="s">
        <v>64</v>
      </c>
      <c r="H1136" s="86" t="s">
        <v>14</v>
      </c>
      <c r="I1136" s="87">
        <f>VLOOKUP(A1136,'[2]AJUSTE DE VALOR AN_11.5_MED_VIG'!$A$6:$I$6297,9,0)</f>
        <v>9.7911892770445377</v>
      </c>
    </row>
    <row r="1137" s="81" customFormat="1" ht="15" customHeight="1">
      <c r="A1137" s="82">
        <v>90128150</v>
      </c>
      <c r="B1137" s="83">
        <v>20</v>
      </c>
      <c r="C1137" s="84" t="s">
        <v>5547</v>
      </c>
      <c r="D1137" s="84" t="s">
        <v>5548</v>
      </c>
      <c r="E1137" s="84" t="s">
        <v>21</v>
      </c>
      <c r="F1137" s="85">
        <v>1</v>
      </c>
      <c r="G1137" s="86" t="s">
        <v>436</v>
      </c>
      <c r="H1137" s="86" t="s">
        <v>14</v>
      </c>
      <c r="I1137" s="87">
        <f>VLOOKUP(A1137,'[2]AJUSTE DE VALOR AN_11.5_MED_VIG'!$A$6:$I$6297,9,0)</f>
        <v>1.5232289888923847</v>
      </c>
    </row>
    <row r="1138" s="81" customFormat="1" ht="15" customHeight="1">
      <c r="A1138" s="82">
        <v>90404033</v>
      </c>
      <c r="B1138" s="83">
        <v>20</v>
      </c>
      <c r="C1138" s="84" t="s">
        <v>6868</v>
      </c>
      <c r="D1138" s="84" t="s">
        <v>6877</v>
      </c>
      <c r="E1138" s="84" t="s">
        <v>73</v>
      </c>
      <c r="F1138" s="85">
        <v>1</v>
      </c>
      <c r="G1138" s="86" t="s">
        <v>10103</v>
      </c>
      <c r="H1138" s="86" t="s">
        <v>14</v>
      </c>
      <c r="I1138" s="87">
        <f>VLOOKUP(A1138,'[2]AJUSTE DE VALOR AN_11.5_MED_VIG'!$A$6:$I$6297,9,0)</f>
        <v>0.48965290501883696</v>
      </c>
    </row>
    <row r="1139" s="81" customFormat="1" ht="15" customHeight="1">
      <c r="A1139" s="82">
        <v>90223187</v>
      </c>
      <c r="B1139" s="83">
        <v>20</v>
      </c>
      <c r="C1139" s="84" t="s">
        <v>2917</v>
      </c>
      <c r="D1139" s="84" t="s">
        <v>2918</v>
      </c>
      <c r="E1139" s="84" t="s">
        <v>953</v>
      </c>
      <c r="F1139" s="85">
        <v>1</v>
      </c>
      <c r="G1139" s="86" t="s">
        <v>10036</v>
      </c>
      <c r="H1139" s="86" t="s">
        <v>14</v>
      </c>
      <c r="I1139" s="87">
        <f>VLOOKUP(A1139,'[2]AJUSTE DE VALOR AN_11.5_MED_VIG'!$A$6:$I$6297,9,0)</f>
        <v>75.378906582035953</v>
      </c>
    </row>
    <row r="1140" s="81" customFormat="1" ht="15" customHeight="1">
      <c r="A1140" s="82">
        <v>90249275</v>
      </c>
      <c r="B1140" s="83">
        <v>20</v>
      </c>
      <c r="C1140" s="84" t="s">
        <v>939</v>
      </c>
      <c r="D1140" s="84" t="s">
        <v>940</v>
      </c>
      <c r="E1140" s="84" t="s">
        <v>247</v>
      </c>
      <c r="F1140" s="85">
        <v>1</v>
      </c>
      <c r="G1140" s="86" t="s">
        <v>10036</v>
      </c>
      <c r="H1140" s="86" t="s">
        <v>14</v>
      </c>
      <c r="I1140" s="87">
        <f>VLOOKUP(A1140,'[2]AJUSTE DE VALOR AN_11.5_MED_VIG'!$A$6:$I$6297,9,0)</f>
        <v>26.901353967801224</v>
      </c>
    </row>
    <row r="1141" s="81" customFormat="1" ht="15" customHeight="1">
      <c r="A1141" s="82">
        <v>90020758</v>
      </c>
      <c r="B1141" s="83">
        <v>20</v>
      </c>
      <c r="C1141" s="84" t="s">
        <v>1088</v>
      </c>
      <c r="D1141" s="84" t="s">
        <v>1088</v>
      </c>
      <c r="E1141" s="84" t="s">
        <v>378</v>
      </c>
      <c r="F1141" s="85">
        <v>1</v>
      </c>
      <c r="G1141" s="86" t="s">
        <v>64</v>
      </c>
      <c r="H1141" s="86" t="s">
        <v>14</v>
      </c>
      <c r="I1141" s="87">
        <f>VLOOKUP(A1141,'[2]AJUSTE DE VALOR AN_11.5_MED_VIG'!$A$6:$I$6297,9,0)</f>
        <v>10.628103320104252</v>
      </c>
    </row>
    <row r="1142" s="81" customFormat="1" ht="15" customHeight="1">
      <c r="A1142" s="82">
        <v>90268300</v>
      </c>
      <c r="B1142" s="83">
        <v>20</v>
      </c>
      <c r="C1142" s="84" t="s">
        <v>3427</v>
      </c>
      <c r="D1142" s="84" t="s">
        <v>3428</v>
      </c>
      <c r="E1142" s="84" t="s">
        <v>603</v>
      </c>
      <c r="F1142" s="85">
        <v>1</v>
      </c>
      <c r="G1142" s="86" t="s">
        <v>10129</v>
      </c>
      <c r="H1142" s="86" t="s">
        <v>14</v>
      </c>
      <c r="I1142" s="87">
        <f>VLOOKUP(A1142,'[2]AJUSTE DE VALOR AN_11.5_MED_VIG'!$A$6:$I$6297,9,0)</f>
        <v>0.76949300469161697</v>
      </c>
    </row>
    <row r="1143" s="81" customFormat="1" ht="15" customHeight="1">
      <c r="A1143" s="82">
        <v>92393403</v>
      </c>
      <c r="B1143" s="83">
        <v>20</v>
      </c>
      <c r="C1143" s="84" t="s">
        <v>7528</v>
      </c>
      <c r="D1143" s="84" t="s">
        <v>7529</v>
      </c>
      <c r="E1143" s="84" t="s">
        <v>244</v>
      </c>
      <c r="F1143" s="85">
        <v>60</v>
      </c>
      <c r="G1143" s="86" t="s">
        <v>10077</v>
      </c>
      <c r="H1143" s="86" t="s">
        <v>19</v>
      </c>
      <c r="I1143" s="87">
        <f>VLOOKUP(A1143,'[2]AJUSTE DE VALOR AN_11.5_MED_VIG'!$A$6:$I$6297,9,0)</f>
        <v>0.36119059403892234</v>
      </c>
    </row>
    <row r="1144" s="81" customFormat="1" ht="15" customHeight="1">
      <c r="A1144" s="82">
        <v>90125096</v>
      </c>
      <c r="B1144" s="83">
        <v>20</v>
      </c>
      <c r="C1144" s="84" t="s">
        <v>9349</v>
      </c>
      <c r="D1144" s="84" t="s">
        <v>9350</v>
      </c>
      <c r="E1144" s="84" t="s">
        <v>50</v>
      </c>
      <c r="F1144" s="85">
        <v>1</v>
      </c>
      <c r="G1144" s="86" t="s">
        <v>64</v>
      </c>
      <c r="H1144" s="86" t="s">
        <v>14</v>
      </c>
      <c r="I1144" s="87">
        <f>VLOOKUP(A1144,'[2]AJUSTE DE VALOR AN_11.5_MED_VIG'!$A$6:$I$6297,9,0)</f>
        <v>4.9152653483916247</v>
      </c>
    </row>
    <row r="1145" s="81" customFormat="1" ht="15" customHeight="1">
      <c r="A1145" s="82">
        <v>90307763</v>
      </c>
      <c r="B1145" s="83">
        <v>20</v>
      </c>
      <c r="C1145" s="84" t="s">
        <v>9482</v>
      </c>
      <c r="D1145" s="84" t="s">
        <v>9482</v>
      </c>
      <c r="E1145" s="84" t="s">
        <v>603</v>
      </c>
      <c r="F1145" s="85">
        <v>1</v>
      </c>
      <c r="G1145" s="86" t="s">
        <v>13</v>
      </c>
      <c r="H1145" s="86" t="s">
        <v>14</v>
      </c>
      <c r="I1145" s="87">
        <f>VLOOKUP(A1145,'[2]AJUSTE DE VALOR AN_11.5_MED_VIG'!$A$6:$I$6297,9,0)</f>
        <v>6.9443887575584586</v>
      </c>
    </row>
    <row r="1146" s="81" customFormat="1" ht="15" customHeight="1">
      <c r="A1146" s="82">
        <v>92436692</v>
      </c>
      <c r="B1146" s="83">
        <v>20</v>
      </c>
      <c r="C1146" s="84" t="s">
        <v>3413</v>
      </c>
      <c r="D1146" s="84" t="s">
        <v>3414</v>
      </c>
      <c r="E1146" s="84" t="s">
        <v>603</v>
      </c>
      <c r="F1146" s="85">
        <v>500</v>
      </c>
      <c r="G1146" s="86" t="s">
        <v>10111</v>
      </c>
      <c r="H1146" s="86" t="s">
        <v>19</v>
      </c>
      <c r="I1146" s="87">
        <f>VLOOKUP(A1146,'[2]AJUSTE DE VALOR AN_11.5_MED_VIG'!$A$6:$I$6297,9,0)</f>
        <v>0.26697660454144989</v>
      </c>
    </row>
    <row r="1147" s="81" customFormat="1" ht="15" customHeight="1">
      <c r="A1147" s="82">
        <v>90297318</v>
      </c>
      <c r="B1147" s="83">
        <v>20</v>
      </c>
      <c r="C1147" s="84" t="s">
        <v>8110</v>
      </c>
      <c r="D1147" s="84" t="s">
        <v>8116</v>
      </c>
      <c r="E1147" s="84" t="s">
        <v>131</v>
      </c>
      <c r="F1147" s="85">
        <v>1</v>
      </c>
      <c r="G1147" s="86" t="s">
        <v>10103</v>
      </c>
      <c r="H1147" s="86" t="s">
        <v>14</v>
      </c>
      <c r="I1147" s="87">
        <f>VLOOKUP(A1147,'[2]AJUSTE DE VALOR AN_11.5_MED_VIG'!$A$6:$I$6297,9,0)</f>
        <v>2.2752149691087418</v>
      </c>
    </row>
    <row r="1148" s="81" customFormat="1" ht="15" customHeight="1">
      <c r="A1148" s="82">
        <v>90185811</v>
      </c>
      <c r="B1148" s="83">
        <v>20</v>
      </c>
      <c r="C1148" s="84" t="s">
        <v>3314</v>
      </c>
      <c r="D1148" s="84" t="s">
        <v>3315</v>
      </c>
      <c r="E1148" s="84" t="s">
        <v>146</v>
      </c>
      <c r="F1148" s="85">
        <v>1</v>
      </c>
      <c r="G1148" s="86" t="s">
        <v>158</v>
      </c>
      <c r="H1148" s="86" t="s">
        <v>14</v>
      </c>
      <c r="I1148" s="87">
        <f>VLOOKUP(A1148,'[2]AJUSTE DE VALOR AN_11.5_MED_VIG'!$A$6:$I$6297,9,0)</f>
        <v>0.39226781593150478</v>
      </c>
    </row>
    <row r="1149" s="81" customFormat="1" ht="15" customHeight="1">
      <c r="A1149" s="82">
        <v>90196015</v>
      </c>
      <c r="B1149" s="83">
        <v>20</v>
      </c>
      <c r="C1149" s="84" t="s">
        <v>8741</v>
      </c>
      <c r="D1149" s="84" t="s">
        <v>8742</v>
      </c>
      <c r="E1149" s="84" t="s">
        <v>229</v>
      </c>
      <c r="F1149" s="85">
        <v>1</v>
      </c>
      <c r="G1149" s="86" t="s">
        <v>436</v>
      </c>
      <c r="H1149" s="86" t="s">
        <v>14</v>
      </c>
      <c r="I1149" s="87">
        <f>VLOOKUP(A1149,'[2]AJUSTE DE VALOR AN_11.5_MED_VIG'!$A$6:$I$6297,9,0)</f>
        <v>2.857595397684292</v>
      </c>
    </row>
    <row r="1150" s="81" customFormat="1" ht="15" customHeight="1">
      <c r="A1150" s="82">
        <v>91501016</v>
      </c>
      <c r="B1150" s="83">
        <v>20</v>
      </c>
      <c r="C1150" s="84" t="s">
        <v>1782</v>
      </c>
      <c r="D1150" s="84" t="s">
        <v>1785</v>
      </c>
      <c r="E1150" s="84" t="s">
        <v>991</v>
      </c>
      <c r="F1150" s="85">
        <v>1</v>
      </c>
      <c r="G1150" s="86" t="s">
        <v>10103</v>
      </c>
      <c r="H1150" s="86" t="s">
        <v>14</v>
      </c>
      <c r="I1150" s="87">
        <f>VLOOKUP(A1150,'[2]AJUSTE DE VALOR AN_11.5_MED_VIG'!$A$6:$I$6297,9,0)</f>
        <v>1.586433662121236</v>
      </c>
    </row>
    <row r="1151" s="81" customFormat="1" ht="15" customHeight="1">
      <c r="A1151" s="82">
        <v>92195024</v>
      </c>
      <c r="B1151" s="83">
        <v>20</v>
      </c>
      <c r="C1151" s="84" t="s">
        <v>5606</v>
      </c>
      <c r="D1151" s="84" t="s">
        <v>5607</v>
      </c>
      <c r="E1151" s="84" t="s">
        <v>92</v>
      </c>
      <c r="F1151" s="85">
        <v>1</v>
      </c>
      <c r="G1151" s="86" t="s">
        <v>436</v>
      </c>
      <c r="H1151" s="86" t="s">
        <v>14</v>
      </c>
      <c r="I1151" s="87">
        <f>VLOOKUP(A1151,'[2]AJUSTE DE VALOR AN_11.5_MED_VIG'!$A$6:$I$6297,9,0)</f>
        <v>4.289226181607563</v>
      </c>
    </row>
    <row r="1152" s="81" customFormat="1" ht="15" customHeight="1">
      <c r="A1152" s="82">
        <v>90196023</v>
      </c>
      <c r="B1152" s="83">
        <v>20</v>
      </c>
      <c r="C1152" s="84" t="s">
        <v>8745</v>
      </c>
      <c r="D1152" s="84" t="s">
        <v>8746</v>
      </c>
      <c r="E1152" s="84" t="s">
        <v>229</v>
      </c>
      <c r="F1152" s="85">
        <v>1</v>
      </c>
      <c r="G1152" s="86" t="s">
        <v>436</v>
      </c>
      <c r="H1152" s="86" t="s">
        <v>14</v>
      </c>
      <c r="I1152" s="87">
        <f>VLOOKUP(A1152,'[2]AJUSTE DE VALOR AN_11.5_MED_VIG'!$A$6:$I$6297,9,0)</f>
        <v>5.6992433270769229</v>
      </c>
    </row>
    <row r="1153" s="81" customFormat="1" ht="15" customHeight="1">
      <c r="A1153" s="82">
        <v>92377009</v>
      </c>
      <c r="B1153" s="83">
        <v>20</v>
      </c>
      <c r="C1153" s="84" t="s">
        <v>852</v>
      </c>
      <c r="D1153" s="84" t="s">
        <v>852</v>
      </c>
      <c r="E1153" s="84" t="s">
        <v>146</v>
      </c>
      <c r="F1153" s="85">
        <v>1</v>
      </c>
      <c r="G1153" s="86" t="s">
        <v>10103</v>
      </c>
      <c r="H1153" s="86" t="s">
        <v>14</v>
      </c>
      <c r="I1153" s="87">
        <f>VLOOKUP(A1153,'[2]AJUSTE DE VALOR AN_11.5_MED_VIG'!$A$6:$I$6297,9,0)</f>
        <v>8.7679734816836401</v>
      </c>
    </row>
    <row r="1154" s="81" customFormat="1" ht="15" customHeight="1">
      <c r="A1154" s="82">
        <v>90158202</v>
      </c>
      <c r="B1154" s="83">
        <v>20</v>
      </c>
      <c r="C1154" s="84" t="s">
        <v>4233</v>
      </c>
      <c r="D1154" s="84" t="s">
        <v>4234</v>
      </c>
      <c r="E1154" s="84" t="s">
        <v>229</v>
      </c>
      <c r="F1154" s="85">
        <v>1</v>
      </c>
      <c r="G1154" s="86" t="s">
        <v>64</v>
      </c>
      <c r="H1154" s="86" t="s">
        <v>14</v>
      </c>
      <c r="I1154" s="87">
        <f>VLOOKUP(A1154,'[2]AJUSTE DE VALOR AN_11.5_MED_VIG'!$A$6:$I$6297,9,0)</f>
        <v>9.9561407226844096</v>
      </c>
    </row>
    <row r="1155" s="81" customFormat="1" ht="15" customHeight="1">
      <c r="A1155" s="82">
        <v>90262743</v>
      </c>
      <c r="B1155" s="83">
        <v>20</v>
      </c>
      <c r="C1155" s="84" t="s">
        <v>5587</v>
      </c>
      <c r="D1155" s="84" t="s">
        <v>5588</v>
      </c>
      <c r="E1155" s="84" t="s">
        <v>244</v>
      </c>
      <c r="F1155" s="85">
        <v>1</v>
      </c>
      <c r="G1155" s="86" t="s">
        <v>64</v>
      </c>
      <c r="H1155" s="86" t="s">
        <v>14</v>
      </c>
      <c r="I1155" s="87">
        <f>VLOOKUP(A1155,'[2]AJUSTE DE VALOR AN_11.5_MED_VIG'!$A$6:$I$6297,9,0)</f>
        <v>1.021809854511404</v>
      </c>
    </row>
    <row r="1156" s="81" customFormat="1" ht="15" customHeight="1">
      <c r="A1156" s="82">
        <v>92188028</v>
      </c>
      <c r="B1156" s="83">
        <v>20</v>
      </c>
      <c r="C1156" s="84" t="s">
        <v>1774</v>
      </c>
      <c r="D1156" s="84" t="s">
        <v>1777</v>
      </c>
      <c r="E1156" s="84" t="s">
        <v>220</v>
      </c>
      <c r="F1156" s="85">
        <v>1</v>
      </c>
      <c r="G1156" s="86" t="s">
        <v>10103</v>
      </c>
      <c r="H1156" s="86" t="s">
        <v>14</v>
      </c>
      <c r="I1156" s="87">
        <f>VLOOKUP(A1156,'[2]AJUSTE DE VALOR AN_11.5_MED_VIG'!$A$6:$I$6297,9,0)</f>
        <v>3.0315703317134703</v>
      </c>
    </row>
    <row r="1157" s="81" customFormat="1" ht="15" customHeight="1">
      <c r="A1157" s="82">
        <v>90135237</v>
      </c>
      <c r="B1157" s="83">
        <v>20</v>
      </c>
      <c r="C1157" s="84" t="s">
        <v>1860</v>
      </c>
      <c r="D1157" s="84" t="s">
        <v>1861</v>
      </c>
      <c r="E1157" s="84" t="s">
        <v>207</v>
      </c>
      <c r="F1157" s="85">
        <v>1</v>
      </c>
      <c r="G1157" s="86" t="s">
        <v>13</v>
      </c>
      <c r="H1157" s="86" t="s">
        <v>14</v>
      </c>
      <c r="I1157" s="87">
        <f>VLOOKUP(A1157,'[2]AJUSTE DE VALOR AN_11.5_MED_VIG'!$A$6:$I$6297,9,0)</f>
        <v>7.8346693714308628</v>
      </c>
    </row>
    <row r="1158" s="81" customFormat="1" ht="15" customHeight="1">
      <c r="A1158" s="82">
        <v>90152093</v>
      </c>
      <c r="B1158" s="83">
        <v>20</v>
      </c>
      <c r="C1158" s="84" t="s">
        <v>7290</v>
      </c>
      <c r="D1158" s="84" t="s">
        <v>7291</v>
      </c>
      <c r="E1158" s="84" t="s">
        <v>39</v>
      </c>
      <c r="F1158" s="85">
        <v>1</v>
      </c>
      <c r="G1158" s="86" t="s">
        <v>64</v>
      </c>
      <c r="H1158" s="86" t="s">
        <v>14</v>
      </c>
      <c r="I1158" s="87">
        <f>VLOOKUP(A1158,'[2]AJUSTE DE VALOR AN_11.5_MED_VIG'!$A$6:$I$6297,9,0)</f>
        <v>10.095375505301453</v>
      </c>
    </row>
    <row r="1159" s="81" customFormat="1" ht="15" customHeight="1">
      <c r="A1159" s="82">
        <v>90232690</v>
      </c>
      <c r="B1159" s="83">
        <v>20</v>
      </c>
      <c r="C1159" s="84" t="s">
        <v>3533</v>
      </c>
      <c r="D1159" s="84" t="s">
        <v>3534</v>
      </c>
      <c r="E1159" s="84" t="s">
        <v>511</v>
      </c>
      <c r="F1159" s="85">
        <v>1</v>
      </c>
      <c r="G1159" s="86" t="s">
        <v>64</v>
      </c>
      <c r="H1159" s="86" t="s">
        <v>14</v>
      </c>
      <c r="I1159" s="87">
        <f>VLOOKUP(A1159,'[2]AJUSTE DE VALOR AN_11.5_MED_VIG'!$A$6:$I$6297,9,0)</f>
        <v>0.87706170101562297</v>
      </c>
    </row>
    <row r="1160" s="81" customFormat="1" ht="15" customHeight="1">
      <c r="A1160" s="82">
        <v>91034019</v>
      </c>
      <c r="B1160" s="83">
        <v>20</v>
      </c>
      <c r="C1160" s="84" t="s">
        <v>1321</v>
      </c>
      <c r="D1160" s="84" t="s">
        <v>1322</v>
      </c>
      <c r="E1160" s="84" t="s">
        <v>720</v>
      </c>
      <c r="F1160" s="85">
        <v>150</v>
      </c>
      <c r="G1160" s="86" t="s">
        <v>10111</v>
      </c>
      <c r="H1160" s="86" t="s">
        <v>19</v>
      </c>
      <c r="I1160" s="87">
        <f>VLOOKUP(A1160,'[2]AJUSTE DE VALOR AN_11.5_MED_VIG'!$A$6:$I$6297,9,0)</f>
        <v>0.25126302194011985</v>
      </c>
    </row>
    <row r="1161" s="81" customFormat="1" ht="15" customHeight="1">
      <c r="A1161" s="82">
        <v>92459668</v>
      </c>
      <c r="B1161" s="83">
        <v>20</v>
      </c>
      <c r="C1161" s="84" t="s">
        <v>7273</v>
      </c>
      <c r="D1161" s="84" t="s">
        <v>7274</v>
      </c>
      <c r="E1161" s="84" t="s">
        <v>146</v>
      </c>
      <c r="F1161" s="85">
        <v>1</v>
      </c>
      <c r="G1161" s="86" t="s">
        <v>10103</v>
      </c>
      <c r="H1161" s="86" t="s">
        <v>14</v>
      </c>
      <c r="I1161" s="87">
        <f>VLOOKUP(A1161,'[2]AJUSTE DE VALOR AN_11.5_MED_VIG'!$A$6:$I$6297,9,0)</f>
        <v>18.067442676774178</v>
      </c>
    </row>
    <row r="1162" s="81" customFormat="1" ht="15" customHeight="1">
      <c r="A1162" s="82">
        <v>90020839</v>
      </c>
      <c r="B1162" s="83">
        <v>20</v>
      </c>
      <c r="C1162" s="84" t="s">
        <v>6125</v>
      </c>
      <c r="D1162" s="84" t="s">
        <v>6125</v>
      </c>
      <c r="E1162" s="84" t="s">
        <v>378</v>
      </c>
      <c r="F1162" s="85">
        <v>1</v>
      </c>
      <c r="G1162" s="86" t="s">
        <v>64</v>
      </c>
      <c r="H1162" s="86" t="s">
        <v>14</v>
      </c>
      <c r="I1162" s="87">
        <f>VLOOKUP(A1162,'[2]AJUSTE DE VALOR AN_11.5_MED_VIG'!$A$6:$I$6297,9,0)</f>
        <v>35.579713700923719</v>
      </c>
    </row>
    <row r="1163" s="81" customFormat="1" ht="15" customHeight="1">
      <c r="A1163" s="82">
        <v>92417310</v>
      </c>
      <c r="B1163" s="83">
        <v>20</v>
      </c>
      <c r="C1163" s="84" t="s">
        <v>7788</v>
      </c>
      <c r="D1163" s="84" t="s">
        <v>7788</v>
      </c>
      <c r="E1163" s="84" t="s">
        <v>455</v>
      </c>
      <c r="F1163" s="85">
        <v>1</v>
      </c>
      <c r="G1163" s="86" t="s">
        <v>436</v>
      </c>
      <c r="H1163" s="86" t="s">
        <v>14</v>
      </c>
      <c r="I1163" s="87">
        <f>VLOOKUP(A1163,'[2]AJUSTE DE VALOR AN_11.5_MED_VIG'!$A$6:$I$6297,9,0)</f>
        <v>1.6617146665905951</v>
      </c>
    </row>
    <row r="1164" s="81" customFormat="1" ht="15" customHeight="1">
      <c r="A1164" s="82">
        <v>90268164</v>
      </c>
      <c r="B1164" s="83">
        <v>20</v>
      </c>
      <c r="C1164" s="84" t="s">
        <v>9245</v>
      </c>
      <c r="D1164" s="84" t="s">
        <v>9246</v>
      </c>
      <c r="E1164" s="84" t="s">
        <v>603</v>
      </c>
      <c r="F1164" s="85">
        <v>1</v>
      </c>
      <c r="G1164" s="86" t="s">
        <v>64</v>
      </c>
      <c r="H1164" s="86" t="s">
        <v>14</v>
      </c>
      <c r="I1164" s="87">
        <f>VLOOKUP(A1164,'[2]AJUSTE DE VALOR AN_11.5_MED_VIG'!$A$6:$I$6297,9,0)</f>
        <v>2.439888785812466</v>
      </c>
    </row>
    <row r="1165" s="81" customFormat="1" ht="15" customHeight="1">
      <c r="A1165" s="82">
        <v>90304845</v>
      </c>
      <c r="B1165" s="83">
        <v>20</v>
      </c>
      <c r="C1165" s="84" t="s">
        <v>2685</v>
      </c>
      <c r="D1165" s="84" t="s">
        <v>2685</v>
      </c>
      <c r="E1165" s="84" t="s">
        <v>504</v>
      </c>
      <c r="F1165" s="85">
        <v>1</v>
      </c>
      <c r="G1165" s="86" t="s">
        <v>10036</v>
      </c>
      <c r="H1165" s="86" t="s">
        <v>14</v>
      </c>
      <c r="I1165" s="87">
        <f>VLOOKUP(A1165,'[2]AJUSTE DE VALOR AN_11.5_MED_VIG'!$A$6:$I$6297,9,0)</f>
        <v>8.0947805514870943</v>
      </c>
    </row>
    <row r="1166" s="81" customFormat="1" ht="15" customHeight="1">
      <c r="A1166" s="82">
        <v>90259858</v>
      </c>
      <c r="B1166" s="83">
        <v>20</v>
      </c>
      <c r="C1166" s="84" t="s">
        <v>1054</v>
      </c>
      <c r="D1166" s="84" t="s">
        <v>1061</v>
      </c>
      <c r="E1166" s="84" t="s">
        <v>244</v>
      </c>
      <c r="F1166" s="85">
        <v>1</v>
      </c>
      <c r="G1166" s="86" t="s">
        <v>10103</v>
      </c>
      <c r="H1166" s="86" t="s">
        <v>14</v>
      </c>
      <c r="I1166" s="87">
        <f>VLOOKUP(A1166,'[2]AJUSTE DE VALOR AN_11.5_MED_VIG'!$A$6:$I$6297,9,0)</f>
        <v>9.6682987855580222</v>
      </c>
    </row>
    <row r="1167" s="81" customFormat="1" ht="15" customHeight="1">
      <c r="A1167" s="82">
        <v>90285662</v>
      </c>
      <c r="B1167" s="83">
        <v>20</v>
      </c>
      <c r="C1167" s="84" t="s">
        <v>3397</v>
      </c>
      <c r="D1167" s="84" t="s">
        <v>3397</v>
      </c>
      <c r="E1167" s="84" t="s">
        <v>792</v>
      </c>
      <c r="F1167" s="85">
        <v>1</v>
      </c>
      <c r="G1167" s="86" t="s">
        <v>13</v>
      </c>
      <c r="H1167" s="86" t="s">
        <v>14</v>
      </c>
      <c r="I1167" s="87">
        <f>VLOOKUP(A1167,'[2]AJUSTE DE VALOR AN_11.5_MED_VIG'!$A$6:$I$6297,9,0)</f>
        <v>1.7588067283879785</v>
      </c>
    </row>
    <row r="1168" s="81" customFormat="1" ht="15" customHeight="1">
      <c r="A1168" s="82">
        <v>90288939</v>
      </c>
      <c r="B1168" s="83">
        <v>20</v>
      </c>
      <c r="C1168" s="84" t="s">
        <v>7740</v>
      </c>
      <c r="D1168" s="84" t="s">
        <v>7743</v>
      </c>
      <c r="E1168" s="84" t="s">
        <v>7742</v>
      </c>
      <c r="F1168" s="85">
        <v>20</v>
      </c>
      <c r="G1168" s="86" t="s">
        <v>18</v>
      </c>
      <c r="H1168" s="86" t="s">
        <v>19</v>
      </c>
      <c r="I1168" s="87">
        <f>VLOOKUP(A1168,'[2]AJUSTE DE VALOR AN_11.5_MED_VIG'!$A$6:$I$6297,9,0)</f>
        <v>0.86981873988056502</v>
      </c>
    </row>
    <row r="1169" s="81" customFormat="1" ht="15" customHeight="1">
      <c r="A1169" s="82">
        <v>90412010</v>
      </c>
      <c r="B1169" s="83">
        <v>20</v>
      </c>
      <c r="C1169" s="84" t="s">
        <v>2382</v>
      </c>
      <c r="D1169" s="84" t="s">
        <v>2383</v>
      </c>
      <c r="E1169" s="84" t="s">
        <v>220</v>
      </c>
      <c r="F1169" s="85">
        <v>1</v>
      </c>
      <c r="G1169" s="86" t="s">
        <v>10103</v>
      </c>
      <c r="H1169" s="86" t="s">
        <v>14</v>
      </c>
      <c r="I1169" s="87">
        <f>VLOOKUP(A1169,'[2]AJUSTE DE VALOR AN_11.5_MED_VIG'!$A$6:$I$6297,9,0)</f>
        <v>0.35587163656187959</v>
      </c>
    </row>
    <row r="1170" s="81" customFormat="1" ht="15" customHeight="1">
      <c r="A1170" s="82">
        <v>90221583</v>
      </c>
      <c r="B1170" s="83">
        <v>20</v>
      </c>
      <c r="C1170" s="84" t="s">
        <v>9231</v>
      </c>
      <c r="D1170" s="84" t="s">
        <v>9232</v>
      </c>
      <c r="E1170" s="84" t="s">
        <v>69</v>
      </c>
      <c r="F1170" s="85">
        <v>1</v>
      </c>
      <c r="G1170" s="86" t="s">
        <v>10103</v>
      </c>
      <c r="H1170" s="86" t="s">
        <v>14</v>
      </c>
      <c r="I1170" s="87">
        <f>VLOOKUP(A1170,'[2]AJUSTE DE VALOR AN_11.5_MED_VIG'!$A$6:$I$6297,9,0)</f>
        <v>2.9729675583100752</v>
      </c>
    </row>
    <row r="1171" s="81" customFormat="1" ht="15" customHeight="1">
      <c r="A1171" s="82">
        <v>90306660</v>
      </c>
      <c r="B1171" s="83">
        <v>20</v>
      </c>
      <c r="C1171" s="84" t="s">
        <v>5780</v>
      </c>
      <c r="D1171" s="84" t="s">
        <v>5780</v>
      </c>
      <c r="E1171" s="84" t="s">
        <v>504</v>
      </c>
      <c r="F1171" s="85">
        <v>1</v>
      </c>
      <c r="G1171" s="86" t="s">
        <v>10036</v>
      </c>
      <c r="H1171" s="86" t="s">
        <v>14</v>
      </c>
      <c r="I1171" s="87">
        <f>VLOOKUP(A1171,'[2]AJUSTE DE VALOR AN_11.5_MED_VIG'!$A$6:$I$6297,9,0)</f>
        <v>5.7524921790022949</v>
      </c>
    </row>
    <row r="1172" s="81" customFormat="1" ht="15" customHeight="1">
      <c r="A1172" s="82">
        <v>90227956</v>
      </c>
      <c r="B1172" s="83">
        <v>20</v>
      </c>
      <c r="C1172" s="84" t="s">
        <v>4684</v>
      </c>
      <c r="D1172" s="84" t="s">
        <v>4684</v>
      </c>
      <c r="E1172" s="84" t="s">
        <v>502</v>
      </c>
      <c r="F1172" s="85">
        <v>1</v>
      </c>
      <c r="G1172" s="86" t="s">
        <v>64</v>
      </c>
      <c r="H1172" s="86" t="s">
        <v>14</v>
      </c>
      <c r="I1172" s="87">
        <f>VLOOKUP(A1172,'[2]AJUSTE DE VALOR AN_11.5_MED_VIG'!$A$6:$I$6297,9,0)</f>
        <v>1.0031515396836865</v>
      </c>
    </row>
    <row r="1173" s="81" customFormat="1" ht="15" customHeight="1">
      <c r="A1173" s="82">
        <v>90304993</v>
      </c>
      <c r="B1173" s="83">
        <v>20</v>
      </c>
      <c r="C1173" s="84" t="s">
        <v>8641</v>
      </c>
      <c r="D1173" s="84" t="s">
        <v>8641</v>
      </c>
      <c r="E1173" s="84" t="s">
        <v>566</v>
      </c>
      <c r="F1173" s="85">
        <v>1</v>
      </c>
      <c r="G1173" s="86" t="s">
        <v>485</v>
      </c>
      <c r="H1173" s="86" t="s">
        <v>14</v>
      </c>
      <c r="I1173" s="87">
        <f>VLOOKUP(A1173,'[2]AJUSTE DE VALOR AN_11.5_MED_VIG'!$A$6:$I$6297,9,0)</f>
        <v>6.4362325420905906</v>
      </c>
    </row>
    <row r="1174" s="81" customFormat="1" ht="15" customHeight="1">
      <c r="A1174" s="82">
        <v>90173392</v>
      </c>
      <c r="B1174" s="83">
        <v>20</v>
      </c>
      <c r="C1174" s="84" t="s">
        <v>8973</v>
      </c>
      <c r="D1174" s="84" t="s">
        <v>8974</v>
      </c>
      <c r="E1174" s="84" t="s">
        <v>244</v>
      </c>
      <c r="F1174" s="85">
        <v>1</v>
      </c>
      <c r="G1174" s="86" t="s">
        <v>13</v>
      </c>
      <c r="H1174" s="86" t="s">
        <v>14</v>
      </c>
      <c r="I1174" s="87">
        <f>VLOOKUP(A1174,'[2]AJUSTE DE VALOR AN_11.5_MED_VIG'!$A$6:$I$6297,9,0)</f>
        <v>3.7430972751148408</v>
      </c>
    </row>
    <row r="1175" s="81" customFormat="1" ht="15" customHeight="1">
      <c r="A1175" s="82">
        <v>90261496</v>
      </c>
      <c r="B1175" s="83">
        <v>20</v>
      </c>
      <c r="C1175" s="84" t="s">
        <v>2226</v>
      </c>
      <c r="D1175" s="84" t="s">
        <v>2226</v>
      </c>
      <c r="E1175" s="84" t="s">
        <v>24</v>
      </c>
      <c r="F1175" s="85">
        <v>1</v>
      </c>
      <c r="G1175" s="86" t="s">
        <v>10103</v>
      </c>
      <c r="H1175" s="86" t="s">
        <v>14</v>
      </c>
      <c r="I1175" s="87">
        <f>VLOOKUP(A1175,'[2]AJUSTE DE VALOR AN_11.5_MED_VIG'!$A$6:$I$6297,9,0)</f>
        <v>5.4535056605238195</v>
      </c>
    </row>
    <row r="1176" s="81" customFormat="1" ht="15" customHeight="1">
      <c r="A1176" s="82">
        <v>92436480</v>
      </c>
      <c r="B1176" s="83">
        <v>20</v>
      </c>
      <c r="C1176" s="84" t="s">
        <v>2903</v>
      </c>
      <c r="D1176" s="84" t="s">
        <v>2904</v>
      </c>
      <c r="E1176" s="84" t="s">
        <v>235</v>
      </c>
      <c r="F1176" s="85">
        <v>1</v>
      </c>
      <c r="G1176" s="86" t="s">
        <v>10103</v>
      </c>
      <c r="H1176" s="86" t="s">
        <v>14</v>
      </c>
      <c r="I1176" s="87">
        <f>VLOOKUP(A1176,'[2]AJUSTE DE VALOR AN_11.5_MED_VIG'!$A$6:$I$6297,9,0)</f>
        <v>4.4839235986644619</v>
      </c>
    </row>
    <row r="1177" s="81" customFormat="1" ht="15" customHeight="1">
      <c r="A1177" s="82">
        <v>92401570</v>
      </c>
      <c r="B1177" s="83">
        <v>20</v>
      </c>
      <c r="C1177" s="84" t="s">
        <v>3993</v>
      </c>
      <c r="D1177" s="84" t="s">
        <v>3993</v>
      </c>
      <c r="E1177" s="84" t="s">
        <v>39</v>
      </c>
      <c r="F1177" s="85">
        <v>1</v>
      </c>
      <c r="G1177" s="86" t="s">
        <v>64</v>
      </c>
      <c r="H1177" s="86" t="s">
        <v>14</v>
      </c>
      <c r="I1177" s="87">
        <f>VLOOKUP(A1177,'[2]AJUSTE DE VALOR AN_11.5_MED_VIG'!$A$6:$I$6297,9,0)</f>
        <v>24.51413393235098</v>
      </c>
    </row>
    <row r="1178" s="81" customFormat="1" ht="15" customHeight="1">
      <c r="A1178" s="82">
        <v>90000110</v>
      </c>
      <c r="B1178" s="83">
        <v>20</v>
      </c>
      <c r="C1178" s="84" t="s">
        <v>6555</v>
      </c>
      <c r="D1178" s="84" t="s">
        <v>6556</v>
      </c>
      <c r="E1178" s="84" t="s">
        <v>220</v>
      </c>
      <c r="F1178" s="85">
        <v>1</v>
      </c>
      <c r="G1178" s="86" t="s">
        <v>436</v>
      </c>
      <c r="H1178" s="86" t="s">
        <v>14</v>
      </c>
      <c r="I1178" s="87">
        <f>VLOOKUP(A1178,'[2]AJUSTE DE VALOR AN_11.5_MED_VIG'!$A$6:$I$6297,9,0)</f>
        <v>1.8438961456310676</v>
      </c>
    </row>
    <row r="1179" s="81" customFormat="1" ht="15" customHeight="1">
      <c r="A1179" s="82">
        <v>92407382</v>
      </c>
      <c r="B1179" s="83">
        <v>20</v>
      </c>
      <c r="C1179" s="84" t="s">
        <v>3425</v>
      </c>
      <c r="D1179" s="84" t="s">
        <v>3426</v>
      </c>
      <c r="E1179" s="84" t="s">
        <v>334</v>
      </c>
      <c r="F1179" s="85">
        <v>20</v>
      </c>
      <c r="G1179" s="86" t="s">
        <v>18</v>
      </c>
      <c r="H1179" s="86" t="s">
        <v>19</v>
      </c>
      <c r="I1179" s="87">
        <f>VLOOKUP(A1179,'[2]AJUSTE DE VALOR AN_11.5_MED_VIG'!$A$6:$I$6297,9,0)</f>
        <v>0.23555961693902575</v>
      </c>
    </row>
    <row r="1180" s="81" customFormat="1" ht="15" customHeight="1">
      <c r="A1180" s="82">
        <v>90141679</v>
      </c>
      <c r="B1180" s="83">
        <v>20</v>
      </c>
      <c r="C1180" s="84" t="s">
        <v>6278</v>
      </c>
      <c r="D1180" s="84" t="s">
        <v>6279</v>
      </c>
      <c r="E1180" s="84" t="s">
        <v>3491</v>
      </c>
      <c r="F1180" s="85">
        <v>1000</v>
      </c>
      <c r="G1180" s="86" t="s">
        <v>6251</v>
      </c>
      <c r="H1180" s="86" t="s">
        <v>19</v>
      </c>
      <c r="I1180" s="87">
        <f>VLOOKUP(A1180,'[2]AJUSTE DE VALOR AN_11.5_MED_VIG'!$A$6:$I$6297,9,0)</f>
        <v>4.59639670563926e-002</v>
      </c>
    </row>
    <row r="1181" s="81" customFormat="1" ht="15" customHeight="1">
      <c r="A1181" s="82">
        <v>90301927</v>
      </c>
      <c r="B1181" s="83">
        <v>20</v>
      </c>
      <c r="C1181" s="84" t="s">
        <v>7833</v>
      </c>
      <c r="D1181" s="84" t="s">
        <v>7834</v>
      </c>
      <c r="E1181" s="84" t="s">
        <v>915</v>
      </c>
      <c r="F1181" s="85">
        <v>1</v>
      </c>
      <c r="G1181" s="86" t="s">
        <v>10036</v>
      </c>
      <c r="H1181" s="86" t="s">
        <v>14</v>
      </c>
      <c r="I1181" s="87">
        <f>VLOOKUP(A1181,'[2]AJUSTE DE VALOR AN_11.5_MED_VIG'!$A$6:$I$6297,9,0)</f>
        <v>16.975957919829348</v>
      </c>
    </row>
    <row r="1182" s="81" customFormat="1" ht="15" customHeight="1">
      <c r="A1182" s="82">
        <v>90206363</v>
      </c>
      <c r="B1182" s="83" t="s">
        <v>10073</v>
      </c>
      <c r="C1182" s="100" t="s">
        <v>10130</v>
      </c>
      <c r="D1182" s="100" t="s">
        <v>10131</v>
      </c>
      <c r="E1182" s="100" t="s">
        <v>10123</v>
      </c>
      <c r="F1182" s="85">
        <v>100</v>
      </c>
      <c r="G1182" s="86" t="s">
        <v>9979</v>
      </c>
      <c r="H1182" s="86" t="s">
        <v>19</v>
      </c>
      <c r="I1182" s="87">
        <f>VLOOKUP(A1182,'[2]AJUSTE DE VALOR AN_11.5_MED_VIG'!$A$6:$I$6297,9,0)</f>
        <v>16.597472963916925</v>
      </c>
    </row>
    <row r="1183" s="81" customFormat="1" ht="15" customHeight="1">
      <c r="A1183" s="82">
        <v>90268130</v>
      </c>
      <c r="B1183" s="83">
        <v>20</v>
      </c>
      <c r="C1183" s="84" t="s">
        <v>9262</v>
      </c>
      <c r="D1183" s="84" t="s">
        <v>9263</v>
      </c>
      <c r="E1183" s="84" t="s">
        <v>603</v>
      </c>
      <c r="F1183" s="85">
        <v>1</v>
      </c>
      <c r="G1183" s="86" t="s">
        <v>64</v>
      </c>
      <c r="H1183" s="86" t="s">
        <v>14</v>
      </c>
      <c r="I1183" s="87">
        <f>VLOOKUP(A1183,'[2]AJUSTE DE VALOR AN_11.5_MED_VIG'!$A$6:$I$6297,9,0)</f>
        <v>4.9913818391896294</v>
      </c>
    </row>
    <row r="1184" s="81" customFormat="1" ht="15" customHeight="1">
      <c r="A1184" s="82">
        <v>90278550</v>
      </c>
      <c r="B1184" s="83">
        <v>20</v>
      </c>
      <c r="C1184" s="84" t="s">
        <v>6746</v>
      </c>
      <c r="D1184" s="84" t="s">
        <v>6750</v>
      </c>
      <c r="E1184" s="84" t="s">
        <v>31</v>
      </c>
      <c r="F1184" s="85">
        <v>1</v>
      </c>
      <c r="G1184" s="86" t="s">
        <v>10103</v>
      </c>
      <c r="H1184" s="86" t="s">
        <v>14</v>
      </c>
      <c r="I1184" s="87">
        <f>VLOOKUP(A1184,'[2]AJUSTE DE VALOR AN_11.5_MED_VIG'!$A$6:$I$6297,9,0)</f>
        <v>1.9426177224912291</v>
      </c>
    </row>
    <row r="1185" s="81" customFormat="1" ht="15" customHeight="1">
      <c r="A1185" s="82">
        <v>90221648</v>
      </c>
      <c r="B1185" s="83">
        <v>20</v>
      </c>
      <c r="C1185" s="84" t="s">
        <v>9871</v>
      </c>
      <c r="D1185" s="84" t="s">
        <v>9872</v>
      </c>
      <c r="E1185" s="84" t="s">
        <v>69</v>
      </c>
      <c r="F1185" s="85">
        <v>1</v>
      </c>
      <c r="G1185" s="86" t="s">
        <v>10103</v>
      </c>
      <c r="H1185" s="86" t="s">
        <v>14</v>
      </c>
      <c r="I1185" s="87">
        <f>VLOOKUP(A1185,'[2]AJUSTE DE VALOR AN_11.5_MED_VIG'!$A$6:$I$6297,9,0)</f>
        <v>3.109203744267516</v>
      </c>
    </row>
    <row r="1186" s="81" customFormat="1" ht="15" customHeight="1">
      <c r="A1186" s="82">
        <v>92264778</v>
      </c>
      <c r="B1186" s="83">
        <v>20</v>
      </c>
      <c r="C1186" s="84" t="s">
        <v>4313</v>
      </c>
      <c r="D1186" s="84" t="s">
        <v>4314</v>
      </c>
      <c r="E1186" s="84" t="s">
        <v>139</v>
      </c>
      <c r="F1186" s="85">
        <v>1</v>
      </c>
      <c r="G1186" s="86" t="s">
        <v>193</v>
      </c>
      <c r="H1186" s="86" t="s">
        <v>14</v>
      </c>
      <c r="I1186" s="87">
        <f>VLOOKUP(A1186,'[2]AJUSTE DE VALOR AN_11.5_MED_VIG'!$A$6:$I$6297,9,0)</f>
        <v>6.5700000000000003</v>
      </c>
    </row>
    <row r="1187" s="81" customFormat="1" ht="15" customHeight="1">
      <c r="A1187" s="82">
        <v>92407030</v>
      </c>
      <c r="B1187" s="83">
        <v>20</v>
      </c>
      <c r="C1187" s="84" t="s">
        <v>6943</v>
      </c>
      <c r="D1187" s="84" t="s">
        <v>6944</v>
      </c>
      <c r="E1187" s="84" t="s">
        <v>603</v>
      </c>
      <c r="F1187" s="85">
        <v>400</v>
      </c>
      <c r="G1187" s="86" t="s">
        <v>10116</v>
      </c>
      <c r="H1187" s="86" t="s">
        <v>19</v>
      </c>
      <c r="I1187" s="87">
        <f>VLOOKUP(A1187,'[2]AJUSTE DE VALOR AN_11.5_MED_VIG'!$A$6:$I$6297,9,0)</f>
        <v>2.5000830381918821e-002</v>
      </c>
    </row>
    <row r="1188" s="81" customFormat="1" ht="15" customHeight="1">
      <c r="A1188" s="82">
        <v>92433405</v>
      </c>
      <c r="B1188" s="83">
        <v>20</v>
      </c>
      <c r="C1188" s="84" t="s">
        <v>4185</v>
      </c>
      <c r="D1188" s="84" t="s">
        <v>4186</v>
      </c>
      <c r="E1188" s="84" t="s">
        <v>50</v>
      </c>
      <c r="F1188" s="85">
        <v>1</v>
      </c>
      <c r="G1188" s="86" t="s">
        <v>64</v>
      </c>
      <c r="H1188" s="86" t="s">
        <v>14</v>
      </c>
      <c r="I1188" s="87">
        <f>VLOOKUP(A1188,'[2]AJUSTE DE VALOR AN_11.5_MED_VIG'!$A$6:$I$6297,9,0)</f>
        <v>6.8760226394357247</v>
      </c>
    </row>
    <row r="1189" s="81" customFormat="1" ht="15" customHeight="1">
      <c r="A1189" s="82">
        <v>90173503</v>
      </c>
      <c r="B1189" s="83">
        <v>20</v>
      </c>
      <c r="C1189" s="84" t="s">
        <v>315</v>
      </c>
      <c r="D1189" s="84" t="s">
        <v>316</v>
      </c>
      <c r="E1189" s="84" t="s">
        <v>244</v>
      </c>
      <c r="F1189" s="85">
        <v>1</v>
      </c>
      <c r="G1189" s="86" t="s">
        <v>64</v>
      </c>
      <c r="H1189" s="86" t="s">
        <v>14</v>
      </c>
      <c r="I1189" s="87">
        <f>VLOOKUP(A1189,'[2]AJUSTE DE VALOR AN_11.5_MED_VIG'!$A$6:$I$6297,9,0)</f>
        <v>0.63233389967606723</v>
      </c>
    </row>
    <row r="1190" s="81" customFormat="1" ht="15" customHeight="1">
      <c r="A1190" s="82">
        <v>90166671</v>
      </c>
      <c r="B1190" s="83">
        <v>20</v>
      </c>
      <c r="C1190" s="84" t="s">
        <v>5387</v>
      </c>
      <c r="D1190" s="84" t="s">
        <v>5388</v>
      </c>
      <c r="E1190" s="84" t="s">
        <v>73</v>
      </c>
      <c r="F1190" s="85">
        <v>1</v>
      </c>
      <c r="G1190" s="86" t="s">
        <v>10103</v>
      </c>
      <c r="H1190" s="86" t="s">
        <v>14</v>
      </c>
      <c r="I1190" s="87">
        <f>VLOOKUP(A1190,'[2]AJUSTE DE VALOR AN_11.5_MED_VIG'!$A$6:$I$6297,9,0)</f>
        <v>3.4637350545542498</v>
      </c>
    </row>
    <row r="1191" s="81" customFormat="1" ht="15" customHeight="1">
      <c r="A1191" s="82">
        <v>90282710</v>
      </c>
      <c r="B1191" s="83">
        <v>20</v>
      </c>
      <c r="C1191" s="84" t="s">
        <v>552</v>
      </c>
      <c r="D1191" s="84" t="s">
        <v>552</v>
      </c>
      <c r="E1191" s="84" t="s">
        <v>502</v>
      </c>
      <c r="F1191" s="85">
        <v>1</v>
      </c>
      <c r="G1191" s="86" t="s">
        <v>10036</v>
      </c>
      <c r="H1191" s="86" t="s">
        <v>14</v>
      </c>
      <c r="I1191" s="87">
        <f>VLOOKUP(A1191,'[2]AJUSTE DE VALOR AN_11.5_MED_VIG'!$A$6:$I$6297,9,0)</f>
        <v>7.337487054027056</v>
      </c>
    </row>
    <row r="1192" s="81" customFormat="1" ht="15" customHeight="1">
      <c r="A1192" s="82">
        <v>90194195</v>
      </c>
      <c r="B1192" s="83">
        <v>20</v>
      </c>
      <c r="C1192" s="84" t="s">
        <v>4805</v>
      </c>
      <c r="D1192" s="84" t="s">
        <v>4806</v>
      </c>
      <c r="E1192" s="84" t="s">
        <v>633</v>
      </c>
      <c r="F1192" s="85">
        <v>1</v>
      </c>
      <c r="G1192" s="86" t="s">
        <v>10103</v>
      </c>
      <c r="H1192" s="86" t="s">
        <v>14</v>
      </c>
      <c r="I1192" s="87">
        <f>VLOOKUP(A1192,'[2]AJUSTE DE VALOR AN_11.5_MED_VIG'!$A$6:$I$6297,9,0)</f>
        <v>0.72167899781639411</v>
      </c>
    </row>
    <row r="1193" s="81" customFormat="1" ht="15" customHeight="1">
      <c r="A1193" s="82">
        <v>92379532</v>
      </c>
      <c r="B1193" s="83">
        <v>20</v>
      </c>
      <c r="C1193" s="84" t="s">
        <v>1411</v>
      </c>
      <c r="D1193" s="84" t="s">
        <v>1412</v>
      </c>
      <c r="E1193" s="84" t="s">
        <v>50</v>
      </c>
      <c r="F1193" s="85">
        <v>400</v>
      </c>
      <c r="G1193" s="86" t="s">
        <v>10116</v>
      </c>
      <c r="H1193" s="86" t="s">
        <v>19</v>
      </c>
      <c r="I1193" s="87">
        <f>VLOOKUP(A1193,'[2]AJUSTE DE VALOR AN_11.5_MED_VIG'!$A$6:$I$6297,9,0)</f>
        <v>5.9073974616911211e-002</v>
      </c>
    </row>
    <row r="1194" s="81" customFormat="1" ht="15" customHeight="1">
      <c r="A1194" s="82">
        <v>90204077</v>
      </c>
      <c r="B1194" s="83">
        <v>20</v>
      </c>
      <c r="C1194" s="84" t="s">
        <v>985</v>
      </c>
      <c r="D1194" s="84" t="s">
        <v>986</v>
      </c>
      <c r="E1194" s="84" t="s">
        <v>414</v>
      </c>
      <c r="F1194" s="85">
        <v>1</v>
      </c>
      <c r="G1194" s="86" t="s">
        <v>64</v>
      </c>
      <c r="H1194" s="86" t="s">
        <v>14</v>
      </c>
      <c r="I1194" s="87">
        <f>VLOOKUP(A1194,'[2]AJUSTE DE VALOR AN_11.5_MED_VIG'!$A$6:$I$6297,9,0)</f>
        <v>51.703490326538251</v>
      </c>
    </row>
    <row r="1195" s="81" customFormat="1" ht="15" customHeight="1">
      <c r="A1195" s="82">
        <v>90269640</v>
      </c>
      <c r="B1195" s="83">
        <v>20</v>
      </c>
      <c r="C1195" s="84" t="s">
        <v>9162</v>
      </c>
      <c r="D1195" s="84" t="s">
        <v>9163</v>
      </c>
      <c r="E1195" s="84" t="s">
        <v>603</v>
      </c>
      <c r="F1195" s="85">
        <v>200</v>
      </c>
      <c r="G1195" s="86" t="s">
        <v>18</v>
      </c>
      <c r="H1195" s="86" t="s">
        <v>19</v>
      </c>
      <c r="I1195" s="87">
        <f>VLOOKUP(A1195,'[2]AJUSTE DE VALOR AN_11.5_MED_VIG'!$A$6:$I$6297,9,0)</f>
        <v>9.4220826493405324e-002</v>
      </c>
    </row>
    <row r="1196" s="81" customFormat="1" ht="15" customHeight="1">
      <c r="A1196" s="82">
        <v>92391486</v>
      </c>
      <c r="B1196" s="83">
        <v>20</v>
      </c>
      <c r="C1196" s="84" t="s">
        <v>2911</v>
      </c>
      <c r="D1196" s="84" t="s">
        <v>2912</v>
      </c>
      <c r="E1196" s="84" t="s">
        <v>139</v>
      </c>
      <c r="F1196" s="85">
        <v>1</v>
      </c>
      <c r="G1196" s="86" t="s">
        <v>10103</v>
      </c>
      <c r="H1196" s="86" t="s">
        <v>14</v>
      </c>
      <c r="I1196" s="87">
        <f>VLOOKUP(A1196,'[2]AJUSTE DE VALOR AN_11.5_MED_VIG'!$A$6:$I$6297,9,0)</f>
        <v>1.3662426817994016</v>
      </c>
    </row>
    <row r="1197" s="81" customFormat="1" ht="15" customHeight="1">
      <c r="A1197" s="82">
        <v>90282760</v>
      </c>
      <c r="B1197" s="83">
        <v>20</v>
      </c>
      <c r="C1197" s="84" t="s">
        <v>571</v>
      </c>
      <c r="D1197" s="84" t="s">
        <v>571</v>
      </c>
      <c r="E1197" s="84" t="s">
        <v>561</v>
      </c>
      <c r="F1197" s="85">
        <v>1</v>
      </c>
      <c r="G1197" s="86" t="s">
        <v>10036</v>
      </c>
      <c r="H1197" s="86" t="s">
        <v>14</v>
      </c>
      <c r="I1197" s="87">
        <f>VLOOKUP(A1197,'[2]AJUSTE DE VALOR AN_11.5_MED_VIG'!$A$6:$I$6297,9,0)</f>
        <v>7.9032719676925129</v>
      </c>
    </row>
    <row r="1198" s="81" customFormat="1" ht="15" customHeight="1">
      <c r="A1198" s="82">
        <v>90936469</v>
      </c>
      <c r="B1198" s="83">
        <v>20</v>
      </c>
      <c r="C1198" s="84" t="s">
        <v>7634</v>
      </c>
      <c r="D1198" s="84" t="s">
        <v>7634</v>
      </c>
      <c r="E1198" s="84" t="s">
        <v>484</v>
      </c>
      <c r="F1198" s="85">
        <v>1</v>
      </c>
      <c r="G1198" s="86" t="s">
        <v>485</v>
      </c>
      <c r="H1198" s="86" t="s">
        <v>14</v>
      </c>
      <c r="I1198" s="87">
        <f>VLOOKUP(A1198,'[2]AJUSTE DE VALOR AN_11.5_MED_VIG'!$A$6:$I$6297,9,0)</f>
        <v>767.66170011597364</v>
      </c>
    </row>
    <row r="1199" s="81" customFormat="1" ht="15" customHeight="1">
      <c r="A1199" s="82">
        <v>92471854</v>
      </c>
      <c r="B1199" s="83">
        <v>20</v>
      </c>
      <c r="C1199" s="84" t="s">
        <v>1774</v>
      </c>
      <c r="D1199" s="84" t="s">
        <v>1774</v>
      </c>
      <c r="E1199" s="84" t="s">
        <v>21</v>
      </c>
      <c r="F1199" s="85">
        <v>1</v>
      </c>
      <c r="G1199" s="86" t="s">
        <v>10103</v>
      </c>
      <c r="H1199" s="86" t="s">
        <v>14</v>
      </c>
      <c r="I1199" s="87">
        <f>VLOOKUP(A1199,'[2]AJUSTE DE VALOR AN_11.5_MED_VIG'!$A$6:$I$6297,9,0)</f>
        <v>1.3489099862449432</v>
      </c>
    </row>
    <row r="1200" s="81" customFormat="1" ht="15" customHeight="1">
      <c r="A1200" s="82">
        <v>90286553</v>
      </c>
      <c r="B1200" s="83">
        <v>20</v>
      </c>
      <c r="C1200" s="84" t="s">
        <v>5807</v>
      </c>
      <c r="D1200" s="84" t="s">
        <v>5807</v>
      </c>
      <c r="E1200" s="84" t="s">
        <v>495</v>
      </c>
      <c r="F1200" s="85">
        <v>1</v>
      </c>
      <c r="G1200" s="86" t="s">
        <v>10036</v>
      </c>
      <c r="H1200" s="86" t="s">
        <v>14</v>
      </c>
      <c r="I1200" s="87">
        <f>VLOOKUP(A1200,'[2]AJUSTE DE VALOR AN_11.5_MED_VIG'!$A$6:$I$6297,9,0)</f>
        <v>6.3275502913043464</v>
      </c>
    </row>
    <row r="1201" s="81" customFormat="1" ht="15" customHeight="1">
      <c r="A1201" s="82">
        <v>90185412</v>
      </c>
      <c r="B1201" s="83">
        <v>20</v>
      </c>
      <c r="C1201" s="84" t="s">
        <v>3480</v>
      </c>
      <c r="D1201" s="84" t="s">
        <v>3481</v>
      </c>
      <c r="E1201" s="84" t="s">
        <v>603</v>
      </c>
      <c r="F1201" s="85">
        <v>1</v>
      </c>
      <c r="G1201" s="86" t="s">
        <v>10103</v>
      </c>
      <c r="H1201" s="86" t="s">
        <v>14</v>
      </c>
      <c r="I1201" s="87">
        <f>VLOOKUP(A1201,'[2]AJUSTE DE VALOR AN_11.5_MED_VIG'!$A$6:$I$6297,9,0)</f>
        <v>1.3635182853768431</v>
      </c>
    </row>
    <row r="1202" s="81" customFormat="1" ht="15" customHeight="1">
      <c r="A1202" s="82">
        <v>90938968</v>
      </c>
      <c r="B1202" s="83">
        <v>20</v>
      </c>
      <c r="C1202" s="84" t="s">
        <v>4859</v>
      </c>
      <c r="D1202" s="84" t="s">
        <v>4859</v>
      </c>
      <c r="E1202" s="84" t="s">
        <v>1744</v>
      </c>
      <c r="F1202" s="85">
        <v>1</v>
      </c>
      <c r="G1202" s="86" t="s">
        <v>10036</v>
      </c>
      <c r="H1202" s="86" t="s">
        <v>14</v>
      </c>
      <c r="I1202" s="87">
        <f>VLOOKUP(A1202,'[2]AJUSTE DE VALOR AN_11.5_MED_VIG'!$A$6:$I$6297,9,0)</f>
        <v>52.519967296785026</v>
      </c>
    </row>
    <row r="1203" s="81" customFormat="1" ht="15" customHeight="1">
      <c r="A1203" s="82">
        <v>92415172</v>
      </c>
      <c r="B1203" s="83">
        <v>20</v>
      </c>
      <c r="C1203" s="84" t="s">
        <v>8581</v>
      </c>
      <c r="D1203" s="84" t="s">
        <v>8582</v>
      </c>
      <c r="E1203" s="84" t="s">
        <v>235</v>
      </c>
      <c r="F1203" s="85">
        <v>1</v>
      </c>
      <c r="G1203" s="86" t="s">
        <v>10120</v>
      </c>
      <c r="H1203" s="86" t="s">
        <v>14</v>
      </c>
      <c r="I1203" s="87">
        <f>VLOOKUP(A1203,'[2]AJUSTE DE VALOR AN_11.5_MED_VIG'!$A$6:$I$6297,9,0)</f>
        <v>8.0774056566710577</v>
      </c>
    </row>
    <row r="1204" s="81" customFormat="1" ht="15" customHeight="1">
      <c r="A1204" s="82">
        <v>90310870</v>
      </c>
      <c r="B1204" s="83">
        <v>20</v>
      </c>
      <c r="C1204" s="84" t="s">
        <v>1327</v>
      </c>
      <c r="D1204" s="84" t="s">
        <v>1327</v>
      </c>
      <c r="E1204" s="84" t="s">
        <v>792</v>
      </c>
      <c r="F1204" s="85">
        <v>400</v>
      </c>
      <c r="G1204" s="86" t="s">
        <v>10116</v>
      </c>
      <c r="H1204" s="86" t="s">
        <v>19</v>
      </c>
      <c r="I1204" s="87">
        <f>VLOOKUP(A1204,'[2]AJUSTE DE VALOR AN_11.5_MED_VIG'!$A$6:$I$6297,9,0)</f>
        <v>3.1407916109893561e-002</v>
      </c>
    </row>
    <row r="1205" s="81" customFormat="1" ht="15" customHeight="1">
      <c r="A1205" s="82">
        <v>92452442</v>
      </c>
      <c r="B1205" s="83">
        <v>20</v>
      </c>
      <c r="C1205" s="84" t="s">
        <v>6969</v>
      </c>
      <c r="D1205" s="84" t="s">
        <v>6970</v>
      </c>
      <c r="E1205" s="84" t="s">
        <v>220</v>
      </c>
      <c r="F1205" s="85">
        <v>1</v>
      </c>
      <c r="G1205" s="86" t="s">
        <v>10103</v>
      </c>
      <c r="H1205" s="86" t="s">
        <v>14</v>
      </c>
      <c r="I1205" s="87">
        <f>VLOOKUP(A1205,'[2]AJUSTE DE VALOR AN_11.5_MED_VIG'!$A$6:$I$6297,9,0)</f>
        <v>1.4256213438044043</v>
      </c>
    </row>
    <row r="1206" s="81" customFormat="1" ht="15" customHeight="1">
      <c r="A1206" s="82">
        <v>90304624</v>
      </c>
      <c r="B1206" s="83">
        <v>20</v>
      </c>
      <c r="C1206" s="84" t="s">
        <v>2451</v>
      </c>
      <c r="D1206" s="84" t="s">
        <v>2453</v>
      </c>
      <c r="E1206" s="84" t="s">
        <v>504</v>
      </c>
      <c r="F1206" s="85">
        <v>1</v>
      </c>
      <c r="G1206" s="86" t="s">
        <v>10036</v>
      </c>
      <c r="H1206" s="86" t="s">
        <v>14</v>
      </c>
      <c r="I1206" s="87">
        <f>VLOOKUP(A1206,'[2]AJUSTE DE VALOR AN_11.5_MED_VIG'!$A$6:$I$6297,9,0)</f>
        <v>7.5266064235689631</v>
      </c>
    </row>
    <row r="1207" s="81" customFormat="1" ht="15" customHeight="1">
      <c r="A1207" s="82">
        <v>90171179</v>
      </c>
      <c r="B1207" s="83">
        <v>20</v>
      </c>
      <c r="C1207" s="84" t="s">
        <v>7517</v>
      </c>
      <c r="D1207" s="84" t="s">
        <v>7517</v>
      </c>
      <c r="E1207" s="84" t="s">
        <v>244</v>
      </c>
      <c r="F1207" s="85">
        <v>50</v>
      </c>
      <c r="G1207" s="86" t="s">
        <v>18</v>
      </c>
      <c r="H1207" s="86" t="s">
        <v>19</v>
      </c>
      <c r="I1207" s="87">
        <f>VLOOKUP(A1207,'[2]AJUSTE DE VALOR AN_11.5_MED_VIG'!$A$6:$I$6297,9,0)</f>
        <v>0.37214868190169498</v>
      </c>
    </row>
    <row r="1208" s="81" customFormat="1" ht="15" customHeight="1">
      <c r="A1208" s="82">
        <v>90127862</v>
      </c>
      <c r="B1208" s="83">
        <v>20</v>
      </c>
      <c r="C1208" s="84" t="s">
        <v>3885</v>
      </c>
      <c r="D1208" s="84" t="s">
        <v>3886</v>
      </c>
      <c r="E1208" s="84" t="s">
        <v>21</v>
      </c>
      <c r="F1208" s="85">
        <v>1</v>
      </c>
      <c r="G1208" s="86" t="s">
        <v>64</v>
      </c>
      <c r="H1208" s="86" t="s">
        <v>14</v>
      </c>
      <c r="I1208" s="87">
        <f>VLOOKUP(A1208,'[2]AJUSTE DE VALOR AN_11.5_MED_VIG'!$A$6:$I$6297,9,0)</f>
        <v>7.3808512694910213</v>
      </c>
    </row>
    <row r="1209" s="81" customFormat="1" ht="15" customHeight="1">
      <c r="A1209" s="82">
        <v>90520017</v>
      </c>
      <c r="B1209" s="83">
        <v>20</v>
      </c>
      <c r="C1209" s="84" t="s">
        <v>3443</v>
      </c>
      <c r="D1209" s="84" t="s">
        <v>3444</v>
      </c>
      <c r="E1209" s="84" t="s">
        <v>603</v>
      </c>
      <c r="F1209" s="85">
        <v>20</v>
      </c>
      <c r="G1209" s="86" t="s">
        <v>18</v>
      </c>
      <c r="H1209" s="86" t="s">
        <v>19</v>
      </c>
      <c r="I1209" s="87">
        <f>VLOOKUP(A1209,'[2]AJUSTE DE VALOR AN_11.5_MED_VIG'!$A$6:$I$6297,9,0)</f>
        <v>0.73808512694910211</v>
      </c>
    </row>
    <row r="1210" s="81" customFormat="1" ht="15" customHeight="1">
      <c r="A1210" s="82">
        <v>90496019</v>
      </c>
      <c r="B1210" s="83">
        <v>20</v>
      </c>
      <c r="C1210" s="84" t="s">
        <v>2812</v>
      </c>
      <c r="D1210" s="84" t="s">
        <v>2814</v>
      </c>
      <c r="E1210" s="84" t="s">
        <v>73</v>
      </c>
      <c r="F1210" s="85">
        <v>1</v>
      </c>
      <c r="G1210" s="86" t="s">
        <v>10103</v>
      </c>
      <c r="H1210" s="86" t="s">
        <v>14</v>
      </c>
      <c r="I1210" s="87">
        <f>VLOOKUP(A1210,'[2]AJUSTE DE VALOR AN_11.5_MED_VIG'!$A$6:$I$6297,9,0)</f>
        <v>1.0050520877604794</v>
      </c>
    </row>
    <row r="1211" s="81" customFormat="1" ht="15" customHeight="1">
      <c r="A1211" s="82">
        <v>91288010</v>
      </c>
      <c r="B1211" s="83" t="s">
        <v>10073</v>
      </c>
      <c r="C1211" s="84" t="s">
        <v>5928</v>
      </c>
      <c r="D1211" s="84" t="s">
        <v>5929</v>
      </c>
      <c r="E1211" s="84" t="s">
        <v>220</v>
      </c>
      <c r="F1211" s="85">
        <v>1</v>
      </c>
      <c r="G1211" s="86" t="s">
        <v>64</v>
      </c>
      <c r="H1211" s="86" t="s">
        <v>14</v>
      </c>
      <c r="I1211" s="87">
        <f>VLOOKUP(A1211,'[2]AJUSTE DE VALOR AN_11.5_MED_VIG'!$A$6:$I$6297,9,0)</f>
        <v>198.94331340000002</v>
      </c>
    </row>
    <row r="1212" s="81" customFormat="1" ht="15" customHeight="1">
      <c r="A1212" s="82">
        <v>90530012</v>
      </c>
      <c r="B1212" s="83">
        <v>20</v>
      </c>
      <c r="C1212" s="84" t="s">
        <v>3612</v>
      </c>
      <c r="D1212" s="84" t="s">
        <v>3613</v>
      </c>
      <c r="E1212" s="84" t="s">
        <v>703</v>
      </c>
      <c r="F1212" s="85">
        <v>10</v>
      </c>
      <c r="G1212" s="86" t="s">
        <v>18</v>
      </c>
      <c r="H1212" s="86" t="s">
        <v>19</v>
      </c>
      <c r="I1212" s="87">
        <f>VLOOKUP(A1212,'[2]AJUSTE DE VALOR AN_11.5_MED_VIG'!$A$6:$I$6297,9,0)</f>
        <v>0.8823263716410239</v>
      </c>
    </row>
    <row r="1213" s="81" customFormat="1" ht="15" customHeight="1">
      <c r="A1213" s="82">
        <v>92437672</v>
      </c>
      <c r="B1213" s="83">
        <v>20</v>
      </c>
      <c r="C1213" s="84" t="s">
        <v>6963</v>
      </c>
      <c r="D1213" s="84" t="s">
        <v>6964</v>
      </c>
      <c r="E1213" s="84" t="s">
        <v>613</v>
      </c>
      <c r="F1213" s="85">
        <v>1</v>
      </c>
      <c r="G1213" s="86" t="s">
        <v>13</v>
      </c>
      <c r="H1213" s="86" t="s">
        <v>14</v>
      </c>
      <c r="I1213" s="87">
        <f>VLOOKUP(A1213,'[2]AJUSTE DE VALOR AN_11.5_MED_VIG'!$A$6:$I$6297,9,0)</f>
        <v>30.41852959362576</v>
      </c>
    </row>
    <row r="1214" s="81" customFormat="1" ht="15" customHeight="1">
      <c r="A1214" s="82">
        <v>90285492</v>
      </c>
      <c r="B1214" s="83">
        <v>20</v>
      </c>
      <c r="C1214" s="84" t="s">
        <v>3040</v>
      </c>
      <c r="D1214" s="84" t="s">
        <v>3041</v>
      </c>
      <c r="E1214" s="84" t="s">
        <v>81</v>
      </c>
      <c r="F1214" s="85">
        <v>1</v>
      </c>
      <c r="G1214" s="86" t="s">
        <v>10036</v>
      </c>
      <c r="H1214" s="86" t="s">
        <v>14</v>
      </c>
      <c r="I1214" s="87">
        <f>VLOOKUP(A1214,'[2]AJUSTE DE VALOR AN_11.5_MED_VIG'!$A$6:$I$6297,9,0)</f>
        <v>263.40288597922068</v>
      </c>
    </row>
    <row r="1215" s="81" customFormat="1" ht="15" customHeight="1">
      <c r="A1215" s="82">
        <v>92385800</v>
      </c>
      <c r="B1215" s="83">
        <v>20</v>
      </c>
      <c r="C1215" s="84" t="s">
        <v>3075</v>
      </c>
      <c r="D1215" s="84" t="s">
        <v>3076</v>
      </c>
      <c r="E1215" s="84" t="s">
        <v>720</v>
      </c>
      <c r="F1215" s="85">
        <v>1</v>
      </c>
      <c r="G1215" s="86" t="s">
        <v>10103</v>
      </c>
      <c r="H1215" s="86" t="s">
        <v>14</v>
      </c>
      <c r="I1215" s="87">
        <f>VLOOKUP(A1215,'[2]AJUSTE DE VALOR AN_11.5_MED_VIG'!$A$6:$I$6297,9,0)</f>
        <v>0.25002078554255697</v>
      </c>
    </row>
    <row r="1216" s="81" customFormat="1" ht="15" customHeight="1">
      <c r="A1216" s="82">
        <v>92409580</v>
      </c>
      <c r="B1216" s="83">
        <v>20</v>
      </c>
      <c r="C1216" s="84" t="s">
        <v>6879</v>
      </c>
      <c r="D1216" s="84" t="s">
        <v>6879</v>
      </c>
      <c r="E1216" s="84" t="s">
        <v>24</v>
      </c>
      <c r="F1216" s="85">
        <v>1</v>
      </c>
      <c r="G1216" s="86" t="s">
        <v>10103</v>
      </c>
      <c r="H1216" s="86" t="s">
        <v>14</v>
      </c>
      <c r="I1216" s="87">
        <f>VLOOKUP(A1216,'[2]AJUSTE DE VALOR AN_11.5_MED_VIG'!$A$6:$I$6297,9,0)</f>
        <v>1.169868756097959</v>
      </c>
    </row>
    <row r="1217" s="81" customFormat="1" ht="15" customHeight="1">
      <c r="A1217" s="82">
        <v>92454135</v>
      </c>
      <c r="B1217" s="83">
        <v>20</v>
      </c>
      <c r="C1217" s="84" t="s">
        <v>65</v>
      </c>
      <c r="D1217" s="84" t="s">
        <v>66</v>
      </c>
      <c r="E1217" s="84" t="s">
        <v>50</v>
      </c>
      <c r="F1217" s="85">
        <v>1</v>
      </c>
      <c r="G1217" s="86" t="s">
        <v>64</v>
      </c>
      <c r="H1217" s="86" t="s">
        <v>14</v>
      </c>
      <c r="I1217" s="87">
        <f>VLOOKUP(A1217,'[2]AJUSTE DE VALOR AN_11.5_MED_VIG'!$A$6:$I$6297,9,0)</f>
        <v>14.303855087461809</v>
      </c>
    </row>
    <row r="1218" s="81" customFormat="1" ht="15" customHeight="1">
      <c r="A1218" s="82">
        <v>90267460</v>
      </c>
      <c r="B1218" s="83">
        <v>20</v>
      </c>
      <c r="C1218" s="84" t="s">
        <v>5406</v>
      </c>
      <c r="D1218" s="84" t="s">
        <v>5407</v>
      </c>
      <c r="E1218" s="84" t="s">
        <v>150</v>
      </c>
      <c r="F1218" s="85">
        <v>100</v>
      </c>
      <c r="G1218" s="86" t="s">
        <v>10116</v>
      </c>
      <c r="H1218" s="86" t="s">
        <v>19</v>
      </c>
      <c r="I1218" s="87">
        <f>VLOOKUP(A1218,'[2]AJUSTE DE VALOR AN_11.5_MED_VIG'!$A$6:$I$6297,9,0)</f>
        <v>0.29920339800000001</v>
      </c>
    </row>
    <row r="1219" s="81" customFormat="1" ht="15" customHeight="1">
      <c r="A1219" s="82">
        <v>91332010</v>
      </c>
      <c r="B1219" s="83">
        <v>20</v>
      </c>
      <c r="C1219" s="84" t="s">
        <v>8020</v>
      </c>
      <c r="D1219" s="84" t="s">
        <v>8021</v>
      </c>
      <c r="E1219" s="84" t="s">
        <v>50</v>
      </c>
      <c r="F1219" s="85">
        <v>1</v>
      </c>
      <c r="G1219" s="86" t="s">
        <v>64</v>
      </c>
      <c r="H1219" s="86" t="s">
        <v>14</v>
      </c>
      <c r="I1219" s="87">
        <f>VLOOKUP(A1219,'[2]AJUSTE DE VALOR AN_11.5_MED_VIG'!$A$6:$I$6297,9,0)</f>
        <v>1.6521153176197836</v>
      </c>
    </row>
    <row r="1220" s="81" customFormat="1" ht="15" customHeight="1">
      <c r="A1220" s="82">
        <v>92455506</v>
      </c>
      <c r="B1220" s="83">
        <v>20</v>
      </c>
      <c r="C1220" s="84" t="s">
        <v>1178</v>
      </c>
      <c r="D1220" s="84" t="s">
        <v>1178</v>
      </c>
      <c r="E1220" s="84" t="s">
        <v>17</v>
      </c>
      <c r="F1220" s="85">
        <v>1</v>
      </c>
      <c r="G1220" s="86" t="s">
        <v>10103</v>
      </c>
      <c r="H1220" s="86" t="s">
        <v>14</v>
      </c>
      <c r="I1220" s="87">
        <f>VLOOKUP(A1220,'[2]AJUSTE DE VALOR AN_11.5_MED_VIG'!$A$6:$I$6297,9,0)</f>
        <v>1.6152463023279604</v>
      </c>
    </row>
    <row r="1221" s="81" customFormat="1" ht="15" customHeight="1">
      <c r="A1221" s="82">
        <v>90252330</v>
      </c>
      <c r="B1221" s="83">
        <v>20</v>
      </c>
      <c r="C1221" s="84" t="s">
        <v>1281</v>
      </c>
      <c r="D1221" s="84" t="s">
        <v>1281</v>
      </c>
      <c r="E1221" s="84" t="s">
        <v>69</v>
      </c>
      <c r="F1221" s="85">
        <v>1</v>
      </c>
      <c r="G1221" s="86" t="s">
        <v>10103</v>
      </c>
      <c r="H1221" s="86" t="s">
        <v>14</v>
      </c>
      <c r="I1221" s="87">
        <f>VLOOKUP(A1221,'[2]AJUSTE DE VALOR AN_11.5_MED_VIG'!$A$6:$I$6297,9,0)</f>
        <v>5.6009391557884456</v>
      </c>
    </row>
    <row r="1222" s="81" customFormat="1" ht="15" customHeight="1">
      <c r="A1222" s="82">
        <v>92405967</v>
      </c>
      <c r="B1222" s="83">
        <v>20</v>
      </c>
      <c r="C1222" s="84" t="s">
        <v>4053</v>
      </c>
      <c r="D1222" s="84" t="s">
        <v>4054</v>
      </c>
      <c r="E1222" s="84" t="s">
        <v>603</v>
      </c>
      <c r="F1222" s="85">
        <v>30</v>
      </c>
      <c r="G1222" s="86" t="s">
        <v>10077</v>
      </c>
      <c r="H1222" s="86" t="s">
        <v>19</v>
      </c>
      <c r="I1222" s="87">
        <f>VLOOKUP(A1222,'[2]AJUSTE DE VALOR AN_11.5_MED_VIG'!$A$6:$I$6297,9,0)</f>
        <v>1.4771277246326164</v>
      </c>
    </row>
    <row r="1223" s="81" customFormat="1" ht="15" customHeight="1">
      <c r="A1223" s="82">
        <v>92426662</v>
      </c>
      <c r="B1223" s="83">
        <v>20</v>
      </c>
      <c r="C1223" s="84" t="s">
        <v>8661</v>
      </c>
      <c r="D1223" s="84" t="s">
        <v>8664</v>
      </c>
      <c r="E1223" s="84" t="s">
        <v>603</v>
      </c>
      <c r="F1223" s="85">
        <v>1</v>
      </c>
      <c r="G1223" s="86" t="s">
        <v>10103</v>
      </c>
      <c r="H1223" s="86" t="s">
        <v>14</v>
      </c>
      <c r="I1223" s="87">
        <f>VLOOKUP(A1223,'[2]AJUSTE DE VALOR AN_11.5_MED_VIG'!$A$6:$I$6297,9,0)</f>
        <v>3.204769702139</v>
      </c>
    </row>
    <row r="1224" s="81" customFormat="1" ht="15" customHeight="1">
      <c r="A1224" s="82">
        <v>90309405</v>
      </c>
      <c r="B1224" s="83">
        <v>20</v>
      </c>
      <c r="C1224" s="84" t="s">
        <v>7959</v>
      </c>
      <c r="D1224" s="84" t="s">
        <v>7959</v>
      </c>
      <c r="E1224" s="84" t="s">
        <v>21</v>
      </c>
      <c r="F1224" s="85">
        <v>1</v>
      </c>
      <c r="G1224" s="86" t="s">
        <v>10103</v>
      </c>
      <c r="H1224" s="86" t="s">
        <v>14</v>
      </c>
      <c r="I1224" s="87">
        <f>VLOOKUP(A1224,'[2]AJUSTE DE VALOR AN_11.5_MED_VIG'!$A$6:$I$6297,9,0)</f>
        <v>2.6223560533889034</v>
      </c>
    </row>
    <row r="1225" s="81" customFormat="1" ht="15" customHeight="1">
      <c r="A1225" s="82">
        <v>90278240</v>
      </c>
      <c r="B1225" s="83">
        <v>20</v>
      </c>
      <c r="C1225" s="84" t="s">
        <v>4424</v>
      </c>
      <c r="D1225" s="84" t="s">
        <v>4425</v>
      </c>
      <c r="E1225" s="84" t="s">
        <v>492</v>
      </c>
      <c r="F1225" s="85">
        <v>1</v>
      </c>
      <c r="G1225" s="86" t="s">
        <v>10103</v>
      </c>
      <c r="H1225" s="86" t="s">
        <v>14</v>
      </c>
      <c r="I1225" s="87">
        <f>VLOOKUP(A1225,'[2]AJUSTE DE VALOR AN_11.5_MED_VIG'!$A$6:$I$6297,9,0)</f>
        <v>1.9299999999999999</v>
      </c>
    </row>
    <row r="1226" s="81" customFormat="1" ht="15" customHeight="1">
      <c r="A1226" s="82">
        <v>90273826</v>
      </c>
      <c r="B1226" s="83">
        <v>20</v>
      </c>
      <c r="C1226" s="84" t="s">
        <v>3432</v>
      </c>
      <c r="D1226" s="84" t="s">
        <v>3433</v>
      </c>
      <c r="E1226" s="84" t="s">
        <v>956</v>
      </c>
      <c r="F1226" s="85">
        <v>25</v>
      </c>
      <c r="G1226" s="86" t="s">
        <v>10077</v>
      </c>
      <c r="H1226" s="86" t="s">
        <v>19</v>
      </c>
      <c r="I1226" s="87">
        <f>VLOOKUP(A1226,'[2]AJUSTE DE VALOR AN_11.5_MED_VIG'!$A$6:$I$6297,9,0)</f>
        <v>0.65197200782215903</v>
      </c>
    </row>
    <row r="1227" s="81" customFormat="1" ht="15" customHeight="1">
      <c r="A1227" s="82">
        <v>92371906</v>
      </c>
      <c r="B1227" s="83">
        <v>20</v>
      </c>
      <c r="C1227" s="84" t="s">
        <v>7805</v>
      </c>
      <c r="D1227" s="84" t="s">
        <v>7806</v>
      </c>
      <c r="E1227" s="84" t="s">
        <v>414</v>
      </c>
      <c r="F1227" s="85">
        <v>1</v>
      </c>
      <c r="G1227" s="86" t="s">
        <v>436</v>
      </c>
      <c r="H1227" s="86" t="s">
        <v>14</v>
      </c>
      <c r="I1227" s="87">
        <f>VLOOKUP(A1227,'[2]AJUSTE DE VALOR AN_11.5_MED_VIG'!$A$6:$I$6297,9,0)</f>
        <v>4.0830241065269473</v>
      </c>
    </row>
    <row r="1228" s="81" customFormat="1" ht="15" customHeight="1">
      <c r="A1228" s="82">
        <v>90178220</v>
      </c>
      <c r="B1228" s="83">
        <v>20</v>
      </c>
      <c r="C1228" s="84" t="s">
        <v>7831</v>
      </c>
      <c r="D1228" s="84" t="s">
        <v>7832</v>
      </c>
      <c r="E1228" s="84" t="s">
        <v>915</v>
      </c>
      <c r="F1228" s="85">
        <v>1</v>
      </c>
      <c r="G1228" s="86" t="s">
        <v>10036</v>
      </c>
      <c r="H1228" s="86" t="s">
        <v>14</v>
      </c>
      <c r="I1228" s="87">
        <f>VLOOKUP(A1228,'[2]AJUSTE DE VALOR AN_11.5_MED_VIG'!$A$6:$I$6297,9,0)</f>
        <v>16.991661858700606</v>
      </c>
    </row>
    <row r="1229" s="81" customFormat="1" ht="15" customHeight="1">
      <c r="A1229" s="82">
        <v>90281535</v>
      </c>
      <c r="B1229" s="83">
        <v>20</v>
      </c>
      <c r="C1229" s="84" t="s">
        <v>5769</v>
      </c>
      <c r="D1229" s="84" t="s">
        <v>5769</v>
      </c>
      <c r="E1229" s="84" t="s">
        <v>554</v>
      </c>
      <c r="F1229" s="85">
        <v>1</v>
      </c>
      <c r="G1229" s="86" t="s">
        <v>485</v>
      </c>
      <c r="H1229" s="86" t="s">
        <v>14</v>
      </c>
      <c r="I1229" s="87">
        <f>VLOOKUP(A1229,'[2]AJUSTE DE VALOR AN_11.5_MED_VIG'!$A$6:$I$6297,9,0)</f>
        <v>6.251551152186293</v>
      </c>
    </row>
    <row r="1230" s="81" customFormat="1" ht="15" customHeight="1">
      <c r="A1230" s="82">
        <v>92413820</v>
      </c>
      <c r="B1230" s="83">
        <v>20</v>
      </c>
      <c r="C1230" s="84" t="s">
        <v>4462</v>
      </c>
      <c r="D1230" s="84" t="s">
        <v>4463</v>
      </c>
      <c r="E1230" s="84" t="s">
        <v>50</v>
      </c>
      <c r="F1230" s="85">
        <v>1</v>
      </c>
      <c r="G1230" s="86" t="s">
        <v>64</v>
      </c>
      <c r="H1230" s="86" t="s">
        <v>14</v>
      </c>
      <c r="I1230" s="87">
        <f>VLOOKUP(A1230,'[2]AJUSTE DE VALOR AN_11.5_MED_VIG'!$A$6:$I$6297,9,0)</f>
        <v>1.7648906900781092</v>
      </c>
    </row>
    <row r="1231" s="81" customFormat="1" ht="15" customHeight="1">
      <c r="A1231" s="82">
        <v>90343026</v>
      </c>
      <c r="B1231" s="83">
        <v>20</v>
      </c>
      <c r="C1231" s="84" t="s">
        <v>8726</v>
      </c>
      <c r="D1231" s="84" t="s">
        <v>8727</v>
      </c>
      <c r="E1231" s="84" t="s">
        <v>1356</v>
      </c>
      <c r="F1231" s="85">
        <v>1</v>
      </c>
      <c r="G1231" s="86" t="s">
        <v>64</v>
      </c>
      <c r="H1231" s="86" t="s">
        <v>14</v>
      </c>
      <c r="I1231" s="87">
        <f>VLOOKUP(A1231,'[2]AJUSTE DE VALOR AN_11.5_MED_VIG'!$A$6:$I$6297,9,0)</f>
        <v>11.840758905690002</v>
      </c>
    </row>
    <row r="1232" s="81" customFormat="1" ht="15" customHeight="1">
      <c r="A1232" s="82">
        <v>92457380</v>
      </c>
      <c r="B1232" s="83">
        <v>20</v>
      </c>
      <c r="C1232" s="84" t="s">
        <v>5653</v>
      </c>
      <c r="D1232" s="84" t="s">
        <v>5653</v>
      </c>
      <c r="E1232" s="84" t="s">
        <v>39</v>
      </c>
      <c r="F1232" s="85">
        <v>1</v>
      </c>
      <c r="G1232" s="86" t="s">
        <v>13</v>
      </c>
      <c r="H1232" s="86" t="s">
        <v>14</v>
      </c>
      <c r="I1232" s="87">
        <f>VLOOKUP(A1232,'[2]AJUSTE DE VALOR AN_11.5_MED_VIG'!$A$6:$I$6297,9,0)</f>
        <v>128.06134049539736</v>
      </c>
    </row>
    <row r="1233" s="81" customFormat="1" ht="15" customHeight="1">
      <c r="A1233" s="82">
        <v>90146239</v>
      </c>
      <c r="B1233" s="83">
        <v>20</v>
      </c>
      <c r="C1233" s="84" t="s">
        <v>6572</v>
      </c>
      <c r="D1233" s="84" t="s">
        <v>6572</v>
      </c>
      <c r="E1233" s="84" t="s">
        <v>17</v>
      </c>
      <c r="F1233" s="85">
        <v>1</v>
      </c>
      <c r="G1233" s="86" t="s">
        <v>10103</v>
      </c>
      <c r="H1233" s="86" t="s">
        <v>14</v>
      </c>
      <c r="I1233" s="87">
        <f>VLOOKUP(A1233,'[2]AJUSTE DE VALOR AN_11.5_MED_VIG'!$A$6:$I$6297,9,0)</f>
        <v>9.4820671287621519</v>
      </c>
    </row>
    <row r="1234" s="81" customFormat="1" ht="15" customHeight="1">
      <c r="A1234" s="82">
        <v>90236670</v>
      </c>
      <c r="B1234" s="83">
        <v>20</v>
      </c>
      <c r="C1234" s="84" t="s">
        <v>835</v>
      </c>
      <c r="D1234" s="84" t="s">
        <v>835</v>
      </c>
      <c r="E1234" s="84" t="s">
        <v>836</v>
      </c>
      <c r="F1234" s="85">
        <v>1</v>
      </c>
      <c r="G1234" s="86" t="s">
        <v>13</v>
      </c>
      <c r="H1234" s="86" t="s">
        <v>14</v>
      </c>
      <c r="I1234" s="87">
        <f>VLOOKUP(A1234,'[2]AJUSTE DE VALOR AN_11.5_MED_VIG'!$A$6:$I$6297,9,0)</f>
        <v>45.066494772830218</v>
      </c>
    </row>
    <row r="1235" s="81" customFormat="1" ht="15" customHeight="1">
      <c r="A1235" s="82">
        <v>92457428</v>
      </c>
      <c r="B1235" s="83">
        <v>20</v>
      </c>
      <c r="C1235" s="84" t="s">
        <v>4039</v>
      </c>
      <c r="D1235" s="84" t="s">
        <v>4040</v>
      </c>
      <c r="E1235" s="84" t="s">
        <v>134</v>
      </c>
      <c r="F1235" s="85">
        <v>30</v>
      </c>
      <c r="G1235" s="86" t="s">
        <v>10077</v>
      </c>
      <c r="H1235" s="86" t="s">
        <v>19</v>
      </c>
      <c r="I1235" s="87">
        <f>VLOOKUP(A1235,'[2]AJUSTE DE VALOR AN_11.5_MED_VIG'!$A$6:$I$6297,9,0)</f>
        <v>1.6771474356008371</v>
      </c>
    </row>
    <row r="1236" s="81" customFormat="1" ht="15" customHeight="1">
      <c r="A1236" s="82">
        <v>90178041</v>
      </c>
      <c r="B1236" s="83">
        <v>20</v>
      </c>
      <c r="C1236" s="84" t="s">
        <v>2315</v>
      </c>
      <c r="D1236" s="84" t="s">
        <v>2316</v>
      </c>
      <c r="E1236" s="84" t="s">
        <v>915</v>
      </c>
      <c r="F1236" s="85">
        <v>1</v>
      </c>
      <c r="G1236" s="86" t="s">
        <v>64</v>
      </c>
      <c r="H1236" s="86" t="s">
        <v>14</v>
      </c>
      <c r="I1236" s="87">
        <f>VLOOKUP(A1236,'[2]AJUSTE DE VALOR AN_11.5_MED_VIG'!$A$6:$I$6297,9,0)</f>
        <v>20.053929938595815</v>
      </c>
    </row>
    <row r="1237" s="81" customFormat="1" ht="15" customHeight="1">
      <c r="A1237" s="82">
        <v>92437532</v>
      </c>
      <c r="B1237" s="83">
        <v>20</v>
      </c>
      <c r="C1237" s="84" t="s">
        <v>8853</v>
      </c>
      <c r="D1237" s="84" t="s">
        <v>8854</v>
      </c>
      <c r="E1237" s="84" t="s">
        <v>73</v>
      </c>
      <c r="F1237" s="85">
        <v>1</v>
      </c>
      <c r="G1237" s="86" t="s">
        <v>10103</v>
      </c>
      <c r="H1237" s="86" t="s">
        <v>14</v>
      </c>
      <c r="I1237" s="87">
        <f>VLOOKUP(A1237,'[2]AJUSTE DE VALOR AN_11.5_MED_VIG'!$A$6:$I$6297,9,0)</f>
        <v>3.6262197486502949</v>
      </c>
    </row>
    <row r="1238" s="81" customFormat="1" ht="15" customHeight="1">
      <c r="A1238" s="85">
        <v>91387027</v>
      </c>
      <c r="B1238" s="83">
        <v>20</v>
      </c>
      <c r="C1238" s="100" t="s">
        <v>9708</v>
      </c>
      <c r="D1238" s="100" t="s">
        <v>9709</v>
      </c>
      <c r="E1238" s="100" t="s">
        <v>146</v>
      </c>
      <c r="F1238" s="85">
        <v>1</v>
      </c>
      <c r="G1238" s="86" t="s">
        <v>10103</v>
      </c>
      <c r="H1238" s="86" t="s">
        <v>14</v>
      </c>
      <c r="I1238" s="87">
        <f>VLOOKUP(A1238,'[2]AJUSTE DE VALOR AN_11.5_MED_VIG'!$A$6:$I$6297,9,0)</f>
        <v>3.007138402434244</v>
      </c>
    </row>
    <row r="1239" s="81" customFormat="1" ht="15" customHeight="1">
      <c r="A1239" s="82">
        <v>92220037</v>
      </c>
      <c r="B1239" s="83">
        <v>20</v>
      </c>
      <c r="C1239" s="84" t="s">
        <v>3778</v>
      </c>
      <c r="D1239" s="84" t="s">
        <v>3779</v>
      </c>
      <c r="E1239" s="84" t="s">
        <v>235</v>
      </c>
      <c r="F1239" s="85">
        <v>1</v>
      </c>
      <c r="G1239" s="86" t="s">
        <v>13</v>
      </c>
      <c r="H1239" s="86" t="s">
        <v>14</v>
      </c>
      <c r="I1239" s="87">
        <f>VLOOKUP(A1239,'[2]AJUSTE DE VALOR AN_11.5_MED_VIG'!$A$6:$I$6297,9,0)</f>
        <v>152.12273925114786</v>
      </c>
    </row>
    <row r="1240" s="81" customFormat="1" ht="15" customHeight="1">
      <c r="A1240" s="82">
        <v>90470010</v>
      </c>
      <c r="B1240" s="83">
        <v>20</v>
      </c>
      <c r="C1240" s="84" t="s">
        <v>8020</v>
      </c>
      <c r="D1240" s="84" t="s">
        <v>8022</v>
      </c>
      <c r="E1240" s="84" t="s">
        <v>146</v>
      </c>
      <c r="F1240" s="85">
        <v>1</v>
      </c>
      <c r="G1240" s="86" t="s">
        <v>64</v>
      </c>
      <c r="H1240" s="86" t="s">
        <v>14</v>
      </c>
      <c r="I1240" s="87">
        <f>VLOOKUP(A1240,'[2]AJUSTE DE VALOR AN_11.5_MED_VIG'!$A$6:$I$6297,9,0)</f>
        <v>2.3531853158336458</v>
      </c>
    </row>
    <row r="1241" s="81" customFormat="1" ht="15" customHeight="1">
      <c r="A1241" s="82">
        <v>92406319</v>
      </c>
      <c r="B1241" s="83">
        <v>20</v>
      </c>
      <c r="C1241" s="84" t="s">
        <v>4029</v>
      </c>
      <c r="D1241" s="84" t="s">
        <v>4030</v>
      </c>
      <c r="E1241" s="84" t="s">
        <v>146</v>
      </c>
      <c r="F1241" s="85">
        <v>1</v>
      </c>
      <c r="G1241" s="86" t="s">
        <v>10103</v>
      </c>
      <c r="H1241" s="86" t="s">
        <v>14</v>
      </c>
      <c r="I1241" s="87">
        <f>VLOOKUP(A1241,'[2]AJUSTE DE VALOR AN_11.5_MED_VIG'!$A$6:$I$6297,9,0)</f>
        <v>1.9421813399339489</v>
      </c>
    </row>
    <row r="1242" s="81" customFormat="1" ht="15" customHeight="1">
      <c r="A1242" s="82">
        <v>90294459</v>
      </c>
      <c r="B1242" s="83">
        <v>20</v>
      </c>
      <c r="C1242" s="84" t="s">
        <v>9938</v>
      </c>
      <c r="D1242" s="84" t="s">
        <v>9938</v>
      </c>
      <c r="E1242" s="84" t="s">
        <v>9939</v>
      </c>
      <c r="F1242" s="85">
        <v>1</v>
      </c>
      <c r="G1242" s="86" t="s">
        <v>10036</v>
      </c>
      <c r="H1242" s="86" t="s">
        <v>14</v>
      </c>
      <c r="I1242" s="87">
        <f>VLOOKUP(A1242,'[2]AJUSTE DE VALOR AN_11.5_MED_VIG'!$A$6:$I$6297,9,0)</f>
        <v>35.003996654409285</v>
      </c>
    </row>
    <row r="1243" s="81" customFormat="1" ht="15" customHeight="1">
      <c r="A1243" s="82">
        <v>90282590</v>
      </c>
      <c r="B1243" s="83">
        <v>20</v>
      </c>
      <c r="C1243" s="84" t="s">
        <v>498</v>
      </c>
      <c r="D1243" s="84" t="s">
        <v>498</v>
      </c>
      <c r="E1243" s="84" t="s">
        <v>495</v>
      </c>
      <c r="F1243" s="85">
        <v>1</v>
      </c>
      <c r="G1243" s="86" t="s">
        <v>10036</v>
      </c>
      <c r="H1243" s="86" t="s">
        <v>14</v>
      </c>
      <c r="I1243" s="87">
        <f>VLOOKUP(A1243,'[2]AJUSTE DE VALOR AN_11.5_MED_VIG'!$A$6:$I$6297,9,0)</f>
        <v>11.062743244020002</v>
      </c>
    </row>
    <row r="1244" s="81" customFormat="1" ht="15" customHeight="1">
      <c r="A1244" s="82">
        <v>92470874</v>
      </c>
      <c r="B1244" s="83">
        <v>20</v>
      </c>
      <c r="C1244" s="84" t="s">
        <v>1334</v>
      </c>
      <c r="D1244" s="84" t="s">
        <v>1335</v>
      </c>
      <c r="E1244" s="84" t="s">
        <v>244</v>
      </c>
      <c r="F1244" s="85">
        <v>1</v>
      </c>
      <c r="G1244" s="86" t="s">
        <v>64</v>
      </c>
      <c r="H1244" s="86" t="s">
        <v>14</v>
      </c>
      <c r="I1244" s="87">
        <f>VLOOKUP(A1244,'[2]AJUSTE DE VALOR AN_11.5_MED_VIG'!$A$6:$I$6297,9,0)</f>
        <v>3.5440109260914459</v>
      </c>
    </row>
    <row r="1245" s="81" customFormat="1" ht="15" customHeight="1">
      <c r="A1245" s="82">
        <v>90202635</v>
      </c>
      <c r="B1245" s="83">
        <v>20</v>
      </c>
      <c r="C1245" s="84" t="s">
        <v>3157</v>
      </c>
      <c r="D1245" s="84" t="s">
        <v>3157</v>
      </c>
      <c r="E1245" s="84" t="s">
        <v>334</v>
      </c>
      <c r="F1245" s="85">
        <v>1</v>
      </c>
      <c r="G1245" s="86" t="s">
        <v>64</v>
      </c>
      <c r="H1245" s="86" t="s">
        <v>14</v>
      </c>
      <c r="I1245" s="87">
        <f>VLOOKUP(A1245,'[2]AJUSTE DE VALOR AN_11.5_MED_VIG'!$A$6:$I$6297,9,0)</f>
        <v>24.21683601722156</v>
      </c>
    </row>
    <row r="1246" s="81" customFormat="1" ht="15" customHeight="1">
      <c r="A1246" s="82">
        <v>90939224</v>
      </c>
      <c r="B1246" s="83">
        <v>20</v>
      </c>
      <c r="C1246" s="84" t="s">
        <v>10132</v>
      </c>
      <c r="D1246" s="84" t="s">
        <v>10132</v>
      </c>
      <c r="E1246" s="84" t="s">
        <v>1744</v>
      </c>
      <c r="F1246" s="85">
        <v>1</v>
      </c>
      <c r="G1246" s="86" t="s">
        <v>10036</v>
      </c>
      <c r="H1246" s="86" t="s">
        <v>14</v>
      </c>
      <c r="I1246" s="87">
        <f>VLOOKUP(A1246,'[2]AJUSTE DE VALOR AN_11.5_MED_VIG'!$A$6:$I$6297,9,0)</f>
        <v>1349.7269429456999</v>
      </c>
    </row>
    <row r="1247" s="81" customFormat="1" ht="15" customHeight="1">
      <c r="A1247" s="82">
        <v>92471676</v>
      </c>
      <c r="B1247" s="83">
        <v>20</v>
      </c>
      <c r="C1247" s="84" t="s">
        <v>2510</v>
      </c>
      <c r="D1247" s="84" t="s">
        <v>2510</v>
      </c>
      <c r="E1247" s="84" t="s">
        <v>339</v>
      </c>
      <c r="F1247" s="85">
        <v>1</v>
      </c>
      <c r="G1247" s="86" t="s">
        <v>64</v>
      </c>
      <c r="H1247" s="86" t="s">
        <v>14</v>
      </c>
      <c r="I1247" s="87">
        <f>VLOOKUP(A1247,'[2]AJUSTE DE VALOR AN_11.5_MED_VIG'!$A$6:$I$6297,9,0)</f>
        <v>0.71489131201175016</v>
      </c>
    </row>
    <row r="1248" s="81" customFormat="1" ht="15" customHeight="1">
      <c r="A1248" s="82">
        <v>90149939</v>
      </c>
      <c r="B1248" s="83">
        <v>20</v>
      </c>
      <c r="C1248" s="84" t="s">
        <v>194</v>
      </c>
      <c r="D1248" s="84" t="s">
        <v>195</v>
      </c>
      <c r="E1248" s="84" t="s">
        <v>190</v>
      </c>
      <c r="F1248" s="85">
        <v>1</v>
      </c>
      <c r="G1248" s="86" t="s">
        <v>193</v>
      </c>
      <c r="H1248" s="86" t="s">
        <v>14</v>
      </c>
      <c r="I1248" s="87">
        <f>VLOOKUP(A1248,'[2]AJUSTE DE VALOR AN_11.5_MED_VIG'!$A$6:$I$6297,9,0)</f>
        <v>1.7805723155186424</v>
      </c>
    </row>
    <row r="1249" s="81" customFormat="1" ht="15" customHeight="1">
      <c r="A1249" s="82">
        <v>90267397</v>
      </c>
      <c r="B1249" s="83">
        <v>20</v>
      </c>
      <c r="C1249" s="84" t="s">
        <v>3539</v>
      </c>
      <c r="D1249" s="84" t="s">
        <v>3540</v>
      </c>
      <c r="E1249" s="84" t="s">
        <v>247</v>
      </c>
      <c r="F1249" s="85">
        <v>1</v>
      </c>
      <c r="G1249" s="86" t="s">
        <v>64</v>
      </c>
      <c r="H1249" s="86" t="s">
        <v>14</v>
      </c>
      <c r="I1249" s="87">
        <f>VLOOKUP(A1249,'[2]AJUSTE DE VALOR AN_11.5_MED_VIG'!$A$6:$I$6297,9,0)</f>
        <v>1.1620914764730543</v>
      </c>
    </row>
    <row r="1250" s="81" customFormat="1" ht="15" customHeight="1">
      <c r="A1250" s="82">
        <v>92396232</v>
      </c>
      <c r="B1250" s="83">
        <v>20</v>
      </c>
      <c r="C1250" s="84" t="s">
        <v>8439</v>
      </c>
      <c r="D1250" s="84" t="s">
        <v>8436</v>
      </c>
      <c r="E1250" s="84" t="s">
        <v>327</v>
      </c>
      <c r="F1250" s="85">
        <v>1</v>
      </c>
      <c r="G1250" s="86" t="s">
        <v>10103</v>
      </c>
      <c r="H1250" s="86" t="s">
        <v>14</v>
      </c>
      <c r="I1250" s="87">
        <f>VLOOKUP(A1250,'[2]AJUSTE DE VALOR AN_11.5_MED_VIG'!$A$6:$I$6297,9,0)</f>
        <v>1.6332096426107792</v>
      </c>
    </row>
    <row r="1251" s="81" customFormat="1" ht="15" customHeight="1">
      <c r="A1251" s="82">
        <v>90306341</v>
      </c>
      <c r="B1251" s="83">
        <v>20</v>
      </c>
      <c r="C1251" s="84" t="s">
        <v>2609</v>
      </c>
      <c r="D1251" s="84" t="s">
        <v>2609</v>
      </c>
      <c r="E1251" s="84" t="s">
        <v>536</v>
      </c>
      <c r="F1251" s="85">
        <v>1</v>
      </c>
      <c r="G1251" s="86" t="s">
        <v>10036</v>
      </c>
      <c r="H1251" s="86" t="s">
        <v>14</v>
      </c>
      <c r="I1251" s="87">
        <f>VLOOKUP(A1251,'[2]AJUSTE DE VALOR AN_11.5_MED_VIG'!$A$6:$I$6297,9,0)</f>
        <v>8.8171603252418826</v>
      </c>
    </row>
    <row r="1252" s="81" customFormat="1" ht="15" customHeight="1">
      <c r="A1252" s="82">
        <v>90291972</v>
      </c>
      <c r="B1252" s="83">
        <v>20</v>
      </c>
      <c r="C1252" s="84" t="s">
        <v>5416</v>
      </c>
      <c r="D1252" s="84" t="s">
        <v>5417</v>
      </c>
      <c r="E1252" s="84" t="s">
        <v>43</v>
      </c>
      <c r="F1252" s="85">
        <v>1</v>
      </c>
      <c r="G1252" s="86" t="s">
        <v>13</v>
      </c>
      <c r="H1252" s="86" t="s">
        <v>14</v>
      </c>
      <c r="I1252" s="87">
        <f>VLOOKUP(A1252,'[2]AJUSTE DE VALOR AN_11.5_MED_VIG'!$A$6:$I$6297,9,0)</f>
        <v>9.3569420299994182</v>
      </c>
    </row>
    <row r="1253" s="81" customFormat="1" ht="15" customHeight="1">
      <c r="A1253" s="82">
        <v>90268202</v>
      </c>
      <c r="B1253" s="83">
        <v>20</v>
      </c>
      <c r="C1253" s="84" t="s">
        <v>4043</v>
      </c>
      <c r="D1253" s="84" t="s">
        <v>4044</v>
      </c>
      <c r="E1253" s="84" t="s">
        <v>603</v>
      </c>
      <c r="F1253" s="85">
        <v>30</v>
      </c>
      <c r="G1253" s="86" t="s">
        <v>10077</v>
      </c>
      <c r="H1253" s="86" t="s">
        <v>19</v>
      </c>
      <c r="I1253" s="87">
        <f>VLOOKUP(A1253,'[2]AJUSTE DE VALOR AN_11.5_MED_VIG'!$A$6:$I$6297,9,0)</f>
        <v>1.4443628694416961</v>
      </c>
    </row>
    <row r="1254" s="81" customFormat="1" ht="15" customHeight="1">
      <c r="A1254" s="82">
        <v>92420753</v>
      </c>
      <c r="B1254" s="83">
        <v>20</v>
      </c>
      <c r="C1254" s="84" t="s">
        <v>5377</v>
      </c>
      <c r="D1254" s="84" t="s">
        <v>5378</v>
      </c>
      <c r="E1254" s="84" t="s">
        <v>703</v>
      </c>
      <c r="F1254" s="85">
        <v>1</v>
      </c>
      <c r="G1254" s="86" t="s">
        <v>10103</v>
      </c>
      <c r="H1254" s="86" t="s">
        <v>14</v>
      </c>
      <c r="I1254" s="87">
        <f>VLOOKUP(A1254,'[2]AJUSTE DE VALOR AN_11.5_MED_VIG'!$A$6:$I$6297,9,0)</f>
        <v>2.2501988618856732</v>
      </c>
    </row>
    <row r="1255" s="81" customFormat="1" ht="15" customHeight="1">
      <c r="A1255" s="82">
        <v>90199421</v>
      </c>
      <c r="B1255" s="83">
        <v>20</v>
      </c>
      <c r="C1255" s="84" t="s">
        <v>8871</v>
      </c>
      <c r="D1255" s="84" t="s">
        <v>8872</v>
      </c>
      <c r="E1255" s="84" t="s">
        <v>620</v>
      </c>
      <c r="F1255" s="85">
        <v>1</v>
      </c>
      <c r="G1255" s="86" t="s">
        <v>10036</v>
      </c>
      <c r="H1255" s="86" t="s">
        <v>14</v>
      </c>
      <c r="I1255" s="87">
        <f>VLOOKUP(A1255,'[2]AJUSTE DE VALOR AN_11.5_MED_VIG'!$A$6:$I$6297,9,0)</f>
        <v>12.196218268920447</v>
      </c>
    </row>
    <row r="1256" s="81" customFormat="1" ht="15" customHeight="1">
      <c r="A1256" s="82">
        <v>90252659</v>
      </c>
      <c r="B1256" s="83">
        <v>20</v>
      </c>
      <c r="C1256" s="84" t="s">
        <v>5724</v>
      </c>
      <c r="D1256" s="84" t="s">
        <v>5724</v>
      </c>
      <c r="E1256" s="84" t="s">
        <v>511</v>
      </c>
      <c r="F1256" s="85">
        <v>1</v>
      </c>
      <c r="G1256" s="86" t="s">
        <v>64</v>
      </c>
      <c r="H1256" s="86" t="s">
        <v>14</v>
      </c>
      <c r="I1256" s="87">
        <f>VLOOKUP(A1256,'[2]AJUSTE DE VALOR AN_11.5_MED_VIG'!$A$6:$I$6297,9,0)</f>
        <v>1.8239903025880142</v>
      </c>
    </row>
    <row r="1257" s="81" customFormat="1" ht="15" customHeight="1">
      <c r="A1257" s="82">
        <v>92455697</v>
      </c>
      <c r="B1257" s="83">
        <v>20</v>
      </c>
      <c r="C1257" s="84" t="s">
        <v>7788</v>
      </c>
      <c r="D1257" s="84" t="s">
        <v>7788</v>
      </c>
      <c r="E1257" s="84" t="s">
        <v>17</v>
      </c>
      <c r="F1257" s="85">
        <v>1</v>
      </c>
      <c r="G1257" s="86" t="s">
        <v>436</v>
      </c>
      <c r="H1257" s="86" t="s">
        <v>14</v>
      </c>
      <c r="I1257" s="87">
        <f>VLOOKUP(A1257,'[2]AJUSTE DE VALOR AN_11.5_MED_VIG'!$A$6:$I$6297,9,0)</f>
        <v>2.1120219971703742</v>
      </c>
    </row>
    <row r="1258" s="81" customFormat="1" ht="15" customHeight="1">
      <c r="A1258" s="82">
        <v>90228413</v>
      </c>
      <c r="B1258" s="83">
        <v>20</v>
      </c>
      <c r="C1258" s="84" t="s">
        <v>1487</v>
      </c>
      <c r="D1258" s="84" t="s">
        <v>1489</v>
      </c>
      <c r="E1258" s="84" t="s">
        <v>339</v>
      </c>
      <c r="F1258" s="85">
        <v>1</v>
      </c>
      <c r="G1258" s="86" t="s">
        <v>64</v>
      </c>
      <c r="H1258" s="86" t="s">
        <v>14</v>
      </c>
      <c r="I1258" s="87">
        <f>VLOOKUP(A1258,'[2]AJUSTE DE VALOR AN_11.5_MED_VIG'!$A$6:$I$6297,9,0)</f>
        <v>2.5291462305793297</v>
      </c>
    </row>
    <row r="1259" s="81" customFormat="1" ht="15" customHeight="1">
      <c r="A1259" s="82">
        <v>92382134</v>
      </c>
      <c r="B1259" s="83">
        <v>20</v>
      </c>
      <c r="C1259" s="84" t="s">
        <v>6952</v>
      </c>
      <c r="D1259" s="84" t="s">
        <v>6954</v>
      </c>
      <c r="E1259" s="84" t="s">
        <v>220</v>
      </c>
      <c r="F1259" s="85">
        <v>1</v>
      </c>
      <c r="G1259" s="86" t="s">
        <v>10103</v>
      </c>
      <c r="H1259" s="86" t="s">
        <v>14</v>
      </c>
      <c r="I1259" s="87">
        <f>VLOOKUP(A1259,'[2]AJUSTE DE VALOR AN_11.5_MED_VIG'!$A$6:$I$6297,9,0)</f>
        <v>2.8558558130409697</v>
      </c>
    </row>
    <row r="1260" s="81" customFormat="1" ht="15" customHeight="1">
      <c r="A1260" s="82">
        <v>92434290</v>
      </c>
      <c r="B1260" s="83">
        <v>20</v>
      </c>
      <c r="C1260" s="84" t="s">
        <v>4269</v>
      </c>
      <c r="D1260" s="84" t="s">
        <v>4275</v>
      </c>
      <c r="E1260" s="84" t="s">
        <v>220</v>
      </c>
      <c r="F1260" s="85">
        <v>1</v>
      </c>
      <c r="G1260" s="86" t="s">
        <v>10103</v>
      </c>
      <c r="H1260" s="86" t="s">
        <v>14</v>
      </c>
      <c r="I1260" s="87">
        <f>VLOOKUP(A1260,'[2]AJUSTE DE VALOR AN_11.5_MED_VIG'!$A$6:$I$6297,9,0)</f>
        <v>0.63053616868250362</v>
      </c>
    </row>
    <row r="1261" s="81" customFormat="1" ht="15" customHeight="1">
      <c r="A1261" s="82">
        <v>92220010</v>
      </c>
      <c r="B1261" s="83">
        <v>20</v>
      </c>
      <c r="C1261" s="84" t="s">
        <v>3774</v>
      </c>
      <c r="D1261" s="84" t="s">
        <v>3775</v>
      </c>
      <c r="E1261" s="84" t="s">
        <v>235</v>
      </c>
      <c r="F1261" s="85">
        <v>1</v>
      </c>
      <c r="G1261" s="86" t="s">
        <v>13</v>
      </c>
      <c r="H1261" s="86" t="s">
        <v>14</v>
      </c>
      <c r="I1261" s="87">
        <f>VLOOKUP(A1261,'[2]AJUSTE DE VALOR AN_11.5_MED_VIG'!$A$6:$I$6297,9,0)</f>
        <v>44.284724340687198</v>
      </c>
    </row>
    <row r="1262" s="81" customFormat="1" ht="15" customHeight="1">
      <c r="A1262" s="82">
        <v>91514010</v>
      </c>
      <c r="B1262" s="83">
        <v>20</v>
      </c>
      <c r="C1262" s="84" t="s">
        <v>1035</v>
      </c>
      <c r="D1262" s="84" t="s">
        <v>1036</v>
      </c>
      <c r="E1262" s="84" t="s">
        <v>92</v>
      </c>
      <c r="F1262" s="85">
        <v>1</v>
      </c>
      <c r="G1262" s="86" t="s">
        <v>10103</v>
      </c>
      <c r="H1262" s="86" t="s">
        <v>14</v>
      </c>
      <c r="I1262" s="87">
        <f>VLOOKUP(A1262,'[2]AJUSTE DE VALOR AN_11.5_MED_VIG'!$A$6:$I$6297,9,0)</f>
        <v>2.7358532925084806</v>
      </c>
    </row>
    <row r="1263" s="81" customFormat="1" ht="15" customHeight="1">
      <c r="A1263" s="82">
        <v>92469981</v>
      </c>
      <c r="B1263" s="83">
        <v>20</v>
      </c>
      <c r="C1263" s="84" t="s">
        <v>4563</v>
      </c>
      <c r="D1263" s="84" t="s">
        <v>4564</v>
      </c>
      <c r="E1263" s="84" t="s">
        <v>43</v>
      </c>
      <c r="F1263" s="85">
        <v>1</v>
      </c>
      <c r="G1263" s="86" t="s">
        <v>10103</v>
      </c>
      <c r="H1263" s="86" t="s">
        <v>14</v>
      </c>
      <c r="I1263" s="87">
        <f>VLOOKUP(A1263,'[2]AJUSTE DE VALOR AN_11.5_MED_VIG'!$A$6:$I$6297,9,0)</f>
        <v>1.9904576352166889</v>
      </c>
    </row>
    <row r="1264" s="81" customFormat="1" ht="15" customHeight="1">
      <c r="A1264" s="82">
        <v>91207010</v>
      </c>
      <c r="B1264" s="83">
        <v>20</v>
      </c>
      <c r="C1264" s="84" t="s">
        <v>8003</v>
      </c>
      <c r="D1264" s="84" t="s">
        <v>8004</v>
      </c>
      <c r="E1264" s="84" t="s">
        <v>146</v>
      </c>
      <c r="F1264" s="85">
        <v>1</v>
      </c>
      <c r="G1264" s="86" t="s">
        <v>10103</v>
      </c>
      <c r="H1264" s="86" t="s">
        <v>14</v>
      </c>
      <c r="I1264" s="87">
        <f>VLOOKUP(A1264,'[2]AJUSTE DE VALOR AN_11.5_MED_VIG'!$A$6:$I$6297,9,0)</f>
        <v>2.2005809829925003</v>
      </c>
    </row>
    <row r="1265" s="81" customFormat="1" ht="15" customHeight="1">
      <c r="A1265" s="82">
        <v>90311965</v>
      </c>
      <c r="B1265" s="83">
        <v>20</v>
      </c>
      <c r="C1265" s="84" t="s">
        <v>1044</v>
      </c>
      <c r="D1265" s="84" t="s">
        <v>1044</v>
      </c>
      <c r="E1265" s="84" t="s">
        <v>17</v>
      </c>
      <c r="F1265" s="85">
        <v>1</v>
      </c>
      <c r="G1265" s="86" t="s">
        <v>10103</v>
      </c>
      <c r="H1265" s="86" t="s">
        <v>14</v>
      </c>
      <c r="I1265" s="87">
        <f>VLOOKUP(A1265,'[2]AJUSTE DE VALOR AN_11.5_MED_VIG'!$A$6:$I$6297,9,0)</f>
        <v>2.6435776729884104</v>
      </c>
    </row>
    <row r="1266" s="81" customFormat="1" ht="15" customHeight="1">
      <c r="A1266" s="82">
        <v>90141105</v>
      </c>
      <c r="B1266" s="83">
        <v>20</v>
      </c>
      <c r="C1266" s="84" t="s">
        <v>4213</v>
      </c>
      <c r="D1266" s="84" t="s">
        <v>4214</v>
      </c>
      <c r="E1266" s="84" t="s">
        <v>43</v>
      </c>
      <c r="F1266" s="85">
        <v>1</v>
      </c>
      <c r="G1266" s="86" t="s">
        <v>10103</v>
      </c>
      <c r="H1266" s="86" t="s">
        <v>14</v>
      </c>
      <c r="I1266" s="87">
        <f>VLOOKUP(A1266,'[2]AJUSTE DE VALOR AN_11.5_MED_VIG'!$A$6:$I$6297,9,0)</f>
        <v>1.4567334347717136</v>
      </c>
    </row>
    <row r="1267" s="81" customFormat="1" ht="15" customHeight="1">
      <c r="A1267" s="82">
        <v>90443250</v>
      </c>
      <c r="B1267" s="83">
        <v>20</v>
      </c>
      <c r="C1267" s="84" t="s">
        <v>8900</v>
      </c>
      <c r="D1267" s="84" t="s">
        <v>8900</v>
      </c>
      <c r="E1267" s="84" t="s">
        <v>504</v>
      </c>
      <c r="F1267" s="85">
        <v>1</v>
      </c>
      <c r="G1267" s="86" t="s">
        <v>10036</v>
      </c>
      <c r="H1267" s="86" t="s">
        <v>14</v>
      </c>
      <c r="I1267" s="87">
        <f>VLOOKUP(A1267,'[2]AJUSTE DE VALOR AN_11.5_MED_VIG'!$A$6:$I$6297,9,0)</f>
        <v>5.3903680853034874</v>
      </c>
    </row>
    <row r="1268" s="81" customFormat="1" ht="15" customHeight="1">
      <c r="A1268" s="82">
        <v>92465641</v>
      </c>
      <c r="B1268" s="83">
        <v>20</v>
      </c>
      <c r="C1268" s="84" t="s">
        <v>2133</v>
      </c>
      <c r="D1268" s="84" t="s">
        <v>2134</v>
      </c>
      <c r="E1268" s="84" t="s">
        <v>455</v>
      </c>
      <c r="F1268" s="85">
        <v>1</v>
      </c>
      <c r="G1268" s="86" t="s">
        <v>10103</v>
      </c>
      <c r="H1268" s="86" t="s">
        <v>14</v>
      </c>
      <c r="I1268" s="87">
        <f>VLOOKUP(A1268,'[2]AJUSTE DE VALOR AN_11.5_MED_VIG'!$A$6:$I$6297,9,0)</f>
        <v>0.73478301248784916</v>
      </c>
    </row>
    <row r="1269" s="81" customFormat="1" ht="15" customHeight="1">
      <c r="A1269" s="82">
        <v>92416128</v>
      </c>
      <c r="B1269" s="83">
        <v>20</v>
      </c>
      <c r="C1269" s="84" t="s">
        <v>2015</v>
      </c>
      <c r="D1269" s="84" t="s">
        <v>2016</v>
      </c>
      <c r="E1269" s="84" t="s">
        <v>43</v>
      </c>
      <c r="F1269" s="85">
        <v>30</v>
      </c>
      <c r="G1269" s="86" t="s">
        <v>10077</v>
      </c>
      <c r="H1269" s="86" t="s">
        <v>19</v>
      </c>
      <c r="I1269" s="87">
        <f>VLOOKUP(A1269,'[2]AJUSTE DE VALOR AN_11.5_MED_VIG'!$A$6:$I$6297,9,0)</f>
        <v>0.79741339444250625</v>
      </c>
    </row>
    <row r="1270" s="81" customFormat="1" ht="15" customHeight="1">
      <c r="A1270" s="82">
        <v>92432590</v>
      </c>
      <c r="B1270" s="83">
        <v>20</v>
      </c>
      <c r="C1270" s="84" t="s">
        <v>1917</v>
      </c>
      <c r="D1270" s="84" t="s">
        <v>1918</v>
      </c>
      <c r="E1270" s="84" t="s">
        <v>50</v>
      </c>
      <c r="F1270" s="85">
        <v>1</v>
      </c>
      <c r="G1270" s="86" t="s">
        <v>13</v>
      </c>
      <c r="H1270" s="86" t="s">
        <v>14</v>
      </c>
      <c r="I1270" s="87">
        <f>VLOOKUP(A1270,'[2]AJUSTE DE VALOR AN_11.5_MED_VIG'!$A$6:$I$6297,9,0)</f>
        <v>39.933285479107234</v>
      </c>
    </row>
    <row r="1271" s="81" customFormat="1" ht="15" customHeight="1">
      <c r="A1271" s="82">
        <v>90311914</v>
      </c>
      <c r="B1271" s="83">
        <v>20</v>
      </c>
      <c r="C1271" s="84" t="s">
        <v>9357</v>
      </c>
      <c r="D1271" s="84" t="s">
        <v>9357</v>
      </c>
      <c r="E1271" s="84" t="s">
        <v>50</v>
      </c>
      <c r="F1271" s="85">
        <v>1</v>
      </c>
      <c r="G1271" s="86" t="s">
        <v>64</v>
      </c>
      <c r="H1271" s="86" t="s">
        <v>14</v>
      </c>
      <c r="I1271" s="87">
        <f>VLOOKUP(A1271,'[2]AJUSTE DE VALOR AN_11.5_MED_VIG'!$A$6:$I$6297,9,0)</f>
        <v>3.1629835143039813</v>
      </c>
    </row>
    <row r="1272" s="81" customFormat="1" ht="15" customHeight="1">
      <c r="A1272" s="82">
        <v>91083010</v>
      </c>
      <c r="B1272" s="83">
        <v>20</v>
      </c>
      <c r="C1272" s="84" t="s">
        <v>2829</v>
      </c>
      <c r="D1272" s="84" t="s">
        <v>2830</v>
      </c>
      <c r="E1272" s="84" t="s">
        <v>748</v>
      </c>
      <c r="F1272" s="85">
        <v>1</v>
      </c>
      <c r="G1272" s="86" t="s">
        <v>158</v>
      </c>
      <c r="H1272" s="86" t="s">
        <v>14</v>
      </c>
      <c r="I1272" s="87">
        <f>VLOOKUP(A1272,'[2]AJUSTE DE VALOR AN_11.5_MED_VIG'!$A$6:$I$6297,9,0)</f>
        <v>1.2967204871817981</v>
      </c>
    </row>
    <row r="1273" s="81" customFormat="1" ht="15" customHeight="1">
      <c r="A1273" s="82">
        <v>92432468</v>
      </c>
      <c r="B1273" s="83">
        <v>20</v>
      </c>
      <c r="C1273" s="84" t="s">
        <v>8005</v>
      </c>
      <c r="D1273" s="84" t="s">
        <v>8006</v>
      </c>
      <c r="E1273" s="84" t="s">
        <v>146</v>
      </c>
      <c r="F1273" s="85">
        <v>1</v>
      </c>
      <c r="G1273" s="86" t="s">
        <v>10103</v>
      </c>
      <c r="H1273" s="86" t="s">
        <v>14</v>
      </c>
      <c r="I1273" s="87">
        <f>VLOOKUP(A1273,'[2]AJUSTE DE VALOR AN_11.5_MED_VIG'!$A$6:$I$6297,9,0)</f>
        <v>4.2410797298800773</v>
      </c>
    </row>
    <row r="1274" s="81" customFormat="1" ht="15" customHeight="1">
      <c r="A1274" s="82">
        <v>90312830</v>
      </c>
      <c r="B1274" s="83">
        <v>20</v>
      </c>
      <c r="C1274" s="84" t="s">
        <v>1210</v>
      </c>
      <c r="D1274" s="84" t="s">
        <v>1210</v>
      </c>
      <c r="E1274" s="84" t="s">
        <v>247</v>
      </c>
      <c r="F1274" s="85">
        <v>1</v>
      </c>
      <c r="G1274" s="86" t="s">
        <v>64</v>
      </c>
      <c r="H1274" s="86" t="s">
        <v>14</v>
      </c>
      <c r="I1274" s="87">
        <f>VLOOKUP(A1274,'[2]AJUSTE DE VALOR AN_11.5_MED_VIG'!$A$6:$I$6297,9,0)</f>
        <v>15.062027838109731</v>
      </c>
    </row>
    <row r="1275" s="81" customFormat="1" ht="15" customHeight="1">
      <c r="A1275" s="82">
        <v>92427804</v>
      </c>
      <c r="B1275" s="83">
        <v>20</v>
      </c>
      <c r="C1275" s="84" t="s">
        <v>9014</v>
      </c>
      <c r="D1275" s="84" t="s">
        <v>9015</v>
      </c>
      <c r="E1275" s="84" t="s">
        <v>78</v>
      </c>
      <c r="F1275" s="85">
        <v>1</v>
      </c>
      <c r="G1275" s="86" t="s">
        <v>10036</v>
      </c>
      <c r="H1275" s="86" t="s">
        <v>14</v>
      </c>
      <c r="I1275" s="87">
        <f>VLOOKUP(A1275,'[2]AJUSTE DE VALOR AN_11.5_MED_VIG'!$A$6:$I$6297,9,0)</f>
        <v>3.5383013900598246</v>
      </c>
    </row>
    <row r="1276" s="81" customFormat="1" ht="15" customHeight="1">
      <c r="A1276" s="82">
        <v>90248821</v>
      </c>
      <c r="B1276" s="83">
        <v>20</v>
      </c>
      <c r="C1276" s="84" t="s">
        <v>9102</v>
      </c>
      <c r="D1276" s="84" t="s">
        <v>9102</v>
      </c>
      <c r="E1276" s="84" t="s">
        <v>247</v>
      </c>
      <c r="F1276" s="85">
        <v>1</v>
      </c>
      <c r="G1276" s="86" t="s">
        <v>64</v>
      </c>
      <c r="H1276" s="86" t="s">
        <v>14</v>
      </c>
      <c r="I1276" s="87">
        <f>VLOOKUP(A1276,'[2]AJUSTE DE VALOR AN_11.5_MED_VIG'!$A$6:$I$6297,9,0)</f>
        <v>7.6422926205401938</v>
      </c>
    </row>
    <row r="1277" s="81" customFormat="1" ht="15" customHeight="1">
      <c r="A1277" s="82">
        <v>92266487</v>
      </c>
      <c r="B1277" s="83">
        <v>20</v>
      </c>
      <c r="C1277" s="84" t="s">
        <v>7106</v>
      </c>
      <c r="D1277" s="84" t="s">
        <v>7107</v>
      </c>
      <c r="E1277" s="84" t="s">
        <v>683</v>
      </c>
      <c r="F1277" s="85">
        <v>1</v>
      </c>
      <c r="G1277" s="86" t="s">
        <v>10103</v>
      </c>
      <c r="H1277" s="86" t="s">
        <v>14</v>
      </c>
      <c r="I1277" s="87">
        <f>VLOOKUP(A1277,'[2]AJUSTE DE VALOR AN_11.5_MED_VIG'!$A$6:$I$6297,9,0)</f>
        <v>3.8683958838648311</v>
      </c>
    </row>
    <row r="1278" s="81" customFormat="1" ht="15" customHeight="1">
      <c r="A1278" s="82">
        <v>90885015</v>
      </c>
      <c r="B1278" s="83">
        <v>20</v>
      </c>
      <c r="C1278" s="84" t="s">
        <v>6706</v>
      </c>
      <c r="D1278" s="84" t="s">
        <v>6707</v>
      </c>
      <c r="E1278" s="84" t="s">
        <v>703</v>
      </c>
      <c r="F1278" s="85">
        <v>1</v>
      </c>
      <c r="G1278" s="86" t="s">
        <v>10103</v>
      </c>
      <c r="H1278" s="86" t="s">
        <v>14</v>
      </c>
      <c r="I1278" s="87">
        <f>VLOOKUP(A1278,'[2]AJUSTE DE VALOR AN_11.5_MED_VIG'!$A$6:$I$6297,9,0)</f>
        <v>3.0848744252930609</v>
      </c>
    </row>
    <row r="1279" s="81" customFormat="1" ht="15" customHeight="1">
      <c r="A1279" s="82">
        <v>92457223</v>
      </c>
      <c r="B1279" s="83">
        <v>20</v>
      </c>
      <c r="C1279" s="84" t="s">
        <v>2021</v>
      </c>
      <c r="D1279" s="84" t="s">
        <v>2022</v>
      </c>
      <c r="E1279" s="84" t="s">
        <v>39</v>
      </c>
      <c r="F1279" s="85">
        <v>10</v>
      </c>
      <c r="G1279" s="86" t="s">
        <v>10077</v>
      </c>
      <c r="H1279" s="86" t="s">
        <v>19</v>
      </c>
      <c r="I1279" s="87">
        <f>VLOOKUP(A1279,'[2]AJUSTE DE VALOR AN_11.5_MED_VIG'!$A$6:$I$6297,9,0)</f>
        <v>1.1817591145154975</v>
      </c>
    </row>
    <row r="1280" s="81" customFormat="1" ht="15" customHeight="1">
      <c r="A1280" s="82">
        <v>90278372</v>
      </c>
      <c r="B1280" s="83">
        <v>20</v>
      </c>
      <c r="C1280" s="84" t="s">
        <v>9034</v>
      </c>
      <c r="D1280" s="84" t="s">
        <v>9035</v>
      </c>
      <c r="E1280" s="84" t="s">
        <v>7553</v>
      </c>
      <c r="F1280" s="85">
        <v>50</v>
      </c>
      <c r="G1280" s="86" t="s">
        <v>10077</v>
      </c>
      <c r="H1280" s="86" t="s">
        <v>19</v>
      </c>
      <c r="I1280" s="87">
        <f>VLOOKUP(A1280,'[2]AJUSTE DE VALOR AN_11.5_MED_VIG'!$A$6:$I$6297,9,0)</f>
        <v>0.63131848482730979</v>
      </c>
    </row>
    <row r="1281" s="81" customFormat="1" ht="15" customHeight="1">
      <c r="A1281" s="82">
        <v>92454585</v>
      </c>
      <c r="B1281" s="83">
        <v>20</v>
      </c>
      <c r="C1281" s="84" t="s">
        <v>6768</v>
      </c>
      <c r="D1281" s="84" t="s">
        <v>6768</v>
      </c>
      <c r="E1281" s="84" t="s">
        <v>21</v>
      </c>
      <c r="F1281" s="85">
        <v>1</v>
      </c>
      <c r="G1281" s="86" t="s">
        <v>10103</v>
      </c>
      <c r="H1281" s="86" t="s">
        <v>14</v>
      </c>
      <c r="I1281" s="87">
        <f>VLOOKUP(A1281,'[2]AJUSTE DE VALOR AN_11.5_MED_VIG'!$A$6:$I$6297,9,0)</f>
        <v>1.1376729621349253</v>
      </c>
    </row>
    <row r="1282" s="81" customFormat="1" ht="15" customHeight="1">
      <c r="A1282" s="82">
        <v>91525012</v>
      </c>
      <c r="B1282" s="83">
        <v>20</v>
      </c>
      <c r="C1282" s="84" t="s">
        <v>1035</v>
      </c>
      <c r="D1282" s="84" t="s">
        <v>1037</v>
      </c>
      <c r="E1282" s="84" t="s">
        <v>92</v>
      </c>
      <c r="F1282" s="85">
        <v>1</v>
      </c>
      <c r="G1282" s="86" t="s">
        <v>10103</v>
      </c>
      <c r="H1282" s="86" t="s">
        <v>14</v>
      </c>
      <c r="I1282" s="87">
        <f>VLOOKUP(A1282,'[2]AJUSTE DE VALOR AN_11.5_MED_VIG'!$A$6:$I$6297,9,0)</f>
        <v>3.4431943313928857</v>
      </c>
    </row>
    <row r="1283" s="81" customFormat="1" ht="15" customHeight="1">
      <c r="A1283" s="82">
        <v>90223160</v>
      </c>
      <c r="B1283" s="83">
        <v>20</v>
      </c>
      <c r="C1283" s="84" t="s">
        <v>8345</v>
      </c>
      <c r="D1283" s="84" t="s">
        <v>8346</v>
      </c>
      <c r="E1283" s="84" t="s">
        <v>871</v>
      </c>
      <c r="F1283" s="85">
        <v>1</v>
      </c>
      <c r="G1283" s="86" t="s">
        <v>13</v>
      </c>
      <c r="H1283" s="86" t="s">
        <v>14</v>
      </c>
      <c r="I1283" s="87">
        <f>VLOOKUP(A1283,'[2]AJUSTE DE VALOR AN_11.5_MED_VIG'!$A$6:$I$6297,9,0)</f>
        <v>93.078186820948716</v>
      </c>
    </row>
    <row r="1284" s="81" customFormat="1" ht="15" customHeight="1">
      <c r="A1284" s="82">
        <v>92266452</v>
      </c>
      <c r="B1284" s="83">
        <v>20</v>
      </c>
      <c r="C1284" s="84" t="s">
        <v>6768</v>
      </c>
      <c r="D1284" s="84" t="s">
        <v>6771</v>
      </c>
      <c r="E1284" s="84" t="s">
        <v>73</v>
      </c>
      <c r="F1284" s="85">
        <v>1</v>
      </c>
      <c r="G1284" s="86" t="s">
        <v>10103</v>
      </c>
      <c r="H1284" s="86" t="s">
        <v>14</v>
      </c>
      <c r="I1284" s="87">
        <f>VLOOKUP(A1284,'[2]AJUSTE DE VALOR AN_11.5_MED_VIG'!$A$6:$I$6297,9,0)</f>
        <v>1.197947595536258</v>
      </c>
    </row>
    <row r="1285" s="81" customFormat="1" ht="15" customHeight="1">
      <c r="A1285" s="82">
        <v>96006315</v>
      </c>
      <c r="B1285" s="83">
        <v>20</v>
      </c>
      <c r="C1285" s="84" t="s">
        <v>9973</v>
      </c>
      <c r="D1285" s="84" t="s">
        <v>9973</v>
      </c>
      <c r="E1285" s="84" t="s">
        <v>378</v>
      </c>
      <c r="F1285" s="85">
        <v>100</v>
      </c>
      <c r="G1285" s="86" t="s">
        <v>18</v>
      </c>
      <c r="H1285" s="86" t="s">
        <v>19</v>
      </c>
      <c r="I1285" s="87">
        <f>VLOOKUP(A1285,'[2]AJUSTE DE VALOR AN_11.5_MED_VIG'!$A$6:$I$6297,9,0)</f>
        <v>0.19941509677787289</v>
      </c>
    </row>
    <row r="1286" s="81" customFormat="1" ht="15" customHeight="1">
      <c r="A1286" s="82">
        <v>90281373</v>
      </c>
      <c r="B1286" s="83">
        <v>20</v>
      </c>
      <c r="C1286" s="84" t="s">
        <v>5730</v>
      </c>
      <c r="D1286" s="84" t="s">
        <v>5731</v>
      </c>
      <c r="E1286" s="84" t="s">
        <v>554</v>
      </c>
      <c r="F1286" s="85">
        <v>1</v>
      </c>
      <c r="G1286" s="86" t="s">
        <v>10036</v>
      </c>
      <c r="H1286" s="86" t="s">
        <v>14</v>
      </c>
      <c r="I1286" s="87">
        <f>VLOOKUP(A1286,'[2]AJUSTE DE VALOR AN_11.5_MED_VIG'!$A$6:$I$6297,9,0)</f>
        <v>8.6685742569341322</v>
      </c>
    </row>
    <row r="1287" s="81" customFormat="1" ht="15" customHeight="1">
      <c r="A1287" s="82">
        <v>90281390</v>
      </c>
      <c r="B1287" s="83">
        <v>20</v>
      </c>
      <c r="C1287" s="84" t="s">
        <v>5726</v>
      </c>
      <c r="D1287" s="84" t="s">
        <v>5727</v>
      </c>
      <c r="E1287" s="84" t="s">
        <v>554</v>
      </c>
      <c r="F1287" s="85">
        <v>1</v>
      </c>
      <c r="G1287" s="86" t="s">
        <v>10036</v>
      </c>
      <c r="H1287" s="86" t="s">
        <v>14</v>
      </c>
      <c r="I1287" s="87">
        <f>VLOOKUP(A1287,'[2]AJUSTE DE VALOR AN_11.5_MED_VIG'!$A$6:$I$6297,9,0)</f>
        <v>12.2647762584521</v>
      </c>
    </row>
    <row r="1288" s="81" customFormat="1" ht="15" customHeight="1">
      <c r="A1288" s="82">
        <v>90293347</v>
      </c>
      <c r="B1288" s="83">
        <v>20</v>
      </c>
      <c r="C1288" s="84" t="s">
        <v>5840</v>
      </c>
      <c r="D1288" s="84" t="s">
        <v>5841</v>
      </c>
      <c r="E1288" s="84" t="s">
        <v>495</v>
      </c>
      <c r="F1288" s="85">
        <v>1</v>
      </c>
      <c r="G1288" s="86" t="s">
        <v>10036</v>
      </c>
      <c r="H1288" s="86" t="s">
        <v>14</v>
      </c>
      <c r="I1288" s="87">
        <f>VLOOKUP(A1288,'[2]AJUSTE DE VALOR AN_11.5_MED_VIG'!$A$6:$I$6297,9,0)</f>
        <v>7.3506342770703981</v>
      </c>
    </row>
    <row r="1289" s="81" customFormat="1" ht="15" customHeight="1">
      <c r="A1289" s="82">
        <v>90249666</v>
      </c>
      <c r="B1289" s="83">
        <v>20</v>
      </c>
      <c r="C1289" s="84" t="s">
        <v>8818</v>
      </c>
      <c r="D1289" s="84" t="s">
        <v>8825</v>
      </c>
      <c r="E1289" s="84" t="s">
        <v>131</v>
      </c>
      <c r="F1289" s="85">
        <v>1</v>
      </c>
      <c r="G1289" s="86" t="s">
        <v>10103</v>
      </c>
      <c r="H1289" s="86" t="s">
        <v>14</v>
      </c>
      <c r="I1289" s="87">
        <f>VLOOKUP(A1289,'[2]AJUSTE DE VALOR AN_11.5_MED_VIG'!$A$6:$I$6297,9,0)</f>
        <v>3.2351966960170873</v>
      </c>
    </row>
    <row r="1290" s="81" customFormat="1" ht="15" customHeight="1">
      <c r="A1290" s="82">
        <v>90136314</v>
      </c>
      <c r="B1290" s="83">
        <v>20</v>
      </c>
      <c r="C1290" s="84" t="s">
        <v>5154</v>
      </c>
      <c r="D1290" s="84" t="s">
        <v>5155</v>
      </c>
      <c r="E1290" s="84" t="s">
        <v>1356</v>
      </c>
      <c r="F1290" s="85">
        <v>30</v>
      </c>
      <c r="G1290" s="86" t="s">
        <v>18</v>
      </c>
      <c r="H1290" s="86" t="s">
        <v>19</v>
      </c>
      <c r="I1290" s="87">
        <f>VLOOKUP(A1290,'[2]AJUSTE DE VALOR AN_11.5_MED_VIG'!$A$6:$I$6297,9,0)</f>
        <v>1.0524721187507902</v>
      </c>
    </row>
    <row r="1291" s="81" customFormat="1" ht="15" customHeight="1">
      <c r="A1291" s="82">
        <v>90337026</v>
      </c>
      <c r="B1291" s="83">
        <v>20</v>
      </c>
      <c r="C1291" s="84" t="s">
        <v>2006</v>
      </c>
      <c r="D1291" s="84" t="s">
        <v>2008</v>
      </c>
      <c r="E1291" s="84" t="s">
        <v>633</v>
      </c>
      <c r="F1291" s="85">
        <v>30</v>
      </c>
      <c r="G1291" s="86" t="s">
        <v>10077</v>
      </c>
      <c r="H1291" s="86" t="s">
        <v>19</v>
      </c>
      <c r="I1291" s="87">
        <f>VLOOKUP(A1291,'[2]AJUSTE DE VALOR AN_11.5_MED_VIG'!$A$6:$I$6297,9,0)</f>
        <v>1.0846162775934309</v>
      </c>
    </row>
    <row r="1292" s="81" customFormat="1" ht="15" customHeight="1">
      <c r="A1292" s="82">
        <v>90291816</v>
      </c>
      <c r="B1292" s="83">
        <v>20</v>
      </c>
      <c r="C1292" s="84" t="s">
        <v>3931</v>
      </c>
      <c r="D1292" s="84" t="s">
        <v>3932</v>
      </c>
      <c r="E1292" s="84" t="s">
        <v>1221</v>
      </c>
      <c r="F1292" s="85">
        <v>1</v>
      </c>
      <c r="G1292" s="86" t="s">
        <v>10103</v>
      </c>
      <c r="H1292" s="86" t="s">
        <v>14</v>
      </c>
      <c r="I1292" s="87">
        <f>VLOOKUP(A1292,'[2]AJUSTE DE VALOR AN_11.5_MED_VIG'!$A$6:$I$6297,9,0)</f>
        <v>3.4481464574219314</v>
      </c>
    </row>
    <row r="1293" s="81" customFormat="1" ht="15" customHeight="1">
      <c r="A1293" s="82">
        <v>90158130</v>
      </c>
      <c r="B1293" s="83">
        <v>20</v>
      </c>
      <c r="C1293" s="84" t="s">
        <v>3010</v>
      </c>
      <c r="D1293" s="84" t="s">
        <v>3010</v>
      </c>
      <c r="E1293" s="84" t="s">
        <v>229</v>
      </c>
      <c r="F1293" s="85">
        <v>1</v>
      </c>
      <c r="G1293" s="86" t="s">
        <v>10103</v>
      </c>
      <c r="H1293" s="86" t="s">
        <v>14</v>
      </c>
      <c r="I1293" s="87">
        <f>VLOOKUP(A1293,'[2]AJUSTE DE VALOR AN_11.5_MED_VIG'!$A$6:$I$6297,9,0)</f>
        <v>8.4381853743234885</v>
      </c>
    </row>
    <row r="1294" s="81" customFormat="1" ht="15" customHeight="1">
      <c r="A1294" s="82">
        <v>90281411</v>
      </c>
      <c r="B1294" s="83">
        <v>20</v>
      </c>
      <c r="C1294" s="84" t="s">
        <v>2562</v>
      </c>
      <c r="D1294" s="84" t="s">
        <v>2563</v>
      </c>
      <c r="E1294" s="84" t="s">
        <v>554</v>
      </c>
      <c r="F1294" s="85">
        <v>1</v>
      </c>
      <c r="G1294" s="86" t="s">
        <v>10036</v>
      </c>
      <c r="H1294" s="86" t="s">
        <v>14</v>
      </c>
      <c r="I1294" s="87">
        <f>VLOOKUP(A1294,'[2]AJUSTE DE VALOR AN_11.5_MED_VIG'!$A$6:$I$6297,9,0)</f>
        <v>4.9153328667035945</v>
      </c>
    </row>
    <row r="1295" s="81" customFormat="1" ht="15" customHeight="1">
      <c r="A1295" s="82">
        <v>90292570</v>
      </c>
      <c r="B1295" s="83">
        <v>20</v>
      </c>
      <c r="C1295" s="84" t="s">
        <v>8737</v>
      </c>
      <c r="D1295" s="84" t="s">
        <v>8738</v>
      </c>
      <c r="E1295" s="84" t="s">
        <v>229</v>
      </c>
      <c r="F1295" s="85">
        <v>1</v>
      </c>
      <c r="G1295" s="86" t="s">
        <v>436</v>
      </c>
      <c r="H1295" s="86" t="s">
        <v>14</v>
      </c>
      <c r="I1295" s="87">
        <f>VLOOKUP(A1295,'[2]AJUSTE DE VALOR AN_11.5_MED_VIG'!$A$6:$I$6297,9,0)</f>
        <v>2.7790901756019766</v>
      </c>
    </row>
    <row r="1296" s="81" customFormat="1" ht="15" customHeight="1">
      <c r="A1296" s="82">
        <v>92431755</v>
      </c>
      <c r="B1296" s="83">
        <v>20</v>
      </c>
      <c r="C1296" s="84" t="s">
        <v>3879</v>
      </c>
      <c r="D1296" s="84" t="s">
        <v>3881</v>
      </c>
      <c r="E1296" s="84" t="s">
        <v>603</v>
      </c>
      <c r="F1296" s="85">
        <v>1</v>
      </c>
      <c r="G1296" s="86" t="s">
        <v>64</v>
      </c>
      <c r="H1296" s="86" t="s">
        <v>14</v>
      </c>
      <c r="I1296" s="87">
        <f>VLOOKUP(A1296,'[2]AJUSTE DE VALOR AN_11.5_MED_VIG'!$A$6:$I$6297,9,0)</f>
        <v>7.9581233023476958</v>
      </c>
    </row>
    <row r="1297" s="81" customFormat="1" ht="15" customHeight="1">
      <c r="A1297" s="82">
        <v>92460461</v>
      </c>
      <c r="B1297" s="83">
        <v>20</v>
      </c>
      <c r="C1297" s="84" t="s">
        <v>8442</v>
      </c>
      <c r="D1297" s="84" t="s">
        <v>8443</v>
      </c>
      <c r="E1297" s="84" t="s">
        <v>720</v>
      </c>
      <c r="F1297" s="85">
        <v>1</v>
      </c>
      <c r="G1297" s="86" t="s">
        <v>10103</v>
      </c>
      <c r="H1297" s="86" t="s">
        <v>14</v>
      </c>
      <c r="I1297" s="87">
        <f>VLOOKUP(A1297,'[2]AJUSTE DE VALOR AN_11.5_MED_VIG'!$A$6:$I$6297,9,0)</f>
        <v>1.3111133965964341</v>
      </c>
    </row>
    <row r="1298" s="81" customFormat="1" ht="15" customHeight="1">
      <c r="A1298" s="82">
        <v>90837010</v>
      </c>
      <c r="B1298" s="83">
        <v>20</v>
      </c>
      <c r="C1298" s="84" t="s">
        <v>8563</v>
      </c>
      <c r="D1298" s="84" t="s">
        <v>8564</v>
      </c>
      <c r="E1298" s="84" t="s">
        <v>69</v>
      </c>
      <c r="F1298" s="85">
        <v>1</v>
      </c>
      <c r="G1298" s="86" t="s">
        <v>10103</v>
      </c>
      <c r="H1298" s="86" t="s">
        <v>14</v>
      </c>
      <c r="I1298" s="87">
        <f>VLOOKUP(A1298,'[2]AJUSTE DE VALOR AN_11.5_MED_VIG'!$A$6:$I$6297,9,0)</f>
        <v>3.3647208610907757</v>
      </c>
    </row>
    <row r="1299" s="81" customFormat="1" ht="15" customHeight="1">
      <c r="A1299" s="82">
        <v>90213823</v>
      </c>
      <c r="B1299" s="83">
        <v>20</v>
      </c>
      <c r="C1299" s="84" t="s">
        <v>3037</v>
      </c>
      <c r="D1299" s="84" t="s">
        <v>3038</v>
      </c>
      <c r="E1299" s="84" t="s">
        <v>506</v>
      </c>
      <c r="F1299" s="85">
        <v>1</v>
      </c>
      <c r="G1299" s="86" t="s">
        <v>10036</v>
      </c>
      <c r="H1299" s="86" t="s">
        <v>14</v>
      </c>
      <c r="I1299" s="87">
        <f>VLOOKUP(A1299,'[2]AJUSTE DE VALOR AN_11.5_MED_VIG'!$A$6:$I$6297,9,0)</f>
        <v>123.75591266938615</v>
      </c>
    </row>
    <row r="1300" s="81" customFormat="1" ht="15" customHeight="1">
      <c r="A1300" s="82">
        <v>90204468</v>
      </c>
      <c r="B1300" s="83">
        <v>20</v>
      </c>
      <c r="C1300" s="84" t="s">
        <v>1022</v>
      </c>
      <c r="D1300" s="84" t="s">
        <v>1023</v>
      </c>
      <c r="E1300" s="84" t="s">
        <v>956</v>
      </c>
      <c r="F1300" s="85">
        <v>1</v>
      </c>
      <c r="G1300" s="86" t="s">
        <v>10103</v>
      </c>
      <c r="H1300" s="86" t="s">
        <v>14</v>
      </c>
      <c r="I1300" s="87">
        <f>VLOOKUP(A1300,'[2]AJUSTE DE VALOR AN_11.5_MED_VIG'!$A$6:$I$6297,9,0)</f>
        <v>1.0174734415086766</v>
      </c>
    </row>
    <row r="1301" s="81" customFormat="1" ht="15" customHeight="1">
      <c r="A1301" s="82">
        <v>90301277</v>
      </c>
      <c r="B1301" s="83">
        <v>20</v>
      </c>
      <c r="C1301" s="84" t="s">
        <v>8927</v>
      </c>
      <c r="D1301" s="84" t="s">
        <v>8928</v>
      </c>
      <c r="E1301" s="84" t="s">
        <v>956</v>
      </c>
      <c r="F1301" s="85">
        <v>1</v>
      </c>
      <c r="G1301" s="86" t="s">
        <v>10103</v>
      </c>
      <c r="H1301" s="86" t="s">
        <v>14</v>
      </c>
      <c r="I1301" s="87">
        <f>VLOOKUP(A1301,'[2]AJUSTE DE VALOR AN_11.5_MED_VIG'!$A$6:$I$6297,9,0)</f>
        <v>0.75326986106445049</v>
      </c>
    </row>
    <row r="1302" s="81" customFormat="1" ht="15" customHeight="1">
      <c r="A1302" s="82">
        <v>92374549</v>
      </c>
      <c r="B1302" s="83">
        <v>20</v>
      </c>
      <c r="C1302" s="84" t="s">
        <v>5358</v>
      </c>
      <c r="D1302" s="84" t="s">
        <v>5359</v>
      </c>
      <c r="E1302" s="84" t="s">
        <v>603</v>
      </c>
      <c r="F1302" s="85">
        <v>120</v>
      </c>
      <c r="G1302" s="86" t="s">
        <v>18</v>
      </c>
      <c r="H1302" s="86" t="s">
        <v>19</v>
      </c>
      <c r="I1302" s="87">
        <f>VLOOKUP(A1302,'[2]AJUSTE DE VALOR AN_11.5_MED_VIG'!$A$6:$I$6297,9,0)</f>
        <v>0.35079013427776551</v>
      </c>
    </row>
    <row r="1303" s="81" customFormat="1" ht="15" customHeight="1">
      <c r="A1303" s="82">
        <v>90202260</v>
      </c>
      <c r="B1303" s="83">
        <v>20</v>
      </c>
      <c r="C1303" s="84" t="s">
        <v>2495</v>
      </c>
      <c r="D1303" s="84" t="s">
        <v>2496</v>
      </c>
      <c r="E1303" s="84" t="s">
        <v>334</v>
      </c>
      <c r="F1303" s="85">
        <v>1</v>
      </c>
      <c r="G1303" s="86" t="s">
        <v>64</v>
      </c>
      <c r="H1303" s="86" t="s">
        <v>14</v>
      </c>
      <c r="I1303" s="87">
        <f>VLOOKUP(A1303,'[2]AJUSTE DE VALOR AN_11.5_MED_VIG'!$A$6:$I$6297,9,0)</f>
        <v>0.982236118456289</v>
      </c>
    </row>
    <row r="1304" s="81" customFormat="1" ht="15" customHeight="1">
      <c r="A1304" s="82">
        <v>92402941</v>
      </c>
      <c r="B1304" s="83">
        <v>20</v>
      </c>
      <c r="C1304" s="84" t="s">
        <v>4037</v>
      </c>
      <c r="D1304" s="84" t="s">
        <v>4038</v>
      </c>
      <c r="E1304" s="84" t="s">
        <v>134</v>
      </c>
      <c r="F1304" s="85">
        <v>30</v>
      </c>
      <c r="G1304" s="86" t="s">
        <v>10077</v>
      </c>
      <c r="H1304" s="86" t="s">
        <v>19</v>
      </c>
      <c r="I1304" s="87">
        <f>VLOOKUP(A1304,'[2]AJUSTE DE VALOR AN_11.5_MED_VIG'!$A$6:$I$6297,9,0)</f>
        <v>1.4761702538982042</v>
      </c>
    </row>
    <row r="1305" s="81" customFormat="1" ht="15" customHeight="1">
      <c r="A1305" s="82">
        <v>90282655</v>
      </c>
      <c r="B1305" s="83">
        <v>20</v>
      </c>
      <c r="C1305" s="84" t="s">
        <v>546</v>
      </c>
      <c r="D1305" s="84" t="s">
        <v>546</v>
      </c>
      <c r="E1305" s="84" t="s">
        <v>502</v>
      </c>
      <c r="F1305" s="85">
        <v>1</v>
      </c>
      <c r="G1305" s="86" t="s">
        <v>10036</v>
      </c>
      <c r="H1305" s="86" t="s">
        <v>14</v>
      </c>
      <c r="I1305" s="87">
        <f>VLOOKUP(A1305,'[2]AJUSTE DE VALOR AN_11.5_MED_VIG'!$A$6:$I$6297,9,0)</f>
        <v>8.190821529690739</v>
      </c>
    </row>
    <row r="1306" s="81" customFormat="1" ht="15" customHeight="1">
      <c r="A1306" s="82">
        <v>90274083</v>
      </c>
      <c r="B1306" s="83">
        <v>20</v>
      </c>
      <c r="C1306" s="84" t="s">
        <v>755</v>
      </c>
      <c r="D1306" s="84" t="s">
        <v>756</v>
      </c>
      <c r="E1306" s="84" t="s">
        <v>506</v>
      </c>
      <c r="F1306" s="85">
        <v>1</v>
      </c>
      <c r="G1306" s="86" t="s">
        <v>10036</v>
      </c>
      <c r="H1306" s="86" t="s">
        <v>14</v>
      </c>
      <c r="I1306" s="87">
        <f>VLOOKUP(A1306,'[2]AJUSTE DE VALOR AN_11.5_MED_VIG'!$A$6:$I$6297,9,0)</f>
        <v>74.992085406774137</v>
      </c>
    </row>
    <row r="1307" s="81" customFormat="1" ht="15" customHeight="1">
      <c r="A1307" s="82">
        <v>91020018</v>
      </c>
      <c r="B1307" s="83">
        <v>20</v>
      </c>
      <c r="C1307" s="84" t="s">
        <v>1178</v>
      </c>
      <c r="D1307" s="84" t="s">
        <v>1184</v>
      </c>
      <c r="E1307" s="84" t="s">
        <v>92</v>
      </c>
      <c r="F1307" s="85">
        <v>1</v>
      </c>
      <c r="G1307" s="86" t="s">
        <v>10103</v>
      </c>
      <c r="H1307" s="86" t="s">
        <v>14</v>
      </c>
      <c r="I1307" s="87">
        <f>VLOOKUP(A1307,'[2]AJUSTE DE VALOR AN_11.5_MED_VIG'!$A$6:$I$6297,9,0)</f>
        <v>1.452135945500487</v>
      </c>
    </row>
    <row r="1308" s="81" customFormat="1" ht="15" customHeight="1">
      <c r="A1308" s="82">
        <v>90120531</v>
      </c>
      <c r="B1308" s="83">
        <v>20</v>
      </c>
      <c r="C1308" s="84" t="s">
        <v>1257</v>
      </c>
      <c r="D1308" s="84" t="s">
        <v>1257</v>
      </c>
      <c r="E1308" s="84" t="s">
        <v>334</v>
      </c>
      <c r="F1308" s="85">
        <v>1</v>
      </c>
      <c r="G1308" s="86" t="s">
        <v>10036</v>
      </c>
      <c r="H1308" s="86" t="s">
        <v>14</v>
      </c>
      <c r="I1308" s="87">
        <f>VLOOKUP(A1308,'[2]AJUSTE DE VALOR AN_11.5_MED_VIG'!$A$6:$I$6297,9,0)</f>
        <v>28.552003906806139</v>
      </c>
    </row>
    <row r="1309" s="81" customFormat="1" ht="15" customHeight="1">
      <c r="A1309" s="82">
        <v>90229401</v>
      </c>
      <c r="B1309" s="83">
        <v>20</v>
      </c>
      <c r="C1309" s="84" t="s">
        <v>1983</v>
      </c>
      <c r="D1309" s="84" t="s">
        <v>1984</v>
      </c>
      <c r="E1309" s="84" t="s">
        <v>235</v>
      </c>
      <c r="F1309" s="85">
        <v>1</v>
      </c>
      <c r="G1309" s="86" t="s">
        <v>10103</v>
      </c>
      <c r="H1309" s="86" t="s">
        <v>14</v>
      </c>
      <c r="I1309" s="87">
        <f>VLOOKUP(A1309,'[2]AJUSTE DE VALOR AN_11.5_MED_VIG'!$A$6:$I$6297,9,0)</f>
        <v>11.935820479087178</v>
      </c>
    </row>
    <row r="1310" s="81" customFormat="1" ht="15" customHeight="1">
      <c r="A1310" s="82">
        <v>92405991</v>
      </c>
      <c r="B1310" s="83">
        <v>20</v>
      </c>
      <c r="C1310" s="84" t="s">
        <v>4051</v>
      </c>
      <c r="D1310" s="84" t="s">
        <v>4052</v>
      </c>
      <c r="E1310" s="84" t="s">
        <v>603</v>
      </c>
      <c r="F1310" s="85">
        <v>30</v>
      </c>
      <c r="G1310" s="86" t="s">
        <v>10077</v>
      </c>
      <c r="H1310" s="86" t="s">
        <v>19</v>
      </c>
      <c r="I1310" s="87">
        <f>VLOOKUP(A1310,'[2]AJUSTE DE VALOR AN_11.5_MED_VIG'!$A$6:$I$6297,9,0)</f>
        <v>1.4791806233805551</v>
      </c>
    </row>
    <row r="1311" s="81" customFormat="1" ht="15" customHeight="1">
      <c r="A1311" s="82">
        <v>92471510</v>
      </c>
      <c r="B1311" s="83">
        <v>20</v>
      </c>
      <c r="C1311" s="84" t="s">
        <v>7330</v>
      </c>
      <c r="D1311" s="84" t="s">
        <v>7331</v>
      </c>
      <c r="E1311" s="84" t="s">
        <v>1371</v>
      </c>
      <c r="F1311" s="85">
        <v>1</v>
      </c>
      <c r="G1311" s="86" t="s">
        <v>10103</v>
      </c>
      <c r="H1311" s="86" t="s">
        <v>14</v>
      </c>
      <c r="I1311" s="87">
        <f>VLOOKUP(A1311,'[2]AJUSTE DE VALOR AN_11.5_MED_VIG'!$A$6:$I$6297,9,0)</f>
        <v>2.9456005472588447</v>
      </c>
    </row>
    <row r="1312" s="81" customFormat="1" ht="15" customHeight="1">
      <c r="A1312" s="82">
        <v>90304810</v>
      </c>
      <c r="B1312" s="83">
        <v>20</v>
      </c>
      <c r="C1312" s="84" t="s">
        <v>2654</v>
      </c>
      <c r="D1312" s="84" t="s">
        <v>2655</v>
      </c>
      <c r="E1312" s="84" t="s">
        <v>504</v>
      </c>
      <c r="F1312" s="85">
        <v>1</v>
      </c>
      <c r="G1312" s="86" t="s">
        <v>10036</v>
      </c>
      <c r="H1312" s="86" t="s">
        <v>14</v>
      </c>
      <c r="I1312" s="87">
        <f>VLOOKUP(A1312,'[2]AJUSTE DE VALOR AN_11.5_MED_VIG'!$A$6:$I$6297,9,0)</f>
        <v>5.6053470213963559</v>
      </c>
    </row>
    <row r="1313" s="81" customFormat="1" ht="15" customHeight="1">
      <c r="A1313" s="82">
        <v>90163109</v>
      </c>
      <c r="B1313" s="83">
        <v>20</v>
      </c>
      <c r="C1313" s="84" t="s">
        <v>4840</v>
      </c>
      <c r="D1313" s="84" t="s">
        <v>4841</v>
      </c>
      <c r="E1313" s="84" t="s">
        <v>12</v>
      </c>
      <c r="F1313" s="85">
        <v>1</v>
      </c>
      <c r="G1313" s="86" t="s">
        <v>436</v>
      </c>
      <c r="H1313" s="86" t="s">
        <v>14</v>
      </c>
      <c r="I1313" s="87">
        <f>VLOOKUP(A1313,'[2]AJUSTE DE VALOR AN_11.5_MED_VIG'!$A$6:$I$6297,9,0)</f>
        <v>2.3781759344943345</v>
      </c>
    </row>
    <row r="1314" s="81" customFormat="1" ht="15" customHeight="1">
      <c r="A1314" s="82">
        <v>90236505</v>
      </c>
      <c r="B1314" s="83">
        <v>20</v>
      </c>
      <c r="C1314" s="84" t="s">
        <v>2917</v>
      </c>
      <c r="D1314" s="84" t="s">
        <v>2919</v>
      </c>
      <c r="E1314" s="84" t="s">
        <v>836</v>
      </c>
      <c r="F1314" s="85">
        <v>1</v>
      </c>
      <c r="G1314" s="86" t="s">
        <v>10036</v>
      </c>
      <c r="H1314" s="86" t="s">
        <v>14</v>
      </c>
      <c r="I1314" s="87">
        <f>VLOOKUP(A1314,'[2]AJUSTE DE VALOR AN_11.5_MED_VIG'!$A$6:$I$6297,9,0)</f>
        <v>60.364377151429125</v>
      </c>
    </row>
    <row r="1315" s="81" customFormat="1" ht="15" customHeight="1">
      <c r="A1315" s="82">
        <v>91526019</v>
      </c>
      <c r="B1315" s="83">
        <v>20</v>
      </c>
      <c r="C1315" s="84" t="s">
        <v>6504</v>
      </c>
      <c r="D1315" s="84" t="s">
        <v>6505</v>
      </c>
      <c r="E1315" s="84" t="s">
        <v>235</v>
      </c>
      <c r="F1315" s="85">
        <v>1</v>
      </c>
      <c r="G1315" s="86" t="s">
        <v>10103</v>
      </c>
      <c r="H1315" s="86" t="s">
        <v>14</v>
      </c>
      <c r="I1315" s="87">
        <f>VLOOKUP(A1315,'[2]AJUSTE DE VALOR AN_11.5_MED_VIG'!$A$6:$I$6297,9,0)</f>
        <v>6.7990074574434933</v>
      </c>
    </row>
    <row r="1316" s="81" customFormat="1" ht="15" customHeight="1">
      <c r="A1316" s="82">
        <v>92258271</v>
      </c>
      <c r="B1316" s="83">
        <v>20</v>
      </c>
      <c r="C1316" s="84" t="s">
        <v>3614</v>
      </c>
      <c r="D1316" s="84" t="s">
        <v>3615</v>
      </c>
      <c r="E1316" s="84" t="s">
        <v>703</v>
      </c>
      <c r="F1316" s="85">
        <v>600</v>
      </c>
      <c r="G1316" s="86" t="s">
        <v>10116</v>
      </c>
      <c r="H1316" s="86" t="s">
        <v>19</v>
      </c>
      <c r="I1316" s="87">
        <f>VLOOKUP(A1316,'[2]AJUSTE DE VALOR AN_11.5_MED_VIG'!$A$6:$I$6297,9,0)</f>
        <v>2.94108790547008e-002</v>
      </c>
    </row>
    <row r="1317" s="81" customFormat="1" ht="15" customHeight="1">
      <c r="A1317" s="82">
        <v>92418392</v>
      </c>
      <c r="B1317" s="83">
        <v>20</v>
      </c>
      <c r="C1317" s="84" t="s">
        <v>8175</v>
      </c>
      <c r="D1317" s="84" t="s">
        <v>8175</v>
      </c>
      <c r="E1317" s="84" t="s">
        <v>24</v>
      </c>
      <c r="F1317" s="85">
        <v>300</v>
      </c>
      <c r="G1317" s="86" t="s">
        <v>10116</v>
      </c>
      <c r="H1317" s="86" t="s">
        <v>19</v>
      </c>
      <c r="I1317" s="87">
        <f>VLOOKUP(A1317,'[2]AJUSTE DE VALOR AN_11.5_MED_VIG'!$A$6:$I$6297,9,0)</f>
        <v>4.7600862018848167e-002</v>
      </c>
    </row>
    <row r="1318" s="81" customFormat="1" ht="15" customHeight="1">
      <c r="A1318" s="82">
        <v>92408028</v>
      </c>
      <c r="B1318" s="83">
        <v>20</v>
      </c>
      <c r="C1318" s="84" t="s">
        <v>5991</v>
      </c>
      <c r="D1318" s="84" t="s">
        <v>5992</v>
      </c>
      <c r="E1318" s="84" t="s">
        <v>703</v>
      </c>
      <c r="F1318" s="85">
        <v>1</v>
      </c>
      <c r="G1318" s="86" t="s">
        <v>10103</v>
      </c>
      <c r="H1318" s="86" t="s">
        <v>14</v>
      </c>
      <c r="I1318" s="87">
        <f>VLOOKUP(A1318,'[2]AJUSTE DE VALOR AN_11.5_MED_VIG'!$A$6:$I$6297,9,0)</f>
        <v>2.7840273859024944</v>
      </c>
    </row>
    <row r="1319" s="81" customFormat="1" ht="15" customHeight="1">
      <c r="A1319" s="82">
        <v>90343042</v>
      </c>
      <c r="B1319" s="83">
        <v>20</v>
      </c>
      <c r="C1319" s="84" t="s">
        <v>5148</v>
      </c>
      <c r="D1319" s="84" t="s">
        <v>5149</v>
      </c>
      <c r="E1319" s="84" t="s">
        <v>1356</v>
      </c>
      <c r="F1319" s="85">
        <v>1</v>
      </c>
      <c r="G1319" s="86" t="s">
        <v>10133</v>
      </c>
      <c r="H1319" s="86" t="s">
        <v>14</v>
      </c>
      <c r="I1319" s="87">
        <f>VLOOKUP(A1319,'[2]AJUSTE DE VALOR AN_11.5_MED_VIG'!$A$6:$I$6297,9,0)</f>
        <v>1.7279392994415959</v>
      </c>
    </row>
    <row r="1320" s="81" customFormat="1" ht="15" customHeight="1">
      <c r="A1320" s="82">
        <v>92417345</v>
      </c>
      <c r="B1320" s="83">
        <v>20</v>
      </c>
      <c r="C1320" s="84" t="s">
        <v>7799</v>
      </c>
      <c r="D1320" s="84" t="s">
        <v>7799</v>
      </c>
      <c r="E1320" s="84" t="s">
        <v>455</v>
      </c>
      <c r="F1320" s="85">
        <v>1</v>
      </c>
      <c r="G1320" s="86" t="s">
        <v>436</v>
      </c>
      <c r="H1320" s="86" t="s">
        <v>14</v>
      </c>
      <c r="I1320" s="87">
        <f>VLOOKUP(A1320,'[2]AJUSTE DE VALOR AN_11.5_MED_VIG'!$A$6:$I$6297,9,0)</f>
        <v>6.7089225479943373</v>
      </c>
    </row>
    <row r="1321" s="81" customFormat="1" ht="15" customHeight="1">
      <c r="A1321" s="82">
        <v>90229894</v>
      </c>
      <c r="B1321" s="83">
        <v>20</v>
      </c>
      <c r="C1321" s="84" t="s">
        <v>850</v>
      </c>
      <c r="D1321" s="84" t="s">
        <v>851</v>
      </c>
      <c r="E1321" s="84" t="s">
        <v>235</v>
      </c>
      <c r="F1321" s="85">
        <v>1</v>
      </c>
      <c r="G1321" s="86" t="s">
        <v>10103</v>
      </c>
      <c r="H1321" s="86" t="s">
        <v>14</v>
      </c>
      <c r="I1321" s="87">
        <f>VLOOKUP(A1321,'[2]AJUSTE DE VALOR AN_11.5_MED_VIG'!$A$6:$I$6297,9,0)</f>
        <v>6.2963015554115724</v>
      </c>
    </row>
    <row r="1322" s="81" customFormat="1" ht="15" customHeight="1">
      <c r="A1322" s="82">
        <v>90252730</v>
      </c>
      <c r="B1322" s="83">
        <v>20</v>
      </c>
      <c r="C1322" s="84" t="s">
        <v>3156</v>
      </c>
      <c r="D1322" s="84" t="s">
        <v>3156</v>
      </c>
      <c r="E1322" s="84" t="s">
        <v>247</v>
      </c>
      <c r="F1322" s="85">
        <v>1</v>
      </c>
      <c r="G1322" s="86" t="s">
        <v>64</v>
      </c>
      <c r="H1322" s="86" t="s">
        <v>14</v>
      </c>
      <c r="I1322" s="87">
        <f>VLOOKUP(A1322,'[2]AJUSTE DE VALOR AN_11.5_MED_VIG'!$A$6:$I$6297,9,0)</f>
        <v>24.623521247045836</v>
      </c>
    </row>
    <row r="1323" s="81" customFormat="1" ht="15" customHeight="1">
      <c r="A1323" s="82">
        <v>92418473</v>
      </c>
      <c r="B1323" s="83">
        <v>20</v>
      </c>
      <c r="C1323" s="84" t="s">
        <v>582</v>
      </c>
      <c r="D1323" s="84" t="s">
        <v>584</v>
      </c>
      <c r="E1323" s="84" t="s">
        <v>43</v>
      </c>
      <c r="F1323" s="85">
        <v>1</v>
      </c>
      <c r="G1323" s="86" t="s">
        <v>10103</v>
      </c>
      <c r="H1323" s="86" t="s">
        <v>14</v>
      </c>
      <c r="I1323" s="87">
        <f>VLOOKUP(A1323,'[2]AJUSTE DE VALOR AN_11.5_MED_VIG'!$A$6:$I$6297,9,0)</f>
        <v>9.1303032957087744</v>
      </c>
    </row>
    <row r="1324" s="81" customFormat="1" ht="15" customHeight="1">
      <c r="A1324" s="82">
        <v>90228499</v>
      </c>
      <c r="B1324" s="83">
        <v>20</v>
      </c>
      <c r="C1324" s="84" t="s">
        <v>1402</v>
      </c>
      <c r="D1324" s="84" t="s">
        <v>1405</v>
      </c>
      <c r="E1324" s="84" t="s">
        <v>1404</v>
      </c>
      <c r="F1324" s="85">
        <v>1</v>
      </c>
      <c r="G1324" s="86" t="s">
        <v>64</v>
      </c>
      <c r="H1324" s="86" t="s">
        <v>14</v>
      </c>
      <c r="I1324" s="87">
        <f>VLOOKUP(A1324,'[2]AJUSTE DE VALOR AN_11.5_MED_VIG'!$A$6:$I$6297,9,0)</f>
        <v>3.8689021499098075</v>
      </c>
    </row>
    <row r="1325" s="81" customFormat="1" ht="15" customHeight="1">
      <c r="A1325" s="82">
        <v>90204107</v>
      </c>
      <c r="B1325" s="83">
        <v>20</v>
      </c>
      <c r="C1325" s="84" t="s">
        <v>7920</v>
      </c>
      <c r="D1325" s="84" t="s">
        <v>7921</v>
      </c>
      <c r="E1325" s="84" t="s">
        <v>414</v>
      </c>
      <c r="F1325" s="85">
        <v>1</v>
      </c>
      <c r="G1325" s="86" t="s">
        <v>10103</v>
      </c>
      <c r="H1325" s="86" t="s">
        <v>14</v>
      </c>
      <c r="I1325" s="87">
        <f>VLOOKUP(A1325,'[2]AJUSTE DE VALOR AN_11.5_MED_VIG'!$A$6:$I$6297,9,0)</f>
        <v>3.086397045467856</v>
      </c>
    </row>
    <row r="1326" s="81" customFormat="1" ht="15" customHeight="1">
      <c r="A1326" s="82">
        <v>90307933</v>
      </c>
      <c r="B1326" s="83">
        <v>20</v>
      </c>
      <c r="C1326" s="84" t="s">
        <v>4541</v>
      </c>
      <c r="D1326" s="84" t="s">
        <v>4542</v>
      </c>
      <c r="E1326" s="84" t="s">
        <v>21</v>
      </c>
      <c r="F1326" s="85">
        <v>200</v>
      </c>
      <c r="G1326" s="86" t="s">
        <v>10116</v>
      </c>
      <c r="H1326" s="86" t="s">
        <v>19</v>
      </c>
      <c r="I1326" s="87">
        <f>VLOOKUP(A1326,'[2]AJUSTE DE VALOR AN_11.5_MED_VIG'!$A$6:$I$6297,9,0)</f>
        <v>2.9410879054700797e-002</v>
      </c>
    </row>
    <row r="1327" s="81" customFormat="1" ht="15" customHeight="1">
      <c r="A1327" s="82">
        <v>92374948</v>
      </c>
      <c r="B1327" s="83">
        <v>20</v>
      </c>
      <c r="C1327" s="84" t="s">
        <v>5504</v>
      </c>
      <c r="D1327" s="84" t="s">
        <v>5505</v>
      </c>
      <c r="E1327" s="84" t="s">
        <v>229</v>
      </c>
      <c r="F1327" s="85">
        <v>1</v>
      </c>
      <c r="G1327" s="86" t="s">
        <v>10103</v>
      </c>
      <c r="H1327" s="86" t="s">
        <v>14</v>
      </c>
      <c r="I1327" s="87">
        <f>VLOOKUP(A1327,'[2]AJUSTE DE VALOR AN_11.5_MED_VIG'!$A$6:$I$6297,9,0)</f>
        <v>2.2663873429064334</v>
      </c>
    </row>
    <row r="1328" s="81" customFormat="1" ht="15" customHeight="1">
      <c r="A1328" s="82">
        <v>90282620</v>
      </c>
      <c r="B1328" s="83">
        <v>20</v>
      </c>
      <c r="C1328" s="84" t="s">
        <v>545</v>
      </c>
      <c r="D1328" s="84" t="s">
        <v>545</v>
      </c>
      <c r="E1328" s="84" t="s">
        <v>502</v>
      </c>
      <c r="F1328" s="85">
        <v>1</v>
      </c>
      <c r="G1328" s="86" t="s">
        <v>10036</v>
      </c>
      <c r="H1328" s="86" t="s">
        <v>14</v>
      </c>
      <c r="I1328" s="87">
        <f>VLOOKUP(A1328,'[2]AJUSTE DE VALOR AN_11.5_MED_VIG'!$A$6:$I$6297,9,0)</f>
        <v>10.8761445931158</v>
      </c>
    </row>
    <row r="1329" s="81" customFormat="1" ht="15" customHeight="1">
      <c r="A1329" s="82">
        <v>90170792</v>
      </c>
      <c r="B1329" s="83">
        <v>20</v>
      </c>
      <c r="C1329" s="84" t="s">
        <v>1178</v>
      </c>
      <c r="D1329" s="84" t="s">
        <v>1178</v>
      </c>
      <c r="E1329" s="84" t="s">
        <v>244</v>
      </c>
      <c r="F1329" s="85">
        <v>1</v>
      </c>
      <c r="G1329" s="86" t="s">
        <v>10103</v>
      </c>
      <c r="H1329" s="86" t="s">
        <v>14</v>
      </c>
      <c r="I1329" s="87">
        <f>VLOOKUP(A1329,'[2]AJUSTE DE VALOR AN_11.5_MED_VIG'!$A$6:$I$6297,9,0)</f>
        <v>1.4671971975322637</v>
      </c>
    </row>
    <row r="1330" s="81" customFormat="1" ht="15" customHeight="1">
      <c r="A1330" s="82">
        <v>90673018</v>
      </c>
      <c r="B1330" s="83">
        <v>20</v>
      </c>
      <c r="C1330" s="84" t="s">
        <v>7363</v>
      </c>
      <c r="D1330" s="84" t="s">
        <v>7364</v>
      </c>
      <c r="E1330" s="84" t="s">
        <v>991</v>
      </c>
      <c r="F1330" s="85">
        <v>1</v>
      </c>
      <c r="G1330" s="86" t="s">
        <v>10103</v>
      </c>
      <c r="H1330" s="86" t="s">
        <v>14</v>
      </c>
      <c r="I1330" s="87">
        <f>VLOOKUP(A1330,'[2]AJUSTE DE VALOR AN_11.5_MED_VIG'!$A$6:$I$6297,9,0)</f>
        <v>0.49035739291553138</v>
      </c>
    </row>
    <row r="1331" s="81" customFormat="1" ht="15" customHeight="1">
      <c r="A1331" s="82">
        <v>92416098</v>
      </c>
      <c r="B1331" s="83">
        <v>20</v>
      </c>
      <c r="C1331" s="84" t="s">
        <v>3395</v>
      </c>
      <c r="D1331" s="84" t="s">
        <v>3396</v>
      </c>
      <c r="E1331" s="84" t="s">
        <v>603</v>
      </c>
      <c r="F1331" s="85">
        <v>1</v>
      </c>
      <c r="G1331" s="86" t="s">
        <v>13</v>
      </c>
      <c r="H1331" s="86" t="s">
        <v>14</v>
      </c>
      <c r="I1331" s="87">
        <f>VLOOKUP(A1331,'[2]AJUSTE DE VALOR AN_11.5_MED_VIG'!$A$6:$I$6297,9,0)</f>
        <v>9.1941827159427696</v>
      </c>
    </row>
    <row r="1332" s="81" customFormat="1" ht="15" customHeight="1">
      <c r="A1332" s="82">
        <v>90303504</v>
      </c>
      <c r="B1332" s="83">
        <v>20</v>
      </c>
      <c r="C1332" s="84" t="s">
        <v>3935</v>
      </c>
      <c r="D1332" s="84" t="s">
        <v>3936</v>
      </c>
      <c r="E1332" s="84" t="s">
        <v>247</v>
      </c>
      <c r="F1332" s="85">
        <v>1</v>
      </c>
      <c r="G1332" s="86" t="s">
        <v>10036</v>
      </c>
      <c r="H1332" s="86" t="s">
        <v>14</v>
      </c>
      <c r="I1332" s="87">
        <f>VLOOKUP(A1332,'[2]AJUSTE DE VALOR AN_11.5_MED_VIG'!$A$6:$I$6297,9,0)</f>
        <v>66.186291793595956</v>
      </c>
    </row>
    <row r="1333" s="81" customFormat="1" ht="15" customHeight="1">
      <c r="A1333" s="82">
        <v>90213467</v>
      </c>
      <c r="B1333" s="83" t="s">
        <v>10073</v>
      </c>
      <c r="C1333" s="84" t="s">
        <v>6208</v>
      </c>
      <c r="D1333" s="84" t="s">
        <v>6209</v>
      </c>
      <c r="E1333" s="84" t="s">
        <v>6210</v>
      </c>
      <c r="F1333" s="85">
        <v>1</v>
      </c>
      <c r="G1333" s="86" t="s">
        <v>13</v>
      </c>
      <c r="H1333" s="86" t="s">
        <v>14</v>
      </c>
      <c r="I1333" s="87">
        <f>VLOOKUP(A1333,'[2]AJUSTE DE VALOR AN_11.5_MED_VIG'!$A$6:$I$6297,9,0)</f>
        <v>209.35255770000001</v>
      </c>
    </row>
    <row r="1334" s="81" customFormat="1" ht="15" customHeight="1">
      <c r="A1334" s="82">
        <v>90297377</v>
      </c>
      <c r="B1334" s="83">
        <v>20</v>
      </c>
      <c r="C1334" s="84" t="s">
        <v>8110</v>
      </c>
      <c r="D1334" s="84" t="s">
        <v>8115</v>
      </c>
      <c r="E1334" s="84" t="s">
        <v>131</v>
      </c>
      <c r="F1334" s="85">
        <v>1</v>
      </c>
      <c r="G1334" s="86" t="s">
        <v>10103</v>
      </c>
      <c r="H1334" s="86" t="s">
        <v>14</v>
      </c>
      <c r="I1334" s="87">
        <f>VLOOKUP(A1334,'[2]AJUSTE DE VALOR AN_11.5_MED_VIG'!$A$6:$I$6297,9,0)</f>
        <v>4.114973046252679</v>
      </c>
    </row>
    <row r="1335" s="81" customFormat="1" ht="15" customHeight="1">
      <c r="A1335" s="82">
        <v>92399665</v>
      </c>
      <c r="B1335" s="83">
        <v>20</v>
      </c>
      <c r="C1335" s="84" t="s">
        <v>827</v>
      </c>
      <c r="D1335" s="84" t="s">
        <v>828</v>
      </c>
      <c r="E1335" s="84" t="s">
        <v>235</v>
      </c>
      <c r="F1335" s="85">
        <v>1</v>
      </c>
      <c r="G1335" s="86" t="s">
        <v>10103</v>
      </c>
      <c r="H1335" s="86" t="s">
        <v>14</v>
      </c>
      <c r="I1335" s="87">
        <f>VLOOKUP(A1335,'[2]AJUSTE DE VALOR AN_11.5_MED_VIG'!$A$6:$I$6297,9,0)</f>
        <v>5.0022406354149149</v>
      </c>
    </row>
    <row r="1336" s="81" customFormat="1" ht="15" customHeight="1">
      <c r="A1336" s="82">
        <v>92399630</v>
      </c>
      <c r="B1336" s="83">
        <v>20</v>
      </c>
      <c r="C1336" s="84" t="s">
        <v>846</v>
      </c>
      <c r="D1336" s="84" t="s">
        <v>847</v>
      </c>
      <c r="E1336" s="84" t="s">
        <v>235</v>
      </c>
      <c r="F1336" s="85">
        <v>1</v>
      </c>
      <c r="G1336" s="86" t="s">
        <v>13</v>
      </c>
      <c r="H1336" s="86" t="s">
        <v>14</v>
      </c>
      <c r="I1336" s="87">
        <f>VLOOKUP(A1336,'[2]AJUSTE DE VALOR AN_11.5_MED_VIG'!$A$6:$I$6297,9,0)</f>
        <v>41.25001900995224</v>
      </c>
    </row>
    <row r="1337" s="81" customFormat="1" ht="15" customHeight="1">
      <c r="A1337" s="82">
        <v>92471625</v>
      </c>
      <c r="B1337" s="83">
        <v>20</v>
      </c>
      <c r="C1337" s="84" t="s">
        <v>8423</v>
      </c>
      <c r="D1337" s="84" t="s">
        <v>8424</v>
      </c>
      <c r="E1337" s="84" t="s">
        <v>1356</v>
      </c>
      <c r="F1337" s="85">
        <v>1</v>
      </c>
      <c r="G1337" s="86" t="s">
        <v>10036</v>
      </c>
      <c r="H1337" s="86" t="s">
        <v>14</v>
      </c>
      <c r="I1337" s="87">
        <f>VLOOKUP(A1337,'[2]AJUSTE DE VALOR AN_11.5_MED_VIG'!$A$6:$I$6297,9,0)</f>
        <v>4.5339602656646623</v>
      </c>
    </row>
    <row r="1338" s="81" customFormat="1" ht="15" customHeight="1">
      <c r="A1338" s="82">
        <v>91478014</v>
      </c>
      <c r="B1338" s="83">
        <v>20</v>
      </c>
      <c r="C1338" s="84" t="s">
        <v>3806</v>
      </c>
      <c r="D1338" s="84" t="s">
        <v>3808</v>
      </c>
      <c r="E1338" s="84" t="s">
        <v>92</v>
      </c>
      <c r="F1338" s="85">
        <v>1</v>
      </c>
      <c r="G1338" s="86" t="s">
        <v>10103</v>
      </c>
      <c r="H1338" s="86" t="s">
        <v>14</v>
      </c>
      <c r="I1338" s="87">
        <f>VLOOKUP(A1338,'[2]AJUSTE DE VALOR AN_11.5_MED_VIG'!$A$6:$I$6297,9,0)</f>
        <v>2.4378841480929663</v>
      </c>
    </row>
    <row r="1339" s="81" customFormat="1" ht="15" customHeight="1">
      <c r="A1339" s="82">
        <v>90172892</v>
      </c>
      <c r="B1339" s="83">
        <v>20</v>
      </c>
      <c r="C1339" s="84" t="s">
        <v>1315</v>
      </c>
      <c r="D1339" s="84" t="s">
        <v>1315</v>
      </c>
      <c r="E1339" s="84" t="s">
        <v>244</v>
      </c>
      <c r="F1339" s="85">
        <v>400</v>
      </c>
      <c r="G1339" s="86" t="s">
        <v>10116</v>
      </c>
      <c r="H1339" s="86" t="s">
        <v>19</v>
      </c>
      <c r="I1339" s="87">
        <f>VLOOKUP(A1339,'[2]AJUSTE DE VALOR AN_11.5_MED_VIG'!$A$6:$I$6297,9,0)</f>
        <v>1.5696651245994741e-002</v>
      </c>
    </row>
    <row r="1340" s="81" customFormat="1" ht="15" customHeight="1">
      <c r="A1340" s="82">
        <v>92438687</v>
      </c>
      <c r="B1340" s="83">
        <v>20</v>
      </c>
      <c r="C1340" s="84" t="s">
        <v>5799</v>
      </c>
      <c r="D1340" s="84" t="s">
        <v>5799</v>
      </c>
      <c r="E1340" s="84" t="s">
        <v>504</v>
      </c>
      <c r="F1340" s="85">
        <v>1</v>
      </c>
      <c r="G1340" s="86" t="s">
        <v>10036</v>
      </c>
      <c r="H1340" s="86" t="s">
        <v>14</v>
      </c>
      <c r="I1340" s="87">
        <f>VLOOKUP(A1340,'[2]AJUSTE DE VALOR AN_11.5_MED_VIG'!$A$6:$I$6297,9,0)</f>
        <v>5.7524921790022949</v>
      </c>
    </row>
    <row r="1341" s="81" customFormat="1" ht="15" customHeight="1">
      <c r="A1341" s="82">
        <v>90219228</v>
      </c>
      <c r="B1341" s="83">
        <v>20</v>
      </c>
      <c r="C1341" s="84" t="s">
        <v>3085</v>
      </c>
      <c r="D1341" s="84" t="s">
        <v>3086</v>
      </c>
      <c r="E1341" s="84" t="s">
        <v>69</v>
      </c>
      <c r="F1341" s="85">
        <v>1</v>
      </c>
      <c r="G1341" s="86" t="s">
        <v>10103</v>
      </c>
      <c r="H1341" s="86" t="s">
        <v>14</v>
      </c>
      <c r="I1341" s="87">
        <f>VLOOKUP(A1341,'[2]AJUSTE DE VALOR AN_11.5_MED_VIG'!$A$6:$I$6297,9,0)</f>
        <v>0.47979387468625467</v>
      </c>
    </row>
    <row r="1342" s="81" customFormat="1" ht="15" customHeight="1">
      <c r="A1342" s="82">
        <v>92401155</v>
      </c>
      <c r="B1342" s="83">
        <v>20</v>
      </c>
      <c r="C1342" s="84" t="s">
        <v>2574</v>
      </c>
      <c r="D1342" s="84" t="s">
        <v>2574</v>
      </c>
      <c r="E1342" s="84" t="s">
        <v>334</v>
      </c>
      <c r="F1342" s="85">
        <v>1</v>
      </c>
      <c r="G1342" s="86" t="s">
        <v>64</v>
      </c>
      <c r="H1342" s="86" t="s">
        <v>14</v>
      </c>
      <c r="I1342" s="87">
        <f>VLOOKUP(A1342,'[2]AJUSTE DE VALOR AN_11.5_MED_VIG'!$A$6:$I$6297,9,0)</f>
        <v>0.93240810120754181</v>
      </c>
    </row>
    <row r="1343" s="81" customFormat="1" ht="15" customHeight="1">
      <c r="A1343" s="82">
        <v>90308832</v>
      </c>
      <c r="B1343" s="83">
        <v>20</v>
      </c>
      <c r="C1343" s="84" t="s">
        <v>2311</v>
      </c>
      <c r="D1343" s="84" t="s">
        <v>2311</v>
      </c>
      <c r="E1343" s="84" t="s">
        <v>131</v>
      </c>
      <c r="F1343" s="85">
        <v>1</v>
      </c>
      <c r="G1343" s="86" t="s">
        <v>10103</v>
      </c>
      <c r="H1343" s="86" t="s">
        <v>14</v>
      </c>
      <c r="I1343" s="87">
        <f>VLOOKUP(A1343,'[2]AJUSTE DE VALOR AN_11.5_MED_VIG'!$A$6:$I$6297,9,0)</f>
        <v>12.723422519895539</v>
      </c>
    </row>
    <row r="1344" s="81" customFormat="1" ht="15" customHeight="1">
      <c r="A1344" s="82">
        <v>90488016</v>
      </c>
      <c r="B1344" s="83">
        <v>20</v>
      </c>
      <c r="C1344" s="84" t="s">
        <v>9465</v>
      </c>
      <c r="D1344" s="84" t="s">
        <v>9467</v>
      </c>
      <c r="E1344" s="84" t="s">
        <v>220</v>
      </c>
      <c r="F1344" s="85">
        <v>1</v>
      </c>
      <c r="G1344" s="86" t="s">
        <v>10103</v>
      </c>
      <c r="H1344" s="86" t="s">
        <v>14</v>
      </c>
      <c r="I1344" s="87">
        <f>VLOOKUP(A1344,'[2]AJUSTE DE VALOR AN_11.5_MED_VIG'!$A$6:$I$6297,9,0)</f>
        <v>5.4873243686765676</v>
      </c>
    </row>
    <row r="1345" s="81" customFormat="1" ht="15" customHeight="1">
      <c r="A1345" s="82">
        <v>90267990</v>
      </c>
      <c r="B1345" s="83">
        <v>20</v>
      </c>
      <c r="C1345" s="84" t="s">
        <v>8431</v>
      </c>
      <c r="D1345" s="84" t="s">
        <v>8432</v>
      </c>
      <c r="E1345" s="84" t="s">
        <v>409</v>
      </c>
      <c r="F1345" s="85">
        <v>40</v>
      </c>
      <c r="G1345" s="86" t="s">
        <v>10077</v>
      </c>
      <c r="H1345" s="86" t="s">
        <v>19</v>
      </c>
      <c r="I1345" s="87">
        <f>VLOOKUP(A1345,'[2]AJUSTE DE VALOR AN_11.5_MED_VIG'!$A$6:$I$6297,9,0)</f>
        <v>0.52387995014549993</v>
      </c>
    </row>
    <row r="1346" s="81" customFormat="1" ht="15" customHeight="1">
      <c r="A1346" s="82">
        <v>92376290</v>
      </c>
      <c r="B1346" s="83">
        <v>20</v>
      </c>
      <c r="C1346" s="84" t="s">
        <v>100</v>
      </c>
      <c r="D1346" s="84" t="s">
        <v>101</v>
      </c>
      <c r="E1346" s="84" t="s">
        <v>98</v>
      </c>
      <c r="F1346" s="85">
        <v>1</v>
      </c>
      <c r="G1346" s="86" t="s">
        <v>64</v>
      </c>
      <c r="H1346" s="86" t="s">
        <v>14</v>
      </c>
      <c r="I1346" s="87">
        <f>VLOOKUP(A1346,'[2]AJUSTE DE VALOR AN_11.5_MED_VIG'!$A$6:$I$6297,9,0)</f>
        <v>24.789999999999999</v>
      </c>
    </row>
    <row r="1347" s="81" customFormat="1" ht="15" customHeight="1">
      <c r="A1347" s="82">
        <v>92418082</v>
      </c>
      <c r="B1347" s="83">
        <v>20</v>
      </c>
      <c r="C1347" s="84" t="s">
        <v>3601</v>
      </c>
      <c r="D1347" s="84" t="s">
        <v>3602</v>
      </c>
      <c r="E1347" s="84" t="s">
        <v>124</v>
      </c>
      <c r="F1347" s="85">
        <v>1</v>
      </c>
      <c r="G1347" s="86" t="s">
        <v>10103</v>
      </c>
      <c r="H1347" s="86" t="s">
        <v>14</v>
      </c>
      <c r="I1347" s="87">
        <f>VLOOKUP(A1347,'[2]AJUSTE DE VALOR AN_11.5_MED_VIG'!$A$6:$I$6297,9,0)</f>
        <v>7.9572977703888856</v>
      </c>
    </row>
    <row r="1348" s="81" customFormat="1" ht="15" customHeight="1">
      <c r="A1348" s="82">
        <v>90167201</v>
      </c>
      <c r="B1348" s="83">
        <v>20</v>
      </c>
      <c r="C1348" s="84" t="s">
        <v>687</v>
      </c>
      <c r="D1348" s="84" t="s">
        <v>689</v>
      </c>
      <c r="E1348" s="84" t="s">
        <v>92</v>
      </c>
      <c r="F1348" s="85">
        <v>1</v>
      </c>
      <c r="G1348" s="86" t="s">
        <v>10103</v>
      </c>
      <c r="H1348" s="86" t="s">
        <v>14</v>
      </c>
      <c r="I1348" s="87">
        <f>VLOOKUP(A1348,'[2]AJUSTE DE VALOR AN_11.5_MED_VIG'!$A$6:$I$6297,9,0)</f>
        <v>1.2624615908592427</v>
      </c>
    </row>
    <row r="1349" s="81" customFormat="1" ht="15" customHeight="1">
      <c r="A1349" s="82">
        <v>90141660</v>
      </c>
      <c r="B1349" s="83">
        <v>20</v>
      </c>
      <c r="C1349" s="84" t="s">
        <v>6276</v>
      </c>
      <c r="D1349" s="84" t="s">
        <v>6277</v>
      </c>
      <c r="E1349" s="84" t="s">
        <v>3491</v>
      </c>
      <c r="F1349" s="85">
        <v>1000</v>
      </c>
      <c r="G1349" s="86" t="s">
        <v>6251</v>
      </c>
      <c r="H1349" s="86" t="s">
        <v>19</v>
      </c>
      <c r="I1349" s="87">
        <f>VLOOKUP(A1349,'[2]AJUSTE DE VALOR AN_11.5_MED_VIG'!$A$6:$I$6297,9,0)</f>
        <v>4.59639670563926e-002</v>
      </c>
    </row>
    <row r="1350" s="81" customFormat="1" ht="15" customHeight="1">
      <c r="A1350" s="82">
        <v>90265335</v>
      </c>
      <c r="B1350" s="83">
        <v>20</v>
      </c>
      <c r="C1350" s="84" t="s">
        <v>3960</v>
      </c>
      <c r="D1350" s="84" t="s">
        <v>3960</v>
      </c>
      <c r="E1350" s="84" t="s">
        <v>21</v>
      </c>
      <c r="F1350" s="85">
        <v>1</v>
      </c>
      <c r="G1350" s="86" t="s">
        <v>10103</v>
      </c>
      <c r="H1350" s="86" t="s">
        <v>14</v>
      </c>
      <c r="I1350" s="87">
        <f>VLOOKUP(A1350,'[2]AJUSTE DE VALOR AN_11.5_MED_VIG'!$A$6:$I$6297,9,0)</f>
        <v>3.8809465064297748</v>
      </c>
    </row>
    <row r="1351" s="81" customFormat="1" ht="15" customHeight="1">
      <c r="A1351" s="82">
        <v>90223217</v>
      </c>
      <c r="B1351" s="83">
        <v>20</v>
      </c>
      <c r="C1351" s="84" t="s">
        <v>9018</v>
      </c>
      <c r="D1351" s="84" t="s">
        <v>9019</v>
      </c>
      <c r="E1351" s="84" t="s">
        <v>871</v>
      </c>
      <c r="F1351" s="85">
        <v>1</v>
      </c>
      <c r="G1351" s="86" t="s">
        <v>13</v>
      </c>
      <c r="H1351" s="86" t="s">
        <v>14</v>
      </c>
      <c r="I1351" s="87">
        <f>VLOOKUP(A1351,'[2]AJUSTE DE VALOR AN_11.5_MED_VIG'!$A$6:$I$6297,9,0)</f>
        <v>27.819325802647157</v>
      </c>
    </row>
    <row r="1352" s="81" customFormat="1" ht="15" customHeight="1">
      <c r="A1352" s="82">
        <v>92459609</v>
      </c>
      <c r="B1352" s="83">
        <v>20</v>
      </c>
      <c r="C1352" s="84" t="s">
        <v>7419</v>
      </c>
      <c r="D1352" s="84" t="s">
        <v>7420</v>
      </c>
      <c r="E1352" s="84" t="s">
        <v>146</v>
      </c>
      <c r="F1352" s="85">
        <v>1</v>
      </c>
      <c r="G1352" s="86" t="s">
        <v>10103</v>
      </c>
      <c r="H1352" s="86" t="s">
        <v>14</v>
      </c>
      <c r="I1352" s="87">
        <f>VLOOKUP(A1352,'[2]AJUSTE DE VALOR AN_11.5_MED_VIG'!$A$6:$I$6297,9,0)</f>
        <v>2.3712947695598814</v>
      </c>
    </row>
    <row r="1353" s="81" customFormat="1" ht="15" customHeight="1">
      <c r="A1353" s="82">
        <v>92264280</v>
      </c>
      <c r="B1353" s="83">
        <v>20</v>
      </c>
      <c r="C1353" s="84" t="s">
        <v>515</v>
      </c>
      <c r="D1353" s="84" t="s">
        <v>515</v>
      </c>
      <c r="E1353" s="84" t="s">
        <v>334</v>
      </c>
      <c r="F1353" s="85">
        <v>1</v>
      </c>
      <c r="G1353" s="86" t="s">
        <v>64</v>
      </c>
      <c r="H1353" s="86" t="s">
        <v>14</v>
      </c>
      <c r="I1353" s="87">
        <f>VLOOKUP(A1353,'[2]AJUSTE DE VALOR AN_11.5_MED_VIG'!$A$6:$I$6297,9,0)</f>
        <v>1.4657298727918655</v>
      </c>
    </row>
    <row r="1354" s="81" customFormat="1" ht="15" customHeight="1">
      <c r="A1354" s="82">
        <v>92456537</v>
      </c>
      <c r="B1354" s="83">
        <v>20</v>
      </c>
      <c r="C1354" s="84" t="s">
        <v>199</v>
      </c>
      <c r="D1354" s="84" t="s">
        <v>200</v>
      </c>
      <c r="E1354" s="84" t="s">
        <v>190</v>
      </c>
      <c r="F1354" s="85">
        <v>120</v>
      </c>
      <c r="G1354" s="86" t="s">
        <v>18</v>
      </c>
      <c r="H1354" s="86" t="s">
        <v>19</v>
      </c>
      <c r="I1354" s="87">
        <f>VLOOKUP(A1354,'[2]AJUSTE DE VALOR AN_11.5_MED_VIG'!$A$6:$I$6297,9,0)</f>
        <v>0.38847224916345785</v>
      </c>
    </row>
    <row r="1355" s="81" customFormat="1" ht="15" customHeight="1">
      <c r="A1355" s="82">
        <v>92381685</v>
      </c>
      <c r="B1355" s="83">
        <v>20</v>
      </c>
      <c r="C1355" s="84" t="s">
        <v>3478</v>
      </c>
      <c r="D1355" s="84" t="s">
        <v>3479</v>
      </c>
      <c r="E1355" s="84" t="s">
        <v>603</v>
      </c>
      <c r="F1355" s="85">
        <v>1</v>
      </c>
      <c r="G1355" s="86" t="s">
        <v>64</v>
      </c>
      <c r="H1355" s="86" t="s">
        <v>14</v>
      </c>
      <c r="I1355" s="87">
        <f>VLOOKUP(A1355,'[2]AJUSTE DE VALOR AN_11.5_MED_VIG'!$A$6:$I$6297,9,0)</f>
        <v>3.5397315910463392</v>
      </c>
    </row>
    <row r="1356" s="81" customFormat="1" ht="15" customHeight="1">
      <c r="A1356" s="82">
        <v>92461875</v>
      </c>
      <c r="B1356" s="83">
        <v>20</v>
      </c>
      <c r="C1356" s="84" t="s">
        <v>3554</v>
      </c>
      <c r="D1356" s="84" t="s">
        <v>3555</v>
      </c>
      <c r="E1356" s="84" t="s">
        <v>279</v>
      </c>
      <c r="F1356" s="85">
        <v>1</v>
      </c>
      <c r="G1356" s="86" t="s">
        <v>64</v>
      </c>
      <c r="H1356" s="86" t="s">
        <v>14</v>
      </c>
      <c r="I1356" s="87">
        <f>VLOOKUP(A1356,'[2]AJUSTE DE VALOR AN_11.5_MED_VIG'!$A$6:$I$6297,9,0)</f>
        <v>1.1934993542155692</v>
      </c>
    </row>
    <row r="1357" s="81" customFormat="1" ht="15" customHeight="1">
      <c r="A1357" s="82">
        <v>92428363</v>
      </c>
      <c r="B1357" s="83">
        <v>20</v>
      </c>
      <c r="C1357" s="84" t="s">
        <v>4083</v>
      </c>
      <c r="D1357" s="84" t="s">
        <v>4084</v>
      </c>
      <c r="E1357" s="84" t="s">
        <v>461</v>
      </c>
      <c r="F1357" s="85">
        <v>1</v>
      </c>
      <c r="G1357" s="86" t="s">
        <v>10103</v>
      </c>
      <c r="H1357" s="86" t="s">
        <v>14</v>
      </c>
      <c r="I1357" s="87">
        <f>VLOOKUP(A1357,'[2]AJUSTE DE VALOR AN_11.5_MED_VIG'!$A$6:$I$6297,9,0)</f>
        <v>1.4245863298269013</v>
      </c>
    </row>
    <row r="1358" s="81" customFormat="1" ht="15" customHeight="1">
      <c r="A1358" s="82">
        <v>90151305</v>
      </c>
      <c r="B1358" s="83">
        <v>20</v>
      </c>
      <c r="C1358" s="84" t="s">
        <v>8995</v>
      </c>
      <c r="D1358" s="84" t="s">
        <v>8996</v>
      </c>
      <c r="E1358" s="84" t="s">
        <v>39</v>
      </c>
      <c r="F1358" s="85">
        <v>1</v>
      </c>
      <c r="G1358" s="86" t="s">
        <v>13</v>
      </c>
      <c r="H1358" s="86" t="s">
        <v>14</v>
      </c>
      <c r="I1358" s="87">
        <f>VLOOKUP(A1358,'[2]AJUSTE DE VALOR AN_11.5_MED_VIG'!$A$6:$I$6297,9,0)</f>
        <v>55.57623966538025</v>
      </c>
    </row>
    <row r="1359" s="81" customFormat="1" ht="15" customHeight="1">
      <c r="A1359" s="82">
        <v>92467075</v>
      </c>
      <c r="B1359" s="83">
        <v>20</v>
      </c>
      <c r="C1359" s="84" t="s">
        <v>226</v>
      </c>
      <c r="D1359" s="84" t="s">
        <v>226</v>
      </c>
      <c r="E1359" s="84" t="s">
        <v>31</v>
      </c>
      <c r="F1359" s="85">
        <v>1</v>
      </c>
      <c r="G1359" s="86" t="s">
        <v>10103</v>
      </c>
      <c r="H1359" s="86" t="s">
        <v>14</v>
      </c>
      <c r="I1359" s="87">
        <f>VLOOKUP(A1359,'[2]AJUSTE DE VALOR AN_11.5_MED_VIG'!$A$6:$I$6297,9,0)</f>
        <v>3.5803284133658231</v>
      </c>
    </row>
    <row r="1360" s="81" customFormat="1" ht="15" customHeight="1">
      <c r="A1360" s="82">
        <v>90135636</v>
      </c>
      <c r="B1360" s="83">
        <v>20</v>
      </c>
      <c r="C1360" s="84" t="s">
        <v>8952</v>
      </c>
      <c r="D1360" s="84" t="s">
        <v>8957</v>
      </c>
      <c r="E1360" s="84" t="s">
        <v>207</v>
      </c>
      <c r="F1360" s="85">
        <v>1</v>
      </c>
      <c r="G1360" s="86" t="s">
        <v>10036</v>
      </c>
      <c r="H1360" s="86" t="s">
        <v>14</v>
      </c>
      <c r="I1360" s="87">
        <f>VLOOKUP(A1360,'[2]AJUSTE DE VALOR AN_11.5_MED_VIG'!$A$6:$I$6297,9,0)</f>
        <v>13.207012590727551</v>
      </c>
    </row>
    <row r="1361" s="81" customFormat="1" ht="15" customHeight="1">
      <c r="A1361" s="82">
        <v>90278992</v>
      </c>
      <c r="B1361" s="83">
        <v>20</v>
      </c>
      <c r="C1361" s="84" t="s">
        <v>8352</v>
      </c>
      <c r="D1361" s="84" t="s">
        <v>8358</v>
      </c>
      <c r="E1361" s="84" t="s">
        <v>946</v>
      </c>
      <c r="F1361" s="85">
        <v>1</v>
      </c>
      <c r="G1361" s="86" t="s">
        <v>13</v>
      </c>
      <c r="H1361" s="86" t="s">
        <v>14</v>
      </c>
      <c r="I1361" s="87">
        <f>VLOOKUP(A1361,'[2]AJUSTE DE VALOR AN_11.5_MED_VIG'!$A$6:$I$6297,9,0)</f>
        <v>106.77466673172</v>
      </c>
    </row>
    <row r="1362" s="81" customFormat="1" ht="15" customHeight="1">
      <c r="A1362" s="82">
        <v>92437516</v>
      </c>
      <c r="B1362" s="83">
        <v>20</v>
      </c>
      <c r="C1362" s="84" t="s">
        <v>8833</v>
      </c>
      <c r="D1362" s="84" t="s">
        <v>8835</v>
      </c>
      <c r="E1362" s="84" t="s">
        <v>73</v>
      </c>
      <c r="F1362" s="85">
        <v>1</v>
      </c>
      <c r="G1362" s="86" t="s">
        <v>10103</v>
      </c>
      <c r="H1362" s="86" t="s">
        <v>14</v>
      </c>
      <c r="I1362" s="87">
        <f>VLOOKUP(A1362,'[2]AJUSTE DE VALOR AN_11.5_MED_VIG'!$A$6:$I$6297,9,0)</f>
        <v>2.1204994911868962</v>
      </c>
    </row>
    <row r="1363" s="81" customFormat="1" ht="15" customHeight="1">
      <c r="A1363" s="82">
        <v>90249020</v>
      </c>
      <c r="B1363" s="83">
        <v>20</v>
      </c>
      <c r="C1363" s="84" t="s">
        <v>1923</v>
      </c>
      <c r="D1363" s="84" t="s">
        <v>1927</v>
      </c>
      <c r="E1363" s="84" t="s">
        <v>247</v>
      </c>
      <c r="F1363" s="85">
        <v>1</v>
      </c>
      <c r="G1363" s="86" t="s">
        <v>13</v>
      </c>
      <c r="H1363" s="86" t="s">
        <v>14</v>
      </c>
      <c r="I1363" s="87">
        <f>VLOOKUP(A1363,'[2]AJUSTE DE VALOR AN_11.5_MED_VIG'!$A$6:$I$6297,9,0)</f>
        <v>12.85289790373519</v>
      </c>
    </row>
    <row r="1364" s="81" customFormat="1" ht="15" customHeight="1">
      <c r="A1364" s="82">
        <v>90193512</v>
      </c>
      <c r="B1364" s="83">
        <v>20</v>
      </c>
      <c r="C1364" s="84" t="s">
        <v>2574</v>
      </c>
      <c r="D1364" s="84" t="s">
        <v>2574</v>
      </c>
      <c r="E1364" s="84" t="s">
        <v>504</v>
      </c>
      <c r="F1364" s="85">
        <v>1</v>
      </c>
      <c r="G1364" s="86" t="s">
        <v>64</v>
      </c>
      <c r="H1364" s="86" t="s">
        <v>14</v>
      </c>
      <c r="I1364" s="87">
        <f>VLOOKUP(A1364,'[2]AJUSTE DE VALOR AN_11.5_MED_VIG'!$A$6:$I$6297,9,0)</f>
        <v>0.30397431824886101</v>
      </c>
    </row>
    <row r="1365" s="81" customFormat="1" ht="15" customHeight="1">
      <c r="A1365" s="82">
        <v>92469957</v>
      </c>
      <c r="B1365" s="83">
        <v>20</v>
      </c>
      <c r="C1365" s="84" t="s">
        <v>7521</v>
      </c>
      <c r="D1365" s="84" t="s">
        <v>7521</v>
      </c>
      <c r="E1365" s="84" t="s">
        <v>24</v>
      </c>
      <c r="F1365" s="85">
        <v>60</v>
      </c>
      <c r="G1365" s="86" t="s">
        <v>10077</v>
      </c>
      <c r="H1365" s="86" t="s">
        <v>19</v>
      </c>
      <c r="I1365" s="87">
        <f>VLOOKUP(A1365,'[2]AJUSTE DE VALOR AN_11.5_MED_VIG'!$A$6:$I$6297,9,0)</f>
        <v>0.51822998275149723</v>
      </c>
    </row>
    <row r="1366" s="81" customFormat="1" ht="15" customHeight="1">
      <c r="A1366" s="82">
        <v>92456839</v>
      </c>
      <c r="B1366" s="83">
        <v>20</v>
      </c>
      <c r="C1366" s="84" t="s">
        <v>204</v>
      </c>
      <c r="D1366" s="84" t="s">
        <v>204</v>
      </c>
      <c r="E1366" s="84" t="s">
        <v>39</v>
      </c>
      <c r="F1366" s="85">
        <v>1</v>
      </c>
      <c r="G1366" s="86" t="s">
        <v>193</v>
      </c>
      <c r="H1366" s="86" t="s">
        <v>14</v>
      </c>
      <c r="I1366" s="87">
        <f>VLOOKUP(A1366,'[2]AJUSTE DE VALOR AN_11.5_MED_VIG'!$A$6:$I$6297,9,0)</f>
        <v>3.1789858092898591</v>
      </c>
    </row>
    <row r="1367" s="81" customFormat="1" ht="15" customHeight="1">
      <c r="A1367" s="82">
        <v>90181379</v>
      </c>
      <c r="B1367" s="83">
        <v>20</v>
      </c>
      <c r="C1367" s="84" t="s">
        <v>172</v>
      </c>
      <c r="D1367" s="84" t="s">
        <v>179</v>
      </c>
      <c r="E1367" s="84" t="s">
        <v>24</v>
      </c>
      <c r="F1367" s="85">
        <v>1</v>
      </c>
      <c r="G1367" s="86" t="s">
        <v>10036</v>
      </c>
      <c r="H1367" s="86" t="s">
        <v>14</v>
      </c>
      <c r="I1367" s="87">
        <f>VLOOKUP(A1367,'[2]AJUSTE DE VALOR AN_11.5_MED_VIG'!$A$6:$I$6297,9,0)</f>
        <v>2.3926051090971048</v>
      </c>
    </row>
    <row r="1368" s="81" customFormat="1" ht="15" customHeight="1">
      <c r="A1368" s="82">
        <v>90284798</v>
      </c>
      <c r="B1368" s="83">
        <v>20</v>
      </c>
      <c r="C1368" s="84" t="s">
        <v>2651</v>
      </c>
      <c r="D1368" s="84" t="s">
        <v>2651</v>
      </c>
      <c r="E1368" s="84" t="s">
        <v>502</v>
      </c>
      <c r="F1368" s="85">
        <v>1</v>
      </c>
      <c r="G1368" s="86" t="s">
        <v>485</v>
      </c>
      <c r="H1368" s="86" t="s">
        <v>14</v>
      </c>
      <c r="I1368" s="87">
        <f>VLOOKUP(A1368,'[2]AJUSTE DE VALOR AN_11.5_MED_VIG'!$A$6:$I$6297,9,0)</f>
        <v>5.3140799431617172</v>
      </c>
    </row>
    <row r="1369" s="81" customFormat="1" ht="15" customHeight="1">
      <c r="A1369" s="82">
        <v>90284828</v>
      </c>
      <c r="B1369" s="83">
        <v>20</v>
      </c>
      <c r="C1369" s="84" t="s">
        <v>2660</v>
      </c>
      <c r="D1369" s="84" t="s">
        <v>2660</v>
      </c>
      <c r="E1369" s="84" t="s">
        <v>573</v>
      </c>
      <c r="F1369" s="85">
        <v>1</v>
      </c>
      <c r="G1369" s="86" t="s">
        <v>10036</v>
      </c>
      <c r="H1369" s="86" t="s">
        <v>14</v>
      </c>
      <c r="I1369" s="87">
        <f>VLOOKUP(A1369,'[2]AJUSTE DE VALOR AN_11.5_MED_VIG'!$A$6:$I$6297,9,0)</f>
        <v>8.8061344002255773</v>
      </c>
    </row>
    <row r="1370" s="81" customFormat="1" ht="15" customHeight="1">
      <c r="A1370" s="82">
        <v>90311078</v>
      </c>
      <c r="B1370" s="83">
        <v>20</v>
      </c>
      <c r="C1370" s="84" t="s">
        <v>2604</v>
      </c>
      <c r="D1370" s="84" t="s">
        <v>2604</v>
      </c>
      <c r="E1370" s="84" t="s">
        <v>563</v>
      </c>
      <c r="F1370" s="85">
        <v>1</v>
      </c>
      <c r="G1370" s="86" t="s">
        <v>64</v>
      </c>
      <c r="H1370" s="86" t="s">
        <v>14</v>
      </c>
      <c r="I1370" s="87">
        <f>VLOOKUP(A1370,'[2]AJUSTE DE VALOR AN_11.5_MED_VIG'!$A$6:$I$6297,9,0)</f>
        <v>0.55947290460134524</v>
      </c>
    </row>
    <row r="1371" s="81" customFormat="1" ht="15" customHeight="1">
      <c r="A1371" s="82">
        <v>90333055</v>
      </c>
      <c r="B1371" s="83">
        <v>20</v>
      </c>
      <c r="C1371" s="84" t="s">
        <v>6929</v>
      </c>
      <c r="D1371" s="84" t="s">
        <v>6930</v>
      </c>
      <c r="E1371" s="84" t="s">
        <v>69</v>
      </c>
      <c r="F1371" s="85">
        <v>1</v>
      </c>
      <c r="G1371" s="86" t="s">
        <v>10103</v>
      </c>
      <c r="H1371" s="86" t="s">
        <v>14</v>
      </c>
      <c r="I1371" s="87">
        <f>VLOOKUP(A1371,'[2]AJUSTE DE VALOR AN_11.5_MED_VIG'!$A$6:$I$6297,9,0)</f>
        <v>1.0210769079238307</v>
      </c>
    </row>
    <row r="1372" s="81" customFormat="1" ht="15" customHeight="1">
      <c r="A1372" s="82">
        <v>92378340</v>
      </c>
      <c r="B1372" s="83">
        <v>20</v>
      </c>
      <c r="C1372" s="84" t="s">
        <v>5535</v>
      </c>
      <c r="D1372" s="84" t="s">
        <v>5536</v>
      </c>
      <c r="E1372" s="84" t="s">
        <v>146</v>
      </c>
      <c r="F1372" s="85">
        <v>1</v>
      </c>
      <c r="G1372" s="86" t="s">
        <v>436</v>
      </c>
      <c r="H1372" s="86" t="s">
        <v>14</v>
      </c>
      <c r="I1372" s="87">
        <f>VLOOKUP(A1372,'[2]AJUSTE DE VALOR AN_11.5_MED_VIG'!$A$6:$I$6297,9,0)</f>
        <v>1.7449202794920891</v>
      </c>
    </row>
    <row r="1373" s="81" customFormat="1" ht="15" customHeight="1">
      <c r="A1373" s="82">
        <v>90199308</v>
      </c>
      <c r="B1373" s="83">
        <v>20</v>
      </c>
      <c r="C1373" s="84" t="s">
        <v>2601</v>
      </c>
      <c r="D1373" s="84" t="s">
        <v>2602</v>
      </c>
      <c r="E1373" s="84" t="s">
        <v>620</v>
      </c>
      <c r="F1373" s="85">
        <v>1</v>
      </c>
      <c r="G1373" s="86" t="s">
        <v>10036</v>
      </c>
      <c r="H1373" s="86" t="s">
        <v>14</v>
      </c>
      <c r="I1373" s="87">
        <f>VLOOKUP(A1373,'[2]AJUSTE DE VALOR AN_11.5_MED_VIG'!$A$6:$I$6297,9,0)</f>
        <v>5.804330253416695</v>
      </c>
    </row>
    <row r="1374" s="81" customFormat="1" ht="15" customHeight="1">
      <c r="A1374" s="82">
        <v>92254500</v>
      </c>
      <c r="B1374" s="83">
        <v>20</v>
      </c>
      <c r="C1374" s="84" t="s">
        <v>4635</v>
      </c>
      <c r="D1374" s="84" t="s">
        <v>4636</v>
      </c>
      <c r="E1374" s="84" t="s">
        <v>69</v>
      </c>
      <c r="F1374" s="85">
        <v>1</v>
      </c>
      <c r="G1374" s="86" t="s">
        <v>10103</v>
      </c>
      <c r="H1374" s="86" t="s">
        <v>14</v>
      </c>
      <c r="I1374" s="87">
        <f>VLOOKUP(A1374,'[2]AJUSTE DE VALOR AN_11.5_MED_VIG'!$A$6:$I$6297,9,0)</f>
        <v>0.83457558094071627</v>
      </c>
    </row>
    <row r="1375" s="81" customFormat="1" ht="15" customHeight="1">
      <c r="A1375" s="82">
        <v>90199448</v>
      </c>
      <c r="B1375" s="83">
        <v>20</v>
      </c>
      <c r="C1375" s="84" t="s">
        <v>8897</v>
      </c>
      <c r="D1375" s="84" t="s">
        <v>8898</v>
      </c>
      <c r="E1375" s="84" t="s">
        <v>620</v>
      </c>
      <c r="F1375" s="85">
        <v>1</v>
      </c>
      <c r="G1375" s="86" t="s">
        <v>10036</v>
      </c>
      <c r="H1375" s="86" t="s">
        <v>14</v>
      </c>
      <c r="I1375" s="87">
        <f>VLOOKUP(A1375,'[2]AJUSTE DE VALOR AN_11.5_MED_VIG'!$A$6:$I$6297,9,0)</f>
        <v>10.65101471179349</v>
      </c>
    </row>
    <row r="1376" s="81" customFormat="1" ht="15" customHeight="1">
      <c r="A1376" s="82">
        <v>90161637</v>
      </c>
      <c r="B1376" s="83">
        <v>20</v>
      </c>
      <c r="C1376" s="84" t="s">
        <v>6494</v>
      </c>
      <c r="D1376" s="84" t="s">
        <v>6495</v>
      </c>
      <c r="E1376" s="84" t="s">
        <v>90</v>
      </c>
      <c r="F1376" s="85">
        <v>120</v>
      </c>
      <c r="G1376" s="86" t="s">
        <v>18</v>
      </c>
      <c r="H1376" s="86" t="s">
        <v>19</v>
      </c>
      <c r="I1376" s="87">
        <f>VLOOKUP(A1376,'[2]AJUSTE DE VALOR AN_11.5_MED_VIG'!$A$6:$I$6297,9,0)</f>
        <v>0.2352870324376064</v>
      </c>
    </row>
    <row r="1377" s="81" customFormat="1" ht="15" customHeight="1">
      <c r="A1377" s="82">
        <v>92414214</v>
      </c>
      <c r="B1377" s="83">
        <v>20</v>
      </c>
      <c r="C1377" s="84" t="s">
        <v>7427</v>
      </c>
      <c r="D1377" s="84" t="s">
        <v>7428</v>
      </c>
      <c r="E1377" s="84" t="s">
        <v>894</v>
      </c>
      <c r="F1377" s="85">
        <v>15</v>
      </c>
      <c r="G1377" s="86" t="s">
        <v>10077</v>
      </c>
      <c r="H1377" s="86" t="s">
        <v>19</v>
      </c>
      <c r="I1377" s="87">
        <f>VLOOKUP(A1377,'[2]AJUSTE DE VALOR AN_11.5_MED_VIG'!$A$6:$I$6297,9,0)</f>
        <v>0.89512451566167683</v>
      </c>
    </row>
    <row r="1378" s="81" customFormat="1" ht="15" customHeight="1">
      <c r="A1378" s="82">
        <v>90190084</v>
      </c>
      <c r="B1378" s="82">
        <v>20</v>
      </c>
      <c r="C1378" s="99" t="s">
        <v>9772</v>
      </c>
      <c r="D1378" s="84" t="s">
        <v>9773</v>
      </c>
      <c r="E1378" s="84" t="s">
        <v>146</v>
      </c>
      <c r="F1378" s="85">
        <v>1</v>
      </c>
      <c r="G1378" s="85" t="s">
        <v>10103</v>
      </c>
      <c r="H1378" s="86" t="s">
        <v>14</v>
      </c>
      <c r="I1378" s="87">
        <f>VLOOKUP(A1378,'[2]AJUSTE DE VALOR AN_11.5_MED_VIG'!$A$6:$I$6297,9,0)</f>
        <v>3.4084577029387675</v>
      </c>
    </row>
    <row r="1379" s="81" customFormat="1" ht="15" customHeight="1">
      <c r="A1379" s="82">
        <v>92382592</v>
      </c>
      <c r="B1379" s="83">
        <v>20</v>
      </c>
      <c r="C1379" s="84" t="s">
        <v>4825</v>
      </c>
      <c r="D1379" s="84" t="s">
        <v>4826</v>
      </c>
      <c r="E1379" s="84" t="s">
        <v>603</v>
      </c>
      <c r="F1379" s="85">
        <v>1</v>
      </c>
      <c r="G1379" s="86" t="s">
        <v>64</v>
      </c>
      <c r="H1379" s="86" t="s">
        <v>14</v>
      </c>
      <c r="I1379" s="87">
        <f>VLOOKUP(A1379,'[2]AJUSTE DE VALOR AN_11.5_MED_VIG'!$A$6:$I$6297,9,0)</f>
        <v>8.9940471796086037</v>
      </c>
    </row>
    <row r="1380" s="81" customFormat="1" ht="15" customHeight="1">
      <c r="A1380" s="82">
        <v>92370110</v>
      </c>
      <c r="B1380" s="83">
        <v>20</v>
      </c>
      <c r="C1380" s="84" t="s">
        <v>5398</v>
      </c>
      <c r="D1380" s="84" t="s">
        <v>5398</v>
      </c>
      <c r="E1380" s="84" t="s">
        <v>244</v>
      </c>
      <c r="F1380" s="85">
        <v>1</v>
      </c>
      <c r="G1380" s="86" t="s">
        <v>64</v>
      </c>
      <c r="H1380" s="86" t="s">
        <v>14</v>
      </c>
      <c r="I1380" s="87">
        <f>VLOOKUP(A1380,'[2]AJUSTE DE VALOR AN_11.5_MED_VIG'!$A$6:$I$6297,9,0)</f>
        <v>3.5451169012121144</v>
      </c>
    </row>
    <row r="1381" s="81" customFormat="1" ht="15" customHeight="1">
      <c r="A1381" s="82">
        <v>90267524</v>
      </c>
      <c r="B1381" s="83">
        <v>20</v>
      </c>
      <c r="C1381" s="84" t="s">
        <v>4492</v>
      </c>
      <c r="D1381" s="84" t="s">
        <v>4493</v>
      </c>
      <c r="E1381" s="84" t="s">
        <v>139</v>
      </c>
      <c r="F1381" s="85">
        <v>1</v>
      </c>
      <c r="G1381" s="86" t="s">
        <v>10103</v>
      </c>
      <c r="H1381" s="86" t="s">
        <v>14</v>
      </c>
      <c r="I1381" s="87">
        <f>VLOOKUP(A1381,'[2]AJUSTE DE VALOR AN_11.5_MED_VIG'!$A$6:$I$6297,9,0)</f>
        <v>1.6319835512730292</v>
      </c>
    </row>
    <row r="1382" s="81" customFormat="1" ht="15" customHeight="1">
      <c r="A1382" s="82">
        <v>90190017</v>
      </c>
      <c r="B1382" s="83">
        <v>20</v>
      </c>
      <c r="C1382" s="84" t="s">
        <v>7221</v>
      </c>
      <c r="D1382" s="84" t="s">
        <v>7222</v>
      </c>
      <c r="E1382" s="84" t="s">
        <v>69</v>
      </c>
      <c r="F1382" s="85">
        <v>1</v>
      </c>
      <c r="G1382" s="86" t="s">
        <v>10103</v>
      </c>
      <c r="H1382" s="86" t="s">
        <v>14</v>
      </c>
      <c r="I1382" s="87">
        <f>VLOOKUP(A1382,'[2]AJUSTE DE VALOR AN_11.5_MED_VIG'!$A$6:$I$6297,9,0)</f>
        <v>0.77697938470485783</v>
      </c>
    </row>
    <row r="1383" s="81" customFormat="1" ht="15" customHeight="1">
      <c r="A1383" s="82">
        <v>90248856</v>
      </c>
      <c r="B1383" s="83">
        <v>20</v>
      </c>
      <c r="C1383" s="84" t="s">
        <v>3751</v>
      </c>
      <c r="D1383" s="84" t="s">
        <v>3751</v>
      </c>
      <c r="E1383" s="84" t="s">
        <v>247</v>
      </c>
      <c r="F1383" s="85">
        <v>1</v>
      </c>
      <c r="G1383" s="86" t="s">
        <v>64</v>
      </c>
      <c r="H1383" s="86" t="s">
        <v>14</v>
      </c>
      <c r="I1383" s="87">
        <f>VLOOKUP(A1383,'[2]AJUSTE DE VALOR AN_11.5_MED_VIG'!$A$6:$I$6297,9,0)</f>
        <v>1.890232466310815</v>
      </c>
    </row>
    <row r="1384" s="81" customFormat="1" ht="15" customHeight="1">
      <c r="A1384" s="82">
        <v>90938828</v>
      </c>
      <c r="B1384" s="83">
        <v>20</v>
      </c>
      <c r="C1384" s="84" t="s">
        <v>4443</v>
      </c>
      <c r="D1384" s="84" t="s">
        <v>4443</v>
      </c>
      <c r="E1384" s="84" t="s">
        <v>1744</v>
      </c>
      <c r="F1384" s="85">
        <v>1</v>
      </c>
      <c r="G1384" s="86" t="s">
        <v>10036</v>
      </c>
      <c r="H1384" s="86" t="s">
        <v>14</v>
      </c>
      <c r="I1384" s="87">
        <f>VLOOKUP(A1384,'[2]AJUSTE DE VALOR AN_11.5_MED_VIG'!$A$6:$I$6297,9,0)</f>
        <v>73.3170785807269</v>
      </c>
    </row>
    <row r="1385" s="81" customFormat="1" ht="15" customHeight="1">
      <c r="A1385" s="82">
        <v>91527023</v>
      </c>
      <c r="B1385" s="83">
        <v>20</v>
      </c>
      <c r="C1385" s="84" t="s">
        <v>1993</v>
      </c>
      <c r="D1385" s="84" t="s">
        <v>1994</v>
      </c>
      <c r="E1385" s="84" t="s">
        <v>92</v>
      </c>
      <c r="F1385" s="85">
        <v>1</v>
      </c>
      <c r="G1385" s="86" t="s">
        <v>10103</v>
      </c>
      <c r="H1385" s="86" t="s">
        <v>14</v>
      </c>
      <c r="I1385" s="87">
        <f>VLOOKUP(A1385,'[2]AJUSTE DE VALOR AN_11.5_MED_VIG'!$A$6:$I$6297,9,0)</f>
        <v>4.1519929379426035</v>
      </c>
    </row>
    <row r="1386" s="81" customFormat="1" ht="15" customHeight="1">
      <c r="A1386" s="82">
        <v>92457363</v>
      </c>
      <c r="B1386" s="83">
        <v>20</v>
      </c>
      <c r="C1386" s="84" t="s">
        <v>1990</v>
      </c>
      <c r="D1386" s="84" t="s">
        <v>1990</v>
      </c>
      <c r="E1386" s="84" t="s">
        <v>39</v>
      </c>
      <c r="F1386" s="85">
        <v>1</v>
      </c>
      <c r="G1386" s="86" t="s">
        <v>13</v>
      </c>
      <c r="H1386" s="86" t="s">
        <v>14</v>
      </c>
      <c r="I1386" s="87">
        <f>VLOOKUP(A1386,'[2]AJUSTE DE VALOR AN_11.5_MED_VIG'!$A$6:$I$6297,9,0)</f>
        <v>24.760406197765779</v>
      </c>
    </row>
    <row r="1387" s="81" customFormat="1" ht="15" customHeight="1">
      <c r="A1387" s="82">
        <v>90156730</v>
      </c>
      <c r="B1387" s="83">
        <v>20</v>
      </c>
      <c r="C1387" s="84" t="s">
        <v>2218</v>
      </c>
      <c r="D1387" s="84" t="s">
        <v>2219</v>
      </c>
      <c r="E1387" s="84" t="s">
        <v>36</v>
      </c>
      <c r="F1387" s="85">
        <v>1</v>
      </c>
      <c r="G1387" s="86" t="s">
        <v>10103</v>
      </c>
      <c r="H1387" s="86" t="s">
        <v>14</v>
      </c>
      <c r="I1387" s="87">
        <f>VLOOKUP(A1387,'[2]AJUSTE DE VALOR AN_11.5_MED_VIG'!$A$6:$I$6297,9,0)</f>
        <v>2.9457824353013247</v>
      </c>
    </row>
    <row r="1388" s="81" customFormat="1" ht="15" customHeight="1">
      <c r="A1388" s="82">
        <v>90285654</v>
      </c>
      <c r="B1388" s="83">
        <v>20</v>
      </c>
      <c r="C1388" s="84" t="s">
        <v>3429</v>
      </c>
      <c r="D1388" s="84" t="s">
        <v>3429</v>
      </c>
      <c r="E1388" s="84" t="s">
        <v>792</v>
      </c>
      <c r="F1388" s="85">
        <v>30</v>
      </c>
      <c r="G1388" s="86" t="s">
        <v>10077</v>
      </c>
      <c r="H1388" s="86" t="s">
        <v>19</v>
      </c>
      <c r="I1388" s="87">
        <f>VLOOKUP(A1388,'[2]AJUSTE DE VALOR AN_11.5_MED_VIG'!$A$6:$I$6297,9,0)</f>
        <v>0.15704124500232894</v>
      </c>
    </row>
    <row r="1389" s="81" customFormat="1" ht="15" customHeight="1">
      <c r="A1389" s="82">
        <v>92355110</v>
      </c>
      <c r="B1389" s="83">
        <v>20</v>
      </c>
      <c r="C1389" s="84" t="s">
        <v>7860</v>
      </c>
      <c r="D1389" s="84" t="s">
        <v>7861</v>
      </c>
      <c r="E1389" s="84" t="s">
        <v>414</v>
      </c>
      <c r="F1389" s="85">
        <v>1</v>
      </c>
      <c r="G1389" s="86" t="s">
        <v>64</v>
      </c>
      <c r="H1389" s="86" t="s">
        <v>14</v>
      </c>
      <c r="I1389" s="87">
        <f>VLOOKUP(A1389,'[2]AJUSTE DE VALOR AN_11.5_MED_VIG'!$A$6:$I$6297,9,0)</f>
        <v>15.087178557725052</v>
      </c>
    </row>
    <row r="1390" s="81" customFormat="1" ht="15" customHeight="1">
      <c r="A1390" s="82">
        <v>90244010</v>
      </c>
      <c r="B1390" s="83">
        <v>20</v>
      </c>
      <c r="C1390" s="84" t="s">
        <v>3459</v>
      </c>
      <c r="D1390" s="84" t="s">
        <v>3461</v>
      </c>
      <c r="E1390" s="84" t="s">
        <v>633</v>
      </c>
      <c r="F1390" s="85">
        <v>1</v>
      </c>
      <c r="G1390" s="86" t="s">
        <v>10103</v>
      </c>
      <c r="H1390" s="86" t="s">
        <v>14</v>
      </c>
      <c r="I1390" s="87">
        <f>VLOOKUP(A1390,'[2]AJUSTE DE VALOR AN_11.5_MED_VIG'!$A$6:$I$6297,9,0)</f>
        <v>0.60679008000000001</v>
      </c>
    </row>
    <row r="1391" s="81" customFormat="1" ht="15" customHeight="1">
      <c r="A1391" s="82">
        <v>90282779</v>
      </c>
      <c r="B1391" s="83">
        <v>20</v>
      </c>
      <c r="C1391" s="84" t="s">
        <v>572</v>
      </c>
      <c r="D1391" s="84" t="s">
        <v>572</v>
      </c>
      <c r="E1391" s="84" t="s">
        <v>573</v>
      </c>
      <c r="F1391" s="85">
        <v>1</v>
      </c>
      <c r="G1391" s="86" t="s">
        <v>10036</v>
      </c>
      <c r="H1391" s="86" t="s">
        <v>14</v>
      </c>
      <c r="I1391" s="87">
        <f>VLOOKUP(A1391,'[2]AJUSTE DE VALOR AN_11.5_MED_VIG'!$A$6:$I$6297,9,0)</f>
        <v>11.525562038016686</v>
      </c>
    </row>
    <row r="1392" s="81" customFormat="1" ht="15" customHeight="1">
      <c r="A1392" s="82">
        <v>90127234</v>
      </c>
      <c r="B1392" s="83">
        <v>20</v>
      </c>
      <c r="C1392" s="84" t="s">
        <v>3806</v>
      </c>
      <c r="D1392" s="84" t="s">
        <v>3806</v>
      </c>
      <c r="E1392" s="84" t="s">
        <v>21</v>
      </c>
      <c r="F1392" s="85">
        <v>1</v>
      </c>
      <c r="G1392" s="86" t="s">
        <v>10103</v>
      </c>
      <c r="H1392" s="86" t="s">
        <v>14</v>
      </c>
      <c r="I1392" s="87">
        <f>VLOOKUP(A1392,'[2]AJUSTE DE VALOR AN_11.5_MED_VIG'!$A$6:$I$6297,9,0)</f>
        <v>2.5573768117005766</v>
      </c>
    </row>
    <row r="1393" s="81" customFormat="1" ht="15" customHeight="1">
      <c r="A1393" s="82">
        <v>92455700</v>
      </c>
      <c r="B1393" s="83">
        <v>20</v>
      </c>
      <c r="C1393" s="84" t="s">
        <v>7788</v>
      </c>
      <c r="D1393" s="84" t="s">
        <v>7788</v>
      </c>
      <c r="E1393" s="84" t="s">
        <v>17</v>
      </c>
      <c r="F1393" s="85">
        <v>1</v>
      </c>
      <c r="G1393" s="86" t="s">
        <v>436</v>
      </c>
      <c r="H1393" s="86" t="s">
        <v>14</v>
      </c>
      <c r="I1393" s="87">
        <f>VLOOKUP(A1393,'[2]AJUSTE DE VALOR AN_11.5_MED_VIG'!$A$6:$I$6297,9,0)</f>
        <v>2.4027026473023962</v>
      </c>
    </row>
    <row r="1394" s="81" customFormat="1" ht="15" customHeight="1">
      <c r="A1394" s="82">
        <v>90132483</v>
      </c>
      <c r="B1394" s="83">
        <v>20</v>
      </c>
      <c r="C1394" s="84" t="s">
        <v>3010</v>
      </c>
      <c r="D1394" s="84" t="s">
        <v>3012</v>
      </c>
      <c r="E1394" s="84" t="s">
        <v>81</v>
      </c>
      <c r="F1394" s="85">
        <v>1</v>
      </c>
      <c r="G1394" s="86" t="s">
        <v>10103</v>
      </c>
      <c r="H1394" s="86" t="s">
        <v>14</v>
      </c>
      <c r="I1394" s="87">
        <f>VLOOKUP(A1394,'[2]AJUSTE DE VALOR AN_11.5_MED_VIG'!$A$6:$I$6297,9,0)</f>
        <v>21.07871292728932</v>
      </c>
    </row>
    <row r="1395" s="81" customFormat="1" ht="15" customHeight="1">
      <c r="A1395" s="82">
        <v>90135938</v>
      </c>
      <c r="B1395" s="83">
        <v>20</v>
      </c>
      <c r="C1395" s="84" t="s">
        <v>208</v>
      </c>
      <c r="D1395" s="84" t="s">
        <v>209</v>
      </c>
      <c r="E1395" s="84" t="s">
        <v>207</v>
      </c>
      <c r="F1395" s="85">
        <v>1</v>
      </c>
      <c r="G1395" s="86" t="s">
        <v>64</v>
      </c>
      <c r="H1395" s="86" t="s">
        <v>14</v>
      </c>
      <c r="I1395" s="87">
        <f>VLOOKUP(A1395,'[2]AJUSTE DE VALOR AN_11.5_MED_VIG'!$A$6:$I$6297,9,0)</f>
        <v>3.3509273796347365</v>
      </c>
    </row>
    <row r="1396" s="81" customFormat="1" ht="15" customHeight="1">
      <c r="A1396" s="82">
        <v>90281594</v>
      </c>
      <c r="B1396" s="83">
        <v>20</v>
      </c>
      <c r="C1396" s="84" t="s">
        <v>5721</v>
      </c>
      <c r="D1396" s="84" t="s">
        <v>5721</v>
      </c>
      <c r="E1396" s="84" t="s">
        <v>554</v>
      </c>
      <c r="F1396" s="85">
        <v>1</v>
      </c>
      <c r="G1396" s="86" t="s">
        <v>485</v>
      </c>
      <c r="H1396" s="86" t="s">
        <v>14</v>
      </c>
      <c r="I1396" s="87">
        <f>VLOOKUP(A1396,'[2]AJUSTE DE VALOR AN_11.5_MED_VIG'!$A$6:$I$6297,9,0)</f>
        <v>7.0981803698083858</v>
      </c>
    </row>
    <row r="1397" s="81" customFormat="1" ht="15" customHeight="1">
      <c r="A1397" s="82">
        <v>92258247</v>
      </c>
      <c r="B1397" s="83">
        <v>20</v>
      </c>
      <c r="C1397" s="84" t="s">
        <v>3441</v>
      </c>
      <c r="D1397" s="84" t="s">
        <v>3442</v>
      </c>
      <c r="E1397" s="84" t="s">
        <v>603</v>
      </c>
      <c r="F1397" s="85">
        <v>1</v>
      </c>
      <c r="G1397" s="86" t="s">
        <v>64</v>
      </c>
      <c r="H1397" s="86" t="s">
        <v>14</v>
      </c>
      <c r="I1397" s="87">
        <f>VLOOKUP(A1397,'[2]AJUSTE DE VALOR AN_11.5_MED_VIG'!$A$6:$I$6297,9,0)</f>
        <v>4.96253444803782</v>
      </c>
    </row>
    <row r="1398" s="81" customFormat="1" ht="15" customHeight="1">
      <c r="A1398" s="82">
        <v>92383300</v>
      </c>
      <c r="B1398" s="83">
        <v>20</v>
      </c>
      <c r="C1398" s="84" t="s">
        <v>6660</v>
      </c>
      <c r="D1398" s="84" t="s">
        <v>6661</v>
      </c>
      <c r="E1398" s="84" t="s">
        <v>956</v>
      </c>
      <c r="F1398" s="85">
        <v>5</v>
      </c>
      <c r="G1398" s="86" t="s">
        <v>10077</v>
      </c>
      <c r="H1398" s="86" t="s">
        <v>19</v>
      </c>
      <c r="I1398" s="87">
        <f>VLOOKUP(A1398,'[2]AJUSTE DE VALOR AN_11.5_MED_VIG'!$A$6:$I$6297,9,0)</f>
        <v>3.6393351575492288</v>
      </c>
    </row>
    <row r="1399" s="81" customFormat="1" ht="15" customHeight="1">
      <c r="A1399" s="82">
        <v>90296079</v>
      </c>
      <c r="B1399" s="83">
        <v>20</v>
      </c>
      <c r="C1399" s="84" t="s">
        <v>3580</v>
      </c>
      <c r="D1399" s="84" t="s">
        <v>3581</v>
      </c>
      <c r="E1399" s="84" t="s">
        <v>414</v>
      </c>
      <c r="F1399" s="85">
        <v>1</v>
      </c>
      <c r="G1399" s="86" t="s">
        <v>10103</v>
      </c>
      <c r="H1399" s="86" t="s">
        <v>14</v>
      </c>
      <c r="I1399" s="87">
        <f>VLOOKUP(A1399,'[2]AJUSTE DE VALOR AN_11.5_MED_VIG'!$A$6:$I$6297,9,0)</f>
        <v>3.1564541765955694</v>
      </c>
    </row>
    <row r="1400" s="81" customFormat="1" ht="15" customHeight="1">
      <c r="A1400" s="82">
        <v>90305337</v>
      </c>
      <c r="B1400" s="83">
        <v>20</v>
      </c>
      <c r="C1400" s="84" t="s">
        <v>5327</v>
      </c>
      <c r="D1400" s="84" t="s">
        <v>5328</v>
      </c>
      <c r="E1400" s="84" t="s">
        <v>235</v>
      </c>
      <c r="F1400" s="85">
        <v>1</v>
      </c>
      <c r="G1400" s="86" t="s">
        <v>70</v>
      </c>
      <c r="H1400" s="86" t="s">
        <v>14</v>
      </c>
      <c r="I1400" s="87">
        <f>VLOOKUP(A1400,'[2]AJUSTE DE VALOR AN_11.5_MED_VIG'!$A$6:$I$6297,9,0)</f>
        <v>20.430824471505993</v>
      </c>
    </row>
    <row r="1401" s="81" customFormat="1" ht="15" customHeight="1">
      <c r="A1401" s="82">
        <v>92382053</v>
      </c>
      <c r="B1401" s="83">
        <v>20</v>
      </c>
      <c r="C1401" s="84" t="s">
        <v>3874</v>
      </c>
      <c r="D1401" s="84" t="s">
        <v>3876</v>
      </c>
      <c r="E1401" s="84" t="s">
        <v>50</v>
      </c>
      <c r="F1401" s="85">
        <v>1</v>
      </c>
      <c r="G1401" s="86" t="s">
        <v>436</v>
      </c>
      <c r="H1401" s="86" t="s">
        <v>14</v>
      </c>
      <c r="I1401" s="87">
        <f>VLOOKUP(A1401,'[2]AJUSTE DE VALOR AN_11.5_MED_VIG'!$A$6:$I$6297,9,0)</f>
        <v>2.1985514419760488</v>
      </c>
    </row>
    <row r="1402" s="81" customFormat="1" ht="15" customHeight="1">
      <c r="A1402" s="82">
        <v>92456014</v>
      </c>
      <c r="B1402" s="83">
        <v>20</v>
      </c>
      <c r="C1402" s="84" t="s">
        <v>1069</v>
      </c>
      <c r="D1402" s="84" t="s">
        <v>1069</v>
      </c>
      <c r="E1402" s="84" t="s">
        <v>17</v>
      </c>
      <c r="F1402" s="85">
        <v>1</v>
      </c>
      <c r="G1402" s="86" t="s">
        <v>10103</v>
      </c>
      <c r="H1402" s="86" t="s">
        <v>14</v>
      </c>
      <c r="I1402" s="87">
        <f>VLOOKUP(A1402,'[2]AJUSTE DE VALOR AN_11.5_MED_VIG'!$A$6:$I$6297,9,0)</f>
        <v>18.916462561638006</v>
      </c>
    </row>
    <row r="1403" s="81" customFormat="1" ht="15" customHeight="1">
      <c r="A1403" s="82">
        <v>92406807</v>
      </c>
      <c r="B1403" s="83">
        <v>20</v>
      </c>
      <c r="C1403" s="84" t="s">
        <v>6572</v>
      </c>
      <c r="D1403" s="84" t="s">
        <v>6573</v>
      </c>
      <c r="E1403" s="84" t="s">
        <v>633</v>
      </c>
      <c r="F1403" s="85">
        <v>1</v>
      </c>
      <c r="G1403" s="86" t="s">
        <v>10103</v>
      </c>
      <c r="H1403" s="86" t="s">
        <v>14</v>
      </c>
      <c r="I1403" s="87">
        <f>VLOOKUP(A1403,'[2]AJUSTE DE VALOR AN_11.5_MED_VIG'!$A$6:$I$6297,9,0)</f>
        <v>22.46916464882808</v>
      </c>
    </row>
    <row r="1404" s="81" customFormat="1" ht="15" customHeight="1">
      <c r="A1404" s="82">
        <v>92417183</v>
      </c>
      <c r="B1404" s="83">
        <v>20</v>
      </c>
      <c r="C1404" s="84" t="s">
        <v>3820</v>
      </c>
      <c r="D1404" s="84" t="s">
        <v>3821</v>
      </c>
      <c r="E1404" s="84" t="s">
        <v>39</v>
      </c>
      <c r="F1404" s="85">
        <v>1</v>
      </c>
      <c r="G1404" s="86" t="s">
        <v>436</v>
      </c>
      <c r="H1404" s="86" t="s">
        <v>14</v>
      </c>
      <c r="I1404" s="87">
        <f>VLOOKUP(A1404,'[2]AJUSTE DE VALOR AN_11.5_MED_VIG'!$A$6:$I$6297,9,0)</f>
        <v>7.576209117715794</v>
      </c>
    </row>
    <row r="1405" s="81" customFormat="1" ht="15" customHeight="1">
      <c r="A1405" s="82">
        <v>92421415</v>
      </c>
      <c r="B1405" s="83">
        <v>20</v>
      </c>
      <c r="C1405" s="84" t="s">
        <v>8419</v>
      </c>
      <c r="D1405" s="84" t="s">
        <v>8420</v>
      </c>
      <c r="E1405" s="84" t="s">
        <v>1356</v>
      </c>
      <c r="F1405" s="85">
        <v>30</v>
      </c>
      <c r="G1405" s="86" t="s">
        <v>10077</v>
      </c>
      <c r="H1405" s="86" t="s">
        <v>19</v>
      </c>
      <c r="I1405" s="87">
        <f>VLOOKUP(A1405,'[2]AJUSTE DE VALOR AN_11.5_MED_VIG'!$A$6:$I$6297,9,0)</f>
        <v>1.5232820705119763</v>
      </c>
    </row>
    <row r="1406" s="81" customFormat="1" ht="15" customHeight="1">
      <c r="A1406" s="82">
        <v>90216156</v>
      </c>
      <c r="B1406" s="83">
        <v>20</v>
      </c>
      <c r="C1406" s="84" t="s">
        <v>7882</v>
      </c>
      <c r="D1406" s="84" t="s">
        <v>7883</v>
      </c>
      <c r="E1406" s="84" t="s">
        <v>78</v>
      </c>
      <c r="F1406" s="85">
        <v>1</v>
      </c>
      <c r="G1406" s="86" t="s">
        <v>10103</v>
      </c>
      <c r="H1406" s="86" t="s">
        <v>14</v>
      </c>
      <c r="I1406" s="87">
        <f>VLOOKUP(A1406,'[2]AJUSTE DE VALOR AN_11.5_MED_VIG'!$A$6:$I$6297,9,0)</f>
        <v>3.2831066290551925</v>
      </c>
    </row>
    <row r="1407" s="81" customFormat="1" ht="15" customHeight="1">
      <c r="A1407" s="82">
        <v>90286251</v>
      </c>
      <c r="B1407" s="83">
        <v>20</v>
      </c>
      <c r="C1407" s="84" t="s">
        <v>5227</v>
      </c>
      <c r="D1407" s="84" t="s">
        <v>5228</v>
      </c>
      <c r="E1407" s="84" t="s">
        <v>603</v>
      </c>
      <c r="F1407" s="85">
        <v>1</v>
      </c>
      <c r="G1407" s="86" t="s">
        <v>436</v>
      </c>
      <c r="H1407" s="86" t="s">
        <v>14</v>
      </c>
      <c r="I1407" s="87">
        <f>VLOOKUP(A1407,'[2]AJUSTE DE VALOR AN_11.5_MED_VIG'!$A$6:$I$6297,9,0)</f>
        <v>23.310531837391697</v>
      </c>
    </row>
    <row r="1408" s="81" customFormat="1" ht="15" customHeight="1">
      <c r="A1408" s="82">
        <v>90139100</v>
      </c>
      <c r="B1408" s="83">
        <v>20</v>
      </c>
      <c r="C1408" s="84" t="s">
        <v>6151</v>
      </c>
      <c r="D1408" s="84" t="s">
        <v>6152</v>
      </c>
      <c r="E1408" s="84" t="s">
        <v>703</v>
      </c>
      <c r="F1408" s="85">
        <v>400</v>
      </c>
      <c r="G1408" s="86" t="s">
        <v>10116</v>
      </c>
      <c r="H1408" s="86" t="s">
        <v>19</v>
      </c>
      <c r="I1408" s="87">
        <f>VLOOKUP(A1408,'[2]AJUSTE DE VALOR AN_11.5_MED_VIG'!$A$6:$I$6297,9,0)</f>
        <v>5.6209672721450804e-002</v>
      </c>
    </row>
    <row r="1409" s="81" customFormat="1" ht="15" customHeight="1">
      <c r="A1409" s="82">
        <v>90202694</v>
      </c>
      <c r="B1409" s="83">
        <v>20</v>
      </c>
      <c r="C1409" s="84" t="s">
        <v>3400</v>
      </c>
      <c r="D1409" s="84" t="s">
        <v>3401</v>
      </c>
      <c r="E1409" s="84" t="s">
        <v>334</v>
      </c>
      <c r="F1409" s="85">
        <v>1</v>
      </c>
      <c r="G1409" s="86" t="s">
        <v>64</v>
      </c>
      <c r="H1409" s="86" t="s">
        <v>14</v>
      </c>
      <c r="I1409" s="87">
        <f>VLOOKUP(A1409,'[2]AJUSTE DE VALOR AN_11.5_MED_VIG'!$A$6:$I$6297,9,0)</f>
        <v>1.2798658531705822</v>
      </c>
    </row>
    <row r="1410" s="81" customFormat="1" ht="15" customHeight="1">
      <c r="A1410" s="82">
        <v>90284135</v>
      </c>
      <c r="B1410" s="83">
        <v>20</v>
      </c>
      <c r="C1410" s="84" t="s">
        <v>1997</v>
      </c>
      <c r="D1410" s="84" t="s">
        <v>1998</v>
      </c>
      <c r="E1410" s="84" t="s">
        <v>92</v>
      </c>
      <c r="F1410" s="85">
        <v>1</v>
      </c>
      <c r="G1410" s="86" t="s">
        <v>436</v>
      </c>
      <c r="H1410" s="86" t="s">
        <v>14</v>
      </c>
      <c r="I1410" s="87">
        <f>VLOOKUP(A1410,'[2]AJUSTE DE VALOR AN_11.5_MED_VIG'!$A$6:$I$6297,9,0)</f>
        <v>4.0994360653104183</v>
      </c>
    </row>
    <row r="1411" s="81" customFormat="1" ht="15" customHeight="1">
      <c r="A1411" s="82">
        <v>92369162</v>
      </c>
      <c r="B1411" s="83">
        <v>20</v>
      </c>
      <c r="C1411" s="84" t="s">
        <v>5710</v>
      </c>
      <c r="D1411" s="84" t="s">
        <v>5712</v>
      </c>
      <c r="E1411" s="84" t="s">
        <v>544</v>
      </c>
      <c r="F1411" s="85">
        <v>1</v>
      </c>
      <c r="G1411" s="86" t="s">
        <v>10036</v>
      </c>
      <c r="H1411" s="86" t="s">
        <v>14</v>
      </c>
      <c r="I1411" s="87">
        <f>VLOOKUP(A1411,'[2]AJUSTE DE VALOR AN_11.5_MED_VIG'!$A$6:$I$6297,9,0)</f>
        <v>8.6998669997022784</v>
      </c>
    </row>
    <row r="1412" s="81" customFormat="1" ht="15" customHeight="1">
      <c r="A1412" s="82">
        <v>92419119</v>
      </c>
      <c r="B1412" s="83">
        <v>20</v>
      </c>
      <c r="C1412" s="84" t="s">
        <v>7799</v>
      </c>
      <c r="D1412" s="84" t="s">
        <v>7802</v>
      </c>
      <c r="E1412" s="84" t="s">
        <v>455</v>
      </c>
      <c r="F1412" s="85">
        <v>1</v>
      </c>
      <c r="G1412" s="86" t="s">
        <v>436</v>
      </c>
      <c r="H1412" s="86" t="s">
        <v>14</v>
      </c>
      <c r="I1412" s="87">
        <f>VLOOKUP(A1412,'[2]AJUSTE DE VALOR AN_11.5_MED_VIG'!$A$6:$I$6297,9,0)</f>
        <v>4.5698462115359302</v>
      </c>
    </row>
    <row r="1413" s="81" customFormat="1" ht="15" customHeight="1">
      <c r="A1413" s="82">
        <v>90223810</v>
      </c>
      <c r="B1413" s="83">
        <v>20</v>
      </c>
      <c r="C1413" s="84" t="s">
        <v>4543</v>
      </c>
      <c r="D1413" s="84" t="s">
        <v>4544</v>
      </c>
      <c r="E1413" s="84" t="s">
        <v>26</v>
      </c>
      <c r="F1413" s="85">
        <v>300</v>
      </c>
      <c r="G1413" s="86" t="s">
        <v>10116</v>
      </c>
      <c r="H1413" s="86" t="s">
        <v>19</v>
      </c>
      <c r="I1413" s="87">
        <f>VLOOKUP(A1413,'[2]AJUSTE DE VALOR AN_11.5_MED_VIG'!$A$6:$I$6297,9,0)</f>
        <v>3.1381711156304462e-002</v>
      </c>
    </row>
    <row r="1414" s="81" customFormat="1" ht="15" customHeight="1">
      <c r="A1414" s="82">
        <v>90904591</v>
      </c>
      <c r="B1414" s="83">
        <v>20</v>
      </c>
      <c r="C1414" s="84" t="s">
        <v>6480</v>
      </c>
      <c r="D1414" s="84" t="s">
        <v>6481</v>
      </c>
      <c r="E1414" s="84" t="s">
        <v>1268</v>
      </c>
      <c r="F1414" s="85">
        <v>1</v>
      </c>
      <c r="G1414" s="86" t="s">
        <v>5137</v>
      </c>
      <c r="H1414" s="86" t="s">
        <v>14</v>
      </c>
      <c r="I1414" s="87">
        <f>VLOOKUP(A1414,'[2]AJUSTE DE VALOR AN_11.5_MED_VIG'!$A$6:$I$6297,9,0)</f>
        <v>12.486141279607544</v>
      </c>
    </row>
    <row r="1415" s="81" customFormat="1" ht="15" customHeight="1">
      <c r="A1415" s="82">
        <v>90218868</v>
      </c>
      <c r="B1415" s="83">
        <v>20</v>
      </c>
      <c r="C1415" s="84" t="s">
        <v>8110</v>
      </c>
      <c r="D1415" s="84" t="s">
        <v>8113</v>
      </c>
      <c r="E1415" s="84" t="s">
        <v>806</v>
      </c>
      <c r="F1415" s="85">
        <v>1</v>
      </c>
      <c r="G1415" s="86" t="s">
        <v>10103</v>
      </c>
      <c r="H1415" s="86" t="s">
        <v>14</v>
      </c>
      <c r="I1415" s="87">
        <f>VLOOKUP(A1415,'[2]AJUSTE DE VALOR AN_11.5_MED_VIG'!$A$6:$I$6297,9,0)</f>
        <v>2.2003081193700003</v>
      </c>
    </row>
    <row r="1416" s="81" customFormat="1" ht="15" customHeight="1">
      <c r="A1416" s="82">
        <v>92431550</v>
      </c>
      <c r="B1416" s="83">
        <v>20</v>
      </c>
      <c r="C1416" s="84" t="s">
        <v>9610</v>
      </c>
      <c r="D1416" s="84" t="s">
        <v>9611</v>
      </c>
      <c r="E1416" s="84" t="s">
        <v>633</v>
      </c>
      <c r="F1416" s="85">
        <v>1</v>
      </c>
      <c r="G1416" s="86" t="s">
        <v>10103</v>
      </c>
      <c r="H1416" s="86" t="s">
        <v>14</v>
      </c>
      <c r="I1416" s="87">
        <f>VLOOKUP(A1416,'[2]AJUSTE DE VALOR AN_11.5_MED_VIG'!$A$6:$I$6297,9,0)</f>
        <v>4.1440441946857227</v>
      </c>
    </row>
    <row r="1417" s="81" customFormat="1" ht="15" customHeight="1">
      <c r="A1417" s="82">
        <v>90208013</v>
      </c>
      <c r="B1417" s="83">
        <v>20</v>
      </c>
      <c r="C1417" s="84" t="s">
        <v>960</v>
      </c>
      <c r="D1417" s="84" t="s">
        <v>961</v>
      </c>
      <c r="E1417" s="84" t="s">
        <v>139</v>
      </c>
      <c r="F1417" s="85">
        <v>1</v>
      </c>
      <c r="G1417" s="86" t="s">
        <v>13</v>
      </c>
      <c r="H1417" s="86" t="s">
        <v>14</v>
      </c>
      <c r="I1417" s="87">
        <f>VLOOKUP(A1417,'[2]AJUSTE DE VALOR AN_11.5_MED_VIG'!$A$6:$I$6297,9,0)</f>
        <v>39.683853527667679</v>
      </c>
    </row>
    <row r="1418" s="81" customFormat="1" ht="15" customHeight="1">
      <c r="A1418" s="82">
        <v>90308450</v>
      </c>
      <c r="B1418" s="83">
        <v>20</v>
      </c>
      <c r="C1418" s="84" t="s">
        <v>7949</v>
      </c>
      <c r="D1418" s="84" t="s">
        <v>7950</v>
      </c>
      <c r="E1418" s="84" t="s">
        <v>43</v>
      </c>
      <c r="F1418" s="85">
        <v>1</v>
      </c>
      <c r="G1418" s="86" t="s">
        <v>10103</v>
      </c>
      <c r="H1418" s="86" t="s">
        <v>14</v>
      </c>
      <c r="I1418" s="87">
        <f>VLOOKUP(A1418,'[2]AJUSTE DE VALOR AN_11.5_MED_VIG'!$A$6:$I$6297,9,0)</f>
        <v>2.4280885049454426</v>
      </c>
    </row>
    <row r="1419" s="81" customFormat="1" ht="15" customHeight="1">
      <c r="A1419" s="82">
        <v>90170440</v>
      </c>
      <c r="B1419" s="83">
        <v>20</v>
      </c>
      <c r="C1419" s="84" t="s">
        <v>3535</v>
      </c>
      <c r="D1419" s="84" t="s">
        <v>3536</v>
      </c>
      <c r="E1419" s="84" t="s">
        <v>244</v>
      </c>
      <c r="F1419" s="85">
        <v>1</v>
      </c>
      <c r="G1419" s="86" t="s">
        <v>64</v>
      </c>
      <c r="H1419" s="86" t="s">
        <v>14</v>
      </c>
      <c r="I1419" s="87">
        <f>VLOOKUP(A1419,'[2]AJUSTE DE VALOR AN_11.5_MED_VIG'!$A$6:$I$6297,9,0)</f>
        <v>0.48527950440256318</v>
      </c>
    </row>
    <row r="1420" s="81" customFormat="1" ht="15" customHeight="1">
      <c r="A1420" s="82">
        <v>90219643</v>
      </c>
      <c r="B1420" s="83">
        <v>20</v>
      </c>
      <c r="C1420" s="84" t="s">
        <v>1434</v>
      </c>
      <c r="D1420" s="84" t="s">
        <v>1436</v>
      </c>
      <c r="E1420" s="84" t="s">
        <v>69</v>
      </c>
      <c r="F1420" s="85">
        <v>1</v>
      </c>
      <c r="G1420" s="86" t="s">
        <v>436</v>
      </c>
      <c r="H1420" s="86" t="s">
        <v>14</v>
      </c>
      <c r="I1420" s="87">
        <f>VLOOKUP(A1420,'[2]AJUSTE DE VALOR AN_11.5_MED_VIG'!$A$6:$I$6297,9,0)</f>
        <v>1.4533658516415859</v>
      </c>
    </row>
    <row r="1421" s="81" customFormat="1" ht="15" customHeight="1">
      <c r="A1421" s="82">
        <v>92234011</v>
      </c>
      <c r="B1421" s="83">
        <v>20</v>
      </c>
      <c r="C1421" s="84" t="s">
        <v>2722</v>
      </c>
      <c r="D1421" s="84" t="s">
        <v>2723</v>
      </c>
      <c r="E1421" s="84" t="s">
        <v>603</v>
      </c>
      <c r="F1421" s="85">
        <v>1</v>
      </c>
      <c r="G1421" s="86" t="s">
        <v>64</v>
      </c>
      <c r="H1421" s="86" t="s">
        <v>14</v>
      </c>
      <c r="I1421" s="87">
        <f>VLOOKUP(A1421,'[2]AJUSTE DE VALOR AN_11.5_MED_VIG'!$A$6:$I$6297,9,0)</f>
        <v>44.425317295323481</v>
      </c>
    </row>
    <row r="1422" s="81" customFormat="1" ht="15" customHeight="1">
      <c r="A1422" s="82">
        <v>90301676</v>
      </c>
      <c r="B1422" s="83">
        <v>20</v>
      </c>
      <c r="C1422" s="84" t="s">
        <v>3710</v>
      </c>
      <c r="D1422" s="84" t="s">
        <v>3711</v>
      </c>
      <c r="E1422" s="84" t="s">
        <v>134</v>
      </c>
      <c r="F1422" s="85">
        <v>1</v>
      </c>
      <c r="G1422" s="86" t="s">
        <v>10103</v>
      </c>
      <c r="H1422" s="86" t="s">
        <v>14</v>
      </c>
      <c r="I1422" s="87">
        <f>VLOOKUP(A1422,'[2]AJUSTE DE VALOR AN_11.5_MED_VIG'!$A$6:$I$6297,9,0)</f>
        <v>3.2342875247842513</v>
      </c>
    </row>
    <row r="1423" s="81" customFormat="1" ht="15" customHeight="1">
      <c r="A1423" s="82">
        <v>92458254</v>
      </c>
      <c r="B1423" s="83">
        <v>20</v>
      </c>
      <c r="C1423" s="84" t="s">
        <v>1407</v>
      </c>
      <c r="D1423" s="84" t="s">
        <v>1407</v>
      </c>
      <c r="E1423" s="84" t="s">
        <v>24</v>
      </c>
      <c r="F1423" s="85">
        <v>1</v>
      </c>
      <c r="G1423" s="86" t="s">
        <v>436</v>
      </c>
      <c r="H1423" s="86" t="s">
        <v>14</v>
      </c>
      <c r="I1423" s="87">
        <f>VLOOKUP(A1423,'[2]AJUSTE DE VALOR AN_11.5_MED_VIG'!$A$6:$I$6297,9,0)</f>
        <v>1.0369134675223215</v>
      </c>
    </row>
    <row r="1424" s="81" customFormat="1" ht="15" customHeight="1">
      <c r="A1424" s="82">
        <v>90258533</v>
      </c>
      <c r="B1424" s="83">
        <v>20</v>
      </c>
      <c r="C1424" s="84" t="s">
        <v>3761</v>
      </c>
      <c r="D1424" s="84" t="s">
        <v>3761</v>
      </c>
      <c r="E1424" s="84" t="s">
        <v>244</v>
      </c>
      <c r="F1424" s="85">
        <v>1</v>
      </c>
      <c r="G1424" s="86" t="s">
        <v>64</v>
      </c>
      <c r="H1424" s="86" t="s">
        <v>14</v>
      </c>
      <c r="I1424" s="87">
        <f>VLOOKUP(A1424,'[2]AJUSTE DE VALOR AN_11.5_MED_VIG'!$A$6:$I$6297,9,0)</f>
        <v>1.5860816780907379</v>
      </c>
    </row>
    <row r="1425" s="81" customFormat="1" ht="15" customHeight="1">
      <c r="A1425" s="82">
        <v>92372201</v>
      </c>
      <c r="B1425" s="83">
        <v>20</v>
      </c>
      <c r="C1425" s="84" t="s">
        <v>4488</v>
      </c>
      <c r="D1425" s="84" t="s">
        <v>4489</v>
      </c>
      <c r="E1425" s="84" t="s">
        <v>157</v>
      </c>
      <c r="F1425" s="85">
        <v>200</v>
      </c>
      <c r="G1425" s="86" t="s">
        <v>10116</v>
      </c>
      <c r="H1425" s="86" t="s">
        <v>19</v>
      </c>
      <c r="I1425" s="87">
        <f>VLOOKUP(A1425,'[2]AJUSTE DE VALOR AN_11.5_MED_VIG'!$A$6:$I$6297,9,0)</f>
        <v>4.7111816613772471e-002</v>
      </c>
    </row>
    <row r="1426" s="81" customFormat="1" ht="15" customHeight="1">
      <c r="A1426" s="82">
        <v>90165438</v>
      </c>
      <c r="B1426" s="83">
        <v>20</v>
      </c>
      <c r="C1426" s="84" t="s">
        <v>6435</v>
      </c>
      <c r="D1426" s="84" t="s">
        <v>6436</v>
      </c>
      <c r="E1426" s="84" t="s">
        <v>134</v>
      </c>
      <c r="F1426" s="85">
        <v>240</v>
      </c>
      <c r="G1426" s="86" t="s">
        <v>18</v>
      </c>
      <c r="H1426" s="86" t="s">
        <v>19</v>
      </c>
      <c r="I1426" s="87">
        <f>VLOOKUP(A1426,'[2]AJUSTE DE VALOR AN_11.5_MED_VIG'!$A$6:$I$6297,9,0)</f>
        <v>6.7371952223422111</v>
      </c>
    </row>
    <row r="1427" s="81" customFormat="1" ht="15" customHeight="1">
      <c r="A1427" s="82">
        <v>90219830</v>
      </c>
      <c r="B1427" s="83">
        <v>20</v>
      </c>
      <c r="C1427" s="84" t="s">
        <v>8188</v>
      </c>
      <c r="D1427" s="84" t="s">
        <v>8189</v>
      </c>
      <c r="E1427" s="84" t="s">
        <v>69</v>
      </c>
      <c r="F1427" s="85">
        <v>1</v>
      </c>
      <c r="G1427" s="86" t="s">
        <v>10103</v>
      </c>
      <c r="H1427" s="86" t="s">
        <v>14</v>
      </c>
      <c r="I1427" s="87">
        <f>VLOOKUP(A1427,'[2]AJUSTE DE VALOR AN_11.5_MED_VIG'!$A$6:$I$6297,9,0)</f>
        <v>1.5827776511537301</v>
      </c>
    </row>
    <row r="1428" s="81" customFormat="1" ht="15" customHeight="1">
      <c r="A1428" s="82">
        <v>92396291</v>
      </c>
      <c r="B1428" s="83">
        <v>20</v>
      </c>
      <c r="C1428" s="84" t="s">
        <v>9252</v>
      </c>
      <c r="D1428" s="84" t="s">
        <v>9253</v>
      </c>
      <c r="E1428" s="84" t="s">
        <v>603</v>
      </c>
      <c r="F1428" s="85">
        <v>1</v>
      </c>
      <c r="G1428" s="86" t="s">
        <v>10103</v>
      </c>
      <c r="H1428" s="86" t="s">
        <v>14</v>
      </c>
      <c r="I1428" s="87">
        <f>VLOOKUP(A1428,'[2]AJUSTE DE VALOR AN_11.5_MED_VIG'!$A$6:$I$6297,9,0)</f>
        <v>0.66000000000000003</v>
      </c>
    </row>
    <row r="1429" s="81" customFormat="1" ht="15" customHeight="1">
      <c r="A1429" s="82">
        <v>92382193</v>
      </c>
      <c r="B1429" s="83">
        <v>20</v>
      </c>
      <c r="C1429" s="84" t="s">
        <v>4587</v>
      </c>
      <c r="D1429" s="84" t="s">
        <v>4588</v>
      </c>
      <c r="E1429" s="84" t="s">
        <v>279</v>
      </c>
      <c r="F1429" s="85">
        <v>200</v>
      </c>
      <c r="G1429" s="86" t="s">
        <v>10116</v>
      </c>
      <c r="H1429" s="86" t="s">
        <v>19</v>
      </c>
      <c r="I1429" s="87">
        <f>VLOOKUP(A1429,'[2]AJUSTE DE VALOR AN_11.5_MED_VIG'!$A$6:$I$6297,9,0)</f>
        <v>3.2376962041520484e-002</v>
      </c>
    </row>
    <row r="1430" s="81" customFormat="1" ht="15" customHeight="1">
      <c r="A1430" s="82">
        <v>92375200</v>
      </c>
      <c r="B1430" s="83">
        <v>20</v>
      </c>
      <c r="C1430" s="84" t="s">
        <v>1767</v>
      </c>
      <c r="D1430" s="84" t="s">
        <v>1770</v>
      </c>
      <c r="E1430" s="84" t="s">
        <v>220</v>
      </c>
      <c r="F1430" s="85">
        <v>1</v>
      </c>
      <c r="G1430" s="86" t="s">
        <v>10103</v>
      </c>
      <c r="H1430" s="86" t="s">
        <v>14</v>
      </c>
      <c r="I1430" s="87">
        <f>VLOOKUP(A1430,'[2]AJUSTE DE VALOR AN_11.5_MED_VIG'!$A$6:$I$6297,9,0)</f>
        <v>4.2410569407390515</v>
      </c>
    </row>
    <row r="1431" s="81" customFormat="1" ht="15" customHeight="1">
      <c r="A1431" s="82">
        <v>92267491</v>
      </c>
      <c r="B1431" s="83">
        <v>20</v>
      </c>
      <c r="C1431" s="84" t="s">
        <v>303</v>
      </c>
      <c r="D1431" s="84" t="s">
        <v>304</v>
      </c>
      <c r="E1431" s="84" t="s">
        <v>78</v>
      </c>
      <c r="F1431" s="85">
        <v>1</v>
      </c>
      <c r="G1431" s="86" t="s">
        <v>10103</v>
      </c>
      <c r="H1431" s="86" t="s">
        <v>14</v>
      </c>
      <c r="I1431" s="87">
        <f>VLOOKUP(A1431,'[2]AJUSTE DE VALOR AN_11.5_MED_VIG'!$A$6:$I$6297,9,0)</f>
        <v>0.62821637660840912</v>
      </c>
    </row>
    <row r="1432" s="81" customFormat="1" ht="15" customHeight="1">
      <c r="A1432" s="82">
        <v>90236157</v>
      </c>
      <c r="B1432" s="83">
        <v>20</v>
      </c>
      <c r="C1432" s="84" t="s">
        <v>1879</v>
      </c>
      <c r="D1432" s="84" t="s">
        <v>1879</v>
      </c>
      <c r="E1432" s="84" t="s">
        <v>836</v>
      </c>
      <c r="F1432" s="85">
        <v>1</v>
      </c>
      <c r="G1432" s="86" t="s">
        <v>13</v>
      </c>
      <c r="H1432" s="86" t="s">
        <v>14</v>
      </c>
      <c r="I1432" s="87">
        <f>VLOOKUP(A1432,'[2]AJUSTE DE VALOR AN_11.5_MED_VIG'!$A$6:$I$6297,9,0)</f>
        <v>10.992985434554777</v>
      </c>
    </row>
    <row r="1433" s="81" customFormat="1" ht="15" customHeight="1">
      <c r="A1433" s="82">
        <v>92407498</v>
      </c>
      <c r="B1433" s="83">
        <v>20</v>
      </c>
      <c r="C1433" s="84" t="s">
        <v>3434</v>
      </c>
      <c r="D1433" s="84" t="s">
        <v>3435</v>
      </c>
      <c r="E1433" s="84" t="s">
        <v>50</v>
      </c>
      <c r="F1433" s="85">
        <v>20</v>
      </c>
      <c r="G1433" s="86" t="s">
        <v>18</v>
      </c>
      <c r="H1433" s="86" t="s">
        <v>19</v>
      </c>
      <c r="I1433" s="87">
        <f>VLOOKUP(A1433,'[2]AJUSTE DE VALOR AN_11.5_MED_VIG'!$A$6:$I$6297,9,0)</f>
        <v>0.28268184236406968</v>
      </c>
    </row>
    <row r="1434" s="81" customFormat="1" ht="15" customHeight="1">
      <c r="A1434" s="82">
        <v>90938844</v>
      </c>
      <c r="B1434" s="83">
        <v>20</v>
      </c>
      <c r="C1434" s="84" t="s">
        <v>4445</v>
      </c>
      <c r="D1434" s="84" t="s">
        <v>4445</v>
      </c>
      <c r="E1434" s="84" t="s">
        <v>1744</v>
      </c>
      <c r="F1434" s="85">
        <v>1</v>
      </c>
      <c r="G1434" s="86" t="s">
        <v>10036</v>
      </c>
      <c r="H1434" s="86" t="s">
        <v>14</v>
      </c>
      <c r="I1434" s="87">
        <f>VLOOKUP(A1434,'[2]AJUSTE DE VALOR AN_11.5_MED_VIG'!$A$6:$I$6297,9,0)</f>
        <v>249.06787323685606</v>
      </c>
    </row>
    <row r="1435" s="81" customFormat="1" ht="15" customHeight="1">
      <c r="A1435" s="82">
        <v>90939093</v>
      </c>
      <c r="B1435" s="83">
        <v>20</v>
      </c>
      <c r="C1435" s="84" t="s">
        <v>5674</v>
      </c>
      <c r="D1435" s="84" t="s">
        <v>5674</v>
      </c>
      <c r="E1435" s="84" t="s">
        <v>1744</v>
      </c>
      <c r="F1435" s="85">
        <v>1</v>
      </c>
      <c r="G1435" s="86" t="s">
        <v>10036</v>
      </c>
      <c r="H1435" s="86" t="s">
        <v>14</v>
      </c>
      <c r="I1435" s="87">
        <f>VLOOKUP(A1435,'[2]AJUSTE DE VALOR AN_11.5_MED_VIG'!$A$6:$I$6297,9,0)</f>
        <v>249.06787323685606</v>
      </c>
    </row>
    <row r="1436" s="81" customFormat="1" ht="15" customHeight="1">
      <c r="A1436" s="82">
        <v>90231171</v>
      </c>
      <c r="B1436" s="83">
        <v>20</v>
      </c>
      <c r="C1436" s="84" t="s">
        <v>8103</v>
      </c>
      <c r="D1436" s="84" t="s">
        <v>8104</v>
      </c>
      <c r="E1436" s="84" t="s">
        <v>2261</v>
      </c>
      <c r="F1436" s="85">
        <v>1</v>
      </c>
      <c r="G1436" s="86" t="s">
        <v>436</v>
      </c>
      <c r="H1436" s="86" t="s">
        <v>14</v>
      </c>
      <c r="I1436" s="87">
        <f>VLOOKUP(A1436,'[2]AJUSTE DE VALOR AN_11.5_MED_VIG'!$A$6:$I$6297,9,0)</f>
        <v>3.3594579460099645</v>
      </c>
    </row>
    <row r="1437" s="81" customFormat="1" ht="15" customHeight="1">
      <c r="A1437" s="82">
        <v>90172655</v>
      </c>
      <c r="B1437" s="83">
        <v>20</v>
      </c>
      <c r="C1437" s="84" t="s">
        <v>9518</v>
      </c>
      <c r="D1437" s="84" t="s">
        <v>3831</v>
      </c>
      <c r="E1437" s="84" t="s">
        <v>244</v>
      </c>
      <c r="F1437" s="85">
        <v>1</v>
      </c>
      <c r="G1437" s="86" t="s">
        <v>10103</v>
      </c>
      <c r="H1437" s="86" t="s">
        <v>14</v>
      </c>
      <c r="I1437" s="87">
        <f>VLOOKUP(A1437,'[2]AJUSTE DE VALOR AN_11.5_MED_VIG'!$A$6:$I$6297,9,0)</f>
        <v>0.64870650000000007</v>
      </c>
    </row>
    <row r="1438" s="81" customFormat="1" ht="15" customHeight="1">
      <c r="A1438" s="82">
        <v>90135547</v>
      </c>
      <c r="B1438" s="83">
        <v>20</v>
      </c>
      <c r="C1438" s="84" t="s">
        <v>1902</v>
      </c>
      <c r="D1438" s="84" t="s">
        <v>1903</v>
      </c>
      <c r="E1438" s="84" t="s">
        <v>207</v>
      </c>
      <c r="F1438" s="85">
        <v>1</v>
      </c>
      <c r="G1438" s="86" t="s">
        <v>13</v>
      </c>
      <c r="H1438" s="86" t="s">
        <v>14</v>
      </c>
      <c r="I1438" s="87">
        <f>VLOOKUP(A1438,'[2]AJUSTE DE VALOR AN_11.5_MED_VIG'!$A$6:$I$6297,9,0)</f>
        <v>37.968811995886625</v>
      </c>
    </row>
    <row r="1439" s="81" customFormat="1" ht="15" customHeight="1">
      <c r="A1439" s="82">
        <v>92423434</v>
      </c>
      <c r="B1439" s="83">
        <v>20</v>
      </c>
      <c r="C1439" s="84" t="s">
        <v>2121</v>
      </c>
      <c r="D1439" s="84" t="s">
        <v>2122</v>
      </c>
      <c r="E1439" s="84" t="s">
        <v>146</v>
      </c>
      <c r="F1439" s="85">
        <v>1</v>
      </c>
      <c r="G1439" s="86" t="s">
        <v>436</v>
      </c>
      <c r="H1439" s="86" t="s">
        <v>14</v>
      </c>
      <c r="I1439" s="87">
        <f>VLOOKUP(A1439,'[2]AJUSTE DE VALOR AN_11.5_MED_VIG'!$A$6:$I$6297,9,0)</f>
        <v>5.2464231560033374</v>
      </c>
    </row>
    <row r="1440" s="81" customFormat="1" ht="15" customHeight="1">
      <c r="A1440" s="82">
        <v>92374280</v>
      </c>
      <c r="B1440" s="83">
        <v>20</v>
      </c>
      <c r="C1440" s="84" t="s">
        <v>5692</v>
      </c>
      <c r="D1440" s="84" t="s">
        <v>5694</v>
      </c>
      <c r="E1440" s="84" t="s">
        <v>504</v>
      </c>
      <c r="F1440" s="85">
        <v>1</v>
      </c>
      <c r="G1440" s="86" t="s">
        <v>485</v>
      </c>
      <c r="H1440" s="86" t="s">
        <v>14</v>
      </c>
      <c r="I1440" s="87">
        <f>VLOOKUP(A1440,'[2]AJUSTE DE VALOR AN_11.5_MED_VIG'!$A$6:$I$6297,9,0)</f>
        <v>8.0465194885411631</v>
      </c>
    </row>
    <row r="1441" s="81" customFormat="1" ht="15" customHeight="1">
      <c r="A1441" s="82">
        <v>90135229</v>
      </c>
      <c r="B1441" s="83">
        <v>20</v>
      </c>
      <c r="C1441" s="84" t="s">
        <v>1858</v>
      </c>
      <c r="D1441" s="84" t="s">
        <v>1859</v>
      </c>
      <c r="E1441" s="84" t="s">
        <v>207</v>
      </c>
      <c r="F1441" s="85">
        <v>1</v>
      </c>
      <c r="G1441" s="86" t="s">
        <v>13</v>
      </c>
      <c r="H1441" s="86" t="s">
        <v>14</v>
      </c>
      <c r="I1441" s="87">
        <f>VLOOKUP(A1441,'[2]AJUSTE DE VALOR AN_11.5_MED_VIG'!$A$6:$I$6297,9,0)</f>
        <v>7.8346693714308628</v>
      </c>
    </row>
    <row r="1442" s="81" customFormat="1" ht="15" customHeight="1">
      <c r="A1442" s="82">
        <v>90257316</v>
      </c>
      <c r="B1442" s="83">
        <v>20</v>
      </c>
      <c r="C1442" s="84" t="s">
        <v>7162</v>
      </c>
      <c r="D1442" s="84" t="s">
        <v>7162</v>
      </c>
      <c r="E1442" s="84" t="s">
        <v>244</v>
      </c>
      <c r="F1442" s="85">
        <v>1</v>
      </c>
      <c r="G1442" s="86" t="s">
        <v>64</v>
      </c>
      <c r="H1442" s="86" t="s">
        <v>14</v>
      </c>
      <c r="I1442" s="87">
        <f>VLOOKUP(A1442,'[2]AJUSTE DE VALOR AN_11.5_MED_VIG'!$A$6:$I$6297,9,0)</f>
        <v>0.58720401810241063</v>
      </c>
    </row>
    <row r="1443" s="81" customFormat="1" ht="15" customHeight="1">
      <c r="A1443" s="82">
        <v>92257640</v>
      </c>
      <c r="B1443" s="83">
        <v>20</v>
      </c>
      <c r="C1443" s="84" t="s">
        <v>9238</v>
      </c>
      <c r="D1443" s="84" t="s">
        <v>9239</v>
      </c>
      <c r="E1443" s="84" t="s">
        <v>207</v>
      </c>
      <c r="F1443" s="85">
        <v>1</v>
      </c>
      <c r="G1443" s="86" t="s">
        <v>64</v>
      </c>
      <c r="H1443" s="86" t="s">
        <v>14</v>
      </c>
      <c r="I1443" s="87">
        <f>VLOOKUP(A1443,'[2]AJUSTE DE VALOR AN_11.5_MED_VIG'!$A$6:$I$6297,9,0)</f>
        <v>1.2184036716280013</v>
      </c>
    </row>
    <row r="1444" s="81" customFormat="1" ht="15" customHeight="1">
      <c r="A1444" s="82">
        <v>92366058</v>
      </c>
      <c r="B1444" s="83">
        <v>20</v>
      </c>
      <c r="C1444" s="84" t="s">
        <v>8325</v>
      </c>
      <c r="D1444" s="84" t="s">
        <v>8326</v>
      </c>
      <c r="E1444" s="84" t="s">
        <v>50</v>
      </c>
      <c r="F1444" s="85">
        <v>1</v>
      </c>
      <c r="G1444" s="86" t="s">
        <v>64</v>
      </c>
      <c r="H1444" s="86" t="s">
        <v>14</v>
      </c>
      <c r="I1444" s="87">
        <f>VLOOKUP(A1444,'[2]AJUSTE DE VALOR AN_11.5_MED_VIG'!$A$6:$I$6297,9,0)</f>
        <v>2.8110050579550907</v>
      </c>
    </row>
    <row r="1445" s="81" customFormat="1" ht="15" customHeight="1">
      <c r="A1445" s="82">
        <v>90153510</v>
      </c>
      <c r="B1445" s="83">
        <v>20</v>
      </c>
      <c r="C1445" s="84" t="s">
        <v>3964</v>
      </c>
      <c r="D1445" s="84" t="s">
        <v>3965</v>
      </c>
      <c r="E1445" s="84" t="s">
        <v>39</v>
      </c>
      <c r="F1445" s="85">
        <v>1</v>
      </c>
      <c r="G1445" s="86" t="s">
        <v>436</v>
      </c>
      <c r="H1445" s="86" t="s">
        <v>14</v>
      </c>
      <c r="I1445" s="87">
        <f>VLOOKUP(A1445,'[2]AJUSTE DE VALOR AN_11.5_MED_VIG'!$A$6:$I$6297,9,0)</f>
        <v>5.9573610156397701</v>
      </c>
    </row>
    <row r="1446" s="81" customFormat="1" ht="15" customHeight="1">
      <c r="A1446" s="82">
        <v>90802012</v>
      </c>
      <c r="B1446" s="83">
        <v>20</v>
      </c>
      <c r="C1446" s="84" t="s">
        <v>4561</v>
      </c>
      <c r="D1446" s="84" t="s">
        <v>4562</v>
      </c>
      <c r="E1446" s="84" t="s">
        <v>492</v>
      </c>
      <c r="F1446" s="85">
        <v>1</v>
      </c>
      <c r="G1446" s="86" t="s">
        <v>10103</v>
      </c>
      <c r="H1446" s="86" t="s">
        <v>14</v>
      </c>
      <c r="I1446" s="87">
        <f>VLOOKUP(A1446,'[2]AJUSTE DE VALOR AN_11.5_MED_VIG'!$A$6:$I$6297,9,0)</f>
        <v>2.5091511195114835</v>
      </c>
    </row>
    <row r="1447" s="81" customFormat="1" ht="15" customHeight="1">
      <c r="A1447" s="82">
        <v>90938950</v>
      </c>
      <c r="B1447" s="83">
        <v>20</v>
      </c>
      <c r="C1447" s="84" t="s">
        <v>4858</v>
      </c>
      <c r="D1447" s="84" t="s">
        <v>4858</v>
      </c>
      <c r="E1447" s="84" t="s">
        <v>1744</v>
      </c>
      <c r="F1447" s="85">
        <v>1</v>
      </c>
      <c r="G1447" s="86" t="s">
        <v>10036</v>
      </c>
      <c r="H1447" s="86" t="s">
        <v>14</v>
      </c>
      <c r="I1447" s="87">
        <f>VLOOKUP(A1447,'[2]AJUSTE DE VALOR AN_11.5_MED_VIG'!$A$6:$I$6297,9,0)</f>
        <v>159.58774909778316</v>
      </c>
    </row>
    <row r="1448" s="81" customFormat="1" ht="15" customHeight="1">
      <c r="A1448" s="82">
        <v>92455492</v>
      </c>
      <c r="B1448" s="83">
        <v>20</v>
      </c>
      <c r="C1448" s="84" t="s">
        <v>1171</v>
      </c>
      <c r="D1448" s="84" t="s">
        <v>1171</v>
      </c>
      <c r="E1448" s="84" t="s">
        <v>17</v>
      </c>
      <c r="F1448" s="85">
        <v>1</v>
      </c>
      <c r="G1448" s="86" t="s">
        <v>10103</v>
      </c>
      <c r="H1448" s="86" t="s">
        <v>14</v>
      </c>
      <c r="I1448" s="87">
        <f>VLOOKUP(A1448,'[2]AJUSTE DE VALOR AN_11.5_MED_VIG'!$A$6:$I$6297,9,0)</f>
        <v>3.4570628345960586</v>
      </c>
    </row>
    <row r="1449" s="81" customFormat="1" ht="15" customHeight="1">
      <c r="A1449" s="82">
        <v>90310594</v>
      </c>
      <c r="B1449" s="83">
        <v>20</v>
      </c>
      <c r="C1449" s="84" t="s">
        <v>3684</v>
      </c>
      <c r="D1449" s="84" t="s">
        <v>3685</v>
      </c>
      <c r="E1449" s="84" t="s">
        <v>12</v>
      </c>
      <c r="F1449" s="85">
        <v>1</v>
      </c>
      <c r="G1449" s="86" t="s">
        <v>10103</v>
      </c>
      <c r="H1449" s="86" t="s">
        <v>14</v>
      </c>
      <c r="I1449" s="87">
        <f>VLOOKUP(A1449,'[2]AJUSTE DE VALOR AN_11.5_MED_VIG'!$A$6:$I$6297,9,0)</f>
        <v>8.7200154652185606</v>
      </c>
    </row>
    <row r="1450" s="81" customFormat="1" ht="15" customHeight="1">
      <c r="A1450" s="82">
        <v>90469011</v>
      </c>
      <c r="B1450" s="83">
        <v>20</v>
      </c>
      <c r="C1450" s="84" t="s">
        <v>8488</v>
      </c>
      <c r="D1450" s="84" t="s">
        <v>8489</v>
      </c>
      <c r="E1450" s="84" t="s">
        <v>139</v>
      </c>
      <c r="F1450" s="85">
        <v>1</v>
      </c>
      <c r="G1450" s="86" t="s">
        <v>10103</v>
      </c>
      <c r="H1450" s="86" t="s">
        <v>14</v>
      </c>
      <c r="I1450" s="87">
        <f>VLOOKUP(A1450,'[2]AJUSTE DE VALOR AN_11.5_MED_VIG'!$A$6:$I$6297,9,0)</f>
        <v>0.39085943488328828</v>
      </c>
    </row>
    <row r="1451" s="81" customFormat="1" ht="15" customHeight="1">
      <c r="A1451" s="82">
        <v>90239946</v>
      </c>
      <c r="B1451" s="83">
        <v>20</v>
      </c>
      <c r="C1451" s="84" t="s">
        <v>2035</v>
      </c>
      <c r="D1451" s="84" t="s">
        <v>2035</v>
      </c>
      <c r="E1451" s="84" t="s">
        <v>29</v>
      </c>
      <c r="F1451" s="85">
        <v>1</v>
      </c>
      <c r="G1451" s="86" t="s">
        <v>64</v>
      </c>
      <c r="H1451" s="86" t="s">
        <v>14</v>
      </c>
      <c r="I1451" s="87">
        <f>VLOOKUP(A1451,'[2]AJUSTE DE VALOR AN_11.5_MED_VIG'!$A$6:$I$6297,9,0)</f>
        <v>1.958628996511524</v>
      </c>
    </row>
    <row r="1452" s="81" customFormat="1" ht="15" customHeight="1">
      <c r="A1452" s="82">
        <v>96006382</v>
      </c>
      <c r="B1452" s="83">
        <v>20</v>
      </c>
      <c r="C1452" s="84" t="s">
        <v>9983</v>
      </c>
      <c r="D1452" s="84" t="s">
        <v>9983</v>
      </c>
      <c r="E1452" s="84" t="s">
        <v>484</v>
      </c>
      <c r="F1452" s="85">
        <v>1</v>
      </c>
      <c r="G1452" s="86" t="s">
        <v>10036</v>
      </c>
      <c r="H1452" s="86" t="s">
        <v>14</v>
      </c>
      <c r="I1452" s="87">
        <f>VLOOKUP(A1452,'[2]AJUSTE DE VALOR AN_11.5_MED_VIG'!$A$6:$I$6297,9,0)</f>
        <v>441.88498248687006</v>
      </c>
    </row>
    <row r="1453" s="81" customFormat="1" ht="15" customHeight="1">
      <c r="A1453" s="82">
        <v>92405100</v>
      </c>
      <c r="B1453" s="83">
        <v>20</v>
      </c>
      <c r="C1453" s="84" t="s">
        <v>2498</v>
      </c>
      <c r="D1453" s="84" t="s">
        <v>2499</v>
      </c>
      <c r="E1453" s="84" t="s">
        <v>334</v>
      </c>
      <c r="F1453" s="85">
        <v>150</v>
      </c>
      <c r="G1453" s="86" t="s">
        <v>18</v>
      </c>
      <c r="H1453" s="86" t="s">
        <v>19</v>
      </c>
      <c r="I1453" s="87">
        <f>VLOOKUP(A1453,'[2]AJUSTE DE VALOR AN_11.5_MED_VIG'!$A$6:$I$6297,9,0)</f>
        <v>4.8565064013559783e-002</v>
      </c>
    </row>
    <row r="1454" s="81" customFormat="1" ht="15" customHeight="1">
      <c r="A1454" s="82">
        <v>90294580</v>
      </c>
      <c r="B1454" s="83">
        <v>20</v>
      </c>
      <c r="C1454" s="84" t="s">
        <v>6746</v>
      </c>
      <c r="D1454" s="84" t="s">
        <v>6755</v>
      </c>
      <c r="E1454" s="84" t="s">
        <v>26</v>
      </c>
      <c r="F1454" s="85">
        <v>1</v>
      </c>
      <c r="G1454" s="86" t="s">
        <v>10103</v>
      </c>
      <c r="H1454" s="86" t="s">
        <v>14</v>
      </c>
      <c r="I1454" s="87">
        <f>VLOOKUP(A1454,'[2]AJUSTE DE VALOR AN_11.5_MED_VIG'!$A$6:$I$6297,9,0)</f>
        <v>1.7635325620750626</v>
      </c>
    </row>
    <row r="1455" s="81" customFormat="1" ht="15" customHeight="1">
      <c r="A1455" s="82">
        <v>92467938</v>
      </c>
      <c r="B1455" s="83">
        <v>20</v>
      </c>
      <c r="C1455" s="84" t="s">
        <v>4516</v>
      </c>
      <c r="D1455" s="84" t="s">
        <v>4516</v>
      </c>
      <c r="E1455" s="84" t="s">
        <v>17</v>
      </c>
      <c r="F1455" s="85">
        <v>300</v>
      </c>
      <c r="G1455" s="86" t="s">
        <v>10116</v>
      </c>
      <c r="H1455" s="86" t="s">
        <v>19</v>
      </c>
      <c r="I1455" s="87">
        <f>VLOOKUP(A1455,'[2]AJUSTE DE VALOR AN_11.5_MED_VIG'!$A$6:$I$6297,9,0)</f>
        <v>4.7108012251076928e-002</v>
      </c>
    </row>
    <row r="1456" s="81" customFormat="1" ht="15" customHeight="1">
      <c r="A1456" s="82">
        <v>96006404</v>
      </c>
      <c r="B1456" s="83">
        <v>20</v>
      </c>
      <c r="C1456" s="84" t="s">
        <v>10003</v>
      </c>
      <c r="D1456" s="84" t="s">
        <v>10004</v>
      </c>
      <c r="E1456" s="84" t="s">
        <v>9964</v>
      </c>
      <c r="F1456" s="85">
        <v>1</v>
      </c>
      <c r="G1456" s="86" t="s">
        <v>436</v>
      </c>
      <c r="H1456" s="86" t="s">
        <v>14</v>
      </c>
      <c r="I1456" s="87">
        <f>VLOOKUP(A1456,'[2]AJUSTE DE VALOR AN_11.5_MED_VIG'!$A$6:$I$6297,9,0)</f>
        <v>1.5476835977235597</v>
      </c>
    </row>
    <row r="1457" s="81" customFormat="1" ht="15" customHeight="1">
      <c r="A1457" s="82">
        <v>92393160</v>
      </c>
      <c r="B1457" s="83">
        <v>20</v>
      </c>
      <c r="C1457" s="84" t="s">
        <v>1643</v>
      </c>
      <c r="D1457" s="84" t="s">
        <v>1644</v>
      </c>
      <c r="E1457" s="84" t="s">
        <v>146</v>
      </c>
      <c r="F1457" s="85">
        <v>1</v>
      </c>
      <c r="G1457" s="86" t="s">
        <v>10103</v>
      </c>
      <c r="H1457" s="86" t="s">
        <v>14</v>
      </c>
      <c r="I1457" s="87">
        <f>VLOOKUP(A1457,'[2]AJUSTE DE VALOR AN_11.5_MED_VIG'!$A$6:$I$6297,9,0)</f>
        <v>1.4761702538982042</v>
      </c>
    </row>
    <row r="1458" s="81" customFormat="1" ht="15" customHeight="1">
      <c r="A1458" s="82">
        <v>90245296</v>
      </c>
      <c r="B1458" s="83">
        <v>20</v>
      </c>
      <c r="C1458" s="84" t="s">
        <v>9662</v>
      </c>
      <c r="D1458" s="84" t="s">
        <v>9662</v>
      </c>
      <c r="E1458" s="84" t="s">
        <v>181</v>
      </c>
      <c r="F1458" s="85">
        <v>1</v>
      </c>
      <c r="G1458" s="86" t="s">
        <v>64</v>
      </c>
      <c r="H1458" s="86" t="s">
        <v>14</v>
      </c>
      <c r="I1458" s="87">
        <f>VLOOKUP(A1458,'[2]AJUSTE DE VALOR AN_11.5_MED_VIG'!$A$6:$I$6297,9,0)</f>
        <v>10.44761663819172</v>
      </c>
    </row>
    <row r="1459" s="81" customFormat="1" ht="15" customHeight="1">
      <c r="A1459" s="82">
        <v>92412378</v>
      </c>
      <c r="B1459" s="83">
        <v>20</v>
      </c>
      <c r="C1459" s="84" t="s">
        <v>2958</v>
      </c>
      <c r="D1459" s="84" t="s">
        <v>2959</v>
      </c>
      <c r="E1459" s="84" t="s">
        <v>1221</v>
      </c>
      <c r="F1459" s="85">
        <v>1</v>
      </c>
      <c r="G1459" s="86" t="s">
        <v>10103</v>
      </c>
      <c r="H1459" s="86" t="s">
        <v>14</v>
      </c>
      <c r="I1459" s="87">
        <f>VLOOKUP(A1459,'[2]AJUSTE DE VALOR AN_11.5_MED_VIG'!$A$6:$I$6297,9,0)</f>
        <v>1.4167192214982856</v>
      </c>
    </row>
    <row r="1460" s="81" customFormat="1" ht="15" customHeight="1">
      <c r="A1460" s="82">
        <v>92455930</v>
      </c>
      <c r="B1460" s="83">
        <v>20</v>
      </c>
      <c r="C1460" s="84" t="s">
        <v>5234</v>
      </c>
      <c r="D1460" s="84" t="s">
        <v>5234</v>
      </c>
      <c r="E1460" s="84" t="s">
        <v>17</v>
      </c>
      <c r="F1460" s="85">
        <v>1</v>
      </c>
      <c r="G1460" s="86" t="s">
        <v>436</v>
      </c>
      <c r="H1460" s="86" t="s">
        <v>14</v>
      </c>
      <c r="I1460" s="87">
        <f>VLOOKUP(A1460,'[2]AJUSTE DE VALOR AN_11.5_MED_VIG'!$A$6:$I$6297,9,0)</f>
        <v>30.249005677662048</v>
      </c>
    </row>
    <row r="1461" s="81" customFormat="1" ht="15" customHeight="1">
      <c r="A1461" s="82">
        <v>90178300</v>
      </c>
      <c r="B1461" s="83">
        <v>20</v>
      </c>
      <c r="C1461" s="84" t="s">
        <v>6440</v>
      </c>
      <c r="D1461" s="84" t="s">
        <v>6441</v>
      </c>
      <c r="E1461" s="84" t="s">
        <v>915</v>
      </c>
      <c r="F1461" s="85">
        <v>100</v>
      </c>
      <c r="G1461" s="86" t="s">
        <v>18</v>
      </c>
      <c r="H1461" s="86" t="s">
        <v>19</v>
      </c>
      <c r="I1461" s="87">
        <f>VLOOKUP(A1461,'[2]AJUSTE DE VALOR AN_11.5_MED_VIG'!$A$6:$I$6297,9,0)</f>
        <v>6.3444718670363525</v>
      </c>
    </row>
    <row r="1462" s="81" customFormat="1" ht="15" customHeight="1">
      <c r="A1462" s="82">
        <v>90269101</v>
      </c>
      <c r="B1462" s="83">
        <v>20</v>
      </c>
      <c r="C1462" s="84" t="s">
        <v>2036</v>
      </c>
      <c r="D1462" s="84" t="s">
        <v>2036</v>
      </c>
      <c r="E1462" s="84" t="s">
        <v>603</v>
      </c>
      <c r="F1462" s="85">
        <v>1</v>
      </c>
      <c r="G1462" s="86" t="s">
        <v>64</v>
      </c>
      <c r="H1462" s="86" t="s">
        <v>14</v>
      </c>
      <c r="I1462" s="87">
        <f>VLOOKUP(A1462,'[2]AJUSTE DE VALOR AN_11.5_MED_VIG'!$A$6:$I$6297,9,0)</f>
        <v>2.3925296341446192</v>
      </c>
    </row>
    <row r="1463" s="81" customFormat="1" ht="15" customHeight="1">
      <c r="A1463" s="82">
        <v>90229460</v>
      </c>
      <c r="B1463" s="83">
        <v>20</v>
      </c>
      <c r="C1463" s="84" t="s">
        <v>252</v>
      </c>
      <c r="D1463" s="84" t="s">
        <v>253</v>
      </c>
      <c r="E1463" s="84" t="s">
        <v>235</v>
      </c>
      <c r="F1463" s="85">
        <v>10</v>
      </c>
      <c r="G1463" s="86" t="s">
        <v>10077</v>
      </c>
      <c r="H1463" s="86" t="s">
        <v>19</v>
      </c>
      <c r="I1463" s="87">
        <f>VLOOKUP(A1463,'[2]AJUSTE DE VALOR AN_11.5_MED_VIG'!$A$6:$I$6297,9,0)</f>
        <v>4.0956068578505418</v>
      </c>
    </row>
    <row r="1464" s="81" customFormat="1" ht="15" customHeight="1">
      <c r="A1464" s="82">
        <v>92461115</v>
      </c>
      <c r="B1464" s="83">
        <v>20</v>
      </c>
      <c r="C1464" s="84" t="s">
        <v>7523</v>
      </c>
      <c r="D1464" s="84" t="s">
        <v>7524</v>
      </c>
      <c r="E1464" s="84" t="s">
        <v>31</v>
      </c>
      <c r="F1464" s="85">
        <v>60</v>
      </c>
      <c r="G1464" s="86" t="s">
        <v>10077</v>
      </c>
      <c r="H1464" s="86" t="s">
        <v>19</v>
      </c>
      <c r="I1464" s="87">
        <f>VLOOKUP(A1464,'[2]AJUSTE DE VALOR AN_11.5_MED_VIG'!$A$6:$I$6297,9,0)</f>
        <v>0.18844726645508988</v>
      </c>
    </row>
    <row r="1465" s="81" customFormat="1" ht="15" customHeight="1">
      <c r="A1465" s="82">
        <v>92423183</v>
      </c>
      <c r="B1465" s="83">
        <v>20</v>
      </c>
      <c r="C1465" s="84" t="s">
        <v>6630</v>
      </c>
      <c r="D1465" s="84" t="s">
        <v>6631</v>
      </c>
      <c r="E1465" s="84" t="s">
        <v>69</v>
      </c>
      <c r="F1465" s="85">
        <v>1</v>
      </c>
      <c r="G1465" s="86" t="s">
        <v>10103</v>
      </c>
      <c r="H1465" s="86" t="s">
        <v>14</v>
      </c>
      <c r="I1465" s="87">
        <f>VLOOKUP(A1465,'[2]AJUSTE DE VALOR AN_11.5_MED_VIG'!$A$6:$I$6297,9,0)</f>
        <v>0.38366267909527074</v>
      </c>
    </row>
    <row r="1466" s="81" customFormat="1" ht="15" customHeight="1">
      <c r="A1466" s="82">
        <v>90167210</v>
      </c>
      <c r="B1466" s="83">
        <v>20</v>
      </c>
      <c r="C1466" s="84" t="s">
        <v>694</v>
      </c>
      <c r="D1466" s="84" t="s">
        <v>696</v>
      </c>
      <c r="E1466" s="84" t="s">
        <v>92</v>
      </c>
      <c r="F1466" s="85">
        <v>1</v>
      </c>
      <c r="G1466" s="86" t="s">
        <v>10103</v>
      </c>
      <c r="H1466" s="86" t="s">
        <v>14</v>
      </c>
      <c r="I1466" s="87">
        <f>VLOOKUP(A1466,'[2]AJUSTE DE VALOR AN_11.5_MED_VIG'!$A$6:$I$6297,9,0)</f>
        <v>2.2497712965312142</v>
      </c>
    </row>
    <row r="1467" s="81" customFormat="1" ht="15" customHeight="1">
      <c r="A1467" s="82">
        <v>90241240</v>
      </c>
      <c r="B1467" s="83">
        <v>20</v>
      </c>
      <c r="C1467" s="84" t="s">
        <v>1864</v>
      </c>
      <c r="D1467" s="84" t="s">
        <v>1868</v>
      </c>
      <c r="E1467" s="84" t="s">
        <v>528</v>
      </c>
      <c r="F1467" s="85">
        <v>1</v>
      </c>
      <c r="G1467" s="86" t="s">
        <v>13</v>
      </c>
      <c r="H1467" s="86" t="s">
        <v>14</v>
      </c>
      <c r="I1467" s="87">
        <f>VLOOKUP(A1467,'[2]AJUSTE DE VALOR AN_11.5_MED_VIG'!$A$6:$I$6297,9,0)</f>
        <v>10.8948194875613</v>
      </c>
    </row>
    <row r="1468" s="81" customFormat="1" ht="15" customHeight="1">
      <c r="A1468" s="82">
        <v>90311949</v>
      </c>
      <c r="B1468" s="83">
        <v>20</v>
      </c>
      <c r="C1468" s="84" t="s">
        <v>5025</v>
      </c>
      <c r="D1468" s="84" t="s">
        <v>5026</v>
      </c>
      <c r="E1468" s="84" t="s">
        <v>1221</v>
      </c>
      <c r="F1468" s="85">
        <v>20</v>
      </c>
      <c r="G1468" s="86" t="s">
        <v>10077</v>
      </c>
      <c r="H1468" s="86" t="s">
        <v>19</v>
      </c>
      <c r="I1468" s="87">
        <f>VLOOKUP(A1468,'[2]AJUSTE DE VALOR AN_11.5_MED_VIG'!$A$6:$I$6297,9,0)</f>
        <v>2.5806745130712914</v>
      </c>
    </row>
    <row r="1469" s="81" customFormat="1" ht="15" customHeight="1">
      <c r="A1469" s="82">
        <v>92405959</v>
      </c>
      <c r="B1469" s="83">
        <v>20</v>
      </c>
      <c r="C1469" s="84" t="s">
        <v>4035</v>
      </c>
      <c r="D1469" s="84" t="s">
        <v>4036</v>
      </c>
      <c r="E1469" s="84" t="s">
        <v>603</v>
      </c>
      <c r="F1469" s="85">
        <v>15</v>
      </c>
      <c r="G1469" s="86" t="s">
        <v>10077</v>
      </c>
      <c r="H1469" s="86" t="s">
        <v>19</v>
      </c>
      <c r="I1469" s="87">
        <f>VLOOKUP(A1469,'[2]AJUSTE DE VALOR AN_11.5_MED_VIG'!$A$6:$I$6297,9,0)</f>
        <v>1.7731081678556557</v>
      </c>
    </row>
    <row r="1470" s="81" customFormat="1" ht="15" customHeight="1">
      <c r="A1470" s="82">
        <v>90302222</v>
      </c>
      <c r="B1470" s="83">
        <v>20</v>
      </c>
      <c r="C1470" s="84" t="s">
        <v>6282</v>
      </c>
      <c r="D1470" s="84" t="s">
        <v>6283</v>
      </c>
      <c r="E1470" s="84" t="s">
        <v>871</v>
      </c>
      <c r="F1470" s="85">
        <v>1000</v>
      </c>
      <c r="G1470" s="86" t="s">
        <v>6251</v>
      </c>
      <c r="H1470" s="86" t="s">
        <v>19</v>
      </c>
      <c r="I1470" s="87">
        <f>VLOOKUP(A1470,'[2]AJUSTE DE VALOR AN_11.5_MED_VIG'!$A$6:$I$6297,9,0)</f>
        <v>4.4764294406718336e-002</v>
      </c>
    </row>
    <row r="1471" s="81" customFormat="1" ht="15" customHeight="1">
      <c r="A1471" s="82">
        <v>90306651</v>
      </c>
      <c r="B1471" s="83">
        <v>20</v>
      </c>
      <c r="C1471" s="84" t="s">
        <v>5779</v>
      </c>
      <c r="D1471" s="84" t="s">
        <v>5779</v>
      </c>
      <c r="E1471" s="84" t="s">
        <v>504</v>
      </c>
      <c r="F1471" s="85">
        <v>1</v>
      </c>
      <c r="G1471" s="86" t="s">
        <v>10036</v>
      </c>
      <c r="H1471" s="86" t="s">
        <v>14</v>
      </c>
      <c r="I1471" s="87">
        <f>VLOOKUP(A1471,'[2]AJUSTE DE VALOR AN_11.5_MED_VIG'!$A$6:$I$6297,9,0)</f>
        <v>7.2853912410286918</v>
      </c>
    </row>
    <row r="1472" s="81" customFormat="1" ht="15" customHeight="1">
      <c r="A1472" s="82">
        <v>90297946</v>
      </c>
      <c r="B1472" s="83">
        <v>20</v>
      </c>
      <c r="C1472" s="84" t="s">
        <v>8919</v>
      </c>
      <c r="D1472" s="84" t="s">
        <v>8920</v>
      </c>
      <c r="E1472" s="84" t="s">
        <v>3162</v>
      </c>
      <c r="F1472" s="85">
        <v>1</v>
      </c>
      <c r="G1472" s="86" t="s">
        <v>10103</v>
      </c>
      <c r="H1472" s="86" t="s">
        <v>14</v>
      </c>
      <c r="I1472" s="87">
        <f>VLOOKUP(A1472,'[2]AJUSTE DE VALOR AN_11.5_MED_VIG'!$A$6:$I$6297,9,0)</f>
        <v>5.2925942997616779</v>
      </c>
    </row>
    <row r="1473" s="81" customFormat="1" ht="15" customHeight="1">
      <c r="A1473" s="82">
        <v>92408443</v>
      </c>
      <c r="B1473" s="83">
        <v>20</v>
      </c>
      <c r="C1473" s="84" t="s">
        <v>7837</v>
      </c>
      <c r="D1473" s="84" t="s">
        <v>7838</v>
      </c>
      <c r="E1473" s="84" t="s">
        <v>956</v>
      </c>
      <c r="F1473" s="85">
        <v>1</v>
      </c>
      <c r="G1473" s="86" t="s">
        <v>10103</v>
      </c>
      <c r="H1473" s="86" t="s">
        <v>14</v>
      </c>
      <c r="I1473" s="87">
        <v>6.5300000000000002</v>
      </c>
    </row>
    <row r="1474" s="81" customFormat="1" ht="15" customHeight="1">
      <c r="A1474" s="82">
        <v>90145917</v>
      </c>
      <c r="B1474" s="83">
        <v>20</v>
      </c>
      <c r="C1474" s="84" t="s">
        <v>7506</v>
      </c>
      <c r="D1474" s="84" t="s">
        <v>7506</v>
      </c>
      <c r="E1474" s="84" t="s">
        <v>17</v>
      </c>
      <c r="F1474" s="85">
        <v>1</v>
      </c>
      <c r="G1474" s="86" t="s">
        <v>10103</v>
      </c>
      <c r="H1474" s="86" t="s">
        <v>14</v>
      </c>
      <c r="I1474" s="87">
        <f>VLOOKUP(A1474,'[2]AJUSTE DE VALOR AN_11.5_MED_VIG'!$A$6:$I$6297,9,0)</f>
        <v>2.1848721602965524</v>
      </c>
    </row>
    <row r="1475" s="81" customFormat="1" ht="15" customHeight="1">
      <c r="A1475" s="82">
        <v>92254250</v>
      </c>
      <c r="B1475" s="83">
        <v>20</v>
      </c>
      <c r="C1475" s="84" t="s">
        <v>2879</v>
      </c>
      <c r="D1475" s="84" t="s">
        <v>2880</v>
      </c>
      <c r="E1475" s="84" t="s">
        <v>603</v>
      </c>
      <c r="F1475" s="85">
        <v>20</v>
      </c>
      <c r="G1475" s="86" t="s">
        <v>18</v>
      </c>
      <c r="H1475" s="86" t="s">
        <v>19</v>
      </c>
      <c r="I1475" s="87">
        <f>VLOOKUP(A1475,'[2]AJUSTE DE VALOR AN_11.5_MED_VIG'!$A$6:$I$6297,9,0)</f>
        <v>1.3807344082354689</v>
      </c>
    </row>
    <row r="1476" s="81" customFormat="1" ht="15" customHeight="1">
      <c r="A1476" s="82">
        <v>92416080</v>
      </c>
      <c r="B1476" s="83">
        <v>20</v>
      </c>
      <c r="C1476" s="84" t="s">
        <v>6543</v>
      </c>
      <c r="D1476" s="84" t="s">
        <v>6544</v>
      </c>
      <c r="E1476" s="84" t="s">
        <v>603</v>
      </c>
      <c r="F1476" s="85">
        <v>20</v>
      </c>
      <c r="G1476" s="86" t="s">
        <v>18</v>
      </c>
      <c r="H1476" s="86" t="s">
        <v>19</v>
      </c>
      <c r="I1476" s="87">
        <f>VLOOKUP(A1476,'[2]AJUSTE DE VALOR AN_11.5_MED_VIG'!$A$6:$I$6297,9,0)</f>
        <v>1.490440137464476</v>
      </c>
    </row>
    <row r="1477" s="81" customFormat="1" ht="15" customHeight="1">
      <c r="A1477" s="82">
        <v>92466133</v>
      </c>
      <c r="B1477" s="83">
        <v>20</v>
      </c>
      <c r="C1477" s="84" t="s">
        <v>1042</v>
      </c>
      <c r="D1477" s="84" t="s">
        <v>1043</v>
      </c>
      <c r="E1477" s="84" t="s">
        <v>92</v>
      </c>
      <c r="F1477" s="85">
        <v>1</v>
      </c>
      <c r="G1477" s="86" t="s">
        <v>10103</v>
      </c>
      <c r="H1477" s="86" t="s">
        <v>14</v>
      </c>
      <c r="I1477" s="87">
        <f>VLOOKUP(A1477,'[2]AJUSTE DE VALOR AN_11.5_MED_VIG'!$A$6:$I$6297,9,0)</f>
        <v>5.4717065850169613</v>
      </c>
    </row>
    <row r="1478" s="81" customFormat="1" ht="15" customHeight="1">
      <c r="A1478" s="82">
        <v>90204441</v>
      </c>
      <c r="B1478" s="83">
        <v>20</v>
      </c>
      <c r="C1478" s="84" t="s">
        <v>1024</v>
      </c>
      <c r="D1478" s="84" t="s">
        <v>1025</v>
      </c>
      <c r="E1478" s="84" t="s">
        <v>956</v>
      </c>
      <c r="F1478" s="85">
        <v>1</v>
      </c>
      <c r="G1478" s="86" t="s">
        <v>10103</v>
      </c>
      <c r="H1478" s="86" t="s">
        <v>14</v>
      </c>
      <c r="I1478" s="87">
        <f>VLOOKUP(A1478,'[2]AJUSTE DE VALOR AN_11.5_MED_VIG'!$A$6:$I$6297,9,0)</f>
        <v>1.4500515008571431</v>
      </c>
    </row>
    <row r="1479" s="81" customFormat="1" ht="15" customHeight="1">
      <c r="A1479" s="82">
        <v>90306490</v>
      </c>
      <c r="B1479" s="83">
        <v>20</v>
      </c>
      <c r="C1479" s="84" t="s">
        <v>5848</v>
      </c>
      <c r="D1479" s="84" t="s">
        <v>5849</v>
      </c>
      <c r="E1479" s="84" t="s">
        <v>536</v>
      </c>
      <c r="F1479" s="85">
        <v>1</v>
      </c>
      <c r="G1479" s="86" t="s">
        <v>10036</v>
      </c>
      <c r="H1479" s="86" t="s">
        <v>14</v>
      </c>
      <c r="I1479" s="87">
        <f>VLOOKUP(A1479,'[2]AJUSTE DE VALOR AN_11.5_MED_VIG'!$A$6:$I$6297,9,0)</f>
        <v>11.322222698020884</v>
      </c>
    </row>
    <row r="1480" s="81" customFormat="1" ht="15" customHeight="1">
      <c r="A1480" s="82">
        <v>92400582</v>
      </c>
      <c r="B1480" s="83">
        <v>20</v>
      </c>
      <c r="C1480" s="84" t="s">
        <v>2574</v>
      </c>
      <c r="D1480" s="84" t="s">
        <v>2574</v>
      </c>
      <c r="E1480" s="84" t="s">
        <v>334</v>
      </c>
      <c r="F1480" s="85">
        <v>1</v>
      </c>
      <c r="G1480" s="86" t="s">
        <v>64</v>
      </c>
      <c r="H1480" s="86" t="s">
        <v>14</v>
      </c>
      <c r="I1480" s="87">
        <f>VLOOKUP(A1480,'[2]AJUSTE DE VALOR AN_11.5_MED_VIG'!$A$6:$I$6297,9,0)</f>
        <v>0.98883577747518181</v>
      </c>
    </row>
    <row r="1481" s="81" customFormat="1" ht="15" customHeight="1">
      <c r="A1481" s="82">
        <v>92469027</v>
      </c>
      <c r="B1481" s="83">
        <v>20</v>
      </c>
      <c r="C1481" s="84" t="s">
        <v>1388</v>
      </c>
      <c r="D1481" s="84" t="s">
        <v>1388</v>
      </c>
      <c r="E1481" s="84" t="s">
        <v>17</v>
      </c>
      <c r="F1481" s="85">
        <v>400</v>
      </c>
      <c r="G1481" s="86" t="s">
        <v>10116</v>
      </c>
      <c r="H1481" s="86" t="s">
        <v>19</v>
      </c>
      <c r="I1481" s="87">
        <f>VLOOKUP(A1481,'[2]AJUSTE DE VALOR AN_11.5_MED_VIG'!$A$6:$I$6297,9,0)</f>
        <v>1.5691279048737017e-002</v>
      </c>
    </row>
    <row r="1482" s="81" customFormat="1" ht="15" customHeight="1">
      <c r="A1482" s="82">
        <v>90306600</v>
      </c>
      <c r="B1482" s="83">
        <v>20</v>
      </c>
      <c r="C1482" s="84" t="s">
        <v>2610</v>
      </c>
      <c r="D1482" s="84" t="s">
        <v>2610</v>
      </c>
      <c r="E1482" s="84" t="s">
        <v>504</v>
      </c>
      <c r="F1482" s="85">
        <v>1</v>
      </c>
      <c r="G1482" s="86" t="s">
        <v>10036</v>
      </c>
      <c r="H1482" s="86" t="s">
        <v>14</v>
      </c>
      <c r="I1482" s="87">
        <f>VLOOKUP(A1482,'[2]AJUSTE DE VALOR AN_11.5_MED_VIG'!$A$6:$I$6297,9,0)</f>
        <v>6.5695725783158299</v>
      </c>
    </row>
    <row r="1483" s="81" customFormat="1" ht="15" customHeight="1">
      <c r="A1483" s="82">
        <v>90169271</v>
      </c>
      <c r="B1483" s="83">
        <v>20</v>
      </c>
      <c r="C1483" s="84" t="s">
        <v>687</v>
      </c>
      <c r="D1483" s="84" t="s">
        <v>690</v>
      </c>
      <c r="E1483" s="84" t="s">
        <v>92</v>
      </c>
      <c r="F1483" s="85">
        <v>1</v>
      </c>
      <c r="G1483" s="86" t="s">
        <v>10103</v>
      </c>
      <c r="H1483" s="86" t="s">
        <v>14</v>
      </c>
      <c r="I1483" s="87">
        <f>VLOOKUP(A1483,'[2]AJUSTE DE VALOR AN_11.5_MED_VIG'!$A$6:$I$6297,9,0)</f>
        <v>1.2624615908592427</v>
      </c>
    </row>
    <row r="1484" s="81" customFormat="1" ht="15" customHeight="1">
      <c r="A1484" s="82">
        <v>92465285</v>
      </c>
      <c r="B1484" s="83">
        <v>20</v>
      </c>
      <c r="C1484" s="84" t="s">
        <v>3473</v>
      </c>
      <c r="D1484" s="84" t="s">
        <v>3475</v>
      </c>
      <c r="E1484" s="84" t="s">
        <v>2232</v>
      </c>
      <c r="F1484" s="85">
        <v>1</v>
      </c>
      <c r="G1484" s="86" t="s">
        <v>10103</v>
      </c>
      <c r="H1484" s="86" t="s">
        <v>14</v>
      </c>
      <c r="I1484" s="87">
        <f>VLOOKUP(A1484,'[2]AJUSTE DE VALOR AN_11.5_MED_VIG'!$A$6:$I$6297,9,0)</f>
        <v>2.5036019981620603</v>
      </c>
    </row>
    <row r="1485" s="81" customFormat="1" ht="15" customHeight="1">
      <c r="A1485" s="82">
        <v>92420770</v>
      </c>
      <c r="B1485" s="83">
        <v>20</v>
      </c>
      <c r="C1485" s="84" t="s">
        <v>5381</v>
      </c>
      <c r="D1485" s="84" t="s">
        <v>5382</v>
      </c>
      <c r="E1485" s="84" t="s">
        <v>703</v>
      </c>
      <c r="F1485" s="85">
        <v>60</v>
      </c>
      <c r="G1485" s="86" t="s">
        <v>18</v>
      </c>
      <c r="H1485" s="86" t="s">
        <v>19</v>
      </c>
      <c r="I1485" s="87">
        <f>VLOOKUP(A1485,'[2]AJUSTE DE VALOR AN_11.5_MED_VIG'!$A$6:$I$6297,9,0)</f>
        <v>0.3454866551676648</v>
      </c>
    </row>
    <row r="1486" s="81" customFormat="1" ht="15" customHeight="1">
      <c r="A1486" s="82">
        <v>90813022</v>
      </c>
      <c r="B1486" s="83">
        <v>20</v>
      </c>
      <c r="C1486" s="84" t="s">
        <v>1012</v>
      </c>
      <c r="D1486" s="84" t="s">
        <v>1016</v>
      </c>
      <c r="E1486" s="84" t="s">
        <v>956</v>
      </c>
      <c r="F1486" s="85">
        <v>1</v>
      </c>
      <c r="G1486" s="86" t="s">
        <v>10103</v>
      </c>
      <c r="H1486" s="86" t="s">
        <v>14</v>
      </c>
      <c r="I1486" s="87">
        <f>VLOOKUP(A1486,'[2]AJUSTE DE VALOR AN_11.5_MED_VIG'!$A$6:$I$6297,9,0)</f>
        <v>1.5075781316407191</v>
      </c>
    </row>
    <row r="1487" s="81" customFormat="1" ht="15" customHeight="1">
      <c r="A1487" s="82">
        <v>90143302</v>
      </c>
      <c r="B1487" s="83">
        <v>20</v>
      </c>
      <c r="C1487" s="84" t="s">
        <v>2360</v>
      </c>
      <c r="D1487" s="84" t="s">
        <v>2360</v>
      </c>
      <c r="E1487" s="84" t="s">
        <v>17</v>
      </c>
      <c r="F1487" s="85">
        <v>1</v>
      </c>
      <c r="G1487" s="86" t="s">
        <v>10103</v>
      </c>
      <c r="H1487" s="86" t="s">
        <v>14</v>
      </c>
      <c r="I1487" s="87">
        <f>VLOOKUP(A1487,'[2]AJUSTE DE VALOR AN_11.5_MED_VIG'!$A$6:$I$6297,9,0)</f>
        <v>9.8192382718798825</v>
      </c>
    </row>
    <row r="1488" s="81" customFormat="1" ht="15" customHeight="1">
      <c r="A1488" s="82">
        <v>90282809</v>
      </c>
      <c r="B1488" s="83">
        <v>20</v>
      </c>
      <c r="C1488" s="84" t="s">
        <v>496</v>
      </c>
      <c r="D1488" s="84" t="s">
        <v>496</v>
      </c>
      <c r="E1488" s="84" t="s">
        <v>495</v>
      </c>
      <c r="F1488" s="85">
        <v>1</v>
      </c>
      <c r="G1488" s="86" t="s">
        <v>10036</v>
      </c>
      <c r="H1488" s="86" t="s">
        <v>14</v>
      </c>
      <c r="I1488" s="87">
        <f>VLOOKUP(A1488,'[2]AJUSTE DE VALOR AN_11.5_MED_VIG'!$A$6:$I$6297,9,0)</f>
        <v>7.3606762404360015</v>
      </c>
    </row>
    <row r="1489" s="81" customFormat="1" ht="15" customHeight="1">
      <c r="A1489" s="82">
        <v>90228022</v>
      </c>
      <c r="B1489" s="83">
        <v>20</v>
      </c>
      <c r="C1489" s="84" t="s">
        <v>5099</v>
      </c>
      <c r="D1489" s="84" t="s">
        <v>5100</v>
      </c>
      <c r="E1489" s="84" t="s">
        <v>69</v>
      </c>
      <c r="F1489" s="85">
        <v>1</v>
      </c>
      <c r="G1489" s="86" t="s">
        <v>10103</v>
      </c>
      <c r="H1489" s="86" t="s">
        <v>14</v>
      </c>
      <c r="I1489" s="87">
        <f>VLOOKUP(A1489,'[2]AJUSTE DE VALOR AN_11.5_MED_VIG'!$A$6:$I$6297,9,0)</f>
        <v>0.30218497905419117</v>
      </c>
    </row>
    <row r="1490" s="81" customFormat="1" ht="15" customHeight="1">
      <c r="A1490" s="82">
        <v>90262760</v>
      </c>
      <c r="B1490" s="83">
        <v>20</v>
      </c>
      <c r="C1490" s="84" t="s">
        <v>6746</v>
      </c>
      <c r="D1490" s="84" t="s">
        <v>6747</v>
      </c>
      <c r="E1490" s="84" t="s">
        <v>414</v>
      </c>
      <c r="F1490" s="85">
        <v>1</v>
      </c>
      <c r="G1490" s="86" t="s">
        <v>10103</v>
      </c>
      <c r="H1490" s="86" t="s">
        <v>14</v>
      </c>
      <c r="I1490" s="87">
        <f>VLOOKUP(A1490,'[2]AJUSTE DE VALOR AN_11.5_MED_VIG'!$A$6:$I$6297,9,0)</f>
        <v>1.2195116755240796</v>
      </c>
    </row>
    <row r="1491" s="81" customFormat="1" ht="15" customHeight="1">
      <c r="A1491" s="82">
        <v>90211375</v>
      </c>
      <c r="B1491" s="83">
        <v>20</v>
      </c>
      <c r="C1491" s="84" t="s">
        <v>6746</v>
      </c>
      <c r="D1491" s="84" t="s">
        <v>6748</v>
      </c>
      <c r="E1491" s="84" t="s">
        <v>31</v>
      </c>
      <c r="F1491" s="85">
        <v>1</v>
      </c>
      <c r="G1491" s="86" t="s">
        <v>10103</v>
      </c>
      <c r="H1491" s="86" t="s">
        <v>14</v>
      </c>
      <c r="I1491" s="87">
        <f>VLOOKUP(A1491,'[2]AJUSTE DE VALOR AN_11.5_MED_VIG'!$A$6:$I$6297,9,0)</f>
        <v>1.829298355345907</v>
      </c>
    </row>
    <row r="1492" s="81" customFormat="1" ht="15" customHeight="1">
      <c r="A1492" s="82">
        <v>90279190</v>
      </c>
      <c r="B1492" s="83">
        <v>20</v>
      </c>
      <c r="C1492" s="84" t="s">
        <v>4635</v>
      </c>
      <c r="D1492" s="84" t="s">
        <v>4635</v>
      </c>
      <c r="E1492" s="84" t="s">
        <v>26</v>
      </c>
      <c r="F1492" s="85">
        <v>1</v>
      </c>
      <c r="G1492" s="86" t="s">
        <v>10103</v>
      </c>
      <c r="H1492" s="86" t="s">
        <v>14</v>
      </c>
      <c r="I1492" s="87">
        <f>VLOOKUP(A1492,'[2]AJUSTE DE VALOR AN_11.5_MED_VIG'!$A$6:$I$6297,9,0)</f>
        <v>0.56640866654074207</v>
      </c>
    </row>
    <row r="1493" s="81" customFormat="1" ht="15" customHeight="1">
      <c r="A1493" s="82">
        <v>90286120</v>
      </c>
      <c r="B1493" s="83">
        <v>20</v>
      </c>
      <c r="C1493" s="84" t="s">
        <v>4989</v>
      </c>
      <c r="D1493" s="84" t="s">
        <v>4990</v>
      </c>
      <c r="E1493" s="84" t="s">
        <v>720</v>
      </c>
      <c r="F1493" s="85">
        <v>1</v>
      </c>
      <c r="G1493" s="86" t="s">
        <v>436</v>
      </c>
      <c r="H1493" s="86" t="s">
        <v>14</v>
      </c>
      <c r="I1493" s="87">
        <f>VLOOKUP(A1493,'[2]AJUSTE DE VALOR AN_11.5_MED_VIG'!$A$6:$I$6297,9,0)</f>
        <v>3.9605876083035754</v>
      </c>
    </row>
    <row r="1494" s="81" customFormat="1" ht="15" customHeight="1">
      <c r="A1494" s="82">
        <v>90153910</v>
      </c>
      <c r="B1494" s="83">
        <v>20</v>
      </c>
      <c r="C1494" s="84" t="s">
        <v>9074</v>
      </c>
      <c r="D1494" s="84" t="s">
        <v>9078</v>
      </c>
      <c r="E1494" s="84" t="s">
        <v>220</v>
      </c>
      <c r="F1494" s="85">
        <v>1</v>
      </c>
      <c r="G1494" s="86" t="s">
        <v>10103</v>
      </c>
      <c r="H1494" s="86" t="s">
        <v>14</v>
      </c>
      <c r="I1494" s="87">
        <f>VLOOKUP(A1494,'[2]AJUSTE DE VALOR AN_11.5_MED_VIG'!$A$6:$I$6297,9,0)</f>
        <v>2.0887083121623937</v>
      </c>
    </row>
    <row r="1495" s="81" customFormat="1" ht="15" customHeight="1">
      <c r="A1495" s="82">
        <v>92470033</v>
      </c>
      <c r="B1495" s="83">
        <v>20</v>
      </c>
      <c r="C1495" s="84" t="s">
        <v>4844</v>
      </c>
      <c r="D1495" s="84" t="s">
        <v>4845</v>
      </c>
      <c r="E1495" s="84" t="s">
        <v>12</v>
      </c>
      <c r="F1495" s="85">
        <v>1</v>
      </c>
      <c r="G1495" s="86" t="s">
        <v>436</v>
      </c>
      <c r="H1495" s="86" t="s">
        <v>14</v>
      </c>
      <c r="I1495" s="87">
        <f>VLOOKUP(A1495,'[2]AJUSTE DE VALOR AN_11.5_MED_VIG'!$A$6:$I$6297,9,0)</f>
        <v>4.7632384865466566</v>
      </c>
    </row>
    <row r="1496" s="81" customFormat="1" ht="15" customHeight="1">
      <c r="A1496" s="82">
        <v>90251660</v>
      </c>
      <c r="B1496" s="83">
        <v>20</v>
      </c>
      <c r="C1496" s="84" t="s">
        <v>4756</v>
      </c>
      <c r="D1496" s="84" t="s">
        <v>4755</v>
      </c>
      <c r="E1496" s="84" t="s">
        <v>134</v>
      </c>
      <c r="F1496" s="85">
        <v>1</v>
      </c>
      <c r="G1496" s="86" t="s">
        <v>10103</v>
      </c>
      <c r="H1496" s="86" t="s">
        <v>14</v>
      </c>
      <c r="I1496" s="87">
        <f>VLOOKUP(A1496,'[2]AJUSTE DE VALOR AN_11.5_MED_VIG'!$A$6:$I$6297,9,0)</f>
        <v>1.4567019267120918</v>
      </c>
    </row>
    <row r="1497" s="81" customFormat="1" ht="15" customHeight="1">
      <c r="A1497" s="82">
        <v>90251547</v>
      </c>
      <c r="B1497" s="83">
        <v>20</v>
      </c>
      <c r="C1497" s="84" t="s">
        <v>7477</v>
      </c>
      <c r="D1497" s="84" t="s">
        <v>7477</v>
      </c>
      <c r="E1497" s="84" t="s">
        <v>17</v>
      </c>
      <c r="F1497" s="85">
        <v>1</v>
      </c>
      <c r="G1497" s="86" t="s">
        <v>10103</v>
      </c>
      <c r="H1497" s="86" t="s">
        <v>14</v>
      </c>
      <c r="I1497" s="87">
        <f>VLOOKUP(A1497,'[2]AJUSTE DE VALOR AN_11.5_MED_VIG'!$A$6:$I$6297,9,0)</f>
        <v>1.7568079472391329</v>
      </c>
    </row>
    <row r="1498" s="81" customFormat="1" ht="15" customHeight="1">
      <c r="A1498" s="82">
        <v>90305019</v>
      </c>
      <c r="B1498" s="83">
        <v>20</v>
      </c>
      <c r="C1498" s="84" t="s">
        <v>5785</v>
      </c>
      <c r="D1498" s="84" t="s">
        <v>5785</v>
      </c>
      <c r="E1498" s="84" t="s">
        <v>566</v>
      </c>
      <c r="F1498" s="85">
        <v>1</v>
      </c>
      <c r="G1498" s="86" t="s">
        <v>10036</v>
      </c>
      <c r="H1498" s="86" t="s">
        <v>14</v>
      </c>
      <c r="I1498" s="87">
        <f>VLOOKUP(A1498,'[2]AJUSTE DE VALOR AN_11.5_MED_VIG'!$A$6:$I$6297,9,0)</f>
        <v>6.0806538283989768</v>
      </c>
    </row>
    <row r="1499" s="81" customFormat="1" ht="15" customHeight="1">
      <c r="A1499" s="82">
        <v>90181026</v>
      </c>
      <c r="B1499" s="83">
        <v>20</v>
      </c>
      <c r="C1499" s="84" t="s">
        <v>3692</v>
      </c>
      <c r="D1499" s="84" t="s">
        <v>3693</v>
      </c>
      <c r="E1499" s="84" t="s">
        <v>69</v>
      </c>
      <c r="F1499" s="85">
        <v>1</v>
      </c>
      <c r="G1499" s="86" t="s">
        <v>10103</v>
      </c>
      <c r="H1499" s="86" t="s">
        <v>14</v>
      </c>
      <c r="I1499" s="87">
        <f>VLOOKUP(A1499,'[2]AJUSTE DE VALOR AN_11.5_MED_VIG'!$A$6:$I$6297,9,0)</f>
        <v>0.50915155050753502</v>
      </c>
    </row>
    <row r="1500" s="81" customFormat="1" ht="15" customHeight="1">
      <c r="A1500" s="82">
        <v>92437583</v>
      </c>
      <c r="B1500" s="83">
        <v>20</v>
      </c>
      <c r="C1500" s="84" t="s">
        <v>7882</v>
      </c>
      <c r="D1500" s="84" t="s">
        <v>7884</v>
      </c>
      <c r="E1500" s="84" t="s">
        <v>235</v>
      </c>
      <c r="F1500" s="85">
        <v>1</v>
      </c>
      <c r="G1500" s="86" t="s">
        <v>10103</v>
      </c>
      <c r="H1500" s="86" t="s">
        <v>14</v>
      </c>
      <c r="I1500" s="87">
        <f>VLOOKUP(A1500,'[2]AJUSTE DE VALOR AN_11.5_MED_VIG'!$A$6:$I$6297,9,0)</f>
        <v>36.984947623403684</v>
      </c>
    </row>
    <row r="1501" s="81" customFormat="1" ht="15" customHeight="1">
      <c r="A1501" s="82">
        <v>90267478</v>
      </c>
      <c r="B1501" s="83">
        <v>20</v>
      </c>
      <c r="C1501" s="84" t="s">
        <v>6486</v>
      </c>
      <c r="D1501" s="84" t="s">
        <v>6487</v>
      </c>
      <c r="E1501" s="84" t="s">
        <v>409</v>
      </c>
      <c r="F1501" s="85">
        <v>120</v>
      </c>
      <c r="G1501" s="86" t="s">
        <v>18</v>
      </c>
      <c r="H1501" s="86" t="s">
        <v>19</v>
      </c>
      <c r="I1501" s="87">
        <f>VLOOKUP(A1501,'[2]AJUSTE DE VALOR AN_11.5_MED_VIG'!$A$6:$I$6297,9,0)</f>
        <v>0.29841313315330537</v>
      </c>
    </row>
    <row r="1502" s="81" customFormat="1" ht="15" customHeight="1">
      <c r="A1502" s="82">
        <v>90202279</v>
      </c>
      <c r="B1502" s="83">
        <v>20</v>
      </c>
      <c r="C1502" s="84" t="s">
        <v>2514</v>
      </c>
      <c r="D1502" s="84" t="s">
        <v>2514</v>
      </c>
      <c r="E1502" s="84" t="s">
        <v>334</v>
      </c>
      <c r="F1502" s="85">
        <v>1</v>
      </c>
      <c r="G1502" s="86" t="s">
        <v>64</v>
      </c>
      <c r="H1502" s="86" t="s">
        <v>14</v>
      </c>
      <c r="I1502" s="87">
        <f>VLOOKUP(A1502,'[2]AJUSTE DE VALOR AN_11.5_MED_VIG'!$A$6:$I$6297,9,0)</f>
        <v>0.90675003520501674</v>
      </c>
    </row>
    <row r="1503" s="81" customFormat="1" ht="15" customHeight="1">
      <c r="A1503" s="82">
        <v>90279689</v>
      </c>
      <c r="B1503" s="83">
        <v>20</v>
      </c>
      <c r="C1503" s="84" t="s">
        <v>2570</v>
      </c>
      <c r="D1503" s="84" t="s">
        <v>2571</v>
      </c>
      <c r="E1503" s="84" t="s">
        <v>528</v>
      </c>
      <c r="F1503" s="85">
        <v>1</v>
      </c>
      <c r="G1503" s="86" t="s">
        <v>10036</v>
      </c>
      <c r="H1503" s="86" t="s">
        <v>14</v>
      </c>
      <c r="I1503" s="87">
        <f>VLOOKUP(A1503,'[2]AJUSTE DE VALOR AN_11.5_MED_VIG'!$A$6:$I$6297,9,0)</f>
        <v>5.0118396897190962</v>
      </c>
    </row>
    <row r="1504" s="81" customFormat="1" ht="15" customHeight="1">
      <c r="A1504" s="82">
        <v>91412013</v>
      </c>
      <c r="B1504" s="83">
        <v>20</v>
      </c>
      <c r="C1504" s="84" t="s">
        <v>7014</v>
      </c>
      <c r="D1504" s="84" t="s">
        <v>7015</v>
      </c>
      <c r="E1504" s="84" t="s">
        <v>720</v>
      </c>
      <c r="F1504" s="85">
        <v>1</v>
      </c>
      <c r="G1504" s="86" t="s">
        <v>64</v>
      </c>
      <c r="H1504" s="86" t="s">
        <v>14</v>
      </c>
      <c r="I1504" s="87">
        <f>VLOOKUP(A1504,'[2]AJUSTE DE VALOR AN_11.5_MED_VIG'!$A$6:$I$6297,9,0)</f>
        <v>8.3015647435488766</v>
      </c>
    </row>
    <row r="1505" s="81" customFormat="1" ht="15" customHeight="1">
      <c r="A1505" s="82">
        <v>92366961</v>
      </c>
      <c r="B1505" s="83">
        <v>20</v>
      </c>
      <c r="C1505" s="84" t="s">
        <v>9329</v>
      </c>
      <c r="D1505" s="84" t="s">
        <v>9330</v>
      </c>
      <c r="E1505" s="84" t="s">
        <v>235</v>
      </c>
      <c r="F1505" s="85">
        <v>200</v>
      </c>
      <c r="G1505" s="86" t="s">
        <v>10116</v>
      </c>
      <c r="H1505" s="86" t="s">
        <v>19</v>
      </c>
      <c r="I1505" s="87">
        <f>VLOOKUP(A1505,'[2]AJUSTE DE VALOR AN_11.5_MED_VIG'!$A$6:$I$6297,9,0)</f>
        <v>6.2832332525951717e-002</v>
      </c>
    </row>
    <row r="1506" s="81" customFormat="1" ht="15" customHeight="1">
      <c r="A1506" s="82">
        <v>90937074</v>
      </c>
      <c r="B1506" s="83">
        <v>20</v>
      </c>
      <c r="C1506" s="84" t="s">
        <v>482</v>
      </c>
      <c r="D1506" s="84" t="s">
        <v>483</v>
      </c>
      <c r="E1506" s="84" t="s">
        <v>484</v>
      </c>
      <c r="F1506" s="85">
        <v>1</v>
      </c>
      <c r="G1506" s="86" t="s">
        <v>485</v>
      </c>
      <c r="H1506" s="86" t="s">
        <v>14</v>
      </c>
      <c r="I1506" s="87">
        <f>VLOOKUP(A1506,'[2]AJUSTE DE VALOR AN_11.5_MED_VIG'!$A$6:$I$6297,9,0)</f>
        <v>5.2488407154765575</v>
      </c>
    </row>
    <row r="1507" s="81" customFormat="1" ht="15" customHeight="1">
      <c r="A1507" s="82">
        <v>90306686</v>
      </c>
      <c r="B1507" s="83">
        <v>20</v>
      </c>
      <c r="C1507" s="84" t="s">
        <v>7258</v>
      </c>
      <c r="D1507" s="84" t="s">
        <v>7259</v>
      </c>
      <c r="E1507" s="84" t="s">
        <v>504</v>
      </c>
      <c r="F1507" s="85">
        <v>1</v>
      </c>
      <c r="G1507" s="86" t="s">
        <v>10036</v>
      </c>
      <c r="H1507" s="86" t="s">
        <v>14</v>
      </c>
      <c r="I1507" s="87">
        <f>VLOOKUP(A1507,'[2]AJUSTE DE VALOR AN_11.5_MED_VIG'!$A$6:$I$6297,9,0)</f>
        <v>10.358291617283324</v>
      </c>
    </row>
    <row r="1508" s="81" customFormat="1" ht="15" customHeight="1">
      <c r="A1508" s="82">
        <v>90125371</v>
      </c>
      <c r="B1508" s="83">
        <v>20</v>
      </c>
      <c r="C1508" s="84" t="s">
        <v>5274</v>
      </c>
      <c r="D1508" s="84" t="s">
        <v>5275</v>
      </c>
      <c r="E1508" s="84" t="s">
        <v>50</v>
      </c>
      <c r="F1508" s="85">
        <v>1</v>
      </c>
      <c r="G1508" s="86" t="s">
        <v>64</v>
      </c>
      <c r="H1508" s="86" t="s">
        <v>14</v>
      </c>
      <c r="I1508" s="87">
        <f>VLOOKUP(A1508,'[2]AJUSTE DE VALOR AN_11.5_MED_VIG'!$A$6:$I$6297,9,0)</f>
        <v>139.62306070817462</v>
      </c>
    </row>
    <row r="1509" s="81" customFormat="1" ht="15" customHeight="1">
      <c r="A1509" s="82">
        <v>90287177</v>
      </c>
      <c r="B1509" s="83">
        <v>20</v>
      </c>
      <c r="C1509" s="84" t="s">
        <v>6979</v>
      </c>
      <c r="D1509" s="84" t="s">
        <v>6980</v>
      </c>
      <c r="E1509" s="84" t="s">
        <v>495</v>
      </c>
      <c r="F1509" s="85">
        <v>1</v>
      </c>
      <c r="G1509" s="86" t="s">
        <v>10036</v>
      </c>
      <c r="H1509" s="86" t="s">
        <v>14</v>
      </c>
      <c r="I1509" s="87">
        <f>VLOOKUP(A1509,'[2]AJUSTE DE VALOR AN_11.5_MED_VIG'!$A$6:$I$6297,9,0)</f>
        <v>14.166379062287</v>
      </c>
    </row>
    <row r="1510" s="81" customFormat="1" ht="15" customHeight="1">
      <c r="A1510" s="82">
        <v>90141741</v>
      </c>
      <c r="B1510" s="83">
        <v>20</v>
      </c>
      <c r="C1510" s="84" t="s">
        <v>6252</v>
      </c>
      <c r="D1510" s="84" t="s">
        <v>6253</v>
      </c>
      <c r="E1510" s="84" t="s">
        <v>3491</v>
      </c>
      <c r="F1510" s="85">
        <v>300</v>
      </c>
      <c r="G1510" s="86" t="s">
        <v>6251</v>
      </c>
      <c r="H1510" s="86" t="s">
        <v>19</v>
      </c>
      <c r="I1510" s="87">
        <f>VLOOKUP(A1510,'[2]AJUSTE DE VALOR AN_11.5_MED_VIG'!$A$6:$I$6297,9,0)</f>
        <v>4.3388277985347903e-002</v>
      </c>
    </row>
    <row r="1511" s="81" customFormat="1" ht="15" customHeight="1">
      <c r="A1511" s="82">
        <v>90286383</v>
      </c>
      <c r="B1511" s="83">
        <v>20</v>
      </c>
      <c r="C1511" s="84" t="s">
        <v>5749</v>
      </c>
      <c r="D1511" s="84" t="s">
        <v>5749</v>
      </c>
      <c r="E1511" s="84" t="s">
        <v>544</v>
      </c>
      <c r="F1511" s="85">
        <v>1</v>
      </c>
      <c r="G1511" s="86" t="s">
        <v>10036</v>
      </c>
      <c r="H1511" s="86" t="s">
        <v>14</v>
      </c>
      <c r="I1511" s="87">
        <f>VLOOKUP(A1511,'[2]AJUSTE DE VALOR AN_11.5_MED_VIG'!$A$6:$I$6297,9,0)</f>
        <v>9.5840314872829673</v>
      </c>
    </row>
    <row r="1512" s="81" customFormat="1" ht="15" customHeight="1">
      <c r="A1512" s="82">
        <v>90257561</v>
      </c>
      <c r="B1512" s="83">
        <v>20</v>
      </c>
      <c r="C1512" s="84" t="s">
        <v>5106</v>
      </c>
      <c r="D1512" s="84" t="s">
        <v>5106</v>
      </c>
      <c r="E1512" s="84" t="s">
        <v>50</v>
      </c>
      <c r="F1512" s="85">
        <v>1</v>
      </c>
      <c r="G1512" s="86" t="s">
        <v>64</v>
      </c>
      <c r="H1512" s="86" t="s">
        <v>14</v>
      </c>
      <c r="I1512" s="87">
        <f>VLOOKUP(A1512,'[2]AJUSTE DE VALOR AN_11.5_MED_VIG'!$A$6:$I$6297,9,0)</f>
        <v>2.7357540196291819</v>
      </c>
    </row>
    <row r="1513" s="81" customFormat="1" ht="15" customHeight="1">
      <c r="A1513" s="82">
        <v>90292669</v>
      </c>
      <c r="B1513" s="83">
        <v>20</v>
      </c>
      <c r="C1513" s="84" t="s">
        <v>5255</v>
      </c>
      <c r="D1513" s="84" t="s">
        <v>5256</v>
      </c>
      <c r="E1513" s="84" t="s">
        <v>26</v>
      </c>
      <c r="F1513" s="85">
        <v>1</v>
      </c>
      <c r="G1513" s="86" t="s">
        <v>436</v>
      </c>
      <c r="H1513" s="86" t="s">
        <v>14</v>
      </c>
      <c r="I1513" s="87">
        <f>VLOOKUP(A1513,'[2]AJUSTE DE VALOR AN_11.5_MED_VIG'!$A$6:$I$6297,9,0)</f>
        <v>9.3271588869846092</v>
      </c>
    </row>
    <row r="1514" s="81" customFormat="1" ht="15" customHeight="1">
      <c r="A1514" s="82">
        <v>90202503</v>
      </c>
      <c r="B1514" s="83">
        <v>20</v>
      </c>
      <c r="C1514" s="84" t="s">
        <v>5396</v>
      </c>
      <c r="D1514" s="84" t="s">
        <v>5397</v>
      </c>
      <c r="E1514" s="84" t="s">
        <v>334</v>
      </c>
      <c r="F1514" s="85">
        <v>1</v>
      </c>
      <c r="G1514" s="86" t="s">
        <v>64</v>
      </c>
      <c r="H1514" s="86" t="s">
        <v>14</v>
      </c>
      <c r="I1514" s="87">
        <f>VLOOKUP(A1514,'[2]AJUSTE DE VALOR AN_11.5_MED_VIG'!$A$6:$I$6297,9,0)</f>
        <v>1.8163549530988046</v>
      </c>
    </row>
    <row r="1515" s="81" customFormat="1" ht="15" customHeight="1">
      <c r="A1515" s="82">
        <v>92416233</v>
      </c>
      <c r="B1515" s="83">
        <v>20</v>
      </c>
      <c r="C1515" s="84" t="s">
        <v>831</v>
      </c>
      <c r="D1515" s="84" t="s">
        <v>832</v>
      </c>
      <c r="E1515" s="84" t="s">
        <v>43</v>
      </c>
      <c r="F1515" s="85">
        <v>1</v>
      </c>
      <c r="G1515" s="86" t="s">
        <v>10103</v>
      </c>
      <c r="H1515" s="86" t="s">
        <v>14</v>
      </c>
      <c r="I1515" s="87">
        <f>VLOOKUP(A1515,'[2]AJUSTE DE VALOR AN_11.5_MED_VIG'!$A$6:$I$6297,9,0)</f>
        <v>4.7383309331706895</v>
      </c>
    </row>
    <row r="1516" s="81" customFormat="1" ht="15" customHeight="1">
      <c r="A1516" s="82">
        <v>92456278</v>
      </c>
      <c r="B1516" s="83">
        <v>20</v>
      </c>
      <c r="C1516" s="84" t="s">
        <v>8128</v>
      </c>
      <c r="D1516" s="84" t="s">
        <v>8128</v>
      </c>
      <c r="E1516" s="84" t="s">
        <v>17</v>
      </c>
      <c r="F1516" s="85">
        <v>1</v>
      </c>
      <c r="G1516" s="86" t="s">
        <v>10103</v>
      </c>
      <c r="H1516" s="86" t="s">
        <v>14</v>
      </c>
      <c r="I1516" s="87">
        <f>VLOOKUP(A1516,'[2]AJUSTE DE VALOR AN_11.5_MED_VIG'!$A$6:$I$6297,9,0)</f>
        <v>2.610114664469569</v>
      </c>
    </row>
    <row r="1517" s="81" customFormat="1" ht="15" customHeight="1">
      <c r="A1517" s="82">
        <v>90284410</v>
      </c>
      <c r="B1517" s="83">
        <v>20</v>
      </c>
      <c r="C1517" s="84" t="s">
        <v>2268</v>
      </c>
      <c r="D1517" s="84" t="s">
        <v>2268</v>
      </c>
      <c r="E1517" s="84" t="s">
        <v>792</v>
      </c>
      <c r="F1517" s="85">
        <v>1</v>
      </c>
      <c r="G1517" s="86" t="s">
        <v>64</v>
      </c>
      <c r="H1517" s="86" t="s">
        <v>14</v>
      </c>
      <c r="I1517" s="87">
        <f>VLOOKUP(A1517,'[2]AJUSTE DE VALOR AN_11.5_MED_VIG'!$A$6:$I$6297,9,0)</f>
        <v>1.6803434219434339</v>
      </c>
    </row>
    <row r="1518" s="81" customFormat="1" ht="15" customHeight="1">
      <c r="A1518" s="82">
        <v>90307941</v>
      </c>
      <c r="B1518" s="83">
        <v>20</v>
      </c>
      <c r="C1518" s="84" t="s">
        <v>1790</v>
      </c>
      <c r="D1518" s="84" t="s">
        <v>1790</v>
      </c>
      <c r="E1518" s="84" t="s">
        <v>24</v>
      </c>
      <c r="F1518" s="85">
        <v>1</v>
      </c>
      <c r="G1518" s="86" t="s">
        <v>10103</v>
      </c>
      <c r="H1518" s="86" t="s">
        <v>14</v>
      </c>
      <c r="I1518" s="87">
        <f>VLOOKUP(A1518,'[2]AJUSTE DE VALOR AN_11.5_MED_VIG'!$A$6:$I$6297,9,0)</f>
        <v>2.2922160835405831</v>
      </c>
    </row>
    <row r="1519" s="81" customFormat="1" ht="15" customHeight="1">
      <c r="A1519" s="82">
        <v>90219767</v>
      </c>
      <c r="B1519" s="83">
        <v>20</v>
      </c>
      <c r="C1519" s="84" t="s">
        <v>9992</v>
      </c>
      <c r="D1519" s="84" t="s">
        <v>9993</v>
      </c>
      <c r="E1519" s="84" t="s">
        <v>9994</v>
      </c>
      <c r="F1519" s="85">
        <v>1</v>
      </c>
      <c r="G1519" s="86" t="s">
        <v>10103</v>
      </c>
      <c r="H1519" s="86" t="s">
        <v>14</v>
      </c>
      <c r="I1519" s="87">
        <f>VLOOKUP(A1519,'[2]AJUSTE DE VALOR AN_11.5_MED_VIG'!$A$6:$I$6297,9,0)</f>
        <v>4.5910674549788792</v>
      </c>
    </row>
    <row r="1520" s="81" customFormat="1" ht="15" customHeight="1">
      <c r="A1520" s="82">
        <v>90249100</v>
      </c>
      <c r="B1520" s="83">
        <v>20</v>
      </c>
      <c r="C1520" s="84" t="s">
        <v>1120</v>
      </c>
      <c r="D1520" s="84" t="s">
        <v>1121</v>
      </c>
      <c r="E1520" s="84" t="s">
        <v>247</v>
      </c>
      <c r="F1520" s="85">
        <v>1</v>
      </c>
      <c r="G1520" s="86" t="s">
        <v>10036</v>
      </c>
      <c r="H1520" s="86" t="s">
        <v>14</v>
      </c>
      <c r="I1520" s="87">
        <f>VLOOKUP(A1520,'[2]AJUSTE DE VALOR AN_11.5_MED_VIG'!$A$6:$I$6297,9,0)</f>
        <v>13.474017464048533</v>
      </c>
    </row>
    <row r="1521" s="81" customFormat="1" ht="15" customHeight="1">
      <c r="A1521" s="82">
        <v>92377416</v>
      </c>
      <c r="B1521" s="83">
        <v>20</v>
      </c>
      <c r="C1521" s="84" t="s">
        <v>4206</v>
      </c>
      <c r="D1521" s="84" t="s">
        <v>4207</v>
      </c>
      <c r="E1521" s="84" t="s">
        <v>4208</v>
      </c>
      <c r="F1521" s="85">
        <v>10</v>
      </c>
      <c r="G1521" s="86" t="s">
        <v>10077</v>
      </c>
      <c r="H1521" s="86" t="s">
        <v>19</v>
      </c>
      <c r="I1521" s="87">
        <f>VLOOKUP(A1521,'[2]AJUSTE DE VALOR AN_11.5_MED_VIG'!$A$6:$I$6297,9,0)</f>
        <v>0.80090088243413193</v>
      </c>
    </row>
    <row r="1522" s="81" customFormat="1" ht="15" customHeight="1">
      <c r="A1522" s="82">
        <v>92433723</v>
      </c>
      <c r="B1522" s="83">
        <v>20</v>
      </c>
      <c r="C1522" s="84" t="s">
        <v>1504</v>
      </c>
      <c r="D1522" s="84" t="s">
        <v>1505</v>
      </c>
      <c r="E1522" s="84" t="s">
        <v>50</v>
      </c>
      <c r="F1522" s="85">
        <v>1</v>
      </c>
      <c r="G1522" s="86" t="s">
        <v>64</v>
      </c>
      <c r="H1522" s="86" t="s">
        <v>14</v>
      </c>
      <c r="I1522" s="87">
        <f>VLOOKUP(A1522,'[2]AJUSTE DE VALOR AN_11.5_MED_VIG'!$A$6:$I$6297,9,0)</f>
        <v>1.3975152445737915</v>
      </c>
    </row>
    <row r="1523" s="81" customFormat="1" ht="15" customHeight="1">
      <c r="A1523" s="82">
        <v>90285557</v>
      </c>
      <c r="B1523" s="83">
        <v>20</v>
      </c>
      <c r="C1523" s="84" t="s">
        <v>3150</v>
      </c>
      <c r="D1523" s="84" t="s">
        <v>3151</v>
      </c>
      <c r="E1523" s="84" t="s">
        <v>792</v>
      </c>
      <c r="F1523" s="85">
        <v>1</v>
      </c>
      <c r="G1523" s="86" t="s">
        <v>64</v>
      </c>
      <c r="H1523" s="86" t="s">
        <v>14</v>
      </c>
      <c r="I1523" s="87">
        <f>VLOOKUP(A1523,'[2]AJUSTE DE VALOR AN_11.5_MED_VIG'!$A$6:$I$6297,9,0)</f>
        <v>23.031846274730245</v>
      </c>
    </row>
    <row r="1524" s="81" customFormat="1" ht="15" customHeight="1">
      <c r="A1524" s="82">
        <v>90284313</v>
      </c>
      <c r="B1524" s="83">
        <v>20</v>
      </c>
      <c r="C1524" s="84" t="s">
        <v>2125</v>
      </c>
      <c r="D1524" s="84" t="s">
        <v>2125</v>
      </c>
      <c r="E1524" s="84" t="s">
        <v>39</v>
      </c>
      <c r="F1524" s="85">
        <v>1</v>
      </c>
      <c r="G1524" s="86" t="s">
        <v>10103</v>
      </c>
      <c r="H1524" s="86" t="s">
        <v>14</v>
      </c>
      <c r="I1524" s="87">
        <f>VLOOKUP(A1524,'[2]AJUSTE DE VALOR AN_11.5_MED_VIG'!$A$6:$I$6297,9,0)</f>
        <v>1.6511658950022914</v>
      </c>
    </row>
    <row r="1525" s="81" customFormat="1" ht="15" customHeight="1">
      <c r="A1525" s="82">
        <v>90703022</v>
      </c>
      <c r="B1525" s="83">
        <v>20</v>
      </c>
      <c r="C1525" s="84" t="s">
        <v>6627</v>
      </c>
      <c r="D1525" s="84" t="s">
        <v>6628</v>
      </c>
      <c r="E1525" s="84" t="s">
        <v>69</v>
      </c>
      <c r="F1525" s="85">
        <v>1</v>
      </c>
      <c r="G1525" s="86" t="s">
        <v>10103</v>
      </c>
      <c r="H1525" s="86" t="s">
        <v>14</v>
      </c>
      <c r="I1525" s="87">
        <f>VLOOKUP(A1525,'[2]AJUSTE DE VALOR AN_11.5_MED_VIG'!$A$6:$I$6297,9,0)</f>
        <v>0.34452317589275205</v>
      </c>
    </row>
    <row r="1526" s="81" customFormat="1" ht="15" customHeight="1">
      <c r="A1526" s="82">
        <v>90251385</v>
      </c>
      <c r="B1526" s="83">
        <v>20</v>
      </c>
      <c r="C1526" s="84" t="s">
        <v>8970</v>
      </c>
      <c r="D1526" s="84" t="s">
        <v>8971</v>
      </c>
      <c r="E1526" s="84" t="s">
        <v>50</v>
      </c>
      <c r="F1526" s="85">
        <v>1</v>
      </c>
      <c r="G1526" s="86" t="s">
        <v>13</v>
      </c>
      <c r="H1526" s="86" t="s">
        <v>14</v>
      </c>
      <c r="I1526" s="87">
        <f>VLOOKUP(A1526,'[2]AJUSTE DE VALOR AN_11.5_MED_VIG'!$A$6:$I$6297,9,0)</f>
        <v>2.5440380971437131</v>
      </c>
    </row>
    <row r="1527" s="81" customFormat="1" ht="15" customHeight="1">
      <c r="A1527" s="82">
        <v>90149467</v>
      </c>
      <c r="B1527" s="83">
        <v>20</v>
      </c>
      <c r="C1527" s="84" t="s">
        <v>6738</v>
      </c>
      <c r="D1527" s="84" t="s">
        <v>6739</v>
      </c>
      <c r="E1527" s="84" t="s">
        <v>3162</v>
      </c>
      <c r="F1527" s="85">
        <v>1</v>
      </c>
      <c r="G1527" s="86" t="s">
        <v>10103</v>
      </c>
      <c r="H1527" s="86" t="s">
        <v>14</v>
      </c>
      <c r="I1527" s="87">
        <f>VLOOKUP(A1527,'[2]AJUSTE DE VALOR AN_11.5_MED_VIG'!$A$6:$I$6297,9,0)</f>
        <v>0.9548745952582498</v>
      </c>
    </row>
    <row r="1528" s="81" customFormat="1" ht="15" customHeight="1">
      <c r="A1528" s="82">
        <v>90297687</v>
      </c>
      <c r="B1528" s="83">
        <v>20</v>
      </c>
      <c r="C1528" s="84" t="s">
        <v>1276</v>
      </c>
      <c r="D1528" s="84" t="s">
        <v>1279</v>
      </c>
      <c r="E1528" s="84" t="s">
        <v>131</v>
      </c>
      <c r="F1528" s="85">
        <v>1</v>
      </c>
      <c r="G1528" s="86" t="s">
        <v>10103</v>
      </c>
      <c r="H1528" s="86" t="s">
        <v>14</v>
      </c>
      <c r="I1528" s="87">
        <f>VLOOKUP(A1528,'[2]AJUSTE DE VALOR AN_11.5_MED_VIG'!$A$6:$I$6297,9,0)</f>
        <v>4.4355637969871031</v>
      </c>
    </row>
    <row r="1529" s="81" customFormat="1" ht="15" customHeight="1">
      <c r="A1529" s="82">
        <v>90167180</v>
      </c>
      <c r="B1529" s="83">
        <v>20</v>
      </c>
      <c r="C1529" s="84" t="s">
        <v>699</v>
      </c>
      <c r="D1529" s="84" t="s">
        <v>700</v>
      </c>
      <c r="E1529" s="84" t="s">
        <v>92</v>
      </c>
      <c r="F1529" s="85">
        <v>1</v>
      </c>
      <c r="G1529" s="86" t="s">
        <v>10103</v>
      </c>
      <c r="H1529" s="86" t="s">
        <v>14</v>
      </c>
      <c r="I1529" s="87">
        <f>VLOOKUP(A1529,'[2]AJUSTE DE VALOR AN_11.5_MED_VIG'!$A$6:$I$6297,9,0)</f>
        <v>3.5769745074345218</v>
      </c>
    </row>
    <row r="1530" s="81" customFormat="1" ht="15" customHeight="1">
      <c r="A1530" s="82">
        <v>90684010</v>
      </c>
      <c r="B1530" s="83">
        <v>20</v>
      </c>
      <c r="C1530" s="84" t="s">
        <v>3079</v>
      </c>
      <c r="D1530" s="84" t="s">
        <v>3080</v>
      </c>
      <c r="E1530" s="84" t="s">
        <v>720</v>
      </c>
      <c r="F1530" s="85">
        <v>1</v>
      </c>
      <c r="G1530" s="86" t="s">
        <v>10103</v>
      </c>
      <c r="H1530" s="86" t="s">
        <v>14</v>
      </c>
      <c r="I1530" s="87">
        <f>VLOOKUP(A1530,'[2]AJUSTE DE VALOR AN_11.5_MED_VIG'!$A$6:$I$6297,9,0)</f>
        <v>0.20052986758325314</v>
      </c>
    </row>
    <row r="1531" s="81" customFormat="1" ht="15" customHeight="1">
      <c r="A1531" s="82">
        <v>92428061</v>
      </c>
      <c r="B1531" s="83">
        <v>20</v>
      </c>
      <c r="C1531" s="84" t="s">
        <v>9283</v>
      </c>
      <c r="D1531" s="84" t="s">
        <v>9285</v>
      </c>
      <c r="E1531" s="84" t="s">
        <v>17</v>
      </c>
      <c r="F1531" s="85">
        <v>15</v>
      </c>
      <c r="G1531" s="86" t="s">
        <v>10077</v>
      </c>
      <c r="H1531" s="86" t="s">
        <v>19</v>
      </c>
      <c r="I1531" s="87">
        <f>VLOOKUP(A1531,'[2]AJUSTE DE VALOR AN_11.5_MED_VIG'!$A$6:$I$6297,9,0)</f>
        <v>0.46939821038191026</v>
      </c>
    </row>
    <row r="1532" s="81" customFormat="1" ht="15" customHeight="1">
      <c r="A1532" s="82">
        <v>90308891</v>
      </c>
      <c r="B1532" s="83">
        <v>20</v>
      </c>
      <c r="C1532" s="84" t="s">
        <v>6996</v>
      </c>
      <c r="D1532" s="84" t="s">
        <v>6996</v>
      </c>
      <c r="E1532" s="84" t="s">
        <v>554</v>
      </c>
      <c r="F1532" s="85">
        <v>1</v>
      </c>
      <c r="G1532" s="86" t="s">
        <v>10036</v>
      </c>
      <c r="H1532" s="86" t="s">
        <v>14</v>
      </c>
      <c r="I1532" s="87">
        <f>VLOOKUP(A1532,'[2]AJUSTE DE VALOR AN_11.5_MED_VIG'!$A$6:$I$6297,9,0)</f>
        <v>12.565931704767465</v>
      </c>
    </row>
    <row r="1533" s="81" customFormat="1" ht="15" customHeight="1">
      <c r="A1533" s="82">
        <v>90166744</v>
      </c>
      <c r="B1533" s="83">
        <v>20</v>
      </c>
      <c r="C1533" s="84" t="s">
        <v>4943</v>
      </c>
      <c r="D1533" s="84" t="s">
        <v>4944</v>
      </c>
      <c r="E1533" s="84" t="s">
        <v>92</v>
      </c>
      <c r="F1533" s="85">
        <v>1</v>
      </c>
      <c r="G1533" s="86" t="s">
        <v>10103</v>
      </c>
      <c r="H1533" s="86" t="s">
        <v>14</v>
      </c>
      <c r="I1533" s="87">
        <f>VLOOKUP(A1533,'[2]AJUSTE DE VALOR AN_11.5_MED_VIG'!$A$6:$I$6297,9,0)</f>
        <v>1.9010962923731276</v>
      </c>
    </row>
    <row r="1534" s="81" customFormat="1" ht="15" customHeight="1">
      <c r="A1534" s="82">
        <v>92425070</v>
      </c>
      <c r="B1534" s="83">
        <v>20</v>
      </c>
      <c r="C1534" s="84" t="s">
        <v>6470</v>
      </c>
      <c r="D1534" s="84" t="s">
        <v>6471</v>
      </c>
      <c r="E1534" s="84" t="s">
        <v>2261</v>
      </c>
      <c r="F1534" s="85">
        <v>1</v>
      </c>
      <c r="G1534" s="86" t="s">
        <v>10103</v>
      </c>
      <c r="H1534" s="86" t="s">
        <v>14</v>
      </c>
      <c r="I1534" s="87">
        <f>VLOOKUP(A1534,'[2]AJUSTE DE VALOR AN_11.5_MED_VIG'!$A$6:$I$6297,9,0)</f>
        <v>7.8077465833304931</v>
      </c>
    </row>
    <row r="1535" s="81" customFormat="1" ht="15" customHeight="1">
      <c r="A1535" s="82">
        <v>92378994</v>
      </c>
      <c r="B1535" s="83">
        <v>20</v>
      </c>
      <c r="C1535" s="84" t="s">
        <v>1354</v>
      </c>
      <c r="D1535" s="84" t="s">
        <v>1355</v>
      </c>
      <c r="E1535" s="84" t="s">
        <v>1356</v>
      </c>
      <c r="F1535" s="85">
        <v>1</v>
      </c>
      <c r="G1535" s="86" t="s">
        <v>10103</v>
      </c>
      <c r="H1535" s="86" t="s">
        <v>14</v>
      </c>
      <c r="I1535" s="87">
        <f>VLOOKUP(A1535,'[2]AJUSTE DE VALOR AN_11.5_MED_VIG'!$A$6:$I$6297,9,0)</f>
        <v>3.7532413902305395</v>
      </c>
    </row>
    <row r="1536" s="81" customFormat="1" ht="15" customHeight="1">
      <c r="A1536" s="82">
        <v>92371493</v>
      </c>
      <c r="B1536" s="83">
        <v>20</v>
      </c>
      <c r="C1536" s="84" t="s">
        <v>5488</v>
      </c>
      <c r="D1536" s="84" t="s">
        <v>5489</v>
      </c>
      <c r="E1536" s="84" t="s">
        <v>358</v>
      </c>
      <c r="F1536" s="85">
        <v>1</v>
      </c>
      <c r="G1536" s="86" t="s">
        <v>10036</v>
      </c>
      <c r="H1536" s="86" t="s">
        <v>14</v>
      </c>
      <c r="I1536" s="87">
        <f>VLOOKUP(A1536,'[2]AJUSTE DE VALOR AN_11.5_MED_VIG'!$A$6:$I$6297,9,0)</f>
        <v>7.286627636263475</v>
      </c>
    </row>
    <row r="1537" s="81" customFormat="1" ht="15" customHeight="1">
      <c r="A1537" s="82">
        <v>90222113</v>
      </c>
      <c r="B1537" s="83">
        <v>20</v>
      </c>
      <c r="C1537" s="84" t="s">
        <v>3265</v>
      </c>
      <c r="D1537" s="84" t="s">
        <v>3266</v>
      </c>
      <c r="E1537" s="84" t="s">
        <v>69</v>
      </c>
      <c r="F1537" s="85">
        <v>1</v>
      </c>
      <c r="G1537" s="86" t="s">
        <v>10103</v>
      </c>
      <c r="H1537" s="86" t="s">
        <v>14</v>
      </c>
      <c r="I1537" s="87">
        <f>VLOOKUP(A1537,'[2]AJUSTE DE VALOR AN_11.5_MED_VIG'!$A$6:$I$6297,9,0)</f>
        <v>6.7792076221085349</v>
      </c>
    </row>
    <row r="1538" s="81" customFormat="1" ht="15" customHeight="1">
      <c r="A1538" s="82">
        <v>90217179</v>
      </c>
      <c r="B1538" s="83">
        <v>20</v>
      </c>
      <c r="C1538" s="84" t="s">
        <v>2033</v>
      </c>
      <c r="D1538" s="84" t="s">
        <v>2034</v>
      </c>
      <c r="E1538" s="84" t="s">
        <v>78</v>
      </c>
      <c r="F1538" s="85">
        <v>1</v>
      </c>
      <c r="G1538" s="86" t="s">
        <v>64</v>
      </c>
      <c r="H1538" s="86" t="s">
        <v>14</v>
      </c>
      <c r="I1538" s="87">
        <f>VLOOKUP(A1538,'[2]AJUSTE DE VALOR AN_11.5_MED_VIG'!$A$6:$I$6297,9,0)</f>
        <v>2.4119516304195288</v>
      </c>
    </row>
    <row r="1539" s="81" customFormat="1" ht="15" customHeight="1">
      <c r="A1539" s="82">
        <v>92370942</v>
      </c>
      <c r="B1539" s="83">
        <v>20</v>
      </c>
      <c r="C1539" s="84" t="s">
        <v>1281</v>
      </c>
      <c r="D1539" s="84" t="s">
        <v>2406</v>
      </c>
      <c r="E1539" s="84" t="s">
        <v>139</v>
      </c>
      <c r="F1539" s="85">
        <v>1</v>
      </c>
      <c r="G1539" s="86" t="s">
        <v>10103</v>
      </c>
      <c r="H1539" s="86" t="s">
        <v>14</v>
      </c>
      <c r="I1539" s="87">
        <f>VLOOKUP(A1539,'[2]AJUSTE DE VALOR AN_11.5_MED_VIG'!$A$6:$I$6297,9,0)</f>
        <v>11.88788172554192</v>
      </c>
    </row>
    <row r="1540" s="81" customFormat="1" ht="15" customHeight="1">
      <c r="A1540" s="82">
        <v>90304250</v>
      </c>
      <c r="B1540" s="83">
        <v>20</v>
      </c>
      <c r="C1540" s="84" t="s">
        <v>4246</v>
      </c>
      <c r="D1540" s="84" t="s">
        <v>4247</v>
      </c>
      <c r="E1540" s="84" t="s">
        <v>4248</v>
      </c>
      <c r="F1540" s="85">
        <v>10</v>
      </c>
      <c r="G1540" s="86" t="s">
        <v>10077</v>
      </c>
      <c r="H1540" s="86" t="s">
        <v>19</v>
      </c>
      <c r="I1540" s="87">
        <f>VLOOKUP(A1540,'[2]AJUSTE DE VALOR AN_11.5_MED_VIG'!$A$6:$I$6297,9,0)</f>
        <v>3.5316873139742047</v>
      </c>
    </row>
    <row r="1541" s="81" customFormat="1" ht="15" customHeight="1">
      <c r="A1541" s="82">
        <v>90228294</v>
      </c>
      <c r="B1541" s="83">
        <v>20</v>
      </c>
      <c r="C1541" s="84" t="s">
        <v>342</v>
      </c>
      <c r="D1541" s="84" t="s">
        <v>343</v>
      </c>
      <c r="E1541" s="84" t="s">
        <v>339</v>
      </c>
      <c r="F1541" s="85">
        <v>1</v>
      </c>
      <c r="G1541" s="86" t="s">
        <v>64</v>
      </c>
      <c r="H1541" s="86" t="s">
        <v>14</v>
      </c>
      <c r="I1541" s="87">
        <f>VLOOKUP(A1541,'[2]AJUSTE DE VALOR AN_11.5_MED_VIG'!$A$6:$I$6297,9,0)</f>
        <v>0.93879836655094118</v>
      </c>
    </row>
    <row r="1542" s="81" customFormat="1" ht="15" customHeight="1">
      <c r="A1542" s="82">
        <v>90248830</v>
      </c>
      <c r="B1542" s="83">
        <v>20</v>
      </c>
      <c r="C1542" s="84" t="s">
        <v>9119</v>
      </c>
      <c r="D1542" s="84" t="s">
        <v>9119</v>
      </c>
      <c r="E1542" s="84" t="s">
        <v>247</v>
      </c>
      <c r="F1542" s="85">
        <v>1</v>
      </c>
      <c r="G1542" s="86" t="s">
        <v>64</v>
      </c>
      <c r="H1542" s="86" t="s">
        <v>14</v>
      </c>
      <c r="I1542" s="87">
        <f>VLOOKUP(A1542,'[2]AJUSTE DE VALOR AN_11.5_MED_VIG'!$A$6:$I$6297,9,0)</f>
        <v>11.169384157657342</v>
      </c>
    </row>
    <row r="1543" s="81" customFormat="1" ht="15" customHeight="1">
      <c r="A1543" s="82">
        <v>92454186</v>
      </c>
      <c r="B1543" s="83">
        <v>20</v>
      </c>
      <c r="C1543" s="84" t="s">
        <v>3899</v>
      </c>
      <c r="D1543" s="84" t="s">
        <v>3899</v>
      </c>
      <c r="E1543" s="84" t="s">
        <v>50</v>
      </c>
      <c r="F1543" s="85">
        <v>1</v>
      </c>
      <c r="G1543" s="86" t="s">
        <v>64</v>
      </c>
      <c r="H1543" s="86" t="s">
        <v>14</v>
      </c>
      <c r="I1543" s="87">
        <f>VLOOKUP(A1543,'[2]AJUSTE DE VALOR AN_11.5_MED_VIG'!$A$6:$I$6297,9,0)</f>
        <v>6.5878672200533455</v>
      </c>
    </row>
    <row r="1544" s="81" customFormat="1" ht="15" customHeight="1">
      <c r="A1544" s="82">
        <v>92456561</v>
      </c>
      <c r="B1544" s="83">
        <v>20</v>
      </c>
      <c r="C1544" s="84" t="s">
        <v>430</v>
      </c>
      <c r="D1544" s="84" t="s">
        <v>431</v>
      </c>
      <c r="E1544" s="84" t="s">
        <v>190</v>
      </c>
      <c r="F1544" s="85">
        <v>1</v>
      </c>
      <c r="G1544" s="86" t="s">
        <v>10103</v>
      </c>
      <c r="H1544" s="86" t="s">
        <v>14</v>
      </c>
      <c r="I1544" s="87">
        <f>VLOOKUP(A1544,'[2]AJUSTE DE VALOR AN_11.5_MED_VIG'!$A$6:$I$6297,9,0)</f>
        <v>6.2659036651729014</v>
      </c>
    </row>
    <row r="1545" s="81" customFormat="1" ht="15" customHeight="1">
      <c r="A1545" s="82">
        <v>90216180</v>
      </c>
      <c r="B1545" s="83">
        <v>20</v>
      </c>
      <c r="C1545" s="84" t="s">
        <v>7912</v>
      </c>
      <c r="D1545" s="84" t="s">
        <v>7914</v>
      </c>
      <c r="E1545" s="84" t="s">
        <v>78</v>
      </c>
      <c r="F1545" s="85">
        <v>1</v>
      </c>
      <c r="G1545" s="86" t="s">
        <v>64</v>
      </c>
      <c r="H1545" s="86" t="s">
        <v>14</v>
      </c>
      <c r="I1545" s="87">
        <f>VLOOKUP(A1545,'[2]AJUSTE DE VALOR AN_11.5_MED_VIG'!$A$6:$I$6297,9,0)</f>
        <v>12.720129404665004</v>
      </c>
    </row>
    <row r="1546" s="81" customFormat="1" ht="15" customHeight="1">
      <c r="A1546" s="82">
        <v>92420427</v>
      </c>
      <c r="B1546" s="83">
        <v>20</v>
      </c>
      <c r="C1546" s="84" t="s">
        <v>3644</v>
      </c>
      <c r="D1546" s="84" t="s">
        <v>3646</v>
      </c>
      <c r="E1546" s="84" t="s">
        <v>39</v>
      </c>
      <c r="F1546" s="85">
        <v>1</v>
      </c>
      <c r="G1546" s="86" t="s">
        <v>10103</v>
      </c>
      <c r="H1546" s="86" t="s">
        <v>14</v>
      </c>
      <c r="I1546" s="87">
        <f>VLOOKUP(A1546,'[2]AJUSTE DE VALOR AN_11.5_MED_VIG'!$A$6:$I$6297,9,0)</f>
        <v>3.9176124070239782</v>
      </c>
    </row>
    <row r="1547" s="81" customFormat="1" ht="15" customHeight="1">
      <c r="A1547" s="82">
        <v>90273842</v>
      </c>
      <c r="B1547" s="83">
        <v>20</v>
      </c>
      <c r="C1547" s="84" t="s">
        <v>3411</v>
      </c>
      <c r="D1547" s="84" t="s">
        <v>3412</v>
      </c>
      <c r="E1547" s="84" t="s">
        <v>956</v>
      </c>
      <c r="F1547" s="85">
        <v>500</v>
      </c>
      <c r="G1547" s="86" t="s">
        <v>10111</v>
      </c>
      <c r="H1547" s="86" t="s">
        <v>19</v>
      </c>
      <c r="I1547" s="87">
        <f>VLOOKUP(A1547,'[2]AJUSTE DE VALOR AN_11.5_MED_VIG'!$A$6:$I$6297,9,0)</f>
        <v>0.21987950194524844</v>
      </c>
    </row>
    <row r="1548" s="81" customFormat="1" ht="15" customHeight="1">
      <c r="A1548" s="82">
        <v>90123573</v>
      </c>
      <c r="B1548" s="83">
        <v>20</v>
      </c>
      <c r="C1548" s="84" t="s">
        <v>254</v>
      </c>
      <c r="D1548" s="84" t="s">
        <v>254</v>
      </c>
      <c r="E1548" s="84" t="s">
        <v>50</v>
      </c>
      <c r="F1548" s="85">
        <v>10</v>
      </c>
      <c r="G1548" s="86" t="s">
        <v>10077</v>
      </c>
      <c r="H1548" s="86" t="s">
        <v>19</v>
      </c>
      <c r="I1548" s="87">
        <f>VLOOKUP(A1548,'[2]AJUSTE DE VALOR AN_11.5_MED_VIG'!$A$6:$I$6297,9,0)</f>
        <v>2.6050235956185097</v>
      </c>
    </row>
    <row r="1549" s="81" customFormat="1" ht="15" customHeight="1">
      <c r="A1549" s="82">
        <v>90227840</v>
      </c>
      <c r="B1549" s="83">
        <v>20</v>
      </c>
      <c r="C1549" s="84" t="s">
        <v>2598</v>
      </c>
      <c r="D1549" s="84" t="s">
        <v>2598</v>
      </c>
      <c r="E1549" s="84" t="s">
        <v>561</v>
      </c>
      <c r="F1549" s="85">
        <v>1</v>
      </c>
      <c r="G1549" s="86" t="s">
        <v>64</v>
      </c>
      <c r="H1549" s="86" t="s">
        <v>14</v>
      </c>
      <c r="I1549" s="87">
        <f>VLOOKUP(A1549,'[2]AJUSTE DE VALOR AN_11.5_MED_VIG'!$A$6:$I$6297,9,0)</f>
        <v>0.82350461353162241</v>
      </c>
    </row>
    <row r="1550" s="81" customFormat="1" ht="15" customHeight="1">
      <c r="A1550" s="82">
        <v>90298942</v>
      </c>
      <c r="B1550" s="83">
        <v>20</v>
      </c>
      <c r="C1550" s="84" t="s">
        <v>5560</v>
      </c>
      <c r="D1550" s="84" t="s">
        <v>5561</v>
      </c>
      <c r="E1550" s="84" t="s">
        <v>956</v>
      </c>
      <c r="F1550" s="85">
        <v>1</v>
      </c>
      <c r="G1550" s="86" t="s">
        <v>10103</v>
      </c>
      <c r="H1550" s="86" t="s">
        <v>14</v>
      </c>
      <c r="I1550" s="87">
        <f>VLOOKUP(A1550,'[2]AJUSTE DE VALOR AN_11.5_MED_VIG'!$A$6:$I$6297,9,0)</f>
        <v>5.3127682501239946</v>
      </c>
    </row>
    <row r="1551" s="81" customFormat="1" ht="15" customHeight="1">
      <c r="A1551" s="82">
        <v>90281381</v>
      </c>
      <c r="B1551" s="83">
        <v>20</v>
      </c>
      <c r="C1551" s="84" t="s">
        <v>5728</v>
      </c>
      <c r="D1551" s="84" t="s">
        <v>5729</v>
      </c>
      <c r="E1551" s="84" t="s">
        <v>554</v>
      </c>
      <c r="F1551" s="85">
        <v>1</v>
      </c>
      <c r="G1551" s="86" t="s">
        <v>10036</v>
      </c>
      <c r="H1551" s="86" t="s">
        <v>14</v>
      </c>
      <c r="I1551" s="87">
        <f>VLOOKUP(A1551,'[2]AJUSTE DE VALOR AN_11.5_MED_VIG'!$A$6:$I$6297,9,0)</f>
        <v>6.0146085876916189</v>
      </c>
    </row>
    <row r="1552" s="81" customFormat="1" ht="15" customHeight="1">
      <c r="A1552" s="82">
        <v>92428185</v>
      </c>
      <c r="B1552" s="83">
        <v>20</v>
      </c>
      <c r="C1552" s="84" t="s">
        <v>9233</v>
      </c>
      <c r="D1552" s="84" t="s">
        <v>9233</v>
      </c>
      <c r="E1552" s="84" t="s">
        <v>504</v>
      </c>
      <c r="F1552" s="85">
        <v>1</v>
      </c>
      <c r="G1552" s="86" t="s">
        <v>10036</v>
      </c>
      <c r="H1552" s="86" t="s">
        <v>14</v>
      </c>
      <c r="I1552" s="87">
        <f>VLOOKUP(A1552,'[2]AJUSTE DE VALOR AN_11.5_MED_VIG'!$A$6:$I$6297,9,0)</f>
        <v>1.8068942538683017</v>
      </c>
    </row>
    <row r="1553" s="81" customFormat="1" ht="15" customHeight="1">
      <c r="A1553" s="82">
        <v>90249828</v>
      </c>
      <c r="B1553" s="83">
        <v>20</v>
      </c>
      <c r="C1553" s="84" t="s">
        <v>7101</v>
      </c>
      <c r="D1553" s="84" t="s">
        <v>7101</v>
      </c>
      <c r="E1553" s="84" t="s">
        <v>131</v>
      </c>
      <c r="F1553" s="85">
        <v>1</v>
      </c>
      <c r="G1553" s="86" t="s">
        <v>10103</v>
      </c>
      <c r="H1553" s="86" t="s">
        <v>14</v>
      </c>
      <c r="I1553" s="87">
        <f>VLOOKUP(A1553,'[2]AJUSTE DE VALOR AN_11.5_MED_VIG'!$A$6:$I$6297,9,0)</f>
        <v>2.2001714169607482</v>
      </c>
    </row>
    <row r="1554" s="81" customFormat="1" ht="15" customHeight="1">
      <c r="A1554" s="82">
        <v>90131827</v>
      </c>
      <c r="B1554" s="83">
        <v>20</v>
      </c>
      <c r="C1554" s="84" t="s">
        <v>3016</v>
      </c>
      <c r="D1554" s="84" t="s">
        <v>3017</v>
      </c>
      <c r="E1554" s="84" t="s">
        <v>81</v>
      </c>
      <c r="F1554" s="85">
        <v>1</v>
      </c>
      <c r="G1554" s="86" t="s">
        <v>10103</v>
      </c>
      <c r="H1554" s="86" t="s">
        <v>14</v>
      </c>
      <c r="I1554" s="87">
        <f>VLOOKUP(A1554,'[2]AJUSTE DE VALOR AN_11.5_MED_VIG'!$A$6:$I$6297,9,0)</f>
        <v>9.8996352414339448</v>
      </c>
    </row>
    <row r="1555" s="81" customFormat="1" ht="15" customHeight="1">
      <c r="A1555" s="82">
        <v>90285263</v>
      </c>
      <c r="B1555" s="83">
        <v>20</v>
      </c>
      <c r="C1555" s="84" t="s">
        <v>2800</v>
      </c>
      <c r="D1555" s="84" t="s">
        <v>2800</v>
      </c>
      <c r="E1555" s="84" t="s">
        <v>792</v>
      </c>
      <c r="F1555" s="85">
        <v>1</v>
      </c>
      <c r="G1555" s="86" t="s">
        <v>64</v>
      </c>
      <c r="H1555" s="86" t="s">
        <v>14</v>
      </c>
      <c r="I1555" s="87">
        <f>VLOOKUP(A1555,'[2]AJUSTE DE VALOR AN_11.5_MED_VIG'!$A$6:$I$6297,9,0)</f>
        <v>1.633258953935101</v>
      </c>
    </row>
    <row r="1556" s="81" customFormat="1" ht="15" customHeight="1">
      <c r="A1556" s="82">
        <v>92385494</v>
      </c>
      <c r="B1556" s="83">
        <v>20</v>
      </c>
      <c r="C1556" s="84" t="s">
        <v>3569</v>
      </c>
      <c r="D1556" s="84" t="s">
        <v>3568</v>
      </c>
      <c r="E1556" s="84" t="s">
        <v>81</v>
      </c>
      <c r="F1556" s="85">
        <v>1</v>
      </c>
      <c r="G1556" s="86" t="s">
        <v>10103</v>
      </c>
      <c r="H1556" s="86" t="s">
        <v>14</v>
      </c>
      <c r="I1556" s="87">
        <f>VLOOKUP(A1556,'[2]AJUSTE DE VALOR AN_11.5_MED_VIG'!$A$6:$I$6297,9,0)</f>
        <v>27.168023784218668</v>
      </c>
    </row>
    <row r="1557" s="81" customFormat="1" ht="15" customHeight="1">
      <c r="A1557" s="82">
        <v>90190050</v>
      </c>
      <c r="B1557" s="83">
        <v>20</v>
      </c>
      <c r="C1557" s="84" t="s">
        <v>7225</v>
      </c>
      <c r="D1557" s="84" t="s">
        <v>7227</v>
      </c>
      <c r="E1557" s="84" t="s">
        <v>69</v>
      </c>
      <c r="F1557" s="85">
        <v>1</v>
      </c>
      <c r="G1557" s="86" t="s">
        <v>10103</v>
      </c>
      <c r="H1557" s="86" t="s">
        <v>14</v>
      </c>
      <c r="I1557" s="87">
        <f>VLOOKUP(A1557,'[2]AJUSTE DE VALOR AN_11.5_MED_VIG'!$A$6:$I$6297,9,0)</f>
        <v>1.003321052489748</v>
      </c>
    </row>
    <row r="1558" s="81" customFormat="1" ht="15" customHeight="1">
      <c r="A1558" s="82">
        <v>90162960</v>
      </c>
      <c r="B1558" s="83">
        <v>20</v>
      </c>
      <c r="C1558" s="84" t="s">
        <v>7713</v>
      </c>
      <c r="D1558" s="84" t="s">
        <v>7714</v>
      </c>
      <c r="E1558" s="84" t="s">
        <v>12</v>
      </c>
      <c r="F1558" s="85">
        <v>1</v>
      </c>
      <c r="G1558" s="86" t="s">
        <v>10103</v>
      </c>
      <c r="H1558" s="86" t="s">
        <v>14</v>
      </c>
      <c r="I1558" s="87">
        <f>VLOOKUP(A1558,'[2]AJUSTE DE VALOR AN_11.5_MED_VIG'!$A$6:$I$6297,9,0)</f>
        <v>30.230082327170667</v>
      </c>
    </row>
    <row r="1559" s="81" customFormat="1" ht="15" customHeight="1">
      <c r="A1559" s="82">
        <v>92404154</v>
      </c>
      <c r="B1559" s="83">
        <v>20</v>
      </c>
      <c r="C1559" s="84" t="s">
        <v>9126</v>
      </c>
      <c r="D1559" s="84" t="s">
        <v>9128</v>
      </c>
      <c r="E1559" s="84" t="s">
        <v>334</v>
      </c>
      <c r="F1559" s="85">
        <v>1</v>
      </c>
      <c r="G1559" s="86" t="s">
        <v>64</v>
      </c>
      <c r="H1559" s="86" t="s">
        <v>14</v>
      </c>
      <c r="I1559" s="87">
        <f>VLOOKUP(A1559,'[2]AJUSTE DE VALOR AN_11.5_MED_VIG'!$A$6:$I$6297,9,0)</f>
        <v>0.72638779015341171</v>
      </c>
    </row>
    <row r="1560" s="81" customFormat="1" ht="15" customHeight="1">
      <c r="A1560" s="82">
        <v>90221168</v>
      </c>
      <c r="B1560" s="83">
        <v>20</v>
      </c>
      <c r="C1560" s="84" t="s">
        <v>671</v>
      </c>
      <c r="D1560" s="84" t="s">
        <v>672</v>
      </c>
      <c r="E1560" s="84" t="s">
        <v>69</v>
      </c>
      <c r="F1560" s="85">
        <v>1</v>
      </c>
      <c r="G1560" s="86" t="s">
        <v>64</v>
      </c>
      <c r="H1560" s="86" t="s">
        <v>14</v>
      </c>
      <c r="I1560" s="87">
        <f>VLOOKUP(A1560,'[2]AJUSTE DE VALOR AN_11.5_MED_VIG'!$A$6:$I$6297,9,0)</f>
        <v>7.0511329697053764</v>
      </c>
    </row>
    <row r="1561" s="81" customFormat="1" ht="15" customHeight="1">
      <c r="A1561" s="82">
        <v>90286570</v>
      </c>
      <c r="B1561" s="83">
        <v>20</v>
      </c>
      <c r="C1561" s="84" t="s">
        <v>5806</v>
      </c>
      <c r="D1561" s="84" t="s">
        <v>5806</v>
      </c>
      <c r="E1561" s="84" t="s">
        <v>495</v>
      </c>
      <c r="F1561" s="85">
        <v>1</v>
      </c>
      <c r="G1561" s="86" t="s">
        <v>10036</v>
      </c>
      <c r="H1561" s="86" t="s">
        <v>14</v>
      </c>
      <c r="I1561" s="87">
        <f>VLOOKUP(A1561,'[2]AJUSTE DE VALOR AN_11.5_MED_VIG'!$A$6:$I$6297,9,0)</f>
        <v>9.6597065961290323</v>
      </c>
    </row>
    <row r="1562" s="81" customFormat="1" ht="15" customHeight="1">
      <c r="A1562" s="82">
        <v>90268016</v>
      </c>
      <c r="B1562" s="83">
        <v>20</v>
      </c>
      <c r="C1562" s="84" t="s">
        <v>8429</v>
      </c>
      <c r="D1562" s="84" t="s">
        <v>8430</v>
      </c>
      <c r="E1562" s="84" t="s">
        <v>409</v>
      </c>
      <c r="F1562" s="85">
        <v>40</v>
      </c>
      <c r="G1562" s="86" t="s">
        <v>10077</v>
      </c>
      <c r="H1562" s="86" t="s">
        <v>19</v>
      </c>
      <c r="I1562" s="87">
        <f>VLOOKUP(A1562,'[2]AJUSTE DE VALOR AN_11.5_MED_VIG'!$A$6:$I$6297,9,0)</f>
        <v>0.50246610285941906</v>
      </c>
    </row>
    <row r="1563" s="81" customFormat="1" ht="15" customHeight="1">
      <c r="A1563" s="82">
        <v>90286480</v>
      </c>
      <c r="B1563" s="83">
        <v>20</v>
      </c>
      <c r="C1563" s="84" t="s">
        <v>5790</v>
      </c>
      <c r="D1563" s="84" t="s">
        <v>5790</v>
      </c>
      <c r="E1563" s="84" t="s">
        <v>544</v>
      </c>
      <c r="F1563" s="85">
        <v>1</v>
      </c>
      <c r="G1563" s="86" t="s">
        <v>10036</v>
      </c>
      <c r="H1563" s="86" t="s">
        <v>14</v>
      </c>
      <c r="I1563" s="87">
        <f>VLOOKUP(A1563,'[2]AJUSTE DE VALOR AN_11.5_MED_VIG'!$A$6:$I$6297,9,0)</f>
        <v>11.570595729281317</v>
      </c>
    </row>
    <row r="1564" s="81" customFormat="1" ht="15" customHeight="1">
      <c r="A1564" s="82">
        <v>90305183</v>
      </c>
      <c r="B1564" s="83">
        <v>20</v>
      </c>
      <c r="C1564" s="84" t="s">
        <v>565</v>
      </c>
      <c r="D1564" s="84" t="s">
        <v>565</v>
      </c>
      <c r="E1564" s="84" t="s">
        <v>566</v>
      </c>
      <c r="F1564" s="85">
        <v>1</v>
      </c>
      <c r="G1564" s="86" t="s">
        <v>10036</v>
      </c>
      <c r="H1564" s="86" t="s">
        <v>14</v>
      </c>
      <c r="I1564" s="87">
        <f>VLOOKUP(A1564,'[2]AJUSTE DE VALOR AN_11.5_MED_VIG'!$A$6:$I$6297,9,0)</f>
        <v>10.156219259955389</v>
      </c>
    </row>
    <row r="1565" s="81" customFormat="1" ht="15" customHeight="1">
      <c r="A1565" s="82">
        <v>92423019</v>
      </c>
      <c r="B1565" s="83">
        <v>20</v>
      </c>
      <c r="C1565" s="84" t="s">
        <v>1447</v>
      </c>
      <c r="D1565" s="84" t="s">
        <v>1448</v>
      </c>
      <c r="E1565" s="84" t="s">
        <v>956</v>
      </c>
      <c r="F1565" s="85">
        <v>1</v>
      </c>
      <c r="G1565" s="86" t="s">
        <v>10036</v>
      </c>
      <c r="H1565" s="86" t="s">
        <v>14</v>
      </c>
      <c r="I1565" s="87">
        <f>VLOOKUP(A1565,'[2]AJUSTE DE VALOR AN_11.5_MED_VIG'!$A$6:$I$6297,9,0)</f>
        <v>8.3319903128851518</v>
      </c>
    </row>
    <row r="1566" s="81" customFormat="1" ht="15" customHeight="1">
      <c r="A1566" s="82">
        <v>90236289</v>
      </c>
      <c r="B1566" s="83">
        <v>20</v>
      </c>
      <c r="C1566" s="84" t="s">
        <v>1891</v>
      </c>
      <c r="D1566" s="84" t="s">
        <v>1891</v>
      </c>
      <c r="E1566" s="84" t="s">
        <v>836</v>
      </c>
      <c r="F1566" s="85">
        <v>1</v>
      </c>
      <c r="G1566" s="86" t="s">
        <v>13</v>
      </c>
      <c r="H1566" s="86" t="s">
        <v>14</v>
      </c>
      <c r="I1566" s="87">
        <f>VLOOKUP(A1566,'[2]AJUSTE DE VALOR AN_11.5_MED_VIG'!$A$6:$I$6297,9,0)</f>
        <v>39.340164139780057</v>
      </c>
    </row>
    <row r="1567" s="81" customFormat="1" ht="15" customHeight="1">
      <c r="A1567" s="82">
        <v>90938917</v>
      </c>
      <c r="B1567" s="83">
        <v>20</v>
      </c>
      <c r="C1567" s="84" t="s">
        <v>4448</v>
      </c>
      <c r="D1567" s="84" t="s">
        <v>4448</v>
      </c>
      <c r="E1567" s="84" t="s">
        <v>1744</v>
      </c>
      <c r="F1567" s="85">
        <v>1</v>
      </c>
      <c r="G1567" s="86" t="s">
        <v>10036</v>
      </c>
      <c r="H1567" s="86" t="s">
        <v>14</v>
      </c>
      <c r="I1567" s="87">
        <f>VLOOKUP(A1567,'[2]AJUSTE DE VALOR AN_11.5_MED_VIG'!$A$6:$I$6297,9,0)</f>
        <v>249.06787323685606</v>
      </c>
    </row>
    <row r="1568" s="81" customFormat="1" ht="15" customHeight="1">
      <c r="A1568" s="82">
        <v>90939239</v>
      </c>
      <c r="B1568" s="83">
        <v>20</v>
      </c>
      <c r="C1568" s="84" t="s">
        <v>7432</v>
      </c>
      <c r="D1568" s="84" t="s">
        <v>7432</v>
      </c>
      <c r="E1568" s="84" t="s">
        <v>1744</v>
      </c>
      <c r="F1568" s="85">
        <v>1</v>
      </c>
      <c r="G1568" s="86" t="s">
        <v>10036</v>
      </c>
      <c r="H1568" s="86" t="s">
        <v>14</v>
      </c>
      <c r="I1568" s="87">
        <f>VLOOKUP(A1568,'[2]AJUSTE DE VALOR AN_11.5_MED_VIG'!$A$6:$I$6297,9,0)</f>
        <v>249.06787323685606</v>
      </c>
    </row>
    <row r="1569" s="81" customFormat="1" ht="15" customHeight="1">
      <c r="A1569" s="82">
        <v>90020804</v>
      </c>
      <c r="B1569" s="83">
        <v>20</v>
      </c>
      <c r="C1569" s="84" t="s">
        <v>1085</v>
      </c>
      <c r="D1569" s="84" t="s">
        <v>1086</v>
      </c>
      <c r="E1569" s="84" t="s">
        <v>378</v>
      </c>
      <c r="F1569" s="85">
        <v>1</v>
      </c>
      <c r="G1569" s="86" t="s">
        <v>64</v>
      </c>
      <c r="H1569" s="86" t="s">
        <v>14</v>
      </c>
      <c r="I1569" s="87">
        <f>VLOOKUP(A1569,'[2]AJUSTE DE VALOR AN_11.5_MED_VIG'!$A$6:$I$6297,9,0)</f>
        <v>6.3066187804641611</v>
      </c>
    </row>
    <row r="1570" s="81" customFormat="1" ht="15" customHeight="1">
      <c r="A1570" s="82">
        <v>90153871</v>
      </c>
      <c r="B1570" s="83">
        <v>20</v>
      </c>
      <c r="C1570" s="84" t="s">
        <v>9094</v>
      </c>
      <c r="D1570" s="84" t="s">
        <v>9095</v>
      </c>
      <c r="E1570" s="84" t="s">
        <v>220</v>
      </c>
      <c r="F1570" s="85">
        <v>1</v>
      </c>
      <c r="G1570" s="86" t="s">
        <v>10103</v>
      </c>
      <c r="H1570" s="86" t="s">
        <v>14</v>
      </c>
      <c r="I1570" s="87">
        <f>VLOOKUP(A1570,'[2]AJUSTE DE VALOR AN_11.5_MED_VIG'!$A$6:$I$6297,9,0)</f>
        <v>1.0679110167446826</v>
      </c>
    </row>
    <row r="1571" s="81" customFormat="1" ht="15" customHeight="1">
      <c r="A1571" s="82">
        <v>90220285</v>
      </c>
      <c r="B1571" s="83">
        <v>20</v>
      </c>
      <c r="C1571" s="84" t="s">
        <v>6017</v>
      </c>
      <c r="D1571" s="84" t="s">
        <v>6018</v>
      </c>
      <c r="E1571" s="84" t="s">
        <v>69</v>
      </c>
      <c r="F1571" s="85">
        <v>50</v>
      </c>
      <c r="G1571" s="86" t="s">
        <v>18</v>
      </c>
      <c r="H1571" s="86" t="s">
        <v>19</v>
      </c>
      <c r="I1571" s="87">
        <f>VLOOKUP(A1571,'[2]AJUSTE DE VALOR AN_11.5_MED_VIG'!$A$6:$I$6297,9,0)</f>
        <v>0.82550517685954805</v>
      </c>
    </row>
    <row r="1572" s="81" customFormat="1" ht="15" customHeight="1">
      <c r="A1572" s="82">
        <v>90267966</v>
      </c>
      <c r="B1572" s="83">
        <v>20</v>
      </c>
      <c r="C1572" s="84" t="s">
        <v>5364</v>
      </c>
      <c r="D1572" s="84" t="s">
        <v>5365</v>
      </c>
      <c r="E1572" s="84" t="s">
        <v>633</v>
      </c>
      <c r="F1572" s="85">
        <v>1</v>
      </c>
      <c r="G1572" s="86" t="s">
        <v>10103</v>
      </c>
      <c r="H1572" s="86" t="s">
        <v>14</v>
      </c>
      <c r="I1572" s="87">
        <f>VLOOKUP(A1572,'[2]AJUSTE DE VALOR AN_11.5_MED_VIG'!$A$6:$I$6297,9,0)</f>
        <v>1.6260148655252611</v>
      </c>
    </row>
    <row r="1573" s="81" customFormat="1" ht="15" customHeight="1">
      <c r="A1573" s="82">
        <v>90383010</v>
      </c>
      <c r="B1573" s="83">
        <v>20</v>
      </c>
      <c r="C1573" s="84" t="s">
        <v>6836</v>
      </c>
      <c r="D1573" s="84" t="s">
        <v>6838</v>
      </c>
      <c r="E1573" s="84" t="s">
        <v>703</v>
      </c>
      <c r="F1573" s="85">
        <v>1</v>
      </c>
      <c r="G1573" s="86" t="s">
        <v>10103</v>
      </c>
      <c r="H1573" s="86" t="s">
        <v>14</v>
      </c>
      <c r="I1573" s="87">
        <f>VLOOKUP(A1573,'[2]AJUSTE DE VALOR AN_11.5_MED_VIG'!$A$6:$I$6297,9,0)</f>
        <v>0.76085860797573135</v>
      </c>
    </row>
    <row r="1574" s="81" customFormat="1" ht="15" customHeight="1">
      <c r="A1574" s="82">
        <v>90345045</v>
      </c>
      <c r="B1574" s="83">
        <v>20</v>
      </c>
      <c r="C1574" s="84" t="s">
        <v>4620</v>
      </c>
      <c r="D1574" s="84" t="s">
        <v>4621</v>
      </c>
      <c r="E1574" s="84" t="s">
        <v>69</v>
      </c>
      <c r="F1574" s="85">
        <v>400</v>
      </c>
      <c r="G1574" s="86" t="s">
        <v>10116</v>
      </c>
      <c r="H1574" s="86" t="s">
        <v>19</v>
      </c>
      <c r="I1574" s="87">
        <f>VLOOKUP(A1574,'[2]AJUSTE DE VALOR AN_11.5_MED_VIG'!$A$6:$I$6297,9,0)</f>
        <v>4.200399261429251e-002</v>
      </c>
    </row>
    <row r="1575" s="81" customFormat="1" ht="15" customHeight="1">
      <c r="A1575" s="82">
        <v>92406742</v>
      </c>
      <c r="B1575" s="83">
        <v>20</v>
      </c>
      <c r="C1575" s="84" t="s">
        <v>6572</v>
      </c>
      <c r="D1575" s="84" t="s">
        <v>6573</v>
      </c>
      <c r="E1575" s="84" t="s">
        <v>633</v>
      </c>
      <c r="F1575" s="85">
        <v>1</v>
      </c>
      <c r="G1575" s="86" t="s">
        <v>10103</v>
      </c>
      <c r="H1575" s="86" t="s">
        <v>14</v>
      </c>
      <c r="I1575" s="87">
        <f>VLOOKUP(A1575,'[2]AJUSTE DE VALOR AN_11.5_MED_VIG'!$A$6:$I$6297,9,0)</f>
        <v>21.671820268103172</v>
      </c>
    </row>
    <row r="1576" s="81" customFormat="1" ht="15" customHeight="1">
      <c r="A1576" s="82">
        <v>90135652</v>
      </c>
      <c r="B1576" s="83">
        <v>20</v>
      </c>
      <c r="C1576" s="84" t="s">
        <v>7260</v>
      </c>
      <c r="D1576" s="84" t="s">
        <v>7261</v>
      </c>
      <c r="E1576" s="84" t="s">
        <v>207</v>
      </c>
      <c r="F1576" s="85">
        <v>1</v>
      </c>
      <c r="G1576" s="86" t="s">
        <v>10036</v>
      </c>
      <c r="H1576" s="86" t="s">
        <v>14</v>
      </c>
      <c r="I1576" s="87">
        <f>VLOOKUP(A1576,'[2]AJUSTE DE VALOR AN_11.5_MED_VIG'!$A$6:$I$6297,9,0)</f>
        <v>9.9562972443772484</v>
      </c>
    </row>
    <row r="1577" s="81" customFormat="1" ht="15" customHeight="1">
      <c r="A1577" s="82">
        <v>90504020</v>
      </c>
      <c r="B1577" s="83">
        <v>20</v>
      </c>
      <c r="C1577" s="84" t="s">
        <v>4279</v>
      </c>
      <c r="D1577" s="84" t="s">
        <v>4284</v>
      </c>
      <c r="E1577" s="84" t="s">
        <v>220</v>
      </c>
      <c r="F1577" s="85">
        <v>1</v>
      </c>
      <c r="G1577" s="86" t="s">
        <v>10103</v>
      </c>
      <c r="H1577" s="86" t="s">
        <v>14</v>
      </c>
      <c r="I1577" s="87">
        <f>VLOOKUP(A1577,'[2]AJUSTE DE VALOR AN_11.5_MED_VIG'!$A$6:$I$6297,9,0)</f>
        <v>0.46886022799468208</v>
      </c>
    </row>
    <row r="1578" s="81" customFormat="1" ht="15" customHeight="1">
      <c r="A1578" s="82">
        <v>90284780</v>
      </c>
      <c r="B1578" s="83">
        <v>20</v>
      </c>
      <c r="C1578" s="84" t="s">
        <v>2643</v>
      </c>
      <c r="D1578" s="84" t="s">
        <v>2643</v>
      </c>
      <c r="E1578" s="84" t="s">
        <v>502</v>
      </c>
      <c r="F1578" s="85">
        <v>1</v>
      </c>
      <c r="G1578" s="86" t="s">
        <v>485</v>
      </c>
      <c r="H1578" s="86" t="s">
        <v>14</v>
      </c>
      <c r="I1578" s="87">
        <f>VLOOKUP(A1578,'[2]AJUSTE DE VALOR AN_11.5_MED_VIG'!$A$6:$I$6297,9,0)</f>
        <v>6.2336580901463421</v>
      </c>
    </row>
    <row r="1579" s="81" customFormat="1" ht="15" customHeight="1">
      <c r="A1579" s="82">
        <v>90196520</v>
      </c>
      <c r="B1579" s="83">
        <v>20</v>
      </c>
      <c r="C1579" s="84" t="s">
        <v>1474</v>
      </c>
      <c r="D1579" s="84" t="s">
        <v>1475</v>
      </c>
      <c r="E1579" s="84" t="s">
        <v>720</v>
      </c>
      <c r="F1579" s="85">
        <v>1</v>
      </c>
      <c r="G1579" s="86" t="s">
        <v>158</v>
      </c>
      <c r="H1579" s="86" t="s">
        <v>14</v>
      </c>
      <c r="I1579" s="87">
        <f>VLOOKUP(A1579,'[2]AJUSTE DE VALOR AN_11.5_MED_VIG'!$A$6:$I$6297,9,0)</f>
        <v>0.56967334228712707</v>
      </c>
    </row>
    <row r="1580" s="81" customFormat="1" ht="15" customHeight="1">
      <c r="A1580" s="82">
        <v>92389945</v>
      </c>
      <c r="B1580" s="83">
        <v>20</v>
      </c>
      <c r="C1580" s="84" t="s">
        <v>5493</v>
      </c>
      <c r="D1580" s="84" t="s">
        <v>5494</v>
      </c>
      <c r="E1580" s="84" t="s">
        <v>157</v>
      </c>
      <c r="F1580" s="85">
        <v>1</v>
      </c>
      <c r="G1580" s="86" t="s">
        <v>10036</v>
      </c>
      <c r="H1580" s="86" t="s">
        <v>14</v>
      </c>
      <c r="I1580" s="87">
        <f>VLOOKUP(A1580,'[2]AJUSTE DE VALOR AN_11.5_MED_VIG'!$A$6:$I$6297,9,0)</f>
        <v>6.4072070594730555</v>
      </c>
    </row>
    <row r="1581" s="81" customFormat="1" ht="15" customHeight="1">
      <c r="A1581" s="82">
        <v>90287096</v>
      </c>
      <c r="B1581" s="83">
        <v>20</v>
      </c>
      <c r="C1581" s="84" t="s">
        <v>6989</v>
      </c>
      <c r="D1581" s="84" t="s">
        <v>6989</v>
      </c>
      <c r="E1581" s="84" t="s">
        <v>502</v>
      </c>
      <c r="F1581" s="85">
        <v>1</v>
      </c>
      <c r="G1581" s="86" t="s">
        <v>10036</v>
      </c>
      <c r="H1581" s="86" t="s">
        <v>14</v>
      </c>
      <c r="I1581" s="87">
        <f>VLOOKUP(A1581,'[2]AJUSTE DE VALOR AN_11.5_MED_VIG'!$A$6:$I$6297,9,0)</f>
        <v>20.857102108888363</v>
      </c>
    </row>
    <row r="1582" s="81" customFormat="1" ht="15" customHeight="1">
      <c r="A1582" s="82">
        <v>92459021</v>
      </c>
      <c r="B1582" s="83">
        <v>20</v>
      </c>
      <c r="C1582" s="84" t="s">
        <v>1574</v>
      </c>
      <c r="D1582" s="84" t="s">
        <v>1574</v>
      </c>
      <c r="E1582" s="84" t="s">
        <v>603</v>
      </c>
      <c r="F1582" s="85">
        <v>1</v>
      </c>
      <c r="G1582" s="86" t="s">
        <v>10103</v>
      </c>
      <c r="H1582" s="86" t="s">
        <v>14</v>
      </c>
      <c r="I1582" s="87">
        <f>VLOOKUP(A1582,'[2]AJUSTE DE VALOR AN_11.5_MED_VIG'!$A$6:$I$6297,9,0)</f>
        <v>1.0712001956313424</v>
      </c>
    </row>
    <row r="1583" s="81" customFormat="1" ht="15" customHeight="1">
      <c r="A1583" s="82">
        <v>90290356</v>
      </c>
      <c r="B1583" s="83">
        <v>20</v>
      </c>
      <c r="C1583" s="84" t="s">
        <v>4162</v>
      </c>
      <c r="D1583" s="84" t="s">
        <v>4163</v>
      </c>
      <c r="E1583" s="84" t="s">
        <v>50</v>
      </c>
      <c r="F1583" s="85">
        <v>1</v>
      </c>
      <c r="G1583" s="86" t="s">
        <v>64</v>
      </c>
      <c r="H1583" s="86" t="s">
        <v>14</v>
      </c>
      <c r="I1583" s="87">
        <f>VLOOKUP(A1583,'[2]AJUSTE DE VALOR AN_11.5_MED_VIG'!$A$6:$I$6297,9,0)</f>
        <v>1.6946849228517591</v>
      </c>
    </row>
    <row r="1584" s="81" customFormat="1" ht="15" customHeight="1">
      <c r="A1584" s="82">
        <v>90144376</v>
      </c>
      <c r="B1584" s="83">
        <v>20</v>
      </c>
      <c r="C1584" s="84" t="s">
        <v>3001</v>
      </c>
      <c r="D1584" s="84" t="s">
        <v>3001</v>
      </c>
      <c r="E1584" s="84" t="s">
        <v>17</v>
      </c>
      <c r="F1584" s="85">
        <v>5</v>
      </c>
      <c r="G1584" s="86" t="s">
        <v>18</v>
      </c>
      <c r="H1584" s="86" t="s">
        <v>19</v>
      </c>
      <c r="I1584" s="87">
        <f>VLOOKUP(A1584,'[2]AJUSTE DE VALOR AN_11.5_MED_VIG'!$A$6:$I$6297,9,0)</f>
        <v>2.455665209514148</v>
      </c>
    </row>
    <row r="1585" s="81" customFormat="1" ht="15" customHeight="1">
      <c r="A1585" s="82">
        <v>90185404</v>
      </c>
      <c r="B1585" s="83">
        <v>20</v>
      </c>
      <c r="C1585" s="84" t="s">
        <v>3482</v>
      </c>
      <c r="D1585" s="84" t="s">
        <v>3483</v>
      </c>
      <c r="E1585" s="84" t="s">
        <v>603</v>
      </c>
      <c r="F1585" s="85">
        <v>1</v>
      </c>
      <c r="G1585" s="86" t="s">
        <v>10103</v>
      </c>
      <c r="H1585" s="86" t="s">
        <v>14</v>
      </c>
      <c r="I1585" s="87">
        <f>VLOOKUP(A1585,'[2]AJUSTE DE VALOR AN_11.5_MED_VIG'!$A$6:$I$6297,9,0)</f>
        <v>0.70195411706939015</v>
      </c>
    </row>
    <row r="1586" s="81" customFormat="1" ht="15" customHeight="1">
      <c r="A1586" s="82">
        <v>92376720</v>
      </c>
      <c r="B1586" s="83">
        <v>20</v>
      </c>
      <c r="C1586" s="84" t="s">
        <v>4752</v>
      </c>
      <c r="D1586" s="84" t="s">
        <v>4753</v>
      </c>
      <c r="E1586" s="84" t="s">
        <v>134</v>
      </c>
      <c r="F1586" s="85">
        <v>1</v>
      </c>
      <c r="G1586" s="86" t="s">
        <v>10103</v>
      </c>
      <c r="H1586" s="86" t="s">
        <v>14</v>
      </c>
      <c r="I1586" s="87">
        <f>VLOOKUP(A1586,'[2]AJUSTE DE VALOR AN_11.5_MED_VIG'!$A$6:$I$6297,9,0)</f>
        <v>0.83230876017664701</v>
      </c>
    </row>
    <row r="1587" s="81" customFormat="1" ht="15" customHeight="1">
      <c r="A1587" s="82">
        <v>90143540</v>
      </c>
      <c r="B1587" s="83">
        <v>20</v>
      </c>
      <c r="C1587" s="84" t="s">
        <v>3760</v>
      </c>
      <c r="D1587" s="84" t="s">
        <v>3760</v>
      </c>
      <c r="E1587" s="84" t="s">
        <v>17</v>
      </c>
      <c r="F1587" s="85">
        <v>1</v>
      </c>
      <c r="G1587" s="86" t="s">
        <v>64</v>
      </c>
      <c r="H1587" s="86" t="s">
        <v>14</v>
      </c>
      <c r="I1587" s="87">
        <f>VLOOKUP(A1587,'[2]AJUSTE DE VALOR AN_11.5_MED_VIG'!$A$6:$I$6297,9,0)</f>
        <v>1.1328569195999447</v>
      </c>
    </row>
    <row r="1588" s="81" customFormat="1" ht="15" customHeight="1">
      <c r="A1588" s="82">
        <v>92371620</v>
      </c>
      <c r="B1588" s="83">
        <v>20</v>
      </c>
      <c r="C1588" s="84" t="s">
        <v>5609</v>
      </c>
      <c r="D1588" s="84" t="s">
        <v>5609</v>
      </c>
      <c r="E1588" s="84" t="s">
        <v>21</v>
      </c>
      <c r="F1588" s="85">
        <v>1</v>
      </c>
      <c r="G1588" s="86" t="s">
        <v>436</v>
      </c>
      <c r="H1588" s="86" t="s">
        <v>14</v>
      </c>
      <c r="I1588" s="87">
        <f>VLOOKUP(A1588,'[2]AJUSTE DE VALOR AN_11.5_MED_VIG'!$A$6:$I$6297,9,0)</f>
        <v>2.4604045218583672</v>
      </c>
    </row>
    <row r="1589" s="81" customFormat="1" ht="15" customHeight="1">
      <c r="A1589" s="82">
        <v>92377548</v>
      </c>
      <c r="B1589" s="83">
        <v>20</v>
      </c>
      <c r="C1589" s="84" t="s">
        <v>4187</v>
      </c>
      <c r="D1589" s="84" t="s">
        <v>4188</v>
      </c>
      <c r="E1589" s="84" t="s">
        <v>244</v>
      </c>
      <c r="F1589" s="85">
        <v>1</v>
      </c>
      <c r="G1589" s="86" t="s">
        <v>10103</v>
      </c>
      <c r="H1589" s="86" t="s">
        <v>14</v>
      </c>
      <c r="I1589" s="87">
        <f>VLOOKUP(A1589,'[2]AJUSTE DE VALOR AN_11.5_MED_VIG'!$A$6:$I$6297,9,0)</f>
        <v>1.1617297226606815</v>
      </c>
    </row>
    <row r="1590" s="81" customFormat="1" ht="15" customHeight="1">
      <c r="A1590" s="82">
        <v>90121740</v>
      </c>
      <c r="B1590" s="83">
        <v>20</v>
      </c>
      <c r="C1590" s="84" t="s">
        <v>2673</v>
      </c>
      <c r="D1590" s="84" t="s">
        <v>2674</v>
      </c>
      <c r="E1590" s="84" t="s">
        <v>511</v>
      </c>
      <c r="F1590" s="85">
        <v>1</v>
      </c>
      <c r="G1590" s="86" t="s">
        <v>64</v>
      </c>
      <c r="H1590" s="86" t="s">
        <v>14</v>
      </c>
      <c r="I1590" s="87">
        <f>VLOOKUP(A1590,'[2]AJUSTE DE VALOR AN_11.5_MED_VIG'!$A$6:$I$6297,9,0)</f>
        <v>0.66818225815461918</v>
      </c>
    </row>
    <row r="1591" s="81" customFormat="1" ht="15" customHeight="1">
      <c r="A1591" s="82">
        <v>90153561</v>
      </c>
      <c r="B1591" s="83">
        <v>20</v>
      </c>
      <c r="C1591" s="84" t="s">
        <v>2280</v>
      </c>
      <c r="D1591" s="84" t="s">
        <v>2280</v>
      </c>
      <c r="E1591" s="84" t="s">
        <v>39</v>
      </c>
      <c r="F1591" s="85">
        <v>1</v>
      </c>
      <c r="G1591" s="86" t="s">
        <v>64</v>
      </c>
      <c r="H1591" s="86" t="s">
        <v>14</v>
      </c>
      <c r="I1591" s="87">
        <f>VLOOKUP(A1591,'[2]AJUSTE DE VALOR AN_11.5_MED_VIG'!$A$6:$I$6297,9,0)</f>
        <v>1.7058309851726461</v>
      </c>
    </row>
    <row r="1592" s="81" customFormat="1" ht="15" customHeight="1">
      <c r="A1592" s="82">
        <v>92389333</v>
      </c>
      <c r="B1592" s="83">
        <v>20</v>
      </c>
      <c r="C1592" s="84" t="s">
        <v>62</v>
      </c>
      <c r="D1592" s="84" t="s">
        <v>63</v>
      </c>
      <c r="E1592" s="84" t="s">
        <v>50</v>
      </c>
      <c r="F1592" s="85">
        <v>1</v>
      </c>
      <c r="G1592" s="86" t="s">
        <v>64</v>
      </c>
      <c r="H1592" s="86" t="s">
        <v>14</v>
      </c>
      <c r="I1592" s="87">
        <f>VLOOKUP(A1592,'[2]AJUSTE DE VALOR AN_11.5_MED_VIG'!$A$6:$I$6297,9,0)</f>
        <v>22.112352598674789</v>
      </c>
    </row>
    <row r="1593" s="81" customFormat="1" ht="15" customHeight="1">
      <c r="A1593" s="82">
        <v>92437958</v>
      </c>
      <c r="B1593" s="83">
        <v>20</v>
      </c>
      <c r="C1593" s="84" t="s">
        <v>7723</v>
      </c>
      <c r="D1593" s="84" t="s">
        <v>7724</v>
      </c>
      <c r="E1593" s="84" t="s">
        <v>12</v>
      </c>
      <c r="F1593" s="85">
        <v>1</v>
      </c>
      <c r="G1593" s="86" t="s">
        <v>10103</v>
      </c>
      <c r="H1593" s="86" t="s">
        <v>14</v>
      </c>
      <c r="I1593" s="87">
        <f>VLOOKUP(A1593,'[2]AJUSTE DE VALOR AN_11.5_MED_VIG'!$A$6:$I$6297,9,0)</f>
        <v>10.554562601464415</v>
      </c>
    </row>
    <row r="1594" s="81" customFormat="1" ht="15" customHeight="1">
      <c r="A1594" s="82">
        <v>92374379</v>
      </c>
      <c r="B1594" s="83">
        <v>20</v>
      </c>
      <c r="C1594" s="84" t="s">
        <v>3497</v>
      </c>
      <c r="D1594" s="84" t="s">
        <v>3499</v>
      </c>
      <c r="E1594" s="84" t="s">
        <v>229</v>
      </c>
      <c r="F1594" s="85">
        <v>1</v>
      </c>
      <c r="G1594" s="86" t="s">
        <v>10103</v>
      </c>
      <c r="H1594" s="86" t="s">
        <v>14</v>
      </c>
      <c r="I1594" s="87">
        <f>VLOOKUP(A1594,'[2]AJUSTE DE VALOR AN_11.5_MED_VIG'!$A$6:$I$6297,9,0)</f>
        <v>0.7387584315667195</v>
      </c>
    </row>
    <row r="1595" s="81" customFormat="1" ht="15" customHeight="1">
      <c r="A1595" s="82">
        <v>90154002</v>
      </c>
      <c r="B1595" s="83">
        <v>20</v>
      </c>
      <c r="C1595" s="84" t="s">
        <v>7296</v>
      </c>
      <c r="D1595" s="84" t="s">
        <v>7297</v>
      </c>
      <c r="E1595" s="84" t="s">
        <v>220</v>
      </c>
      <c r="F1595" s="85">
        <v>1</v>
      </c>
      <c r="G1595" s="86" t="s">
        <v>10103</v>
      </c>
      <c r="H1595" s="86" t="s">
        <v>14</v>
      </c>
      <c r="I1595" s="87">
        <f>VLOOKUP(A1595,'[2]AJUSTE DE VALOR AN_11.5_MED_VIG'!$A$6:$I$6297,9,0)</f>
        <v>3.2689659256254018</v>
      </c>
    </row>
    <row r="1596" s="81" customFormat="1" ht="15" customHeight="1">
      <c r="A1596" s="82">
        <v>92409750</v>
      </c>
      <c r="B1596" s="83">
        <v>20</v>
      </c>
      <c r="C1596" s="84" t="s">
        <v>6882</v>
      </c>
      <c r="D1596" s="84" t="s">
        <v>6882</v>
      </c>
      <c r="E1596" s="84" t="s">
        <v>21</v>
      </c>
      <c r="F1596" s="85">
        <v>1</v>
      </c>
      <c r="G1596" s="86" t="s">
        <v>10103</v>
      </c>
      <c r="H1596" s="86" t="s">
        <v>14</v>
      </c>
      <c r="I1596" s="87">
        <f>VLOOKUP(A1596,'[2]AJUSTE DE VALOR AN_11.5_MED_VIG'!$A$6:$I$6297,9,0)</f>
        <v>1.7365920364613796</v>
      </c>
    </row>
    <row r="1597" s="81" customFormat="1" ht="15" customHeight="1">
      <c r="A1597" s="82">
        <v>90177835</v>
      </c>
      <c r="B1597" s="83">
        <v>20</v>
      </c>
      <c r="C1597" s="84" t="s">
        <v>9243</v>
      </c>
      <c r="D1597" s="84" t="s">
        <v>9244</v>
      </c>
      <c r="E1597" s="84" t="s">
        <v>915</v>
      </c>
      <c r="F1597" s="85">
        <v>1</v>
      </c>
      <c r="G1597" s="86" t="s">
        <v>64</v>
      </c>
      <c r="H1597" s="86" t="s">
        <v>14</v>
      </c>
      <c r="I1597" s="87">
        <f>VLOOKUP(A1597,'[2]AJUSTE DE VALOR AN_11.5_MED_VIG'!$A$6:$I$6297,9,0)</f>
        <v>3.3920507961916182</v>
      </c>
    </row>
    <row r="1598" s="81" customFormat="1" ht="15" customHeight="1">
      <c r="A1598" s="82">
        <v>92253253</v>
      </c>
      <c r="B1598" s="83">
        <v>20</v>
      </c>
      <c r="C1598" s="84" t="s">
        <v>5722</v>
      </c>
      <c r="D1598" s="84" t="s">
        <v>5722</v>
      </c>
      <c r="E1598" s="84" t="s">
        <v>504</v>
      </c>
      <c r="F1598" s="85">
        <v>1</v>
      </c>
      <c r="G1598" s="86" t="s">
        <v>64</v>
      </c>
      <c r="H1598" s="86" t="s">
        <v>14</v>
      </c>
      <c r="I1598" s="87">
        <f>VLOOKUP(A1598,'[2]AJUSTE DE VALOR AN_11.5_MED_VIG'!$A$6:$I$6297,9,0)</f>
        <v>1.8200888864722025</v>
      </c>
    </row>
    <row r="1599" s="81" customFormat="1" ht="15" customHeight="1">
      <c r="A1599" s="82">
        <v>92375243</v>
      </c>
      <c r="B1599" s="83">
        <v>20</v>
      </c>
      <c r="C1599" s="84" t="s">
        <v>7358</v>
      </c>
      <c r="D1599" s="84" t="s">
        <v>7359</v>
      </c>
      <c r="E1599" s="84" t="s">
        <v>414</v>
      </c>
      <c r="F1599" s="85">
        <v>1</v>
      </c>
      <c r="G1599" s="86" t="s">
        <v>64</v>
      </c>
      <c r="H1599" s="86" t="s">
        <v>14</v>
      </c>
      <c r="I1599" s="87">
        <f>VLOOKUP(A1599,'[2]AJUSTE DE VALOR AN_11.5_MED_VIG'!$A$6:$I$6297,9,0)</f>
        <v>2.2307097789509065</v>
      </c>
    </row>
    <row r="1600" s="81" customFormat="1" ht="15" customHeight="1">
      <c r="A1600" s="82">
        <v>90298578</v>
      </c>
      <c r="B1600" s="83">
        <v>20</v>
      </c>
      <c r="C1600" s="84" t="s">
        <v>8644</v>
      </c>
      <c r="D1600" s="84" t="s">
        <v>8649</v>
      </c>
      <c r="E1600" s="84" t="s">
        <v>39</v>
      </c>
      <c r="F1600" s="85">
        <v>1</v>
      </c>
      <c r="G1600" s="86" t="s">
        <v>10103</v>
      </c>
      <c r="H1600" s="86" t="s">
        <v>14</v>
      </c>
      <c r="I1600" s="87">
        <f>VLOOKUP(A1600,'[2]AJUSTE DE VALOR AN_11.5_MED_VIG'!$A$6:$I$6297,9,0)</f>
        <v>2.7434548782361263</v>
      </c>
    </row>
    <row r="1601" s="81" customFormat="1" ht="15" customHeight="1">
      <c r="A1601" s="82">
        <v>92439535</v>
      </c>
      <c r="B1601" s="83">
        <v>20</v>
      </c>
      <c r="C1601" s="84" t="s">
        <v>367</v>
      </c>
      <c r="D1601" s="84" t="s">
        <v>365</v>
      </c>
      <c r="E1601" s="84" t="s">
        <v>366</v>
      </c>
      <c r="F1601" s="85">
        <v>1</v>
      </c>
      <c r="G1601" s="86" t="s">
        <v>10103</v>
      </c>
      <c r="H1601" s="86" t="s">
        <v>14</v>
      </c>
      <c r="I1601" s="87">
        <f>VLOOKUP(A1601,'[2]AJUSTE DE VALOR AN_11.5_MED_VIG'!$A$6:$I$6297,9,0)</f>
        <v>0.80087062207792203</v>
      </c>
    </row>
    <row r="1602" s="81" customFormat="1" ht="15" customHeight="1">
      <c r="A1602" s="82">
        <v>90303024</v>
      </c>
      <c r="B1602" s="83">
        <v>20</v>
      </c>
      <c r="C1602" s="84" t="s">
        <v>8471</v>
      </c>
      <c r="D1602" s="84" t="s">
        <v>8473</v>
      </c>
      <c r="E1602" s="84" t="s">
        <v>703</v>
      </c>
      <c r="F1602" s="85">
        <v>1</v>
      </c>
      <c r="G1602" s="86" t="s">
        <v>10103</v>
      </c>
      <c r="H1602" s="86" t="s">
        <v>14</v>
      </c>
      <c r="I1602" s="87">
        <f>VLOOKUP(A1602,'[2]AJUSTE DE VALOR AN_11.5_MED_VIG'!$A$6:$I$6297,9,0)</f>
        <v>0.73997520862573429</v>
      </c>
    </row>
    <row r="1603" s="81" customFormat="1" ht="15" customHeight="1">
      <c r="A1603" s="82">
        <v>90311060</v>
      </c>
      <c r="B1603" s="83">
        <v>20</v>
      </c>
      <c r="C1603" s="84" t="s">
        <v>8911</v>
      </c>
      <c r="D1603" s="84" t="s">
        <v>8912</v>
      </c>
      <c r="E1603" s="84" t="s">
        <v>506</v>
      </c>
      <c r="F1603" s="85">
        <v>1</v>
      </c>
      <c r="G1603" s="86" t="s">
        <v>485</v>
      </c>
      <c r="H1603" s="86" t="s">
        <v>14</v>
      </c>
      <c r="I1603" s="87">
        <f>VLOOKUP(A1603,'[2]AJUSTE DE VALOR AN_11.5_MED_VIG'!$A$6:$I$6297,9,0)</f>
        <v>24.72721180343969</v>
      </c>
    </row>
    <row r="1604" s="81" customFormat="1" ht="15" customHeight="1">
      <c r="A1604" s="82">
        <v>90299434</v>
      </c>
      <c r="B1604" s="83">
        <v>20</v>
      </c>
      <c r="C1604" s="84" t="s">
        <v>7344</v>
      </c>
      <c r="D1604" s="84" t="s">
        <v>7345</v>
      </c>
      <c r="E1604" s="84" t="s">
        <v>455</v>
      </c>
      <c r="F1604" s="85">
        <v>1</v>
      </c>
      <c r="G1604" s="86" t="s">
        <v>10103</v>
      </c>
      <c r="H1604" s="86" t="s">
        <v>14</v>
      </c>
      <c r="I1604" s="87">
        <f>VLOOKUP(A1604,'[2]AJUSTE DE VALOR AN_11.5_MED_VIG'!$A$6:$I$6297,9,0)</f>
        <v>6.5010988343709046</v>
      </c>
    </row>
    <row r="1605" s="81" customFormat="1" ht="15" customHeight="1">
      <c r="A1605" s="82">
        <v>90412036</v>
      </c>
      <c r="B1605" s="83">
        <v>20</v>
      </c>
      <c r="C1605" s="84" t="s">
        <v>2387</v>
      </c>
      <c r="D1605" s="84" t="s">
        <v>2388</v>
      </c>
      <c r="E1605" s="84" t="s">
        <v>220</v>
      </c>
      <c r="F1605" s="85">
        <v>400</v>
      </c>
      <c r="G1605" s="86" t="s">
        <v>10116</v>
      </c>
      <c r="H1605" s="86" t="s">
        <v>19</v>
      </c>
      <c r="I1605" s="87">
        <f>VLOOKUP(A1605,'[2]AJUSTE DE VALOR AN_11.5_MED_VIG'!$A$6:$I$6297,9,0)</f>
        <v>3.2376962041520484e-002</v>
      </c>
    </row>
    <row r="1606" s="81" customFormat="1" ht="15" customHeight="1">
      <c r="A1606" s="82">
        <v>90144104</v>
      </c>
      <c r="B1606" s="83">
        <v>20</v>
      </c>
      <c r="C1606" s="84" t="s">
        <v>7843</v>
      </c>
      <c r="D1606" s="84" t="s">
        <v>7843</v>
      </c>
      <c r="E1606" s="84" t="s">
        <v>17</v>
      </c>
      <c r="F1606" s="85">
        <v>1</v>
      </c>
      <c r="G1606" s="86" t="s">
        <v>13</v>
      </c>
      <c r="H1606" s="86" t="s">
        <v>14</v>
      </c>
      <c r="I1606" s="87">
        <f>VLOOKUP(A1606,'[2]AJUSTE DE VALOR AN_11.5_MED_VIG'!$A$6:$I$6297,9,0)</f>
        <v>28.700945037846651</v>
      </c>
    </row>
    <row r="1607" s="81" customFormat="1" ht="15" customHeight="1">
      <c r="A1607" s="82">
        <v>92456391</v>
      </c>
      <c r="B1607" s="83">
        <v>20</v>
      </c>
      <c r="C1607" s="84" t="s">
        <v>4948</v>
      </c>
      <c r="D1607" s="84" t="s">
        <v>4948</v>
      </c>
      <c r="E1607" s="84" t="s">
        <v>17</v>
      </c>
      <c r="F1607" s="85">
        <v>1</v>
      </c>
      <c r="G1607" s="86" t="s">
        <v>10103</v>
      </c>
      <c r="H1607" s="86" t="s">
        <v>14</v>
      </c>
      <c r="I1607" s="87">
        <f>VLOOKUP(A1607,'[2]AJUSTE DE VALOR AN_11.5_MED_VIG'!$A$6:$I$6297,9,0)</f>
        <v>0.56264906820563232</v>
      </c>
    </row>
    <row r="1608" s="81" customFormat="1" ht="15" customHeight="1">
      <c r="A1608" s="82">
        <v>90153499</v>
      </c>
      <c r="B1608" s="83">
        <v>20</v>
      </c>
      <c r="C1608" s="84" t="s">
        <v>1238</v>
      </c>
      <c r="D1608" s="84" t="s">
        <v>1239</v>
      </c>
      <c r="E1608" s="84" t="s">
        <v>39</v>
      </c>
      <c r="F1608" s="85">
        <v>120</v>
      </c>
      <c r="G1608" s="86" t="s">
        <v>18</v>
      </c>
      <c r="H1608" s="86" t="s">
        <v>19</v>
      </c>
      <c r="I1608" s="87">
        <f>VLOOKUP(A1608,'[2]AJUSTE DE VALOR AN_11.5_MED_VIG'!$A$6:$I$6297,9,0)</f>
        <v>0.25889931899662022</v>
      </c>
    </row>
    <row r="1609" s="81" customFormat="1" ht="15" customHeight="1">
      <c r="A1609" s="82">
        <v>90170865</v>
      </c>
      <c r="B1609" s="83">
        <v>20</v>
      </c>
      <c r="C1609" s="84" t="s">
        <v>5400</v>
      </c>
      <c r="D1609" s="84" t="s">
        <v>5400</v>
      </c>
      <c r="E1609" s="84" t="s">
        <v>244</v>
      </c>
      <c r="F1609" s="85">
        <v>1</v>
      </c>
      <c r="G1609" s="86" t="s">
        <v>64</v>
      </c>
      <c r="H1609" s="86" t="s">
        <v>14</v>
      </c>
      <c r="I1609" s="87">
        <f>VLOOKUP(A1609,'[2]AJUSTE DE VALOR AN_11.5_MED_VIG'!$A$6:$I$6297,9,0)</f>
        <v>7.3782594584789631</v>
      </c>
    </row>
    <row r="1610" s="81" customFormat="1" ht="15" customHeight="1">
      <c r="A1610" s="82">
        <v>90286502</v>
      </c>
      <c r="B1610" s="83">
        <v>20</v>
      </c>
      <c r="C1610" s="84" t="s">
        <v>5794</v>
      </c>
      <c r="D1610" s="84" t="s">
        <v>5794</v>
      </c>
      <c r="E1610" s="84" t="s">
        <v>502</v>
      </c>
      <c r="F1610" s="85">
        <v>1</v>
      </c>
      <c r="G1610" s="86" t="s">
        <v>10036</v>
      </c>
      <c r="H1610" s="86" t="s">
        <v>14</v>
      </c>
      <c r="I1610" s="87">
        <f>VLOOKUP(A1610,'[2]AJUSTE DE VALOR AN_11.5_MED_VIG'!$A$6:$I$6297,9,0)</f>
        <v>7.0644601758378531</v>
      </c>
    </row>
    <row r="1611" s="81" customFormat="1" ht="15" customHeight="1">
      <c r="A1611" s="82">
        <v>90236025</v>
      </c>
      <c r="B1611" s="83">
        <v>20</v>
      </c>
      <c r="C1611" s="84" t="s">
        <v>6021</v>
      </c>
      <c r="D1611" s="84" t="s">
        <v>6022</v>
      </c>
      <c r="E1611" s="84" t="s">
        <v>1221</v>
      </c>
      <c r="F1611" s="85">
        <v>1</v>
      </c>
      <c r="G1611" s="86" t="s">
        <v>64</v>
      </c>
      <c r="H1611" s="86" t="s">
        <v>14</v>
      </c>
      <c r="I1611" s="87">
        <f>VLOOKUP(A1611,'[2]AJUSTE DE VALOR AN_11.5_MED_VIG'!$A$6:$I$6297,9,0)</f>
        <v>45.673357802344569</v>
      </c>
    </row>
    <row r="1612" s="81" customFormat="1" ht="15" customHeight="1">
      <c r="A1612" s="82">
        <v>90219759</v>
      </c>
      <c r="B1612" s="83">
        <v>20</v>
      </c>
      <c r="C1612" s="84" t="s">
        <v>3476</v>
      </c>
      <c r="D1612" s="84" t="s">
        <v>3477</v>
      </c>
      <c r="E1612" s="84" t="s">
        <v>69</v>
      </c>
      <c r="F1612" s="85">
        <v>1</v>
      </c>
      <c r="G1612" s="86" t="s">
        <v>64</v>
      </c>
      <c r="H1612" s="86" t="s">
        <v>14</v>
      </c>
      <c r="I1612" s="87">
        <f>VLOOKUP(A1612,'[2]AJUSTE DE VALOR AN_11.5_MED_VIG'!$A$6:$I$6297,9,0)</f>
        <v>3.4924353519011633</v>
      </c>
    </row>
    <row r="1613" s="81" customFormat="1" ht="15" customHeight="1">
      <c r="A1613" s="82">
        <v>90268598</v>
      </c>
      <c r="B1613" s="83">
        <v>20</v>
      </c>
      <c r="C1613" s="84" t="s">
        <v>8644</v>
      </c>
      <c r="D1613" s="84" t="s">
        <v>8646</v>
      </c>
      <c r="E1613" s="84" t="s">
        <v>603</v>
      </c>
      <c r="F1613" s="85">
        <v>1</v>
      </c>
      <c r="G1613" s="86" t="s">
        <v>10103</v>
      </c>
      <c r="H1613" s="86" t="s">
        <v>14</v>
      </c>
      <c r="I1613" s="87">
        <f>VLOOKUP(A1613,'[2]AJUSTE DE VALOR AN_11.5_MED_VIG'!$A$6:$I$6297,9,0)</f>
        <v>2.3088409511294401</v>
      </c>
    </row>
    <row r="1614" s="81" customFormat="1" ht="15" customHeight="1">
      <c r="A1614" s="82">
        <v>90265297</v>
      </c>
      <c r="B1614" s="83">
        <v>20</v>
      </c>
      <c r="C1614" s="84" t="s">
        <v>3531</v>
      </c>
      <c r="D1614" s="84" t="s">
        <v>3532</v>
      </c>
      <c r="E1614" s="84" t="s">
        <v>244</v>
      </c>
      <c r="F1614" s="85">
        <v>1</v>
      </c>
      <c r="G1614" s="86" t="s">
        <v>64</v>
      </c>
      <c r="H1614" s="86" t="s">
        <v>14</v>
      </c>
      <c r="I1614" s="87">
        <f>VLOOKUP(A1614,'[2]AJUSTE DE VALOR AN_11.5_MED_VIG'!$A$6:$I$6297,9,0)</f>
        <v>0.57551843465999997</v>
      </c>
    </row>
    <row r="1615" s="81" customFormat="1" ht="15" customHeight="1">
      <c r="A1615" s="82">
        <v>90285077</v>
      </c>
      <c r="B1615" s="83">
        <v>20</v>
      </c>
      <c r="C1615" s="84" t="s">
        <v>5844</v>
      </c>
      <c r="D1615" s="84" t="s">
        <v>5845</v>
      </c>
      <c r="E1615" s="84" t="s">
        <v>502</v>
      </c>
      <c r="F1615" s="85">
        <v>1</v>
      </c>
      <c r="G1615" s="86" t="s">
        <v>10036</v>
      </c>
      <c r="H1615" s="86" t="s">
        <v>14</v>
      </c>
      <c r="I1615" s="87">
        <f>VLOOKUP(A1615,'[2]AJUSTE DE VALOR AN_11.5_MED_VIG'!$A$6:$I$6297,9,0)</f>
        <v>7.1456213539967388</v>
      </c>
    </row>
    <row r="1616" s="81" customFormat="1" ht="15" customHeight="1">
      <c r="A1616" s="82">
        <v>92383696</v>
      </c>
      <c r="B1616" s="83">
        <v>20</v>
      </c>
      <c r="C1616" s="84" t="s">
        <v>355</v>
      </c>
      <c r="D1616" s="84" t="s">
        <v>357</v>
      </c>
      <c r="E1616" s="84" t="s">
        <v>358</v>
      </c>
      <c r="F1616" s="85">
        <v>1</v>
      </c>
      <c r="G1616" s="86" t="s">
        <v>10103</v>
      </c>
      <c r="H1616" s="86" t="s">
        <v>14</v>
      </c>
      <c r="I1616" s="87">
        <f>VLOOKUP(A1616,'[2]AJUSTE DE VALOR AN_11.5_MED_VIG'!$A$6:$I$6297,9,0)</f>
        <v>1.0843715982106805</v>
      </c>
    </row>
    <row r="1617" s="81" customFormat="1" ht="15" customHeight="1">
      <c r="A1617" s="82">
        <v>92437680</v>
      </c>
      <c r="B1617" s="83">
        <v>20</v>
      </c>
      <c r="C1617" s="84" t="s">
        <v>6965</v>
      </c>
      <c r="D1617" s="84" t="s">
        <v>6966</v>
      </c>
      <c r="E1617" s="84" t="s">
        <v>613</v>
      </c>
      <c r="F1617" s="85">
        <v>1</v>
      </c>
      <c r="G1617" s="86" t="s">
        <v>64</v>
      </c>
      <c r="H1617" s="86" t="s">
        <v>14</v>
      </c>
      <c r="I1617" s="87">
        <f>VLOOKUP(A1617,'[2]AJUSTE DE VALOR AN_11.5_MED_VIG'!$A$6:$I$6297,9,0)</f>
        <v>10.39600753277246</v>
      </c>
    </row>
    <row r="1618" s="81" customFormat="1" ht="15" customHeight="1">
      <c r="A1618" s="82">
        <v>92401210</v>
      </c>
      <c r="B1618" s="83">
        <v>20</v>
      </c>
      <c r="C1618" s="84" t="s">
        <v>2794</v>
      </c>
      <c r="D1618" s="84" t="s">
        <v>2794</v>
      </c>
      <c r="E1618" s="84" t="s">
        <v>21</v>
      </c>
      <c r="F1618" s="85">
        <v>1</v>
      </c>
      <c r="G1618" s="86" t="s">
        <v>10103</v>
      </c>
      <c r="H1618" s="86" t="s">
        <v>14</v>
      </c>
      <c r="I1618" s="87">
        <f>VLOOKUP(A1618,'[2]AJUSTE DE VALOR AN_11.5_MED_VIG'!$A$6:$I$6297,9,0)</f>
        <v>0.91501646821910398</v>
      </c>
    </row>
    <row r="1619" s="81" customFormat="1" ht="15" customHeight="1">
      <c r="A1619" s="82">
        <v>92428010</v>
      </c>
      <c r="B1619" s="83">
        <v>20</v>
      </c>
      <c r="C1619" s="84" t="s">
        <v>9103</v>
      </c>
      <c r="D1619" s="84" t="s">
        <v>9103</v>
      </c>
      <c r="E1619" s="84" t="s">
        <v>244</v>
      </c>
      <c r="F1619" s="85">
        <v>1</v>
      </c>
      <c r="G1619" s="86" t="s">
        <v>64</v>
      </c>
      <c r="H1619" s="86" t="s">
        <v>14</v>
      </c>
      <c r="I1619" s="87">
        <f>VLOOKUP(A1619,'[2]AJUSTE DE VALOR AN_11.5_MED_VIG'!$A$6:$I$6297,9,0)</f>
        <v>2.9207124644983455</v>
      </c>
    </row>
    <row r="1620" s="81" customFormat="1" ht="15" customHeight="1">
      <c r="A1620" s="82">
        <v>90145895</v>
      </c>
      <c r="B1620" s="83">
        <v>20</v>
      </c>
      <c r="C1620" s="84" t="s">
        <v>5609</v>
      </c>
      <c r="D1620" s="84" t="s">
        <v>5609</v>
      </c>
      <c r="E1620" s="84" t="s">
        <v>17</v>
      </c>
      <c r="F1620" s="85">
        <v>1</v>
      </c>
      <c r="G1620" s="86" t="s">
        <v>436</v>
      </c>
      <c r="H1620" s="86" t="s">
        <v>14</v>
      </c>
      <c r="I1620" s="87">
        <f>VLOOKUP(A1620,'[2]AJUSTE DE VALOR AN_11.5_MED_VIG'!$A$6:$I$6297,9,0)</f>
        <v>2.6225339253631588</v>
      </c>
    </row>
    <row r="1621" s="81" customFormat="1" ht="15" customHeight="1">
      <c r="A1621" s="82">
        <v>90193440</v>
      </c>
      <c r="B1621" s="83">
        <v>20</v>
      </c>
      <c r="C1621" s="84" t="s">
        <v>523</v>
      </c>
      <c r="D1621" s="84" t="s">
        <v>523</v>
      </c>
      <c r="E1621" s="84" t="s">
        <v>504</v>
      </c>
      <c r="F1621" s="85">
        <v>1</v>
      </c>
      <c r="G1621" s="86" t="s">
        <v>64</v>
      </c>
      <c r="H1621" s="86" t="s">
        <v>14</v>
      </c>
      <c r="I1621" s="87">
        <f>VLOOKUP(A1621,'[2]AJUSTE DE VALOR AN_11.5_MED_VIG'!$A$6:$I$6297,9,0)</f>
        <v>1.1137199924745591</v>
      </c>
    </row>
    <row r="1622" s="81" customFormat="1" ht="15" customHeight="1">
      <c r="A1622" s="82">
        <v>90727010</v>
      </c>
      <c r="B1622" s="83">
        <v>20</v>
      </c>
      <c r="C1622" s="84" t="s">
        <v>7399</v>
      </c>
      <c r="D1622" s="84" t="s">
        <v>7400</v>
      </c>
      <c r="E1622" s="84" t="s">
        <v>235</v>
      </c>
      <c r="F1622" s="85">
        <v>15</v>
      </c>
      <c r="G1622" s="86" t="s">
        <v>10077</v>
      </c>
      <c r="H1622" s="86" t="s">
        <v>19</v>
      </c>
      <c r="I1622" s="87">
        <f>VLOOKUP(A1622,'[2]AJUSTE DE VALOR AN_11.5_MED_VIG'!$A$6:$I$6297,9,0)</f>
        <v>3.0332774696376386</v>
      </c>
    </row>
    <row r="1623" s="81" customFormat="1" ht="15" customHeight="1">
      <c r="A1623" s="82">
        <v>90389050</v>
      </c>
      <c r="B1623" s="83">
        <v>20</v>
      </c>
      <c r="C1623" s="84" t="s">
        <v>2057</v>
      </c>
      <c r="D1623" s="84" t="s">
        <v>2058</v>
      </c>
      <c r="E1623" s="84" t="s">
        <v>69</v>
      </c>
      <c r="F1623" s="85">
        <v>1</v>
      </c>
      <c r="G1623" s="86" t="s">
        <v>10103</v>
      </c>
      <c r="H1623" s="86" t="s">
        <v>14</v>
      </c>
      <c r="I1623" s="87">
        <f>VLOOKUP(A1623,'[2]AJUSTE DE VALOR AN_11.5_MED_VIG'!$A$6:$I$6297,9,0)</f>
        <v>2.1043278087485038</v>
      </c>
    </row>
    <row r="1624" s="81" customFormat="1" ht="15" customHeight="1">
      <c r="A1624" s="82">
        <v>92262503</v>
      </c>
      <c r="B1624" s="83">
        <v>20</v>
      </c>
      <c r="C1624" s="84" t="s">
        <v>5575</v>
      </c>
      <c r="D1624" s="84" t="s">
        <v>5575</v>
      </c>
      <c r="E1624" s="84" t="s">
        <v>21</v>
      </c>
      <c r="F1624" s="85">
        <v>1</v>
      </c>
      <c r="G1624" s="86" t="s">
        <v>10103</v>
      </c>
      <c r="H1624" s="86" t="s">
        <v>14</v>
      </c>
      <c r="I1624" s="87">
        <f>VLOOKUP(A1624,'[2]AJUSTE DE VALOR AN_11.5_MED_VIG'!$A$6:$I$6297,9,0)</f>
        <v>0.42853916403503833</v>
      </c>
    </row>
    <row r="1625" s="81" customFormat="1" ht="15" customHeight="1">
      <c r="A1625" s="82">
        <v>90202716</v>
      </c>
      <c r="B1625" s="83">
        <v>20</v>
      </c>
      <c r="C1625" s="84" t="s">
        <v>9217</v>
      </c>
      <c r="D1625" s="84" t="s">
        <v>9218</v>
      </c>
      <c r="E1625" s="84" t="s">
        <v>334</v>
      </c>
      <c r="F1625" s="85">
        <v>1</v>
      </c>
      <c r="G1625" s="86" t="s">
        <v>64</v>
      </c>
      <c r="H1625" s="86" t="s">
        <v>14</v>
      </c>
      <c r="I1625" s="87">
        <f>VLOOKUP(A1625,'[2]AJUSTE DE VALOR AN_11.5_MED_VIG'!$A$6:$I$6297,9,0)</f>
        <v>2.9328872582894459</v>
      </c>
    </row>
    <row r="1626" s="81" customFormat="1" ht="15" customHeight="1">
      <c r="A1626" s="82">
        <v>90223446</v>
      </c>
      <c r="B1626" s="83">
        <v>20</v>
      </c>
      <c r="C1626" s="84" t="s">
        <v>7292</v>
      </c>
      <c r="D1626" s="84" t="s">
        <v>7293</v>
      </c>
      <c r="E1626" s="84" t="s">
        <v>871</v>
      </c>
      <c r="F1626" s="85">
        <v>1</v>
      </c>
      <c r="G1626" s="86" t="s">
        <v>64</v>
      </c>
      <c r="H1626" s="86" t="s">
        <v>14</v>
      </c>
      <c r="I1626" s="87">
        <f>VLOOKUP(A1626,'[2]AJUSTE DE VALOR AN_11.5_MED_VIG'!$A$6:$I$6297,9,0)</f>
        <v>13.147696779611726</v>
      </c>
    </row>
    <row r="1627" s="81" customFormat="1" ht="15" customHeight="1">
      <c r="A1627" s="82">
        <v>92385028</v>
      </c>
      <c r="B1627" s="83">
        <v>20</v>
      </c>
      <c r="C1627" s="84" t="s">
        <v>2065</v>
      </c>
      <c r="D1627" s="84" t="s">
        <v>2066</v>
      </c>
      <c r="E1627" s="84" t="s">
        <v>50</v>
      </c>
      <c r="F1627" s="85">
        <v>1</v>
      </c>
      <c r="G1627" s="86" t="s">
        <v>64</v>
      </c>
      <c r="H1627" s="86" t="s">
        <v>14</v>
      </c>
      <c r="I1627" s="87">
        <f>VLOOKUP(A1627,'[2]AJUSTE DE VALOR AN_11.5_MED_VIG'!$A$6:$I$6297,9,0)</f>
        <v>2.8167040124610314</v>
      </c>
    </row>
    <row r="1628" s="81" customFormat="1" ht="15" customHeight="1">
      <c r="A1628" s="82">
        <v>90285840</v>
      </c>
      <c r="B1628" s="83">
        <v>20</v>
      </c>
      <c r="C1628" s="84" t="s">
        <v>3692</v>
      </c>
      <c r="D1628" s="84" t="s">
        <v>3692</v>
      </c>
      <c r="E1628" s="84" t="s">
        <v>69</v>
      </c>
      <c r="F1628" s="85">
        <v>1</v>
      </c>
      <c r="G1628" s="86" t="s">
        <v>10103</v>
      </c>
      <c r="H1628" s="86" t="s">
        <v>14</v>
      </c>
      <c r="I1628" s="87">
        <f>VLOOKUP(A1628,'[2]AJUSTE DE VALOR AN_11.5_MED_VIG'!$A$6:$I$6297,9,0)</f>
        <v>0.30881423007435843</v>
      </c>
    </row>
    <row r="1629" s="81" customFormat="1" ht="15" customHeight="1">
      <c r="A1629" s="82">
        <v>90168569</v>
      </c>
      <c r="B1629" s="83">
        <v>20</v>
      </c>
      <c r="C1629" s="84" t="s">
        <v>1995</v>
      </c>
      <c r="D1629" s="84" t="s">
        <v>1996</v>
      </c>
      <c r="E1629" s="84" t="s">
        <v>92</v>
      </c>
      <c r="F1629" s="85">
        <v>1</v>
      </c>
      <c r="G1629" s="86" t="s">
        <v>436</v>
      </c>
      <c r="H1629" s="86" t="s">
        <v>14</v>
      </c>
      <c r="I1629" s="87">
        <f>VLOOKUP(A1629,'[2]AJUSTE DE VALOR AN_11.5_MED_VIG'!$A$6:$I$6297,9,0)</f>
        <v>4.046879192678233</v>
      </c>
    </row>
    <row r="1630" s="81" customFormat="1" ht="15" customHeight="1">
      <c r="A1630" s="82">
        <v>90177657</v>
      </c>
      <c r="B1630" s="83">
        <v>20</v>
      </c>
      <c r="C1630" s="84" t="s">
        <v>1207</v>
      </c>
      <c r="D1630" s="84" t="s">
        <v>1208</v>
      </c>
      <c r="E1630" s="84" t="s">
        <v>915</v>
      </c>
      <c r="F1630" s="85">
        <v>1</v>
      </c>
      <c r="G1630" s="86" t="s">
        <v>64</v>
      </c>
      <c r="H1630" s="86" t="s">
        <v>14</v>
      </c>
      <c r="I1630" s="87">
        <f>VLOOKUP(A1630,'[2]AJUSTE DE VALOR AN_11.5_MED_VIG'!$A$6:$I$6297,9,0)</f>
        <v>41.772477397544925</v>
      </c>
    </row>
    <row r="1631" s="81" customFormat="1" ht="15" customHeight="1">
      <c r="A1631" s="82">
        <v>90240006</v>
      </c>
      <c r="B1631" s="83">
        <v>20</v>
      </c>
      <c r="C1631" s="84" t="s">
        <v>9264</v>
      </c>
      <c r="D1631" s="84" t="s">
        <v>9264</v>
      </c>
      <c r="E1631" s="84" t="s">
        <v>29</v>
      </c>
      <c r="F1631" s="85">
        <v>1</v>
      </c>
      <c r="G1631" s="86" t="s">
        <v>64</v>
      </c>
      <c r="H1631" s="86" t="s">
        <v>14</v>
      </c>
      <c r="I1631" s="87">
        <f>VLOOKUP(A1631,'[2]AJUSTE DE VALOR AN_11.5_MED_VIG'!$A$6:$I$6297,9,0)</f>
        <v>3.4776837030521031</v>
      </c>
    </row>
    <row r="1632" s="81" customFormat="1" ht="15" customHeight="1">
      <c r="A1632" s="82">
        <v>92433880</v>
      </c>
      <c r="B1632" s="83">
        <v>20</v>
      </c>
      <c r="C1632" s="84" t="s">
        <v>7101</v>
      </c>
      <c r="D1632" s="84" t="s">
        <v>7102</v>
      </c>
      <c r="E1632" s="84" t="s">
        <v>1221</v>
      </c>
      <c r="F1632" s="85">
        <v>1</v>
      </c>
      <c r="G1632" s="86" t="s">
        <v>10103</v>
      </c>
      <c r="H1632" s="86" t="s">
        <v>14</v>
      </c>
      <c r="I1632" s="87">
        <f>VLOOKUP(A1632,'[2]AJUSTE DE VALOR AN_11.5_MED_VIG'!$A$6:$I$6297,9,0)</f>
        <v>2.3757437705350029</v>
      </c>
    </row>
    <row r="1633" s="81" customFormat="1" ht="15" customHeight="1">
      <c r="A1633" s="82">
        <v>90223969</v>
      </c>
      <c r="B1633" s="83">
        <v>20</v>
      </c>
      <c r="C1633" s="84" t="s">
        <v>7517</v>
      </c>
      <c r="D1633" s="84" t="s">
        <v>7517</v>
      </c>
      <c r="E1633" s="84" t="s">
        <v>26</v>
      </c>
      <c r="F1633" s="85">
        <v>50</v>
      </c>
      <c r="G1633" s="86" t="s">
        <v>18</v>
      </c>
      <c r="H1633" s="86" t="s">
        <v>19</v>
      </c>
      <c r="I1633" s="87">
        <f>VLOOKUP(A1633,'[2]AJUSTE DE VALOR AN_11.5_MED_VIG'!$A$6:$I$6297,9,0)</f>
        <v>0.32977624899810992</v>
      </c>
    </row>
    <row r="1634" s="81" customFormat="1" ht="15" customHeight="1">
      <c r="A1634" s="82">
        <v>90266412</v>
      </c>
      <c r="B1634" s="83">
        <v>20</v>
      </c>
      <c r="C1634" s="84" t="s">
        <v>7510</v>
      </c>
      <c r="D1634" s="84" t="s">
        <v>7511</v>
      </c>
      <c r="E1634" s="84" t="s">
        <v>894</v>
      </c>
      <c r="F1634" s="85">
        <v>1</v>
      </c>
      <c r="G1634" s="86" t="s">
        <v>10036</v>
      </c>
      <c r="H1634" s="86" t="s">
        <v>14</v>
      </c>
      <c r="I1634" s="87">
        <f>VLOOKUP(A1634,'[2]AJUSTE DE VALOR AN_11.5_MED_VIG'!$A$6:$I$6297,9,0)</f>
        <v>19.05728871191107</v>
      </c>
    </row>
    <row r="1635" s="81" customFormat="1" ht="15" customHeight="1">
      <c r="A1635" s="82">
        <v>92250246</v>
      </c>
      <c r="B1635" s="83">
        <v>20</v>
      </c>
      <c r="C1635" s="84" t="s">
        <v>4077</v>
      </c>
      <c r="D1635" s="84" t="s">
        <v>4078</v>
      </c>
      <c r="E1635" s="84" t="s">
        <v>233</v>
      </c>
      <c r="F1635" s="85">
        <v>1</v>
      </c>
      <c r="G1635" s="86" t="s">
        <v>64</v>
      </c>
      <c r="H1635" s="86" t="s">
        <v>14</v>
      </c>
      <c r="I1635" s="87">
        <f>VLOOKUP(A1635,'[2]AJUSTE DE VALOR AN_11.5_MED_VIG'!$A$6:$I$6297,9,0)</f>
        <v>0.98938192310839135</v>
      </c>
    </row>
    <row r="1636" s="81" customFormat="1" ht="15" customHeight="1">
      <c r="A1636" s="82">
        <v>92408338</v>
      </c>
      <c r="B1636" s="83">
        <v>20</v>
      </c>
      <c r="C1636" s="84" t="s">
        <v>6763</v>
      </c>
      <c r="D1636" s="84" t="s">
        <v>6766</v>
      </c>
      <c r="E1636" s="84" t="s">
        <v>358</v>
      </c>
      <c r="F1636" s="85">
        <v>1</v>
      </c>
      <c r="G1636" s="86" t="s">
        <v>10103</v>
      </c>
      <c r="H1636" s="86" t="s">
        <v>14</v>
      </c>
      <c r="I1636" s="87">
        <f>VLOOKUP(A1636,'[2]AJUSTE DE VALOR AN_11.5_MED_VIG'!$A$6:$I$6297,9,0)</f>
        <v>1.897001699028201</v>
      </c>
    </row>
    <row r="1637" s="81" customFormat="1" ht="15" customHeight="1">
      <c r="A1637" s="82">
        <v>92427162</v>
      </c>
      <c r="B1637" s="83">
        <v>20</v>
      </c>
      <c r="C1637" s="84" t="s">
        <v>7380</v>
      </c>
      <c r="D1637" s="84" t="s">
        <v>7381</v>
      </c>
      <c r="E1637" s="84" t="s">
        <v>73</v>
      </c>
      <c r="F1637" s="85">
        <v>1</v>
      </c>
      <c r="G1637" s="86" t="s">
        <v>10103</v>
      </c>
      <c r="H1637" s="86" t="s">
        <v>14</v>
      </c>
      <c r="I1637" s="87">
        <f>VLOOKUP(A1637,'[2]AJUSTE DE VALOR AN_11.5_MED_VIG'!$A$6:$I$6297,9,0)</f>
        <v>1.7904794280991736</v>
      </c>
    </row>
    <row r="1638" s="81" customFormat="1" ht="15" customHeight="1">
      <c r="A1638" s="82">
        <v>90293495</v>
      </c>
      <c r="B1638" s="83">
        <v>20</v>
      </c>
      <c r="C1638" s="84" t="s">
        <v>5906</v>
      </c>
      <c r="D1638" s="84" t="s">
        <v>5906</v>
      </c>
      <c r="E1638" s="84" t="s">
        <v>207</v>
      </c>
      <c r="F1638" s="85">
        <v>1</v>
      </c>
      <c r="G1638" s="86" t="s">
        <v>64</v>
      </c>
      <c r="H1638" s="86" t="s">
        <v>14</v>
      </c>
      <c r="I1638" s="87">
        <f>VLOOKUP(A1638,'[2]AJUSTE DE VALOR AN_11.5_MED_VIG'!$A$6:$I$6297,9,0)</f>
        <v>1.6107754442232685</v>
      </c>
    </row>
    <row r="1639" s="81" customFormat="1" ht="15" customHeight="1">
      <c r="A1639" s="82">
        <v>90284623</v>
      </c>
      <c r="B1639" s="83">
        <v>20</v>
      </c>
      <c r="C1639" s="84" t="s">
        <v>2463</v>
      </c>
      <c r="D1639" s="84" t="s">
        <v>2464</v>
      </c>
      <c r="E1639" s="84" t="s">
        <v>502</v>
      </c>
      <c r="F1639" s="85">
        <v>1</v>
      </c>
      <c r="G1639" s="86" t="s">
        <v>10036</v>
      </c>
      <c r="H1639" s="86" t="s">
        <v>14</v>
      </c>
      <c r="I1639" s="87">
        <f>VLOOKUP(A1639,'[2]AJUSTE DE VALOR AN_11.5_MED_VIG'!$A$6:$I$6297,9,0)</f>
        <v>10.684838119453925</v>
      </c>
    </row>
    <row r="1640" s="81" customFormat="1" ht="15" customHeight="1">
      <c r="A1640" s="82">
        <v>90304306</v>
      </c>
      <c r="B1640" s="83">
        <v>20</v>
      </c>
      <c r="C1640" s="84" t="s">
        <v>5408</v>
      </c>
      <c r="D1640" s="84" t="s">
        <v>5408</v>
      </c>
      <c r="E1640" s="84" t="s">
        <v>339</v>
      </c>
      <c r="F1640" s="85">
        <v>1</v>
      </c>
      <c r="G1640" s="86" t="s">
        <v>64</v>
      </c>
      <c r="H1640" s="86" t="s">
        <v>14</v>
      </c>
      <c r="I1640" s="87">
        <f>VLOOKUP(A1640,'[2]AJUSTE DE VALOR AN_11.5_MED_VIG'!$A$6:$I$6297,9,0)</f>
        <v>2.6266307030853184</v>
      </c>
    </row>
    <row r="1641" s="81" customFormat="1" ht="15" customHeight="1">
      <c r="A1641" s="82">
        <v>92254950</v>
      </c>
      <c r="B1641" s="83">
        <v>20</v>
      </c>
      <c r="C1641" s="84" t="s">
        <v>1423</v>
      </c>
      <c r="D1641" s="84" t="s">
        <v>1424</v>
      </c>
      <c r="E1641" s="84" t="s">
        <v>455</v>
      </c>
      <c r="F1641" s="85">
        <v>1</v>
      </c>
      <c r="G1641" s="86" t="s">
        <v>64</v>
      </c>
      <c r="H1641" s="86" t="s">
        <v>14</v>
      </c>
      <c r="I1641" s="87">
        <f>VLOOKUP(A1641,'[2]AJUSTE DE VALOR AN_11.5_MED_VIG'!$A$6:$I$6297,9,0)</f>
        <v>9.1395745868781546</v>
      </c>
    </row>
    <row r="1642" s="81" customFormat="1" ht="15" customHeight="1">
      <c r="A1642" s="82">
        <v>90870018</v>
      </c>
      <c r="B1642" s="83">
        <v>20</v>
      </c>
      <c r="C1642" s="84" t="s">
        <v>7520</v>
      </c>
      <c r="D1642" s="84" t="s">
        <v>7519</v>
      </c>
      <c r="E1642" s="84" t="s">
        <v>603</v>
      </c>
      <c r="F1642" s="85">
        <v>50</v>
      </c>
      <c r="G1642" s="86" t="s">
        <v>18</v>
      </c>
      <c r="H1642" s="86" t="s">
        <v>19</v>
      </c>
      <c r="I1642" s="87">
        <f>VLOOKUP(A1642,'[2]AJUSTE DE VALOR AN_11.5_MED_VIG'!$A$6:$I$6297,9,0)</f>
        <v>0.40841458359573579</v>
      </c>
    </row>
    <row r="1643" s="81" customFormat="1" ht="15" customHeight="1">
      <c r="A1643" s="82">
        <v>92407056</v>
      </c>
      <c r="B1643" s="83">
        <v>20</v>
      </c>
      <c r="C1643" s="84" t="s">
        <v>1294</v>
      </c>
      <c r="D1643" s="84" t="s">
        <v>1296</v>
      </c>
      <c r="E1643" s="84" t="s">
        <v>220</v>
      </c>
      <c r="F1643" s="85">
        <v>1</v>
      </c>
      <c r="G1643" s="86" t="s">
        <v>10103</v>
      </c>
      <c r="H1643" s="86" t="s">
        <v>14</v>
      </c>
      <c r="I1643" s="87">
        <f>VLOOKUP(A1643,'[2]AJUSTE DE VALOR AN_11.5_MED_VIG'!$A$6:$I$6297,9,0)</f>
        <v>0.97099001261541851</v>
      </c>
    </row>
    <row r="1644" s="81" customFormat="1" ht="15" customHeight="1">
      <c r="A1644" s="82">
        <v>90204000</v>
      </c>
      <c r="B1644" s="83">
        <v>20</v>
      </c>
      <c r="C1644" s="84" t="s">
        <v>2783</v>
      </c>
      <c r="D1644" s="84" t="s">
        <v>2788</v>
      </c>
      <c r="E1644" s="84" t="s">
        <v>414</v>
      </c>
      <c r="F1644" s="85">
        <v>1</v>
      </c>
      <c r="G1644" s="86" t="s">
        <v>64</v>
      </c>
      <c r="H1644" s="86" t="s">
        <v>14</v>
      </c>
      <c r="I1644" s="87">
        <f>VLOOKUP(A1644,'[2]AJUSTE DE VALOR AN_11.5_MED_VIG'!$A$6:$I$6297,9,0)</f>
        <v>2.7010774858562892</v>
      </c>
    </row>
    <row r="1645" s="81" customFormat="1" ht="15" customHeight="1">
      <c r="A1645" s="82">
        <v>90132092</v>
      </c>
      <c r="B1645" s="82">
        <v>20</v>
      </c>
      <c r="C1645" s="99" t="s">
        <v>9845</v>
      </c>
      <c r="D1645" s="84" t="s">
        <v>9846</v>
      </c>
      <c r="E1645" s="84" t="s">
        <v>81</v>
      </c>
      <c r="F1645" s="85">
        <v>1</v>
      </c>
      <c r="G1645" s="85" t="s">
        <v>158</v>
      </c>
      <c r="H1645" s="86" t="s">
        <v>14</v>
      </c>
      <c r="I1645" s="87">
        <f>VLOOKUP(A1645,'[2]AJUSTE DE VALOR AN_11.5_MED_VIG'!$A$6:$I$6297,9,0)</f>
        <v>1.1463875376017967</v>
      </c>
    </row>
    <row r="1646" s="81" customFormat="1" ht="15" customHeight="1">
      <c r="A1646" s="82">
        <v>90284976</v>
      </c>
      <c r="B1646" s="83">
        <v>20</v>
      </c>
      <c r="C1646" s="84" t="s">
        <v>2666</v>
      </c>
      <c r="D1646" s="84" t="s">
        <v>2666</v>
      </c>
      <c r="E1646" s="84" t="s">
        <v>573</v>
      </c>
      <c r="F1646" s="85">
        <v>1</v>
      </c>
      <c r="G1646" s="86" t="s">
        <v>485</v>
      </c>
      <c r="H1646" s="86" t="s">
        <v>14</v>
      </c>
      <c r="I1646" s="87">
        <f>VLOOKUP(A1646,'[2]AJUSTE DE VALOR AN_11.5_MED_VIG'!$A$6:$I$6297,9,0)</f>
        <v>6.4668896484825549</v>
      </c>
    </row>
    <row r="1647" s="81" customFormat="1" ht="15" customHeight="1">
      <c r="A1647" s="82">
        <v>90191544</v>
      </c>
      <c r="B1647" s="83">
        <v>20</v>
      </c>
      <c r="C1647" s="84" t="s">
        <v>3599</v>
      </c>
      <c r="D1647" s="84" t="s">
        <v>3600</v>
      </c>
      <c r="E1647" s="84" t="s">
        <v>124</v>
      </c>
      <c r="F1647" s="85">
        <v>1</v>
      </c>
      <c r="G1647" s="86" t="s">
        <v>10103</v>
      </c>
      <c r="H1647" s="86" t="s">
        <v>14</v>
      </c>
      <c r="I1647" s="87">
        <f>VLOOKUP(A1647,'[2]AJUSTE DE VALOR AN_11.5_MED_VIG'!$A$6:$I$6297,9,0)</f>
        <v>8.1589659857435795</v>
      </c>
    </row>
    <row r="1648" s="81" customFormat="1" ht="15" customHeight="1">
      <c r="A1648" s="82">
        <v>90173880</v>
      </c>
      <c r="B1648" s="83">
        <v>20</v>
      </c>
      <c r="C1648" s="84" t="s">
        <v>7751</v>
      </c>
      <c r="D1648" s="84" t="s">
        <v>7752</v>
      </c>
      <c r="E1648" s="84" t="s">
        <v>383</v>
      </c>
      <c r="F1648" s="85">
        <v>1</v>
      </c>
      <c r="G1648" s="86" t="s">
        <v>64</v>
      </c>
      <c r="H1648" s="86" t="s">
        <v>14</v>
      </c>
      <c r="I1648" s="87">
        <f>VLOOKUP(A1648,'[2]AJUSTE DE VALOR AN_11.5_MED_VIG'!$A$6:$I$6297,9,0)</f>
        <v>650.42688777413707</v>
      </c>
    </row>
    <row r="1649" s="81" customFormat="1" ht="15" customHeight="1">
      <c r="A1649" s="82">
        <v>90138988</v>
      </c>
      <c r="B1649" s="83">
        <v>20</v>
      </c>
      <c r="C1649" s="84" t="s">
        <v>5543</v>
      </c>
      <c r="D1649" s="84" t="s">
        <v>5544</v>
      </c>
      <c r="E1649" s="84" t="s">
        <v>703</v>
      </c>
      <c r="F1649" s="85">
        <v>1</v>
      </c>
      <c r="G1649" s="86" t="s">
        <v>436</v>
      </c>
      <c r="H1649" s="86" t="s">
        <v>14</v>
      </c>
      <c r="I1649" s="87">
        <f>VLOOKUP(A1649,'[2]AJUSTE DE VALOR AN_11.5_MED_VIG'!$A$6:$I$6297,9,0)</f>
        <v>1.7274332758383237</v>
      </c>
    </row>
    <row r="1650" s="81" customFormat="1" ht="15" customHeight="1">
      <c r="A1650" s="82">
        <v>90305167</v>
      </c>
      <c r="B1650" s="83">
        <v>20</v>
      </c>
      <c r="C1650" s="84" t="s">
        <v>570</v>
      </c>
      <c r="D1650" s="84" t="s">
        <v>570</v>
      </c>
      <c r="E1650" s="84" t="s">
        <v>566</v>
      </c>
      <c r="F1650" s="85">
        <v>1</v>
      </c>
      <c r="G1650" s="86" t="s">
        <v>10036</v>
      </c>
      <c r="H1650" s="86" t="s">
        <v>14</v>
      </c>
      <c r="I1650" s="87">
        <f>VLOOKUP(A1650,'[2]AJUSTE DE VALOR AN_11.5_MED_VIG'!$A$6:$I$6297,9,0)</f>
        <v>6.9598166489007207</v>
      </c>
    </row>
    <row r="1651" s="81" customFormat="1" ht="15" customHeight="1">
      <c r="A1651" s="82">
        <v>90286650</v>
      </c>
      <c r="B1651" s="83">
        <v>20</v>
      </c>
      <c r="C1651" s="84" t="s">
        <v>5827</v>
      </c>
      <c r="D1651" s="84" t="s">
        <v>5828</v>
      </c>
      <c r="E1651" s="84" t="s">
        <v>561</v>
      </c>
      <c r="F1651" s="85">
        <v>1</v>
      </c>
      <c r="G1651" s="86" t="s">
        <v>10036</v>
      </c>
      <c r="H1651" s="86" t="s">
        <v>14</v>
      </c>
      <c r="I1651" s="87">
        <f>VLOOKUP(A1651,'[2]AJUSTE DE VALOR AN_11.5_MED_VIG'!$A$6:$I$6297,9,0)</f>
        <v>9.3752706661207004</v>
      </c>
    </row>
    <row r="1652" s="81" customFormat="1" ht="15" customHeight="1">
      <c r="A1652" s="82">
        <v>90306350</v>
      </c>
      <c r="B1652" s="83">
        <v>20</v>
      </c>
      <c r="C1652" s="84" t="s">
        <v>2614</v>
      </c>
      <c r="D1652" s="84" t="s">
        <v>2614</v>
      </c>
      <c r="E1652" s="84" t="s">
        <v>536</v>
      </c>
      <c r="F1652" s="85">
        <v>1</v>
      </c>
      <c r="G1652" s="86" t="s">
        <v>10036</v>
      </c>
      <c r="H1652" s="86" t="s">
        <v>14</v>
      </c>
      <c r="I1652" s="87">
        <f>VLOOKUP(A1652,'[2]AJUSTE DE VALOR AN_11.5_MED_VIG'!$A$6:$I$6297,9,0)</f>
        <v>5.3896515361168147</v>
      </c>
    </row>
    <row r="1653" s="81" customFormat="1" ht="15" customHeight="1">
      <c r="A1653" s="82">
        <v>90251687</v>
      </c>
      <c r="B1653" s="83">
        <v>20</v>
      </c>
      <c r="C1653" s="84" t="s">
        <v>4760</v>
      </c>
      <c r="D1653" s="84" t="s">
        <v>4759</v>
      </c>
      <c r="E1653" s="84" t="s">
        <v>134</v>
      </c>
      <c r="F1653" s="85">
        <v>1</v>
      </c>
      <c r="G1653" s="86" t="s">
        <v>10103</v>
      </c>
      <c r="H1653" s="86" t="s">
        <v>14</v>
      </c>
      <c r="I1653" s="87">
        <f>VLOOKUP(A1653,'[2]AJUSTE DE VALOR AN_11.5_MED_VIG'!$A$6:$I$6297,9,0)</f>
        <v>2.7194181100348005</v>
      </c>
    </row>
    <row r="1654" s="81" customFormat="1" ht="15" customHeight="1">
      <c r="A1654" s="82">
        <v>92369707</v>
      </c>
      <c r="B1654" s="83">
        <v>20</v>
      </c>
      <c r="C1654" s="84" t="s">
        <v>9064</v>
      </c>
      <c r="D1654" s="84" t="s">
        <v>9065</v>
      </c>
      <c r="E1654" s="84" t="s">
        <v>720</v>
      </c>
      <c r="F1654" s="85">
        <v>1</v>
      </c>
      <c r="G1654" s="86" t="s">
        <v>10103</v>
      </c>
      <c r="H1654" s="86" t="s">
        <v>14</v>
      </c>
      <c r="I1654" s="87">
        <f>VLOOKUP(A1654,'[2]AJUSTE DE VALOR AN_11.5_MED_VIG'!$A$6:$I$6297,9,0)</f>
        <v>1.4189575520123481</v>
      </c>
    </row>
    <row r="1655" s="81" customFormat="1" ht="15" customHeight="1">
      <c r="A1655" s="82">
        <v>90267664</v>
      </c>
      <c r="B1655" s="83">
        <v>20</v>
      </c>
      <c r="C1655" s="84" t="s">
        <v>2515</v>
      </c>
      <c r="D1655" s="84" t="s">
        <v>2515</v>
      </c>
      <c r="E1655" s="84" t="s">
        <v>334</v>
      </c>
      <c r="F1655" s="85">
        <v>1</v>
      </c>
      <c r="G1655" s="86" t="s">
        <v>64</v>
      </c>
      <c r="H1655" s="86" t="s">
        <v>14</v>
      </c>
      <c r="I1655" s="87">
        <f>VLOOKUP(A1655,'[2]AJUSTE DE VALOR AN_11.5_MED_VIG'!$A$6:$I$6297,9,0)</f>
        <v>1.0321324998381172</v>
      </c>
    </row>
    <row r="1656" s="81" customFormat="1" ht="15" customHeight="1">
      <c r="A1656" s="82">
        <v>90272412</v>
      </c>
      <c r="B1656" s="83">
        <v>20</v>
      </c>
      <c r="C1656" s="84" t="s">
        <v>687</v>
      </c>
      <c r="D1656" s="84" t="s">
        <v>687</v>
      </c>
      <c r="E1656" s="84" t="s">
        <v>24</v>
      </c>
      <c r="F1656" s="85">
        <v>1</v>
      </c>
      <c r="G1656" s="86" t="s">
        <v>10103</v>
      </c>
      <c r="H1656" s="86" t="s">
        <v>14</v>
      </c>
      <c r="I1656" s="87">
        <f>VLOOKUP(A1656,'[2]AJUSTE DE VALOR AN_11.5_MED_VIG'!$A$6:$I$6297,9,0)</f>
        <v>0.77702208841325293</v>
      </c>
    </row>
    <row r="1657" s="81" customFormat="1" ht="15" customHeight="1">
      <c r="A1657" s="82">
        <v>92252893</v>
      </c>
      <c r="B1657" s="83">
        <v>20</v>
      </c>
      <c r="C1657" s="84" t="s">
        <v>9202</v>
      </c>
      <c r="D1657" s="84" t="s">
        <v>9205</v>
      </c>
      <c r="E1657" s="84" t="s">
        <v>31</v>
      </c>
      <c r="F1657" s="85">
        <v>1</v>
      </c>
      <c r="G1657" s="86" t="s">
        <v>64</v>
      </c>
      <c r="H1657" s="86" t="s">
        <v>14</v>
      </c>
      <c r="I1657" s="87">
        <f>VLOOKUP(A1657,'[2]AJUSTE DE VALOR AN_11.5_MED_VIG'!$A$6:$I$6297,9,0)</f>
        <v>4.9085538875065904</v>
      </c>
    </row>
    <row r="1658" s="81" customFormat="1" ht="15" customHeight="1">
      <c r="A1658" s="82">
        <v>90133498</v>
      </c>
      <c r="B1658" s="83">
        <v>20</v>
      </c>
      <c r="C1658" s="84" t="s">
        <v>2803</v>
      </c>
      <c r="D1658" s="84" t="s">
        <v>2804</v>
      </c>
      <c r="E1658" s="84" t="s">
        <v>455</v>
      </c>
      <c r="F1658" s="85">
        <v>1</v>
      </c>
      <c r="G1658" s="86" t="s">
        <v>10103</v>
      </c>
      <c r="H1658" s="86" t="s">
        <v>14</v>
      </c>
      <c r="I1658" s="87">
        <f>VLOOKUP(A1658,'[2]AJUSTE DE VALOR AN_11.5_MED_VIG'!$A$6:$I$6297,9,0)</f>
        <v>1.3086103154937851</v>
      </c>
    </row>
    <row r="1659" s="81" customFormat="1" ht="15" customHeight="1">
      <c r="A1659" s="82">
        <v>90268431</v>
      </c>
      <c r="B1659" s="83">
        <v>20</v>
      </c>
      <c r="C1659" s="84" t="s">
        <v>2317</v>
      </c>
      <c r="D1659" s="84" t="s">
        <v>2318</v>
      </c>
      <c r="E1659" s="84" t="s">
        <v>603</v>
      </c>
      <c r="F1659" s="85">
        <v>1</v>
      </c>
      <c r="G1659" s="86" t="s">
        <v>64</v>
      </c>
      <c r="H1659" s="86" t="s">
        <v>14</v>
      </c>
      <c r="I1659" s="87">
        <f>VLOOKUP(A1659,'[2]AJUSTE DE VALOR AN_11.5_MED_VIG'!$A$6:$I$6297,9,0)</f>
        <v>8.7784963663403737</v>
      </c>
    </row>
    <row r="1660" s="81" customFormat="1" ht="15" customHeight="1">
      <c r="A1660" s="82">
        <v>92456308</v>
      </c>
      <c r="B1660" s="83">
        <v>20</v>
      </c>
      <c r="C1660" s="84" t="s">
        <v>8131</v>
      </c>
      <c r="D1660" s="84" t="s">
        <v>8131</v>
      </c>
      <c r="E1660" s="84" t="s">
        <v>17</v>
      </c>
      <c r="F1660" s="85">
        <v>1</v>
      </c>
      <c r="G1660" s="86" t="s">
        <v>10103</v>
      </c>
      <c r="H1660" s="86" t="s">
        <v>14</v>
      </c>
      <c r="I1660" s="87">
        <f>VLOOKUP(A1660,'[2]AJUSTE DE VALOR AN_11.5_MED_VIG'!$A$6:$I$6297,9,0)</f>
        <v>2.2188753612230161</v>
      </c>
    </row>
    <row r="1661" s="81" customFormat="1" ht="15" customHeight="1">
      <c r="A1661" s="82">
        <v>90141768</v>
      </c>
      <c r="B1661" s="83">
        <v>20</v>
      </c>
      <c r="C1661" s="84" t="s">
        <v>6249</v>
      </c>
      <c r="D1661" s="84" t="s">
        <v>6250</v>
      </c>
      <c r="E1661" s="84" t="s">
        <v>3491</v>
      </c>
      <c r="F1661" s="85">
        <v>1000</v>
      </c>
      <c r="G1661" s="86" t="s">
        <v>6251</v>
      </c>
      <c r="H1661" s="86" t="s">
        <v>19</v>
      </c>
      <c r="I1661" s="87">
        <f>VLOOKUP(A1661,'[2]AJUSTE DE VALOR AN_11.5_MED_VIG'!$A$6:$I$6297,9,0)</f>
        <v>9.4217856984828166e-002</v>
      </c>
    </row>
    <row r="1662" s="81" customFormat="1" ht="15" customHeight="1">
      <c r="A1662" s="82">
        <v>90128249</v>
      </c>
      <c r="B1662" s="83">
        <v>20</v>
      </c>
      <c r="C1662" s="84" t="s">
        <v>1315</v>
      </c>
      <c r="D1662" s="84" t="s">
        <v>1315</v>
      </c>
      <c r="E1662" s="84" t="s">
        <v>21</v>
      </c>
      <c r="F1662" s="85">
        <v>400</v>
      </c>
      <c r="G1662" s="86" t="s">
        <v>10116</v>
      </c>
      <c r="H1662" s="86" t="s">
        <v>19</v>
      </c>
      <c r="I1662" s="87">
        <f>VLOOKUP(A1662,'[2]AJUSTE DE VALOR AN_11.5_MED_VIG'!$A$6:$I$6297,9,0)</f>
        <v>3.1407916109893561e-002</v>
      </c>
    </row>
    <row r="1663" s="81" customFormat="1" ht="15" customHeight="1">
      <c r="A1663" s="82">
        <v>92243010</v>
      </c>
      <c r="B1663" s="83">
        <v>20</v>
      </c>
      <c r="C1663" s="84" t="s">
        <v>1536</v>
      </c>
      <c r="D1663" s="84" t="s">
        <v>1537</v>
      </c>
      <c r="E1663" s="84" t="s">
        <v>956</v>
      </c>
      <c r="F1663" s="85">
        <v>1</v>
      </c>
      <c r="G1663" s="86" t="s">
        <v>10103</v>
      </c>
      <c r="H1663" s="86" t="s">
        <v>14</v>
      </c>
      <c r="I1663" s="87">
        <f>VLOOKUP(A1663,'[2]AJUSTE DE VALOR AN_11.5_MED_VIG'!$A$6:$I$6297,9,0)</f>
        <v>3.3129639457663655</v>
      </c>
    </row>
    <row r="1664" s="81" customFormat="1" ht="15" customHeight="1">
      <c r="A1664" s="82">
        <v>92171036</v>
      </c>
      <c r="B1664" s="83">
        <v>20</v>
      </c>
      <c r="C1664" s="84" t="s">
        <v>5177</v>
      </c>
      <c r="D1664" s="84" t="s">
        <v>3264</v>
      </c>
      <c r="E1664" s="84" t="s">
        <v>69</v>
      </c>
      <c r="F1664" s="85">
        <v>1</v>
      </c>
      <c r="G1664" s="86" t="s">
        <v>10103</v>
      </c>
      <c r="H1664" s="86" t="s">
        <v>14</v>
      </c>
      <c r="I1664" s="87">
        <f>VLOOKUP(A1664,'[2]AJUSTE DE VALOR AN_11.5_MED_VIG'!$A$6:$I$6297,9,0)</f>
        <v>4.4410427372598207</v>
      </c>
    </row>
    <row r="1665" s="81" customFormat="1" ht="15" customHeight="1">
      <c r="A1665" s="82">
        <v>90172981</v>
      </c>
      <c r="B1665" s="83">
        <v>20</v>
      </c>
      <c r="C1665" s="84" t="s">
        <v>4567</v>
      </c>
      <c r="D1665" s="84" t="s">
        <v>4568</v>
      </c>
      <c r="E1665" s="84" t="s">
        <v>244</v>
      </c>
      <c r="F1665" s="85">
        <v>1</v>
      </c>
      <c r="G1665" s="86" t="s">
        <v>10103</v>
      </c>
      <c r="H1665" s="86" t="s">
        <v>14</v>
      </c>
      <c r="I1665" s="87">
        <f>VLOOKUP(A1665,'[2]AJUSTE DE VALOR AN_11.5_MED_VIG'!$A$6:$I$6297,9,0)</f>
        <v>1.7964180000000001</v>
      </c>
    </row>
    <row r="1666" s="81" customFormat="1" ht="15" customHeight="1">
      <c r="A1666" s="82">
        <v>90201027</v>
      </c>
      <c r="B1666" s="83" t="s">
        <v>10073</v>
      </c>
      <c r="C1666" s="84" t="s">
        <v>4919</v>
      </c>
      <c r="D1666" s="84" t="s">
        <v>4920</v>
      </c>
      <c r="E1666" s="84" t="s">
        <v>231</v>
      </c>
      <c r="F1666" s="85">
        <v>1</v>
      </c>
      <c r="G1666" s="86" t="s">
        <v>13</v>
      </c>
      <c r="H1666" s="86" t="s">
        <v>14</v>
      </c>
      <c r="I1666" s="87">
        <f>VLOOKUP(A1666,'[2]AJUSTE DE VALOR AN_11.5_MED_VIG'!$A$6:$I$6297,9,0)</f>
        <v>209.58022335506141</v>
      </c>
    </row>
    <row r="1667" s="81" customFormat="1" ht="15" customHeight="1">
      <c r="A1667" s="82">
        <v>92418236</v>
      </c>
      <c r="B1667" s="83">
        <v>20</v>
      </c>
      <c r="C1667" s="84" t="s">
        <v>8131</v>
      </c>
      <c r="D1667" s="84" t="s">
        <v>8132</v>
      </c>
      <c r="E1667" s="84" t="s">
        <v>39</v>
      </c>
      <c r="F1667" s="85">
        <v>1</v>
      </c>
      <c r="G1667" s="86" t="s">
        <v>10103</v>
      </c>
      <c r="H1667" s="86" t="s">
        <v>14</v>
      </c>
      <c r="I1667" s="87">
        <f>VLOOKUP(A1667,'[2]AJUSTE DE VALOR AN_11.5_MED_VIG'!$A$6:$I$6297,9,0)</f>
        <v>4.4029250934536934</v>
      </c>
    </row>
    <row r="1668" s="81" customFormat="1" ht="15" customHeight="1">
      <c r="A1668" s="82">
        <v>90249852</v>
      </c>
      <c r="B1668" s="83">
        <v>20</v>
      </c>
      <c r="C1668" s="84" t="s">
        <v>7090</v>
      </c>
      <c r="D1668" s="84" t="s">
        <v>7099</v>
      </c>
      <c r="E1668" s="84" t="s">
        <v>131</v>
      </c>
      <c r="F1668" s="85">
        <v>1</v>
      </c>
      <c r="G1668" s="86" t="s">
        <v>10103</v>
      </c>
      <c r="H1668" s="86" t="s">
        <v>14</v>
      </c>
      <c r="I1668" s="87">
        <f>VLOOKUP(A1668,'[2]AJUSTE DE VALOR AN_11.5_MED_VIG'!$A$6:$I$6297,9,0)</f>
        <v>4.194845591834282</v>
      </c>
    </row>
    <row r="1669" s="81" customFormat="1" ht="15" customHeight="1">
      <c r="A1669" s="82">
        <v>92257542</v>
      </c>
      <c r="B1669" s="83">
        <v>20</v>
      </c>
      <c r="C1669" s="84" t="s">
        <v>8870</v>
      </c>
      <c r="D1669" s="84" t="s">
        <v>8870</v>
      </c>
      <c r="E1669" s="84" t="s">
        <v>502</v>
      </c>
      <c r="F1669" s="85">
        <v>1</v>
      </c>
      <c r="G1669" s="86" t="s">
        <v>485</v>
      </c>
      <c r="H1669" s="86" t="s">
        <v>14</v>
      </c>
      <c r="I1669" s="87">
        <f>VLOOKUP(A1669,'[2]AJUSTE DE VALOR AN_11.5_MED_VIG'!$A$6:$I$6297,9,0)</f>
        <v>6.3089099901807106</v>
      </c>
    </row>
    <row r="1670" s="81" customFormat="1" ht="15" customHeight="1">
      <c r="A1670" s="82">
        <v>92374743</v>
      </c>
      <c r="B1670" s="83">
        <v>20</v>
      </c>
      <c r="C1670" s="84" t="s">
        <v>9576</v>
      </c>
      <c r="D1670" s="84" t="s">
        <v>9577</v>
      </c>
      <c r="E1670" s="84" t="s">
        <v>69</v>
      </c>
      <c r="F1670" s="85">
        <v>1</v>
      </c>
      <c r="G1670" s="86" t="s">
        <v>64</v>
      </c>
      <c r="H1670" s="86" t="s">
        <v>14</v>
      </c>
      <c r="I1670" s="87">
        <f>VLOOKUP(A1670,'[2]AJUSTE DE VALOR AN_11.5_MED_VIG'!$A$6:$I$6297,9,0)</f>
        <v>3.9518373161496352</v>
      </c>
    </row>
    <row r="1671" s="81" customFormat="1" ht="15" customHeight="1">
      <c r="A1671" s="82">
        <v>90148053</v>
      </c>
      <c r="B1671" s="83">
        <v>20</v>
      </c>
      <c r="C1671" s="84" t="s">
        <v>3603</v>
      </c>
      <c r="D1671" s="84" t="s">
        <v>3603</v>
      </c>
      <c r="E1671" s="84" t="s">
        <v>17</v>
      </c>
      <c r="F1671" s="85">
        <v>30</v>
      </c>
      <c r="G1671" s="86" t="s">
        <v>18</v>
      </c>
      <c r="H1671" s="86" t="s">
        <v>19</v>
      </c>
      <c r="I1671" s="87">
        <f>VLOOKUP(A1671,'[2]AJUSTE DE VALOR AN_11.5_MED_VIG'!$A$6:$I$6297,9,0)</f>
        <v>0.25826797751061276</v>
      </c>
    </row>
    <row r="1672" s="81" customFormat="1" ht="15" customHeight="1">
      <c r="A1672" s="82">
        <v>90530020</v>
      </c>
      <c r="B1672" s="83">
        <v>20</v>
      </c>
      <c r="C1672" s="84" t="s">
        <v>3616</v>
      </c>
      <c r="D1672" s="84" t="s">
        <v>3617</v>
      </c>
      <c r="E1672" s="84" t="s">
        <v>703</v>
      </c>
      <c r="F1672" s="85">
        <v>400</v>
      </c>
      <c r="G1672" s="86" t="s">
        <v>10116</v>
      </c>
      <c r="H1672" s="86" t="s">
        <v>19</v>
      </c>
      <c r="I1672" s="87">
        <f>VLOOKUP(A1672,'[2]AJUSTE DE VALOR AN_11.5_MED_VIG'!$A$6:$I$6297,9,0)</f>
        <v>3.2373330794835314e-002</v>
      </c>
    </row>
    <row r="1673" s="81" customFormat="1" ht="15" customHeight="1">
      <c r="A1673" s="82">
        <v>90201817</v>
      </c>
      <c r="B1673" s="83">
        <v>20</v>
      </c>
      <c r="C1673" s="84" t="s">
        <v>5993</v>
      </c>
      <c r="D1673" s="84" t="s">
        <v>5994</v>
      </c>
      <c r="E1673" s="84" t="s">
        <v>85</v>
      </c>
      <c r="F1673" s="85">
        <v>1</v>
      </c>
      <c r="G1673" s="86" t="s">
        <v>64</v>
      </c>
      <c r="H1673" s="86" t="s">
        <v>14</v>
      </c>
      <c r="I1673" s="87">
        <f>VLOOKUP(A1673,'[2]AJUSTE DE VALOR AN_11.5_MED_VIG'!$A$6:$I$6297,9,0)</f>
        <v>2.2613671974610785</v>
      </c>
    </row>
    <row r="1674" s="81" customFormat="1" ht="15" customHeight="1">
      <c r="A1674" s="82">
        <v>90294491</v>
      </c>
      <c r="B1674" s="83">
        <v>20</v>
      </c>
      <c r="C1674" s="84" t="s">
        <v>1045</v>
      </c>
      <c r="D1674" s="84" t="s">
        <v>1046</v>
      </c>
      <c r="E1674" s="84" t="s">
        <v>92</v>
      </c>
      <c r="F1674" s="85">
        <v>1</v>
      </c>
      <c r="G1674" s="86" t="s">
        <v>10103</v>
      </c>
      <c r="H1674" s="86" t="s">
        <v>14</v>
      </c>
      <c r="I1674" s="87">
        <f>VLOOKUP(A1674,'[2]AJUSTE DE VALOR AN_11.5_MED_VIG'!$A$6:$I$6297,9,0)</f>
        <v>3.4430975800811741</v>
      </c>
    </row>
    <row r="1675" s="81" customFormat="1" ht="15" customHeight="1">
      <c r="A1675" s="82">
        <v>92452965</v>
      </c>
      <c r="B1675" s="83">
        <v>20</v>
      </c>
      <c r="C1675" s="84" t="s">
        <v>6572</v>
      </c>
      <c r="D1675" s="84" t="s">
        <v>6575</v>
      </c>
      <c r="E1675" s="84" t="s">
        <v>39</v>
      </c>
      <c r="F1675" s="85">
        <v>1</v>
      </c>
      <c r="G1675" s="86" t="s">
        <v>10103</v>
      </c>
      <c r="H1675" s="86" t="s">
        <v>14</v>
      </c>
      <c r="I1675" s="87">
        <f>VLOOKUP(A1675,'[2]AJUSTE DE VALOR AN_11.5_MED_VIG'!$A$6:$I$6297,9,0)</f>
        <v>9.7073283591491286</v>
      </c>
    </row>
    <row r="1676" s="81" customFormat="1" ht="15" customHeight="1">
      <c r="A1676" s="82">
        <v>92454550</v>
      </c>
      <c r="B1676" s="83">
        <v>20</v>
      </c>
      <c r="C1676" s="84" t="s">
        <v>5539</v>
      </c>
      <c r="D1676" s="84" t="s">
        <v>5540</v>
      </c>
      <c r="E1676" s="84" t="s">
        <v>21</v>
      </c>
      <c r="F1676" s="85">
        <v>1</v>
      </c>
      <c r="G1676" s="86" t="s">
        <v>436</v>
      </c>
      <c r="H1676" s="86" t="s">
        <v>14</v>
      </c>
      <c r="I1676" s="87">
        <f>VLOOKUP(A1676,'[2]AJUSTE DE VALOR AN_11.5_MED_VIG'!$A$6:$I$6297,9,0)</f>
        <v>1.675211244301267</v>
      </c>
    </row>
    <row r="1677" s="81" customFormat="1" ht="15" customHeight="1">
      <c r="A1677" s="82">
        <v>90216172</v>
      </c>
      <c r="B1677" s="83">
        <v>20</v>
      </c>
      <c r="C1677" s="84" t="s">
        <v>7874</v>
      </c>
      <c r="D1677" s="84" t="s">
        <v>7875</v>
      </c>
      <c r="E1677" s="84" t="s">
        <v>78</v>
      </c>
      <c r="F1677" s="85">
        <v>1</v>
      </c>
      <c r="G1677" s="86" t="s">
        <v>64</v>
      </c>
      <c r="H1677" s="86" t="s">
        <v>14</v>
      </c>
      <c r="I1677" s="87">
        <f>VLOOKUP(A1677,'[2]AJUSTE DE VALOR AN_11.5_MED_VIG'!$A$6:$I$6297,9,0)</f>
        <v>6.3524295706370264</v>
      </c>
    </row>
    <row r="1678" s="81" customFormat="1" ht="15" customHeight="1">
      <c r="A1678" s="82">
        <v>90219147</v>
      </c>
      <c r="B1678" s="83">
        <v>20</v>
      </c>
      <c r="C1678" s="84" t="s">
        <v>290</v>
      </c>
      <c r="D1678" s="84" t="s">
        <v>291</v>
      </c>
      <c r="E1678" s="84" t="s">
        <v>69</v>
      </c>
      <c r="F1678" s="85">
        <v>1</v>
      </c>
      <c r="G1678" s="86" t="s">
        <v>10103</v>
      </c>
      <c r="H1678" s="86" t="s">
        <v>14</v>
      </c>
      <c r="I1678" s="87">
        <f>VLOOKUP(A1678,'[2]AJUSTE DE VALOR AN_11.5_MED_VIG'!$A$6:$I$6297,9,0)</f>
        <v>0.46846331566667881</v>
      </c>
    </row>
    <row r="1679" s="81" customFormat="1" ht="15" customHeight="1">
      <c r="A1679" s="82">
        <v>90283490</v>
      </c>
      <c r="B1679" s="83">
        <v>20</v>
      </c>
      <c r="C1679" s="84" t="s">
        <v>1054</v>
      </c>
      <c r="D1679" s="84" t="s">
        <v>1062</v>
      </c>
      <c r="E1679" s="84" t="s">
        <v>26</v>
      </c>
      <c r="F1679" s="85">
        <v>1</v>
      </c>
      <c r="G1679" s="86" t="s">
        <v>10103</v>
      </c>
      <c r="H1679" s="86" t="s">
        <v>14</v>
      </c>
      <c r="I1679" s="87">
        <f>VLOOKUP(A1679,'[2]AJUSTE DE VALOR AN_11.5_MED_VIG'!$A$6:$I$6297,9,0)</f>
        <v>9.6653825029187832</v>
      </c>
    </row>
    <row r="1680" s="81" customFormat="1" ht="15" customHeight="1">
      <c r="A1680" s="82">
        <v>90185200</v>
      </c>
      <c r="B1680" s="83">
        <v>20</v>
      </c>
      <c r="C1680" s="84" t="s">
        <v>9160</v>
      </c>
      <c r="D1680" s="84" t="s">
        <v>9161</v>
      </c>
      <c r="E1680" s="84" t="s">
        <v>603</v>
      </c>
      <c r="F1680" s="85">
        <v>150</v>
      </c>
      <c r="G1680" s="86" t="s">
        <v>18</v>
      </c>
      <c r="H1680" s="86" t="s">
        <v>19</v>
      </c>
      <c r="I1680" s="87">
        <f>VLOOKUP(A1680,'[2]AJUSTE DE VALOR AN_11.5_MED_VIG'!$A$6:$I$6297,9,0)</f>
        <v>0.10988231202381274</v>
      </c>
    </row>
    <row r="1681" s="81" customFormat="1" ht="15" customHeight="1">
      <c r="A1681" s="82">
        <v>90284720</v>
      </c>
      <c r="B1681" s="83">
        <v>20</v>
      </c>
      <c r="C1681" s="84" t="s">
        <v>2463</v>
      </c>
      <c r="D1681" s="84" t="s">
        <v>2466</v>
      </c>
      <c r="E1681" s="84" t="s">
        <v>495</v>
      </c>
      <c r="F1681" s="85">
        <v>1</v>
      </c>
      <c r="G1681" s="86" t="s">
        <v>10036</v>
      </c>
      <c r="H1681" s="86" t="s">
        <v>14</v>
      </c>
      <c r="I1681" s="87">
        <f>VLOOKUP(A1681,'[2]AJUSTE DE VALOR AN_11.5_MED_VIG'!$A$6:$I$6297,9,0)</f>
        <v>11.03041364022663</v>
      </c>
    </row>
    <row r="1682" s="81" customFormat="1" ht="15" customHeight="1">
      <c r="A1682" s="82">
        <v>90124227</v>
      </c>
      <c r="B1682" s="83">
        <v>20</v>
      </c>
      <c r="C1682" s="84" t="s">
        <v>1483</v>
      </c>
      <c r="D1682" s="84" t="s">
        <v>1483</v>
      </c>
      <c r="E1682" s="84" t="s">
        <v>50</v>
      </c>
      <c r="F1682" s="85">
        <v>1</v>
      </c>
      <c r="G1682" s="86" t="s">
        <v>64</v>
      </c>
      <c r="H1682" s="86" t="s">
        <v>14</v>
      </c>
      <c r="I1682" s="87">
        <f>VLOOKUP(A1682,'[2]AJUSTE DE VALOR AN_11.5_MED_VIG'!$A$6:$I$6297,9,0)</f>
        <v>1.1778778822537848</v>
      </c>
    </row>
    <row r="1683" s="81" customFormat="1" ht="15" customHeight="1">
      <c r="A1683" s="82">
        <v>91250013</v>
      </c>
      <c r="B1683" s="83">
        <v>20</v>
      </c>
      <c r="C1683" s="84" t="s">
        <v>5210</v>
      </c>
      <c r="D1683" s="84" t="s">
        <v>5211</v>
      </c>
      <c r="E1683" s="84" t="s">
        <v>73</v>
      </c>
      <c r="F1683" s="85">
        <v>1</v>
      </c>
      <c r="G1683" s="86" t="s">
        <v>10103</v>
      </c>
      <c r="H1683" s="86" t="s">
        <v>14</v>
      </c>
      <c r="I1683" s="87">
        <f>VLOOKUP(A1683,'[2]AJUSTE DE VALOR AN_11.5_MED_VIG'!$A$6:$I$6297,9,0)</f>
        <v>7.192075847468038</v>
      </c>
    </row>
    <row r="1684" s="81" customFormat="1" ht="15" customHeight="1">
      <c r="A1684" s="82">
        <v>90191765</v>
      </c>
      <c r="B1684" s="83">
        <v>20</v>
      </c>
      <c r="C1684" s="84" t="s">
        <v>3820</v>
      </c>
      <c r="D1684" s="84" t="s">
        <v>3824</v>
      </c>
      <c r="E1684" s="84" t="s">
        <v>124</v>
      </c>
      <c r="F1684" s="85">
        <v>1</v>
      </c>
      <c r="G1684" s="86" t="s">
        <v>436</v>
      </c>
      <c r="H1684" s="86" t="s">
        <v>14</v>
      </c>
      <c r="I1684" s="87">
        <f>VLOOKUP(A1684,'[2]AJUSTE DE VALOR AN_11.5_MED_VIG'!$A$6:$I$6297,9,0)</f>
        <v>6.9252145509319112</v>
      </c>
    </row>
    <row r="1685" s="81" customFormat="1" ht="15" customHeight="1">
      <c r="A1685" s="82">
        <v>92469477</v>
      </c>
      <c r="B1685" s="83">
        <v>20</v>
      </c>
      <c r="C1685" s="84" t="s">
        <v>5946</v>
      </c>
      <c r="D1685" s="84" t="s">
        <v>5947</v>
      </c>
      <c r="E1685" s="84" t="s">
        <v>633</v>
      </c>
      <c r="F1685" s="85">
        <v>600</v>
      </c>
      <c r="G1685" s="86" t="s">
        <v>10116</v>
      </c>
      <c r="H1685" s="86" t="s">
        <v>19</v>
      </c>
      <c r="I1685" s="87">
        <f>VLOOKUP(A1685,'[2]AJUSTE DE VALOR AN_11.5_MED_VIG'!$A$6:$I$6297,9,0)</f>
        <v>1.5948349420925125e-002</v>
      </c>
    </row>
    <row r="1686" s="81" customFormat="1" ht="15" customHeight="1">
      <c r="A1686" s="82">
        <v>90219791</v>
      </c>
      <c r="B1686" s="83">
        <v>20</v>
      </c>
      <c r="C1686" s="84" t="s">
        <v>9997</v>
      </c>
      <c r="D1686" s="84" t="s">
        <v>9998</v>
      </c>
      <c r="E1686" s="84" t="s">
        <v>9994</v>
      </c>
      <c r="F1686" s="85">
        <v>1</v>
      </c>
      <c r="G1686" s="86" t="s">
        <v>10103</v>
      </c>
      <c r="H1686" s="86" t="s">
        <v>14</v>
      </c>
      <c r="I1686" s="87">
        <f>VLOOKUP(A1686,'[2]AJUSTE DE VALOR AN_11.5_MED_VIG'!$A$6:$I$6297,9,0)</f>
        <v>4.5910674549788792</v>
      </c>
    </row>
    <row r="1687" s="81" customFormat="1" ht="15" customHeight="1">
      <c r="A1687" s="82">
        <v>90251962</v>
      </c>
      <c r="B1687" s="83">
        <v>20</v>
      </c>
      <c r="C1687" s="84" t="s">
        <v>4057</v>
      </c>
      <c r="D1687" s="84" t="s">
        <v>4058</v>
      </c>
      <c r="E1687" s="84" t="s">
        <v>603</v>
      </c>
      <c r="F1687" s="85">
        <v>1</v>
      </c>
      <c r="G1687" s="86" t="s">
        <v>10036</v>
      </c>
      <c r="H1687" s="86" t="s">
        <v>14</v>
      </c>
      <c r="I1687" s="87">
        <f>VLOOKUP(A1687,'[2]AJUSTE DE VALOR AN_11.5_MED_VIG'!$A$6:$I$6297,9,0)</f>
        <v>46.073448019170002</v>
      </c>
    </row>
    <row r="1688" s="81" customFormat="1" ht="15" customHeight="1">
      <c r="A1688" s="82">
        <v>90595025</v>
      </c>
      <c r="B1688" s="83">
        <v>20</v>
      </c>
      <c r="C1688" s="84" t="s">
        <v>1599</v>
      </c>
      <c r="D1688" s="84" t="s">
        <v>1602</v>
      </c>
      <c r="E1688" s="84" t="s">
        <v>146</v>
      </c>
      <c r="F1688" s="85">
        <v>1</v>
      </c>
      <c r="G1688" s="86" t="s">
        <v>10103</v>
      </c>
      <c r="H1688" s="86" t="s">
        <v>14</v>
      </c>
      <c r="I1688" s="87">
        <f>VLOOKUP(A1688,'[2]AJUSTE DE VALOR AN_11.5_MED_VIG'!$A$6:$I$6297,9,0)</f>
        <v>0.89010930373129693</v>
      </c>
    </row>
    <row r="1689" s="81" customFormat="1" ht="15" customHeight="1">
      <c r="A1689" s="82">
        <v>90174666</v>
      </c>
      <c r="B1689" s="83">
        <v>20</v>
      </c>
      <c r="C1689" s="84" t="s">
        <v>8735</v>
      </c>
      <c r="D1689" s="84" t="s">
        <v>8736</v>
      </c>
      <c r="E1689" s="84" t="s">
        <v>34</v>
      </c>
      <c r="F1689" s="85">
        <v>1</v>
      </c>
      <c r="G1689" s="86" t="s">
        <v>436</v>
      </c>
      <c r="H1689" s="86" t="s">
        <v>14</v>
      </c>
      <c r="I1689" s="87">
        <f>VLOOKUP(A1689,'[2]AJUSTE DE VALOR AN_11.5_MED_VIG'!$A$6:$I$6297,9,0)</f>
        <v>4.9200063118445803</v>
      </c>
    </row>
    <row r="1690" s="81" customFormat="1" ht="15" customHeight="1">
      <c r="A1690" s="82">
        <v>92374590</v>
      </c>
      <c r="B1690" s="83">
        <v>20</v>
      </c>
      <c r="C1690" s="84" t="s">
        <v>4061</v>
      </c>
      <c r="D1690" s="84" t="s">
        <v>4062</v>
      </c>
      <c r="E1690" s="84" t="s">
        <v>1221</v>
      </c>
      <c r="F1690" s="85">
        <v>1</v>
      </c>
      <c r="G1690" s="86" t="s">
        <v>10103</v>
      </c>
      <c r="H1690" s="86" t="s">
        <v>14</v>
      </c>
      <c r="I1690" s="87">
        <f>VLOOKUP(A1690,'[2]AJUSTE DE VALOR AN_11.5_MED_VIG'!$A$6:$I$6297,9,0)</f>
        <v>1.5701123053609796</v>
      </c>
    </row>
    <row r="1691" s="81" customFormat="1" ht="15" customHeight="1">
      <c r="A1691" s="82">
        <v>90310217</v>
      </c>
      <c r="B1691" s="83">
        <v>20</v>
      </c>
      <c r="C1691" s="84" t="s">
        <v>1328</v>
      </c>
      <c r="D1691" s="84" t="s">
        <v>1329</v>
      </c>
      <c r="E1691" s="84" t="s">
        <v>720</v>
      </c>
      <c r="F1691" s="85">
        <v>200</v>
      </c>
      <c r="G1691" s="86" t="s">
        <v>10111</v>
      </c>
      <c r="H1691" s="86" t="s">
        <v>19</v>
      </c>
      <c r="I1691" s="87">
        <f>VLOOKUP(A1691,'[2]AJUSTE DE VALOR AN_11.5_MED_VIG'!$A$6:$I$6297,9,0)</f>
        <v>0.10992757209880245</v>
      </c>
    </row>
    <row r="1692" s="81" customFormat="1" ht="15" customHeight="1">
      <c r="A1692" s="82">
        <v>92460666</v>
      </c>
      <c r="B1692" s="83">
        <v>20</v>
      </c>
      <c r="C1692" s="84" t="s">
        <v>6777</v>
      </c>
      <c r="D1692" s="84" t="s">
        <v>6778</v>
      </c>
      <c r="E1692" s="84" t="s">
        <v>414</v>
      </c>
      <c r="F1692" s="85">
        <v>1</v>
      </c>
      <c r="G1692" s="86" t="s">
        <v>10103</v>
      </c>
      <c r="H1692" s="86" t="s">
        <v>14</v>
      </c>
      <c r="I1692" s="87">
        <f>VLOOKUP(A1692,'[2]AJUSTE DE VALOR AN_11.5_MED_VIG'!$A$6:$I$6297,9,0)</f>
        <v>1.8339289612268701</v>
      </c>
    </row>
    <row r="1693" s="81" customFormat="1" ht="15" customHeight="1">
      <c r="A1693" s="82">
        <v>90278020</v>
      </c>
      <c r="B1693" s="83">
        <v>20</v>
      </c>
      <c r="C1693" s="84" t="s">
        <v>6438</v>
      </c>
      <c r="D1693" s="84" t="s">
        <v>6438</v>
      </c>
      <c r="E1693" s="84" t="s">
        <v>915</v>
      </c>
      <c r="F1693" s="85">
        <v>240</v>
      </c>
      <c r="G1693" s="86" t="s">
        <v>18</v>
      </c>
      <c r="H1693" s="86" t="s">
        <v>19</v>
      </c>
      <c r="I1693" s="87">
        <f>VLOOKUP(A1693,'[2]AJUSTE DE VALOR AN_11.5_MED_VIG'!$A$6:$I$6297,9,0)</f>
        <v>4.5506489513555524</v>
      </c>
    </row>
    <row r="1694" s="81" customFormat="1" ht="15" customHeight="1">
      <c r="A1694" s="82">
        <v>92425437</v>
      </c>
      <c r="B1694" s="83">
        <v>20</v>
      </c>
      <c r="C1694" s="84" t="s">
        <v>3820</v>
      </c>
      <c r="D1694" s="84" t="s">
        <v>3822</v>
      </c>
      <c r="E1694" s="84" t="s">
        <v>720</v>
      </c>
      <c r="F1694" s="85">
        <v>1</v>
      </c>
      <c r="G1694" s="86" t="s">
        <v>436</v>
      </c>
      <c r="H1694" s="86" t="s">
        <v>14</v>
      </c>
      <c r="I1694" s="87">
        <f>VLOOKUP(A1694,'[2]AJUSTE DE VALOR AN_11.5_MED_VIG'!$A$6:$I$6297,9,0)</f>
        <v>4.8005853628828969</v>
      </c>
    </row>
    <row r="1695" s="81" customFormat="1" ht="15" customHeight="1">
      <c r="A1695" s="82">
        <v>90251792</v>
      </c>
      <c r="B1695" s="83">
        <v>20</v>
      </c>
      <c r="C1695" s="84" t="s">
        <v>8802</v>
      </c>
      <c r="D1695" s="84" t="s">
        <v>8803</v>
      </c>
      <c r="E1695" s="84" t="s">
        <v>915</v>
      </c>
      <c r="F1695" s="85">
        <v>100</v>
      </c>
      <c r="G1695" s="86" t="s">
        <v>18</v>
      </c>
      <c r="H1695" s="86" t="s">
        <v>19</v>
      </c>
      <c r="I1695" s="87">
        <f>VLOOKUP(A1695,'[2]AJUSTE DE VALOR AN_11.5_MED_VIG'!$A$6:$I$6297,9,0)</f>
        <v>6.9411409810958107</v>
      </c>
    </row>
    <row r="1696" s="81" customFormat="1" ht="15" customHeight="1">
      <c r="A1696" s="82">
        <v>92437664</v>
      </c>
      <c r="B1696" s="83">
        <v>20</v>
      </c>
      <c r="C1696" s="84" t="s">
        <v>6965</v>
      </c>
      <c r="D1696" s="84" t="s">
        <v>6966</v>
      </c>
      <c r="E1696" s="84" t="s">
        <v>613</v>
      </c>
      <c r="F1696" s="85">
        <v>1</v>
      </c>
      <c r="G1696" s="86" t="s">
        <v>64</v>
      </c>
      <c r="H1696" s="86" t="s">
        <v>14</v>
      </c>
      <c r="I1696" s="87">
        <f>VLOOKUP(A1696,'[2]AJUSTE DE VALOR AN_11.5_MED_VIG'!$A$6:$I$6297,9,0)</f>
        <v>12.783006241203596</v>
      </c>
    </row>
    <row r="1697" s="81" customFormat="1" ht="15" customHeight="1">
      <c r="A1697" s="82">
        <v>90133048</v>
      </c>
      <c r="B1697" s="83">
        <v>20</v>
      </c>
      <c r="C1697" s="84" t="s">
        <v>7386</v>
      </c>
      <c r="D1697" s="84" t="s">
        <v>7387</v>
      </c>
      <c r="E1697" s="84" t="s">
        <v>150</v>
      </c>
      <c r="F1697" s="85">
        <v>100</v>
      </c>
      <c r="G1697" s="86" t="s">
        <v>10116</v>
      </c>
      <c r="H1697" s="86" t="s">
        <v>19</v>
      </c>
      <c r="I1697" s="87">
        <f>VLOOKUP(A1697,'[2]AJUSTE DE VALOR AN_11.5_MED_VIG'!$A$6:$I$6297,9,0)</f>
        <v>0.31357474200000002</v>
      </c>
    </row>
    <row r="1698" s="81" customFormat="1" ht="15" customHeight="1">
      <c r="A1698" s="82">
        <v>92258360</v>
      </c>
      <c r="B1698" s="83">
        <v>20</v>
      </c>
      <c r="C1698" s="84" t="s">
        <v>6115</v>
      </c>
      <c r="D1698" s="84" t="s">
        <v>6116</v>
      </c>
      <c r="E1698" s="84" t="s">
        <v>24</v>
      </c>
      <c r="F1698" s="85">
        <v>200</v>
      </c>
      <c r="G1698" s="86" t="s">
        <v>18</v>
      </c>
      <c r="H1698" s="86" t="s">
        <v>19</v>
      </c>
      <c r="I1698" s="87">
        <f>VLOOKUP(A1698,'[2]AJUSTE DE VALOR AN_11.5_MED_VIG'!$A$6:$I$6297,9,0)</f>
        <v>0.14133038296068132</v>
      </c>
    </row>
    <row r="1699" s="81" customFormat="1" ht="15" customHeight="1">
      <c r="A1699" s="82">
        <v>90241975</v>
      </c>
      <c r="B1699" s="83">
        <v>20</v>
      </c>
      <c r="C1699" s="84" t="s">
        <v>1075</v>
      </c>
      <c r="D1699" s="84" t="s">
        <v>1076</v>
      </c>
      <c r="E1699" s="84" t="s">
        <v>298</v>
      </c>
      <c r="F1699" s="85">
        <v>1</v>
      </c>
      <c r="G1699" s="86" t="s">
        <v>10103</v>
      </c>
      <c r="H1699" s="86" t="s">
        <v>14</v>
      </c>
      <c r="I1699" s="87">
        <f>VLOOKUP(A1699,'[2]AJUSTE DE VALOR AN_11.5_MED_VIG'!$A$6:$I$6297,9,0)</f>
        <v>5.3747646542173779</v>
      </c>
    </row>
    <row r="1700" s="81" customFormat="1" ht="15" customHeight="1">
      <c r="A1700" s="82">
        <v>90269705</v>
      </c>
      <c r="B1700" s="83">
        <v>20</v>
      </c>
      <c r="C1700" s="84" t="s">
        <v>7770</v>
      </c>
      <c r="D1700" s="84" t="s">
        <v>7771</v>
      </c>
      <c r="E1700" s="84" t="s">
        <v>409</v>
      </c>
      <c r="F1700" s="85">
        <v>1</v>
      </c>
      <c r="G1700" s="86" t="s">
        <v>10103</v>
      </c>
      <c r="H1700" s="86" t="s">
        <v>14</v>
      </c>
      <c r="I1700" s="87">
        <f>VLOOKUP(A1700,'[2]AJUSTE DE VALOR AN_11.5_MED_VIG'!$A$6:$I$6297,9,0)</f>
        <v>1.4407748108476621</v>
      </c>
    </row>
    <row r="1701" s="81" customFormat="1" ht="15" customHeight="1">
      <c r="A1701" s="82">
        <v>90284100</v>
      </c>
      <c r="B1701" s="83">
        <v>20</v>
      </c>
      <c r="C1701" s="84" t="s">
        <v>1879</v>
      </c>
      <c r="D1701" s="84" t="s">
        <v>1880</v>
      </c>
      <c r="E1701" s="84" t="s">
        <v>915</v>
      </c>
      <c r="F1701" s="85">
        <v>1</v>
      </c>
      <c r="G1701" s="86" t="s">
        <v>13</v>
      </c>
      <c r="H1701" s="86" t="s">
        <v>14</v>
      </c>
      <c r="I1701" s="87">
        <f>VLOOKUP(A1701,'[2]AJUSTE DE VALOR AN_11.5_MED_VIG'!$A$6:$I$6297,9,0)</f>
        <v>6.4717449940959417</v>
      </c>
    </row>
    <row r="1702" s="81" customFormat="1" ht="15" customHeight="1">
      <c r="A1702" s="82">
        <v>90134974</v>
      </c>
      <c r="B1702" s="83">
        <v>20</v>
      </c>
      <c r="C1702" s="84" t="s">
        <v>4077</v>
      </c>
      <c r="D1702" s="84" t="s">
        <v>4079</v>
      </c>
      <c r="E1702" s="84" t="s">
        <v>207</v>
      </c>
      <c r="F1702" s="85">
        <v>1</v>
      </c>
      <c r="G1702" s="86" t="s">
        <v>64</v>
      </c>
      <c r="H1702" s="86" t="s">
        <v>14</v>
      </c>
      <c r="I1702" s="87">
        <f>VLOOKUP(A1702,'[2]AJUSTE DE VALOR AN_11.5_MED_VIG'!$A$6:$I$6297,9,0)</f>
        <v>0.61245361597904213</v>
      </c>
    </row>
    <row r="1703" s="81" customFormat="1" ht="15" customHeight="1">
      <c r="A1703" s="85">
        <v>92430333</v>
      </c>
      <c r="B1703" s="83">
        <v>20</v>
      </c>
      <c r="C1703" s="84" t="s">
        <v>9686</v>
      </c>
      <c r="D1703" s="84" t="s">
        <v>9687</v>
      </c>
      <c r="E1703" s="84" t="s">
        <v>244</v>
      </c>
      <c r="F1703" s="85">
        <v>20</v>
      </c>
      <c r="G1703" s="86" t="s">
        <v>10077</v>
      </c>
      <c r="H1703" s="86" t="s">
        <v>19</v>
      </c>
      <c r="I1703" s="87">
        <f>VLOOKUP(A1703,'[2]AJUSTE DE VALOR AN_11.5_MED_VIG'!$A$6:$I$6297,9,0)</f>
        <v>1.4447674180206695</v>
      </c>
    </row>
    <row r="1704" s="81" customFormat="1" ht="15" customHeight="1">
      <c r="A1704" s="82">
        <v>90267516</v>
      </c>
      <c r="B1704" s="83">
        <v>20</v>
      </c>
      <c r="C1704" s="84" t="s">
        <v>4699</v>
      </c>
      <c r="D1704" s="84" t="s">
        <v>4705</v>
      </c>
      <c r="E1704" s="84" t="s">
        <v>36</v>
      </c>
      <c r="F1704" s="85">
        <v>300</v>
      </c>
      <c r="G1704" s="86" t="s">
        <v>10116</v>
      </c>
      <c r="H1704" s="86" t="s">
        <v>19</v>
      </c>
      <c r="I1704" s="87">
        <f>VLOOKUP(A1704,'[2]AJUSTE DE VALOR AN_11.5_MED_VIG'!$A$6:$I$6297,9,0)</f>
        <v>8.0942405103801227e-002</v>
      </c>
    </row>
    <row r="1705" s="81" customFormat="1" ht="15" customHeight="1">
      <c r="A1705" s="82">
        <v>90170849</v>
      </c>
      <c r="B1705" s="83">
        <v>20</v>
      </c>
      <c r="C1705" s="84" t="s">
        <v>2972</v>
      </c>
      <c r="D1705" s="84" t="s">
        <v>2972</v>
      </c>
      <c r="E1705" s="84" t="s">
        <v>244</v>
      </c>
      <c r="F1705" s="85">
        <v>1</v>
      </c>
      <c r="G1705" s="86" t="s">
        <v>64</v>
      </c>
      <c r="H1705" s="86" t="s">
        <v>14</v>
      </c>
      <c r="I1705" s="87">
        <f>VLOOKUP(A1705,'[2]AJUSTE DE VALOR AN_11.5_MED_VIG'!$A$6:$I$6297,9,0)</f>
        <v>1.6997905071798254</v>
      </c>
    </row>
    <row r="1706" s="81" customFormat="1" ht="15" customHeight="1">
      <c r="A1706" s="82">
        <v>92421040</v>
      </c>
      <c r="B1706" s="83">
        <v>20</v>
      </c>
      <c r="C1706" s="84" t="s">
        <v>6868</v>
      </c>
      <c r="D1706" s="84" t="s">
        <v>6874</v>
      </c>
      <c r="E1706" s="84" t="s">
        <v>244</v>
      </c>
      <c r="F1706" s="85">
        <v>1</v>
      </c>
      <c r="G1706" s="86" t="s">
        <v>10103</v>
      </c>
      <c r="H1706" s="86" t="s">
        <v>14</v>
      </c>
      <c r="I1706" s="87">
        <f>VLOOKUP(A1706,'[2]AJUSTE DE VALOR AN_11.5_MED_VIG'!$A$6:$I$6297,9,0)</f>
        <v>0.72056653684016947</v>
      </c>
    </row>
    <row r="1707" s="81" customFormat="1" ht="15" customHeight="1">
      <c r="A1707" s="82">
        <v>90198972</v>
      </c>
      <c r="B1707" s="83">
        <v>20</v>
      </c>
      <c r="C1707" s="84" t="s">
        <v>6444</v>
      </c>
      <c r="D1707" s="84" t="s">
        <v>6445</v>
      </c>
      <c r="E1707" s="84" t="s">
        <v>620</v>
      </c>
      <c r="F1707" s="85">
        <v>100</v>
      </c>
      <c r="G1707" s="86" t="s">
        <v>18</v>
      </c>
      <c r="H1707" s="86" t="s">
        <v>19</v>
      </c>
      <c r="I1707" s="87">
        <f>VLOOKUP(A1707,'[2]AJUSTE DE VALOR AN_11.5_MED_VIG'!$A$6:$I$6297,9,0)</f>
        <v>6.6405182802282834</v>
      </c>
    </row>
    <row r="1708" s="81" customFormat="1" ht="15" customHeight="1">
      <c r="A1708" s="82">
        <v>90272676</v>
      </c>
      <c r="B1708" s="83">
        <v>20</v>
      </c>
      <c r="C1708" s="84" t="s">
        <v>2293</v>
      </c>
      <c r="D1708" s="84" t="s">
        <v>2294</v>
      </c>
      <c r="E1708" s="84" t="s">
        <v>633</v>
      </c>
      <c r="F1708" s="85">
        <v>1</v>
      </c>
      <c r="G1708" s="86" t="s">
        <v>10036</v>
      </c>
      <c r="H1708" s="86" t="s">
        <v>14</v>
      </c>
      <c r="I1708" s="87">
        <f>VLOOKUP(A1708,'[2]AJUSTE DE VALOR AN_11.5_MED_VIG'!$A$6:$I$6297,9,0)</f>
        <v>115.53387827584135</v>
      </c>
    </row>
    <row r="1709" s="81" customFormat="1" ht="15" customHeight="1">
      <c r="A1709" s="82">
        <v>92398324</v>
      </c>
      <c r="B1709" s="83">
        <v>20</v>
      </c>
      <c r="C1709" s="84" t="s">
        <v>916</v>
      </c>
      <c r="D1709" s="84" t="s">
        <v>917</v>
      </c>
      <c r="E1709" s="84" t="s">
        <v>207</v>
      </c>
      <c r="F1709" s="85">
        <v>1</v>
      </c>
      <c r="G1709" s="86" t="s">
        <v>13</v>
      </c>
      <c r="H1709" s="86" t="s">
        <v>14</v>
      </c>
      <c r="I1709" s="87">
        <f>VLOOKUP(A1709,'[2]AJUSTE DE VALOR AN_11.5_MED_VIG'!$A$6:$I$6297,9,0)</f>
        <v>4.3722269388444905</v>
      </c>
    </row>
    <row r="1710" s="81" customFormat="1" ht="15" customHeight="1">
      <c r="A1710" s="82">
        <v>90321014</v>
      </c>
      <c r="B1710" s="83">
        <v>20</v>
      </c>
      <c r="C1710" s="84" t="s">
        <v>2750</v>
      </c>
      <c r="D1710" s="84" t="s">
        <v>2751</v>
      </c>
      <c r="E1710" s="84" t="s">
        <v>720</v>
      </c>
      <c r="F1710" s="85">
        <v>120</v>
      </c>
      <c r="G1710" s="86" t="s">
        <v>18</v>
      </c>
      <c r="H1710" s="86" t="s">
        <v>19</v>
      </c>
      <c r="I1710" s="87">
        <f>VLOOKUP(A1710,'[2]AJUSTE DE VALOR AN_11.5_MED_VIG'!$A$6:$I$6297,9,0)</f>
        <v>0.23555908306886236</v>
      </c>
    </row>
    <row r="1711" s="81" customFormat="1" ht="15" customHeight="1">
      <c r="A1711" s="82">
        <v>90124928</v>
      </c>
      <c r="B1711" s="83">
        <v>20</v>
      </c>
      <c r="C1711" s="84" t="s">
        <v>7788</v>
      </c>
      <c r="D1711" s="84" t="s">
        <v>7795</v>
      </c>
      <c r="E1711" s="84" t="s">
        <v>50</v>
      </c>
      <c r="F1711" s="85">
        <v>1</v>
      </c>
      <c r="G1711" s="86" t="s">
        <v>436</v>
      </c>
      <c r="H1711" s="86" t="s">
        <v>14</v>
      </c>
      <c r="I1711" s="87">
        <f>VLOOKUP(A1711,'[2]AJUSTE DE VALOR AN_11.5_MED_VIG'!$A$6:$I$6297,9,0)</f>
        <v>1.0359280650786487</v>
      </c>
    </row>
    <row r="1712" s="81" customFormat="1" ht="15" customHeight="1">
      <c r="A1712" s="82">
        <v>90279611</v>
      </c>
      <c r="B1712" s="83">
        <v>20</v>
      </c>
      <c r="C1712" s="84" t="s">
        <v>7320</v>
      </c>
      <c r="D1712" s="84" t="s">
        <v>7322</v>
      </c>
      <c r="E1712" s="84" t="s">
        <v>440</v>
      </c>
      <c r="F1712" s="85">
        <v>1</v>
      </c>
      <c r="G1712" s="86" t="s">
        <v>10103</v>
      </c>
      <c r="H1712" s="86" t="s">
        <v>14</v>
      </c>
      <c r="I1712" s="87">
        <f>VLOOKUP(A1712,'[2]AJUSTE DE VALOR AN_11.5_MED_VIG'!$A$6:$I$6297,9,0)</f>
        <v>5.8450652126352116</v>
      </c>
    </row>
    <row r="1713" s="81" customFormat="1" ht="15" customHeight="1">
      <c r="A1713" s="82">
        <v>90255089</v>
      </c>
      <c r="B1713" s="83">
        <v>20</v>
      </c>
      <c r="C1713" s="84" t="s">
        <v>9041</v>
      </c>
      <c r="D1713" s="84" t="s">
        <v>9041</v>
      </c>
      <c r="E1713" s="84" t="s">
        <v>26</v>
      </c>
      <c r="F1713" s="85">
        <v>50</v>
      </c>
      <c r="G1713" s="86" t="s">
        <v>10077</v>
      </c>
      <c r="H1713" s="86" t="s">
        <v>19</v>
      </c>
      <c r="I1713" s="87">
        <f>VLOOKUP(A1713,'[2]AJUSTE DE VALOR AN_11.5_MED_VIG'!$A$6:$I$6297,9,0)</f>
        <v>0.48539147475429423</v>
      </c>
    </row>
    <row r="1714" s="81" customFormat="1" ht="15" customHeight="1">
      <c r="A1714" s="82">
        <v>90294394</v>
      </c>
      <c r="B1714" s="83">
        <v>20</v>
      </c>
      <c r="C1714" s="84" t="s">
        <v>7957</v>
      </c>
      <c r="D1714" s="84" t="s">
        <v>7958</v>
      </c>
      <c r="E1714" s="84" t="s">
        <v>2232</v>
      </c>
      <c r="F1714" s="85">
        <v>1</v>
      </c>
      <c r="G1714" s="86" t="s">
        <v>10103</v>
      </c>
      <c r="H1714" s="86" t="s">
        <v>14</v>
      </c>
      <c r="I1714" s="87">
        <f>VLOOKUP(A1714,'[2]AJUSTE DE VALOR AN_11.5_MED_VIG'!$A$6:$I$6297,9,0)</f>
        <v>13.937684671426473</v>
      </c>
    </row>
    <row r="1715" s="81" customFormat="1" ht="15" customHeight="1">
      <c r="A1715" s="82">
        <v>92253407</v>
      </c>
      <c r="B1715" s="83">
        <v>20</v>
      </c>
      <c r="C1715" s="84" t="s">
        <v>3459</v>
      </c>
      <c r="D1715" s="84" t="s">
        <v>3460</v>
      </c>
      <c r="E1715" s="84" t="s">
        <v>633</v>
      </c>
      <c r="F1715" s="85">
        <v>1</v>
      </c>
      <c r="G1715" s="86" t="s">
        <v>10103</v>
      </c>
      <c r="H1715" s="86" t="s">
        <v>14</v>
      </c>
      <c r="I1715" s="87">
        <f>VLOOKUP(A1715,'[2]AJUSTE DE VALOR AN_11.5_MED_VIG'!$A$6:$I$6297,9,0)</f>
        <v>0.51763147136273402</v>
      </c>
    </row>
    <row r="1716" s="81" customFormat="1" ht="15" customHeight="1">
      <c r="A1716" s="82">
        <v>90287142</v>
      </c>
      <c r="B1716" s="83">
        <v>20</v>
      </c>
      <c r="C1716" s="84" t="s">
        <v>6995</v>
      </c>
      <c r="D1716" s="84" t="s">
        <v>6995</v>
      </c>
      <c r="E1716" s="84" t="s">
        <v>502</v>
      </c>
      <c r="F1716" s="85">
        <v>1</v>
      </c>
      <c r="G1716" s="86" t="s">
        <v>10036</v>
      </c>
      <c r="H1716" s="86" t="s">
        <v>14</v>
      </c>
      <c r="I1716" s="87">
        <f>VLOOKUP(A1716,'[2]AJUSTE DE VALOR AN_11.5_MED_VIG'!$A$6:$I$6297,9,0)</f>
        <v>14.597307733934638</v>
      </c>
    </row>
    <row r="1717" s="81" customFormat="1" ht="15" customHeight="1">
      <c r="A1717" s="82">
        <v>92431747</v>
      </c>
      <c r="B1717" s="83">
        <v>20</v>
      </c>
      <c r="C1717" s="84" t="s">
        <v>3862</v>
      </c>
      <c r="D1717" s="84" t="s">
        <v>3863</v>
      </c>
      <c r="E1717" s="84" t="s">
        <v>603</v>
      </c>
      <c r="F1717" s="85">
        <v>200</v>
      </c>
      <c r="G1717" s="86" t="s">
        <v>10116</v>
      </c>
      <c r="H1717" s="86" t="s">
        <v>19</v>
      </c>
      <c r="I1717" s="87">
        <f>VLOOKUP(A1717,'[2]AJUSTE DE VALOR AN_11.5_MED_VIG'!$A$6:$I$6297,9,0)</f>
        <v>0.25518991045073464</v>
      </c>
    </row>
    <row r="1718" s="81" customFormat="1" ht="15" customHeight="1">
      <c r="A1718" s="82">
        <v>92224016</v>
      </c>
      <c r="B1718" s="83">
        <v>20</v>
      </c>
      <c r="C1718" s="84" t="s">
        <v>2961</v>
      </c>
      <c r="D1718" s="84" t="s">
        <v>2962</v>
      </c>
      <c r="E1718" s="84" t="s">
        <v>1221</v>
      </c>
      <c r="F1718" s="85">
        <v>1</v>
      </c>
      <c r="G1718" s="86" t="s">
        <v>10103</v>
      </c>
      <c r="H1718" s="86" t="s">
        <v>14</v>
      </c>
      <c r="I1718" s="87">
        <f>VLOOKUP(A1718,'[2]AJUSTE DE VALOR AN_11.5_MED_VIG'!$A$6:$I$6297,9,0)</f>
        <v>1.2748921821994768</v>
      </c>
    </row>
    <row r="1719" s="81" customFormat="1" ht="15" customHeight="1">
      <c r="A1719" s="82">
        <v>90127277</v>
      </c>
      <c r="B1719" s="83">
        <v>20</v>
      </c>
      <c r="C1719" s="84" t="s">
        <v>8840</v>
      </c>
      <c r="D1719" s="84" t="s">
        <v>8840</v>
      </c>
      <c r="E1719" s="84" t="s">
        <v>21</v>
      </c>
      <c r="F1719" s="85">
        <v>1</v>
      </c>
      <c r="G1719" s="86" t="s">
        <v>10103</v>
      </c>
      <c r="H1719" s="86" t="s">
        <v>14</v>
      </c>
      <c r="I1719" s="87">
        <f>VLOOKUP(A1719,'[2]AJUSTE DE VALOR AN_11.5_MED_VIG'!$A$6:$I$6297,9,0)</f>
        <v>2.5254030392385975</v>
      </c>
    </row>
    <row r="1720" s="81" customFormat="1" ht="15" customHeight="1">
      <c r="A1720" s="82">
        <v>92457606</v>
      </c>
      <c r="B1720" s="83">
        <v>20</v>
      </c>
      <c r="C1720" s="84" t="s">
        <v>7772</v>
      </c>
      <c r="D1720" s="84" t="s">
        <v>7773</v>
      </c>
      <c r="E1720" s="84" t="s">
        <v>92</v>
      </c>
      <c r="F1720" s="85">
        <v>1</v>
      </c>
      <c r="G1720" s="86" t="s">
        <v>10103</v>
      </c>
      <c r="H1720" s="86" t="s">
        <v>14</v>
      </c>
      <c r="I1720" s="87">
        <f>VLOOKUP(A1720,'[2]AJUSTE DE VALOR AN_11.5_MED_VIG'!$A$6:$I$6297,9,0)</f>
        <v>3.4449798296434229</v>
      </c>
    </row>
    <row r="1721" s="81" customFormat="1" ht="15" customHeight="1">
      <c r="A1721" s="82">
        <v>91508010</v>
      </c>
      <c r="B1721" s="83">
        <v>20</v>
      </c>
      <c r="C1721" s="84" t="s">
        <v>3497</v>
      </c>
      <c r="D1721" s="84" t="s">
        <v>3500</v>
      </c>
      <c r="E1721" s="84" t="s">
        <v>3491</v>
      </c>
      <c r="F1721" s="85">
        <v>1</v>
      </c>
      <c r="G1721" s="86" t="s">
        <v>10103</v>
      </c>
      <c r="H1721" s="86" t="s">
        <v>14</v>
      </c>
      <c r="I1721" s="87">
        <f>VLOOKUP(A1721,'[2]AJUSTE DE VALOR AN_11.5_MED_VIG'!$A$6:$I$6297,9,0)</f>
        <v>0.75378906582035954</v>
      </c>
    </row>
    <row r="1722" s="81" customFormat="1" ht="15" customHeight="1">
      <c r="A1722" s="82">
        <v>90284615</v>
      </c>
      <c r="B1722" s="83">
        <v>20</v>
      </c>
      <c r="C1722" s="84" t="s">
        <v>2451</v>
      </c>
      <c r="D1722" s="84" t="s">
        <v>2455</v>
      </c>
      <c r="E1722" s="84" t="s">
        <v>544</v>
      </c>
      <c r="F1722" s="85">
        <v>1</v>
      </c>
      <c r="G1722" s="86" t="s">
        <v>10036</v>
      </c>
      <c r="H1722" s="86" t="s">
        <v>14</v>
      </c>
      <c r="I1722" s="87">
        <f>VLOOKUP(A1722,'[2]AJUSTE DE VALOR AN_11.5_MED_VIG'!$A$6:$I$6297,9,0)</f>
        <v>10.619950438566553</v>
      </c>
    </row>
    <row r="1723" s="81" customFormat="1" ht="15" customHeight="1">
      <c r="A1723" s="82">
        <v>90239873</v>
      </c>
      <c r="B1723" s="83">
        <v>20</v>
      </c>
      <c r="C1723" s="84" t="s">
        <v>9606</v>
      </c>
      <c r="D1723" s="84" t="s">
        <v>9606</v>
      </c>
      <c r="E1723" s="84" t="s">
        <v>29</v>
      </c>
      <c r="F1723" s="85">
        <v>1</v>
      </c>
      <c r="G1723" s="86" t="s">
        <v>10103</v>
      </c>
      <c r="H1723" s="86" t="s">
        <v>14</v>
      </c>
      <c r="I1723" s="87">
        <f>VLOOKUP(A1723,'[2]AJUSTE DE VALOR AN_11.5_MED_VIG'!$A$6:$I$6297,9,0)</f>
        <v>4.1928113530831084</v>
      </c>
    </row>
    <row r="1724" s="81" customFormat="1" ht="15" customHeight="1">
      <c r="A1724" s="82">
        <v>90252110</v>
      </c>
      <c r="B1724" s="83">
        <v>20</v>
      </c>
      <c r="C1724" s="84" t="s">
        <v>2074</v>
      </c>
      <c r="D1724" s="84" t="s">
        <v>2075</v>
      </c>
      <c r="E1724" s="84" t="s">
        <v>154</v>
      </c>
      <c r="F1724" s="85">
        <v>200</v>
      </c>
      <c r="G1724" s="86" t="s">
        <v>10116</v>
      </c>
      <c r="H1724" s="86" t="s">
        <v>19</v>
      </c>
      <c r="I1724" s="87">
        <f>VLOOKUP(A1724,'[2]AJUSTE DE VALOR AN_11.5_MED_VIG'!$A$6:$I$6297,9,0)</f>
        <v>0.43231546592372944</v>
      </c>
    </row>
    <row r="1725" s="81" customFormat="1" ht="15" customHeight="1">
      <c r="A1725" s="82">
        <v>90413016</v>
      </c>
      <c r="B1725" s="83">
        <v>20</v>
      </c>
      <c r="C1725" s="84" t="s">
        <v>1974</v>
      </c>
      <c r="D1725" s="84" t="s">
        <v>1975</v>
      </c>
      <c r="E1725" s="84" t="s">
        <v>220</v>
      </c>
      <c r="F1725" s="85">
        <v>1</v>
      </c>
      <c r="G1725" s="86" t="s">
        <v>13</v>
      </c>
      <c r="H1725" s="86" t="s">
        <v>14</v>
      </c>
      <c r="I1725" s="87">
        <f>VLOOKUP(A1725,'[2]AJUSTE DE VALOR AN_11.5_MED_VIG'!$A$6:$I$6297,9,0)</f>
        <v>43.191752414482238</v>
      </c>
    </row>
    <row r="1726" s="81" customFormat="1" ht="15" customHeight="1">
      <c r="A1726" s="82">
        <v>92455522</v>
      </c>
      <c r="B1726" s="83">
        <v>20</v>
      </c>
      <c r="C1726" s="84" t="s">
        <v>4501</v>
      </c>
      <c r="D1726" s="84" t="s">
        <v>4501</v>
      </c>
      <c r="E1726" s="84" t="s">
        <v>17</v>
      </c>
      <c r="F1726" s="85">
        <v>1</v>
      </c>
      <c r="G1726" s="86" t="s">
        <v>10103</v>
      </c>
      <c r="H1726" s="86" t="s">
        <v>14</v>
      </c>
      <c r="I1726" s="87">
        <f>VLOOKUP(A1726,'[2]AJUSTE DE VALOR AN_11.5_MED_VIG'!$A$6:$I$6297,9,0)</f>
        <v>0.47065254386760641</v>
      </c>
    </row>
    <row r="1727" s="81" customFormat="1" ht="15" customHeight="1">
      <c r="A1727" s="82">
        <v>90268750</v>
      </c>
      <c r="B1727" s="83">
        <v>20</v>
      </c>
      <c r="C1727" s="84" t="s">
        <v>4541</v>
      </c>
      <c r="D1727" s="84" t="s">
        <v>4541</v>
      </c>
      <c r="E1727" s="84" t="s">
        <v>244</v>
      </c>
      <c r="F1727" s="85">
        <v>200</v>
      </c>
      <c r="G1727" s="86" t="s">
        <v>10116</v>
      </c>
      <c r="H1727" s="86" t="s">
        <v>19</v>
      </c>
      <c r="I1727" s="87">
        <f>VLOOKUP(A1727,'[2]AJUSTE DE VALOR AN_11.5_MED_VIG'!$A$6:$I$6297,9,0)</f>
        <v>3.1405341500717956e-002</v>
      </c>
    </row>
    <row r="1728" s="81" customFormat="1" ht="15" customHeight="1">
      <c r="A1728" s="82">
        <v>92464068</v>
      </c>
      <c r="B1728" s="83">
        <v>20</v>
      </c>
      <c r="C1728" s="84" t="s">
        <v>8846</v>
      </c>
      <c r="D1728" s="84" t="s">
        <v>8846</v>
      </c>
      <c r="E1728" s="84" t="s">
        <v>227</v>
      </c>
      <c r="F1728" s="85">
        <v>1</v>
      </c>
      <c r="G1728" s="86" t="s">
        <v>10103</v>
      </c>
      <c r="H1728" s="86" t="s">
        <v>14</v>
      </c>
      <c r="I1728" s="87">
        <f>VLOOKUP(A1728,'[2]AJUSTE DE VALOR AN_11.5_MED_VIG'!$A$6:$I$6297,9,0)</f>
        <v>3.0423874917460121</v>
      </c>
    </row>
    <row r="1729" s="81" customFormat="1" ht="15" customHeight="1">
      <c r="A1729" s="82">
        <v>91044014</v>
      </c>
      <c r="B1729" s="83" t="s">
        <v>10134</v>
      </c>
      <c r="C1729" s="84" t="s">
        <v>5446</v>
      </c>
      <c r="D1729" s="84" t="s">
        <v>5447</v>
      </c>
      <c r="E1729" s="84" t="s">
        <v>190</v>
      </c>
      <c r="F1729" s="85">
        <v>3</v>
      </c>
      <c r="G1729" s="86" t="s">
        <v>10077</v>
      </c>
      <c r="H1729" s="86" t="s">
        <v>19</v>
      </c>
      <c r="I1729" s="87">
        <f>VLOOKUP(A1729,'[2]AJUSTE DE VALOR AN_11.5_MED_VIG'!$A$6:$I$6297,9,0)</f>
        <v>13.317079753394097</v>
      </c>
    </row>
    <row r="1730" s="81" customFormat="1" ht="15" customHeight="1">
      <c r="A1730" s="82">
        <v>92428703</v>
      </c>
      <c r="B1730" s="83">
        <v>20</v>
      </c>
      <c r="C1730" s="84" t="s">
        <v>6615</v>
      </c>
      <c r="D1730" s="84" t="s">
        <v>6617</v>
      </c>
      <c r="E1730" s="84" t="s">
        <v>134</v>
      </c>
      <c r="F1730" s="85">
        <v>1</v>
      </c>
      <c r="G1730" s="86" t="s">
        <v>10103</v>
      </c>
      <c r="H1730" s="86" t="s">
        <v>14</v>
      </c>
      <c r="I1730" s="87">
        <f>VLOOKUP(A1730,'[2]AJUSTE DE VALOR AN_11.5_MED_VIG'!$A$6:$I$6297,9,0)</f>
        <v>1.0206515105740916</v>
      </c>
    </row>
    <row r="1731" s="81" customFormat="1" ht="15" customHeight="1">
      <c r="A1731" s="82">
        <v>90194209</v>
      </c>
      <c r="B1731" s="83">
        <v>20</v>
      </c>
      <c r="C1731" s="84" t="s">
        <v>4816</v>
      </c>
      <c r="D1731" s="84" t="s">
        <v>4817</v>
      </c>
      <c r="E1731" s="84" t="s">
        <v>633</v>
      </c>
      <c r="F1731" s="85">
        <v>1</v>
      </c>
      <c r="G1731" s="86" t="s">
        <v>10103</v>
      </c>
      <c r="H1731" s="86" t="s">
        <v>14</v>
      </c>
      <c r="I1731" s="87">
        <f>VLOOKUP(A1731,'[2]AJUSTE DE VALOR AN_11.5_MED_VIG'!$A$6:$I$6297,9,0)</f>
        <v>0.68562614445322867</v>
      </c>
    </row>
    <row r="1732" s="81" customFormat="1" ht="15" customHeight="1">
      <c r="A1732" s="82">
        <v>92264654</v>
      </c>
      <c r="B1732" s="83">
        <v>20</v>
      </c>
      <c r="C1732" s="84" t="s">
        <v>1069</v>
      </c>
      <c r="D1732" s="84" t="s">
        <v>1071</v>
      </c>
      <c r="E1732" s="84" t="s">
        <v>92</v>
      </c>
      <c r="F1732" s="85">
        <v>1</v>
      </c>
      <c r="G1732" s="86" t="s">
        <v>10103</v>
      </c>
      <c r="H1732" s="86" t="s">
        <v>14</v>
      </c>
      <c r="I1732" s="87">
        <f>VLOOKUP(A1732,'[2]AJUSTE DE VALOR AN_11.5_MED_VIG'!$A$6:$I$6297,9,0)</f>
        <v>8.4472864044262401</v>
      </c>
    </row>
    <row r="1733" s="81" customFormat="1" ht="15" customHeight="1">
      <c r="A1733" s="82">
        <v>90248929</v>
      </c>
      <c r="B1733" s="83">
        <v>20</v>
      </c>
      <c r="C1733" s="84" t="s">
        <v>935</v>
      </c>
      <c r="D1733" s="84" t="s">
        <v>936</v>
      </c>
      <c r="E1733" s="84" t="s">
        <v>247</v>
      </c>
      <c r="F1733" s="85">
        <v>1</v>
      </c>
      <c r="G1733" s="86" t="s">
        <v>13</v>
      </c>
      <c r="H1733" s="86" t="s">
        <v>14</v>
      </c>
      <c r="I1733" s="87">
        <f>VLOOKUP(A1733,'[2]AJUSTE DE VALOR AN_11.5_MED_VIG'!$A$6:$I$6297,9,0)</f>
        <v>4.6286013771128207</v>
      </c>
    </row>
    <row r="1734" s="81" customFormat="1" ht="15" customHeight="1">
      <c r="A1734" s="82">
        <v>92456260</v>
      </c>
      <c r="B1734" s="83">
        <v>20</v>
      </c>
      <c r="C1734" s="84" t="s">
        <v>8128</v>
      </c>
      <c r="D1734" s="84" t="s">
        <v>8128</v>
      </c>
      <c r="E1734" s="84" t="s">
        <v>17</v>
      </c>
      <c r="F1734" s="85">
        <v>1</v>
      </c>
      <c r="G1734" s="86" t="s">
        <v>10103</v>
      </c>
      <c r="H1734" s="86" t="s">
        <v>14</v>
      </c>
      <c r="I1734" s="87">
        <f>VLOOKUP(A1734,'[2]AJUSTE DE VALOR AN_11.5_MED_VIG'!$A$6:$I$6297,9,0)</f>
        <v>2.1750955537246406</v>
      </c>
    </row>
    <row r="1735" s="81" customFormat="1" ht="15" customHeight="1">
      <c r="A1735" s="82">
        <v>90128516</v>
      </c>
      <c r="B1735" s="83">
        <v>20</v>
      </c>
      <c r="C1735" s="84" t="s">
        <v>1765</v>
      </c>
      <c r="D1735" s="84" t="s">
        <v>1765</v>
      </c>
      <c r="E1735" s="84" t="s">
        <v>21</v>
      </c>
      <c r="F1735" s="85">
        <v>1</v>
      </c>
      <c r="G1735" s="86" t="s">
        <v>10103</v>
      </c>
      <c r="H1735" s="86" t="s">
        <v>14</v>
      </c>
      <c r="I1735" s="87">
        <f>VLOOKUP(A1735,'[2]AJUSTE DE VALOR AN_11.5_MED_VIG'!$A$6:$I$6297,9,0)</f>
        <v>1.6997905071798254</v>
      </c>
    </row>
    <row r="1736" s="81" customFormat="1" ht="15" customHeight="1">
      <c r="A1736" s="82">
        <v>92443400</v>
      </c>
      <c r="B1736" s="83">
        <v>20</v>
      </c>
      <c r="C1736" s="84" t="s">
        <v>8781</v>
      </c>
      <c r="D1736" s="84" t="s">
        <v>8782</v>
      </c>
      <c r="E1736" s="84" t="s">
        <v>235</v>
      </c>
      <c r="F1736" s="85">
        <v>120</v>
      </c>
      <c r="G1736" s="86" t="s">
        <v>10111</v>
      </c>
      <c r="H1736" s="86" t="s">
        <v>19</v>
      </c>
      <c r="I1736" s="87">
        <f>VLOOKUP(A1736,'[2]AJUSTE DE VALOR AN_11.5_MED_VIG'!$A$6:$I$6297,9,0)</f>
        <v>0.70667724920658737</v>
      </c>
    </row>
    <row r="1737" s="81" customFormat="1" ht="15" customHeight="1">
      <c r="A1737" s="82">
        <v>90193423</v>
      </c>
      <c r="B1737" s="83">
        <v>20</v>
      </c>
      <c r="C1737" s="84" t="s">
        <v>503</v>
      </c>
      <c r="D1737" s="84" t="s">
        <v>503</v>
      </c>
      <c r="E1737" s="84" t="s">
        <v>504</v>
      </c>
      <c r="F1737" s="85">
        <v>1</v>
      </c>
      <c r="G1737" s="86" t="s">
        <v>64</v>
      </c>
      <c r="H1737" s="86" t="s">
        <v>14</v>
      </c>
      <c r="I1737" s="87">
        <f>VLOOKUP(A1737,'[2]AJUSTE DE VALOR AN_11.5_MED_VIG'!$A$6:$I$6297,9,0)</f>
        <v>0.73784015566202243</v>
      </c>
    </row>
    <row r="1738" s="81" customFormat="1" ht="15" customHeight="1">
      <c r="A1738" s="82">
        <v>90164156</v>
      </c>
      <c r="B1738" s="83">
        <v>20</v>
      </c>
      <c r="C1738" s="84" t="s">
        <v>441</v>
      </c>
      <c r="D1738" s="84" t="s">
        <v>442</v>
      </c>
      <c r="E1738" s="84" t="s">
        <v>134</v>
      </c>
      <c r="F1738" s="85">
        <v>1</v>
      </c>
      <c r="G1738" s="86" t="s">
        <v>10103</v>
      </c>
      <c r="H1738" s="86" t="s">
        <v>14</v>
      </c>
      <c r="I1738" s="87">
        <f>VLOOKUP(A1738,'[2]AJUSTE DE VALOR AN_11.5_MED_VIG'!$A$6:$I$6297,9,0)</f>
        <v>1.1170051904324563</v>
      </c>
    </row>
    <row r="1739" s="81" customFormat="1" ht="15" customHeight="1">
      <c r="A1739" s="82">
        <v>90196406</v>
      </c>
      <c r="B1739" s="83">
        <v>20</v>
      </c>
      <c r="C1739" s="84" t="s">
        <v>1395</v>
      </c>
      <c r="D1739" s="84" t="s">
        <v>1396</v>
      </c>
      <c r="E1739" s="84" t="s">
        <v>720</v>
      </c>
      <c r="F1739" s="85">
        <v>400</v>
      </c>
      <c r="G1739" s="86" t="s">
        <v>10116</v>
      </c>
      <c r="H1739" s="86" t="s">
        <v>19</v>
      </c>
      <c r="I1739" s="87">
        <f>VLOOKUP(A1739,'[2]AJUSTE DE VALOR AN_11.5_MED_VIG'!$A$6:$I$6297,9,0)</f>
        <v>1.4794282589167367e-002</v>
      </c>
    </row>
    <row r="1740" s="81" customFormat="1" ht="15" customHeight="1">
      <c r="A1740" s="82">
        <v>90240448</v>
      </c>
      <c r="B1740" s="83">
        <v>20</v>
      </c>
      <c r="C1740" s="84" t="s">
        <v>3050</v>
      </c>
      <c r="D1740" s="84" t="s">
        <v>3052</v>
      </c>
      <c r="E1740" s="84" t="s">
        <v>1742</v>
      </c>
      <c r="F1740" s="85">
        <v>3.5</v>
      </c>
      <c r="G1740" s="86" t="s">
        <v>10077</v>
      </c>
      <c r="H1740" s="86" t="s">
        <v>19</v>
      </c>
      <c r="I1740" s="87">
        <f>VLOOKUP(A1740,'[2]AJUSTE DE VALOR AN_11.5_MED_VIG'!$A$6:$I$6297,9,0)</f>
        <v>8.5115348682215597</v>
      </c>
    </row>
    <row r="1741" s="81" customFormat="1" ht="15" customHeight="1">
      <c r="A1741" s="82">
        <v>90219236</v>
      </c>
      <c r="B1741" s="83">
        <v>20</v>
      </c>
      <c r="C1741" s="84" t="s">
        <v>3089</v>
      </c>
      <c r="D1741" s="84" t="s">
        <v>3090</v>
      </c>
      <c r="E1741" s="84" t="s">
        <v>69</v>
      </c>
      <c r="F1741" s="85">
        <v>1</v>
      </c>
      <c r="G1741" s="86" t="s">
        <v>10103</v>
      </c>
      <c r="H1741" s="86" t="s">
        <v>14</v>
      </c>
      <c r="I1741" s="87">
        <f>VLOOKUP(A1741,'[2]AJUSTE DE VALOR AN_11.5_MED_VIG'!$A$6:$I$6297,9,0)</f>
        <v>0.28143002696035246</v>
      </c>
    </row>
    <row r="1742" s="81" customFormat="1" ht="15" customHeight="1">
      <c r="A1742" s="82">
        <v>90234839</v>
      </c>
      <c r="B1742" s="83">
        <v>20</v>
      </c>
      <c r="C1742" s="84" t="s">
        <v>379</v>
      </c>
      <c r="D1742" s="84" t="s">
        <v>380</v>
      </c>
      <c r="E1742" s="84" t="s">
        <v>169</v>
      </c>
      <c r="F1742" s="85">
        <v>1</v>
      </c>
      <c r="G1742" s="86" t="s">
        <v>10103</v>
      </c>
      <c r="H1742" s="86" t="s">
        <v>14</v>
      </c>
      <c r="I1742" s="87">
        <f>VLOOKUP(A1742,'[2]AJUSTE DE VALOR AN_11.5_MED_VIG'!$A$6:$I$6297,9,0)</f>
        <v>7.8794559097324628</v>
      </c>
    </row>
    <row r="1743" s="81" customFormat="1" ht="15" customHeight="1">
      <c r="A1743" s="82">
        <v>92431682</v>
      </c>
      <c r="B1743" s="83">
        <v>20</v>
      </c>
      <c r="C1743" s="84" t="s">
        <v>4304</v>
      </c>
      <c r="D1743" s="84" t="s">
        <v>4305</v>
      </c>
      <c r="E1743" s="84" t="s">
        <v>603</v>
      </c>
      <c r="F1743" s="85">
        <v>1</v>
      </c>
      <c r="G1743" s="86" t="s">
        <v>64</v>
      </c>
      <c r="H1743" s="86" t="s">
        <v>14</v>
      </c>
      <c r="I1743" s="87">
        <f>VLOOKUP(A1743,'[2]AJUSTE DE VALOR AN_11.5_MED_VIG'!$A$6:$I$6297,9,0)</f>
        <v>49.392721190627135</v>
      </c>
    </row>
    <row r="1744" s="81" customFormat="1" ht="15" customHeight="1">
      <c r="A1744" s="82">
        <v>90730011</v>
      </c>
      <c r="B1744" s="83">
        <v>20</v>
      </c>
      <c r="C1744" s="84" t="s">
        <v>9509</v>
      </c>
      <c r="D1744" s="84" t="s">
        <v>9510</v>
      </c>
      <c r="E1744" s="84" t="s">
        <v>154</v>
      </c>
      <c r="F1744" s="85">
        <v>200</v>
      </c>
      <c r="G1744" s="86" t="s">
        <v>10116</v>
      </c>
      <c r="H1744" s="86" t="s">
        <v>19</v>
      </c>
      <c r="I1744" s="87">
        <f>VLOOKUP(A1744,'[2]AJUSTE DE VALOR AN_11.5_MED_VIG'!$A$6:$I$6297,9,0)</f>
        <v>4.0569106500000007e-002</v>
      </c>
    </row>
    <row r="1745" s="81" customFormat="1" ht="15" customHeight="1">
      <c r="A1745" s="82">
        <v>92396208</v>
      </c>
      <c r="B1745" s="83">
        <v>20</v>
      </c>
      <c r="C1745" s="84" t="s">
        <v>8435</v>
      </c>
      <c r="D1745" s="84" t="s">
        <v>8437</v>
      </c>
      <c r="E1745" s="84" t="s">
        <v>327</v>
      </c>
      <c r="F1745" s="85">
        <v>1</v>
      </c>
      <c r="G1745" s="86" t="s">
        <v>10103</v>
      </c>
      <c r="H1745" s="86" t="s">
        <v>14</v>
      </c>
      <c r="I1745" s="87">
        <f>VLOOKUP(A1745,'[2]AJUSTE DE VALOR AN_11.5_MED_VIG'!$A$6:$I$6297,9,0)</f>
        <v>1.3819466206706592</v>
      </c>
    </row>
    <row r="1746" s="81" customFormat="1" ht="15" customHeight="1">
      <c r="A1746" s="82">
        <v>92372643</v>
      </c>
      <c r="B1746" s="83">
        <v>20</v>
      </c>
      <c r="C1746" s="84" t="s">
        <v>3487</v>
      </c>
      <c r="D1746" s="84" t="s">
        <v>3488</v>
      </c>
      <c r="E1746" s="84" t="s">
        <v>229</v>
      </c>
      <c r="F1746" s="85">
        <v>1</v>
      </c>
      <c r="G1746" s="86" t="s">
        <v>10103</v>
      </c>
      <c r="H1746" s="86" t="s">
        <v>14</v>
      </c>
      <c r="I1746" s="87">
        <f>VLOOKUP(A1746,'[2]AJUSTE DE VALOR AN_11.5_MED_VIG'!$A$6:$I$6297,9,0)</f>
        <v>0.54966008214799822</v>
      </c>
    </row>
    <row r="1747" s="81" customFormat="1" ht="15" customHeight="1">
      <c r="A1747" s="82">
        <v>90157354</v>
      </c>
      <c r="B1747" s="83">
        <v>20</v>
      </c>
      <c r="C1747" s="84" t="s">
        <v>2103</v>
      </c>
      <c r="D1747" s="84" t="s">
        <v>2105</v>
      </c>
      <c r="E1747" s="84" t="s">
        <v>229</v>
      </c>
      <c r="F1747" s="85">
        <v>1</v>
      </c>
      <c r="G1747" s="86" t="s">
        <v>158</v>
      </c>
      <c r="H1747" s="86" t="s">
        <v>14</v>
      </c>
      <c r="I1747" s="87">
        <f>VLOOKUP(A1747,'[2]AJUSTE DE VALOR AN_11.5_MED_VIG'!$A$6:$I$6297,9,0)</f>
        <v>2.5439981026417575</v>
      </c>
    </row>
    <row r="1748" s="81" customFormat="1" ht="15" customHeight="1">
      <c r="A1748" s="82">
        <v>90235436</v>
      </c>
      <c r="B1748" s="83">
        <v>20</v>
      </c>
      <c r="C1748" s="84" t="s">
        <v>3871</v>
      </c>
      <c r="D1748" s="84" t="s">
        <v>3871</v>
      </c>
      <c r="E1748" s="84" t="s">
        <v>590</v>
      </c>
      <c r="F1748" s="85">
        <v>1</v>
      </c>
      <c r="G1748" s="86" t="s">
        <v>64</v>
      </c>
      <c r="H1748" s="86" t="s">
        <v>14</v>
      </c>
      <c r="I1748" s="87">
        <f>VLOOKUP(A1748,'[2]AJUSTE DE VALOR AN_11.5_MED_VIG'!$A$6:$I$6297,9,0)</f>
        <v>5.1826299179274686</v>
      </c>
    </row>
    <row r="1749" s="81" customFormat="1" ht="15" customHeight="1">
      <c r="A1749" s="82">
        <v>90310446</v>
      </c>
      <c r="B1749" s="83">
        <v>20</v>
      </c>
      <c r="C1749" s="84" t="s">
        <v>3384</v>
      </c>
      <c r="D1749" s="84" t="s">
        <v>3385</v>
      </c>
      <c r="E1749" s="84" t="s">
        <v>492</v>
      </c>
      <c r="F1749" s="85">
        <v>1</v>
      </c>
      <c r="G1749" s="86" t="s">
        <v>10103</v>
      </c>
      <c r="H1749" s="86" t="s">
        <v>14</v>
      </c>
      <c r="I1749" s="87">
        <f>VLOOKUP(A1749,'[2]AJUSTE DE VALOR AN_11.5_MED_VIG'!$A$6:$I$6297,9,0)</f>
        <v>2.2726530344211335</v>
      </c>
    </row>
    <row r="1750" s="81" customFormat="1" ht="15" customHeight="1">
      <c r="A1750" s="82">
        <v>90286138</v>
      </c>
      <c r="B1750" s="83">
        <v>20</v>
      </c>
      <c r="C1750" s="84" t="s">
        <v>4991</v>
      </c>
      <c r="D1750" s="84" t="s">
        <v>4992</v>
      </c>
      <c r="E1750" s="84" t="s">
        <v>720</v>
      </c>
      <c r="F1750" s="85">
        <v>1</v>
      </c>
      <c r="G1750" s="86" t="s">
        <v>436</v>
      </c>
      <c r="H1750" s="86" t="s">
        <v>14</v>
      </c>
      <c r="I1750" s="87">
        <f>VLOOKUP(A1750,'[2]AJUSTE DE VALOR AN_11.5_MED_VIG'!$A$6:$I$6297,9,0)</f>
        <v>3.9602777441957069</v>
      </c>
    </row>
    <row r="1751" s="81" customFormat="1" ht="15" customHeight="1">
      <c r="A1751" s="82">
        <v>90196511</v>
      </c>
      <c r="B1751" s="83">
        <v>20</v>
      </c>
      <c r="C1751" s="84" t="s">
        <v>1480</v>
      </c>
      <c r="D1751" s="84" t="s">
        <v>1481</v>
      </c>
      <c r="E1751" s="84" t="s">
        <v>720</v>
      </c>
      <c r="F1751" s="85">
        <v>400</v>
      </c>
      <c r="G1751" s="86" t="s">
        <v>10116</v>
      </c>
      <c r="H1751" s="86" t="s">
        <v>19</v>
      </c>
      <c r="I1751" s="87">
        <f>VLOOKUP(A1751,'[2]AJUSTE DE VALOR AN_11.5_MED_VIG'!$A$6:$I$6297,9,0)</f>
        <v>3.1025318716414684e-002</v>
      </c>
    </row>
    <row r="1752" s="81" customFormat="1" ht="15" customHeight="1">
      <c r="A1752" s="82">
        <v>90389085</v>
      </c>
      <c r="B1752" s="83">
        <v>20</v>
      </c>
      <c r="C1752" s="84" t="s">
        <v>2049</v>
      </c>
      <c r="D1752" s="84" t="s">
        <v>2049</v>
      </c>
      <c r="E1752" s="84" t="s">
        <v>39</v>
      </c>
      <c r="F1752" s="85">
        <v>1</v>
      </c>
      <c r="G1752" s="86" t="s">
        <v>64</v>
      </c>
      <c r="H1752" s="86" t="s">
        <v>14</v>
      </c>
      <c r="I1752" s="87">
        <f>VLOOKUP(A1752,'[2]AJUSTE DE VALOR AN_11.5_MED_VIG'!$A$6:$I$6297,9,0)</f>
        <v>1.7158596643736825</v>
      </c>
    </row>
    <row r="1753" s="81" customFormat="1" ht="15" customHeight="1">
      <c r="A1753" s="82">
        <v>90185552</v>
      </c>
      <c r="B1753" s="83">
        <v>20</v>
      </c>
      <c r="C1753" s="84" t="s">
        <v>7054</v>
      </c>
      <c r="D1753" s="84" t="s">
        <v>7055</v>
      </c>
      <c r="E1753" s="84" t="s">
        <v>98</v>
      </c>
      <c r="F1753" s="85">
        <v>1</v>
      </c>
      <c r="G1753" s="86" t="s">
        <v>10103</v>
      </c>
      <c r="H1753" s="86" t="s">
        <v>14</v>
      </c>
      <c r="I1753" s="87">
        <f>VLOOKUP(A1753,'[2]AJUSTE DE VALOR AN_11.5_MED_VIG'!$A$6:$I$6297,9,0)</f>
        <v>6.09326445103867</v>
      </c>
    </row>
    <row r="1754" s="81" customFormat="1" ht="15" customHeight="1">
      <c r="A1754" s="82">
        <v>90162684</v>
      </c>
      <c r="B1754" s="83">
        <v>20</v>
      </c>
      <c r="C1754" s="84" t="s">
        <v>3281</v>
      </c>
      <c r="D1754" s="84" t="s">
        <v>3288</v>
      </c>
      <c r="E1754" s="84" t="s">
        <v>12</v>
      </c>
      <c r="F1754" s="85">
        <v>1</v>
      </c>
      <c r="G1754" s="86" t="s">
        <v>436</v>
      </c>
      <c r="H1754" s="86" t="s">
        <v>14</v>
      </c>
      <c r="I1754" s="87">
        <f>VLOOKUP(A1754,'[2]AJUSTE DE VALOR AN_11.5_MED_VIG'!$A$6:$I$6297,9,0)</f>
        <v>2.9622580269733394</v>
      </c>
    </row>
    <row r="1755" s="81" customFormat="1" ht="15" customHeight="1">
      <c r="A1755" s="85">
        <v>90187520</v>
      </c>
      <c r="B1755" s="83">
        <v>20</v>
      </c>
      <c r="C1755" s="100" t="s">
        <v>9726</v>
      </c>
      <c r="D1755" s="100" t="s">
        <v>9727</v>
      </c>
      <c r="E1755" s="100" t="s">
        <v>146</v>
      </c>
      <c r="F1755" s="85">
        <v>1</v>
      </c>
      <c r="G1755" s="86" t="s">
        <v>10103</v>
      </c>
      <c r="H1755" s="86" t="s">
        <v>14</v>
      </c>
      <c r="I1755" s="87">
        <f>VLOOKUP(A1755,'[2]AJUSTE DE VALOR AN_11.5_MED_VIG'!$A$6:$I$6297,9,0)</f>
        <v>3.878160054468835</v>
      </c>
    </row>
    <row r="1756" s="81" customFormat="1" ht="15" customHeight="1">
      <c r="A1756" s="82">
        <v>90228480</v>
      </c>
      <c r="B1756" s="83">
        <v>20</v>
      </c>
      <c r="C1756" s="84" t="s">
        <v>1402</v>
      </c>
      <c r="D1756" s="84" t="s">
        <v>1403</v>
      </c>
      <c r="E1756" s="84" t="s">
        <v>1404</v>
      </c>
      <c r="F1756" s="85">
        <v>1</v>
      </c>
      <c r="G1756" s="86" t="s">
        <v>64</v>
      </c>
      <c r="H1756" s="86" t="s">
        <v>14</v>
      </c>
      <c r="I1756" s="87">
        <f>VLOOKUP(A1756,'[2]AJUSTE DE VALOR AN_11.5_MED_VIG'!$A$6:$I$6297,9,0)</f>
        <v>5.1315564080393683</v>
      </c>
    </row>
    <row r="1757" s="81" customFormat="1" ht="15" customHeight="1">
      <c r="A1757" s="82">
        <v>90236408</v>
      </c>
      <c r="B1757" s="83">
        <v>20</v>
      </c>
      <c r="C1757" s="84" t="s">
        <v>1923</v>
      </c>
      <c r="D1757" s="84" t="s">
        <v>1925</v>
      </c>
      <c r="E1757" s="84" t="s">
        <v>836</v>
      </c>
      <c r="F1757" s="85">
        <v>1</v>
      </c>
      <c r="G1757" s="86" t="s">
        <v>13</v>
      </c>
      <c r="H1757" s="86" t="s">
        <v>14</v>
      </c>
      <c r="I1757" s="87">
        <f>VLOOKUP(A1757,'[2]AJUSTE DE VALOR AN_11.5_MED_VIG'!$A$6:$I$6297,9,0)</f>
        <v>21.384263817237194</v>
      </c>
    </row>
    <row r="1758" s="81" customFormat="1" ht="15" customHeight="1">
      <c r="A1758" s="82">
        <v>92427782</v>
      </c>
      <c r="B1758" s="83">
        <v>20</v>
      </c>
      <c r="C1758" s="84" t="s">
        <v>2711</v>
      </c>
      <c r="D1758" s="84" t="s">
        <v>2712</v>
      </c>
      <c r="E1758" s="84" t="s">
        <v>50</v>
      </c>
      <c r="F1758" s="85">
        <v>1</v>
      </c>
      <c r="G1758" s="86" t="s">
        <v>13</v>
      </c>
      <c r="H1758" s="86" t="s">
        <v>14</v>
      </c>
      <c r="I1758" s="87">
        <f>VLOOKUP(A1758,'[2]AJUSTE DE VALOR AN_11.5_MED_VIG'!$A$6:$I$6297,9,0)</f>
        <v>31.339032628987404</v>
      </c>
    </row>
    <row r="1759" s="81" customFormat="1" ht="15" customHeight="1">
      <c r="A1759" s="82">
        <v>92393438</v>
      </c>
      <c r="B1759" s="83">
        <v>20</v>
      </c>
      <c r="C1759" s="84" t="s">
        <v>5238</v>
      </c>
      <c r="D1759" s="84" t="s">
        <v>5239</v>
      </c>
      <c r="E1759" s="84" t="s">
        <v>43</v>
      </c>
      <c r="F1759" s="85">
        <v>1</v>
      </c>
      <c r="G1759" s="86" t="s">
        <v>436</v>
      </c>
      <c r="H1759" s="86" t="s">
        <v>14</v>
      </c>
      <c r="I1759" s="87">
        <f>VLOOKUP(A1759,'[2]AJUSTE DE VALOR AN_11.5_MED_VIG'!$A$6:$I$6297,9,0)</f>
        <v>35.490901849041926</v>
      </c>
    </row>
    <row r="1760" s="81" customFormat="1" ht="15" customHeight="1">
      <c r="A1760" s="82">
        <v>90286804</v>
      </c>
      <c r="B1760" s="83">
        <v>20</v>
      </c>
      <c r="C1760" s="84" t="s">
        <v>5833</v>
      </c>
      <c r="D1760" s="84" t="s">
        <v>5834</v>
      </c>
      <c r="E1760" s="84" t="s">
        <v>561</v>
      </c>
      <c r="F1760" s="85">
        <v>1</v>
      </c>
      <c r="G1760" s="86" t="s">
        <v>10036</v>
      </c>
      <c r="H1760" s="86" t="s">
        <v>14</v>
      </c>
      <c r="I1760" s="87">
        <f>VLOOKUP(A1760,'[2]AJUSTE DE VALOR AN_11.5_MED_VIG'!$A$6:$I$6297,9,0)</f>
        <v>6.979242391576217</v>
      </c>
    </row>
    <row r="1761" s="81" customFormat="1" ht="15" customHeight="1">
      <c r="A1761" s="82">
        <v>92432816</v>
      </c>
      <c r="B1761" s="83">
        <v>20</v>
      </c>
      <c r="C1761" s="84" t="s">
        <v>9663</v>
      </c>
      <c r="D1761" s="84" t="s">
        <v>9664</v>
      </c>
      <c r="E1761" s="84" t="s">
        <v>50</v>
      </c>
      <c r="F1761" s="85">
        <v>100</v>
      </c>
      <c r="G1761" s="86" t="s">
        <v>10116</v>
      </c>
      <c r="H1761" s="86" t="s">
        <v>19</v>
      </c>
      <c r="I1761" s="87">
        <f>VLOOKUP(A1761,'[2]AJUSTE DE VALOR AN_11.5_MED_VIG'!$A$6:$I$6297,9,0)</f>
        <v>0.12438825750003692</v>
      </c>
    </row>
    <row r="1762" s="81" customFormat="1" ht="15" customHeight="1">
      <c r="A1762" s="82">
        <v>92396356</v>
      </c>
      <c r="B1762" s="83">
        <v>20</v>
      </c>
      <c r="C1762" s="84" t="s">
        <v>1781</v>
      </c>
      <c r="D1762" s="84" t="s">
        <v>1778</v>
      </c>
      <c r="E1762" s="84" t="s">
        <v>991</v>
      </c>
      <c r="F1762" s="85">
        <v>1</v>
      </c>
      <c r="G1762" s="86" t="s">
        <v>10103</v>
      </c>
      <c r="H1762" s="86" t="s">
        <v>14</v>
      </c>
      <c r="I1762" s="87">
        <f>VLOOKUP(A1762,'[2]AJUSTE DE VALOR AN_11.5_MED_VIG'!$A$6:$I$6297,9,0)</f>
        <v>1.4081910898500165</v>
      </c>
    </row>
    <row r="1763" s="81" customFormat="1" ht="15" customHeight="1">
      <c r="A1763" s="82">
        <v>92465781</v>
      </c>
      <c r="B1763" s="83">
        <v>20</v>
      </c>
      <c r="C1763" s="84" t="s">
        <v>5215</v>
      </c>
      <c r="D1763" s="84" t="s">
        <v>5216</v>
      </c>
      <c r="E1763" s="84" t="s">
        <v>50</v>
      </c>
      <c r="F1763" s="85">
        <v>1</v>
      </c>
      <c r="G1763" s="86" t="s">
        <v>64</v>
      </c>
      <c r="H1763" s="86" t="s">
        <v>14</v>
      </c>
      <c r="I1763" s="87">
        <f>VLOOKUP(A1763,'[2]AJUSTE DE VALOR AN_11.5_MED_VIG'!$A$6:$I$6297,9,0)</f>
        <v>3.4744042558233663</v>
      </c>
    </row>
    <row r="1764" s="81" customFormat="1" ht="15" customHeight="1">
      <c r="A1764" s="82">
        <v>90157885</v>
      </c>
      <c r="B1764" s="83">
        <v>20</v>
      </c>
      <c r="C1764" s="84" t="s">
        <v>239</v>
      </c>
      <c r="D1764" s="84" t="s">
        <v>239</v>
      </c>
      <c r="E1764" s="84" t="s">
        <v>229</v>
      </c>
      <c r="F1764" s="85">
        <v>1</v>
      </c>
      <c r="G1764" s="86" t="s">
        <v>10103</v>
      </c>
      <c r="H1764" s="86" t="s">
        <v>14</v>
      </c>
      <c r="I1764" s="87">
        <f>VLOOKUP(A1764,'[2]AJUSTE DE VALOR AN_11.5_MED_VIG'!$A$6:$I$6297,9,0)</f>
        <v>5.7622097439434867</v>
      </c>
    </row>
    <row r="1765" s="81" customFormat="1" ht="15" customHeight="1">
      <c r="A1765" s="82">
        <v>92374530</v>
      </c>
      <c r="B1765" s="83">
        <v>20</v>
      </c>
      <c r="C1765" s="84" t="s">
        <v>5354</v>
      </c>
      <c r="D1765" s="84" t="s">
        <v>5355</v>
      </c>
      <c r="E1765" s="84" t="s">
        <v>603</v>
      </c>
      <c r="F1765" s="85">
        <v>1</v>
      </c>
      <c r="G1765" s="86" t="s">
        <v>10103</v>
      </c>
      <c r="H1765" s="86" t="s">
        <v>14</v>
      </c>
      <c r="I1765" s="87">
        <f>VLOOKUP(A1765,'[2]AJUSTE DE VALOR AN_11.5_MED_VIG'!$A$6:$I$6297,9,0)</f>
        <v>1.2279227627996414</v>
      </c>
    </row>
    <row r="1766" s="81" customFormat="1" ht="15" customHeight="1">
      <c r="A1766" s="82">
        <v>90173473</v>
      </c>
      <c r="B1766" s="83">
        <v>20</v>
      </c>
      <c r="C1766" s="84" t="s">
        <v>9320</v>
      </c>
      <c r="D1766" s="84" t="s">
        <v>9321</v>
      </c>
      <c r="E1766" s="84" t="s">
        <v>244</v>
      </c>
      <c r="F1766" s="85">
        <v>200</v>
      </c>
      <c r="G1766" s="86" t="s">
        <v>10111</v>
      </c>
      <c r="H1766" s="86" t="s">
        <v>19</v>
      </c>
      <c r="I1766" s="87">
        <f>VLOOKUP(A1766,'[2]AJUSTE DE VALOR AN_11.5_MED_VIG'!$A$6:$I$6297,9,0)</f>
        <v>0.15243262792183004</v>
      </c>
    </row>
    <row r="1767" s="81" customFormat="1" ht="15" customHeight="1">
      <c r="A1767" s="82">
        <v>92381111</v>
      </c>
      <c r="B1767" s="83">
        <v>20</v>
      </c>
      <c r="C1767" s="84" t="s">
        <v>8507</v>
      </c>
      <c r="D1767" s="84" t="s">
        <v>8508</v>
      </c>
      <c r="E1767" s="84" t="s">
        <v>235</v>
      </c>
      <c r="F1767" s="85">
        <v>60</v>
      </c>
      <c r="G1767" s="86" t="s">
        <v>10111</v>
      </c>
      <c r="H1767" s="86" t="s">
        <v>19</v>
      </c>
      <c r="I1767" s="87">
        <f>VLOOKUP(A1767,'[2]AJUSTE DE VALOR AN_11.5_MED_VIG'!$A$6:$I$6297,9,0)</f>
        <v>1.0835717821167665</v>
      </c>
    </row>
    <row r="1768" s="81" customFormat="1" ht="15" customHeight="1">
      <c r="A1768" s="82">
        <v>92406149</v>
      </c>
      <c r="B1768" s="83">
        <v>20</v>
      </c>
      <c r="C1768" s="84" t="s">
        <v>2358</v>
      </c>
      <c r="D1768" s="84" t="s">
        <v>2359</v>
      </c>
      <c r="E1768" s="84" t="s">
        <v>134</v>
      </c>
      <c r="F1768" s="85">
        <v>1</v>
      </c>
      <c r="G1768" s="86" t="s">
        <v>10103</v>
      </c>
      <c r="H1768" s="86" t="s">
        <v>14</v>
      </c>
      <c r="I1768" s="87">
        <f>VLOOKUP(A1768,'[2]AJUSTE DE VALOR AN_11.5_MED_VIG'!$A$6:$I$6297,9,0)</f>
        <v>14.843229472000388</v>
      </c>
    </row>
    <row r="1769" s="81" customFormat="1" ht="15" customHeight="1">
      <c r="A1769" s="82">
        <v>92393233</v>
      </c>
      <c r="B1769" s="83">
        <v>20</v>
      </c>
      <c r="C1769" s="84" t="s">
        <v>7576</v>
      </c>
      <c r="D1769" s="84" t="s">
        <v>7577</v>
      </c>
      <c r="E1769" s="84" t="s">
        <v>455</v>
      </c>
      <c r="F1769" s="85">
        <v>1</v>
      </c>
      <c r="G1769" s="86" t="s">
        <v>10103</v>
      </c>
      <c r="H1769" s="86" t="s">
        <v>14</v>
      </c>
      <c r="I1769" s="87">
        <f>VLOOKUP(A1769,'[2]AJUSTE DE VALOR AN_11.5_MED_VIG'!$A$6:$I$6297,9,0)</f>
        <v>1.4992998010758276</v>
      </c>
    </row>
    <row r="1770" s="81" customFormat="1" ht="15" customHeight="1">
      <c r="A1770" s="82">
        <v>92427790</v>
      </c>
      <c r="B1770" s="83">
        <v>20</v>
      </c>
      <c r="C1770" s="84" t="s">
        <v>9012</v>
      </c>
      <c r="D1770" s="84" t="s">
        <v>9013</v>
      </c>
      <c r="E1770" s="84" t="s">
        <v>78</v>
      </c>
      <c r="F1770" s="85">
        <v>1</v>
      </c>
      <c r="G1770" s="86" t="s">
        <v>10103</v>
      </c>
      <c r="H1770" s="86" t="s">
        <v>14</v>
      </c>
      <c r="I1770" s="87">
        <f>VLOOKUP(A1770,'[2]AJUSTE DE VALOR AN_11.5_MED_VIG'!$A$6:$I$6297,9,0)</f>
        <v>1.5439154307305594</v>
      </c>
    </row>
    <row r="1771" s="81" customFormat="1" ht="15" customHeight="1">
      <c r="A1771" s="82">
        <v>92377750</v>
      </c>
      <c r="B1771" s="83">
        <v>20</v>
      </c>
      <c r="C1771" s="84" t="s">
        <v>5690</v>
      </c>
      <c r="D1771" s="84" t="s">
        <v>5691</v>
      </c>
      <c r="E1771" s="84" t="s">
        <v>492</v>
      </c>
      <c r="F1771" s="85">
        <v>1</v>
      </c>
      <c r="G1771" s="86" t="s">
        <v>10103</v>
      </c>
      <c r="H1771" s="86" t="s">
        <v>14</v>
      </c>
      <c r="I1771" s="87">
        <f>VLOOKUP(A1771,'[2]AJUSTE DE VALOR AN_11.5_MED_VIG'!$A$6:$I$6297,9,0)</f>
        <v>0.95552528053896379</v>
      </c>
    </row>
    <row r="1772" s="81" customFormat="1" ht="15" customHeight="1">
      <c r="A1772" s="82">
        <v>92441408</v>
      </c>
      <c r="B1772" s="83">
        <v>20</v>
      </c>
      <c r="C1772" s="84" t="s">
        <v>1124</v>
      </c>
      <c r="D1772" s="84" t="s">
        <v>1124</v>
      </c>
      <c r="E1772" s="84" t="s">
        <v>39</v>
      </c>
      <c r="F1772" s="85">
        <v>1</v>
      </c>
      <c r="G1772" s="86" t="s">
        <v>13</v>
      </c>
      <c r="H1772" s="86" t="s">
        <v>14</v>
      </c>
      <c r="I1772" s="87">
        <f>VLOOKUP(A1772,'[2]AJUSTE DE VALOR AN_11.5_MED_VIG'!$A$6:$I$6297,9,0)</f>
        <v>7.587088855267405</v>
      </c>
    </row>
    <row r="1773" s="81" customFormat="1" ht="15" customHeight="1">
      <c r="A1773" s="82">
        <v>92369995</v>
      </c>
      <c r="B1773" s="83">
        <v>20</v>
      </c>
      <c r="C1773" s="84" t="s">
        <v>7010</v>
      </c>
      <c r="D1773" s="84" t="s">
        <v>7011</v>
      </c>
      <c r="E1773" s="84" t="s">
        <v>2405</v>
      </c>
      <c r="F1773" s="85">
        <v>1</v>
      </c>
      <c r="G1773" s="86" t="s">
        <v>10103</v>
      </c>
      <c r="H1773" s="86" t="s">
        <v>14</v>
      </c>
      <c r="I1773" s="87">
        <f>VLOOKUP(A1773,'[2]AJUSTE DE VALOR AN_11.5_MED_VIG'!$A$6:$I$6297,9,0)</f>
        <v>3.8945768400718577</v>
      </c>
    </row>
    <row r="1774" s="81" customFormat="1" ht="15" customHeight="1">
      <c r="A1774" s="82">
        <v>90262794</v>
      </c>
      <c r="B1774" s="83">
        <v>20</v>
      </c>
      <c r="C1774" s="84" t="s">
        <v>3874</v>
      </c>
      <c r="D1774" s="84" t="s">
        <v>3874</v>
      </c>
      <c r="E1774" s="84" t="s">
        <v>244</v>
      </c>
      <c r="F1774" s="85">
        <v>1</v>
      </c>
      <c r="G1774" s="86" t="s">
        <v>436</v>
      </c>
      <c r="H1774" s="86" t="s">
        <v>14</v>
      </c>
      <c r="I1774" s="87">
        <f>VLOOKUP(A1774,'[2]AJUSTE DE VALOR AN_11.5_MED_VIG'!$A$6:$I$6297,9,0)</f>
        <v>2.4476769590984984</v>
      </c>
    </row>
    <row r="1775" s="81" customFormat="1" ht="15" customHeight="1">
      <c r="A1775" s="82">
        <v>90296036</v>
      </c>
      <c r="B1775" s="83">
        <v>20</v>
      </c>
      <c r="C1775" s="84" t="s">
        <v>4193</v>
      </c>
      <c r="D1775" s="84" t="s">
        <v>4194</v>
      </c>
      <c r="E1775" s="84" t="s">
        <v>150</v>
      </c>
      <c r="F1775" s="85">
        <v>3.5</v>
      </c>
      <c r="G1775" s="86" t="s">
        <v>10077</v>
      </c>
      <c r="H1775" s="86" t="s">
        <v>19</v>
      </c>
      <c r="I1775" s="87">
        <f>VLOOKUP(A1775,'[2]AJUSTE DE VALOR AN_11.5_MED_VIG'!$A$6:$I$6297,9,0)</f>
        <v>6.4442907211797902</v>
      </c>
    </row>
    <row r="1776" s="81" customFormat="1" ht="15" customHeight="1">
      <c r="A1776" s="82">
        <v>90202490</v>
      </c>
      <c r="B1776" s="83">
        <v>20</v>
      </c>
      <c r="C1776" s="84" t="s">
        <v>2576</v>
      </c>
      <c r="D1776" s="84" t="s">
        <v>2576</v>
      </c>
      <c r="E1776" s="84" t="s">
        <v>334</v>
      </c>
      <c r="F1776" s="85">
        <v>1</v>
      </c>
      <c r="G1776" s="86" t="s">
        <v>64</v>
      </c>
      <c r="H1776" s="86" t="s">
        <v>14</v>
      </c>
      <c r="I1776" s="87">
        <f>VLOOKUP(A1776,'[2]AJUSTE DE VALOR AN_11.5_MED_VIG'!$A$6:$I$6297,9,0)</f>
        <v>1.8128655920378334</v>
      </c>
    </row>
    <row r="1777" s="81" customFormat="1" ht="15" customHeight="1">
      <c r="A1777" s="82">
        <v>90255631</v>
      </c>
      <c r="B1777" s="83">
        <v>20</v>
      </c>
      <c r="C1777" s="84" t="s">
        <v>6338</v>
      </c>
      <c r="D1777" s="84" t="s">
        <v>6339</v>
      </c>
      <c r="E1777" s="84" t="s">
        <v>36</v>
      </c>
      <c r="F1777" s="85">
        <v>100</v>
      </c>
      <c r="G1777" s="86" t="s">
        <v>18</v>
      </c>
      <c r="H1777" s="86" t="s">
        <v>19</v>
      </c>
      <c r="I1777" s="87">
        <f>VLOOKUP(A1777,'[2]AJUSTE DE VALOR AN_11.5_MED_VIG'!$A$6:$I$6297,9,0)</f>
        <v>5.0685084417963155</v>
      </c>
    </row>
    <row r="1778" s="81" customFormat="1" ht="15" customHeight="1">
      <c r="A1778" s="82">
        <v>90295218</v>
      </c>
      <c r="B1778" s="83">
        <v>20</v>
      </c>
      <c r="C1778" s="84" t="s">
        <v>3487</v>
      </c>
      <c r="D1778" s="84" t="s">
        <v>3494</v>
      </c>
      <c r="E1778" s="84" t="s">
        <v>440</v>
      </c>
      <c r="F1778" s="85">
        <v>1</v>
      </c>
      <c r="G1778" s="86" t="s">
        <v>10103</v>
      </c>
      <c r="H1778" s="86" t="s">
        <v>14</v>
      </c>
      <c r="I1778" s="87">
        <f>VLOOKUP(A1778,'[2]AJUSTE DE VALOR AN_11.5_MED_VIG'!$A$6:$I$6297,9,0)</f>
        <v>0.51919964662018514</v>
      </c>
    </row>
    <row r="1779" s="81" customFormat="1" ht="15" customHeight="1">
      <c r="A1779" s="82">
        <v>90876466</v>
      </c>
      <c r="B1779" s="83">
        <v>20</v>
      </c>
      <c r="C1779" s="84" t="s">
        <v>4093</v>
      </c>
      <c r="D1779" s="84" t="s">
        <v>4093</v>
      </c>
      <c r="E1779" s="84" t="s">
        <v>4092</v>
      </c>
      <c r="F1779" s="85">
        <v>1</v>
      </c>
      <c r="G1779" s="86" t="s">
        <v>485</v>
      </c>
      <c r="H1779" s="86" t="s">
        <v>14</v>
      </c>
      <c r="I1779" s="87">
        <f>VLOOKUP(A1779,'[2]AJUSTE DE VALOR AN_11.5_MED_VIG'!$A$6:$I$6297,9,0)</f>
        <v>28.141458457293425</v>
      </c>
    </row>
    <row r="1780" s="81" customFormat="1" ht="15" customHeight="1">
      <c r="A1780" s="82">
        <v>92468748</v>
      </c>
      <c r="B1780" s="83">
        <v>20</v>
      </c>
      <c r="C1780" s="84" t="s">
        <v>8188</v>
      </c>
      <c r="D1780" s="84" t="s">
        <v>8188</v>
      </c>
      <c r="E1780" s="84" t="s">
        <v>50</v>
      </c>
      <c r="F1780" s="85">
        <v>1</v>
      </c>
      <c r="G1780" s="86" t="s">
        <v>10103</v>
      </c>
      <c r="H1780" s="86" t="s">
        <v>14</v>
      </c>
      <c r="I1780" s="87">
        <f>VLOOKUP(A1780,'[2]AJUSTE DE VALOR AN_11.5_MED_VIG'!$A$6:$I$6297,9,0)</f>
        <v>0.66922110701293591</v>
      </c>
    </row>
    <row r="1781" s="81" customFormat="1" ht="15" customHeight="1">
      <c r="A1781" s="82">
        <v>92427146</v>
      </c>
      <c r="B1781" s="83">
        <v>20</v>
      </c>
      <c r="C1781" s="84" t="s">
        <v>1167</v>
      </c>
      <c r="D1781" s="84" t="s">
        <v>1168</v>
      </c>
      <c r="E1781" s="84" t="s">
        <v>21</v>
      </c>
      <c r="F1781" s="85">
        <v>1</v>
      </c>
      <c r="G1781" s="86" t="s">
        <v>436</v>
      </c>
      <c r="H1781" s="86" t="s">
        <v>14</v>
      </c>
      <c r="I1781" s="87">
        <f>VLOOKUP(A1781,'[2]AJUSTE DE VALOR AN_11.5_MED_VIG'!$A$6:$I$6297,9,0)</f>
        <v>3.1219708016093559</v>
      </c>
    </row>
    <row r="1782" s="81" customFormat="1" ht="15" customHeight="1">
      <c r="A1782" s="82">
        <v>90249283</v>
      </c>
      <c r="B1782" s="83">
        <v>20</v>
      </c>
      <c r="C1782" s="84" t="s">
        <v>1864</v>
      </c>
      <c r="D1782" s="84" t="s">
        <v>1867</v>
      </c>
      <c r="E1782" s="84" t="s">
        <v>247</v>
      </c>
      <c r="F1782" s="85">
        <v>1</v>
      </c>
      <c r="G1782" s="86" t="s">
        <v>13</v>
      </c>
      <c r="H1782" s="86" t="s">
        <v>14</v>
      </c>
      <c r="I1782" s="87">
        <f>VLOOKUP(A1782,'[2]AJUSTE DE VALOR AN_11.5_MED_VIG'!$A$6:$I$6297,9,0)</f>
        <v>9.9091854277634752</v>
      </c>
    </row>
    <row r="1783" s="81" customFormat="1" ht="15" customHeight="1">
      <c r="A1783" s="82">
        <v>92423426</v>
      </c>
      <c r="B1783" s="83">
        <v>20</v>
      </c>
      <c r="C1783" s="84" t="s">
        <v>2119</v>
      </c>
      <c r="D1783" s="84" t="s">
        <v>2120</v>
      </c>
      <c r="E1783" s="84" t="s">
        <v>146</v>
      </c>
      <c r="F1783" s="85">
        <v>1</v>
      </c>
      <c r="G1783" s="86" t="s">
        <v>436</v>
      </c>
      <c r="H1783" s="86" t="s">
        <v>14</v>
      </c>
      <c r="I1783" s="87">
        <f>VLOOKUP(A1783,'[2]AJUSTE DE VALOR AN_11.5_MED_VIG'!$A$6:$I$6297,9,0)</f>
        <v>2.6310001455522327</v>
      </c>
    </row>
    <row r="1784" s="81" customFormat="1" ht="15" customHeight="1">
      <c r="A1784" s="82">
        <v>90257987</v>
      </c>
      <c r="B1784" s="83">
        <v>20</v>
      </c>
      <c r="C1784" s="84" t="s">
        <v>1844</v>
      </c>
      <c r="D1784" s="84" t="s">
        <v>1845</v>
      </c>
      <c r="E1784" s="84" t="s">
        <v>244</v>
      </c>
      <c r="F1784" s="85">
        <v>1</v>
      </c>
      <c r="G1784" s="86" t="s">
        <v>13</v>
      </c>
      <c r="H1784" s="86" t="s">
        <v>14</v>
      </c>
      <c r="I1784" s="87">
        <f>VLOOKUP(A1784,'[2]AJUSTE DE VALOR AN_11.5_MED_VIG'!$A$6:$I$6297,9,0)</f>
        <v>8.2737709701405251</v>
      </c>
    </row>
    <row r="1785" s="81" customFormat="1" ht="15" customHeight="1">
      <c r="A1785" s="82">
        <v>90237358</v>
      </c>
      <c r="B1785" s="83">
        <v>20</v>
      </c>
      <c r="C1785" s="84" t="s">
        <v>4278</v>
      </c>
      <c r="D1785" s="84" t="s">
        <v>4278</v>
      </c>
      <c r="E1785" s="84" t="s">
        <v>29</v>
      </c>
      <c r="F1785" s="85">
        <v>1</v>
      </c>
      <c r="G1785" s="86" t="s">
        <v>64</v>
      </c>
      <c r="H1785" s="86" t="s">
        <v>14</v>
      </c>
      <c r="I1785" s="87">
        <f>VLOOKUP(A1785,'[2]AJUSTE DE VALOR AN_11.5_MED_VIG'!$A$6:$I$6297,9,0)</f>
        <v>0.98680980728197287</v>
      </c>
    </row>
    <row r="1786" s="81" customFormat="1" ht="15" customHeight="1">
      <c r="A1786" s="82">
        <v>90939085</v>
      </c>
      <c r="B1786" s="83">
        <v>20</v>
      </c>
      <c r="C1786" s="84" t="s">
        <v>5673</v>
      </c>
      <c r="D1786" s="84" t="s">
        <v>5673</v>
      </c>
      <c r="E1786" s="84" t="s">
        <v>1744</v>
      </c>
      <c r="F1786" s="85">
        <v>1</v>
      </c>
      <c r="G1786" s="86" t="s">
        <v>10036</v>
      </c>
      <c r="H1786" s="86" t="s">
        <v>14</v>
      </c>
      <c r="I1786" s="87">
        <f>VLOOKUP(A1786,'[2]AJUSTE DE VALOR AN_11.5_MED_VIG'!$A$6:$I$6297,9,0)</f>
        <v>249.06787323685606</v>
      </c>
    </row>
    <row r="1787" s="81" customFormat="1" ht="15" customHeight="1">
      <c r="A1787" s="82">
        <v>90938887</v>
      </c>
      <c r="B1787" s="83">
        <v>20</v>
      </c>
      <c r="C1787" s="84" t="s">
        <v>10135</v>
      </c>
      <c r="D1787" s="84" t="s">
        <v>10135</v>
      </c>
      <c r="E1787" s="84" t="s">
        <v>1744</v>
      </c>
      <c r="F1787" s="85">
        <v>1</v>
      </c>
      <c r="G1787" s="86" t="s">
        <v>10036</v>
      </c>
      <c r="H1787" s="86" t="s">
        <v>14</v>
      </c>
      <c r="I1787" s="87">
        <f>VLOOKUP(A1787,'[2]AJUSTE DE VALOR AN_11.5_MED_VIG'!$A$6:$I$6297,9,0)</f>
        <v>224.60805594449999</v>
      </c>
    </row>
    <row r="1788" s="81" customFormat="1" ht="15" customHeight="1">
      <c r="A1788" s="82">
        <v>90328019</v>
      </c>
      <c r="B1788" s="83">
        <v>20</v>
      </c>
      <c r="C1788" s="84" t="s">
        <v>9286</v>
      </c>
      <c r="D1788" s="84" t="s">
        <v>9287</v>
      </c>
      <c r="E1788" s="84" t="s">
        <v>1356</v>
      </c>
      <c r="F1788" s="85">
        <v>50</v>
      </c>
      <c r="G1788" s="86" t="s">
        <v>10077</v>
      </c>
      <c r="H1788" s="86" t="s">
        <v>19</v>
      </c>
      <c r="I1788" s="87">
        <f>VLOOKUP(A1788,'[2]AJUSTE DE VALOR AN_11.5_MED_VIG'!$A$6:$I$6297,9,0)</f>
        <v>0.56659683572660835</v>
      </c>
    </row>
    <row r="1789" s="81" customFormat="1" ht="15" customHeight="1">
      <c r="A1789" s="82">
        <v>90274890</v>
      </c>
      <c r="B1789" s="83">
        <v>20</v>
      </c>
      <c r="C1789" s="84" t="s">
        <v>5616</v>
      </c>
      <c r="D1789" s="84" t="s">
        <v>5617</v>
      </c>
      <c r="E1789" s="84" t="s">
        <v>36</v>
      </c>
      <c r="F1789" s="85">
        <v>10</v>
      </c>
      <c r="G1789" s="86" t="s">
        <v>18</v>
      </c>
      <c r="H1789" s="86" t="s">
        <v>19</v>
      </c>
      <c r="I1789" s="87">
        <f>VLOOKUP(A1789,'[2]AJUSTE DE VALOR AN_11.5_MED_VIG'!$A$6:$I$6297,9,0)</f>
        <v>21.529710199598551</v>
      </c>
    </row>
    <row r="1790" s="81" customFormat="1" ht="15" customHeight="1">
      <c r="A1790" s="82">
        <v>92420761</v>
      </c>
      <c r="B1790" s="83">
        <v>20</v>
      </c>
      <c r="C1790" s="84" t="s">
        <v>5379</v>
      </c>
      <c r="D1790" s="84" t="s">
        <v>5380</v>
      </c>
      <c r="E1790" s="84" t="s">
        <v>703</v>
      </c>
      <c r="F1790" s="85">
        <v>100</v>
      </c>
      <c r="G1790" s="86" t="s">
        <v>18</v>
      </c>
      <c r="H1790" s="86" t="s">
        <v>19</v>
      </c>
      <c r="I1790" s="87">
        <f>VLOOKUP(A1790,'[2]AJUSTE DE VALOR AN_11.5_MED_VIG'!$A$6:$I$6297,9,0)</f>
        <v>0.35614658245672531</v>
      </c>
    </row>
    <row r="1791" s="81" customFormat="1" ht="15" customHeight="1">
      <c r="A1791" s="82">
        <v>90199669</v>
      </c>
      <c r="B1791" s="83" t="s">
        <v>10073</v>
      </c>
      <c r="C1791" s="84" t="s">
        <v>6215</v>
      </c>
      <c r="D1791" s="84" t="s">
        <v>6216</v>
      </c>
      <c r="E1791" s="84" t="s">
        <v>620</v>
      </c>
      <c r="F1791" s="85">
        <v>1</v>
      </c>
      <c r="G1791" s="86" t="s">
        <v>70</v>
      </c>
      <c r="H1791" s="86" t="s">
        <v>14</v>
      </c>
      <c r="I1791" s="87">
        <f>VLOOKUP(A1791,'[2]AJUSTE DE VALOR AN_11.5_MED_VIG'!$A$6:$I$6297,9,0)</f>
        <v>246.38732282390089</v>
      </c>
    </row>
    <row r="1792" s="81" customFormat="1" ht="15" customHeight="1">
      <c r="A1792" s="82">
        <v>90226941</v>
      </c>
      <c r="B1792" s="83">
        <v>20</v>
      </c>
      <c r="C1792" s="84" t="s">
        <v>5606</v>
      </c>
      <c r="D1792" s="84" t="s">
        <v>5606</v>
      </c>
      <c r="E1792" s="84" t="s">
        <v>59</v>
      </c>
      <c r="F1792" s="85">
        <v>1</v>
      </c>
      <c r="G1792" s="86" t="s">
        <v>436</v>
      </c>
      <c r="H1792" s="86" t="s">
        <v>14</v>
      </c>
      <c r="I1792" s="87">
        <f>VLOOKUP(A1792,'[2]AJUSTE DE VALOR AN_11.5_MED_VIG'!$A$6:$I$6297,9,0)</f>
        <v>2.8000471054113816</v>
      </c>
    </row>
    <row r="1793" s="81" customFormat="1" ht="15" customHeight="1">
      <c r="A1793" s="82">
        <v>90404017</v>
      </c>
      <c r="B1793" s="83">
        <v>20</v>
      </c>
      <c r="C1793" s="84" t="s">
        <v>6882</v>
      </c>
      <c r="D1793" s="84" t="s">
        <v>6887</v>
      </c>
      <c r="E1793" s="84" t="s">
        <v>73</v>
      </c>
      <c r="F1793" s="85">
        <v>1</v>
      </c>
      <c r="G1793" s="86" t="s">
        <v>10103</v>
      </c>
      <c r="H1793" s="86" t="s">
        <v>14</v>
      </c>
      <c r="I1793" s="87">
        <f>VLOOKUP(A1793,'[2]AJUSTE DE VALOR AN_11.5_MED_VIG'!$A$6:$I$6297,9,0)</f>
        <v>1.4191560931135077</v>
      </c>
    </row>
    <row r="1794" s="81" customFormat="1" ht="15" customHeight="1">
      <c r="A1794" s="82">
        <v>90311108</v>
      </c>
      <c r="B1794" s="83">
        <v>20</v>
      </c>
      <c r="C1794" s="84" t="s">
        <v>1209</v>
      </c>
      <c r="D1794" s="84" t="s">
        <v>1209</v>
      </c>
      <c r="E1794" s="84" t="s">
        <v>247</v>
      </c>
      <c r="F1794" s="85">
        <v>1</v>
      </c>
      <c r="G1794" s="86" t="s">
        <v>64</v>
      </c>
      <c r="H1794" s="86" t="s">
        <v>14</v>
      </c>
      <c r="I1794" s="87">
        <f>VLOOKUP(A1794,'[2]AJUSTE DE VALOR AN_11.5_MED_VIG'!$A$6:$I$6297,9,0)</f>
        <v>28.793279768641295</v>
      </c>
    </row>
    <row r="1795" s="81" customFormat="1" ht="15" customHeight="1">
      <c r="A1795" s="82">
        <v>90305132</v>
      </c>
      <c r="B1795" s="83">
        <v>20</v>
      </c>
      <c r="C1795" s="84" t="s">
        <v>2633</v>
      </c>
      <c r="D1795" s="84" t="s">
        <v>2633</v>
      </c>
      <c r="E1795" s="84" t="s">
        <v>566</v>
      </c>
      <c r="F1795" s="85">
        <v>1</v>
      </c>
      <c r="G1795" s="86" t="s">
        <v>10036</v>
      </c>
      <c r="H1795" s="86" t="s">
        <v>14</v>
      </c>
      <c r="I1795" s="87">
        <f>VLOOKUP(A1795,'[2]AJUSTE DE VALOR AN_11.5_MED_VIG'!$A$6:$I$6297,9,0)</f>
        <v>5.4286305286256757</v>
      </c>
    </row>
    <row r="1796" s="81" customFormat="1" ht="15" customHeight="1">
      <c r="A1796" s="82">
        <v>90299124</v>
      </c>
      <c r="B1796" s="83">
        <v>20</v>
      </c>
      <c r="C1796" s="84" t="s">
        <v>8818</v>
      </c>
      <c r="D1796" s="84" t="s">
        <v>8821</v>
      </c>
      <c r="E1796" s="84" t="s">
        <v>806</v>
      </c>
      <c r="F1796" s="85">
        <v>1</v>
      </c>
      <c r="G1796" s="86" t="s">
        <v>10103</v>
      </c>
      <c r="H1796" s="86" t="s">
        <v>14</v>
      </c>
      <c r="I1796" s="87">
        <f>VLOOKUP(A1796,'[2]AJUSTE DE VALOR AN_11.5_MED_VIG'!$A$6:$I$6297,9,0)</f>
        <v>0.7426319898382383</v>
      </c>
    </row>
    <row r="1797" s="81" customFormat="1" ht="15" customHeight="1">
      <c r="A1797" s="82">
        <v>92412688</v>
      </c>
      <c r="B1797" s="83">
        <v>20</v>
      </c>
      <c r="C1797" s="84" t="s">
        <v>7365</v>
      </c>
      <c r="D1797" s="84" t="s">
        <v>7366</v>
      </c>
      <c r="E1797" s="84" t="s">
        <v>991</v>
      </c>
      <c r="F1797" s="85">
        <v>1</v>
      </c>
      <c r="G1797" s="86" t="s">
        <v>10103</v>
      </c>
      <c r="H1797" s="86" t="s">
        <v>14</v>
      </c>
      <c r="I1797" s="87">
        <f>VLOOKUP(A1797,'[2]AJUSTE DE VALOR AN_11.5_MED_VIG'!$A$6:$I$6297,9,0)</f>
        <v>0.73543301145251405</v>
      </c>
    </row>
    <row r="1798" s="81" customFormat="1" ht="15" customHeight="1">
      <c r="A1798" s="82">
        <v>92423930</v>
      </c>
      <c r="B1798" s="83">
        <v>20</v>
      </c>
      <c r="C1798" s="84" t="s">
        <v>3735</v>
      </c>
      <c r="D1798" s="84" t="s">
        <v>3737</v>
      </c>
      <c r="E1798" s="84" t="s">
        <v>50</v>
      </c>
      <c r="F1798" s="85">
        <v>1</v>
      </c>
      <c r="G1798" s="86" t="s">
        <v>10103</v>
      </c>
      <c r="H1798" s="86" t="s">
        <v>14</v>
      </c>
      <c r="I1798" s="87">
        <f>VLOOKUP(A1798,'[2]AJUSTE DE VALOR AN_11.5_MED_VIG'!$A$6:$I$6297,9,0)</f>
        <v>1.0154924263909204</v>
      </c>
    </row>
    <row r="1799" s="81" customFormat="1" ht="15" customHeight="1">
      <c r="A1799" s="82">
        <v>91501032</v>
      </c>
      <c r="B1799" s="83">
        <v>20</v>
      </c>
      <c r="C1799" s="84" t="s">
        <v>1774</v>
      </c>
      <c r="D1799" s="84" t="s">
        <v>1778</v>
      </c>
      <c r="E1799" s="84" t="s">
        <v>991</v>
      </c>
      <c r="F1799" s="85">
        <v>1</v>
      </c>
      <c r="G1799" s="86" t="s">
        <v>10103</v>
      </c>
      <c r="H1799" s="86" t="s">
        <v>14</v>
      </c>
      <c r="I1799" s="87">
        <f>VLOOKUP(A1799,'[2]AJUSTE DE VALOR AN_11.5_MED_VIG'!$A$6:$I$6297,9,0)</f>
        <v>0.91097211358114338</v>
      </c>
    </row>
    <row r="1800" s="81" customFormat="1" ht="15" customHeight="1">
      <c r="A1800" s="82">
        <v>90172884</v>
      </c>
      <c r="B1800" s="83">
        <v>20</v>
      </c>
      <c r="C1800" s="84" t="s">
        <v>9291</v>
      </c>
      <c r="D1800" s="84" t="s">
        <v>9292</v>
      </c>
      <c r="E1800" s="84" t="s">
        <v>244</v>
      </c>
      <c r="F1800" s="85">
        <v>10</v>
      </c>
      <c r="G1800" s="86" t="s">
        <v>10077</v>
      </c>
      <c r="H1800" s="86" t="s">
        <v>19</v>
      </c>
      <c r="I1800" s="87">
        <f>VLOOKUP(A1800,'[2]AJUSTE DE VALOR AN_11.5_MED_VIG'!$A$6:$I$6297,9,0)</f>
        <v>1.1176134040786303</v>
      </c>
    </row>
    <row r="1801" s="81" customFormat="1" ht="15" customHeight="1">
      <c r="A1801" s="82">
        <v>92439667</v>
      </c>
      <c r="B1801" s="83">
        <v>20</v>
      </c>
      <c r="C1801" s="84" t="s">
        <v>5374</v>
      </c>
      <c r="D1801" s="84" t="s">
        <v>5375</v>
      </c>
      <c r="E1801" s="84" t="s">
        <v>534</v>
      </c>
      <c r="F1801" s="85">
        <v>1</v>
      </c>
      <c r="G1801" s="86" t="s">
        <v>64</v>
      </c>
      <c r="H1801" s="86" t="s">
        <v>14</v>
      </c>
      <c r="I1801" s="87">
        <f>VLOOKUP(A1801,'[2]AJUSTE DE VALOR AN_11.5_MED_VIG'!$A$6:$I$6297,9,0)</f>
        <v>1.664610291781712</v>
      </c>
    </row>
    <row r="1802" s="81" customFormat="1" ht="15" customHeight="1">
      <c r="A1802" s="82">
        <v>92249949</v>
      </c>
      <c r="B1802" s="83">
        <v>20</v>
      </c>
      <c r="C1802" s="84" t="s">
        <v>5183</v>
      </c>
      <c r="D1802" s="84" t="s">
        <v>5184</v>
      </c>
      <c r="E1802" s="84" t="s">
        <v>92</v>
      </c>
      <c r="F1802" s="85">
        <v>30</v>
      </c>
      <c r="G1802" s="86" t="s">
        <v>10077</v>
      </c>
      <c r="H1802" s="86" t="s">
        <v>19</v>
      </c>
      <c r="I1802" s="87">
        <f>VLOOKUP(A1802,'[2]AJUSTE DE VALOR AN_11.5_MED_VIG'!$A$6:$I$6297,9,0)</f>
        <v>2.1985514419760488</v>
      </c>
    </row>
    <row r="1803" s="81" customFormat="1" ht="15" customHeight="1">
      <c r="A1803" s="82">
        <v>90223535</v>
      </c>
      <c r="B1803" s="83">
        <v>20</v>
      </c>
      <c r="C1803" s="84" t="s">
        <v>8677</v>
      </c>
      <c r="D1803" s="84" t="s">
        <v>8678</v>
      </c>
      <c r="E1803" s="84" t="s">
        <v>871</v>
      </c>
      <c r="F1803" s="85">
        <v>1</v>
      </c>
      <c r="G1803" s="86" t="s">
        <v>10103</v>
      </c>
      <c r="H1803" s="86" t="s">
        <v>14</v>
      </c>
      <c r="I1803" s="87">
        <f>VLOOKUP(A1803,'[2]AJUSTE DE VALOR AN_11.5_MED_VIG'!$A$6:$I$6297,9,0)</f>
        <v>5.0610015810020244</v>
      </c>
    </row>
    <row r="1804" s="81" customFormat="1" ht="15" customHeight="1">
      <c r="A1804" s="82">
        <v>90224469</v>
      </c>
      <c r="B1804" s="83">
        <v>20</v>
      </c>
      <c r="C1804" s="84" t="s">
        <v>2527</v>
      </c>
      <c r="D1804" s="84" t="s">
        <v>2527</v>
      </c>
      <c r="E1804" s="84" t="s">
        <v>26</v>
      </c>
      <c r="F1804" s="85">
        <v>150</v>
      </c>
      <c r="G1804" s="86" t="s">
        <v>18</v>
      </c>
      <c r="H1804" s="86" t="s">
        <v>19</v>
      </c>
      <c r="I1804" s="87">
        <f>VLOOKUP(A1804,'[2]AJUSTE DE VALOR AN_11.5_MED_VIG'!$A$6:$I$6297,9,0)</f>
        <v>1.5704940048089377e-002</v>
      </c>
    </row>
    <row r="1805" s="81" customFormat="1" ht="15" customHeight="1">
      <c r="A1805" s="82">
        <v>90527020</v>
      </c>
      <c r="B1805" s="83">
        <v>20</v>
      </c>
      <c r="C1805" s="84" t="s">
        <v>677</v>
      </c>
      <c r="D1805" s="84" t="s">
        <v>678</v>
      </c>
      <c r="E1805" s="84" t="s">
        <v>235</v>
      </c>
      <c r="F1805" s="85">
        <v>1</v>
      </c>
      <c r="G1805" s="86" t="s">
        <v>10103</v>
      </c>
      <c r="H1805" s="86" t="s">
        <v>14</v>
      </c>
      <c r="I1805" s="87">
        <f>VLOOKUP(A1805,'[2]AJUSTE DE VALOR AN_11.5_MED_VIG'!$A$6:$I$6297,9,0)</f>
        <v>1.2592506366248628</v>
      </c>
    </row>
    <row r="1806" s="81" customFormat="1" ht="15" customHeight="1">
      <c r="A1806" s="82">
        <v>92431771</v>
      </c>
      <c r="B1806" s="83">
        <v>20</v>
      </c>
      <c r="C1806" s="84" t="s">
        <v>3915</v>
      </c>
      <c r="D1806" s="84" t="s">
        <v>3916</v>
      </c>
      <c r="E1806" s="84" t="s">
        <v>603</v>
      </c>
      <c r="F1806" s="85">
        <v>1</v>
      </c>
      <c r="G1806" s="86" t="s">
        <v>436</v>
      </c>
      <c r="H1806" s="86" t="s">
        <v>14</v>
      </c>
      <c r="I1806" s="87">
        <f>VLOOKUP(A1806,'[2]AJUSTE DE VALOR AN_11.5_MED_VIG'!$A$6:$I$6297,9,0)</f>
        <v>2.9023122544937183</v>
      </c>
    </row>
    <row r="1807" s="81" customFormat="1" ht="15" customHeight="1">
      <c r="A1807" s="82">
        <v>90277074</v>
      </c>
      <c r="B1807" s="83">
        <v>20</v>
      </c>
      <c r="C1807" s="84" t="s">
        <v>1581</v>
      </c>
      <c r="D1807" s="84" t="s">
        <v>1581</v>
      </c>
      <c r="E1807" s="84" t="s">
        <v>50</v>
      </c>
      <c r="F1807" s="85">
        <v>1</v>
      </c>
      <c r="G1807" s="86" t="s">
        <v>10103</v>
      </c>
      <c r="H1807" s="86" t="s">
        <v>14</v>
      </c>
      <c r="I1807" s="87">
        <f>VLOOKUP(A1807,'[2]AJUSTE DE VALOR AN_11.5_MED_VIG'!$A$6:$I$6297,9,0)</f>
        <v>0.81153543614489687</v>
      </c>
    </row>
    <row r="1808" s="81" customFormat="1" ht="15" customHeight="1">
      <c r="A1808" s="82">
        <v>90164130</v>
      </c>
      <c r="B1808" s="83">
        <v>20</v>
      </c>
      <c r="C1808" s="84" t="s">
        <v>434</v>
      </c>
      <c r="D1808" s="84" t="s">
        <v>435</v>
      </c>
      <c r="E1808" s="84" t="s">
        <v>134</v>
      </c>
      <c r="F1808" s="85">
        <v>1</v>
      </c>
      <c r="G1808" s="86" t="s">
        <v>436</v>
      </c>
      <c r="H1808" s="86" t="s">
        <v>14</v>
      </c>
      <c r="I1808" s="87">
        <f>VLOOKUP(A1808,'[2]AJUSTE DE VALOR AN_11.5_MED_VIG'!$A$6:$I$6297,9,0)</f>
        <v>0.72835846774017077</v>
      </c>
    </row>
    <row r="1809" s="81" customFormat="1" ht="15" customHeight="1">
      <c r="A1809" s="82">
        <v>92201016</v>
      </c>
      <c r="B1809" s="83">
        <v>20</v>
      </c>
      <c r="C1809" s="84" t="s">
        <v>1213</v>
      </c>
      <c r="D1809" s="84" t="s">
        <v>1214</v>
      </c>
      <c r="E1809" s="84" t="s">
        <v>235</v>
      </c>
      <c r="F1809" s="85">
        <v>1</v>
      </c>
      <c r="G1809" s="86" t="s">
        <v>64</v>
      </c>
      <c r="H1809" s="86" t="s">
        <v>14</v>
      </c>
      <c r="I1809" s="87">
        <f>VLOOKUP(A1809,'[2]AJUSTE DE VALOR AN_11.5_MED_VIG'!$A$6:$I$6297,9,0)</f>
        <v>69.144597258518331</v>
      </c>
    </row>
    <row r="1810" s="81" customFormat="1" ht="15" customHeight="1">
      <c r="A1810" s="82">
        <v>92402836</v>
      </c>
      <c r="B1810" s="83">
        <v>20</v>
      </c>
      <c r="C1810" s="84" t="s">
        <v>2502</v>
      </c>
      <c r="D1810" s="84" t="s">
        <v>2503</v>
      </c>
      <c r="E1810" s="84" t="s">
        <v>1356</v>
      </c>
      <c r="F1810" s="85">
        <v>1</v>
      </c>
      <c r="G1810" s="86" t="s">
        <v>10036</v>
      </c>
      <c r="H1810" s="86" t="s">
        <v>14</v>
      </c>
      <c r="I1810" s="87">
        <f>VLOOKUP(A1810,'[2]AJUSTE DE VALOR AN_11.5_MED_VIG'!$A$6:$I$6297,9,0)</f>
        <v>4.0645721951949456</v>
      </c>
    </row>
    <row r="1811" s="81" customFormat="1" ht="15" customHeight="1">
      <c r="A1811" s="82">
        <v>90223039</v>
      </c>
      <c r="B1811" s="83">
        <v>20</v>
      </c>
      <c r="C1811" s="84" t="s">
        <v>2343</v>
      </c>
      <c r="D1811" s="84" t="s">
        <v>2345</v>
      </c>
      <c r="E1811" s="84" t="s">
        <v>871</v>
      </c>
      <c r="F1811" s="85">
        <v>1</v>
      </c>
      <c r="G1811" s="86" t="s">
        <v>10036</v>
      </c>
      <c r="H1811" s="86" t="s">
        <v>14</v>
      </c>
      <c r="I1811" s="87">
        <f>VLOOKUP(A1811,'[2]AJUSTE DE VALOR AN_11.5_MED_VIG'!$A$6:$I$6297,9,0)</f>
        <v>161.18126586852139</v>
      </c>
    </row>
    <row r="1812" s="81" customFormat="1" ht="15" customHeight="1">
      <c r="A1812" s="82">
        <v>92394019</v>
      </c>
      <c r="B1812" s="83">
        <v>20</v>
      </c>
      <c r="C1812" s="84" t="s">
        <v>1582</v>
      </c>
      <c r="D1812" s="84" t="s">
        <v>1582</v>
      </c>
      <c r="E1812" s="84" t="s">
        <v>21</v>
      </c>
      <c r="F1812" s="85">
        <v>1</v>
      </c>
      <c r="G1812" s="86" t="s">
        <v>10103</v>
      </c>
      <c r="H1812" s="86" t="s">
        <v>14</v>
      </c>
      <c r="I1812" s="87">
        <f>VLOOKUP(A1812,'[2]AJUSTE DE VALOR AN_11.5_MED_VIG'!$A$6:$I$6297,9,0)</f>
        <v>1.7431372147095816</v>
      </c>
    </row>
    <row r="1813" s="81" customFormat="1" ht="15" customHeight="1">
      <c r="A1813" s="82">
        <v>92433340</v>
      </c>
      <c r="B1813" s="83">
        <v>20</v>
      </c>
      <c r="C1813" s="84" t="s">
        <v>923</v>
      </c>
      <c r="D1813" s="84" t="s">
        <v>924</v>
      </c>
      <c r="E1813" s="84" t="s">
        <v>50</v>
      </c>
      <c r="F1813" s="85">
        <v>1</v>
      </c>
      <c r="G1813" s="86" t="s">
        <v>13</v>
      </c>
      <c r="H1813" s="86" t="s">
        <v>14</v>
      </c>
      <c r="I1813" s="87">
        <f>VLOOKUP(A1813,'[2]AJUSTE DE VALOR AN_11.5_MED_VIG'!$A$6:$I$6297,9,0)</f>
        <v>5.6129340656602533</v>
      </c>
    </row>
    <row r="1814" s="81" customFormat="1" ht="15" customHeight="1">
      <c r="A1814" s="82">
        <v>90270274</v>
      </c>
      <c r="B1814" s="83">
        <v>20</v>
      </c>
      <c r="C1814" s="84" t="s">
        <v>4138</v>
      </c>
      <c r="D1814" s="84" t="s">
        <v>4139</v>
      </c>
      <c r="E1814" s="84" t="s">
        <v>603</v>
      </c>
      <c r="F1814" s="85">
        <v>1</v>
      </c>
      <c r="G1814" s="86" t="s">
        <v>64</v>
      </c>
      <c r="H1814" s="86" t="s">
        <v>14</v>
      </c>
      <c r="I1814" s="87">
        <f>VLOOKUP(A1814,'[2]AJUSTE DE VALOR AN_11.5_MED_VIG'!$A$6:$I$6297,9,0)</f>
        <v>4.1249331603408796</v>
      </c>
    </row>
    <row r="1815" s="81" customFormat="1" ht="15" customHeight="1">
      <c r="A1815" s="82">
        <v>90135075</v>
      </c>
      <c r="B1815" s="83">
        <v>20</v>
      </c>
      <c r="C1815" s="84" t="s">
        <v>918</v>
      </c>
      <c r="D1815" s="84" t="s">
        <v>919</v>
      </c>
      <c r="E1815" s="84" t="s">
        <v>207</v>
      </c>
      <c r="F1815" s="85">
        <v>1</v>
      </c>
      <c r="G1815" s="86" t="s">
        <v>10036</v>
      </c>
      <c r="H1815" s="86" t="s">
        <v>14</v>
      </c>
      <c r="I1815" s="87">
        <f>VLOOKUP(A1815,'[2]AJUSTE DE VALOR AN_11.5_MED_VIG'!$A$6:$I$6297,9,0)</f>
        <v>5.0707608647364379</v>
      </c>
    </row>
    <row r="1816" s="81" customFormat="1" ht="15" customHeight="1">
      <c r="A1816" s="82">
        <v>92454046</v>
      </c>
      <c r="B1816" s="83">
        <v>20</v>
      </c>
      <c r="C1816" s="84" t="s">
        <v>4285</v>
      </c>
      <c r="D1816" s="84" t="s">
        <v>4285</v>
      </c>
      <c r="E1816" s="84" t="s">
        <v>50</v>
      </c>
      <c r="F1816" s="85">
        <v>1</v>
      </c>
      <c r="G1816" s="86" t="s">
        <v>64</v>
      </c>
      <c r="H1816" s="86" t="s">
        <v>14</v>
      </c>
      <c r="I1816" s="87">
        <f>VLOOKUP(A1816,'[2]AJUSTE DE VALOR AN_11.5_MED_VIG'!$A$6:$I$6297,9,0)</f>
        <v>0.80310525762556217</v>
      </c>
    </row>
    <row r="1817" s="81" customFormat="1" ht="15" customHeight="1">
      <c r="A1817" s="82">
        <v>90296087</v>
      </c>
      <c r="B1817" s="83">
        <v>20</v>
      </c>
      <c r="C1817" s="84" t="s">
        <v>9223</v>
      </c>
      <c r="D1817" s="84" t="s">
        <v>9224</v>
      </c>
      <c r="E1817" s="84" t="s">
        <v>31</v>
      </c>
      <c r="F1817" s="85">
        <v>1</v>
      </c>
      <c r="G1817" s="86" t="s">
        <v>64</v>
      </c>
      <c r="H1817" s="86" t="s">
        <v>14</v>
      </c>
      <c r="I1817" s="87">
        <f>VLOOKUP(A1817,'[2]AJUSTE DE VALOR AN_11.5_MED_VIG'!$A$6:$I$6297,9,0)</f>
        <v>4.8079769677091146</v>
      </c>
    </row>
    <row r="1818" s="81" customFormat="1" ht="15" customHeight="1">
      <c r="A1818" s="82">
        <v>92457533</v>
      </c>
      <c r="B1818" s="83" t="s">
        <v>10073</v>
      </c>
      <c r="C1818" s="84" t="s">
        <v>972</v>
      </c>
      <c r="D1818" s="84" t="s">
        <v>973</v>
      </c>
      <c r="E1818" s="84" t="s">
        <v>73</v>
      </c>
      <c r="F1818" s="85">
        <v>1</v>
      </c>
      <c r="G1818" s="86" t="s">
        <v>436</v>
      </c>
      <c r="H1818" s="86" t="s">
        <v>14</v>
      </c>
      <c r="I1818" s="87">
        <f>VLOOKUP(A1818,'[2]AJUSTE DE VALOR AN_11.5_MED_VIG'!$A$6:$I$6297,9,0)</f>
        <v>240.32399329626111</v>
      </c>
    </row>
    <row r="1819" s="81" customFormat="1" ht="15" customHeight="1">
      <c r="A1819" s="82">
        <v>90261445</v>
      </c>
      <c r="B1819" s="83">
        <v>20</v>
      </c>
      <c r="C1819" s="84" t="s">
        <v>9240</v>
      </c>
      <c r="D1819" s="84" t="s">
        <v>9241</v>
      </c>
      <c r="E1819" s="84" t="s">
        <v>334</v>
      </c>
      <c r="F1819" s="85">
        <v>1</v>
      </c>
      <c r="G1819" s="86" t="s">
        <v>64</v>
      </c>
      <c r="H1819" s="86" t="s">
        <v>14</v>
      </c>
      <c r="I1819" s="87">
        <f>VLOOKUP(A1819,'[2]AJUSTE DE VALOR AN_11.5_MED_VIG'!$A$6:$I$6297,9,0)</f>
        <v>1.8827622118561602</v>
      </c>
    </row>
    <row r="1820" s="81" customFormat="1" ht="15" customHeight="1">
      <c r="A1820" s="82">
        <v>90374010</v>
      </c>
      <c r="B1820" s="83">
        <v>20</v>
      </c>
      <c r="C1820" s="84" t="s">
        <v>4573</v>
      </c>
      <c r="D1820" s="84" t="s">
        <v>4574</v>
      </c>
      <c r="E1820" s="84" t="s">
        <v>720</v>
      </c>
      <c r="F1820" s="85">
        <v>1</v>
      </c>
      <c r="G1820" s="86" t="s">
        <v>64</v>
      </c>
      <c r="H1820" s="86" t="s">
        <v>14</v>
      </c>
      <c r="I1820" s="87">
        <f>VLOOKUP(A1820,'[2]AJUSTE DE VALOR AN_11.5_MED_VIG'!$A$6:$I$6297,9,0)</f>
        <v>0.8939003887612893</v>
      </c>
    </row>
    <row r="1821" s="81" customFormat="1" ht="15" customHeight="1">
      <c r="A1821" s="82">
        <v>92467911</v>
      </c>
      <c r="B1821" s="83">
        <v>20</v>
      </c>
      <c r="C1821" s="84" t="s">
        <v>3263</v>
      </c>
      <c r="D1821" s="84" t="s">
        <v>3263</v>
      </c>
      <c r="E1821" s="84" t="s">
        <v>590</v>
      </c>
      <c r="F1821" s="85">
        <v>1</v>
      </c>
      <c r="G1821" s="86" t="s">
        <v>10103</v>
      </c>
      <c r="H1821" s="86" t="s">
        <v>14</v>
      </c>
      <c r="I1821" s="87">
        <f>VLOOKUP(A1821,'[2]AJUSTE DE VALOR AN_11.5_MED_VIG'!$A$6:$I$6297,9,0)</f>
        <v>3.2793224290930754</v>
      </c>
    </row>
    <row r="1822" s="81" customFormat="1" ht="15" customHeight="1">
      <c r="A1822" s="82">
        <v>90312589</v>
      </c>
      <c r="B1822" s="83">
        <v>20</v>
      </c>
      <c r="C1822" s="84" t="s">
        <v>1484</v>
      </c>
      <c r="D1822" s="84" t="s">
        <v>1484</v>
      </c>
      <c r="E1822" s="84" t="s">
        <v>244</v>
      </c>
      <c r="F1822" s="85">
        <v>1</v>
      </c>
      <c r="G1822" s="86" t="s">
        <v>64</v>
      </c>
      <c r="H1822" s="86" t="s">
        <v>14</v>
      </c>
      <c r="I1822" s="87">
        <f>VLOOKUP(A1822,'[2]AJUSTE DE VALOR AN_11.5_MED_VIG'!$A$6:$I$6297,9,0)</f>
        <v>1.7868818960559489</v>
      </c>
    </row>
    <row r="1823" s="81" customFormat="1" ht="15" customHeight="1">
      <c r="A1823" s="82">
        <v>90289706</v>
      </c>
      <c r="B1823" s="83">
        <v>20</v>
      </c>
      <c r="C1823" s="84" t="s">
        <v>4066</v>
      </c>
      <c r="D1823" s="84" t="s">
        <v>4067</v>
      </c>
      <c r="E1823" s="84" t="s">
        <v>1221</v>
      </c>
      <c r="F1823" s="85">
        <v>1</v>
      </c>
      <c r="G1823" s="86" t="s">
        <v>10103</v>
      </c>
      <c r="H1823" s="86" t="s">
        <v>14</v>
      </c>
      <c r="I1823" s="87">
        <f>VLOOKUP(A1823,'[2]AJUSTE DE VALOR AN_11.5_MED_VIG'!$A$6:$I$6297,9,0)</f>
        <v>1.5628404195340619</v>
      </c>
    </row>
    <row r="1824" s="81" customFormat="1" ht="15" customHeight="1">
      <c r="A1824" s="82">
        <v>90135601</v>
      </c>
      <c r="B1824" s="83">
        <v>20</v>
      </c>
      <c r="C1824" s="84" t="s">
        <v>8979</v>
      </c>
      <c r="D1824" s="84" t="s">
        <v>8981</v>
      </c>
      <c r="E1824" s="84" t="s">
        <v>207</v>
      </c>
      <c r="F1824" s="85">
        <v>1</v>
      </c>
      <c r="G1824" s="86" t="s">
        <v>13</v>
      </c>
      <c r="H1824" s="86" t="s">
        <v>14</v>
      </c>
      <c r="I1824" s="87">
        <f>VLOOKUP(A1824,'[2]AJUSTE DE VALOR AN_11.5_MED_VIG'!$A$6:$I$6297,9,0)</f>
        <v>13.207012590727551</v>
      </c>
    </row>
    <row r="1825" s="81" customFormat="1" ht="15" customHeight="1">
      <c r="A1825" s="82">
        <v>90143558</v>
      </c>
      <c r="B1825" s="83">
        <v>20</v>
      </c>
      <c r="C1825" s="84" t="s">
        <v>3746</v>
      </c>
      <c r="D1825" s="84" t="s">
        <v>3746</v>
      </c>
      <c r="E1825" s="84" t="s">
        <v>17</v>
      </c>
      <c r="F1825" s="85">
        <v>120</v>
      </c>
      <c r="G1825" s="86" t="s">
        <v>18</v>
      </c>
      <c r="H1825" s="86" t="s">
        <v>19</v>
      </c>
      <c r="I1825" s="87">
        <f>VLOOKUP(A1825,'[2]AJUSTE DE VALOR AN_11.5_MED_VIG'!$A$6:$I$6297,9,0)</f>
        <v>0.24276760378939871</v>
      </c>
    </row>
    <row r="1826" s="81" customFormat="1" ht="15" customHeight="1">
      <c r="A1826" s="82">
        <v>90204093</v>
      </c>
      <c r="B1826" s="83">
        <v>20</v>
      </c>
      <c r="C1826" s="84" t="s">
        <v>7885</v>
      </c>
      <c r="D1826" s="84" t="s">
        <v>7886</v>
      </c>
      <c r="E1826" s="84" t="s">
        <v>414</v>
      </c>
      <c r="F1826" s="85">
        <v>1</v>
      </c>
      <c r="G1826" s="86" t="s">
        <v>10103</v>
      </c>
      <c r="H1826" s="86" t="s">
        <v>14</v>
      </c>
      <c r="I1826" s="87">
        <f>VLOOKUP(A1826,'[2]AJUSTE DE VALOR AN_11.5_MED_VIG'!$A$6:$I$6297,9,0)</f>
        <v>3.0353026009102164</v>
      </c>
    </row>
    <row r="1827" s="81" customFormat="1" ht="15" customHeight="1">
      <c r="A1827" s="82">
        <v>90302494</v>
      </c>
      <c r="B1827" s="83">
        <v>20</v>
      </c>
      <c r="C1827" s="84" t="s">
        <v>576</v>
      </c>
      <c r="D1827" s="84" t="s">
        <v>576</v>
      </c>
      <c r="E1827" s="84" t="s">
        <v>506</v>
      </c>
      <c r="F1827" s="85">
        <v>1</v>
      </c>
      <c r="G1827" s="86" t="s">
        <v>10036</v>
      </c>
      <c r="H1827" s="86" t="s">
        <v>14</v>
      </c>
      <c r="I1827" s="87">
        <f>VLOOKUP(A1827,'[2]AJUSTE DE VALOR AN_11.5_MED_VIG'!$A$6:$I$6297,9,0)</f>
        <v>17.527888875633007</v>
      </c>
    </row>
    <row r="1828" s="81" customFormat="1" ht="15" customHeight="1">
      <c r="A1828" s="82">
        <v>90268733</v>
      </c>
      <c r="B1828" s="83">
        <v>20</v>
      </c>
      <c r="C1828" s="84" t="s">
        <v>4543</v>
      </c>
      <c r="D1828" s="84" t="s">
        <v>4544</v>
      </c>
      <c r="E1828" s="84" t="s">
        <v>229</v>
      </c>
      <c r="F1828" s="85">
        <v>300</v>
      </c>
      <c r="G1828" s="86" t="s">
        <v>10116</v>
      </c>
      <c r="H1828" s="86" t="s">
        <v>19</v>
      </c>
      <c r="I1828" s="87">
        <f>VLOOKUP(A1828,'[2]AJUSTE DE VALOR AN_11.5_MED_VIG'!$A$6:$I$6297,9,0)</f>
        <v>3.1381711156304462e-002</v>
      </c>
    </row>
    <row r="1829" s="81" customFormat="1" ht="15" customHeight="1">
      <c r="A1829" s="82">
        <v>91020026</v>
      </c>
      <c r="B1829" s="83">
        <v>20</v>
      </c>
      <c r="C1829" s="84" t="s">
        <v>1171</v>
      </c>
      <c r="D1829" s="84" t="s">
        <v>1173</v>
      </c>
      <c r="E1829" s="84" t="s">
        <v>92</v>
      </c>
      <c r="F1829" s="85">
        <v>1</v>
      </c>
      <c r="G1829" s="86" t="s">
        <v>10103</v>
      </c>
      <c r="H1829" s="86" t="s">
        <v>14</v>
      </c>
      <c r="I1829" s="87">
        <f>VLOOKUP(A1829,'[2]AJUSTE DE VALOR AN_11.5_MED_VIG'!$A$6:$I$6297,9,0)</f>
        <v>2.8611391401445245</v>
      </c>
    </row>
    <row r="1830" s="81" customFormat="1" ht="15" customHeight="1">
      <c r="A1830" s="82">
        <v>90287266</v>
      </c>
      <c r="B1830" s="83">
        <v>20</v>
      </c>
      <c r="C1830" s="84" t="s">
        <v>7303</v>
      </c>
      <c r="D1830" s="84" t="s">
        <v>7303</v>
      </c>
      <c r="E1830" s="84" t="s">
        <v>792</v>
      </c>
      <c r="F1830" s="85">
        <v>1</v>
      </c>
      <c r="G1830" s="86" t="s">
        <v>64</v>
      </c>
      <c r="H1830" s="86" t="s">
        <v>14</v>
      </c>
      <c r="I1830" s="87">
        <f>VLOOKUP(A1830,'[2]AJUSTE DE VALOR AN_11.5_MED_VIG'!$A$6:$I$6297,9,0)</f>
        <v>4.0739329352037954</v>
      </c>
    </row>
    <row r="1831" s="81" customFormat="1" ht="15" customHeight="1">
      <c r="A1831" s="82">
        <v>90267117</v>
      </c>
      <c r="B1831" s="83">
        <v>20</v>
      </c>
      <c r="C1831" s="84" t="s">
        <v>226</v>
      </c>
      <c r="D1831" s="84" t="s">
        <v>226</v>
      </c>
      <c r="E1831" s="84" t="s">
        <v>227</v>
      </c>
      <c r="F1831" s="85">
        <v>1</v>
      </c>
      <c r="G1831" s="86" t="s">
        <v>10103</v>
      </c>
      <c r="H1831" s="86" t="s">
        <v>14</v>
      </c>
      <c r="I1831" s="87">
        <f>VLOOKUP(A1831,'[2]AJUSTE DE VALOR AN_11.5_MED_VIG'!$A$6:$I$6297,9,0)</f>
        <v>4.1081693491438189</v>
      </c>
    </row>
    <row r="1832" s="81" customFormat="1" ht="15" customHeight="1">
      <c r="A1832" s="82">
        <v>90284860</v>
      </c>
      <c r="B1832" s="83">
        <v>20</v>
      </c>
      <c r="C1832" s="84" t="s">
        <v>2668</v>
      </c>
      <c r="D1832" s="84" t="s">
        <v>2668</v>
      </c>
      <c r="E1832" s="84" t="s">
        <v>495</v>
      </c>
      <c r="F1832" s="85">
        <v>1</v>
      </c>
      <c r="G1832" s="86" t="s">
        <v>485</v>
      </c>
      <c r="H1832" s="86" t="s">
        <v>14</v>
      </c>
      <c r="I1832" s="87">
        <f>VLOOKUP(A1832,'[2]AJUSTE DE VALOR AN_11.5_MED_VIG'!$A$6:$I$6297,9,0)</f>
        <v>6.7473806099518461</v>
      </c>
    </row>
    <row r="1833" s="81" customFormat="1" ht="15" customHeight="1">
      <c r="A1833" s="82">
        <v>92456898</v>
      </c>
      <c r="B1833" s="83">
        <v>20</v>
      </c>
      <c r="C1833" s="84" t="s">
        <v>6572</v>
      </c>
      <c r="D1833" s="84" t="s">
        <v>6572</v>
      </c>
      <c r="E1833" s="84" t="s">
        <v>39</v>
      </c>
      <c r="F1833" s="85">
        <v>1</v>
      </c>
      <c r="G1833" s="86" t="s">
        <v>10103</v>
      </c>
      <c r="H1833" s="86" t="s">
        <v>14</v>
      </c>
      <c r="I1833" s="87">
        <f>VLOOKUP(A1833,'[2]AJUSTE DE VALOR AN_11.5_MED_VIG'!$A$6:$I$6297,9,0)</f>
        <v>10.03219919042682</v>
      </c>
    </row>
    <row r="1834" s="81" customFormat="1" ht="15" customHeight="1">
      <c r="A1834" s="82">
        <v>90249631</v>
      </c>
      <c r="B1834" s="83">
        <v>20</v>
      </c>
      <c r="C1834" s="84" t="s">
        <v>2977</v>
      </c>
      <c r="D1834" s="84" t="s">
        <v>2984</v>
      </c>
      <c r="E1834" s="84" t="s">
        <v>131</v>
      </c>
      <c r="F1834" s="85">
        <v>1</v>
      </c>
      <c r="G1834" s="86" t="s">
        <v>10103</v>
      </c>
      <c r="H1834" s="86" t="s">
        <v>14</v>
      </c>
      <c r="I1834" s="87">
        <f>VLOOKUP(A1834,'[2]AJUSTE DE VALOR AN_11.5_MED_VIG'!$A$6:$I$6297,9,0)</f>
        <v>8.1258982204986161</v>
      </c>
    </row>
    <row r="1835" s="81" customFormat="1" ht="15" customHeight="1">
      <c r="A1835" s="82">
        <v>90144317</v>
      </c>
      <c r="B1835" s="83">
        <v>20</v>
      </c>
      <c r="C1835" s="84" t="s">
        <v>2977</v>
      </c>
      <c r="D1835" s="84" t="s">
        <v>2981</v>
      </c>
      <c r="E1835" s="84" t="s">
        <v>17</v>
      </c>
      <c r="F1835" s="85">
        <v>1</v>
      </c>
      <c r="G1835" s="86" t="s">
        <v>10103</v>
      </c>
      <c r="H1835" s="86" t="s">
        <v>14</v>
      </c>
      <c r="I1835" s="87">
        <f>VLOOKUP(A1835,'[2]AJUSTE DE VALOR AN_11.5_MED_VIG'!$A$6:$I$6297,9,0)</f>
        <v>7.6007064136886253</v>
      </c>
    </row>
    <row r="1836" s="81" customFormat="1" ht="15" customHeight="1">
      <c r="A1836" s="82">
        <v>90126475</v>
      </c>
      <c r="B1836" s="83">
        <v>20</v>
      </c>
      <c r="C1836" s="84" t="s">
        <v>3800</v>
      </c>
      <c r="D1836" s="84" t="s">
        <v>3801</v>
      </c>
      <c r="E1836" s="84" t="s">
        <v>21</v>
      </c>
      <c r="F1836" s="85">
        <v>1</v>
      </c>
      <c r="G1836" s="86" t="s">
        <v>10103</v>
      </c>
      <c r="H1836" s="86" t="s">
        <v>14</v>
      </c>
      <c r="I1836" s="87">
        <f>VLOOKUP(A1836,'[2]AJUSTE DE VALOR AN_11.5_MED_VIG'!$A$6:$I$6297,9,0)</f>
        <v>4.4032668376467869</v>
      </c>
    </row>
    <row r="1837" s="81" customFormat="1" ht="15" customHeight="1">
      <c r="A1837" s="82">
        <v>90268245</v>
      </c>
      <c r="B1837" s="83">
        <v>20</v>
      </c>
      <c r="C1837" s="84" t="s">
        <v>2886</v>
      </c>
      <c r="D1837" s="84" t="s">
        <v>2887</v>
      </c>
      <c r="E1837" s="84" t="s">
        <v>603</v>
      </c>
      <c r="F1837" s="85">
        <v>20</v>
      </c>
      <c r="G1837" s="86" t="s">
        <v>18</v>
      </c>
      <c r="H1837" s="86" t="s">
        <v>19</v>
      </c>
      <c r="I1837" s="87">
        <f>VLOOKUP(A1837,'[2]AJUSTE DE VALOR AN_11.5_MED_VIG'!$A$6:$I$6297,9,0)</f>
        <v>1.1602019682906086</v>
      </c>
    </row>
    <row r="1838" s="81" customFormat="1" ht="15" customHeight="1">
      <c r="A1838" s="82">
        <v>90293320</v>
      </c>
      <c r="B1838" s="83">
        <v>20</v>
      </c>
      <c r="C1838" s="84" t="s">
        <v>5870</v>
      </c>
      <c r="D1838" s="84" t="s">
        <v>5872</v>
      </c>
      <c r="E1838" s="84" t="s">
        <v>495</v>
      </c>
      <c r="F1838" s="85">
        <v>1</v>
      </c>
      <c r="G1838" s="86" t="s">
        <v>10036</v>
      </c>
      <c r="H1838" s="86" t="s">
        <v>14</v>
      </c>
      <c r="I1838" s="87">
        <f>VLOOKUP(A1838,'[2]AJUSTE DE VALOR AN_11.5_MED_VIG'!$A$6:$I$6297,9,0)</f>
        <v>11.207245086116302</v>
      </c>
    </row>
    <row r="1839" s="81" customFormat="1" ht="15" customHeight="1">
      <c r="A1839" s="82">
        <v>92461093</v>
      </c>
      <c r="B1839" s="83">
        <v>20</v>
      </c>
      <c r="C1839" s="84" t="s">
        <v>2764</v>
      </c>
      <c r="D1839" s="84" t="s">
        <v>2764</v>
      </c>
      <c r="E1839" s="84" t="s">
        <v>31</v>
      </c>
      <c r="F1839" s="85">
        <v>120</v>
      </c>
      <c r="G1839" s="86" t="s">
        <v>18</v>
      </c>
      <c r="H1839" s="86" t="s">
        <v>19</v>
      </c>
      <c r="I1839" s="87">
        <f>VLOOKUP(A1839,'[2]AJUSTE DE VALOR AN_11.5_MED_VIG'!$A$6:$I$6297,9,0)</f>
        <v>0.17807329122836266</v>
      </c>
    </row>
    <row r="1840" s="81" customFormat="1" ht="15" customHeight="1">
      <c r="A1840" s="82">
        <v>90277503</v>
      </c>
      <c r="B1840" s="83">
        <v>20</v>
      </c>
      <c r="C1840" s="84" t="s">
        <v>8818</v>
      </c>
      <c r="D1840" s="84" t="s">
        <v>8819</v>
      </c>
      <c r="E1840" s="84" t="s">
        <v>229</v>
      </c>
      <c r="F1840" s="85">
        <v>1</v>
      </c>
      <c r="G1840" s="86" t="s">
        <v>10103</v>
      </c>
      <c r="H1840" s="86" t="s">
        <v>14</v>
      </c>
      <c r="I1840" s="87">
        <f>VLOOKUP(A1840,'[2]AJUSTE DE VALOR AN_11.5_MED_VIG'!$A$6:$I$6297,9,0)</f>
        <v>2.0073594511101827</v>
      </c>
    </row>
    <row r="1841" s="81" customFormat="1" ht="15" customHeight="1">
      <c r="A1841" s="82">
        <v>92458955</v>
      </c>
      <c r="B1841" s="83">
        <v>20</v>
      </c>
      <c r="C1841" s="84" t="s">
        <v>9256</v>
      </c>
      <c r="D1841" s="84" t="s">
        <v>9257</v>
      </c>
      <c r="E1841" s="84" t="s">
        <v>603</v>
      </c>
      <c r="F1841" s="85">
        <v>60</v>
      </c>
      <c r="G1841" s="86" t="s">
        <v>18</v>
      </c>
      <c r="H1841" s="86" t="s">
        <v>19</v>
      </c>
      <c r="I1841" s="87">
        <f>VLOOKUP(A1841,'[2]AJUSTE DE VALOR AN_11.5_MED_VIG'!$A$6:$I$6297,9,0)</f>
        <v>0.54216769150757271</v>
      </c>
    </row>
    <row r="1842" s="81" customFormat="1" ht="15" customHeight="1">
      <c r="A1842" s="82">
        <v>90122704</v>
      </c>
      <c r="B1842" s="83">
        <v>20</v>
      </c>
      <c r="C1842" s="84" t="s">
        <v>170</v>
      </c>
      <c r="D1842" s="84" t="s">
        <v>171</v>
      </c>
      <c r="E1842" s="84" t="s">
        <v>50</v>
      </c>
      <c r="F1842" s="85">
        <v>1</v>
      </c>
      <c r="G1842" s="86" t="s">
        <v>10103</v>
      </c>
      <c r="H1842" s="86" t="s">
        <v>14</v>
      </c>
      <c r="I1842" s="87">
        <f>VLOOKUP(A1842,'[2]AJUSTE DE VALOR AN_11.5_MED_VIG'!$A$6:$I$6297,9,0)</f>
        <v>0.53312843121480291</v>
      </c>
    </row>
    <row r="1843" s="81" customFormat="1" ht="15" customHeight="1">
      <c r="A1843" s="82">
        <v>90256786</v>
      </c>
      <c r="B1843" s="83">
        <v>20</v>
      </c>
      <c r="C1843" s="84" t="s">
        <v>240</v>
      </c>
      <c r="D1843" s="84" t="s">
        <v>240</v>
      </c>
      <c r="E1843" s="84" t="s">
        <v>26</v>
      </c>
      <c r="F1843" s="85">
        <v>1</v>
      </c>
      <c r="G1843" s="86" t="s">
        <v>10103</v>
      </c>
      <c r="H1843" s="86" t="s">
        <v>14</v>
      </c>
      <c r="I1843" s="87">
        <f>VLOOKUP(A1843,'[2]AJUSTE DE VALOR AN_11.5_MED_VIG'!$A$6:$I$6297,9,0)</f>
        <v>3.3180891814765112</v>
      </c>
    </row>
    <row r="1844" s="81" customFormat="1" ht="15" customHeight="1">
      <c r="A1844" s="82">
        <v>90303539</v>
      </c>
      <c r="B1844" s="83">
        <v>20</v>
      </c>
      <c r="C1844" s="84" t="s">
        <v>9864</v>
      </c>
      <c r="D1844" s="84" t="s">
        <v>9865</v>
      </c>
      <c r="E1844" s="84" t="s">
        <v>92</v>
      </c>
      <c r="F1844" s="85">
        <v>1</v>
      </c>
      <c r="G1844" s="86" t="s">
        <v>436</v>
      </c>
      <c r="H1844" s="86" t="s">
        <v>14</v>
      </c>
      <c r="I1844" s="87">
        <f>VLOOKUP(A1844,'[2]AJUSTE DE VALOR AN_11.5_MED_VIG'!$A$6:$I$6297,9,0)</f>
        <v>21.203009854419602</v>
      </c>
    </row>
    <row r="1845" s="81" customFormat="1" ht="15" customHeight="1">
      <c r="A1845" s="82">
        <v>90020596</v>
      </c>
      <c r="B1845" s="83">
        <v>20</v>
      </c>
      <c r="C1845" s="84" t="s">
        <v>8138</v>
      </c>
      <c r="D1845" s="84" t="s">
        <v>8138</v>
      </c>
      <c r="E1845" s="84" t="s">
        <v>378</v>
      </c>
      <c r="F1845" s="85">
        <v>1</v>
      </c>
      <c r="G1845" s="86" t="s">
        <v>10077</v>
      </c>
      <c r="H1845" s="86" t="s">
        <v>19</v>
      </c>
      <c r="I1845" s="87">
        <f>VLOOKUP(A1845,'[2]AJUSTE DE VALOR AN_11.5_MED_VIG'!$A$6:$I$6297,9,0)</f>
        <v>0.56534179936526963</v>
      </c>
    </row>
    <row r="1846" s="81" customFormat="1" ht="15" customHeight="1">
      <c r="A1846" s="82">
        <v>90287169</v>
      </c>
      <c r="B1846" s="83">
        <v>20</v>
      </c>
      <c r="C1846" s="84" t="s">
        <v>6986</v>
      </c>
      <c r="D1846" s="84" t="s">
        <v>6987</v>
      </c>
      <c r="E1846" s="84" t="s">
        <v>561</v>
      </c>
      <c r="F1846" s="85">
        <v>1</v>
      </c>
      <c r="G1846" s="86" t="s">
        <v>10036</v>
      </c>
      <c r="H1846" s="86" t="s">
        <v>14</v>
      </c>
      <c r="I1846" s="87">
        <f>VLOOKUP(A1846,'[2]AJUSTE DE VALOR AN_11.5_MED_VIG'!$A$6:$I$6297,9,0)</f>
        <v>13.646844517273102</v>
      </c>
    </row>
    <row r="1847" s="81" customFormat="1" ht="15" customHeight="1">
      <c r="A1847" s="82">
        <v>90351037</v>
      </c>
      <c r="B1847" s="83">
        <v>20</v>
      </c>
      <c r="C1847" s="84" t="s">
        <v>9643</v>
      </c>
      <c r="D1847" s="84" t="s">
        <v>9644</v>
      </c>
      <c r="E1847" s="84" t="s">
        <v>139</v>
      </c>
      <c r="F1847" s="85">
        <v>10</v>
      </c>
      <c r="G1847" s="86" t="s">
        <v>10077</v>
      </c>
      <c r="H1847" s="86" t="s">
        <v>19</v>
      </c>
      <c r="I1847" s="87">
        <f>VLOOKUP(A1847,'[2]AJUSTE DE VALOR AN_11.5_MED_VIG'!$A$6:$I$6297,9,0)</f>
        <v>1.5071113490677726</v>
      </c>
    </row>
    <row r="1848" s="81" customFormat="1" ht="15" customHeight="1">
      <c r="A1848" s="82">
        <v>90123956</v>
      </c>
      <c r="B1848" s="83">
        <v>20</v>
      </c>
      <c r="C1848" s="84" t="s">
        <v>1838</v>
      </c>
      <c r="D1848" s="84" t="s">
        <v>1839</v>
      </c>
      <c r="E1848" s="84" t="s">
        <v>50</v>
      </c>
      <c r="F1848" s="85">
        <v>1</v>
      </c>
      <c r="G1848" s="86" t="s">
        <v>13</v>
      </c>
      <c r="H1848" s="86" t="s">
        <v>14</v>
      </c>
      <c r="I1848" s="87">
        <f>VLOOKUP(A1848,'[2]AJUSTE DE VALOR AN_11.5_MED_VIG'!$A$6:$I$6297,9,0)</f>
        <v>7.55865173788838</v>
      </c>
    </row>
    <row r="1849" s="81" customFormat="1" ht="15" customHeight="1">
      <c r="A1849" s="82">
        <v>92470181</v>
      </c>
      <c r="B1849" s="83">
        <v>20</v>
      </c>
      <c r="C1849" s="84" t="s">
        <v>5185</v>
      </c>
      <c r="D1849" s="84" t="s">
        <v>5186</v>
      </c>
      <c r="E1849" s="84" t="s">
        <v>603</v>
      </c>
      <c r="F1849" s="85">
        <v>10</v>
      </c>
      <c r="G1849" s="86" t="s">
        <v>10077</v>
      </c>
      <c r="H1849" s="86" t="s">
        <v>19</v>
      </c>
      <c r="I1849" s="87">
        <f>VLOOKUP(A1849,'[2]AJUSTE DE VALOR AN_11.5_MED_VIG'!$A$6:$I$6297,9,0)</f>
        <v>2.2939157648286947</v>
      </c>
    </row>
    <row r="1850" s="81" customFormat="1" ht="15" customHeight="1">
      <c r="A1850" s="82">
        <v>90145232</v>
      </c>
      <c r="B1850" s="83">
        <v>20</v>
      </c>
      <c r="C1850" s="84" t="s">
        <v>5246</v>
      </c>
      <c r="D1850" s="84" t="s">
        <v>5247</v>
      </c>
      <c r="E1850" s="84" t="s">
        <v>17</v>
      </c>
      <c r="F1850" s="85">
        <v>1</v>
      </c>
      <c r="G1850" s="86" t="s">
        <v>436</v>
      </c>
      <c r="H1850" s="86" t="s">
        <v>14</v>
      </c>
      <c r="I1850" s="87">
        <f>VLOOKUP(A1850,'[2]AJUSTE DE VALOR AN_11.5_MED_VIG'!$A$6:$I$6297,9,0)</f>
        <v>28.814015915266964</v>
      </c>
    </row>
    <row r="1851" s="81" customFormat="1" ht="15" customHeight="1">
      <c r="A1851" s="82">
        <v>92399401</v>
      </c>
      <c r="B1851" s="83">
        <v>20</v>
      </c>
      <c r="C1851" s="84" t="s">
        <v>2353</v>
      </c>
      <c r="D1851" s="84" t="s">
        <v>2353</v>
      </c>
      <c r="E1851" s="84" t="s">
        <v>17</v>
      </c>
      <c r="F1851" s="85">
        <v>1</v>
      </c>
      <c r="G1851" s="86" t="s">
        <v>10103</v>
      </c>
      <c r="H1851" s="86" t="s">
        <v>14</v>
      </c>
      <c r="I1851" s="87">
        <f>VLOOKUP(A1851,'[2]AJUSTE DE VALOR AN_11.5_MED_VIG'!$A$6:$I$6297,9,0)</f>
        <v>9.8030303644348802</v>
      </c>
    </row>
    <row r="1852" s="81" customFormat="1" ht="15" customHeight="1">
      <c r="A1852" s="82">
        <v>92423973</v>
      </c>
      <c r="B1852" s="83">
        <v>20</v>
      </c>
      <c r="C1852" s="84" t="s">
        <v>3753</v>
      </c>
      <c r="D1852" s="84" t="s">
        <v>3751</v>
      </c>
      <c r="E1852" s="84" t="s">
        <v>50</v>
      </c>
      <c r="F1852" s="85">
        <v>1</v>
      </c>
      <c r="G1852" s="86" t="s">
        <v>64</v>
      </c>
      <c r="H1852" s="86" t="s">
        <v>14</v>
      </c>
      <c r="I1852" s="87">
        <f>VLOOKUP(A1852,'[2]AJUSTE DE VALOR AN_11.5_MED_VIG'!$A$6:$I$6297,9,0)</f>
        <v>1.521446495045377</v>
      </c>
    </row>
    <row r="1853" s="81" customFormat="1" ht="15" customHeight="1">
      <c r="A1853" s="82">
        <v>90259840</v>
      </c>
      <c r="B1853" s="83">
        <v>20</v>
      </c>
      <c r="C1853" s="84" t="s">
        <v>938</v>
      </c>
      <c r="D1853" s="84" t="s">
        <v>938</v>
      </c>
      <c r="E1853" s="84" t="s">
        <v>244</v>
      </c>
      <c r="F1853" s="85">
        <v>1</v>
      </c>
      <c r="G1853" s="86" t="s">
        <v>64</v>
      </c>
      <c r="H1853" s="86" t="s">
        <v>14</v>
      </c>
      <c r="I1853" s="87">
        <f>VLOOKUP(A1853,'[2]AJUSTE DE VALOR AN_11.5_MED_VIG'!$A$6:$I$6297,9,0)</f>
        <v>2.9079715777397999</v>
      </c>
    </row>
    <row r="1854" s="81" customFormat="1" ht="15" customHeight="1">
      <c r="A1854" s="82">
        <v>90250079</v>
      </c>
      <c r="B1854" s="83">
        <v>20</v>
      </c>
      <c r="C1854" s="84" t="s">
        <v>9436</v>
      </c>
      <c r="D1854" s="84" t="s">
        <v>9436</v>
      </c>
      <c r="E1854" s="84" t="s">
        <v>131</v>
      </c>
      <c r="F1854" s="85">
        <v>1</v>
      </c>
      <c r="G1854" s="86" t="s">
        <v>10103</v>
      </c>
      <c r="H1854" s="86" t="s">
        <v>14</v>
      </c>
      <c r="I1854" s="87">
        <f>VLOOKUP(A1854,'[2]AJUSTE DE VALOR AN_11.5_MED_VIG'!$A$6:$I$6297,9,0)</f>
        <v>1.7764578000000002</v>
      </c>
    </row>
    <row r="1855" s="81" customFormat="1" ht="15" customHeight="1">
      <c r="A1855" s="82">
        <v>90270193</v>
      </c>
      <c r="B1855" s="83">
        <v>20</v>
      </c>
      <c r="C1855" s="84" t="s">
        <v>4286</v>
      </c>
      <c r="D1855" s="84" t="s">
        <v>4287</v>
      </c>
      <c r="E1855" s="84" t="s">
        <v>603</v>
      </c>
      <c r="F1855" s="85">
        <v>1</v>
      </c>
      <c r="G1855" s="86" t="s">
        <v>64</v>
      </c>
      <c r="H1855" s="86" t="s">
        <v>14</v>
      </c>
      <c r="I1855" s="87">
        <f>VLOOKUP(A1855,'[2]AJUSTE DE VALOR AN_11.5_MED_VIG'!$A$6:$I$6297,9,0)</f>
        <v>1.49</v>
      </c>
    </row>
    <row r="1856" s="81" customFormat="1" ht="15" customHeight="1">
      <c r="A1856" s="82">
        <v>90216946</v>
      </c>
      <c r="B1856" s="83">
        <v>20</v>
      </c>
      <c r="C1856" s="84" t="s">
        <v>6467</v>
      </c>
      <c r="D1856" s="84" t="s">
        <v>6468</v>
      </c>
      <c r="E1856" s="84" t="s">
        <v>17</v>
      </c>
      <c r="F1856" s="85">
        <v>1</v>
      </c>
      <c r="G1856" s="86" t="s">
        <v>10103</v>
      </c>
      <c r="H1856" s="86" t="s">
        <v>14</v>
      </c>
      <c r="I1856" s="87">
        <f>VLOOKUP(A1856,'[2]AJUSTE DE VALOR AN_11.5_MED_VIG'!$A$6:$I$6297,9,0)</f>
        <v>7.507505474038962</v>
      </c>
    </row>
    <row r="1857" s="81" customFormat="1" ht="15" customHeight="1">
      <c r="A1857" s="82">
        <v>90145208</v>
      </c>
      <c r="B1857" s="83">
        <v>20</v>
      </c>
      <c r="C1857" s="84" t="s">
        <v>272</v>
      </c>
      <c r="D1857" s="84" t="s">
        <v>272</v>
      </c>
      <c r="E1857" s="84" t="s">
        <v>17</v>
      </c>
      <c r="F1857" s="85">
        <v>1</v>
      </c>
      <c r="G1857" s="86" t="s">
        <v>10103</v>
      </c>
      <c r="H1857" s="86" t="s">
        <v>14</v>
      </c>
      <c r="I1857" s="87">
        <f>VLOOKUP(A1857,'[2]AJUSTE DE VALOR AN_11.5_MED_VIG'!$A$6:$I$6297,9,0)</f>
        <v>0.25077881255531032</v>
      </c>
    </row>
    <row r="1858" s="81" customFormat="1" ht="15" customHeight="1">
      <c r="A1858" s="82">
        <v>90878647</v>
      </c>
      <c r="B1858" s="83">
        <v>20</v>
      </c>
      <c r="C1858" s="84" t="s">
        <v>6400</v>
      </c>
      <c r="D1858" s="84" t="s">
        <v>6401</v>
      </c>
      <c r="E1858" s="84" t="s">
        <v>5641</v>
      </c>
      <c r="F1858" s="85">
        <v>50</v>
      </c>
      <c r="G1858" s="86" t="s">
        <v>18</v>
      </c>
      <c r="H1858" s="86" t="s">
        <v>19</v>
      </c>
      <c r="I1858" s="87">
        <f>VLOOKUP(A1858,'[2]AJUSTE DE VALOR AN_11.5_MED_VIG'!$A$6:$I$6297,9,0)</f>
        <v>4.1278925033019682</v>
      </c>
    </row>
    <row r="1859" s="81" customFormat="1" ht="15" customHeight="1">
      <c r="A1859" s="82">
        <v>92460720</v>
      </c>
      <c r="B1859" s="83">
        <v>20</v>
      </c>
      <c r="C1859" s="84" t="s">
        <v>4948</v>
      </c>
      <c r="D1859" s="84" t="s">
        <v>4950</v>
      </c>
      <c r="E1859" s="84" t="s">
        <v>414</v>
      </c>
      <c r="F1859" s="85">
        <v>1</v>
      </c>
      <c r="G1859" s="86" t="s">
        <v>10103</v>
      </c>
      <c r="H1859" s="86" t="s">
        <v>14</v>
      </c>
      <c r="I1859" s="87">
        <f>VLOOKUP(A1859,'[2]AJUSTE DE VALOR AN_11.5_MED_VIG'!$A$6:$I$6297,9,0)</f>
        <v>0.76949300469161697</v>
      </c>
    </row>
    <row r="1860" s="81" customFormat="1" ht="15" customHeight="1">
      <c r="A1860" s="85">
        <v>90262450</v>
      </c>
      <c r="B1860" s="83">
        <v>20</v>
      </c>
      <c r="C1860" s="84" t="s">
        <v>9763</v>
      </c>
      <c r="D1860" s="84" t="s">
        <v>9764</v>
      </c>
      <c r="E1860" s="84" t="s">
        <v>146</v>
      </c>
      <c r="F1860" s="85">
        <v>1</v>
      </c>
      <c r="G1860" s="86" t="s">
        <v>10103</v>
      </c>
      <c r="H1860" s="86" t="s">
        <v>14</v>
      </c>
      <c r="I1860" s="87">
        <f>VLOOKUP(A1860,'[2]AJUSTE DE VALOR AN_11.5_MED_VIG'!$A$6:$I$6297,9,0)</f>
        <v>3.4089098729709963</v>
      </c>
    </row>
    <row r="1861" s="81" customFormat="1" ht="15" customHeight="1">
      <c r="A1861" s="82">
        <v>90227441</v>
      </c>
      <c r="B1861" s="83">
        <v>20</v>
      </c>
      <c r="C1861" s="84" t="s">
        <v>3265</v>
      </c>
      <c r="D1861" s="84" t="s">
        <v>3265</v>
      </c>
      <c r="E1861" s="84" t="s">
        <v>59</v>
      </c>
      <c r="F1861" s="85">
        <v>1</v>
      </c>
      <c r="G1861" s="86" t="s">
        <v>10103</v>
      </c>
      <c r="H1861" s="86" t="s">
        <v>14</v>
      </c>
      <c r="I1861" s="87">
        <f>VLOOKUP(A1861,'[2]AJUSTE DE VALOR AN_11.5_MED_VIG'!$A$6:$I$6297,9,0)</f>
        <v>4.9766915041159185</v>
      </c>
    </row>
    <row r="1862" s="81" customFormat="1" ht="15" customHeight="1">
      <c r="A1862" s="82">
        <v>90283716</v>
      </c>
      <c r="B1862" s="83">
        <v>20</v>
      </c>
      <c r="C1862" s="84" t="s">
        <v>1178</v>
      </c>
      <c r="D1862" s="84" t="s">
        <v>1178</v>
      </c>
      <c r="E1862" s="84" t="s">
        <v>836</v>
      </c>
      <c r="F1862" s="85">
        <v>1</v>
      </c>
      <c r="G1862" s="86" t="s">
        <v>10103</v>
      </c>
      <c r="H1862" s="86" t="s">
        <v>14</v>
      </c>
      <c r="I1862" s="87">
        <f>VLOOKUP(A1862,'[2]AJUSTE DE VALOR AN_11.5_MED_VIG'!$A$6:$I$6297,9,0)</f>
        <v>0.65140202062444619</v>
      </c>
    </row>
    <row r="1863" s="81" customFormat="1" ht="15" customHeight="1">
      <c r="A1863" s="82">
        <v>90285271</v>
      </c>
      <c r="B1863" s="83">
        <v>20</v>
      </c>
      <c r="C1863" s="84" t="s">
        <v>2783</v>
      </c>
      <c r="D1863" s="84" t="s">
        <v>2785</v>
      </c>
      <c r="E1863" s="84" t="s">
        <v>69</v>
      </c>
      <c r="F1863" s="85">
        <v>1</v>
      </c>
      <c r="G1863" s="86" t="s">
        <v>10103</v>
      </c>
      <c r="H1863" s="86" t="s">
        <v>14</v>
      </c>
      <c r="I1863" s="87">
        <f>VLOOKUP(A1863,'[2]AJUSTE DE VALOR AN_11.5_MED_VIG'!$A$6:$I$6297,9,0)</f>
        <v>0.48690332024196953</v>
      </c>
    </row>
    <row r="1864" s="81" customFormat="1" ht="15" customHeight="1">
      <c r="A1864" s="82">
        <v>92401775</v>
      </c>
      <c r="B1864" s="83">
        <v>20</v>
      </c>
      <c r="C1864" s="84" t="s">
        <v>3541</v>
      </c>
      <c r="D1864" s="84" t="s">
        <v>3541</v>
      </c>
      <c r="E1864" s="84" t="s">
        <v>24</v>
      </c>
      <c r="F1864" s="85">
        <v>200</v>
      </c>
      <c r="G1864" s="86" t="s">
        <v>10116</v>
      </c>
      <c r="H1864" s="86" t="s">
        <v>19</v>
      </c>
      <c r="I1864" s="87">
        <f>VLOOKUP(A1864,'[2]AJUSTE DE VALOR AN_11.5_MED_VIG'!$A$6:$I$6297,9,0)</f>
        <v>3.2376962041520484e-002</v>
      </c>
    </row>
    <row r="1865" s="81" customFormat="1" ht="15" customHeight="1">
      <c r="A1865" s="82">
        <v>90122500</v>
      </c>
      <c r="B1865" s="83">
        <v>20</v>
      </c>
      <c r="C1865" s="84" t="s">
        <v>5710</v>
      </c>
      <c r="D1865" s="84" t="s">
        <v>5712</v>
      </c>
      <c r="E1865" s="84" t="s">
        <v>554</v>
      </c>
      <c r="F1865" s="85">
        <v>1</v>
      </c>
      <c r="G1865" s="86" t="s">
        <v>10036</v>
      </c>
      <c r="H1865" s="86" t="s">
        <v>14</v>
      </c>
      <c r="I1865" s="87">
        <f>VLOOKUP(A1865,'[2]AJUSTE DE VALOR AN_11.5_MED_VIG'!$A$6:$I$6297,9,0)</f>
        <v>8.0403102957537307</v>
      </c>
    </row>
    <row r="1866" s="81" customFormat="1" ht="15" customHeight="1">
      <c r="A1866" s="82">
        <v>92456286</v>
      </c>
      <c r="B1866" s="83">
        <v>20</v>
      </c>
      <c r="C1866" s="84" t="s">
        <v>8131</v>
      </c>
      <c r="D1866" s="84" t="s">
        <v>8131</v>
      </c>
      <c r="E1866" s="84" t="s">
        <v>17</v>
      </c>
      <c r="F1866" s="85">
        <v>1</v>
      </c>
      <c r="G1866" s="86" t="s">
        <v>10103</v>
      </c>
      <c r="H1866" s="86" t="s">
        <v>14</v>
      </c>
      <c r="I1866" s="87">
        <f>VLOOKUP(A1866,'[2]AJUSTE DE VALOR AN_11.5_MED_VIG'!$A$6:$I$6297,9,0)</f>
        <v>4.6738547769013383</v>
      </c>
    </row>
    <row r="1867" s="81" customFormat="1" ht="15" customHeight="1">
      <c r="A1867" s="82">
        <v>90219201</v>
      </c>
      <c r="B1867" s="83">
        <v>20</v>
      </c>
      <c r="C1867" s="84" t="s">
        <v>3093</v>
      </c>
      <c r="D1867" s="84" t="s">
        <v>3094</v>
      </c>
      <c r="E1867" s="84" t="s">
        <v>69</v>
      </c>
      <c r="F1867" s="85">
        <v>1</v>
      </c>
      <c r="G1867" s="86" t="s">
        <v>64</v>
      </c>
      <c r="H1867" s="86" t="s">
        <v>14</v>
      </c>
      <c r="I1867" s="87">
        <f>VLOOKUP(A1867,'[2]AJUSTE DE VALOR AN_11.5_MED_VIG'!$A$6:$I$6297,9,0)</f>
        <v>2.3923871442513227</v>
      </c>
    </row>
    <row r="1868" s="81" customFormat="1" ht="15" customHeight="1">
      <c r="A1868" s="82">
        <v>92405975</v>
      </c>
      <c r="B1868" s="83">
        <v>20</v>
      </c>
      <c r="C1868" s="84" t="s">
        <v>4055</v>
      </c>
      <c r="D1868" s="84" t="s">
        <v>4056</v>
      </c>
      <c r="E1868" s="84" t="s">
        <v>603</v>
      </c>
      <c r="F1868" s="85">
        <v>50</v>
      </c>
      <c r="G1868" s="86" t="s">
        <v>10077</v>
      </c>
      <c r="H1868" s="86" t="s">
        <v>19</v>
      </c>
      <c r="I1868" s="87">
        <f>VLOOKUP(A1868,'[2]AJUSTE DE VALOR AN_11.5_MED_VIG'!$A$6:$I$6297,9,0)</f>
        <v>1.4002150360301997</v>
      </c>
    </row>
    <row r="1869" s="81" customFormat="1" ht="15" customHeight="1">
      <c r="A1869" s="82">
        <v>90178777</v>
      </c>
      <c r="B1869" s="83">
        <v>20</v>
      </c>
      <c r="C1869" s="84" t="s">
        <v>5599</v>
      </c>
      <c r="D1869" s="84" t="s">
        <v>5600</v>
      </c>
      <c r="E1869" s="84" t="s">
        <v>24</v>
      </c>
      <c r="F1869" s="85">
        <v>1</v>
      </c>
      <c r="G1869" s="86" t="s">
        <v>10103</v>
      </c>
      <c r="H1869" s="86" t="s">
        <v>14</v>
      </c>
      <c r="I1869" s="87">
        <f>VLOOKUP(A1869,'[2]AJUSTE DE VALOR AN_11.5_MED_VIG'!$A$6:$I$6297,9,0)</f>
        <v>0.43971028839520981</v>
      </c>
    </row>
    <row r="1870" s="81" customFormat="1" ht="15" customHeight="1">
      <c r="A1870" s="82">
        <v>90797035</v>
      </c>
      <c r="B1870" s="83">
        <v>20</v>
      </c>
      <c r="C1870" s="84" t="s">
        <v>694</v>
      </c>
      <c r="D1870" s="84" t="s">
        <v>696</v>
      </c>
      <c r="E1870" s="84" t="s">
        <v>683</v>
      </c>
      <c r="F1870" s="85">
        <v>1</v>
      </c>
      <c r="G1870" s="86" t="s">
        <v>10103</v>
      </c>
      <c r="H1870" s="86" t="s">
        <v>14</v>
      </c>
      <c r="I1870" s="87">
        <f>VLOOKUP(A1870,'[2]AJUSTE DE VALOR AN_11.5_MED_VIG'!$A$6:$I$6297,9,0)</f>
        <v>1.6185405011015934</v>
      </c>
    </row>
    <row r="1871" s="81" customFormat="1" ht="15" customHeight="1">
      <c r="A1871" s="82">
        <v>90304667</v>
      </c>
      <c r="B1871" s="83">
        <v>20</v>
      </c>
      <c r="C1871" s="84" t="s">
        <v>2438</v>
      </c>
      <c r="D1871" s="84" t="s">
        <v>2440</v>
      </c>
      <c r="E1871" s="84" t="s">
        <v>504</v>
      </c>
      <c r="F1871" s="85">
        <v>1</v>
      </c>
      <c r="G1871" s="86" t="s">
        <v>10036</v>
      </c>
      <c r="H1871" s="86" t="s">
        <v>14</v>
      </c>
      <c r="I1871" s="87">
        <f>VLOOKUP(A1871,'[2]AJUSTE DE VALOR AN_11.5_MED_VIG'!$A$6:$I$6297,9,0)</f>
        <v>10.549960669883657</v>
      </c>
    </row>
    <row r="1872" s="81" customFormat="1" ht="15" customHeight="1">
      <c r="A1872" s="82">
        <v>92457835</v>
      </c>
      <c r="B1872" s="83">
        <v>20</v>
      </c>
      <c r="C1872" s="84" t="s">
        <v>7820</v>
      </c>
      <c r="D1872" s="84" t="s">
        <v>7820</v>
      </c>
      <c r="E1872" s="84" t="s">
        <v>244</v>
      </c>
      <c r="F1872" s="85">
        <v>1</v>
      </c>
      <c r="G1872" s="86" t="s">
        <v>10103</v>
      </c>
      <c r="H1872" s="86" t="s">
        <v>14</v>
      </c>
      <c r="I1872" s="87">
        <f>VLOOKUP(A1872,'[2]AJUSTE DE VALOR AN_11.5_MED_VIG'!$A$6:$I$6297,9,0)</f>
        <v>1.9302369208802674</v>
      </c>
    </row>
    <row r="1873" s="81" customFormat="1" ht="15" customHeight="1">
      <c r="A1873" s="82">
        <v>90285697</v>
      </c>
      <c r="B1873" s="83">
        <v>20</v>
      </c>
      <c r="C1873" s="84" t="s">
        <v>3449</v>
      </c>
      <c r="D1873" s="84" t="s">
        <v>3450</v>
      </c>
      <c r="E1873" s="84" t="s">
        <v>603</v>
      </c>
      <c r="F1873" s="85">
        <v>1</v>
      </c>
      <c r="G1873" s="86" t="s">
        <v>10036</v>
      </c>
      <c r="H1873" s="86" t="s">
        <v>14</v>
      </c>
      <c r="I1873" s="87">
        <f>VLOOKUP(A1873,'[2]AJUSTE DE VALOR AN_11.5_MED_VIG'!$A$6:$I$6297,9,0)</f>
        <v>0.72238111447063924</v>
      </c>
    </row>
    <row r="1874" s="81" customFormat="1" ht="15" customHeight="1">
      <c r="A1874" s="82">
        <v>92424813</v>
      </c>
      <c r="B1874" s="83">
        <v>20</v>
      </c>
      <c r="C1874" s="84" t="s">
        <v>8757</v>
      </c>
      <c r="D1874" s="84" t="s">
        <v>8758</v>
      </c>
      <c r="E1874" s="84" t="s">
        <v>34</v>
      </c>
      <c r="F1874" s="85">
        <v>1</v>
      </c>
      <c r="G1874" s="86" t="s">
        <v>5137</v>
      </c>
      <c r="H1874" s="86" t="s">
        <v>14</v>
      </c>
      <c r="I1874" s="87">
        <f>VLOOKUP(A1874,'[2]AJUSTE DE VALOR AN_11.5_MED_VIG'!$A$6:$I$6297,9,0)</f>
        <v>5.7265379165147987</v>
      </c>
    </row>
    <row r="1875" s="81" customFormat="1" ht="15" customHeight="1">
      <c r="A1875" s="82">
        <v>92377769</v>
      </c>
      <c r="B1875" s="83">
        <v>20</v>
      </c>
      <c r="C1875" s="84" t="s">
        <v>5716</v>
      </c>
      <c r="D1875" s="84" t="s">
        <v>5691</v>
      </c>
      <c r="E1875" s="84" t="s">
        <v>492</v>
      </c>
      <c r="F1875" s="85">
        <v>1</v>
      </c>
      <c r="G1875" s="86" t="s">
        <v>10103</v>
      </c>
      <c r="H1875" s="86" t="s">
        <v>14</v>
      </c>
      <c r="I1875" s="87">
        <f>VLOOKUP(A1875,'[2]AJUSTE DE VALOR AN_11.5_MED_VIG'!$A$6:$I$6297,9,0)</f>
        <v>0.95654974813376836</v>
      </c>
    </row>
    <row r="1876" s="81" customFormat="1" ht="15" customHeight="1">
      <c r="A1876" s="82">
        <v>92402844</v>
      </c>
      <c r="B1876" s="83">
        <v>20</v>
      </c>
      <c r="C1876" s="84" t="s">
        <v>9669</v>
      </c>
      <c r="D1876" s="84" t="s">
        <v>9670</v>
      </c>
      <c r="E1876" s="84" t="s">
        <v>3564</v>
      </c>
      <c r="F1876" s="85">
        <v>60</v>
      </c>
      <c r="G1876" s="86" t="s">
        <v>10077</v>
      </c>
      <c r="H1876" s="86" t="s">
        <v>19</v>
      </c>
      <c r="I1876" s="87">
        <f>VLOOKUP(A1876,'[2]AJUSTE DE VALOR AN_11.5_MED_VIG'!$A$6:$I$6297,9,0)</f>
        <v>0.47859623226689496</v>
      </c>
    </row>
    <row r="1877" s="81" customFormat="1" ht="15" customHeight="1">
      <c r="A1877" s="82">
        <v>90295285</v>
      </c>
      <c r="B1877" s="83">
        <v>20</v>
      </c>
      <c r="C1877" s="84" t="s">
        <v>7753</v>
      </c>
      <c r="D1877" s="84" t="s">
        <v>7754</v>
      </c>
      <c r="E1877" s="84" t="s">
        <v>603</v>
      </c>
      <c r="F1877" s="85">
        <v>100</v>
      </c>
      <c r="G1877" s="86" t="s">
        <v>18</v>
      </c>
      <c r="H1877" s="86" t="s">
        <v>19</v>
      </c>
      <c r="I1877" s="87">
        <f>VLOOKUP(A1877,'[2]AJUSTE DE VALOR AN_11.5_MED_VIG'!$A$6:$I$6297,9,0)</f>
        <v>4.7111816613772471e-002</v>
      </c>
    </row>
    <row r="1878" s="81" customFormat="1" ht="15" customHeight="1">
      <c r="A1878" s="82">
        <v>92465650</v>
      </c>
      <c r="B1878" s="83">
        <v>20</v>
      </c>
      <c r="C1878" s="84" t="s">
        <v>2125</v>
      </c>
      <c r="D1878" s="84" t="s">
        <v>2126</v>
      </c>
      <c r="E1878" s="84" t="s">
        <v>455</v>
      </c>
      <c r="F1878" s="85">
        <v>1</v>
      </c>
      <c r="G1878" s="86" t="s">
        <v>10103</v>
      </c>
      <c r="H1878" s="86" t="s">
        <v>14</v>
      </c>
      <c r="I1878" s="87">
        <f>VLOOKUP(A1878,'[2]AJUSTE DE VALOR AN_11.5_MED_VIG'!$A$6:$I$6297,9,0)</f>
        <v>1.4462893711843923</v>
      </c>
    </row>
    <row r="1879" s="81" customFormat="1" ht="15" customHeight="1">
      <c r="A1879" s="82">
        <v>92423396</v>
      </c>
      <c r="B1879" s="83">
        <v>20</v>
      </c>
      <c r="C1879" s="84" t="s">
        <v>2117</v>
      </c>
      <c r="D1879" s="84" t="s">
        <v>2118</v>
      </c>
      <c r="E1879" s="84" t="s">
        <v>146</v>
      </c>
      <c r="F1879" s="85">
        <v>1</v>
      </c>
      <c r="G1879" s="86" t="s">
        <v>436</v>
      </c>
      <c r="H1879" s="86" t="s">
        <v>14</v>
      </c>
      <c r="I1879" s="87">
        <f>VLOOKUP(A1879,'[2]AJUSTE DE VALOR AN_11.5_MED_VIG'!$A$6:$I$6297,9,0)</f>
        <v>8.9139331724680915</v>
      </c>
    </row>
    <row r="1880" s="81" customFormat="1" ht="15" customHeight="1">
      <c r="A1880" s="82">
        <v>90210638</v>
      </c>
      <c r="B1880" s="83">
        <v>20</v>
      </c>
      <c r="C1880" s="84" t="s">
        <v>4383</v>
      </c>
      <c r="D1880" s="84" t="s">
        <v>4385</v>
      </c>
      <c r="E1880" s="84" t="s">
        <v>31</v>
      </c>
      <c r="F1880" s="85">
        <v>1</v>
      </c>
      <c r="G1880" s="86" t="s">
        <v>64</v>
      </c>
      <c r="H1880" s="86" t="s">
        <v>14</v>
      </c>
      <c r="I1880" s="87">
        <f>VLOOKUP(A1880,'[2]AJUSTE DE VALOR AN_11.5_MED_VIG'!$A$6:$I$6297,9,0)</f>
        <v>2.8166417031219555</v>
      </c>
    </row>
    <row r="1881" s="81" customFormat="1" ht="15" customHeight="1">
      <c r="A1881" s="82">
        <v>90294602</v>
      </c>
      <c r="B1881" s="83">
        <v>20</v>
      </c>
      <c r="C1881" s="84" t="s">
        <v>6746</v>
      </c>
      <c r="D1881" s="84" t="s">
        <v>6757</v>
      </c>
      <c r="E1881" s="84" t="s">
        <v>244</v>
      </c>
      <c r="F1881" s="85">
        <v>1</v>
      </c>
      <c r="G1881" s="86" t="s">
        <v>10103</v>
      </c>
      <c r="H1881" s="86" t="s">
        <v>14</v>
      </c>
      <c r="I1881" s="87">
        <f>VLOOKUP(A1881,'[2]AJUSTE DE VALOR AN_11.5_MED_VIG'!$A$6:$I$6297,9,0)</f>
        <v>1.184863014435056</v>
      </c>
    </row>
    <row r="1882" s="81" customFormat="1" ht="15" customHeight="1">
      <c r="A1882" s="82">
        <v>90151500</v>
      </c>
      <c r="B1882" s="83">
        <v>20</v>
      </c>
      <c r="C1882" s="84" t="s">
        <v>8836</v>
      </c>
      <c r="D1882" s="84" t="s">
        <v>8836</v>
      </c>
      <c r="E1882" s="84" t="s">
        <v>39</v>
      </c>
      <c r="F1882" s="85">
        <v>1</v>
      </c>
      <c r="G1882" s="86" t="s">
        <v>10103</v>
      </c>
      <c r="H1882" s="86" t="s">
        <v>14</v>
      </c>
      <c r="I1882" s="87">
        <f>VLOOKUP(A1882,'[2]AJUSTE DE VALOR AN_11.5_MED_VIG'!$A$6:$I$6297,9,0)</f>
        <v>2.1368794947403522</v>
      </c>
    </row>
    <row r="1883" s="81" customFormat="1" ht="15" customHeight="1">
      <c r="A1883" s="82">
        <v>90239830</v>
      </c>
      <c r="B1883" s="83">
        <v>20</v>
      </c>
      <c r="C1883" s="84" t="s">
        <v>2069</v>
      </c>
      <c r="D1883" s="84" t="s">
        <v>2069</v>
      </c>
      <c r="E1883" s="84" t="s">
        <v>29</v>
      </c>
      <c r="F1883" s="85">
        <v>1</v>
      </c>
      <c r="G1883" s="86" t="s">
        <v>64</v>
      </c>
      <c r="H1883" s="86" t="s">
        <v>14</v>
      </c>
      <c r="I1883" s="87">
        <f>VLOOKUP(A1883,'[2]AJUSTE DE VALOR AN_11.5_MED_VIG'!$A$6:$I$6297,9,0)</f>
        <v>6.2197505176737256</v>
      </c>
    </row>
    <row r="1884" s="81" customFormat="1" ht="15" customHeight="1">
      <c r="A1884" s="82">
        <v>90156781</v>
      </c>
      <c r="B1884" s="83">
        <v>20</v>
      </c>
      <c r="C1884" s="84" t="s">
        <v>3256</v>
      </c>
      <c r="D1884" s="84" t="s">
        <v>3257</v>
      </c>
      <c r="E1884" s="84" t="s">
        <v>36</v>
      </c>
      <c r="F1884" s="85">
        <v>1</v>
      </c>
      <c r="G1884" s="86" t="s">
        <v>436</v>
      </c>
      <c r="H1884" s="86" t="s">
        <v>14</v>
      </c>
      <c r="I1884" s="87">
        <f>VLOOKUP(A1884,'[2]AJUSTE DE VALOR AN_11.5_MED_VIG'!$A$6:$I$6297,9,0)</f>
        <v>1.3348348040568865</v>
      </c>
    </row>
    <row r="1885" s="81" customFormat="1" ht="15" customHeight="1">
      <c r="A1885" s="82">
        <v>92380018</v>
      </c>
      <c r="B1885" s="83">
        <v>20</v>
      </c>
      <c r="C1885" s="84" t="s">
        <v>4638</v>
      </c>
      <c r="D1885" s="84" t="s">
        <v>4635</v>
      </c>
      <c r="E1885" s="84" t="s">
        <v>17</v>
      </c>
      <c r="F1885" s="85">
        <v>1</v>
      </c>
      <c r="G1885" s="86" t="s">
        <v>10103</v>
      </c>
      <c r="H1885" s="86" t="s">
        <v>14</v>
      </c>
      <c r="I1885" s="87">
        <f>VLOOKUP(A1885,'[2]AJUSTE DE VALOR AN_11.5_MED_VIG'!$A$6:$I$6297,9,0)</f>
        <v>0.43424902606980159</v>
      </c>
    </row>
    <row r="1886" s="81" customFormat="1" ht="15" customHeight="1">
      <c r="A1886" s="82">
        <v>92404766</v>
      </c>
      <c r="B1886" s="83">
        <v>20</v>
      </c>
      <c r="C1886" s="84" t="s">
        <v>4656</v>
      </c>
      <c r="D1886" s="84" t="s">
        <v>4657</v>
      </c>
      <c r="E1886" s="84" t="s">
        <v>334</v>
      </c>
      <c r="F1886" s="85">
        <v>1</v>
      </c>
      <c r="G1886" s="86" t="s">
        <v>64</v>
      </c>
      <c r="H1886" s="86" t="s">
        <v>14</v>
      </c>
      <c r="I1886" s="87">
        <f>VLOOKUP(A1886,'[2]AJUSTE DE VALOR AN_11.5_MED_VIG'!$A$6:$I$6297,9,0)</f>
        <v>0.89307358759303346</v>
      </c>
    </row>
    <row r="1887" s="81" customFormat="1" ht="15" customHeight="1">
      <c r="A1887" s="82">
        <v>90269667</v>
      </c>
      <c r="B1887" s="83">
        <v>20</v>
      </c>
      <c r="C1887" s="84" t="s">
        <v>9164</v>
      </c>
      <c r="D1887" s="84" t="s">
        <v>9165</v>
      </c>
      <c r="E1887" s="84" t="s">
        <v>603</v>
      </c>
      <c r="F1887" s="85">
        <v>150</v>
      </c>
      <c r="G1887" s="86" t="s">
        <v>18</v>
      </c>
      <c r="H1887" s="86" t="s">
        <v>19</v>
      </c>
      <c r="I1887" s="87">
        <f>VLOOKUP(A1887,'[2]AJUSTE DE VALOR AN_11.5_MED_VIG'!$A$6:$I$6297,9,0)</f>
        <v>0.10731116431768167</v>
      </c>
    </row>
    <row r="1888" s="81" customFormat="1" ht="15" customHeight="1">
      <c r="A1888" s="82">
        <v>90265173</v>
      </c>
      <c r="B1888" s="83">
        <v>20</v>
      </c>
      <c r="C1888" s="84" t="s">
        <v>4741</v>
      </c>
      <c r="D1888" s="84" t="s">
        <v>4744</v>
      </c>
      <c r="E1888" s="84" t="s">
        <v>244</v>
      </c>
      <c r="F1888" s="85">
        <v>1</v>
      </c>
      <c r="G1888" s="86" t="s">
        <v>64</v>
      </c>
      <c r="H1888" s="86" t="s">
        <v>14</v>
      </c>
      <c r="I1888" s="87">
        <f>VLOOKUP(A1888,'[2]AJUSTE DE VALOR AN_11.5_MED_VIG'!$A$6:$I$6297,9,0)</f>
        <v>16.049425526425154</v>
      </c>
    </row>
    <row r="1889" s="81" customFormat="1" ht="15" customHeight="1">
      <c r="A1889" s="82">
        <v>90164083</v>
      </c>
      <c r="B1889" s="83">
        <v>20</v>
      </c>
      <c r="C1889" s="84" t="s">
        <v>7374</v>
      </c>
      <c r="D1889" s="84" t="s">
        <v>7375</v>
      </c>
      <c r="E1889" s="84" t="s">
        <v>991</v>
      </c>
      <c r="F1889" s="85">
        <v>1</v>
      </c>
      <c r="G1889" s="86" t="s">
        <v>436</v>
      </c>
      <c r="H1889" s="86" t="s">
        <v>14</v>
      </c>
      <c r="I1889" s="87">
        <f>VLOOKUP(A1889,'[2]AJUSTE DE VALOR AN_11.5_MED_VIG'!$A$6:$I$6297,9,0)</f>
        <v>1.7054998115183249</v>
      </c>
    </row>
    <row r="1890" s="81" customFormat="1" ht="15" customHeight="1">
      <c r="A1890" s="82">
        <v>90264096</v>
      </c>
      <c r="B1890" s="83">
        <v>20</v>
      </c>
      <c r="C1890" s="84" t="s">
        <v>4668</v>
      </c>
      <c r="D1890" s="84" t="s">
        <v>4669</v>
      </c>
      <c r="E1890" s="84" t="s">
        <v>69</v>
      </c>
      <c r="F1890" s="85">
        <v>1</v>
      </c>
      <c r="G1890" s="86" t="s">
        <v>10103</v>
      </c>
      <c r="H1890" s="86" t="s">
        <v>14</v>
      </c>
      <c r="I1890" s="87">
        <f>VLOOKUP(A1890,'[2]AJUSTE DE VALOR AN_11.5_MED_VIG'!$A$6:$I$6297,9,0)</f>
        <v>0.93530022001976842</v>
      </c>
    </row>
    <row r="1891" s="81" customFormat="1" ht="15" customHeight="1">
      <c r="A1891" s="82">
        <v>92249647</v>
      </c>
      <c r="B1891" s="83">
        <v>20</v>
      </c>
      <c r="C1891" s="84" t="s">
        <v>1582</v>
      </c>
      <c r="D1891" s="84" t="s">
        <v>1583</v>
      </c>
      <c r="E1891" s="84" t="s">
        <v>139</v>
      </c>
      <c r="F1891" s="85">
        <v>1</v>
      </c>
      <c r="G1891" s="86" t="s">
        <v>10103</v>
      </c>
      <c r="H1891" s="86" t="s">
        <v>14</v>
      </c>
      <c r="I1891" s="87">
        <f>VLOOKUP(A1891,'[2]AJUSTE DE VALOR AN_11.5_MED_VIG'!$A$6:$I$6297,9,0)</f>
        <v>3.4859769593852947</v>
      </c>
    </row>
    <row r="1892" s="81" customFormat="1" ht="15" customHeight="1">
      <c r="A1892" s="82">
        <v>90152859</v>
      </c>
      <c r="B1892" s="83">
        <v>20</v>
      </c>
      <c r="C1892" s="84" t="s">
        <v>4948</v>
      </c>
      <c r="D1892" s="84" t="s">
        <v>4948</v>
      </c>
      <c r="E1892" s="84" t="s">
        <v>39</v>
      </c>
      <c r="F1892" s="85">
        <v>1</v>
      </c>
      <c r="G1892" s="86" t="s">
        <v>10103</v>
      </c>
      <c r="H1892" s="86" t="s">
        <v>14</v>
      </c>
      <c r="I1892" s="87">
        <f>VLOOKUP(A1892,'[2]AJUSTE DE VALOR AN_11.5_MED_VIG'!$A$6:$I$6297,9,0)</f>
        <v>0.57553538739290089</v>
      </c>
    </row>
    <row r="1893" s="81" customFormat="1" ht="15" customHeight="1">
      <c r="A1893" s="82">
        <v>90223098</v>
      </c>
      <c r="B1893" s="83">
        <v>20</v>
      </c>
      <c r="C1893" s="84" t="s">
        <v>8995</v>
      </c>
      <c r="D1893" s="84" t="s">
        <v>8998</v>
      </c>
      <c r="E1893" s="84" t="s">
        <v>871</v>
      </c>
      <c r="F1893" s="85">
        <v>1</v>
      </c>
      <c r="G1893" s="86" t="s">
        <v>10036</v>
      </c>
      <c r="H1893" s="86" t="s">
        <v>14</v>
      </c>
      <c r="I1893" s="87">
        <f>VLOOKUP(A1893,'[2]AJUSTE DE VALOR AN_11.5_MED_VIG'!$A$6:$I$6297,9,0)</f>
        <v>61.157404880772312</v>
      </c>
    </row>
    <row r="1894" s="81" customFormat="1" ht="15" customHeight="1">
      <c r="A1894" s="82">
        <v>92443354</v>
      </c>
      <c r="B1894" s="83">
        <v>20</v>
      </c>
      <c r="C1894" s="84" t="s">
        <v>2070</v>
      </c>
      <c r="D1894" s="84" t="s">
        <v>2071</v>
      </c>
      <c r="E1894" s="84" t="s">
        <v>78</v>
      </c>
      <c r="F1894" s="85">
        <v>1</v>
      </c>
      <c r="G1894" s="86" t="s">
        <v>10103</v>
      </c>
      <c r="H1894" s="86" t="s">
        <v>14</v>
      </c>
      <c r="I1894" s="87">
        <f>VLOOKUP(A1894,'[2]AJUSTE DE VALOR AN_11.5_MED_VIG'!$A$6:$I$6297,9,0)</f>
        <v>2.8706396134173207</v>
      </c>
    </row>
    <row r="1895" s="81" customFormat="1" ht="15" customHeight="1">
      <c r="A1895" s="82">
        <v>92406963</v>
      </c>
      <c r="B1895" s="83">
        <v>20</v>
      </c>
      <c r="C1895" s="84" t="s">
        <v>6511</v>
      </c>
      <c r="D1895" s="84" t="s">
        <v>6512</v>
      </c>
      <c r="E1895" s="84" t="s">
        <v>235</v>
      </c>
      <c r="F1895" s="85">
        <v>1</v>
      </c>
      <c r="G1895" s="86" t="s">
        <v>436</v>
      </c>
      <c r="H1895" s="86" t="s">
        <v>14</v>
      </c>
      <c r="I1895" s="87">
        <f>VLOOKUP(A1895,'[2]AJUSTE DE VALOR AN_11.5_MED_VIG'!$A$6:$I$6297,9,0)</f>
        <v>3.8851471185391389</v>
      </c>
    </row>
    <row r="1896" s="81" customFormat="1" ht="15" customHeight="1">
      <c r="A1896" s="82">
        <v>90247337</v>
      </c>
      <c r="B1896" s="83">
        <v>20</v>
      </c>
      <c r="C1896" s="84" t="s">
        <v>8739</v>
      </c>
      <c r="D1896" s="84" t="s">
        <v>8740</v>
      </c>
      <c r="E1896" s="84" t="s">
        <v>1002</v>
      </c>
      <c r="F1896" s="85">
        <v>1</v>
      </c>
      <c r="G1896" s="86" t="s">
        <v>436</v>
      </c>
      <c r="H1896" s="86" t="s">
        <v>14</v>
      </c>
      <c r="I1896" s="87">
        <f>VLOOKUP(A1896,'[2]AJUSTE DE VALOR AN_11.5_MED_VIG'!$A$6:$I$6297,9,0)</f>
        <v>2.6211583436591139</v>
      </c>
    </row>
    <row r="1897" s="81" customFormat="1" ht="15" customHeight="1">
      <c r="A1897" s="82">
        <v>90271602</v>
      </c>
      <c r="B1897" s="83">
        <v>20</v>
      </c>
      <c r="C1897" s="84" t="s">
        <v>1069</v>
      </c>
      <c r="D1897" s="84" t="s">
        <v>1069</v>
      </c>
      <c r="E1897" s="84" t="s">
        <v>590</v>
      </c>
      <c r="F1897" s="85">
        <v>1</v>
      </c>
      <c r="G1897" s="86" t="s">
        <v>10103</v>
      </c>
      <c r="H1897" s="86" t="s">
        <v>14</v>
      </c>
      <c r="I1897" s="87">
        <f>VLOOKUP(A1897,'[2]AJUSTE DE VALOR AN_11.5_MED_VIG'!$A$6:$I$6297,9,0)</f>
        <v>12.565995409724319</v>
      </c>
    </row>
    <row r="1898" s="81" customFormat="1" ht="15" customHeight="1">
      <c r="A1898" s="82">
        <v>92402925</v>
      </c>
      <c r="B1898" s="83">
        <v>20</v>
      </c>
      <c r="C1898" s="84" t="s">
        <v>7558</v>
      </c>
      <c r="D1898" s="84" t="s">
        <v>7559</v>
      </c>
      <c r="E1898" s="84" t="s">
        <v>737</v>
      </c>
      <c r="F1898" s="85">
        <v>1</v>
      </c>
      <c r="G1898" s="86" t="s">
        <v>10036</v>
      </c>
      <c r="H1898" s="86" t="s">
        <v>14</v>
      </c>
      <c r="I1898" s="87">
        <f>VLOOKUP(A1898,'[2]AJUSTE DE VALOR AN_11.5_MED_VIG'!$A$6:$I$6297,9,0)</f>
        <v>53.354570269504819</v>
      </c>
    </row>
    <row r="1899" s="81" customFormat="1" ht="15" customHeight="1">
      <c r="A1899" s="82">
        <v>90267907</v>
      </c>
      <c r="B1899" s="83">
        <v>20</v>
      </c>
      <c r="C1899" s="84" t="s">
        <v>8154</v>
      </c>
      <c r="D1899" s="84" t="s">
        <v>8228</v>
      </c>
      <c r="E1899" s="84" t="s">
        <v>8160</v>
      </c>
      <c r="F1899" s="85">
        <v>1</v>
      </c>
      <c r="G1899" s="86" t="s">
        <v>10103</v>
      </c>
      <c r="H1899" s="86" t="s">
        <v>14</v>
      </c>
      <c r="I1899" s="87">
        <f>VLOOKUP(A1899,'[2]AJUSTE DE VALOR AN_11.5_MED_VIG'!$A$6:$I$6297,9,0)</f>
        <v>1.075632730241215</v>
      </c>
    </row>
    <row r="1900" s="81" customFormat="1" ht="15" customHeight="1">
      <c r="A1900" s="82">
        <v>90180356</v>
      </c>
      <c r="B1900" s="83">
        <v>20</v>
      </c>
      <c r="C1900" s="84" t="s">
        <v>7809</v>
      </c>
      <c r="D1900" s="84" t="s">
        <v>7809</v>
      </c>
      <c r="E1900" s="84" t="s">
        <v>24</v>
      </c>
      <c r="F1900" s="85">
        <v>1</v>
      </c>
      <c r="G1900" s="86" t="s">
        <v>436</v>
      </c>
      <c r="H1900" s="86" t="s">
        <v>14</v>
      </c>
      <c r="I1900" s="87">
        <f>VLOOKUP(A1900,'[2]AJUSTE DE VALOR AN_11.5_MED_VIG'!$A$6:$I$6297,9,0)</f>
        <v>2.8777391181014007</v>
      </c>
    </row>
    <row r="1901" s="81" customFormat="1" ht="15" customHeight="1">
      <c r="A1901" s="82">
        <v>92390927</v>
      </c>
      <c r="B1901" s="83">
        <v>20</v>
      </c>
      <c r="C1901" s="84" t="s">
        <v>1415</v>
      </c>
      <c r="D1901" s="84" t="s">
        <v>1416</v>
      </c>
      <c r="E1901" s="84" t="s">
        <v>244</v>
      </c>
      <c r="F1901" s="85">
        <v>20</v>
      </c>
      <c r="G1901" s="86" t="s">
        <v>18</v>
      </c>
      <c r="H1901" s="86" t="s">
        <v>19</v>
      </c>
      <c r="I1901" s="87">
        <f>VLOOKUP(A1901,'[2]AJUSTE DE VALOR AN_11.5_MED_VIG'!$A$6:$I$6297,9,0)</f>
        <v>0.67689482937335987</v>
      </c>
    </row>
    <row r="1902" s="81" customFormat="1" ht="15" customHeight="1">
      <c r="A1902" s="82">
        <v>90293150</v>
      </c>
      <c r="B1902" s="83">
        <v>20</v>
      </c>
      <c r="C1902" s="84" t="s">
        <v>7818</v>
      </c>
      <c r="D1902" s="84" t="s">
        <v>7819</v>
      </c>
      <c r="E1902" s="84" t="s">
        <v>271</v>
      </c>
      <c r="F1902" s="85">
        <v>1</v>
      </c>
      <c r="G1902" s="86" t="s">
        <v>436</v>
      </c>
      <c r="H1902" s="86" t="s">
        <v>14</v>
      </c>
      <c r="I1902" s="87">
        <f>VLOOKUP(A1902,'[2]AJUSTE DE VALOR AN_11.5_MED_VIG'!$A$6:$I$6297,9,0)</f>
        <v>0.89512451566167683</v>
      </c>
    </row>
    <row r="1903" s="81" customFormat="1" ht="15" customHeight="1">
      <c r="A1903" s="82">
        <v>90278089</v>
      </c>
      <c r="B1903" s="83">
        <v>20</v>
      </c>
      <c r="C1903" s="84" t="s">
        <v>3631</v>
      </c>
      <c r="D1903" s="84" t="s">
        <v>3633</v>
      </c>
      <c r="E1903" s="84" t="s">
        <v>24</v>
      </c>
      <c r="F1903" s="85">
        <v>1</v>
      </c>
      <c r="G1903" s="86" t="s">
        <v>10103</v>
      </c>
      <c r="H1903" s="86" t="s">
        <v>14</v>
      </c>
      <c r="I1903" s="87">
        <f>VLOOKUP(A1903,'[2]AJUSTE DE VALOR AN_11.5_MED_VIG'!$A$6:$I$6297,9,0)</f>
        <v>3.9653643429779368</v>
      </c>
    </row>
    <row r="1904" s="81" customFormat="1" ht="15" customHeight="1">
      <c r="A1904" s="82">
        <v>92267335</v>
      </c>
      <c r="B1904" s="83">
        <v>20</v>
      </c>
      <c r="C1904" s="84" t="s">
        <v>7788</v>
      </c>
      <c r="D1904" s="84" t="s">
        <v>7791</v>
      </c>
      <c r="E1904" s="84" t="s">
        <v>233</v>
      </c>
      <c r="F1904" s="85">
        <v>1</v>
      </c>
      <c r="G1904" s="86" t="s">
        <v>436</v>
      </c>
      <c r="H1904" s="86" t="s">
        <v>14</v>
      </c>
      <c r="I1904" s="87">
        <f>VLOOKUP(A1904,'[2]AJUSTE DE VALOR AN_11.5_MED_VIG'!$A$6:$I$6297,9,0)</f>
        <v>3.2507153463503</v>
      </c>
    </row>
    <row r="1905" s="81" customFormat="1" ht="15" customHeight="1">
      <c r="A1905" s="82">
        <v>90167805</v>
      </c>
      <c r="B1905" s="83">
        <v>20</v>
      </c>
      <c r="C1905" s="84" t="s">
        <v>3905</v>
      </c>
      <c r="D1905" s="84" t="s">
        <v>3906</v>
      </c>
      <c r="E1905" s="84" t="s">
        <v>92</v>
      </c>
      <c r="F1905" s="85">
        <v>200</v>
      </c>
      <c r="G1905" s="86" t="s">
        <v>10116</v>
      </c>
      <c r="H1905" s="86" t="s">
        <v>19</v>
      </c>
      <c r="I1905" s="87">
        <f>VLOOKUP(A1905,'[2]AJUSTE DE VALOR AN_11.5_MED_VIG'!$A$6:$I$6297,9,0)</f>
        <v>0.38271918212098727</v>
      </c>
    </row>
    <row r="1906" s="81" customFormat="1" ht="15" customHeight="1">
      <c r="A1906" s="82">
        <v>90255100</v>
      </c>
      <c r="B1906" s="83">
        <v>20</v>
      </c>
      <c r="C1906" s="84" t="s">
        <v>9047</v>
      </c>
      <c r="D1906" s="84" t="s">
        <v>9047</v>
      </c>
      <c r="E1906" s="84" t="s">
        <v>26</v>
      </c>
      <c r="F1906" s="85">
        <v>400</v>
      </c>
      <c r="G1906" s="86" t="s">
        <v>10077</v>
      </c>
      <c r="H1906" s="86" t="s">
        <v>19</v>
      </c>
      <c r="I1906" s="87">
        <f>VLOOKUP(A1906,'[2]AJUSTE DE VALOR AN_11.5_MED_VIG'!$A$6:$I$6297,9,0)</f>
        <v>9.712555117601715e-002</v>
      </c>
    </row>
    <row r="1907" s="81" customFormat="1" ht="15" customHeight="1">
      <c r="A1907" s="82">
        <v>92380964</v>
      </c>
      <c r="B1907" s="83">
        <v>20</v>
      </c>
      <c r="C1907" s="84" t="s">
        <v>2812</v>
      </c>
      <c r="D1907" s="84" t="s">
        <v>2813</v>
      </c>
      <c r="E1907" s="84" t="s">
        <v>603</v>
      </c>
      <c r="F1907" s="85">
        <v>1</v>
      </c>
      <c r="G1907" s="86" t="s">
        <v>10103</v>
      </c>
      <c r="H1907" s="86" t="s">
        <v>14</v>
      </c>
      <c r="I1907" s="87">
        <f>VLOOKUP(A1907,'[2]AJUSTE DE VALOR AN_11.5_MED_VIG'!$A$6:$I$6297,9,0)</f>
        <v>0.87417797512105311</v>
      </c>
    </row>
    <row r="1908" s="81" customFormat="1" ht="15" customHeight="1">
      <c r="A1908" s="82">
        <v>90176979</v>
      </c>
      <c r="B1908" s="83">
        <v>20</v>
      </c>
      <c r="C1908" s="84" t="s">
        <v>1657</v>
      </c>
      <c r="D1908" s="84" t="s">
        <v>1658</v>
      </c>
      <c r="E1908" s="84" t="s">
        <v>327</v>
      </c>
      <c r="F1908" s="85">
        <v>1</v>
      </c>
      <c r="G1908" s="86" t="s">
        <v>10103</v>
      </c>
      <c r="H1908" s="86" t="s">
        <v>14</v>
      </c>
      <c r="I1908" s="87">
        <f>VLOOKUP(A1908,'[2]AJUSTE DE VALOR AN_11.5_MED_VIG'!$A$6:$I$6297,9,0)</f>
        <v>0.91173725069572475</v>
      </c>
    </row>
    <row r="1909" s="81" customFormat="1" ht="15" customHeight="1">
      <c r="A1909" s="82">
        <v>92248071</v>
      </c>
      <c r="B1909" s="83">
        <v>20</v>
      </c>
      <c r="C1909" s="84" t="s">
        <v>272</v>
      </c>
      <c r="D1909" s="84" t="s">
        <v>273</v>
      </c>
      <c r="E1909" s="84" t="s">
        <v>69</v>
      </c>
      <c r="F1909" s="85">
        <v>1</v>
      </c>
      <c r="G1909" s="86" t="s">
        <v>10103</v>
      </c>
      <c r="H1909" s="86" t="s">
        <v>14</v>
      </c>
      <c r="I1909" s="87">
        <f>VLOOKUP(A1909,'[2]AJUSTE DE VALOR AN_11.5_MED_VIG'!$A$6:$I$6297,9,0)</f>
        <v>0.36476918189863328</v>
      </c>
    </row>
    <row r="1910" s="81" customFormat="1" ht="15" customHeight="1">
      <c r="A1910" s="82">
        <v>90553039</v>
      </c>
      <c r="B1910" s="83">
        <v>20</v>
      </c>
      <c r="C1910" s="84" t="s">
        <v>3996</v>
      </c>
      <c r="D1910" s="84" t="s">
        <v>3997</v>
      </c>
      <c r="E1910" s="84" t="s">
        <v>50</v>
      </c>
      <c r="F1910" s="85">
        <v>1</v>
      </c>
      <c r="G1910" s="86" t="s">
        <v>64</v>
      </c>
      <c r="H1910" s="86" t="s">
        <v>14</v>
      </c>
      <c r="I1910" s="87">
        <f>VLOOKUP(A1910,'[2]AJUSTE DE VALOR AN_11.5_MED_VIG'!$A$6:$I$6297,9,0)</f>
        <v>1.8377725270195024</v>
      </c>
    </row>
    <row r="1911" s="81" customFormat="1" ht="15" customHeight="1">
      <c r="A1911" s="82">
        <v>90125320</v>
      </c>
      <c r="B1911" s="83">
        <v>20</v>
      </c>
      <c r="C1911" s="84" t="s">
        <v>1093</v>
      </c>
      <c r="D1911" s="84" t="s">
        <v>1095</v>
      </c>
      <c r="E1911" s="84" t="s">
        <v>50</v>
      </c>
      <c r="F1911" s="85">
        <v>1</v>
      </c>
      <c r="G1911" s="86" t="s">
        <v>10103</v>
      </c>
      <c r="H1911" s="86" t="s">
        <v>14</v>
      </c>
      <c r="I1911" s="87">
        <f>VLOOKUP(A1911,'[2]AJUSTE DE VALOR AN_11.5_MED_VIG'!$A$6:$I$6297,9,0)</f>
        <v>1.2087906138495128</v>
      </c>
    </row>
    <row r="1912" s="81" customFormat="1" ht="15" customHeight="1">
      <c r="A1912" s="82">
        <v>92457266</v>
      </c>
      <c r="B1912" s="83">
        <v>20</v>
      </c>
      <c r="C1912" s="84" t="s">
        <v>796</v>
      </c>
      <c r="D1912" s="84" t="s">
        <v>796</v>
      </c>
      <c r="E1912" s="84" t="s">
        <v>39</v>
      </c>
      <c r="F1912" s="85">
        <v>1</v>
      </c>
      <c r="G1912" s="86" t="s">
        <v>10103</v>
      </c>
      <c r="H1912" s="86" t="s">
        <v>14</v>
      </c>
      <c r="I1912" s="87">
        <f>VLOOKUP(A1912,'[2]AJUSTE DE VALOR AN_11.5_MED_VIG'!$A$6:$I$6297,9,0)</f>
        <v>0.63530632514011975</v>
      </c>
    </row>
    <row r="1913" s="81" customFormat="1" ht="15" customHeight="1">
      <c r="A1913" s="82">
        <v>90020812</v>
      </c>
      <c r="B1913" s="83">
        <v>20</v>
      </c>
      <c r="C1913" s="84" t="s">
        <v>9863</v>
      </c>
      <c r="D1913" s="84" t="s">
        <v>9863</v>
      </c>
      <c r="E1913" s="84" t="s">
        <v>378</v>
      </c>
      <c r="F1913" s="85">
        <v>1</v>
      </c>
      <c r="G1913" s="86" t="s">
        <v>436</v>
      </c>
      <c r="H1913" s="86" t="s">
        <v>14</v>
      </c>
      <c r="I1913" s="87">
        <f>VLOOKUP(A1913,'[2]AJUSTE DE VALOR AN_11.5_MED_VIG'!$A$6:$I$6297,9,0)</f>
        <v>0.18324316069145261</v>
      </c>
    </row>
    <row r="1914" s="81" customFormat="1" ht="15" customHeight="1">
      <c r="A1914" s="82">
        <v>90123247</v>
      </c>
      <c r="B1914" s="83">
        <v>20</v>
      </c>
      <c r="C1914" s="84" t="s">
        <v>629</v>
      </c>
      <c r="D1914" s="84" t="s">
        <v>630</v>
      </c>
      <c r="E1914" s="84" t="s">
        <v>50</v>
      </c>
      <c r="F1914" s="85">
        <v>1</v>
      </c>
      <c r="G1914" s="86" t="s">
        <v>10103</v>
      </c>
      <c r="H1914" s="86" t="s">
        <v>14</v>
      </c>
      <c r="I1914" s="87">
        <f>VLOOKUP(A1914,'[2]AJUSTE DE VALOR AN_11.5_MED_VIG'!$A$6:$I$6297,9,0)</f>
        <v>9.9823004966454914</v>
      </c>
    </row>
    <row r="1915" s="81" customFormat="1" ht="15" customHeight="1">
      <c r="A1915" s="82">
        <v>90124669</v>
      </c>
      <c r="B1915" s="83">
        <v>20</v>
      </c>
      <c r="C1915" s="84" t="s">
        <v>4269</v>
      </c>
      <c r="D1915" s="84" t="s">
        <v>4274</v>
      </c>
      <c r="E1915" s="84" t="s">
        <v>50</v>
      </c>
      <c r="F1915" s="85">
        <v>1</v>
      </c>
      <c r="G1915" s="86" t="s">
        <v>10103</v>
      </c>
      <c r="H1915" s="86" t="s">
        <v>14</v>
      </c>
      <c r="I1915" s="87">
        <f>VLOOKUP(A1915,'[2]AJUSTE DE VALOR AN_11.5_MED_VIG'!$A$6:$I$6297,9,0)</f>
        <v>0.4856506147780067</v>
      </c>
    </row>
    <row r="1916" s="81" customFormat="1" ht="15" customHeight="1">
      <c r="A1916" s="82">
        <v>92428070</v>
      </c>
      <c r="B1916" s="83">
        <v>20</v>
      </c>
      <c r="C1916" s="84" t="s">
        <v>9283</v>
      </c>
      <c r="D1916" s="84" t="s">
        <v>9283</v>
      </c>
      <c r="E1916" s="84" t="s">
        <v>24</v>
      </c>
      <c r="F1916" s="85">
        <v>15</v>
      </c>
      <c r="G1916" s="86" t="s">
        <v>10077</v>
      </c>
      <c r="H1916" s="86" t="s">
        <v>19</v>
      </c>
      <c r="I1916" s="87">
        <f>VLOOKUP(A1916,'[2]AJUSTE DE VALOR AN_11.5_MED_VIG'!$A$6:$I$6297,9,0)</f>
        <v>0.5017705007530765</v>
      </c>
    </row>
    <row r="1917" s="81" customFormat="1" ht="15" customHeight="1">
      <c r="A1917" s="82">
        <v>90309707</v>
      </c>
      <c r="B1917" s="83">
        <v>20</v>
      </c>
      <c r="C1917" s="84" t="s">
        <v>5376</v>
      </c>
      <c r="D1917" s="84" t="s">
        <v>5376</v>
      </c>
      <c r="E1917" s="84" t="s">
        <v>511</v>
      </c>
      <c r="F1917" s="85">
        <v>1</v>
      </c>
      <c r="G1917" s="86" t="s">
        <v>64</v>
      </c>
      <c r="H1917" s="86" t="s">
        <v>14</v>
      </c>
      <c r="I1917" s="87">
        <f>VLOOKUP(A1917,'[2]AJUSTE DE VALOR AN_11.5_MED_VIG'!$A$6:$I$6297,9,0)</f>
        <v>1.6499999999999999</v>
      </c>
    </row>
    <row r="1918" s="81" customFormat="1" ht="15" customHeight="1">
      <c r="A1918" s="82">
        <v>90254899</v>
      </c>
      <c r="B1918" s="83">
        <v>20</v>
      </c>
      <c r="C1918" s="84" t="s">
        <v>2520</v>
      </c>
      <c r="D1918" s="84" t="s">
        <v>2521</v>
      </c>
      <c r="E1918" s="84" t="s">
        <v>26</v>
      </c>
      <c r="F1918" s="85">
        <v>100</v>
      </c>
      <c r="G1918" s="86" t="s">
        <v>18</v>
      </c>
      <c r="H1918" s="86" t="s">
        <v>19</v>
      </c>
      <c r="I1918" s="87">
        <f>VLOOKUP(A1918,'[2]AJUSTE DE VALOR AN_11.5_MED_VIG'!$A$6:$I$6297,9,0)</f>
        <v>1.6107451697866294e-002</v>
      </c>
    </row>
    <row r="1919" s="81" customFormat="1" ht="15" customHeight="1">
      <c r="A1919" s="82">
        <v>90260236</v>
      </c>
      <c r="B1919" s="83">
        <v>20</v>
      </c>
      <c r="C1919" s="84" t="s">
        <v>1936</v>
      </c>
      <c r="D1919" s="84" t="s">
        <v>1937</v>
      </c>
      <c r="E1919" s="84" t="s">
        <v>244</v>
      </c>
      <c r="F1919" s="85">
        <v>1</v>
      </c>
      <c r="G1919" s="86" t="s">
        <v>13</v>
      </c>
      <c r="H1919" s="86" t="s">
        <v>14</v>
      </c>
      <c r="I1919" s="87">
        <f>VLOOKUP(A1919,'[2]AJUSTE DE VALOR AN_11.5_MED_VIG'!$A$6:$I$6297,9,0)</f>
        <v>37.705157229889238</v>
      </c>
    </row>
    <row r="1920" s="81" customFormat="1" ht="15" customHeight="1">
      <c r="A1920" s="82">
        <v>92440142</v>
      </c>
      <c r="B1920" s="83">
        <v>20</v>
      </c>
      <c r="C1920" s="84" t="s">
        <v>3487</v>
      </c>
      <c r="D1920" s="84" t="s">
        <v>3490</v>
      </c>
      <c r="E1920" s="84" t="s">
        <v>3491</v>
      </c>
      <c r="F1920" s="85">
        <v>1</v>
      </c>
      <c r="G1920" s="86" t="s">
        <v>10103</v>
      </c>
      <c r="H1920" s="86" t="s">
        <v>14</v>
      </c>
      <c r="I1920" s="87">
        <f>VLOOKUP(A1920,'[2]AJUSTE DE VALOR AN_11.5_MED_VIG'!$A$6:$I$6297,9,0)</f>
        <v>0.5496378604940122</v>
      </c>
    </row>
    <row r="1921" s="81" customFormat="1" ht="15" customHeight="1">
      <c r="A1921" s="82">
        <v>90267850</v>
      </c>
      <c r="B1921" s="83">
        <v>20</v>
      </c>
      <c r="C1921" s="84" t="s">
        <v>6011</v>
      </c>
      <c r="D1921" s="84" t="s">
        <v>6012</v>
      </c>
      <c r="E1921" s="84" t="s">
        <v>134</v>
      </c>
      <c r="F1921" s="85">
        <v>40</v>
      </c>
      <c r="G1921" s="86" t="s">
        <v>10077</v>
      </c>
      <c r="H1921" s="86" t="s">
        <v>19</v>
      </c>
      <c r="I1921" s="87">
        <f>VLOOKUP(A1921,'[2]AJUSTE DE VALOR AN_11.5_MED_VIG'!$A$6:$I$6297,9,0)</f>
        <v>0.3454866551676648</v>
      </c>
    </row>
    <row r="1922" s="81" customFormat="1" ht="15" customHeight="1">
      <c r="A1922" s="82">
        <v>90182707</v>
      </c>
      <c r="B1922" s="83">
        <v>20</v>
      </c>
      <c r="C1922" s="84" t="s">
        <v>3961</v>
      </c>
      <c r="D1922" s="84" t="s">
        <v>3961</v>
      </c>
      <c r="E1922" s="84" t="s">
        <v>24</v>
      </c>
      <c r="F1922" s="85">
        <v>1</v>
      </c>
      <c r="G1922" s="86" t="s">
        <v>436</v>
      </c>
      <c r="H1922" s="86" t="s">
        <v>14</v>
      </c>
      <c r="I1922" s="87">
        <f>VLOOKUP(A1922,'[2]AJUSTE DE VALOR AN_11.5_MED_VIG'!$A$6:$I$6297,9,0)</f>
        <v>5.9055046641699098</v>
      </c>
    </row>
    <row r="1923" s="81" customFormat="1" ht="15" customHeight="1">
      <c r="A1923" s="82">
        <v>90169417</v>
      </c>
      <c r="B1923" s="83">
        <v>20</v>
      </c>
      <c r="C1923" s="84" t="s">
        <v>7780</v>
      </c>
      <c r="D1923" s="84" t="s">
        <v>7781</v>
      </c>
      <c r="E1923" s="84" t="s">
        <v>92</v>
      </c>
      <c r="F1923" s="85">
        <v>1</v>
      </c>
      <c r="G1923" s="86" t="s">
        <v>10103</v>
      </c>
      <c r="H1923" s="86" t="s">
        <v>14</v>
      </c>
      <c r="I1923" s="87">
        <f>VLOOKUP(A1923,'[2]AJUSTE DE VALOR AN_11.5_MED_VIG'!$A$6:$I$6297,9,0)</f>
        <v>3.3333369647938658</v>
      </c>
    </row>
    <row r="1924" s="81" customFormat="1" ht="15" customHeight="1">
      <c r="A1924" s="82">
        <v>92452183</v>
      </c>
      <c r="B1924" s="83">
        <v>20</v>
      </c>
      <c r="C1924" s="84" t="s">
        <v>4166</v>
      </c>
      <c r="D1924" s="84" t="s">
        <v>4167</v>
      </c>
      <c r="E1924" s="84" t="s">
        <v>703</v>
      </c>
      <c r="F1924" s="85">
        <v>1</v>
      </c>
      <c r="G1924" s="86" t="s">
        <v>10103</v>
      </c>
      <c r="H1924" s="86" t="s">
        <v>14</v>
      </c>
      <c r="I1924" s="87">
        <f>VLOOKUP(A1924,'[2]AJUSTE DE VALOR AN_11.5_MED_VIG'!$A$6:$I$6297,9,0)</f>
        <v>5.2289277732004784</v>
      </c>
    </row>
    <row r="1925" s="81" customFormat="1" ht="15" customHeight="1">
      <c r="A1925" s="82">
        <v>90125029</v>
      </c>
      <c r="B1925" s="83">
        <v>20</v>
      </c>
      <c r="C1925" s="84" t="s">
        <v>2382</v>
      </c>
      <c r="D1925" s="84" t="s">
        <v>2384</v>
      </c>
      <c r="E1925" s="84" t="s">
        <v>50</v>
      </c>
      <c r="F1925" s="85">
        <v>1</v>
      </c>
      <c r="G1925" s="86" t="s">
        <v>10103</v>
      </c>
      <c r="H1925" s="86" t="s">
        <v>14</v>
      </c>
      <c r="I1925" s="87">
        <f>VLOOKUP(A1925,'[2]AJUSTE DE VALOR AN_11.5_MED_VIG'!$A$6:$I$6297,9,0)</f>
        <v>0.32347449160008873</v>
      </c>
    </row>
    <row r="1926" s="81" customFormat="1" ht="15" customHeight="1">
      <c r="A1926" s="82">
        <v>92400450</v>
      </c>
      <c r="B1926" s="83">
        <v>20</v>
      </c>
      <c r="C1926" s="84" t="s">
        <v>6050</v>
      </c>
      <c r="D1926" s="84" t="s">
        <v>6051</v>
      </c>
      <c r="E1926" s="84" t="s">
        <v>69</v>
      </c>
      <c r="F1926" s="85">
        <v>1</v>
      </c>
      <c r="G1926" s="86" t="s">
        <v>10103</v>
      </c>
      <c r="H1926" s="86" t="s">
        <v>14</v>
      </c>
      <c r="I1926" s="87">
        <f>VLOOKUP(A1926,'[2]AJUSTE DE VALOR AN_11.5_MED_VIG'!$A$6:$I$6297,9,0)</f>
        <v>0.27092934149202191</v>
      </c>
    </row>
    <row r="1927" s="81" customFormat="1" ht="15" customHeight="1">
      <c r="A1927" s="82">
        <v>92472001</v>
      </c>
      <c r="B1927" s="83">
        <v>20</v>
      </c>
      <c r="C1927" s="84" t="s">
        <v>3957</v>
      </c>
      <c r="D1927" s="84" t="s">
        <v>3958</v>
      </c>
      <c r="E1927" s="84" t="s">
        <v>440</v>
      </c>
      <c r="F1927" s="85">
        <v>1</v>
      </c>
      <c r="G1927" s="86" t="s">
        <v>436</v>
      </c>
      <c r="H1927" s="86" t="s">
        <v>14</v>
      </c>
      <c r="I1927" s="87">
        <f>VLOOKUP(A1927,'[2]AJUSTE DE VALOR AN_11.5_MED_VIG'!$A$6:$I$6297,9,0)</f>
        <v>3.0762952853244965</v>
      </c>
    </row>
    <row r="1928" s="81" customFormat="1" ht="15" customHeight="1">
      <c r="A1928" s="82">
        <v>90228308</v>
      </c>
      <c r="B1928" s="83">
        <v>20</v>
      </c>
      <c r="C1928" s="84" t="s">
        <v>337</v>
      </c>
      <c r="D1928" s="84" t="s">
        <v>338</v>
      </c>
      <c r="E1928" s="84" t="s">
        <v>339</v>
      </c>
      <c r="F1928" s="85">
        <v>1</v>
      </c>
      <c r="G1928" s="86" t="s">
        <v>64</v>
      </c>
      <c r="H1928" s="86" t="s">
        <v>14</v>
      </c>
      <c r="I1928" s="87">
        <f>VLOOKUP(A1928,'[2]AJUSTE DE VALOR AN_11.5_MED_VIG'!$A$6:$I$6297,9,0)</f>
        <v>0.92261218781730414</v>
      </c>
    </row>
    <row r="1929" s="81" customFormat="1" ht="15" customHeight="1">
      <c r="A1929" s="82">
        <v>90284968</v>
      </c>
      <c r="B1929" s="83">
        <v>20</v>
      </c>
      <c r="C1929" s="84" t="s">
        <v>2665</v>
      </c>
      <c r="D1929" s="84" t="s">
        <v>2665</v>
      </c>
      <c r="E1929" s="84" t="s">
        <v>573</v>
      </c>
      <c r="F1929" s="85">
        <v>1</v>
      </c>
      <c r="G1929" s="86" t="s">
        <v>10036</v>
      </c>
      <c r="H1929" s="86" t="s">
        <v>14</v>
      </c>
      <c r="I1929" s="87">
        <f>VLOOKUP(A1929,'[2]AJUSTE DE VALOR AN_11.5_MED_VIG'!$A$6:$I$6297,9,0)</f>
        <v>5.3850219609779</v>
      </c>
    </row>
    <row r="1930" s="81" customFormat="1" ht="15" customHeight="1">
      <c r="A1930" s="82">
        <v>92409636</v>
      </c>
      <c r="B1930" s="83">
        <v>20</v>
      </c>
      <c r="C1930" s="84" t="s">
        <v>6891</v>
      </c>
      <c r="D1930" s="84" t="s">
        <v>6891</v>
      </c>
      <c r="E1930" s="84" t="s">
        <v>24</v>
      </c>
      <c r="F1930" s="85">
        <v>1</v>
      </c>
      <c r="G1930" s="86" t="s">
        <v>10103</v>
      </c>
      <c r="H1930" s="86" t="s">
        <v>14</v>
      </c>
      <c r="I1930" s="87">
        <f>VLOOKUP(A1930,'[2]AJUSTE DE VALOR AN_11.5_MED_VIG'!$A$6:$I$6297,9,0)</f>
        <v>0.84032826142247763</v>
      </c>
    </row>
    <row r="1931" s="81" customFormat="1" ht="15" customHeight="1">
      <c r="A1931" s="82">
        <v>92469353</v>
      </c>
      <c r="B1931" s="83">
        <v>20</v>
      </c>
      <c r="C1931" s="84" t="s">
        <v>1877</v>
      </c>
      <c r="D1931" s="84" t="s">
        <v>1877</v>
      </c>
      <c r="E1931" s="84" t="s">
        <v>836</v>
      </c>
      <c r="F1931" s="85">
        <v>1</v>
      </c>
      <c r="G1931" s="86" t="s">
        <v>13</v>
      </c>
      <c r="H1931" s="86" t="s">
        <v>14</v>
      </c>
      <c r="I1931" s="87">
        <f>VLOOKUP(A1931,'[2]AJUSTE DE VALOR AN_11.5_MED_VIG'!$A$6:$I$6297,9,0)</f>
        <v>8.6732808915729542</v>
      </c>
    </row>
    <row r="1932" s="81" customFormat="1" ht="15" customHeight="1">
      <c r="A1932" s="82">
        <v>90152522</v>
      </c>
      <c r="B1932" s="83">
        <v>20</v>
      </c>
      <c r="C1932" s="84" t="s">
        <v>1054</v>
      </c>
      <c r="D1932" s="84" t="s">
        <v>1055</v>
      </c>
      <c r="E1932" s="84" t="s">
        <v>39</v>
      </c>
      <c r="F1932" s="85">
        <v>1</v>
      </c>
      <c r="G1932" s="86" t="s">
        <v>10103</v>
      </c>
      <c r="H1932" s="86" t="s">
        <v>14</v>
      </c>
      <c r="I1932" s="87">
        <f>VLOOKUP(A1932,'[2]AJUSTE DE VALOR AN_11.5_MED_VIG'!$A$6:$I$6297,9,0)</f>
        <v>4.5224580249146982</v>
      </c>
    </row>
    <row r="1933" s="81" customFormat="1" ht="15" customHeight="1">
      <c r="A1933" s="82">
        <v>90148347</v>
      </c>
      <c r="B1933" s="83">
        <v>20</v>
      </c>
      <c r="C1933" s="84" t="s">
        <v>2050</v>
      </c>
      <c r="D1933" s="84" t="s">
        <v>2050</v>
      </c>
      <c r="E1933" s="84" t="s">
        <v>17</v>
      </c>
      <c r="F1933" s="85">
        <v>1</v>
      </c>
      <c r="G1933" s="86" t="s">
        <v>64</v>
      </c>
      <c r="H1933" s="86" t="s">
        <v>14</v>
      </c>
      <c r="I1933" s="87">
        <f>VLOOKUP(A1933,'[2]AJUSTE DE VALOR AN_11.5_MED_VIG'!$A$6:$I$6297,9,0)</f>
        <v>1.6673819068761577</v>
      </c>
    </row>
    <row r="1934" s="81" customFormat="1" ht="15" customHeight="1">
      <c r="A1934" s="82">
        <v>92262139</v>
      </c>
      <c r="B1934" s="83">
        <v>20</v>
      </c>
      <c r="C1934" s="84" t="s">
        <v>7517</v>
      </c>
      <c r="D1934" s="84" t="s">
        <v>7517</v>
      </c>
      <c r="E1934" s="84" t="s">
        <v>17</v>
      </c>
      <c r="F1934" s="85">
        <v>50</v>
      </c>
      <c r="G1934" s="86" t="s">
        <v>18</v>
      </c>
      <c r="H1934" s="86" t="s">
        <v>19</v>
      </c>
      <c r="I1934" s="87">
        <f>VLOOKUP(A1934,'[2]AJUSTE DE VALOR AN_11.5_MED_VIG'!$A$6:$I$6297,9,0)</f>
        <v>0.42391882372283185</v>
      </c>
    </row>
    <row r="1935" s="81" customFormat="1" ht="15" customHeight="1">
      <c r="A1935" s="82">
        <v>92468403</v>
      </c>
      <c r="B1935" s="83">
        <v>20</v>
      </c>
      <c r="C1935" s="84" t="s">
        <v>3644</v>
      </c>
      <c r="D1935" s="84" t="s">
        <v>3644</v>
      </c>
      <c r="E1935" s="84" t="s">
        <v>21</v>
      </c>
      <c r="F1935" s="85">
        <v>1</v>
      </c>
      <c r="G1935" s="86" t="s">
        <v>10103</v>
      </c>
      <c r="H1935" s="86" t="s">
        <v>14</v>
      </c>
      <c r="I1935" s="87">
        <f>VLOOKUP(A1935,'[2]AJUSTE DE VALOR AN_11.5_MED_VIG'!$A$6:$I$6297,9,0)</f>
        <v>3.6803405514689773</v>
      </c>
    </row>
    <row r="1936" s="81" customFormat="1" ht="15" customHeight="1">
      <c r="A1936" s="82">
        <v>90241568</v>
      </c>
      <c r="B1936" s="83">
        <v>20</v>
      </c>
      <c r="C1936" s="84" t="s">
        <v>5989</v>
      </c>
      <c r="D1936" s="84" t="s">
        <v>5990</v>
      </c>
      <c r="E1936" s="84" t="s">
        <v>4074</v>
      </c>
      <c r="F1936" s="85">
        <v>1</v>
      </c>
      <c r="G1936" s="86" t="s">
        <v>64</v>
      </c>
      <c r="H1936" s="86" t="s">
        <v>14</v>
      </c>
      <c r="I1936" s="87">
        <f>VLOOKUP(A1936,'[2]AJUSTE DE VALOR AN_11.5_MED_VIG'!$A$6:$I$6297,9,0)</f>
        <v>4.5998523878092836</v>
      </c>
    </row>
    <row r="1937" s="81" customFormat="1" ht="15" customHeight="1">
      <c r="A1937" s="82">
        <v>90269772</v>
      </c>
      <c r="B1937" s="83">
        <v>20</v>
      </c>
      <c r="C1937" s="84" t="s">
        <v>6746</v>
      </c>
      <c r="D1937" s="84" t="s">
        <v>6755</v>
      </c>
      <c r="E1937" s="84" t="s">
        <v>17</v>
      </c>
      <c r="F1937" s="85">
        <v>1</v>
      </c>
      <c r="G1937" s="86" t="s">
        <v>10103</v>
      </c>
      <c r="H1937" s="86" t="s">
        <v>14</v>
      </c>
      <c r="I1937" s="87">
        <f>VLOOKUP(A1937,'[2]AJUSTE DE VALOR AN_11.5_MED_VIG'!$A$6:$I$6297,9,0)</f>
        <v>1.6894785533169379</v>
      </c>
    </row>
    <row r="1938" s="81" customFormat="1" ht="15" customHeight="1">
      <c r="A1938" s="82">
        <v>90527011</v>
      </c>
      <c r="B1938" s="83">
        <v>20</v>
      </c>
      <c r="C1938" s="84" t="s">
        <v>673</v>
      </c>
      <c r="D1938" s="84" t="s">
        <v>676</v>
      </c>
      <c r="E1938" s="84" t="s">
        <v>235</v>
      </c>
      <c r="F1938" s="85">
        <v>1</v>
      </c>
      <c r="G1938" s="86" t="s">
        <v>10103</v>
      </c>
      <c r="H1938" s="86" t="s">
        <v>14</v>
      </c>
      <c r="I1938" s="87">
        <f>VLOOKUP(A1938,'[2]AJUSTE DE VALOR AN_11.5_MED_VIG'!$A$6:$I$6297,9,0)</f>
        <v>0.43037679985913035</v>
      </c>
    </row>
    <row r="1939" s="81" customFormat="1" ht="15" customHeight="1">
      <c r="A1939" s="82">
        <v>90309073</v>
      </c>
      <c r="B1939" s="83">
        <v>20</v>
      </c>
      <c r="C1939" s="84" t="s">
        <v>5977</v>
      </c>
      <c r="D1939" s="84" t="s">
        <v>5978</v>
      </c>
      <c r="E1939" s="84" t="s">
        <v>207</v>
      </c>
      <c r="F1939" s="85">
        <v>1</v>
      </c>
      <c r="G1939" s="86" t="s">
        <v>64</v>
      </c>
      <c r="H1939" s="86" t="s">
        <v>14</v>
      </c>
      <c r="I1939" s="87">
        <f>VLOOKUP(A1939,'[2]AJUSTE DE VALOR AN_11.5_MED_VIG'!$A$6:$I$6297,9,0)</f>
        <v>0.642787092589995</v>
      </c>
    </row>
    <row r="1940" s="81" customFormat="1" ht="15" customHeight="1">
      <c r="A1940" s="82">
        <v>90269560</v>
      </c>
      <c r="B1940" s="83">
        <v>20</v>
      </c>
      <c r="C1940" s="84" t="s">
        <v>8121</v>
      </c>
      <c r="D1940" s="84" t="s">
        <v>8121</v>
      </c>
      <c r="E1940" s="84" t="s">
        <v>29</v>
      </c>
      <c r="F1940" s="85">
        <v>1</v>
      </c>
      <c r="G1940" s="86" t="s">
        <v>10103</v>
      </c>
      <c r="H1940" s="86" t="s">
        <v>14</v>
      </c>
      <c r="I1940" s="87">
        <f>VLOOKUP(A1940,'[2]AJUSTE DE VALOR AN_11.5_MED_VIG'!$A$6:$I$6297,9,0)</f>
        <v>3.5805419115159474</v>
      </c>
    </row>
    <row r="1941" s="81" customFormat="1" ht="15" customHeight="1">
      <c r="A1941" s="82">
        <v>90250400</v>
      </c>
      <c r="B1941" s="83">
        <v>20</v>
      </c>
      <c r="C1941" s="84" t="s">
        <v>2474</v>
      </c>
      <c r="D1941" s="84" t="s">
        <v>2475</v>
      </c>
      <c r="E1941" s="84" t="s">
        <v>2476</v>
      </c>
      <c r="F1941" s="85">
        <v>1</v>
      </c>
      <c r="G1941" s="86" t="s">
        <v>64</v>
      </c>
      <c r="H1941" s="86" t="s">
        <v>14</v>
      </c>
      <c r="I1941" s="87">
        <f>VLOOKUP(A1941,'[2]AJUSTE DE VALOR AN_11.5_MED_VIG'!$A$6:$I$6297,9,0)</f>
        <v>16.022605896822611</v>
      </c>
    </row>
    <row r="1942" s="81" customFormat="1" ht="15" customHeight="1">
      <c r="A1942" s="82">
        <v>90287312</v>
      </c>
      <c r="B1942" s="83">
        <v>20</v>
      </c>
      <c r="C1942" s="84" t="s">
        <v>7338</v>
      </c>
      <c r="D1942" s="84" t="s">
        <v>7339</v>
      </c>
      <c r="E1942" s="84" t="s">
        <v>461</v>
      </c>
      <c r="F1942" s="85">
        <v>1</v>
      </c>
      <c r="G1942" s="86" t="s">
        <v>10103</v>
      </c>
      <c r="H1942" s="86" t="s">
        <v>14</v>
      </c>
      <c r="I1942" s="87">
        <f>VLOOKUP(A1942,'[2]AJUSTE DE VALOR AN_11.5_MED_VIG'!$A$6:$I$6297,9,0)</f>
        <v>8.512902936181538</v>
      </c>
    </row>
    <row r="1943" s="81" customFormat="1" ht="15" customHeight="1">
      <c r="A1943" s="82">
        <v>92434304</v>
      </c>
      <c r="B1943" s="83">
        <v>20</v>
      </c>
      <c r="C1943" s="84" t="s">
        <v>4279</v>
      </c>
      <c r="D1943" s="84" t="s">
        <v>4284</v>
      </c>
      <c r="E1943" s="84" t="s">
        <v>220</v>
      </c>
      <c r="F1943" s="85">
        <v>1</v>
      </c>
      <c r="G1943" s="86" t="s">
        <v>10103</v>
      </c>
      <c r="H1943" s="86" t="s">
        <v>14</v>
      </c>
      <c r="I1943" s="87">
        <f>VLOOKUP(A1943,'[2]AJUSTE DE VALOR AN_11.5_MED_VIG'!$A$6:$I$6297,9,0)</f>
        <v>0.46886022799468208</v>
      </c>
    </row>
    <row r="1944" s="81" customFormat="1" ht="15" customHeight="1">
      <c r="A1944" s="82">
        <v>90154266</v>
      </c>
      <c r="B1944" s="83">
        <v>20</v>
      </c>
      <c r="C1944" s="84" t="s">
        <v>2400</v>
      </c>
      <c r="D1944" s="84" t="s">
        <v>2401</v>
      </c>
      <c r="E1944" s="84" t="s">
        <v>220</v>
      </c>
      <c r="F1944" s="85">
        <v>1</v>
      </c>
      <c r="G1944" s="86" t="s">
        <v>10103</v>
      </c>
      <c r="H1944" s="86" t="s">
        <v>14</v>
      </c>
      <c r="I1944" s="87">
        <f>VLOOKUP(A1944,'[2]AJUSTE DE VALOR AN_11.5_MED_VIG'!$A$6:$I$6297,9,0)</f>
        <v>0.1727433275838324</v>
      </c>
    </row>
    <row r="1945" s="81" customFormat="1" ht="15" customHeight="1">
      <c r="A1945" s="82">
        <v>90283279</v>
      </c>
      <c r="B1945" s="83">
        <v>20</v>
      </c>
      <c r="C1945" s="84" t="s">
        <v>992</v>
      </c>
      <c r="D1945" s="84" t="s">
        <v>997</v>
      </c>
      <c r="E1945" s="84" t="s">
        <v>836</v>
      </c>
      <c r="F1945" s="85">
        <v>1</v>
      </c>
      <c r="G1945" s="86" t="s">
        <v>10103</v>
      </c>
      <c r="H1945" s="86" t="s">
        <v>14</v>
      </c>
      <c r="I1945" s="87">
        <f>VLOOKUP(A1945,'[2]AJUSTE DE VALOR AN_11.5_MED_VIG'!$A$6:$I$6297,9,0)</f>
        <v>0.55088672648966119</v>
      </c>
    </row>
    <row r="1946" s="81" customFormat="1" ht="15" customHeight="1">
      <c r="A1946" s="82">
        <v>90136713</v>
      </c>
      <c r="B1946" s="83">
        <v>20</v>
      </c>
      <c r="C1946" s="84" t="s">
        <v>8110</v>
      </c>
      <c r="D1946" s="84" t="s">
        <v>8124</v>
      </c>
      <c r="E1946" s="84" t="s">
        <v>1356</v>
      </c>
      <c r="F1946" s="85">
        <v>1</v>
      </c>
      <c r="G1946" s="86" t="s">
        <v>10103</v>
      </c>
      <c r="H1946" s="86" t="s">
        <v>14</v>
      </c>
      <c r="I1946" s="87">
        <f>VLOOKUP(A1946,'[2]AJUSTE DE VALOR AN_11.5_MED_VIG'!$A$6:$I$6297,9,0)</f>
        <v>5.050664700370489</v>
      </c>
    </row>
    <row r="1947" s="81" customFormat="1" ht="15" customHeight="1">
      <c r="A1947" s="82">
        <v>90020995</v>
      </c>
      <c r="B1947" s="83">
        <v>20</v>
      </c>
      <c r="C1947" s="84" t="s">
        <v>8552</v>
      </c>
      <c r="D1947" s="84" t="s">
        <v>8552</v>
      </c>
      <c r="E1947" s="84" t="s">
        <v>378</v>
      </c>
      <c r="F1947" s="85">
        <v>1</v>
      </c>
      <c r="G1947" s="86" t="s">
        <v>10036</v>
      </c>
      <c r="H1947" s="86" t="s">
        <v>14</v>
      </c>
      <c r="I1947" s="87">
        <f>VLOOKUP(A1947,'[2]AJUSTE DE VALOR AN_11.5_MED_VIG'!$A$6:$I$6297,9,0)</f>
        <v>0.85513474989344573</v>
      </c>
    </row>
    <row r="1948" s="81" customFormat="1" ht="15" customHeight="1">
      <c r="A1948" s="82">
        <v>90224027</v>
      </c>
      <c r="B1948" s="83">
        <v>20</v>
      </c>
      <c r="C1948" s="84" t="s">
        <v>5954</v>
      </c>
      <c r="D1948" s="84" t="s">
        <v>5955</v>
      </c>
      <c r="E1948" s="84" t="s">
        <v>633</v>
      </c>
      <c r="F1948" s="85">
        <v>1</v>
      </c>
      <c r="G1948" s="86" t="s">
        <v>10103</v>
      </c>
      <c r="H1948" s="86" t="s">
        <v>14</v>
      </c>
      <c r="I1948" s="87">
        <f>VLOOKUP(A1948,'[2]AJUSTE DE VALOR AN_11.5_MED_VIG'!$A$6:$I$6297,9,0)</f>
        <v>0.4782521262213516</v>
      </c>
    </row>
    <row r="1949" s="81" customFormat="1" ht="15" customHeight="1">
      <c r="A1949" s="82">
        <v>90223306</v>
      </c>
      <c r="B1949" s="83">
        <v>20</v>
      </c>
      <c r="C1949" s="84" t="s">
        <v>869</v>
      </c>
      <c r="D1949" s="84" t="s">
        <v>870</v>
      </c>
      <c r="E1949" s="84" t="s">
        <v>871</v>
      </c>
      <c r="F1949" s="85">
        <v>1</v>
      </c>
      <c r="G1949" s="86" t="s">
        <v>10036</v>
      </c>
      <c r="H1949" s="86" t="s">
        <v>14</v>
      </c>
      <c r="I1949" s="87">
        <f>VLOOKUP(A1949,'[2]AJUSTE DE VALOR AN_11.5_MED_VIG'!$A$6:$I$6297,9,0)</f>
        <v>39.74544307435599</v>
      </c>
    </row>
    <row r="1950" s="81" customFormat="1" ht="15" customHeight="1">
      <c r="A1950" s="82">
        <v>92250025</v>
      </c>
      <c r="B1950" s="83">
        <v>20</v>
      </c>
      <c r="C1950" s="84" t="s">
        <v>2513</v>
      </c>
      <c r="D1950" s="84" t="s">
        <v>2513</v>
      </c>
      <c r="E1950" s="84" t="s">
        <v>207</v>
      </c>
      <c r="F1950" s="85">
        <v>1</v>
      </c>
      <c r="G1950" s="86" t="s">
        <v>64</v>
      </c>
      <c r="H1950" s="86" t="s">
        <v>14</v>
      </c>
      <c r="I1950" s="87">
        <f>VLOOKUP(A1950,'[2]AJUSTE DE VALOR AN_11.5_MED_VIG'!$A$6:$I$6297,9,0)</f>
        <v>0.7731363868277098</v>
      </c>
    </row>
    <row r="1951" s="81" customFormat="1" ht="15" customHeight="1">
      <c r="A1951" s="82">
        <v>90020766</v>
      </c>
      <c r="B1951" s="83">
        <v>20</v>
      </c>
      <c r="C1951" s="84" t="s">
        <v>1087</v>
      </c>
      <c r="D1951" s="84" t="s">
        <v>1087</v>
      </c>
      <c r="E1951" s="84" t="s">
        <v>378</v>
      </c>
      <c r="F1951" s="85">
        <v>1</v>
      </c>
      <c r="G1951" s="86" t="s">
        <v>64</v>
      </c>
      <c r="H1951" s="86" t="s">
        <v>14</v>
      </c>
      <c r="I1951" s="87">
        <f>VLOOKUP(A1951,'[2]AJUSTE DE VALOR AN_11.5_MED_VIG'!$A$6:$I$6297,9,0)</f>
        <v>6.3066187804641611</v>
      </c>
    </row>
    <row r="1952" s="81" customFormat="1" ht="15" customHeight="1">
      <c r="A1952" s="82">
        <v>90281268</v>
      </c>
      <c r="B1952" s="83">
        <v>20</v>
      </c>
      <c r="C1952" s="84" t="s">
        <v>559</v>
      </c>
      <c r="D1952" s="84" t="s">
        <v>559</v>
      </c>
      <c r="E1952" s="84" t="s">
        <v>554</v>
      </c>
      <c r="F1952" s="85">
        <v>1</v>
      </c>
      <c r="G1952" s="86" t="s">
        <v>485</v>
      </c>
      <c r="H1952" s="86" t="s">
        <v>14</v>
      </c>
      <c r="I1952" s="87">
        <f>VLOOKUP(A1952,'[2]AJUSTE DE VALOR AN_11.5_MED_VIG'!$A$6:$I$6297,9,0)</f>
        <v>7.9461515018416513</v>
      </c>
    </row>
    <row r="1953" s="81" customFormat="1" ht="15" customHeight="1">
      <c r="A1953" s="82">
        <v>90217039</v>
      </c>
      <c r="B1953" s="83">
        <v>20</v>
      </c>
      <c r="C1953" s="84" t="s">
        <v>5338</v>
      </c>
      <c r="D1953" s="84" t="s">
        <v>5339</v>
      </c>
      <c r="E1953" s="84" t="s">
        <v>78</v>
      </c>
      <c r="F1953" s="85">
        <v>1</v>
      </c>
      <c r="G1953" s="86" t="s">
        <v>10036</v>
      </c>
      <c r="H1953" s="86" t="s">
        <v>14</v>
      </c>
      <c r="I1953" s="87">
        <f>VLOOKUP(A1953,'[2]AJUSTE DE VALOR AN_11.5_MED_VIG'!$A$6:$I$6297,9,0)</f>
        <v>49.598081792245573</v>
      </c>
    </row>
    <row r="1954" s="81" customFormat="1" ht="15" customHeight="1">
      <c r="A1954" s="82">
        <v>92465897</v>
      </c>
      <c r="B1954" s="83">
        <v>20</v>
      </c>
      <c r="C1954" s="84" t="s">
        <v>5079</v>
      </c>
      <c r="D1954" s="84" t="s">
        <v>5080</v>
      </c>
      <c r="E1954" s="84" t="s">
        <v>73</v>
      </c>
      <c r="F1954" s="85">
        <v>1</v>
      </c>
      <c r="G1954" s="86" t="s">
        <v>10103</v>
      </c>
      <c r="H1954" s="86" t="s">
        <v>14</v>
      </c>
      <c r="I1954" s="87">
        <f>VLOOKUP(A1954,'[2]AJUSTE DE VALOR AN_11.5_MED_VIG'!$A$6:$I$6297,9,0)</f>
        <v>3.9140644899362251</v>
      </c>
    </row>
    <row r="1955" s="81" customFormat="1" ht="15" customHeight="1">
      <c r="A1955" s="82">
        <v>90306511</v>
      </c>
      <c r="B1955" s="83">
        <v>20</v>
      </c>
      <c r="C1955" s="84" t="s">
        <v>5850</v>
      </c>
      <c r="D1955" s="84" t="s">
        <v>5851</v>
      </c>
      <c r="E1955" s="84" t="s">
        <v>536</v>
      </c>
      <c r="F1955" s="85">
        <v>1</v>
      </c>
      <c r="G1955" s="86" t="s">
        <v>10036</v>
      </c>
      <c r="H1955" s="86" t="s">
        <v>14</v>
      </c>
      <c r="I1955" s="87">
        <f>VLOOKUP(A1955,'[2]AJUSTE DE VALOR AN_11.5_MED_VIG'!$A$6:$I$6297,9,0)</f>
        <v>7.4330189133787323</v>
      </c>
    </row>
    <row r="1956" s="81" customFormat="1" ht="15" customHeight="1">
      <c r="A1956" s="82">
        <v>90286596</v>
      </c>
      <c r="B1956" s="83">
        <v>20</v>
      </c>
      <c r="C1956" s="84" t="s">
        <v>5809</v>
      </c>
      <c r="D1956" s="84" t="s">
        <v>5809</v>
      </c>
      <c r="E1956" s="84" t="s">
        <v>573</v>
      </c>
      <c r="F1956" s="85">
        <v>1</v>
      </c>
      <c r="G1956" s="86" t="s">
        <v>10036</v>
      </c>
      <c r="H1956" s="86" t="s">
        <v>14</v>
      </c>
      <c r="I1956" s="87">
        <f>VLOOKUP(A1956,'[2]AJUSTE DE VALOR AN_11.5_MED_VIG'!$A$6:$I$6297,9,0)</f>
        <v>5.8661325994955495</v>
      </c>
    </row>
    <row r="1957" s="81" customFormat="1" ht="15" customHeight="1">
      <c r="A1957" s="82">
        <v>90144082</v>
      </c>
      <c r="B1957" s="83">
        <v>20</v>
      </c>
      <c r="C1957" s="84" t="s">
        <v>7788</v>
      </c>
      <c r="D1957" s="84" t="s">
        <v>7788</v>
      </c>
      <c r="E1957" s="84" t="s">
        <v>17</v>
      </c>
      <c r="F1957" s="85">
        <v>1</v>
      </c>
      <c r="G1957" s="86" t="s">
        <v>436</v>
      </c>
      <c r="H1957" s="86" t="s">
        <v>14</v>
      </c>
      <c r="I1957" s="87">
        <f>VLOOKUP(A1957,'[2]AJUSTE DE VALOR AN_11.5_MED_VIG'!$A$6:$I$6297,9,0)</f>
        <v>2.1514396253622761</v>
      </c>
    </row>
    <row r="1958" s="81" customFormat="1" ht="15" customHeight="1">
      <c r="A1958" s="82">
        <v>90166850</v>
      </c>
      <c r="B1958" s="83">
        <v>20</v>
      </c>
      <c r="C1958" s="84" t="s">
        <v>5338</v>
      </c>
      <c r="D1958" s="84" t="s">
        <v>5340</v>
      </c>
      <c r="E1958" s="84" t="s">
        <v>92</v>
      </c>
      <c r="F1958" s="85">
        <v>1</v>
      </c>
      <c r="G1958" s="86" t="s">
        <v>436</v>
      </c>
      <c r="H1958" s="86" t="s">
        <v>14</v>
      </c>
      <c r="I1958" s="87">
        <f>VLOOKUP(A1958,'[2]AJUSTE DE VALOR AN_11.5_MED_VIG'!$A$6:$I$6297,9,0)</f>
        <v>6.3945911924926735</v>
      </c>
    </row>
    <row r="1959" s="81" customFormat="1" ht="15" customHeight="1">
      <c r="A1959" s="82">
        <v>90380029</v>
      </c>
      <c r="B1959" s="83">
        <v>20</v>
      </c>
      <c r="C1959" s="84" t="s">
        <v>7154</v>
      </c>
      <c r="D1959" s="84" t="s">
        <v>7156</v>
      </c>
      <c r="E1959" s="84" t="s">
        <v>69</v>
      </c>
      <c r="F1959" s="85">
        <v>1</v>
      </c>
      <c r="G1959" s="86" t="s">
        <v>10103</v>
      </c>
      <c r="H1959" s="86" t="s">
        <v>14</v>
      </c>
      <c r="I1959" s="87">
        <f>VLOOKUP(A1959,'[2]AJUSTE DE VALOR AN_11.5_MED_VIG'!$A$6:$I$6297,9,0)</f>
        <v>0.41412142852730249</v>
      </c>
    </row>
    <row r="1960" s="81" customFormat="1" ht="15" customHeight="1">
      <c r="A1960" s="82">
        <v>90329082</v>
      </c>
      <c r="B1960" s="83">
        <v>20</v>
      </c>
      <c r="C1960" s="84" t="s">
        <v>2898</v>
      </c>
      <c r="D1960" s="84" t="s">
        <v>2899</v>
      </c>
      <c r="E1960" s="84" t="s">
        <v>603</v>
      </c>
      <c r="F1960" s="85">
        <v>30</v>
      </c>
      <c r="G1960" s="86" t="s">
        <v>18</v>
      </c>
      <c r="H1960" s="86" t="s">
        <v>19</v>
      </c>
      <c r="I1960" s="87">
        <f>VLOOKUP(A1960,'[2]AJUSTE DE VALOR AN_11.5_MED_VIG'!$A$6:$I$6297,9,0)</f>
        <v>1.3034269263143716</v>
      </c>
    </row>
    <row r="1961" s="81" customFormat="1" ht="15" customHeight="1">
      <c r="A1961" s="82">
        <v>90257600</v>
      </c>
      <c r="B1961" s="83">
        <v>20</v>
      </c>
      <c r="C1961" s="84" t="s">
        <v>5107</v>
      </c>
      <c r="D1961" s="84" t="s">
        <v>5107</v>
      </c>
      <c r="E1961" s="84" t="s">
        <v>244</v>
      </c>
      <c r="F1961" s="85">
        <v>1</v>
      </c>
      <c r="G1961" s="86" t="s">
        <v>64</v>
      </c>
      <c r="H1961" s="86" t="s">
        <v>14</v>
      </c>
      <c r="I1961" s="87">
        <f>VLOOKUP(A1961,'[2]AJUSTE DE VALOR AN_11.5_MED_VIG'!$A$6:$I$6297,9,0)</f>
        <v>2.812465411353712</v>
      </c>
    </row>
    <row r="1962" s="81" customFormat="1" ht="15" customHeight="1">
      <c r="A1962" s="82">
        <v>92405304</v>
      </c>
      <c r="B1962" s="83">
        <v>20</v>
      </c>
      <c r="C1962" s="84" t="s">
        <v>5223</v>
      </c>
      <c r="D1962" s="84" t="s">
        <v>5224</v>
      </c>
      <c r="E1962" s="84" t="s">
        <v>220</v>
      </c>
      <c r="F1962" s="85">
        <v>1</v>
      </c>
      <c r="G1962" s="86" t="s">
        <v>64</v>
      </c>
      <c r="H1962" s="86" t="s">
        <v>14</v>
      </c>
      <c r="I1962" s="87">
        <f>VLOOKUP(A1962,'[2]AJUSTE DE VALOR AN_11.5_MED_VIG'!$A$6:$I$6297,9,0)</f>
        <v>2.8738699991159073</v>
      </c>
    </row>
    <row r="1963" s="81" customFormat="1" ht="15" customHeight="1">
      <c r="A1963" s="82">
        <v>92427286</v>
      </c>
      <c r="B1963" s="83">
        <v>20</v>
      </c>
      <c r="C1963" s="84" t="s">
        <v>8836</v>
      </c>
      <c r="D1963" s="84" t="s">
        <v>8837</v>
      </c>
      <c r="E1963" s="84" t="s">
        <v>991</v>
      </c>
      <c r="F1963" s="85">
        <v>1</v>
      </c>
      <c r="G1963" s="86" t="s">
        <v>10103</v>
      </c>
      <c r="H1963" s="86" t="s">
        <v>14</v>
      </c>
      <c r="I1963" s="87">
        <f>VLOOKUP(A1963,'[2]AJUSTE DE VALOR AN_11.5_MED_VIG'!$A$6:$I$6297,9,0)</f>
        <v>0.99198122575433123</v>
      </c>
    </row>
    <row r="1964" s="81" customFormat="1" ht="15" customHeight="1">
      <c r="A1964" s="82">
        <v>90173872</v>
      </c>
      <c r="B1964" s="83">
        <v>20</v>
      </c>
      <c r="C1964" s="84" t="s">
        <v>384</v>
      </c>
      <c r="D1964" s="84" t="s">
        <v>386</v>
      </c>
      <c r="E1964" s="84" t="s">
        <v>383</v>
      </c>
      <c r="F1964" s="85">
        <v>20</v>
      </c>
      <c r="G1964" s="86" t="s">
        <v>18</v>
      </c>
      <c r="H1964" s="86" t="s">
        <v>19</v>
      </c>
      <c r="I1964" s="87">
        <f>VLOOKUP(A1964,'[2]AJUSTE DE VALOR AN_11.5_MED_VIG'!$A$6:$I$6297,9,0)</f>
        <v>1.4290702346300153</v>
      </c>
    </row>
    <row r="1965" s="81" customFormat="1" ht="15" customHeight="1">
      <c r="A1965" s="82">
        <v>92462839</v>
      </c>
      <c r="B1965" s="83">
        <v>20</v>
      </c>
      <c r="C1965" s="84" t="s">
        <v>6706</v>
      </c>
      <c r="D1965" s="84" t="s">
        <v>6706</v>
      </c>
      <c r="E1965" s="84" t="s">
        <v>229</v>
      </c>
      <c r="F1965" s="85">
        <v>1</v>
      </c>
      <c r="G1965" s="86" t="s">
        <v>10103</v>
      </c>
      <c r="H1965" s="86" t="s">
        <v>14</v>
      </c>
      <c r="I1965" s="87">
        <f>VLOOKUP(A1965,'[2]AJUSTE DE VALOR AN_11.5_MED_VIG'!$A$6:$I$6297,9,0)</f>
        <v>2.201633418823393</v>
      </c>
    </row>
    <row r="1966" s="81" customFormat="1" ht="15" customHeight="1">
      <c r="A1966" s="82">
        <v>92370535</v>
      </c>
      <c r="B1966" s="83">
        <v>20</v>
      </c>
      <c r="C1966" s="84" t="s">
        <v>6284</v>
      </c>
      <c r="D1966" s="84" t="s">
        <v>6285</v>
      </c>
      <c r="E1966" s="84" t="s">
        <v>69</v>
      </c>
      <c r="F1966" s="85">
        <v>500</v>
      </c>
      <c r="G1966" s="86" t="s">
        <v>6251</v>
      </c>
      <c r="H1966" s="86" t="s">
        <v>19</v>
      </c>
      <c r="I1966" s="87">
        <f>VLOOKUP(A1966,'[2]AJUSTE DE VALOR AN_11.5_MED_VIG'!$A$6:$I$6297,9,0)</f>
        <v>4.7111816613772471e-002</v>
      </c>
    </row>
    <row r="1967" s="81" customFormat="1" ht="15" customHeight="1">
      <c r="A1967" s="82">
        <v>92389651</v>
      </c>
      <c r="B1967" s="83">
        <v>20</v>
      </c>
      <c r="C1967" s="84" t="s">
        <v>9072</v>
      </c>
      <c r="D1967" s="84" t="s">
        <v>9073</v>
      </c>
      <c r="E1967" s="84" t="s">
        <v>244</v>
      </c>
      <c r="F1967" s="85">
        <v>1</v>
      </c>
      <c r="G1967" s="86" t="s">
        <v>10103</v>
      </c>
      <c r="H1967" s="86" t="s">
        <v>14</v>
      </c>
      <c r="I1967" s="87">
        <f>VLOOKUP(A1967,'[2]AJUSTE DE VALOR AN_11.5_MED_VIG'!$A$6:$I$6297,9,0)</f>
        <v>1.4447674180206695</v>
      </c>
    </row>
    <row r="1968" s="81" customFormat="1" ht="15" customHeight="1">
      <c r="A1968" s="82">
        <v>92417337</v>
      </c>
      <c r="B1968" s="83">
        <v>20</v>
      </c>
      <c r="C1968" s="84" t="s">
        <v>7797</v>
      </c>
      <c r="D1968" s="84" t="s">
        <v>7797</v>
      </c>
      <c r="E1968" s="84" t="s">
        <v>21</v>
      </c>
      <c r="F1968" s="85">
        <v>1</v>
      </c>
      <c r="G1968" s="86" t="s">
        <v>436</v>
      </c>
      <c r="H1968" s="86" t="s">
        <v>14</v>
      </c>
      <c r="I1968" s="87">
        <f>VLOOKUP(A1968,'[2]AJUSTE DE VALOR AN_11.5_MED_VIG'!$A$6:$I$6297,9,0)</f>
        <v>3.0919143351500424</v>
      </c>
    </row>
    <row r="1969" s="81" customFormat="1" ht="15" customHeight="1">
      <c r="A1969" s="82">
        <v>90147774</v>
      </c>
      <c r="B1969" s="83">
        <v>20</v>
      </c>
      <c r="C1969" s="84" t="s">
        <v>7917</v>
      </c>
      <c r="D1969" s="84" t="s">
        <v>7918</v>
      </c>
      <c r="E1969" s="84" t="s">
        <v>17</v>
      </c>
      <c r="F1969" s="85">
        <v>1</v>
      </c>
      <c r="G1969" s="86" t="s">
        <v>10103</v>
      </c>
      <c r="H1969" s="86" t="s">
        <v>14</v>
      </c>
      <c r="I1969" s="87">
        <f>VLOOKUP(A1969,'[2]AJUSTE DE VALOR AN_11.5_MED_VIG'!$A$6:$I$6297,9,0)</f>
        <v>14.714572566415622</v>
      </c>
    </row>
    <row r="1970" s="81" customFormat="1" ht="15" customHeight="1">
      <c r="A1970" s="82">
        <v>90173538</v>
      </c>
      <c r="B1970" s="83">
        <v>20</v>
      </c>
      <c r="C1970" s="84" t="s">
        <v>6325</v>
      </c>
      <c r="D1970" s="84" t="s">
        <v>6326</v>
      </c>
      <c r="E1970" s="84" t="s">
        <v>383</v>
      </c>
      <c r="F1970" s="85">
        <v>50</v>
      </c>
      <c r="G1970" s="86" t="s">
        <v>18</v>
      </c>
      <c r="H1970" s="86" t="s">
        <v>19</v>
      </c>
      <c r="I1970" s="87">
        <f>VLOOKUP(A1970,'[2]AJUSTE DE VALOR AN_11.5_MED_VIG'!$A$6:$I$6297,9,0)</f>
        <v>4.2400798012306309</v>
      </c>
    </row>
    <row r="1971" s="81" customFormat="1" ht="15" customHeight="1">
      <c r="A1971" s="82">
        <v>90305124</v>
      </c>
      <c r="B1971" s="83">
        <v>20</v>
      </c>
      <c r="C1971" s="84" t="s">
        <v>2631</v>
      </c>
      <c r="D1971" s="84" t="s">
        <v>2631</v>
      </c>
      <c r="E1971" s="84" t="s">
        <v>566</v>
      </c>
      <c r="F1971" s="85">
        <v>1</v>
      </c>
      <c r="G1971" s="86" t="s">
        <v>10036</v>
      </c>
      <c r="H1971" s="86" t="s">
        <v>14</v>
      </c>
      <c r="I1971" s="87">
        <f>VLOOKUP(A1971,'[2]AJUSTE DE VALOR AN_11.5_MED_VIG'!$A$6:$I$6297,9,0)</f>
        <v>4.5358278830095742</v>
      </c>
    </row>
    <row r="1972" s="81" customFormat="1" ht="15" customHeight="1">
      <c r="A1972" s="82">
        <v>90178319</v>
      </c>
      <c r="B1972" s="83">
        <v>20</v>
      </c>
      <c r="C1972" s="84" t="s">
        <v>6442</v>
      </c>
      <c r="D1972" s="84" t="s">
        <v>6443</v>
      </c>
      <c r="E1972" s="84" t="s">
        <v>915</v>
      </c>
      <c r="F1972" s="85">
        <v>240</v>
      </c>
      <c r="G1972" s="86" t="s">
        <v>18</v>
      </c>
      <c r="H1972" s="86" t="s">
        <v>19</v>
      </c>
      <c r="I1972" s="87">
        <f>VLOOKUP(A1972,'[2]AJUSTE DE VALOR AN_11.5_MED_VIG'!$A$6:$I$6297,9,0)</f>
        <v>6.3444718670363525</v>
      </c>
    </row>
    <row r="1973" s="81" customFormat="1" ht="15" customHeight="1">
      <c r="A1973" s="82">
        <v>91513022</v>
      </c>
      <c r="B1973" s="83">
        <v>20</v>
      </c>
      <c r="C1973" s="84" t="s">
        <v>3022</v>
      </c>
      <c r="D1973" s="84" t="s">
        <v>3023</v>
      </c>
      <c r="E1973" s="84" t="s">
        <v>154</v>
      </c>
      <c r="F1973" s="85">
        <v>100</v>
      </c>
      <c r="G1973" s="86" t="s">
        <v>10116</v>
      </c>
      <c r="H1973" s="86" t="s">
        <v>19</v>
      </c>
      <c r="I1973" s="87">
        <f>VLOOKUP(A1973,'[2]AJUSTE DE VALOR AN_11.5_MED_VIG'!$A$6:$I$6297,9,0)</f>
        <v>0.19642917051620515</v>
      </c>
    </row>
    <row r="1974" s="81" customFormat="1" ht="15" customHeight="1">
      <c r="A1974" s="82">
        <v>92469604</v>
      </c>
      <c r="B1974" s="83">
        <v>20</v>
      </c>
      <c r="C1974" s="84" t="s">
        <v>822</v>
      </c>
      <c r="D1974" s="84" t="s">
        <v>822</v>
      </c>
      <c r="E1974" s="84" t="s">
        <v>17</v>
      </c>
      <c r="F1974" s="85">
        <v>1</v>
      </c>
      <c r="G1974" s="86" t="s">
        <v>10103</v>
      </c>
      <c r="H1974" s="86" t="s">
        <v>14</v>
      </c>
      <c r="I1974" s="87">
        <f>VLOOKUP(A1974,'[2]AJUSTE DE VALOR AN_11.5_MED_VIG'!$A$6:$I$6297,9,0)</f>
        <v>5.1116588952439956</v>
      </c>
    </row>
    <row r="1975" s="81" customFormat="1" ht="15" customHeight="1">
      <c r="A1975" s="82">
        <v>90284844</v>
      </c>
      <c r="B1975" s="83">
        <v>20</v>
      </c>
      <c r="C1975" s="84" t="s">
        <v>2664</v>
      </c>
      <c r="D1975" s="84" t="s">
        <v>2664</v>
      </c>
      <c r="E1975" s="84" t="s">
        <v>573</v>
      </c>
      <c r="F1975" s="85">
        <v>1</v>
      </c>
      <c r="G1975" s="86" t="s">
        <v>10036</v>
      </c>
      <c r="H1975" s="86" t="s">
        <v>14</v>
      </c>
      <c r="I1975" s="87">
        <f>VLOOKUP(A1975,'[2]AJUSTE DE VALOR AN_11.5_MED_VIG'!$A$6:$I$6297,9,0)</f>
        <v>5.9084356736083254</v>
      </c>
    </row>
    <row r="1976" s="81" customFormat="1" ht="15" customHeight="1">
      <c r="A1976" s="82">
        <v>92431259</v>
      </c>
      <c r="B1976" s="83">
        <v>20</v>
      </c>
      <c r="C1976" s="84" t="s">
        <v>9588</v>
      </c>
      <c r="D1976" s="84" t="s">
        <v>9589</v>
      </c>
      <c r="E1976" s="84" t="s">
        <v>154</v>
      </c>
      <c r="F1976" s="85">
        <v>5</v>
      </c>
      <c r="G1976" s="86" t="s">
        <v>18</v>
      </c>
      <c r="H1976" s="86" t="s">
        <v>19</v>
      </c>
      <c r="I1976" s="87">
        <f>VLOOKUP(A1976,'[2]AJUSTE DE VALOR AN_11.5_MED_VIG'!$A$6:$I$6297,9,0)</f>
        <v>4.5967896837993303</v>
      </c>
    </row>
    <row r="1977" s="81" customFormat="1" ht="15" customHeight="1">
      <c r="A1977" s="82">
        <v>90286235</v>
      </c>
      <c r="B1977" s="83">
        <v>20</v>
      </c>
      <c r="C1977" s="84" t="s">
        <v>5219</v>
      </c>
      <c r="D1977" s="84" t="s">
        <v>5220</v>
      </c>
      <c r="E1977" s="84" t="s">
        <v>603</v>
      </c>
      <c r="F1977" s="85">
        <v>1</v>
      </c>
      <c r="G1977" s="86" t="s">
        <v>64</v>
      </c>
      <c r="H1977" s="86" t="s">
        <v>14</v>
      </c>
      <c r="I1977" s="87">
        <f>VLOOKUP(A1977,'[2]AJUSTE DE VALOR AN_11.5_MED_VIG'!$A$6:$I$6297,9,0)</f>
        <v>1.2469001506750981</v>
      </c>
    </row>
    <row r="1978" s="81" customFormat="1" ht="15" customHeight="1">
      <c r="A1978" s="82">
        <v>92467580</v>
      </c>
      <c r="B1978" s="83">
        <v>20</v>
      </c>
      <c r="C1978" s="84" t="s">
        <v>7363</v>
      </c>
      <c r="D1978" s="84" t="s">
        <v>7363</v>
      </c>
      <c r="E1978" s="84" t="s">
        <v>21</v>
      </c>
      <c r="F1978" s="85">
        <v>1</v>
      </c>
      <c r="G1978" s="86" t="s">
        <v>10103</v>
      </c>
      <c r="H1978" s="86" t="s">
        <v>14</v>
      </c>
      <c r="I1978" s="87">
        <f>VLOOKUP(A1978,'[2]AJUSTE DE VALOR AN_11.5_MED_VIG'!$A$6:$I$6297,9,0)</f>
        <v>0.27441083174878905</v>
      </c>
    </row>
    <row r="1979" s="81" customFormat="1" ht="15" customHeight="1">
      <c r="A1979" s="82">
        <v>90267540</v>
      </c>
      <c r="B1979" s="83">
        <v>20</v>
      </c>
      <c r="C1979" s="84" t="s">
        <v>2847</v>
      </c>
      <c r="D1979" s="84" t="s">
        <v>2848</v>
      </c>
      <c r="E1979" s="84" t="s">
        <v>134</v>
      </c>
      <c r="F1979" s="85">
        <v>1</v>
      </c>
      <c r="G1979" s="86" t="s">
        <v>10103</v>
      </c>
      <c r="H1979" s="86" t="s">
        <v>14</v>
      </c>
      <c r="I1979" s="87">
        <f>VLOOKUP(A1979,'[2]AJUSTE DE VALOR AN_11.5_MED_VIG'!$A$6:$I$6297,9,0)</f>
        <v>0.36108064783859783</v>
      </c>
    </row>
    <row r="1980" s="81" customFormat="1" ht="15" customHeight="1">
      <c r="A1980" s="82">
        <v>92255639</v>
      </c>
      <c r="B1980" s="83">
        <v>20</v>
      </c>
      <c r="C1980" s="84" t="s">
        <v>2622</v>
      </c>
      <c r="D1980" s="84" t="s">
        <v>2623</v>
      </c>
      <c r="E1980" s="84" t="s">
        <v>534</v>
      </c>
      <c r="F1980" s="85">
        <v>1</v>
      </c>
      <c r="G1980" s="86" t="s">
        <v>485</v>
      </c>
      <c r="H1980" s="86" t="s">
        <v>14</v>
      </c>
      <c r="I1980" s="87">
        <f>VLOOKUP(A1980,'[2]AJUSTE DE VALOR AN_11.5_MED_VIG'!$A$6:$I$6297,9,0)</f>
        <v>3.5244160162851723</v>
      </c>
    </row>
    <row r="1981" s="81" customFormat="1" ht="15" customHeight="1">
      <c r="A1981" s="82">
        <v>92459030</v>
      </c>
      <c r="B1981" s="83">
        <v>20</v>
      </c>
      <c r="C1981" s="84" t="s">
        <v>6541</v>
      </c>
      <c r="D1981" s="84" t="s">
        <v>6542</v>
      </c>
      <c r="E1981" s="84" t="s">
        <v>603</v>
      </c>
      <c r="F1981" s="85">
        <v>20</v>
      </c>
      <c r="G1981" s="86" t="s">
        <v>18</v>
      </c>
      <c r="H1981" s="86" t="s">
        <v>19</v>
      </c>
      <c r="I1981" s="87">
        <f>VLOOKUP(A1981,'[2]AJUSTE DE VALOR AN_11.5_MED_VIG'!$A$6:$I$6297,9,0)</f>
        <v>1.3929074599814717</v>
      </c>
    </row>
    <row r="1982" s="81" customFormat="1" ht="15" customHeight="1">
      <c r="A1982" s="82">
        <v>92368867</v>
      </c>
      <c r="B1982" s="83">
        <v>20</v>
      </c>
      <c r="C1982" s="84" t="s">
        <v>8414</v>
      </c>
      <c r="D1982" s="84" t="s">
        <v>8415</v>
      </c>
      <c r="E1982" s="84" t="s">
        <v>1356</v>
      </c>
      <c r="F1982" s="85">
        <v>1</v>
      </c>
      <c r="G1982" s="86" t="s">
        <v>8416</v>
      </c>
      <c r="H1982" s="86" t="s">
        <v>14</v>
      </c>
      <c r="I1982" s="87">
        <f>VLOOKUP(A1982,'[2]AJUSTE DE VALOR AN_11.5_MED_VIG'!$A$6:$I$6297,9,0)</f>
        <v>2.2002443029462349</v>
      </c>
    </row>
    <row r="1983" s="81" customFormat="1" ht="15" customHeight="1">
      <c r="A1983" s="82">
        <v>90290046</v>
      </c>
      <c r="B1983" s="83">
        <v>20</v>
      </c>
      <c r="C1983" s="84" t="s">
        <v>8151</v>
      </c>
      <c r="D1983" s="84" t="s">
        <v>8226</v>
      </c>
      <c r="E1983" s="84" t="s">
        <v>1002</v>
      </c>
      <c r="F1983" s="85">
        <v>1</v>
      </c>
      <c r="G1983" s="86" t="s">
        <v>10103</v>
      </c>
      <c r="H1983" s="86" t="s">
        <v>14</v>
      </c>
      <c r="I1983" s="87">
        <f>VLOOKUP(A1983,'[2]AJUSTE DE VALOR AN_11.5_MED_VIG'!$A$6:$I$6297,9,0)</f>
        <v>0.76265732808914921</v>
      </c>
    </row>
    <row r="1984" s="81" customFormat="1" ht="15" customHeight="1">
      <c r="A1984" s="82">
        <v>92258026</v>
      </c>
      <c r="B1984" s="83">
        <v>20</v>
      </c>
      <c r="C1984" s="84" t="s">
        <v>4269</v>
      </c>
      <c r="D1984" s="84" t="s">
        <v>4275</v>
      </c>
      <c r="E1984" s="84" t="s">
        <v>220</v>
      </c>
      <c r="F1984" s="85">
        <v>1</v>
      </c>
      <c r="G1984" s="86" t="s">
        <v>10103</v>
      </c>
      <c r="H1984" s="86" t="s">
        <v>14</v>
      </c>
      <c r="I1984" s="87">
        <f>VLOOKUP(A1984,'[2]AJUSTE DE VALOR AN_11.5_MED_VIG'!$A$6:$I$6297,9,0)</f>
        <v>0.63053616868250362</v>
      </c>
    </row>
    <row r="1985" s="81" customFormat="1" ht="15" customHeight="1">
      <c r="A1985" s="82">
        <v>92471765</v>
      </c>
      <c r="B1985" s="83">
        <v>20</v>
      </c>
      <c r="C1985" s="84" t="s">
        <v>8179</v>
      </c>
      <c r="D1985" s="84" t="s">
        <v>8179</v>
      </c>
      <c r="E1985" s="84" t="s">
        <v>50</v>
      </c>
      <c r="F1985" s="85">
        <v>300</v>
      </c>
      <c r="G1985" s="86" t="s">
        <v>10116</v>
      </c>
      <c r="H1985" s="86" t="s">
        <v>19</v>
      </c>
      <c r="I1985" s="87">
        <f>VLOOKUP(A1985,'[2]AJUSTE DE VALOR AN_11.5_MED_VIG'!$A$6:$I$6297,9,0)</f>
        <v>2.6426014350412627e-002</v>
      </c>
    </row>
    <row r="1986" s="81" customFormat="1" ht="15" customHeight="1">
      <c r="A1986" s="82">
        <v>90250036</v>
      </c>
      <c r="B1986" s="83">
        <v>20</v>
      </c>
      <c r="C1986" s="84" t="s">
        <v>2221</v>
      </c>
      <c r="D1986" s="84" t="s">
        <v>2221</v>
      </c>
      <c r="E1986" s="84" t="s">
        <v>131</v>
      </c>
      <c r="F1986" s="85">
        <v>1</v>
      </c>
      <c r="G1986" s="86" t="s">
        <v>10103</v>
      </c>
      <c r="H1986" s="86" t="s">
        <v>14</v>
      </c>
      <c r="I1986" s="87">
        <f>VLOOKUP(A1986,'[2]AJUSTE DE VALOR AN_11.5_MED_VIG'!$A$6:$I$6297,9,0)</f>
        <v>3.2736573220911702</v>
      </c>
    </row>
    <row r="1987" s="81" customFormat="1" ht="15" customHeight="1">
      <c r="A1987" s="82">
        <v>90301960</v>
      </c>
      <c r="B1987" s="83">
        <v>20</v>
      </c>
      <c r="C1987" s="84" t="s">
        <v>1944</v>
      </c>
      <c r="D1987" s="84" t="s">
        <v>1945</v>
      </c>
      <c r="E1987" s="84" t="s">
        <v>915</v>
      </c>
      <c r="F1987" s="85">
        <v>1</v>
      </c>
      <c r="G1987" s="86" t="s">
        <v>13</v>
      </c>
      <c r="H1987" s="86" t="s">
        <v>14</v>
      </c>
      <c r="I1987" s="87">
        <f>VLOOKUP(A1987,'[2]AJUSTE DE VALOR AN_11.5_MED_VIG'!$A$6:$I$6297,9,0)</f>
        <v>8.2141373237535102</v>
      </c>
    </row>
    <row r="1988" s="81" customFormat="1" ht="15" customHeight="1">
      <c r="A1988" s="82">
        <v>90135687</v>
      </c>
      <c r="B1988" s="83">
        <v>20</v>
      </c>
      <c r="C1988" s="84" t="s">
        <v>4900</v>
      </c>
      <c r="D1988" s="84" t="s">
        <v>4901</v>
      </c>
      <c r="E1988" s="84" t="s">
        <v>207</v>
      </c>
      <c r="F1988" s="85">
        <v>1</v>
      </c>
      <c r="G1988" s="86" t="s">
        <v>64</v>
      </c>
      <c r="H1988" s="86" t="s">
        <v>14</v>
      </c>
      <c r="I1988" s="87">
        <f>VLOOKUP(A1988,'[2]AJUSTE DE VALOR AN_11.5_MED_VIG'!$A$6:$I$6297,9,0)</f>
        <v>0.63135075980964939</v>
      </c>
    </row>
    <row r="1989" s="81" customFormat="1" ht="15" customHeight="1">
      <c r="A1989" s="82">
        <v>90202252</v>
      </c>
      <c r="B1989" s="83">
        <v>20</v>
      </c>
      <c r="C1989" s="84" t="s">
        <v>1245</v>
      </c>
      <c r="D1989" s="84" t="s">
        <v>1245</v>
      </c>
      <c r="E1989" s="84" t="s">
        <v>334</v>
      </c>
      <c r="F1989" s="85">
        <v>1</v>
      </c>
      <c r="G1989" s="86" t="s">
        <v>64</v>
      </c>
      <c r="H1989" s="86" t="s">
        <v>14</v>
      </c>
      <c r="I1989" s="87">
        <f>VLOOKUP(A1989,'[2]AJUSTE DE VALOR AN_11.5_MED_VIG'!$A$6:$I$6297,9,0)</f>
        <v>1.0712228324770814</v>
      </c>
    </row>
    <row r="1990" s="81" customFormat="1" ht="15" customHeight="1">
      <c r="A1990" s="82">
        <v>90212010</v>
      </c>
      <c r="B1990" s="83">
        <v>20</v>
      </c>
      <c r="C1990" s="84" t="s">
        <v>9195</v>
      </c>
      <c r="D1990" s="84" t="s">
        <v>9196</v>
      </c>
      <c r="E1990" s="84" t="s">
        <v>703</v>
      </c>
      <c r="F1990" s="85">
        <v>1</v>
      </c>
      <c r="G1990" s="86" t="s">
        <v>64</v>
      </c>
      <c r="H1990" s="86" t="s">
        <v>14</v>
      </c>
      <c r="I1990" s="87">
        <f>VLOOKUP(A1990,'[2]AJUSTE DE VALOR AN_11.5_MED_VIG'!$A$6:$I$6297,9,0)</f>
        <v>3.4992862644839193</v>
      </c>
    </row>
    <row r="1991" s="81" customFormat="1" ht="15" customHeight="1">
      <c r="A1991" s="82">
        <v>90219872</v>
      </c>
      <c r="B1991" s="83">
        <v>20</v>
      </c>
      <c r="C1991" s="84" t="s">
        <v>8139</v>
      </c>
      <c r="D1991" s="84" t="s">
        <v>8143</v>
      </c>
      <c r="E1991" s="84" t="s">
        <v>69</v>
      </c>
      <c r="F1991" s="85">
        <v>1</v>
      </c>
      <c r="G1991" s="86" t="s">
        <v>10103</v>
      </c>
      <c r="H1991" s="86" t="s">
        <v>14</v>
      </c>
      <c r="I1991" s="87">
        <f>VLOOKUP(A1991,'[2]AJUSTE DE VALOR AN_11.5_MED_VIG'!$A$6:$I$6297,9,0)</f>
        <v>1.8417776304334315</v>
      </c>
    </row>
    <row r="1992" s="81" customFormat="1" ht="15" customHeight="1">
      <c r="A1992" s="82">
        <v>90258495</v>
      </c>
      <c r="B1992" s="83">
        <v>20</v>
      </c>
      <c r="C1992" s="84" t="s">
        <v>9549</v>
      </c>
      <c r="D1992" s="84" t="s">
        <v>9550</v>
      </c>
      <c r="E1992" s="84" t="s">
        <v>43</v>
      </c>
      <c r="F1992" s="85">
        <v>1</v>
      </c>
      <c r="G1992" s="86" t="s">
        <v>10103</v>
      </c>
      <c r="H1992" s="86" t="s">
        <v>14</v>
      </c>
      <c r="I1992" s="87">
        <f>VLOOKUP(A1992,'[2]AJUSTE DE VALOR AN_11.5_MED_VIG'!$A$6:$I$6297,9,0)</f>
        <v>0.63940301694915258</v>
      </c>
    </row>
    <row r="1993" s="81" customFormat="1" ht="15" customHeight="1">
      <c r="A1993" s="82">
        <v>90162072</v>
      </c>
      <c r="B1993" s="83">
        <v>20</v>
      </c>
      <c r="C1993" s="84" t="s">
        <v>2809</v>
      </c>
      <c r="D1993" s="84" t="s">
        <v>2811</v>
      </c>
      <c r="E1993" s="84" t="s">
        <v>90</v>
      </c>
      <c r="F1993" s="85">
        <v>1</v>
      </c>
      <c r="G1993" s="86" t="s">
        <v>10103</v>
      </c>
      <c r="H1993" s="86" t="s">
        <v>14</v>
      </c>
      <c r="I1993" s="87">
        <f>VLOOKUP(A1993,'[2]AJUSTE DE VALOR AN_11.5_MED_VIG'!$A$6:$I$6297,9,0)</f>
        <v>1.694999236395937</v>
      </c>
    </row>
    <row r="1994" s="81" customFormat="1" ht="15" customHeight="1">
      <c r="A1994" s="82">
        <v>90753020</v>
      </c>
      <c r="B1994" s="83">
        <v>20</v>
      </c>
      <c r="C1994" s="84" t="s">
        <v>417</v>
      </c>
      <c r="D1994" s="84" t="s">
        <v>418</v>
      </c>
      <c r="E1994" s="84" t="s">
        <v>354</v>
      </c>
      <c r="F1994" s="85">
        <v>1</v>
      </c>
      <c r="G1994" s="86" t="s">
        <v>10103</v>
      </c>
      <c r="H1994" s="86" t="s">
        <v>14</v>
      </c>
      <c r="I1994" s="87">
        <f>VLOOKUP(A1994,'[2]AJUSTE DE VALOR AN_11.5_MED_VIG'!$A$6:$I$6297,9,0)</f>
        <v>4.3496213646989528</v>
      </c>
    </row>
    <row r="1995" s="81" customFormat="1" ht="15" customHeight="1">
      <c r="A1995" s="82">
        <v>92434720</v>
      </c>
      <c r="B1995" s="83">
        <v>20</v>
      </c>
      <c r="C1995" s="84" t="s">
        <v>4104</v>
      </c>
      <c r="D1995" s="84" t="s">
        <v>4105</v>
      </c>
      <c r="E1995" s="84" t="s">
        <v>1356</v>
      </c>
      <c r="F1995" s="85">
        <v>1</v>
      </c>
      <c r="G1995" s="86" t="s">
        <v>158</v>
      </c>
      <c r="H1995" s="86" t="s">
        <v>14</v>
      </c>
      <c r="I1995" s="87">
        <f>VLOOKUP(A1995,'[2]AJUSTE DE VALOR AN_11.5_MED_VIG'!$A$6:$I$6297,9,0)</f>
        <v>1.3322433348095255</v>
      </c>
    </row>
    <row r="1996" s="81" customFormat="1" ht="15" customHeight="1">
      <c r="A1996" s="82">
        <v>92458319</v>
      </c>
      <c r="B1996" s="83">
        <v>20</v>
      </c>
      <c r="C1996" s="84" t="s">
        <v>8840</v>
      </c>
      <c r="D1996" s="84" t="s">
        <v>8840</v>
      </c>
      <c r="E1996" s="84" t="s">
        <v>24</v>
      </c>
      <c r="F1996" s="85">
        <v>1</v>
      </c>
      <c r="G1996" s="86" t="s">
        <v>10103</v>
      </c>
      <c r="H1996" s="86" t="s">
        <v>14</v>
      </c>
      <c r="I1996" s="87">
        <f>VLOOKUP(A1996,'[2]AJUSTE DE VALOR AN_11.5_MED_VIG'!$A$6:$I$6297,9,0)</f>
        <v>3.0618652794739174</v>
      </c>
    </row>
    <row r="1997" s="81" customFormat="1" ht="15" customHeight="1">
      <c r="A1997" s="82">
        <v>92466990</v>
      </c>
      <c r="B1997" s="83">
        <v>20</v>
      </c>
      <c r="C1997" s="84" t="s">
        <v>15</v>
      </c>
      <c r="D1997" s="84" t="s">
        <v>16</v>
      </c>
      <c r="E1997" s="84" t="s">
        <v>17</v>
      </c>
      <c r="F1997" s="85">
        <v>120</v>
      </c>
      <c r="G1997" s="86" t="s">
        <v>18</v>
      </c>
      <c r="H1997" s="86" t="s">
        <v>19</v>
      </c>
      <c r="I1997" s="87">
        <f>VLOOKUP(A1997,'[2]AJUSTE DE VALOR AN_11.5_MED_VIG'!$A$6:$I$6297,9,0)</f>
        <v>0.19417448924746514</v>
      </c>
    </row>
    <row r="1998" s="81" customFormat="1" ht="15" customHeight="1">
      <c r="A1998" s="82">
        <v>90225562</v>
      </c>
      <c r="B1998" s="83">
        <v>20</v>
      </c>
      <c r="C1998" s="84" t="s">
        <v>7784</v>
      </c>
      <c r="D1998" s="84" t="s">
        <v>7785</v>
      </c>
      <c r="E1998" s="84" t="s">
        <v>26</v>
      </c>
      <c r="F1998" s="85">
        <v>1</v>
      </c>
      <c r="G1998" s="86" t="s">
        <v>436</v>
      </c>
      <c r="H1998" s="86" t="s">
        <v>14</v>
      </c>
      <c r="I1998" s="87">
        <f>VLOOKUP(A1998,'[2]AJUSTE DE VALOR AN_11.5_MED_VIG'!$A$6:$I$6297,9,0)</f>
        <v>0.71226061505395943</v>
      </c>
    </row>
    <row r="1999" s="81" customFormat="1" ht="15" customHeight="1">
      <c r="A1999" s="82">
        <v>90171195</v>
      </c>
      <c r="B1999" s="83">
        <v>20</v>
      </c>
      <c r="C1999" s="84" t="s">
        <v>7535</v>
      </c>
      <c r="D1999" s="84" t="s">
        <v>7535</v>
      </c>
      <c r="E1999" s="84" t="s">
        <v>244</v>
      </c>
      <c r="F1999" s="85">
        <v>50</v>
      </c>
      <c r="G1999" s="86" t="s">
        <v>18</v>
      </c>
      <c r="H1999" s="86" t="s">
        <v>19</v>
      </c>
      <c r="I1999" s="87">
        <f>VLOOKUP(A1999,'[2]AJUSTE DE VALOR AN_11.5_MED_VIG'!$A$6:$I$6297,9,0)</f>
        <v>0.37219602002824864</v>
      </c>
    </row>
    <row r="2000" s="81" customFormat="1" ht="15" customHeight="1">
      <c r="A2000" s="82">
        <v>90345010</v>
      </c>
      <c r="B2000" s="83">
        <v>20</v>
      </c>
      <c r="C2000" s="84" t="s">
        <v>4635</v>
      </c>
      <c r="D2000" s="84" t="s">
        <v>4636</v>
      </c>
      <c r="E2000" s="84" t="s">
        <v>69</v>
      </c>
      <c r="F2000" s="85">
        <v>1</v>
      </c>
      <c r="G2000" s="86" t="s">
        <v>10103</v>
      </c>
      <c r="H2000" s="86" t="s">
        <v>14</v>
      </c>
      <c r="I2000" s="87">
        <f>VLOOKUP(A2000,'[2]AJUSTE DE VALOR AN_11.5_MED_VIG'!$A$6:$I$6297,9,0)</f>
        <v>0.83457558094071627</v>
      </c>
    </row>
    <row r="2001" s="81" customFormat="1" ht="15" customHeight="1">
      <c r="A2001" s="82">
        <v>90397010</v>
      </c>
      <c r="B2001" s="83">
        <v>20</v>
      </c>
      <c r="C2001" s="84" t="s">
        <v>9682</v>
      </c>
      <c r="D2001" s="84" t="s">
        <v>9683</v>
      </c>
      <c r="E2001" s="84" t="s">
        <v>703</v>
      </c>
      <c r="F2001" s="85">
        <v>20</v>
      </c>
      <c r="G2001" s="86" t="s">
        <v>10077</v>
      </c>
      <c r="H2001" s="86" t="s">
        <v>19</v>
      </c>
      <c r="I2001" s="87">
        <f>VLOOKUP(A2001,'[2]AJUSTE DE VALOR AN_11.5_MED_VIG'!$A$6:$I$6297,9,0)</f>
        <v>1.7060154620125951</v>
      </c>
    </row>
    <row r="2002" s="81" customFormat="1" ht="15" customHeight="1">
      <c r="A2002" s="82">
        <v>90225570</v>
      </c>
      <c r="B2002" s="83">
        <v>20</v>
      </c>
      <c r="C2002" s="84" t="s">
        <v>7814</v>
      </c>
      <c r="D2002" s="84" t="s">
        <v>7815</v>
      </c>
      <c r="E2002" s="84" t="s">
        <v>26</v>
      </c>
      <c r="F2002" s="85">
        <v>1</v>
      </c>
      <c r="G2002" s="86" t="s">
        <v>436</v>
      </c>
      <c r="H2002" s="86" t="s">
        <v>14</v>
      </c>
      <c r="I2002" s="87">
        <f>VLOOKUP(A2002,'[2]AJUSTE DE VALOR AN_11.5_MED_VIG'!$A$6:$I$6297,9,0)</f>
        <v>1.0198276988272599</v>
      </c>
    </row>
    <row r="2003" s="81" customFormat="1" ht="15" customHeight="1">
      <c r="A2003" s="82">
        <v>90221907</v>
      </c>
      <c r="B2003" s="83">
        <v>20</v>
      </c>
      <c r="C2003" s="84" t="s">
        <v>2176</v>
      </c>
      <c r="D2003" s="84" t="s">
        <v>2177</v>
      </c>
      <c r="E2003" s="84" t="s">
        <v>69</v>
      </c>
      <c r="F2003" s="85">
        <v>1</v>
      </c>
      <c r="G2003" s="86" t="s">
        <v>10103</v>
      </c>
      <c r="H2003" s="86" t="s">
        <v>14</v>
      </c>
      <c r="I2003" s="87">
        <f>VLOOKUP(A2003,'[2]AJUSTE DE VALOR AN_11.5_MED_VIG'!$A$6:$I$6297,9,0)</f>
        <v>3.5608410836593545</v>
      </c>
    </row>
    <row r="2004" s="81" customFormat="1" ht="15" customHeight="1">
      <c r="A2004" s="82">
        <v>92378544</v>
      </c>
      <c r="B2004" s="83">
        <v>20</v>
      </c>
      <c r="C2004" s="84" t="s">
        <v>5234</v>
      </c>
      <c r="D2004" s="84" t="s">
        <v>5234</v>
      </c>
      <c r="E2004" s="84" t="s">
        <v>24</v>
      </c>
      <c r="F2004" s="85">
        <v>1</v>
      </c>
      <c r="G2004" s="86" t="s">
        <v>10103</v>
      </c>
      <c r="H2004" s="86" t="s">
        <v>14</v>
      </c>
      <c r="I2004" s="87">
        <f>VLOOKUP(A2004,'[2]AJUSTE DE VALOR AN_11.5_MED_VIG'!$A$6:$I$6297,9,0)</f>
        <v>32.492581271794251</v>
      </c>
    </row>
    <row r="2005" s="81" customFormat="1" ht="15" customHeight="1">
      <c r="A2005" s="82">
        <v>92436897</v>
      </c>
      <c r="B2005" s="83">
        <v>20</v>
      </c>
      <c r="C2005" s="84" t="s">
        <v>8658</v>
      </c>
      <c r="D2005" s="84" t="s">
        <v>8660</v>
      </c>
      <c r="E2005" s="84" t="s">
        <v>21</v>
      </c>
      <c r="F2005" s="85">
        <v>1</v>
      </c>
      <c r="G2005" s="86" t="s">
        <v>10103</v>
      </c>
      <c r="H2005" s="86" t="s">
        <v>14</v>
      </c>
      <c r="I2005" s="87">
        <f>VLOOKUP(A2005,'[2]AJUSTE DE VALOR AN_11.5_MED_VIG'!$A$6:$I$6297,9,0)</f>
        <v>1.3958068080122161</v>
      </c>
    </row>
    <row r="2006" s="81" customFormat="1" ht="15" customHeight="1">
      <c r="A2006" s="82">
        <v>90138651</v>
      </c>
      <c r="B2006" s="83">
        <v>20</v>
      </c>
      <c r="C2006" s="84" t="s">
        <v>706</v>
      </c>
      <c r="D2006" s="84" t="s">
        <v>707</v>
      </c>
      <c r="E2006" s="84" t="s">
        <v>703</v>
      </c>
      <c r="F2006" s="85">
        <v>1</v>
      </c>
      <c r="G2006" s="86" t="s">
        <v>10103</v>
      </c>
      <c r="H2006" s="86" t="s">
        <v>14</v>
      </c>
      <c r="I2006" s="87">
        <f>VLOOKUP(A2006,'[2]AJUSTE DE VALOR AN_11.5_MED_VIG'!$A$6:$I$6297,9,0)</f>
        <v>0.91083021763342487</v>
      </c>
    </row>
    <row r="2007" s="81" customFormat="1" ht="15" customHeight="1">
      <c r="A2007" s="82">
        <v>90221761</v>
      </c>
      <c r="B2007" s="83">
        <v>20</v>
      </c>
      <c r="C2007" s="84" t="s">
        <v>6101</v>
      </c>
      <c r="D2007" s="84" t="s">
        <v>6102</v>
      </c>
      <c r="E2007" s="84" t="s">
        <v>69</v>
      </c>
      <c r="F2007" s="85">
        <v>240</v>
      </c>
      <c r="G2007" s="86" t="s">
        <v>18</v>
      </c>
      <c r="H2007" s="86" t="s">
        <v>19</v>
      </c>
      <c r="I2007" s="87">
        <f>VLOOKUP(A2007,'[2]AJUSTE DE VALOR AN_11.5_MED_VIG'!$A$6:$I$6297,9,0)</f>
        <v>5.8821758109401601e-002</v>
      </c>
    </row>
    <row r="2008" s="81" customFormat="1" ht="15" customHeight="1">
      <c r="A2008" s="82">
        <v>92249639</v>
      </c>
      <c r="B2008" s="83">
        <v>20</v>
      </c>
      <c r="C2008" s="84" t="s">
        <v>1574</v>
      </c>
      <c r="D2008" s="84" t="s">
        <v>1575</v>
      </c>
      <c r="E2008" s="84" t="s">
        <v>139</v>
      </c>
      <c r="F2008" s="85">
        <v>1</v>
      </c>
      <c r="G2008" s="86" t="s">
        <v>10103</v>
      </c>
      <c r="H2008" s="86" t="s">
        <v>14</v>
      </c>
      <c r="I2008" s="87">
        <f>VLOOKUP(A2008,'[2]AJUSTE DE VALOR AN_11.5_MED_VIG'!$A$6:$I$6297,9,0)</f>
        <v>1.7745450924520965</v>
      </c>
    </row>
    <row r="2009" s="81" customFormat="1" ht="15" customHeight="1">
      <c r="A2009" s="82">
        <v>90153529</v>
      </c>
      <c r="B2009" s="83">
        <v>20</v>
      </c>
      <c r="C2009" s="84" t="s">
        <v>2908</v>
      </c>
      <c r="D2009" s="84" t="s">
        <v>2909</v>
      </c>
      <c r="E2009" s="84" t="s">
        <v>39</v>
      </c>
      <c r="F2009" s="85">
        <v>1</v>
      </c>
      <c r="G2009" s="86" t="s">
        <v>10103</v>
      </c>
      <c r="H2009" s="86" t="s">
        <v>14</v>
      </c>
      <c r="I2009" s="87">
        <f>VLOOKUP(A2009,'[2]AJUSTE DE VALOR AN_11.5_MED_VIG'!$A$6:$I$6297,9,0)</f>
        <v>2.7843014954326759</v>
      </c>
    </row>
    <row r="2010" s="81" customFormat="1" ht="15" customHeight="1">
      <c r="A2010" s="82">
        <v>92251064</v>
      </c>
      <c r="B2010" s="83">
        <v>20</v>
      </c>
      <c r="C2010" s="84" t="s">
        <v>4449</v>
      </c>
      <c r="D2010" s="84" t="s">
        <v>4449</v>
      </c>
      <c r="E2010" s="84" t="s">
        <v>235</v>
      </c>
      <c r="F2010" s="85">
        <v>1</v>
      </c>
      <c r="G2010" s="86" t="s">
        <v>10103</v>
      </c>
      <c r="H2010" s="86" t="s">
        <v>14</v>
      </c>
      <c r="I2010" s="87">
        <f>VLOOKUP(A2010,'[2]AJUSTE DE VALOR AN_11.5_MED_VIG'!$A$6:$I$6297,9,0)</f>
        <v>0.58103225735127384</v>
      </c>
    </row>
    <row r="2011" s="81" customFormat="1" ht="15" customHeight="1">
      <c r="A2011" s="82">
        <v>90250087</v>
      </c>
      <c r="B2011" s="83">
        <v>20</v>
      </c>
      <c r="C2011" s="84" t="s">
        <v>9435</v>
      </c>
      <c r="D2011" s="84" t="s">
        <v>9435</v>
      </c>
      <c r="E2011" s="84" t="s">
        <v>131</v>
      </c>
      <c r="F2011" s="85">
        <v>1</v>
      </c>
      <c r="G2011" s="86" t="s">
        <v>10103</v>
      </c>
      <c r="H2011" s="86" t="s">
        <v>14</v>
      </c>
      <c r="I2011" s="87">
        <f>VLOOKUP(A2011,'[2]AJUSTE DE VALOR AN_11.5_MED_VIG'!$A$6:$I$6297,9,0)</f>
        <v>1.95829928819927</v>
      </c>
    </row>
    <row r="2012" s="81" customFormat="1" ht="15" customHeight="1">
      <c r="A2012" s="82">
        <v>90284321</v>
      </c>
      <c r="B2012" s="83">
        <v>20</v>
      </c>
      <c r="C2012" s="84" t="s">
        <v>2129</v>
      </c>
      <c r="D2012" s="84" t="s">
        <v>2129</v>
      </c>
      <c r="E2012" s="84" t="s">
        <v>39</v>
      </c>
      <c r="F2012" s="85">
        <v>1</v>
      </c>
      <c r="G2012" s="86" t="s">
        <v>10103</v>
      </c>
      <c r="H2012" s="86" t="s">
        <v>14</v>
      </c>
      <c r="I2012" s="87">
        <f>VLOOKUP(A2012,'[2]AJUSTE DE VALOR AN_11.5_MED_VIG'!$A$6:$I$6297,9,0)</f>
        <v>0.8378631966947373</v>
      </c>
    </row>
    <row r="2013" s="81" customFormat="1" ht="15" customHeight="1">
      <c r="A2013" s="82">
        <v>90165730</v>
      </c>
      <c r="B2013" s="83">
        <v>20</v>
      </c>
      <c r="C2013" s="84" t="s">
        <v>7127</v>
      </c>
      <c r="D2013" s="84" t="s">
        <v>7131</v>
      </c>
      <c r="E2013" s="84" t="s">
        <v>871</v>
      </c>
      <c r="F2013" s="85">
        <v>1</v>
      </c>
      <c r="G2013" s="86" t="s">
        <v>10103</v>
      </c>
      <c r="H2013" s="86" t="s">
        <v>14</v>
      </c>
      <c r="I2013" s="87">
        <f>VLOOKUP(A2013,'[2]AJUSTE DE VALOR AN_11.5_MED_VIG'!$A$6:$I$6297,9,0)</f>
        <v>0.86117271906238657</v>
      </c>
    </row>
    <row r="2014" s="81" customFormat="1" ht="15" customHeight="1">
      <c r="A2014" s="82">
        <v>92242014</v>
      </c>
      <c r="B2014" s="83">
        <v>20</v>
      </c>
      <c r="C2014" s="84" t="s">
        <v>1643</v>
      </c>
      <c r="D2014" s="84" t="s">
        <v>1645</v>
      </c>
      <c r="E2014" s="84" t="s">
        <v>69</v>
      </c>
      <c r="F2014" s="85">
        <v>1</v>
      </c>
      <c r="G2014" s="86" t="s">
        <v>10103</v>
      </c>
      <c r="H2014" s="86" t="s">
        <v>14</v>
      </c>
      <c r="I2014" s="87">
        <f>VLOOKUP(A2014,'[2]AJUSTE DE VALOR AN_11.5_MED_VIG'!$A$6:$I$6297,9,0)</f>
        <v>0.98688734404849043</v>
      </c>
    </row>
    <row r="2015" s="81" customFormat="1" ht="15" customHeight="1">
      <c r="A2015" s="82">
        <v>90624041</v>
      </c>
      <c r="B2015" s="83">
        <v>20</v>
      </c>
      <c r="C2015" s="84" t="s">
        <v>841</v>
      </c>
      <c r="D2015" s="84" t="s">
        <v>842</v>
      </c>
      <c r="E2015" s="84" t="s">
        <v>235</v>
      </c>
      <c r="F2015" s="85">
        <v>75</v>
      </c>
      <c r="G2015" s="86" t="s">
        <v>18</v>
      </c>
      <c r="H2015" s="86" t="s">
        <v>19</v>
      </c>
      <c r="I2015" s="87">
        <f>VLOOKUP(A2015,'[2]AJUSTE DE VALOR AN_11.5_MED_VIG'!$A$6:$I$6297,9,0)</f>
        <v>0.89665683733845158</v>
      </c>
    </row>
    <row r="2016" s="81" customFormat="1" ht="15" customHeight="1">
      <c r="A2016" s="82">
        <v>92453996</v>
      </c>
      <c r="B2016" s="83">
        <v>20</v>
      </c>
      <c r="C2016" s="84" t="s">
        <v>4379</v>
      </c>
      <c r="D2016" s="84" t="s">
        <v>4379</v>
      </c>
      <c r="E2016" s="84" t="s">
        <v>50</v>
      </c>
      <c r="F2016" s="85">
        <v>1</v>
      </c>
      <c r="G2016" s="86" t="s">
        <v>64</v>
      </c>
      <c r="H2016" s="86" t="s">
        <v>14</v>
      </c>
      <c r="I2016" s="87">
        <f>VLOOKUP(A2016,'[2]AJUSTE DE VALOR AN_11.5_MED_VIG'!$A$6:$I$6297,9,0)</f>
        <v>1.3550026481799584</v>
      </c>
    </row>
    <row r="2017" s="81" customFormat="1" ht="15" customHeight="1">
      <c r="A2017" s="82">
        <v>90191870</v>
      </c>
      <c r="B2017" s="83">
        <v>20</v>
      </c>
      <c r="C2017" s="84" t="s">
        <v>3923</v>
      </c>
      <c r="D2017" s="84" t="s">
        <v>3924</v>
      </c>
      <c r="E2017" s="84" t="s">
        <v>124</v>
      </c>
      <c r="F2017" s="85">
        <v>1</v>
      </c>
      <c r="G2017" s="86" t="s">
        <v>10103</v>
      </c>
      <c r="H2017" s="86" t="s">
        <v>14</v>
      </c>
      <c r="I2017" s="87">
        <f>VLOOKUP(A2017,'[2]AJUSTE DE VALOR AN_11.5_MED_VIG'!$A$6:$I$6297,9,0)</f>
        <v>3.4391626128053909</v>
      </c>
    </row>
    <row r="2018" s="81" customFormat="1" ht="15" customHeight="1">
      <c r="A2018" s="82">
        <v>92411487</v>
      </c>
      <c r="B2018" s="83">
        <v>20</v>
      </c>
      <c r="C2018" s="84" t="s">
        <v>7245</v>
      </c>
      <c r="D2018" s="84" t="s">
        <v>7246</v>
      </c>
      <c r="E2018" s="84" t="s">
        <v>2995</v>
      </c>
      <c r="F2018" s="85">
        <v>1</v>
      </c>
      <c r="G2018" s="86" t="s">
        <v>10036</v>
      </c>
      <c r="H2018" s="86" t="s">
        <v>14</v>
      </c>
      <c r="I2018" s="87">
        <f>VLOOKUP(A2018,'[2]AJUSTE DE VALOR AN_11.5_MED_VIG'!$A$6:$I$6297,9,0)</f>
        <v>6.4742769982175128</v>
      </c>
    </row>
    <row r="2019" s="81" customFormat="1" ht="15" customHeight="1">
      <c r="A2019" s="82">
        <v>92452647</v>
      </c>
      <c r="B2019" s="83">
        <v>20</v>
      </c>
      <c r="C2019" s="84" t="s">
        <v>1378</v>
      </c>
      <c r="D2019" s="84" t="s">
        <v>1379</v>
      </c>
      <c r="E2019" s="84" t="s">
        <v>603</v>
      </c>
      <c r="F2019" s="85">
        <v>1</v>
      </c>
      <c r="G2019" s="86" t="s">
        <v>13</v>
      </c>
      <c r="H2019" s="86" t="s">
        <v>14</v>
      </c>
      <c r="I2019" s="87">
        <f>VLOOKUP(A2019,'[2]AJUSTE DE VALOR AN_11.5_MED_VIG'!$A$6:$I$6297,9,0)</f>
        <v>49.930302708592656</v>
      </c>
    </row>
    <row r="2020" s="81" customFormat="1" ht="15" customHeight="1">
      <c r="A2020" s="82">
        <v>92416047</v>
      </c>
      <c r="B2020" s="83">
        <v>20</v>
      </c>
      <c r="C2020" s="84" t="s">
        <v>1171</v>
      </c>
      <c r="D2020" s="84" t="s">
        <v>1173</v>
      </c>
      <c r="E2020" s="84" t="s">
        <v>92</v>
      </c>
      <c r="F2020" s="85">
        <v>1</v>
      </c>
      <c r="G2020" s="86" t="s">
        <v>10103</v>
      </c>
      <c r="H2020" s="86" t="s">
        <v>14</v>
      </c>
      <c r="I2020" s="87">
        <f>VLOOKUP(A2020,'[2]AJUSTE DE VALOR AN_11.5_MED_VIG'!$A$6:$I$6297,9,0)</f>
        <v>2.760496054812807</v>
      </c>
    </row>
    <row r="2021" s="81" customFormat="1" ht="15" customHeight="1">
      <c r="A2021" s="82">
        <v>90125959</v>
      </c>
      <c r="B2021" s="83">
        <v>20</v>
      </c>
      <c r="C2021" s="84" t="s">
        <v>9525</v>
      </c>
      <c r="D2021" s="84" t="s">
        <v>9526</v>
      </c>
      <c r="E2021" s="84" t="s">
        <v>50</v>
      </c>
      <c r="F2021" s="85">
        <v>1</v>
      </c>
      <c r="G2021" s="86" t="s">
        <v>10103</v>
      </c>
      <c r="H2021" s="86" t="s">
        <v>14</v>
      </c>
      <c r="I2021" s="87">
        <f>VLOOKUP(A2021,'[2]AJUSTE DE VALOR AN_11.5_MED_VIG'!$A$6:$I$6297,9,0)</f>
        <v>0.70667724920658737</v>
      </c>
    </row>
    <row r="2022" s="81" customFormat="1" ht="15" customHeight="1">
      <c r="A2022" s="82">
        <v>92428096</v>
      </c>
      <c r="B2022" s="83">
        <v>20</v>
      </c>
      <c r="C2022" s="84" t="s">
        <v>9288</v>
      </c>
      <c r="D2022" s="84" t="s">
        <v>9288</v>
      </c>
      <c r="E2022" s="84" t="s">
        <v>24</v>
      </c>
      <c r="F2022" s="85">
        <v>50</v>
      </c>
      <c r="G2022" s="86" t="s">
        <v>10077</v>
      </c>
      <c r="H2022" s="86" t="s">
        <v>19</v>
      </c>
      <c r="I2022" s="87">
        <f>VLOOKUP(A2022,'[2]AJUSTE DE VALOR AN_11.5_MED_VIG'!$A$6:$I$6297,9,0)</f>
        <v>0.32372290371166235</v>
      </c>
    </row>
    <row r="2023" s="81" customFormat="1" ht="15" customHeight="1">
      <c r="A2023" s="82">
        <v>90259831</v>
      </c>
      <c r="B2023" s="83">
        <v>20</v>
      </c>
      <c r="C2023" s="84" t="s">
        <v>937</v>
      </c>
      <c r="D2023" s="84" t="s">
        <v>937</v>
      </c>
      <c r="E2023" s="84" t="s">
        <v>244</v>
      </c>
      <c r="F2023" s="85">
        <v>1</v>
      </c>
      <c r="G2023" s="86" t="s">
        <v>64</v>
      </c>
      <c r="H2023" s="86" t="s">
        <v>14</v>
      </c>
      <c r="I2023" s="87">
        <f>VLOOKUP(A2023,'[2]AJUSTE DE VALOR AN_11.5_MED_VIG'!$A$6:$I$6297,9,0)</f>
        <v>10.533582555497823</v>
      </c>
    </row>
    <row r="2024" s="81" customFormat="1" ht="15" customHeight="1">
      <c r="A2024" s="82">
        <v>90173414</v>
      </c>
      <c r="B2024" s="83">
        <v>20</v>
      </c>
      <c r="C2024" s="84" t="s">
        <v>8979</v>
      </c>
      <c r="D2024" s="84" t="s">
        <v>8980</v>
      </c>
      <c r="E2024" s="84" t="s">
        <v>244</v>
      </c>
      <c r="F2024" s="85">
        <v>1</v>
      </c>
      <c r="G2024" s="86" t="s">
        <v>13</v>
      </c>
      <c r="H2024" s="86" t="s">
        <v>14</v>
      </c>
      <c r="I2024" s="87">
        <f>VLOOKUP(A2024,'[2]AJUSTE DE VALOR AN_11.5_MED_VIG'!$A$6:$I$6297,9,0)</f>
        <v>3.467807103618</v>
      </c>
    </row>
    <row r="2025" s="81" customFormat="1" ht="15" customHeight="1">
      <c r="A2025" s="82">
        <v>90120833</v>
      </c>
      <c r="B2025" s="83">
        <v>20</v>
      </c>
      <c r="C2025" s="84" t="s">
        <v>509</v>
      </c>
      <c r="D2025" s="84" t="s">
        <v>509</v>
      </c>
      <c r="E2025" s="84" t="s">
        <v>506</v>
      </c>
      <c r="F2025" s="85">
        <v>1</v>
      </c>
      <c r="G2025" s="86" t="s">
        <v>10036</v>
      </c>
      <c r="H2025" s="86" t="s">
        <v>14</v>
      </c>
      <c r="I2025" s="87">
        <f>VLOOKUP(A2025,'[2]AJUSTE DE VALOR AN_11.5_MED_VIG'!$A$6:$I$6297,9,0)</f>
        <v>8.057966178479381</v>
      </c>
    </row>
    <row r="2026" s="81" customFormat="1" ht="15" customHeight="1">
      <c r="A2026" s="82">
        <v>92380697</v>
      </c>
      <c r="B2026" s="83">
        <v>20</v>
      </c>
      <c r="C2026" s="84" t="s">
        <v>900</v>
      </c>
      <c r="D2026" s="84" t="s">
        <v>901</v>
      </c>
      <c r="E2026" s="84" t="s">
        <v>871</v>
      </c>
      <c r="F2026" s="85">
        <v>1</v>
      </c>
      <c r="G2026" s="86" t="s">
        <v>485</v>
      </c>
      <c r="H2026" s="86" t="s">
        <v>14</v>
      </c>
      <c r="I2026" s="87">
        <f>VLOOKUP(A2026,'[2]AJUSTE DE VALOR AN_11.5_MED_VIG'!$A$6:$I$6297,9,0)</f>
        <v>4.5541422726646728</v>
      </c>
    </row>
    <row r="2027" s="81" customFormat="1" ht="15" customHeight="1">
      <c r="A2027" s="82">
        <v>90153146</v>
      </c>
      <c r="B2027" s="83">
        <v>20</v>
      </c>
      <c r="C2027" s="84" t="s">
        <v>1382</v>
      </c>
      <c r="D2027" s="84" t="s">
        <v>1383</v>
      </c>
      <c r="E2027" s="84" t="s">
        <v>39</v>
      </c>
      <c r="F2027" s="85">
        <v>1</v>
      </c>
      <c r="G2027" s="86" t="s">
        <v>10103</v>
      </c>
      <c r="H2027" s="86" t="s">
        <v>14</v>
      </c>
      <c r="I2027" s="87">
        <f>VLOOKUP(A2027,'[2]AJUSTE DE VALOR AN_11.5_MED_VIG'!$A$6:$I$6297,9,0)</f>
        <v>3.2215268508226487</v>
      </c>
    </row>
    <row r="2028" s="81" customFormat="1" ht="15" customHeight="1">
      <c r="A2028" s="82">
        <v>90164385</v>
      </c>
      <c r="B2028" s="83">
        <v>20</v>
      </c>
      <c r="C2028" s="84" t="s">
        <v>2740</v>
      </c>
      <c r="D2028" s="84" t="s">
        <v>2741</v>
      </c>
      <c r="E2028" s="84" t="s">
        <v>134</v>
      </c>
      <c r="F2028" s="85">
        <v>1</v>
      </c>
      <c r="G2028" s="86" t="s">
        <v>10103</v>
      </c>
      <c r="H2028" s="86" t="s">
        <v>14</v>
      </c>
      <c r="I2028" s="87">
        <f>VLOOKUP(A2028,'[2]AJUSTE DE VALOR AN_11.5_MED_VIG'!$A$6:$I$6297,9,0)</f>
        <v>0.85513474989344573</v>
      </c>
    </row>
    <row r="2029" s="81" customFormat="1" ht="15" customHeight="1">
      <c r="A2029" s="82">
        <v>92372414</v>
      </c>
      <c r="B2029" s="83">
        <v>20</v>
      </c>
      <c r="C2029" s="84" t="s">
        <v>9189</v>
      </c>
      <c r="D2029" s="84" t="s">
        <v>9190</v>
      </c>
      <c r="E2029" s="84" t="s">
        <v>279</v>
      </c>
      <c r="F2029" s="85">
        <v>1</v>
      </c>
      <c r="G2029" s="86" t="s">
        <v>64</v>
      </c>
      <c r="H2029" s="86" t="s">
        <v>14</v>
      </c>
      <c r="I2029" s="87">
        <f>VLOOKUP(A2029,'[2]AJUSTE DE VALOR AN_11.5_MED_VIG'!$A$6:$I$6297,9,0)</f>
        <v>3.2129810246625068</v>
      </c>
    </row>
    <row r="2030" s="81" customFormat="1" ht="15" customHeight="1">
      <c r="A2030" s="82">
        <v>90285670</v>
      </c>
      <c r="B2030" s="83">
        <v>20</v>
      </c>
      <c r="C2030" s="84" t="s">
        <v>3416</v>
      </c>
      <c r="D2030" s="84" t="s">
        <v>3416</v>
      </c>
      <c r="E2030" s="84" t="s">
        <v>792</v>
      </c>
      <c r="F2030" s="85">
        <v>20</v>
      </c>
      <c r="G2030" s="86" t="s">
        <v>18</v>
      </c>
      <c r="H2030" s="86" t="s">
        <v>19</v>
      </c>
      <c r="I2030" s="87">
        <f>VLOOKUP(A2030,'[2]AJUSTE DE VALOR AN_11.5_MED_VIG'!$A$6:$I$6297,9,0)</f>
        <v>0.20414720954503318</v>
      </c>
    </row>
    <row r="2031" s="81" customFormat="1" ht="15" customHeight="1">
      <c r="A2031" s="82">
        <v>90135628</v>
      </c>
      <c r="B2031" s="83">
        <v>20</v>
      </c>
      <c r="C2031" s="84" t="s">
        <v>8960</v>
      </c>
      <c r="D2031" s="84" t="s">
        <v>8961</v>
      </c>
      <c r="E2031" s="84" t="s">
        <v>207</v>
      </c>
      <c r="F2031" s="85">
        <v>1</v>
      </c>
      <c r="G2031" s="86" t="s">
        <v>13</v>
      </c>
      <c r="H2031" s="86" t="s">
        <v>14</v>
      </c>
      <c r="I2031" s="87">
        <f>VLOOKUP(A2031,'[2]AJUSTE DE VALOR AN_11.5_MED_VIG'!$A$6:$I$6297,9,0)</f>
        <v>13.207012590727551</v>
      </c>
    </row>
    <row r="2032" s="81" customFormat="1" ht="15" customHeight="1">
      <c r="A2032" s="82">
        <v>96006390</v>
      </c>
      <c r="B2032" s="83">
        <v>20</v>
      </c>
      <c r="C2032" s="84" t="s">
        <v>9999</v>
      </c>
      <c r="D2032" s="84" t="s">
        <v>9999</v>
      </c>
      <c r="E2032" s="84" t="s">
        <v>378</v>
      </c>
      <c r="F2032" s="85">
        <v>1</v>
      </c>
      <c r="G2032" s="86" t="s">
        <v>64</v>
      </c>
      <c r="H2032" s="86" t="s">
        <v>14</v>
      </c>
      <c r="I2032" s="87">
        <f>VLOOKUP(A2032,'[2]AJUSTE DE VALOR AN_11.5_MED_VIG'!$A$6:$I$6297,9,0)</f>
        <v>6.236586694542952</v>
      </c>
    </row>
    <row r="2033" s="81" customFormat="1" ht="15" customHeight="1">
      <c r="A2033" s="82">
        <v>90248171</v>
      </c>
      <c r="B2033" s="83">
        <v>20</v>
      </c>
      <c r="C2033" s="84" t="s">
        <v>462</v>
      </c>
      <c r="D2033" s="84" t="s">
        <v>463</v>
      </c>
      <c r="E2033" s="84" t="s">
        <v>464</v>
      </c>
      <c r="F2033" s="85">
        <v>100</v>
      </c>
      <c r="G2033" s="86" t="s">
        <v>18</v>
      </c>
      <c r="H2033" s="86" t="s">
        <v>19</v>
      </c>
      <c r="I2033" s="87">
        <f>VLOOKUP(A2033,'[2]AJUSTE DE VALOR AN_11.5_MED_VIG'!$A$6:$I$6297,9,0)</f>
        <v>0.50252604388023969</v>
      </c>
    </row>
    <row r="2034" s="81" customFormat="1" ht="15" customHeight="1">
      <c r="A2034" s="82">
        <v>90021053</v>
      </c>
      <c r="B2034" s="83">
        <v>20</v>
      </c>
      <c r="C2034" s="84" t="s">
        <v>1760</v>
      </c>
      <c r="D2034" s="84" t="s">
        <v>1760</v>
      </c>
      <c r="E2034" s="84" t="s">
        <v>378</v>
      </c>
      <c r="F2034" s="85">
        <v>1</v>
      </c>
      <c r="G2034" s="86" t="s">
        <v>10077</v>
      </c>
      <c r="H2034" s="86" t="s">
        <v>19</v>
      </c>
      <c r="I2034" s="87">
        <f>VLOOKUP(A2034,'[2]AJUSTE DE VALOR AN_11.5_MED_VIG'!$A$6:$I$6297,9,0)</f>
        <v>1.5546899482544918</v>
      </c>
    </row>
    <row r="2035" s="81" customFormat="1" ht="15" customHeight="1">
      <c r="A2035" s="82">
        <v>92465390</v>
      </c>
      <c r="B2035" s="83">
        <v>20</v>
      </c>
      <c r="C2035" s="84" t="s">
        <v>2174</v>
      </c>
      <c r="D2035" s="84" t="s">
        <v>2175</v>
      </c>
      <c r="E2035" s="84" t="s">
        <v>414</v>
      </c>
      <c r="F2035" s="85">
        <v>1</v>
      </c>
      <c r="G2035" s="86" t="s">
        <v>10103</v>
      </c>
      <c r="H2035" s="86" t="s">
        <v>14</v>
      </c>
      <c r="I2035" s="87">
        <f>VLOOKUP(A2035,'[2]AJUSTE DE VALOR AN_11.5_MED_VIG'!$A$6:$I$6297,9,0)</f>
        <v>2.4767300329372097</v>
      </c>
    </row>
    <row r="2036" s="81" customFormat="1" ht="15" customHeight="1">
      <c r="A2036" s="82">
        <v>90311159</v>
      </c>
      <c r="B2036" s="83">
        <v>20</v>
      </c>
      <c r="C2036" s="84" t="s">
        <v>9335</v>
      </c>
      <c r="D2036" s="84" t="s">
        <v>9336</v>
      </c>
      <c r="E2036" s="84" t="s">
        <v>235</v>
      </c>
      <c r="F2036" s="85">
        <v>1</v>
      </c>
      <c r="G2036" s="86" t="s">
        <v>64</v>
      </c>
      <c r="H2036" s="86" t="s">
        <v>14</v>
      </c>
      <c r="I2036" s="87">
        <f>VLOOKUP(A2036,'[2]AJUSTE DE VALOR AN_11.5_MED_VIG'!$A$6:$I$6297,9,0)</f>
        <v>0.68888457343469056</v>
      </c>
    </row>
    <row r="2037" s="81" customFormat="1" ht="15" customHeight="1">
      <c r="A2037" s="82">
        <v>90208374</v>
      </c>
      <c r="B2037" s="83">
        <v>20</v>
      </c>
      <c r="C2037" s="84" t="s">
        <v>7401</v>
      </c>
      <c r="D2037" s="84" t="s">
        <v>7402</v>
      </c>
      <c r="E2037" s="84" t="s">
        <v>1361</v>
      </c>
      <c r="F2037" s="85">
        <v>15</v>
      </c>
      <c r="G2037" s="86" t="s">
        <v>10077</v>
      </c>
      <c r="H2037" s="86" t="s">
        <v>19</v>
      </c>
      <c r="I2037" s="87">
        <f>VLOOKUP(A2037,'[2]AJUSTE DE VALOR AN_11.5_MED_VIG'!$A$6:$I$6297,9,0)</f>
        <v>2.9680444466676654</v>
      </c>
    </row>
    <row r="2038" s="81" customFormat="1" ht="15" customHeight="1">
      <c r="A2038" s="82">
        <v>90157796</v>
      </c>
      <c r="B2038" s="83">
        <v>20</v>
      </c>
      <c r="C2038" s="84" t="s">
        <v>1077</v>
      </c>
      <c r="D2038" s="84" t="s">
        <v>1078</v>
      </c>
      <c r="E2038" s="84" t="s">
        <v>229</v>
      </c>
      <c r="F2038" s="85">
        <v>1</v>
      </c>
      <c r="G2038" s="86" t="s">
        <v>10103</v>
      </c>
      <c r="H2038" s="86" t="s">
        <v>14</v>
      </c>
      <c r="I2038" s="87">
        <f>VLOOKUP(A2038,'[2]AJUSTE DE VALOR AN_11.5_MED_VIG'!$A$6:$I$6297,9,0)</f>
        <v>4.2633447399641193</v>
      </c>
    </row>
    <row r="2039" s="81" customFormat="1" ht="15" customHeight="1">
      <c r="A2039" s="82">
        <v>92468640</v>
      </c>
      <c r="B2039" s="83">
        <v>20</v>
      </c>
      <c r="C2039" s="84" t="s">
        <v>7256</v>
      </c>
      <c r="D2039" s="84" t="s">
        <v>7256</v>
      </c>
      <c r="E2039" s="84" t="s">
        <v>544</v>
      </c>
      <c r="F2039" s="85">
        <v>1</v>
      </c>
      <c r="G2039" s="86" t="s">
        <v>10036</v>
      </c>
      <c r="H2039" s="86" t="s">
        <v>14</v>
      </c>
      <c r="I2039" s="87">
        <f>VLOOKUP(A2039,'[2]AJUSTE DE VALOR AN_11.5_MED_VIG'!$A$6:$I$6297,9,0)</f>
        <v>4.9913227703832419</v>
      </c>
    </row>
    <row r="2040" s="81" customFormat="1" ht="15" customHeight="1">
      <c r="A2040" s="82">
        <v>90189906</v>
      </c>
      <c r="B2040" s="83">
        <v>20</v>
      </c>
      <c r="C2040" s="84" t="s">
        <v>3497</v>
      </c>
      <c r="D2040" s="84" t="s">
        <v>3502</v>
      </c>
      <c r="E2040" s="84" t="s">
        <v>146</v>
      </c>
      <c r="F2040" s="85">
        <v>1</v>
      </c>
      <c r="G2040" s="86" t="s">
        <v>10103</v>
      </c>
      <c r="H2040" s="86" t="s">
        <v>14</v>
      </c>
      <c r="I2040" s="87">
        <f>VLOOKUP(A2040,'[2]AJUSTE DE VALOR AN_11.5_MED_VIG'!$A$6:$I$6297,9,0)</f>
        <v>0.5497294820743579</v>
      </c>
    </row>
    <row r="2041" s="81" customFormat="1" ht="15" customHeight="1">
      <c r="A2041" s="82">
        <v>90145577</v>
      </c>
      <c r="B2041" s="83">
        <v>20</v>
      </c>
      <c r="C2041" s="84" t="s">
        <v>213</v>
      </c>
      <c r="D2041" s="84" t="s">
        <v>213</v>
      </c>
      <c r="E2041" s="84" t="s">
        <v>17</v>
      </c>
      <c r="F2041" s="85">
        <v>1</v>
      </c>
      <c r="G2041" s="86" t="s">
        <v>10036</v>
      </c>
      <c r="H2041" s="86" t="s">
        <v>14</v>
      </c>
      <c r="I2041" s="87">
        <f>VLOOKUP(A2041,'[2]AJUSTE DE VALOR AN_11.5_MED_VIG'!$A$6:$I$6297,9,0)</f>
        <v>1.2879049148061119</v>
      </c>
    </row>
    <row r="2042" s="81" customFormat="1" ht="15" customHeight="1">
      <c r="A2042" s="82">
        <v>90125215</v>
      </c>
      <c r="B2042" s="83">
        <v>20</v>
      </c>
      <c r="C2042" s="84" t="s">
        <v>8466</v>
      </c>
      <c r="D2042" s="84" t="s">
        <v>8464</v>
      </c>
      <c r="E2042" s="84" t="s">
        <v>50</v>
      </c>
      <c r="F2042" s="85">
        <v>1</v>
      </c>
      <c r="G2042" s="86" t="s">
        <v>10103</v>
      </c>
      <c r="H2042" s="86" t="s">
        <v>14</v>
      </c>
      <c r="I2042" s="87">
        <f>VLOOKUP(A2042,'[2]AJUSTE DE VALOR AN_11.5_MED_VIG'!$A$6:$I$6297,9,0)</f>
        <v>0.60233415333913132</v>
      </c>
    </row>
    <row r="2043" s="81" customFormat="1" ht="15" customHeight="1">
      <c r="A2043" s="82">
        <v>90167147</v>
      </c>
      <c r="B2043" s="83">
        <v>20</v>
      </c>
      <c r="C2043" s="84" t="s">
        <v>3451</v>
      </c>
      <c r="D2043" s="84" t="s">
        <v>3452</v>
      </c>
      <c r="E2043" s="84" t="s">
        <v>92</v>
      </c>
      <c r="F2043" s="85">
        <v>1</v>
      </c>
      <c r="G2043" s="86" t="s">
        <v>64</v>
      </c>
      <c r="H2043" s="86" t="s">
        <v>14</v>
      </c>
      <c r="I2043" s="87">
        <f>VLOOKUP(A2043,'[2]AJUSTE DE VALOR AN_11.5_MED_VIG'!$A$6:$I$6297,9,0)</f>
        <v>8.4754580862714555</v>
      </c>
    </row>
    <row r="2044" s="81" customFormat="1" ht="15" customHeight="1">
      <c r="A2044" s="82">
        <v>90380010</v>
      </c>
      <c r="B2044" s="83">
        <v>20</v>
      </c>
      <c r="C2044" s="84" t="s">
        <v>7165</v>
      </c>
      <c r="D2044" s="84" t="s">
        <v>7166</v>
      </c>
      <c r="E2044" s="84" t="s">
        <v>69</v>
      </c>
      <c r="F2044" s="85">
        <v>200</v>
      </c>
      <c r="G2044" s="86" t="s">
        <v>10116</v>
      </c>
      <c r="H2044" s="86" t="s">
        <v>19</v>
      </c>
      <c r="I2044" s="87">
        <f>VLOOKUP(A2044,'[2]AJUSTE DE VALOR AN_11.5_MED_VIG'!$A$6:$I$6297,9,0)</f>
        <v>4.8563378863425405e-002</v>
      </c>
    </row>
    <row r="2045" s="81" customFormat="1" ht="15" customHeight="1">
      <c r="A2045" s="82">
        <v>90150767</v>
      </c>
      <c r="B2045" s="83">
        <v>20</v>
      </c>
      <c r="C2045" s="84" t="s">
        <v>1148</v>
      </c>
      <c r="D2045" s="84" t="s">
        <v>1149</v>
      </c>
      <c r="E2045" s="84" t="s">
        <v>39</v>
      </c>
      <c r="F2045" s="85">
        <v>43</v>
      </c>
      <c r="G2045" s="86" t="s">
        <v>10077</v>
      </c>
      <c r="H2045" s="86" t="s">
        <v>19</v>
      </c>
      <c r="I2045" s="87">
        <f>VLOOKUP(A2045,'[2]AJUSTE DE VALOR AN_11.5_MED_VIG'!$A$6:$I$6297,9,0)</f>
        <v>0.53393392162275477</v>
      </c>
    </row>
    <row r="2046" s="81" customFormat="1" ht="15" customHeight="1">
      <c r="A2046" s="82">
        <v>90283856</v>
      </c>
      <c r="B2046" s="83">
        <v>20</v>
      </c>
      <c r="C2046" s="84" t="s">
        <v>1467</v>
      </c>
      <c r="D2046" s="84" t="s">
        <v>1468</v>
      </c>
      <c r="E2046" s="84" t="s">
        <v>792</v>
      </c>
      <c r="F2046" s="85">
        <v>1</v>
      </c>
      <c r="G2046" s="86" t="s">
        <v>64</v>
      </c>
      <c r="H2046" s="86" t="s">
        <v>14</v>
      </c>
      <c r="I2046" s="87">
        <f>VLOOKUP(A2046,'[2]AJUSTE DE VALOR AN_11.5_MED_VIG'!$A$6:$I$6297,9,0)</f>
        <v>0.95795158144514192</v>
      </c>
    </row>
    <row r="2047" s="81" customFormat="1" ht="15" customHeight="1">
      <c r="A2047" s="82">
        <v>90126599</v>
      </c>
      <c r="B2047" s="83">
        <v>20</v>
      </c>
      <c r="C2047" s="84" t="s">
        <v>1178</v>
      </c>
      <c r="D2047" s="84" t="s">
        <v>1178</v>
      </c>
      <c r="E2047" s="84" t="s">
        <v>21</v>
      </c>
      <c r="F2047" s="85">
        <v>1</v>
      </c>
      <c r="G2047" s="86" t="s">
        <v>10103</v>
      </c>
      <c r="H2047" s="86" t="s">
        <v>14</v>
      </c>
      <c r="I2047" s="87">
        <f>VLOOKUP(A2047,'[2]AJUSTE DE VALOR AN_11.5_MED_VIG'!$A$6:$I$6297,9,0)</f>
        <v>1.2247977743009997</v>
      </c>
    </row>
    <row r="2048" s="81" customFormat="1" ht="15" customHeight="1">
      <c r="A2048" s="82">
        <v>90296397</v>
      </c>
      <c r="B2048" s="83">
        <v>20</v>
      </c>
      <c r="C2048" s="84" t="s">
        <v>9866</v>
      </c>
      <c r="D2048" s="84" t="s">
        <v>9867</v>
      </c>
      <c r="E2048" s="84" t="s">
        <v>414</v>
      </c>
      <c r="F2048" s="85">
        <v>1</v>
      </c>
      <c r="G2048" s="86" t="s">
        <v>10103</v>
      </c>
      <c r="H2048" s="86" t="s">
        <v>14</v>
      </c>
      <c r="I2048" s="87">
        <f>VLOOKUP(A2048,'[2]AJUSTE DE VALOR AN_11.5_MED_VIG'!$A$6:$I$6297,9,0)</f>
        <v>2.2083049259490086</v>
      </c>
    </row>
    <row r="2049" s="81" customFormat="1" ht="15" customHeight="1">
      <c r="A2049" s="82">
        <v>92432190</v>
      </c>
      <c r="B2049" s="83">
        <v>20</v>
      </c>
      <c r="C2049" s="84" t="s">
        <v>5234</v>
      </c>
      <c r="D2049" s="84" t="s">
        <v>5237</v>
      </c>
      <c r="E2049" s="84" t="s">
        <v>414</v>
      </c>
      <c r="F2049" s="85">
        <v>1</v>
      </c>
      <c r="G2049" s="86" t="s">
        <v>436</v>
      </c>
      <c r="H2049" s="86" t="s">
        <v>14</v>
      </c>
      <c r="I2049" s="87">
        <f>VLOOKUP(A2049,'[2]AJUSTE DE VALOR AN_11.5_MED_VIG'!$A$6:$I$6297,9,0)</f>
        <v>13.968365150700176</v>
      </c>
    </row>
    <row r="2050" s="81" customFormat="1" ht="15" customHeight="1">
      <c r="A2050" s="82">
        <v>90235983</v>
      </c>
      <c r="B2050" s="83">
        <v>20</v>
      </c>
      <c r="C2050" s="84" t="s">
        <v>1852</v>
      </c>
      <c r="D2050" s="84" t="s">
        <v>1852</v>
      </c>
      <c r="E2050" s="84" t="s">
        <v>836</v>
      </c>
      <c r="F2050" s="85">
        <v>1</v>
      </c>
      <c r="G2050" s="86" t="s">
        <v>13</v>
      </c>
      <c r="H2050" s="86" t="s">
        <v>14</v>
      </c>
      <c r="I2050" s="87">
        <f>VLOOKUP(A2050,'[2]AJUSTE DE VALOR AN_11.5_MED_VIG'!$A$6:$I$6297,9,0)</f>
        <v>5.5707695304304083</v>
      </c>
    </row>
    <row r="2051" s="81" customFormat="1" ht="15" customHeight="1">
      <c r="A2051" s="82">
        <v>92388663</v>
      </c>
      <c r="B2051" s="83">
        <v>20</v>
      </c>
      <c r="C2051" s="84" t="s">
        <v>535</v>
      </c>
      <c r="D2051" s="84" t="s">
        <v>535</v>
      </c>
      <c r="E2051" s="84" t="s">
        <v>536</v>
      </c>
      <c r="F2051" s="85">
        <v>1</v>
      </c>
      <c r="G2051" s="86" t="s">
        <v>64</v>
      </c>
      <c r="H2051" s="86" t="s">
        <v>14</v>
      </c>
      <c r="I2051" s="87">
        <f>VLOOKUP(A2051,'[2]AJUSTE DE VALOR AN_11.5_MED_VIG'!$A$6:$I$6297,9,0)</f>
        <v>0.4907453985956568</v>
      </c>
    </row>
    <row r="2052" s="81" customFormat="1" ht="15" customHeight="1">
      <c r="A2052" s="82">
        <v>92421644</v>
      </c>
      <c r="B2052" s="83">
        <v>20</v>
      </c>
      <c r="C2052" s="84" t="s">
        <v>9412</v>
      </c>
      <c r="D2052" s="84" t="s">
        <v>9413</v>
      </c>
      <c r="E2052" s="84" t="s">
        <v>633</v>
      </c>
      <c r="F2052" s="85">
        <v>1</v>
      </c>
      <c r="G2052" s="86" t="s">
        <v>436</v>
      </c>
      <c r="H2052" s="86" t="s">
        <v>14</v>
      </c>
      <c r="I2052" s="87">
        <f>VLOOKUP(A2052,'[2]AJUSTE DE VALOR AN_11.5_MED_VIG'!$A$6:$I$6297,9,0)</f>
        <v>55.688374711415221</v>
      </c>
    </row>
    <row r="2053" s="81" customFormat="1" ht="15" customHeight="1">
      <c r="A2053" s="82">
        <v>92420796</v>
      </c>
      <c r="B2053" s="83">
        <v>20</v>
      </c>
      <c r="C2053" s="84" t="s">
        <v>5383</v>
      </c>
      <c r="D2053" s="84" t="s">
        <v>5384</v>
      </c>
      <c r="E2053" s="84" t="s">
        <v>703</v>
      </c>
      <c r="F2053" s="85">
        <v>1</v>
      </c>
      <c r="G2053" s="86" t="s">
        <v>10103</v>
      </c>
      <c r="H2053" s="86" t="s">
        <v>14</v>
      </c>
      <c r="I2053" s="87">
        <f>VLOOKUP(A2053,'[2]AJUSTE DE VALOR AN_11.5_MED_VIG'!$A$6:$I$6297,9,0)</f>
        <v>0.77704708899649166</v>
      </c>
    </row>
    <row r="2054" s="81" customFormat="1" ht="15" customHeight="1">
      <c r="A2054" s="82">
        <v>90343069</v>
      </c>
      <c r="B2054" s="83">
        <v>20</v>
      </c>
      <c r="C2054" s="84" t="s">
        <v>5156</v>
      </c>
      <c r="D2054" s="84" t="s">
        <v>5157</v>
      </c>
      <c r="E2054" s="84" t="s">
        <v>1356</v>
      </c>
      <c r="F2054" s="85">
        <v>1</v>
      </c>
      <c r="G2054" s="86" t="s">
        <v>10133</v>
      </c>
      <c r="H2054" s="86" t="s">
        <v>14</v>
      </c>
      <c r="I2054" s="87">
        <f>VLOOKUP(A2054,'[2]AJUSTE DE VALOR AN_11.5_MED_VIG'!$A$6:$I$6297,9,0)</f>
        <v>1.5394368304116033</v>
      </c>
    </row>
    <row r="2055" s="81" customFormat="1" ht="15" customHeight="1">
      <c r="A2055" s="82">
        <v>90283503</v>
      </c>
      <c r="B2055" s="83">
        <v>20</v>
      </c>
      <c r="C2055" s="84" t="s">
        <v>1054</v>
      </c>
      <c r="D2055" s="84" t="s">
        <v>1064</v>
      </c>
      <c r="E2055" s="84" t="s">
        <v>26</v>
      </c>
      <c r="F2055" s="85">
        <v>1</v>
      </c>
      <c r="G2055" s="86" t="s">
        <v>10103</v>
      </c>
      <c r="H2055" s="86" t="s">
        <v>14</v>
      </c>
      <c r="I2055" s="87">
        <f>VLOOKUP(A2055,'[2]AJUSTE DE VALOR AN_11.5_MED_VIG'!$A$6:$I$6297,9,0)</f>
        <v>3.6892277799766076</v>
      </c>
    </row>
    <row r="2056" s="81" customFormat="1" ht="15" customHeight="1">
      <c r="A2056" s="82">
        <v>90249127</v>
      </c>
      <c r="B2056" s="83">
        <v>20</v>
      </c>
      <c r="C2056" s="84" t="s">
        <v>3150</v>
      </c>
      <c r="D2056" s="84" t="s">
        <v>3152</v>
      </c>
      <c r="E2056" s="84" t="s">
        <v>247</v>
      </c>
      <c r="F2056" s="85">
        <v>1</v>
      </c>
      <c r="G2056" s="86" t="s">
        <v>64</v>
      </c>
      <c r="H2056" s="86" t="s">
        <v>14</v>
      </c>
      <c r="I2056" s="87">
        <f>VLOOKUP(A2056,'[2]AJUSTE DE VALOR AN_11.5_MED_VIG'!$A$6:$I$6297,9,0)</f>
        <v>30.182970510556892</v>
      </c>
    </row>
    <row r="2057" s="81" customFormat="1" ht="15" customHeight="1">
      <c r="A2057" s="82">
        <v>92471722</v>
      </c>
      <c r="B2057" s="83">
        <v>20</v>
      </c>
      <c r="C2057" s="84" t="s">
        <v>3917</v>
      </c>
      <c r="D2057" s="84" t="s">
        <v>3917</v>
      </c>
      <c r="E2057" s="84" t="s">
        <v>24</v>
      </c>
      <c r="F2057" s="85">
        <v>1</v>
      </c>
      <c r="G2057" s="86" t="s">
        <v>436</v>
      </c>
      <c r="H2057" s="86" t="s">
        <v>14</v>
      </c>
      <c r="I2057" s="87">
        <f>VLOOKUP(A2057,'[2]AJUSTE DE VALOR AN_11.5_MED_VIG'!$A$6:$I$6297,9,0)</f>
        <v>2.6047110844045855</v>
      </c>
    </row>
    <row r="2058" s="81" customFormat="1" ht="15" customHeight="1">
      <c r="A2058" s="82">
        <v>92447570</v>
      </c>
      <c r="B2058" s="83">
        <v>20</v>
      </c>
      <c r="C2058" s="84" t="s">
        <v>3553</v>
      </c>
      <c r="D2058" s="84" t="s">
        <v>3553</v>
      </c>
      <c r="E2058" s="84" t="s">
        <v>504</v>
      </c>
      <c r="F2058" s="85">
        <v>1</v>
      </c>
      <c r="G2058" s="86" t="s">
        <v>64</v>
      </c>
      <c r="H2058" s="86" t="s">
        <v>14</v>
      </c>
      <c r="I2058" s="87">
        <f>VLOOKUP(A2058,'[2]AJUSTE DE VALOR AN_11.5_MED_VIG'!$A$6:$I$6297,9,0)</f>
        <v>0.85798949410029279</v>
      </c>
    </row>
    <row r="2059" s="81" customFormat="1" ht="15" customHeight="1">
      <c r="A2059" s="82">
        <v>92418414</v>
      </c>
      <c r="B2059" s="83">
        <v>20</v>
      </c>
      <c r="C2059" s="84" t="s">
        <v>8188</v>
      </c>
      <c r="D2059" s="84" t="s">
        <v>8188</v>
      </c>
      <c r="E2059" s="84" t="s">
        <v>24</v>
      </c>
      <c r="F2059" s="85">
        <v>1</v>
      </c>
      <c r="G2059" s="86" t="s">
        <v>10103</v>
      </c>
      <c r="H2059" s="86" t="s">
        <v>14</v>
      </c>
      <c r="I2059" s="87">
        <f>VLOOKUP(A2059,'[2]AJUSTE DE VALOR AN_11.5_MED_VIG'!$A$6:$I$6297,9,0)</f>
        <v>1.1871231595193217</v>
      </c>
    </row>
    <row r="2060" s="81" customFormat="1" ht="15" customHeight="1">
      <c r="A2060" s="82">
        <v>92401937</v>
      </c>
      <c r="B2060" s="83">
        <v>20</v>
      </c>
      <c r="C2060" s="84" t="s">
        <v>3806</v>
      </c>
      <c r="D2060" s="84" t="s">
        <v>3806</v>
      </c>
      <c r="E2060" s="84" t="s">
        <v>24</v>
      </c>
      <c r="F2060" s="85">
        <v>1</v>
      </c>
      <c r="G2060" s="86" t="s">
        <v>10103</v>
      </c>
      <c r="H2060" s="86" t="s">
        <v>14</v>
      </c>
      <c r="I2060" s="87">
        <f>VLOOKUP(A2060,'[2]AJUSTE DE VALOR AN_11.5_MED_VIG'!$A$6:$I$6297,9,0)</f>
        <v>3.4294176998341062</v>
      </c>
    </row>
    <row r="2061" s="81" customFormat="1" ht="15" customHeight="1">
      <c r="A2061" s="82">
        <v>90159462</v>
      </c>
      <c r="B2061" s="83">
        <v>20</v>
      </c>
      <c r="C2061" s="84" t="s">
        <v>1219</v>
      </c>
      <c r="D2061" s="84" t="s">
        <v>1220</v>
      </c>
      <c r="E2061" s="84" t="s">
        <v>1221</v>
      </c>
      <c r="F2061" s="85">
        <v>1</v>
      </c>
      <c r="G2061" s="86" t="s">
        <v>10103</v>
      </c>
      <c r="H2061" s="86" t="s">
        <v>14</v>
      </c>
      <c r="I2061" s="87">
        <f>VLOOKUP(A2061,'[2]AJUSTE DE VALOR AN_11.5_MED_VIG'!$A$6:$I$6297,9,0)</f>
        <v>1.25767173</v>
      </c>
    </row>
    <row r="2062" s="81" customFormat="1" ht="15" customHeight="1">
      <c r="A2062" s="82">
        <v>90286626</v>
      </c>
      <c r="B2062" s="83">
        <v>20</v>
      </c>
      <c r="C2062" s="84" t="s">
        <v>5822</v>
      </c>
      <c r="D2062" s="84" t="s">
        <v>5822</v>
      </c>
      <c r="E2062" s="84" t="s">
        <v>495</v>
      </c>
      <c r="F2062" s="85">
        <v>1</v>
      </c>
      <c r="G2062" s="86" t="s">
        <v>10036</v>
      </c>
      <c r="H2062" s="86" t="s">
        <v>14</v>
      </c>
      <c r="I2062" s="87">
        <f>VLOOKUP(A2062,'[2]AJUSTE DE VALOR AN_11.5_MED_VIG'!$A$6:$I$6297,9,0)</f>
        <v>11.629115586815955</v>
      </c>
    </row>
    <row r="2063" s="81" customFormat="1" ht="15" customHeight="1">
      <c r="A2063" s="82">
        <v>92459510</v>
      </c>
      <c r="B2063" s="83">
        <v>20</v>
      </c>
      <c r="C2063" s="84" t="s">
        <v>4383</v>
      </c>
      <c r="D2063" s="84" t="s">
        <v>4386</v>
      </c>
      <c r="E2063" s="84" t="s">
        <v>146</v>
      </c>
      <c r="F2063" s="85">
        <v>1</v>
      </c>
      <c r="G2063" s="86" t="s">
        <v>64</v>
      </c>
      <c r="H2063" s="86" t="s">
        <v>14</v>
      </c>
      <c r="I2063" s="87">
        <f>VLOOKUP(A2063,'[2]AJUSTE DE VALOR AN_11.5_MED_VIG'!$A$6:$I$6297,9,0)</f>
        <v>2.3397988225739743</v>
      </c>
    </row>
    <row r="2064" s="81" customFormat="1" ht="15" customHeight="1">
      <c r="A2064" s="82">
        <v>90283473</v>
      </c>
      <c r="B2064" s="83">
        <v>20</v>
      </c>
      <c r="C2064" s="84" t="s">
        <v>1054</v>
      </c>
      <c r="D2064" s="84" t="s">
        <v>1061</v>
      </c>
      <c r="E2064" s="84" t="s">
        <v>26</v>
      </c>
      <c r="F2064" s="85">
        <v>1</v>
      </c>
      <c r="G2064" s="86" t="s">
        <v>10103</v>
      </c>
      <c r="H2064" s="86" t="s">
        <v>14</v>
      </c>
      <c r="I2064" s="87">
        <f>VLOOKUP(A2064,'[2]AJUSTE DE VALOR AN_11.5_MED_VIG'!$A$6:$I$6297,9,0)</f>
        <v>13.539001309509937</v>
      </c>
    </row>
    <row r="2065" s="81" customFormat="1" ht="15" customHeight="1">
      <c r="A2065" s="82">
        <v>90269381</v>
      </c>
      <c r="B2065" s="83">
        <v>20</v>
      </c>
      <c r="C2065" s="84" t="s">
        <v>2226</v>
      </c>
      <c r="D2065" s="84" t="s">
        <v>2226</v>
      </c>
      <c r="E2065" s="84" t="s">
        <v>21</v>
      </c>
      <c r="F2065" s="85">
        <v>1</v>
      </c>
      <c r="G2065" s="86" t="s">
        <v>10103</v>
      </c>
      <c r="H2065" s="86" t="s">
        <v>14</v>
      </c>
      <c r="I2065" s="87">
        <f>VLOOKUP(A2065,'[2]AJUSTE DE VALOR AN_11.5_MED_VIG'!$A$6:$I$6297,9,0)</f>
        <v>3.1784235444770723</v>
      </c>
    </row>
    <row r="2066" s="81" customFormat="1" ht="15" customHeight="1">
      <c r="A2066" s="82">
        <v>92460100</v>
      </c>
      <c r="B2066" s="83">
        <v>20</v>
      </c>
      <c r="C2066" s="84" t="s">
        <v>8728</v>
      </c>
      <c r="D2066" s="84" t="s">
        <v>8729</v>
      </c>
      <c r="E2066" s="84" t="s">
        <v>78</v>
      </c>
      <c r="F2066" s="85">
        <v>1</v>
      </c>
      <c r="G2066" s="86" t="s">
        <v>436</v>
      </c>
      <c r="H2066" s="86" t="s">
        <v>14</v>
      </c>
      <c r="I2066" s="87">
        <f>VLOOKUP(A2066,'[2]AJUSTE DE VALOR AN_11.5_MED_VIG'!$A$6:$I$6297,9,0)</f>
        <v>3.8474650234580858</v>
      </c>
    </row>
    <row r="2067" s="81" customFormat="1" ht="15" customHeight="1">
      <c r="A2067" s="82">
        <v>92385877</v>
      </c>
      <c r="B2067" s="83">
        <v>20</v>
      </c>
      <c r="C2067" s="84" t="s">
        <v>2789</v>
      </c>
      <c r="D2067" s="84" t="s">
        <v>2791</v>
      </c>
      <c r="E2067" s="84" t="s">
        <v>69</v>
      </c>
      <c r="F2067" s="85">
        <v>1</v>
      </c>
      <c r="G2067" s="86" t="s">
        <v>10103</v>
      </c>
      <c r="H2067" s="86" t="s">
        <v>14</v>
      </c>
      <c r="I2067" s="87">
        <f>VLOOKUP(A2067,'[2]AJUSTE DE VALOR AN_11.5_MED_VIG'!$A$6:$I$6297,9,0)</f>
        <v>0.72005397967325302</v>
      </c>
    </row>
    <row r="2068" s="81" customFormat="1" ht="15" customHeight="1">
      <c r="A2068" s="82">
        <v>90508017</v>
      </c>
      <c r="B2068" s="83">
        <v>20</v>
      </c>
      <c r="C2068" s="84" t="s">
        <v>4106</v>
      </c>
      <c r="D2068" s="84" t="s">
        <v>4107</v>
      </c>
      <c r="E2068" s="84" t="s">
        <v>1356</v>
      </c>
      <c r="F2068" s="85">
        <v>1</v>
      </c>
      <c r="G2068" s="86" t="s">
        <v>158</v>
      </c>
      <c r="H2068" s="86" t="s">
        <v>14</v>
      </c>
      <c r="I2068" s="87">
        <f>VLOOKUP(A2068,'[2]AJUSTE DE VALOR AN_11.5_MED_VIG'!$A$6:$I$6297,9,0)</f>
        <v>1.4407748108476621</v>
      </c>
    </row>
    <row r="2069" s="81" customFormat="1" ht="15" customHeight="1">
      <c r="A2069" s="82">
        <v>92377505</v>
      </c>
      <c r="B2069" s="83">
        <v>20</v>
      </c>
      <c r="C2069" s="84" t="s">
        <v>4211</v>
      </c>
      <c r="D2069" s="84" t="s">
        <v>4212</v>
      </c>
      <c r="E2069" s="84" t="s">
        <v>31</v>
      </c>
      <c r="F2069" s="85">
        <v>1</v>
      </c>
      <c r="G2069" s="86" t="s">
        <v>64</v>
      </c>
      <c r="H2069" s="86" t="s">
        <v>14</v>
      </c>
      <c r="I2069" s="87">
        <f>VLOOKUP(A2069,'[2]AJUSTE DE VALOR AN_11.5_MED_VIG'!$A$6:$I$6297,9,0)</f>
        <v>4.5855501504071867</v>
      </c>
    </row>
    <row r="2070" s="81" customFormat="1" ht="15" customHeight="1">
      <c r="A2070" s="82">
        <v>92400329</v>
      </c>
      <c r="B2070" s="83">
        <v>20</v>
      </c>
      <c r="C2070" s="84" t="s">
        <v>4147</v>
      </c>
      <c r="D2070" s="84" t="s">
        <v>4148</v>
      </c>
      <c r="E2070" s="84" t="s">
        <v>2232</v>
      </c>
      <c r="F2070" s="85">
        <v>1</v>
      </c>
      <c r="G2070" s="86" t="s">
        <v>64</v>
      </c>
      <c r="H2070" s="86" t="s">
        <v>14</v>
      </c>
      <c r="I2070" s="87">
        <f>VLOOKUP(A2070,'[2]AJUSTE DE VALOR AN_11.5_MED_VIG'!$A$6:$I$6297,9,0)</f>
        <v>53.436534712031971</v>
      </c>
    </row>
    <row r="2071" s="81" customFormat="1" ht="15" customHeight="1">
      <c r="A2071" s="82">
        <v>92376266</v>
      </c>
      <c r="B2071" s="83">
        <v>20</v>
      </c>
      <c r="C2071" s="84" t="s">
        <v>96</v>
      </c>
      <c r="D2071" s="84" t="s">
        <v>97</v>
      </c>
      <c r="E2071" s="84" t="s">
        <v>98</v>
      </c>
      <c r="F2071" s="85">
        <v>25</v>
      </c>
      <c r="G2071" s="86" t="s">
        <v>10111</v>
      </c>
      <c r="H2071" s="86" t="s">
        <v>19</v>
      </c>
      <c r="I2071" s="87">
        <f>VLOOKUP(A2071,'[2]AJUSTE DE VALOR AN_11.5_MED_VIG'!$A$6:$I$6297,9,0)</f>
        <v>9.1561429440000008</v>
      </c>
    </row>
    <row r="2072" s="81" customFormat="1" ht="15" customHeight="1">
      <c r="A2072" s="82">
        <v>94936730</v>
      </c>
      <c r="B2072" s="83">
        <v>20</v>
      </c>
      <c r="C2072" s="84" t="s">
        <v>9628</v>
      </c>
      <c r="D2072" s="84" t="s">
        <v>9628</v>
      </c>
      <c r="E2072" s="84" t="s">
        <v>9629</v>
      </c>
      <c r="F2072" s="85">
        <v>1</v>
      </c>
      <c r="G2072" s="86" t="s">
        <v>10036</v>
      </c>
      <c r="H2072" s="86" t="s">
        <v>14</v>
      </c>
      <c r="I2072" s="87">
        <f>VLOOKUP(A2072,'[2]AJUSTE DE VALOR AN_11.5_MED_VIG'!$A$6:$I$6297,9,0)</f>
        <v>320.28286729427475</v>
      </c>
    </row>
    <row r="2073" s="81" customFormat="1" ht="15" customHeight="1">
      <c r="A2073" s="82">
        <v>90191064</v>
      </c>
      <c r="B2073" s="83">
        <v>20</v>
      </c>
      <c r="C2073" s="84" t="s">
        <v>355</v>
      </c>
      <c r="D2073" s="84" t="s">
        <v>359</v>
      </c>
      <c r="E2073" s="84" t="s">
        <v>360</v>
      </c>
      <c r="F2073" s="85">
        <v>1</v>
      </c>
      <c r="G2073" s="86" t="s">
        <v>10103</v>
      </c>
      <c r="H2073" s="86" t="s">
        <v>14</v>
      </c>
      <c r="I2073" s="87">
        <f>VLOOKUP(A2073,'[2]AJUSTE DE VALOR AN_11.5_MED_VIG'!$A$6:$I$6297,9,0)</f>
        <v>0.6528658037991002</v>
      </c>
    </row>
    <row r="2074" s="81" customFormat="1" ht="15" customHeight="1">
      <c r="A2074" s="82">
        <v>90256654</v>
      </c>
      <c r="B2074" s="83">
        <v>20</v>
      </c>
      <c r="C2074" s="84" t="s">
        <v>105</v>
      </c>
      <c r="D2074" s="84" t="s">
        <v>105</v>
      </c>
      <c r="E2074" s="84" t="s">
        <v>17</v>
      </c>
      <c r="F2074" s="85">
        <v>10</v>
      </c>
      <c r="G2074" s="86" t="s">
        <v>10077</v>
      </c>
      <c r="H2074" s="86" t="s">
        <v>19</v>
      </c>
      <c r="I2074" s="87">
        <f>VLOOKUP(A2074,'[2]AJUSTE DE VALOR AN_11.5_MED_VIG'!$A$6:$I$6297,9,0)</f>
        <v>0.72848164593421116</v>
      </c>
    </row>
    <row r="2075" s="81" customFormat="1" ht="15" customHeight="1">
      <c r="A2075" s="82">
        <v>92430236</v>
      </c>
      <c r="B2075" s="83" t="s">
        <v>10073</v>
      </c>
      <c r="C2075" s="84" t="s">
        <v>6219</v>
      </c>
      <c r="D2075" s="84" t="s">
        <v>6220</v>
      </c>
      <c r="E2075" s="84" t="s">
        <v>598</v>
      </c>
      <c r="F2075" s="85">
        <v>1</v>
      </c>
      <c r="G2075" s="86" t="s">
        <v>10036</v>
      </c>
      <c r="H2075" s="86" t="s">
        <v>14</v>
      </c>
      <c r="I2075" s="87">
        <f>VLOOKUP(A2075,'[2]AJUSTE DE VALOR AN_11.5_MED_VIG'!$A$6:$I$6297,9,0)</f>
        <v>52.944125393908358</v>
      </c>
    </row>
    <row r="2076" s="81" customFormat="1" ht="15" customHeight="1">
      <c r="A2076" s="82">
        <v>90279603</v>
      </c>
      <c r="B2076" s="83">
        <v>20</v>
      </c>
      <c r="C2076" s="84" t="s">
        <v>7320</v>
      </c>
      <c r="D2076" s="84" t="s">
        <v>7321</v>
      </c>
      <c r="E2076" s="84" t="s">
        <v>440</v>
      </c>
      <c r="F2076" s="85">
        <v>1</v>
      </c>
      <c r="G2076" s="86" t="s">
        <v>10103</v>
      </c>
      <c r="H2076" s="86" t="s">
        <v>14</v>
      </c>
      <c r="I2076" s="87">
        <f>VLOOKUP(A2076,'[2]AJUSTE DE VALOR AN_11.5_MED_VIG'!$A$6:$I$6297,9,0)</f>
        <v>4.1175763036377599</v>
      </c>
    </row>
    <row r="2077" s="81" customFormat="1" ht="15" customHeight="1">
      <c r="A2077" s="82">
        <v>90213912</v>
      </c>
      <c r="B2077" s="83">
        <v>20</v>
      </c>
      <c r="C2077" s="84" t="s">
        <v>5392</v>
      </c>
      <c r="D2077" s="84" t="s">
        <v>5393</v>
      </c>
      <c r="E2077" s="84" t="s">
        <v>506</v>
      </c>
      <c r="F2077" s="85">
        <v>1</v>
      </c>
      <c r="G2077" s="86" t="s">
        <v>10036</v>
      </c>
      <c r="H2077" s="86" t="s">
        <v>14</v>
      </c>
      <c r="I2077" s="87">
        <f>VLOOKUP(A2077,'[2]AJUSTE DE VALOR AN_11.5_MED_VIG'!$A$6:$I$6297,9,0)</f>
        <v>13.207012590727551</v>
      </c>
    </row>
    <row r="2078" s="81" customFormat="1" ht="15" customHeight="1">
      <c r="A2078" s="82">
        <v>90233689</v>
      </c>
      <c r="B2078" s="83">
        <v>20</v>
      </c>
      <c r="C2078" s="84" t="s">
        <v>6882</v>
      </c>
      <c r="D2078" s="84" t="s">
        <v>6886</v>
      </c>
      <c r="E2078" s="84" t="s">
        <v>169</v>
      </c>
      <c r="F2078" s="85">
        <v>1</v>
      </c>
      <c r="G2078" s="86" t="s">
        <v>10103</v>
      </c>
      <c r="H2078" s="86" t="s">
        <v>14</v>
      </c>
      <c r="I2078" s="87">
        <f>VLOOKUP(A2078,'[2]AJUSTE DE VALOR AN_11.5_MED_VIG'!$A$6:$I$6297,9,0)</f>
        <v>1.9087829238692982</v>
      </c>
    </row>
    <row r="2079" s="81" customFormat="1" ht="15" customHeight="1">
      <c r="A2079" s="82">
        <v>90876512</v>
      </c>
      <c r="B2079" s="83">
        <v>20</v>
      </c>
      <c r="C2079" s="84" t="s">
        <v>4094</v>
      </c>
      <c r="D2079" s="84" t="s">
        <v>4094</v>
      </c>
      <c r="E2079" s="84" t="s">
        <v>4092</v>
      </c>
      <c r="F2079" s="85">
        <v>1</v>
      </c>
      <c r="G2079" s="86" t="s">
        <v>485</v>
      </c>
      <c r="H2079" s="86" t="s">
        <v>14</v>
      </c>
      <c r="I2079" s="87">
        <f>VLOOKUP(A2079,'[2]AJUSTE DE VALOR AN_11.5_MED_VIG'!$A$6:$I$6297,9,0)</f>
        <v>31.659140764455099</v>
      </c>
    </row>
    <row r="2080" s="81" customFormat="1" ht="15" customHeight="1">
      <c r="A2080" s="82">
        <v>90181832</v>
      </c>
      <c r="B2080" s="83">
        <v>20</v>
      </c>
      <c r="C2080" s="84" t="s">
        <v>5205</v>
      </c>
      <c r="D2080" s="84" t="s">
        <v>5207</v>
      </c>
      <c r="E2080" s="84" t="s">
        <v>24</v>
      </c>
      <c r="F2080" s="85">
        <v>1</v>
      </c>
      <c r="G2080" s="86" t="s">
        <v>10103</v>
      </c>
      <c r="H2080" s="86" t="s">
        <v>14</v>
      </c>
      <c r="I2080" s="87">
        <f>VLOOKUP(A2080,'[2]AJUSTE DE VALOR AN_11.5_MED_VIG'!$A$6:$I$6297,9,0)</f>
        <v>3.329235040706588</v>
      </c>
    </row>
    <row r="2081" s="81" customFormat="1" ht="15" customHeight="1">
      <c r="A2081" s="82">
        <v>90213394</v>
      </c>
      <c r="B2081" s="83">
        <v>20</v>
      </c>
      <c r="C2081" s="84" t="s">
        <v>9197</v>
      </c>
      <c r="D2081" s="84" t="s">
        <v>9197</v>
      </c>
      <c r="E2081" s="84" t="s">
        <v>279</v>
      </c>
      <c r="F2081" s="85">
        <v>1</v>
      </c>
      <c r="G2081" s="86" t="s">
        <v>64</v>
      </c>
      <c r="H2081" s="86" t="s">
        <v>14</v>
      </c>
      <c r="I2081" s="87">
        <f>VLOOKUP(A2081,'[2]AJUSTE DE VALOR AN_11.5_MED_VIG'!$A$6:$I$6297,9,0)</f>
        <v>4.2154983090165112</v>
      </c>
    </row>
    <row r="2082" s="81" customFormat="1" ht="15" customHeight="1">
      <c r="A2082" s="82">
        <v>92430155</v>
      </c>
      <c r="B2082" s="83">
        <v>20</v>
      </c>
      <c r="C2082" s="84" t="s">
        <v>8171</v>
      </c>
      <c r="D2082" s="84" t="s">
        <v>8172</v>
      </c>
      <c r="E2082" s="84" t="s">
        <v>50</v>
      </c>
      <c r="F2082" s="85">
        <v>300</v>
      </c>
      <c r="G2082" s="86" t="s">
        <v>10116</v>
      </c>
      <c r="H2082" s="86" t="s">
        <v>19</v>
      </c>
      <c r="I2082" s="87">
        <f>VLOOKUP(A2082,'[2]AJUSTE DE VALOR AN_11.5_MED_VIG'!$A$6:$I$6297,9,0)</f>
        <v>3.9214505406267725e-002</v>
      </c>
    </row>
    <row r="2083" s="81" customFormat="1" ht="15" customHeight="1">
      <c r="A2083" s="82">
        <v>92380972</v>
      </c>
      <c r="B2083" s="83">
        <v>20</v>
      </c>
      <c r="C2083" s="84" t="s">
        <v>2812</v>
      </c>
      <c r="D2083" s="84" t="s">
        <v>2813</v>
      </c>
      <c r="E2083" s="84" t="s">
        <v>603</v>
      </c>
      <c r="F2083" s="85">
        <v>1</v>
      </c>
      <c r="G2083" s="86" t="s">
        <v>10103</v>
      </c>
      <c r="H2083" s="86" t="s">
        <v>14</v>
      </c>
      <c r="I2083" s="87">
        <f>VLOOKUP(A2083,'[2]AJUSTE DE VALOR AN_11.5_MED_VIG'!$A$6:$I$6297,9,0)</f>
        <v>0.80942405103801207</v>
      </c>
    </row>
    <row r="2084" s="81" customFormat="1" ht="15" customHeight="1">
      <c r="A2084" s="82">
        <v>90306414</v>
      </c>
      <c r="B2084" s="83">
        <v>20</v>
      </c>
      <c r="C2084" s="84" t="s">
        <v>8888</v>
      </c>
      <c r="D2084" s="84" t="s">
        <v>8888</v>
      </c>
      <c r="E2084" s="84" t="s">
        <v>536</v>
      </c>
      <c r="F2084" s="85">
        <v>1</v>
      </c>
      <c r="G2084" s="86" t="s">
        <v>10036</v>
      </c>
      <c r="H2084" s="86" t="s">
        <v>14</v>
      </c>
      <c r="I2084" s="87">
        <f>VLOOKUP(A2084,'[2]AJUSTE DE VALOR AN_11.5_MED_VIG'!$A$6:$I$6297,9,0)</f>
        <v>6.2796123841691767</v>
      </c>
    </row>
    <row r="2085" s="81" customFormat="1" ht="15" customHeight="1">
      <c r="A2085" s="82">
        <v>90281276</v>
      </c>
      <c r="B2085" s="83">
        <v>20</v>
      </c>
      <c r="C2085" s="84" t="s">
        <v>558</v>
      </c>
      <c r="D2085" s="84" t="s">
        <v>558</v>
      </c>
      <c r="E2085" s="84" t="s">
        <v>554</v>
      </c>
      <c r="F2085" s="85">
        <v>1</v>
      </c>
      <c r="G2085" s="86" t="s">
        <v>485</v>
      </c>
      <c r="H2085" s="86" t="s">
        <v>14</v>
      </c>
      <c r="I2085" s="87">
        <f>VLOOKUP(A2085,'[2]AJUSTE DE VALOR AN_11.5_MED_VIG'!$A$6:$I$6297,9,0)</f>
        <v>7.1295509522452774</v>
      </c>
    </row>
    <row r="2086" s="81" customFormat="1" ht="15" customHeight="1">
      <c r="A2086" s="82">
        <v>90214196</v>
      </c>
      <c r="B2086" s="83">
        <v>20</v>
      </c>
      <c r="C2086" s="84" t="s">
        <v>221</v>
      </c>
      <c r="D2086" s="84" t="s">
        <v>222</v>
      </c>
      <c r="E2086" s="84" t="s">
        <v>223</v>
      </c>
      <c r="F2086" s="85">
        <v>1</v>
      </c>
      <c r="G2086" s="86" t="s">
        <v>64</v>
      </c>
      <c r="H2086" s="86" t="s">
        <v>14</v>
      </c>
      <c r="I2086" s="87">
        <f>VLOOKUP(A2086,'[2]AJUSTE DE VALOR AN_11.5_MED_VIG'!$A$6:$I$6297,9,0)</f>
        <v>34.784224599835341</v>
      </c>
    </row>
    <row r="2087" s="81" customFormat="1" ht="15" customHeight="1">
      <c r="A2087" s="82">
        <v>92262082</v>
      </c>
      <c r="B2087" s="83">
        <v>20</v>
      </c>
      <c r="C2087" s="84" t="s">
        <v>7522</v>
      </c>
      <c r="D2087" s="84" t="s">
        <v>7522</v>
      </c>
      <c r="E2087" s="84" t="s">
        <v>17</v>
      </c>
      <c r="F2087" s="85">
        <v>60</v>
      </c>
      <c r="G2087" s="86" t="s">
        <v>10077</v>
      </c>
      <c r="H2087" s="86" t="s">
        <v>19</v>
      </c>
      <c r="I2087" s="87">
        <f>VLOOKUP(A2087,'[2]AJUSTE DE VALOR AN_11.5_MED_VIG'!$A$6:$I$6297,9,0)</f>
        <v>0.21045025326988318</v>
      </c>
    </row>
    <row r="2088" s="81" customFormat="1" ht="15" customHeight="1">
      <c r="A2088" s="82">
        <v>92419054</v>
      </c>
      <c r="B2088" s="83">
        <v>20</v>
      </c>
      <c r="C2088" s="84" t="s">
        <v>5081</v>
      </c>
      <c r="D2088" s="84" t="s">
        <v>5082</v>
      </c>
      <c r="E2088" s="84" t="s">
        <v>78</v>
      </c>
      <c r="F2088" s="85">
        <v>1</v>
      </c>
      <c r="G2088" s="86" t="s">
        <v>10103</v>
      </c>
      <c r="H2088" s="86" t="s">
        <v>14</v>
      </c>
      <c r="I2088" s="87">
        <f>VLOOKUP(A2088,'[2]AJUSTE DE VALOR AN_11.5_MED_VIG'!$A$6:$I$6297,9,0)</f>
        <v>17.369191592228667</v>
      </c>
    </row>
    <row r="2089" s="81" customFormat="1" ht="15" customHeight="1">
      <c r="A2089" s="82">
        <v>90292014</v>
      </c>
      <c r="B2089" s="83">
        <v>20</v>
      </c>
      <c r="C2089" s="84" t="s">
        <v>2728</v>
      </c>
      <c r="D2089" s="84" t="s">
        <v>2729</v>
      </c>
      <c r="E2089" s="84" t="s">
        <v>39</v>
      </c>
      <c r="F2089" s="85">
        <v>1</v>
      </c>
      <c r="G2089" s="86" t="s">
        <v>10103</v>
      </c>
      <c r="H2089" s="86" t="s">
        <v>14</v>
      </c>
      <c r="I2089" s="87">
        <f>VLOOKUP(A2089,'[2]AJUSTE DE VALOR AN_11.5_MED_VIG'!$A$6:$I$6297,9,0)</f>
        <v>0.73539780216763007</v>
      </c>
    </row>
    <row r="2090" s="81" customFormat="1" ht="15" customHeight="1">
      <c r="A2090" s="82">
        <v>92459722</v>
      </c>
      <c r="B2090" s="83">
        <v>20</v>
      </c>
      <c r="C2090" s="84" t="s">
        <v>1651</v>
      </c>
      <c r="D2090" s="84" t="s">
        <v>1652</v>
      </c>
      <c r="E2090" s="84" t="s">
        <v>146</v>
      </c>
      <c r="F2090" s="85">
        <v>1</v>
      </c>
      <c r="G2090" s="86" t="s">
        <v>10103</v>
      </c>
      <c r="H2090" s="86" t="s">
        <v>14</v>
      </c>
      <c r="I2090" s="87">
        <f>VLOOKUP(A2090,'[2]AJUSTE DE VALOR AN_11.5_MED_VIG'!$A$6:$I$6297,9,0)</f>
        <v>0.94302838326536687</v>
      </c>
    </row>
    <row r="2091" s="81" customFormat="1" ht="15" customHeight="1">
      <c r="A2091" s="82">
        <v>90269985</v>
      </c>
      <c r="B2091" s="83">
        <v>20</v>
      </c>
      <c r="C2091" s="84" t="s">
        <v>9887</v>
      </c>
      <c r="D2091" s="84" t="s">
        <v>9887</v>
      </c>
      <c r="E2091" s="84" t="s">
        <v>9888</v>
      </c>
      <c r="F2091" s="85">
        <v>1</v>
      </c>
      <c r="G2091" s="86" t="s">
        <v>64</v>
      </c>
      <c r="H2091" s="86" t="s">
        <v>14</v>
      </c>
      <c r="I2091" s="87">
        <f>VLOOKUP(A2091,'[2]AJUSTE DE VALOR AN_11.5_MED_VIG'!$A$6:$I$6297,9,0)</f>
        <v>1.8673975946223635</v>
      </c>
    </row>
    <row r="2092" s="81" customFormat="1" ht="15" customHeight="1">
      <c r="A2092" s="82">
        <v>90298268</v>
      </c>
      <c r="B2092" s="83">
        <v>20</v>
      </c>
      <c r="C2092" s="84" t="s">
        <v>7320</v>
      </c>
      <c r="D2092" s="84" t="s">
        <v>7323</v>
      </c>
      <c r="E2092" s="84" t="s">
        <v>131</v>
      </c>
      <c r="F2092" s="85">
        <v>1</v>
      </c>
      <c r="G2092" s="86" t="s">
        <v>10103</v>
      </c>
      <c r="H2092" s="86" t="s">
        <v>14</v>
      </c>
      <c r="I2092" s="87">
        <f>VLOOKUP(A2092,'[2]AJUSTE DE VALOR AN_11.5_MED_VIG'!$A$6:$I$6297,9,0)</f>
        <v>2.3318558042914286</v>
      </c>
    </row>
    <row r="2093" s="81" customFormat="1" ht="15" customHeight="1">
      <c r="A2093" s="82">
        <v>92261310</v>
      </c>
      <c r="B2093" s="83">
        <v>20</v>
      </c>
      <c r="C2093" s="84" t="s">
        <v>7221</v>
      </c>
      <c r="D2093" s="84" t="s">
        <v>7221</v>
      </c>
      <c r="E2093" s="84" t="s">
        <v>31</v>
      </c>
      <c r="F2093" s="85">
        <v>1</v>
      </c>
      <c r="G2093" s="86" t="s">
        <v>10103</v>
      </c>
      <c r="H2093" s="86" t="s">
        <v>14</v>
      </c>
      <c r="I2093" s="87">
        <f>VLOOKUP(A2093,'[2]AJUSTE DE VALOR AN_11.5_MED_VIG'!$A$6:$I$6297,9,0)</f>
        <v>0.39516661372351941</v>
      </c>
    </row>
    <row r="2094" s="81" customFormat="1" ht="15" customHeight="1">
      <c r="A2094" s="82">
        <v>90151402</v>
      </c>
      <c r="B2094" s="83">
        <v>20</v>
      </c>
      <c r="C2094" s="84" t="s">
        <v>3010</v>
      </c>
      <c r="D2094" s="84" t="s">
        <v>3010</v>
      </c>
      <c r="E2094" s="84" t="s">
        <v>39</v>
      </c>
      <c r="F2094" s="85">
        <v>1</v>
      </c>
      <c r="G2094" s="86" t="s">
        <v>10103</v>
      </c>
      <c r="H2094" s="86" t="s">
        <v>14</v>
      </c>
      <c r="I2094" s="87">
        <f>VLOOKUP(A2094,'[2]AJUSTE DE VALOR AN_11.5_MED_VIG'!$A$6:$I$6297,9,0)</f>
        <v>6.0318984500336246</v>
      </c>
    </row>
    <row r="2095" s="81" customFormat="1" ht="15" customHeight="1">
      <c r="A2095" s="82">
        <v>92403018</v>
      </c>
      <c r="B2095" s="83">
        <v>20</v>
      </c>
      <c r="C2095" s="84" t="s">
        <v>8962</v>
      </c>
      <c r="D2095" s="84" t="s">
        <v>8963</v>
      </c>
      <c r="E2095" s="84" t="s">
        <v>953</v>
      </c>
      <c r="F2095" s="85">
        <v>1</v>
      </c>
      <c r="G2095" s="86" t="s">
        <v>13</v>
      </c>
      <c r="H2095" s="86" t="s">
        <v>14</v>
      </c>
      <c r="I2095" s="87">
        <f>VLOOKUP(A2095,'[2]AJUSTE DE VALOR AN_11.5_MED_VIG'!$A$6:$I$6297,9,0)</f>
        <v>10.977053271008984</v>
      </c>
    </row>
    <row r="2096" s="81" customFormat="1" ht="15" customHeight="1">
      <c r="A2096" s="82">
        <v>90249992</v>
      </c>
      <c r="B2096" s="83">
        <v>20</v>
      </c>
      <c r="C2096" s="84" t="s">
        <v>691</v>
      </c>
      <c r="D2096" s="84" t="s">
        <v>691</v>
      </c>
      <c r="E2096" s="84" t="s">
        <v>131</v>
      </c>
      <c r="F2096" s="85">
        <v>1</v>
      </c>
      <c r="G2096" s="86" t="s">
        <v>10103</v>
      </c>
      <c r="H2096" s="86" t="s">
        <v>14</v>
      </c>
      <c r="I2096" s="87">
        <f>VLOOKUP(A2096,'[2]AJUSTE DE VALOR AN_11.5_MED_VIG'!$A$6:$I$6297,9,0)</f>
        <v>1.2788488538468124</v>
      </c>
    </row>
    <row r="2097" s="81" customFormat="1" ht="15" customHeight="1">
      <c r="A2097" s="82">
        <v>90235975</v>
      </c>
      <c r="B2097" s="83">
        <v>20</v>
      </c>
      <c r="C2097" s="84" t="s">
        <v>1838</v>
      </c>
      <c r="D2097" s="84" t="s">
        <v>1842</v>
      </c>
      <c r="E2097" s="84" t="s">
        <v>836</v>
      </c>
      <c r="F2097" s="85">
        <v>1</v>
      </c>
      <c r="G2097" s="86" t="s">
        <v>13</v>
      </c>
      <c r="H2097" s="86" t="s">
        <v>14</v>
      </c>
      <c r="I2097" s="87">
        <f>VLOOKUP(A2097,'[2]AJUSTE DE VALOR AN_11.5_MED_VIG'!$A$6:$I$6297,9,0)</f>
        <v>7.3034564263980712</v>
      </c>
    </row>
    <row r="2098" s="81" customFormat="1" ht="15" customHeight="1">
      <c r="A2098" s="82">
        <v>90148169</v>
      </c>
      <c r="B2098" s="83">
        <v>20</v>
      </c>
      <c r="C2098" s="84" t="s">
        <v>9616</v>
      </c>
      <c r="D2098" s="84" t="s">
        <v>9616</v>
      </c>
      <c r="E2098" s="84" t="s">
        <v>17</v>
      </c>
      <c r="F2098" s="85">
        <v>1</v>
      </c>
      <c r="G2098" s="86" t="s">
        <v>10103</v>
      </c>
      <c r="H2098" s="86" t="s">
        <v>14</v>
      </c>
      <c r="I2098" s="87">
        <f>VLOOKUP(A2098,'[2]AJUSTE DE VALOR AN_11.5_MED_VIG'!$A$6:$I$6297,9,0)</f>
        <v>2.6869286587748271</v>
      </c>
    </row>
    <row r="2099" s="81" customFormat="1" ht="15" customHeight="1">
      <c r="A2099" s="82">
        <v>90227980</v>
      </c>
      <c r="B2099" s="83">
        <v>20</v>
      </c>
      <c r="C2099" s="84" t="s">
        <v>2511</v>
      </c>
      <c r="D2099" s="84" t="s">
        <v>2511</v>
      </c>
      <c r="E2099" s="84" t="s">
        <v>502</v>
      </c>
      <c r="F2099" s="85">
        <v>1</v>
      </c>
      <c r="G2099" s="86" t="s">
        <v>64</v>
      </c>
      <c r="H2099" s="86" t="s">
        <v>14</v>
      </c>
      <c r="I2099" s="87">
        <f>VLOOKUP(A2099,'[2]AJUSTE DE VALOR AN_11.5_MED_VIG'!$A$6:$I$6297,9,0)</f>
        <v>0.54763076264365829</v>
      </c>
    </row>
    <row r="2100" s="81" customFormat="1" ht="15" customHeight="1">
      <c r="A2100" s="82">
        <v>92454348</v>
      </c>
      <c r="B2100" s="83">
        <v>20</v>
      </c>
      <c r="C2100" s="84" t="s">
        <v>6889</v>
      </c>
      <c r="D2100" s="84" t="s">
        <v>6889</v>
      </c>
      <c r="E2100" s="84" t="s">
        <v>21</v>
      </c>
      <c r="F2100" s="85">
        <v>1</v>
      </c>
      <c r="G2100" s="86" t="s">
        <v>10103</v>
      </c>
      <c r="H2100" s="86" t="s">
        <v>14</v>
      </c>
      <c r="I2100" s="87">
        <f>VLOOKUP(A2100,'[2]AJUSTE DE VALOR AN_11.5_MED_VIG'!$A$6:$I$6297,9,0)</f>
        <v>0.74657227735722864</v>
      </c>
    </row>
    <row r="2101" s="81" customFormat="1" ht="15" customHeight="1">
      <c r="A2101" s="82">
        <v>90309979</v>
      </c>
      <c r="B2101" s="83">
        <v>20</v>
      </c>
      <c r="C2101" s="84" t="s">
        <v>2619</v>
      </c>
      <c r="D2101" s="84" t="s">
        <v>2619</v>
      </c>
      <c r="E2101" s="84" t="s">
        <v>536</v>
      </c>
      <c r="F2101" s="85">
        <v>1</v>
      </c>
      <c r="G2101" s="86" t="s">
        <v>485</v>
      </c>
      <c r="H2101" s="86" t="s">
        <v>14</v>
      </c>
      <c r="I2101" s="87">
        <f>VLOOKUP(A2101,'[2]AJUSTE DE VALOR AN_11.5_MED_VIG'!$A$6:$I$6297,9,0)</f>
        <v>5.1675634102306374</v>
      </c>
    </row>
    <row r="2102" s="81" customFormat="1" ht="15" customHeight="1">
      <c r="A2102" s="82">
        <v>90196562</v>
      </c>
      <c r="B2102" s="83">
        <v>20</v>
      </c>
      <c r="C2102" s="84" t="s">
        <v>1269</v>
      </c>
      <c r="D2102" s="84" t="s">
        <v>1271</v>
      </c>
      <c r="E2102" s="84" t="s">
        <v>720</v>
      </c>
      <c r="F2102" s="85">
        <v>1</v>
      </c>
      <c r="G2102" s="86" t="s">
        <v>158</v>
      </c>
      <c r="H2102" s="86" t="s">
        <v>14</v>
      </c>
      <c r="I2102" s="87">
        <f>VLOOKUP(A2102,'[2]AJUSTE DE VALOR AN_11.5_MED_VIG'!$A$6:$I$6297,9,0)</f>
        <v>0.28398104973577748</v>
      </c>
    </row>
    <row r="2103" s="81" customFormat="1" ht="15" customHeight="1">
      <c r="A2103" s="82">
        <v>92434649</v>
      </c>
      <c r="B2103" s="83">
        <v>20</v>
      </c>
      <c r="C2103" s="84" t="s">
        <v>4422</v>
      </c>
      <c r="D2103" s="84" t="s">
        <v>4423</v>
      </c>
      <c r="E2103" s="84" t="s">
        <v>492</v>
      </c>
      <c r="F2103" s="85">
        <v>1</v>
      </c>
      <c r="G2103" s="86" t="s">
        <v>10103</v>
      </c>
      <c r="H2103" s="86" t="s">
        <v>14</v>
      </c>
      <c r="I2103" s="87">
        <f>VLOOKUP(A2103,'[2]AJUSTE DE VALOR AN_11.5_MED_VIG'!$A$6:$I$6297,9,0)</f>
        <v>1.0993507064719217</v>
      </c>
    </row>
    <row r="2104" s="81" customFormat="1" ht="15" customHeight="1">
      <c r="A2104" s="82">
        <v>92385940</v>
      </c>
      <c r="B2104" s="83">
        <v>20</v>
      </c>
      <c r="C2104" s="84" t="s">
        <v>9126</v>
      </c>
      <c r="D2104" s="84" t="s">
        <v>9127</v>
      </c>
      <c r="E2104" s="84" t="s">
        <v>504</v>
      </c>
      <c r="F2104" s="85">
        <v>1</v>
      </c>
      <c r="G2104" s="86" t="s">
        <v>64</v>
      </c>
      <c r="H2104" s="86" t="s">
        <v>14</v>
      </c>
      <c r="I2104" s="87">
        <f>VLOOKUP(A2104,'[2]AJUSTE DE VALOR AN_11.5_MED_VIG'!$A$6:$I$6297,9,0)</f>
        <v>1.1299836450544274</v>
      </c>
    </row>
    <row r="2105" s="81" customFormat="1" ht="15" customHeight="1">
      <c r="A2105" s="82">
        <v>90212258</v>
      </c>
      <c r="B2105" s="83">
        <v>20</v>
      </c>
      <c r="C2105" s="84" t="s">
        <v>1552</v>
      </c>
      <c r="D2105" s="84" t="s">
        <v>1554</v>
      </c>
      <c r="E2105" s="84" t="s">
        <v>31</v>
      </c>
      <c r="F2105" s="85">
        <v>1</v>
      </c>
      <c r="G2105" s="86" t="s">
        <v>10103</v>
      </c>
      <c r="H2105" s="86" t="s">
        <v>14</v>
      </c>
      <c r="I2105" s="87">
        <f>VLOOKUP(A2105,'[2]AJUSTE DE VALOR AN_11.5_MED_VIG'!$A$6:$I$6297,9,0)</f>
        <v>0.76564714653876831</v>
      </c>
    </row>
    <row r="2106" s="81" customFormat="1" ht="15" customHeight="1">
      <c r="A2106" s="82">
        <v>90254805</v>
      </c>
      <c r="B2106" s="83">
        <v>20</v>
      </c>
      <c r="C2106" s="84" t="s">
        <v>1471</v>
      </c>
      <c r="D2106" s="84" t="s">
        <v>1471</v>
      </c>
      <c r="E2106" s="84" t="s">
        <v>26</v>
      </c>
      <c r="F2106" s="85">
        <v>400</v>
      </c>
      <c r="G2106" s="86" t="s">
        <v>10116</v>
      </c>
      <c r="H2106" s="86" t="s">
        <v>19</v>
      </c>
      <c r="I2106" s="87">
        <f>VLOOKUP(A2106,'[2]AJUSTE DE VALOR AN_11.5_MED_VIG'!$A$6:$I$6297,9,0)</f>
        <v>1.5674402596982016e-002</v>
      </c>
    </row>
    <row r="2107" s="81" customFormat="1" ht="15" customHeight="1">
      <c r="A2107" s="82">
        <v>92412696</v>
      </c>
      <c r="B2107" s="83">
        <v>20</v>
      </c>
      <c r="C2107" s="84" t="s">
        <v>7358</v>
      </c>
      <c r="D2107" s="84" t="s">
        <v>7360</v>
      </c>
      <c r="E2107" s="84" t="s">
        <v>991</v>
      </c>
      <c r="F2107" s="85">
        <v>1</v>
      </c>
      <c r="G2107" s="86" t="s">
        <v>64</v>
      </c>
      <c r="H2107" s="86" t="s">
        <v>14</v>
      </c>
      <c r="I2107" s="87">
        <f>VLOOKUP(A2107,'[2]AJUSTE DE VALOR AN_11.5_MED_VIG'!$A$6:$I$6297,9,0)</f>
        <v>2.4037131058334014</v>
      </c>
    </row>
    <row r="2108" s="81" customFormat="1" ht="15" customHeight="1">
      <c r="A2108" s="82">
        <v>90249690</v>
      </c>
      <c r="B2108" s="83">
        <v>20</v>
      </c>
      <c r="C2108" s="84" t="s">
        <v>8840</v>
      </c>
      <c r="D2108" s="84" t="s">
        <v>8840</v>
      </c>
      <c r="E2108" s="84" t="s">
        <v>131</v>
      </c>
      <c r="F2108" s="85">
        <v>1</v>
      </c>
      <c r="G2108" s="86" t="s">
        <v>10103</v>
      </c>
      <c r="H2108" s="86" t="s">
        <v>14</v>
      </c>
      <c r="I2108" s="87">
        <f>VLOOKUP(A2108,'[2]AJUSTE DE VALOR AN_11.5_MED_VIG'!$A$6:$I$6297,9,0)</f>
        <v>2.9838601642585556</v>
      </c>
    </row>
    <row r="2109" s="81" customFormat="1" ht="15" customHeight="1">
      <c r="A2109" s="82">
        <v>92389759</v>
      </c>
      <c r="B2109" s="83">
        <v>20</v>
      </c>
      <c r="C2109" s="84" t="s">
        <v>5513</v>
      </c>
      <c r="D2109" s="84" t="s">
        <v>5514</v>
      </c>
      <c r="E2109" s="84" t="s">
        <v>229</v>
      </c>
      <c r="F2109" s="85">
        <v>1</v>
      </c>
      <c r="G2109" s="86" t="s">
        <v>10103</v>
      </c>
      <c r="H2109" s="86" t="s">
        <v>14</v>
      </c>
      <c r="I2109" s="87">
        <f>VLOOKUP(A2109,'[2]AJUSTE DE VALOR AN_11.5_MED_VIG'!$A$6:$I$6297,9,0)</f>
        <v>2.1369875981194553</v>
      </c>
    </row>
    <row r="2110" s="81" customFormat="1" ht="15" customHeight="1">
      <c r="A2110" s="82">
        <v>90128508</v>
      </c>
      <c r="B2110" s="83">
        <v>20</v>
      </c>
      <c r="C2110" s="84" t="s">
        <v>1773</v>
      </c>
      <c r="D2110" s="84" t="s">
        <v>1773</v>
      </c>
      <c r="E2110" s="84" t="s">
        <v>21</v>
      </c>
      <c r="F2110" s="85">
        <v>1</v>
      </c>
      <c r="G2110" s="86" t="s">
        <v>10103</v>
      </c>
      <c r="H2110" s="86" t="s">
        <v>14</v>
      </c>
      <c r="I2110" s="87">
        <f>VLOOKUP(A2110,'[2]AJUSTE DE VALOR AN_11.5_MED_VIG'!$A$6:$I$6297,9,0)</f>
        <v>1.9911831655535097</v>
      </c>
    </row>
    <row r="2111" s="81" customFormat="1" ht="15" customHeight="1">
      <c r="A2111" s="82">
        <v>90287100</v>
      </c>
      <c r="B2111" s="83">
        <v>20</v>
      </c>
      <c r="C2111" s="84" t="s">
        <v>6990</v>
      </c>
      <c r="D2111" s="84" t="s">
        <v>6990</v>
      </c>
      <c r="E2111" s="84" t="s">
        <v>502</v>
      </c>
      <c r="F2111" s="85">
        <v>1</v>
      </c>
      <c r="G2111" s="86" t="s">
        <v>10036</v>
      </c>
      <c r="H2111" s="86" t="s">
        <v>14</v>
      </c>
      <c r="I2111" s="87">
        <f>VLOOKUP(A2111,'[2]AJUSTE DE VALOR AN_11.5_MED_VIG'!$A$6:$I$6297,9,0)</f>
        <v>20.043266392541483</v>
      </c>
    </row>
    <row r="2112" s="81" customFormat="1" ht="15" customHeight="1">
      <c r="A2112" s="82">
        <v>92443311</v>
      </c>
      <c r="B2112" s="83">
        <v>20</v>
      </c>
      <c r="C2112" s="84" t="s">
        <v>775</v>
      </c>
      <c r="D2112" s="84" t="s">
        <v>778</v>
      </c>
      <c r="E2112" s="84" t="s">
        <v>31</v>
      </c>
      <c r="F2112" s="85">
        <v>1</v>
      </c>
      <c r="G2112" s="86" t="s">
        <v>64</v>
      </c>
      <c r="H2112" s="86" t="s">
        <v>14</v>
      </c>
      <c r="I2112" s="87">
        <f>VLOOKUP(A2112,'[2]AJUSTE DE VALOR AN_11.5_MED_VIG'!$A$6:$I$6297,9,0)</f>
        <v>2.0559918994786135</v>
      </c>
    </row>
    <row r="2113" s="81" customFormat="1" ht="15" customHeight="1">
      <c r="A2113" s="82">
        <v>90797027</v>
      </c>
      <c r="B2113" s="83">
        <v>20</v>
      </c>
      <c r="C2113" s="84" t="s">
        <v>687</v>
      </c>
      <c r="D2113" s="84" t="s">
        <v>689</v>
      </c>
      <c r="E2113" s="84" t="s">
        <v>683</v>
      </c>
      <c r="F2113" s="85">
        <v>1</v>
      </c>
      <c r="G2113" s="86" t="s">
        <v>10103</v>
      </c>
      <c r="H2113" s="86" t="s">
        <v>14</v>
      </c>
      <c r="I2113" s="87">
        <f>VLOOKUP(A2113,'[2]AJUSTE DE VALOR AN_11.5_MED_VIG'!$A$6:$I$6297,9,0)</f>
        <v>0.79841184939897081</v>
      </c>
    </row>
    <row r="2114" s="81" customFormat="1" ht="15" customHeight="1">
      <c r="A2114" s="82">
        <v>92470149</v>
      </c>
      <c r="B2114" s="83">
        <v>20</v>
      </c>
      <c r="C2114" s="84" t="s">
        <v>1178</v>
      </c>
      <c r="D2114" s="84" t="s">
        <v>1178</v>
      </c>
      <c r="E2114" s="84" t="s">
        <v>603</v>
      </c>
      <c r="F2114" s="85">
        <v>1</v>
      </c>
      <c r="G2114" s="86" t="s">
        <v>10103</v>
      </c>
      <c r="H2114" s="86" t="s">
        <v>14</v>
      </c>
      <c r="I2114" s="87">
        <f>VLOOKUP(A2114,'[2]AJUSTE DE VALOR AN_11.5_MED_VIG'!$A$6:$I$6297,9,0)</f>
        <v>1.3944336212508972</v>
      </c>
    </row>
    <row r="2115" s="81" customFormat="1" ht="15" customHeight="1">
      <c r="A2115" s="82">
        <v>90284640</v>
      </c>
      <c r="B2115" s="83">
        <v>20</v>
      </c>
      <c r="C2115" s="84" t="s">
        <v>2451</v>
      </c>
      <c r="D2115" s="84" t="s">
        <v>2457</v>
      </c>
      <c r="E2115" s="84" t="s">
        <v>544</v>
      </c>
      <c r="F2115" s="85">
        <v>1</v>
      </c>
      <c r="G2115" s="86" t="s">
        <v>10036</v>
      </c>
      <c r="H2115" s="86" t="s">
        <v>14</v>
      </c>
      <c r="I2115" s="87">
        <f>VLOOKUP(A2115,'[2]AJUSTE DE VALOR AN_11.5_MED_VIG'!$A$6:$I$6297,9,0)</f>
        <v>5.5502546274458204</v>
      </c>
    </row>
    <row r="2116" s="81" customFormat="1" ht="15" customHeight="1">
      <c r="A2116" s="82">
        <v>92465587</v>
      </c>
      <c r="B2116" s="83">
        <v>20</v>
      </c>
      <c r="C2116" s="84" t="s">
        <v>3830</v>
      </c>
      <c r="D2116" s="84" t="s">
        <v>3831</v>
      </c>
      <c r="E2116" s="84" t="s">
        <v>244</v>
      </c>
      <c r="F2116" s="85">
        <v>1</v>
      </c>
      <c r="G2116" s="86" t="s">
        <v>10103</v>
      </c>
      <c r="H2116" s="86" t="s">
        <v>14</v>
      </c>
      <c r="I2116" s="87">
        <f>VLOOKUP(A2116,'[2]AJUSTE DE VALOR AN_11.5_MED_VIG'!$A$6:$I$6297,9,0)</f>
        <v>0.65180212741800014</v>
      </c>
    </row>
    <row r="2117" s="81" customFormat="1" ht="15" customHeight="1">
      <c r="A2117" s="82">
        <v>90296389</v>
      </c>
      <c r="B2117" s="83">
        <v>20</v>
      </c>
      <c r="C2117" s="84" t="s">
        <v>9868</v>
      </c>
      <c r="D2117" s="84" t="s">
        <v>9869</v>
      </c>
      <c r="E2117" s="84" t="s">
        <v>414</v>
      </c>
      <c r="F2117" s="85">
        <v>1</v>
      </c>
      <c r="G2117" s="86" t="s">
        <v>10103</v>
      </c>
      <c r="H2117" s="86" t="s">
        <v>14</v>
      </c>
      <c r="I2117" s="87">
        <f>VLOOKUP(A2117,'[2]AJUSTE DE VALOR AN_11.5_MED_VIG'!$A$6:$I$6297,9,0)</f>
        <v>2.1355966510610127</v>
      </c>
    </row>
    <row r="2118" s="81" customFormat="1" ht="15" customHeight="1">
      <c r="A2118" s="82">
        <v>92420443</v>
      </c>
      <c r="B2118" s="83">
        <v>20</v>
      </c>
      <c r="C2118" s="84" t="s">
        <v>3651</v>
      </c>
      <c r="D2118" s="84" t="s">
        <v>3652</v>
      </c>
      <c r="E2118" s="84" t="s">
        <v>39</v>
      </c>
      <c r="F2118" s="85">
        <v>1</v>
      </c>
      <c r="G2118" s="86" t="s">
        <v>10103</v>
      </c>
      <c r="H2118" s="86" t="s">
        <v>14</v>
      </c>
      <c r="I2118" s="87">
        <f>VLOOKUP(A2118,'[2]AJUSTE DE VALOR AN_11.5_MED_VIG'!$A$6:$I$6297,9,0)</f>
        <v>6.2235653654324095</v>
      </c>
    </row>
    <row r="2119" s="81" customFormat="1" ht="15" customHeight="1">
      <c r="A2119" s="82">
        <v>90296788</v>
      </c>
      <c r="B2119" s="83">
        <v>20</v>
      </c>
      <c r="C2119" s="84" t="s">
        <v>7744</v>
      </c>
      <c r="D2119" s="84" t="s">
        <v>7745</v>
      </c>
      <c r="E2119" s="84" t="s">
        <v>5913</v>
      </c>
      <c r="F2119" s="85">
        <v>1</v>
      </c>
      <c r="G2119" s="86" t="s">
        <v>436</v>
      </c>
      <c r="H2119" s="86" t="s">
        <v>14</v>
      </c>
      <c r="I2119" s="87">
        <f>VLOOKUP(A2119,'[2]AJUSTE DE VALOR AN_11.5_MED_VIG'!$A$6:$I$6297,9,0)</f>
        <v>1.0509696880768802</v>
      </c>
    </row>
    <row r="2120" s="81" customFormat="1" ht="15" customHeight="1">
      <c r="A2120" s="82">
        <v>90333020</v>
      </c>
      <c r="B2120" s="83">
        <v>20</v>
      </c>
      <c r="C2120" s="84" t="s">
        <v>6808</v>
      </c>
      <c r="D2120" s="84" t="s">
        <v>6809</v>
      </c>
      <c r="E2120" s="84" t="s">
        <v>69</v>
      </c>
      <c r="F2120" s="85">
        <v>1</v>
      </c>
      <c r="G2120" s="86" t="s">
        <v>10103</v>
      </c>
      <c r="H2120" s="86" t="s">
        <v>14</v>
      </c>
      <c r="I2120" s="87">
        <f>VLOOKUP(A2120,'[2]AJUSTE DE VALOR AN_11.5_MED_VIG'!$A$6:$I$6297,9,0)</f>
        <v>0.43076682053036608</v>
      </c>
    </row>
    <row r="2121" s="81" customFormat="1" ht="15" customHeight="1">
      <c r="A2121" s="82">
        <v>92429068</v>
      </c>
      <c r="B2121" s="83">
        <v>20</v>
      </c>
      <c r="C2121" s="84" t="s">
        <v>3827</v>
      </c>
      <c r="D2121" s="84" t="s">
        <v>3829</v>
      </c>
      <c r="E2121" s="84" t="s">
        <v>139</v>
      </c>
      <c r="F2121" s="85">
        <v>45</v>
      </c>
      <c r="G2121" s="86" t="s">
        <v>10077</v>
      </c>
      <c r="H2121" s="86" t="s">
        <v>19</v>
      </c>
      <c r="I2121" s="87">
        <f>VLOOKUP(A2121,'[2]AJUSTE DE VALOR AN_11.5_MED_VIG'!$A$6:$I$6297,9,0)</f>
        <v>0.95794027114670688</v>
      </c>
    </row>
    <row r="2122" s="81" customFormat="1" ht="15" customHeight="1">
      <c r="A2122" s="82">
        <v>90156986</v>
      </c>
      <c r="B2122" s="83">
        <v>20</v>
      </c>
      <c r="C2122" s="84" t="s">
        <v>6746</v>
      </c>
      <c r="D2122" s="84" t="s">
        <v>6754</v>
      </c>
      <c r="E2122" s="84" t="s">
        <v>36</v>
      </c>
      <c r="F2122" s="85">
        <v>1</v>
      </c>
      <c r="G2122" s="86" t="s">
        <v>10103</v>
      </c>
      <c r="H2122" s="86" t="s">
        <v>14</v>
      </c>
      <c r="I2122" s="87">
        <f>VLOOKUP(A2122,'[2]AJUSTE DE VALOR AN_11.5_MED_VIG'!$A$6:$I$6297,9,0)</f>
        <v>1.0293807669145278</v>
      </c>
    </row>
    <row r="2123" s="81" customFormat="1" ht="15" customHeight="1">
      <c r="A2123" s="82">
        <v>92435726</v>
      </c>
      <c r="B2123" s="83">
        <v>20</v>
      </c>
      <c r="C2123" s="84" t="s">
        <v>3731</v>
      </c>
      <c r="D2123" s="84" t="s">
        <v>3732</v>
      </c>
      <c r="E2123" s="84" t="s">
        <v>154</v>
      </c>
      <c r="F2123" s="85">
        <v>1</v>
      </c>
      <c r="G2123" s="86" t="s">
        <v>10116</v>
      </c>
      <c r="H2123" s="86" t="s">
        <v>19</v>
      </c>
      <c r="I2123" s="87">
        <f>VLOOKUP(A2123,'[2]AJUSTE DE VALOR AN_11.5_MED_VIG'!$A$6:$I$6297,9,0)</f>
        <v>7.6216445984843936e-002</v>
      </c>
    </row>
    <row r="2124" s="81" customFormat="1" ht="15" customHeight="1">
      <c r="A2124" s="82">
        <v>90264223</v>
      </c>
      <c r="B2124" s="83">
        <v>20</v>
      </c>
      <c r="C2124" s="84" t="s">
        <v>2146</v>
      </c>
      <c r="D2124" s="84" t="s">
        <v>2146</v>
      </c>
      <c r="E2124" s="84" t="s">
        <v>244</v>
      </c>
      <c r="F2124" s="85">
        <v>1</v>
      </c>
      <c r="G2124" s="86" t="s">
        <v>64</v>
      </c>
      <c r="H2124" s="86" t="s">
        <v>14</v>
      </c>
      <c r="I2124" s="87">
        <f>VLOOKUP(A2124,'[2]AJUSTE DE VALOR AN_11.5_MED_VIG'!$A$6:$I$6297,9,0)</f>
        <v>1.5440711503717921</v>
      </c>
    </row>
    <row r="2125" s="81" customFormat="1" ht="15" customHeight="1">
      <c r="A2125" s="82">
        <v>90876547</v>
      </c>
      <c r="B2125" s="83">
        <v>20</v>
      </c>
      <c r="C2125" s="84" t="s">
        <v>8862</v>
      </c>
      <c r="D2125" s="84" t="s">
        <v>8862</v>
      </c>
      <c r="E2125" s="84" t="s">
        <v>4092</v>
      </c>
      <c r="F2125" s="85">
        <v>1</v>
      </c>
      <c r="G2125" s="86" t="s">
        <v>485</v>
      </c>
      <c r="H2125" s="86" t="s">
        <v>14</v>
      </c>
      <c r="I2125" s="87">
        <f>VLOOKUP(A2125,'[2]AJUSTE DE VALOR AN_11.5_MED_VIG'!$A$6:$I$6297,9,0)</f>
        <v>29.646166087138401</v>
      </c>
    </row>
    <row r="2126" s="81" customFormat="1" ht="15" customHeight="1">
      <c r="A2126" s="82">
        <v>90211618</v>
      </c>
      <c r="B2126" s="83">
        <v>20</v>
      </c>
      <c r="C2126" s="84" t="s">
        <v>28</v>
      </c>
      <c r="D2126" s="84" t="s">
        <v>30</v>
      </c>
      <c r="E2126" s="84" t="s">
        <v>31</v>
      </c>
      <c r="F2126" s="85">
        <v>120</v>
      </c>
      <c r="G2126" s="86" t="s">
        <v>18</v>
      </c>
      <c r="H2126" s="86" t="s">
        <v>19</v>
      </c>
      <c r="I2126" s="87">
        <f>VLOOKUP(A2126,'[2]AJUSTE DE VALOR AN_11.5_MED_VIG'!$A$6:$I$6297,9,0)</f>
        <v>0.26696696081137739</v>
      </c>
    </row>
    <row r="2127" s="81" customFormat="1" ht="15" customHeight="1">
      <c r="A2127" s="82">
        <v>90232712</v>
      </c>
      <c r="B2127" s="83">
        <v>20</v>
      </c>
      <c r="C2127" s="84" t="s">
        <v>9129</v>
      </c>
      <c r="D2127" s="84" t="s">
        <v>9130</v>
      </c>
      <c r="E2127" s="84" t="s">
        <v>511</v>
      </c>
      <c r="F2127" s="85">
        <v>1</v>
      </c>
      <c r="G2127" s="86" t="s">
        <v>64</v>
      </c>
      <c r="H2127" s="86" t="s">
        <v>14</v>
      </c>
      <c r="I2127" s="87">
        <f>VLOOKUP(A2127,'[2]AJUSTE DE VALOR AN_11.5_MED_VIG'!$A$6:$I$6297,9,0)</f>
        <v>0.55813017337357818</v>
      </c>
    </row>
    <row r="2128" s="81" customFormat="1" ht="15" customHeight="1">
      <c r="A2128" s="82">
        <v>90128583</v>
      </c>
      <c r="B2128" s="83">
        <v>20</v>
      </c>
      <c r="C2128" s="84" t="s">
        <v>7363</v>
      </c>
      <c r="D2128" s="84" t="s">
        <v>7363</v>
      </c>
      <c r="E2128" s="84" t="s">
        <v>21</v>
      </c>
      <c r="F2128" s="85">
        <v>1</v>
      </c>
      <c r="G2128" s="86" t="s">
        <v>10103</v>
      </c>
      <c r="H2128" s="86" t="s">
        <v>14</v>
      </c>
      <c r="I2128" s="87">
        <f>VLOOKUP(A2128,'[2]AJUSTE DE VALOR AN_11.5_MED_VIG'!$A$6:$I$6297,9,0)</f>
        <v>0.3294558103283457</v>
      </c>
    </row>
    <row r="2129" s="81" customFormat="1" ht="15" customHeight="1">
      <c r="A2129" s="82">
        <v>90299132</v>
      </c>
      <c r="B2129" s="83">
        <v>20</v>
      </c>
      <c r="C2129" s="84" t="s">
        <v>8818</v>
      </c>
      <c r="D2129" s="84" t="s">
        <v>8827</v>
      </c>
      <c r="E2129" s="84" t="s">
        <v>131</v>
      </c>
      <c r="F2129" s="85">
        <v>1</v>
      </c>
      <c r="G2129" s="86" t="s">
        <v>10103</v>
      </c>
      <c r="H2129" s="86" t="s">
        <v>14</v>
      </c>
      <c r="I2129" s="87">
        <f>VLOOKUP(A2129,'[2]AJUSTE DE VALOR AN_11.5_MED_VIG'!$A$6:$I$6297,9,0)</f>
        <v>1.5377528261614795</v>
      </c>
    </row>
    <row r="2130" s="81" customFormat="1" ht="15" customHeight="1">
      <c r="A2130" s="82">
        <v>90154878</v>
      </c>
      <c r="B2130" s="83">
        <v>20</v>
      </c>
      <c r="C2130" s="84" t="s">
        <v>6557</v>
      </c>
      <c r="D2130" s="84" t="s">
        <v>6558</v>
      </c>
      <c r="E2130" s="84" t="s">
        <v>220</v>
      </c>
      <c r="F2130" s="85">
        <v>1</v>
      </c>
      <c r="G2130" s="86" t="s">
        <v>10103</v>
      </c>
      <c r="H2130" s="86" t="s">
        <v>14</v>
      </c>
      <c r="I2130" s="87">
        <f>VLOOKUP(A2130,'[2]AJUSTE DE VALOR AN_11.5_MED_VIG'!$A$6:$I$6297,9,0)</f>
        <v>1.2397360883625335</v>
      </c>
    </row>
    <row r="2131" s="81" customFormat="1" ht="15" customHeight="1">
      <c r="A2131" s="82">
        <v>92263143</v>
      </c>
      <c r="B2131" s="83">
        <v>20</v>
      </c>
      <c r="C2131" s="84" t="s">
        <v>7614</v>
      </c>
      <c r="D2131" s="84" t="s">
        <v>7618</v>
      </c>
      <c r="E2131" s="84" t="s">
        <v>73</v>
      </c>
      <c r="F2131" s="85">
        <v>1</v>
      </c>
      <c r="G2131" s="86" t="s">
        <v>10103</v>
      </c>
      <c r="H2131" s="86" t="s">
        <v>14</v>
      </c>
      <c r="I2131" s="87">
        <f>VLOOKUP(A2131,'[2]AJUSTE DE VALOR AN_11.5_MED_VIG'!$A$6:$I$6297,9,0)</f>
        <v>4.5384383337934153</v>
      </c>
    </row>
    <row r="2132" s="81" customFormat="1" ht="15" customHeight="1">
      <c r="A2132" s="82">
        <v>92463665</v>
      </c>
      <c r="B2132" s="83">
        <v>20</v>
      </c>
      <c r="C2132" s="84" t="s">
        <v>1178</v>
      </c>
      <c r="D2132" s="84" t="s">
        <v>1178</v>
      </c>
      <c r="E2132" s="84" t="s">
        <v>59</v>
      </c>
      <c r="F2132" s="85">
        <v>1</v>
      </c>
      <c r="G2132" s="86" t="s">
        <v>10103</v>
      </c>
      <c r="H2132" s="86" t="s">
        <v>14</v>
      </c>
      <c r="I2132" s="87">
        <f>VLOOKUP(A2132,'[2]AJUSTE DE VALOR AN_11.5_MED_VIG'!$A$6:$I$6297,9,0)</f>
        <v>1.0875611768980298</v>
      </c>
    </row>
    <row r="2133" s="81" customFormat="1" ht="15" customHeight="1">
      <c r="A2133" s="82">
        <v>92385290</v>
      </c>
      <c r="B2133" s="83">
        <v>20</v>
      </c>
      <c r="C2133" s="84" t="s">
        <v>1538</v>
      </c>
      <c r="D2133" s="84" t="s">
        <v>1539</v>
      </c>
      <c r="E2133" s="84" t="s">
        <v>956</v>
      </c>
      <c r="F2133" s="85">
        <v>1</v>
      </c>
      <c r="G2133" s="86" t="s">
        <v>10103</v>
      </c>
      <c r="H2133" s="86" t="s">
        <v>14</v>
      </c>
      <c r="I2133" s="87">
        <f>VLOOKUP(A2133,'[2]AJUSTE DE VALOR AN_11.5_MED_VIG'!$A$6:$I$6297,9,0)</f>
        <v>3.301143973420916</v>
      </c>
    </row>
    <row r="2134" s="81" customFormat="1" ht="15" customHeight="1">
      <c r="A2134" s="82">
        <v>90305140</v>
      </c>
      <c r="B2134" s="83">
        <v>20</v>
      </c>
      <c r="C2134" s="84" t="s">
        <v>2626</v>
      </c>
      <c r="D2134" s="84" t="s">
        <v>2626</v>
      </c>
      <c r="E2134" s="84" t="s">
        <v>566</v>
      </c>
      <c r="F2134" s="85">
        <v>1</v>
      </c>
      <c r="G2134" s="86" t="s">
        <v>10036</v>
      </c>
      <c r="H2134" s="86" t="s">
        <v>14</v>
      </c>
      <c r="I2134" s="87">
        <f>VLOOKUP(A2134,'[2]AJUSTE DE VALOR AN_11.5_MED_VIG'!$A$6:$I$6297,9,0)</f>
        <v>6.9853732158884849</v>
      </c>
    </row>
    <row r="2135" s="81" customFormat="1" ht="15" customHeight="1">
      <c r="A2135" s="82">
        <v>90267753</v>
      </c>
      <c r="B2135" s="83">
        <v>20</v>
      </c>
      <c r="C2135" s="84" t="s">
        <v>3843</v>
      </c>
      <c r="D2135" s="84" t="s">
        <v>3844</v>
      </c>
      <c r="E2135" s="84" t="s">
        <v>1361</v>
      </c>
      <c r="F2135" s="85">
        <v>1</v>
      </c>
      <c r="G2135" s="86" t="s">
        <v>158</v>
      </c>
      <c r="H2135" s="86" t="s">
        <v>14</v>
      </c>
      <c r="I2135" s="87">
        <f>VLOOKUP(A2135,'[2]AJUSTE DE VALOR AN_11.5_MED_VIG'!$A$6:$I$6297,9,0)</f>
        <v>0.621</v>
      </c>
    </row>
    <row r="2136" s="81" customFormat="1" ht="15" customHeight="1">
      <c r="A2136" s="82">
        <v>92385680</v>
      </c>
      <c r="B2136" s="83">
        <v>20</v>
      </c>
      <c r="C2136" s="84" t="s">
        <v>226</v>
      </c>
      <c r="D2136" s="84" t="s">
        <v>228</v>
      </c>
      <c r="E2136" s="84" t="s">
        <v>229</v>
      </c>
      <c r="F2136" s="85">
        <v>1</v>
      </c>
      <c r="G2136" s="86" t="s">
        <v>10103</v>
      </c>
      <c r="H2136" s="86" t="s">
        <v>14</v>
      </c>
      <c r="I2136" s="87">
        <f>VLOOKUP(A2136,'[2]AJUSTE DE VALOR AN_11.5_MED_VIG'!$A$6:$I$6297,9,0)</f>
        <v>3.5231106940286403</v>
      </c>
    </row>
    <row r="2137" s="81" customFormat="1" ht="15" customHeight="1">
      <c r="A2137" s="82">
        <v>90279727</v>
      </c>
      <c r="B2137" s="83">
        <v>20</v>
      </c>
      <c r="C2137" s="84" t="s">
        <v>4269</v>
      </c>
      <c r="D2137" s="84" t="s">
        <v>4269</v>
      </c>
      <c r="E2137" s="84" t="s">
        <v>181</v>
      </c>
      <c r="F2137" s="85">
        <v>1</v>
      </c>
      <c r="G2137" s="86" t="s">
        <v>10103</v>
      </c>
      <c r="H2137" s="86" t="s">
        <v>14</v>
      </c>
      <c r="I2137" s="87">
        <f>VLOOKUP(A2137,'[2]AJUSTE DE VALOR AN_11.5_MED_VIG'!$A$6:$I$6297,9,0)</f>
        <v>0.40202638532438195</v>
      </c>
    </row>
    <row r="2138" s="81" customFormat="1" ht="15" customHeight="1">
      <c r="A2138" s="82">
        <v>90333039</v>
      </c>
      <c r="B2138" s="83">
        <v>20</v>
      </c>
      <c r="C2138" s="84" t="s">
        <v>6941</v>
      </c>
      <c r="D2138" s="84" t="s">
        <v>6942</v>
      </c>
      <c r="E2138" s="84" t="s">
        <v>69</v>
      </c>
      <c r="F2138" s="85">
        <v>400</v>
      </c>
      <c r="G2138" s="86" t="s">
        <v>10116</v>
      </c>
      <c r="H2138" s="86" t="s">
        <v>19</v>
      </c>
      <c r="I2138" s="87">
        <f>VLOOKUP(A2138,'[2]AJUSTE DE VALOR AN_11.5_MED_VIG'!$A$6:$I$6297,9,0)</f>
        <v>3.1908653372619708e-002</v>
      </c>
    </row>
    <row r="2139" s="81" customFormat="1" ht="15" customHeight="1">
      <c r="A2139" s="82">
        <v>90296800</v>
      </c>
      <c r="B2139" s="83">
        <v>20</v>
      </c>
      <c r="C2139" s="84" t="s">
        <v>7810</v>
      </c>
      <c r="D2139" s="84" t="s">
        <v>7810</v>
      </c>
      <c r="E2139" s="84" t="s">
        <v>26</v>
      </c>
      <c r="F2139" s="85">
        <v>1</v>
      </c>
      <c r="G2139" s="86" t="s">
        <v>436</v>
      </c>
      <c r="H2139" s="86" t="s">
        <v>14</v>
      </c>
      <c r="I2139" s="87">
        <f>VLOOKUP(A2139,'[2]AJUSTE DE VALOR AN_11.5_MED_VIG'!$A$6:$I$6297,9,0)</f>
        <v>0.55031688791947642</v>
      </c>
    </row>
    <row r="2140" s="81" customFormat="1" ht="15" customHeight="1">
      <c r="A2140" s="82">
        <v>90294351</v>
      </c>
      <c r="B2140" s="83">
        <v>20</v>
      </c>
      <c r="C2140" s="84" t="s">
        <v>6603</v>
      </c>
      <c r="D2140" s="84" t="s">
        <v>6609</v>
      </c>
      <c r="E2140" s="84" t="s">
        <v>229</v>
      </c>
      <c r="F2140" s="85">
        <v>1</v>
      </c>
      <c r="G2140" s="86" t="s">
        <v>10103</v>
      </c>
      <c r="H2140" s="86" t="s">
        <v>14</v>
      </c>
      <c r="I2140" s="87">
        <f>VLOOKUP(A2140,'[2]AJUSTE DE VALOR AN_11.5_MED_VIG'!$A$6:$I$6297,9,0)</f>
        <v>0.24372823084082537</v>
      </c>
    </row>
    <row r="2141" s="81" customFormat="1" ht="15" customHeight="1">
      <c r="A2141" s="82">
        <v>90312104</v>
      </c>
      <c r="B2141" s="83">
        <v>20</v>
      </c>
      <c r="C2141" s="84" t="s">
        <v>1330</v>
      </c>
      <c r="D2141" s="84" t="s">
        <v>1331</v>
      </c>
      <c r="E2141" s="84" t="s">
        <v>720</v>
      </c>
      <c r="F2141" s="85">
        <v>500</v>
      </c>
      <c r="G2141" s="86" t="s">
        <v>10111</v>
      </c>
      <c r="H2141" s="86" t="s">
        <v>19</v>
      </c>
      <c r="I2141" s="87">
        <f>VLOOKUP(A2141,'[2]AJUSTE DE VALOR AN_11.5_MED_VIG'!$A$6:$I$6297,9,0)</f>
        <v>2.7454360883040003e-002</v>
      </c>
    </row>
    <row r="2142" s="81" customFormat="1" ht="15" customHeight="1">
      <c r="A2142" s="82">
        <v>92468780</v>
      </c>
      <c r="B2142" s="83">
        <v>20</v>
      </c>
      <c r="C2142" s="84" t="s">
        <v>1069</v>
      </c>
      <c r="D2142" s="84" t="s">
        <v>1069</v>
      </c>
      <c r="E2142" s="84" t="s">
        <v>39</v>
      </c>
      <c r="F2142" s="85">
        <v>1</v>
      </c>
      <c r="G2142" s="86" t="s">
        <v>10103</v>
      </c>
      <c r="H2142" s="86" t="s">
        <v>14</v>
      </c>
      <c r="I2142" s="87">
        <f>VLOOKUP(A2142,'[2]AJUSTE DE VALOR AN_11.5_MED_VIG'!$A$6:$I$6297,9,0)</f>
        <v>10.315566129340093</v>
      </c>
    </row>
    <row r="2143" s="81" customFormat="1" ht="15" customHeight="1">
      <c r="A2143" s="82">
        <v>92459650</v>
      </c>
      <c r="B2143" s="83">
        <v>20</v>
      </c>
      <c r="C2143" s="84" t="s">
        <v>7271</v>
      </c>
      <c r="D2143" s="84" t="s">
        <v>7272</v>
      </c>
      <c r="E2143" s="84" t="s">
        <v>146</v>
      </c>
      <c r="F2143" s="85">
        <v>1</v>
      </c>
      <c r="G2143" s="86" t="s">
        <v>10103</v>
      </c>
      <c r="H2143" s="86" t="s">
        <v>14</v>
      </c>
      <c r="I2143" s="87">
        <f>VLOOKUP(A2143,'[2]AJUSTE DE VALOR AN_11.5_MED_VIG'!$A$6:$I$6297,9,0)</f>
        <v>9.0256423222470055</v>
      </c>
    </row>
    <row r="2144" s="81" customFormat="1" ht="15" customHeight="1">
      <c r="A2144" s="82">
        <v>92456219</v>
      </c>
      <c r="B2144" s="83">
        <v>20</v>
      </c>
      <c r="C2144" s="84" t="s">
        <v>8471</v>
      </c>
      <c r="D2144" s="84" t="s">
        <v>8471</v>
      </c>
      <c r="E2144" s="84" t="s">
        <v>17</v>
      </c>
      <c r="F2144" s="85">
        <v>1</v>
      </c>
      <c r="G2144" s="86" t="s">
        <v>10103</v>
      </c>
      <c r="H2144" s="86" t="s">
        <v>14</v>
      </c>
      <c r="I2144" s="87">
        <f>VLOOKUP(A2144,'[2]AJUSTE DE VALOR AN_11.5_MED_VIG'!$A$6:$I$6297,9,0)</f>
        <v>0.55033948050067816</v>
      </c>
    </row>
    <row r="2145" s="81" customFormat="1" ht="15" customHeight="1">
      <c r="A2145" s="82">
        <v>92401198</v>
      </c>
      <c r="B2145" s="83">
        <v>20</v>
      </c>
      <c r="C2145" s="84" t="s">
        <v>2679</v>
      </c>
      <c r="D2145" s="84" t="s">
        <v>2679</v>
      </c>
      <c r="E2145" s="84" t="s">
        <v>334</v>
      </c>
      <c r="F2145" s="85">
        <v>1</v>
      </c>
      <c r="G2145" s="86" t="s">
        <v>64</v>
      </c>
      <c r="H2145" s="86" t="s">
        <v>14</v>
      </c>
      <c r="I2145" s="87">
        <f>VLOOKUP(A2145,'[2]AJUSTE DE VALOR AN_11.5_MED_VIG'!$A$6:$I$6297,9,0)</f>
        <v>0.91592618269204518</v>
      </c>
    </row>
    <row r="2146" s="81" customFormat="1" ht="15" customHeight="1">
      <c r="A2146" s="82">
        <v>90262824</v>
      </c>
      <c r="B2146" s="83">
        <v>20</v>
      </c>
      <c r="C2146" s="84" t="s">
        <v>9029</v>
      </c>
      <c r="D2146" s="84" t="s">
        <v>9029</v>
      </c>
      <c r="E2146" s="84" t="s">
        <v>50</v>
      </c>
      <c r="F2146" s="85">
        <v>30</v>
      </c>
      <c r="G2146" s="86" t="s">
        <v>10077</v>
      </c>
      <c r="H2146" s="86" t="s">
        <v>19</v>
      </c>
      <c r="I2146" s="87">
        <f>VLOOKUP(A2146,'[2]AJUSTE DE VALOR AN_11.5_MED_VIG'!$A$6:$I$6297,9,0)</f>
        <v>0.48682210500898221</v>
      </c>
    </row>
    <row r="2147" s="81" customFormat="1" ht="15" customHeight="1">
      <c r="A2147" s="82">
        <v>90243447</v>
      </c>
      <c r="B2147" s="83">
        <v>20</v>
      </c>
      <c r="C2147" s="84" t="s">
        <v>3273</v>
      </c>
      <c r="D2147" s="84" t="s">
        <v>3274</v>
      </c>
      <c r="E2147" s="84" t="s">
        <v>181</v>
      </c>
      <c r="F2147" s="85">
        <v>1</v>
      </c>
      <c r="G2147" s="86" t="s">
        <v>436</v>
      </c>
      <c r="H2147" s="86" t="s">
        <v>14</v>
      </c>
      <c r="I2147" s="87">
        <f>VLOOKUP(A2147,'[2]AJUSTE DE VALOR AN_11.5_MED_VIG'!$A$6:$I$6297,9,0)</f>
        <v>2.1415717587270038</v>
      </c>
    </row>
    <row r="2148" s="81" customFormat="1" ht="15" customHeight="1">
      <c r="A2148" s="82">
        <v>91465010</v>
      </c>
      <c r="B2148" s="83">
        <v>20</v>
      </c>
      <c r="C2148" s="84" t="s">
        <v>8945</v>
      </c>
      <c r="D2148" s="84" t="s">
        <v>8946</v>
      </c>
      <c r="E2148" s="84" t="s">
        <v>455</v>
      </c>
      <c r="F2148" s="85">
        <v>1</v>
      </c>
      <c r="G2148" s="86" t="s">
        <v>10103</v>
      </c>
      <c r="H2148" s="86" t="s">
        <v>14</v>
      </c>
      <c r="I2148" s="87">
        <f>VLOOKUP(A2148,'[2]AJUSTE DE VALOR AN_11.5_MED_VIG'!$A$6:$I$6297,9,0)</f>
        <v>11.955185569945174</v>
      </c>
    </row>
    <row r="2149" s="81" customFormat="1" ht="15" customHeight="1">
      <c r="A2149" s="82">
        <v>90126637</v>
      </c>
      <c r="B2149" s="83">
        <v>20</v>
      </c>
      <c r="C2149" s="84" t="s">
        <v>1178</v>
      </c>
      <c r="D2149" s="84" t="s">
        <v>1178</v>
      </c>
      <c r="E2149" s="84" t="s">
        <v>21</v>
      </c>
      <c r="F2149" s="85">
        <v>1</v>
      </c>
      <c r="G2149" s="86" t="s">
        <v>10103</v>
      </c>
      <c r="H2149" s="86" t="s">
        <v>14</v>
      </c>
      <c r="I2149" s="87">
        <f>VLOOKUP(A2149,'[2]AJUSTE DE VALOR AN_11.5_MED_VIG'!$A$6:$I$6297,9,0)</f>
        <v>1.1305825608932305</v>
      </c>
    </row>
    <row r="2150" s="81" customFormat="1" ht="15" customHeight="1">
      <c r="A2150" s="82">
        <v>92461573</v>
      </c>
      <c r="B2150" s="83">
        <v>20</v>
      </c>
      <c r="C2150" s="84" t="s">
        <v>7501</v>
      </c>
      <c r="D2150" s="84" t="s">
        <v>7505</v>
      </c>
      <c r="E2150" s="84" t="s">
        <v>31</v>
      </c>
      <c r="F2150" s="85">
        <v>1</v>
      </c>
      <c r="G2150" s="86" t="s">
        <v>10103</v>
      </c>
      <c r="H2150" s="86" t="s">
        <v>14</v>
      </c>
      <c r="I2150" s="87">
        <f>VLOOKUP(A2150,'[2]AJUSTE DE VALOR AN_11.5_MED_VIG'!$A$6:$I$6297,9,0)</f>
        <v>1.4761702538982042</v>
      </c>
    </row>
    <row r="2151" s="81" customFormat="1" ht="15" customHeight="1">
      <c r="A2151" s="82">
        <v>92470203</v>
      </c>
      <c r="B2151" s="83">
        <v>20</v>
      </c>
      <c r="C2151" s="84" t="s">
        <v>4151</v>
      </c>
      <c r="D2151" s="84" t="s">
        <v>4151</v>
      </c>
      <c r="E2151" s="84" t="s">
        <v>17</v>
      </c>
      <c r="F2151" s="85">
        <v>1</v>
      </c>
      <c r="G2151" s="86" t="s">
        <v>10103</v>
      </c>
      <c r="H2151" s="86" t="s">
        <v>14</v>
      </c>
      <c r="I2151" s="87">
        <f>VLOOKUP(A2151,'[2]AJUSTE DE VALOR AN_11.5_MED_VIG'!$A$6:$I$6297,9,0)</f>
        <v>8.3527187460116465</v>
      </c>
    </row>
    <row r="2152" s="81" customFormat="1" ht="15" customHeight="1">
      <c r="A2152" s="82">
        <v>92420672</v>
      </c>
      <c r="B2152" s="83">
        <v>20</v>
      </c>
      <c r="C2152" s="84" t="s">
        <v>152</v>
      </c>
      <c r="D2152" s="84" t="s">
        <v>153</v>
      </c>
      <c r="E2152" s="84" t="s">
        <v>154</v>
      </c>
      <c r="F2152" s="85">
        <v>100</v>
      </c>
      <c r="G2152" s="86" t="s">
        <v>10116</v>
      </c>
      <c r="H2152" s="86" t="s">
        <v>19</v>
      </c>
      <c r="I2152" s="87">
        <f>VLOOKUP(A2152,'[2]AJUSTE DE VALOR AN_11.5_MED_VIG'!$A$6:$I$6297,9,0)</f>
        <v>0.34359054532328115</v>
      </c>
    </row>
    <row r="2153" s="81" customFormat="1" ht="15" customHeight="1">
      <c r="A2153" s="82">
        <v>90499026</v>
      </c>
      <c r="B2153" s="83">
        <v>20</v>
      </c>
      <c r="C2153" s="84" t="s">
        <v>2143</v>
      </c>
      <c r="D2153" s="84" t="s">
        <v>2145</v>
      </c>
      <c r="E2153" s="84" t="s">
        <v>36</v>
      </c>
      <c r="F2153" s="85">
        <v>1</v>
      </c>
      <c r="G2153" s="86" t="s">
        <v>64</v>
      </c>
      <c r="H2153" s="86" t="s">
        <v>14</v>
      </c>
      <c r="I2153" s="87">
        <f>VLOOKUP(A2153,'[2]AJUSTE DE VALOR AN_11.5_MED_VIG'!$A$6:$I$6297,9,0)</f>
        <v>2.1357356864910191</v>
      </c>
    </row>
    <row r="2154" s="81" customFormat="1" ht="15" customHeight="1">
      <c r="A2154" s="82">
        <v>92410502</v>
      </c>
      <c r="B2154" s="83">
        <v>20</v>
      </c>
      <c r="C2154" s="84" t="s">
        <v>7820</v>
      </c>
      <c r="D2154" s="84" t="s">
        <v>7821</v>
      </c>
      <c r="E2154" s="84" t="s">
        <v>244</v>
      </c>
      <c r="F2154" s="85">
        <v>1</v>
      </c>
      <c r="G2154" s="86" t="s">
        <v>436</v>
      </c>
      <c r="H2154" s="86" t="s">
        <v>14</v>
      </c>
      <c r="I2154" s="87">
        <f>VLOOKUP(A2154,'[2]AJUSTE DE VALOR AN_11.5_MED_VIG'!$A$6:$I$6297,9,0)</f>
        <v>2.5597420360149705</v>
      </c>
    </row>
    <row r="2155" s="81" customFormat="1" ht="15" customHeight="1">
      <c r="A2155" s="82">
        <v>90286677</v>
      </c>
      <c r="B2155" s="83">
        <v>20</v>
      </c>
      <c r="C2155" s="84" t="s">
        <v>5831</v>
      </c>
      <c r="D2155" s="84" t="s">
        <v>5832</v>
      </c>
      <c r="E2155" s="84" t="s">
        <v>561</v>
      </c>
      <c r="F2155" s="85">
        <v>1</v>
      </c>
      <c r="G2155" s="86" t="s">
        <v>10036</v>
      </c>
      <c r="H2155" s="86" t="s">
        <v>14</v>
      </c>
      <c r="I2155" s="87">
        <f>VLOOKUP(A2155,'[2]AJUSTE DE VALOR AN_11.5_MED_VIG'!$A$6:$I$6297,9,0)</f>
        <v>5.518440965785298</v>
      </c>
    </row>
    <row r="2156" s="81" customFormat="1" ht="15" customHeight="1">
      <c r="A2156" s="82">
        <v>92415253</v>
      </c>
      <c r="B2156" s="83">
        <v>20</v>
      </c>
      <c r="C2156" s="84" t="s">
        <v>7527</v>
      </c>
      <c r="D2156" s="84" t="s">
        <v>7527</v>
      </c>
      <c r="E2156" s="84" t="s">
        <v>26</v>
      </c>
      <c r="F2156" s="85">
        <v>50</v>
      </c>
      <c r="G2156" s="86" t="s">
        <v>18</v>
      </c>
      <c r="H2156" s="86" t="s">
        <v>19</v>
      </c>
      <c r="I2156" s="87">
        <f>VLOOKUP(A2156,'[2]AJUSTE DE VALOR AN_11.5_MED_VIG'!$A$6:$I$6297,9,0)</f>
        <v>0.28249398576777868</v>
      </c>
    </row>
    <row r="2157" s="81" customFormat="1" ht="15" customHeight="1">
      <c r="A2157" s="82">
        <v>90285255</v>
      </c>
      <c r="B2157" s="83">
        <v>20</v>
      </c>
      <c r="C2157" s="84" t="s">
        <v>2783</v>
      </c>
      <c r="D2157" s="84" t="s">
        <v>2786</v>
      </c>
      <c r="E2157" s="84" t="s">
        <v>69</v>
      </c>
      <c r="F2157" s="85">
        <v>1</v>
      </c>
      <c r="G2157" s="86" t="s">
        <v>10103</v>
      </c>
      <c r="H2157" s="86" t="s">
        <v>14</v>
      </c>
      <c r="I2157" s="87">
        <f>VLOOKUP(A2157,'[2]AJUSTE DE VALOR AN_11.5_MED_VIG'!$A$6:$I$6297,9,0)</f>
        <v>0.9251163084597418</v>
      </c>
    </row>
    <row r="2158" s="81" customFormat="1" ht="15" customHeight="1">
      <c r="A2158" s="82">
        <v>90139356</v>
      </c>
      <c r="B2158" s="83">
        <v>20</v>
      </c>
      <c r="C2158" s="84" t="s">
        <v>52</v>
      </c>
      <c r="D2158" s="84" t="s">
        <v>53</v>
      </c>
      <c r="E2158" s="84" t="s">
        <v>43</v>
      </c>
      <c r="F2158" s="85">
        <v>120</v>
      </c>
      <c r="G2158" s="86" t="s">
        <v>18</v>
      </c>
      <c r="H2158" s="86" t="s">
        <v>19</v>
      </c>
      <c r="I2158" s="87">
        <f>VLOOKUP(A2158,'[2]AJUSTE DE VALOR AN_11.5_MED_VIG'!$A$6:$I$6297,9,0)</f>
        <v>0.18844726645508988</v>
      </c>
    </row>
    <row r="2159" s="81" customFormat="1" ht="15" customHeight="1">
      <c r="A2159" s="82">
        <v>90257502</v>
      </c>
      <c r="B2159" s="83">
        <v>20</v>
      </c>
      <c r="C2159" s="84" t="s">
        <v>6572</v>
      </c>
      <c r="D2159" s="84" t="s">
        <v>6572</v>
      </c>
      <c r="E2159" s="84" t="s">
        <v>131</v>
      </c>
      <c r="F2159" s="85">
        <v>1</v>
      </c>
      <c r="G2159" s="86" t="s">
        <v>10103</v>
      </c>
      <c r="H2159" s="86" t="s">
        <v>14</v>
      </c>
      <c r="I2159" s="87">
        <f>VLOOKUP(A2159,'[2]AJUSTE DE VALOR AN_11.5_MED_VIG'!$A$6:$I$6297,9,0)</f>
        <v>9.6745298635221069</v>
      </c>
    </row>
    <row r="2160" s="81" customFormat="1" ht="15" customHeight="1">
      <c r="A2160" s="82">
        <v>90496027</v>
      </c>
      <c r="B2160" s="83">
        <v>20</v>
      </c>
      <c r="C2160" s="84" t="s">
        <v>2815</v>
      </c>
      <c r="D2160" s="84" t="s">
        <v>2816</v>
      </c>
      <c r="E2160" s="84" t="s">
        <v>73</v>
      </c>
      <c r="F2160" s="85">
        <v>1</v>
      </c>
      <c r="G2160" s="86" t="s">
        <v>10103</v>
      </c>
      <c r="H2160" s="86" t="s">
        <v>14</v>
      </c>
      <c r="I2160" s="87">
        <f>VLOOKUP(A2160,'[2]AJUSTE DE VALOR AN_11.5_MED_VIG'!$A$6:$I$6297,9,0)</f>
        <v>2.920932630053894</v>
      </c>
    </row>
    <row r="2161" s="81" customFormat="1" ht="15" customHeight="1">
      <c r="A2161" s="82">
        <v>92268730</v>
      </c>
      <c r="B2161" s="83">
        <v>20</v>
      </c>
      <c r="C2161" s="84" t="s">
        <v>5527</v>
      </c>
      <c r="D2161" s="84" t="s">
        <v>5529</v>
      </c>
      <c r="E2161" s="84" t="s">
        <v>146</v>
      </c>
      <c r="F2161" s="85">
        <v>1</v>
      </c>
      <c r="G2161" s="86" t="s">
        <v>436</v>
      </c>
      <c r="H2161" s="86" t="s">
        <v>14</v>
      </c>
      <c r="I2161" s="87">
        <f>VLOOKUP(A2161,'[2]AJUSTE DE VALOR AN_11.5_MED_VIG'!$A$6:$I$6297,9,0)</f>
        <v>2.104087367404289</v>
      </c>
    </row>
    <row r="2162" s="81" customFormat="1" ht="15" customHeight="1">
      <c r="A2162" s="82">
        <v>90298640</v>
      </c>
      <c r="B2162" s="83">
        <v>20</v>
      </c>
      <c r="C2162" s="84" t="s">
        <v>8644</v>
      </c>
      <c r="D2162" s="84" t="s">
        <v>8653</v>
      </c>
      <c r="E2162" s="84" t="s">
        <v>39</v>
      </c>
      <c r="F2162" s="85">
        <v>1</v>
      </c>
      <c r="G2162" s="86" t="s">
        <v>10103</v>
      </c>
      <c r="H2162" s="86" t="s">
        <v>14</v>
      </c>
      <c r="I2162" s="87">
        <f>VLOOKUP(A2162,'[2]AJUSTE DE VALOR AN_11.5_MED_VIG'!$A$6:$I$6297,9,0)</f>
        <v>1.7155631565216509</v>
      </c>
    </row>
    <row r="2163" s="81" customFormat="1" ht="15" customHeight="1">
      <c r="A2163" s="82">
        <v>90285859</v>
      </c>
      <c r="B2163" s="83">
        <v>20</v>
      </c>
      <c r="C2163" s="84" t="s">
        <v>3750</v>
      </c>
      <c r="D2163" s="84" t="s">
        <v>3750</v>
      </c>
      <c r="E2163" s="84" t="s">
        <v>792</v>
      </c>
      <c r="F2163" s="85">
        <v>1</v>
      </c>
      <c r="G2163" s="86" t="s">
        <v>64</v>
      </c>
      <c r="H2163" s="86" t="s">
        <v>14</v>
      </c>
      <c r="I2163" s="87">
        <f>VLOOKUP(A2163,'[2]AJUSTE DE VALOR AN_11.5_MED_VIG'!$A$6:$I$6297,9,0)</f>
        <v>1.3273613164043656</v>
      </c>
    </row>
    <row r="2164" s="81" customFormat="1" ht="15" customHeight="1">
      <c r="A2164" s="82">
        <v>92252524</v>
      </c>
      <c r="B2164" s="83">
        <v>20</v>
      </c>
      <c r="C2164" s="84" t="s">
        <v>8749</v>
      </c>
      <c r="D2164" s="84" t="s">
        <v>8750</v>
      </c>
      <c r="E2164" s="84" t="s">
        <v>229</v>
      </c>
      <c r="F2164" s="85">
        <v>1</v>
      </c>
      <c r="G2164" s="86" t="s">
        <v>193</v>
      </c>
      <c r="H2164" s="86" t="s">
        <v>14</v>
      </c>
      <c r="I2164" s="87">
        <f>VLOOKUP(A2164,'[2]AJUSTE DE VALOR AN_11.5_MED_VIG'!$A$6:$I$6297,9,0)</f>
        <v>5.0619657649572556</v>
      </c>
    </row>
    <row r="2165" s="81" customFormat="1" ht="15" customHeight="1">
      <c r="A2165" s="82">
        <v>92385354</v>
      </c>
      <c r="B2165" s="83">
        <v>20</v>
      </c>
      <c r="C2165" s="84" t="s">
        <v>264</v>
      </c>
      <c r="D2165" s="84" t="s">
        <v>265</v>
      </c>
      <c r="E2165" s="84" t="s">
        <v>81</v>
      </c>
      <c r="F2165" s="85">
        <v>1</v>
      </c>
      <c r="G2165" s="86" t="s">
        <v>10103</v>
      </c>
      <c r="H2165" s="86" t="s">
        <v>14</v>
      </c>
      <c r="I2165" s="87">
        <f>VLOOKUP(A2165,'[2]AJUSTE DE VALOR AN_11.5_MED_VIG'!$A$6:$I$6297,9,0)</f>
        <v>0.94921586066267494</v>
      </c>
    </row>
    <row r="2166" s="81" customFormat="1" ht="15" customHeight="1">
      <c r="A2166" s="82">
        <v>90883020</v>
      </c>
      <c r="B2166" s="83">
        <v>20</v>
      </c>
      <c r="C2166" s="84" t="s">
        <v>3582</v>
      </c>
      <c r="D2166" s="84" t="s">
        <v>3584</v>
      </c>
      <c r="E2166" s="84" t="s">
        <v>146</v>
      </c>
      <c r="F2166" s="85">
        <v>1</v>
      </c>
      <c r="G2166" s="86" t="s">
        <v>436</v>
      </c>
      <c r="H2166" s="86" t="s">
        <v>14</v>
      </c>
      <c r="I2166" s="87">
        <f>VLOOKUP(A2166,'[2]AJUSTE DE VALOR AN_11.5_MED_VIG'!$A$6:$I$6297,9,0)</f>
        <v>1.0440862064418781</v>
      </c>
    </row>
    <row r="2167" s="81" customFormat="1" ht="15" customHeight="1">
      <c r="A2167" s="82">
        <v>92433006</v>
      </c>
      <c r="B2167" s="83">
        <v>20</v>
      </c>
      <c r="C2167" s="84" t="s">
        <v>8171</v>
      </c>
      <c r="D2167" s="84" t="s">
        <v>8173</v>
      </c>
      <c r="E2167" s="84" t="s">
        <v>8174</v>
      </c>
      <c r="F2167" s="85">
        <v>300</v>
      </c>
      <c r="G2167" s="86" t="s">
        <v>10116</v>
      </c>
      <c r="H2167" s="86" t="s">
        <v>19</v>
      </c>
      <c r="I2167" s="87">
        <f>VLOOKUP(A2167,'[2]AJUSTE DE VALOR AN_11.5_MED_VIG'!$A$6:$I$6297,9,0)</f>
        <v>3.1407877742514981e-002</v>
      </c>
    </row>
    <row r="2168" s="81" customFormat="1" ht="15" customHeight="1">
      <c r="A2168" s="82">
        <v>90177991</v>
      </c>
      <c r="B2168" s="83">
        <v>20</v>
      </c>
      <c r="C2168" s="84" t="s">
        <v>2272</v>
      </c>
      <c r="D2168" s="84" t="s">
        <v>2273</v>
      </c>
      <c r="E2168" s="84" t="s">
        <v>915</v>
      </c>
      <c r="F2168" s="85">
        <v>1</v>
      </c>
      <c r="G2168" s="86" t="s">
        <v>64</v>
      </c>
      <c r="H2168" s="86" t="s">
        <v>14</v>
      </c>
      <c r="I2168" s="87">
        <f>VLOOKUP(A2168,'[2]AJUSTE DE VALOR AN_11.5_MED_VIG'!$A$6:$I$6297,9,0)</f>
        <v>7.7106339857874291</v>
      </c>
    </row>
    <row r="2169" s="81" customFormat="1" ht="15" customHeight="1">
      <c r="A2169" s="82">
        <v>90281560</v>
      </c>
      <c r="B2169" s="83">
        <v>20</v>
      </c>
      <c r="C2169" s="84" t="s">
        <v>5748</v>
      </c>
      <c r="D2169" s="84" t="s">
        <v>5748</v>
      </c>
      <c r="E2169" s="84" t="s">
        <v>554</v>
      </c>
      <c r="F2169" s="85">
        <v>1</v>
      </c>
      <c r="G2169" s="86" t="s">
        <v>485</v>
      </c>
      <c r="H2169" s="86" t="s">
        <v>14</v>
      </c>
      <c r="I2169" s="87">
        <f>VLOOKUP(A2169,'[2]AJUSTE DE VALOR AN_11.5_MED_VIG'!$A$6:$I$6297,9,0)</f>
        <v>8.6685742569341322</v>
      </c>
    </row>
    <row r="2170" s="81" customFormat="1" ht="15" customHeight="1">
      <c r="A2170" s="82">
        <v>92250580</v>
      </c>
      <c r="B2170" s="83">
        <v>20</v>
      </c>
      <c r="C2170" s="84" t="s">
        <v>9540</v>
      </c>
      <c r="D2170" s="84" t="s">
        <v>9541</v>
      </c>
      <c r="E2170" s="84" t="s">
        <v>17</v>
      </c>
      <c r="F2170" s="85">
        <v>1</v>
      </c>
      <c r="G2170" s="86" t="s">
        <v>158</v>
      </c>
      <c r="H2170" s="86" t="s">
        <v>14</v>
      </c>
      <c r="I2170" s="87">
        <f>VLOOKUP(A2170,'[2]AJUSTE DE VALOR AN_11.5_MED_VIG'!$A$6:$I$6297,9,0)</f>
        <v>0.21980651988673472</v>
      </c>
    </row>
    <row r="2171" s="81" customFormat="1" ht="15" customHeight="1">
      <c r="A2171" s="82">
        <v>92378129</v>
      </c>
      <c r="B2171" s="83">
        <v>20</v>
      </c>
      <c r="C2171" s="84" t="s">
        <v>8701</v>
      </c>
      <c r="D2171" s="84" t="s">
        <v>8702</v>
      </c>
      <c r="E2171" s="84" t="s">
        <v>146</v>
      </c>
      <c r="F2171" s="85">
        <v>1</v>
      </c>
      <c r="G2171" s="86" t="s">
        <v>10103</v>
      </c>
      <c r="H2171" s="86" t="s">
        <v>14</v>
      </c>
      <c r="I2171" s="87">
        <f>VLOOKUP(A2171,'[2]AJUSTE DE VALOR AN_11.5_MED_VIG'!$A$6:$I$6297,9,0)</f>
        <v>8.6518298196622325</v>
      </c>
    </row>
    <row r="2172" s="81" customFormat="1" ht="15" customHeight="1">
      <c r="A2172" s="82">
        <v>90934016</v>
      </c>
      <c r="B2172" s="83">
        <v>20</v>
      </c>
      <c r="C2172" s="84" t="s">
        <v>3818</v>
      </c>
      <c r="D2172" s="84" t="s">
        <v>3819</v>
      </c>
      <c r="E2172" s="84" t="s">
        <v>139</v>
      </c>
      <c r="F2172" s="85">
        <v>1</v>
      </c>
      <c r="G2172" s="86" t="s">
        <v>10103</v>
      </c>
      <c r="H2172" s="86" t="s">
        <v>14</v>
      </c>
      <c r="I2172" s="87">
        <f>VLOOKUP(A2172,'[2]AJUSTE DE VALOR AN_11.5_MED_VIG'!$A$6:$I$6297,9,0)</f>
        <v>3.6416711718543864</v>
      </c>
    </row>
    <row r="2173" s="81" customFormat="1" ht="15" customHeight="1">
      <c r="A2173" s="82">
        <v>92393926</v>
      </c>
      <c r="B2173" s="83">
        <v>20</v>
      </c>
      <c r="C2173" s="84" t="s">
        <v>1574</v>
      </c>
      <c r="D2173" s="84" t="s">
        <v>1574</v>
      </c>
      <c r="E2173" s="84" t="s">
        <v>24</v>
      </c>
      <c r="F2173" s="85">
        <v>1</v>
      </c>
      <c r="G2173" s="86" t="s">
        <v>10103</v>
      </c>
      <c r="H2173" s="86" t="s">
        <v>14</v>
      </c>
      <c r="I2173" s="87">
        <f>VLOOKUP(A2173,'[2]AJUSTE DE VALOR AN_11.5_MED_VIG'!$A$6:$I$6297,9,0)</f>
        <v>0.89268897975938644</v>
      </c>
    </row>
    <row r="2174" s="81" customFormat="1" ht="15" customHeight="1">
      <c r="A2174" s="85">
        <v>90187512</v>
      </c>
      <c r="B2174" s="83">
        <v>20</v>
      </c>
      <c r="C2174" s="100" t="s">
        <v>9710</v>
      </c>
      <c r="D2174" s="100" t="s">
        <v>9711</v>
      </c>
      <c r="E2174" s="100" t="s">
        <v>146</v>
      </c>
      <c r="F2174" s="85">
        <v>1</v>
      </c>
      <c r="G2174" s="86" t="s">
        <v>10103</v>
      </c>
      <c r="H2174" s="86" t="s">
        <v>14</v>
      </c>
      <c r="I2174" s="87">
        <f>VLOOKUP(A2174,'[2]AJUSTE DE VALOR AN_11.5_MED_VIG'!$A$6:$I$6297,9,0)</f>
        <v>2.9389520061626735</v>
      </c>
    </row>
    <row r="2175" s="81" customFormat="1" ht="15" customHeight="1">
      <c r="A2175" s="82">
        <v>92436765</v>
      </c>
      <c r="B2175" s="83">
        <v>20</v>
      </c>
      <c r="C2175" s="84" t="s">
        <v>6658</v>
      </c>
      <c r="D2175" s="84" t="s">
        <v>6659</v>
      </c>
      <c r="E2175" s="84" t="s">
        <v>956</v>
      </c>
      <c r="F2175" s="85">
        <v>25</v>
      </c>
      <c r="G2175" s="86" t="s">
        <v>10077</v>
      </c>
      <c r="H2175" s="86" t="s">
        <v>19</v>
      </c>
      <c r="I2175" s="87">
        <f>VLOOKUP(A2175,'[2]AJUSTE DE VALOR AN_11.5_MED_VIG'!$A$6:$I$6297,9,0)</f>
        <v>1.1042201963466849</v>
      </c>
    </row>
    <row r="2176" s="81" customFormat="1" ht="15" customHeight="1">
      <c r="A2176" s="82">
        <v>92370772</v>
      </c>
      <c r="B2176" s="83">
        <v>20</v>
      </c>
      <c r="C2176" s="84" t="s">
        <v>6342</v>
      </c>
      <c r="D2176" s="84" t="s">
        <v>6343</v>
      </c>
      <c r="E2176" s="84" t="s">
        <v>17</v>
      </c>
      <c r="F2176" s="85">
        <v>28</v>
      </c>
      <c r="G2176" s="86" t="s">
        <v>10077</v>
      </c>
      <c r="H2176" s="86" t="s">
        <v>19</v>
      </c>
      <c r="I2176" s="87">
        <f>VLOOKUP(A2176,'[2]AJUSTE DE VALOR AN_11.5_MED_VIG'!$A$6:$I$6297,9,0)</f>
        <v>0.3454866551676648</v>
      </c>
    </row>
    <row r="2177" s="81" customFormat="1" ht="15" customHeight="1">
      <c r="A2177" s="82">
        <v>90254767</v>
      </c>
      <c r="B2177" s="83">
        <v>20</v>
      </c>
      <c r="C2177" s="84" t="s">
        <v>2977</v>
      </c>
      <c r="D2177" s="84" t="s">
        <v>2982</v>
      </c>
      <c r="E2177" s="84" t="s">
        <v>26</v>
      </c>
      <c r="F2177" s="85">
        <v>1</v>
      </c>
      <c r="G2177" s="86" t="s">
        <v>10103</v>
      </c>
      <c r="H2177" s="86" t="s">
        <v>14</v>
      </c>
      <c r="I2177" s="87">
        <f>VLOOKUP(A2177,'[2]AJUSTE DE VALOR AN_11.5_MED_VIG'!$A$6:$I$6297,9,0)</f>
        <v>2.3402190618516259</v>
      </c>
    </row>
    <row r="2178" s="81" customFormat="1" ht="15" customHeight="1">
      <c r="A2178" s="82">
        <v>92401287</v>
      </c>
      <c r="B2178" s="83">
        <v>20</v>
      </c>
      <c r="C2178" s="84" t="s">
        <v>3010</v>
      </c>
      <c r="D2178" s="84" t="s">
        <v>3010</v>
      </c>
      <c r="E2178" s="84" t="s">
        <v>17</v>
      </c>
      <c r="F2178" s="85">
        <v>1</v>
      </c>
      <c r="G2178" s="86" t="s">
        <v>10103</v>
      </c>
      <c r="H2178" s="86" t="s">
        <v>14</v>
      </c>
      <c r="I2178" s="87">
        <f>VLOOKUP(A2178,'[2]AJUSTE DE VALOR AN_11.5_MED_VIG'!$A$6:$I$6297,9,0)</f>
        <v>7.2039736525565514</v>
      </c>
    </row>
    <row r="2179" s="81" customFormat="1" ht="15" customHeight="1">
      <c r="A2179" s="82">
        <v>90248309</v>
      </c>
      <c r="B2179" s="83">
        <v>20</v>
      </c>
      <c r="C2179" s="84" t="s">
        <v>5229</v>
      </c>
      <c r="D2179" s="84" t="s">
        <v>5230</v>
      </c>
      <c r="E2179" s="84" t="s">
        <v>5231</v>
      </c>
      <c r="F2179" s="85">
        <v>1</v>
      </c>
      <c r="G2179" s="86" t="s">
        <v>436</v>
      </c>
      <c r="H2179" s="86" t="s">
        <v>14</v>
      </c>
      <c r="I2179" s="87">
        <f>VLOOKUP(A2179,'[2]AJUSTE DE VALOR AN_11.5_MED_VIG'!$A$6:$I$6297,9,0)</f>
        <v>22.798503242694895</v>
      </c>
    </row>
    <row r="2180" s="81" customFormat="1" ht="15" customHeight="1">
      <c r="A2180" s="82">
        <v>90214269</v>
      </c>
      <c r="B2180" s="83">
        <v>20</v>
      </c>
      <c r="C2180" s="84" t="s">
        <v>3320</v>
      </c>
      <c r="D2180" s="84" t="s">
        <v>3321</v>
      </c>
      <c r="E2180" s="84" t="s">
        <v>223</v>
      </c>
      <c r="F2180" s="85">
        <v>1</v>
      </c>
      <c r="G2180" s="86" t="s">
        <v>10103</v>
      </c>
      <c r="H2180" s="86" t="s">
        <v>14</v>
      </c>
      <c r="I2180" s="87">
        <f>VLOOKUP(A2180,'[2]AJUSTE DE VALOR AN_11.5_MED_VIG'!$A$6:$I$6297,9,0)</f>
        <v>1.1493821524739769</v>
      </c>
    </row>
    <row r="2181" s="81" customFormat="1" ht="15" customHeight="1">
      <c r="A2181" s="82">
        <v>90178068</v>
      </c>
      <c r="B2181" s="83">
        <v>20</v>
      </c>
      <c r="C2181" s="84" t="s">
        <v>2323</v>
      </c>
      <c r="D2181" s="84" t="s">
        <v>2324</v>
      </c>
      <c r="E2181" s="84" t="s">
        <v>915</v>
      </c>
      <c r="F2181" s="85">
        <v>1</v>
      </c>
      <c r="G2181" s="86" t="s">
        <v>64</v>
      </c>
      <c r="H2181" s="86" t="s">
        <v>14</v>
      </c>
      <c r="I2181" s="87">
        <f>VLOOKUP(A2181,'[2]AJUSTE DE VALOR AN_11.5_MED_VIG'!$A$6:$I$6297,9,0)</f>
        <v>91.03573363667968</v>
      </c>
    </row>
    <row r="2182" s="81" customFormat="1" ht="15" customHeight="1">
      <c r="A2182" s="82">
        <v>90299329</v>
      </c>
      <c r="B2182" s="83">
        <v>20</v>
      </c>
      <c r="C2182" s="84" t="s">
        <v>5817</v>
      </c>
      <c r="D2182" s="84" t="s">
        <v>5818</v>
      </c>
      <c r="E2182" s="84" t="s">
        <v>511</v>
      </c>
      <c r="F2182" s="85">
        <v>1</v>
      </c>
      <c r="G2182" s="86" t="s">
        <v>64</v>
      </c>
      <c r="H2182" s="86" t="s">
        <v>14</v>
      </c>
      <c r="I2182" s="87">
        <f>VLOOKUP(A2182,'[2]AJUSTE DE VALOR AN_11.5_MED_VIG'!$A$6:$I$6297,9,0)</f>
        <v>1.4921696974679133</v>
      </c>
    </row>
    <row r="2183" s="81" customFormat="1" ht="15" customHeight="1">
      <c r="A2183" s="82">
        <v>90282795</v>
      </c>
      <c r="B2183" s="83">
        <v>20</v>
      </c>
      <c r="C2183" s="84" t="s">
        <v>575</v>
      </c>
      <c r="D2183" s="84" t="s">
        <v>575</v>
      </c>
      <c r="E2183" s="84" t="s">
        <v>573</v>
      </c>
      <c r="F2183" s="85">
        <v>1</v>
      </c>
      <c r="G2183" s="86" t="s">
        <v>10036</v>
      </c>
      <c r="H2183" s="86" t="s">
        <v>14</v>
      </c>
      <c r="I2183" s="87">
        <f>VLOOKUP(A2183,'[2]AJUSTE DE VALOR AN_11.5_MED_VIG'!$A$6:$I$6297,9,0)</f>
        <v>8.2728765318664177</v>
      </c>
    </row>
    <row r="2184" s="81" customFormat="1" ht="15" customHeight="1">
      <c r="A2184" s="82">
        <v>90202600</v>
      </c>
      <c r="B2184" s="83">
        <v>20</v>
      </c>
      <c r="C2184" s="84" t="s">
        <v>5821</v>
      </c>
      <c r="D2184" s="84" t="s">
        <v>5821</v>
      </c>
      <c r="E2184" s="84" t="s">
        <v>334</v>
      </c>
      <c r="F2184" s="85">
        <v>1</v>
      </c>
      <c r="G2184" s="86" t="s">
        <v>64</v>
      </c>
      <c r="H2184" s="86" t="s">
        <v>14</v>
      </c>
      <c r="I2184" s="87">
        <f>VLOOKUP(A2184,'[2]AJUSTE DE VALOR AN_11.5_MED_VIG'!$A$6:$I$6297,9,0)</f>
        <v>1.0795759451103848</v>
      </c>
    </row>
    <row r="2185" s="81" customFormat="1" ht="15" customHeight="1">
      <c r="A2185" s="82">
        <v>90309235</v>
      </c>
      <c r="B2185" s="83" t="s">
        <v>10073</v>
      </c>
      <c r="C2185" s="100" t="s">
        <v>10136</v>
      </c>
      <c r="D2185" s="100" t="s">
        <v>10137</v>
      </c>
      <c r="E2185" s="100" t="s">
        <v>10138</v>
      </c>
      <c r="F2185" s="85">
        <v>100</v>
      </c>
      <c r="G2185" s="86" t="s">
        <v>9979</v>
      </c>
      <c r="H2185" s="86" t="s">
        <v>19</v>
      </c>
      <c r="I2185" s="87">
        <f>VLOOKUP(A2185,'[2]AJUSTE DE VALOR AN_11.5_MED_VIG'!$A$6:$I$6297,9,0)</f>
        <v>8.4993858299999996</v>
      </c>
    </row>
    <row r="2186" s="81" customFormat="1" ht="15" customHeight="1">
      <c r="A2186" s="82">
        <v>92454542</v>
      </c>
      <c r="B2186" s="83">
        <v>20</v>
      </c>
      <c r="C2186" s="84" t="s">
        <v>5537</v>
      </c>
      <c r="D2186" s="84" t="s">
        <v>5538</v>
      </c>
      <c r="E2186" s="84" t="s">
        <v>21</v>
      </c>
      <c r="F2186" s="85">
        <v>1</v>
      </c>
      <c r="G2186" s="86" t="s">
        <v>436</v>
      </c>
      <c r="H2186" s="86" t="s">
        <v>14</v>
      </c>
      <c r="I2186" s="87">
        <f>VLOOKUP(A2186,'[2]AJUSTE DE VALOR AN_11.5_MED_VIG'!$A$6:$I$6297,9,0)</f>
        <v>1.4173392838903838</v>
      </c>
    </row>
    <row r="2187" s="81" customFormat="1" ht="15" customHeight="1">
      <c r="A2187" s="82">
        <v>92376703</v>
      </c>
      <c r="B2187" s="83">
        <v>20</v>
      </c>
      <c r="C2187" s="84" t="s">
        <v>4761</v>
      </c>
      <c r="D2187" s="84" t="s">
        <v>4762</v>
      </c>
      <c r="E2187" s="84" t="s">
        <v>134</v>
      </c>
      <c r="F2187" s="85">
        <v>1</v>
      </c>
      <c r="G2187" s="86" t="s">
        <v>10103</v>
      </c>
      <c r="H2187" s="86" t="s">
        <v>14</v>
      </c>
      <c r="I2187" s="87">
        <f>VLOOKUP(A2187,'[2]AJUSTE DE VALOR AN_11.5_MED_VIG'!$A$6:$I$6297,9,0)</f>
        <v>2.8742191057504591</v>
      </c>
    </row>
    <row r="2188" s="81" customFormat="1" ht="15" customHeight="1">
      <c r="A2188" s="82">
        <v>92394124</v>
      </c>
      <c r="B2188" s="83">
        <v>20</v>
      </c>
      <c r="C2188" s="84" t="s">
        <v>266</v>
      </c>
      <c r="D2188" s="84" t="s">
        <v>269</v>
      </c>
      <c r="E2188" s="84" t="s">
        <v>81</v>
      </c>
      <c r="F2188" s="85">
        <v>1</v>
      </c>
      <c r="G2188" s="86" t="s">
        <v>10103</v>
      </c>
      <c r="H2188" s="86" t="s">
        <v>14</v>
      </c>
      <c r="I2188" s="87">
        <f>VLOOKUP(A2188,'[2]AJUSTE DE VALOR AN_11.5_MED_VIG'!$A$6:$I$6297,9,0)</f>
        <v>0.43285832382651412</v>
      </c>
    </row>
    <row r="2189" s="81" customFormat="1" ht="15" customHeight="1">
      <c r="A2189" s="82">
        <v>92371981</v>
      </c>
      <c r="B2189" s="83">
        <v>20</v>
      </c>
      <c r="C2189" s="84" t="s">
        <v>5664</v>
      </c>
      <c r="D2189" s="84" t="s">
        <v>5665</v>
      </c>
      <c r="E2189" s="84" t="s">
        <v>520</v>
      </c>
      <c r="F2189" s="85">
        <v>1</v>
      </c>
      <c r="G2189" s="86" t="s">
        <v>485</v>
      </c>
      <c r="H2189" s="86" t="s">
        <v>14</v>
      </c>
      <c r="I2189" s="87">
        <f>VLOOKUP(A2189,'[2]AJUSTE DE VALOR AN_11.5_MED_VIG'!$A$6:$I$6297,9,0)</f>
        <v>89.963305558773342</v>
      </c>
    </row>
    <row r="2190" s="81" customFormat="1" ht="15" customHeight="1">
      <c r="A2190" s="82">
        <v>90291034</v>
      </c>
      <c r="B2190" s="83">
        <v>20</v>
      </c>
      <c r="C2190" s="84" t="s">
        <v>4584</v>
      </c>
      <c r="D2190" s="84" t="s">
        <v>4585</v>
      </c>
      <c r="E2190" s="84" t="s">
        <v>36</v>
      </c>
      <c r="F2190" s="85">
        <v>1</v>
      </c>
      <c r="G2190" s="86" t="s">
        <v>4349</v>
      </c>
      <c r="H2190" s="86" t="s">
        <v>14</v>
      </c>
      <c r="I2190" s="87">
        <f>VLOOKUP(A2190,'[2]AJUSTE DE VALOR AN_11.5_MED_VIG'!$A$6:$I$6297,9,0)</f>
        <v>3.136886121788419</v>
      </c>
    </row>
    <row r="2191" s="81" customFormat="1" ht="15" customHeight="1">
      <c r="A2191" s="82">
        <v>92250165</v>
      </c>
      <c r="B2191" s="83">
        <v>20</v>
      </c>
      <c r="C2191" s="84" t="s">
        <v>2680</v>
      </c>
      <c r="D2191" s="84" t="s">
        <v>2680</v>
      </c>
      <c r="E2191" s="84" t="s">
        <v>334</v>
      </c>
      <c r="F2191" s="85">
        <v>1</v>
      </c>
      <c r="G2191" s="86" t="s">
        <v>64</v>
      </c>
      <c r="H2191" s="86" t="s">
        <v>14</v>
      </c>
      <c r="I2191" s="87">
        <f>VLOOKUP(A2191,'[2]AJUSTE DE VALOR AN_11.5_MED_VIG'!$A$6:$I$6297,9,0)</f>
        <v>0.9322820073829744</v>
      </c>
    </row>
    <row r="2192" s="81" customFormat="1" ht="15" customHeight="1">
      <c r="A2192" s="82">
        <v>90309880</v>
      </c>
      <c r="B2192" s="83">
        <v>20</v>
      </c>
      <c r="C2192" s="84" t="s">
        <v>562</v>
      </c>
      <c r="D2192" s="84" t="s">
        <v>562</v>
      </c>
      <c r="E2192" s="84" t="s">
        <v>563</v>
      </c>
      <c r="F2192" s="85">
        <v>1</v>
      </c>
      <c r="G2192" s="86" t="s">
        <v>64</v>
      </c>
      <c r="H2192" s="86" t="s">
        <v>14</v>
      </c>
      <c r="I2192" s="87">
        <f>VLOOKUP(A2192,'[2]AJUSTE DE VALOR AN_11.5_MED_VIG'!$A$6:$I$6297,9,0)</f>
        <v>0.69895302735848819</v>
      </c>
    </row>
    <row r="2193" s="81" customFormat="1" ht="15" customHeight="1">
      <c r="A2193" s="82">
        <v>90306406</v>
      </c>
      <c r="B2193" s="83">
        <v>20</v>
      </c>
      <c r="C2193" s="84" t="s">
        <v>8885</v>
      </c>
      <c r="D2193" s="84" t="s">
        <v>8885</v>
      </c>
      <c r="E2193" s="84" t="s">
        <v>536</v>
      </c>
      <c r="F2193" s="85">
        <v>1</v>
      </c>
      <c r="G2193" s="86" t="s">
        <v>10036</v>
      </c>
      <c r="H2193" s="86" t="s">
        <v>14</v>
      </c>
      <c r="I2193" s="87">
        <f>VLOOKUP(A2193,'[2]AJUSTE DE VALOR AN_11.5_MED_VIG'!$A$6:$I$6297,9,0)</f>
        <v>9.9221172054326594</v>
      </c>
    </row>
    <row r="2194" s="81" customFormat="1" ht="15" customHeight="1">
      <c r="A2194" s="82">
        <v>90193580</v>
      </c>
      <c r="B2194" s="83">
        <v>20</v>
      </c>
      <c r="C2194" s="84" t="s">
        <v>5813</v>
      </c>
      <c r="D2194" s="84" t="s">
        <v>5813</v>
      </c>
      <c r="E2194" s="84" t="s">
        <v>504</v>
      </c>
      <c r="F2194" s="85">
        <v>1</v>
      </c>
      <c r="G2194" s="86" t="s">
        <v>64</v>
      </c>
      <c r="H2194" s="86" t="s">
        <v>14</v>
      </c>
      <c r="I2194" s="87">
        <f>VLOOKUP(A2194,'[2]AJUSTE DE VALOR AN_11.5_MED_VIG'!$A$6:$I$6297,9,0)</f>
        <v>1.2279441754509224</v>
      </c>
    </row>
    <row r="2195" s="81" customFormat="1" ht="15" customHeight="1">
      <c r="A2195" s="82">
        <v>90232569</v>
      </c>
      <c r="B2195" s="83">
        <v>20</v>
      </c>
      <c r="C2195" s="84" t="s">
        <v>438</v>
      </c>
      <c r="D2195" s="84" t="s">
        <v>439</v>
      </c>
      <c r="E2195" s="84" t="s">
        <v>440</v>
      </c>
      <c r="F2195" s="85">
        <v>1</v>
      </c>
      <c r="G2195" s="86" t="s">
        <v>10103</v>
      </c>
      <c r="H2195" s="86" t="s">
        <v>14</v>
      </c>
      <c r="I2195" s="87">
        <f>VLOOKUP(A2195,'[2]AJUSTE DE VALOR AN_11.5_MED_VIG'!$A$6:$I$6297,9,0)</f>
        <v>0.89726120010047994</v>
      </c>
    </row>
    <row r="2196" s="81" customFormat="1" ht="15" customHeight="1">
      <c r="A2196" s="82">
        <v>92428800</v>
      </c>
      <c r="B2196" s="83">
        <v>20</v>
      </c>
      <c r="C2196" s="84" t="s">
        <v>6630</v>
      </c>
      <c r="D2196" s="84" t="s">
        <v>6632</v>
      </c>
      <c r="E2196" s="84" t="s">
        <v>134</v>
      </c>
      <c r="F2196" s="85">
        <v>1</v>
      </c>
      <c r="G2196" s="86" t="s">
        <v>10103</v>
      </c>
      <c r="H2196" s="86" t="s">
        <v>14</v>
      </c>
      <c r="I2196" s="87">
        <f>VLOOKUP(A2196,'[2]AJUSTE DE VALOR AN_11.5_MED_VIG'!$A$6:$I$6297,9,0)</f>
        <v>0.87954697801861847</v>
      </c>
    </row>
    <row r="2197" s="81" customFormat="1" ht="15" customHeight="1">
      <c r="A2197" s="82">
        <v>91564018</v>
      </c>
      <c r="B2197" s="83">
        <v>20</v>
      </c>
      <c r="C2197" s="84" t="s">
        <v>1890</v>
      </c>
      <c r="D2197" s="84" t="s">
        <v>1890</v>
      </c>
      <c r="E2197" s="84" t="s">
        <v>836</v>
      </c>
      <c r="F2197" s="85">
        <v>1</v>
      </c>
      <c r="G2197" s="86" t="s">
        <v>13</v>
      </c>
      <c r="H2197" s="86" t="s">
        <v>14</v>
      </c>
      <c r="I2197" s="87">
        <f>VLOOKUP(A2197,'[2]AJUSTE DE VALOR AN_11.5_MED_VIG'!$A$6:$I$6297,9,0)</f>
        <v>33.33687650600195</v>
      </c>
    </row>
    <row r="2198" s="81" customFormat="1" ht="15" customHeight="1">
      <c r="A2198" s="82">
        <v>92390234</v>
      </c>
      <c r="B2198" s="83">
        <v>20</v>
      </c>
      <c r="C2198" s="84" t="s">
        <v>4100</v>
      </c>
      <c r="D2198" s="84" t="s">
        <v>4101</v>
      </c>
      <c r="E2198" s="84" t="s">
        <v>366</v>
      </c>
      <c r="F2198" s="85">
        <v>1</v>
      </c>
      <c r="G2198" s="86" t="s">
        <v>10036</v>
      </c>
      <c r="H2198" s="86" t="s">
        <v>14</v>
      </c>
      <c r="I2198" s="87">
        <f>VLOOKUP(A2198,'[2]AJUSTE DE VALOR AN_11.5_MED_VIG'!$A$6:$I$6297,9,0)</f>
        <v>3.2503702729360771</v>
      </c>
    </row>
    <row r="2199" s="81" customFormat="1" ht="15" customHeight="1">
      <c r="A2199" s="82">
        <v>90222105</v>
      </c>
      <c r="B2199" s="83">
        <v>20</v>
      </c>
      <c r="C2199" s="84" t="s">
        <v>3263</v>
      </c>
      <c r="D2199" s="84" t="s">
        <v>3264</v>
      </c>
      <c r="E2199" s="84" t="s">
        <v>69</v>
      </c>
      <c r="F2199" s="85">
        <v>1</v>
      </c>
      <c r="G2199" s="86" t="s">
        <v>10103</v>
      </c>
      <c r="H2199" s="86" t="s">
        <v>14</v>
      </c>
      <c r="I2199" s="87">
        <f>VLOOKUP(A2199,'[2]AJUSTE DE VALOR AN_11.5_MED_VIG'!$A$6:$I$6297,9,0)</f>
        <v>4.4410427372598207</v>
      </c>
    </row>
    <row r="2200" s="81" customFormat="1" ht="15" customHeight="1">
      <c r="A2200" s="82">
        <v>92396380</v>
      </c>
      <c r="B2200" s="83">
        <v>20</v>
      </c>
      <c r="C2200" s="84" t="s">
        <v>3154</v>
      </c>
      <c r="D2200" s="84" t="s">
        <v>3155</v>
      </c>
      <c r="E2200" s="84" t="s">
        <v>50</v>
      </c>
      <c r="F2200" s="85">
        <v>1</v>
      </c>
      <c r="G2200" s="86" t="s">
        <v>64</v>
      </c>
      <c r="H2200" s="86" t="s">
        <v>14</v>
      </c>
      <c r="I2200" s="87">
        <f>VLOOKUP(A2200,'[2]AJUSTE DE VALOR AN_11.5_MED_VIG'!$A$6:$I$6297,9,0)</f>
        <v>38.010874137755586</v>
      </c>
    </row>
    <row r="2201" s="81" customFormat="1" ht="15" customHeight="1">
      <c r="A2201" s="82">
        <v>90220692</v>
      </c>
      <c r="B2201" s="83">
        <v>20</v>
      </c>
      <c r="C2201" s="84" t="s">
        <v>4689</v>
      </c>
      <c r="D2201" s="84" t="s">
        <v>4690</v>
      </c>
      <c r="E2201" s="84" t="s">
        <v>69</v>
      </c>
      <c r="F2201" s="85">
        <v>200</v>
      </c>
      <c r="G2201" s="86" t="s">
        <v>10116</v>
      </c>
      <c r="H2201" s="86" t="s">
        <v>19</v>
      </c>
      <c r="I2201" s="87">
        <f>VLOOKUP(A2201,'[2]AJUSTE DE VALOR AN_11.5_MED_VIG'!$A$6:$I$6297,9,0)</f>
        <v>4.3167702462450837e-002</v>
      </c>
    </row>
    <row r="2202" s="81" customFormat="1" ht="15" customHeight="1">
      <c r="A2202" s="82">
        <v>90135725</v>
      </c>
      <c r="B2202" s="83">
        <v>20</v>
      </c>
      <c r="C2202" s="84" t="s">
        <v>883</v>
      </c>
      <c r="D2202" s="84" t="s">
        <v>884</v>
      </c>
      <c r="E2202" s="84" t="s">
        <v>207</v>
      </c>
      <c r="F2202" s="85">
        <v>1</v>
      </c>
      <c r="G2202" s="86" t="s">
        <v>10036</v>
      </c>
      <c r="H2202" s="86" t="s">
        <v>14</v>
      </c>
      <c r="I2202" s="87">
        <f>VLOOKUP(A2202,'[2]AJUSTE DE VALOR AN_11.5_MED_VIG'!$A$6:$I$6297,9,0)</f>
        <v>33.201015186947046</v>
      </c>
    </row>
    <row r="2203" s="81" customFormat="1" ht="15" customHeight="1">
      <c r="A2203" s="82">
        <v>92399738</v>
      </c>
      <c r="B2203" s="83">
        <v>20</v>
      </c>
      <c r="C2203" s="84" t="s">
        <v>4719</v>
      </c>
      <c r="D2203" s="84" t="s">
        <v>4720</v>
      </c>
      <c r="E2203" s="84" t="s">
        <v>748</v>
      </c>
      <c r="F2203" s="85">
        <v>200</v>
      </c>
      <c r="G2203" s="86" t="s">
        <v>10111</v>
      </c>
      <c r="H2203" s="86" t="s">
        <v>19</v>
      </c>
      <c r="I2203" s="87">
        <f>VLOOKUP(A2203,'[2]AJUSTE DE VALOR AN_11.5_MED_VIG'!$A$6:$I$6297,9,0)</f>
        <v>0.30988080109694105</v>
      </c>
    </row>
    <row r="2204" s="81" customFormat="1" ht="15" customHeight="1">
      <c r="A2204" s="82">
        <v>92383742</v>
      </c>
      <c r="B2204" s="83">
        <v>20</v>
      </c>
      <c r="C2204" s="84" t="s">
        <v>3748</v>
      </c>
      <c r="D2204" s="84" t="s">
        <v>3749</v>
      </c>
      <c r="E2204" s="84" t="s">
        <v>235</v>
      </c>
      <c r="F2204" s="85">
        <v>120</v>
      </c>
      <c r="G2204" s="86" t="s">
        <v>18</v>
      </c>
      <c r="H2204" s="86" t="s">
        <v>19</v>
      </c>
      <c r="I2204" s="87">
        <f>VLOOKUP(A2204,'[2]AJUSTE DE VALOR AN_11.5_MED_VIG'!$A$6:$I$6297,9,0)</f>
        <v>0.37689453291017977</v>
      </c>
    </row>
    <row r="2205" s="81" customFormat="1" ht="15" customHeight="1">
      <c r="A2205" s="82">
        <v>90197860</v>
      </c>
      <c r="B2205" s="83">
        <v>20</v>
      </c>
      <c r="C2205" s="84" t="s">
        <v>8484</v>
      </c>
      <c r="D2205" s="84" t="s">
        <v>8485</v>
      </c>
      <c r="E2205" s="84" t="s">
        <v>2405</v>
      </c>
      <c r="F2205" s="85">
        <v>1</v>
      </c>
      <c r="G2205" s="86" t="s">
        <v>436</v>
      </c>
      <c r="H2205" s="86" t="s">
        <v>14</v>
      </c>
      <c r="I2205" s="87">
        <f>VLOOKUP(A2205,'[2]AJUSTE DE VALOR AN_11.5_MED_VIG'!$A$6:$I$6297,9,0)</f>
        <v>3.1251087451673252</v>
      </c>
    </row>
    <row r="2206" s="81" customFormat="1" ht="15" customHeight="1">
      <c r="A2206" s="82">
        <v>90260708</v>
      </c>
      <c r="B2206" s="83">
        <v>20</v>
      </c>
      <c r="C2206" s="84" t="s">
        <v>2125</v>
      </c>
      <c r="D2206" s="84" t="s">
        <v>2127</v>
      </c>
      <c r="E2206" s="84" t="s">
        <v>414</v>
      </c>
      <c r="F2206" s="85">
        <v>1</v>
      </c>
      <c r="G2206" s="86" t="s">
        <v>10103</v>
      </c>
      <c r="H2206" s="86" t="s">
        <v>14</v>
      </c>
      <c r="I2206" s="87">
        <f>VLOOKUP(A2206,'[2]AJUSTE DE VALOR AN_11.5_MED_VIG'!$A$6:$I$6297,9,0)</f>
        <v>2.0462921822276114</v>
      </c>
    </row>
    <row r="2207" s="81" customFormat="1" ht="15" customHeight="1">
      <c r="A2207" s="82">
        <v>90175441</v>
      </c>
      <c r="B2207" s="83">
        <v>20</v>
      </c>
      <c r="C2207" s="84" t="s">
        <v>9304</v>
      </c>
      <c r="D2207" s="84" t="s">
        <v>9305</v>
      </c>
      <c r="E2207" s="84" t="s">
        <v>34</v>
      </c>
      <c r="F2207" s="85">
        <v>15</v>
      </c>
      <c r="G2207" s="86" t="s">
        <v>10077</v>
      </c>
      <c r="H2207" s="86" t="s">
        <v>19</v>
      </c>
      <c r="I2207" s="87">
        <f>VLOOKUP(A2207,'[2]AJUSTE DE VALOR AN_11.5_MED_VIG'!$A$6:$I$6297,9,0)</f>
        <v>0.80090088243413193</v>
      </c>
    </row>
    <row r="2208" s="81" customFormat="1" ht="15" customHeight="1">
      <c r="A2208" s="82">
        <v>92447333</v>
      </c>
      <c r="B2208" s="83">
        <v>20</v>
      </c>
      <c r="C2208" s="84" t="s">
        <v>2576</v>
      </c>
      <c r="D2208" s="84" t="s">
        <v>2576</v>
      </c>
      <c r="E2208" s="84" t="s">
        <v>504</v>
      </c>
      <c r="F2208" s="85">
        <v>1</v>
      </c>
      <c r="G2208" s="86" t="s">
        <v>64</v>
      </c>
      <c r="H2208" s="86" t="s">
        <v>14</v>
      </c>
      <c r="I2208" s="87">
        <f>VLOOKUP(A2208,'[2]AJUSTE DE VALOR AN_11.5_MED_VIG'!$A$6:$I$6297,9,0)</f>
        <v>1.0487113979585705</v>
      </c>
    </row>
    <row r="2209" s="81" customFormat="1" ht="15" customHeight="1">
      <c r="A2209" s="82">
        <v>90186877</v>
      </c>
      <c r="B2209" s="83">
        <v>20</v>
      </c>
      <c r="C2209" s="84" t="s">
        <v>1604</v>
      </c>
      <c r="D2209" s="84" t="s">
        <v>1606</v>
      </c>
      <c r="E2209" s="84" t="s">
        <v>146</v>
      </c>
      <c r="F2209" s="85">
        <v>1</v>
      </c>
      <c r="G2209" s="86" t="s">
        <v>10103</v>
      </c>
      <c r="H2209" s="86" t="s">
        <v>14</v>
      </c>
      <c r="I2209" s="87">
        <f>VLOOKUP(A2209,'[2]AJUSTE DE VALOR AN_11.5_MED_VIG'!$A$6:$I$6297,9,0)</f>
        <v>2.0231075003673711</v>
      </c>
    </row>
    <row r="2210" s="81" customFormat="1" ht="15" customHeight="1">
      <c r="A2210" s="82">
        <v>90202104</v>
      </c>
      <c r="B2210" s="83">
        <v>20</v>
      </c>
      <c r="C2210" s="84" t="s">
        <v>3867</v>
      </c>
      <c r="D2210" s="84" t="s">
        <v>3870</v>
      </c>
      <c r="E2210" s="84" t="s">
        <v>85</v>
      </c>
      <c r="F2210" s="85">
        <v>1</v>
      </c>
      <c r="G2210" s="86" t="s">
        <v>64</v>
      </c>
      <c r="H2210" s="86" t="s">
        <v>14</v>
      </c>
      <c r="I2210" s="87">
        <f>VLOOKUP(A2210,'[2]AJUSTE DE VALOR AN_11.5_MED_VIG'!$A$6:$I$6297,9,0)</f>
        <v>8.3903901969290029</v>
      </c>
    </row>
    <row r="2211" s="81" customFormat="1" ht="15" customHeight="1">
      <c r="A2211" s="82">
        <v>90186486</v>
      </c>
      <c r="B2211" s="83">
        <v>20</v>
      </c>
      <c r="C2211" s="84" t="s">
        <v>3987</v>
      </c>
      <c r="D2211" s="84" t="s">
        <v>3988</v>
      </c>
      <c r="E2211" s="84" t="s">
        <v>146</v>
      </c>
      <c r="F2211" s="85">
        <v>300</v>
      </c>
      <c r="G2211" s="86" t="s">
        <v>10116</v>
      </c>
      <c r="H2211" s="86" t="s">
        <v>19</v>
      </c>
      <c r="I2211" s="87">
        <f>VLOOKUP(A2211,'[2]AJUSTE DE VALOR AN_11.5_MED_VIG'!$A$6:$I$6297,9,0)</f>
        <v>1.570393887125749e-002</v>
      </c>
    </row>
    <row r="2212" s="81" customFormat="1" ht="15" customHeight="1">
      <c r="A2212" s="82">
        <v>92459064</v>
      </c>
      <c r="B2212" s="83">
        <v>20</v>
      </c>
      <c r="C2212" s="84" t="s">
        <v>3393</v>
      </c>
      <c r="D2212" s="84" t="s">
        <v>3394</v>
      </c>
      <c r="E2212" s="84" t="s">
        <v>603</v>
      </c>
      <c r="F2212" s="85">
        <v>20</v>
      </c>
      <c r="G2212" s="86" t="s">
        <v>18</v>
      </c>
      <c r="H2212" s="86" t="s">
        <v>19</v>
      </c>
      <c r="I2212" s="87">
        <f>VLOOKUP(A2212,'[2]AJUSTE DE VALOR AN_11.5_MED_VIG'!$A$6:$I$6297,9,0)</f>
        <v>1.6785338894937252</v>
      </c>
    </row>
    <row r="2213" s="81" customFormat="1" ht="15" customHeight="1">
      <c r="A2213" s="82">
        <v>90848861</v>
      </c>
      <c r="B2213" s="83">
        <v>20</v>
      </c>
      <c r="C2213" s="84" t="s">
        <v>7763</v>
      </c>
      <c r="D2213" s="84" t="s">
        <v>7764</v>
      </c>
      <c r="E2213" s="84" t="s">
        <v>139</v>
      </c>
      <c r="F2213" s="85">
        <v>45</v>
      </c>
      <c r="G2213" s="86" t="s">
        <v>10077</v>
      </c>
      <c r="H2213" s="86" t="s">
        <v>19</v>
      </c>
      <c r="I2213" s="87">
        <f>VLOOKUP(A2213,'[2]AJUSTE DE VALOR AN_11.5_MED_VIG'!$A$6:$I$6297,9,0)</f>
        <v>0.36119059403892234</v>
      </c>
    </row>
    <row r="2214" s="81" customFormat="1" ht="15" customHeight="1">
      <c r="A2214" s="82">
        <v>90124464</v>
      </c>
      <c r="B2214" s="83">
        <v>20</v>
      </c>
      <c r="C2214" s="84" t="s">
        <v>8288</v>
      </c>
      <c r="D2214" s="84" t="s">
        <v>8293</v>
      </c>
      <c r="E2214" s="84" t="s">
        <v>50</v>
      </c>
      <c r="F2214" s="85">
        <v>1</v>
      </c>
      <c r="G2214" s="86" t="s">
        <v>64</v>
      </c>
      <c r="H2214" s="86" t="s">
        <v>14</v>
      </c>
      <c r="I2214" s="87">
        <f>VLOOKUP(A2214,'[2]AJUSTE DE VALOR AN_11.5_MED_VIG'!$A$6:$I$6297,9,0)</f>
        <v>2.2007820409912693</v>
      </c>
    </row>
    <row r="2215" s="81" customFormat="1" ht="15" customHeight="1">
      <c r="A2215" s="82">
        <v>90301390</v>
      </c>
      <c r="B2215" s="83">
        <v>20</v>
      </c>
      <c r="C2215" s="84" t="s">
        <v>5754</v>
      </c>
      <c r="D2215" s="84" t="s">
        <v>5754</v>
      </c>
      <c r="E2215" s="84" t="s">
        <v>544</v>
      </c>
      <c r="F2215" s="85">
        <v>1</v>
      </c>
      <c r="G2215" s="86" t="s">
        <v>10036</v>
      </c>
      <c r="H2215" s="86" t="s">
        <v>14</v>
      </c>
      <c r="I2215" s="87">
        <f>VLOOKUP(A2215,'[2]AJUSTE DE VALOR AN_11.5_MED_VIG'!$A$6:$I$6297,9,0)</f>
        <v>12.758098047278059</v>
      </c>
    </row>
    <row r="2216" s="81" customFormat="1" ht="15" customHeight="1">
      <c r="A2216" s="82">
        <v>90291808</v>
      </c>
      <c r="B2216" s="83">
        <v>20</v>
      </c>
      <c r="C2216" s="84" t="s">
        <v>3929</v>
      </c>
      <c r="D2216" s="84" t="s">
        <v>3930</v>
      </c>
      <c r="E2216" s="84" t="s">
        <v>1221</v>
      </c>
      <c r="F2216" s="85">
        <v>1</v>
      </c>
      <c r="G2216" s="86" t="s">
        <v>10103</v>
      </c>
      <c r="H2216" s="86" t="s">
        <v>14</v>
      </c>
      <c r="I2216" s="87">
        <f>VLOOKUP(A2216,'[2]AJUSTE DE VALOR AN_11.5_MED_VIG'!$A$6:$I$6297,9,0)</f>
        <v>2.2987444209056478</v>
      </c>
    </row>
    <row r="2217" s="81" customFormat="1" ht="15" customHeight="1">
      <c r="A2217" s="82">
        <v>90149386</v>
      </c>
      <c r="B2217" s="83">
        <v>20</v>
      </c>
      <c r="C2217" s="84" t="s">
        <v>4480</v>
      </c>
      <c r="D2217" s="84" t="s">
        <v>4481</v>
      </c>
      <c r="E2217" s="84" t="s">
        <v>233</v>
      </c>
      <c r="F2217" s="85">
        <v>1</v>
      </c>
      <c r="G2217" s="86" t="s">
        <v>10103</v>
      </c>
      <c r="H2217" s="86" t="s">
        <v>14</v>
      </c>
      <c r="I2217" s="87">
        <f>VLOOKUP(A2217,'[2]AJUSTE DE VALOR AN_11.5_MED_VIG'!$A$6:$I$6297,9,0)</f>
        <v>0.69145004694664547</v>
      </c>
    </row>
    <row r="2218" s="81" customFormat="1" ht="15" customHeight="1">
      <c r="A2218" s="82">
        <v>92380069</v>
      </c>
      <c r="B2218" s="83">
        <v>20</v>
      </c>
      <c r="C2218" s="84" t="s">
        <v>4640</v>
      </c>
      <c r="D2218" s="84" t="s">
        <v>4640</v>
      </c>
      <c r="E2218" s="84" t="s">
        <v>17</v>
      </c>
      <c r="F2218" s="85">
        <v>200</v>
      </c>
      <c r="G2218" s="86" t="s">
        <v>10116</v>
      </c>
      <c r="H2218" s="86" t="s">
        <v>19</v>
      </c>
      <c r="I2218" s="87">
        <f>VLOOKUP(A2218,'[2]AJUSTE DE VALOR AN_11.5_MED_VIG'!$A$6:$I$6297,9,0)</f>
        <v>1.6159823656429012e-002</v>
      </c>
    </row>
    <row r="2219" s="81" customFormat="1" ht="15" customHeight="1">
      <c r="A2219" s="82">
        <v>92404243</v>
      </c>
      <c r="B2219" s="83">
        <v>20</v>
      </c>
      <c r="C2219" s="84" t="s">
        <v>3318</v>
      </c>
      <c r="D2219" s="84" t="s">
        <v>3319</v>
      </c>
      <c r="E2219" s="84" t="s">
        <v>223</v>
      </c>
      <c r="F2219" s="85">
        <v>120</v>
      </c>
      <c r="G2219" s="86" t="s">
        <v>18</v>
      </c>
      <c r="H2219" s="86" t="s">
        <v>19</v>
      </c>
      <c r="I2219" s="87">
        <f>VLOOKUP(A2219,'[2]AJUSTE DE VALOR AN_11.5_MED_VIG'!$A$6:$I$6297,9,0)</f>
        <v>0.29136811457219597</v>
      </c>
    </row>
    <row r="2220" s="81" customFormat="1" ht="15" customHeight="1">
      <c r="A2220" s="82">
        <v>92405134</v>
      </c>
      <c r="B2220" s="83">
        <v>20</v>
      </c>
      <c r="C2220" s="84" t="s">
        <v>6280</v>
      </c>
      <c r="D2220" s="84" t="s">
        <v>6281</v>
      </c>
      <c r="E2220" s="84" t="s">
        <v>12</v>
      </c>
      <c r="F2220" s="85">
        <v>1000</v>
      </c>
      <c r="G2220" s="86" t="s">
        <v>6251</v>
      </c>
      <c r="H2220" s="86" t="s">
        <v>19</v>
      </c>
      <c r="I2220" s="87">
        <f>VLOOKUP(A2220,'[2]AJUSTE DE VALOR AN_11.5_MED_VIG'!$A$6:$I$6297,9,0)</f>
        <v>4.7113965870318783e-002</v>
      </c>
    </row>
    <row r="2221" s="81" customFormat="1" ht="15" customHeight="1">
      <c r="A2221" s="82">
        <v>91055016</v>
      </c>
      <c r="B2221" s="83">
        <v>20</v>
      </c>
      <c r="C2221" s="84" t="s">
        <v>4031</v>
      </c>
      <c r="D2221" s="84" t="s">
        <v>4032</v>
      </c>
      <c r="E2221" s="84" t="s">
        <v>414</v>
      </c>
      <c r="F2221" s="85">
        <v>1</v>
      </c>
      <c r="G2221" s="86" t="s">
        <v>64</v>
      </c>
      <c r="H2221" s="86" t="s">
        <v>14</v>
      </c>
      <c r="I2221" s="87">
        <f>VLOOKUP(A2221,'[2]AJUSTE DE VALOR AN_11.5_MED_VIG'!$A$6:$I$6297,9,0)</f>
        <v>13.353712446107783</v>
      </c>
    </row>
    <row r="2222" s="81" customFormat="1" ht="15" customHeight="1">
      <c r="A2222" s="82">
        <v>90219651</v>
      </c>
      <c r="B2222" s="83">
        <v>20</v>
      </c>
      <c r="C2222" s="84" t="s">
        <v>1437</v>
      </c>
      <c r="D2222" s="84" t="s">
        <v>1438</v>
      </c>
      <c r="E2222" s="84" t="s">
        <v>69</v>
      </c>
      <c r="F2222" s="85">
        <v>400</v>
      </c>
      <c r="G2222" s="86" t="s">
        <v>10116</v>
      </c>
      <c r="H2222" s="86" t="s">
        <v>19</v>
      </c>
      <c r="I2222" s="87">
        <f>VLOOKUP(A2222,'[2]AJUSTE DE VALOR AN_11.5_MED_VIG'!$A$6:$I$6297,9,0)</f>
        <v>6.4753924083040967e-002</v>
      </c>
    </row>
    <row r="2223" s="81" customFormat="1" ht="15" customHeight="1">
      <c r="A2223" s="82">
        <v>90306368</v>
      </c>
      <c r="B2223" s="83">
        <v>20</v>
      </c>
      <c r="C2223" s="84" t="s">
        <v>2611</v>
      </c>
      <c r="D2223" s="84" t="s">
        <v>2611</v>
      </c>
      <c r="E2223" s="84" t="s">
        <v>536</v>
      </c>
      <c r="F2223" s="85">
        <v>1</v>
      </c>
      <c r="G2223" s="86" t="s">
        <v>10036</v>
      </c>
      <c r="H2223" s="86" t="s">
        <v>14</v>
      </c>
      <c r="I2223" s="87">
        <f>VLOOKUP(A2223,'[2]AJUSTE DE VALOR AN_11.5_MED_VIG'!$A$6:$I$6297,9,0)</f>
        <v>6.4771096074453256</v>
      </c>
    </row>
    <row r="2224" s="81" customFormat="1" ht="15" customHeight="1">
      <c r="A2224" s="82">
        <v>92405550</v>
      </c>
      <c r="B2224" s="83">
        <v>20</v>
      </c>
      <c r="C2224" s="84" t="s">
        <v>1822</v>
      </c>
      <c r="D2224" s="84" t="s">
        <v>1823</v>
      </c>
      <c r="E2224" s="84" t="s">
        <v>888</v>
      </c>
      <c r="F2224" s="85">
        <v>100</v>
      </c>
      <c r="G2224" s="86" t="s">
        <v>18</v>
      </c>
      <c r="H2224" s="86" t="s">
        <v>19</v>
      </c>
      <c r="I2224" s="87">
        <f>VLOOKUP(A2224,'[2]AJUSTE DE VALOR AN_11.5_MED_VIG'!$A$6:$I$6297,9,0)</f>
        <v>0.79138402316207945</v>
      </c>
    </row>
    <row r="2225" s="81" customFormat="1" ht="15" customHeight="1">
      <c r="A2225" s="82">
        <v>90566017</v>
      </c>
      <c r="B2225" s="83">
        <v>20</v>
      </c>
      <c r="C2225" s="84" t="s">
        <v>6015</v>
      </c>
      <c r="D2225" s="84" t="s">
        <v>6016</v>
      </c>
      <c r="E2225" s="84" t="s">
        <v>69</v>
      </c>
      <c r="F2225" s="85">
        <v>30</v>
      </c>
      <c r="G2225" s="86" t="s">
        <v>18</v>
      </c>
      <c r="H2225" s="86" t="s">
        <v>19</v>
      </c>
      <c r="I2225" s="87">
        <f>VLOOKUP(A2225,'[2]AJUSTE DE VALOR AN_11.5_MED_VIG'!$A$6:$I$6297,9,0)</f>
        <v>0.78519694356287451</v>
      </c>
    </row>
    <row r="2226" s="81" customFormat="1" ht="15" customHeight="1">
      <c r="A2226" s="82">
        <v>90269276</v>
      </c>
      <c r="B2226" s="83">
        <v>20</v>
      </c>
      <c r="C2226" s="84" t="s">
        <v>1054</v>
      </c>
      <c r="D2226" s="84" t="s">
        <v>1065</v>
      </c>
      <c r="E2226" s="84" t="s">
        <v>39</v>
      </c>
      <c r="F2226" s="85">
        <v>1</v>
      </c>
      <c r="G2226" s="86" t="s">
        <v>10103</v>
      </c>
      <c r="H2226" s="86" t="s">
        <v>14</v>
      </c>
      <c r="I2226" s="87">
        <f>VLOOKUP(A2226,'[2]AJUSTE DE VALOR AN_11.5_MED_VIG'!$A$6:$I$6297,9,0)</f>
        <v>5.4588690945969391</v>
      </c>
    </row>
    <row r="2227" s="81" customFormat="1" ht="15" customHeight="1">
      <c r="A2227" s="82">
        <v>90196813</v>
      </c>
      <c r="B2227" s="83">
        <v>20</v>
      </c>
      <c r="C2227" s="84" t="s">
        <v>3129</v>
      </c>
      <c r="D2227" s="84" t="s">
        <v>3131</v>
      </c>
      <c r="E2227" s="84" t="s">
        <v>720</v>
      </c>
      <c r="F2227" s="85">
        <v>1</v>
      </c>
      <c r="G2227" s="86" t="s">
        <v>10103</v>
      </c>
      <c r="H2227" s="86" t="s">
        <v>14</v>
      </c>
      <c r="I2227" s="87">
        <f>VLOOKUP(A2227,'[2]AJUSTE DE VALOR AN_11.5_MED_VIG'!$A$6:$I$6297,9,0)</f>
        <v>0.75119769849981222</v>
      </c>
    </row>
    <row r="2228" s="81" customFormat="1" ht="15" customHeight="1">
      <c r="A2228" s="82">
        <v>92430260</v>
      </c>
      <c r="B2228" s="83">
        <v>20</v>
      </c>
      <c r="C2228" s="84" t="s">
        <v>9511</v>
      </c>
      <c r="D2228" s="84" t="s">
        <v>9511</v>
      </c>
      <c r="E2228" s="84" t="s">
        <v>24</v>
      </c>
      <c r="F2228" s="85">
        <v>45</v>
      </c>
      <c r="G2228" s="86" t="s">
        <v>10077</v>
      </c>
      <c r="H2228" s="86" t="s">
        <v>19</v>
      </c>
      <c r="I2228" s="87">
        <f>VLOOKUP(A2228,'[2]AJUSTE DE VALOR AN_11.5_MED_VIG'!$A$6:$I$6297,9,0)</f>
        <v>0.69376311578806538</v>
      </c>
    </row>
    <row r="2229" s="81" customFormat="1" ht="15" customHeight="1">
      <c r="A2229" s="82">
        <v>90305035</v>
      </c>
      <c r="B2229" s="83">
        <v>20</v>
      </c>
      <c r="C2229" s="84" t="s">
        <v>5784</v>
      </c>
      <c r="D2229" s="84" t="s">
        <v>5784</v>
      </c>
      <c r="E2229" s="84" t="s">
        <v>566</v>
      </c>
      <c r="F2229" s="85">
        <v>1</v>
      </c>
      <c r="G2229" s="86" t="s">
        <v>10036</v>
      </c>
      <c r="H2229" s="86" t="s">
        <v>14</v>
      </c>
      <c r="I2229" s="87">
        <f>VLOOKUP(A2229,'[2]AJUSTE DE VALOR AN_11.5_MED_VIG'!$A$6:$I$6297,9,0)</f>
        <v>4.7910703202963694</v>
      </c>
    </row>
    <row r="2230" s="81" customFormat="1" ht="15" customHeight="1">
      <c r="A2230" s="82">
        <v>90938879</v>
      </c>
      <c r="B2230" s="83">
        <v>20</v>
      </c>
      <c r="C2230" s="84" t="s">
        <v>4446</v>
      </c>
      <c r="D2230" s="84" t="s">
        <v>4446</v>
      </c>
      <c r="E2230" s="84" t="s">
        <v>1744</v>
      </c>
      <c r="F2230" s="85">
        <v>1</v>
      </c>
      <c r="G2230" s="86" t="s">
        <v>10036</v>
      </c>
      <c r="H2230" s="86" t="s">
        <v>14</v>
      </c>
      <c r="I2230" s="87">
        <f>VLOOKUP(A2230,'[2]AJUSTE DE VALOR AN_11.5_MED_VIG'!$A$6:$I$6297,9,0)</f>
        <v>249.06787323685606</v>
      </c>
    </row>
    <row r="2231" s="81" customFormat="1" ht="15" customHeight="1">
      <c r="A2231" s="82">
        <v>90938895</v>
      </c>
      <c r="B2231" s="83">
        <v>20</v>
      </c>
      <c r="C2231" s="84" t="s">
        <v>10135</v>
      </c>
      <c r="D2231" s="84" t="s">
        <v>10135</v>
      </c>
      <c r="E2231" s="84" t="s">
        <v>1744</v>
      </c>
      <c r="F2231" s="85">
        <v>1</v>
      </c>
      <c r="G2231" s="86" t="s">
        <v>10036</v>
      </c>
      <c r="H2231" s="86" t="s">
        <v>14</v>
      </c>
      <c r="I2231" s="87">
        <f>VLOOKUP(A2231,'[2]AJUSTE DE VALOR AN_11.5_MED_VIG'!$A$6:$I$6297,9,0)</f>
        <v>224.60805594449999</v>
      </c>
    </row>
    <row r="2232" s="81" customFormat="1" ht="15" customHeight="1">
      <c r="A2232" s="82">
        <v>90938860</v>
      </c>
      <c r="B2232" s="83">
        <v>20</v>
      </c>
      <c r="C2232" s="100" t="s">
        <v>10139</v>
      </c>
      <c r="D2232" s="100" t="s">
        <v>10139</v>
      </c>
      <c r="E2232" s="100" t="s">
        <v>1744</v>
      </c>
      <c r="F2232" s="85">
        <v>1</v>
      </c>
      <c r="G2232" s="86" t="s">
        <v>10036</v>
      </c>
      <c r="H2232" s="86" t="s">
        <v>14</v>
      </c>
      <c r="I2232" s="87">
        <f>VLOOKUP(A2232,'[2]AJUSTE DE VALOR AN_11.5_MED_VIG'!$A$6:$I$6297,9,0)</f>
        <v>224.60805594449999</v>
      </c>
    </row>
    <row r="2233" s="81" customFormat="1" ht="15" customHeight="1">
      <c r="A2233" s="82">
        <v>90938704</v>
      </c>
      <c r="B2233" s="83">
        <v>20</v>
      </c>
      <c r="C2233" s="84" t="s">
        <v>10140</v>
      </c>
      <c r="D2233" s="84" t="s">
        <v>10140</v>
      </c>
      <c r="E2233" s="84" t="s">
        <v>1744</v>
      </c>
      <c r="F2233" s="85">
        <v>1</v>
      </c>
      <c r="G2233" s="86" t="s">
        <v>10036</v>
      </c>
      <c r="H2233" s="86" t="s">
        <v>14</v>
      </c>
      <c r="I2233" s="87">
        <f>VLOOKUP(A2233,'[2]AJUSTE DE VALOR AN_11.5_MED_VIG'!$A$6:$I$6297,9,0)</f>
        <v>224.60805594449999</v>
      </c>
    </row>
    <row r="2234" s="81" customFormat="1" ht="15" customHeight="1">
      <c r="A2234" s="82">
        <v>90210999</v>
      </c>
      <c r="B2234" s="83">
        <v>20</v>
      </c>
      <c r="C2234" s="84" t="s">
        <v>2136</v>
      </c>
      <c r="D2234" s="84" t="s">
        <v>2139</v>
      </c>
      <c r="E2234" s="84" t="s">
        <v>31</v>
      </c>
      <c r="F2234" s="85">
        <v>1</v>
      </c>
      <c r="G2234" s="86" t="s">
        <v>64</v>
      </c>
      <c r="H2234" s="86" t="s">
        <v>14</v>
      </c>
      <c r="I2234" s="87">
        <f>VLOOKUP(A2234,'[2]AJUSTE DE VALOR AN_11.5_MED_VIG'!$A$6:$I$6297,9,0)</f>
        <v>2.3144514440100012</v>
      </c>
    </row>
    <row r="2235" s="81" customFormat="1" ht="15" customHeight="1">
      <c r="A2235" s="82">
        <v>92420834</v>
      </c>
      <c r="B2235" s="83">
        <v>20</v>
      </c>
      <c r="C2235" s="84" t="s">
        <v>5435</v>
      </c>
      <c r="D2235" s="84" t="s">
        <v>5436</v>
      </c>
      <c r="E2235" s="84" t="s">
        <v>43</v>
      </c>
      <c r="F2235" s="85">
        <v>1</v>
      </c>
      <c r="G2235" s="86" t="s">
        <v>10103</v>
      </c>
      <c r="H2235" s="86" t="s">
        <v>14</v>
      </c>
      <c r="I2235" s="87">
        <f>VLOOKUP(A2235,'[2]AJUSTE DE VALOR AN_11.5_MED_VIG'!$A$6:$I$6297,9,0)</f>
        <v>2.0883140516780707</v>
      </c>
    </row>
    <row r="2236" s="81" customFormat="1" ht="15" customHeight="1">
      <c r="A2236" s="82">
        <v>90138970</v>
      </c>
      <c r="B2236" s="83">
        <v>20</v>
      </c>
      <c r="C2236" s="84" t="s">
        <v>4168</v>
      </c>
      <c r="D2236" s="84" t="s">
        <v>4169</v>
      </c>
      <c r="E2236" s="84" t="s">
        <v>703</v>
      </c>
      <c r="F2236" s="85">
        <v>100</v>
      </c>
      <c r="G2236" s="86" t="s">
        <v>18</v>
      </c>
      <c r="H2236" s="86" t="s">
        <v>19</v>
      </c>
      <c r="I2236" s="87">
        <f>VLOOKUP(A2236,'[2]AJUSTE DE VALOR AN_11.5_MED_VIG'!$A$6:$I$6297,9,0)</f>
        <v>0.6909733103353296</v>
      </c>
    </row>
    <row r="2237" s="81" customFormat="1" ht="15" customHeight="1">
      <c r="A2237" s="82">
        <v>92426182</v>
      </c>
      <c r="B2237" s="83">
        <v>20</v>
      </c>
      <c r="C2237" s="84" t="s">
        <v>8937</v>
      </c>
      <c r="D2237" s="84" t="s">
        <v>8938</v>
      </c>
      <c r="E2237" s="84" t="s">
        <v>956</v>
      </c>
      <c r="F2237" s="85">
        <v>1</v>
      </c>
      <c r="G2237" s="86" t="s">
        <v>10103</v>
      </c>
      <c r="H2237" s="86" t="s">
        <v>14</v>
      </c>
      <c r="I2237" s="87">
        <f>VLOOKUP(A2237,'[2]AJUSTE DE VALOR AN_11.5_MED_VIG'!$A$6:$I$6297,9,0)</f>
        <v>0.73808512694910211</v>
      </c>
    </row>
    <row r="2238" s="81" customFormat="1" ht="15" customHeight="1">
      <c r="A2238" s="82">
        <v>90134664</v>
      </c>
      <c r="B2238" s="83">
        <v>20</v>
      </c>
      <c r="C2238" s="84" t="s">
        <v>2218</v>
      </c>
      <c r="D2238" s="84" t="s">
        <v>2225</v>
      </c>
      <c r="E2238" s="84" t="s">
        <v>455</v>
      </c>
      <c r="F2238" s="85">
        <v>1</v>
      </c>
      <c r="G2238" s="86" t="s">
        <v>10103</v>
      </c>
      <c r="H2238" s="86" t="s">
        <v>14</v>
      </c>
      <c r="I2238" s="87">
        <f>VLOOKUP(A2238,'[2]AJUSTE DE VALOR AN_11.5_MED_VIG'!$A$6:$I$6297,9,0)</f>
        <v>3.5938427866087737</v>
      </c>
    </row>
    <row r="2239" s="81" customFormat="1" ht="15" customHeight="1">
      <c r="A2239" s="82">
        <v>90185790</v>
      </c>
      <c r="B2239" s="83">
        <v>20</v>
      </c>
      <c r="C2239" s="84" t="s">
        <v>3073</v>
      </c>
      <c r="D2239" s="84" t="s">
        <v>3074</v>
      </c>
      <c r="E2239" s="84" t="s">
        <v>146</v>
      </c>
      <c r="F2239" s="85">
        <v>1</v>
      </c>
      <c r="G2239" s="86" t="s">
        <v>10103</v>
      </c>
      <c r="H2239" s="86" t="s">
        <v>14</v>
      </c>
      <c r="I2239" s="87">
        <f>VLOOKUP(A2239,'[2]AJUSTE DE VALOR AN_11.5_MED_VIG'!$A$6:$I$6297,9,0)</f>
        <v>3.5373248263515511</v>
      </c>
    </row>
    <row r="2240" s="81" customFormat="1" ht="15" customHeight="1">
      <c r="A2240" s="82">
        <v>92385036</v>
      </c>
      <c r="B2240" s="83">
        <v>20</v>
      </c>
      <c r="C2240" s="84" t="s">
        <v>2061</v>
      </c>
      <c r="D2240" s="84" t="s">
        <v>2062</v>
      </c>
      <c r="E2240" s="84" t="s">
        <v>50</v>
      </c>
      <c r="F2240" s="85">
        <v>1</v>
      </c>
      <c r="G2240" s="86" t="s">
        <v>64</v>
      </c>
      <c r="H2240" s="86" t="s">
        <v>14</v>
      </c>
      <c r="I2240" s="87">
        <f>VLOOKUP(A2240,'[2]AJUSTE DE VALOR AN_11.5_MED_VIG'!$A$6:$I$6297,9,0)</f>
        <v>2.5091328846635621</v>
      </c>
    </row>
    <row r="2241" s="81" customFormat="1" ht="15" customHeight="1">
      <c r="A2241" s="82">
        <v>92438199</v>
      </c>
      <c r="B2241" s="83">
        <v>20</v>
      </c>
      <c r="C2241" s="84" t="s">
        <v>8707</v>
      </c>
      <c r="D2241" s="84" t="s">
        <v>8708</v>
      </c>
      <c r="E2241" s="84" t="s">
        <v>146</v>
      </c>
      <c r="F2241" s="85">
        <v>1</v>
      </c>
      <c r="G2241" s="86" t="s">
        <v>10103</v>
      </c>
      <c r="H2241" s="86" t="s">
        <v>14</v>
      </c>
      <c r="I2241" s="87">
        <f>VLOOKUP(A2241,'[2]AJUSTE DE VALOR AN_11.5_MED_VIG'!$A$6:$I$6297,9,0)</f>
        <v>7.6009309791229356</v>
      </c>
    </row>
    <row r="2242" s="81" customFormat="1" ht="15" customHeight="1">
      <c r="A2242" s="82">
        <v>92435491</v>
      </c>
      <c r="B2242" s="83">
        <v>20</v>
      </c>
      <c r="C2242" s="84" t="s">
        <v>2451</v>
      </c>
      <c r="D2242" s="84" t="s">
        <v>2461</v>
      </c>
      <c r="E2242" s="84" t="s">
        <v>536</v>
      </c>
      <c r="F2242" s="85">
        <v>1</v>
      </c>
      <c r="G2242" s="86" t="s">
        <v>10036</v>
      </c>
      <c r="H2242" s="86" t="s">
        <v>14</v>
      </c>
      <c r="I2242" s="87">
        <f>VLOOKUP(A2242,'[2]AJUSTE DE VALOR AN_11.5_MED_VIG'!$A$6:$I$6297,9,0)</f>
        <v>10.549019819304243</v>
      </c>
    </row>
    <row r="2243" s="81" customFormat="1" ht="15" customHeight="1">
      <c r="A2243" s="82">
        <v>90166698</v>
      </c>
      <c r="B2243" s="83">
        <v>20</v>
      </c>
      <c r="C2243" s="84" t="s">
        <v>5385</v>
      </c>
      <c r="D2243" s="84" t="s">
        <v>5386</v>
      </c>
      <c r="E2243" s="84" t="s">
        <v>73</v>
      </c>
      <c r="F2243" s="85">
        <v>1</v>
      </c>
      <c r="G2243" s="86" t="s">
        <v>10103</v>
      </c>
      <c r="H2243" s="86" t="s">
        <v>14</v>
      </c>
      <c r="I2243" s="87">
        <f>VLOOKUP(A2243,'[2]AJUSTE DE VALOR AN_11.5_MED_VIG'!$A$6:$I$6297,9,0)</f>
        <v>6.9215345304046751</v>
      </c>
    </row>
    <row r="2244" s="81" customFormat="1" ht="15" customHeight="1">
      <c r="A2244" s="82">
        <v>92418422</v>
      </c>
      <c r="B2244" s="83">
        <v>20</v>
      </c>
      <c r="C2244" s="84" t="s">
        <v>8188</v>
      </c>
      <c r="D2244" s="84" t="s">
        <v>8188</v>
      </c>
      <c r="E2244" s="84" t="s">
        <v>24</v>
      </c>
      <c r="F2244" s="85">
        <v>1</v>
      </c>
      <c r="G2244" s="86" t="s">
        <v>10103</v>
      </c>
      <c r="H2244" s="86" t="s">
        <v>14</v>
      </c>
      <c r="I2244" s="87">
        <f>VLOOKUP(A2244,'[2]AJUSTE DE VALOR AN_11.5_MED_VIG'!$A$6:$I$6297,9,0)</f>
        <v>1.1046840512193687</v>
      </c>
    </row>
    <row r="2245" s="81" customFormat="1" ht="15" customHeight="1">
      <c r="A2245" s="82">
        <v>90249135</v>
      </c>
      <c r="B2245" s="83">
        <v>20</v>
      </c>
      <c r="C2245" s="84" t="s">
        <v>9212</v>
      </c>
      <c r="D2245" s="84" t="s">
        <v>9213</v>
      </c>
      <c r="E2245" s="84" t="s">
        <v>247</v>
      </c>
      <c r="F2245" s="85">
        <v>1</v>
      </c>
      <c r="G2245" s="86" t="s">
        <v>64</v>
      </c>
      <c r="H2245" s="86" t="s">
        <v>14</v>
      </c>
      <c r="I2245" s="87">
        <f>VLOOKUP(A2245,'[2]AJUSTE DE VALOR AN_11.5_MED_VIG'!$A$6:$I$6297,9,0)</f>
        <v>1.153808374910188</v>
      </c>
    </row>
    <row r="2246" s="81" customFormat="1" ht="15" customHeight="1">
      <c r="A2246" s="82">
        <v>90125479</v>
      </c>
      <c r="B2246" s="83">
        <v>20</v>
      </c>
      <c r="C2246" s="84" t="s">
        <v>3242</v>
      </c>
      <c r="D2246" s="84" t="s">
        <v>3243</v>
      </c>
      <c r="E2246" s="84" t="s">
        <v>50</v>
      </c>
      <c r="F2246" s="85">
        <v>1</v>
      </c>
      <c r="G2246" s="86" t="s">
        <v>64</v>
      </c>
      <c r="H2246" s="86" t="s">
        <v>14</v>
      </c>
      <c r="I2246" s="87">
        <f>VLOOKUP(A2246,'[2]AJUSTE DE VALOR AN_11.5_MED_VIG'!$A$6:$I$6297,9,0)</f>
        <v>1.2472856795454543</v>
      </c>
    </row>
    <row r="2247" s="81" customFormat="1" ht="15" customHeight="1">
      <c r="A2247" s="82">
        <v>90297814</v>
      </c>
      <c r="B2247" s="83">
        <v>20</v>
      </c>
      <c r="C2247" s="84" t="s">
        <v>8458</v>
      </c>
      <c r="D2247" s="84" t="s">
        <v>8461</v>
      </c>
      <c r="E2247" s="84" t="s">
        <v>26</v>
      </c>
      <c r="F2247" s="85">
        <v>1</v>
      </c>
      <c r="G2247" s="86" t="s">
        <v>10103</v>
      </c>
      <c r="H2247" s="86" t="s">
        <v>14</v>
      </c>
      <c r="I2247" s="87">
        <f>VLOOKUP(A2247,'[2]AJUSTE DE VALOR AN_11.5_MED_VIG'!$A$6:$I$6297,9,0)</f>
        <v>1.6203078997236764</v>
      </c>
    </row>
    <row r="2248" s="81" customFormat="1" ht="15" customHeight="1">
      <c r="A2248" s="82">
        <v>92403000</v>
      </c>
      <c r="B2248" s="83">
        <v>20</v>
      </c>
      <c r="C2248" s="84" t="s">
        <v>8923</v>
      </c>
      <c r="D2248" s="84" t="s">
        <v>8924</v>
      </c>
      <c r="E2248" s="84" t="s">
        <v>953</v>
      </c>
      <c r="F2248" s="85">
        <v>1</v>
      </c>
      <c r="G2248" s="86" t="s">
        <v>13</v>
      </c>
      <c r="H2248" s="86" t="s">
        <v>14</v>
      </c>
      <c r="I2248" s="87">
        <f>VLOOKUP(A2248,'[2]AJUSTE DE VALOR AN_11.5_MED_VIG'!$A$6:$I$6297,9,0)</f>
        <v>4.5541422726646728</v>
      </c>
    </row>
    <row r="2249" s="81" customFormat="1" ht="15" customHeight="1">
      <c r="A2249" s="82">
        <v>90464010</v>
      </c>
      <c r="B2249" s="83">
        <v>20</v>
      </c>
      <c r="C2249" s="84" t="s">
        <v>9240</v>
      </c>
      <c r="D2249" s="84" t="s">
        <v>9242</v>
      </c>
      <c r="E2249" s="84" t="s">
        <v>207</v>
      </c>
      <c r="F2249" s="85">
        <v>1</v>
      </c>
      <c r="G2249" s="86" t="s">
        <v>64</v>
      </c>
      <c r="H2249" s="86" t="s">
        <v>14</v>
      </c>
      <c r="I2249" s="87">
        <f>VLOOKUP(A2249,'[2]AJUSTE DE VALOR AN_11.5_MED_VIG'!$A$6:$I$6297,9,0)</f>
        <v>1.3217019702818567</v>
      </c>
    </row>
    <row r="2250" s="81" customFormat="1" ht="15" customHeight="1">
      <c r="A2250" s="82">
        <v>90235690</v>
      </c>
      <c r="B2250" s="83">
        <v>20</v>
      </c>
      <c r="C2250" s="84" t="s">
        <v>6746</v>
      </c>
      <c r="D2250" s="84" t="s">
        <v>6753</v>
      </c>
      <c r="E2250" s="84" t="s">
        <v>590</v>
      </c>
      <c r="F2250" s="85">
        <v>1</v>
      </c>
      <c r="G2250" s="86" t="s">
        <v>10103</v>
      </c>
      <c r="H2250" s="86" t="s">
        <v>14</v>
      </c>
      <c r="I2250" s="87">
        <f>VLOOKUP(A2250,'[2]AJUSTE DE VALOR AN_11.5_MED_VIG'!$A$6:$I$6297,9,0)</f>
        <v>1.3049778095077083</v>
      </c>
    </row>
    <row r="2251" s="81" customFormat="1" ht="15" customHeight="1">
      <c r="A2251" s="82">
        <v>92461182</v>
      </c>
      <c r="B2251" s="83">
        <v>20</v>
      </c>
      <c r="C2251" s="84" t="s">
        <v>1012</v>
      </c>
      <c r="D2251" s="84" t="s">
        <v>1015</v>
      </c>
      <c r="E2251" s="84" t="s">
        <v>31</v>
      </c>
      <c r="F2251" s="85">
        <v>1</v>
      </c>
      <c r="G2251" s="86" t="s">
        <v>10103</v>
      </c>
      <c r="H2251" s="86" t="s">
        <v>14</v>
      </c>
      <c r="I2251" s="87">
        <f>VLOOKUP(A2251,'[2]AJUSTE DE VALOR AN_11.5_MED_VIG'!$A$6:$I$6297,9,0)</f>
        <v>0.78519694356287451</v>
      </c>
    </row>
    <row r="2252" s="81" customFormat="1" ht="15" customHeight="1">
      <c r="A2252" s="82">
        <v>92425461</v>
      </c>
      <c r="B2252" s="83">
        <v>20</v>
      </c>
      <c r="C2252" s="84" t="s">
        <v>3820</v>
      </c>
      <c r="D2252" s="84" t="s">
        <v>3822</v>
      </c>
      <c r="E2252" s="84" t="s">
        <v>720</v>
      </c>
      <c r="F2252" s="85">
        <v>1</v>
      </c>
      <c r="G2252" s="86" t="s">
        <v>436</v>
      </c>
      <c r="H2252" s="86" t="s">
        <v>14</v>
      </c>
      <c r="I2252" s="87">
        <f>VLOOKUP(A2252,'[2]AJUSTE DE VALOR AN_11.5_MED_VIG'!$A$6:$I$6297,9,0)</f>
        <v>4.8005853628828969</v>
      </c>
    </row>
    <row r="2253" s="81" customFormat="1" ht="15" customHeight="1">
      <c r="A2253" s="82">
        <v>92420869</v>
      </c>
      <c r="B2253" s="83">
        <v>20</v>
      </c>
      <c r="C2253" s="84" t="s">
        <v>5442</v>
      </c>
      <c r="D2253" s="84" t="s">
        <v>5443</v>
      </c>
      <c r="E2253" s="84" t="s">
        <v>43</v>
      </c>
      <c r="F2253" s="85">
        <v>60</v>
      </c>
      <c r="G2253" s="86" t="s">
        <v>18</v>
      </c>
      <c r="H2253" s="86" t="s">
        <v>19</v>
      </c>
      <c r="I2253" s="87">
        <f>VLOOKUP(A2253,'[2]AJUSTE DE VALOR AN_11.5_MED_VIG'!$A$6:$I$6297,9,0)</f>
        <v>0.28267089968263481</v>
      </c>
    </row>
    <row r="2254" s="81" customFormat="1" ht="15" customHeight="1">
      <c r="A2254" s="82">
        <v>92427995</v>
      </c>
      <c r="B2254" s="83">
        <v>20</v>
      </c>
      <c r="C2254" s="84" t="s">
        <v>9124</v>
      </c>
      <c r="D2254" s="84" t="s">
        <v>9124</v>
      </c>
      <c r="E2254" s="84" t="s">
        <v>39</v>
      </c>
      <c r="F2254" s="85">
        <v>1</v>
      </c>
      <c r="G2254" s="86" t="s">
        <v>64</v>
      </c>
      <c r="H2254" s="86" t="s">
        <v>14</v>
      </c>
      <c r="I2254" s="87">
        <f>VLOOKUP(A2254,'[2]AJUSTE DE VALOR AN_11.5_MED_VIG'!$A$6:$I$6297,9,0)</f>
        <v>6.1268629337214353</v>
      </c>
    </row>
    <row r="2255" s="81" customFormat="1" ht="15" customHeight="1">
      <c r="A2255" s="85">
        <v>92459749</v>
      </c>
      <c r="B2255" s="83">
        <v>20</v>
      </c>
      <c r="C2255" s="100" t="s">
        <v>9717</v>
      </c>
      <c r="D2255" s="100" t="s">
        <v>9718</v>
      </c>
      <c r="E2255" s="100" t="s">
        <v>146</v>
      </c>
      <c r="F2255" s="85">
        <v>1</v>
      </c>
      <c r="G2255" s="86" t="s">
        <v>10103</v>
      </c>
      <c r="H2255" s="86" t="s">
        <v>14</v>
      </c>
      <c r="I2255" s="87">
        <f>VLOOKUP(A2255,'[2]AJUSTE DE VALOR AN_11.5_MED_VIG'!$A$6:$I$6297,9,0)</f>
        <v>3.5251282429614532</v>
      </c>
    </row>
    <row r="2256" s="81" customFormat="1" ht="15" customHeight="1">
      <c r="A2256" s="82">
        <v>90470028</v>
      </c>
      <c r="B2256" s="83">
        <v>20</v>
      </c>
      <c r="C2256" s="84" t="s">
        <v>8018</v>
      </c>
      <c r="D2256" s="84" t="s">
        <v>8019</v>
      </c>
      <c r="E2256" s="84" t="s">
        <v>146</v>
      </c>
      <c r="F2256" s="85">
        <v>50</v>
      </c>
      <c r="G2256" s="86" t="s">
        <v>10111</v>
      </c>
      <c r="H2256" s="86" t="s">
        <v>19</v>
      </c>
      <c r="I2256" s="87">
        <f>VLOOKUP(A2256,'[2]AJUSTE DE VALOR AN_11.5_MED_VIG'!$A$6:$I$6297,9,0)</f>
        <v>0.61940429093845606</v>
      </c>
    </row>
    <row r="2257" s="81" customFormat="1" ht="15" customHeight="1">
      <c r="A2257" s="82">
        <v>90421019</v>
      </c>
      <c r="B2257" s="83">
        <v>20</v>
      </c>
      <c r="C2257" s="84" t="s">
        <v>9421</v>
      </c>
      <c r="D2257" s="84" t="s">
        <v>9422</v>
      </c>
      <c r="E2257" s="84" t="s">
        <v>956</v>
      </c>
      <c r="F2257" s="85">
        <v>1</v>
      </c>
      <c r="G2257" s="86" t="s">
        <v>10103</v>
      </c>
      <c r="H2257" s="86" t="s">
        <v>14</v>
      </c>
      <c r="I2257" s="87">
        <f>VLOOKUP(A2257,'[2]AJUSTE DE VALOR AN_11.5_MED_VIG'!$A$6:$I$6297,9,0)</f>
        <v>1.1008167094116967</v>
      </c>
    </row>
    <row r="2258" s="81" customFormat="1" ht="15" customHeight="1">
      <c r="A2258" s="82">
        <v>90854039</v>
      </c>
      <c r="B2258" s="83">
        <v>20</v>
      </c>
      <c r="C2258" s="84" t="s">
        <v>3877</v>
      </c>
      <c r="D2258" s="84" t="s">
        <v>3878</v>
      </c>
      <c r="E2258" s="84" t="s">
        <v>69</v>
      </c>
      <c r="F2258" s="85">
        <v>1</v>
      </c>
      <c r="G2258" s="86" t="s">
        <v>10103</v>
      </c>
      <c r="H2258" s="86" t="s">
        <v>14</v>
      </c>
      <c r="I2258" s="87">
        <f>VLOOKUP(A2258,'[2]AJUSTE DE VALOR AN_11.5_MED_VIG'!$A$6:$I$6297,9,0)</f>
        <v>3.2193074686077856</v>
      </c>
    </row>
    <row r="2259" s="81" customFormat="1" ht="15" customHeight="1">
      <c r="A2259" s="82">
        <v>90351029</v>
      </c>
      <c r="B2259" s="83">
        <v>20</v>
      </c>
      <c r="C2259" s="84" t="s">
        <v>9641</v>
      </c>
      <c r="D2259" s="84" t="s">
        <v>9642</v>
      </c>
      <c r="E2259" s="84" t="s">
        <v>139</v>
      </c>
      <c r="F2259" s="85">
        <v>30</v>
      </c>
      <c r="G2259" s="86" t="s">
        <v>10077</v>
      </c>
      <c r="H2259" s="86" t="s">
        <v>19</v>
      </c>
      <c r="I2259" s="87">
        <f>VLOOKUP(A2259,'[2]AJUSTE DE VALOR AN_11.5_MED_VIG'!$A$6:$I$6297,9,0)</f>
        <v>1.2720190485718565</v>
      </c>
    </row>
    <row r="2260" s="81" customFormat="1" ht="15" customHeight="1">
      <c r="A2260" s="82">
        <v>91030030</v>
      </c>
      <c r="B2260" s="83">
        <v>20</v>
      </c>
      <c r="C2260" s="84" t="s">
        <v>7052</v>
      </c>
      <c r="D2260" s="84" t="s">
        <v>7053</v>
      </c>
      <c r="E2260" s="84" t="s">
        <v>229</v>
      </c>
      <c r="F2260" s="85">
        <v>3</v>
      </c>
      <c r="G2260" s="86" t="s">
        <v>10077</v>
      </c>
      <c r="H2260" s="86" t="s">
        <v>19</v>
      </c>
      <c r="I2260" s="87">
        <f>VLOOKUP(A2260,'[2]AJUSTE DE VALOR AN_11.5_MED_VIG'!$A$6:$I$6297,9,0)</f>
        <v>3.7309137302833073</v>
      </c>
    </row>
    <row r="2261" s="81" customFormat="1" ht="15" customHeight="1">
      <c r="A2261" s="82">
        <v>90287258</v>
      </c>
      <c r="B2261" s="83">
        <v>20</v>
      </c>
      <c r="C2261" s="84" t="s">
        <v>7283</v>
      </c>
      <c r="D2261" s="84" t="s">
        <v>7283</v>
      </c>
      <c r="E2261" s="84" t="s">
        <v>792</v>
      </c>
      <c r="F2261" s="85">
        <v>1</v>
      </c>
      <c r="G2261" s="86" t="s">
        <v>64</v>
      </c>
      <c r="H2261" s="86" t="s">
        <v>14</v>
      </c>
      <c r="I2261" s="87">
        <f>VLOOKUP(A2261,'[2]AJUSTE DE VALOR AN_11.5_MED_VIG'!$A$6:$I$6297,9,0)</f>
        <v>9.251498921327256</v>
      </c>
    </row>
    <row r="2262" s="81" customFormat="1" ht="15" customHeight="1">
      <c r="A2262" s="82">
        <v>90121880</v>
      </c>
      <c r="B2262" s="83">
        <v>20</v>
      </c>
      <c r="C2262" s="84" t="s">
        <v>2501</v>
      </c>
      <c r="D2262" s="84" t="s">
        <v>2501</v>
      </c>
      <c r="E2262" s="84" t="s">
        <v>511</v>
      </c>
      <c r="F2262" s="85">
        <v>1</v>
      </c>
      <c r="G2262" s="86" t="s">
        <v>64</v>
      </c>
      <c r="H2262" s="86" t="s">
        <v>14</v>
      </c>
      <c r="I2262" s="87">
        <f>VLOOKUP(A2262,'[2]AJUSTE DE VALOR AN_11.5_MED_VIG'!$A$6:$I$6297,9,0)</f>
        <v>0.65811177344374527</v>
      </c>
    </row>
    <row r="2263" s="81" customFormat="1" ht="15" customHeight="1">
      <c r="A2263" s="82">
        <v>92405568</v>
      </c>
      <c r="B2263" s="83">
        <v>20</v>
      </c>
      <c r="C2263" s="84" t="s">
        <v>1826</v>
      </c>
      <c r="D2263" s="84" t="s">
        <v>1827</v>
      </c>
      <c r="E2263" s="84" t="s">
        <v>888</v>
      </c>
      <c r="F2263" s="85">
        <v>1</v>
      </c>
      <c r="G2263" s="86" t="s">
        <v>158</v>
      </c>
      <c r="H2263" s="86" t="s">
        <v>14</v>
      </c>
      <c r="I2263" s="87">
        <f>VLOOKUP(A2263,'[2]AJUSTE DE VALOR AN_11.5_MED_VIG'!$A$6:$I$6297,9,0)</f>
        <v>5.2332871099576277</v>
      </c>
    </row>
    <row r="2264" s="81" customFormat="1" ht="15" customHeight="1">
      <c r="A2264" s="82">
        <v>90614020</v>
      </c>
      <c r="B2264" s="83">
        <v>20</v>
      </c>
      <c r="C2264" s="84" t="s">
        <v>161</v>
      </c>
      <c r="D2264" s="84" t="s">
        <v>162</v>
      </c>
      <c r="E2264" s="84" t="s">
        <v>69</v>
      </c>
      <c r="F2264" s="85">
        <v>200</v>
      </c>
      <c r="G2264" s="86" t="s">
        <v>10116</v>
      </c>
      <c r="H2264" s="86" t="s">
        <v>19</v>
      </c>
      <c r="I2264" s="87">
        <f>VLOOKUP(A2264,'[2]AJUSTE DE VALOR AN_11.5_MED_VIG'!$A$6:$I$6297,9,0)</f>
        <v>3.1407877742514981e-002</v>
      </c>
    </row>
    <row r="2265" s="81" customFormat="1" ht="15" customHeight="1">
      <c r="A2265" s="82">
        <v>91513049</v>
      </c>
      <c r="B2265" s="83">
        <v>20</v>
      </c>
      <c r="C2265" s="84" t="s">
        <v>3050</v>
      </c>
      <c r="D2265" s="84" t="s">
        <v>3051</v>
      </c>
      <c r="E2265" s="84" t="s">
        <v>154</v>
      </c>
      <c r="F2265" s="85">
        <v>100</v>
      </c>
      <c r="G2265" s="86" t="s">
        <v>10116</v>
      </c>
      <c r="H2265" s="86" t="s">
        <v>19</v>
      </c>
      <c r="I2265" s="87">
        <f>VLOOKUP(A2265,'[2]AJUSTE DE VALOR AN_11.5_MED_VIG'!$A$6:$I$6297,9,0)</f>
        <v>0.29840854349713913</v>
      </c>
    </row>
    <row r="2266" s="81" customFormat="1" ht="15" customHeight="1">
      <c r="A2266" s="82">
        <v>90306643</v>
      </c>
      <c r="B2266" s="83">
        <v>20</v>
      </c>
      <c r="C2266" s="84" t="s">
        <v>5778</v>
      </c>
      <c r="D2266" s="84" t="s">
        <v>5778</v>
      </c>
      <c r="E2266" s="84" t="s">
        <v>504</v>
      </c>
      <c r="F2266" s="85">
        <v>1</v>
      </c>
      <c r="G2266" s="86" t="s">
        <v>10036</v>
      </c>
      <c r="H2266" s="86" t="s">
        <v>14</v>
      </c>
      <c r="I2266" s="87">
        <f>VLOOKUP(A2266,'[2]AJUSTE DE VALOR AN_11.5_MED_VIG'!$A$6:$I$6297,9,0)</f>
        <v>9.9391197247518139</v>
      </c>
    </row>
    <row r="2267" s="81" customFormat="1" ht="15" customHeight="1">
      <c r="A2267" s="82">
        <v>90300327</v>
      </c>
      <c r="B2267" s="83">
        <v>20</v>
      </c>
      <c r="C2267" s="84" t="s">
        <v>1930</v>
      </c>
      <c r="D2267" s="84" t="s">
        <v>1931</v>
      </c>
      <c r="E2267" s="84" t="s">
        <v>244</v>
      </c>
      <c r="F2267" s="85">
        <v>1</v>
      </c>
      <c r="G2267" s="86" t="s">
        <v>13</v>
      </c>
      <c r="H2267" s="86" t="s">
        <v>14</v>
      </c>
      <c r="I2267" s="87">
        <f>VLOOKUP(A2267,'[2]AJUSTE DE VALOR AN_11.5_MED_VIG'!$A$6:$I$6297,9,0)</f>
        <v>25.374150397885145</v>
      </c>
    </row>
    <row r="2268" s="81" customFormat="1" ht="15" customHeight="1">
      <c r="A2268" s="82">
        <v>90231562</v>
      </c>
      <c r="B2268" s="83">
        <v>20</v>
      </c>
      <c r="C2268" s="84" t="s">
        <v>2233</v>
      </c>
      <c r="D2268" s="84" t="s">
        <v>2234</v>
      </c>
      <c r="E2268" s="84" t="s">
        <v>2232</v>
      </c>
      <c r="F2268" s="85">
        <v>1</v>
      </c>
      <c r="G2268" s="86" t="s">
        <v>10103</v>
      </c>
      <c r="H2268" s="86" t="s">
        <v>14</v>
      </c>
      <c r="I2268" s="87">
        <f>VLOOKUP(A2268,'[2]AJUSTE DE VALOR AN_11.5_MED_VIG'!$A$6:$I$6297,9,0)</f>
        <v>7.3494735329931213</v>
      </c>
    </row>
    <row r="2269" s="81" customFormat="1" ht="15" customHeight="1">
      <c r="A2269" s="82">
        <v>90020693</v>
      </c>
      <c r="B2269" s="83">
        <v>20</v>
      </c>
      <c r="C2269" s="84" t="s">
        <v>9990</v>
      </c>
      <c r="D2269" s="84" t="s">
        <v>9991</v>
      </c>
      <c r="E2269" s="84" t="s">
        <v>9933</v>
      </c>
      <c r="F2269" s="85">
        <v>1</v>
      </c>
      <c r="G2269" s="86" t="s">
        <v>485</v>
      </c>
      <c r="H2269" s="86" t="s">
        <v>14</v>
      </c>
      <c r="I2269" s="87">
        <f>VLOOKUP(A2269,'[2]AJUSTE DE VALOR AN_11.5_MED_VIG'!$A$6:$I$6297,9,0)</f>
        <v>113.85900246944345</v>
      </c>
    </row>
    <row r="2270" s="81" customFormat="1" ht="15" customHeight="1">
      <c r="A2270" s="82">
        <v>90208544</v>
      </c>
      <c r="B2270" s="83">
        <v>20</v>
      </c>
      <c r="C2270" s="84" t="s">
        <v>6213</v>
      </c>
      <c r="D2270" s="84" t="s">
        <v>6214</v>
      </c>
      <c r="E2270" s="84" t="s">
        <v>605</v>
      </c>
      <c r="F2270" s="85">
        <v>1</v>
      </c>
      <c r="G2270" s="86" t="s">
        <v>10036</v>
      </c>
      <c r="H2270" s="86" t="s">
        <v>14</v>
      </c>
      <c r="I2270" s="87">
        <f>VLOOKUP(A2270,'[2]AJUSTE DE VALOR AN_11.5_MED_VIG'!$A$6:$I$6297,9,0)</f>
        <v>226.97240367439997</v>
      </c>
    </row>
    <row r="2271" s="81" customFormat="1" ht="15" customHeight="1">
      <c r="A2271" s="82">
        <v>91513014</v>
      </c>
      <c r="B2271" s="83">
        <v>20</v>
      </c>
      <c r="C2271" s="84" t="s">
        <v>3055</v>
      </c>
      <c r="D2271" s="84" t="s">
        <v>3056</v>
      </c>
      <c r="E2271" s="84" t="s">
        <v>154</v>
      </c>
      <c r="F2271" s="85">
        <v>3.5</v>
      </c>
      <c r="G2271" s="86" t="s">
        <v>10077</v>
      </c>
      <c r="H2271" s="86" t="s">
        <v>19</v>
      </c>
      <c r="I2271" s="87">
        <f>VLOOKUP(A2271,'[2]AJUSTE DE VALOR AN_11.5_MED_VIG'!$A$6:$I$6297,9,0)</f>
        <v>9.445067316538319</v>
      </c>
    </row>
    <row r="2272" s="81" customFormat="1" ht="15" customHeight="1">
      <c r="A2272" s="82">
        <v>90259270</v>
      </c>
      <c r="B2272" s="83">
        <v>20</v>
      </c>
      <c r="C2272" s="84" t="s">
        <v>4545</v>
      </c>
      <c r="D2272" s="84" t="s">
        <v>4546</v>
      </c>
      <c r="E2272" s="84" t="s">
        <v>244</v>
      </c>
      <c r="F2272" s="85">
        <v>200</v>
      </c>
      <c r="G2272" s="86" t="s">
        <v>10116</v>
      </c>
      <c r="H2272" s="86" t="s">
        <v>19</v>
      </c>
      <c r="I2272" s="87">
        <f>VLOOKUP(A2272,'[2]AJUSTE DE VALOR AN_11.5_MED_VIG'!$A$6:$I$6297,9,0)</f>
        <v>3.5238627887570914e-002</v>
      </c>
    </row>
    <row r="2273" s="81" customFormat="1" ht="15" customHeight="1">
      <c r="A2273" s="82">
        <v>90286740</v>
      </c>
      <c r="B2273" s="83">
        <v>20</v>
      </c>
      <c r="C2273" s="84" t="s">
        <v>5810</v>
      </c>
      <c r="D2273" s="84" t="s">
        <v>5810</v>
      </c>
      <c r="E2273" s="84" t="s">
        <v>495</v>
      </c>
      <c r="F2273" s="85">
        <v>1</v>
      </c>
      <c r="G2273" s="86" t="s">
        <v>10036</v>
      </c>
      <c r="H2273" s="86" t="s">
        <v>14</v>
      </c>
      <c r="I2273" s="87">
        <f>VLOOKUP(A2273,'[2]AJUSTE DE VALOR AN_11.5_MED_VIG'!$A$6:$I$6297,9,0)</f>
        <v>7.0637125400881065</v>
      </c>
    </row>
    <row r="2274" s="81" customFormat="1" ht="15" customHeight="1">
      <c r="A2274" s="82">
        <v>90828062</v>
      </c>
      <c r="B2274" s="83">
        <v>20</v>
      </c>
      <c r="C2274" s="84" t="s">
        <v>7262</v>
      </c>
      <c r="D2274" s="84" t="s">
        <v>7263</v>
      </c>
      <c r="E2274" s="84" t="s">
        <v>244</v>
      </c>
      <c r="F2274" s="85">
        <v>1</v>
      </c>
      <c r="G2274" s="86" t="s">
        <v>10036</v>
      </c>
      <c r="H2274" s="86" t="s">
        <v>14</v>
      </c>
      <c r="I2274" s="87">
        <f>VLOOKUP(A2274,'[2]AJUSTE DE VALOR AN_11.5_MED_VIG'!$A$6:$I$6297,9,0)</f>
        <v>15.059336898590779</v>
      </c>
    </row>
    <row r="2275" s="81" customFormat="1" ht="15" customHeight="1">
      <c r="A2275" s="82">
        <v>90285310</v>
      </c>
      <c r="B2275" s="83">
        <v>20</v>
      </c>
      <c r="C2275" s="84" t="s">
        <v>2812</v>
      </c>
      <c r="D2275" s="84" t="s">
        <v>2812</v>
      </c>
      <c r="E2275" s="84" t="s">
        <v>29</v>
      </c>
      <c r="F2275" s="85">
        <v>1</v>
      </c>
      <c r="G2275" s="86" t="s">
        <v>10103</v>
      </c>
      <c r="H2275" s="86" t="s">
        <v>14</v>
      </c>
      <c r="I2275" s="87">
        <f>VLOOKUP(A2275,'[2]AJUSTE DE VALOR AN_11.5_MED_VIG'!$A$6:$I$6297,9,0)</f>
        <v>0.41819289653981823</v>
      </c>
    </row>
    <row r="2276" s="81" customFormat="1" ht="15" customHeight="1">
      <c r="A2276" s="82">
        <v>92415954</v>
      </c>
      <c r="B2276" s="83">
        <v>20</v>
      </c>
      <c r="C2276" s="84" t="s">
        <v>5574</v>
      </c>
      <c r="D2276" s="84" t="s">
        <v>5574</v>
      </c>
      <c r="E2276" s="84" t="s">
        <v>504</v>
      </c>
      <c r="F2276" s="85">
        <v>1</v>
      </c>
      <c r="G2276" s="86" t="s">
        <v>64</v>
      </c>
      <c r="H2276" s="86" t="s">
        <v>14</v>
      </c>
      <c r="I2276" s="87">
        <f>VLOOKUP(A2276,'[2]AJUSTE DE VALOR AN_11.5_MED_VIG'!$A$6:$I$6297,9,0)</f>
        <v>0.73351219919735033</v>
      </c>
    </row>
    <row r="2277" s="81" customFormat="1" ht="15" customHeight="1">
      <c r="A2277" s="82">
        <v>92468101</v>
      </c>
      <c r="B2277" s="83">
        <v>20</v>
      </c>
      <c r="C2277" s="84" t="s">
        <v>9042</v>
      </c>
      <c r="D2277" s="84" t="s">
        <v>9042</v>
      </c>
      <c r="E2277" s="84" t="s">
        <v>26</v>
      </c>
      <c r="F2277" s="85">
        <v>50</v>
      </c>
      <c r="G2277" s="86" t="s">
        <v>10077</v>
      </c>
      <c r="H2277" s="86" t="s">
        <v>19</v>
      </c>
      <c r="I2277" s="87">
        <f>VLOOKUP(A2277,'[2]AJUSTE DE VALOR AN_11.5_MED_VIG'!$A$6:$I$6297,9,0)</f>
        <v>0.32359431650286286</v>
      </c>
    </row>
    <row r="2278" s="81" customFormat="1" ht="15" customHeight="1">
      <c r="A2278" s="82">
        <v>92267637</v>
      </c>
      <c r="B2278" s="83">
        <v>20</v>
      </c>
      <c r="C2278" s="84" t="s">
        <v>6768</v>
      </c>
      <c r="D2278" s="84" t="s">
        <v>6770</v>
      </c>
      <c r="E2278" s="84" t="s">
        <v>21</v>
      </c>
      <c r="F2278" s="85">
        <v>1</v>
      </c>
      <c r="G2278" s="86" t="s">
        <v>10103</v>
      </c>
      <c r="H2278" s="86" t="s">
        <v>14</v>
      </c>
      <c r="I2278" s="87">
        <f>VLOOKUP(A2278,'[2]AJUSTE DE VALOR AN_11.5_MED_VIG'!$A$6:$I$6297,9,0)</f>
        <v>0.27812057129215095</v>
      </c>
    </row>
    <row r="2279" s="81" customFormat="1" ht="15" customHeight="1">
      <c r="A2279" s="82">
        <v>90158296</v>
      </c>
      <c r="B2279" s="83">
        <v>20</v>
      </c>
      <c r="C2279" s="84" t="s">
        <v>5504</v>
      </c>
      <c r="D2279" s="84" t="s">
        <v>5506</v>
      </c>
      <c r="E2279" s="84" t="s">
        <v>229</v>
      </c>
      <c r="F2279" s="85">
        <v>1</v>
      </c>
      <c r="G2279" s="86" t="s">
        <v>10103</v>
      </c>
      <c r="H2279" s="86" t="s">
        <v>14</v>
      </c>
      <c r="I2279" s="87">
        <f>VLOOKUP(A2279,'[2]AJUSTE DE VALOR AN_11.5_MED_VIG'!$A$6:$I$6297,9,0)</f>
        <v>2.3600004602228903</v>
      </c>
    </row>
    <row r="2280" s="81" customFormat="1" ht="15" customHeight="1">
      <c r="A2280" s="82">
        <v>90703014</v>
      </c>
      <c r="B2280" s="83">
        <v>20</v>
      </c>
      <c r="C2280" s="84" t="s">
        <v>6615</v>
      </c>
      <c r="D2280" s="84" t="s">
        <v>6616</v>
      </c>
      <c r="E2280" s="84" t="s">
        <v>69</v>
      </c>
      <c r="F2280" s="85">
        <v>1</v>
      </c>
      <c r="G2280" s="86" t="s">
        <v>10103</v>
      </c>
      <c r="H2280" s="86" t="s">
        <v>14</v>
      </c>
      <c r="I2280" s="87">
        <f>VLOOKUP(A2280,'[2]AJUSTE DE VALOR AN_11.5_MED_VIG'!$A$6:$I$6297,9,0)</f>
        <v>0.32901254656677681</v>
      </c>
    </row>
    <row r="2281" s="81" customFormat="1" ht="15" customHeight="1">
      <c r="A2281" s="82">
        <v>92421695</v>
      </c>
      <c r="B2281" s="83">
        <v>20</v>
      </c>
      <c r="C2281" s="84" t="s">
        <v>2382</v>
      </c>
      <c r="D2281" s="84" t="s">
        <v>2383</v>
      </c>
      <c r="E2281" s="84" t="s">
        <v>220</v>
      </c>
      <c r="F2281" s="85">
        <v>1</v>
      </c>
      <c r="G2281" s="86" t="s">
        <v>10103</v>
      </c>
      <c r="H2281" s="86" t="s">
        <v>14</v>
      </c>
      <c r="I2281" s="87">
        <f>VLOOKUP(A2281,'[2]AJUSTE DE VALOR AN_11.5_MED_VIG'!$A$6:$I$6297,9,0)</f>
        <v>0.35587163656187959</v>
      </c>
    </row>
    <row r="2282" s="81" customFormat="1" ht="15" customHeight="1">
      <c r="A2282" s="82">
        <v>90125886</v>
      </c>
      <c r="B2282" s="83">
        <v>20</v>
      </c>
      <c r="C2282" s="84" t="s">
        <v>5101</v>
      </c>
      <c r="D2282" s="84" t="s">
        <v>5102</v>
      </c>
      <c r="E2282" s="84" t="s">
        <v>50</v>
      </c>
      <c r="F2282" s="85">
        <v>1</v>
      </c>
      <c r="G2282" s="86" t="s">
        <v>64</v>
      </c>
      <c r="H2282" s="86" t="s">
        <v>14</v>
      </c>
      <c r="I2282" s="87">
        <f>VLOOKUP(A2282,'[2]AJUSTE DE VALOR AN_11.5_MED_VIG'!$A$6:$I$6297,9,0)</f>
        <v>3.3763468573203603</v>
      </c>
    </row>
    <row r="2283" s="81" customFormat="1" ht="15" customHeight="1">
      <c r="A2283" s="82">
        <v>91501040</v>
      </c>
      <c r="B2283" s="83">
        <v>20</v>
      </c>
      <c r="C2283" s="84" t="s">
        <v>1761</v>
      </c>
      <c r="D2283" s="84" t="s">
        <v>1764</v>
      </c>
      <c r="E2283" s="84" t="s">
        <v>991</v>
      </c>
      <c r="F2283" s="85">
        <v>1</v>
      </c>
      <c r="G2283" s="86" t="s">
        <v>10103</v>
      </c>
      <c r="H2283" s="86" t="s">
        <v>14</v>
      </c>
      <c r="I2283" s="87">
        <f>VLOOKUP(A2283,'[2]AJUSTE DE VALOR AN_11.5_MED_VIG'!$A$6:$I$6297,9,0)</f>
        <v>0.69190162031250013</v>
      </c>
    </row>
    <row r="2284" s="81" customFormat="1" ht="15" customHeight="1">
      <c r="A2284" s="82">
        <v>90049446</v>
      </c>
      <c r="B2284" s="83">
        <v>20</v>
      </c>
      <c r="C2284" s="84" t="s">
        <v>7782</v>
      </c>
      <c r="D2284" s="84" t="s">
        <v>7783</v>
      </c>
      <c r="E2284" s="84" t="s">
        <v>409</v>
      </c>
      <c r="F2284" s="85">
        <v>1</v>
      </c>
      <c r="G2284" s="86" t="s">
        <v>10103</v>
      </c>
      <c r="H2284" s="86" t="s">
        <v>14</v>
      </c>
      <c r="I2284" s="87">
        <f>VLOOKUP(A2284,'[2]AJUSTE DE VALOR AN_11.5_MED_VIG'!$A$6:$I$6297,9,0)</f>
        <v>1.9295397140101218</v>
      </c>
    </row>
    <row r="2285" s="81" customFormat="1" ht="15" customHeight="1">
      <c r="A2285" s="82">
        <v>90277082</v>
      </c>
      <c r="B2285" s="83">
        <v>20</v>
      </c>
      <c r="C2285" s="84" t="s">
        <v>1552</v>
      </c>
      <c r="D2285" s="84" t="s">
        <v>1558</v>
      </c>
      <c r="E2285" s="84" t="s">
        <v>50</v>
      </c>
      <c r="F2285" s="85">
        <v>1</v>
      </c>
      <c r="G2285" s="86" t="s">
        <v>10103</v>
      </c>
      <c r="H2285" s="86" t="s">
        <v>14</v>
      </c>
      <c r="I2285" s="87">
        <f>VLOOKUP(A2285,'[2]AJUSTE DE VALOR AN_11.5_MED_VIG'!$A$6:$I$6297,9,0)</f>
        <v>1.6313327900129542</v>
      </c>
    </row>
    <row r="2286" s="81" customFormat="1" ht="15" customHeight="1">
      <c r="A2286" s="82">
        <v>90258517</v>
      </c>
      <c r="B2286" s="83">
        <v>20</v>
      </c>
      <c r="C2286" s="84" t="s">
        <v>3473</v>
      </c>
      <c r="D2286" s="84" t="s">
        <v>3473</v>
      </c>
      <c r="E2286" s="84" t="s">
        <v>1221</v>
      </c>
      <c r="F2286" s="85">
        <v>1</v>
      </c>
      <c r="G2286" s="86" t="s">
        <v>10103</v>
      </c>
      <c r="H2286" s="86" t="s">
        <v>14</v>
      </c>
      <c r="I2286" s="87">
        <f>VLOOKUP(A2286,'[2]AJUSTE DE VALOR AN_11.5_MED_VIG'!$A$6:$I$6297,9,0)</f>
        <v>2.4876586130529574</v>
      </c>
    </row>
    <row r="2287" s="81" customFormat="1" ht="15" customHeight="1">
      <c r="A2287" s="82">
        <v>92460933</v>
      </c>
      <c r="B2287" s="83">
        <v>20</v>
      </c>
      <c r="C2287" s="84" t="s">
        <v>5660</v>
      </c>
      <c r="D2287" s="84" t="s">
        <v>5661</v>
      </c>
      <c r="E2287" s="84" t="s">
        <v>154</v>
      </c>
      <c r="F2287" s="85">
        <v>100</v>
      </c>
      <c r="G2287" s="86" t="s">
        <v>10116</v>
      </c>
      <c r="H2287" s="86" t="s">
        <v>19</v>
      </c>
      <c r="I2287" s="87">
        <f>VLOOKUP(A2287,'[2]AJUSTE DE VALOR AN_11.5_MED_VIG'!$A$6:$I$6297,9,0)</f>
        <v>0.29850508648913587</v>
      </c>
    </row>
    <row r="2288" s="81" customFormat="1" ht="15" customHeight="1">
      <c r="A2288" s="82">
        <v>92454577</v>
      </c>
      <c r="B2288" s="83">
        <v>20</v>
      </c>
      <c r="C2288" s="84" t="s">
        <v>5531</v>
      </c>
      <c r="D2288" s="84" t="s">
        <v>5532</v>
      </c>
      <c r="E2288" s="84" t="s">
        <v>21</v>
      </c>
      <c r="F2288" s="85">
        <v>1</v>
      </c>
      <c r="G2288" s="86" t="s">
        <v>436</v>
      </c>
      <c r="H2288" s="86" t="s">
        <v>14</v>
      </c>
      <c r="I2288" s="87">
        <f>VLOOKUP(A2288,'[2]AJUSTE DE VALOR AN_11.5_MED_VIG'!$A$6:$I$6297,9,0)</f>
        <v>1.6414083999748015</v>
      </c>
    </row>
    <row r="2289" s="81" customFormat="1" ht="15" customHeight="1">
      <c r="A2289" s="82">
        <v>92252494</v>
      </c>
      <c r="B2289" s="83">
        <v>20</v>
      </c>
      <c r="C2289" s="84" t="s">
        <v>7239</v>
      </c>
      <c r="D2289" s="84" t="s">
        <v>7240</v>
      </c>
      <c r="E2289" s="84" t="s">
        <v>69</v>
      </c>
      <c r="F2289" s="85">
        <v>50</v>
      </c>
      <c r="G2289" s="86" t="s">
        <v>10077</v>
      </c>
      <c r="H2289" s="86" t="s">
        <v>19</v>
      </c>
      <c r="I2289" s="87">
        <f>VLOOKUP(A2289,'[2]AJUSTE DE VALOR AN_11.5_MED_VIG'!$A$6:$I$6297,9,0)</f>
        <v>0.95512038022485435</v>
      </c>
    </row>
    <row r="2290" s="81" customFormat="1" ht="15" customHeight="1">
      <c r="A2290" s="82">
        <v>90196830</v>
      </c>
      <c r="B2290" s="83">
        <v>20</v>
      </c>
      <c r="C2290" s="84" t="s">
        <v>3134</v>
      </c>
      <c r="D2290" s="84" t="s">
        <v>3136</v>
      </c>
      <c r="E2290" s="84" t="s">
        <v>720</v>
      </c>
      <c r="F2290" s="85">
        <v>1</v>
      </c>
      <c r="G2290" s="86" t="s">
        <v>436</v>
      </c>
      <c r="H2290" s="86" t="s">
        <v>14</v>
      </c>
      <c r="I2290" s="87">
        <f>VLOOKUP(A2290,'[2]AJUSTE DE VALOR AN_11.5_MED_VIG'!$A$6:$I$6297,9,0)</f>
        <v>1.626484763919243</v>
      </c>
    </row>
    <row r="2291" s="81" customFormat="1" ht="15" customHeight="1">
      <c r="A2291" s="82">
        <v>90168607</v>
      </c>
      <c r="B2291" s="83">
        <v>20</v>
      </c>
      <c r="C2291" s="84" t="s">
        <v>1514</v>
      </c>
      <c r="D2291" s="84" t="s">
        <v>1515</v>
      </c>
      <c r="E2291" s="84" t="s">
        <v>92</v>
      </c>
      <c r="F2291" s="85">
        <v>1</v>
      </c>
      <c r="G2291" s="86" t="s">
        <v>10103</v>
      </c>
      <c r="H2291" s="86" t="s">
        <v>14</v>
      </c>
      <c r="I2291" s="87">
        <f>VLOOKUP(A2291,'[2]AJUSTE DE VALOR AN_11.5_MED_VIG'!$A$6:$I$6297,9,0)</f>
        <v>43.813626080857254</v>
      </c>
    </row>
    <row r="2292" s="81" customFormat="1" ht="15" customHeight="1">
      <c r="A2292" s="82">
        <v>90235401</v>
      </c>
      <c r="B2292" s="83">
        <v>20</v>
      </c>
      <c r="C2292" s="84" t="s">
        <v>3487</v>
      </c>
      <c r="D2292" s="84" t="s">
        <v>3487</v>
      </c>
      <c r="E2292" s="84" t="s">
        <v>590</v>
      </c>
      <c r="F2292" s="85">
        <v>1</v>
      </c>
      <c r="G2292" s="86" t="s">
        <v>10103</v>
      </c>
      <c r="H2292" s="86" t="s">
        <v>14</v>
      </c>
      <c r="I2292" s="87">
        <f>VLOOKUP(A2292,'[2]AJUSTE DE VALOR AN_11.5_MED_VIG'!$A$6:$I$6297,9,0)</f>
        <v>0.37332096598393272</v>
      </c>
    </row>
    <row r="2293" s="81" customFormat="1" ht="15" customHeight="1">
      <c r="A2293" s="82">
        <v>92471994</v>
      </c>
      <c r="B2293" s="83">
        <v>20</v>
      </c>
      <c r="C2293" s="84" t="s">
        <v>3961</v>
      </c>
      <c r="D2293" s="84" t="s">
        <v>3963</v>
      </c>
      <c r="E2293" s="84" t="s">
        <v>440</v>
      </c>
      <c r="F2293" s="85">
        <v>1</v>
      </c>
      <c r="G2293" s="86" t="s">
        <v>436</v>
      </c>
      <c r="H2293" s="86" t="s">
        <v>14</v>
      </c>
      <c r="I2293" s="87">
        <f>VLOOKUP(A2293,'[2]AJUSTE DE VALOR AN_11.5_MED_VIG'!$A$6:$I$6297,9,0)</f>
        <v>2.1534595399561911</v>
      </c>
    </row>
    <row r="2294" s="81" customFormat="1" ht="15" customHeight="1">
      <c r="A2294" s="82">
        <v>92460682</v>
      </c>
      <c r="B2294" s="83">
        <v>20</v>
      </c>
      <c r="C2294" s="84" t="s">
        <v>6763</v>
      </c>
      <c r="D2294" s="84" t="s">
        <v>6764</v>
      </c>
      <c r="E2294" s="84" t="s">
        <v>414</v>
      </c>
      <c r="F2294" s="85">
        <v>1</v>
      </c>
      <c r="G2294" s="86" t="s">
        <v>10103</v>
      </c>
      <c r="H2294" s="86" t="s">
        <v>14</v>
      </c>
      <c r="I2294" s="87">
        <f>VLOOKUP(A2294,'[2]AJUSTE DE VALOR AN_11.5_MED_VIG'!$A$6:$I$6297,9,0)</f>
        <v>0.98725492207688792</v>
      </c>
    </row>
    <row r="2295" s="81" customFormat="1" ht="15" customHeight="1">
      <c r="A2295" s="82">
        <v>90288289</v>
      </c>
      <c r="B2295" s="83">
        <v>20</v>
      </c>
      <c r="C2295" s="84" t="s">
        <v>799</v>
      </c>
      <c r="D2295" s="84" t="s">
        <v>800</v>
      </c>
      <c r="E2295" s="84" t="s">
        <v>26</v>
      </c>
      <c r="F2295" s="85">
        <v>1</v>
      </c>
      <c r="G2295" s="86" t="s">
        <v>10036</v>
      </c>
      <c r="H2295" s="86" t="s">
        <v>14</v>
      </c>
      <c r="I2295" s="87">
        <f>VLOOKUP(A2295,'[2]AJUSTE DE VALOR AN_11.5_MED_VIG'!$A$6:$I$6297,9,0)</f>
        <v>36.122138101127263</v>
      </c>
    </row>
    <row r="2296" s="81" customFormat="1" ht="15" customHeight="1">
      <c r="A2296" s="82">
        <v>90256670</v>
      </c>
      <c r="B2296" s="83">
        <v>20</v>
      </c>
      <c r="C2296" s="84" t="s">
        <v>789</v>
      </c>
      <c r="D2296" s="84" t="s">
        <v>789</v>
      </c>
      <c r="E2296" s="84" t="s">
        <v>244</v>
      </c>
      <c r="F2296" s="85">
        <v>1</v>
      </c>
      <c r="G2296" s="86" t="s">
        <v>64</v>
      </c>
      <c r="H2296" s="86" t="s">
        <v>14</v>
      </c>
      <c r="I2296" s="87">
        <f>VLOOKUP(A2296,'[2]AJUSTE DE VALOR AN_11.5_MED_VIG'!$A$6:$I$6297,9,0)</f>
        <v>0.90136609142906732</v>
      </c>
    </row>
    <row r="2297" s="81" customFormat="1" ht="15" customHeight="1">
      <c r="A2297" s="82">
        <v>90185927</v>
      </c>
      <c r="B2297" s="83">
        <v>20</v>
      </c>
      <c r="C2297" s="84" t="s">
        <v>4322</v>
      </c>
      <c r="D2297" s="84" t="s">
        <v>4323</v>
      </c>
      <c r="E2297" s="84" t="s">
        <v>146</v>
      </c>
      <c r="F2297" s="85">
        <v>60</v>
      </c>
      <c r="G2297" s="86" t="s">
        <v>10077</v>
      </c>
      <c r="H2297" s="86" t="s">
        <v>19</v>
      </c>
      <c r="I2297" s="87">
        <f>VLOOKUP(A2297,'[2]AJUSTE DE VALOR AN_11.5_MED_VIG'!$A$6:$I$6297,9,0)</f>
        <v>0.3454866551676648</v>
      </c>
    </row>
    <row r="2298" s="81" customFormat="1" ht="15" customHeight="1">
      <c r="A2298" s="82">
        <v>92258700</v>
      </c>
      <c r="B2298" s="83">
        <v>20</v>
      </c>
      <c r="C2298" s="84" t="s">
        <v>861</v>
      </c>
      <c r="D2298" s="84" t="s">
        <v>862</v>
      </c>
      <c r="E2298" s="84" t="s">
        <v>235</v>
      </c>
      <c r="F2298" s="85">
        <v>1</v>
      </c>
      <c r="G2298" s="86" t="s">
        <v>436</v>
      </c>
      <c r="H2298" s="86" t="s">
        <v>14</v>
      </c>
      <c r="I2298" s="87">
        <f>VLOOKUP(A2298,'[2]AJUSTE DE VALOR AN_11.5_MED_VIG'!$A$6:$I$6297,9,0)</f>
        <v>2.9458557259972959</v>
      </c>
    </row>
    <row r="2299" s="81" customFormat="1" ht="15" customHeight="1">
      <c r="A2299" s="82">
        <v>90257022</v>
      </c>
      <c r="B2299" s="83">
        <v>20</v>
      </c>
      <c r="C2299" s="84" t="s">
        <v>352</v>
      </c>
      <c r="D2299" s="84" t="s">
        <v>353</v>
      </c>
      <c r="E2299" s="84" t="s">
        <v>354</v>
      </c>
      <c r="F2299" s="85">
        <v>1</v>
      </c>
      <c r="G2299" s="86" t="s">
        <v>13</v>
      </c>
      <c r="H2299" s="86" t="s">
        <v>14</v>
      </c>
      <c r="I2299" s="87">
        <f>VLOOKUP(A2299,'[2]AJUSTE DE VALOR AN_11.5_MED_VIG'!$A$6:$I$6297,9,0)</f>
        <v>26.860858366744225</v>
      </c>
    </row>
    <row r="2300" s="81" customFormat="1" ht="15" customHeight="1">
      <c r="A2300" s="82">
        <v>92456928</v>
      </c>
      <c r="B2300" s="83">
        <v>20</v>
      </c>
      <c r="C2300" s="84" t="s">
        <v>40</v>
      </c>
      <c r="D2300" s="84" t="s">
        <v>40</v>
      </c>
      <c r="E2300" s="84" t="s">
        <v>39</v>
      </c>
      <c r="F2300" s="85">
        <v>120</v>
      </c>
      <c r="G2300" s="86" t="s">
        <v>18</v>
      </c>
      <c r="H2300" s="86" t="s">
        <v>19</v>
      </c>
      <c r="I2300" s="87">
        <f>VLOOKUP(A2300,'[2]AJUSTE DE VALOR AN_11.5_MED_VIG'!$A$6:$I$6297,9,0)</f>
        <v>0.19417448924746514</v>
      </c>
    </row>
    <row r="2301" s="81" customFormat="1" ht="15" customHeight="1">
      <c r="A2301" s="82">
        <v>92470807</v>
      </c>
      <c r="B2301" s="83">
        <v>20</v>
      </c>
      <c r="C2301" s="84" t="s">
        <v>8199</v>
      </c>
      <c r="D2301" s="84" t="s">
        <v>8200</v>
      </c>
      <c r="E2301" s="84" t="s">
        <v>633</v>
      </c>
      <c r="F2301" s="85">
        <v>1</v>
      </c>
      <c r="G2301" s="86" t="s">
        <v>10103</v>
      </c>
      <c r="H2301" s="86" t="s">
        <v>14</v>
      </c>
      <c r="I2301" s="87">
        <f>VLOOKUP(A2301,'[2]AJUSTE DE VALOR AN_11.5_MED_VIG'!$A$6:$I$6297,9,0)</f>
        <v>3.515399334492348</v>
      </c>
    </row>
    <row r="2302" s="81" customFormat="1" ht="15" customHeight="1">
      <c r="A2302" s="82">
        <v>90219589</v>
      </c>
      <c r="B2302" s="83">
        <v>20</v>
      </c>
      <c r="C2302" s="84" t="s">
        <v>5677</v>
      </c>
      <c r="D2302" s="84" t="s">
        <v>5678</v>
      </c>
      <c r="E2302" s="84" t="s">
        <v>69</v>
      </c>
      <c r="F2302" s="85">
        <v>1</v>
      </c>
      <c r="G2302" s="86" t="s">
        <v>10103</v>
      </c>
      <c r="H2302" s="86" t="s">
        <v>14</v>
      </c>
      <c r="I2302" s="87">
        <f>VLOOKUP(A2302,'[2]AJUSTE DE VALOR AN_11.5_MED_VIG'!$A$6:$I$6297,9,0)</f>
        <v>0.46242406224559685</v>
      </c>
    </row>
    <row r="2303" s="81" customFormat="1" ht="15" customHeight="1">
      <c r="A2303" s="82">
        <v>92380182</v>
      </c>
      <c r="B2303" s="83">
        <v>20</v>
      </c>
      <c r="C2303" s="84" t="s">
        <v>4739</v>
      </c>
      <c r="D2303" s="84" t="s">
        <v>4740</v>
      </c>
      <c r="E2303" s="84" t="s">
        <v>703</v>
      </c>
      <c r="F2303" s="85">
        <v>30</v>
      </c>
      <c r="G2303" s="86" t="s">
        <v>10077</v>
      </c>
      <c r="H2303" s="86" t="s">
        <v>19</v>
      </c>
      <c r="I2303" s="87">
        <f>VLOOKUP(A2303,'[2]AJUSTE DE VALOR AN_11.5_MED_VIG'!$A$6:$I$6297,9,0)</f>
        <v>1.0364599655029945</v>
      </c>
    </row>
    <row r="2304" s="81" customFormat="1" ht="15" customHeight="1">
      <c r="A2304" s="82">
        <v>90260015</v>
      </c>
      <c r="B2304" s="83">
        <v>20</v>
      </c>
      <c r="C2304" s="84" t="s">
        <v>4557</v>
      </c>
      <c r="D2304" s="84" t="s">
        <v>4558</v>
      </c>
      <c r="E2304" s="84" t="s">
        <v>78</v>
      </c>
      <c r="F2304" s="85">
        <v>1</v>
      </c>
      <c r="G2304" s="86" t="s">
        <v>10103</v>
      </c>
      <c r="H2304" s="86" t="s">
        <v>14</v>
      </c>
      <c r="I2304" s="87">
        <f>VLOOKUP(A2304,'[2]AJUSTE DE VALOR AN_11.5_MED_VIG'!$A$6:$I$6297,9,0)</f>
        <v>0.26696696081137739</v>
      </c>
    </row>
    <row r="2305" s="81" customFormat="1" ht="15" customHeight="1">
      <c r="A2305" s="82">
        <v>90259637</v>
      </c>
      <c r="B2305" s="83">
        <v>20</v>
      </c>
      <c r="C2305" s="84" t="s">
        <v>5963</v>
      </c>
      <c r="D2305" s="84" t="s">
        <v>5963</v>
      </c>
      <c r="E2305" s="84" t="s">
        <v>244</v>
      </c>
      <c r="F2305" s="85">
        <v>1</v>
      </c>
      <c r="G2305" s="86" t="s">
        <v>64</v>
      </c>
      <c r="H2305" s="86" t="s">
        <v>14</v>
      </c>
      <c r="I2305" s="87">
        <f>VLOOKUP(A2305,'[2]AJUSTE DE VALOR AN_11.5_MED_VIG'!$A$6:$I$6297,9,0)</f>
        <v>2.6514705093398492</v>
      </c>
    </row>
    <row r="2306" s="81" customFormat="1" ht="15" customHeight="1">
      <c r="A2306" s="82">
        <v>90345053</v>
      </c>
      <c r="B2306" s="83">
        <v>20</v>
      </c>
      <c r="C2306" s="84" t="s">
        <v>4610</v>
      </c>
      <c r="D2306" s="84" t="s">
        <v>4611</v>
      </c>
      <c r="E2306" s="84" t="s">
        <v>69</v>
      </c>
      <c r="F2306" s="85">
        <v>100</v>
      </c>
      <c r="G2306" s="86" t="s">
        <v>18</v>
      </c>
      <c r="H2306" s="86" t="s">
        <v>19</v>
      </c>
      <c r="I2306" s="87">
        <f>VLOOKUP(A2306,'[2]AJUSTE DE VALOR AN_11.5_MED_VIG'!$A$6:$I$6297,9,0)</f>
        <v>0.12950310738735255</v>
      </c>
    </row>
    <row r="2307" s="81" customFormat="1" ht="15" customHeight="1">
      <c r="A2307" s="82">
        <v>92444571</v>
      </c>
      <c r="B2307" s="83">
        <v>20</v>
      </c>
      <c r="C2307" s="84" t="s">
        <v>1369</v>
      </c>
      <c r="D2307" s="84" t="s">
        <v>1370</v>
      </c>
      <c r="E2307" s="84" t="s">
        <v>1371</v>
      </c>
      <c r="F2307" s="85">
        <v>1</v>
      </c>
      <c r="G2307" s="86" t="s">
        <v>13</v>
      </c>
      <c r="H2307" s="86" t="s">
        <v>14</v>
      </c>
      <c r="I2307" s="87">
        <f>VLOOKUP(A2307,'[2]AJUSTE DE VALOR AN_11.5_MED_VIG'!$A$6:$I$6297,9,0)</f>
        <v>52.681907982517544</v>
      </c>
    </row>
    <row r="2308" s="81" customFormat="1" ht="15" customHeight="1">
      <c r="A2308" s="82">
        <v>90180488</v>
      </c>
      <c r="B2308" s="83">
        <v>20</v>
      </c>
      <c r="C2308" s="84" t="s">
        <v>1599</v>
      </c>
      <c r="D2308" s="84" t="s">
        <v>1599</v>
      </c>
      <c r="E2308" s="84" t="s">
        <v>24</v>
      </c>
      <c r="F2308" s="85">
        <v>1</v>
      </c>
      <c r="G2308" s="86" t="s">
        <v>10103</v>
      </c>
      <c r="H2308" s="86" t="s">
        <v>14</v>
      </c>
      <c r="I2308" s="87">
        <f>VLOOKUP(A2308,'[2]AJUSTE DE VALOR AN_11.5_MED_VIG'!$A$6:$I$6297,9,0)</f>
        <v>0.4684022805969868</v>
      </c>
    </row>
    <row r="2309" s="81" customFormat="1" ht="15" customHeight="1">
      <c r="A2309" s="82">
        <v>90408020</v>
      </c>
      <c r="B2309" s="83">
        <v>20</v>
      </c>
      <c r="C2309" s="84" t="s">
        <v>8631</v>
      </c>
      <c r="D2309" s="84" t="s">
        <v>8632</v>
      </c>
      <c r="E2309" s="84" t="s">
        <v>69</v>
      </c>
      <c r="F2309" s="85">
        <v>1</v>
      </c>
      <c r="G2309" s="86" t="s">
        <v>436</v>
      </c>
      <c r="H2309" s="86" t="s">
        <v>14</v>
      </c>
      <c r="I2309" s="87">
        <f>VLOOKUP(A2309,'[2]AJUSTE DE VALOR AN_11.5_MED_VIG'!$A$6:$I$6297,9,0)</f>
        <v>2.4730616258064519</v>
      </c>
    </row>
    <row r="2310" s="81" customFormat="1" ht="15" customHeight="1">
      <c r="A2310" s="82">
        <v>92426883</v>
      </c>
      <c r="B2310" s="83">
        <v>20</v>
      </c>
      <c r="C2310" s="84" t="s">
        <v>8444</v>
      </c>
      <c r="D2310" s="84" t="s">
        <v>8445</v>
      </c>
      <c r="E2310" s="84" t="s">
        <v>720</v>
      </c>
      <c r="F2310" s="85">
        <v>1</v>
      </c>
      <c r="G2310" s="86" t="s">
        <v>10103</v>
      </c>
      <c r="H2310" s="86" t="s">
        <v>14</v>
      </c>
      <c r="I2310" s="87">
        <f>VLOOKUP(A2310,'[2]AJUSTE DE VALOR AN_11.5_MED_VIG'!$A$6:$I$6297,9,0)</f>
        <v>3.0024853682098405</v>
      </c>
    </row>
    <row r="2311" s="81" customFormat="1" ht="15" customHeight="1">
      <c r="A2311" s="82">
        <v>92250092</v>
      </c>
      <c r="B2311" s="83">
        <v>20</v>
      </c>
      <c r="C2311" s="84" t="s">
        <v>8896</v>
      </c>
      <c r="D2311" s="84" t="s">
        <v>8896</v>
      </c>
      <c r="E2311" s="84" t="s">
        <v>502</v>
      </c>
      <c r="F2311" s="85">
        <v>1</v>
      </c>
      <c r="G2311" s="86" t="s">
        <v>64</v>
      </c>
      <c r="H2311" s="86" t="s">
        <v>14</v>
      </c>
      <c r="I2311" s="87">
        <f>VLOOKUP(A2311,'[2]AJUSTE DE VALOR AN_11.5_MED_VIG'!$A$6:$I$6297,9,0)</f>
        <v>0.57247702209164275</v>
      </c>
    </row>
    <row r="2312" s="81" customFormat="1" ht="15" customHeight="1">
      <c r="A2312" s="82">
        <v>90227816</v>
      </c>
      <c r="B2312" s="83">
        <v>20</v>
      </c>
      <c r="C2312" s="84" t="s">
        <v>2509</v>
      </c>
      <c r="D2312" s="84" t="s">
        <v>2509</v>
      </c>
      <c r="E2312" s="84" t="s">
        <v>561</v>
      </c>
      <c r="F2312" s="85">
        <v>1</v>
      </c>
      <c r="G2312" s="86" t="s">
        <v>64</v>
      </c>
      <c r="H2312" s="86" t="s">
        <v>14</v>
      </c>
      <c r="I2312" s="87">
        <f>VLOOKUP(A2312,'[2]AJUSTE DE VALOR AN_11.5_MED_VIG'!$A$6:$I$6297,9,0)</f>
        <v>0.48326344090835022</v>
      </c>
    </row>
    <row r="2313" s="81" customFormat="1" ht="15" customHeight="1">
      <c r="A2313" s="82">
        <v>92375820</v>
      </c>
      <c r="B2313" s="83">
        <v>20</v>
      </c>
      <c r="C2313" s="84" t="s">
        <v>4561</v>
      </c>
      <c r="D2313" s="84" t="s">
        <v>4562</v>
      </c>
      <c r="E2313" s="84" t="s">
        <v>492</v>
      </c>
      <c r="F2313" s="85">
        <v>1</v>
      </c>
      <c r="G2313" s="86" t="s">
        <v>10103</v>
      </c>
      <c r="H2313" s="86" t="s">
        <v>14</v>
      </c>
      <c r="I2313" s="87">
        <f>VLOOKUP(A2313,'[2]AJUSTE DE VALOR AN_11.5_MED_VIG'!$A$6:$I$6297,9,0)</f>
        <v>2.5577153347278352</v>
      </c>
    </row>
    <row r="2314" s="81" customFormat="1" ht="15" customHeight="1">
      <c r="A2314" s="82">
        <v>90233786</v>
      </c>
      <c r="B2314" s="83">
        <v>20</v>
      </c>
      <c r="C2314" s="84" t="s">
        <v>4269</v>
      </c>
      <c r="D2314" s="84" t="s">
        <v>4273</v>
      </c>
      <c r="E2314" s="84" t="s">
        <v>169</v>
      </c>
      <c r="F2314" s="85">
        <v>1</v>
      </c>
      <c r="G2314" s="86" t="s">
        <v>10103</v>
      </c>
      <c r="H2314" s="86" t="s">
        <v>14</v>
      </c>
      <c r="I2314" s="87">
        <f>VLOOKUP(A2314,'[2]AJUSTE DE VALOR AN_11.5_MED_VIG'!$A$6:$I$6297,9,0)</f>
        <v>0.32935597198521427</v>
      </c>
    </row>
    <row r="2315" s="81" customFormat="1" ht="15" customHeight="1">
      <c r="A2315" s="82">
        <v>90185951</v>
      </c>
      <c r="B2315" s="83">
        <v>20</v>
      </c>
      <c r="C2315" s="84" t="s">
        <v>4160</v>
      </c>
      <c r="D2315" s="84" t="s">
        <v>4161</v>
      </c>
      <c r="E2315" s="84" t="s">
        <v>146</v>
      </c>
      <c r="F2315" s="85">
        <v>1</v>
      </c>
      <c r="G2315" s="86" t="s">
        <v>64</v>
      </c>
      <c r="H2315" s="86" t="s">
        <v>14</v>
      </c>
      <c r="I2315" s="87">
        <f>VLOOKUP(A2315,'[2]AJUSTE DE VALOR AN_11.5_MED_VIG'!$A$6:$I$6297,9,0)</f>
        <v>1.2674318614492139</v>
      </c>
    </row>
    <row r="2316" s="81" customFormat="1" ht="15" customHeight="1">
      <c r="A2316" s="82">
        <v>92437311</v>
      </c>
      <c r="B2316" s="83">
        <v>20</v>
      </c>
      <c r="C2316" s="84" t="s">
        <v>1978</v>
      </c>
      <c r="D2316" s="84" t="s">
        <v>1979</v>
      </c>
      <c r="E2316" s="84" t="s">
        <v>235</v>
      </c>
      <c r="F2316" s="85">
        <v>50</v>
      </c>
      <c r="G2316" s="86" t="s">
        <v>18</v>
      </c>
      <c r="H2316" s="86" t="s">
        <v>19</v>
      </c>
      <c r="I2316" s="87">
        <f>VLOOKUP(A2316,'[2]AJUSTE DE VALOR AN_11.5_MED_VIG'!$A$6:$I$6297,9,0)</f>
        <v>2.2450325393682249</v>
      </c>
    </row>
    <row r="2317" s="81" customFormat="1" ht="15" customHeight="1">
      <c r="A2317" s="82">
        <v>92410081</v>
      </c>
      <c r="B2317" s="83">
        <v>20</v>
      </c>
      <c r="C2317" s="84" t="s">
        <v>6736</v>
      </c>
      <c r="D2317" s="84" t="s">
        <v>6737</v>
      </c>
      <c r="E2317" s="84" t="s">
        <v>414</v>
      </c>
      <c r="F2317" s="85">
        <v>1</v>
      </c>
      <c r="G2317" s="86" t="s">
        <v>10103</v>
      </c>
      <c r="H2317" s="86" t="s">
        <v>14</v>
      </c>
      <c r="I2317" s="87">
        <f>VLOOKUP(A2317,'[2]AJUSTE DE VALOR AN_11.5_MED_VIG'!$A$6:$I$6297,9,0)</f>
        <v>0.58110959729931966</v>
      </c>
    </row>
    <row r="2318" s="81" customFormat="1" ht="15" customHeight="1">
      <c r="A2318" s="82">
        <v>90702034</v>
      </c>
      <c r="B2318" s="83">
        <v>20</v>
      </c>
      <c r="C2318" s="84" t="s">
        <v>3746</v>
      </c>
      <c r="D2318" s="84" t="s">
        <v>3747</v>
      </c>
      <c r="E2318" s="84" t="s">
        <v>43</v>
      </c>
      <c r="F2318" s="85">
        <v>120</v>
      </c>
      <c r="G2318" s="86" t="s">
        <v>18</v>
      </c>
      <c r="H2318" s="86" t="s">
        <v>19</v>
      </c>
      <c r="I2318" s="87">
        <f>VLOOKUP(A2318,'[2]AJUSTE DE VALOR AN_11.5_MED_VIG'!$A$6:$I$6297,9,0)</f>
        <v>0.25896806984009652</v>
      </c>
    </row>
    <row r="2319" s="81" customFormat="1" ht="15" customHeight="1">
      <c r="A2319" s="82">
        <v>90304586</v>
      </c>
      <c r="B2319" s="83">
        <v>20</v>
      </c>
      <c r="C2319" s="84" t="s">
        <v>1261</v>
      </c>
      <c r="D2319" s="84" t="s">
        <v>1261</v>
      </c>
      <c r="E2319" s="84" t="s">
        <v>563</v>
      </c>
      <c r="F2319" s="85">
        <v>1</v>
      </c>
      <c r="G2319" s="86" t="s">
        <v>64</v>
      </c>
      <c r="H2319" s="86" t="s">
        <v>14</v>
      </c>
      <c r="I2319" s="87">
        <f>VLOOKUP(A2319,'[2]AJUSTE DE VALOR AN_11.5_MED_VIG'!$A$6:$I$6297,9,0)</f>
        <v>0.62452994908515502</v>
      </c>
    </row>
    <row r="2320" s="81" customFormat="1" ht="15" customHeight="1">
      <c r="A2320" s="82">
        <v>90249151</v>
      </c>
      <c r="B2320" s="83">
        <v>20</v>
      </c>
      <c r="C2320" s="84" t="s">
        <v>9227</v>
      </c>
      <c r="D2320" s="84" t="s">
        <v>9228</v>
      </c>
      <c r="E2320" s="84" t="s">
        <v>247</v>
      </c>
      <c r="F2320" s="85">
        <v>1</v>
      </c>
      <c r="G2320" s="86" t="s">
        <v>64</v>
      </c>
      <c r="H2320" s="86" t="s">
        <v>14</v>
      </c>
      <c r="I2320" s="87">
        <f>VLOOKUP(A2320,'[2]AJUSTE DE VALOR AN_11.5_MED_VIG'!$A$6:$I$6297,9,0)</f>
        <v>1.4800583097680264</v>
      </c>
    </row>
    <row r="2321" s="81" customFormat="1" ht="15" customHeight="1">
      <c r="A2321" s="82">
        <v>92433324</v>
      </c>
      <c r="B2321" s="83">
        <v>20</v>
      </c>
      <c r="C2321" s="84" t="s">
        <v>816</v>
      </c>
      <c r="D2321" s="84" t="s">
        <v>818</v>
      </c>
      <c r="E2321" s="84" t="s">
        <v>50</v>
      </c>
      <c r="F2321" s="85">
        <v>1</v>
      </c>
      <c r="G2321" s="86" t="s">
        <v>436</v>
      </c>
      <c r="H2321" s="86" t="s">
        <v>14</v>
      </c>
      <c r="I2321" s="87">
        <f>VLOOKUP(A2321,'[2]AJUSTE DE VALOR AN_11.5_MED_VIG'!$A$6:$I$6297,9,0)</f>
        <v>1.970464815026711</v>
      </c>
    </row>
    <row r="2322" s="81" customFormat="1" ht="15" customHeight="1">
      <c r="A2322" s="82">
        <v>90127854</v>
      </c>
      <c r="B2322" s="83">
        <v>20</v>
      </c>
      <c r="C2322" s="84" t="s">
        <v>3874</v>
      </c>
      <c r="D2322" s="84" t="s">
        <v>3875</v>
      </c>
      <c r="E2322" s="84" t="s">
        <v>21</v>
      </c>
      <c r="F2322" s="85">
        <v>1</v>
      </c>
      <c r="G2322" s="86" t="s">
        <v>436</v>
      </c>
      <c r="H2322" s="86" t="s">
        <v>14</v>
      </c>
      <c r="I2322" s="87">
        <f>VLOOKUP(A2322,'[2]AJUSTE DE VALOR AN_11.5_MED_VIG'!$A$6:$I$6297,9,0)</f>
        <v>4.0516162287844324</v>
      </c>
    </row>
    <row r="2323" s="81" customFormat="1" ht="15" customHeight="1">
      <c r="A2323" s="82">
        <v>90232607</v>
      </c>
      <c r="B2323" s="83">
        <v>20</v>
      </c>
      <c r="C2323" s="84" t="s">
        <v>7999</v>
      </c>
      <c r="D2323" s="84" t="s">
        <v>8000</v>
      </c>
      <c r="E2323" s="84" t="s">
        <v>440</v>
      </c>
      <c r="F2323" s="85">
        <v>1</v>
      </c>
      <c r="G2323" s="86" t="s">
        <v>10103</v>
      </c>
      <c r="H2323" s="86" t="s">
        <v>14</v>
      </c>
      <c r="I2323" s="87">
        <f>VLOOKUP(A2323,'[2]AJUSTE DE VALOR AN_11.5_MED_VIG'!$A$6:$I$6297,9,0)</f>
        <v>1.4245863298269013</v>
      </c>
    </row>
    <row r="2324" s="81" customFormat="1" ht="15" customHeight="1">
      <c r="A2324" s="82">
        <v>90180194</v>
      </c>
      <c r="B2324" s="83">
        <v>20</v>
      </c>
      <c r="C2324" s="84" t="s">
        <v>8139</v>
      </c>
      <c r="D2324" s="84" t="s">
        <v>8150</v>
      </c>
      <c r="E2324" s="84" t="s">
        <v>24</v>
      </c>
      <c r="F2324" s="85">
        <v>1</v>
      </c>
      <c r="G2324" s="86" t="s">
        <v>10103</v>
      </c>
      <c r="H2324" s="86" t="s">
        <v>14</v>
      </c>
      <c r="I2324" s="87">
        <f>VLOOKUP(A2324,'[2]AJUSTE DE VALOR AN_11.5_MED_VIG'!$A$6:$I$6297,9,0)</f>
        <v>0.99659722033720832</v>
      </c>
    </row>
    <row r="2325" s="81" customFormat="1" ht="15" customHeight="1">
      <c r="A2325" s="82">
        <v>90236866</v>
      </c>
      <c r="B2325" s="83">
        <v>20</v>
      </c>
      <c r="C2325" s="84" t="s">
        <v>4501</v>
      </c>
      <c r="D2325" s="84" t="s">
        <v>4501</v>
      </c>
      <c r="E2325" s="84" t="s">
        <v>29</v>
      </c>
      <c r="F2325" s="85">
        <v>1</v>
      </c>
      <c r="G2325" s="86" t="s">
        <v>10103</v>
      </c>
      <c r="H2325" s="86" t="s">
        <v>14</v>
      </c>
      <c r="I2325" s="87">
        <f>VLOOKUP(A2325,'[2]AJUSTE DE VALOR AN_11.5_MED_VIG'!$A$6:$I$6297,9,0)</f>
        <v>0.50311133999640689</v>
      </c>
    </row>
    <row r="2326" s="81" customFormat="1" ht="15" customHeight="1">
      <c r="A2326" s="82">
        <v>90886020</v>
      </c>
      <c r="B2326" s="83">
        <v>20</v>
      </c>
      <c r="C2326" s="84" t="s">
        <v>6868</v>
      </c>
      <c r="D2326" s="84" t="s">
        <v>6871</v>
      </c>
      <c r="E2326" s="84" t="s">
        <v>21</v>
      </c>
      <c r="F2326" s="85">
        <v>1</v>
      </c>
      <c r="G2326" s="86" t="s">
        <v>10103</v>
      </c>
      <c r="H2326" s="86" t="s">
        <v>14</v>
      </c>
      <c r="I2326" s="87">
        <f>VLOOKUP(A2326,'[2]AJUSTE DE VALOR AN_11.5_MED_VIG'!$A$6:$I$6297,9,0)</f>
        <v>1.0207423715807473</v>
      </c>
    </row>
    <row r="2327" s="81" customFormat="1" ht="15" customHeight="1">
      <c r="A2327" s="82">
        <v>90293932</v>
      </c>
      <c r="B2327" s="83">
        <v>20</v>
      </c>
      <c r="C2327" s="84" t="s">
        <v>2518</v>
      </c>
      <c r="D2327" s="84" t="s">
        <v>2519</v>
      </c>
      <c r="E2327" s="84" t="s">
        <v>26</v>
      </c>
      <c r="F2327" s="85">
        <v>150</v>
      </c>
      <c r="G2327" s="86" t="s">
        <v>18</v>
      </c>
      <c r="H2327" s="86" t="s">
        <v>19</v>
      </c>
      <c r="I2327" s="87">
        <f>VLOOKUP(A2327,'[2]AJUSTE DE VALOR AN_11.5_MED_VIG'!$A$6:$I$6297,9,0)</f>
        <v>6.4428512265611262e-002</v>
      </c>
    </row>
    <row r="2328" s="81" customFormat="1" ht="15" customHeight="1">
      <c r="A2328" s="82">
        <v>90205634</v>
      </c>
      <c r="B2328" s="83">
        <v>20</v>
      </c>
      <c r="C2328" s="84" t="s">
        <v>1048</v>
      </c>
      <c r="D2328" s="84" t="s">
        <v>1048</v>
      </c>
      <c r="E2328" s="84" t="s">
        <v>154</v>
      </c>
      <c r="F2328" s="85">
        <v>100</v>
      </c>
      <c r="G2328" s="86" t="s">
        <v>10116</v>
      </c>
      <c r="H2328" s="86" t="s">
        <v>19</v>
      </c>
      <c r="I2328" s="87">
        <f>VLOOKUP(A2328,'[2]AJUSTE DE VALOR AN_11.5_MED_VIG'!$A$6:$I$6297,9,0)</f>
        <v>8.3931070454935613e-002</v>
      </c>
    </row>
    <row r="2329" s="81" customFormat="1" ht="15" customHeight="1">
      <c r="A2329" s="82">
        <v>90153200</v>
      </c>
      <c r="B2329" s="83">
        <v>20</v>
      </c>
      <c r="C2329" s="84" t="s">
        <v>2903</v>
      </c>
      <c r="D2329" s="84" t="s">
        <v>2903</v>
      </c>
      <c r="E2329" s="84" t="s">
        <v>39</v>
      </c>
      <c r="F2329" s="85">
        <v>1</v>
      </c>
      <c r="G2329" s="86" t="s">
        <v>10103</v>
      </c>
      <c r="H2329" s="86" t="s">
        <v>14</v>
      </c>
      <c r="I2329" s="87">
        <f>VLOOKUP(A2329,'[2]AJUSTE DE VALOR AN_11.5_MED_VIG'!$A$6:$I$6297,9,0)</f>
        <v>2.6869670662472753</v>
      </c>
    </row>
    <row r="2330" s="81" customFormat="1" ht="15" customHeight="1">
      <c r="A2330" s="82">
        <v>90284364</v>
      </c>
      <c r="B2330" s="83">
        <v>20</v>
      </c>
      <c r="C2330" s="84" t="s">
        <v>2174</v>
      </c>
      <c r="D2330" s="84" t="s">
        <v>2174</v>
      </c>
      <c r="E2330" s="84" t="s">
        <v>69</v>
      </c>
      <c r="F2330" s="85">
        <v>1</v>
      </c>
      <c r="G2330" s="86" t="s">
        <v>10103</v>
      </c>
      <c r="H2330" s="86" t="s">
        <v>14</v>
      </c>
      <c r="I2330" s="87">
        <f>VLOOKUP(A2330,'[2]AJUSTE DE VALOR AN_11.5_MED_VIG'!$A$6:$I$6297,9,0)</f>
        <v>2.3954623435178735</v>
      </c>
    </row>
    <row r="2331" s="81" customFormat="1" ht="15" customHeight="1">
      <c r="A2331" s="82">
        <v>90257324</v>
      </c>
      <c r="B2331" s="83">
        <v>20</v>
      </c>
      <c r="C2331" s="84" t="s">
        <v>6774</v>
      </c>
      <c r="D2331" s="84" t="s">
        <v>6774</v>
      </c>
      <c r="E2331" s="84" t="s">
        <v>244</v>
      </c>
      <c r="F2331" s="85">
        <v>1</v>
      </c>
      <c r="G2331" s="86" t="s">
        <v>10103</v>
      </c>
      <c r="H2331" s="86" t="s">
        <v>14</v>
      </c>
      <c r="I2331" s="87">
        <f>VLOOKUP(A2331,'[2]AJUSTE DE VALOR AN_11.5_MED_VIG'!$A$6:$I$6297,9,0)</f>
        <v>0.51802315013254696</v>
      </c>
    </row>
    <row r="2332" s="81" customFormat="1" ht="15" customHeight="1">
      <c r="A2332" s="82">
        <v>90306457</v>
      </c>
      <c r="B2332" s="83">
        <v>20</v>
      </c>
      <c r="C2332" s="84" t="s">
        <v>2451</v>
      </c>
      <c r="D2332" s="84" t="s">
        <v>2460</v>
      </c>
      <c r="E2332" s="84" t="s">
        <v>536</v>
      </c>
      <c r="F2332" s="85">
        <v>1</v>
      </c>
      <c r="G2332" s="86" t="s">
        <v>10036</v>
      </c>
      <c r="H2332" s="86" t="s">
        <v>14</v>
      </c>
      <c r="I2332" s="87">
        <f>VLOOKUP(A2332,'[2]AJUSTE DE VALOR AN_11.5_MED_VIG'!$A$6:$I$6297,9,0)</f>
        <v>11.281674836202928</v>
      </c>
    </row>
    <row r="2333" s="81" customFormat="1" ht="15" customHeight="1">
      <c r="A2333" s="82">
        <v>92382703</v>
      </c>
      <c r="B2333" s="83">
        <v>20</v>
      </c>
      <c r="C2333" s="84" t="s">
        <v>2789</v>
      </c>
      <c r="D2333" s="84" t="s">
        <v>2790</v>
      </c>
      <c r="E2333" s="84" t="s">
        <v>455</v>
      </c>
      <c r="F2333" s="85">
        <v>1</v>
      </c>
      <c r="G2333" s="86" t="s">
        <v>10103</v>
      </c>
      <c r="H2333" s="86" t="s">
        <v>14</v>
      </c>
      <c r="I2333" s="87">
        <f>VLOOKUP(A2333,'[2]AJUSTE DE VALOR AN_11.5_MED_VIG'!$A$6:$I$6297,9,0)</f>
        <v>0.69970158918776892</v>
      </c>
    </row>
    <row r="2334" s="81" customFormat="1" ht="15" customHeight="1">
      <c r="A2334" s="82">
        <v>90193113</v>
      </c>
      <c r="B2334" s="83">
        <v>20</v>
      </c>
      <c r="C2334" s="84" t="s">
        <v>5690</v>
      </c>
      <c r="D2334" s="84" t="s">
        <v>5691</v>
      </c>
      <c r="E2334" s="84" t="s">
        <v>492</v>
      </c>
      <c r="F2334" s="85">
        <v>1</v>
      </c>
      <c r="G2334" s="86" t="s">
        <v>10103</v>
      </c>
      <c r="H2334" s="86" t="s">
        <v>14</v>
      </c>
      <c r="I2334" s="87">
        <f>VLOOKUP(A2334,'[2]AJUSTE DE VALOR AN_11.5_MED_VIG'!$A$6:$I$6297,9,0)</f>
        <v>0.95654974813376836</v>
      </c>
    </row>
    <row r="2335" s="81" customFormat="1" ht="15" customHeight="1">
      <c r="A2335" s="82">
        <v>90240472</v>
      </c>
      <c r="B2335" s="83">
        <v>20</v>
      </c>
      <c r="C2335" s="84" t="s">
        <v>6140</v>
      </c>
      <c r="D2335" s="84" t="s">
        <v>6141</v>
      </c>
      <c r="E2335" s="84" t="s">
        <v>1742</v>
      </c>
      <c r="F2335" s="85">
        <v>300</v>
      </c>
      <c r="G2335" s="86" t="s">
        <v>10116</v>
      </c>
      <c r="H2335" s="86" t="s">
        <v>19</v>
      </c>
      <c r="I2335" s="87">
        <f>VLOOKUP(A2335,'[2]AJUSTE DE VALOR AN_11.5_MED_VIG'!$A$6:$I$6297,9,0)</f>
        <v>4.7821709302869567e-002</v>
      </c>
    </row>
    <row r="2336" s="81" customFormat="1" ht="15" customHeight="1">
      <c r="A2336" s="82">
        <v>90193083</v>
      </c>
      <c r="B2336" s="83">
        <v>20</v>
      </c>
      <c r="C2336" s="84" t="s">
        <v>4569</v>
      </c>
      <c r="D2336" s="84" t="s">
        <v>4570</v>
      </c>
      <c r="E2336" s="84" t="s">
        <v>492</v>
      </c>
      <c r="F2336" s="85">
        <v>1</v>
      </c>
      <c r="G2336" s="86" t="s">
        <v>10103</v>
      </c>
      <c r="H2336" s="86" t="s">
        <v>14</v>
      </c>
      <c r="I2336" s="87">
        <f>VLOOKUP(A2336,'[2]AJUSTE DE VALOR AN_11.5_MED_VIG'!$A$6:$I$6297,9,0)</f>
        <v>2.412022689078781</v>
      </c>
    </row>
    <row r="2337" s="81" customFormat="1" ht="15" customHeight="1">
      <c r="A2337" s="82">
        <v>92253636</v>
      </c>
      <c r="B2337" s="83">
        <v>20</v>
      </c>
      <c r="C2337" s="84" t="s">
        <v>4699</v>
      </c>
      <c r="D2337" s="84" t="s">
        <v>4704</v>
      </c>
      <c r="E2337" s="84" t="s">
        <v>36</v>
      </c>
      <c r="F2337" s="85">
        <v>1</v>
      </c>
      <c r="G2337" s="86" t="s">
        <v>64</v>
      </c>
      <c r="H2337" s="86" t="s">
        <v>14</v>
      </c>
      <c r="I2337" s="87">
        <f>VLOOKUP(A2337,'[2]AJUSTE DE VALOR AN_11.5_MED_VIG'!$A$6:$I$6297,9,0)</f>
        <v>2.930115064757604</v>
      </c>
    </row>
    <row r="2338" s="81" customFormat="1" ht="15" customHeight="1">
      <c r="A2338" s="82">
        <v>90132858</v>
      </c>
      <c r="B2338" s="83">
        <v>20</v>
      </c>
      <c r="C2338" s="84" t="s">
        <v>3589</v>
      </c>
      <c r="D2338" s="84" t="s">
        <v>3590</v>
      </c>
      <c r="E2338" s="84" t="s">
        <v>150</v>
      </c>
      <c r="F2338" s="85">
        <v>100</v>
      </c>
      <c r="G2338" s="86" t="s">
        <v>10116</v>
      </c>
      <c r="H2338" s="86" t="s">
        <v>19</v>
      </c>
      <c r="I2338" s="87">
        <f>VLOOKUP(A2338,'[2]AJUSTE DE VALOR AN_11.5_MED_VIG'!$A$6:$I$6297,9,0)</f>
        <v>0.44867447729305193</v>
      </c>
    </row>
    <row r="2339" s="81" customFormat="1" ht="15" customHeight="1">
      <c r="A2339" s="82">
        <v>90236378</v>
      </c>
      <c r="B2339" s="83">
        <v>20</v>
      </c>
      <c r="C2339" s="84" t="s">
        <v>1962</v>
      </c>
      <c r="D2339" s="84" t="s">
        <v>1962</v>
      </c>
      <c r="E2339" s="84" t="s">
        <v>836</v>
      </c>
      <c r="F2339" s="85">
        <v>1</v>
      </c>
      <c r="G2339" s="86" t="s">
        <v>13</v>
      </c>
      <c r="H2339" s="86" t="s">
        <v>14</v>
      </c>
      <c r="I2339" s="87">
        <f>VLOOKUP(A2339,'[2]AJUSTE DE VALOR AN_11.5_MED_VIG'!$A$6:$I$6297,9,0)</f>
        <v>25.227371632266397</v>
      </c>
    </row>
    <row r="2340" s="81" customFormat="1" ht="15" customHeight="1">
      <c r="A2340" s="85">
        <v>90910010</v>
      </c>
      <c r="B2340" s="83">
        <v>20</v>
      </c>
      <c r="C2340" s="84" t="s">
        <v>9743</v>
      </c>
      <c r="D2340" s="84" t="s">
        <v>9744</v>
      </c>
      <c r="E2340" s="84" t="s">
        <v>2405</v>
      </c>
      <c r="F2340" s="85">
        <v>1</v>
      </c>
      <c r="G2340" s="86" t="s">
        <v>10103</v>
      </c>
      <c r="H2340" s="86" t="s">
        <v>14</v>
      </c>
      <c r="I2340" s="87">
        <f>VLOOKUP(A2340,'[2]AJUSTE DE VALOR AN_11.5_MED_VIG'!$A$6:$I$6297,9,0)</f>
        <v>0.65953614326703103</v>
      </c>
    </row>
    <row r="2341" s="81" customFormat="1" ht="15" customHeight="1">
      <c r="A2341" s="82">
        <v>90153880</v>
      </c>
      <c r="B2341" s="83">
        <v>20</v>
      </c>
      <c r="C2341" s="84" t="s">
        <v>9074</v>
      </c>
      <c r="D2341" s="84" t="s">
        <v>9076</v>
      </c>
      <c r="E2341" s="84" t="s">
        <v>220</v>
      </c>
      <c r="F2341" s="85">
        <v>100</v>
      </c>
      <c r="G2341" s="86" t="s">
        <v>18</v>
      </c>
      <c r="H2341" s="86" t="s">
        <v>19</v>
      </c>
      <c r="I2341" s="87">
        <f>VLOOKUP(A2341,'[2]AJUSTE DE VALOR AN_11.5_MED_VIG'!$A$6:$I$6297,9,0)</f>
        <v>0.172555929</v>
      </c>
    </row>
    <row r="2342" s="81" customFormat="1" ht="15" customHeight="1">
      <c r="A2342" s="82">
        <v>92368549</v>
      </c>
      <c r="B2342" s="83">
        <v>20</v>
      </c>
      <c r="C2342" s="84" t="s">
        <v>6068</v>
      </c>
      <c r="D2342" s="84" t="s">
        <v>6069</v>
      </c>
      <c r="E2342" s="84" t="s">
        <v>36</v>
      </c>
      <c r="F2342" s="85">
        <v>10</v>
      </c>
      <c r="G2342" s="86" t="s">
        <v>10077</v>
      </c>
      <c r="H2342" s="86" t="s">
        <v>19</v>
      </c>
      <c r="I2342" s="87">
        <f>VLOOKUP(A2342,'[2]AJUSTE DE VALOR AN_11.5_MED_VIG'!$A$6:$I$6297,9,0)</f>
        <v>1.3505387429281446</v>
      </c>
    </row>
    <row r="2343" s="81" customFormat="1" ht="15" customHeight="1">
      <c r="A2343" s="82">
        <v>90274911</v>
      </c>
      <c r="B2343" s="83">
        <v>20</v>
      </c>
      <c r="C2343" s="84" t="s">
        <v>6372</v>
      </c>
      <c r="D2343" s="84" t="s">
        <v>6373</v>
      </c>
      <c r="E2343" s="84" t="s">
        <v>737</v>
      </c>
      <c r="F2343" s="85">
        <v>50</v>
      </c>
      <c r="G2343" s="86" t="s">
        <v>18</v>
      </c>
      <c r="H2343" s="86" t="s">
        <v>19</v>
      </c>
      <c r="I2343" s="87">
        <f>VLOOKUP(A2343,'[2]AJUSTE DE VALOR AN_11.5_MED_VIG'!$A$6:$I$6297,9,0)</f>
        <v>4.0231995774935863</v>
      </c>
    </row>
    <row r="2344" s="81" customFormat="1" ht="15" customHeight="1">
      <c r="A2344" s="82">
        <v>90181425</v>
      </c>
      <c r="B2344" s="83">
        <v>20</v>
      </c>
      <c r="C2344" s="84" t="s">
        <v>204</v>
      </c>
      <c r="D2344" s="84" t="s">
        <v>204</v>
      </c>
      <c r="E2344" s="84" t="s">
        <v>24</v>
      </c>
      <c r="F2344" s="85">
        <v>1</v>
      </c>
      <c r="G2344" s="86" t="s">
        <v>193</v>
      </c>
      <c r="H2344" s="86" t="s">
        <v>14</v>
      </c>
      <c r="I2344" s="87">
        <f>VLOOKUP(A2344,'[2]AJUSTE DE VALOR AN_11.5_MED_VIG'!$A$6:$I$6297,9,0)</f>
        <v>1.8616753173874279</v>
      </c>
    </row>
    <row r="2345" s="81" customFormat="1" ht="15" customHeight="1">
      <c r="A2345" s="82">
        <v>90167791</v>
      </c>
      <c r="B2345" s="83">
        <v>20</v>
      </c>
      <c r="C2345" s="84" t="s">
        <v>3902</v>
      </c>
      <c r="D2345" s="84" t="s">
        <v>3903</v>
      </c>
      <c r="E2345" s="84" t="s">
        <v>92</v>
      </c>
      <c r="F2345" s="85">
        <v>1</v>
      </c>
      <c r="G2345" s="86" t="s">
        <v>10103</v>
      </c>
      <c r="H2345" s="86" t="s">
        <v>14</v>
      </c>
      <c r="I2345" s="87">
        <f>VLOOKUP(A2345,'[2]AJUSTE DE VALOR AN_11.5_MED_VIG'!$A$6:$I$6297,9,0)</f>
        <v>7.7242743242422023</v>
      </c>
    </row>
    <row r="2346" s="81" customFormat="1" ht="15" customHeight="1">
      <c r="A2346" s="82">
        <v>90147430</v>
      </c>
      <c r="B2346" s="83">
        <v>20</v>
      </c>
      <c r="C2346" s="84" t="s">
        <v>6033</v>
      </c>
      <c r="D2346" s="84" t="s">
        <v>6033</v>
      </c>
      <c r="E2346" s="84" t="s">
        <v>17</v>
      </c>
      <c r="F2346" s="85">
        <v>1</v>
      </c>
      <c r="G2346" s="86" t="s">
        <v>10103</v>
      </c>
      <c r="H2346" s="86" t="s">
        <v>14</v>
      </c>
      <c r="I2346" s="87">
        <f>VLOOKUP(A2346,'[2]AJUSTE DE VALOR AN_11.5_MED_VIG'!$A$6:$I$6297,9,0)</f>
        <v>0.16480654440183803</v>
      </c>
    </row>
    <row r="2347" s="81" customFormat="1" ht="15" customHeight="1">
      <c r="A2347" s="82">
        <v>90168402</v>
      </c>
      <c r="B2347" s="83">
        <v>20</v>
      </c>
      <c r="C2347" s="84" t="s">
        <v>2307</v>
      </c>
      <c r="D2347" s="84" t="s">
        <v>2308</v>
      </c>
      <c r="E2347" s="84" t="s">
        <v>92</v>
      </c>
      <c r="F2347" s="85">
        <v>1</v>
      </c>
      <c r="G2347" s="86" t="s">
        <v>10103</v>
      </c>
      <c r="H2347" s="86" t="s">
        <v>14</v>
      </c>
      <c r="I2347" s="87">
        <f>VLOOKUP(A2347,'[2]AJUSTE DE VALOR AN_11.5_MED_VIG'!$A$6:$I$6297,9,0)</f>
        <v>22.169142542572736</v>
      </c>
    </row>
    <row r="2348" s="81" customFormat="1" ht="15" customHeight="1">
      <c r="A2348" s="82">
        <v>92393691</v>
      </c>
      <c r="B2348" s="83">
        <v>20</v>
      </c>
      <c r="C2348" s="84" t="s">
        <v>6563</v>
      </c>
      <c r="D2348" s="84" t="s">
        <v>6564</v>
      </c>
      <c r="E2348" s="84" t="s">
        <v>43</v>
      </c>
      <c r="F2348" s="85">
        <v>120</v>
      </c>
      <c r="G2348" s="86" t="s">
        <v>18</v>
      </c>
      <c r="H2348" s="86" t="s">
        <v>19</v>
      </c>
      <c r="I2348" s="87">
        <f>VLOOKUP(A2348,'[2]AJUSTE DE VALOR AN_11.5_MED_VIG'!$A$6:$I$6297,9,0)</f>
        <v>0.20730820868231514</v>
      </c>
    </row>
    <row r="2349" s="81" customFormat="1" ht="15" customHeight="1">
      <c r="A2349" s="82">
        <v>90125940</v>
      </c>
      <c r="B2349" s="83">
        <v>20</v>
      </c>
      <c r="C2349" s="84" t="s">
        <v>3655</v>
      </c>
      <c r="D2349" s="84" t="s">
        <v>3655</v>
      </c>
      <c r="E2349" s="84" t="s">
        <v>50</v>
      </c>
      <c r="F2349" s="85">
        <v>1</v>
      </c>
      <c r="G2349" s="86" t="s">
        <v>64</v>
      </c>
      <c r="H2349" s="86" t="s">
        <v>14</v>
      </c>
      <c r="I2349" s="87">
        <f>VLOOKUP(A2349,'[2]AJUSTE DE VALOR AN_11.5_MED_VIG'!$A$6:$I$6297,9,0)</f>
        <v>2.2645292200201679</v>
      </c>
    </row>
    <row r="2350" s="81" customFormat="1" ht="15" customHeight="1">
      <c r="A2350" s="82">
        <v>90153626</v>
      </c>
      <c r="B2350" s="83">
        <v>20</v>
      </c>
      <c r="C2350" s="84" t="s">
        <v>2967</v>
      </c>
      <c r="D2350" s="84" t="s">
        <v>2967</v>
      </c>
      <c r="E2350" s="84" t="s">
        <v>39</v>
      </c>
      <c r="F2350" s="85">
        <v>1</v>
      </c>
      <c r="G2350" s="86" t="s">
        <v>10103</v>
      </c>
      <c r="H2350" s="86" t="s">
        <v>14</v>
      </c>
      <c r="I2350" s="87">
        <f>VLOOKUP(A2350,'[2]AJUSTE DE VALOR AN_11.5_MED_VIG'!$A$6:$I$6297,9,0)</f>
        <v>0.82279992272727287</v>
      </c>
    </row>
    <row r="2351" s="81" customFormat="1" ht="15" customHeight="1">
      <c r="A2351" s="82">
        <v>92426638</v>
      </c>
      <c r="B2351" s="83">
        <v>20</v>
      </c>
      <c r="C2351" s="84" t="s">
        <v>8658</v>
      </c>
      <c r="D2351" s="84" t="s">
        <v>8659</v>
      </c>
      <c r="E2351" s="84" t="s">
        <v>603</v>
      </c>
      <c r="F2351" s="85">
        <v>1</v>
      </c>
      <c r="G2351" s="86" t="s">
        <v>10103</v>
      </c>
      <c r="H2351" s="86" t="s">
        <v>14</v>
      </c>
      <c r="I2351" s="87">
        <f>VLOOKUP(A2351,'[2]AJUSTE DE VALOR AN_11.5_MED_VIG'!$A$6:$I$6297,9,0)</f>
        <v>2.118025329279341</v>
      </c>
    </row>
    <row r="2352" s="81" customFormat="1" ht="15" customHeight="1">
      <c r="A2352" s="82">
        <v>90278364</v>
      </c>
      <c r="B2352" s="83">
        <v>20</v>
      </c>
      <c r="C2352" s="84" t="s">
        <v>9032</v>
      </c>
      <c r="D2352" s="84" t="s">
        <v>9033</v>
      </c>
      <c r="E2352" s="84" t="s">
        <v>7553</v>
      </c>
      <c r="F2352" s="85">
        <v>30</v>
      </c>
      <c r="G2352" s="86" t="s">
        <v>10077</v>
      </c>
      <c r="H2352" s="86" t="s">
        <v>19</v>
      </c>
      <c r="I2352" s="87">
        <f>VLOOKUP(A2352,'[2]AJUSTE DE VALOR AN_11.5_MED_VIG'!$A$6:$I$6297,9,0)</f>
        <v>0.79319501939841475</v>
      </c>
    </row>
    <row r="2353" s="81" customFormat="1" ht="15" customHeight="1">
      <c r="A2353" s="82">
        <v>90126840</v>
      </c>
      <c r="B2353" s="83">
        <v>20</v>
      </c>
      <c r="C2353" s="84" t="s">
        <v>8139</v>
      </c>
      <c r="D2353" s="84" t="s">
        <v>8152</v>
      </c>
      <c r="E2353" s="84" t="s">
        <v>21</v>
      </c>
      <c r="F2353" s="85">
        <v>1</v>
      </c>
      <c r="G2353" s="86" t="s">
        <v>10103</v>
      </c>
      <c r="H2353" s="86" t="s">
        <v>14</v>
      </c>
      <c r="I2353" s="87">
        <f>VLOOKUP(A2353,'[2]AJUSTE DE VALOR AN_11.5_MED_VIG'!$A$6:$I$6297,9,0)</f>
        <v>0.60974791861724775</v>
      </c>
    </row>
    <row r="2354" s="81" customFormat="1" ht="15" customHeight="1">
      <c r="A2354" s="82">
        <v>90171373</v>
      </c>
      <c r="B2354" s="83">
        <v>20</v>
      </c>
      <c r="C2354" s="84" t="s">
        <v>5575</v>
      </c>
      <c r="D2354" s="84" t="s">
        <v>5575</v>
      </c>
      <c r="E2354" s="84" t="s">
        <v>244</v>
      </c>
      <c r="F2354" s="85">
        <v>1</v>
      </c>
      <c r="G2354" s="86" t="s">
        <v>10103</v>
      </c>
      <c r="H2354" s="86" t="s">
        <v>14</v>
      </c>
      <c r="I2354" s="87">
        <f>VLOOKUP(A2354,'[2]AJUSTE DE VALOR AN_11.5_MED_VIG'!$A$6:$I$6297,9,0)</f>
        <v>0.31905087879127725</v>
      </c>
    </row>
    <row r="2355" s="81" customFormat="1" ht="15" customHeight="1">
      <c r="A2355" s="82">
        <v>92456197</v>
      </c>
      <c r="B2355" s="83">
        <v>20</v>
      </c>
      <c r="C2355" s="84" t="s">
        <v>5210</v>
      </c>
      <c r="D2355" s="84" t="s">
        <v>5210</v>
      </c>
      <c r="E2355" s="84" t="s">
        <v>17</v>
      </c>
      <c r="F2355" s="85">
        <v>1</v>
      </c>
      <c r="G2355" s="86" t="s">
        <v>10103</v>
      </c>
      <c r="H2355" s="86" t="s">
        <v>14</v>
      </c>
      <c r="I2355" s="87">
        <f>VLOOKUP(A2355,'[2]AJUSTE DE VALOR AN_11.5_MED_VIG'!$A$6:$I$6297,9,0)</f>
        <v>2.5009924074697922</v>
      </c>
    </row>
    <row r="2356" s="81" customFormat="1" ht="15" customHeight="1">
      <c r="A2356" s="82">
        <v>92458882</v>
      </c>
      <c r="B2356" s="83">
        <v>20</v>
      </c>
      <c r="C2356" s="84" t="s">
        <v>4802</v>
      </c>
      <c r="D2356" s="84" t="s">
        <v>4803</v>
      </c>
      <c r="E2356" s="84" t="s">
        <v>24</v>
      </c>
      <c r="F2356" s="85">
        <v>1</v>
      </c>
      <c r="G2356" s="86" t="s">
        <v>10103</v>
      </c>
      <c r="H2356" s="86" t="s">
        <v>14</v>
      </c>
      <c r="I2356" s="87">
        <f>VLOOKUP(A2356,'[2]AJUSTE DE VALOR AN_11.5_MED_VIG'!$A$6:$I$6297,9,0)</f>
        <v>0.5493295835694052</v>
      </c>
    </row>
    <row r="2357" s="81" customFormat="1" ht="15" customHeight="1">
      <c r="A2357" s="82">
        <v>90298870</v>
      </c>
      <c r="B2357" s="83">
        <v>20</v>
      </c>
      <c r="C2357" s="84" t="s">
        <v>3820</v>
      </c>
      <c r="D2357" s="84" t="s">
        <v>3823</v>
      </c>
      <c r="E2357" s="84" t="s">
        <v>720</v>
      </c>
      <c r="F2357" s="85">
        <v>1</v>
      </c>
      <c r="G2357" s="86" t="s">
        <v>10103</v>
      </c>
      <c r="H2357" s="86" t="s">
        <v>14</v>
      </c>
      <c r="I2357" s="87">
        <f>VLOOKUP(A2357,'[2]AJUSTE DE VALOR AN_11.5_MED_VIG'!$A$6:$I$6297,9,0)</f>
        <v>4.8005853628828969</v>
      </c>
    </row>
    <row r="2358" s="81" customFormat="1" ht="15" customHeight="1">
      <c r="A2358" s="82">
        <v>92431780</v>
      </c>
      <c r="B2358" s="83">
        <v>20</v>
      </c>
      <c r="C2358" s="84" t="s">
        <v>3919</v>
      </c>
      <c r="D2358" s="84" t="s">
        <v>3920</v>
      </c>
      <c r="E2358" s="84" t="s">
        <v>603</v>
      </c>
      <c r="F2358" s="85">
        <v>1</v>
      </c>
      <c r="G2358" s="86" t="s">
        <v>436</v>
      </c>
      <c r="H2358" s="86" t="s">
        <v>14</v>
      </c>
      <c r="I2358" s="87">
        <f>VLOOKUP(A2358,'[2]AJUSTE DE VALOR AN_11.5_MED_VIG'!$A$6:$I$6297,9,0)</f>
        <v>3.7155442746931633</v>
      </c>
    </row>
    <row r="2359" s="81" customFormat="1" ht="15" customHeight="1">
      <c r="A2359" s="82">
        <v>90234200</v>
      </c>
      <c r="B2359" s="83">
        <v>20</v>
      </c>
      <c r="C2359" s="84" t="s">
        <v>7536</v>
      </c>
      <c r="D2359" s="84" t="s">
        <v>7537</v>
      </c>
      <c r="E2359" s="84" t="s">
        <v>169</v>
      </c>
      <c r="F2359" s="85">
        <v>40</v>
      </c>
      <c r="G2359" s="86" t="s">
        <v>18</v>
      </c>
      <c r="H2359" s="86" t="s">
        <v>19</v>
      </c>
      <c r="I2359" s="87">
        <f>VLOOKUP(A2359,'[2]AJUSTE DE VALOR AN_11.5_MED_VIG'!$A$6:$I$6297,9,0)</f>
        <v>0.47107950032575796</v>
      </c>
    </row>
    <row r="2360" s="81" customFormat="1" ht="15" customHeight="1">
      <c r="A2360" s="82">
        <v>90173732</v>
      </c>
      <c r="B2360" s="83">
        <v>20</v>
      </c>
      <c r="C2360" s="84" t="s">
        <v>393</v>
      </c>
      <c r="D2360" s="84" t="s">
        <v>394</v>
      </c>
      <c r="E2360" s="84" t="s">
        <v>383</v>
      </c>
      <c r="F2360" s="85">
        <v>50</v>
      </c>
      <c r="G2360" s="86" t="s">
        <v>18</v>
      </c>
      <c r="H2360" s="86" t="s">
        <v>19</v>
      </c>
      <c r="I2360" s="87">
        <f>VLOOKUP(A2360,'[2]AJUSTE DE VALOR AN_11.5_MED_VIG'!$A$6:$I$6297,9,0)</f>
        <v>0.78466218959119027</v>
      </c>
    </row>
    <row r="2361" s="81" customFormat="1" ht="15" customHeight="1">
      <c r="A2361" s="82">
        <v>92457053</v>
      </c>
      <c r="B2361" s="83">
        <v>20</v>
      </c>
      <c r="C2361" s="84" t="s">
        <v>2233</v>
      </c>
      <c r="D2361" s="84" t="s">
        <v>2233</v>
      </c>
      <c r="E2361" s="84" t="s">
        <v>39</v>
      </c>
      <c r="F2361" s="85">
        <v>1</v>
      </c>
      <c r="G2361" s="86" t="s">
        <v>10103</v>
      </c>
      <c r="H2361" s="86" t="s">
        <v>14</v>
      </c>
      <c r="I2361" s="87">
        <f>VLOOKUP(A2361,'[2]AJUSTE DE VALOR AN_11.5_MED_VIG'!$A$6:$I$6297,9,0)</f>
        <v>3.3797638604029032</v>
      </c>
    </row>
    <row r="2362" s="81" customFormat="1" ht="15" customHeight="1">
      <c r="A2362" s="82">
        <v>90222075</v>
      </c>
      <c r="B2362" s="83">
        <v>20</v>
      </c>
      <c r="C2362" s="84" t="s">
        <v>3269</v>
      </c>
      <c r="D2362" s="84" t="s">
        <v>3270</v>
      </c>
      <c r="E2362" s="84" t="s">
        <v>69</v>
      </c>
      <c r="F2362" s="85">
        <v>1</v>
      </c>
      <c r="G2362" s="86" t="s">
        <v>10103</v>
      </c>
      <c r="H2362" s="86" t="s">
        <v>14</v>
      </c>
      <c r="I2362" s="87">
        <f>VLOOKUP(A2362,'[2]AJUSTE DE VALOR AN_11.5_MED_VIG'!$A$6:$I$6297,9,0)</f>
        <v>2.3459096692429378</v>
      </c>
    </row>
    <row r="2363" s="81" customFormat="1" ht="15" customHeight="1">
      <c r="A2363" s="82">
        <v>92433421</v>
      </c>
      <c r="B2363" s="83">
        <v>20</v>
      </c>
      <c r="C2363" s="84" t="s">
        <v>4269</v>
      </c>
      <c r="D2363" s="84" t="s">
        <v>4274</v>
      </c>
      <c r="E2363" s="84" t="s">
        <v>50</v>
      </c>
      <c r="F2363" s="85">
        <v>1</v>
      </c>
      <c r="G2363" s="86" t="s">
        <v>10103</v>
      </c>
      <c r="H2363" s="86" t="s">
        <v>14</v>
      </c>
      <c r="I2363" s="87">
        <f>VLOOKUP(A2363,'[2]AJUSTE DE VALOR AN_11.5_MED_VIG'!$A$6:$I$6297,9,0)</f>
        <v>0.50183896860394028</v>
      </c>
    </row>
    <row r="2364" s="81" customFormat="1" ht="15" customHeight="1">
      <c r="A2364" s="82">
        <v>92428002</v>
      </c>
      <c r="B2364" s="83">
        <v>20</v>
      </c>
      <c r="C2364" s="84" t="s">
        <v>9106</v>
      </c>
      <c r="D2364" s="84" t="s">
        <v>9107</v>
      </c>
      <c r="E2364" s="84" t="s">
        <v>244</v>
      </c>
      <c r="F2364" s="85">
        <v>1</v>
      </c>
      <c r="G2364" s="86" t="s">
        <v>64</v>
      </c>
      <c r="H2364" s="86" t="s">
        <v>14</v>
      </c>
      <c r="I2364" s="87">
        <f>VLOOKUP(A2364,'[2]AJUSTE DE VALOR AN_11.5_MED_VIG'!$A$6:$I$6297,9,0)</f>
        <v>8.818501566633703</v>
      </c>
    </row>
    <row r="2365" s="81" customFormat="1" ht="15" customHeight="1">
      <c r="A2365" s="82">
        <v>92261868</v>
      </c>
      <c r="B2365" s="83">
        <v>20</v>
      </c>
      <c r="C2365" s="84" t="s">
        <v>4174</v>
      </c>
      <c r="D2365" s="84" t="s">
        <v>4175</v>
      </c>
      <c r="E2365" s="84" t="s">
        <v>244</v>
      </c>
      <c r="F2365" s="85">
        <v>10</v>
      </c>
      <c r="G2365" s="86" t="s">
        <v>10077</v>
      </c>
      <c r="H2365" s="86" t="s">
        <v>19</v>
      </c>
      <c r="I2365" s="87">
        <f>VLOOKUP(A2365,'[2]AJUSTE DE VALOR AN_11.5_MED_VIG'!$A$6:$I$6297,9,0)</f>
        <v>0.58149675127799194</v>
      </c>
    </row>
    <row r="2366" s="81" customFormat="1" ht="15" customHeight="1">
      <c r="A2366" s="82">
        <v>90286332</v>
      </c>
      <c r="B2366" s="83">
        <v>20</v>
      </c>
      <c r="C2366" s="84" t="s">
        <v>5594</v>
      </c>
      <c r="D2366" s="84" t="s">
        <v>5594</v>
      </c>
      <c r="E2366" s="84" t="s">
        <v>69</v>
      </c>
      <c r="F2366" s="85">
        <v>1</v>
      </c>
      <c r="G2366" s="86" t="s">
        <v>10103</v>
      </c>
      <c r="H2366" s="86" t="s">
        <v>14</v>
      </c>
      <c r="I2366" s="87">
        <f>VLOOKUP(A2366,'[2]AJUSTE DE VALOR AN_11.5_MED_VIG'!$A$6:$I$6297,9,0)</f>
        <v>0.42829259840509037</v>
      </c>
    </row>
    <row r="2367" s="81" customFormat="1" ht="15" customHeight="1">
      <c r="A2367" s="82">
        <v>92391273</v>
      </c>
      <c r="B2367" s="83">
        <v>20</v>
      </c>
      <c r="C2367" s="84" t="s">
        <v>1458</v>
      </c>
      <c r="D2367" s="84" t="s">
        <v>1459</v>
      </c>
      <c r="E2367" s="84" t="s">
        <v>956</v>
      </c>
      <c r="F2367" s="85">
        <v>120</v>
      </c>
      <c r="G2367" s="86" t="s">
        <v>10111</v>
      </c>
      <c r="H2367" s="86" t="s">
        <v>19</v>
      </c>
      <c r="I2367" s="87">
        <f>VLOOKUP(A2367,'[2]AJUSTE DE VALOR AN_11.5_MED_VIG'!$A$6:$I$6297,9,0)</f>
        <v>0.37690044871379669</v>
      </c>
    </row>
    <row r="2368" s="81" customFormat="1" ht="15" customHeight="1">
      <c r="A2368" s="82">
        <v>90139097</v>
      </c>
      <c r="B2368" s="83">
        <v>20</v>
      </c>
      <c r="C2368" s="84" t="s">
        <v>6163</v>
      </c>
      <c r="D2368" s="84" t="s">
        <v>6164</v>
      </c>
      <c r="E2368" s="84" t="s">
        <v>703</v>
      </c>
      <c r="F2368" s="85">
        <v>1</v>
      </c>
      <c r="G2368" s="86" t="s">
        <v>10103</v>
      </c>
      <c r="H2368" s="86" t="s">
        <v>14</v>
      </c>
      <c r="I2368" s="87">
        <f>VLOOKUP(A2368,'[2]AJUSTE DE VALOR AN_11.5_MED_VIG'!$A$6:$I$6297,9,0)</f>
        <v>2.2764917452187579</v>
      </c>
    </row>
    <row r="2369" s="81" customFormat="1" ht="15" customHeight="1">
      <c r="A2369" s="82">
        <v>92376681</v>
      </c>
      <c r="B2369" s="83">
        <v>20</v>
      </c>
      <c r="C2369" s="84" t="s">
        <v>4754</v>
      </c>
      <c r="D2369" s="84" t="s">
        <v>4755</v>
      </c>
      <c r="E2369" s="84" t="s">
        <v>134</v>
      </c>
      <c r="F2369" s="85">
        <v>1</v>
      </c>
      <c r="G2369" s="86" t="s">
        <v>10103</v>
      </c>
      <c r="H2369" s="86" t="s">
        <v>14</v>
      </c>
      <c r="I2369" s="87">
        <f>VLOOKUP(A2369,'[2]AJUSTE DE VALOR AN_11.5_MED_VIG'!$A$6:$I$6297,9,0)</f>
        <v>1.2301038492235434</v>
      </c>
    </row>
    <row r="2370" s="81" customFormat="1" ht="15" customHeight="1">
      <c r="A2370" s="82">
        <v>92267815</v>
      </c>
      <c r="B2370" s="83">
        <v>20</v>
      </c>
      <c r="C2370" s="84" t="s">
        <v>477</v>
      </c>
      <c r="D2370" s="84" t="s">
        <v>478</v>
      </c>
      <c r="E2370" s="84" t="s">
        <v>455</v>
      </c>
      <c r="F2370" s="85">
        <v>1</v>
      </c>
      <c r="G2370" s="86" t="s">
        <v>64</v>
      </c>
      <c r="H2370" s="86" t="s">
        <v>14</v>
      </c>
      <c r="I2370" s="87">
        <f>VLOOKUP(A2370,'[2]AJUSTE DE VALOR AN_11.5_MED_VIG'!$A$6:$I$6297,9,0)</f>
        <v>17.215821849364854</v>
      </c>
    </row>
    <row r="2371" s="81" customFormat="1" ht="15" customHeight="1">
      <c r="A2371" s="82">
        <v>90619021</v>
      </c>
      <c r="B2371" s="83">
        <v>20</v>
      </c>
      <c r="C2371" s="84" t="s">
        <v>811</v>
      </c>
      <c r="D2371" s="84" t="s">
        <v>812</v>
      </c>
      <c r="E2371" s="84" t="s">
        <v>235</v>
      </c>
      <c r="F2371" s="85">
        <v>150</v>
      </c>
      <c r="G2371" s="86" t="s">
        <v>18</v>
      </c>
      <c r="H2371" s="86" t="s">
        <v>19</v>
      </c>
      <c r="I2371" s="87">
        <f>VLOOKUP(A2371,'[2]AJUSTE DE VALOR AN_11.5_MED_VIG'!$A$6:$I$6297,9,0)</f>
        <v>0.39345905546884291</v>
      </c>
    </row>
    <row r="2372" s="81" customFormat="1" ht="15" customHeight="1">
      <c r="A2372" s="82">
        <v>90249070</v>
      </c>
      <c r="B2372" s="83">
        <v>20</v>
      </c>
      <c r="C2372" s="84" t="s">
        <v>8952</v>
      </c>
      <c r="D2372" s="84" t="s">
        <v>8953</v>
      </c>
      <c r="E2372" s="84" t="s">
        <v>247</v>
      </c>
      <c r="F2372" s="85">
        <v>1</v>
      </c>
      <c r="G2372" s="86" t="s">
        <v>10036</v>
      </c>
      <c r="H2372" s="86" t="s">
        <v>14</v>
      </c>
      <c r="I2372" s="87">
        <f>VLOOKUP(A2372,'[2]AJUSTE DE VALOR AN_11.5_MED_VIG'!$A$6:$I$6297,9,0)</f>
        <v>3.2850161676680072</v>
      </c>
    </row>
    <row r="2373" s="81" customFormat="1" ht="15" customHeight="1">
      <c r="A2373" s="82">
        <v>90247892</v>
      </c>
      <c r="B2373" s="83">
        <v>20</v>
      </c>
      <c r="C2373" s="84" t="s">
        <v>1269</v>
      </c>
      <c r="D2373" s="84" t="s">
        <v>1272</v>
      </c>
      <c r="E2373" s="84" t="s">
        <v>1002</v>
      </c>
      <c r="F2373" s="85">
        <v>1</v>
      </c>
      <c r="G2373" s="86" t="s">
        <v>10103</v>
      </c>
      <c r="H2373" s="86" t="s">
        <v>14</v>
      </c>
      <c r="I2373" s="87">
        <f>VLOOKUP(A2373,'[2]AJUSTE DE VALOR AN_11.5_MED_VIG'!$A$6:$I$6297,9,0)</f>
        <v>0.39259847178143725</v>
      </c>
    </row>
    <row r="2374" s="81" customFormat="1" ht="15" customHeight="1">
      <c r="A2374" s="82">
        <v>92461042</v>
      </c>
      <c r="B2374" s="83">
        <v>20</v>
      </c>
      <c r="C2374" s="84" t="s">
        <v>2006</v>
      </c>
      <c r="D2374" s="84" t="s">
        <v>2006</v>
      </c>
      <c r="E2374" s="84" t="s">
        <v>31</v>
      </c>
      <c r="F2374" s="85">
        <v>30</v>
      </c>
      <c r="G2374" s="86" t="s">
        <v>10077</v>
      </c>
      <c r="H2374" s="86" t="s">
        <v>19</v>
      </c>
      <c r="I2374" s="87">
        <f>VLOOKUP(A2374,'[2]AJUSTE DE VALOR AN_11.5_MED_VIG'!$A$6:$I$6297,9,0)</f>
        <v>0.50183650506749033</v>
      </c>
    </row>
    <row r="2375" s="81" customFormat="1" ht="15" customHeight="1">
      <c r="A2375" s="82">
        <v>92456430</v>
      </c>
      <c r="B2375" s="83">
        <v>20</v>
      </c>
      <c r="C2375" s="84" t="s">
        <v>3281</v>
      </c>
      <c r="D2375" s="84" t="s">
        <v>3281</v>
      </c>
      <c r="E2375" s="84" t="s">
        <v>17</v>
      </c>
      <c r="F2375" s="85">
        <v>1</v>
      </c>
      <c r="G2375" s="86" t="s">
        <v>436</v>
      </c>
      <c r="H2375" s="86" t="s">
        <v>14</v>
      </c>
      <c r="I2375" s="87">
        <f>VLOOKUP(A2375,'[2]AJUSTE DE VALOR AN_11.5_MED_VIG'!$A$6:$I$6297,9,0)</f>
        <v>2.6935389656104141</v>
      </c>
    </row>
    <row r="2376" s="81" customFormat="1" ht="15" customHeight="1">
      <c r="A2376" s="82">
        <v>92468209</v>
      </c>
      <c r="B2376" s="83">
        <v>20</v>
      </c>
      <c r="C2376" s="84" t="s">
        <v>3545</v>
      </c>
      <c r="D2376" s="84" t="s">
        <v>3545</v>
      </c>
      <c r="E2376" s="84" t="s">
        <v>17</v>
      </c>
      <c r="F2376" s="85">
        <v>200</v>
      </c>
      <c r="G2376" s="86" t="s">
        <v>10116</v>
      </c>
      <c r="H2376" s="86" t="s">
        <v>19</v>
      </c>
      <c r="I2376" s="87">
        <f>VLOOKUP(A2376,'[2]AJUSTE DE VALOR AN_11.5_MED_VIG'!$A$6:$I$6297,9,0)</f>
        <v>3.2376962041520484e-002</v>
      </c>
    </row>
    <row r="2377" s="81" customFormat="1" ht="15" customHeight="1">
      <c r="A2377" s="82">
        <v>92400922</v>
      </c>
      <c r="B2377" s="83">
        <v>20</v>
      </c>
      <c r="C2377" s="84" t="s">
        <v>2493</v>
      </c>
      <c r="D2377" s="84" t="s">
        <v>2493</v>
      </c>
      <c r="E2377" s="84" t="s">
        <v>334</v>
      </c>
      <c r="F2377" s="85">
        <v>1</v>
      </c>
      <c r="G2377" s="86" t="s">
        <v>64</v>
      </c>
      <c r="H2377" s="86" t="s">
        <v>14</v>
      </c>
      <c r="I2377" s="87">
        <f>VLOOKUP(A2377,'[2]AJUSTE DE VALOR AN_11.5_MED_VIG'!$A$6:$I$6297,9,0)</f>
        <v>0.87937982717172203</v>
      </c>
    </row>
    <row r="2378" s="81" customFormat="1" ht="15" customHeight="1">
      <c r="A2378" s="82">
        <v>90191307</v>
      </c>
      <c r="B2378" s="83">
        <v>20</v>
      </c>
      <c r="C2378" s="84" t="s">
        <v>3246</v>
      </c>
      <c r="D2378" s="84" t="s">
        <v>3247</v>
      </c>
      <c r="E2378" s="84" t="s">
        <v>124</v>
      </c>
      <c r="F2378" s="85">
        <v>1</v>
      </c>
      <c r="G2378" s="86" t="s">
        <v>158</v>
      </c>
      <c r="H2378" s="86" t="s">
        <v>14</v>
      </c>
      <c r="I2378" s="87">
        <f>VLOOKUP(A2378,'[2]AJUSTE DE VALOR AN_11.5_MED_VIG'!$A$6:$I$6297,9,0)</f>
        <v>0.46946594960204696</v>
      </c>
    </row>
    <row r="2379" s="81" customFormat="1" ht="15" customHeight="1">
      <c r="A2379" s="82">
        <v>90303105</v>
      </c>
      <c r="B2379" s="83">
        <v>20</v>
      </c>
      <c r="C2379" s="84" t="s">
        <v>673</v>
      </c>
      <c r="D2379" s="84" t="s">
        <v>673</v>
      </c>
      <c r="E2379" s="84" t="s">
        <v>24</v>
      </c>
      <c r="F2379" s="85">
        <v>1</v>
      </c>
      <c r="G2379" s="86" t="s">
        <v>10103</v>
      </c>
      <c r="H2379" s="86" t="s">
        <v>14</v>
      </c>
      <c r="I2379" s="87">
        <f>VLOOKUP(A2379,'[2]AJUSTE DE VALOR AN_11.5_MED_VIG'!$A$6:$I$6297,9,0)</f>
        <v>0.27074656397714186</v>
      </c>
    </row>
    <row r="2380" s="81" customFormat="1" ht="15" customHeight="1">
      <c r="A2380" s="82">
        <v>90124944</v>
      </c>
      <c r="B2380" s="83">
        <v>20</v>
      </c>
      <c r="C2380" s="84" t="s">
        <v>172</v>
      </c>
      <c r="D2380" s="84" t="s">
        <v>174</v>
      </c>
      <c r="E2380" s="84" t="s">
        <v>50</v>
      </c>
      <c r="F2380" s="85">
        <v>120</v>
      </c>
      <c r="G2380" s="86" t="s">
        <v>18</v>
      </c>
      <c r="H2380" s="86" t="s">
        <v>19</v>
      </c>
      <c r="I2380" s="87">
        <f>VLOOKUP(A2380,'[2]AJUSTE DE VALOR AN_11.5_MED_VIG'!$A$6:$I$6297,9,0)</f>
        <v>0.19423239306466641</v>
      </c>
    </row>
    <row r="2381" s="81" customFormat="1" ht="15" customHeight="1">
      <c r="A2381" s="82">
        <v>90258002</v>
      </c>
      <c r="B2381" s="83">
        <v>20</v>
      </c>
      <c r="C2381" s="84" t="s">
        <v>2393</v>
      </c>
      <c r="D2381" s="84" t="s">
        <v>2393</v>
      </c>
      <c r="E2381" s="84" t="s">
        <v>24</v>
      </c>
      <c r="F2381" s="85">
        <v>1</v>
      </c>
      <c r="G2381" s="86" t="s">
        <v>10103</v>
      </c>
      <c r="H2381" s="86" t="s">
        <v>14</v>
      </c>
      <c r="I2381" s="87">
        <f>VLOOKUP(A2381,'[2]AJUSTE DE VALOR AN_11.5_MED_VIG'!$A$6:$I$6297,9,0)</f>
        <v>0.40153388426155817</v>
      </c>
    </row>
    <row r="2382" s="81" customFormat="1" ht="15" customHeight="1">
      <c r="A2382" s="82">
        <v>90259645</v>
      </c>
      <c r="B2382" s="83">
        <v>20</v>
      </c>
      <c r="C2382" s="84" t="s">
        <v>5962</v>
      </c>
      <c r="D2382" s="84" t="s">
        <v>5962</v>
      </c>
      <c r="E2382" s="84" t="s">
        <v>244</v>
      </c>
      <c r="F2382" s="85">
        <v>1</v>
      </c>
      <c r="G2382" s="86" t="s">
        <v>64</v>
      </c>
      <c r="H2382" s="86" t="s">
        <v>14</v>
      </c>
      <c r="I2382" s="87">
        <f>VLOOKUP(A2382,'[2]AJUSTE DE VALOR AN_11.5_MED_VIG'!$A$6:$I$6297,9,0)</f>
        <v>2.5992702600971715</v>
      </c>
    </row>
    <row r="2383" s="81" customFormat="1" ht="15" customHeight="1">
      <c r="A2383" s="82">
        <v>92455280</v>
      </c>
      <c r="B2383" s="83">
        <v>20</v>
      </c>
      <c r="C2383" s="84" t="s">
        <v>2903</v>
      </c>
      <c r="D2383" s="84" t="s">
        <v>2905</v>
      </c>
      <c r="E2383" s="84" t="s">
        <v>455</v>
      </c>
      <c r="F2383" s="85">
        <v>1</v>
      </c>
      <c r="G2383" s="86" t="s">
        <v>10103</v>
      </c>
      <c r="H2383" s="86" t="s">
        <v>14</v>
      </c>
      <c r="I2383" s="87">
        <f>VLOOKUP(A2383,'[2]AJUSTE DE VALOR AN_11.5_MED_VIG'!$A$6:$I$6297,9,0)</f>
        <v>3.2373007912388774</v>
      </c>
    </row>
    <row r="2384" s="81" customFormat="1" ht="15" customHeight="1">
      <c r="A2384" s="82">
        <v>92422632</v>
      </c>
      <c r="B2384" s="83">
        <v>20</v>
      </c>
      <c r="C2384" s="84" t="s">
        <v>7397</v>
      </c>
      <c r="D2384" s="84" t="s">
        <v>7398</v>
      </c>
      <c r="E2384" s="84" t="s">
        <v>81</v>
      </c>
      <c r="F2384" s="85">
        <v>400</v>
      </c>
      <c r="G2384" s="86" t="s">
        <v>10116</v>
      </c>
      <c r="H2384" s="86" t="s">
        <v>19</v>
      </c>
      <c r="I2384" s="87">
        <f>VLOOKUP(A2384,'[2]AJUSTE DE VALOR AN_11.5_MED_VIG'!$A$6:$I$6297,9,0)</f>
        <v>3.088841133579235e-002</v>
      </c>
    </row>
    <row r="2385" s="81" customFormat="1" ht="15" customHeight="1">
      <c r="A2385" s="82">
        <v>92437575</v>
      </c>
      <c r="B2385" s="83">
        <v>20</v>
      </c>
      <c r="C2385" s="84" t="s">
        <v>7103</v>
      </c>
      <c r="D2385" s="84" t="s">
        <v>7105</v>
      </c>
      <c r="E2385" s="84" t="s">
        <v>455</v>
      </c>
      <c r="F2385" s="85">
        <v>1</v>
      </c>
      <c r="G2385" s="86" t="s">
        <v>10103</v>
      </c>
      <c r="H2385" s="86" t="s">
        <v>14</v>
      </c>
      <c r="I2385" s="87">
        <f>VLOOKUP(A2385,'[2]AJUSTE DE VALOR AN_11.5_MED_VIG'!$A$6:$I$6297,9,0)</f>
        <v>6.7998055312544938</v>
      </c>
    </row>
    <row r="2386" s="81" customFormat="1" ht="15" customHeight="1">
      <c r="A2386" s="82">
        <v>90227220</v>
      </c>
      <c r="B2386" s="83" t="s">
        <v>10073</v>
      </c>
      <c r="C2386" s="84" t="s">
        <v>9968</v>
      </c>
      <c r="D2386" s="84" t="s">
        <v>9969</v>
      </c>
      <c r="E2386" s="84" t="s">
        <v>9970</v>
      </c>
      <c r="F2386" s="85">
        <v>1</v>
      </c>
      <c r="G2386" s="86" t="s">
        <v>13</v>
      </c>
      <c r="H2386" s="86" t="s">
        <v>14</v>
      </c>
      <c r="I2386" s="87">
        <f>VLOOKUP(A2386,'[2]AJUSTE DE VALOR AN_11.5_MED_VIG'!$A$6:$I$6297,9,0)</f>
        <v>61.156786507214619</v>
      </c>
    </row>
    <row r="2387" s="81" customFormat="1" ht="15" customHeight="1">
      <c r="A2387" s="82">
        <v>92391354</v>
      </c>
      <c r="B2387" s="83">
        <v>20</v>
      </c>
      <c r="C2387" s="84" t="s">
        <v>1345</v>
      </c>
      <c r="D2387" s="84" t="s">
        <v>1346</v>
      </c>
      <c r="E2387" s="84" t="s">
        <v>157</v>
      </c>
      <c r="F2387" s="85">
        <v>400</v>
      </c>
      <c r="G2387" s="86" t="s">
        <v>10116</v>
      </c>
      <c r="H2387" s="86" t="s">
        <v>19</v>
      </c>
      <c r="I2387" s="87">
        <f>VLOOKUP(A2387,'[2]AJUSTE DE VALOR AN_11.5_MED_VIG'!$A$6:$I$6297,9,0)</f>
        <v>4.8565443062280729e-002</v>
      </c>
    </row>
    <row r="2388" s="81" customFormat="1" ht="15" customHeight="1">
      <c r="A2388" s="82">
        <v>90247582</v>
      </c>
      <c r="B2388" s="83">
        <v>20</v>
      </c>
      <c r="C2388" s="84" t="s">
        <v>7507</v>
      </c>
      <c r="D2388" s="84" t="s">
        <v>7508</v>
      </c>
      <c r="E2388" s="84" t="s">
        <v>1002</v>
      </c>
      <c r="F2388" s="85">
        <v>1</v>
      </c>
      <c r="G2388" s="86" t="s">
        <v>10103</v>
      </c>
      <c r="H2388" s="86" t="s">
        <v>14</v>
      </c>
      <c r="I2388" s="87">
        <f>VLOOKUP(A2388,'[2]AJUSTE DE VALOR AN_11.5_MED_VIG'!$A$6:$I$6297,9,0)</f>
        <v>1.2877229874431142</v>
      </c>
    </row>
    <row r="2389" s="81" customFormat="1" ht="15" customHeight="1">
      <c r="A2389" s="82">
        <v>90184114</v>
      </c>
      <c r="B2389" s="83">
        <v>20</v>
      </c>
      <c r="C2389" s="84" t="s">
        <v>7797</v>
      </c>
      <c r="D2389" s="84" t="s">
        <v>7797</v>
      </c>
      <c r="E2389" s="84" t="s">
        <v>603</v>
      </c>
      <c r="F2389" s="85">
        <v>1</v>
      </c>
      <c r="G2389" s="86" t="s">
        <v>436</v>
      </c>
      <c r="H2389" s="86" t="s">
        <v>14</v>
      </c>
      <c r="I2389" s="87">
        <f>VLOOKUP(A2389,'[2]AJUSTE DE VALOR AN_11.5_MED_VIG'!$A$6:$I$6297,9,0)</f>
        <v>3.0953282879927584</v>
      </c>
    </row>
    <row r="2390" s="81" customFormat="1" ht="15" customHeight="1">
      <c r="A2390" s="82">
        <v>90126602</v>
      </c>
      <c r="B2390" s="83">
        <v>20</v>
      </c>
      <c r="C2390" s="84" t="s">
        <v>1171</v>
      </c>
      <c r="D2390" s="84" t="s">
        <v>1171</v>
      </c>
      <c r="E2390" s="84" t="s">
        <v>21</v>
      </c>
      <c r="F2390" s="85">
        <v>1</v>
      </c>
      <c r="G2390" s="86" t="s">
        <v>10103</v>
      </c>
      <c r="H2390" s="86" t="s">
        <v>14</v>
      </c>
      <c r="I2390" s="87">
        <f>VLOOKUP(A2390,'[2]AJUSTE DE VALOR AN_11.5_MED_VIG'!$A$6:$I$6297,9,0)</f>
        <v>2.4339946149320602</v>
      </c>
    </row>
    <row r="2391" s="81" customFormat="1" ht="15" customHeight="1">
      <c r="A2391" s="82">
        <v>92454682</v>
      </c>
      <c r="B2391" s="83">
        <v>20</v>
      </c>
      <c r="C2391" s="84" t="s">
        <v>8563</v>
      </c>
      <c r="D2391" s="84" t="s">
        <v>8563</v>
      </c>
      <c r="E2391" s="84" t="s">
        <v>21</v>
      </c>
      <c r="F2391" s="85">
        <v>1</v>
      </c>
      <c r="G2391" s="86" t="s">
        <v>10103</v>
      </c>
      <c r="H2391" s="86" t="s">
        <v>14</v>
      </c>
      <c r="I2391" s="87">
        <f>VLOOKUP(A2391,'[2]AJUSTE DE VALOR AN_11.5_MED_VIG'!$A$6:$I$6297,9,0)</f>
        <v>1.5468094547543094</v>
      </c>
    </row>
    <row r="2392" s="81" customFormat="1" ht="15" customHeight="1">
      <c r="A2392" s="82">
        <v>90287150</v>
      </c>
      <c r="B2392" s="83">
        <v>20</v>
      </c>
      <c r="C2392" s="84" t="s">
        <v>6980</v>
      </c>
      <c r="D2392" s="84" t="s">
        <v>6980</v>
      </c>
      <c r="E2392" s="84" t="s">
        <v>573</v>
      </c>
      <c r="F2392" s="85">
        <v>1</v>
      </c>
      <c r="G2392" s="86" t="s">
        <v>10036</v>
      </c>
      <c r="H2392" s="86" t="s">
        <v>14</v>
      </c>
      <c r="I2392" s="87">
        <f>VLOOKUP(A2392,'[2]AJUSTE DE VALOR AN_11.5_MED_VIG'!$A$6:$I$6297,9,0)</f>
        <v>14.023017839052036</v>
      </c>
    </row>
    <row r="2393" s="81" customFormat="1" ht="15" customHeight="1">
      <c r="A2393" s="82">
        <v>90886038</v>
      </c>
      <c r="B2393" s="83">
        <v>20</v>
      </c>
      <c r="C2393" s="84" t="s">
        <v>6882</v>
      </c>
      <c r="D2393" s="84" t="s">
        <v>6884</v>
      </c>
      <c r="E2393" s="84" t="s">
        <v>21</v>
      </c>
      <c r="F2393" s="85">
        <v>1</v>
      </c>
      <c r="G2393" s="86" t="s">
        <v>10103</v>
      </c>
      <c r="H2393" s="86" t="s">
        <v>14</v>
      </c>
      <c r="I2393" s="87">
        <f>VLOOKUP(A2393,'[2]AJUSTE DE VALOR AN_11.5_MED_VIG'!$A$6:$I$6297,9,0)</f>
        <v>1.9298410462698501</v>
      </c>
    </row>
    <row r="2394" s="81" customFormat="1" ht="15" customHeight="1">
      <c r="A2394" s="82">
        <v>79995446</v>
      </c>
      <c r="B2394" s="83">
        <v>20</v>
      </c>
      <c r="C2394" s="84" t="s">
        <v>10141</v>
      </c>
      <c r="D2394" s="84" t="s">
        <v>10141</v>
      </c>
      <c r="E2394" s="84" t="s">
        <v>10142</v>
      </c>
      <c r="F2394" s="85">
        <v>20</v>
      </c>
      <c r="G2394" s="86" t="s">
        <v>10116</v>
      </c>
      <c r="H2394" s="86" t="s">
        <v>19</v>
      </c>
      <c r="I2394" s="87">
        <f>VLOOKUP(A2394,'[2]AJUSTE DE VALOR AN_11.5_MED_VIG'!$A$6:$I$6297,9,0)</f>
        <v>0.86793508821123</v>
      </c>
    </row>
    <row r="2395" s="81" customFormat="1" ht="15" customHeight="1">
      <c r="A2395" s="82">
        <v>90283872</v>
      </c>
      <c r="B2395" s="83">
        <v>20</v>
      </c>
      <c r="C2395" s="84" t="s">
        <v>1492</v>
      </c>
      <c r="D2395" s="84" t="s">
        <v>1493</v>
      </c>
      <c r="E2395" s="84" t="s">
        <v>792</v>
      </c>
      <c r="F2395" s="85">
        <v>1</v>
      </c>
      <c r="G2395" s="86" t="s">
        <v>64</v>
      </c>
      <c r="H2395" s="86" t="s">
        <v>14</v>
      </c>
      <c r="I2395" s="87">
        <f>VLOOKUP(A2395,'[2]AJUSTE DE VALOR AN_11.5_MED_VIG'!$A$6:$I$6297,9,0)</f>
        <v>2.3860812392661468</v>
      </c>
    </row>
    <row r="2396" s="81" customFormat="1" ht="15" customHeight="1">
      <c r="A2396" s="82">
        <v>90313011</v>
      </c>
      <c r="B2396" s="83">
        <v>20</v>
      </c>
      <c r="C2396" s="84" t="s">
        <v>9647</v>
      </c>
      <c r="D2396" s="84" t="s">
        <v>9647</v>
      </c>
      <c r="E2396" s="84" t="s">
        <v>39</v>
      </c>
      <c r="F2396" s="85">
        <v>10</v>
      </c>
      <c r="G2396" s="86" t="s">
        <v>10077</v>
      </c>
      <c r="H2396" s="86" t="s">
        <v>19</v>
      </c>
      <c r="I2396" s="87">
        <f>VLOOKUP(A2396,'[2]AJUSTE DE VALOR AN_11.5_MED_VIG'!$A$6:$I$6297,9,0)</f>
        <v>0.98525244351266594</v>
      </c>
    </row>
    <row r="2397" s="81" customFormat="1" ht="15" customHeight="1">
      <c r="A2397" s="82">
        <v>90124952</v>
      </c>
      <c r="B2397" s="83">
        <v>20</v>
      </c>
      <c r="C2397" s="84" t="s">
        <v>188</v>
      </c>
      <c r="D2397" s="84" t="s">
        <v>188</v>
      </c>
      <c r="E2397" s="84" t="s">
        <v>50</v>
      </c>
      <c r="F2397" s="85">
        <v>1</v>
      </c>
      <c r="G2397" s="86" t="s">
        <v>64</v>
      </c>
      <c r="H2397" s="86" t="s">
        <v>14</v>
      </c>
      <c r="I2397" s="87">
        <f>VLOOKUP(A2397,'[2]AJUSTE DE VALOR AN_11.5_MED_VIG'!$A$6:$I$6297,9,0)</f>
        <v>2.7413757087752857</v>
      </c>
    </row>
    <row r="2398" s="81" customFormat="1" ht="15" customHeight="1">
      <c r="A2398" s="82">
        <v>90246012</v>
      </c>
      <c r="B2398" s="83">
        <v>20</v>
      </c>
      <c r="C2398" s="84" t="s">
        <v>1051</v>
      </c>
      <c r="D2398" s="84" t="s">
        <v>1053</v>
      </c>
      <c r="E2398" s="84" t="s">
        <v>235</v>
      </c>
      <c r="F2398" s="85">
        <v>1</v>
      </c>
      <c r="G2398" s="86" t="s">
        <v>10103</v>
      </c>
      <c r="H2398" s="86" t="s">
        <v>14</v>
      </c>
      <c r="I2398" s="87">
        <f>VLOOKUP(A2398,'[2]AJUSTE DE VALOR AN_11.5_MED_VIG'!$A$6:$I$6297,9,0)</f>
        <v>2.7334033959728421</v>
      </c>
    </row>
    <row r="2399" s="81" customFormat="1" ht="15" customHeight="1">
      <c r="A2399" s="82">
        <v>90135474</v>
      </c>
      <c r="B2399" s="83">
        <v>20</v>
      </c>
      <c r="C2399" s="84" t="s">
        <v>9133</v>
      </c>
      <c r="D2399" s="84" t="s">
        <v>9134</v>
      </c>
      <c r="E2399" s="84" t="s">
        <v>207</v>
      </c>
      <c r="F2399" s="85">
        <v>1</v>
      </c>
      <c r="G2399" s="86" t="s">
        <v>64</v>
      </c>
      <c r="H2399" s="86" t="s">
        <v>14</v>
      </c>
      <c r="I2399" s="87">
        <f>VLOOKUP(A2399,'[2]AJUSTE DE VALOR AN_11.5_MED_VIG'!$A$6:$I$6297,9,0)</f>
        <v>0.73806407092316395</v>
      </c>
    </row>
    <row r="2400" s="81" customFormat="1" ht="15" customHeight="1">
      <c r="A2400" s="82">
        <v>90234103</v>
      </c>
      <c r="B2400" s="83">
        <v>20</v>
      </c>
      <c r="C2400" s="84" t="s">
        <v>3462</v>
      </c>
      <c r="D2400" s="84" t="s">
        <v>3463</v>
      </c>
      <c r="E2400" s="84" t="s">
        <v>169</v>
      </c>
      <c r="F2400" s="85">
        <v>1</v>
      </c>
      <c r="G2400" s="86" t="s">
        <v>10103</v>
      </c>
      <c r="H2400" s="86" t="s">
        <v>14</v>
      </c>
      <c r="I2400" s="87">
        <f>VLOOKUP(A2400,'[2]AJUSTE DE VALOR AN_11.5_MED_VIG'!$A$6:$I$6297,9,0)</f>
        <v>0.76949876606699352</v>
      </c>
    </row>
    <row r="2401" s="81" customFormat="1" ht="15" customHeight="1">
      <c r="A2401" s="82">
        <v>90144457</v>
      </c>
      <c r="B2401" s="83">
        <v>20</v>
      </c>
      <c r="C2401" s="84" t="s">
        <v>3814</v>
      </c>
      <c r="D2401" s="84" t="s">
        <v>3814</v>
      </c>
      <c r="E2401" s="84" t="s">
        <v>17</v>
      </c>
      <c r="F2401" s="85">
        <v>1</v>
      </c>
      <c r="G2401" s="86" t="s">
        <v>10103</v>
      </c>
      <c r="H2401" s="86" t="s">
        <v>14</v>
      </c>
      <c r="I2401" s="87">
        <f>VLOOKUP(A2401,'[2]AJUSTE DE VALOR AN_11.5_MED_VIG'!$A$6:$I$6297,9,0)</f>
        <v>2.944688854988831</v>
      </c>
    </row>
    <row r="2402" s="81" customFormat="1" ht="15" customHeight="1">
      <c r="A2402" s="82">
        <v>90227166</v>
      </c>
      <c r="B2402" s="83">
        <v>20</v>
      </c>
      <c r="C2402" s="84" t="s">
        <v>2393</v>
      </c>
      <c r="D2402" s="84" t="s">
        <v>2393</v>
      </c>
      <c r="E2402" s="84" t="s">
        <v>59</v>
      </c>
      <c r="F2402" s="85">
        <v>1</v>
      </c>
      <c r="G2402" s="86" t="s">
        <v>10103</v>
      </c>
      <c r="H2402" s="86" t="s">
        <v>14</v>
      </c>
      <c r="I2402" s="87">
        <f>VLOOKUP(A2402,'[2]AJUSTE DE VALOR AN_11.5_MED_VIG'!$A$6:$I$6297,9,0)</f>
        <v>0.40153412034359526</v>
      </c>
    </row>
    <row r="2403" s="81" customFormat="1" ht="15" customHeight="1">
      <c r="A2403" s="82">
        <v>90269497</v>
      </c>
      <c r="B2403" s="83">
        <v>20</v>
      </c>
      <c r="C2403" s="84" t="s">
        <v>6109</v>
      </c>
      <c r="D2403" s="84" t="s">
        <v>6111</v>
      </c>
      <c r="E2403" s="84" t="s">
        <v>3438</v>
      </c>
      <c r="F2403" s="85">
        <v>240</v>
      </c>
      <c r="G2403" s="86" t="s">
        <v>18</v>
      </c>
      <c r="H2403" s="86" t="s">
        <v>19</v>
      </c>
      <c r="I2403" s="87">
        <f>VLOOKUP(A2403,'[2]AJUSTE DE VALOR AN_11.5_MED_VIG'!$A$6:$I$6297,9,0)</f>
        <v>9.6225837743428758e-002</v>
      </c>
    </row>
    <row r="2404" s="81" customFormat="1" ht="15" customHeight="1">
      <c r="A2404" s="82">
        <v>92411088</v>
      </c>
      <c r="B2404" s="83">
        <v>20</v>
      </c>
      <c r="C2404" s="84" t="s">
        <v>7788</v>
      </c>
      <c r="D2404" s="84" t="s">
        <v>7792</v>
      </c>
      <c r="E2404" s="84" t="s">
        <v>894</v>
      </c>
      <c r="F2404" s="85">
        <v>1</v>
      </c>
      <c r="G2404" s="86" t="s">
        <v>436</v>
      </c>
      <c r="H2404" s="86" t="s">
        <v>14</v>
      </c>
      <c r="I2404" s="87">
        <f>VLOOKUP(A2404,'[2]AJUSTE DE VALOR AN_11.5_MED_VIG'!$A$6:$I$6297,9,0)</f>
        <v>1.3590534417949407</v>
      </c>
    </row>
    <row r="2405" s="81" customFormat="1" ht="15" customHeight="1">
      <c r="A2405" s="82">
        <v>92467130</v>
      </c>
      <c r="B2405" s="83">
        <v>20</v>
      </c>
      <c r="C2405" s="84" t="s">
        <v>266</v>
      </c>
      <c r="D2405" s="84" t="s">
        <v>266</v>
      </c>
      <c r="E2405" s="84" t="s">
        <v>17</v>
      </c>
      <c r="F2405" s="85">
        <v>1</v>
      </c>
      <c r="G2405" s="86" t="s">
        <v>10103</v>
      </c>
      <c r="H2405" s="86" t="s">
        <v>14</v>
      </c>
      <c r="I2405" s="87">
        <f>VLOOKUP(A2405,'[2]AJUSTE DE VALOR AN_11.5_MED_VIG'!$A$6:$I$6297,9,0)</f>
        <v>0.24743068114049999</v>
      </c>
    </row>
    <row r="2406" s="81" customFormat="1" ht="15" customHeight="1">
      <c r="A2406" s="82">
        <v>90137108</v>
      </c>
      <c r="B2406" s="83">
        <v>20</v>
      </c>
      <c r="C2406" s="84" t="s">
        <v>4102</v>
      </c>
      <c r="D2406" s="84" t="s">
        <v>4103</v>
      </c>
      <c r="E2406" s="84" t="s">
        <v>1356</v>
      </c>
      <c r="F2406" s="85">
        <v>80</v>
      </c>
      <c r="G2406" s="86" t="s">
        <v>18</v>
      </c>
      <c r="H2406" s="86" t="s">
        <v>19</v>
      </c>
      <c r="I2406" s="87">
        <f>VLOOKUP(A2406,'[2]AJUSTE DE VALOR AN_11.5_MED_VIG'!$A$6:$I$6297,9,0)</f>
        <v>0.20727022634316061</v>
      </c>
    </row>
    <row r="2407" s="81" customFormat="1" ht="15" customHeight="1">
      <c r="A2407" s="82">
        <v>90123883</v>
      </c>
      <c r="B2407" s="83">
        <v>20</v>
      </c>
      <c r="C2407" s="84" t="s">
        <v>5114</v>
      </c>
      <c r="D2407" s="84" t="s">
        <v>5115</v>
      </c>
      <c r="E2407" s="84" t="s">
        <v>50</v>
      </c>
      <c r="F2407" s="85">
        <v>1</v>
      </c>
      <c r="G2407" s="86" t="s">
        <v>64</v>
      </c>
      <c r="H2407" s="86" t="s">
        <v>14</v>
      </c>
      <c r="I2407" s="87">
        <f>VLOOKUP(A2407,'[2]AJUSTE DE VALOR AN_11.5_MED_VIG'!$A$6:$I$6297,9,0)</f>
        <v>1.8449883156833957</v>
      </c>
    </row>
    <row r="2408" s="81" customFormat="1" ht="15" customHeight="1">
      <c r="A2408" s="82">
        <v>92409717</v>
      </c>
      <c r="B2408" s="83">
        <v>20</v>
      </c>
      <c r="C2408" s="84" t="s">
        <v>6868</v>
      </c>
      <c r="D2408" s="84" t="s">
        <v>6868</v>
      </c>
      <c r="E2408" s="84" t="s">
        <v>21</v>
      </c>
      <c r="F2408" s="85">
        <v>1</v>
      </c>
      <c r="G2408" s="86" t="s">
        <v>10103</v>
      </c>
      <c r="H2408" s="86" t="s">
        <v>14</v>
      </c>
      <c r="I2408" s="87">
        <f>VLOOKUP(A2408,'[2]AJUSTE DE VALOR AN_11.5_MED_VIG'!$A$6:$I$6297,9,0)</f>
        <v>1.0224859573794973</v>
      </c>
    </row>
    <row r="2409" s="81" customFormat="1" ht="15" customHeight="1">
      <c r="A2409" s="82">
        <v>90151518</v>
      </c>
      <c r="B2409" s="83">
        <v>20</v>
      </c>
      <c r="C2409" s="84" t="s">
        <v>8818</v>
      </c>
      <c r="D2409" s="84" t="s">
        <v>8828</v>
      </c>
      <c r="E2409" s="84" t="s">
        <v>39</v>
      </c>
      <c r="F2409" s="85">
        <v>1</v>
      </c>
      <c r="G2409" s="86" t="s">
        <v>10103</v>
      </c>
      <c r="H2409" s="86" t="s">
        <v>14</v>
      </c>
      <c r="I2409" s="87">
        <f>VLOOKUP(A2409,'[2]AJUSTE DE VALOR AN_11.5_MED_VIG'!$A$6:$I$6297,9,0)</f>
        <v>2.7941612113231913</v>
      </c>
    </row>
    <row r="2410" s="81" customFormat="1" ht="15" customHeight="1">
      <c r="A2410" s="82">
        <v>90210018</v>
      </c>
      <c r="B2410" s="83">
        <v>20</v>
      </c>
      <c r="C2410" s="84" t="s">
        <v>596</v>
      </c>
      <c r="D2410" s="84" t="s">
        <v>597</v>
      </c>
      <c r="E2410" s="84" t="s">
        <v>598</v>
      </c>
      <c r="F2410" s="85">
        <v>1</v>
      </c>
      <c r="G2410" s="86" t="s">
        <v>13</v>
      </c>
      <c r="H2410" s="86" t="s">
        <v>14</v>
      </c>
      <c r="I2410" s="87">
        <f>VLOOKUP(A2410,'[2]AJUSTE DE VALOR AN_11.5_MED_VIG'!$A$6:$I$6297,9,0)</f>
        <v>35.745445762272759</v>
      </c>
    </row>
    <row r="2411" s="81" customFormat="1" ht="15" customHeight="1">
      <c r="A2411" s="82">
        <v>90517016</v>
      </c>
      <c r="B2411" s="83">
        <v>20</v>
      </c>
      <c r="C2411" s="84" t="s">
        <v>4371</v>
      </c>
      <c r="D2411" s="84" t="s">
        <v>4375</v>
      </c>
      <c r="E2411" s="84" t="s">
        <v>146</v>
      </c>
      <c r="F2411" s="85">
        <v>1</v>
      </c>
      <c r="G2411" s="86" t="s">
        <v>10103</v>
      </c>
      <c r="H2411" s="86" t="s">
        <v>14</v>
      </c>
      <c r="I2411" s="87">
        <f>VLOOKUP(A2411,'[2]AJUSTE DE VALOR AN_11.5_MED_VIG'!$A$6:$I$6297,9,0)</f>
        <v>1.2946533501538917</v>
      </c>
    </row>
    <row r="2412" s="81" customFormat="1" ht="15" customHeight="1">
      <c r="A2412" s="82">
        <v>92383670</v>
      </c>
      <c r="B2412" s="83">
        <v>20</v>
      </c>
      <c r="C2412" s="84" t="s">
        <v>2913</v>
      </c>
      <c r="D2412" s="84" t="s">
        <v>2914</v>
      </c>
      <c r="E2412" s="84" t="s">
        <v>455</v>
      </c>
      <c r="F2412" s="85">
        <v>1</v>
      </c>
      <c r="G2412" s="86" t="s">
        <v>10103</v>
      </c>
      <c r="H2412" s="86" t="s">
        <v>14</v>
      </c>
      <c r="I2412" s="87">
        <f>VLOOKUP(A2412,'[2]AJUSTE DE VALOR AN_11.5_MED_VIG'!$A$6:$I$6297,9,0)</f>
        <v>1.0684397473701761</v>
      </c>
    </row>
    <row r="2413" s="81" customFormat="1" ht="15" customHeight="1">
      <c r="A2413" s="82">
        <v>92458297</v>
      </c>
      <c r="B2413" s="83">
        <v>20</v>
      </c>
      <c r="C2413" s="84" t="s">
        <v>8836</v>
      </c>
      <c r="D2413" s="84" t="s">
        <v>8836</v>
      </c>
      <c r="E2413" s="84" t="s">
        <v>24</v>
      </c>
      <c r="F2413" s="85">
        <v>1</v>
      </c>
      <c r="G2413" s="86" t="s">
        <v>10103</v>
      </c>
      <c r="H2413" s="86" t="s">
        <v>14</v>
      </c>
      <c r="I2413" s="87">
        <f>VLOOKUP(A2413,'[2]AJUSTE DE VALOR AN_11.5_MED_VIG'!$A$6:$I$6297,9,0)</f>
        <v>1.6062244089043496</v>
      </c>
    </row>
    <row r="2414" s="81" customFormat="1" ht="15" customHeight="1">
      <c r="A2414" s="82">
        <v>90277694</v>
      </c>
      <c r="B2414" s="83">
        <v>20</v>
      </c>
      <c r="C2414" s="84" t="s">
        <v>344</v>
      </c>
      <c r="D2414" s="84" t="s">
        <v>345</v>
      </c>
      <c r="E2414" s="84" t="s">
        <v>244</v>
      </c>
      <c r="F2414" s="85">
        <v>1</v>
      </c>
      <c r="G2414" s="86" t="s">
        <v>64</v>
      </c>
      <c r="H2414" s="86" t="s">
        <v>14</v>
      </c>
      <c r="I2414" s="87">
        <f>VLOOKUP(A2414,'[2]AJUSTE DE VALOR AN_11.5_MED_VIG'!$A$6:$I$6297,9,0)</f>
        <v>0.73527197636751995</v>
      </c>
    </row>
    <row r="2415" s="81" customFormat="1" ht="15" customHeight="1">
      <c r="A2415" s="82">
        <v>92406122</v>
      </c>
      <c r="B2415" s="83">
        <v>20</v>
      </c>
      <c r="C2415" s="84" t="s">
        <v>2349</v>
      </c>
      <c r="D2415" s="84" t="s">
        <v>2350</v>
      </c>
      <c r="E2415" s="84" t="s">
        <v>134</v>
      </c>
      <c r="F2415" s="85">
        <v>60</v>
      </c>
      <c r="G2415" s="86" t="s">
        <v>18</v>
      </c>
      <c r="H2415" s="86" t="s">
        <v>19</v>
      </c>
      <c r="I2415" s="87">
        <f>VLOOKUP(A2415,'[2]AJUSTE DE VALOR AN_11.5_MED_VIG'!$A$6:$I$6297,9,0)</f>
        <v>2.067391297515714</v>
      </c>
    </row>
    <row r="2416" s="81" customFormat="1" ht="15" customHeight="1">
      <c r="A2416" s="82">
        <v>92407536</v>
      </c>
      <c r="B2416" s="83">
        <v>20</v>
      </c>
      <c r="C2416" s="84" t="s">
        <v>6670</v>
      </c>
      <c r="D2416" s="84" t="s">
        <v>6671</v>
      </c>
      <c r="E2416" s="84" t="s">
        <v>1221</v>
      </c>
      <c r="F2416" s="85">
        <v>500</v>
      </c>
      <c r="G2416" s="86" t="s">
        <v>10111</v>
      </c>
      <c r="H2416" s="86" t="s">
        <v>19</v>
      </c>
      <c r="I2416" s="87">
        <f>VLOOKUP(A2416,'[2]AJUSTE DE VALOR AN_11.5_MED_VIG'!$A$6:$I$6297,9,0)</f>
        <v>0.10689184373668072</v>
      </c>
    </row>
    <row r="2417" s="81" customFormat="1" ht="15" customHeight="1">
      <c r="A2417" s="82">
        <v>90192001</v>
      </c>
      <c r="B2417" s="83">
        <v>20</v>
      </c>
      <c r="C2417" s="84" t="s">
        <v>355</v>
      </c>
      <c r="D2417" s="84" t="s">
        <v>357</v>
      </c>
      <c r="E2417" s="84" t="s">
        <v>358</v>
      </c>
      <c r="F2417" s="85">
        <v>1</v>
      </c>
      <c r="G2417" s="86" t="s">
        <v>10103</v>
      </c>
      <c r="H2417" s="86" t="s">
        <v>14</v>
      </c>
      <c r="I2417" s="87">
        <f>VLOOKUP(A2417,'[2]AJUSTE DE VALOR AN_11.5_MED_VIG'!$A$6:$I$6297,9,0)</f>
        <v>0.90895854555895239</v>
      </c>
    </row>
    <row r="2418" s="81" customFormat="1" ht="15" customHeight="1">
      <c r="A2418" s="82">
        <v>90152280</v>
      </c>
      <c r="B2418" s="83">
        <v>20</v>
      </c>
      <c r="C2418" s="84" t="s">
        <v>3643</v>
      </c>
      <c r="D2418" s="84" t="s">
        <v>3643</v>
      </c>
      <c r="E2418" s="84" t="s">
        <v>39</v>
      </c>
      <c r="F2418" s="85">
        <v>1</v>
      </c>
      <c r="G2418" s="86" t="s">
        <v>10103</v>
      </c>
      <c r="H2418" s="86" t="s">
        <v>14</v>
      </c>
      <c r="I2418" s="87">
        <f>VLOOKUP(A2418,'[2]AJUSTE DE VALOR AN_11.5_MED_VIG'!$A$6:$I$6297,9,0)</f>
        <v>3.8479654228446192</v>
      </c>
    </row>
    <row r="2419" s="81" customFormat="1" ht="15" customHeight="1">
      <c r="A2419" s="82">
        <v>90303172</v>
      </c>
      <c r="B2419" s="83">
        <v>20</v>
      </c>
      <c r="C2419" s="84" t="s">
        <v>7299</v>
      </c>
      <c r="D2419" s="84" t="s">
        <v>7300</v>
      </c>
      <c r="E2419" s="84" t="s">
        <v>24</v>
      </c>
      <c r="F2419" s="85">
        <v>1</v>
      </c>
      <c r="G2419" s="86" t="s">
        <v>10103</v>
      </c>
      <c r="H2419" s="86" t="s">
        <v>14</v>
      </c>
      <c r="I2419" s="87">
        <f>VLOOKUP(A2419,'[2]AJUSTE DE VALOR AN_11.5_MED_VIG'!$A$6:$I$6297,9,0)</f>
        <v>1.9407821731714614</v>
      </c>
    </row>
    <row r="2420" s="81" customFormat="1" ht="15" customHeight="1">
      <c r="A2420" s="82">
        <v>90161955</v>
      </c>
      <c r="B2420" s="83">
        <v>20</v>
      </c>
      <c r="C2420" s="84" t="s">
        <v>4063</v>
      </c>
      <c r="D2420" s="84" t="s">
        <v>4065</v>
      </c>
      <c r="E2420" s="84" t="s">
        <v>90</v>
      </c>
      <c r="F2420" s="85">
        <v>1</v>
      </c>
      <c r="G2420" s="86" t="s">
        <v>10103</v>
      </c>
      <c r="H2420" s="86" t="s">
        <v>14</v>
      </c>
      <c r="I2420" s="87">
        <f>VLOOKUP(A2420,'[2]AJUSTE DE VALOR AN_11.5_MED_VIG'!$A$6:$I$6297,9,0)</f>
        <v>1.2563151097005993</v>
      </c>
    </row>
    <row r="2421" s="81" customFormat="1" ht="15" customHeight="1">
      <c r="A2421" s="82">
        <v>92264530</v>
      </c>
      <c r="B2421" s="83">
        <v>20</v>
      </c>
      <c r="C2421" s="84" t="s">
        <v>3281</v>
      </c>
      <c r="D2421" s="84" t="s">
        <v>3287</v>
      </c>
      <c r="E2421" s="84" t="s">
        <v>12</v>
      </c>
      <c r="F2421" s="85">
        <v>1</v>
      </c>
      <c r="G2421" s="86" t="s">
        <v>436</v>
      </c>
      <c r="H2421" s="86" t="s">
        <v>14</v>
      </c>
      <c r="I2421" s="87">
        <f>VLOOKUP(A2421,'[2]AJUSTE DE VALOR AN_11.5_MED_VIG'!$A$6:$I$6297,9,0)</f>
        <v>2.8813220153074015</v>
      </c>
    </row>
    <row r="2422" s="81" customFormat="1" ht="15" customHeight="1">
      <c r="A2422" s="82">
        <v>90277821</v>
      </c>
      <c r="B2422" s="83">
        <v>20</v>
      </c>
      <c r="C2422" s="84" t="s">
        <v>6742</v>
      </c>
      <c r="D2422" s="84" t="s">
        <v>6742</v>
      </c>
      <c r="E2422" s="84" t="s">
        <v>244</v>
      </c>
      <c r="F2422" s="85">
        <v>1</v>
      </c>
      <c r="G2422" s="86" t="s">
        <v>10103</v>
      </c>
      <c r="H2422" s="86" t="s">
        <v>14</v>
      </c>
      <c r="I2422" s="87">
        <f>VLOOKUP(A2422,'[2]AJUSTE DE VALOR AN_11.5_MED_VIG'!$A$6:$I$6297,9,0)</f>
        <v>0.61483612291814616</v>
      </c>
    </row>
    <row r="2423" s="81" customFormat="1" ht="15" customHeight="1">
      <c r="A2423" s="82">
        <v>90123301</v>
      </c>
      <c r="B2423" s="83">
        <v>20</v>
      </c>
      <c r="C2423" s="84" t="s">
        <v>3281</v>
      </c>
      <c r="D2423" s="84" t="s">
        <v>3283</v>
      </c>
      <c r="E2423" s="84" t="s">
        <v>50</v>
      </c>
      <c r="F2423" s="85">
        <v>1</v>
      </c>
      <c r="G2423" s="86" t="s">
        <v>10103</v>
      </c>
      <c r="H2423" s="86" t="s">
        <v>14</v>
      </c>
      <c r="I2423" s="87">
        <f>VLOOKUP(A2423,'[2]AJUSTE DE VALOR AN_11.5_MED_VIG'!$A$6:$I$6297,9,0)</f>
        <v>1.4447623761556894</v>
      </c>
    </row>
    <row r="2424" s="81" customFormat="1" ht="15" customHeight="1">
      <c r="A2424" s="82">
        <v>90230035</v>
      </c>
      <c r="B2424" s="83">
        <v>20</v>
      </c>
      <c r="C2424" s="84" t="s">
        <v>4006</v>
      </c>
      <c r="D2424" s="84" t="s">
        <v>4009</v>
      </c>
      <c r="E2424" s="84" t="s">
        <v>146</v>
      </c>
      <c r="F2424" s="85">
        <v>1</v>
      </c>
      <c r="G2424" s="86" t="s">
        <v>10103</v>
      </c>
      <c r="H2424" s="86" t="s">
        <v>14</v>
      </c>
      <c r="I2424" s="87">
        <f>VLOOKUP(A2424,'[2]AJUSTE DE VALOR AN_11.5_MED_VIG'!$A$6:$I$6297,9,0)</f>
        <v>0.43762242258324752</v>
      </c>
    </row>
    <row r="2425" s="81" customFormat="1" ht="15" customHeight="1">
      <c r="A2425" s="82">
        <v>90201507</v>
      </c>
      <c r="B2425" s="83">
        <v>20</v>
      </c>
      <c r="C2425" s="84" t="s">
        <v>9027</v>
      </c>
      <c r="D2425" s="84" t="s">
        <v>9028</v>
      </c>
      <c r="E2425" s="84" t="s">
        <v>7553</v>
      </c>
      <c r="F2425" s="85">
        <v>1</v>
      </c>
      <c r="G2425" s="86" t="s">
        <v>10036</v>
      </c>
      <c r="H2425" s="86" t="s">
        <v>14</v>
      </c>
      <c r="I2425" s="87">
        <f>VLOOKUP(A2425,'[2]AJUSTE DE VALOR AN_11.5_MED_VIG'!$A$6:$I$6297,9,0)</f>
        <v>29.001256384117209</v>
      </c>
    </row>
    <row r="2426" s="81" customFormat="1" ht="15" customHeight="1">
      <c r="A2426" s="82">
        <v>90309014</v>
      </c>
      <c r="B2426" s="83">
        <v>20</v>
      </c>
      <c r="C2426" s="84" t="s">
        <v>8908</v>
      </c>
      <c r="D2426" s="84" t="s">
        <v>8909</v>
      </c>
      <c r="E2426" s="84" t="s">
        <v>39</v>
      </c>
      <c r="F2426" s="85">
        <v>1</v>
      </c>
      <c r="G2426" s="86" t="s">
        <v>10036</v>
      </c>
      <c r="H2426" s="86" t="s">
        <v>14</v>
      </c>
      <c r="I2426" s="87">
        <f>VLOOKUP(A2426,'[2]AJUSTE DE VALOR AN_11.5_MED_VIG'!$A$6:$I$6297,9,0)</f>
        <v>4.2873410214215459</v>
      </c>
    </row>
    <row r="2427" s="81" customFormat="1" ht="15" customHeight="1">
      <c r="A2427" s="82">
        <v>90173864</v>
      </c>
      <c r="B2427" s="83">
        <v>20</v>
      </c>
      <c r="C2427" s="84" t="s">
        <v>384</v>
      </c>
      <c r="D2427" s="84" t="s">
        <v>385</v>
      </c>
      <c r="E2427" s="84" t="s">
        <v>383</v>
      </c>
      <c r="F2427" s="85">
        <v>20</v>
      </c>
      <c r="G2427" s="86" t="s">
        <v>18</v>
      </c>
      <c r="H2427" s="86" t="s">
        <v>19</v>
      </c>
      <c r="I2427" s="87">
        <f>VLOOKUP(A2427,'[2]AJUSTE DE VALOR AN_11.5_MED_VIG'!$A$6:$I$6297,9,0)</f>
        <v>1.4231636902816951</v>
      </c>
    </row>
    <row r="2428" s="81" customFormat="1" ht="15" customHeight="1">
      <c r="A2428" s="82">
        <v>90144686</v>
      </c>
      <c r="B2428" s="83">
        <v>20</v>
      </c>
      <c r="C2428" s="84" t="s">
        <v>9062</v>
      </c>
      <c r="D2428" s="84" t="s">
        <v>9063</v>
      </c>
      <c r="E2428" s="84" t="s">
        <v>17</v>
      </c>
      <c r="F2428" s="85">
        <v>1</v>
      </c>
      <c r="G2428" s="86" t="s">
        <v>64</v>
      </c>
      <c r="H2428" s="86" t="s">
        <v>14</v>
      </c>
      <c r="I2428" s="87">
        <f>VLOOKUP(A2428,'[2]AJUSTE DE VALOR AN_11.5_MED_VIG'!$A$6:$I$6297,9,0)</f>
        <v>1.6617146665905951</v>
      </c>
    </row>
    <row r="2429" s="81" customFormat="1" ht="15" customHeight="1">
      <c r="A2429" s="82">
        <v>90152549</v>
      </c>
      <c r="B2429" s="83">
        <v>20</v>
      </c>
      <c r="C2429" s="84" t="s">
        <v>1054</v>
      </c>
      <c r="D2429" s="84" t="s">
        <v>1056</v>
      </c>
      <c r="E2429" s="84" t="s">
        <v>39</v>
      </c>
      <c r="F2429" s="85">
        <v>1</v>
      </c>
      <c r="G2429" s="86" t="s">
        <v>10103</v>
      </c>
      <c r="H2429" s="86" t="s">
        <v>14</v>
      </c>
      <c r="I2429" s="87">
        <f>VLOOKUP(A2429,'[2]AJUSTE DE VALOR AN_11.5_MED_VIG'!$A$6:$I$6297,9,0)</f>
        <v>4.4256279473719742</v>
      </c>
    </row>
    <row r="2430" s="81" customFormat="1" ht="15" customHeight="1">
      <c r="A2430" s="82">
        <v>92457258</v>
      </c>
      <c r="B2430" s="83">
        <v>20</v>
      </c>
      <c r="C2430" s="84" t="s">
        <v>2025</v>
      </c>
      <c r="D2430" s="84" t="s">
        <v>2026</v>
      </c>
      <c r="E2430" s="84" t="s">
        <v>39</v>
      </c>
      <c r="F2430" s="85">
        <v>10</v>
      </c>
      <c r="G2430" s="86" t="s">
        <v>10077</v>
      </c>
      <c r="H2430" s="86" t="s">
        <v>19</v>
      </c>
      <c r="I2430" s="87">
        <f>VLOOKUP(A2430,'[2]AJUSTE DE VALOR AN_11.5_MED_VIG'!$A$6:$I$6297,9,0)</f>
        <v>1.2240402376857034</v>
      </c>
    </row>
    <row r="2431" s="81" customFormat="1" ht="15" customHeight="1">
      <c r="A2431" s="82">
        <v>92421806</v>
      </c>
      <c r="B2431" s="83">
        <v>20</v>
      </c>
      <c r="C2431" s="84" t="s">
        <v>1531</v>
      </c>
      <c r="D2431" s="84" t="s">
        <v>1532</v>
      </c>
      <c r="E2431" s="84" t="s">
        <v>220</v>
      </c>
      <c r="F2431" s="85">
        <v>1</v>
      </c>
      <c r="G2431" s="86" t="s">
        <v>436</v>
      </c>
      <c r="H2431" s="86" t="s">
        <v>14</v>
      </c>
      <c r="I2431" s="87">
        <f>VLOOKUP(A2431,'[2]AJUSTE DE VALOR AN_11.5_MED_VIG'!$A$6:$I$6297,9,0)</f>
        <v>3.8309154939759038</v>
      </c>
    </row>
    <row r="2432" s="81" customFormat="1" ht="15" customHeight="1">
      <c r="A2432" s="82">
        <v>92470190</v>
      </c>
      <c r="B2432" s="83">
        <v>20</v>
      </c>
      <c r="C2432" s="84" t="s">
        <v>5187</v>
      </c>
      <c r="D2432" s="84" t="s">
        <v>5188</v>
      </c>
      <c r="E2432" s="84" t="s">
        <v>603</v>
      </c>
      <c r="F2432" s="85">
        <v>30</v>
      </c>
      <c r="G2432" s="86" t="s">
        <v>10077</v>
      </c>
      <c r="H2432" s="86" t="s">
        <v>19</v>
      </c>
      <c r="I2432" s="87">
        <f>VLOOKUP(A2432,'[2]AJUSTE DE VALOR AN_11.5_MED_VIG'!$A$6:$I$6297,9,0)</f>
        <v>1.8938819599830004</v>
      </c>
    </row>
    <row r="2433" s="81" customFormat="1" ht="15" customHeight="1">
      <c r="A2433" s="82">
        <v>90171225</v>
      </c>
      <c r="B2433" s="83">
        <v>20</v>
      </c>
      <c r="C2433" s="84" t="s">
        <v>8139</v>
      </c>
      <c r="D2433" s="84" t="s">
        <v>8151</v>
      </c>
      <c r="E2433" s="84" t="s">
        <v>244</v>
      </c>
      <c r="F2433" s="85">
        <v>1</v>
      </c>
      <c r="G2433" s="86" t="s">
        <v>10103</v>
      </c>
      <c r="H2433" s="86" t="s">
        <v>14</v>
      </c>
      <c r="I2433" s="87">
        <f>VLOOKUP(A2433,'[2]AJUSTE DE VALOR AN_11.5_MED_VIG'!$A$6:$I$6297,9,0)</f>
        <v>0.53521688181169336</v>
      </c>
    </row>
    <row r="2434" s="81" customFormat="1" ht="15" customHeight="1">
      <c r="A2434" s="82">
        <v>90247345</v>
      </c>
      <c r="B2434" s="83">
        <v>20</v>
      </c>
      <c r="C2434" s="84" t="s">
        <v>8755</v>
      </c>
      <c r="D2434" s="84" t="s">
        <v>8756</v>
      </c>
      <c r="E2434" s="84" t="s">
        <v>1002</v>
      </c>
      <c r="F2434" s="85">
        <v>1</v>
      </c>
      <c r="G2434" s="86" t="s">
        <v>10036</v>
      </c>
      <c r="H2434" s="86" t="s">
        <v>14</v>
      </c>
      <c r="I2434" s="87">
        <f>VLOOKUP(A2434,'[2]AJUSTE DE VALOR AN_11.5_MED_VIG'!$A$6:$I$6297,9,0)</f>
        <v>5.3395321437900005</v>
      </c>
    </row>
    <row r="2435" s="81" customFormat="1" ht="15" customHeight="1">
      <c r="A2435" s="82">
        <v>92434797</v>
      </c>
      <c r="B2435" s="83">
        <v>20</v>
      </c>
      <c r="C2435" s="84" t="s">
        <v>1574</v>
      </c>
      <c r="D2435" s="84" t="s">
        <v>1580</v>
      </c>
      <c r="E2435" s="84" t="s">
        <v>233</v>
      </c>
      <c r="F2435" s="85">
        <v>1</v>
      </c>
      <c r="G2435" s="86" t="s">
        <v>10103</v>
      </c>
      <c r="H2435" s="86" t="s">
        <v>14</v>
      </c>
      <c r="I2435" s="87">
        <f>VLOOKUP(A2435,'[2]AJUSTE DE VALOR AN_11.5_MED_VIG'!$A$6:$I$6297,9,0)</f>
        <v>0.94223633227544945</v>
      </c>
    </row>
    <row r="2436" s="81" customFormat="1" ht="15" customHeight="1">
      <c r="A2436" s="82">
        <v>90619013</v>
      </c>
      <c r="B2436" s="83">
        <v>20</v>
      </c>
      <c r="C2436" s="84" t="s">
        <v>820</v>
      </c>
      <c r="D2436" s="84" t="s">
        <v>821</v>
      </c>
      <c r="E2436" s="84" t="s">
        <v>235</v>
      </c>
      <c r="F2436" s="85">
        <v>1</v>
      </c>
      <c r="G2436" s="86" t="s">
        <v>436</v>
      </c>
      <c r="H2436" s="86" t="s">
        <v>14</v>
      </c>
      <c r="I2436" s="87">
        <f>VLOOKUP(A2436,'[2]AJUSTE DE VALOR AN_11.5_MED_VIG'!$A$6:$I$6297,9,0)</f>
        <v>3.2177849015644928</v>
      </c>
    </row>
    <row r="2437" s="81" customFormat="1" ht="15" customHeight="1">
      <c r="A2437" s="82">
        <v>90559010</v>
      </c>
      <c r="B2437" s="83">
        <v>20</v>
      </c>
      <c r="C2437" s="84" t="s">
        <v>2837</v>
      </c>
      <c r="D2437" s="84" t="s">
        <v>2838</v>
      </c>
      <c r="E2437" s="84" t="s">
        <v>43</v>
      </c>
      <c r="F2437" s="85">
        <v>150</v>
      </c>
      <c r="G2437" s="86" t="s">
        <v>18</v>
      </c>
      <c r="H2437" s="86" t="s">
        <v>19</v>
      </c>
      <c r="I2437" s="87">
        <f>VLOOKUP(A2437,'[2]AJUSTE DE VALOR AN_11.5_MED_VIG'!$A$6:$I$6297,9,0)</f>
        <v>9.7713397421157741e-002</v>
      </c>
    </row>
    <row r="2438" s="81" customFormat="1" ht="15" customHeight="1">
      <c r="A2438" s="82">
        <v>90125932</v>
      </c>
      <c r="B2438" s="83">
        <v>20</v>
      </c>
      <c r="C2438" s="84" t="s">
        <v>3060</v>
      </c>
      <c r="D2438" s="84" t="s">
        <v>3060</v>
      </c>
      <c r="E2438" s="84" t="s">
        <v>50</v>
      </c>
      <c r="F2438" s="85">
        <v>1</v>
      </c>
      <c r="G2438" s="86" t="s">
        <v>436</v>
      </c>
      <c r="H2438" s="86" t="s">
        <v>14</v>
      </c>
      <c r="I2438" s="87">
        <f>VLOOKUP(A2438,'[2]AJUSTE DE VALOR AN_11.5_MED_VIG'!$A$6:$I$6297,9,0)</f>
        <v>4.2160595526674669</v>
      </c>
    </row>
    <row r="2439" s="81" customFormat="1" ht="15" customHeight="1">
      <c r="A2439" s="82">
        <v>92368131</v>
      </c>
      <c r="B2439" s="83">
        <v>20</v>
      </c>
      <c r="C2439" s="84" t="s">
        <v>3271</v>
      </c>
      <c r="D2439" s="84" t="s">
        <v>3272</v>
      </c>
      <c r="E2439" s="84" t="s">
        <v>69</v>
      </c>
      <c r="F2439" s="85">
        <v>1</v>
      </c>
      <c r="G2439" s="86" t="s">
        <v>10103</v>
      </c>
      <c r="H2439" s="86" t="s">
        <v>14</v>
      </c>
      <c r="I2439" s="87">
        <f>VLOOKUP(A2439,'[2]AJUSTE DE VALOR AN_11.5_MED_VIG'!$A$6:$I$6297,9,0)</f>
        <v>4.08811218860341</v>
      </c>
    </row>
    <row r="2440" s="81" customFormat="1" ht="15" customHeight="1">
      <c r="A2440" s="82">
        <v>92438709</v>
      </c>
      <c r="B2440" s="83">
        <v>20</v>
      </c>
      <c r="C2440" s="84" t="s">
        <v>5792</v>
      </c>
      <c r="D2440" s="84" t="s">
        <v>5792</v>
      </c>
      <c r="E2440" s="84" t="s">
        <v>504</v>
      </c>
      <c r="F2440" s="85">
        <v>1</v>
      </c>
      <c r="G2440" s="86" t="s">
        <v>10036</v>
      </c>
      <c r="H2440" s="86" t="s">
        <v>14</v>
      </c>
      <c r="I2440" s="87">
        <f>VLOOKUP(A2440,'[2]AJUSTE DE VALOR AN_11.5_MED_VIG'!$A$6:$I$6297,9,0)</f>
        <v>7.2853912410286918</v>
      </c>
    </row>
    <row r="2441" s="81" customFormat="1" ht="15" customHeight="1">
      <c r="A2441" s="82">
        <v>90125053</v>
      </c>
      <c r="B2441" s="83">
        <v>20</v>
      </c>
      <c r="C2441" s="84" t="s">
        <v>3497</v>
      </c>
      <c r="D2441" s="84" t="s">
        <v>3498</v>
      </c>
      <c r="E2441" s="84" t="s">
        <v>50</v>
      </c>
      <c r="F2441" s="85">
        <v>1</v>
      </c>
      <c r="G2441" s="86" t="s">
        <v>10103</v>
      </c>
      <c r="H2441" s="86" t="s">
        <v>14</v>
      </c>
      <c r="I2441" s="87">
        <f>VLOOKUP(A2441,'[2]AJUSTE DE VALOR AN_11.5_MED_VIG'!$A$6:$I$6297,9,0)</f>
        <v>0.7002084945763527</v>
      </c>
    </row>
    <row r="2442" s="81" customFormat="1" ht="15" customHeight="1">
      <c r="A2442" s="82">
        <v>92371973</v>
      </c>
      <c r="B2442" s="83">
        <v>20</v>
      </c>
      <c r="C2442" s="84" t="s">
        <v>7799</v>
      </c>
      <c r="D2442" s="84" t="s">
        <v>7799</v>
      </c>
      <c r="E2442" s="84" t="s">
        <v>21</v>
      </c>
      <c r="F2442" s="85">
        <v>1</v>
      </c>
      <c r="G2442" s="86" t="s">
        <v>10103</v>
      </c>
      <c r="H2442" s="86" t="s">
        <v>14</v>
      </c>
      <c r="I2442" s="87">
        <f>VLOOKUP(A2442,'[2]AJUSTE DE VALOR AN_11.5_MED_VIG'!$A$6:$I$6297,9,0)</f>
        <v>6.1676406371317585</v>
      </c>
    </row>
    <row r="2443" s="81" customFormat="1" ht="15" customHeight="1">
      <c r="A2443" s="82">
        <v>90260031</v>
      </c>
      <c r="B2443" s="83">
        <v>20</v>
      </c>
      <c r="C2443" s="84" t="s">
        <v>4555</v>
      </c>
      <c r="D2443" s="84" t="s">
        <v>4556</v>
      </c>
      <c r="E2443" s="84" t="s">
        <v>78</v>
      </c>
      <c r="F2443" s="85">
        <v>1</v>
      </c>
      <c r="G2443" s="86" t="s">
        <v>10103</v>
      </c>
      <c r="H2443" s="86" t="s">
        <v>14</v>
      </c>
      <c r="I2443" s="87">
        <f>VLOOKUP(A2443,'[2]AJUSTE DE VALOR AN_11.5_MED_VIG'!$A$6:$I$6297,9,0)</f>
        <v>0.25551231498637605</v>
      </c>
    </row>
    <row r="2444" s="81" customFormat="1" ht="15" customHeight="1">
      <c r="A2444" s="82">
        <v>90151003</v>
      </c>
      <c r="B2444" s="83">
        <v>20</v>
      </c>
      <c r="C2444" s="84" t="s">
        <v>4514</v>
      </c>
      <c r="D2444" s="84" t="s">
        <v>4514</v>
      </c>
      <c r="E2444" s="84" t="s">
        <v>39</v>
      </c>
      <c r="F2444" s="85">
        <v>300</v>
      </c>
      <c r="G2444" s="86" t="s">
        <v>10116</v>
      </c>
      <c r="H2444" s="86" t="s">
        <v>19</v>
      </c>
      <c r="I2444" s="87">
        <f>VLOOKUP(A2444,'[2]AJUSTE DE VALOR AN_11.5_MED_VIG'!$A$6:$I$6297,9,0)</f>
        <v>3.2376962041520484e-002</v>
      </c>
    </row>
    <row r="2445" s="81" customFormat="1" ht="15" customHeight="1">
      <c r="A2445" s="82">
        <v>90183363</v>
      </c>
      <c r="B2445" s="83">
        <v>20</v>
      </c>
      <c r="C2445" s="84" t="s">
        <v>9271</v>
      </c>
      <c r="D2445" s="84" t="s">
        <v>9272</v>
      </c>
      <c r="E2445" s="84" t="s">
        <v>603</v>
      </c>
      <c r="F2445" s="85">
        <v>1</v>
      </c>
      <c r="G2445" s="86" t="s">
        <v>10103</v>
      </c>
      <c r="H2445" s="86" t="s">
        <v>14</v>
      </c>
      <c r="I2445" s="87">
        <f>VLOOKUP(A2445,'[2]AJUSTE DE VALOR AN_11.5_MED_VIG'!$A$6:$I$6297,9,0)</f>
        <v>1.6742963089539979</v>
      </c>
    </row>
    <row r="2446" s="81" customFormat="1" ht="15" customHeight="1">
      <c r="A2446" s="82">
        <v>90287720</v>
      </c>
      <c r="B2446" s="83">
        <v>20</v>
      </c>
      <c r="C2446" s="84" t="s">
        <v>8995</v>
      </c>
      <c r="D2446" s="84" t="s">
        <v>9000</v>
      </c>
      <c r="E2446" s="84" t="s">
        <v>247</v>
      </c>
      <c r="F2446" s="85">
        <v>1</v>
      </c>
      <c r="G2446" s="86" t="s">
        <v>10036</v>
      </c>
      <c r="H2446" s="86" t="s">
        <v>14</v>
      </c>
      <c r="I2446" s="87">
        <f>VLOOKUP(A2446,'[2]AJUSTE DE VALOR AN_11.5_MED_VIG'!$A$6:$I$6297,9,0)</f>
        <v>11.049442696065903</v>
      </c>
    </row>
    <row r="2447" s="81" customFormat="1" ht="15" customHeight="1">
      <c r="A2447" s="82">
        <v>90227794</v>
      </c>
      <c r="B2447" s="83">
        <v>20</v>
      </c>
      <c r="C2447" s="84" t="s">
        <v>8863</v>
      </c>
      <c r="D2447" s="84" t="s">
        <v>8863</v>
      </c>
      <c r="E2447" s="84" t="s">
        <v>4092</v>
      </c>
      <c r="F2447" s="85">
        <v>1</v>
      </c>
      <c r="G2447" s="86" t="s">
        <v>485</v>
      </c>
      <c r="H2447" s="86" t="s">
        <v>14</v>
      </c>
      <c r="I2447" s="87">
        <f>VLOOKUP(A2447,'[2]AJUSTE DE VALOR AN_11.5_MED_VIG'!$A$6:$I$6297,9,0)</f>
        <v>8.5899999999999999</v>
      </c>
    </row>
    <row r="2448" s="81" customFormat="1" ht="15" customHeight="1">
      <c r="A2448" s="82">
        <v>90175654</v>
      </c>
      <c r="B2448" s="83">
        <v>20</v>
      </c>
      <c r="C2448" s="84" t="s">
        <v>1582</v>
      </c>
      <c r="D2448" s="84" t="s">
        <v>1583</v>
      </c>
      <c r="E2448" s="84" t="s">
        <v>139</v>
      </c>
      <c r="F2448" s="85">
        <v>1</v>
      </c>
      <c r="G2448" s="86" t="s">
        <v>10103</v>
      </c>
      <c r="H2448" s="86" t="s">
        <v>14</v>
      </c>
      <c r="I2448" s="87">
        <f>VLOOKUP(A2448,'[2]AJUSTE DE VALOR AN_11.5_MED_VIG'!$A$6:$I$6297,9,0)</f>
        <v>3.5176823071616785</v>
      </c>
    </row>
    <row r="2449" s="81" customFormat="1" ht="15" customHeight="1">
      <c r="A2449" s="82">
        <v>90258738</v>
      </c>
      <c r="B2449" s="83">
        <v>20</v>
      </c>
      <c r="C2449" s="84" t="s">
        <v>3487</v>
      </c>
      <c r="D2449" s="84" t="s">
        <v>3487</v>
      </c>
      <c r="E2449" s="84" t="s">
        <v>131</v>
      </c>
      <c r="F2449" s="85">
        <v>1</v>
      </c>
      <c r="G2449" s="86" t="s">
        <v>10103</v>
      </c>
      <c r="H2449" s="86" t="s">
        <v>14</v>
      </c>
      <c r="I2449" s="87">
        <f>VLOOKUP(A2449,'[2]AJUSTE DE VALOR AN_11.5_MED_VIG'!$A$6:$I$6297,9,0)</f>
        <v>0.35750438687130204</v>
      </c>
    </row>
    <row r="2450" s="81" customFormat="1" ht="15" customHeight="1">
      <c r="A2450" s="82">
        <v>90283791</v>
      </c>
      <c r="B2450" s="83">
        <v>20</v>
      </c>
      <c r="C2450" s="84" t="s">
        <v>1276</v>
      </c>
      <c r="D2450" s="84" t="s">
        <v>1277</v>
      </c>
      <c r="E2450" s="84" t="s">
        <v>59</v>
      </c>
      <c r="F2450" s="85">
        <v>1</v>
      </c>
      <c r="G2450" s="86" t="s">
        <v>10103</v>
      </c>
      <c r="H2450" s="86" t="s">
        <v>14</v>
      </c>
      <c r="I2450" s="87">
        <f>VLOOKUP(A2450,'[2]AJUSTE DE VALOR AN_11.5_MED_VIG'!$A$6:$I$6297,9,0)</f>
        <v>1.7156122075405409</v>
      </c>
    </row>
    <row r="2451" s="81" customFormat="1" ht="15" customHeight="1">
      <c r="A2451" s="82">
        <v>92398375</v>
      </c>
      <c r="B2451" s="83">
        <v>20</v>
      </c>
      <c r="C2451" s="84" t="s">
        <v>3053</v>
      </c>
      <c r="D2451" s="84" t="s">
        <v>3054</v>
      </c>
      <c r="E2451" s="84" t="s">
        <v>150</v>
      </c>
      <c r="F2451" s="85">
        <v>100</v>
      </c>
      <c r="G2451" s="86" t="s">
        <v>10116</v>
      </c>
      <c r="H2451" s="86" t="s">
        <v>19</v>
      </c>
      <c r="I2451" s="87">
        <f>VLOOKUP(A2451,'[2]AJUSTE DE VALOR AN_11.5_MED_VIG'!$A$6:$I$6297,9,0)</f>
        <v>0.26916992496704889</v>
      </c>
    </row>
    <row r="2452" s="81" customFormat="1" ht="15" customHeight="1">
      <c r="A2452" s="82">
        <v>91109051</v>
      </c>
      <c r="B2452" s="83">
        <v>20</v>
      </c>
      <c r="C2452" s="84" t="s">
        <v>2353</v>
      </c>
      <c r="D2452" s="84" t="s">
        <v>2353</v>
      </c>
      <c r="E2452" s="84" t="s">
        <v>17</v>
      </c>
      <c r="F2452" s="85">
        <v>1</v>
      </c>
      <c r="G2452" s="86" t="s">
        <v>10103</v>
      </c>
      <c r="H2452" s="86" t="s">
        <v>14</v>
      </c>
      <c r="I2452" s="87">
        <f>VLOOKUP(A2452,'[2]AJUSTE DE VALOR AN_11.5_MED_VIG'!$A$6:$I$6297,9,0)</f>
        <v>10.271379426327156</v>
      </c>
    </row>
    <row r="2453" s="81" customFormat="1" ht="15" customHeight="1">
      <c r="A2453" s="82">
        <v>90268075</v>
      </c>
      <c r="B2453" s="83">
        <v>20</v>
      </c>
      <c r="C2453" s="84" t="s">
        <v>3093</v>
      </c>
      <c r="D2453" s="84" t="s">
        <v>3095</v>
      </c>
      <c r="E2453" s="84" t="s">
        <v>603</v>
      </c>
      <c r="F2453" s="85">
        <v>1</v>
      </c>
      <c r="G2453" s="86" t="s">
        <v>64</v>
      </c>
      <c r="H2453" s="86" t="s">
        <v>14</v>
      </c>
      <c r="I2453" s="87">
        <f>VLOOKUP(A2453,'[2]AJUSTE DE VALOR AN_11.5_MED_VIG'!$A$6:$I$6297,9,0)</f>
        <v>2.5674436602131503</v>
      </c>
    </row>
    <row r="2454" s="81" customFormat="1" ht="15" customHeight="1">
      <c r="A2454" s="82">
        <v>90595017</v>
      </c>
      <c r="B2454" s="83">
        <v>20</v>
      </c>
      <c r="C2454" s="84" t="s">
        <v>1604</v>
      </c>
      <c r="D2454" s="84" t="s">
        <v>1605</v>
      </c>
      <c r="E2454" s="84" t="s">
        <v>146</v>
      </c>
      <c r="F2454" s="85">
        <v>1</v>
      </c>
      <c r="G2454" s="86" t="s">
        <v>10103</v>
      </c>
      <c r="H2454" s="86" t="s">
        <v>14</v>
      </c>
      <c r="I2454" s="87">
        <f>VLOOKUP(A2454,'[2]AJUSTE DE VALOR AN_11.5_MED_VIG'!$A$6:$I$6297,9,0)</f>
        <v>1.7641497403203481</v>
      </c>
    </row>
    <row r="2455" s="81" customFormat="1" ht="15" customHeight="1">
      <c r="A2455" s="82">
        <v>90196414</v>
      </c>
      <c r="B2455" s="83">
        <v>20</v>
      </c>
      <c r="C2455" s="84" t="s">
        <v>1391</v>
      </c>
      <c r="D2455" s="84" t="s">
        <v>1392</v>
      </c>
      <c r="E2455" s="84" t="s">
        <v>720</v>
      </c>
      <c r="F2455" s="85">
        <v>100</v>
      </c>
      <c r="G2455" s="86" t="s">
        <v>10111</v>
      </c>
      <c r="H2455" s="86" t="s">
        <v>19</v>
      </c>
      <c r="I2455" s="87">
        <f>VLOOKUP(A2455,'[2]AJUSTE DE VALOR AN_11.5_MED_VIG'!$A$6:$I$6297,9,0)</f>
        <v>0.19946615259637515</v>
      </c>
    </row>
    <row r="2456" s="81" customFormat="1" ht="15" customHeight="1">
      <c r="A2456" s="82">
        <v>92388094</v>
      </c>
      <c r="B2456" s="83">
        <v>20</v>
      </c>
      <c r="C2456" s="84" t="s">
        <v>1386</v>
      </c>
      <c r="D2456" s="84" t="s">
        <v>1387</v>
      </c>
      <c r="E2456" s="84" t="s">
        <v>720</v>
      </c>
      <c r="F2456" s="85">
        <v>120</v>
      </c>
      <c r="G2456" s="86" t="s">
        <v>18</v>
      </c>
      <c r="H2456" s="86" t="s">
        <v>19</v>
      </c>
      <c r="I2456" s="87">
        <f>VLOOKUP(A2456,'[2]AJUSTE DE VALOR AN_11.5_MED_VIG'!$A$6:$I$6297,9,0)</f>
        <v>3.145913670315318e-002</v>
      </c>
    </row>
    <row r="2457" s="81" customFormat="1" ht="15" customHeight="1">
      <c r="A2457" s="82">
        <v>91232015</v>
      </c>
      <c r="B2457" s="83">
        <v>20</v>
      </c>
      <c r="C2457" s="84" t="s">
        <v>4081</v>
      </c>
      <c r="D2457" s="84" t="s">
        <v>4082</v>
      </c>
      <c r="E2457" s="84" t="s">
        <v>36</v>
      </c>
      <c r="F2457" s="85">
        <v>1</v>
      </c>
      <c r="G2457" s="86" t="s">
        <v>64</v>
      </c>
      <c r="H2457" s="86" t="s">
        <v>14</v>
      </c>
      <c r="I2457" s="87">
        <f>VLOOKUP(A2457,'[2]AJUSTE DE VALOR AN_11.5_MED_VIG'!$A$6:$I$6297,9,0)</f>
        <v>1.9472884200359288</v>
      </c>
    </row>
    <row r="2458" s="81" customFormat="1" ht="15" customHeight="1">
      <c r="A2458" s="82">
        <v>90196295</v>
      </c>
      <c r="B2458" s="83">
        <v>20</v>
      </c>
      <c r="C2458" s="84" t="s">
        <v>4628</v>
      </c>
      <c r="D2458" s="84" t="s">
        <v>4629</v>
      </c>
      <c r="E2458" s="84" t="s">
        <v>720</v>
      </c>
      <c r="F2458" s="85">
        <v>1</v>
      </c>
      <c r="G2458" s="86" t="s">
        <v>10103</v>
      </c>
      <c r="H2458" s="86" t="s">
        <v>14</v>
      </c>
      <c r="I2458" s="87">
        <f>VLOOKUP(A2458,'[2]AJUSTE DE VALOR AN_11.5_MED_VIG'!$A$6:$I$6297,9,0)</f>
        <v>0.65357509010446224</v>
      </c>
    </row>
    <row r="2459" s="81" customFormat="1" ht="15" customHeight="1">
      <c r="A2459" s="82">
        <v>90380045</v>
      </c>
      <c r="B2459" s="83">
        <v>20</v>
      </c>
      <c r="C2459" s="84" t="s">
        <v>7167</v>
      </c>
      <c r="D2459" s="84" t="s">
        <v>7168</v>
      </c>
      <c r="E2459" s="84" t="s">
        <v>69</v>
      </c>
      <c r="F2459" s="85">
        <v>100</v>
      </c>
      <c r="G2459" s="86" t="s">
        <v>18</v>
      </c>
      <c r="H2459" s="86" t="s">
        <v>19</v>
      </c>
      <c r="I2459" s="87">
        <f>VLOOKUP(A2459,'[2]AJUSTE DE VALOR AN_11.5_MED_VIG'!$A$6:$I$6297,9,0)</f>
        <v>0.14133544984131741</v>
      </c>
    </row>
    <row r="2460" s="81" customFormat="1" ht="15" customHeight="1">
      <c r="A2460" s="82">
        <v>92454763</v>
      </c>
      <c r="B2460" s="83">
        <v>20</v>
      </c>
      <c r="C2460" s="84" t="s">
        <v>6656</v>
      </c>
      <c r="D2460" s="84" t="s">
        <v>6657</v>
      </c>
      <c r="E2460" s="84" t="s">
        <v>21</v>
      </c>
      <c r="F2460" s="85">
        <v>5</v>
      </c>
      <c r="G2460" s="86" t="s">
        <v>10077</v>
      </c>
      <c r="H2460" s="86" t="s">
        <v>19</v>
      </c>
      <c r="I2460" s="87">
        <f>VLOOKUP(A2460,'[2]AJUSTE DE VALOR AN_11.5_MED_VIG'!$A$6:$I$6297,9,0)</f>
        <v>2.8643947680119553</v>
      </c>
    </row>
    <row r="2461" s="81" customFormat="1" ht="15" customHeight="1">
      <c r="A2461" s="82">
        <v>92389414</v>
      </c>
      <c r="B2461" s="83">
        <v>20</v>
      </c>
      <c r="C2461" s="84" t="s">
        <v>9678</v>
      </c>
      <c r="D2461" s="84" t="s">
        <v>9679</v>
      </c>
      <c r="E2461" s="84" t="s">
        <v>235</v>
      </c>
      <c r="F2461" s="85">
        <v>30</v>
      </c>
      <c r="G2461" s="86" t="s">
        <v>10077</v>
      </c>
      <c r="H2461" s="86" t="s">
        <v>19</v>
      </c>
      <c r="I2461" s="87">
        <f>VLOOKUP(A2461,'[2]AJUSTE DE VALOR AN_11.5_MED_VIG'!$A$6:$I$6297,9,0)</f>
        <v>1.0521639043742519</v>
      </c>
    </row>
    <row r="2462" s="81" customFormat="1" ht="15" customHeight="1">
      <c r="A2462" s="82">
        <v>90413040</v>
      </c>
      <c r="B2462" s="83">
        <v>20</v>
      </c>
      <c r="C2462" s="84" t="s">
        <v>1971</v>
      </c>
      <c r="D2462" s="84" t="s">
        <v>1972</v>
      </c>
      <c r="E2462" s="84" t="s">
        <v>220</v>
      </c>
      <c r="F2462" s="85">
        <v>1</v>
      </c>
      <c r="G2462" s="86" t="s">
        <v>13</v>
      </c>
      <c r="H2462" s="86" t="s">
        <v>14</v>
      </c>
      <c r="I2462" s="87">
        <f>VLOOKUP(A2462,'[2]AJUSTE DE VALOR AN_11.5_MED_VIG'!$A$6:$I$6297,9,0)</f>
        <v>81.527073126903275</v>
      </c>
    </row>
    <row r="2463" s="81" customFormat="1" ht="15" customHeight="1">
      <c r="A2463" s="82">
        <v>92382061</v>
      </c>
      <c r="B2463" s="83">
        <v>20</v>
      </c>
      <c r="C2463" s="84" t="s">
        <v>3879</v>
      </c>
      <c r="D2463" s="84" t="s">
        <v>3880</v>
      </c>
      <c r="E2463" s="84" t="s">
        <v>50</v>
      </c>
      <c r="F2463" s="85">
        <v>1</v>
      </c>
      <c r="G2463" s="86" t="s">
        <v>64</v>
      </c>
      <c r="H2463" s="86" t="s">
        <v>14</v>
      </c>
      <c r="I2463" s="87">
        <f>VLOOKUP(A2463,'[2]AJUSTE DE VALOR AN_11.5_MED_VIG'!$A$6:$I$6297,9,0)</f>
        <v>7.3651473306197639</v>
      </c>
    </row>
    <row r="2464" s="81" customFormat="1" ht="15" customHeight="1">
      <c r="A2464" s="85">
        <v>90149599</v>
      </c>
      <c r="B2464" s="83">
        <v>20</v>
      </c>
      <c r="C2464" s="84" t="s">
        <v>9761</v>
      </c>
      <c r="D2464" s="84" t="s">
        <v>9762</v>
      </c>
      <c r="E2464" s="84" t="s">
        <v>3162</v>
      </c>
      <c r="F2464" s="85">
        <v>1</v>
      </c>
      <c r="G2464" s="86" t="s">
        <v>10103</v>
      </c>
      <c r="H2464" s="86" t="s">
        <v>14</v>
      </c>
      <c r="I2464" s="87">
        <f>VLOOKUP(A2464,'[2]AJUSTE DE VALOR AN_11.5_MED_VIG'!$A$6:$I$6297,9,0)</f>
        <v>3.3076287246753884</v>
      </c>
    </row>
    <row r="2465" s="81" customFormat="1" ht="15" customHeight="1">
      <c r="A2465" s="82">
        <v>90244311</v>
      </c>
      <c r="B2465" s="83">
        <v>20</v>
      </c>
      <c r="C2465" s="84" t="s">
        <v>5603</v>
      </c>
      <c r="D2465" s="84" t="s">
        <v>5604</v>
      </c>
      <c r="E2465" s="84" t="s">
        <v>181</v>
      </c>
      <c r="F2465" s="85">
        <v>1</v>
      </c>
      <c r="G2465" s="86" t="s">
        <v>436</v>
      </c>
      <c r="H2465" s="86" t="s">
        <v>14</v>
      </c>
      <c r="I2465" s="87">
        <f>VLOOKUP(A2465,'[2]AJUSTE DE VALOR AN_11.5_MED_VIG'!$A$6:$I$6297,9,0)</f>
        <v>2.6384601122560118</v>
      </c>
    </row>
    <row r="2466" s="81" customFormat="1" ht="15" customHeight="1">
      <c r="A2466" s="82">
        <v>92248470</v>
      </c>
      <c r="B2466" s="83">
        <v>20</v>
      </c>
      <c r="C2466" s="84" t="s">
        <v>775</v>
      </c>
      <c r="D2466" s="84" t="s">
        <v>779</v>
      </c>
      <c r="E2466" s="84" t="s">
        <v>50</v>
      </c>
      <c r="F2466" s="85">
        <v>1</v>
      </c>
      <c r="G2466" s="86" t="s">
        <v>64</v>
      </c>
      <c r="H2466" s="86" t="s">
        <v>14</v>
      </c>
      <c r="I2466" s="87">
        <f>VLOOKUP(A2466,'[2]AJUSTE DE VALOR AN_11.5_MED_VIG'!$A$6:$I$6297,9,0)</f>
        <v>1.5860978259970064</v>
      </c>
    </row>
    <row r="2467" s="81" customFormat="1" ht="15" customHeight="1">
      <c r="A2467" s="82">
        <v>90165748</v>
      </c>
      <c r="B2467" s="83">
        <v>20</v>
      </c>
      <c r="C2467" s="84" t="s">
        <v>7143</v>
      </c>
      <c r="D2467" s="84" t="s">
        <v>7144</v>
      </c>
      <c r="E2467" s="84" t="s">
        <v>871</v>
      </c>
      <c r="F2467" s="85">
        <v>1</v>
      </c>
      <c r="G2467" s="86" t="s">
        <v>10103</v>
      </c>
      <c r="H2467" s="86" t="s">
        <v>14</v>
      </c>
      <c r="I2467" s="87">
        <f>VLOOKUP(A2467,'[2]AJUSTE DE VALOR AN_11.5_MED_VIG'!$A$6:$I$6297,9,0)</f>
        <v>1.6804368129112794</v>
      </c>
    </row>
    <row r="2468" s="81" customFormat="1" ht="15" customHeight="1">
      <c r="A2468" s="82">
        <v>92232019</v>
      </c>
      <c r="B2468" s="83">
        <v>20</v>
      </c>
      <c r="C2468" s="84" t="s">
        <v>1178</v>
      </c>
      <c r="D2468" s="84" t="s">
        <v>1185</v>
      </c>
      <c r="E2468" s="84" t="s">
        <v>414</v>
      </c>
      <c r="F2468" s="85">
        <v>1</v>
      </c>
      <c r="G2468" s="86" t="s">
        <v>10103</v>
      </c>
      <c r="H2468" s="86" t="s">
        <v>14</v>
      </c>
      <c r="I2468" s="87">
        <f>VLOOKUP(A2468,'[2]AJUSTE DE VALOR AN_11.5_MED_VIG'!$A$6:$I$6297,9,0)</f>
        <v>1.6580383067087576</v>
      </c>
    </row>
    <row r="2469" s="81" customFormat="1" ht="15" customHeight="1">
      <c r="A2469" s="82">
        <v>92259332</v>
      </c>
      <c r="B2469" s="83">
        <v>20</v>
      </c>
      <c r="C2469" s="84" t="s">
        <v>905</v>
      </c>
      <c r="D2469" s="84" t="s">
        <v>908</v>
      </c>
      <c r="E2469" s="84" t="s">
        <v>50</v>
      </c>
      <c r="F2469" s="85">
        <v>1</v>
      </c>
      <c r="G2469" s="86" t="s">
        <v>436</v>
      </c>
      <c r="H2469" s="86" t="s">
        <v>14</v>
      </c>
      <c r="I2469" s="87">
        <f>VLOOKUP(A2469,'[2]AJUSTE DE VALOR AN_11.5_MED_VIG'!$A$6:$I$6297,9,0)</f>
        <v>3.1799117358208631</v>
      </c>
    </row>
    <row r="2470" s="81" customFormat="1" ht="15" customHeight="1">
      <c r="A2470" s="82">
        <v>90156161</v>
      </c>
      <c r="B2470" s="83">
        <v>20</v>
      </c>
      <c r="C2470" s="84" t="s">
        <v>2577</v>
      </c>
      <c r="D2470" s="84" t="s">
        <v>2578</v>
      </c>
      <c r="E2470" s="84" t="s">
        <v>36</v>
      </c>
      <c r="F2470" s="85">
        <v>1</v>
      </c>
      <c r="G2470" s="86" t="s">
        <v>485</v>
      </c>
      <c r="H2470" s="86" t="s">
        <v>14</v>
      </c>
      <c r="I2470" s="87">
        <f>VLOOKUP(A2470,'[2]AJUSTE DE VALOR AN_11.5_MED_VIG'!$A$6:$I$6297,9,0)</f>
        <v>19.847077731452057</v>
      </c>
    </row>
    <row r="2471" s="81" customFormat="1" ht="15" customHeight="1">
      <c r="A2471" s="82">
        <v>90196481</v>
      </c>
      <c r="B2471" s="83">
        <v>20</v>
      </c>
      <c r="C2471" s="84" t="s">
        <v>1469</v>
      </c>
      <c r="D2471" s="84" t="s">
        <v>1470</v>
      </c>
      <c r="E2471" s="84" t="s">
        <v>720</v>
      </c>
      <c r="F2471" s="85">
        <v>1</v>
      </c>
      <c r="G2471" s="86" t="s">
        <v>158</v>
      </c>
      <c r="H2471" s="86" t="s">
        <v>14</v>
      </c>
      <c r="I2471" s="87">
        <f>VLOOKUP(A2471,'[2]AJUSTE DE VALOR AN_11.5_MED_VIG'!$A$6:$I$6297,9,0)</f>
        <v>0.55845573689546435</v>
      </c>
    </row>
    <row r="2472" s="81" customFormat="1" ht="15" customHeight="1">
      <c r="A2472" s="82">
        <v>92366635</v>
      </c>
      <c r="B2472" s="83">
        <v>20</v>
      </c>
      <c r="C2472" s="84" t="s">
        <v>2076</v>
      </c>
      <c r="D2472" s="84" t="s">
        <v>2077</v>
      </c>
      <c r="E2472" s="84" t="s">
        <v>154</v>
      </c>
      <c r="F2472" s="85">
        <v>100</v>
      </c>
      <c r="G2472" s="86" t="s">
        <v>10116</v>
      </c>
      <c r="H2472" s="86" t="s">
        <v>19</v>
      </c>
      <c r="I2472" s="87">
        <f>VLOOKUP(A2472,'[2]AJUSTE DE VALOR AN_11.5_MED_VIG'!$A$6:$I$6297,9,0)</f>
        <v>0.54044675907669892</v>
      </c>
    </row>
    <row r="2473" s="81" customFormat="1" ht="15" customHeight="1">
      <c r="A2473" s="82">
        <v>92389937</v>
      </c>
      <c r="B2473" s="83">
        <v>20</v>
      </c>
      <c r="C2473" s="84" t="s">
        <v>5493</v>
      </c>
      <c r="D2473" s="84" t="s">
        <v>5497</v>
      </c>
      <c r="E2473" s="84" t="s">
        <v>157</v>
      </c>
      <c r="F2473" s="85">
        <v>1</v>
      </c>
      <c r="G2473" s="86" t="s">
        <v>10036</v>
      </c>
      <c r="H2473" s="86" t="s">
        <v>14</v>
      </c>
      <c r="I2473" s="87">
        <f>VLOOKUP(A2473,'[2]AJUSTE DE VALOR AN_11.5_MED_VIG'!$A$6:$I$6297,9,0)</f>
        <v>5.1037801331586854</v>
      </c>
    </row>
    <row r="2474" s="81" customFormat="1" ht="15" customHeight="1">
      <c r="A2474" s="82">
        <v>92375472</v>
      </c>
      <c r="B2474" s="83">
        <v>20</v>
      </c>
      <c r="C2474" s="84" t="s">
        <v>1127</v>
      </c>
      <c r="D2474" s="84" t="s">
        <v>1128</v>
      </c>
      <c r="E2474" s="84" t="s">
        <v>414</v>
      </c>
      <c r="F2474" s="85">
        <v>1</v>
      </c>
      <c r="G2474" s="86" t="s">
        <v>13</v>
      </c>
      <c r="H2474" s="86" t="s">
        <v>14</v>
      </c>
      <c r="I2474" s="87">
        <f>VLOOKUP(A2474,'[2]AJUSTE DE VALOR AN_11.5_MED_VIG'!$A$6:$I$6297,9,0)</f>
        <v>6.8713257557138769</v>
      </c>
    </row>
    <row r="2475" s="81" customFormat="1" ht="15" customHeight="1">
      <c r="A2475" s="82">
        <v>90239326</v>
      </c>
      <c r="B2475" s="83">
        <v>20</v>
      </c>
      <c r="C2475" s="84" t="s">
        <v>4948</v>
      </c>
      <c r="D2475" s="84" t="s">
        <v>4948</v>
      </c>
      <c r="E2475" s="84" t="s">
        <v>29</v>
      </c>
      <c r="F2475" s="85">
        <v>1</v>
      </c>
      <c r="G2475" s="86" t="s">
        <v>10103</v>
      </c>
      <c r="H2475" s="86" t="s">
        <v>14</v>
      </c>
      <c r="I2475" s="87">
        <f>VLOOKUP(A2475,'[2]AJUSTE DE VALOR AN_11.5_MED_VIG'!$A$6:$I$6297,9,0)</f>
        <v>0.56216695313503795</v>
      </c>
    </row>
    <row r="2476" s="81" customFormat="1" ht="15" customHeight="1">
      <c r="A2476" s="82">
        <v>92467016</v>
      </c>
      <c r="B2476" s="83">
        <v>20</v>
      </c>
      <c r="C2476" s="84" t="s">
        <v>58</v>
      </c>
      <c r="D2476" s="84" t="s">
        <v>58</v>
      </c>
      <c r="E2476" s="84" t="s">
        <v>59</v>
      </c>
      <c r="F2476" s="85">
        <v>1</v>
      </c>
      <c r="G2476" s="86" t="s">
        <v>10103</v>
      </c>
      <c r="H2476" s="86" t="s">
        <v>14</v>
      </c>
      <c r="I2476" s="87">
        <f>VLOOKUP(A2476,'[2]AJUSTE DE VALOR AN_11.5_MED_VIG'!$A$6:$I$6297,9,0)</f>
        <v>2.0214356154210642</v>
      </c>
    </row>
    <row r="2477" s="81" customFormat="1" ht="15" customHeight="1">
      <c r="A2477" s="82">
        <v>92399339</v>
      </c>
      <c r="B2477" s="83">
        <v>20</v>
      </c>
      <c r="C2477" s="84" t="s">
        <v>6728</v>
      </c>
      <c r="D2477" s="84" t="s">
        <v>6729</v>
      </c>
      <c r="E2477" s="84" t="s">
        <v>703</v>
      </c>
      <c r="F2477" s="85">
        <v>1</v>
      </c>
      <c r="G2477" s="86" t="s">
        <v>158</v>
      </c>
      <c r="H2477" s="86" t="s">
        <v>14</v>
      </c>
      <c r="I2477" s="87">
        <f>VLOOKUP(A2477,'[2]AJUSTE DE VALOR AN_11.5_MED_VIG'!$A$6:$I$6297,9,0)</f>
        <v>2.8103728874491871</v>
      </c>
    </row>
    <row r="2478" s="81" customFormat="1" ht="15" customHeight="1">
      <c r="A2478" s="82">
        <v>90283775</v>
      </c>
      <c r="B2478" s="83">
        <v>20</v>
      </c>
      <c r="C2478" s="84" t="s">
        <v>1269</v>
      </c>
      <c r="D2478" s="84" t="s">
        <v>1273</v>
      </c>
      <c r="E2478" s="84" t="s">
        <v>1274</v>
      </c>
      <c r="F2478" s="85">
        <v>1</v>
      </c>
      <c r="G2478" s="86" t="s">
        <v>10103</v>
      </c>
      <c r="H2478" s="86" t="s">
        <v>14</v>
      </c>
      <c r="I2478" s="87">
        <f>VLOOKUP(A2478,'[2]AJUSTE DE VALOR AN_11.5_MED_VIG'!$A$6:$I$6297,9,0)</f>
        <v>0.44040829722246322</v>
      </c>
    </row>
    <row r="2479" s="81" customFormat="1" ht="15" customHeight="1">
      <c r="A2479" s="82">
        <v>92387390</v>
      </c>
      <c r="B2479" s="83">
        <v>20</v>
      </c>
      <c r="C2479" s="84" t="s">
        <v>6149</v>
      </c>
      <c r="D2479" s="84" t="s">
        <v>6150</v>
      </c>
      <c r="E2479" s="84" t="s">
        <v>31</v>
      </c>
      <c r="F2479" s="85">
        <v>1</v>
      </c>
      <c r="G2479" s="86" t="s">
        <v>158</v>
      </c>
      <c r="H2479" s="86" t="s">
        <v>14</v>
      </c>
      <c r="I2479" s="87">
        <f>VLOOKUP(A2479,'[2]AJUSTE DE VALOR AN_11.5_MED_VIG'!$A$6:$I$6297,9,0)</f>
        <v>1.1816969357266156</v>
      </c>
    </row>
    <row r="2480" s="81" customFormat="1" ht="15" customHeight="1">
      <c r="A2480" s="82">
        <v>90287401</v>
      </c>
      <c r="B2480" s="83">
        <v>20</v>
      </c>
      <c r="C2480" s="84" t="s">
        <v>7866</v>
      </c>
      <c r="D2480" s="84" t="s">
        <v>7867</v>
      </c>
      <c r="E2480" s="84" t="s">
        <v>792</v>
      </c>
      <c r="F2480" s="85">
        <v>1</v>
      </c>
      <c r="G2480" s="86" t="s">
        <v>64</v>
      </c>
      <c r="H2480" s="86" t="s">
        <v>14</v>
      </c>
      <c r="I2480" s="87">
        <f>VLOOKUP(A2480,'[2]AJUSTE DE VALOR AN_11.5_MED_VIG'!$A$6:$I$6297,9,0)</f>
        <v>39.141254335864026</v>
      </c>
    </row>
    <row r="2481" s="81" customFormat="1" ht="15" customHeight="1">
      <c r="A2481" s="82">
        <v>92251595</v>
      </c>
      <c r="B2481" s="83">
        <v>20</v>
      </c>
      <c r="C2481" s="84" t="s">
        <v>4586</v>
      </c>
      <c r="D2481" s="84" t="s">
        <v>4586</v>
      </c>
      <c r="E2481" s="84" t="s">
        <v>31</v>
      </c>
      <c r="F2481" s="85">
        <v>1</v>
      </c>
      <c r="G2481" s="86" t="s">
        <v>10103</v>
      </c>
      <c r="H2481" s="86" t="s">
        <v>14</v>
      </c>
      <c r="I2481" s="87">
        <f>VLOOKUP(A2481,'[2]AJUSTE DE VALOR AN_11.5_MED_VIG'!$A$6:$I$6297,9,0)</f>
        <v>0.56659683572660835</v>
      </c>
    </row>
    <row r="2482" s="81" customFormat="1" ht="15" customHeight="1">
      <c r="A2482" s="82">
        <v>92470076</v>
      </c>
      <c r="B2482" s="83">
        <v>20</v>
      </c>
      <c r="C2482" s="84" t="s">
        <v>1007</v>
      </c>
      <c r="D2482" s="84" t="s">
        <v>1007</v>
      </c>
      <c r="E2482" s="84" t="s">
        <v>603</v>
      </c>
      <c r="F2482" s="85">
        <v>1</v>
      </c>
      <c r="G2482" s="86" t="s">
        <v>10103</v>
      </c>
      <c r="H2482" s="86" t="s">
        <v>14</v>
      </c>
      <c r="I2482" s="87">
        <f>VLOOKUP(A2482,'[2]AJUSTE DE VALOR AN_11.5_MED_VIG'!$A$6:$I$6297,9,0)</f>
        <v>0.42475833743272906</v>
      </c>
    </row>
    <row r="2483" s="81" customFormat="1" ht="15" customHeight="1">
      <c r="A2483" s="82">
        <v>90256778</v>
      </c>
      <c r="B2483" s="83">
        <v>20</v>
      </c>
      <c r="C2483" s="84" t="s">
        <v>172</v>
      </c>
      <c r="D2483" s="84" t="s">
        <v>173</v>
      </c>
      <c r="E2483" s="84" t="s">
        <v>26</v>
      </c>
      <c r="F2483" s="85">
        <v>1</v>
      </c>
      <c r="G2483" s="86" t="s">
        <v>10036</v>
      </c>
      <c r="H2483" s="86" t="s">
        <v>14</v>
      </c>
      <c r="I2483" s="87">
        <f>VLOOKUP(A2483,'[2]AJUSTE DE VALOR AN_11.5_MED_VIG'!$A$6:$I$6297,9,0)</f>
        <v>0.98690472177638366</v>
      </c>
    </row>
    <row r="2484" s="81" customFormat="1" ht="15" customHeight="1">
      <c r="A2484" s="82">
        <v>90193415</v>
      </c>
      <c r="B2484" s="83">
        <v>20</v>
      </c>
      <c r="C2484" s="84" t="s">
        <v>2492</v>
      </c>
      <c r="D2484" s="84" t="s">
        <v>2492</v>
      </c>
      <c r="E2484" s="84" t="s">
        <v>504</v>
      </c>
      <c r="F2484" s="85">
        <v>1</v>
      </c>
      <c r="G2484" s="86" t="s">
        <v>64</v>
      </c>
      <c r="H2484" s="86" t="s">
        <v>14</v>
      </c>
      <c r="I2484" s="87">
        <f>VLOOKUP(A2484,'[2]AJUSTE DE VALOR AN_11.5_MED_VIG'!$A$6:$I$6297,9,0)</f>
        <v>0.6817332262863991</v>
      </c>
    </row>
    <row r="2485" s="81" customFormat="1" ht="15" customHeight="1">
      <c r="A2485" s="82">
        <v>90136063</v>
      </c>
      <c r="B2485" s="83">
        <v>20</v>
      </c>
      <c r="C2485" s="84" t="s">
        <v>4476</v>
      </c>
      <c r="D2485" s="84" t="s">
        <v>4477</v>
      </c>
      <c r="E2485" s="84" t="s">
        <v>1356</v>
      </c>
      <c r="F2485" s="85">
        <v>400</v>
      </c>
      <c r="G2485" s="86" t="s">
        <v>10116</v>
      </c>
      <c r="H2485" s="86" t="s">
        <v>19</v>
      </c>
      <c r="I2485" s="87">
        <f>VLOOKUP(A2485,'[2]AJUSTE DE VALOR AN_11.5_MED_VIG'!$A$6:$I$6297,9,0)</f>
        <v>3.1399563149015895e-002</v>
      </c>
    </row>
    <row r="2486" s="81" customFormat="1" ht="15" customHeight="1">
      <c r="A2486" s="82">
        <v>92457550</v>
      </c>
      <c r="B2486" s="83">
        <v>20</v>
      </c>
      <c r="C2486" s="84" t="s">
        <v>1033</v>
      </c>
      <c r="D2486" s="84" t="s">
        <v>1034</v>
      </c>
      <c r="E2486" s="84" t="s">
        <v>92</v>
      </c>
      <c r="F2486" s="85">
        <v>1</v>
      </c>
      <c r="G2486" s="86" t="s">
        <v>10103</v>
      </c>
      <c r="H2486" s="86" t="s">
        <v>14</v>
      </c>
      <c r="I2486" s="87">
        <f>VLOOKUP(A2486,'[2]AJUSTE DE VALOR AN_11.5_MED_VIG'!$A$6:$I$6297,9,0)</f>
        <v>6.2001162530923422</v>
      </c>
    </row>
    <row r="2487" s="81" customFormat="1" ht="15" customHeight="1">
      <c r="A2487" s="82">
        <v>90499018</v>
      </c>
      <c r="B2487" s="83">
        <v>20</v>
      </c>
      <c r="C2487" s="84" t="s">
        <v>2140</v>
      </c>
      <c r="D2487" s="84" t="s">
        <v>2142</v>
      </c>
      <c r="E2487" s="84" t="s">
        <v>36</v>
      </c>
      <c r="F2487" s="85">
        <v>1</v>
      </c>
      <c r="G2487" s="86" t="s">
        <v>10103</v>
      </c>
      <c r="H2487" s="86" t="s">
        <v>14</v>
      </c>
      <c r="I2487" s="87">
        <f>VLOOKUP(A2487,'[2]AJUSTE DE VALOR AN_11.5_MED_VIG'!$A$6:$I$6297,9,0)</f>
        <v>0.47111816613772473</v>
      </c>
    </row>
    <row r="2488" s="81" customFormat="1" ht="15" customHeight="1">
      <c r="A2488" s="82">
        <v>90125843</v>
      </c>
      <c r="B2488" s="83">
        <v>20</v>
      </c>
      <c r="C2488" s="84" t="s">
        <v>9038</v>
      </c>
      <c r="D2488" s="84" t="s">
        <v>9039</v>
      </c>
      <c r="E2488" s="84" t="s">
        <v>50</v>
      </c>
      <c r="F2488" s="85">
        <v>50</v>
      </c>
      <c r="G2488" s="86" t="s">
        <v>10077</v>
      </c>
      <c r="H2488" s="86" t="s">
        <v>19</v>
      </c>
      <c r="I2488" s="87">
        <f>VLOOKUP(A2488,'[2]AJUSTE DE VALOR AN_11.5_MED_VIG'!$A$6:$I$6297,9,0)</f>
        <v>0.69602616765504999</v>
      </c>
    </row>
    <row r="2489" s="81" customFormat="1" ht="15" customHeight="1">
      <c r="A2489" s="82">
        <v>90871618</v>
      </c>
      <c r="B2489" s="83">
        <v>20</v>
      </c>
      <c r="C2489" s="84" t="s">
        <v>5995</v>
      </c>
      <c r="D2489" s="84" t="s">
        <v>5996</v>
      </c>
      <c r="E2489" s="84" t="s">
        <v>85</v>
      </c>
      <c r="F2489" s="85">
        <v>5</v>
      </c>
      <c r="G2489" s="86" t="s">
        <v>18</v>
      </c>
      <c r="H2489" s="86" t="s">
        <v>19</v>
      </c>
      <c r="I2489" s="87">
        <f>VLOOKUP(A2489,'[2]AJUSTE DE VALOR AN_11.5_MED_VIG'!$A$6:$I$6297,9,0)</f>
        <v>1.3191308651856295</v>
      </c>
    </row>
    <row r="2490" s="81" customFormat="1" ht="15" customHeight="1">
      <c r="A2490" s="82">
        <v>90235282</v>
      </c>
      <c r="B2490" s="83">
        <v>20</v>
      </c>
      <c r="C2490" s="84" t="s">
        <v>8818</v>
      </c>
      <c r="D2490" s="84" t="s">
        <v>8828</v>
      </c>
      <c r="E2490" s="84" t="s">
        <v>590</v>
      </c>
      <c r="F2490" s="85">
        <v>1</v>
      </c>
      <c r="G2490" s="86" t="s">
        <v>10103</v>
      </c>
      <c r="H2490" s="86" t="s">
        <v>14</v>
      </c>
      <c r="I2490" s="87">
        <f>VLOOKUP(A2490,'[2]AJUSTE DE VALOR AN_11.5_MED_VIG'!$A$6:$I$6297,9,0)</f>
        <v>2.7520417735292408</v>
      </c>
    </row>
    <row r="2491" s="81" customFormat="1" ht="15" customHeight="1">
      <c r="A2491" s="82">
        <v>92369383</v>
      </c>
      <c r="B2491" s="83">
        <v>20</v>
      </c>
      <c r="C2491" s="84" t="s">
        <v>1051</v>
      </c>
      <c r="D2491" s="84" t="s">
        <v>1052</v>
      </c>
      <c r="E2491" s="84" t="s">
        <v>603</v>
      </c>
      <c r="F2491" s="85">
        <v>1</v>
      </c>
      <c r="G2491" s="86" t="s">
        <v>10103</v>
      </c>
      <c r="H2491" s="86" t="s">
        <v>14</v>
      </c>
      <c r="I2491" s="87">
        <f>VLOOKUP(A2491,'[2]AJUSTE DE VALOR AN_11.5_MED_VIG'!$A$6:$I$6297,9,0)</f>
        <v>2.5974146721901867</v>
      </c>
    </row>
    <row r="2492" s="81" customFormat="1" ht="15" customHeight="1">
      <c r="A2492" s="82">
        <v>90297733</v>
      </c>
      <c r="B2492" s="83">
        <v>20</v>
      </c>
      <c r="C2492" s="84" t="s">
        <v>7788</v>
      </c>
      <c r="D2492" s="84" t="s">
        <v>7794</v>
      </c>
      <c r="E2492" s="84" t="s">
        <v>26</v>
      </c>
      <c r="F2492" s="85">
        <v>1</v>
      </c>
      <c r="G2492" s="86" t="s">
        <v>436</v>
      </c>
      <c r="H2492" s="86" t="s">
        <v>14</v>
      </c>
      <c r="I2492" s="87">
        <f>VLOOKUP(A2492,'[2]AJUSTE DE VALOR AN_11.5_MED_VIG'!$A$6:$I$6297,9,0)</f>
        <v>0.922683879347998</v>
      </c>
    </row>
    <row r="2493" s="81" customFormat="1" ht="15" customHeight="1">
      <c r="A2493" s="82">
        <v>92382541</v>
      </c>
      <c r="B2493" s="83">
        <v>20</v>
      </c>
      <c r="C2493" s="84" t="s">
        <v>4478</v>
      </c>
      <c r="D2493" s="84" t="s">
        <v>4479</v>
      </c>
      <c r="E2493" s="84" t="s">
        <v>1356</v>
      </c>
      <c r="F2493" s="85">
        <v>1</v>
      </c>
      <c r="G2493" s="86" t="s">
        <v>10103</v>
      </c>
      <c r="H2493" s="86" t="s">
        <v>14</v>
      </c>
      <c r="I2493" s="87">
        <f>VLOOKUP(A2493,'[2]AJUSTE DE VALOR AN_11.5_MED_VIG'!$A$6:$I$6297,9,0)</f>
        <v>0.50239301038425432</v>
      </c>
    </row>
    <row r="2494" s="81" customFormat="1" ht="15" customHeight="1">
      <c r="A2494" s="82">
        <v>92465943</v>
      </c>
      <c r="B2494" s="83">
        <v>20</v>
      </c>
      <c r="C2494" s="84" t="s">
        <v>9108</v>
      </c>
      <c r="D2494" s="84" t="s">
        <v>9109</v>
      </c>
      <c r="E2494" s="84" t="s">
        <v>504</v>
      </c>
      <c r="F2494" s="85">
        <v>1</v>
      </c>
      <c r="G2494" s="86" t="s">
        <v>64</v>
      </c>
      <c r="H2494" s="86" t="s">
        <v>14</v>
      </c>
      <c r="I2494" s="87">
        <f>VLOOKUP(A2494,'[2]AJUSTE DE VALOR AN_11.5_MED_VIG'!$A$6:$I$6297,9,0)</f>
        <v>5.264835243382624</v>
      </c>
    </row>
    <row r="2495" s="81" customFormat="1" ht="15" customHeight="1">
      <c r="A2495" s="82">
        <v>90236149</v>
      </c>
      <c r="B2495" s="83">
        <v>20</v>
      </c>
      <c r="C2495" s="84" t="s">
        <v>1878</v>
      </c>
      <c r="D2495" s="84" t="s">
        <v>1878</v>
      </c>
      <c r="E2495" s="84" t="s">
        <v>836</v>
      </c>
      <c r="F2495" s="85">
        <v>1</v>
      </c>
      <c r="G2495" s="86" t="s">
        <v>13</v>
      </c>
      <c r="H2495" s="86" t="s">
        <v>14</v>
      </c>
      <c r="I2495" s="87">
        <f>VLOOKUP(A2495,'[2]AJUSTE DE VALOR AN_11.5_MED_VIG'!$A$6:$I$6297,9,0)</f>
        <v>8.4470602622487156</v>
      </c>
    </row>
    <row r="2496" s="81" customFormat="1" ht="15" customHeight="1">
      <c r="A2496" s="82">
        <v>90196970</v>
      </c>
      <c r="B2496" s="83">
        <v>20</v>
      </c>
      <c r="C2496" s="84" t="s">
        <v>9953</v>
      </c>
      <c r="D2496" s="84" t="s">
        <v>9954</v>
      </c>
      <c r="E2496" s="84" t="s">
        <v>69</v>
      </c>
      <c r="F2496" s="85">
        <v>1</v>
      </c>
      <c r="G2496" s="86" t="s">
        <v>10103</v>
      </c>
      <c r="H2496" s="86" t="s">
        <v>14</v>
      </c>
      <c r="I2496" s="87">
        <f>VLOOKUP(A2496,'[2]AJUSTE DE VALOR AN_11.5_MED_VIG'!$A$6:$I$6297,9,0)</f>
        <v>9.4823269584172341</v>
      </c>
    </row>
    <row r="2497" s="81" customFormat="1" ht="15" customHeight="1">
      <c r="A2497" s="82">
        <v>90294726</v>
      </c>
      <c r="B2497" s="83">
        <v>20</v>
      </c>
      <c r="C2497" s="84" t="s">
        <v>6868</v>
      </c>
      <c r="D2497" s="84" t="s">
        <v>6868</v>
      </c>
      <c r="E2497" s="84" t="s">
        <v>26</v>
      </c>
      <c r="F2497" s="85">
        <v>1</v>
      </c>
      <c r="G2497" s="86" t="s">
        <v>10103</v>
      </c>
      <c r="H2497" s="86" t="s">
        <v>14</v>
      </c>
      <c r="I2497" s="87">
        <f>VLOOKUP(A2497,'[2]AJUSTE DE VALOR AN_11.5_MED_VIG'!$A$6:$I$6297,9,0)</f>
        <v>0.86111396258041395</v>
      </c>
    </row>
    <row r="2498" s="81" customFormat="1" ht="15" customHeight="1">
      <c r="A2498" s="82">
        <v>90315014</v>
      </c>
      <c r="B2498" s="83" t="s">
        <v>10073</v>
      </c>
      <c r="C2498" s="84" t="s">
        <v>7342</v>
      </c>
      <c r="D2498" s="84" t="s">
        <v>7343</v>
      </c>
      <c r="E2498" s="84" t="s">
        <v>139</v>
      </c>
      <c r="F2498" s="85">
        <v>1</v>
      </c>
      <c r="G2498" s="86" t="s">
        <v>13</v>
      </c>
      <c r="H2498" s="86" t="s">
        <v>14</v>
      </c>
      <c r="I2498" s="87">
        <f>VLOOKUP(A2498,'[2]AJUSTE DE VALOR AN_11.5_MED_VIG'!$A$6:$I$6297,9,0)</f>
        <v>151.02290493653888</v>
      </c>
    </row>
    <row r="2499" s="81" customFormat="1" ht="15" customHeight="1">
      <c r="A2499" s="82">
        <v>90182260</v>
      </c>
      <c r="B2499" s="83">
        <v>20</v>
      </c>
      <c r="C2499" s="84" t="s">
        <v>6754</v>
      </c>
      <c r="D2499" s="84" t="s">
        <v>6754</v>
      </c>
      <c r="E2499" s="84" t="s">
        <v>24</v>
      </c>
      <c r="F2499" s="85">
        <v>1</v>
      </c>
      <c r="G2499" s="86" t="s">
        <v>10103</v>
      </c>
      <c r="H2499" s="86" t="s">
        <v>14</v>
      </c>
      <c r="I2499" s="87">
        <f>VLOOKUP(A2499,'[2]AJUSTE DE VALOR AN_11.5_MED_VIG'!$A$6:$I$6297,9,0)</f>
        <v>1.0943075456958997</v>
      </c>
    </row>
    <row r="2500" s="81" customFormat="1" ht="15" customHeight="1">
      <c r="A2500" s="82">
        <v>90225660</v>
      </c>
      <c r="B2500" s="83">
        <v>20</v>
      </c>
      <c r="C2500" s="84" t="s">
        <v>9306</v>
      </c>
      <c r="D2500" s="84" t="s">
        <v>9306</v>
      </c>
      <c r="E2500" s="84" t="s">
        <v>26</v>
      </c>
      <c r="F2500" s="85">
        <v>15</v>
      </c>
      <c r="G2500" s="86" t="s">
        <v>10077</v>
      </c>
      <c r="H2500" s="86" t="s">
        <v>19</v>
      </c>
      <c r="I2500" s="87">
        <f>VLOOKUP(A2500,'[2]AJUSTE DE VALOR AN_11.5_MED_VIG'!$A$6:$I$6297,9,0)</f>
        <v>0.56534179936526963</v>
      </c>
    </row>
    <row r="2501" s="81" customFormat="1" ht="15" customHeight="1">
      <c r="A2501" s="82">
        <v>90155939</v>
      </c>
      <c r="B2501" s="83">
        <v>20</v>
      </c>
      <c r="C2501" s="84" t="s">
        <v>4699</v>
      </c>
      <c r="D2501" s="84" t="s">
        <v>4701</v>
      </c>
      <c r="E2501" s="84" t="s">
        <v>36</v>
      </c>
      <c r="F2501" s="85">
        <v>1</v>
      </c>
      <c r="G2501" s="86" t="s">
        <v>10103</v>
      </c>
      <c r="H2501" s="86" t="s">
        <v>14</v>
      </c>
      <c r="I2501" s="87">
        <f>VLOOKUP(A2501,'[2]AJUSTE DE VALOR AN_11.5_MED_VIG'!$A$6:$I$6297,9,0)</f>
        <v>1.1493821524739769</v>
      </c>
    </row>
    <row r="2502" s="81" customFormat="1" ht="15" customHeight="1">
      <c r="A2502" s="82">
        <v>90153456</v>
      </c>
      <c r="B2502" s="83">
        <v>20</v>
      </c>
      <c r="C2502" s="84" t="s">
        <v>9610</v>
      </c>
      <c r="D2502" s="84" t="s">
        <v>9610</v>
      </c>
      <c r="E2502" s="84" t="s">
        <v>39</v>
      </c>
      <c r="F2502" s="85">
        <v>1</v>
      </c>
      <c r="G2502" s="86" t="s">
        <v>10103</v>
      </c>
      <c r="H2502" s="86" t="s">
        <v>14</v>
      </c>
      <c r="I2502" s="87">
        <f>VLOOKUP(A2502,'[2]AJUSTE DE VALOR AN_11.5_MED_VIG'!$A$6:$I$6297,9,0)</f>
        <v>2.7842513242525575</v>
      </c>
    </row>
    <row r="2503" s="81" customFormat="1" ht="15" customHeight="1">
      <c r="A2503" s="82">
        <v>91360013</v>
      </c>
      <c r="B2503" s="83">
        <v>20</v>
      </c>
      <c r="C2503" s="84" t="s">
        <v>4441</v>
      </c>
      <c r="D2503" s="84" t="s">
        <v>4442</v>
      </c>
      <c r="E2503" s="84" t="s">
        <v>43</v>
      </c>
      <c r="F2503" s="85">
        <v>120</v>
      </c>
      <c r="G2503" s="86" t="s">
        <v>18</v>
      </c>
      <c r="H2503" s="86" t="s">
        <v>19</v>
      </c>
      <c r="I2503" s="87">
        <f>VLOOKUP(A2503,'[2]AJUSTE DE VALOR AN_11.5_MED_VIG'!$A$6:$I$6297,9,0)</f>
        <v>0.1727433275838324</v>
      </c>
    </row>
    <row r="2504" s="81" customFormat="1" ht="15" customHeight="1">
      <c r="A2504" s="82">
        <v>90123620</v>
      </c>
      <c r="B2504" s="83">
        <v>20</v>
      </c>
      <c r="C2504" s="84" t="s">
        <v>4368</v>
      </c>
      <c r="D2504" s="84" t="s">
        <v>4368</v>
      </c>
      <c r="E2504" s="84" t="s">
        <v>50</v>
      </c>
      <c r="F2504" s="85">
        <v>1</v>
      </c>
      <c r="G2504" s="86" t="s">
        <v>64</v>
      </c>
      <c r="H2504" s="86" t="s">
        <v>14</v>
      </c>
      <c r="I2504" s="87">
        <f>VLOOKUP(A2504,'[2]AJUSTE DE VALOR AN_11.5_MED_VIG'!$A$6:$I$6297,9,0)</f>
        <v>1.3382517155610232</v>
      </c>
    </row>
    <row r="2505" s="81" customFormat="1" ht="15" customHeight="1">
      <c r="A2505" s="82">
        <v>90016033</v>
      </c>
      <c r="B2505" s="83">
        <v>20</v>
      </c>
      <c r="C2505" s="84" t="s">
        <v>4958</v>
      </c>
      <c r="D2505" s="84" t="s">
        <v>4959</v>
      </c>
      <c r="E2505" s="84" t="s">
        <v>92</v>
      </c>
      <c r="F2505" s="85">
        <v>1</v>
      </c>
      <c r="G2505" s="86" t="s">
        <v>10103</v>
      </c>
      <c r="H2505" s="86" t="s">
        <v>14</v>
      </c>
      <c r="I2505" s="87">
        <f>VLOOKUP(A2505,'[2]AJUSTE DE VALOR AN_11.5_MED_VIG'!$A$6:$I$6297,9,0)</f>
        <v>1.3983270249686648</v>
      </c>
    </row>
    <row r="2506" s="81" customFormat="1" ht="15" customHeight="1">
      <c r="A2506" s="82">
        <v>90188250</v>
      </c>
      <c r="B2506" s="83">
        <v>20</v>
      </c>
      <c r="C2506" s="84" t="s">
        <v>1599</v>
      </c>
      <c r="D2506" s="84" t="s">
        <v>1599</v>
      </c>
      <c r="E2506" s="84" t="s">
        <v>146</v>
      </c>
      <c r="F2506" s="85">
        <v>1</v>
      </c>
      <c r="G2506" s="86" t="s">
        <v>10103</v>
      </c>
      <c r="H2506" s="86" t="s">
        <v>14</v>
      </c>
      <c r="I2506" s="87">
        <f>VLOOKUP(A2506,'[2]AJUSTE DE VALOR AN_11.5_MED_VIG'!$A$6:$I$6297,9,0)</f>
        <v>0.48551416567161665</v>
      </c>
    </row>
    <row r="2507" s="81" customFormat="1" ht="15" customHeight="1">
      <c r="A2507" s="82">
        <v>90302460</v>
      </c>
      <c r="B2507" s="83">
        <v>20</v>
      </c>
      <c r="C2507" s="84" t="s">
        <v>6594</v>
      </c>
      <c r="D2507" s="84" t="s">
        <v>6594</v>
      </c>
      <c r="E2507" s="84" t="s">
        <v>39</v>
      </c>
      <c r="F2507" s="85">
        <v>1</v>
      </c>
      <c r="G2507" s="86" t="s">
        <v>10103</v>
      </c>
      <c r="H2507" s="86" t="s">
        <v>14</v>
      </c>
      <c r="I2507" s="87">
        <f>VLOOKUP(A2507,'[2]AJUSTE DE VALOR AN_11.5_MED_VIG'!$A$6:$I$6297,9,0)</f>
        <v>9.8718898698360462</v>
      </c>
    </row>
    <row r="2508" s="81" customFormat="1" ht="15" customHeight="1">
      <c r="A2508" s="82">
        <v>90269713</v>
      </c>
      <c r="B2508" s="83">
        <v>20</v>
      </c>
      <c r="C2508" s="84" t="s">
        <v>6783</v>
      </c>
      <c r="D2508" s="84" t="s">
        <v>6783</v>
      </c>
      <c r="E2508" s="84" t="s">
        <v>603</v>
      </c>
      <c r="F2508" s="85">
        <v>1</v>
      </c>
      <c r="G2508" s="86" t="s">
        <v>10103</v>
      </c>
      <c r="H2508" s="86" t="s">
        <v>14</v>
      </c>
      <c r="I2508" s="87">
        <f>VLOOKUP(A2508,'[2]AJUSTE DE VALOR AN_11.5_MED_VIG'!$A$6:$I$6297,9,0)</f>
        <v>2.1764050500478587</v>
      </c>
    </row>
    <row r="2509" s="81" customFormat="1" ht="15" customHeight="1">
      <c r="A2509" s="82">
        <v>90251636</v>
      </c>
      <c r="B2509" s="83">
        <v>20</v>
      </c>
      <c r="C2509" s="84" t="s">
        <v>1222</v>
      </c>
      <c r="D2509" s="84" t="s">
        <v>1223</v>
      </c>
      <c r="E2509" s="84" t="s">
        <v>1221</v>
      </c>
      <c r="F2509" s="85">
        <v>1</v>
      </c>
      <c r="G2509" s="86" t="s">
        <v>10103</v>
      </c>
      <c r="H2509" s="86" t="s">
        <v>14</v>
      </c>
      <c r="I2509" s="87">
        <f>VLOOKUP(A2509,'[2]AJUSTE DE VALOR AN_11.5_MED_VIG'!$A$6:$I$6297,9,0)</f>
        <v>0.87950478617866568</v>
      </c>
    </row>
    <row r="2510" s="81" customFormat="1" ht="15" customHeight="1">
      <c r="A2510" s="82">
        <v>90269691</v>
      </c>
      <c r="B2510" s="83">
        <v>20</v>
      </c>
      <c r="C2510" s="84" t="s">
        <v>7768</v>
      </c>
      <c r="D2510" s="84" t="s">
        <v>7769</v>
      </c>
      <c r="E2510" s="84" t="s">
        <v>409</v>
      </c>
      <c r="F2510" s="85">
        <v>1</v>
      </c>
      <c r="G2510" s="86" t="s">
        <v>10103</v>
      </c>
      <c r="H2510" s="86" t="s">
        <v>14</v>
      </c>
      <c r="I2510" s="87">
        <f>VLOOKUP(A2510,'[2]AJUSTE DE VALOR AN_11.5_MED_VIG'!$A$6:$I$6297,9,0)</f>
        <v>1.5217172159514627</v>
      </c>
    </row>
    <row r="2511" s="81" customFormat="1" ht="15" customHeight="1">
      <c r="A2511" s="82">
        <v>90222873</v>
      </c>
      <c r="B2511" s="83">
        <v>20</v>
      </c>
      <c r="C2511" s="84" t="s">
        <v>299</v>
      </c>
      <c r="D2511" s="84" t="s">
        <v>300</v>
      </c>
      <c r="E2511" s="84" t="s">
        <v>69</v>
      </c>
      <c r="F2511" s="85">
        <v>1</v>
      </c>
      <c r="G2511" s="86" t="s">
        <v>10103</v>
      </c>
      <c r="H2511" s="86" t="s">
        <v>14</v>
      </c>
      <c r="I2511" s="87">
        <f>VLOOKUP(A2511,'[2]AJUSTE DE VALOR AN_11.5_MED_VIG'!$A$6:$I$6297,9,0)</f>
        <v>0.46608960412096884</v>
      </c>
    </row>
    <row r="2512" s="81" customFormat="1" ht="15" customHeight="1">
      <c r="A2512" s="82">
        <v>90135857</v>
      </c>
      <c r="B2512" s="83">
        <v>20</v>
      </c>
      <c r="C2512" s="84" t="s">
        <v>2715</v>
      </c>
      <c r="D2512" s="84" t="s">
        <v>2716</v>
      </c>
      <c r="E2512" s="84" t="s">
        <v>207</v>
      </c>
      <c r="F2512" s="85">
        <v>1</v>
      </c>
      <c r="G2512" s="86" t="s">
        <v>13</v>
      </c>
      <c r="H2512" s="86" t="s">
        <v>14</v>
      </c>
      <c r="I2512" s="87">
        <f>VLOOKUP(A2512,'[2]AJUSTE DE VALOR AN_11.5_MED_VIG'!$A$6:$I$6297,9,0)</f>
        <v>29.337755856686403</v>
      </c>
    </row>
    <row r="2513" s="81" customFormat="1" ht="15" customHeight="1">
      <c r="A2513" s="82">
        <v>90182030</v>
      </c>
      <c r="B2513" s="83">
        <v>20</v>
      </c>
      <c r="C2513" s="84" t="s">
        <v>2821</v>
      </c>
      <c r="D2513" s="84" t="s">
        <v>2821</v>
      </c>
      <c r="E2513" s="84" t="s">
        <v>24</v>
      </c>
      <c r="F2513" s="85">
        <v>1</v>
      </c>
      <c r="G2513" s="86" t="s">
        <v>10103</v>
      </c>
      <c r="H2513" s="86" t="s">
        <v>14</v>
      </c>
      <c r="I2513" s="87">
        <f>VLOOKUP(A2513,'[2]AJUSTE DE VALOR AN_11.5_MED_VIG'!$A$6:$I$6297,9,0)</f>
        <v>1.7645444312628666</v>
      </c>
    </row>
    <row r="2514" s="81" customFormat="1" ht="15" customHeight="1">
      <c r="A2514" s="82">
        <v>92392245</v>
      </c>
      <c r="B2514" s="83">
        <v>20</v>
      </c>
      <c r="C2514" s="84" t="s">
        <v>1574</v>
      </c>
      <c r="D2514" s="84" t="s">
        <v>1578</v>
      </c>
      <c r="E2514" s="84" t="s">
        <v>461</v>
      </c>
      <c r="F2514" s="85">
        <v>1</v>
      </c>
      <c r="G2514" s="86" t="s">
        <v>10103</v>
      </c>
      <c r="H2514" s="86" t="s">
        <v>14</v>
      </c>
      <c r="I2514" s="87">
        <f>VLOOKUP(A2514,'[2]AJUSTE DE VALOR AN_11.5_MED_VIG'!$A$6:$I$6297,9,0)</f>
        <v>0.81660482130538958</v>
      </c>
    </row>
    <row r="2515" s="81" customFormat="1" ht="15" customHeight="1">
      <c r="A2515" s="82">
        <v>96006536</v>
      </c>
      <c r="B2515" s="83">
        <v>20</v>
      </c>
      <c r="C2515" s="84" t="s">
        <v>10143</v>
      </c>
      <c r="D2515" s="84" t="s">
        <v>10143</v>
      </c>
      <c r="E2515" s="84" t="s">
        <v>378</v>
      </c>
      <c r="F2515" s="85">
        <v>1</v>
      </c>
      <c r="G2515" s="86" t="s">
        <v>436</v>
      </c>
      <c r="H2515" s="86" t="s">
        <v>14</v>
      </c>
      <c r="I2515" s="87">
        <f>VLOOKUP(A2515,'[2]AJUSTE DE VALOR AN_11.5_MED_VIG'!$A$6:$I$6297,9,0)</f>
        <v>0.58667277699177056</v>
      </c>
    </row>
    <row r="2516" s="81" customFormat="1" ht="15" customHeight="1">
      <c r="A2516" s="82">
        <v>92429416</v>
      </c>
      <c r="B2516" s="83">
        <v>20</v>
      </c>
      <c r="C2516" s="84" t="s">
        <v>6569</v>
      </c>
      <c r="D2516" s="84" t="s">
        <v>6571</v>
      </c>
      <c r="E2516" s="84" t="s">
        <v>69</v>
      </c>
      <c r="F2516" s="85">
        <v>1</v>
      </c>
      <c r="G2516" s="86" t="s">
        <v>10103</v>
      </c>
      <c r="H2516" s="86" t="s">
        <v>14</v>
      </c>
      <c r="I2516" s="87">
        <f>VLOOKUP(A2516,'[2]AJUSTE DE VALOR AN_11.5_MED_VIG'!$A$6:$I$6297,9,0)</f>
        <v>9.7184723072712487</v>
      </c>
    </row>
    <row r="2517" s="81" customFormat="1" ht="15" customHeight="1">
      <c r="A2517" s="82">
        <v>90221117</v>
      </c>
      <c r="B2517" s="83">
        <v>20</v>
      </c>
      <c r="C2517" s="84" t="s">
        <v>794</v>
      </c>
      <c r="D2517" s="84" t="s">
        <v>795</v>
      </c>
      <c r="E2517" s="84" t="s">
        <v>69</v>
      </c>
      <c r="F2517" s="85">
        <v>1</v>
      </c>
      <c r="G2517" s="86" t="s">
        <v>10103</v>
      </c>
      <c r="H2517" s="86" t="s">
        <v>14</v>
      </c>
      <c r="I2517" s="87">
        <f>VLOOKUP(A2517,'[2]AJUSTE DE VALOR AN_11.5_MED_VIG'!$A$6:$I$6297,9,0)</f>
        <v>3.8360595154928716</v>
      </c>
    </row>
    <row r="2518" s="81" customFormat="1" ht="15" customHeight="1">
      <c r="A2518" s="82">
        <v>90249640</v>
      </c>
      <c r="B2518" s="83">
        <v>20</v>
      </c>
      <c r="C2518" s="84" t="s">
        <v>3044</v>
      </c>
      <c r="D2518" s="84" t="s">
        <v>3044</v>
      </c>
      <c r="E2518" s="84" t="s">
        <v>131</v>
      </c>
      <c r="F2518" s="85">
        <v>1</v>
      </c>
      <c r="G2518" s="86" t="s">
        <v>10103</v>
      </c>
      <c r="H2518" s="86" t="s">
        <v>14</v>
      </c>
      <c r="I2518" s="87">
        <f>VLOOKUP(A2518,'[2]AJUSTE DE VALOR AN_11.5_MED_VIG'!$A$6:$I$6297,9,0)</f>
        <v>2.2078855683714669</v>
      </c>
    </row>
    <row r="2519" s="81" customFormat="1" ht="15" customHeight="1">
      <c r="A2519" s="82">
        <v>90202538</v>
      </c>
      <c r="B2519" s="83">
        <v>20</v>
      </c>
      <c r="C2519" s="84" t="s">
        <v>3771</v>
      </c>
      <c r="D2519" s="84" t="s">
        <v>3771</v>
      </c>
      <c r="E2519" s="84" t="s">
        <v>334</v>
      </c>
      <c r="F2519" s="85">
        <v>1</v>
      </c>
      <c r="G2519" s="86" t="s">
        <v>64</v>
      </c>
      <c r="H2519" s="86" t="s">
        <v>14</v>
      </c>
      <c r="I2519" s="87">
        <f>VLOOKUP(A2519,'[2]AJUSTE DE VALOR AN_11.5_MED_VIG'!$A$6:$I$6297,9,0)</f>
        <v>0.9858839597536122</v>
      </c>
    </row>
    <row r="2520" s="81" customFormat="1" ht="15" customHeight="1">
      <c r="A2520" s="82">
        <v>90832019</v>
      </c>
      <c r="B2520" s="83">
        <v>20</v>
      </c>
      <c r="C2520" s="84" t="s">
        <v>4411</v>
      </c>
      <c r="D2520" s="84" t="s">
        <v>4415</v>
      </c>
      <c r="E2520" s="84" t="s">
        <v>43</v>
      </c>
      <c r="F2520" s="85">
        <v>1</v>
      </c>
      <c r="G2520" s="86" t="s">
        <v>10103</v>
      </c>
      <c r="H2520" s="86" t="s">
        <v>14</v>
      </c>
      <c r="I2520" s="87">
        <f>VLOOKUP(A2520,'[2]AJUSTE DE VALOR AN_11.5_MED_VIG'!$A$6:$I$6297,9,0)</f>
        <v>0.4934636725784079</v>
      </c>
    </row>
    <row r="2521" s="81" customFormat="1" ht="15" customHeight="1">
      <c r="A2521" s="82">
        <v>92355099</v>
      </c>
      <c r="B2521" s="83">
        <v>20</v>
      </c>
      <c r="C2521" s="84" t="s">
        <v>4658</v>
      </c>
      <c r="D2521" s="84" t="s">
        <v>4659</v>
      </c>
      <c r="E2521" s="84" t="s">
        <v>50</v>
      </c>
      <c r="F2521" s="85">
        <v>1</v>
      </c>
      <c r="G2521" s="86" t="s">
        <v>64</v>
      </c>
      <c r="H2521" s="86" t="s">
        <v>14</v>
      </c>
      <c r="I2521" s="87">
        <f>VLOOKUP(A2521,'[2]AJUSTE DE VALOR AN_11.5_MED_VIG'!$A$6:$I$6297,9,0)</f>
        <v>2.669669608113773</v>
      </c>
    </row>
    <row r="2522" s="81" customFormat="1" ht="15" customHeight="1">
      <c r="A2522" s="82">
        <v>92367100</v>
      </c>
      <c r="B2522" s="83">
        <v>20</v>
      </c>
      <c r="C2522" s="84" t="s">
        <v>3618</v>
      </c>
      <c r="D2522" s="84" t="s">
        <v>3619</v>
      </c>
      <c r="E2522" s="84" t="s">
        <v>703</v>
      </c>
      <c r="F2522" s="85">
        <v>600</v>
      </c>
      <c r="G2522" s="86" t="s">
        <v>10116</v>
      </c>
      <c r="H2522" s="86" t="s">
        <v>19</v>
      </c>
      <c r="I2522" s="87">
        <f>VLOOKUP(A2522,'[2]AJUSTE DE VALOR AN_11.5_MED_VIG'!$A$6:$I$6297,9,0)</f>
        <v>1.570393887125749e-002</v>
      </c>
    </row>
    <row r="2523" s="81" customFormat="1" ht="15" customHeight="1">
      <c r="A2523" s="82">
        <v>90239121</v>
      </c>
      <c r="B2523" s="83">
        <v>20</v>
      </c>
      <c r="C2523" s="84" t="s">
        <v>10144</v>
      </c>
      <c r="D2523" s="84" t="s">
        <v>10145</v>
      </c>
      <c r="E2523" s="84" t="s">
        <v>10146</v>
      </c>
      <c r="F2523" s="85">
        <v>1</v>
      </c>
      <c r="G2523" s="86" t="s">
        <v>10103</v>
      </c>
      <c r="H2523" s="86" t="s">
        <v>14</v>
      </c>
      <c r="I2523" s="87">
        <f>VLOOKUP(A2523,'[2]AJUSTE DE VALOR AN_11.5_MED_VIG'!$A$6:$I$6297,9,0)</f>
        <v>4.9520702186783003</v>
      </c>
    </row>
    <row r="2524" s="81" customFormat="1" ht="15" customHeight="1">
      <c r="A2524" s="82">
        <v>90404025</v>
      </c>
      <c r="B2524" s="83">
        <v>20</v>
      </c>
      <c r="C2524" s="84" t="s">
        <v>6889</v>
      </c>
      <c r="D2524" s="84" t="s">
        <v>6894</v>
      </c>
      <c r="E2524" s="84" t="s">
        <v>73</v>
      </c>
      <c r="F2524" s="85">
        <v>1</v>
      </c>
      <c r="G2524" s="86" t="s">
        <v>10103</v>
      </c>
      <c r="H2524" s="86" t="s">
        <v>14</v>
      </c>
      <c r="I2524" s="87">
        <f>VLOOKUP(A2524,'[2]AJUSTE DE VALOR AN_11.5_MED_VIG'!$A$6:$I$6297,9,0)</f>
        <v>0.71793353705400831</v>
      </c>
    </row>
    <row r="2525" s="81" customFormat="1" ht="15" customHeight="1">
      <c r="A2525" s="82">
        <v>90304683</v>
      </c>
      <c r="B2525" s="83">
        <v>20</v>
      </c>
      <c r="C2525" s="84" t="s">
        <v>539</v>
      </c>
      <c r="D2525" s="84" t="s">
        <v>539</v>
      </c>
      <c r="E2525" s="84" t="s">
        <v>504</v>
      </c>
      <c r="F2525" s="85">
        <v>1</v>
      </c>
      <c r="G2525" s="86" t="s">
        <v>10036</v>
      </c>
      <c r="H2525" s="86" t="s">
        <v>14</v>
      </c>
      <c r="I2525" s="87">
        <f>VLOOKUP(A2525,'[2]AJUSTE DE VALOR AN_11.5_MED_VIG'!$A$6:$I$6297,9,0)</f>
        <v>6.4578954023736515</v>
      </c>
    </row>
    <row r="2526" s="81" customFormat="1" ht="15" customHeight="1">
      <c r="A2526" s="82">
        <v>92393918</v>
      </c>
      <c r="B2526" s="83">
        <v>20</v>
      </c>
      <c r="C2526" s="84" t="s">
        <v>1574</v>
      </c>
      <c r="D2526" s="84" t="s">
        <v>1574</v>
      </c>
      <c r="E2526" s="84" t="s">
        <v>21</v>
      </c>
      <c r="F2526" s="85">
        <v>1</v>
      </c>
      <c r="G2526" s="86" t="s">
        <v>10103</v>
      </c>
      <c r="H2526" s="86" t="s">
        <v>14</v>
      </c>
      <c r="I2526" s="87">
        <f>VLOOKUP(A2526,'[2]AJUSTE DE VALOR AN_11.5_MED_VIG'!$A$6:$I$6297,9,0)</f>
        <v>0.76284330997620287</v>
      </c>
    </row>
    <row r="2527" s="81" customFormat="1" ht="15" customHeight="1">
      <c r="A2527" s="82">
        <v>92468543</v>
      </c>
      <c r="B2527" s="83">
        <v>20</v>
      </c>
      <c r="C2527" s="84" t="s">
        <v>6836</v>
      </c>
      <c r="D2527" s="84" t="s">
        <v>6836</v>
      </c>
      <c r="E2527" s="84" t="s">
        <v>17</v>
      </c>
      <c r="F2527" s="85">
        <v>1</v>
      </c>
      <c r="G2527" s="86" t="s">
        <v>10103</v>
      </c>
      <c r="H2527" s="86" t="s">
        <v>14</v>
      </c>
      <c r="I2527" s="87">
        <f>VLOOKUP(A2527,'[2]AJUSTE DE VALOR AN_11.5_MED_VIG'!$A$6:$I$6297,9,0)</f>
        <v>0.43775927503367568</v>
      </c>
    </row>
    <row r="2528" s="81" customFormat="1" ht="15" customHeight="1">
      <c r="A2528" s="82">
        <v>92469043</v>
      </c>
      <c r="B2528" s="83">
        <v>20</v>
      </c>
      <c r="C2528" s="84" t="s">
        <v>1471</v>
      </c>
      <c r="D2528" s="84" t="s">
        <v>1471</v>
      </c>
      <c r="E2528" s="84" t="s">
        <v>17</v>
      </c>
      <c r="F2528" s="85">
        <v>400</v>
      </c>
      <c r="G2528" s="86" t="s">
        <v>10116</v>
      </c>
      <c r="H2528" s="86" t="s">
        <v>19</v>
      </c>
      <c r="I2528" s="87">
        <f>VLOOKUP(A2528,'[2]AJUSTE DE VALOR AN_11.5_MED_VIG'!$A$6:$I$6297,9,0)</f>
        <v>1.5705053996732225e-002</v>
      </c>
    </row>
    <row r="2529" s="81" customFormat="1" ht="15" customHeight="1">
      <c r="A2529" s="82">
        <v>90153928</v>
      </c>
      <c r="B2529" s="83">
        <v>20</v>
      </c>
      <c r="C2529" s="84" t="s">
        <v>9074</v>
      </c>
      <c r="D2529" s="84" t="s">
        <v>9077</v>
      </c>
      <c r="E2529" s="84" t="s">
        <v>220</v>
      </c>
      <c r="F2529" s="85">
        <v>100</v>
      </c>
      <c r="G2529" s="86" t="s">
        <v>18</v>
      </c>
      <c r="H2529" s="86" t="s">
        <v>19</v>
      </c>
      <c r="I2529" s="87">
        <f>VLOOKUP(A2529,'[2]AJUSTE DE VALOR AN_11.5_MED_VIG'!$A$6:$I$6297,9,0)</f>
        <v>0.32979604928879908</v>
      </c>
    </row>
    <row r="2530" s="81" customFormat="1" ht="15" customHeight="1">
      <c r="A2530" s="82">
        <v>90145283</v>
      </c>
      <c r="B2530" s="83">
        <v>20</v>
      </c>
      <c r="C2530" s="84" t="s">
        <v>7101</v>
      </c>
      <c r="D2530" s="84" t="s">
        <v>7101</v>
      </c>
      <c r="E2530" s="84" t="s">
        <v>17</v>
      </c>
      <c r="F2530" s="85">
        <v>1</v>
      </c>
      <c r="G2530" s="86" t="s">
        <v>10103</v>
      </c>
      <c r="H2530" s="86" t="s">
        <v>14</v>
      </c>
      <c r="I2530" s="87">
        <f>VLOOKUP(A2530,'[2]AJUSTE DE VALOR AN_11.5_MED_VIG'!$A$6:$I$6297,9,0)</f>
        <v>2.2711023122340293</v>
      </c>
    </row>
    <row r="2531" s="81" customFormat="1" ht="15" customHeight="1">
      <c r="A2531" s="82">
        <v>92394140</v>
      </c>
      <c r="B2531" s="83" t="s">
        <v>10073</v>
      </c>
      <c r="C2531" s="84" t="s">
        <v>712</v>
      </c>
      <c r="D2531" s="84" t="s">
        <v>713</v>
      </c>
      <c r="E2531" s="84" t="s">
        <v>92</v>
      </c>
      <c r="F2531" s="85">
        <v>1</v>
      </c>
      <c r="G2531" s="86" t="s">
        <v>64</v>
      </c>
      <c r="H2531" s="86" t="s">
        <v>14</v>
      </c>
      <c r="I2531" s="87">
        <f>VLOOKUP(A2531,'[2]AJUSTE DE VALOR AN_11.5_MED_VIG'!$A$6:$I$6297,9,0)</f>
        <v>70.262571628540968</v>
      </c>
    </row>
    <row r="2532" s="81" customFormat="1" ht="15" customHeight="1">
      <c r="A2532" s="82">
        <v>96545194</v>
      </c>
      <c r="B2532" s="83">
        <v>20</v>
      </c>
      <c r="C2532" s="84" t="s">
        <v>10147</v>
      </c>
      <c r="D2532" s="84" t="s">
        <v>10147</v>
      </c>
      <c r="E2532" s="84" t="s">
        <v>10114</v>
      </c>
      <c r="F2532" s="85">
        <v>1</v>
      </c>
      <c r="G2532" s="86" t="s">
        <v>18</v>
      </c>
      <c r="H2532" s="86" t="s">
        <v>14</v>
      </c>
      <c r="I2532" s="87">
        <f>VLOOKUP(A2532,'[2]AJUSTE DE VALOR AN_11.5_MED_VIG'!$A$6:$I$6297,9,0)</f>
        <v>8.7799829948999992</v>
      </c>
    </row>
    <row r="2533" s="81" customFormat="1" ht="15" customHeight="1">
      <c r="A2533" s="82">
        <v>92416977</v>
      </c>
      <c r="B2533" s="83">
        <v>20</v>
      </c>
      <c r="C2533" s="84" t="s">
        <v>5301</v>
      </c>
      <c r="D2533" s="84" t="s">
        <v>5302</v>
      </c>
      <c r="E2533" s="84" t="s">
        <v>154</v>
      </c>
      <c r="F2533" s="85">
        <v>100</v>
      </c>
      <c r="G2533" s="86" t="s">
        <v>10116</v>
      </c>
      <c r="H2533" s="86" t="s">
        <v>19</v>
      </c>
      <c r="I2533" s="87">
        <f>VLOOKUP(A2533,'[2]AJUSTE DE VALOR AN_11.5_MED_VIG'!$A$6:$I$6297,9,0)</f>
        <v>0.20290605157333885</v>
      </c>
    </row>
    <row r="2534" s="81" customFormat="1" ht="15" customHeight="1">
      <c r="A2534" s="82">
        <v>92455603</v>
      </c>
      <c r="B2534" s="83">
        <v>20</v>
      </c>
      <c r="C2534" s="84" t="s">
        <v>1012</v>
      </c>
      <c r="D2534" s="84" t="s">
        <v>1012</v>
      </c>
      <c r="E2534" s="84" t="s">
        <v>17</v>
      </c>
      <c r="F2534" s="85">
        <v>1</v>
      </c>
      <c r="G2534" s="86" t="s">
        <v>10103</v>
      </c>
      <c r="H2534" s="86" t="s">
        <v>14</v>
      </c>
      <c r="I2534" s="87">
        <f>VLOOKUP(A2534,'[2]AJUSTE DE VALOR AN_11.5_MED_VIG'!$A$6:$I$6297,9,0)</f>
        <v>0.61512674849216964</v>
      </c>
    </row>
    <row r="2535" s="81" customFormat="1" ht="15" customHeight="1">
      <c r="A2535" s="82">
        <v>90141580</v>
      </c>
      <c r="B2535" s="83">
        <v>20</v>
      </c>
      <c r="C2535" s="84" t="s">
        <v>6603</v>
      </c>
      <c r="D2535" s="84" t="s">
        <v>6604</v>
      </c>
      <c r="E2535" s="84" t="s">
        <v>43</v>
      </c>
      <c r="F2535" s="85">
        <v>1</v>
      </c>
      <c r="G2535" s="86" t="s">
        <v>10103</v>
      </c>
      <c r="H2535" s="86" t="s">
        <v>14</v>
      </c>
      <c r="I2535" s="87">
        <f>VLOOKUP(A2535,'[2]AJUSTE DE VALOR AN_11.5_MED_VIG'!$A$6:$I$6297,9,0)</f>
        <v>0.35602743387187213</v>
      </c>
    </row>
    <row r="2536" s="81" customFormat="1" ht="15" customHeight="1">
      <c r="A2536" s="82">
        <v>92380050</v>
      </c>
      <c r="B2536" s="83">
        <v>20</v>
      </c>
      <c r="C2536" s="84" t="s">
        <v>6033</v>
      </c>
      <c r="D2536" s="84" t="s">
        <v>6034</v>
      </c>
      <c r="E2536" s="84" t="s">
        <v>244</v>
      </c>
      <c r="F2536" s="85">
        <v>1</v>
      </c>
      <c r="G2536" s="86" t="s">
        <v>10103</v>
      </c>
      <c r="H2536" s="86" t="s">
        <v>14</v>
      </c>
      <c r="I2536" s="87">
        <f>VLOOKUP(A2536,'[2]AJUSTE DE VALOR AN_11.5_MED_VIG'!$A$6:$I$6297,9,0)</f>
        <v>0.13702268115900001</v>
      </c>
    </row>
    <row r="2537" s="81" customFormat="1" ht="15" customHeight="1">
      <c r="A2537" s="82">
        <v>90173813</v>
      </c>
      <c r="B2537" s="83">
        <v>20</v>
      </c>
      <c r="C2537" s="84" t="s">
        <v>5635</v>
      </c>
      <c r="D2537" s="84" t="s">
        <v>5636</v>
      </c>
      <c r="E2537" s="84" t="s">
        <v>383</v>
      </c>
      <c r="F2537" s="85">
        <v>10</v>
      </c>
      <c r="G2537" s="86" t="s">
        <v>18</v>
      </c>
      <c r="H2537" s="86" t="s">
        <v>19</v>
      </c>
      <c r="I2537" s="87">
        <f>VLOOKUP(A2537,'[2]AJUSTE DE VALOR AN_11.5_MED_VIG'!$A$6:$I$6297,9,0)</f>
        <v>17.435011245561004</v>
      </c>
    </row>
    <row r="2538" s="81" customFormat="1" ht="15" customHeight="1">
      <c r="A2538" s="82">
        <v>90280024</v>
      </c>
      <c r="B2538" s="83">
        <v>20</v>
      </c>
      <c r="C2538" s="84" t="s">
        <v>1302</v>
      </c>
      <c r="D2538" s="84" t="s">
        <v>1304</v>
      </c>
      <c r="E2538" s="84" t="s">
        <v>220</v>
      </c>
      <c r="F2538" s="85">
        <v>1</v>
      </c>
      <c r="G2538" s="86" t="s">
        <v>10103</v>
      </c>
      <c r="H2538" s="86" t="s">
        <v>14</v>
      </c>
      <c r="I2538" s="87">
        <f>VLOOKUP(A2538,'[2]AJUSTE DE VALOR AN_11.5_MED_VIG'!$A$6:$I$6297,9,0)</f>
        <v>1.6026596210552642</v>
      </c>
    </row>
    <row r="2539" s="81" customFormat="1" ht="15" customHeight="1">
      <c r="A2539" s="82">
        <v>92454097</v>
      </c>
      <c r="B2539" s="83">
        <v>20</v>
      </c>
      <c r="C2539" s="84" t="s">
        <v>1294</v>
      </c>
      <c r="D2539" s="84" t="s">
        <v>1294</v>
      </c>
      <c r="E2539" s="84" t="s">
        <v>50</v>
      </c>
      <c r="F2539" s="85">
        <v>1</v>
      </c>
      <c r="G2539" s="86" t="s">
        <v>10103</v>
      </c>
      <c r="H2539" s="86" t="s">
        <v>14</v>
      </c>
      <c r="I2539" s="87">
        <f>VLOOKUP(A2539,'[2]AJUSTE DE VALOR AN_11.5_MED_VIG'!$A$6:$I$6297,9,0)</f>
        <v>0.53540813630145001</v>
      </c>
    </row>
    <row r="2540" s="81" customFormat="1" ht="15" customHeight="1">
      <c r="A2540" s="82">
        <v>90131568</v>
      </c>
      <c r="B2540" s="83">
        <v>20</v>
      </c>
      <c r="C2540" s="84" t="s">
        <v>272</v>
      </c>
      <c r="D2540" s="84" t="s">
        <v>274</v>
      </c>
      <c r="E2540" s="84" t="s">
        <v>81</v>
      </c>
      <c r="F2540" s="85">
        <v>1</v>
      </c>
      <c r="G2540" s="86" t="s">
        <v>10103</v>
      </c>
      <c r="H2540" s="86" t="s">
        <v>14</v>
      </c>
      <c r="I2540" s="87">
        <f>VLOOKUP(A2540,'[2]AJUSTE DE VALOR AN_11.5_MED_VIG'!$A$6:$I$6297,9,0)</f>
        <v>0.33501736258682646</v>
      </c>
    </row>
    <row r="2541" s="81" customFormat="1" ht="15" customHeight="1">
      <c r="A2541" s="82">
        <v>90215184</v>
      </c>
      <c r="B2541" s="83">
        <v>20</v>
      </c>
      <c r="C2541" s="84" t="s">
        <v>9202</v>
      </c>
      <c r="D2541" s="84" t="s">
        <v>9202</v>
      </c>
      <c r="E2541" s="84" t="s">
        <v>31</v>
      </c>
      <c r="F2541" s="85">
        <v>1</v>
      </c>
      <c r="G2541" s="86" t="s">
        <v>64</v>
      </c>
      <c r="H2541" s="86" t="s">
        <v>14</v>
      </c>
      <c r="I2541" s="87">
        <f>VLOOKUP(A2541,'[2]AJUSTE DE VALOR AN_11.5_MED_VIG'!$A$6:$I$6297,9,0)</f>
        <v>4.0862876328780739</v>
      </c>
    </row>
    <row r="2542" s="81" customFormat="1" ht="15" customHeight="1">
      <c r="A2542" s="82">
        <v>90302150</v>
      </c>
      <c r="B2542" s="83">
        <v>20</v>
      </c>
      <c r="C2542" s="84" t="s">
        <v>1500</v>
      </c>
      <c r="D2542" s="84" t="s">
        <v>1501</v>
      </c>
      <c r="E2542" s="84" t="s">
        <v>720</v>
      </c>
      <c r="F2542" s="85">
        <v>1</v>
      </c>
      <c r="G2542" s="86" t="s">
        <v>10103</v>
      </c>
      <c r="H2542" s="86" t="s">
        <v>14</v>
      </c>
      <c r="I2542" s="87">
        <f>VLOOKUP(A2542,'[2]AJUSTE DE VALOR AN_11.5_MED_VIG'!$A$6:$I$6297,9,0)</f>
        <v>0.62846051708676509</v>
      </c>
    </row>
    <row r="2543" s="81" customFormat="1" ht="15" customHeight="1">
      <c r="A2543" s="82">
        <v>90286146</v>
      </c>
      <c r="B2543" s="83">
        <v>20</v>
      </c>
      <c r="C2543" s="84" t="s">
        <v>4993</v>
      </c>
      <c r="D2543" s="84" t="s">
        <v>4994</v>
      </c>
      <c r="E2543" s="84" t="s">
        <v>720</v>
      </c>
      <c r="F2543" s="85">
        <v>1</v>
      </c>
      <c r="G2543" s="86" t="s">
        <v>436</v>
      </c>
      <c r="H2543" s="86" t="s">
        <v>14</v>
      </c>
      <c r="I2543" s="87">
        <f>VLOOKUP(A2543,'[2]AJUSTE DE VALOR AN_11.5_MED_VIG'!$A$6:$I$6297,9,0)</f>
        <v>3.9605876083035754</v>
      </c>
    </row>
    <row r="2544" s="81" customFormat="1" ht="15" customHeight="1">
      <c r="A2544" s="82">
        <v>90389018</v>
      </c>
      <c r="B2544" s="83">
        <v>20</v>
      </c>
      <c r="C2544" s="84" t="s">
        <v>2042</v>
      </c>
      <c r="D2544" s="84" t="s">
        <v>2046</v>
      </c>
      <c r="E2544" s="84" t="s">
        <v>69</v>
      </c>
      <c r="F2544" s="85">
        <v>1</v>
      </c>
      <c r="G2544" s="86" t="s">
        <v>436</v>
      </c>
      <c r="H2544" s="86" t="s">
        <v>14</v>
      </c>
      <c r="I2544" s="87">
        <f>VLOOKUP(A2544,'[2]AJUSTE DE VALOR AN_11.5_MED_VIG'!$A$6:$I$6297,9,0)</f>
        <v>1.4893402539099425</v>
      </c>
    </row>
    <row r="2545" s="81" customFormat="1" ht="15" customHeight="1">
      <c r="A2545" s="82">
        <v>92402232</v>
      </c>
      <c r="B2545" s="83">
        <v>20</v>
      </c>
      <c r="C2545" s="84" t="s">
        <v>3497</v>
      </c>
      <c r="D2545" s="84" t="s">
        <v>3497</v>
      </c>
      <c r="E2545" s="84" t="s">
        <v>21</v>
      </c>
      <c r="F2545" s="85">
        <v>1</v>
      </c>
      <c r="G2545" s="86" t="s">
        <v>10103</v>
      </c>
      <c r="H2545" s="86" t="s">
        <v>14</v>
      </c>
      <c r="I2545" s="87">
        <f>VLOOKUP(A2545,'[2]AJUSTE DE VALOR AN_11.5_MED_VIG'!$A$6:$I$6297,9,0)</f>
        <v>0.42276745799620752</v>
      </c>
    </row>
    <row r="2546" s="81" customFormat="1" ht="15" customHeight="1">
      <c r="A2546" s="82">
        <v>90230027</v>
      </c>
      <c r="B2546" s="83">
        <v>20</v>
      </c>
      <c r="C2546" s="84" t="s">
        <v>4010</v>
      </c>
      <c r="D2546" s="84" t="s">
        <v>4011</v>
      </c>
      <c r="E2546" s="84" t="s">
        <v>146</v>
      </c>
      <c r="F2546" s="85">
        <v>1</v>
      </c>
      <c r="G2546" s="86" t="s">
        <v>10103</v>
      </c>
      <c r="H2546" s="86" t="s">
        <v>14</v>
      </c>
      <c r="I2546" s="87">
        <f>VLOOKUP(A2546,'[2]AJUSTE DE VALOR AN_11.5_MED_VIG'!$A$6:$I$6297,9,0)</f>
        <v>0.66306427664128409</v>
      </c>
    </row>
    <row r="2547" s="81" customFormat="1" ht="15" customHeight="1">
      <c r="A2547" s="82">
        <v>92379800</v>
      </c>
      <c r="B2547" s="83">
        <v>20</v>
      </c>
      <c r="C2547" s="84" t="s">
        <v>9260</v>
      </c>
      <c r="D2547" s="84" t="s">
        <v>9261</v>
      </c>
      <c r="E2547" s="84" t="s">
        <v>603</v>
      </c>
      <c r="F2547" s="85">
        <v>1</v>
      </c>
      <c r="G2547" s="86" t="s">
        <v>436</v>
      </c>
      <c r="H2547" s="86" t="s">
        <v>14</v>
      </c>
      <c r="I2547" s="87">
        <f>VLOOKUP(A2547,'[2]AJUSTE DE VALOR AN_11.5_MED_VIG'!$A$6:$I$6297,9,0)</f>
        <v>2.1526666829408541</v>
      </c>
    </row>
    <row r="2548" s="81" customFormat="1" ht="15" customHeight="1">
      <c r="A2548" s="82">
        <v>90177665</v>
      </c>
      <c r="B2548" s="83">
        <v>20</v>
      </c>
      <c r="C2548" s="84" t="s">
        <v>1203</v>
      </c>
      <c r="D2548" s="84" t="s">
        <v>1204</v>
      </c>
      <c r="E2548" s="84" t="s">
        <v>915</v>
      </c>
      <c r="F2548" s="85">
        <v>1</v>
      </c>
      <c r="G2548" s="86" t="s">
        <v>64</v>
      </c>
      <c r="H2548" s="86" t="s">
        <v>14</v>
      </c>
      <c r="I2548" s="87">
        <f>VLOOKUP(A2548,'[2]AJUSTE DE VALOR AN_11.5_MED_VIG'!$A$6:$I$6297,9,0)</f>
        <v>22.943454690907192</v>
      </c>
    </row>
    <row r="2549" s="81" customFormat="1" ht="15" customHeight="1">
      <c r="A2549" s="82">
        <v>92253121</v>
      </c>
      <c r="B2549" s="83">
        <v>20</v>
      </c>
      <c r="C2549" s="84" t="s">
        <v>5812</v>
      </c>
      <c r="D2549" s="84" t="s">
        <v>5812</v>
      </c>
      <c r="E2549" s="84" t="s">
        <v>561</v>
      </c>
      <c r="F2549" s="85">
        <v>1</v>
      </c>
      <c r="G2549" s="86" t="s">
        <v>64</v>
      </c>
      <c r="H2549" s="86" t="s">
        <v>14</v>
      </c>
      <c r="I2549" s="87">
        <f>VLOOKUP(A2549,'[2]AJUSTE DE VALOR AN_11.5_MED_VIG'!$A$6:$I$6297,9,0)</f>
        <v>0.59003543944764814</v>
      </c>
    </row>
    <row r="2550" s="81" customFormat="1" ht="15" customHeight="1">
      <c r="A2550" s="82">
        <v>92428711</v>
      </c>
      <c r="B2550" s="83">
        <v>20</v>
      </c>
      <c r="C2550" s="84" t="s">
        <v>6618</v>
      </c>
      <c r="D2550" s="84" t="s">
        <v>6619</v>
      </c>
      <c r="E2550" s="84" t="s">
        <v>134</v>
      </c>
      <c r="F2550" s="85">
        <v>1</v>
      </c>
      <c r="G2550" s="86" t="s">
        <v>10103</v>
      </c>
      <c r="H2550" s="86" t="s">
        <v>14</v>
      </c>
      <c r="I2550" s="87">
        <f>VLOOKUP(A2550,'[2]AJUSTE DE VALOR AN_11.5_MED_VIG'!$A$6:$I$6297,9,0)</f>
        <v>1.0681572869984046</v>
      </c>
    </row>
    <row r="2551" s="81" customFormat="1" ht="15" customHeight="1">
      <c r="A2551" s="82">
        <v>90280016</v>
      </c>
      <c r="B2551" s="83">
        <v>20</v>
      </c>
      <c r="C2551" s="84" t="s">
        <v>1294</v>
      </c>
      <c r="D2551" s="84" t="s">
        <v>1296</v>
      </c>
      <c r="E2551" s="84" t="s">
        <v>220</v>
      </c>
      <c r="F2551" s="85">
        <v>1</v>
      </c>
      <c r="G2551" s="86" t="s">
        <v>10103</v>
      </c>
      <c r="H2551" s="86" t="s">
        <v>14</v>
      </c>
      <c r="I2551" s="87">
        <f>VLOOKUP(A2551,'[2]AJUSTE DE VALOR AN_11.5_MED_VIG'!$A$6:$I$6297,9,0)</f>
        <v>0.95480684573849484</v>
      </c>
    </row>
    <row r="2552" s="81" customFormat="1" ht="15" customHeight="1">
      <c r="A2552" s="82">
        <v>92447597</v>
      </c>
      <c r="B2552" s="83">
        <v>20</v>
      </c>
      <c r="C2552" s="84" t="s">
        <v>2295</v>
      </c>
      <c r="D2552" s="84" t="s">
        <v>2296</v>
      </c>
      <c r="E2552" s="84" t="s">
        <v>633</v>
      </c>
      <c r="F2552" s="85">
        <v>1</v>
      </c>
      <c r="G2552" s="86" t="s">
        <v>64</v>
      </c>
      <c r="H2552" s="86" t="s">
        <v>14</v>
      </c>
      <c r="I2552" s="87">
        <f>VLOOKUP(A2552,'[2]AJUSTE DE VALOR AN_11.5_MED_VIG'!$A$6:$I$6297,9,0)</f>
        <v>3.030860202152696</v>
      </c>
    </row>
    <row r="2553" s="81" customFormat="1" ht="15" customHeight="1">
      <c r="A2553" s="82">
        <v>92466516</v>
      </c>
      <c r="B2553" s="83">
        <v>20</v>
      </c>
      <c r="C2553" s="84" t="s">
        <v>4187</v>
      </c>
      <c r="D2553" s="84" t="s">
        <v>4187</v>
      </c>
      <c r="E2553" s="84" t="s">
        <v>17</v>
      </c>
      <c r="F2553" s="85">
        <v>1</v>
      </c>
      <c r="G2553" s="86" t="s">
        <v>10103</v>
      </c>
      <c r="H2553" s="86" t="s">
        <v>14</v>
      </c>
      <c r="I2553" s="87">
        <f>VLOOKUP(A2553,'[2]AJUSTE DE VALOR AN_11.5_MED_VIG'!$A$6:$I$6297,9,0)</f>
        <v>0.92010281921334935</v>
      </c>
    </row>
    <row r="2554" s="81" customFormat="1" ht="15" customHeight="1">
      <c r="A2554" s="82">
        <v>92380077</v>
      </c>
      <c r="B2554" s="83">
        <v>20</v>
      </c>
      <c r="C2554" s="84" t="s">
        <v>4642</v>
      </c>
      <c r="D2554" s="84" t="s">
        <v>4642</v>
      </c>
      <c r="E2554" s="84" t="s">
        <v>17</v>
      </c>
      <c r="F2554" s="85">
        <v>400</v>
      </c>
      <c r="G2554" s="86" t="s">
        <v>10116</v>
      </c>
      <c r="H2554" s="86" t="s">
        <v>19</v>
      </c>
      <c r="I2554" s="87">
        <f>VLOOKUP(A2554,'[2]AJUSTE DE VALOR AN_11.5_MED_VIG'!$A$6:$I$6297,9,0)</f>
        <v>1.6186822870400439e-002</v>
      </c>
    </row>
    <row r="2555" s="81" customFormat="1" ht="15" customHeight="1">
      <c r="A2555" s="82">
        <v>91501024</v>
      </c>
      <c r="B2555" s="83">
        <v>20</v>
      </c>
      <c r="C2555" s="84" t="s">
        <v>1767</v>
      </c>
      <c r="D2555" s="84" t="s">
        <v>1772</v>
      </c>
      <c r="E2555" s="84" t="s">
        <v>991</v>
      </c>
      <c r="F2555" s="85">
        <v>1</v>
      </c>
      <c r="G2555" s="86" t="s">
        <v>10103</v>
      </c>
      <c r="H2555" s="86" t="s">
        <v>14</v>
      </c>
      <c r="I2555" s="87">
        <f>VLOOKUP(A2555,'[2]AJUSTE DE VALOR AN_11.5_MED_VIG'!$A$6:$I$6297,9,0)</f>
        <v>0.91095795446395367</v>
      </c>
    </row>
    <row r="2556" s="81" customFormat="1" ht="15" customHeight="1">
      <c r="A2556" s="82">
        <v>92248446</v>
      </c>
      <c r="B2556" s="83">
        <v>20</v>
      </c>
      <c r="C2556" s="84" t="s">
        <v>790</v>
      </c>
      <c r="D2556" s="84" t="s">
        <v>790</v>
      </c>
      <c r="E2556" s="84" t="s">
        <v>339</v>
      </c>
      <c r="F2556" s="85">
        <v>1</v>
      </c>
      <c r="G2556" s="86" t="s">
        <v>64</v>
      </c>
      <c r="H2556" s="86" t="s">
        <v>14</v>
      </c>
      <c r="I2556" s="87">
        <f>VLOOKUP(A2556,'[2]AJUSTE DE VALOR AN_11.5_MED_VIG'!$A$6:$I$6297,9,0)</f>
        <v>0.9348070594293646</v>
      </c>
    </row>
    <row r="2557" s="81" customFormat="1" ht="15" customHeight="1">
      <c r="A2557" s="82">
        <v>90210930</v>
      </c>
      <c r="B2557" s="83">
        <v>20</v>
      </c>
      <c r="C2557" s="84" t="s">
        <v>4635</v>
      </c>
      <c r="D2557" s="84" t="s">
        <v>4637</v>
      </c>
      <c r="E2557" s="84" t="s">
        <v>31</v>
      </c>
      <c r="F2557" s="85">
        <v>1</v>
      </c>
      <c r="G2557" s="86" t="s">
        <v>10103</v>
      </c>
      <c r="H2557" s="86" t="s">
        <v>14</v>
      </c>
      <c r="I2557" s="87">
        <f>VLOOKUP(A2557,'[2]AJUSTE DE VALOR AN_11.5_MED_VIG'!$A$6:$I$6297,9,0)</f>
        <v>0.63233389967606723</v>
      </c>
    </row>
    <row r="2558" s="81" customFormat="1" ht="15" customHeight="1">
      <c r="A2558" s="82">
        <v>90252799</v>
      </c>
      <c r="B2558" s="83">
        <v>20</v>
      </c>
      <c r="C2558" s="84" t="s">
        <v>6121</v>
      </c>
      <c r="D2558" s="84" t="s">
        <v>6122</v>
      </c>
      <c r="E2558" s="84" t="s">
        <v>520</v>
      </c>
      <c r="F2558" s="85">
        <v>1</v>
      </c>
      <c r="G2558" s="86" t="s">
        <v>10036</v>
      </c>
      <c r="H2558" s="86" t="s">
        <v>14</v>
      </c>
      <c r="I2558" s="87">
        <f>VLOOKUP(A2558,'[2]AJUSTE DE VALOR AN_11.5_MED_VIG'!$A$6:$I$6297,9,0)</f>
        <v>134.77483849198691</v>
      </c>
    </row>
    <row r="2559" s="81" customFormat="1" ht="15" customHeight="1">
      <c r="A2559" s="82">
        <v>90020898</v>
      </c>
      <c r="B2559" s="83">
        <v>20</v>
      </c>
      <c r="C2559" s="84" t="s">
        <v>6448</v>
      </c>
      <c r="D2559" s="84" t="s">
        <v>6449</v>
      </c>
      <c r="E2559" s="84" t="s">
        <v>378</v>
      </c>
      <c r="F2559" s="85">
        <v>1</v>
      </c>
      <c r="G2559" s="86" t="s">
        <v>64</v>
      </c>
      <c r="H2559" s="86" t="s">
        <v>14</v>
      </c>
      <c r="I2559" s="87">
        <f>VLOOKUP(A2559,'[2]AJUSTE DE VALOR AN_11.5_MED_VIG'!$A$6:$I$6297,9,0)</f>
        <v>6.4135106242008426</v>
      </c>
    </row>
    <row r="2560" s="81" customFormat="1" ht="15" customHeight="1">
      <c r="A2560" s="82">
        <v>90595041</v>
      </c>
      <c r="B2560" s="83">
        <v>20</v>
      </c>
      <c r="C2560" s="84" t="s">
        <v>1614</v>
      </c>
      <c r="D2560" s="84" t="s">
        <v>1615</v>
      </c>
      <c r="E2560" s="84" t="s">
        <v>146</v>
      </c>
      <c r="F2560" s="85">
        <v>1</v>
      </c>
      <c r="G2560" s="86" t="s">
        <v>10103</v>
      </c>
      <c r="H2560" s="86" t="s">
        <v>14</v>
      </c>
      <c r="I2560" s="87">
        <f>VLOOKUP(A2560,'[2]AJUSTE DE VALOR AN_11.5_MED_VIG'!$A$6:$I$6297,9,0)</f>
        <v>0.95484452582084611</v>
      </c>
    </row>
    <row r="2561" s="81" customFormat="1" ht="15" customHeight="1">
      <c r="A2561" s="82">
        <v>90238672</v>
      </c>
      <c r="B2561" s="83">
        <v>20</v>
      </c>
      <c r="C2561" s="84" t="s">
        <v>28</v>
      </c>
      <c r="D2561" s="84" t="s">
        <v>28</v>
      </c>
      <c r="E2561" s="84" t="s">
        <v>29</v>
      </c>
      <c r="F2561" s="85">
        <v>120</v>
      </c>
      <c r="G2561" s="86" t="s">
        <v>18</v>
      </c>
      <c r="H2561" s="86" t="s">
        <v>19</v>
      </c>
      <c r="I2561" s="87">
        <f>VLOOKUP(A2561,'[2]AJUSTE DE VALOR AN_11.5_MED_VIG'!$A$6:$I$6297,9,0)</f>
        <v>0.18844726645508988</v>
      </c>
    </row>
    <row r="2562" s="81" customFormat="1" ht="15" customHeight="1">
      <c r="A2562" s="82">
        <v>90284470</v>
      </c>
      <c r="B2562" s="83">
        <v>20</v>
      </c>
      <c r="C2562" s="84" t="s">
        <v>2373</v>
      </c>
      <c r="D2562" s="84" t="s">
        <v>2377</v>
      </c>
      <c r="E2562" s="84" t="s">
        <v>29</v>
      </c>
      <c r="F2562" s="85">
        <v>1</v>
      </c>
      <c r="G2562" s="86" t="s">
        <v>10103</v>
      </c>
      <c r="H2562" s="86" t="s">
        <v>14</v>
      </c>
      <c r="I2562" s="87">
        <f>VLOOKUP(A2562,'[2]AJUSTE DE VALOR AN_11.5_MED_VIG'!$A$6:$I$6297,9,0)</f>
        <v>0.4015561022260874</v>
      </c>
    </row>
    <row r="2563" s="81" customFormat="1" ht="15" customHeight="1">
      <c r="A2563" s="82">
        <v>90308034</v>
      </c>
      <c r="B2563" s="83">
        <v>20</v>
      </c>
      <c r="C2563" s="84" t="s">
        <v>7528</v>
      </c>
      <c r="D2563" s="84" t="s">
        <v>7530</v>
      </c>
      <c r="E2563" s="84" t="s">
        <v>139</v>
      </c>
      <c r="F2563" s="85">
        <v>60</v>
      </c>
      <c r="G2563" s="86" t="s">
        <v>10077</v>
      </c>
      <c r="H2563" s="86" t="s">
        <v>19</v>
      </c>
      <c r="I2563" s="87">
        <f>VLOOKUP(A2563,'[2]AJUSTE DE VALOR AN_11.5_MED_VIG'!$A$6:$I$6297,9,0)</f>
        <v>0.29192446640476771</v>
      </c>
    </row>
    <row r="2564" s="81" customFormat="1" ht="15" customHeight="1">
      <c r="A2564" s="82">
        <v>90202597</v>
      </c>
      <c r="B2564" s="83">
        <v>20</v>
      </c>
      <c r="C2564" s="84" t="s">
        <v>5819</v>
      </c>
      <c r="D2564" s="84" t="s">
        <v>5819</v>
      </c>
      <c r="E2564" s="84" t="s">
        <v>334</v>
      </c>
      <c r="F2564" s="85">
        <v>1</v>
      </c>
      <c r="G2564" s="86" t="s">
        <v>64</v>
      </c>
      <c r="H2564" s="86" t="s">
        <v>14</v>
      </c>
      <c r="I2564" s="87">
        <f>VLOOKUP(A2564,'[2]AJUSTE DE VALOR AN_11.5_MED_VIG'!$A$6:$I$6297,9,0)</f>
        <v>1.1322470767279926</v>
      </c>
    </row>
    <row r="2565" s="81" customFormat="1" ht="15" customHeight="1">
      <c r="A2565" s="82">
        <v>90212088</v>
      </c>
      <c r="B2565" s="83">
        <v>20</v>
      </c>
      <c r="C2565" s="84" t="s">
        <v>9208</v>
      </c>
      <c r="D2565" s="84" t="s">
        <v>9209</v>
      </c>
      <c r="E2565" s="84" t="s">
        <v>703</v>
      </c>
      <c r="F2565" s="85">
        <v>1</v>
      </c>
      <c r="G2565" s="86" t="s">
        <v>64</v>
      </c>
      <c r="H2565" s="86" t="s">
        <v>14</v>
      </c>
      <c r="I2565" s="87">
        <f>VLOOKUP(A2565,'[2]AJUSTE DE VALOR AN_11.5_MED_VIG'!$A$6:$I$6297,9,0)</f>
        <v>3.7060622710216049</v>
      </c>
    </row>
    <row r="2566" s="81" customFormat="1" ht="15" customHeight="1">
      <c r="A2566" s="82">
        <v>92385044</v>
      </c>
      <c r="B2566" s="83">
        <v>20</v>
      </c>
      <c r="C2566" s="84" t="s">
        <v>2042</v>
      </c>
      <c r="D2566" s="84" t="s">
        <v>2043</v>
      </c>
      <c r="E2566" s="84" t="s">
        <v>50</v>
      </c>
      <c r="F2566" s="85">
        <v>1</v>
      </c>
      <c r="G2566" s="86" t="s">
        <v>436</v>
      </c>
      <c r="H2566" s="86" t="s">
        <v>14</v>
      </c>
      <c r="I2566" s="87">
        <f>VLOOKUP(A2566,'[2]AJUSTE DE VALOR AN_11.5_MED_VIG'!$A$6:$I$6297,9,0)</f>
        <v>1.3597974529794827</v>
      </c>
    </row>
    <row r="2567" s="81" customFormat="1" ht="15" customHeight="1">
      <c r="A2567" s="82">
        <v>91109035</v>
      </c>
      <c r="B2567" s="83">
        <v>20</v>
      </c>
      <c r="C2567" s="84" t="s">
        <v>2347</v>
      </c>
      <c r="D2567" s="84" t="s">
        <v>2348</v>
      </c>
      <c r="E2567" s="84" t="s">
        <v>134</v>
      </c>
      <c r="F2567" s="85">
        <v>60</v>
      </c>
      <c r="G2567" s="86" t="s">
        <v>18</v>
      </c>
      <c r="H2567" s="86" t="s">
        <v>19</v>
      </c>
      <c r="I2567" s="87">
        <f>VLOOKUP(A2567,'[2]AJUSTE DE VALOR AN_11.5_MED_VIG'!$A$6:$I$6297,9,0)</f>
        <v>1.098301626805223</v>
      </c>
    </row>
    <row r="2568" s="81" customFormat="1" ht="15" customHeight="1">
      <c r="A2568" s="82">
        <v>90240367</v>
      </c>
      <c r="B2568" s="83">
        <v>20</v>
      </c>
      <c r="C2568" s="84" t="s">
        <v>3593</v>
      </c>
      <c r="D2568" s="84" t="s">
        <v>3594</v>
      </c>
      <c r="E2568" s="84" t="s">
        <v>1742</v>
      </c>
      <c r="F2568" s="85">
        <v>200</v>
      </c>
      <c r="G2568" s="86" t="s">
        <v>10116</v>
      </c>
      <c r="H2568" s="86" t="s">
        <v>19</v>
      </c>
      <c r="I2568" s="87">
        <f>VLOOKUP(A2568,'[2]AJUSTE DE VALOR AN_11.5_MED_VIG'!$A$6:$I$6297,9,0)</f>
        <v>8.760071206868085e-002</v>
      </c>
    </row>
    <row r="2569" s="81" customFormat="1" ht="15" customHeight="1">
      <c r="A2569" s="82">
        <v>90383036</v>
      </c>
      <c r="B2569" s="83">
        <v>20</v>
      </c>
      <c r="C2569" s="84" t="s">
        <v>6832</v>
      </c>
      <c r="D2569" s="84" t="s">
        <v>6833</v>
      </c>
      <c r="E2569" s="84" t="s">
        <v>703</v>
      </c>
      <c r="F2569" s="85">
        <v>120</v>
      </c>
      <c r="G2569" s="86" t="s">
        <v>18</v>
      </c>
      <c r="H2569" s="86" t="s">
        <v>19</v>
      </c>
      <c r="I2569" s="87">
        <f>VLOOKUP(A2569,'[2]AJUSTE DE VALOR AN_11.5_MED_VIG'!$A$6:$I$6297,9,0)</f>
        <v>0.16188481020760245</v>
      </c>
    </row>
    <row r="2570" s="81" customFormat="1" ht="15" customHeight="1">
      <c r="A2570" s="82">
        <v>91413010</v>
      </c>
      <c r="B2570" s="83">
        <v>20</v>
      </c>
      <c r="C2570" s="84" t="s">
        <v>305</v>
      </c>
      <c r="D2570" s="84" t="s">
        <v>306</v>
      </c>
      <c r="E2570" s="84" t="s">
        <v>78</v>
      </c>
      <c r="F2570" s="85">
        <v>1</v>
      </c>
      <c r="G2570" s="86" t="s">
        <v>10103</v>
      </c>
      <c r="H2570" s="86" t="s">
        <v>14</v>
      </c>
      <c r="I2570" s="87">
        <f>VLOOKUP(A2570,'[2]AJUSTE DE VALOR AN_11.5_MED_VIG'!$A$6:$I$6297,9,0)</f>
        <v>0.51647296654772301</v>
      </c>
    </row>
    <row r="2571" s="81" customFormat="1" ht="15" customHeight="1">
      <c r="A2571" s="82">
        <v>90224019</v>
      </c>
      <c r="B2571" s="83">
        <v>20</v>
      </c>
      <c r="C2571" s="84" t="s">
        <v>5937</v>
      </c>
      <c r="D2571" s="84" t="s">
        <v>5938</v>
      </c>
      <c r="E2571" s="84" t="s">
        <v>633</v>
      </c>
      <c r="F2571" s="85">
        <v>1</v>
      </c>
      <c r="G2571" s="86" t="s">
        <v>10103</v>
      </c>
      <c r="H2571" s="86" t="s">
        <v>14</v>
      </c>
      <c r="I2571" s="87">
        <f>VLOOKUP(A2571,'[2]AJUSTE DE VALOR AN_11.5_MED_VIG'!$A$6:$I$6297,9,0)</f>
        <v>0.2551844558995604</v>
      </c>
    </row>
    <row r="2572" s="81" customFormat="1" ht="15" customHeight="1">
      <c r="A2572" s="82">
        <v>90500016</v>
      </c>
      <c r="B2572" s="83">
        <v>20</v>
      </c>
      <c r="C2572" s="84" t="s">
        <v>2973</v>
      </c>
      <c r="D2572" s="84" t="s">
        <v>2974</v>
      </c>
      <c r="E2572" s="84" t="s">
        <v>112</v>
      </c>
      <c r="F2572" s="85">
        <v>10</v>
      </c>
      <c r="G2572" s="86" t="s">
        <v>10077</v>
      </c>
      <c r="H2572" s="86" t="s">
        <v>19</v>
      </c>
      <c r="I2572" s="87">
        <f>VLOOKUP(A2572,'[2]AJUSTE DE VALOR AN_11.5_MED_VIG'!$A$6:$I$6297,9,0)</f>
        <v>0.95794027114670688</v>
      </c>
    </row>
    <row r="2573" s="81" customFormat="1" ht="15" customHeight="1">
      <c r="A2573" s="82">
        <v>90303032</v>
      </c>
      <c r="B2573" s="83">
        <v>20</v>
      </c>
      <c r="C2573" s="84" t="s">
        <v>5566</v>
      </c>
      <c r="D2573" s="84" t="s">
        <v>5567</v>
      </c>
      <c r="E2573" s="84" t="s">
        <v>703</v>
      </c>
      <c r="F2573" s="85">
        <v>1</v>
      </c>
      <c r="G2573" s="86" t="s">
        <v>436</v>
      </c>
      <c r="H2573" s="86" t="s">
        <v>14</v>
      </c>
      <c r="I2573" s="87">
        <f>VLOOKUP(A2573,'[2]AJUSTE DE VALOR AN_11.5_MED_VIG'!$A$6:$I$6297,9,0)</f>
        <v>2.167143564233533</v>
      </c>
    </row>
    <row r="2574" s="81" customFormat="1" ht="15" customHeight="1">
      <c r="A2574" s="82">
        <v>90259289</v>
      </c>
      <c r="B2574" s="83">
        <v>20</v>
      </c>
      <c r="C2574" s="84" t="s">
        <v>4395</v>
      </c>
      <c r="D2574" s="84" t="s">
        <v>4395</v>
      </c>
      <c r="E2574" s="84" t="s">
        <v>244</v>
      </c>
      <c r="F2574" s="85">
        <v>1</v>
      </c>
      <c r="G2574" s="86" t="s">
        <v>64</v>
      </c>
      <c r="H2574" s="86" t="s">
        <v>14</v>
      </c>
      <c r="I2574" s="87">
        <f>VLOOKUP(A2574,'[2]AJUSTE DE VALOR AN_11.5_MED_VIG'!$A$6:$I$6297,9,0)</f>
        <v>1.5055584979777319</v>
      </c>
    </row>
    <row r="2575" s="81" customFormat="1" ht="15" customHeight="1">
      <c r="A2575" s="82">
        <v>90300084</v>
      </c>
      <c r="B2575" s="83">
        <v>20</v>
      </c>
      <c r="C2575" s="84" t="s">
        <v>9479</v>
      </c>
      <c r="D2575" s="84" t="s">
        <v>9480</v>
      </c>
      <c r="E2575" s="84" t="s">
        <v>31</v>
      </c>
      <c r="F2575" s="85">
        <v>1</v>
      </c>
      <c r="G2575" s="86" t="s">
        <v>10103</v>
      </c>
      <c r="H2575" s="86" t="s">
        <v>14</v>
      </c>
      <c r="I2575" s="87">
        <f>VLOOKUP(A2575,'[2]AJUSTE DE VALOR AN_11.5_MED_VIG'!$A$6:$I$6297,9,0)</f>
        <v>3.156556227291428</v>
      </c>
    </row>
    <row r="2576" s="81" customFormat="1" ht="15" customHeight="1">
      <c r="A2576" s="82">
        <v>92377424</v>
      </c>
      <c r="B2576" s="83">
        <v>20</v>
      </c>
      <c r="C2576" s="84" t="s">
        <v>102</v>
      </c>
      <c r="D2576" s="84" t="s">
        <v>103</v>
      </c>
      <c r="E2576" s="84" t="s">
        <v>34</v>
      </c>
      <c r="F2576" s="85">
        <v>10</v>
      </c>
      <c r="G2576" s="86" t="s">
        <v>10077</v>
      </c>
      <c r="H2576" s="86" t="s">
        <v>19</v>
      </c>
      <c r="I2576" s="87">
        <f>VLOOKUP(A2576,'[2]AJUSTE DE VALOR AN_11.5_MED_VIG'!$A$6:$I$6297,9,0)</f>
        <v>1.1417456033688156</v>
      </c>
    </row>
    <row r="2577" s="81" customFormat="1" ht="15" customHeight="1">
      <c r="A2577" s="82">
        <v>90177100</v>
      </c>
      <c r="B2577" s="83">
        <v>20</v>
      </c>
      <c r="C2577" s="84" t="s">
        <v>8603</v>
      </c>
      <c r="D2577" s="84" t="s">
        <v>8604</v>
      </c>
      <c r="E2577" s="84" t="s">
        <v>8165</v>
      </c>
      <c r="F2577" s="85">
        <v>45</v>
      </c>
      <c r="G2577" s="86" t="s">
        <v>10077</v>
      </c>
      <c r="H2577" s="86" t="s">
        <v>19</v>
      </c>
      <c r="I2577" s="87">
        <f>VLOOKUP(A2577,'[2]AJUSTE DE VALOR AN_11.5_MED_VIG'!$A$6:$I$6297,9,0)</f>
        <v>0.29314019226347321</v>
      </c>
    </row>
    <row r="2578" s="81" customFormat="1" ht="15" customHeight="1">
      <c r="A2578" s="82">
        <v>92463070</v>
      </c>
      <c r="B2578" s="83">
        <v>20</v>
      </c>
      <c r="C2578" s="84" t="s">
        <v>3471</v>
      </c>
      <c r="D2578" s="84" t="s">
        <v>3472</v>
      </c>
      <c r="E2578" s="84" t="s">
        <v>1221</v>
      </c>
      <c r="F2578" s="85">
        <v>1</v>
      </c>
      <c r="G2578" s="86" t="s">
        <v>10103</v>
      </c>
      <c r="H2578" s="86" t="s">
        <v>14</v>
      </c>
      <c r="I2578" s="87">
        <f>VLOOKUP(A2578,'[2]AJUSTE DE VALOR AN_11.5_MED_VIG'!$A$6:$I$6297,9,0)</f>
        <v>1.1826982184793366</v>
      </c>
    </row>
    <row r="2579" s="81" customFormat="1" ht="15" customHeight="1">
      <c r="A2579" s="82">
        <v>92457045</v>
      </c>
      <c r="B2579" s="83">
        <v>20</v>
      </c>
      <c r="C2579" s="84" t="s">
        <v>2219</v>
      </c>
      <c r="D2579" s="84" t="s">
        <v>2219</v>
      </c>
      <c r="E2579" s="84" t="s">
        <v>39</v>
      </c>
      <c r="F2579" s="85">
        <v>1</v>
      </c>
      <c r="G2579" s="86" t="s">
        <v>10103</v>
      </c>
      <c r="H2579" s="86" t="s">
        <v>14</v>
      </c>
      <c r="I2579" s="87">
        <f>VLOOKUP(A2579,'[2]AJUSTE DE VALOR AN_11.5_MED_VIG'!$A$6:$I$6297,9,0)</f>
        <v>3.3797638604029032</v>
      </c>
    </row>
    <row r="2580" s="81" customFormat="1" ht="15" customHeight="1">
      <c r="A2580" s="82">
        <v>92371728</v>
      </c>
      <c r="B2580" s="83">
        <v>20</v>
      </c>
      <c r="C2580" s="84" t="s">
        <v>459</v>
      </c>
      <c r="D2580" s="84" t="s">
        <v>460</v>
      </c>
      <c r="E2580" s="84" t="s">
        <v>461</v>
      </c>
      <c r="F2580" s="85">
        <v>100</v>
      </c>
      <c r="G2580" s="86" t="s">
        <v>18</v>
      </c>
      <c r="H2580" s="86" t="s">
        <v>19</v>
      </c>
      <c r="I2580" s="87">
        <f>VLOOKUP(A2580,'[2]AJUSTE DE VALOR AN_11.5_MED_VIG'!$A$6:$I$6297,9,0)</f>
        <v>2.8010361004476951e-002</v>
      </c>
    </row>
    <row r="2581" s="81" customFormat="1" ht="15" customHeight="1">
      <c r="A2581" s="82">
        <v>92427120</v>
      </c>
      <c r="B2581" s="83">
        <v>20</v>
      </c>
      <c r="C2581" s="84" t="s">
        <v>1169</v>
      </c>
      <c r="D2581" s="84" t="s">
        <v>1170</v>
      </c>
      <c r="E2581" s="84" t="s">
        <v>21</v>
      </c>
      <c r="F2581" s="85">
        <v>1</v>
      </c>
      <c r="G2581" s="86" t="s">
        <v>436</v>
      </c>
      <c r="H2581" s="86" t="s">
        <v>14</v>
      </c>
      <c r="I2581" s="87">
        <f>VLOOKUP(A2581,'[2]AJUSTE DE VALOR AN_11.5_MED_VIG'!$A$6:$I$6297,9,0)</f>
        <v>3.1220655305395542</v>
      </c>
    </row>
    <row r="2582" s="81" customFormat="1" ht="15" customHeight="1">
      <c r="A2582" s="82">
        <v>90164458</v>
      </c>
      <c r="B2582" s="83">
        <v>20</v>
      </c>
      <c r="C2582" s="84" t="s">
        <v>3712</v>
      </c>
      <c r="D2582" s="84" t="s">
        <v>3713</v>
      </c>
      <c r="E2582" s="84" t="s">
        <v>134</v>
      </c>
      <c r="F2582" s="85">
        <v>1</v>
      </c>
      <c r="G2582" s="86" t="s">
        <v>10103</v>
      </c>
      <c r="H2582" s="86" t="s">
        <v>14</v>
      </c>
      <c r="I2582" s="87">
        <f>VLOOKUP(A2582,'[2]AJUSTE DE VALOR AN_11.5_MED_VIG'!$A$6:$I$6297,9,0)</f>
        <v>2.8426433101134689</v>
      </c>
    </row>
    <row r="2583" s="81" customFormat="1" ht="15" customHeight="1">
      <c r="A2583" s="82">
        <v>91420016</v>
      </c>
      <c r="B2583" s="83">
        <v>20</v>
      </c>
      <c r="C2583" s="84" t="s">
        <v>8176</v>
      </c>
      <c r="D2583" s="84" t="s">
        <v>8177</v>
      </c>
      <c r="E2583" s="84" t="s">
        <v>244</v>
      </c>
      <c r="F2583" s="85">
        <v>300</v>
      </c>
      <c r="G2583" s="86" t="s">
        <v>10116</v>
      </c>
      <c r="H2583" s="86" t="s">
        <v>19</v>
      </c>
      <c r="I2583" s="87">
        <f>VLOOKUP(A2583,'[2]AJUSTE DE VALOR AN_11.5_MED_VIG'!$A$6:$I$6297,9,0)</f>
        <v>1.6179915415787938e-002</v>
      </c>
    </row>
    <row r="2584" s="81" customFormat="1" ht="15" customHeight="1">
      <c r="A2584" s="82">
        <v>92467512</v>
      </c>
      <c r="B2584" s="83">
        <v>20</v>
      </c>
      <c r="C2584" s="84" t="s">
        <v>7333</v>
      </c>
      <c r="D2584" s="84" t="s">
        <v>7333</v>
      </c>
      <c r="E2584" s="84" t="s">
        <v>131</v>
      </c>
      <c r="F2584" s="85">
        <v>1</v>
      </c>
      <c r="G2584" s="86" t="s">
        <v>10103</v>
      </c>
      <c r="H2584" s="86" t="s">
        <v>14</v>
      </c>
      <c r="I2584" s="87">
        <f>VLOOKUP(A2584,'[2]AJUSTE DE VALOR AN_11.5_MED_VIG'!$A$6:$I$6297,9,0)</f>
        <v>5.751166424793948</v>
      </c>
    </row>
    <row r="2585" s="81" customFormat="1" ht="15" customHeight="1">
      <c r="A2585" s="82">
        <v>92390307</v>
      </c>
      <c r="B2585" s="83">
        <v>20</v>
      </c>
      <c r="C2585" s="84" t="s">
        <v>1251</v>
      </c>
      <c r="D2585" s="84" t="s">
        <v>1252</v>
      </c>
      <c r="E2585" s="84" t="s">
        <v>1253</v>
      </c>
      <c r="F2585" s="85">
        <v>50</v>
      </c>
      <c r="G2585" s="86" t="s">
        <v>10077</v>
      </c>
      <c r="H2585" s="86" t="s">
        <v>19</v>
      </c>
      <c r="I2585" s="87">
        <f>VLOOKUP(A2585,'[2]AJUSTE DE VALOR AN_11.5_MED_VIG'!$A$6:$I$6297,9,0)</f>
        <v>0.38049879843328865</v>
      </c>
    </row>
    <row r="2586" s="81" customFormat="1" ht="15" customHeight="1">
      <c r="A2586" s="82">
        <v>90258541</v>
      </c>
      <c r="B2586" s="83">
        <v>20</v>
      </c>
      <c r="C2586" s="84" t="s">
        <v>3741</v>
      </c>
      <c r="D2586" s="84" t="s">
        <v>3741</v>
      </c>
      <c r="E2586" s="84" t="s">
        <v>244</v>
      </c>
      <c r="F2586" s="85">
        <v>1</v>
      </c>
      <c r="G2586" s="86" t="s">
        <v>10103</v>
      </c>
      <c r="H2586" s="86" t="s">
        <v>14</v>
      </c>
      <c r="I2586" s="87">
        <f>VLOOKUP(A2586,'[2]AJUSTE DE VALOR AN_11.5_MED_VIG'!$A$6:$I$6297,9,0)</f>
        <v>1.0034814843396136</v>
      </c>
    </row>
    <row r="2587" s="81" customFormat="1" ht="15" customHeight="1">
      <c r="A2587" s="82">
        <v>92428622</v>
      </c>
      <c r="B2587" s="83">
        <v>20</v>
      </c>
      <c r="C2587" s="84" t="s">
        <v>1465</v>
      </c>
      <c r="D2587" s="84" t="s">
        <v>1466</v>
      </c>
      <c r="E2587" s="84" t="s">
        <v>956</v>
      </c>
      <c r="F2587" s="85">
        <v>1</v>
      </c>
      <c r="G2587" s="86" t="s">
        <v>10036</v>
      </c>
      <c r="H2587" s="86" t="s">
        <v>14</v>
      </c>
      <c r="I2587" s="87">
        <f>VLOOKUP(A2587,'[2]AJUSTE DE VALOR AN_11.5_MED_VIG'!$A$6:$I$6297,9,0)</f>
        <v>1.3115507494900007</v>
      </c>
    </row>
    <row r="2588" s="81" customFormat="1" ht="15" customHeight="1">
      <c r="A2588" s="82">
        <v>91319013</v>
      </c>
      <c r="B2588" s="83">
        <v>20</v>
      </c>
      <c r="C2588" s="84" t="s">
        <v>9580</v>
      </c>
      <c r="D2588" s="84" t="s">
        <v>9581</v>
      </c>
      <c r="E2588" s="84" t="s">
        <v>603</v>
      </c>
      <c r="F2588" s="85">
        <v>1</v>
      </c>
      <c r="G2588" s="86" t="s">
        <v>13</v>
      </c>
      <c r="H2588" s="86" t="s">
        <v>14</v>
      </c>
      <c r="I2588" s="87">
        <f>VLOOKUP(A2588,'[2]AJUSTE DE VALOR AN_11.5_MED_VIG'!$A$6:$I$6297,9,0)</f>
        <v>31.692117018932297</v>
      </c>
    </row>
    <row r="2589" s="81" customFormat="1" ht="15" customHeight="1">
      <c r="A2589" s="82">
        <v>92424805</v>
      </c>
      <c r="B2589" s="83">
        <v>20</v>
      </c>
      <c r="C2589" s="84" t="s">
        <v>8730</v>
      </c>
      <c r="D2589" s="84" t="s">
        <v>8732</v>
      </c>
      <c r="E2589" s="84" t="s">
        <v>34</v>
      </c>
      <c r="F2589" s="85">
        <v>1</v>
      </c>
      <c r="G2589" s="86" t="s">
        <v>436</v>
      </c>
      <c r="H2589" s="86" t="s">
        <v>14</v>
      </c>
      <c r="I2589" s="87">
        <f>VLOOKUP(A2589,'[2]AJUSTE DE VALOR AN_11.5_MED_VIG'!$A$6:$I$6297,9,0)</f>
        <v>2.6847149826651915</v>
      </c>
    </row>
    <row r="2590" s="81" customFormat="1" ht="15" customHeight="1">
      <c r="A2590" s="82">
        <v>92456294</v>
      </c>
      <c r="B2590" s="83">
        <v>20</v>
      </c>
      <c r="C2590" s="84" t="s">
        <v>8128</v>
      </c>
      <c r="D2590" s="84" t="s">
        <v>8128</v>
      </c>
      <c r="E2590" s="84" t="s">
        <v>17</v>
      </c>
      <c r="F2590" s="85">
        <v>1</v>
      </c>
      <c r="G2590" s="86" t="s">
        <v>10103</v>
      </c>
      <c r="H2590" s="86" t="s">
        <v>14</v>
      </c>
      <c r="I2590" s="87">
        <f>VLOOKUP(A2590,'[2]AJUSTE DE VALOR AN_11.5_MED_VIG'!$A$6:$I$6297,9,0)</f>
        <v>2.0914380324275395</v>
      </c>
    </row>
    <row r="2591" s="81" customFormat="1" ht="15" customHeight="1">
      <c r="A2591" s="82">
        <v>91386012</v>
      </c>
      <c r="B2591" s="83">
        <v>20</v>
      </c>
      <c r="C2591" s="84" t="s">
        <v>5883</v>
      </c>
      <c r="D2591" s="84" t="s">
        <v>5884</v>
      </c>
      <c r="E2591" s="84" t="s">
        <v>69</v>
      </c>
      <c r="F2591" s="85">
        <v>1</v>
      </c>
      <c r="G2591" s="86" t="s">
        <v>10103</v>
      </c>
      <c r="H2591" s="86" t="s">
        <v>14</v>
      </c>
      <c r="I2591" s="87">
        <f>VLOOKUP(A2591,'[2]AJUSTE DE VALOR AN_11.5_MED_VIG'!$A$6:$I$6297,9,0)</f>
        <v>1.2916946802306239</v>
      </c>
    </row>
    <row r="2592" s="81" customFormat="1" ht="15" customHeight="1">
      <c r="A2592" s="82">
        <v>90270240</v>
      </c>
      <c r="B2592" s="83">
        <v>20</v>
      </c>
      <c r="C2592" s="84" t="s">
        <v>5127</v>
      </c>
      <c r="D2592" s="84" t="s">
        <v>5128</v>
      </c>
      <c r="E2592" s="84" t="s">
        <v>603</v>
      </c>
      <c r="F2592" s="85">
        <v>1</v>
      </c>
      <c r="G2592" s="86" t="s">
        <v>64</v>
      </c>
      <c r="H2592" s="86" t="s">
        <v>14</v>
      </c>
      <c r="I2592" s="87">
        <f>VLOOKUP(A2592,'[2]AJUSTE DE VALOR AN_11.5_MED_VIG'!$A$6:$I$6297,9,0)</f>
        <v>1.8940522794289485</v>
      </c>
    </row>
    <row r="2593" s="81" customFormat="1" ht="15" customHeight="1">
      <c r="A2593" s="82">
        <v>92382800</v>
      </c>
      <c r="B2593" s="83">
        <v>20</v>
      </c>
      <c r="C2593" s="84" t="s">
        <v>5140</v>
      </c>
      <c r="D2593" s="84" t="s">
        <v>5141</v>
      </c>
      <c r="E2593" s="84" t="s">
        <v>633</v>
      </c>
      <c r="F2593" s="85">
        <v>1</v>
      </c>
      <c r="G2593" s="86" t="s">
        <v>5137</v>
      </c>
      <c r="H2593" s="86" t="s">
        <v>14</v>
      </c>
      <c r="I2593" s="87">
        <f>VLOOKUP(A2593,'[2]AJUSTE DE VALOR AN_11.5_MED_VIG'!$A$6:$I$6297,9,0)</f>
        <v>124.70497857665573</v>
      </c>
    </row>
    <row r="2594" s="81" customFormat="1" ht="15" customHeight="1">
      <c r="A2594" s="82">
        <v>92405037</v>
      </c>
      <c r="B2594" s="83">
        <v>20</v>
      </c>
      <c r="C2594" s="84" t="s">
        <v>1332</v>
      </c>
      <c r="D2594" s="84" t="s">
        <v>1333</v>
      </c>
      <c r="E2594" s="84" t="s">
        <v>334</v>
      </c>
      <c r="F2594" s="85">
        <v>1</v>
      </c>
      <c r="G2594" s="86" t="s">
        <v>64</v>
      </c>
      <c r="H2594" s="86" t="s">
        <v>14</v>
      </c>
      <c r="I2594" s="87">
        <f>VLOOKUP(A2594,'[2]AJUSTE DE VALOR AN_11.5_MED_VIG'!$A$6:$I$6297,9,0)</f>
        <v>1.1305886916272792</v>
      </c>
    </row>
    <row r="2595" s="81" customFormat="1" ht="15" customHeight="1">
      <c r="A2595" s="82">
        <v>90134397</v>
      </c>
      <c r="B2595" s="83">
        <v>20</v>
      </c>
      <c r="C2595" s="84" t="s">
        <v>3639</v>
      </c>
      <c r="D2595" s="84" t="s">
        <v>3640</v>
      </c>
      <c r="E2595" s="84" t="s">
        <v>455</v>
      </c>
      <c r="F2595" s="85">
        <v>1</v>
      </c>
      <c r="G2595" s="86" t="s">
        <v>10103</v>
      </c>
      <c r="H2595" s="86" t="s">
        <v>14</v>
      </c>
      <c r="I2595" s="87">
        <f>VLOOKUP(A2595,'[2]AJUSTE DE VALOR AN_11.5_MED_VIG'!$A$6:$I$6297,9,0)</f>
        <v>1.9426177224912291</v>
      </c>
    </row>
    <row r="2596" s="81" customFormat="1" ht="15" customHeight="1">
      <c r="A2596" s="85">
        <v>92452418</v>
      </c>
      <c r="B2596" s="83">
        <v>20</v>
      </c>
      <c r="C2596" s="84" t="s">
        <v>9753</v>
      </c>
      <c r="D2596" s="84" t="s">
        <v>9754</v>
      </c>
      <c r="E2596" s="84" t="s">
        <v>139</v>
      </c>
      <c r="F2596" s="85">
        <v>1</v>
      </c>
      <c r="G2596" s="86" t="s">
        <v>10103</v>
      </c>
      <c r="H2596" s="86" t="s">
        <v>14</v>
      </c>
      <c r="I2596" s="87">
        <f>VLOOKUP(A2596,'[2]AJUSTE DE VALOR AN_11.5_MED_VIG'!$A$6:$I$6297,9,0)</f>
        <v>1.216708324456846</v>
      </c>
    </row>
    <row r="2597" s="81" customFormat="1" ht="15" customHeight="1">
      <c r="A2597" s="82">
        <v>90251377</v>
      </c>
      <c r="B2597" s="83">
        <v>20</v>
      </c>
      <c r="C2597" s="84" t="s">
        <v>577</v>
      </c>
      <c r="D2597" s="84" t="s">
        <v>577</v>
      </c>
      <c r="E2597" s="84" t="s">
        <v>536</v>
      </c>
      <c r="F2597" s="85">
        <v>1</v>
      </c>
      <c r="G2597" s="86" t="s">
        <v>10036</v>
      </c>
      <c r="H2597" s="86" t="s">
        <v>14</v>
      </c>
      <c r="I2597" s="87">
        <f>VLOOKUP(A2597,'[2]AJUSTE DE VALOR AN_11.5_MED_VIG'!$A$6:$I$6297,9,0)</f>
        <v>6.894118901275589</v>
      </c>
    </row>
    <row r="2598" s="81" customFormat="1" ht="15" customHeight="1">
      <c r="A2598" s="82">
        <v>92422799</v>
      </c>
      <c r="B2598" s="83">
        <v>20</v>
      </c>
      <c r="C2598" s="84" t="s">
        <v>3296</v>
      </c>
      <c r="D2598" s="84" t="s">
        <v>3297</v>
      </c>
      <c r="E2598" s="84" t="s">
        <v>244</v>
      </c>
      <c r="F2598" s="85">
        <v>1</v>
      </c>
      <c r="G2598" s="86" t="s">
        <v>436</v>
      </c>
      <c r="H2598" s="86" t="s">
        <v>14</v>
      </c>
      <c r="I2598" s="87">
        <f>VLOOKUP(A2598,'[2]AJUSTE DE VALOR AN_11.5_MED_VIG'!$A$6:$I$6297,9,0)</f>
        <v>2.2940485662666621</v>
      </c>
    </row>
    <row r="2599" s="81" customFormat="1" ht="15" customHeight="1">
      <c r="A2599" s="82">
        <v>90169280</v>
      </c>
      <c r="B2599" s="83">
        <v>20</v>
      </c>
      <c r="C2599" s="84" t="s">
        <v>694</v>
      </c>
      <c r="D2599" s="84" t="s">
        <v>697</v>
      </c>
      <c r="E2599" s="84" t="s">
        <v>92</v>
      </c>
      <c r="F2599" s="85">
        <v>1</v>
      </c>
      <c r="G2599" s="86" t="s">
        <v>10103</v>
      </c>
      <c r="H2599" s="86" t="s">
        <v>14</v>
      </c>
      <c r="I2599" s="87">
        <f>VLOOKUP(A2599,'[2]AJUSTE DE VALOR AN_11.5_MED_VIG'!$A$6:$I$6297,9,0)</f>
        <v>2.2497712965312142</v>
      </c>
    </row>
    <row r="2600" s="81" customFormat="1" ht="15" customHeight="1">
      <c r="A2600" s="82">
        <v>92413420</v>
      </c>
      <c r="B2600" s="83">
        <v>20</v>
      </c>
      <c r="C2600" s="84" t="s">
        <v>8561</v>
      </c>
      <c r="D2600" s="84" t="s">
        <v>8562</v>
      </c>
      <c r="E2600" s="84" t="s">
        <v>455</v>
      </c>
      <c r="F2600" s="85">
        <v>1</v>
      </c>
      <c r="G2600" s="86" t="s">
        <v>10103</v>
      </c>
      <c r="H2600" s="86" t="s">
        <v>14</v>
      </c>
      <c r="I2600" s="87">
        <f>VLOOKUP(A2600,'[2]AJUSTE DE VALOR AN_11.5_MED_VIG'!$A$6:$I$6297,9,0)</f>
        <v>1.5467138578004007</v>
      </c>
    </row>
    <row r="2601" s="81" customFormat="1" ht="15" customHeight="1">
      <c r="A2601" s="82">
        <v>90504038</v>
      </c>
      <c r="B2601" s="83">
        <v>20</v>
      </c>
      <c r="C2601" s="84" t="s">
        <v>4276</v>
      </c>
      <c r="D2601" s="84" t="s">
        <v>4277</v>
      </c>
      <c r="E2601" s="84" t="s">
        <v>220</v>
      </c>
      <c r="F2601" s="85">
        <v>1</v>
      </c>
      <c r="G2601" s="86" t="s">
        <v>64</v>
      </c>
      <c r="H2601" s="86" t="s">
        <v>14</v>
      </c>
      <c r="I2601" s="87">
        <f>VLOOKUP(A2601,'[2]AJUSTE DE VALOR AN_11.5_MED_VIG'!$A$6:$I$6297,9,0)</f>
        <v>0.84071489157667156</v>
      </c>
    </row>
    <row r="2602" s="81" customFormat="1" ht="15" customHeight="1">
      <c r="A2602" s="82">
        <v>90204069</v>
      </c>
      <c r="B2602" s="83">
        <v>20</v>
      </c>
      <c r="C2602" s="84" t="s">
        <v>5432</v>
      </c>
      <c r="D2602" s="84" t="s">
        <v>5433</v>
      </c>
      <c r="E2602" s="84" t="s">
        <v>414</v>
      </c>
      <c r="F2602" s="85">
        <v>60</v>
      </c>
      <c r="G2602" s="86" t="s">
        <v>18</v>
      </c>
      <c r="H2602" s="86" t="s">
        <v>19</v>
      </c>
      <c r="I2602" s="87">
        <f>VLOOKUP(A2602,'[2]AJUSTE DE VALOR AN_11.5_MED_VIG'!$A$6:$I$6297,9,0)</f>
        <v>0.32978271629640737</v>
      </c>
    </row>
    <row r="2603" s="81" customFormat="1" ht="15" customHeight="1">
      <c r="A2603" s="82">
        <v>92379915</v>
      </c>
      <c r="B2603" s="83">
        <v>20</v>
      </c>
      <c r="C2603" s="84" t="s">
        <v>4651</v>
      </c>
      <c r="D2603" s="84" t="s">
        <v>4651</v>
      </c>
      <c r="E2603" s="84" t="s">
        <v>279</v>
      </c>
      <c r="F2603" s="85">
        <v>1</v>
      </c>
      <c r="G2603" s="86" t="s">
        <v>64</v>
      </c>
      <c r="H2603" s="86" t="s">
        <v>14</v>
      </c>
      <c r="I2603" s="87">
        <f>VLOOKUP(A2603,'[2]AJUSTE DE VALOR AN_11.5_MED_VIG'!$A$6:$I$6297,9,0)</f>
        <v>1.0191960808814511</v>
      </c>
    </row>
    <row r="2604" s="81" customFormat="1" ht="15" customHeight="1">
      <c r="A2604" s="82">
        <v>92417329</v>
      </c>
      <c r="B2604" s="83">
        <v>20</v>
      </c>
      <c r="C2604" s="84" t="s">
        <v>7798</v>
      </c>
      <c r="D2604" s="84" t="s">
        <v>7797</v>
      </c>
      <c r="E2604" s="84" t="s">
        <v>21</v>
      </c>
      <c r="F2604" s="85">
        <v>1</v>
      </c>
      <c r="G2604" s="86" t="s">
        <v>436</v>
      </c>
      <c r="H2604" s="86" t="s">
        <v>14</v>
      </c>
      <c r="I2604" s="87">
        <f>VLOOKUP(A2604,'[2]AJUSTE DE VALOR AN_11.5_MED_VIG'!$A$6:$I$6297,9,0)</f>
        <v>3.3185467995065894</v>
      </c>
    </row>
    <row r="2605" s="81" customFormat="1" ht="15" customHeight="1">
      <c r="A2605" s="82">
        <v>90284992</v>
      </c>
      <c r="B2605" s="83">
        <v>20</v>
      </c>
      <c r="C2605" s="84" t="s">
        <v>2644</v>
      </c>
      <c r="D2605" s="84" t="s">
        <v>2645</v>
      </c>
      <c r="E2605" s="84" t="s">
        <v>544</v>
      </c>
      <c r="F2605" s="85">
        <v>1</v>
      </c>
      <c r="G2605" s="86" t="s">
        <v>485</v>
      </c>
      <c r="H2605" s="86" t="s">
        <v>14</v>
      </c>
      <c r="I2605" s="87">
        <f>VLOOKUP(A2605,'[2]AJUSTE DE VALOR AN_11.5_MED_VIG'!$A$6:$I$6297,9,0)</f>
        <v>6.4520545677076289</v>
      </c>
    </row>
    <row r="2606" s="81" customFormat="1" ht="15" customHeight="1">
      <c r="A2606" s="82">
        <v>92414796</v>
      </c>
      <c r="B2606" s="83">
        <v>20</v>
      </c>
      <c r="C2606" s="84" t="s">
        <v>5169</v>
      </c>
      <c r="D2606" s="84" t="s">
        <v>5170</v>
      </c>
      <c r="E2606" s="84" t="s">
        <v>78</v>
      </c>
      <c r="F2606" s="85">
        <v>1</v>
      </c>
      <c r="G2606" s="86" t="s">
        <v>10103</v>
      </c>
      <c r="H2606" s="86" t="s">
        <v>14</v>
      </c>
      <c r="I2606" s="87">
        <f>VLOOKUP(A2606,'[2]AJUSTE DE VALOR AN_11.5_MED_VIG'!$A$6:$I$6297,9,0)</f>
        <v>1.2363761165471754</v>
      </c>
    </row>
    <row r="2607" s="81" customFormat="1" ht="15" customHeight="1">
      <c r="A2607" s="82">
        <v>92471188</v>
      </c>
      <c r="B2607" s="83">
        <v>20</v>
      </c>
      <c r="C2607" s="84" t="s">
        <v>8661</v>
      </c>
      <c r="D2607" s="84" t="s">
        <v>8662</v>
      </c>
      <c r="E2607" s="84" t="s">
        <v>440</v>
      </c>
      <c r="F2607" s="85">
        <v>1</v>
      </c>
      <c r="G2607" s="86" t="s">
        <v>10103</v>
      </c>
      <c r="H2607" s="86" t="s">
        <v>14</v>
      </c>
      <c r="I2607" s="87">
        <f>VLOOKUP(A2607,'[2]AJUSTE DE VALOR AN_11.5_MED_VIG'!$A$6:$I$6297,9,0)</f>
        <v>1.3850753488649319</v>
      </c>
    </row>
    <row r="2608" s="81" customFormat="1" ht="15" customHeight="1">
      <c r="A2608" s="82">
        <v>90145135</v>
      </c>
      <c r="B2608" s="83">
        <v>20</v>
      </c>
      <c r="C2608" s="84" t="s">
        <v>9690</v>
      </c>
      <c r="D2608" s="84" t="s">
        <v>9690</v>
      </c>
      <c r="E2608" s="84" t="s">
        <v>17</v>
      </c>
      <c r="F2608" s="85">
        <v>30</v>
      </c>
      <c r="G2608" s="86" t="s">
        <v>10077</v>
      </c>
      <c r="H2608" s="86" t="s">
        <v>19</v>
      </c>
      <c r="I2608" s="87">
        <f>VLOOKUP(A2608,'[2]AJUSTE DE VALOR AN_11.5_MED_VIG'!$A$6:$I$6297,9,0)</f>
        <v>0.60588848218351166</v>
      </c>
    </row>
    <row r="2609" s="81" customFormat="1" ht="15" customHeight="1">
      <c r="A2609" s="82">
        <v>90251482</v>
      </c>
      <c r="B2609" s="83">
        <v>20</v>
      </c>
      <c r="C2609" s="84" t="s">
        <v>2954</v>
      </c>
      <c r="D2609" s="84" t="s">
        <v>2956</v>
      </c>
      <c r="E2609" s="84" t="s">
        <v>43</v>
      </c>
      <c r="F2609" s="85">
        <v>1</v>
      </c>
      <c r="G2609" s="86" t="s">
        <v>10103</v>
      </c>
      <c r="H2609" s="86" t="s">
        <v>14</v>
      </c>
      <c r="I2609" s="87">
        <f>VLOOKUP(A2609,'[2]AJUSTE DE VALOR AN_11.5_MED_VIG'!$A$6:$I$6297,9,0)</f>
        <v>0.68570223391982743</v>
      </c>
    </row>
    <row r="2610" s="81" customFormat="1" ht="15" customHeight="1">
      <c r="A2610" s="82">
        <v>92366708</v>
      </c>
      <c r="B2610" s="83">
        <v>20</v>
      </c>
      <c r="C2610" s="84" t="s">
        <v>8597</v>
      </c>
      <c r="D2610" s="84" t="s">
        <v>8598</v>
      </c>
      <c r="E2610" s="84" t="s">
        <v>17</v>
      </c>
      <c r="F2610" s="85">
        <v>45</v>
      </c>
      <c r="G2610" s="86" t="s">
        <v>10077</v>
      </c>
      <c r="H2610" s="86" t="s">
        <v>19</v>
      </c>
      <c r="I2610" s="87">
        <f>VLOOKUP(A2610,'[2]AJUSTE DE VALOR AN_11.5_MED_VIG'!$A$6:$I$6297,9,0)</f>
        <v>0.2983748385538923</v>
      </c>
    </row>
    <row r="2611" s="81" customFormat="1" ht="15" customHeight="1">
      <c r="A2611" s="82">
        <v>90284631</v>
      </c>
      <c r="B2611" s="83">
        <v>20</v>
      </c>
      <c r="C2611" s="84" t="s">
        <v>2451</v>
      </c>
      <c r="D2611" s="84" t="s">
        <v>2456</v>
      </c>
      <c r="E2611" s="84" t="s">
        <v>544</v>
      </c>
      <c r="F2611" s="85">
        <v>1</v>
      </c>
      <c r="G2611" s="86" t="s">
        <v>10036</v>
      </c>
      <c r="H2611" s="86" t="s">
        <v>14</v>
      </c>
      <c r="I2611" s="87">
        <f>VLOOKUP(A2611,'[2]AJUSTE DE VALOR AN_11.5_MED_VIG'!$A$6:$I$6297,9,0)</f>
        <v>13.455661811938384</v>
      </c>
    </row>
    <row r="2612" s="81" customFormat="1" ht="15" customHeight="1">
      <c r="A2612" s="82">
        <v>90291743</v>
      </c>
      <c r="B2612" s="83">
        <v>20</v>
      </c>
      <c r="C2612" s="84" t="s">
        <v>3148</v>
      </c>
      <c r="D2612" s="84" t="s">
        <v>3149</v>
      </c>
      <c r="E2612" s="84" t="s">
        <v>247</v>
      </c>
      <c r="F2612" s="85">
        <v>1</v>
      </c>
      <c r="G2612" s="86" t="s">
        <v>64</v>
      </c>
      <c r="H2612" s="86" t="s">
        <v>14</v>
      </c>
      <c r="I2612" s="87">
        <f>VLOOKUP(A2612,'[2]AJUSTE DE VALOR AN_11.5_MED_VIG'!$A$6:$I$6297,9,0)</f>
        <v>30.230082327170667</v>
      </c>
    </row>
    <row r="2613" s="81" customFormat="1" ht="15" customHeight="1">
      <c r="A2613" s="82">
        <v>90241843</v>
      </c>
      <c r="B2613" s="83">
        <v>20</v>
      </c>
      <c r="C2613" s="84" t="s">
        <v>313</v>
      </c>
      <c r="D2613" s="84" t="s">
        <v>314</v>
      </c>
      <c r="E2613" s="84" t="s">
        <v>298</v>
      </c>
      <c r="F2613" s="85">
        <v>1</v>
      </c>
      <c r="G2613" s="86" t="s">
        <v>10103</v>
      </c>
      <c r="H2613" s="86" t="s">
        <v>14</v>
      </c>
      <c r="I2613" s="87">
        <f>VLOOKUP(A2613,'[2]AJUSTE DE VALOR AN_11.5_MED_VIG'!$A$6:$I$6297,9,0)</f>
        <v>0.74452747664511765</v>
      </c>
    </row>
    <row r="2614" s="81" customFormat="1" ht="15" customHeight="1">
      <c r="A2614" s="82">
        <v>92471196</v>
      </c>
      <c r="B2614" s="83">
        <v>20</v>
      </c>
      <c r="C2614" s="84" t="s">
        <v>8666</v>
      </c>
      <c r="D2614" s="84" t="s">
        <v>8667</v>
      </c>
      <c r="E2614" s="84" t="s">
        <v>440</v>
      </c>
      <c r="F2614" s="85">
        <v>1</v>
      </c>
      <c r="G2614" s="86" t="s">
        <v>10103</v>
      </c>
      <c r="H2614" s="86" t="s">
        <v>14</v>
      </c>
      <c r="I2614" s="87">
        <f>VLOOKUP(A2614,'[2]AJUSTE DE VALOR AN_11.5_MED_VIG'!$A$6:$I$6297,9,0)</f>
        <v>1.3850753488649319</v>
      </c>
    </row>
    <row r="2615" s="81" customFormat="1" ht="15" customHeight="1">
      <c r="A2615" s="82">
        <v>90241371</v>
      </c>
      <c r="B2615" s="83">
        <v>20</v>
      </c>
      <c r="C2615" s="84" t="s">
        <v>2928</v>
      </c>
      <c r="D2615" s="84" t="s">
        <v>2928</v>
      </c>
      <c r="E2615" s="84" t="s">
        <v>528</v>
      </c>
      <c r="F2615" s="85">
        <v>1</v>
      </c>
      <c r="G2615" s="86" t="s">
        <v>13</v>
      </c>
      <c r="H2615" s="86" t="s">
        <v>14</v>
      </c>
      <c r="I2615" s="87">
        <f>VLOOKUP(A2615,'[2]AJUSTE DE VALOR AN_11.5_MED_VIG'!$A$6:$I$6297,9,0)</f>
        <v>120.36527519226323</v>
      </c>
    </row>
    <row r="2616" s="81" customFormat="1" ht="15" customHeight="1">
      <c r="A2616" s="82">
        <v>90178033</v>
      </c>
      <c r="B2616" s="83">
        <v>20</v>
      </c>
      <c r="C2616" s="84" t="s">
        <v>2329</v>
      </c>
      <c r="D2616" s="84" t="s">
        <v>2330</v>
      </c>
      <c r="E2616" s="84" t="s">
        <v>915</v>
      </c>
      <c r="F2616" s="85">
        <v>1</v>
      </c>
      <c r="G2616" s="86" t="s">
        <v>64</v>
      </c>
      <c r="H2616" s="86" t="s">
        <v>14</v>
      </c>
      <c r="I2616" s="87">
        <f>VLOOKUP(A2616,'[2]AJUSTE DE VALOR AN_11.5_MED_VIG'!$A$6:$I$6297,9,0)</f>
        <v>20.053929938595815</v>
      </c>
    </row>
    <row r="2617" s="81" customFormat="1" ht="15" customHeight="1">
      <c r="A2617" s="82">
        <v>90517024</v>
      </c>
      <c r="B2617" s="83">
        <v>20</v>
      </c>
      <c r="C2617" s="84" t="s">
        <v>4372</v>
      </c>
      <c r="D2617" s="84" t="s">
        <v>4376</v>
      </c>
      <c r="E2617" s="84" t="s">
        <v>146</v>
      </c>
      <c r="F2617" s="85">
        <v>1</v>
      </c>
      <c r="G2617" s="86" t="s">
        <v>4349</v>
      </c>
      <c r="H2617" s="86" t="s">
        <v>14</v>
      </c>
      <c r="I2617" s="87">
        <f>VLOOKUP(A2617,'[2]AJUSTE DE VALOR AN_11.5_MED_VIG'!$A$6:$I$6297,9,0)</f>
        <v>1.6255092063043302</v>
      </c>
    </row>
    <row r="2618" s="81" customFormat="1" ht="15" customHeight="1">
      <c r="A2618" s="82">
        <v>90346017</v>
      </c>
      <c r="B2618" s="83">
        <v>20</v>
      </c>
      <c r="C2618" s="84" t="s">
        <v>9104</v>
      </c>
      <c r="D2618" s="84" t="s">
        <v>9105</v>
      </c>
      <c r="E2618" s="84" t="s">
        <v>139</v>
      </c>
      <c r="F2618" s="85">
        <v>1</v>
      </c>
      <c r="G2618" s="86" t="s">
        <v>64</v>
      </c>
      <c r="H2618" s="86" t="s">
        <v>14</v>
      </c>
      <c r="I2618" s="87">
        <f>VLOOKUP(A2618,'[2]AJUSTE DE VALOR AN_11.5_MED_VIG'!$A$6:$I$6297,9,0)</f>
        <v>10.91141080652713</v>
      </c>
    </row>
    <row r="2619" s="81" customFormat="1" ht="15" customHeight="1">
      <c r="A2619" s="82">
        <v>90307208</v>
      </c>
      <c r="B2619" s="83">
        <v>20</v>
      </c>
      <c r="C2619" s="84" t="s">
        <v>896</v>
      </c>
      <c r="D2619" s="84" t="s">
        <v>897</v>
      </c>
      <c r="E2619" s="84" t="s">
        <v>50</v>
      </c>
      <c r="F2619" s="85">
        <v>1</v>
      </c>
      <c r="G2619" s="86" t="s">
        <v>13</v>
      </c>
      <c r="H2619" s="86" t="s">
        <v>14</v>
      </c>
      <c r="I2619" s="87">
        <f>VLOOKUP(A2619,'[2]AJUSTE DE VALOR AN_11.5_MED_VIG'!$A$6:$I$6297,9,0)</f>
        <v>4.4432050766176534</v>
      </c>
    </row>
    <row r="2620" s="81" customFormat="1" ht="15" customHeight="1">
      <c r="A2620" s="82">
        <v>90171217</v>
      </c>
      <c r="B2620" s="83">
        <v>20</v>
      </c>
      <c r="C2620" s="84" t="s">
        <v>8153</v>
      </c>
      <c r="D2620" s="84" t="s">
        <v>8153</v>
      </c>
      <c r="E2620" s="84" t="s">
        <v>244</v>
      </c>
      <c r="F2620" s="85">
        <v>1</v>
      </c>
      <c r="G2620" s="86" t="s">
        <v>10103</v>
      </c>
      <c r="H2620" s="86" t="s">
        <v>14</v>
      </c>
      <c r="I2620" s="87">
        <f>VLOOKUP(A2620,'[2]AJUSTE DE VALOR AN_11.5_MED_VIG'!$A$6:$I$6297,9,0)</f>
        <v>0.5502484657661918</v>
      </c>
    </row>
    <row r="2621" s="81" customFormat="1" ht="15" customHeight="1">
      <c r="A2621" s="82">
        <v>90268725</v>
      </c>
      <c r="B2621" s="83">
        <v>20</v>
      </c>
      <c r="C2621" s="84" t="s">
        <v>4547</v>
      </c>
      <c r="D2621" s="84" t="s">
        <v>4547</v>
      </c>
      <c r="E2621" s="84" t="s">
        <v>244</v>
      </c>
      <c r="F2621" s="85">
        <v>300</v>
      </c>
      <c r="G2621" s="86" t="s">
        <v>10116</v>
      </c>
      <c r="H2621" s="86" t="s">
        <v>19</v>
      </c>
      <c r="I2621" s="87">
        <f>VLOOKUP(A2621,'[2]AJUSTE DE VALOR AN_11.5_MED_VIG'!$A$6:$I$6297,9,0)</f>
        <v>2.4217426926863097e-002</v>
      </c>
    </row>
    <row r="2622" s="81" customFormat="1" ht="15" customHeight="1">
      <c r="A2622" s="82">
        <v>90155688</v>
      </c>
      <c r="B2622" s="83">
        <v>20</v>
      </c>
      <c r="C2622" s="84" t="s">
        <v>4691</v>
      </c>
      <c r="D2622" s="84" t="s">
        <v>4692</v>
      </c>
      <c r="E2622" s="84" t="s">
        <v>36</v>
      </c>
      <c r="F2622" s="85">
        <v>400</v>
      </c>
      <c r="G2622" s="86" t="s">
        <v>10116</v>
      </c>
      <c r="H2622" s="86" t="s">
        <v>19</v>
      </c>
      <c r="I2622" s="87">
        <f>VLOOKUP(A2622,'[2]AJUSTE DE VALOR AN_11.5_MED_VIG'!$A$6:$I$6297,9,0)</f>
        <v>4.4116318582051194e-002</v>
      </c>
    </row>
    <row r="2623" s="81" customFormat="1" ht="15" customHeight="1">
      <c r="A2623" s="82">
        <v>92443125</v>
      </c>
      <c r="B2623" s="83">
        <v>20</v>
      </c>
      <c r="C2623" s="84" t="s">
        <v>1851</v>
      </c>
      <c r="D2623" s="84" t="s">
        <v>1851</v>
      </c>
      <c r="E2623" s="84" t="s">
        <v>836</v>
      </c>
      <c r="F2623" s="85">
        <v>1</v>
      </c>
      <c r="G2623" s="86" t="s">
        <v>13</v>
      </c>
      <c r="H2623" s="86" t="s">
        <v>14</v>
      </c>
      <c r="I2623" s="87">
        <f>VLOOKUP(A2623,'[2]AJUSTE DE VALOR AN_11.5_MED_VIG'!$A$6:$I$6297,9,0)</f>
        <v>5.6926204798538702</v>
      </c>
    </row>
    <row r="2624" s="81" customFormat="1" ht="15" customHeight="1">
      <c r="A2624" s="82">
        <v>90312279</v>
      </c>
      <c r="B2624" s="83">
        <v>20</v>
      </c>
      <c r="C2624" s="84" t="s">
        <v>8814</v>
      </c>
      <c r="D2624" s="84" t="s">
        <v>8815</v>
      </c>
      <c r="E2624" s="84" t="s">
        <v>39</v>
      </c>
      <c r="F2624" s="85">
        <v>1</v>
      </c>
      <c r="G2624" s="86" t="s">
        <v>436</v>
      </c>
      <c r="H2624" s="86" t="s">
        <v>14</v>
      </c>
      <c r="I2624" s="87">
        <f>VLOOKUP(A2624,'[2]AJUSTE DE VALOR AN_11.5_MED_VIG'!$A$6:$I$6297,9,0)</f>
        <v>3.9816612302875338</v>
      </c>
    </row>
    <row r="2625" s="81" customFormat="1" ht="15" customHeight="1">
      <c r="A2625" s="82">
        <v>92402194</v>
      </c>
      <c r="B2625" s="83">
        <v>20</v>
      </c>
      <c r="C2625" s="84" t="s">
        <v>3281</v>
      </c>
      <c r="D2625" s="84" t="s">
        <v>3281</v>
      </c>
      <c r="E2625" s="84" t="s">
        <v>21</v>
      </c>
      <c r="F2625" s="85">
        <v>1</v>
      </c>
      <c r="G2625" s="86" t="s">
        <v>10103</v>
      </c>
      <c r="H2625" s="86" t="s">
        <v>14</v>
      </c>
      <c r="I2625" s="87">
        <f>VLOOKUP(A2625,'[2]AJUSTE DE VALOR AN_11.5_MED_VIG'!$A$6:$I$6297,9,0)</f>
        <v>1.2423095271844489</v>
      </c>
    </row>
    <row r="2626" s="81" customFormat="1" ht="15" customHeight="1">
      <c r="A2626" s="82">
        <v>90258207</v>
      </c>
      <c r="B2626" s="83">
        <v>20</v>
      </c>
      <c r="C2626" s="84" t="s">
        <v>7935</v>
      </c>
      <c r="D2626" s="84" t="s">
        <v>7935</v>
      </c>
      <c r="E2626" s="84" t="s">
        <v>244</v>
      </c>
      <c r="F2626" s="85">
        <v>1</v>
      </c>
      <c r="G2626" s="86" t="s">
        <v>13</v>
      </c>
      <c r="H2626" s="86" t="s">
        <v>14</v>
      </c>
      <c r="I2626" s="87">
        <f>VLOOKUP(A2626,'[2]AJUSTE DE VALOR AN_11.5_MED_VIG'!$A$6:$I$6297,9,0)</f>
        <v>2.4814315250763221</v>
      </c>
    </row>
    <row r="2627" s="81" customFormat="1" ht="15" customHeight="1">
      <c r="A2627" s="82">
        <v>92455620</v>
      </c>
      <c r="B2627" s="83">
        <v>20</v>
      </c>
      <c r="C2627" s="84" t="s">
        <v>8188</v>
      </c>
      <c r="D2627" s="84" t="s">
        <v>8188</v>
      </c>
      <c r="E2627" s="84" t="s">
        <v>17</v>
      </c>
      <c r="F2627" s="85">
        <v>1</v>
      </c>
      <c r="G2627" s="86" t="s">
        <v>10103</v>
      </c>
      <c r="H2627" s="86" t="s">
        <v>14</v>
      </c>
      <c r="I2627" s="87">
        <f>VLOOKUP(A2627,'[2]AJUSTE DE VALOR AN_11.5_MED_VIG'!$A$6:$I$6297,9,0)</f>
        <v>0.63948279564084021</v>
      </c>
    </row>
    <row r="2628" s="81" customFormat="1" ht="15" customHeight="1">
      <c r="A2628" s="82">
        <v>90124189</v>
      </c>
      <c r="B2628" s="83">
        <v>20</v>
      </c>
      <c r="C2628" s="84" t="s">
        <v>1608</v>
      </c>
      <c r="D2628" s="84" t="s">
        <v>1608</v>
      </c>
      <c r="E2628" s="84" t="s">
        <v>50</v>
      </c>
      <c r="F2628" s="85">
        <v>1</v>
      </c>
      <c r="G2628" s="86" t="s">
        <v>10103</v>
      </c>
      <c r="H2628" s="86" t="s">
        <v>14</v>
      </c>
      <c r="I2628" s="87">
        <f>VLOOKUP(A2628,'[2]AJUSTE DE VALOR AN_11.5_MED_VIG'!$A$6:$I$6297,9,0)</f>
        <v>0.55040835470584837</v>
      </c>
    </row>
    <row r="2629" s="81" customFormat="1" ht="15" customHeight="1">
      <c r="A2629" s="82">
        <v>92255051</v>
      </c>
      <c r="B2629" s="83">
        <v>20</v>
      </c>
      <c r="C2629" s="84" t="s">
        <v>3718</v>
      </c>
      <c r="D2629" s="84" t="s">
        <v>3718</v>
      </c>
      <c r="E2629" s="84" t="s">
        <v>78</v>
      </c>
      <c r="F2629" s="85">
        <v>1</v>
      </c>
      <c r="G2629" s="86" t="s">
        <v>10103</v>
      </c>
      <c r="H2629" s="86" t="s">
        <v>14</v>
      </c>
      <c r="I2629" s="87">
        <f>VLOOKUP(A2629,'[2]AJUSTE DE VALOR AN_11.5_MED_VIG'!$A$6:$I$6297,9,0)</f>
        <v>0.30719480334132865</v>
      </c>
    </row>
    <row r="2630" s="81" customFormat="1" ht="15" customHeight="1">
      <c r="A2630" s="82">
        <v>92456227</v>
      </c>
      <c r="B2630" s="83">
        <v>20</v>
      </c>
      <c r="C2630" s="84" t="s">
        <v>8467</v>
      </c>
      <c r="D2630" s="84" t="s">
        <v>8467</v>
      </c>
      <c r="E2630" s="84" t="s">
        <v>17</v>
      </c>
      <c r="F2630" s="85">
        <v>1</v>
      </c>
      <c r="G2630" s="86" t="s">
        <v>10103</v>
      </c>
      <c r="H2630" s="86" t="s">
        <v>14</v>
      </c>
      <c r="I2630" s="87">
        <f>VLOOKUP(A2630,'[2]AJUSTE DE VALOR AN_11.5_MED_VIG'!$A$6:$I$6297,9,0)</f>
        <v>1.3250790670017316</v>
      </c>
    </row>
    <row r="2631" s="81" customFormat="1" ht="15" customHeight="1">
      <c r="A2631" s="82">
        <v>92428479</v>
      </c>
      <c r="B2631" s="83">
        <v>20</v>
      </c>
      <c r="C2631" s="84" t="s">
        <v>9404</v>
      </c>
      <c r="D2631" s="84" t="s">
        <v>9405</v>
      </c>
      <c r="E2631" s="84" t="s">
        <v>92</v>
      </c>
      <c r="F2631" s="85">
        <v>1</v>
      </c>
      <c r="G2631" s="86" t="s">
        <v>4349</v>
      </c>
      <c r="H2631" s="86" t="s">
        <v>14</v>
      </c>
      <c r="I2631" s="87">
        <f>VLOOKUP(A2631,'[2]AJUSTE DE VALOR AN_11.5_MED_VIG'!$A$6:$I$6297,9,0)</f>
        <v>0.91082845453293437</v>
      </c>
    </row>
    <row r="2632" s="81" customFormat="1" ht="15" customHeight="1">
      <c r="A2632" s="82">
        <v>92262228</v>
      </c>
      <c r="B2632" s="83">
        <v>20</v>
      </c>
      <c r="C2632" s="84" t="s">
        <v>7137</v>
      </c>
      <c r="D2632" s="84" t="s">
        <v>7137</v>
      </c>
      <c r="E2632" s="84" t="s">
        <v>21</v>
      </c>
      <c r="F2632" s="85">
        <v>1</v>
      </c>
      <c r="G2632" s="86" t="s">
        <v>10103</v>
      </c>
      <c r="H2632" s="86" t="s">
        <v>14</v>
      </c>
      <c r="I2632" s="87">
        <f>VLOOKUP(A2632,'[2]AJUSTE DE VALOR AN_11.5_MED_VIG'!$A$6:$I$6297,9,0)</f>
        <v>0.55890602686266722</v>
      </c>
    </row>
    <row r="2633" s="81" customFormat="1" ht="15" customHeight="1">
      <c r="A2633" s="82">
        <v>90182723</v>
      </c>
      <c r="B2633" s="83">
        <v>20</v>
      </c>
      <c r="C2633" s="84" t="s">
        <v>3957</v>
      </c>
      <c r="D2633" s="84" t="s">
        <v>3957</v>
      </c>
      <c r="E2633" s="84" t="s">
        <v>24</v>
      </c>
      <c r="F2633" s="85">
        <v>1</v>
      </c>
      <c r="G2633" s="86" t="s">
        <v>436</v>
      </c>
      <c r="H2633" s="86" t="s">
        <v>14</v>
      </c>
      <c r="I2633" s="87">
        <f>VLOOKUP(A2633,'[2]AJUSTE DE VALOR AN_11.5_MED_VIG'!$A$6:$I$6297,9,0)</f>
        <v>8.3814669596292468</v>
      </c>
    </row>
    <row r="2634" s="81" customFormat="1" ht="15" customHeight="1">
      <c r="A2634" s="82">
        <v>90155912</v>
      </c>
      <c r="B2634" s="83">
        <v>20</v>
      </c>
      <c r="C2634" s="84" t="s">
        <v>4699</v>
      </c>
      <c r="D2634" s="84" t="s">
        <v>4703</v>
      </c>
      <c r="E2634" s="84" t="s">
        <v>36</v>
      </c>
      <c r="F2634" s="85">
        <v>1</v>
      </c>
      <c r="G2634" s="86" t="s">
        <v>10103</v>
      </c>
      <c r="H2634" s="86" t="s">
        <v>14</v>
      </c>
      <c r="I2634" s="87">
        <f>VLOOKUP(A2634,'[2]AJUSTE DE VALOR AN_11.5_MED_VIG'!$A$6:$I$6297,9,0)</f>
        <v>1.1170051904324563</v>
      </c>
    </row>
    <row r="2635" s="81" customFormat="1" ht="15" customHeight="1">
      <c r="A2635" s="82">
        <v>90125690</v>
      </c>
      <c r="B2635" s="83">
        <v>20</v>
      </c>
      <c r="C2635" s="84" t="s">
        <v>2291</v>
      </c>
      <c r="D2635" s="84" t="s">
        <v>2292</v>
      </c>
      <c r="E2635" s="84" t="s">
        <v>50</v>
      </c>
      <c r="F2635" s="85">
        <v>1</v>
      </c>
      <c r="G2635" s="86" t="s">
        <v>64</v>
      </c>
      <c r="H2635" s="86" t="s">
        <v>14</v>
      </c>
      <c r="I2635" s="87">
        <f>VLOOKUP(A2635,'[2]AJUSTE DE VALOR AN_11.5_MED_VIG'!$A$6:$I$6297,9,0)</f>
        <v>6.5010460017510523</v>
      </c>
    </row>
    <row r="2636" s="81" customFormat="1" ht="15" customHeight="1">
      <c r="A2636" s="82">
        <v>92454054</v>
      </c>
      <c r="B2636" s="83">
        <v>20</v>
      </c>
      <c r="C2636" s="84" t="s">
        <v>4288</v>
      </c>
      <c r="D2636" s="84" t="s">
        <v>4288</v>
      </c>
      <c r="E2636" s="84" t="s">
        <v>50</v>
      </c>
      <c r="F2636" s="85">
        <v>1</v>
      </c>
      <c r="G2636" s="86" t="s">
        <v>64</v>
      </c>
      <c r="H2636" s="86" t="s">
        <v>14</v>
      </c>
      <c r="I2636" s="87">
        <f>VLOOKUP(A2636,'[2]AJUSTE DE VALOR AN_11.5_MED_VIG'!$A$6:$I$6297,9,0)</f>
        <v>0.59897379776812898</v>
      </c>
    </row>
    <row r="2637" s="81" customFormat="1" ht="15" customHeight="1">
      <c r="A2637" s="82">
        <v>90199413</v>
      </c>
      <c r="B2637" s="83">
        <v>20</v>
      </c>
      <c r="C2637" s="84" t="s">
        <v>5752</v>
      </c>
      <c r="D2637" s="84" t="s">
        <v>5753</v>
      </c>
      <c r="E2637" s="84" t="s">
        <v>620</v>
      </c>
      <c r="F2637" s="85">
        <v>1</v>
      </c>
      <c r="G2637" s="86" t="s">
        <v>10036</v>
      </c>
      <c r="H2637" s="86" t="s">
        <v>14</v>
      </c>
      <c r="I2637" s="87">
        <f>VLOOKUP(A2637,'[2]AJUSTE DE VALOR AN_11.5_MED_VIG'!$A$6:$I$6297,9,0)</f>
        <v>7.7856794720322089</v>
      </c>
    </row>
    <row r="2638" s="81" customFormat="1" ht="15" customHeight="1">
      <c r="A2638" s="82">
        <v>92464203</v>
      </c>
      <c r="B2638" s="83">
        <v>20</v>
      </c>
      <c r="C2638" s="84" t="s">
        <v>6906</v>
      </c>
      <c r="D2638" s="84" t="s">
        <v>6906</v>
      </c>
      <c r="E2638" s="84" t="s">
        <v>227</v>
      </c>
      <c r="F2638" s="85">
        <v>1</v>
      </c>
      <c r="G2638" s="86" t="s">
        <v>10103</v>
      </c>
      <c r="H2638" s="86" t="s">
        <v>14</v>
      </c>
      <c r="I2638" s="87">
        <f>VLOOKUP(A2638,'[2]AJUSTE DE VALOR AN_11.5_MED_VIG'!$A$6:$I$6297,9,0)</f>
        <v>1.0700991578668133</v>
      </c>
    </row>
    <row r="2639" s="81" customFormat="1" ht="15" customHeight="1">
      <c r="A2639" s="82">
        <v>90126483</v>
      </c>
      <c r="B2639" s="83">
        <v>20</v>
      </c>
      <c r="C2639" s="84" t="s">
        <v>3812</v>
      </c>
      <c r="D2639" s="84" t="s">
        <v>3813</v>
      </c>
      <c r="E2639" s="84" t="s">
        <v>21</v>
      </c>
      <c r="F2639" s="85">
        <v>1</v>
      </c>
      <c r="G2639" s="86" t="s">
        <v>10103</v>
      </c>
      <c r="H2639" s="86" t="s">
        <v>14</v>
      </c>
      <c r="I2639" s="87">
        <f>VLOOKUP(A2639,'[2]AJUSTE DE VALOR AN_11.5_MED_VIG'!$A$6:$I$6297,9,0)</f>
        <v>1.7393839296316371</v>
      </c>
    </row>
    <row r="2640" s="81" customFormat="1" ht="15" customHeight="1">
      <c r="A2640" s="82">
        <v>90170938</v>
      </c>
      <c r="B2640" s="83">
        <v>20</v>
      </c>
      <c r="C2640" s="84" t="s">
        <v>1574</v>
      </c>
      <c r="D2640" s="84" t="s">
        <v>1574</v>
      </c>
      <c r="E2640" s="84" t="s">
        <v>244</v>
      </c>
      <c r="F2640" s="85">
        <v>1</v>
      </c>
      <c r="G2640" s="86" t="s">
        <v>10103</v>
      </c>
      <c r="H2640" s="86" t="s">
        <v>14</v>
      </c>
      <c r="I2640" s="87">
        <f>VLOOKUP(A2640,'[2]AJUSTE DE VALOR AN_11.5_MED_VIG'!$A$6:$I$6297,9,0)</f>
        <v>0.40830241065269479</v>
      </c>
    </row>
    <row r="2641" s="81" customFormat="1" ht="15" customHeight="1">
      <c r="A2641" s="82">
        <v>90581024</v>
      </c>
      <c r="B2641" s="83">
        <v>20</v>
      </c>
      <c r="C2641" s="84" t="s">
        <v>3664</v>
      </c>
      <c r="D2641" s="84" t="s">
        <v>3665</v>
      </c>
      <c r="E2641" s="84" t="s">
        <v>154</v>
      </c>
      <c r="F2641" s="85">
        <v>200</v>
      </c>
      <c r="G2641" s="86" t="s">
        <v>10116</v>
      </c>
      <c r="H2641" s="86" t="s">
        <v>19</v>
      </c>
      <c r="I2641" s="87">
        <f>VLOOKUP(A2641,'[2]AJUSTE DE VALOR AN_11.5_MED_VIG'!$A$6:$I$6297,9,0)</f>
        <v>0.111598373250931</v>
      </c>
    </row>
    <row r="2642" s="81" customFormat="1" ht="15" customHeight="1">
      <c r="A2642" s="82">
        <v>92465684</v>
      </c>
      <c r="B2642" s="83">
        <v>20</v>
      </c>
      <c r="C2642" s="84" t="s">
        <v>7058</v>
      </c>
      <c r="D2642" s="84" t="s">
        <v>7059</v>
      </c>
      <c r="E2642" s="84" t="s">
        <v>1356</v>
      </c>
      <c r="F2642" s="85">
        <v>1</v>
      </c>
      <c r="G2642" s="86" t="s">
        <v>10103</v>
      </c>
      <c r="H2642" s="86" t="s">
        <v>14</v>
      </c>
      <c r="I2642" s="87">
        <f>VLOOKUP(A2642,'[2]AJUSTE DE VALOR AN_11.5_MED_VIG'!$A$6:$I$6297,9,0)</f>
        <v>4.6084778339849777</v>
      </c>
    </row>
    <row r="2643" s="81" customFormat="1" ht="15" customHeight="1">
      <c r="A2643" s="82">
        <v>92392202</v>
      </c>
      <c r="B2643" s="83">
        <v>20</v>
      </c>
      <c r="C2643" s="84" t="s">
        <v>813</v>
      </c>
      <c r="D2643" s="84" t="s">
        <v>813</v>
      </c>
      <c r="E2643" s="84" t="s">
        <v>59</v>
      </c>
      <c r="F2643" s="85">
        <v>75</v>
      </c>
      <c r="G2643" s="86" t="s">
        <v>18</v>
      </c>
      <c r="H2643" s="86" t="s">
        <v>19</v>
      </c>
      <c r="I2643" s="87">
        <f>VLOOKUP(A2643,'[2]AJUSTE DE VALOR AN_11.5_MED_VIG'!$A$6:$I$6297,9,0)</f>
        <v>0.5574656191641818</v>
      </c>
    </row>
    <row r="2644" s="81" customFormat="1" ht="15" customHeight="1">
      <c r="A2644" s="82">
        <v>92367313</v>
      </c>
      <c r="B2644" s="83">
        <v>20</v>
      </c>
      <c r="C2644" s="84" t="s">
        <v>582</v>
      </c>
      <c r="D2644" s="84" t="s">
        <v>583</v>
      </c>
      <c r="E2644" s="84" t="s">
        <v>279</v>
      </c>
      <c r="F2644" s="85">
        <v>1</v>
      </c>
      <c r="G2644" s="86" t="s">
        <v>10103</v>
      </c>
      <c r="H2644" s="86" t="s">
        <v>14</v>
      </c>
      <c r="I2644" s="87">
        <f>VLOOKUP(A2644,'[2]AJUSTE DE VALOR AN_11.5_MED_VIG'!$A$6:$I$6297,9,0)</f>
        <v>4.601254089278445</v>
      </c>
    </row>
    <row r="2645" s="81" customFormat="1" ht="15" customHeight="1">
      <c r="A2645" s="82">
        <v>92380115</v>
      </c>
      <c r="B2645" s="83">
        <v>20</v>
      </c>
      <c r="C2645" s="84" t="s">
        <v>4733</v>
      </c>
      <c r="D2645" s="84" t="s">
        <v>4734</v>
      </c>
      <c r="E2645" s="84" t="s">
        <v>157</v>
      </c>
      <c r="F2645" s="85">
        <v>1</v>
      </c>
      <c r="G2645" s="86" t="s">
        <v>64</v>
      </c>
      <c r="H2645" s="86" t="s">
        <v>14</v>
      </c>
      <c r="I2645" s="87">
        <f>VLOOKUP(A2645,'[2]AJUSTE DE VALOR AN_11.5_MED_VIG'!$A$6:$I$6297,9,0)</f>
        <v>14.759810798034984</v>
      </c>
    </row>
    <row r="2646" s="81" customFormat="1" ht="15" customHeight="1">
      <c r="A2646" s="82">
        <v>90287355</v>
      </c>
      <c r="B2646" s="83">
        <v>20</v>
      </c>
      <c r="C2646" s="84" t="s">
        <v>7462</v>
      </c>
      <c r="D2646" s="84" t="s">
        <v>7464</v>
      </c>
      <c r="E2646" s="84" t="s">
        <v>81</v>
      </c>
      <c r="F2646" s="85">
        <v>1</v>
      </c>
      <c r="G2646" s="86" t="s">
        <v>10103</v>
      </c>
      <c r="H2646" s="86" t="s">
        <v>14</v>
      </c>
      <c r="I2646" s="87">
        <f>VLOOKUP(A2646,'[2]AJUSTE DE VALOR AN_11.5_MED_VIG'!$A$6:$I$6297,9,0)</f>
        <v>5.454846343287671</v>
      </c>
    </row>
    <row r="2647" s="81" customFormat="1" ht="15" customHeight="1">
      <c r="A2647" s="82">
        <v>90197950</v>
      </c>
      <c r="B2647" s="83">
        <v>20</v>
      </c>
      <c r="C2647" s="84" t="s">
        <v>7545</v>
      </c>
      <c r="D2647" s="84" t="s">
        <v>7546</v>
      </c>
      <c r="E2647" s="84" t="s">
        <v>2405</v>
      </c>
      <c r="F2647" s="85">
        <v>100</v>
      </c>
      <c r="G2647" s="86" t="s">
        <v>18</v>
      </c>
      <c r="H2647" s="86" t="s">
        <v>19</v>
      </c>
      <c r="I2647" s="87">
        <f>VLOOKUP(A2647,'[2]AJUSTE DE VALOR AN_11.5_MED_VIG'!$A$6:$I$6297,9,0)</f>
        <v>0.58109060272659385</v>
      </c>
    </row>
    <row r="2648" s="81" customFormat="1" ht="15" customHeight="1">
      <c r="A2648" s="82">
        <v>92412670</v>
      </c>
      <c r="B2648" s="83">
        <v>20</v>
      </c>
      <c r="C2648" s="84" t="s">
        <v>7363</v>
      </c>
      <c r="D2648" s="84" t="s">
        <v>7364</v>
      </c>
      <c r="E2648" s="84" t="s">
        <v>991</v>
      </c>
      <c r="F2648" s="85">
        <v>1</v>
      </c>
      <c r="G2648" s="86" t="s">
        <v>10103</v>
      </c>
      <c r="H2648" s="86" t="s">
        <v>14</v>
      </c>
      <c r="I2648" s="87">
        <f>VLOOKUP(A2648,'[2]AJUSTE DE VALOR AN_11.5_MED_VIG'!$A$6:$I$6297,9,0)</f>
        <v>0.38375795967302451</v>
      </c>
    </row>
    <row r="2649" s="81" customFormat="1" ht="15" customHeight="1">
      <c r="A2649" s="82">
        <v>92392571</v>
      </c>
      <c r="B2649" s="83">
        <v>20</v>
      </c>
      <c r="C2649" s="84" t="s">
        <v>816</v>
      </c>
      <c r="D2649" s="84" t="s">
        <v>817</v>
      </c>
      <c r="E2649" s="84" t="s">
        <v>806</v>
      </c>
      <c r="F2649" s="85">
        <v>1</v>
      </c>
      <c r="G2649" s="86" t="s">
        <v>436</v>
      </c>
      <c r="H2649" s="86" t="s">
        <v>14</v>
      </c>
      <c r="I2649" s="87">
        <f>VLOOKUP(A2649,'[2]AJUSTE DE VALOR AN_11.5_MED_VIG'!$A$6:$I$6297,9,0)</f>
        <v>1.8083328189983001</v>
      </c>
    </row>
    <row r="2650" s="81" customFormat="1" ht="15" customHeight="1">
      <c r="A2650" s="82">
        <v>90251822</v>
      </c>
      <c r="B2650" s="83">
        <v>20</v>
      </c>
      <c r="C2650" s="84" t="s">
        <v>1599</v>
      </c>
      <c r="D2650" s="84" t="s">
        <v>1599</v>
      </c>
      <c r="E2650" s="84" t="s">
        <v>24</v>
      </c>
      <c r="F2650" s="85">
        <v>1</v>
      </c>
      <c r="G2650" s="86" t="s">
        <v>10103</v>
      </c>
      <c r="H2650" s="86" t="s">
        <v>14</v>
      </c>
      <c r="I2650" s="87">
        <f>VLOOKUP(A2650,'[2]AJUSTE DE VALOR AN_11.5_MED_VIG'!$A$6:$I$6297,9,0)</f>
        <v>0.50185958635391437</v>
      </c>
    </row>
    <row r="2651" s="81" customFormat="1" ht="15" customHeight="1">
      <c r="A2651" s="82">
        <v>92263267</v>
      </c>
      <c r="B2651" s="83">
        <v>20</v>
      </c>
      <c r="C2651" s="84" t="s">
        <v>8467</v>
      </c>
      <c r="D2651" s="84" t="s">
        <v>8470</v>
      </c>
      <c r="E2651" s="84" t="s">
        <v>50</v>
      </c>
      <c r="F2651" s="85">
        <v>1</v>
      </c>
      <c r="G2651" s="86" t="s">
        <v>10103</v>
      </c>
      <c r="H2651" s="86" t="s">
        <v>14</v>
      </c>
      <c r="I2651" s="87">
        <f>VLOOKUP(A2651,'[2]AJUSTE DE VALOR AN_11.5_MED_VIG'!$A$6:$I$6297,9,0)</f>
        <v>0.91078610622407608</v>
      </c>
    </row>
    <row r="2652" s="81" customFormat="1" ht="15" customHeight="1">
      <c r="A2652" s="82">
        <v>92423124</v>
      </c>
      <c r="B2652" s="83">
        <v>20</v>
      </c>
      <c r="C2652" s="84" t="s">
        <v>6620</v>
      </c>
      <c r="D2652" s="84" t="s">
        <v>6621</v>
      </c>
      <c r="E2652" s="84" t="s">
        <v>69</v>
      </c>
      <c r="F2652" s="85">
        <v>1</v>
      </c>
      <c r="G2652" s="86" t="s">
        <v>10103</v>
      </c>
      <c r="H2652" s="86" t="s">
        <v>14</v>
      </c>
      <c r="I2652" s="87">
        <f>VLOOKUP(A2652,'[2]AJUSTE DE VALOR AN_11.5_MED_VIG'!$A$6:$I$6297,9,0)</f>
        <v>0.47983792052980134</v>
      </c>
    </row>
    <row r="2653" s="81" customFormat="1" ht="15" customHeight="1">
      <c r="A2653" s="82">
        <v>90248864</v>
      </c>
      <c r="B2653" s="83">
        <v>20</v>
      </c>
      <c r="C2653" s="84" t="s">
        <v>4370</v>
      </c>
      <c r="D2653" s="84" t="s">
        <v>4370</v>
      </c>
      <c r="E2653" s="84" t="s">
        <v>247</v>
      </c>
      <c r="F2653" s="85">
        <v>1</v>
      </c>
      <c r="G2653" s="86" t="s">
        <v>64</v>
      </c>
      <c r="H2653" s="86" t="s">
        <v>14</v>
      </c>
      <c r="I2653" s="87">
        <f>VLOOKUP(A2653,'[2]AJUSTE DE VALOR AN_11.5_MED_VIG'!$A$6:$I$6297,9,0)</f>
        <v>1.6228532677875882</v>
      </c>
    </row>
    <row r="2654" s="81" customFormat="1" ht="15" customHeight="1">
      <c r="A2654" s="82">
        <v>92406289</v>
      </c>
      <c r="B2654" s="83">
        <v>20</v>
      </c>
      <c r="C2654" s="84" t="s">
        <v>4402</v>
      </c>
      <c r="D2654" s="84" t="s">
        <v>4404</v>
      </c>
      <c r="E2654" s="84" t="s">
        <v>1221</v>
      </c>
      <c r="F2654" s="85">
        <v>1</v>
      </c>
      <c r="G2654" s="86" t="s">
        <v>10103</v>
      </c>
      <c r="H2654" s="86" t="s">
        <v>14</v>
      </c>
      <c r="I2654" s="87">
        <f>VLOOKUP(A2654,'[2]AJUSTE DE VALOR AN_11.5_MED_VIG'!$A$6:$I$6297,9,0)</f>
        <v>0.93828015679758303</v>
      </c>
    </row>
    <row r="2655" s="81" customFormat="1" ht="15" customHeight="1">
      <c r="A2655" s="82">
        <v>92258697</v>
      </c>
      <c r="B2655" s="83">
        <v>20</v>
      </c>
      <c r="C2655" s="84" t="s">
        <v>859</v>
      </c>
      <c r="D2655" s="84" t="s">
        <v>860</v>
      </c>
      <c r="E2655" s="84" t="s">
        <v>235</v>
      </c>
      <c r="F2655" s="85">
        <v>1</v>
      </c>
      <c r="G2655" s="86" t="s">
        <v>436</v>
      </c>
      <c r="H2655" s="86" t="s">
        <v>14</v>
      </c>
      <c r="I2655" s="87">
        <f>VLOOKUP(A2655,'[2]AJUSTE DE VALOR AN_11.5_MED_VIG'!$A$6:$I$6297,9,0)</f>
        <v>3.4309163073864091</v>
      </c>
    </row>
    <row r="2656" s="81" customFormat="1" ht="15" customHeight="1">
      <c r="A2656" s="82">
        <v>90308905</v>
      </c>
      <c r="B2656" s="83">
        <v>20</v>
      </c>
      <c r="C2656" s="84" t="s">
        <v>6988</v>
      </c>
      <c r="D2656" s="84" t="s">
        <v>6988</v>
      </c>
      <c r="E2656" s="84" t="s">
        <v>554</v>
      </c>
      <c r="F2656" s="85">
        <v>1</v>
      </c>
      <c r="G2656" s="86" t="s">
        <v>10036</v>
      </c>
      <c r="H2656" s="86" t="s">
        <v>14</v>
      </c>
      <c r="I2656" s="87">
        <f>VLOOKUP(A2656,'[2]AJUSTE DE VALOR AN_11.5_MED_VIG'!$A$6:$I$6297,9,0)</f>
        <v>12.565931704767465</v>
      </c>
    </row>
    <row r="2657" s="81" customFormat="1" ht="15" customHeight="1">
      <c r="A2657" s="82">
        <v>90265378</v>
      </c>
      <c r="B2657" s="83">
        <v>20</v>
      </c>
      <c r="C2657" s="84" t="s">
        <v>1285</v>
      </c>
      <c r="D2657" s="84" t="s">
        <v>1286</v>
      </c>
      <c r="E2657" s="84" t="s">
        <v>24</v>
      </c>
      <c r="F2657" s="85">
        <v>1</v>
      </c>
      <c r="G2657" s="86" t="s">
        <v>10103</v>
      </c>
      <c r="H2657" s="86" t="s">
        <v>14</v>
      </c>
      <c r="I2657" s="87">
        <f>VLOOKUP(A2657,'[2]AJUSTE DE VALOR AN_11.5_MED_VIG'!$A$6:$I$6297,9,0)</f>
        <v>5.6495022120525071</v>
      </c>
    </row>
    <row r="2658" s="81" customFormat="1" ht="15" customHeight="1">
      <c r="A2658" s="82">
        <v>90153278</v>
      </c>
      <c r="B2658" s="83">
        <v>20</v>
      </c>
      <c r="C2658" s="84" t="s">
        <v>3957</v>
      </c>
      <c r="D2658" s="84" t="s">
        <v>3957</v>
      </c>
      <c r="E2658" s="84" t="s">
        <v>39</v>
      </c>
      <c r="F2658" s="85">
        <v>1</v>
      </c>
      <c r="G2658" s="86" t="s">
        <v>10103</v>
      </c>
      <c r="H2658" s="86" t="s">
        <v>14</v>
      </c>
      <c r="I2658" s="87">
        <f>VLOOKUP(A2658,'[2]AJUSTE DE VALOR AN_11.5_MED_VIG'!$A$6:$I$6297,9,0)</f>
        <v>8.0613940755062945</v>
      </c>
    </row>
    <row r="2659" s="81" customFormat="1" ht="15" customHeight="1">
      <c r="A2659" s="82">
        <v>92429742</v>
      </c>
      <c r="B2659" s="83">
        <v>20</v>
      </c>
      <c r="C2659" s="84" t="s">
        <v>1599</v>
      </c>
      <c r="D2659" s="84" t="s">
        <v>1602</v>
      </c>
      <c r="E2659" s="84" t="s">
        <v>146</v>
      </c>
      <c r="F2659" s="85">
        <v>1</v>
      </c>
      <c r="G2659" s="86" t="s">
        <v>10103</v>
      </c>
      <c r="H2659" s="86" t="s">
        <v>14</v>
      </c>
      <c r="I2659" s="87">
        <f>VLOOKUP(A2659,'[2]AJUSTE DE VALOR AN_11.5_MED_VIG'!$A$6:$I$6297,9,0)</f>
        <v>0.84155788716413571</v>
      </c>
    </row>
    <row r="2660" s="81" customFormat="1" ht="15" customHeight="1">
      <c r="A2660" s="82">
        <v>92268285</v>
      </c>
      <c r="B2660" s="83">
        <v>20</v>
      </c>
      <c r="C2660" s="84" t="s">
        <v>3735</v>
      </c>
      <c r="D2660" s="84" t="s">
        <v>3735</v>
      </c>
      <c r="E2660" s="84" t="s">
        <v>17</v>
      </c>
      <c r="F2660" s="85">
        <v>1</v>
      </c>
      <c r="G2660" s="86" t="s">
        <v>10103</v>
      </c>
      <c r="H2660" s="86" t="s">
        <v>14</v>
      </c>
      <c r="I2660" s="87">
        <f>VLOOKUP(A2660,'[2]AJUSTE DE VALOR AN_11.5_MED_VIG'!$A$6:$I$6297,9,0)</f>
        <v>1.1975916007199416</v>
      </c>
    </row>
    <row r="2661" s="81" customFormat="1" ht="15" customHeight="1">
      <c r="A2661" s="82">
        <v>90290011</v>
      </c>
      <c r="B2661" s="83">
        <v>20</v>
      </c>
      <c r="C2661" s="84" t="s">
        <v>7588</v>
      </c>
      <c r="D2661" s="84" t="s">
        <v>7589</v>
      </c>
      <c r="E2661" s="84" t="s">
        <v>703</v>
      </c>
      <c r="F2661" s="85">
        <v>1</v>
      </c>
      <c r="G2661" s="86" t="s">
        <v>436</v>
      </c>
      <c r="H2661" s="86" t="s">
        <v>14</v>
      </c>
      <c r="I2661" s="87">
        <f>VLOOKUP(A2661,'[2]AJUSTE DE VALOR AN_11.5_MED_VIG'!$A$6:$I$6297,9,0)</f>
        <v>0.35019152022536115</v>
      </c>
    </row>
    <row r="2662" s="81" customFormat="1" ht="15" customHeight="1">
      <c r="A2662" s="82">
        <v>90135920</v>
      </c>
      <c r="B2662" s="83">
        <v>20</v>
      </c>
      <c r="C2662" s="84" t="s">
        <v>205</v>
      </c>
      <c r="D2662" s="84" t="s">
        <v>206</v>
      </c>
      <c r="E2662" s="84" t="s">
        <v>207</v>
      </c>
      <c r="F2662" s="85">
        <v>1</v>
      </c>
      <c r="G2662" s="86" t="s">
        <v>64</v>
      </c>
      <c r="H2662" s="86" t="s">
        <v>14</v>
      </c>
      <c r="I2662" s="87">
        <f>VLOOKUP(A2662,'[2]AJUSTE DE VALOR AN_11.5_MED_VIG'!$A$6:$I$6297,9,0)</f>
        <v>3.1890468298939285</v>
      </c>
    </row>
    <row r="2663" s="81" customFormat="1" ht="15" customHeight="1">
      <c r="A2663" s="82">
        <v>92443346</v>
      </c>
      <c r="B2663" s="83">
        <v>20</v>
      </c>
      <c r="C2663" s="84" t="s">
        <v>7301</v>
      </c>
      <c r="D2663" s="84" t="s">
        <v>7302</v>
      </c>
      <c r="E2663" s="84" t="s">
        <v>603</v>
      </c>
      <c r="F2663" s="85">
        <v>120</v>
      </c>
      <c r="G2663" s="86" t="s">
        <v>18</v>
      </c>
      <c r="H2663" s="86" t="s">
        <v>19</v>
      </c>
      <c r="I2663" s="87">
        <f>VLOOKUP(A2663,'[2]AJUSTE DE VALOR AN_11.5_MED_VIG'!$A$6:$I$6297,9,0)</f>
        <v>1.0050520877604794</v>
      </c>
    </row>
    <row r="2664" s="81" customFormat="1" ht="15" customHeight="1">
      <c r="A2664" s="82">
        <v>90125037</v>
      </c>
      <c r="B2664" s="83">
        <v>20</v>
      </c>
      <c r="C2664" s="84" t="s">
        <v>2393</v>
      </c>
      <c r="D2664" s="84" t="s">
        <v>2397</v>
      </c>
      <c r="E2664" s="84" t="s">
        <v>50</v>
      </c>
      <c r="F2664" s="85">
        <v>1</v>
      </c>
      <c r="G2664" s="86" t="s">
        <v>10103</v>
      </c>
      <c r="H2664" s="86" t="s">
        <v>14</v>
      </c>
      <c r="I2664" s="87">
        <f>VLOOKUP(A2664,'[2]AJUSTE DE VALOR AN_11.5_MED_VIG'!$A$6:$I$6297,9,0)</f>
        <v>0.59882711483425133</v>
      </c>
    </row>
    <row r="2665" s="81" customFormat="1" ht="15" customHeight="1">
      <c r="A2665" s="82">
        <v>92420435</v>
      </c>
      <c r="B2665" s="83">
        <v>20</v>
      </c>
      <c r="C2665" s="84" t="s">
        <v>3644</v>
      </c>
      <c r="D2665" s="84" t="s">
        <v>3646</v>
      </c>
      <c r="E2665" s="84" t="s">
        <v>39</v>
      </c>
      <c r="F2665" s="85">
        <v>1</v>
      </c>
      <c r="G2665" s="86" t="s">
        <v>10103</v>
      </c>
      <c r="H2665" s="86" t="s">
        <v>14</v>
      </c>
      <c r="I2665" s="87">
        <f>VLOOKUP(A2665,'[2]AJUSTE DE VALOR AN_11.5_MED_VIG'!$A$6:$I$6297,9,0)</f>
        <v>3.8366700019201776</v>
      </c>
    </row>
    <row r="2666" s="81" customFormat="1" ht="15" customHeight="1">
      <c r="A2666" s="82">
        <v>92400078</v>
      </c>
      <c r="B2666" s="83">
        <v>20</v>
      </c>
      <c r="C2666" s="84" t="s">
        <v>3057</v>
      </c>
      <c r="D2666" s="84" t="s">
        <v>3058</v>
      </c>
      <c r="E2666" s="84" t="s">
        <v>244</v>
      </c>
      <c r="F2666" s="85">
        <v>1</v>
      </c>
      <c r="G2666" s="86" t="s">
        <v>10103</v>
      </c>
      <c r="H2666" s="86" t="s">
        <v>14</v>
      </c>
      <c r="I2666" s="87">
        <f>VLOOKUP(A2666,'[2]AJUSTE DE VALOR AN_11.5_MED_VIG'!$A$6:$I$6297,9,0)</f>
        <v>3.8278889322815681</v>
      </c>
    </row>
    <row r="2667" s="81" customFormat="1" ht="15" customHeight="1">
      <c r="A2667" s="82">
        <v>92438245</v>
      </c>
      <c r="B2667" s="83">
        <v>20</v>
      </c>
      <c r="C2667" s="84" t="s">
        <v>2168</v>
      </c>
      <c r="D2667" s="84" t="s">
        <v>2169</v>
      </c>
      <c r="E2667" s="84" t="s">
        <v>36</v>
      </c>
      <c r="F2667" s="85">
        <v>1</v>
      </c>
      <c r="G2667" s="86" t="s">
        <v>10103</v>
      </c>
      <c r="H2667" s="86" t="s">
        <v>14</v>
      </c>
      <c r="I2667" s="87">
        <f>VLOOKUP(A2667,'[2]AJUSTE DE VALOR AN_11.5_MED_VIG'!$A$6:$I$6297,9,0)</f>
        <v>0.94840566198208298</v>
      </c>
    </row>
    <row r="2668" s="81" customFormat="1" ht="15" customHeight="1">
      <c r="A2668" s="82">
        <v>90213017</v>
      </c>
      <c r="B2668" s="83">
        <v>20</v>
      </c>
      <c r="C2668" s="84" t="s">
        <v>5110</v>
      </c>
      <c r="D2668" s="84" t="s">
        <v>5112</v>
      </c>
      <c r="E2668" s="84" t="s">
        <v>69</v>
      </c>
      <c r="F2668" s="85">
        <v>1</v>
      </c>
      <c r="G2668" s="86" t="s">
        <v>10103</v>
      </c>
      <c r="H2668" s="86" t="s">
        <v>14</v>
      </c>
      <c r="I2668" s="87">
        <f>VLOOKUP(A2668,'[2]AJUSTE DE VALOR AN_11.5_MED_VIG'!$A$6:$I$6297,9,0)</f>
        <v>0.39715740104265124</v>
      </c>
    </row>
    <row r="2669" s="81" customFormat="1" ht="15" customHeight="1">
      <c r="A2669" s="82">
        <v>90239997</v>
      </c>
      <c r="B2669" s="83">
        <v>20</v>
      </c>
      <c r="C2669" s="84" t="s">
        <v>9247</v>
      </c>
      <c r="D2669" s="84" t="s">
        <v>9247</v>
      </c>
      <c r="E2669" s="84" t="s">
        <v>29</v>
      </c>
      <c r="F2669" s="85">
        <v>1</v>
      </c>
      <c r="G2669" s="86" t="s">
        <v>64</v>
      </c>
      <c r="H2669" s="86" t="s">
        <v>14</v>
      </c>
      <c r="I2669" s="87">
        <f>VLOOKUP(A2669,'[2]AJUSTE DE VALOR AN_11.5_MED_VIG'!$A$6:$I$6297,9,0)</f>
        <v>2.9023522809856397</v>
      </c>
    </row>
    <row r="2670" s="81" customFormat="1" ht="15" customHeight="1">
      <c r="A2670" s="82">
        <v>92455719</v>
      </c>
      <c r="B2670" s="83">
        <v>20</v>
      </c>
      <c r="C2670" s="84" t="s">
        <v>7788</v>
      </c>
      <c r="D2670" s="84" t="s">
        <v>7788</v>
      </c>
      <c r="E2670" s="84" t="s">
        <v>17</v>
      </c>
      <c r="F2670" s="85">
        <v>1</v>
      </c>
      <c r="G2670" s="86" t="s">
        <v>436</v>
      </c>
      <c r="H2670" s="86" t="s">
        <v>14</v>
      </c>
      <c r="I2670" s="87">
        <f>VLOOKUP(A2670,'[2]AJUSTE DE VALOR AN_11.5_MED_VIG'!$A$6:$I$6297,9,0)</f>
        <v>1.2817323098443303</v>
      </c>
    </row>
    <row r="2671" s="81" customFormat="1" ht="15" customHeight="1">
      <c r="A2671" s="82">
        <v>90761014</v>
      </c>
      <c r="B2671" s="83">
        <v>20</v>
      </c>
      <c r="C2671" s="84" t="s">
        <v>7477</v>
      </c>
      <c r="D2671" s="84" t="s">
        <v>7479</v>
      </c>
      <c r="E2671" s="84" t="s">
        <v>43</v>
      </c>
      <c r="F2671" s="85">
        <v>1</v>
      </c>
      <c r="G2671" s="86" t="s">
        <v>10103</v>
      </c>
      <c r="H2671" s="86" t="s">
        <v>14</v>
      </c>
      <c r="I2671" s="87">
        <f>VLOOKUP(A2671,'[2]AJUSTE DE VALOR AN_11.5_MED_VIG'!$A$6:$I$6297,9,0)</f>
        <v>2.8974998488803947</v>
      </c>
    </row>
    <row r="2672" s="81" customFormat="1" ht="15" customHeight="1">
      <c r="A2672" s="82">
        <v>90218086</v>
      </c>
      <c r="B2672" s="83">
        <v>20</v>
      </c>
      <c r="C2672" s="84" t="s">
        <v>1552</v>
      </c>
      <c r="D2672" s="84" t="s">
        <v>1562</v>
      </c>
      <c r="E2672" s="84" t="s">
        <v>806</v>
      </c>
      <c r="F2672" s="85">
        <v>1</v>
      </c>
      <c r="G2672" s="86" t="s">
        <v>10103</v>
      </c>
      <c r="H2672" s="86" t="s">
        <v>14</v>
      </c>
      <c r="I2672" s="87">
        <f>VLOOKUP(A2672,'[2]AJUSTE DE VALOR AN_11.5_MED_VIG'!$A$6:$I$6297,9,0)</f>
        <v>0.38359482419699997</v>
      </c>
    </row>
    <row r="2673" s="81" customFormat="1" ht="15" customHeight="1">
      <c r="A2673" s="82">
        <v>90268717</v>
      </c>
      <c r="B2673" s="83">
        <v>20</v>
      </c>
      <c r="C2673" s="84" t="s">
        <v>3976</v>
      </c>
      <c r="D2673" s="84" t="s">
        <v>3976</v>
      </c>
      <c r="E2673" s="84" t="s">
        <v>21</v>
      </c>
      <c r="F2673" s="85">
        <v>1</v>
      </c>
      <c r="G2673" s="86" t="s">
        <v>10103</v>
      </c>
      <c r="H2673" s="86" t="s">
        <v>14</v>
      </c>
      <c r="I2673" s="87">
        <f>VLOOKUP(A2673,'[2]AJUSTE DE VALOR AN_11.5_MED_VIG'!$A$6:$I$6297,9,0)</f>
        <v>0.56235248876039301</v>
      </c>
    </row>
    <row r="2674" s="81" customFormat="1" ht="15" customHeight="1">
      <c r="A2674" s="82">
        <v>90287207</v>
      </c>
      <c r="B2674" s="83">
        <v>20</v>
      </c>
      <c r="C2674" s="84" t="s">
        <v>7233</v>
      </c>
      <c r="D2674" s="84" t="s">
        <v>7233</v>
      </c>
      <c r="E2674" s="84" t="s">
        <v>502</v>
      </c>
      <c r="F2674" s="85">
        <v>1</v>
      </c>
      <c r="G2674" s="86" t="s">
        <v>10036</v>
      </c>
      <c r="H2674" s="86" t="s">
        <v>14</v>
      </c>
      <c r="I2674" s="87">
        <f>VLOOKUP(A2674,'[2]AJUSTE DE VALOR AN_11.5_MED_VIG'!$A$6:$I$6297,9,0)</f>
        <v>10.984948367175379</v>
      </c>
    </row>
    <row r="2675" s="81" customFormat="1" ht="15" customHeight="1">
      <c r="A2675" s="82">
        <v>90258746</v>
      </c>
      <c r="B2675" s="83">
        <v>20</v>
      </c>
      <c r="C2675" s="84" t="s">
        <v>3497</v>
      </c>
      <c r="D2675" s="84" t="s">
        <v>3497</v>
      </c>
      <c r="E2675" s="84" t="s">
        <v>131</v>
      </c>
      <c r="F2675" s="85">
        <v>1</v>
      </c>
      <c r="G2675" s="86" t="s">
        <v>10103</v>
      </c>
      <c r="H2675" s="86" t="s">
        <v>14</v>
      </c>
      <c r="I2675" s="87">
        <f>VLOOKUP(A2675,'[2]AJUSTE DE VALOR AN_11.5_MED_VIG'!$A$6:$I$6297,9,0)</f>
        <v>0.48740670634677113</v>
      </c>
    </row>
    <row r="2676" s="81" customFormat="1" ht="15" customHeight="1">
      <c r="A2676" s="82">
        <v>92419950</v>
      </c>
      <c r="B2676" s="83">
        <v>20</v>
      </c>
      <c r="C2676" s="84" t="s">
        <v>1413</v>
      </c>
      <c r="D2676" s="84" t="s">
        <v>1414</v>
      </c>
      <c r="E2676" s="84" t="s">
        <v>455</v>
      </c>
      <c r="F2676" s="85">
        <v>400</v>
      </c>
      <c r="G2676" s="86" t="s">
        <v>10116</v>
      </c>
      <c r="H2676" s="86" t="s">
        <v>19</v>
      </c>
      <c r="I2676" s="87">
        <f>VLOOKUP(A2676,'[2]AJUSTE DE VALOR AN_11.5_MED_VIG'!$A$6:$I$6297,9,0)</f>
        <v>7.3801536973814377e-002</v>
      </c>
    </row>
    <row r="2677" s="81" customFormat="1" ht="15" customHeight="1">
      <c r="A2677" s="82">
        <v>90125410</v>
      </c>
      <c r="B2677" s="83">
        <v>20</v>
      </c>
      <c r="C2677" s="84" t="s">
        <v>1574</v>
      </c>
      <c r="D2677" s="84" t="s">
        <v>1576</v>
      </c>
      <c r="E2677" s="84" t="s">
        <v>50</v>
      </c>
      <c r="F2677" s="85">
        <v>1</v>
      </c>
      <c r="G2677" s="86" t="s">
        <v>10103</v>
      </c>
      <c r="H2677" s="86" t="s">
        <v>14</v>
      </c>
      <c r="I2677" s="87">
        <f>VLOOKUP(A2677,'[2]AJUSTE DE VALOR AN_11.5_MED_VIG'!$A$6:$I$6297,9,0)</f>
        <v>0.76949300469161697</v>
      </c>
    </row>
    <row r="2678" s="81" customFormat="1" ht="15" customHeight="1">
      <c r="A2678" s="82">
        <v>90299094</v>
      </c>
      <c r="B2678" s="83">
        <v>20</v>
      </c>
      <c r="C2678" s="84" t="s">
        <v>8817</v>
      </c>
      <c r="D2678" s="84" t="s">
        <v>8817</v>
      </c>
      <c r="E2678" s="84" t="s">
        <v>244</v>
      </c>
      <c r="F2678" s="85">
        <v>1</v>
      </c>
      <c r="G2678" s="86" t="s">
        <v>10103</v>
      </c>
      <c r="H2678" s="86" t="s">
        <v>14</v>
      </c>
      <c r="I2678" s="87">
        <f>VLOOKUP(A2678,'[2]AJUSTE DE VALOR AN_11.5_MED_VIG'!$A$6:$I$6297,9,0)</f>
        <v>0.40844503786624203</v>
      </c>
    </row>
    <row r="2679" s="81" customFormat="1" ht="15" customHeight="1">
      <c r="A2679" s="82">
        <v>92388647</v>
      </c>
      <c r="B2679" s="83">
        <v>20</v>
      </c>
      <c r="C2679" s="84" t="s">
        <v>1093</v>
      </c>
      <c r="D2679" s="84" t="s">
        <v>1094</v>
      </c>
      <c r="E2679" s="84" t="s">
        <v>244</v>
      </c>
      <c r="F2679" s="85">
        <v>1</v>
      </c>
      <c r="G2679" s="86" t="s">
        <v>10103</v>
      </c>
      <c r="H2679" s="86" t="s">
        <v>14</v>
      </c>
      <c r="I2679" s="87">
        <f>VLOOKUP(A2679,'[2]AJUSTE DE VALOR AN_11.5_MED_VIG'!$A$6:$I$6297,9,0)</f>
        <v>0.77268429225000002</v>
      </c>
    </row>
    <row r="2680" s="81" customFormat="1" ht="15" customHeight="1">
      <c r="A2680" s="82">
        <v>90265351</v>
      </c>
      <c r="B2680" s="83">
        <v>20</v>
      </c>
      <c r="C2680" s="84" t="s">
        <v>7019</v>
      </c>
      <c r="D2680" s="84" t="s">
        <v>7020</v>
      </c>
      <c r="E2680" s="84" t="s">
        <v>39</v>
      </c>
      <c r="F2680" s="85">
        <v>1</v>
      </c>
      <c r="G2680" s="86" t="s">
        <v>64</v>
      </c>
      <c r="H2680" s="86" t="s">
        <v>14</v>
      </c>
      <c r="I2680" s="87">
        <f>VLOOKUP(A2680,'[2]AJUSTE DE VALOR AN_11.5_MED_VIG'!$A$6:$I$6297,9,0)</f>
        <v>5.7307222813491254</v>
      </c>
    </row>
    <row r="2681" s="81" customFormat="1" ht="15" customHeight="1">
      <c r="A2681" s="82">
        <v>90259025</v>
      </c>
      <c r="B2681" s="83">
        <v>20</v>
      </c>
      <c r="C2681" s="84" t="s">
        <v>4041</v>
      </c>
      <c r="D2681" s="84" t="s">
        <v>4042</v>
      </c>
      <c r="E2681" s="84" t="s">
        <v>134</v>
      </c>
      <c r="F2681" s="85">
        <v>50</v>
      </c>
      <c r="G2681" s="86" t="s">
        <v>10077</v>
      </c>
      <c r="H2681" s="86" t="s">
        <v>19</v>
      </c>
      <c r="I2681" s="87">
        <f>VLOOKUP(A2681,'[2]AJUSTE DE VALOR AN_11.5_MED_VIG'!$A$6:$I$6297,9,0)</f>
        <v>1.6482652097487134</v>
      </c>
    </row>
    <row r="2682" s="81" customFormat="1" ht="15" customHeight="1">
      <c r="A2682" s="82">
        <v>90286510</v>
      </c>
      <c r="B2682" s="83">
        <v>20</v>
      </c>
      <c r="C2682" s="84" t="s">
        <v>5800</v>
      </c>
      <c r="D2682" s="84" t="s">
        <v>5800</v>
      </c>
      <c r="E2682" s="84" t="s">
        <v>502</v>
      </c>
      <c r="F2682" s="85">
        <v>1</v>
      </c>
      <c r="G2682" s="86" t="s">
        <v>10036</v>
      </c>
      <c r="H2682" s="86" t="s">
        <v>14</v>
      </c>
      <c r="I2682" s="87">
        <f>VLOOKUP(A2682,'[2]AJUSTE DE VALOR AN_11.5_MED_VIG'!$A$6:$I$6297,9,0)</f>
        <v>5.4221292297527794</v>
      </c>
    </row>
    <row r="2683" s="81" customFormat="1" ht="15" customHeight="1">
      <c r="A2683" s="82">
        <v>92424457</v>
      </c>
      <c r="B2683" s="83">
        <v>20</v>
      </c>
      <c r="C2683" s="84" t="s">
        <v>6768</v>
      </c>
      <c r="D2683" s="84" t="s">
        <v>6768</v>
      </c>
      <c r="E2683" s="84" t="s">
        <v>21</v>
      </c>
      <c r="F2683" s="85">
        <v>1</v>
      </c>
      <c r="G2683" s="86" t="s">
        <v>10103</v>
      </c>
      <c r="H2683" s="86" t="s">
        <v>14</v>
      </c>
      <c r="I2683" s="87">
        <f>VLOOKUP(A2683,'[2]AJUSTE DE VALOR AN_11.5_MED_VIG'!$A$6:$I$6297,9,0)</f>
        <v>1.0521871481775908</v>
      </c>
    </row>
    <row r="2684" s="81" customFormat="1" ht="15" customHeight="1">
      <c r="A2684" s="82">
        <v>92455123</v>
      </c>
      <c r="B2684" s="83">
        <v>20</v>
      </c>
      <c r="C2684" s="84" t="s">
        <v>9416</v>
      </c>
      <c r="D2684" s="84" t="s">
        <v>9416</v>
      </c>
      <c r="E2684" s="84" t="s">
        <v>150</v>
      </c>
      <c r="F2684" s="85">
        <v>100</v>
      </c>
      <c r="G2684" s="86" t="s">
        <v>10116</v>
      </c>
      <c r="H2684" s="86" t="s">
        <v>19</v>
      </c>
      <c r="I2684" s="87">
        <f>VLOOKUP(A2684,'[2]AJUSTE DE VALOR AN_11.5_MED_VIG'!$A$6:$I$6297,9,0)</f>
        <v>0.39480959592080145</v>
      </c>
    </row>
    <row r="2685" s="81" customFormat="1" ht="15" customHeight="1">
      <c r="A2685" s="82">
        <v>92401600</v>
      </c>
      <c r="B2685" s="83">
        <v>20</v>
      </c>
      <c r="C2685" s="84" t="s">
        <v>3175</v>
      </c>
      <c r="D2685" s="84" t="s">
        <v>3175</v>
      </c>
      <c r="E2685" s="84" t="s">
        <v>50</v>
      </c>
      <c r="F2685" s="85">
        <v>1</v>
      </c>
      <c r="G2685" s="86" t="s">
        <v>64</v>
      </c>
      <c r="H2685" s="86" t="s">
        <v>14</v>
      </c>
      <c r="I2685" s="87">
        <f>VLOOKUP(A2685,'[2]AJUSTE DE VALOR AN_11.5_MED_VIG'!$A$6:$I$6297,9,0)</f>
        <v>1.4813072526451614</v>
      </c>
    </row>
    <row r="2686" s="81" customFormat="1" ht="15" customHeight="1">
      <c r="A2686" s="82">
        <v>92392261</v>
      </c>
      <c r="B2686" s="83">
        <v>20</v>
      </c>
      <c r="C2686" s="84" t="s">
        <v>849</v>
      </c>
      <c r="D2686" s="84" t="s">
        <v>849</v>
      </c>
      <c r="E2686" s="84" t="s">
        <v>59</v>
      </c>
      <c r="F2686" s="85">
        <v>1</v>
      </c>
      <c r="G2686" s="86" t="s">
        <v>10103</v>
      </c>
      <c r="H2686" s="86" t="s">
        <v>14</v>
      </c>
      <c r="I2686" s="87">
        <f>VLOOKUP(A2686,'[2]AJUSTE DE VALOR AN_11.5_MED_VIG'!$A$6:$I$6297,9,0)</f>
        <v>4.3071199870686776</v>
      </c>
    </row>
    <row r="2687" s="81" customFormat="1" ht="15" customHeight="1">
      <c r="A2687" s="82">
        <v>90177860</v>
      </c>
      <c r="B2687" s="83">
        <v>20</v>
      </c>
      <c r="C2687" s="84" t="s">
        <v>3656</v>
      </c>
      <c r="D2687" s="84" t="s">
        <v>3657</v>
      </c>
      <c r="E2687" s="84" t="s">
        <v>915</v>
      </c>
      <c r="F2687" s="85">
        <v>1</v>
      </c>
      <c r="G2687" s="86" t="s">
        <v>64</v>
      </c>
      <c r="H2687" s="86" t="s">
        <v>14</v>
      </c>
      <c r="I2687" s="87">
        <f>VLOOKUP(A2687,'[2]AJUSTE DE VALOR AN_11.5_MED_VIG'!$A$6:$I$6297,9,0)</f>
        <v>3.344938979577845</v>
      </c>
    </row>
    <row r="2688" s="81" customFormat="1" ht="15" customHeight="1">
      <c r="A2688" s="82">
        <v>90216636</v>
      </c>
      <c r="B2688" s="83">
        <v>20</v>
      </c>
      <c r="C2688" s="84" t="s">
        <v>1774</v>
      </c>
      <c r="D2688" s="84" t="s">
        <v>1776</v>
      </c>
      <c r="E2688" s="84" t="s">
        <v>78</v>
      </c>
      <c r="F2688" s="85">
        <v>1</v>
      </c>
      <c r="G2688" s="86" t="s">
        <v>10103</v>
      </c>
      <c r="H2688" s="86" t="s">
        <v>14</v>
      </c>
      <c r="I2688" s="87">
        <f>VLOOKUP(A2688,'[2]AJUSTE DE VALOR AN_11.5_MED_VIG'!$A$6:$I$6297,9,0)</f>
        <v>0.9385921052727596</v>
      </c>
    </row>
    <row r="2689" s="81" customFormat="1" ht="15" customHeight="1">
      <c r="A2689" s="82">
        <v>90270150</v>
      </c>
      <c r="B2689" s="83">
        <v>20</v>
      </c>
      <c r="C2689" s="84" t="s">
        <v>2270</v>
      </c>
      <c r="D2689" s="84" t="s">
        <v>2271</v>
      </c>
      <c r="E2689" s="84" t="s">
        <v>50</v>
      </c>
      <c r="F2689" s="85">
        <v>1</v>
      </c>
      <c r="G2689" s="86" t="s">
        <v>64</v>
      </c>
      <c r="H2689" s="86" t="s">
        <v>14</v>
      </c>
      <c r="I2689" s="87">
        <f>VLOOKUP(A2689,'[2]AJUSTE DE VALOR AN_11.5_MED_VIG'!$A$6:$I$6297,9,0)</f>
        <v>1.3033498022834233</v>
      </c>
    </row>
    <row r="2690" s="81" customFormat="1" ht="15" customHeight="1">
      <c r="A2690" s="82">
        <v>90295277</v>
      </c>
      <c r="B2690" s="83">
        <v>20</v>
      </c>
      <c r="C2690" s="84" t="s">
        <v>7311</v>
      </c>
      <c r="D2690" s="84" t="s">
        <v>7312</v>
      </c>
      <c r="E2690" s="84" t="s">
        <v>915</v>
      </c>
      <c r="F2690" s="85">
        <v>1</v>
      </c>
      <c r="G2690" s="86" t="s">
        <v>64</v>
      </c>
      <c r="H2690" s="86" t="s">
        <v>14</v>
      </c>
      <c r="I2690" s="87">
        <f>VLOOKUP(A2690,'[2]AJUSTE DE VALOR AN_11.5_MED_VIG'!$A$6:$I$6297,9,0)</f>
        <v>35.600829421140745</v>
      </c>
    </row>
    <row r="2691" s="81" customFormat="1" ht="15" customHeight="1">
      <c r="A2691" s="82">
        <v>90197305</v>
      </c>
      <c r="B2691" s="83">
        <v>20</v>
      </c>
      <c r="C2691" s="84" t="s">
        <v>9301</v>
      </c>
      <c r="D2691" s="84" t="s">
        <v>9302</v>
      </c>
      <c r="E2691" s="84" t="s">
        <v>2405</v>
      </c>
      <c r="F2691" s="85">
        <v>20</v>
      </c>
      <c r="G2691" s="86" t="s">
        <v>10077</v>
      </c>
      <c r="H2691" s="86" t="s">
        <v>19</v>
      </c>
      <c r="I2691" s="87">
        <f>VLOOKUP(A2691,'[2]AJUSTE DE VALOR AN_11.5_MED_VIG'!$A$6:$I$6297,9,0)</f>
        <v>0.72838201519036994</v>
      </c>
    </row>
    <row r="2692" s="81" customFormat="1" ht="15" customHeight="1">
      <c r="A2692" s="82">
        <v>90819020</v>
      </c>
      <c r="B2692" s="83">
        <v>20</v>
      </c>
      <c r="C2692" s="84" t="s">
        <v>1757</v>
      </c>
      <c r="D2692" s="84" t="s">
        <v>1758</v>
      </c>
      <c r="E2692" s="84" t="s">
        <v>43</v>
      </c>
      <c r="F2692" s="85">
        <v>1</v>
      </c>
      <c r="G2692" s="86" t="s">
        <v>10103</v>
      </c>
      <c r="H2692" s="86" t="s">
        <v>14</v>
      </c>
      <c r="I2692" s="87">
        <f>VLOOKUP(A2692,'[2]AJUSTE DE VALOR AN_11.5_MED_VIG'!$A$6:$I$6297,9,0)</f>
        <v>0.64322394372358616</v>
      </c>
    </row>
    <row r="2693" s="81" customFormat="1" ht="15" customHeight="1">
      <c r="A2693" s="82">
        <v>92417388</v>
      </c>
      <c r="B2693" s="83">
        <v>20</v>
      </c>
      <c r="C2693" s="84" t="s">
        <v>7799</v>
      </c>
      <c r="D2693" s="84" t="s">
        <v>7799</v>
      </c>
      <c r="E2693" s="84" t="s">
        <v>24</v>
      </c>
      <c r="F2693" s="85">
        <v>1</v>
      </c>
      <c r="G2693" s="86" t="s">
        <v>436</v>
      </c>
      <c r="H2693" s="86" t="s">
        <v>14</v>
      </c>
      <c r="I2693" s="87">
        <f>VLOOKUP(A2693,'[2]AJUSTE DE VALOR AN_11.5_MED_VIG'!$A$6:$I$6297,9,0)</f>
        <v>5.8558644845086629</v>
      </c>
    </row>
    <row r="2694" s="81" customFormat="1" ht="15" customHeight="1">
      <c r="A2694" s="82">
        <v>92396240</v>
      </c>
      <c r="B2694" s="83">
        <v>20</v>
      </c>
      <c r="C2694" s="84" t="s">
        <v>8435</v>
      </c>
      <c r="D2694" s="84" t="s">
        <v>8438</v>
      </c>
      <c r="E2694" s="84" t="s">
        <v>327</v>
      </c>
      <c r="F2694" s="85">
        <v>1</v>
      </c>
      <c r="G2694" s="86" t="s">
        <v>10103</v>
      </c>
      <c r="H2694" s="86" t="s">
        <v>14</v>
      </c>
      <c r="I2694" s="87">
        <f>VLOOKUP(A2694,'[2]AJUSTE DE VALOR AN_11.5_MED_VIG'!$A$6:$I$6297,9,0)</f>
        <v>1.5232820705119763</v>
      </c>
    </row>
    <row r="2695" s="81" customFormat="1" ht="15" customHeight="1">
      <c r="A2695" s="82">
        <v>92421962</v>
      </c>
      <c r="B2695" s="83">
        <v>20</v>
      </c>
      <c r="C2695" s="84" t="s">
        <v>3714</v>
      </c>
      <c r="D2695" s="84" t="s">
        <v>3715</v>
      </c>
      <c r="E2695" s="84" t="s">
        <v>271</v>
      </c>
      <c r="F2695" s="85">
        <v>1</v>
      </c>
      <c r="G2695" s="86" t="s">
        <v>10103</v>
      </c>
      <c r="H2695" s="86" t="s">
        <v>14</v>
      </c>
      <c r="I2695" s="87">
        <f>VLOOKUP(A2695,'[2]AJUSTE DE VALOR AN_11.5_MED_VIG'!$A$6:$I$6297,9,0)</f>
        <v>0.15703938871257492</v>
      </c>
    </row>
    <row r="2696" s="81" customFormat="1" ht="15" customHeight="1">
      <c r="A2696" s="82">
        <v>92456634</v>
      </c>
      <c r="B2696" s="83">
        <v>20</v>
      </c>
      <c r="C2696" s="84" t="s">
        <v>8188</v>
      </c>
      <c r="D2696" s="84" t="s">
        <v>8188</v>
      </c>
      <c r="E2696" s="84" t="s">
        <v>39</v>
      </c>
      <c r="F2696" s="85">
        <v>1</v>
      </c>
      <c r="G2696" s="86" t="s">
        <v>10103</v>
      </c>
      <c r="H2696" s="86" t="s">
        <v>14</v>
      </c>
      <c r="I2696" s="87">
        <f>VLOOKUP(A2696,'[2]AJUSTE DE VALOR AN_11.5_MED_VIG'!$A$6:$I$6297,9,0)</f>
        <v>0.64260739054105021</v>
      </c>
    </row>
    <row r="2697" s="81" customFormat="1" ht="15" customHeight="1">
      <c r="A2697" s="82">
        <v>92398383</v>
      </c>
      <c r="B2697" s="83">
        <v>20</v>
      </c>
      <c r="C2697" s="84" t="s">
        <v>3027</v>
      </c>
      <c r="D2697" s="84" t="s">
        <v>3028</v>
      </c>
      <c r="E2697" s="84" t="s">
        <v>150</v>
      </c>
      <c r="F2697" s="85">
        <v>3.5</v>
      </c>
      <c r="G2697" s="86" t="s">
        <v>10077</v>
      </c>
      <c r="H2697" s="86" t="s">
        <v>19</v>
      </c>
      <c r="I2697" s="87">
        <f>VLOOKUP(A2697,'[2]AJUSTE DE VALOR AN_11.5_MED_VIG'!$A$6:$I$6297,9,0)</f>
        <v>8.3754340646706602</v>
      </c>
    </row>
    <row r="2698" s="81" customFormat="1" ht="15" customHeight="1">
      <c r="A2698" s="82">
        <v>92260756</v>
      </c>
      <c r="B2698" s="83">
        <v>20</v>
      </c>
      <c r="C2698" s="84" t="s">
        <v>6097</v>
      </c>
      <c r="D2698" s="84" t="s">
        <v>6098</v>
      </c>
      <c r="E2698" s="84" t="s">
        <v>69</v>
      </c>
      <c r="F2698" s="85">
        <v>240</v>
      </c>
      <c r="G2698" s="86" t="s">
        <v>18</v>
      </c>
      <c r="H2698" s="86" t="s">
        <v>19</v>
      </c>
      <c r="I2698" s="87">
        <f>VLOOKUP(A2698,'[2]AJUSTE DE VALOR AN_11.5_MED_VIG'!$A$6:$I$6297,9,0)</f>
        <v>0.10690270910432687</v>
      </c>
    </row>
    <row r="2699" s="81" customFormat="1" ht="15" customHeight="1">
      <c r="A2699" s="82">
        <v>90312651</v>
      </c>
      <c r="B2699" s="83">
        <v>20</v>
      </c>
      <c r="C2699" s="84" t="s">
        <v>5562</v>
      </c>
      <c r="D2699" s="84" t="s">
        <v>5562</v>
      </c>
      <c r="E2699" s="84" t="s">
        <v>131</v>
      </c>
      <c r="F2699" s="85">
        <v>1</v>
      </c>
      <c r="G2699" s="86" t="s">
        <v>10103</v>
      </c>
      <c r="H2699" s="86" t="s">
        <v>14</v>
      </c>
      <c r="I2699" s="87">
        <f>VLOOKUP(A2699,'[2]AJUSTE DE VALOR AN_11.5_MED_VIG'!$A$6:$I$6297,9,0)</f>
        <v>2.0430789184834128</v>
      </c>
    </row>
    <row r="2700" s="81" customFormat="1" ht="15" customHeight="1">
      <c r="A2700" s="82">
        <v>90236416</v>
      </c>
      <c r="B2700" s="83">
        <v>20</v>
      </c>
      <c r="C2700" s="84" t="s">
        <v>1923</v>
      </c>
      <c r="D2700" s="84" t="s">
        <v>1926</v>
      </c>
      <c r="E2700" s="84" t="s">
        <v>836</v>
      </c>
      <c r="F2700" s="85">
        <v>1</v>
      </c>
      <c r="G2700" s="86" t="s">
        <v>13</v>
      </c>
      <c r="H2700" s="86" t="s">
        <v>14</v>
      </c>
      <c r="I2700" s="87">
        <f>VLOOKUP(A2700,'[2]AJUSTE DE VALOR AN_11.5_MED_VIG'!$A$6:$I$6297,9,0)</f>
        <v>20.778296609888187</v>
      </c>
    </row>
    <row r="2701" s="81" customFormat="1" ht="15" customHeight="1">
      <c r="A2701" s="82">
        <v>90288610</v>
      </c>
      <c r="B2701" s="83">
        <v>20</v>
      </c>
      <c r="C2701" s="84" t="s">
        <v>1054</v>
      </c>
      <c r="D2701" s="84" t="s">
        <v>1060</v>
      </c>
      <c r="E2701" s="84" t="s">
        <v>26</v>
      </c>
      <c r="F2701" s="85">
        <v>1</v>
      </c>
      <c r="G2701" s="86" t="s">
        <v>10103</v>
      </c>
      <c r="H2701" s="86" t="s">
        <v>14</v>
      </c>
      <c r="I2701" s="87">
        <f>VLOOKUP(A2701,'[2]AJUSTE DE VALOR AN_11.5_MED_VIG'!$A$6:$I$6297,9,0)</f>
        <v>3.7057490243558311</v>
      </c>
    </row>
    <row r="2702" s="81" customFormat="1" ht="15" customHeight="1">
      <c r="A2702" s="82">
        <v>90145500</v>
      </c>
      <c r="B2702" s="83">
        <v>20</v>
      </c>
      <c r="C2702" s="84" t="s">
        <v>5232</v>
      </c>
      <c r="D2702" s="84" t="s">
        <v>5233</v>
      </c>
      <c r="E2702" s="84" t="s">
        <v>17</v>
      </c>
      <c r="F2702" s="85">
        <v>1</v>
      </c>
      <c r="G2702" s="86" t="s">
        <v>436</v>
      </c>
      <c r="H2702" s="86" t="s">
        <v>14</v>
      </c>
      <c r="I2702" s="87">
        <f>VLOOKUP(A2702,'[2]AJUSTE DE VALOR AN_11.5_MED_VIG'!$A$6:$I$6297,9,0)</f>
        <v>20.721255706573114</v>
      </c>
    </row>
    <row r="2703" s="81" customFormat="1" ht="15" customHeight="1">
      <c r="A2703" s="82">
        <v>90185781</v>
      </c>
      <c r="B2703" s="83">
        <v>20</v>
      </c>
      <c r="C2703" s="84" t="s">
        <v>3069</v>
      </c>
      <c r="D2703" s="84" t="s">
        <v>3070</v>
      </c>
      <c r="E2703" s="84" t="s">
        <v>146</v>
      </c>
      <c r="F2703" s="85">
        <v>1</v>
      </c>
      <c r="G2703" s="86" t="s">
        <v>158</v>
      </c>
      <c r="H2703" s="86" t="s">
        <v>14</v>
      </c>
      <c r="I2703" s="87">
        <f>VLOOKUP(A2703,'[2]AJUSTE DE VALOR AN_11.5_MED_VIG'!$A$6:$I$6297,9,0)</f>
        <v>1.6182465726728479</v>
      </c>
    </row>
    <row r="2704" s="81" customFormat="1" ht="15" customHeight="1">
      <c r="A2704" s="82">
        <v>92456910</v>
      </c>
      <c r="B2704" s="83">
        <v>20</v>
      </c>
      <c r="C2704" s="84" t="s">
        <v>38</v>
      </c>
      <c r="D2704" s="84" t="s">
        <v>38</v>
      </c>
      <c r="E2704" s="84" t="s">
        <v>39</v>
      </c>
      <c r="F2704" s="85">
        <v>120</v>
      </c>
      <c r="G2704" s="86" t="s">
        <v>18</v>
      </c>
      <c r="H2704" s="86" t="s">
        <v>19</v>
      </c>
      <c r="I2704" s="87">
        <f>VLOOKUP(A2704,'[2]AJUSTE DE VALOR AN_11.5_MED_VIG'!$A$6:$I$6297,9,0)</f>
        <v>0.14463309533527288</v>
      </c>
    </row>
    <row r="2705" s="81" customFormat="1" ht="15" customHeight="1">
      <c r="A2705" s="82">
        <v>90189523</v>
      </c>
      <c r="B2705" s="83">
        <v>20</v>
      </c>
      <c r="C2705" s="84" t="s">
        <v>6551</v>
      </c>
      <c r="D2705" s="84" t="s">
        <v>6552</v>
      </c>
      <c r="E2705" s="84" t="s">
        <v>146</v>
      </c>
      <c r="F2705" s="85">
        <v>1</v>
      </c>
      <c r="G2705" s="86" t="s">
        <v>10103</v>
      </c>
      <c r="H2705" s="86" t="s">
        <v>14</v>
      </c>
      <c r="I2705" s="87">
        <f>VLOOKUP(A2705,'[2]AJUSTE DE VALOR AN_11.5_MED_VIG'!$A$6:$I$6297,9,0)</f>
        <v>6.8317628275986486</v>
      </c>
    </row>
    <row r="2706" s="81" customFormat="1" ht="15" customHeight="1">
      <c r="A2706" s="82">
        <v>92458424</v>
      </c>
      <c r="B2706" s="83">
        <v>20</v>
      </c>
      <c r="C2706" s="84" t="s">
        <v>3487</v>
      </c>
      <c r="D2706" s="84" t="s">
        <v>3487</v>
      </c>
      <c r="E2706" s="84" t="s">
        <v>24</v>
      </c>
      <c r="F2706" s="85">
        <v>1</v>
      </c>
      <c r="G2706" s="86" t="s">
        <v>10103</v>
      </c>
      <c r="H2706" s="86" t="s">
        <v>14</v>
      </c>
      <c r="I2706" s="87">
        <f>VLOOKUP(A2706,'[2]AJUSTE DE VALOR AN_11.5_MED_VIG'!$A$6:$I$6297,9,0)</f>
        <v>0.34125418746806102</v>
      </c>
    </row>
    <row r="2707" s="81" customFormat="1" ht="15" customHeight="1">
      <c r="A2707" s="82">
        <v>90173287</v>
      </c>
      <c r="B2707" s="83">
        <v>20</v>
      </c>
      <c r="C2707" s="84" t="s">
        <v>5093</v>
      </c>
      <c r="D2707" s="84" t="s">
        <v>5094</v>
      </c>
      <c r="E2707" s="84" t="s">
        <v>244</v>
      </c>
      <c r="F2707" s="85">
        <v>1</v>
      </c>
      <c r="G2707" s="86" t="s">
        <v>10103</v>
      </c>
      <c r="H2707" s="86" t="s">
        <v>14</v>
      </c>
      <c r="I2707" s="87">
        <f>VLOOKUP(A2707,'[2]AJUSTE DE VALOR AN_11.5_MED_VIG'!$A$6:$I$6297,9,0)</f>
        <v>0.28420283717695044</v>
      </c>
    </row>
    <row r="2708" s="81" customFormat="1" ht="15" customHeight="1">
      <c r="A2708" s="82">
        <v>92382002</v>
      </c>
      <c r="B2708" s="83">
        <v>20</v>
      </c>
      <c r="C2708" s="84" t="s">
        <v>4603</v>
      </c>
      <c r="D2708" s="84" t="s">
        <v>4604</v>
      </c>
      <c r="E2708" s="84" t="s">
        <v>34</v>
      </c>
      <c r="F2708" s="85">
        <v>1</v>
      </c>
      <c r="G2708" s="86" t="s">
        <v>10103</v>
      </c>
      <c r="H2708" s="86" t="s">
        <v>14</v>
      </c>
      <c r="I2708" s="87">
        <f>VLOOKUP(A2708,'[2]AJUSTE DE VALOR AN_11.5_MED_VIG'!$A$6:$I$6297,9,0)</f>
        <v>1.0198743043078951</v>
      </c>
    </row>
    <row r="2709" s="81" customFormat="1" ht="15" customHeight="1">
      <c r="A2709" s="82">
        <v>90173210</v>
      </c>
      <c r="B2709" s="83">
        <v>20</v>
      </c>
      <c r="C2709" s="84" t="s">
        <v>3587</v>
      </c>
      <c r="D2709" s="84" t="s">
        <v>3588</v>
      </c>
      <c r="E2709" s="84" t="s">
        <v>244</v>
      </c>
      <c r="F2709" s="85">
        <v>1</v>
      </c>
      <c r="G2709" s="86" t="s">
        <v>436</v>
      </c>
      <c r="H2709" s="86" t="s">
        <v>14</v>
      </c>
      <c r="I2709" s="87">
        <f>VLOOKUP(A2709,'[2]AJUSTE DE VALOR AN_11.5_MED_VIG'!$A$6:$I$6297,9,0)</f>
        <v>1.3597648986316582</v>
      </c>
    </row>
    <row r="2710" s="81" customFormat="1" ht="15" customHeight="1">
      <c r="A2710" s="82">
        <v>90278399</v>
      </c>
      <c r="B2710" s="83">
        <v>20</v>
      </c>
      <c r="C2710" s="84" t="s">
        <v>9036</v>
      </c>
      <c r="D2710" s="84" t="s">
        <v>9037</v>
      </c>
      <c r="E2710" s="84" t="s">
        <v>7553</v>
      </c>
      <c r="F2710" s="85">
        <v>400</v>
      </c>
      <c r="G2710" s="86" t="s">
        <v>10077</v>
      </c>
      <c r="H2710" s="86" t="s">
        <v>19</v>
      </c>
      <c r="I2710" s="87">
        <f>VLOOKUP(A2710,'[2]AJUSTE DE VALOR AN_11.5_MED_VIG'!$A$6:$I$6297,9,0)</f>
        <v>0.22662714839954715</v>
      </c>
    </row>
    <row r="2711" s="81" customFormat="1" ht="15" customHeight="1">
      <c r="A2711" s="82">
        <v>90248660</v>
      </c>
      <c r="B2711" s="83">
        <v>20</v>
      </c>
      <c r="C2711" s="84" t="s">
        <v>3633</v>
      </c>
      <c r="D2711" s="84" t="s">
        <v>3633</v>
      </c>
      <c r="E2711" s="84" t="s">
        <v>1182</v>
      </c>
      <c r="F2711" s="85">
        <v>1</v>
      </c>
      <c r="G2711" s="86" t="s">
        <v>10103</v>
      </c>
      <c r="H2711" s="86" t="s">
        <v>14</v>
      </c>
      <c r="I2711" s="87">
        <f>VLOOKUP(A2711,'[2]AJUSTE DE VALOR AN_11.5_MED_VIG'!$A$6:$I$6297,9,0)</f>
        <v>2.4863695264301975</v>
      </c>
    </row>
    <row r="2712" s="81" customFormat="1" ht="15" customHeight="1">
      <c r="A2712" s="82">
        <v>90139062</v>
      </c>
      <c r="B2712" s="83">
        <v>20</v>
      </c>
      <c r="C2712" s="84" t="s">
        <v>6163</v>
      </c>
      <c r="D2712" s="84" t="s">
        <v>6164</v>
      </c>
      <c r="E2712" s="84" t="s">
        <v>703</v>
      </c>
      <c r="F2712" s="85">
        <v>1</v>
      </c>
      <c r="G2712" s="86" t="s">
        <v>10103</v>
      </c>
      <c r="H2712" s="86" t="s">
        <v>14</v>
      </c>
      <c r="I2712" s="87">
        <f>VLOOKUP(A2712,'[2]AJUSTE DE VALOR AN_11.5_MED_VIG'!$A$6:$I$6297,9,0)</f>
        <v>2.5452442429181952</v>
      </c>
    </row>
    <row r="2713" s="81" customFormat="1" ht="15" customHeight="1">
      <c r="A2713" s="82">
        <v>90283538</v>
      </c>
      <c r="B2713" s="83">
        <v>20</v>
      </c>
      <c r="C2713" s="84" t="s">
        <v>1054</v>
      </c>
      <c r="D2713" s="84" t="s">
        <v>1066</v>
      </c>
      <c r="E2713" s="84" t="s">
        <v>26</v>
      </c>
      <c r="F2713" s="85">
        <v>1</v>
      </c>
      <c r="G2713" s="86" t="s">
        <v>10036</v>
      </c>
      <c r="H2713" s="86" t="s">
        <v>14</v>
      </c>
      <c r="I2713" s="87">
        <f>VLOOKUP(A2713,'[2]AJUSTE DE VALOR AN_11.5_MED_VIG'!$A$6:$I$6297,9,0)</f>
        <v>33.933697180421973</v>
      </c>
    </row>
    <row r="2714" s="81" customFormat="1" ht="15" customHeight="1">
      <c r="A2714" s="82">
        <v>90177843</v>
      </c>
      <c r="B2714" s="83">
        <v>20</v>
      </c>
      <c r="C2714" s="84" t="s">
        <v>9268</v>
      </c>
      <c r="D2714" s="84" t="s">
        <v>9269</v>
      </c>
      <c r="E2714" s="84" t="s">
        <v>915</v>
      </c>
      <c r="F2714" s="85">
        <v>1</v>
      </c>
      <c r="G2714" s="86" t="s">
        <v>64</v>
      </c>
      <c r="H2714" s="86" t="s">
        <v>14</v>
      </c>
      <c r="I2714" s="87">
        <f>VLOOKUP(A2714,'[2]AJUSTE DE VALOR AN_11.5_MED_VIG'!$A$6:$I$6297,9,0)</f>
        <v>3.3920507961916182</v>
      </c>
    </row>
    <row r="2715" s="81" customFormat="1" ht="15" customHeight="1">
      <c r="A2715" s="82">
        <v>90171128</v>
      </c>
      <c r="B2715" s="83">
        <v>20</v>
      </c>
      <c r="C2715" s="84" t="s">
        <v>3735</v>
      </c>
      <c r="D2715" s="84" t="s">
        <v>3735</v>
      </c>
      <c r="E2715" s="84" t="s">
        <v>244</v>
      </c>
      <c r="F2715" s="85">
        <v>1</v>
      </c>
      <c r="G2715" s="86" t="s">
        <v>10103</v>
      </c>
      <c r="H2715" s="86" t="s">
        <v>14</v>
      </c>
      <c r="I2715" s="87">
        <f>VLOOKUP(A2715,'[2]AJUSTE DE VALOR AN_11.5_MED_VIG'!$A$6:$I$6297,9,0)</f>
        <v>1.1421402795180722</v>
      </c>
    </row>
    <row r="2716" s="81" customFormat="1" ht="15" customHeight="1">
      <c r="A2716" s="82">
        <v>92413730</v>
      </c>
      <c r="B2716" s="83">
        <v>20</v>
      </c>
      <c r="C2716" s="84" t="s">
        <v>6237</v>
      </c>
      <c r="D2716" s="84" t="s">
        <v>6239</v>
      </c>
      <c r="E2716" s="84" t="s">
        <v>492</v>
      </c>
      <c r="F2716" s="85">
        <v>1</v>
      </c>
      <c r="G2716" s="86" t="s">
        <v>10103</v>
      </c>
      <c r="H2716" s="86" t="s">
        <v>14</v>
      </c>
      <c r="I2716" s="87">
        <f>VLOOKUP(A2716,'[2]AJUSTE DE VALOR AN_11.5_MED_VIG'!$A$6:$I$6297,9,0)</f>
        <v>1.1164382746158454</v>
      </c>
    </row>
    <row r="2717" s="81" customFormat="1" ht="15" customHeight="1">
      <c r="A2717" s="82">
        <v>90193776</v>
      </c>
      <c r="B2717" s="83">
        <v>20</v>
      </c>
      <c r="C2717" s="84" t="s">
        <v>4662</v>
      </c>
      <c r="D2717" s="84" t="s">
        <v>4663</v>
      </c>
      <c r="E2717" s="84" t="s">
        <v>504</v>
      </c>
      <c r="F2717" s="85">
        <v>1</v>
      </c>
      <c r="G2717" s="86" t="s">
        <v>64</v>
      </c>
      <c r="H2717" s="86" t="s">
        <v>14</v>
      </c>
      <c r="I2717" s="87">
        <f>VLOOKUP(A2717,'[2]AJUSTE DE VALOR AN_11.5_MED_VIG'!$A$6:$I$6297,9,0)</f>
        <v>0.95794027114670688</v>
      </c>
    </row>
    <row r="2718" s="81" customFormat="1" ht="15" customHeight="1">
      <c r="A2718" s="82">
        <v>92414818</v>
      </c>
      <c r="B2718" s="83">
        <v>20</v>
      </c>
      <c r="C2718" s="84" t="s">
        <v>5171</v>
      </c>
      <c r="D2718" s="84" t="s">
        <v>5172</v>
      </c>
      <c r="E2718" s="84" t="s">
        <v>78</v>
      </c>
      <c r="F2718" s="85">
        <v>1</v>
      </c>
      <c r="G2718" s="86" t="s">
        <v>10103</v>
      </c>
      <c r="H2718" s="86" t="s">
        <v>14</v>
      </c>
      <c r="I2718" s="87">
        <f>VLOOKUP(A2718,'[2]AJUSTE DE VALOR AN_11.5_MED_VIG'!$A$6:$I$6297,9,0)</f>
        <v>1.8436345817568869</v>
      </c>
    </row>
    <row r="2719" s="81" customFormat="1" ht="15" customHeight="1">
      <c r="A2719" s="82">
        <v>90875036</v>
      </c>
      <c r="B2719" s="83">
        <v>20</v>
      </c>
      <c r="C2719" s="84" t="s">
        <v>5590</v>
      </c>
      <c r="D2719" s="84" t="s">
        <v>5590</v>
      </c>
      <c r="E2719" s="84" t="s">
        <v>244</v>
      </c>
      <c r="F2719" s="85">
        <v>1</v>
      </c>
      <c r="G2719" s="86" t="s">
        <v>64</v>
      </c>
      <c r="H2719" s="86" t="s">
        <v>14</v>
      </c>
      <c r="I2719" s="87">
        <f>VLOOKUP(A2719,'[2]AJUSTE DE VALOR AN_11.5_MED_VIG'!$A$6:$I$6297,9,0)</f>
        <v>0.44648568646795228</v>
      </c>
    </row>
    <row r="2720" s="81" customFormat="1" ht="15" customHeight="1">
      <c r="A2720" s="82">
        <v>90874013</v>
      </c>
      <c r="B2720" s="83">
        <v>20</v>
      </c>
      <c r="C2720" s="84" t="s">
        <v>2006</v>
      </c>
      <c r="D2720" s="84" t="s">
        <v>2007</v>
      </c>
      <c r="E2720" s="84" t="s">
        <v>43</v>
      </c>
      <c r="F2720" s="85">
        <v>30</v>
      </c>
      <c r="G2720" s="86" t="s">
        <v>10077</v>
      </c>
      <c r="H2720" s="86" t="s">
        <v>19</v>
      </c>
      <c r="I2720" s="87">
        <f>VLOOKUP(A2720,'[2]AJUSTE DE VALOR AN_11.5_MED_VIG'!$A$6:$I$6297,9,0)</f>
        <v>0.78497226900468831</v>
      </c>
    </row>
    <row r="2721" s="81" customFormat="1" ht="15" customHeight="1">
      <c r="A2721" s="82">
        <v>90196600</v>
      </c>
      <c r="B2721" s="83">
        <v>20</v>
      </c>
      <c r="C2721" s="84" t="s">
        <v>3240</v>
      </c>
      <c r="D2721" s="84" t="s">
        <v>3241</v>
      </c>
      <c r="E2721" s="84" t="s">
        <v>720</v>
      </c>
      <c r="F2721" s="85">
        <v>1</v>
      </c>
      <c r="G2721" s="86" t="s">
        <v>64</v>
      </c>
      <c r="H2721" s="86" t="s">
        <v>14</v>
      </c>
      <c r="I2721" s="87">
        <f>VLOOKUP(A2721,'[2]AJUSTE DE VALOR AN_11.5_MED_VIG'!$A$6:$I$6297,9,0)</f>
        <v>1.2720190485718565</v>
      </c>
    </row>
    <row r="2722" s="81" customFormat="1" ht="15" customHeight="1">
      <c r="A2722" s="82">
        <v>92423949</v>
      </c>
      <c r="B2722" s="83">
        <v>20</v>
      </c>
      <c r="C2722" s="84" t="s">
        <v>9056</v>
      </c>
      <c r="D2722" s="84" t="s">
        <v>9057</v>
      </c>
      <c r="E2722" s="84" t="s">
        <v>806</v>
      </c>
      <c r="F2722" s="85">
        <v>1</v>
      </c>
      <c r="G2722" s="86" t="s">
        <v>10103</v>
      </c>
      <c r="H2722" s="86" t="s">
        <v>14</v>
      </c>
      <c r="I2722" s="87">
        <f>VLOOKUP(A2722,'[2]AJUSTE DE VALOR AN_11.5_MED_VIG'!$A$6:$I$6297,9,0)</f>
        <v>0.6438614937215571</v>
      </c>
    </row>
    <row r="2723" s="81" customFormat="1" ht="15" customHeight="1">
      <c r="A2723" s="82">
        <v>90294327</v>
      </c>
      <c r="B2723" s="83">
        <v>20</v>
      </c>
      <c r="C2723" s="84" t="s">
        <v>6603</v>
      </c>
      <c r="D2723" s="84" t="s">
        <v>6607</v>
      </c>
      <c r="E2723" s="84" t="s">
        <v>229</v>
      </c>
      <c r="F2723" s="85">
        <v>1</v>
      </c>
      <c r="G2723" s="86" t="s">
        <v>10103</v>
      </c>
      <c r="H2723" s="86" t="s">
        <v>14</v>
      </c>
      <c r="I2723" s="87">
        <f>VLOOKUP(A2723,'[2]AJUSTE DE VALOR AN_11.5_MED_VIG'!$A$6:$I$6297,9,0)</f>
        <v>0.22729793447760097</v>
      </c>
    </row>
    <row r="2724" s="81" customFormat="1" ht="15" customHeight="1">
      <c r="A2724" s="82">
        <v>92452744</v>
      </c>
      <c r="B2724" s="83">
        <v>20</v>
      </c>
      <c r="C2724" s="84" t="s">
        <v>362</v>
      </c>
      <c r="D2724" s="84" t="s">
        <v>363</v>
      </c>
      <c r="E2724" s="84" t="s">
        <v>31</v>
      </c>
      <c r="F2724" s="85">
        <v>1</v>
      </c>
      <c r="G2724" s="86" t="s">
        <v>10103</v>
      </c>
      <c r="H2724" s="86" t="s">
        <v>14</v>
      </c>
      <c r="I2724" s="87">
        <f>VLOOKUP(A2724,'[2]AJUSTE DE VALOR AN_11.5_MED_VIG'!$A$6:$I$6297,9,0)</f>
        <v>0.39256046195893013</v>
      </c>
    </row>
    <row r="2725" s="81" customFormat="1" ht="15" customHeight="1">
      <c r="A2725" s="82">
        <v>90248961</v>
      </c>
      <c r="B2725" s="83">
        <v>20</v>
      </c>
      <c r="C2725" s="84" t="s">
        <v>8282</v>
      </c>
      <c r="D2725" s="84" t="s">
        <v>8283</v>
      </c>
      <c r="E2725" s="84" t="s">
        <v>247</v>
      </c>
      <c r="F2725" s="85">
        <v>1</v>
      </c>
      <c r="G2725" s="86" t="s">
        <v>13</v>
      </c>
      <c r="H2725" s="86" t="s">
        <v>14</v>
      </c>
      <c r="I2725" s="87">
        <f>VLOOKUP(A2725,'[2]AJUSTE DE VALOR AN_11.5_MED_VIG'!$A$6:$I$6297,9,0)</f>
        <v>5.5352346365472895</v>
      </c>
    </row>
    <row r="2726" s="81" customFormat="1" ht="15" customHeight="1">
      <c r="A2726" s="82">
        <v>90143108</v>
      </c>
      <c r="B2726" s="83">
        <v>20</v>
      </c>
      <c r="C2726" s="84" t="s">
        <v>582</v>
      </c>
      <c r="D2726" s="84" t="s">
        <v>582</v>
      </c>
      <c r="E2726" s="84" t="s">
        <v>17</v>
      </c>
      <c r="F2726" s="85">
        <v>1</v>
      </c>
      <c r="G2726" s="86" t="s">
        <v>10103</v>
      </c>
      <c r="H2726" s="86" t="s">
        <v>14</v>
      </c>
      <c r="I2726" s="87">
        <f>VLOOKUP(A2726,'[2]AJUSTE DE VALOR AN_11.5_MED_VIG'!$A$6:$I$6297,9,0)</f>
        <v>5.5351249830964377</v>
      </c>
    </row>
    <row r="2727" s="81" customFormat="1" ht="15" customHeight="1">
      <c r="A2727" s="82">
        <v>91426014</v>
      </c>
      <c r="B2727" s="83">
        <v>20</v>
      </c>
      <c r="C2727" s="84" t="s">
        <v>2299</v>
      </c>
      <c r="D2727" s="84" t="s">
        <v>2300</v>
      </c>
      <c r="E2727" s="84" t="s">
        <v>17</v>
      </c>
      <c r="F2727" s="85">
        <v>1</v>
      </c>
      <c r="G2727" s="86" t="s">
        <v>10103</v>
      </c>
      <c r="H2727" s="86" t="s">
        <v>14</v>
      </c>
      <c r="I2727" s="87">
        <f>VLOOKUP(A2727,'[2]AJUSTE DE VALOR AN_11.5_MED_VIG'!$A$6:$I$6297,9,0)</f>
        <v>0.80942405103801207</v>
      </c>
    </row>
    <row r="2728" s="81" customFormat="1" ht="15" customHeight="1">
      <c r="A2728" s="82">
        <v>90289889</v>
      </c>
      <c r="B2728" s="83">
        <v>20</v>
      </c>
      <c r="C2728" s="84" t="s">
        <v>8952</v>
      </c>
      <c r="D2728" s="84" t="s">
        <v>8956</v>
      </c>
      <c r="E2728" s="84" t="s">
        <v>247</v>
      </c>
      <c r="F2728" s="85">
        <v>1</v>
      </c>
      <c r="G2728" s="86" t="s">
        <v>10036</v>
      </c>
      <c r="H2728" s="86" t="s">
        <v>14</v>
      </c>
      <c r="I2728" s="87">
        <f>VLOOKUP(A2728,'[2]AJUSTE DE VALOR AN_11.5_MED_VIG'!$A$6:$I$6297,9,0)</f>
        <v>9.931090543922263</v>
      </c>
    </row>
    <row r="2729" s="81" customFormat="1" ht="15" customHeight="1">
      <c r="A2729" s="82">
        <v>90522109</v>
      </c>
      <c r="B2729" s="83">
        <v>20</v>
      </c>
      <c r="C2729" s="84" t="s">
        <v>3430</v>
      </c>
      <c r="D2729" s="84" t="s">
        <v>3431</v>
      </c>
      <c r="E2729" s="84" t="s">
        <v>956</v>
      </c>
      <c r="F2729" s="85">
        <v>25</v>
      </c>
      <c r="G2729" s="86" t="s">
        <v>10077</v>
      </c>
      <c r="H2729" s="86" t="s">
        <v>19</v>
      </c>
      <c r="I2729" s="87">
        <f>VLOOKUP(A2729,'[2]AJUSTE DE VALOR AN_11.5_MED_VIG'!$A$6:$I$6297,9,0)</f>
        <v>0.67526937146407229</v>
      </c>
    </row>
    <row r="2730" s="81" customFormat="1" ht="15" customHeight="1">
      <c r="A2730" s="82">
        <v>92380468</v>
      </c>
      <c r="B2730" s="83">
        <v>20</v>
      </c>
      <c r="C2730" s="84" t="s">
        <v>5234</v>
      </c>
      <c r="D2730" s="84" t="s">
        <v>5236</v>
      </c>
      <c r="E2730" s="84" t="s">
        <v>169</v>
      </c>
      <c r="F2730" s="85">
        <v>1</v>
      </c>
      <c r="G2730" s="86" t="s">
        <v>436</v>
      </c>
      <c r="H2730" s="86" t="s">
        <v>14</v>
      </c>
      <c r="I2730" s="87">
        <f>VLOOKUP(A2730,'[2]AJUSTE DE VALOR AN_11.5_MED_VIG'!$A$6:$I$6297,9,0)</f>
        <v>33.075390504807196</v>
      </c>
    </row>
    <row r="2731" s="81" customFormat="1" ht="15" customHeight="1">
      <c r="A2731" s="85">
        <v>92452485</v>
      </c>
      <c r="B2731" s="83">
        <v>20</v>
      </c>
      <c r="C2731" s="84" t="s">
        <v>9743</v>
      </c>
      <c r="D2731" s="84" t="s">
        <v>9744</v>
      </c>
      <c r="E2731" s="84" t="s">
        <v>2405</v>
      </c>
      <c r="F2731" s="85">
        <v>1</v>
      </c>
      <c r="G2731" s="86" t="s">
        <v>10103</v>
      </c>
      <c r="H2731" s="86" t="s">
        <v>14</v>
      </c>
      <c r="I2731" s="87">
        <f>VLOOKUP(A2731,'[2]AJUSTE DE VALOR AN_11.5_MED_VIG'!$A$6:$I$6297,9,0)</f>
        <v>0.66571650053631293</v>
      </c>
    </row>
    <row r="2732" s="81" customFormat="1" ht="15" customHeight="1">
      <c r="A2732" s="82">
        <v>92253032</v>
      </c>
      <c r="B2732" s="83">
        <v>20</v>
      </c>
      <c r="C2732" s="84" t="s">
        <v>8889</v>
      </c>
      <c r="D2732" s="84" t="s">
        <v>8889</v>
      </c>
      <c r="E2732" s="84" t="s">
        <v>502</v>
      </c>
      <c r="F2732" s="85">
        <v>1</v>
      </c>
      <c r="G2732" s="86" t="s">
        <v>64</v>
      </c>
      <c r="H2732" s="86" t="s">
        <v>14</v>
      </c>
      <c r="I2732" s="87">
        <f>VLOOKUP(A2732,'[2]AJUSTE DE VALOR AN_11.5_MED_VIG'!$A$6:$I$6297,9,0)</f>
        <v>0.59001448653242239</v>
      </c>
    </row>
    <row r="2733" s="81" customFormat="1" ht="15" customHeight="1">
      <c r="A2733" s="82">
        <v>92397433</v>
      </c>
      <c r="B2733" s="83">
        <v>20</v>
      </c>
      <c r="C2733" s="84" t="s">
        <v>2009</v>
      </c>
      <c r="D2733" s="84" t="s">
        <v>2010</v>
      </c>
      <c r="E2733" s="84" t="s">
        <v>17</v>
      </c>
      <c r="F2733" s="85">
        <v>30</v>
      </c>
      <c r="G2733" s="86" t="s">
        <v>10077</v>
      </c>
      <c r="H2733" s="86" t="s">
        <v>19</v>
      </c>
      <c r="I2733" s="87">
        <f>VLOOKUP(A2733,'[2]AJUSTE DE VALOR AN_11.5_MED_VIG'!$A$6:$I$6297,9,0)</f>
        <v>0.55040132813853793</v>
      </c>
    </row>
    <row r="2734" s="81" customFormat="1" ht="15" customHeight="1">
      <c r="A2734" s="82">
        <v>92411533</v>
      </c>
      <c r="B2734" s="83">
        <v>20</v>
      </c>
      <c r="C2734" s="84" t="s">
        <v>7215</v>
      </c>
      <c r="D2734" s="84" t="s">
        <v>7216</v>
      </c>
      <c r="E2734" s="84" t="s">
        <v>17</v>
      </c>
      <c r="F2734" s="85">
        <v>1</v>
      </c>
      <c r="G2734" s="86" t="s">
        <v>10036</v>
      </c>
      <c r="H2734" s="86" t="s">
        <v>14</v>
      </c>
      <c r="I2734" s="87">
        <f>VLOOKUP(A2734,'[2]AJUSTE DE VALOR AN_11.5_MED_VIG'!$A$6:$I$6297,9,0)</f>
        <v>12.376975934548957</v>
      </c>
    </row>
    <row r="2735" s="81" customFormat="1" ht="15" customHeight="1">
      <c r="A2735" s="82">
        <v>90171551</v>
      </c>
      <c r="B2735" s="83">
        <v>20</v>
      </c>
      <c r="C2735" s="84" t="s">
        <v>5246</v>
      </c>
      <c r="D2735" s="84" t="s">
        <v>5248</v>
      </c>
      <c r="E2735" s="84" t="s">
        <v>244</v>
      </c>
      <c r="F2735" s="85">
        <v>1</v>
      </c>
      <c r="G2735" s="86" t="s">
        <v>10103</v>
      </c>
      <c r="H2735" s="86" t="s">
        <v>14</v>
      </c>
      <c r="I2735" s="87">
        <f>VLOOKUP(A2735,'[2]AJUSTE DE VALOR AN_11.5_MED_VIG'!$A$6:$I$6297,9,0)</f>
        <v>7.5927341421594878</v>
      </c>
    </row>
    <row r="2736" s="81" customFormat="1" ht="15" customHeight="1">
      <c r="A2736" s="82">
        <v>90180097</v>
      </c>
      <c r="B2736" s="83">
        <v>20</v>
      </c>
      <c r="C2736" s="84" t="s">
        <v>4606</v>
      </c>
      <c r="D2736" s="84" t="s">
        <v>4607</v>
      </c>
      <c r="E2736" s="84" t="s">
        <v>24</v>
      </c>
      <c r="F2736" s="85">
        <v>1</v>
      </c>
      <c r="G2736" s="86" t="s">
        <v>10103</v>
      </c>
      <c r="H2736" s="86" t="s">
        <v>14</v>
      </c>
      <c r="I2736" s="87">
        <f>VLOOKUP(A2736,'[2]AJUSTE DE VALOR AN_11.5_MED_VIG'!$A$6:$I$6297,9,0)</f>
        <v>0.7447370797097097</v>
      </c>
    </row>
    <row r="2737" s="81" customFormat="1" ht="15" customHeight="1">
      <c r="A2737" s="82">
        <v>90125657</v>
      </c>
      <c r="B2737" s="83">
        <v>20</v>
      </c>
      <c r="C2737" s="84" t="s">
        <v>1269</v>
      </c>
      <c r="D2737" s="84" t="s">
        <v>1270</v>
      </c>
      <c r="E2737" s="84" t="s">
        <v>50</v>
      </c>
      <c r="F2737" s="85">
        <v>1</v>
      </c>
      <c r="G2737" s="86" t="s">
        <v>158</v>
      </c>
      <c r="H2737" s="86" t="s">
        <v>14</v>
      </c>
      <c r="I2737" s="87">
        <f>VLOOKUP(A2737,'[2]AJUSTE DE VALOR AN_11.5_MED_VIG'!$A$6:$I$6297,9,0)</f>
        <v>0.27050484150239751</v>
      </c>
    </row>
    <row r="2738" s="81" customFormat="1" ht="15" customHeight="1">
      <c r="A2738" s="82">
        <v>90249267</v>
      </c>
      <c r="B2738" s="83">
        <v>20</v>
      </c>
      <c r="C2738" s="84" t="s">
        <v>3171</v>
      </c>
      <c r="D2738" s="84" t="s">
        <v>3172</v>
      </c>
      <c r="E2738" s="84" t="s">
        <v>247</v>
      </c>
      <c r="F2738" s="85">
        <v>1</v>
      </c>
      <c r="G2738" s="86" t="s">
        <v>64</v>
      </c>
      <c r="H2738" s="86" t="s">
        <v>14</v>
      </c>
      <c r="I2738" s="87">
        <f>VLOOKUP(A2738,'[2]AJUSTE DE VALOR AN_11.5_MED_VIG'!$A$6:$I$6297,9,0)</f>
        <v>1.9629923589071865</v>
      </c>
    </row>
    <row r="2739" s="81" customFormat="1" ht="15" customHeight="1">
      <c r="A2739" s="82">
        <v>92423205</v>
      </c>
      <c r="B2739" s="83">
        <v>20</v>
      </c>
      <c r="C2739" s="84" t="s">
        <v>6635</v>
      </c>
      <c r="D2739" s="84" t="s">
        <v>6636</v>
      </c>
      <c r="E2739" s="84" t="s">
        <v>69</v>
      </c>
      <c r="F2739" s="85">
        <v>1</v>
      </c>
      <c r="G2739" s="86" t="s">
        <v>10103</v>
      </c>
      <c r="H2739" s="86" t="s">
        <v>14</v>
      </c>
      <c r="I2739" s="87">
        <f>VLOOKUP(A2739,'[2]AJUSTE DE VALOR AN_11.5_MED_VIG'!$A$6:$I$6297,9,0)</f>
        <v>0.42117781785063446</v>
      </c>
    </row>
    <row r="2740" s="81" customFormat="1" ht="15" customHeight="1">
      <c r="A2740" s="82">
        <v>90153782</v>
      </c>
      <c r="B2740" s="83">
        <v>20</v>
      </c>
      <c r="C2740" s="84" t="s">
        <v>4943</v>
      </c>
      <c r="D2740" s="84" t="s">
        <v>4946</v>
      </c>
      <c r="E2740" s="84" t="s">
        <v>39</v>
      </c>
      <c r="F2740" s="85">
        <v>1</v>
      </c>
      <c r="G2740" s="86" t="s">
        <v>10103</v>
      </c>
      <c r="H2740" s="86" t="s">
        <v>14</v>
      </c>
      <c r="I2740" s="87">
        <f>VLOOKUP(A2740,'[2]AJUSTE DE VALOR AN_11.5_MED_VIG'!$A$6:$I$6297,9,0)</f>
        <v>1.2253532569422789</v>
      </c>
    </row>
    <row r="2741" s="81" customFormat="1" ht="15" customHeight="1">
      <c r="A2741" s="82">
        <v>90283848</v>
      </c>
      <c r="B2741" s="83">
        <v>20</v>
      </c>
      <c r="C2741" s="84" t="s">
        <v>1425</v>
      </c>
      <c r="D2741" s="84" t="s">
        <v>1425</v>
      </c>
      <c r="E2741" s="84" t="s">
        <v>792</v>
      </c>
      <c r="F2741" s="85">
        <v>1</v>
      </c>
      <c r="G2741" s="86" t="s">
        <v>64</v>
      </c>
      <c r="H2741" s="86" t="s">
        <v>14</v>
      </c>
      <c r="I2741" s="87">
        <f>VLOOKUP(A2741,'[2]AJUSTE DE VALOR AN_11.5_MED_VIG'!$A$6:$I$6297,9,0)</f>
        <v>2.7195370917954222</v>
      </c>
    </row>
    <row r="2742" s="81" customFormat="1" ht="15" customHeight="1">
      <c r="A2742" s="82">
        <v>90181018</v>
      </c>
      <c r="B2742" s="83">
        <v>20</v>
      </c>
      <c r="C2742" s="84" t="s">
        <v>3694</v>
      </c>
      <c r="D2742" s="84" t="s">
        <v>3695</v>
      </c>
      <c r="E2742" s="84" t="s">
        <v>69</v>
      </c>
      <c r="F2742" s="85">
        <v>30</v>
      </c>
      <c r="G2742" s="86" t="s">
        <v>10077</v>
      </c>
      <c r="H2742" s="86" t="s">
        <v>19</v>
      </c>
      <c r="I2742" s="87">
        <f>VLOOKUP(A2742,'[2]AJUSTE DE VALOR AN_11.5_MED_VIG'!$A$6:$I$6297,9,0)</f>
        <v>0.46286504591594096</v>
      </c>
    </row>
    <row r="2743" s="81" customFormat="1" ht="15" customHeight="1">
      <c r="A2743" s="82">
        <v>90225783</v>
      </c>
      <c r="B2743" s="83">
        <v>20</v>
      </c>
      <c r="C2743" s="84" t="s">
        <v>8607</v>
      </c>
      <c r="D2743" s="84" t="s">
        <v>8608</v>
      </c>
      <c r="E2743" s="84" t="s">
        <v>26</v>
      </c>
      <c r="F2743" s="85">
        <v>45</v>
      </c>
      <c r="G2743" s="86" t="s">
        <v>10077</v>
      </c>
      <c r="H2743" s="86" t="s">
        <v>19</v>
      </c>
      <c r="I2743" s="87">
        <f>VLOOKUP(A2743,'[2]AJUSTE DE VALOR AN_11.5_MED_VIG'!$A$6:$I$6297,9,0)</f>
        <v>0.30575897084200004</v>
      </c>
    </row>
    <row r="2744" s="81" customFormat="1" ht="15" customHeight="1">
      <c r="A2744" s="82">
        <v>90126823</v>
      </c>
      <c r="B2744" s="83">
        <v>20</v>
      </c>
      <c r="C2744" s="84" t="s">
        <v>8208</v>
      </c>
      <c r="D2744" s="84" t="s">
        <v>8208</v>
      </c>
      <c r="E2744" s="84" t="s">
        <v>21</v>
      </c>
      <c r="F2744" s="85">
        <v>300</v>
      </c>
      <c r="G2744" s="86" t="s">
        <v>10116</v>
      </c>
      <c r="H2744" s="86" t="s">
        <v>19</v>
      </c>
      <c r="I2744" s="87">
        <f>VLOOKUP(A2744,'[2]AJUSTE DE VALOR AN_11.5_MED_VIG'!$A$6:$I$6297,9,0)</f>
        <v>2.7246026501316075e-002</v>
      </c>
    </row>
    <row r="2745" s="81" customFormat="1" ht="15" customHeight="1">
      <c r="A2745" s="82">
        <v>90135458</v>
      </c>
      <c r="B2745" s="83">
        <v>20</v>
      </c>
      <c r="C2745" s="84" t="s">
        <v>3551</v>
      </c>
      <c r="D2745" s="84" t="s">
        <v>3552</v>
      </c>
      <c r="E2745" s="84" t="s">
        <v>207</v>
      </c>
      <c r="F2745" s="85">
        <v>1</v>
      </c>
      <c r="G2745" s="86" t="s">
        <v>64</v>
      </c>
      <c r="H2745" s="86" t="s">
        <v>14</v>
      </c>
      <c r="I2745" s="87">
        <f>VLOOKUP(A2745,'[2]AJUSTE DE VALOR AN_11.5_MED_VIG'!$A$6:$I$6297,9,0)</f>
        <v>0.89033588887778825</v>
      </c>
    </row>
    <row r="2746" s="81" customFormat="1" ht="15" customHeight="1">
      <c r="A2746" s="82">
        <v>91513057</v>
      </c>
      <c r="B2746" s="83">
        <v>20</v>
      </c>
      <c r="C2746" s="84" t="s">
        <v>3004</v>
      </c>
      <c r="D2746" s="84" t="s">
        <v>3005</v>
      </c>
      <c r="E2746" s="84" t="s">
        <v>154</v>
      </c>
      <c r="F2746" s="85">
        <v>3.5</v>
      </c>
      <c r="G2746" s="86" t="s">
        <v>10077</v>
      </c>
      <c r="H2746" s="86" t="s">
        <v>19</v>
      </c>
      <c r="I2746" s="87">
        <f>VLOOKUP(A2746,'[2]AJUSTE DE VALOR AN_11.5_MED_VIG'!$A$6:$I$6297,9,0)</f>
        <v>5.3569518570096912</v>
      </c>
    </row>
    <row r="2747" s="81" customFormat="1" ht="15" customHeight="1">
      <c r="A2747" s="82">
        <v>92367275</v>
      </c>
      <c r="B2747" s="83">
        <v>20</v>
      </c>
      <c r="C2747" s="84" t="s">
        <v>593</v>
      </c>
      <c r="D2747" s="84" t="s">
        <v>594</v>
      </c>
      <c r="E2747" s="84" t="s">
        <v>244</v>
      </c>
      <c r="F2747" s="85">
        <v>1</v>
      </c>
      <c r="G2747" s="86" t="s">
        <v>485</v>
      </c>
      <c r="H2747" s="86" t="s">
        <v>14</v>
      </c>
      <c r="I2747" s="87">
        <f>VLOOKUP(A2747,'[2]AJUSTE DE VALOR AN_11.5_MED_VIG'!$A$6:$I$6297,9,0)</f>
        <v>5.6615942180299044</v>
      </c>
    </row>
    <row r="2748" s="81" customFormat="1" ht="15" customHeight="1">
      <c r="A2748" s="82">
        <v>90199626</v>
      </c>
      <c r="B2748" s="83">
        <v>20</v>
      </c>
      <c r="C2748" s="84" t="s">
        <v>4251</v>
      </c>
      <c r="D2748" s="84" t="s">
        <v>4251</v>
      </c>
      <c r="E2748" s="84" t="s">
        <v>620</v>
      </c>
      <c r="F2748" s="85">
        <v>1</v>
      </c>
      <c r="G2748" s="86" t="s">
        <v>485</v>
      </c>
      <c r="H2748" s="86" t="s">
        <v>14</v>
      </c>
      <c r="I2748" s="87">
        <f>VLOOKUP(A2748,'[2]AJUSTE DE VALOR AN_11.5_MED_VIG'!$A$6:$I$6297,9,0)</f>
        <v>48.098921342822948</v>
      </c>
    </row>
    <row r="2749" s="81" customFormat="1" ht="15" customHeight="1">
      <c r="A2749" s="85">
        <v>90089634</v>
      </c>
      <c r="B2749" s="83">
        <v>20</v>
      </c>
      <c r="C2749" s="84" t="s">
        <v>9755</v>
      </c>
      <c r="D2749" s="84" t="s">
        <v>9755</v>
      </c>
      <c r="E2749" s="84" t="s">
        <v>500</v>
      </c>
      <c r="F2749" s="85">
        <v>1000</v>
      </c>
      <c r="G2749" s="86" t="s">
        <v>18</v>
      </c>
      <c r="H2749" s="86" t="s">
        <v>19</v>
      </c>
      <c r="I2749" s="87">
        <f>VLOOKUP(A2749,'[2]AJUSTE DE VALOR AN_11.5_MED_VIG'!$A$6:$I$6297,9,0)</f>
        <v>3.1407877742514981e-002</v>
      </c>
    </row>
    <row r="2750" s="81" customFormat="1" ht="15" customHeight="1">
      <c r="A2750" s="82">
        <v>90268067</v>
      </c>
      <c r="B2750" s="83">
        <v>20</v>
      </c>
      <c r="C2750" s="84" t="s">
        <v>3085</v>
      </c>
      <c r="D2750" s="84" t="s">
        <v>3088</v>
      </c>
      <c r="E2750" s="84" t="s">
        <v>603</v>
      </c>
      <c r="F2750" s="85">
        <v>1</v>
      </c>
      <c r="G2750" s="86" t="s">
        <v>10103</v>
      </c>
      <c r="H2750" s="86" t="s">
        <v>14</v>
      </c>
      <c r="I2750" s="87">
        <f>VLOOKUP(A2750,'[2]AJUSTE DE VALOR AN_11.5_MED_VIG'!$A$6:$I$6297,9,0)</f>
        <v>0.39867137580949535</v>
      </c>
    </row>
    <row r="2751" s="81" customFormat="1" ht="15" customHeight="1">
      <c r="A2751" s="82">
        <v>92468853</v>
      </c>
      <c r="B2751" s="83">
        <v>20</v>
      </c>
      <c r="C2751" s="84" t="s">
        <v>1152</v>
      </c>
      <c r="D2751" s="84" t="s">
        <v>1152</v>
      </c>
      <c r="E2751" s="84" t="s">
        <v>31</v>
      </c>
      <c r="F2751" s="85">
        <v>80</v>
      </c>
      <c r="G2751" s="86" t="s">
        <v>18</v>
      </c>
      <c r="H2751" s="86" t="s">
        <v>19</v>
      </c>
      <c r="I2751" s="87">
        <f>VLOOKUP(A2751,'[2]AJUSTE DE VALOR AN_11.5_MED_VIG'!$A$6:$I$6297,9,0)</f>
        <v>9.5820638939662167e-002</v>
      </c>
    </row>
    <row r="2752" s="81" customFormat="1" ht="15" customHeight="1">
      <c r="A2752" s="82">
        <v>92392920</v>
      </c>
      <c r="B2752" s="83">
        <v>20</v>
      </c>
      <c r="C2752" s="84" t="s">
        <v>1782</v>
      </c>
      <c r="D2752" s="84" t="s">
        <v>1783</v>
      </c>
      <c r="E2752" s="84" t="s">
        <v>455</v>
      </c>
      <c r="F2752" s="85">
        <v>1</v>
      </c>
      <c r="G2752" s="86" t="s">
        <v>10103</v>
      </c>
      <c r="H2752" s="86" t="s">
        <v>14</v>
      </c>
      <c r="I2752" s="87">
        <f>VLOOKUP(A2752,'[2]AJUSTE DE VALOR AN_11.5_MED_VIG'!$A$6:$I$6297,9,0)</f>
        <v>0.95512038022485435</v>
      </c>
    </row>
    <row r="2753" s="81" customFormat="1" ht="15" customHeight="1">
      <c r="A2753" s="82">
        <v>91319021</v>
      </c>
      <c r="B2753" s="83">
        <v>20</v>
      </c>
      <c r="C2753" s="84" t="s">
        <v>9582</v>
      </c>
      <c r="D2753" s="84" t="s">
        <v>9583</v>
      </c>
      <c r="E2753" s="84" t="s">
        <v>603</v>
      </c>
      <c r="F2753" s="85">
        <v>1</v>
      </c>
      <c r="G2753" s="86" t="s">
        <v>13</v>
      </c>
      <c r="H2753" s="86" t="s">
        <v>14</v>
      </c>
      <c r="I2753" s="87">
        <f>VLOOKUP(A2753,'[2]AJUSTE DE VALOR AN_11.5_MED_VIG'!$A$6:$I$6297,9,0)</f>
        <v>23.838818469494814</v>
      </c>
    </row>
    <row r="2754" s="81" customFormat="1" ht="15" customHeight="1">
      <c r="A2754" s="82">
        <v>90490010</v>
      </c>
      <c r="B2754" s="83">
        <v>20</v>
      </c>
      <c r="C2754" s="84" t="s">
        <v>9592</v>
      </c>
      <c r="D2754" s="84" t="s">
        <v>9593</v>
      </c>
      <c r="E2754" s="84" t="s">
        <v>150</v>
      </c>
      <c r="F2754" s="85">
        <v>100</v>
      </c>
      <c r="G2754" s="86" t="s">
        <v>10116</v>
      </c>
      <c r="H2754" s="86" t="s">
        <v>19</v>
      </c>
      <c r="I2754" s="87">
        <f>VLOOKUP(A2754,'[2]AJUSTE DE VALOR AN_11.5_MED_VIG'!$A$6:$I$6297,9,0)</f>
        <v>0.22764951415440002</v>
      </c>
    </row>
    <row r="2755" s="81" customFormat="1" ht="15" customHeight="1">
      <c r="A2755" s="82">
        <v>92371280</v>
      </c>
      <c r="B2755" s="83">
        <v>20</v>
      </c>
      <c r="C2755" s="84" t="s">
        <v>4509</v>
      </c>
      <c r="D2755" s="84" t="s">
        <v>4510</v>
      </c>
      <c r="E2755" s="84" t="s">
        <v>26</v>
      </c>
      <c r="F2755" s="85">
        <v>200</v>
      </c>
      <c r="G2755" s="86" t="s">
        <v>10116</v>
      </c>
      <c r="H2755" s="86" t="s">
        <v>19</v>
      </c>
      <c r="I2755" s="87">
        <f>VLOOKUP(A2755,'[2]AJUSTE DE VALOR AN_11.5_MED_VIG'!$A$6:$I$6297,9,0)</f>
        <v>1.570393887125749e-002</v>
      </c>
    </row>
    <row r="2756" s="81" customFormat="1" ht="15" customHeight="1">
      <c r="A2756" s="82">
        <v>92459056</v>
      </c>
      <c r="B2756" s="83">
        <v>20</v>
      </c>
      <c r="C2756" s="84" t="s">
        <v>6545</v>
      </c>
      <c r="D2756" s="84" t="s">
        <v>6546</v>
      </c>
      <c r="E2756" s="84" t="s">
        <v>603</v>
      </c>
      <c r="F2756" s="85">
        <v>20</v>
      </c>
      <c r="G2756" s="86" t="s">
        <v>18</v>
      </c>
      <c r="H2756" s="86" t="s">
        <v>19</v>
      </c>
      <c r="I2756" s="87">
        <f>VLOOKUP(A2756,'[2]AJUSTE DE VALOR AN_11.5_MED_VIG'!$A$6:$I$6297,9,0)</f>
        <v>1.746805026681</v>
      </c>
    </row>
    <row r="2757" s="81" customFormat="1" ht="15" customHeight="1">
      <c r="A2757" s="82">
        <v>91025010</v>
      </c>
      <c r="B2757" s="83">
        <v>20</v>
      </c>
      <c r="C2757" s="84" t="s">
        <v>428</v>
      </c>
      <c r="D2757" s="84" t="s">
        <v>429</v>
      </c>
      <c r="E2757" s="84" t="s">
        <v>190</v>
      </c>
      <c r="F2757" s="85">
        <v>1</v>
      </c>
      <c r="G2757" s="86" t="s">
        <v>10103</v>
      </c>
      <c r="H2757" s="86" t="s">
        <v>14</v>
      </c>
      <c r="I2757" s="87">
        <f>VLOOKUP(A2757,'[2]AJUSTE DE VALOR AN_11.5_MED_VIG'!$A$6:$I$6297,9,0)</f>
        <v>3.1440272191838812</v>
      </c>
    </row>
    <row r="2758" s="81" customFormat="1" ht="15" customHeight="1">
      <c r="A2758" s="82">
        <v>90298519</v>
      </c>
      <c r="B2758" s="83">
        <v>20</v>
      </c>
      <c r="C2758" s="84" t="s">
        <v>8644</v>
      </c>
      <c r="D2758" s="84" t="s">
        <v>8645</v>
      </c>
      <c r="E2758" s="84" t="s">
        <v>450</v>
      </c>
      <c r="F2758" s="85">
        <v>1</v>
      </c>
      <c r="G2758" s="86" t="s">
        <v>10103</v>
      </c>
      <c r="H2758" s="86" t="s">
        <v>14</v>
      </c>
      <c r="I2758" s="87">
        <f>VLOOKUP(A2758,'[2]AJUSTE DE VALOR AN_11.5_MED_VIG'!$A$6:$I$6297,9,0)</f>
        <v>1.711729336967067</v>
      </c>
    </row>
    <row r="2759" s="81" customFormat="1" ht="15" customHeight="1">
      <c r="A2759" s="82">
        <v>90213041</v>
      </c>
      <c r="B2759" s="83">
        <v>20</v>
      </c>
      <c r="C2759" s="84" t="s">
        <v>5116</v>
      </c>
      <c r="D2759" s="84" t="s">
        <v>5117</v>
      </c>
      <c r="E2759" s="84" t="s">
        <v>69</v>
      </c>
      <c r="F2759" s="85">
        <v>400</v>
      </c>
      <c r="G2759" s="86" t="s">
        <v>10116</v>
      </c>
      <c r="H2759" s="86" t="s">
        <v>19</v>
      </c>
      <c r="I2759" s="87">
        <f>VLOOKUP(A2759,'[2]AJUSTE DE VALOR AN_11.5_MED_VIG'!$A$6:$I$6297,9,0)</f>
        <v>1.6188481020760242e-002</v>
      </c>
    </row>
    <row r="2760" s="81" customFormat="1" ht="15" customHeight="1">
      <c r="A2760" s="82">
        <v>92469825</v>
      </c>
      <c r="B2760" s="83">
        <v>20</v>
      </c>
      <c r="C2760" s="84" t="s">
        <v>4387</v>
      </c>
      <c r="D2760" s="84" t="s">
        <v>4387</v>
      </c>
      <c r="E2760" s="84" t="s">
        <v>31</v>
      </c>
      <c r="F2760" s="85">
        <v>1</v>
      </c>
      <c r="G2760" s="86" t="s">
        <v>64</v>
      </c>
      <c r="H2760" s="86" t="s">
        <v>14</v>
      </c>
      <c r="I2760" s="87">
        <f>VLOOKUP(A2760,'[2]AJUSTE DE VALOR AN_11.5_MED_VIG'!$A$6:$I$6297,9,0)</f>
        <v>1.2948403492004825</v>
      </c>
    </row>
    <row r="2761" s="81" customFormat="1" ht="15" customHeight="1">
      <c r="A2761" s="82">
        <v>92371302</v>
      </c>
      <c r="B2761" s="83">
        <v>20</v>
      </c>
      <c r="C2761" s="84" t="s">
        <v>1738</v>
      </c>
      <c r="D2761" s="84" t="s">
        <v>1739</v>
      </c>
      <c r="E2761" s="84" t="s">
        <v>154</v>
      </c>
      <c r="F2761" s="85">
        <v>300</v>
      </c>
      <c r="G2761" s="86" t="s">
        <v>10116</v>
      </c>
      <c r="H2761" s="86" t="s">
        <v>19</v>
      </c>
      <c r="I2761" s="87">
        <f>VLOOKUP(A2761,'[2]AJUSTE DE VALOR AN_11.5_MED_VIG'!$A$6:$I$6297,9,0)</f>
        <v>0.15946603760962241</v>
      </c>
    </row>
    <row r="2762" s="81" customFormat="1" ht="15" customHeight="1">
      <c r="A2762" s="82">
        <v>92414770</v>
      </c>
      <c r="B2762" s="83">
        <v>20</v>
      </c>
      <c r="C2762" s="84" t="s">
        <v>5173</v>
      </c>
      <c r="D2762" s="84" t="s">
        <v>5174</v>
      </c>
      <c r="E2762" s="84" t="s">
        <v>78</v>
      </c>
      <c r="F2762" s="85">
        <v>1</v>
      </c>
      <c r="G2762" s="86" t="s">
        <v>10148</v>
      </c>
      <c r="H2762" s="86" t="s">
        <v>14</v>
      </c>
      <c r="I2762" s="87">
        <f>VLOOKUP(A2762,'[2]AJUSTE DE VALOR AN_11.5_MED_VIG'!$A$6:$I$6297,9,0)</f>
        <v>2.3860008036162736</v>
      </c>
    </row>
    <row r="2763" s="81" customFormat="1" ht="15" customHeight="1">
      <c r="A2763" s="82">
        <v>90162943</v>
      </c>
      <c r="B2763" s="83">
        <v>20</v>
      </c>
      <c r="C2763" s="84" t="s">
        <v>7729</v>
      </c>
      <c r="D2763" s="84" t="s">
        <v>7730</v>
      </c>
      <c r="E2763" s="84" t="s">
        <v>12</v>
      </c>
      <c r="F2763" s="85">
        <v>1</v>
      </c>
      <c r="G2763" s="86" t="s">
        <v>10103</v>
      </c>
      <c r="H2763" s="86" t="s">
        <v>14</v>
      </c>
      <c r="I2763" s="87">
        <f>VLOOKUP(A2763,'[2]AJUSTE DE VALOR AN_11.5_MED_VIG'!$A$6:$I$6297,9,0)</f>
        <v>15.494553019640721</v>
      </c>
    </row>
    <row r="2764" s="81" customFormat="1" ht="15" customHeight="1">
      <c r="A2764" s="82">
        <v>90136993</v>
      </c>
      <c r="B2764" s="83">
        <v>20</v>
      </c>
      <c r="C2764" s="84" t="s">
        <v>7066</v>
      </c>
      <c r="D2764" s="84" t="s">
        <v>7068</v>
      </c>
      <c r="E2764" s="84" t="s">
        <v>1356</v>
      </c>
      <c r="F2764" s="85">
        <v>1</v>
      </c>
      <c r="G2764" s="86" t="s">
        <v>10103</v>
      </c>
      <c r="H2764" s="86" t="s">
        <v>14</v>
      </c>
      <c r="I2764" s="87">
        <f>VLOOKUP(A2764,'[2]AJUSTE DE VALOR AN_11.5_MED_VIG'!$A$6:$I$6297,9,0)</f>
        <v>3.0935802761006421</v>
      </c>
    </row>
    <row r="2765" s="81" customFormat="1" ht="15" customHeight="1">
      <c r="A2765" s="82">
        <v>92454607</v>
      </c>
      <c r="B2765" s="83">
        <v>20</v>
      </c>
      <c r="C2765" s="84" t="s">
        <v>7578</v>
      </c>
      <c r="D2765" s="84" t="s">
        <v>7578</v>
      </c>
      <c r="E2765" s="84" t="s">
        <v>21</v>
      </c>
      <c r="F2765" s="85">
        <v>1</v>
      </c>
      <c r="G2765" s="86" t="s">
        <v>10103</v>
      </c>
      <c r="H2765" s="86" t="s">
        <v>14</v>
      </c>
      <c r="I2765" s="87">
        <f>VLOOKUP(A2765,'[2]AJUSTE DE VALOR AN_11.5_MED_VIG'!$A$6:$I$6297,9,0)</f>
        <v>0.70155854948522534</v>
      </c>
    </row>
    <row r="2766" s="81" customFormat="1" ht="15" customHeight="1">
      <c r="A2766" s="82">
        <v>90249950</v>
      </c>
      <c r="B2766" s="83">
        <v>20</v>
      </c>
      <c r="C2766" s="84" t="s">
        <v>4821</v>
      </c>
      <c r="D2766" s="84" t="s">
        <v>4822</v>
      </c>
      <c r="E2766" s="84" t="s">
        <v>131</v>
      </c>
      <c r="F2766" s="85">
        <v>1</v>
      </c>
      <c r="G2766" s="86" t="s">
        <v>10103</v>
      </c>
      <c r="H2766" s="86" t="s">
        <v>14</v>
      </c>
      <c r="I2766" s="87">
        <f>VLOOKUP(A2766,'[2]AJUSTE DE VALOR AN_11.5_MED_VIG'!$A$6:$I$6297,9,0)</f>
        <v>2.0885371500497842</v>
      </c>
    </row>
    <row r="2767" s="81" customFormat="1" ht="15" customHeight="1">
      <c r="A2767" s="82">
        <v>90202732</v>
      </c>
      <c r="B2767" s="83">
        <v>20</v>
      </c>
      <c r="C2767" s="84" t="s">
        <v>2881</v>
      </c>
      <c r="D2767" s="84" t="s">
        <v>2881</v>
      </c>
      <c r="E2767" s="84" t="s">
        <v>334</v>
      </c>
      <c r="F2767" s="85">
        <v>20</v>
      </c>
      <c r="G2767" s="86" t="s">
        <v>18</v>
      </c>
      <c r="H2767" s="86" t="s">
        <v>19</v>
      </c>
      <c r="I2767" s="87">
        <f>VLOOKUP(A2767,'[2]AJUSTE DE VALOR AN_11.5_MED_VIG'!$A$6:$I$6297,9,0)</f>
        <v>0.70667480053929277</v>
      </c>
    </row>
    <row r="2768" s="81" customFormat="1" ht="15" customHeight="1">
      <c r="A2768" s="82">
        <v>92389015</v>
      </c>
      <c r="B2768" s="83">
        <v>20</v>
      </c>
      <c r="C2768" s="84" t="s">
        <v>9117</v>
      </c>
      <c r="D2768" s="84" t="s">
        <v>9118</v>
      </c>
      <c r="E2768" s="84" t="s">
        <v>207</v>
      </c>
      <c r="F2768" s="85">
        <v>1</v>
      </c>
      <c r="G2768" s="86" t="s">
        <v>64</v>
      </c>
      <c r="H2768" s="86" t="s">
        <v>14</v>
      </c>
      <c r="I2768" s="87">
        <f>VLOOKUP(A2768,'[2]AJUSTE DE VALOR AN_11.5_MED_VIG'!$A$6:$I$6297,9,0)</f>
        <v>0.87414066154895176</v>
      </c>
    </row>
    <row r="2769" s="81" customFormat="1" ht="15" customHeight="1">
      <c r="A2769" s="82">
        <v>90127137</v>
      </c>
      <c r="B2769" s="83">
        <v>20</v>
      </c>
      <c r="C2769" s="84" t="s">
        <v>3010</v>
      </c>
      <c r="D2769" s="84" t="s">
        <v>3010</v>
      </c>
      <c r="E2769" s="84" t="s">
        <v>21</v>
      </c>
      <c r="F2769" s="85">
        <v>1</v>
      </c>
      <c r="G2769" s="86" t="s">
        <v>10103</v>
      </c>
      <c r="H2769" s="86" t="s">
        <v>14</v>
      </c>
      <c r="I2769" s="87">
        <f>VLOOKUP(A2769,'[2]AJUSTE DE VALOR AN_11.5_MED_VIG'!$A$6:$I$6297,9,0)</f>
        <v>7.0526375989082339</v>
      </c>
    </row>
    <row r="2770" s="81" customFormat="1" ht="15" customHeight="1">
      <c r="A2770" s="82">
        <v>92409083</v>
      </c>
      <c r="B2770" s="83">
        <v>20</v>
      </c>
      <c r="C2770" s="84" t="s">
        <v>4494</v>
      </c>
      <c r="D2770" s="84" t="s">
        <v>4495</v>
      </c>
      <c r="E2770" s="84" t="s">
        <v>139</v>
      </c>
      <c r="F2770" s="85">
        <v>1</v>
      </c>
      <c r="G2770" s="86" t="s">
        <v>436</v>
      </c>
      <c r="H2770" s="86" t="s">
        <v>14</v>
      </c>
      <c r="I2770" s="87">
        <f>VLOOKUP(A2770,'[2]AJUSTE DE VALOR AN_11.5_MED_VIG'!$A$6:$I$6297,9,0)</f>
        <v>1.9425215736605854</v>
      </c>
    </row>
    <row r="2771" s="81" customFormat="1" ht="15" customHeight="1">
      <c r="A2771" s="82">
        <v>90201914</v>
      </c>
      <c r="B2771" s="83">
        <v>20</v>
      </c>
      <c r="C2771" s="84" t="s">
        <v>8995</v>
      </c>
      <c r="D2771" s="84" t="s">
        <v>8999</v>
      </c>
      <c r="E2771" s="84" t="s">
        <v>85</v>
      </c>
      <c r="F2771" s="85">
        <v>1</v>
      </c>
      <c r="G2771" s="86" t="s">
        <v>10036</v>
      </c>
      <c r="H2771" s="86" t="s">
        <v>14</v>
      </c>
      <c r="I2771" s="87">
        <f>VLOOKUP(A2771,'[2]AJUSTE DE VALOR AN_11.5_MED_VIG'!$A$6:$I$6297,9,0)</f>
        <v>91.0040938965777</v>
      </c>
    </row>
    <row r="2772" s="81" customFormat="1" ht="15" customHeight="1">
      <c r="A2772" s="82">
        <v>90173244</v>
      </c>
      <c r="B2772" s="83">
        <v>20</v>
      </c>
      <c r="C2772" s="84" t="s">
        <v>6743</v>
      </c>
      <c r="D2772" s="84" t="s">
        <v>6744</v>
      </c>
      <c r="E2772" s="84" t="s">
        <v>244</v>
      </c>
      <c r="F2772" s="85">
        <v>1</v>
      </c>
      <c r="G2772" s="86" t="s">
        <v>10103</v>
      </c>
      <c r="H2772" s="86" t="s">
        <v>14</v>
      </c>
      <c r="I2772" s="87">
        <f>VLOOKUP(A2772,'[2]AJUSTE DE VALOR AN_11.5_MED_VIG'!$A$6:$I$6297,9,0)</f>
        <v>0.6438614937215571</v>
      </c>
    </row>
    <row r="2773" s="81" customFormat="1" ht="15" customHeight="1">
      <c r="A2773" s="82">
        <v>90301013</v>
      </c>
      <c r="B2773" s="83">
        <v>20</v>
      </c>
      <c r="C2773" s="84" t="s">
        <v>6950</v>
      </c>
      <c r="D2773" s="84" t="s">
        <v>6951</v>
      </c>
      <c r="E2773" s="84" t="s">
        <v>146</v>
      </c>
      <c r="F2773" s="85">
        <v>1</v>
      </c>
      <c r="G2773" s="86" t="s">
        <v>64</v>
      </c>
      <c r="H2773" s="86" t="s">
        <v>14</v>
      </c>
      <c r="I2773" s="87">
        <f>VLOOKUP(A2773,'[2]AJUSTE DE VALOR AN_11.5_MED_VIG'!$A$6:$I$6297,9,0)</f>
        <v>2.2142020473801542</v>
      </c>
    </row>
    <row r="2774" s="81" customFormat="1" ht="15" customHeight="1">
      <c r="A2774" s="82">
        <v>90285026</v>
      </c>
      <c r="B2774" s="83">
        <v>20</v>
      </c>
      <c r="C2774" s="84" t="s">
        <v>2649</v>
      </c>
      <c r="D2774" s="84" t="s">
        <v>2650</v>
      </c>
      <c r="E2774" s="84" t="s">
        <v>544</v>
      </c>
      <c r="F2774" s="85">
        <v>1</v>
      </c>
      <c r="G2774" s="86" t="s">
        <v>10036</v>
      </c>
      <c r="H2774" s="86" t="s">
        <v>14</v>
      </c>
      <c r="I2774" s="87">
        <f>VLOOKUP(A2774,'[2]AJUSTE DE VALOR AN_11.5_MED_VIG'!$A$6:$I$6297,9,0)</f>
        <v>5.328262925644041</v>
      </c>
    </row>
    <row r="2775" s="81" customFormat="1" ht="15" customHeight="1">
      <c r="A2775" s="82">
        <v>92469213</v>
      </c>
      <c r="B2775" s="83">
        <v>20</v>
      </c>
      <c r="C2775" s="84" t="s">
        <v>4640</v>
      </c>
      <c r="D2775" s="84" t="s">
        <v>4640</v>
      </c>
      <c r="E2775" s="84" t="s">
        <v>244</v>
      </c>
      <c r="F2775" s="85">
        <v>200</v>
      </c>
      <c r="G2775" s="86" t="s">
        <v>10116</v>
      </c>
      <c r="H2775" s="86" t="s">
        <v>19</v>
      </c>
      <c r="I2775" s="87">
        <f>VLOOKUP(A2775,'[2]AJUSTE DE VALOR AN_11.5_MED_VIG'!$A$6:$I$6297,9,0)</f>
        <v>1.6159823656429012e-002</v>
      </c>
    </row>
    <row r="2776" s="81" customFormat="1" ht="15" customHeight="1">
      <c r="A2776" s="82">
        <v>90267885</v>
      </c>
      <c r="B2776" s="83">
        <v>20</v>
      </c>
      <c r="C2776" s="84" t="s">
        <v>8139</v>
      </c>
      <c r="D2776" s="84" t="s">
        <v>8159</v>
      </c>
      <c r="E2776" s="84" t="s">
        <v>8160</v>
      </c>
      <c r="F2776" s="85">
        <v>1</v>
      </c>
      <c r="G2776" s="86" t="s">
        <v>10103</v>
      </c>
      <c r="H2776" s="86" t="s">
        <v>14</v>
      </c>
      <c r="I2776" s="87">
        <f>VLOOKUP(A2776,'[2]AJUSTE DE VALOR AN_11.5_MED_VIG'!$A$6:$I$6297,9,0)</f>
        <v>0.57902450970004016</v>
      </c>
    </row>
    <row r="2777" s="81" customFormat="1" ht="15" customHeight="1">
      <c r="A2777" s="82">
        <v>90277350</v>
      </c>
      <c r="B2777" s="83">
        <v>20</v>
      </c>
      <c r="C2777" s="84" t="s">
        <v>2769</v>
      </c>
      <c r="D2777" s="84" t="s">
        <v>2770</v>
      </c>
      <c r="E2777" s="84" t="s">
        <v>233</v>
      </c>
      <c r="F2777" s="85">
        <v>120</v>
      </c>
      <c r="G2777" s="86" t="s">
        <v>18</v>
      </c>
      <c r="H2777" s="86" t="s">
        <v>19</v>
      </c>
      <c r="I2777" s="87">
        <f>VLOOKUP(A2777,'[2]AJUSTE DE VALOR AN_11.5_MED_VIG'!$A$6:$I$6297,9,0)</f>
        <v>0.23555908306886236</v>
      </c>
    </row>
    <row r="2778" s="81" customFormat="1" ht="15" customHeight="1">
      <c r="A2778" s="82">
        <v>92268013</v>
      </c>
      <c r="B2778" s="83">
        <v>20</v>
      </c>
      <c r="C2778" s="84" t="s">
        <v>1991</v>
      </c>
      <c r="D2778" s="84" t="s">
        <v>1992</v>
      </c>
      <c r="E2778" s="84" t="s">
        <v>92</v>
      </c>
      <c r="F2778" s="85">
        <v>1</v>
      </c>
      <c r="G2778" s="86" t="s">
        <v>436</v>
      </c>
      <c r="H2778" s="86" t="s">
        <v>14</v>
      </c>
      <c r="I2778" s="87">
        <f>VLOOKUP(A2778,'[2]AJUSTE DE VALOR AN_11.5_MED_VIG'!$A$6:$I$6297,9,0)</f>
        <v>2.5227298863448731</v>
      </c>
    </row>
    <row r="2779" s="81" customFormat="1" ht="15" customHeight="1">
      <c r="A2779" s="82">
        <v>90259297</v>
      </c>
      <c r="B2779" s="83">
        <v>20</v>
      </c>
      <c r="C2779" s="84" t="s">
        <v>4278</v>
      </c>
      <c r="D2779" s="84" t="s">
        <v>4278</v>
      </c>
      <c r="E2779" s="84" t="s">
        <v>244</v>
      </c>
      <c r="F2779" s="85">
        <v>1</v>
      </c>
      <c r="G2779" s="86" t="s">
        <v>64</v>
      </c>
      <c r="H2779" s="86" t="s">
        <v>14</v>
      </c>
      <c r="I2779" s="87">
        <f>VLOOKUP(A2779,'[2]AJUSTE DE VALOR AN_11.5_MED_VIG'!$A$6:$I$6297,9,0)</f>
        <v>0.81976584744196523</v>
      </c>
    </row>
    <row r="2780" s="81" customFormat="1" ht="15" customHeight="1">
      <c r="A2780" s="82">
        <v>90158881</v>
      </c>
      <c r="B2780" s="83">
        <v>20</v>
      </c>
      <c r="C2780" s="84" t="s">
        <v>3487</v>
      </c>
      <c r="D2780" s="84" t="s">
        <v>3489</v>
      </c>
      <c r="E2780" s="84" t="s">
        <v>229</v>
      </c>
      <c r="F2780" s="85">
        <v>1</v>
      </c>
      <c r="G2780" s="86" t="s">
        <v>10103</v>
      </c>
      <c r="H2780" s="86" t="s">
        <v>14</v>
      </c>
      <c r="I2780" s="87">
        <f>VLOOKUP(A2780,'[2]AJUSTE DE VALOR AN_11.5_MED_VIG'!$A$6:$I$6297,9,0)</f>
        <v>0.22247385658076599</v>
      </c>
    </row>
    <row r="2781" s="81" customFormat="1" ht="15" customHeight="1">
      <c r="A2781" s="82">
        <v>92429386</v>
      </c>
      <c r="B2781" s="83">
        <v>20</v>
      </c>
      <c r="C2781" s="84" t="s">
        <v>9421</v>
      </c>
      <c r="D2781" s="84" t="s">
        <v>9421</v>
      </c>
      <c r="E2781" s="84" t="s">
        <v>21</v>
      </c>
      <c r="F2781" s="85">
        <v>1</v>
      </c>
      <c r="G2781" s="86" t="s">
        <v>10103</v>
      </c>
      <c r="H2781" s="86" t="s">
        <v>14</v>
      </c>
      <c r="I2781" s="87">
        <f>VLOOKUP(A2781,'[2]AJUSTE DE VALOR AN_11.5_MED_VIG'!$A$6:$I$6297,9,0)</f>
        <v>0.6637155260408838</v>
      </c>
    </row>
    <row r="2782" s="81" customFormat="1" ht="15" customHeight="1">
      <c r="A2782" s="82">
        <v>90253710</v>
      </c>
      <c r="B2782" s="83">
        <v>20</v>
      </c>
      <c r="C2782" s="84" t="s">
        <v>5217</v>
      </c>
      <c r="D2782" s="84" t="s">
        <v>5218</v>
      </c>
      <c r="E2782" s="84" t="s">
        <v>792</v>
      </c>
      <c r="F2782" s="85">
        <v>1</v>
      </c>
      <c r="G2782" s="86" t="s">
        <v>64</v>
      </c>
      <c r="H2782" s="86" t="s">
        <v>14</v>
      </c>
      <c r="I2782" s="87">
        <f>VLOOKUP(A2782,'[2]AJUSTE DE VALOR AN_11.5_MED_VIG'!$A$6:$I$6297,9,0)</f>
        <v>2.3398121826534943</v>
      </c>
    </row>
    <row r="2783" s="81" customFormat="1" ht="15" customHeight="1">
      <c r="A2783" s="82">
        <v>92418368</v>
      </c>
      <c r="B2783" s="83">
        <v>20</v>
      </c>
      <c r="C2783" s="84" t="s">
        <v>8193</v>
      </c>
      <c r="D2783" s="84" t="s">
        <v>8193</v>
      </c>
      <c r="E2783" s="84" t="s">
        <v>17</v>
      </c>
      <c r="F2783" s="85">
        <v>1</v>
      </c>
      <c r="G2783" s="86" t="s">
        <v>10103</v>
      </c>
      <c r="H2783" s="86" t="s">
        <v>14</v>
      </c>
      <c r="I2783" s="87">
        <f>VLOOKUP(A2783,'[2]AJUSTE DE VALOR AN_11.5_MED_VIG'!$A$6:$I$6297,9,0)</f>
        <v>0.69896956732836024</v>
      </c>
    </row>
    <row r="2784" s="81" customFormat="1" ht="15" customHeight="1">
      <c r="A2784" s="82">
        <v>92374751</v>
      </c>
      <c r="B2784" s="83">
        <v>20</v>
      </c>
      <c r="C2784" s="84" t="s">
        <v>1323</v>
      </c>
      <c r="D2784" s="84" t="s">
        <v>1324</v>
      </c>
      <c r="E2784" s="84" t="s">
        <v>720</v>
      </c>
      <c r="F2784" s="85">
        <v>200</v>
      </c>
      <c r="G2784" s="86" t="s">
        <v>10111</v>
      </c>
      <c r="H2784" s="86" t="s">
        <v>19</v>
      </c>
      <c r="I2784" s="87">
        <f>VLOOKUP(A2784,'[2]AJUSTE DE VALOR AN_11.5_MED_VIG'!$A$6:$I$6297,9,0)</f>
        <v>0.18844726645508988</v>
      </c>
    </row>
    <row r="2785" s="81" customFormat="1" ht="15" customHeight="1">
      <c r="A2785" s="82">
        <v>90255097</v>
      </c>
      <c r="B2785" s="83">
        <v>20</v>
      </c>
      <c r="C2785" s="84" t="s">
        <v>9040</v>
      </c>
      <c r="D2785" s="84" t="s">
        <v>9040</v>
      </c>
      <c r="E2785" s="84" t="s">
        <v>26</v>
      </c>
      <c r="F2785" s="85">
        <v>30</v>
      </c>
      <c r="G2785" s="86" t="s">
        <v>10077</v>
      </c>
      <c r="H2785" s="86" t="s">
        <v>19</v>
      </c>
      <c r="I2785" s="87">
        <f>VLOOKUP(A2785,'[2]AJUSTE DE VALOR AN_11.5_MED_VIG'!$A$6:$I$6297,9,0)</f>
        <v>0.56619063407609271</v>
      </c>
    </row>
    <row r="2786" s="81" customFormat="1" ht="15" customHeight="1">
      <c r="A2786" s="82">
        <v>90237340</v>
      </c>
      <c r="B2786" s="83">
        <v>20</v>
      </c>
      <c r="C2786" s="84" t="s">
        <v>4269</v>
      </c>
      <c r="D2786" s="84" t="s">
        <v>4269</v>
      </c>
      <c r="E2786" s="84" t="s">
        <v>17</v>
      </c>
      <c r="F2786" s="85">
        <v>1</v>
      </c>
      <c r="G2786" s="86" t="s">
        <v>10103</v>
      </c>
      <c r="H2786" s="86" t="s">
        <v>14</v>
      </c>
      <c r="I2786" s="87">
        <f>VLOOKUP(A2786,'[2]AJUSTE DE VALOR AN_11.5_MED_VIG'!$A$6:$I$6297,9,0)</f>
        <v>0.37218623688996882</v>
      </c>
    </row>
    <row r="2787" s="81" customFormat="1" ht="15" customHeight="1">
      <c r="A2787" s="82">
        <v>92260780</v>
      </c>
      <c r="B2787" s="83">
        <v>20</v>
      </c>
      <c r="C2787" s="84" t="s">
        <v>582</v>
      </c>
      <c r="D2787" s="84" t="s">
        <v>585</v>
      </c>
      <c r="E2787" s="84" t="s">
        <v>235</v>
      </c>
      <c r="F2787" s="85">
        <v>1</v>
      </c>
      <c r="G2787" s="86" t="s">
        <v>10103</v>
      </c>
      <c r="H2787" s="86" t="s">
        <v>14</v>
      </c>
      <c r="I2787" s="87">
        <f>VLOOKUP(A2787,'[2]AJUSTE DE VALOR AN_11.5_MED_VIG'!$A$6:$I$6297,9,0)</f>
        <v>9.787258029447619</v>
      </c>
    </row>
    <row r="2788" s="81" customFormat="1" ht="15" customHeight="1">
      <c r="A2788" s="82">
        <v>90153219</v>
      </c>
      <c r="B2788" s="83">
        <v>20</v>
      </c>
      <c r="C2788" s="84" t="s">
        <v>2910</v>
      </c>
      <c r="D2788" s="84" t="s">
        <v>2910</v>
      </c>
      <c r="E2788" s="84" t="s">
        <v>39</v>
      </c>
      <c r="F2788" s="85">
        <v>1</v>
      </c>
      <c r="G2788" s="86" t="s">
        <v>10103</v>
      </c>
      <c r="H2788" s="86" t="s">
        <v>14</v>
      </c>
      <c r="I2788" s="87">
        <f>VLOOKUP(A2788,'[2]AJUSTE DE VALOR AN_11.5_MED_VIG'!$A$6:$I$6297,9,0)</f>
        <v>2.9299270498080237</v>
      </c>
    </row>
    <row r="2789" s="81" customFormat="1" ht="15" customHeight="1">
      <c r="A2789" s="82">
        <v>90284070</v>
      </c>
      <c r="B2789" s="83">
        <v>20</v>
      </c>
      <c r="C2789" s="84" t="s">
        <v>1811</v>
      </c>
      <c r="D2789" s="84" t="s">
        <v>1815</v>
      </c>
      <c r="E2789" s="84" t="s">
        <v>244</v>
      </c>
      <c r="F2789" s="85">
        <v>1</v>
      </c>
      <c r="G2789" s="86" t="s">
        <v>10103</v>
      </c>
      <c r="H2789" s="86" t="s">
        <v>14</v>
      </c>
      <c r="I2789" s="87">
        <f>VLOOKUP(A2789,'[2]AJUSTE DE VALOR AN_11.5_MED_VIG'!$A$6:$I$6297,9,0)</f>
        <v>1.7533225837305701</v>
      </c>
    </row>
    <row r="2790" s="81" customFormat="1" ht="15" customHeight="1">
      <c r="A2790" s="82">
        <v>92469310</v>
      </c>
      <c r="B2790" s="83">
        <v>20</v>
      </c>
      <c r="C2790" s="84" t="s">
        <v>1072</v>
      </c>
      <c r="D2790" s="84" t="s">
        <v>1072</v>
      </c>
      <c r="E2790" s="84" t="s">
        <v>17</v>
      </c>
      <c r="F2790" s="85">
        <v>15</v>
      </c>
      <c r="G2790" s="86" t="s">
        <v>18</v>
      </c>
      <c r="H2790" s="86" t="s">
        <v>19</v>
      </c>
      <c r="I2790" s="87">
        <f>VLOOKUP(A2790,'[2]AJUSTE DE VALOR AN_11.5_MED_VIG'!$A$6:$I$6297,9,0)</f>
        <v>2.7779382488458211</v>
      </c>
    </row>
    <row r="2791" s="81" customFormat="1" ht="15" customHeight="1">
      <c r="A2791" s="82">
        <v>90219210</v>
      </c>
      <c r="B2791" s="83">
        <v>20</v>
      </c>
      <c r="C2791" s="84" t="s">
        <v>3098</v>
      </c>
      <c r="D2791" s="84" t="s">
        <v>3099</v>
      </c>
      <c r="E2791" s="84" t="s">
        <v>69</v>
      </c>
      <c r="F2791" s="85">
        <v>400</v>
      </c>
      <c r="G2791" s="86" t="s">
        <v>10116</v>
      </c>
      <c r="H2791" s="86" t="s">
        <v>19</v>
      </c>
      <c r="I2791" s="87">
        <f>VLOOKUP(A2791,'[2]AJUSTE DE VALOR AN_11.5_MED_VIG'!$A$6:$I$6297,9,0)</f>
        <v>1.5949247628342152e-002</v>
      </c>
    </row>
    <row r="2792" s="81" customFormat="1" ht="15" customHeight="1">
      <c r="A2792" s="82">
        <v>90177851</v>
      </c>
      <c r="B2792" s="83">
        <v>20</v>
      </c>
      <c r="C2792" s="84" t="s">
        <v>3658</v>
      </c>
      <c r="D2792" s="84" t="s">
        <v>3659</v>
      </c>
      <c r="E2792" s="84" t="s">
        <v>915</v>
      </c>
      <c r="F2792" s="85">
        <v>1</v>
      </c>
      <c r="G2792" s="86" t="s">
        <v>64</v>
      </c>
      <c r="H2792" s="86" t="s">
        <v>14</v>
      </c>
      <c r="I2792" s="87">
        <f>VLOOKUP(A2792,'[2]AJUSTE DE VALOR AN_11.5_MED_VIG'!$A$6:$I$6297,9,0)</f>
        <v>3.344938979577845</v>
      </c>
    </row>
    <row r="2793" s="81" customFormat="1" ht="15" customHeight="1">
      <c r="A2793" s="82">
        <v>90157940</v>
      </c>
      <c r="B2793" s="83">
        <v>20</v>
      </c>
      <c r="C2793" s="84" t="s">
        <v>8208</v>
      </c>
      <c r="D2793" s="84" t="s">
        <v>8208</v>
      </c>
      <c r="E2793" s="84" t="s">
        <v>229</v>
      </c>
      <c r="F2793" s="85">
        <v>300</v>
      </c>
      <c r="G2793" s="86" t="s">
        <v>10116</v>
      </c>
      <c r="H2793" s="86" t="s">
        <v>19</v>
      </c>
      <c r="I2793" s="87">
        <f>VLOOKUP(A2793,'[2]AJUSTE DE VALOR AN_11.5_MED_VIG'!$A$6:$I$6297,9,0)</f>
        <v>3.2359830831575877e-002</v>
      </c>
    </row>
    <row r="2794" s="81" customFormat="1" ht="15" customHeight="1">
      <c r="A2794" s="82">
        <v>92415237</v>
      </c>
      <c r="B2794" s="83">
        <v>20</v>
      </c>
      <c r="C2794" s="84" t="s">
        <v>7528</v>
      </c>
      <c r="D2794" s="84" t="s">
        <v>7528</v>
      </c>
      <c r="E2794" s="84" t="s">
        <v>244</v>
      </c>
      <c r="F2794" s="85">
        <v>60</v>
      </c>
      <c r="G2794" s="86" t="s">
        <v>10077</v>
      </c>
      <c r="H2794" s="86" t="s">
        <v>19</v>
      </c>
      <c r="I2794" s="87">
        <f>VLOOKUP(A2794,'[2]AJUSTE DE VALOR AN_11.5_MED_VIG'!$A$6:$I$6297,9,0)</f>
        <v>0.2041512053263474</v>
      </c>
    </row>
    <row r="2795" s="81" customFormat="1" ht="15" customHeight="1">
      <c r="A2795" s="82">
        <v>90268008</v>
      </c>
      <c r="B2795" s="83">
        <v>20</v>
      </c>
      <c r="C2795" s="84" t="s">
        <v>410</v>
      </c>
      <c r="D2795" s="84" t="s">
        <v>411</v>
      </c>
      <c r="E2795" s="84" t="s">
        <v>409</v>
      </c>
      <c r="F2795" s="85">
        <v>40</v>
      </c>
      <c r="G2795" s="86" t="s">
        <v>10077</v>
      </c>
      <c r="H2795" s="86" t="s">
        <v>19</v>
      </c>
      <c r="I2795" s="87">
        <f>VLOOKUP(A2795,'[2]AJUSTE DE VALOR AN_11.5_MED_VIG'!$A$6:$I$6297,9,0)</f>
        <v>0.54063171775393815</v>
      </c>
    </row>
    <row r="2796" s="81" customFormat="1" ht="15" customHeight="1">
      <c r="A2796" s="82">
        <v>90128648</v>
      </c>
      <c r="B2796" s="83">
        <v>20</v>
      </c>
      <c r="C2796" s="84" t="s">
        <v>3631</v>
      </c>
      <c r="D2796" s="84" t="s">
        <v>3635</v>
      </c>
      <c r="E2796" s="84" t="s">
        <v>21</v>
      </c>
      <c r="F2796" s="85">
        <v>1</v>
      </c>
      <c r="G2796" s="86" t="s">
        <v>10103</v>
      </c>
      <c r="H2796" s="86" t="s">
        <v>14</v>
      </c>
      <c r="I2796" s="87">
        <f>VLOOKUP(A2796,'[2]AJUSTE DE VALOR AN_11.5_MED_VIG'!$A$6:$I$6297,9,0)</f>
        <v>2.5415915202593578</v>
      </c>
    </row>
    <row r="2797" s="81" customFormat="1" ht="15" customHeight="1">
      <c r="A2797" s="82">
        <v>92379486</v>
      </c>
      <c r="B2797" s="83">
        <v>20</v>
      </c>
      <c r="C2797" s="84" t="s">
        <v>3981</v>
      </c>
      <c r="D2797" s="84" t="s">
        <v>3982</v>
      </c>
      <c r="E2797" s="84" t="s">
        <v>244</v>
      </c>
      <c r="F2797" s="85">
        <v>1</v>
      </c>
      <c r="G2797" s="86" t="s">
        <v>10103</v>
      </c>
      <c r="H2797" s="86" t="s">
        <v>14</v>
      </c>
      <c r="I2797" s="87">
        <f>VLOOKUP(A2797,'[2]AJUSTE DE VALOR AN_11.5_MED_VIG'!$A$6:$I$6297,9,0)</f>
        <v>0.66978766819551294</v>
      </c>
    </row>
    <row r="2798" s="81" customFormat="1" ht="15" customHeight="1">
      <c r="A2798" s="82">
        <v>92261892</v>
      </c>
      <c r="B2798" s="83">
        <v>20</v>
      </c>
      <c r="C2798" s="84" t="s">
        <v>3110</v>
      </c>
      <c r="D2798" s="84" t="s">
        <v>3111</v>
      </c>
      <c r="E2798" s="84" t="s">
        <v>806</v>
      </c>
      <c r="F2798" s="85">
        <v>10</v>
      </c>
      <c r="G2798" s="86" t="s">
        <v>10077</v>
      </c>
      <c r="H2798" s="86" t="s">
        <v>19</v>
      </c>
      <c r="I2798" s="87">
        <f>VLOOKUP(A2798,'[2]AJUSTE DE VALOR AN_11.5_MED_VIG'!$A$6:$I$6297,9,0)</f>
        <v>1.0682889089973091</v>
      </c>
    </row>
    <row r="2799" s="81" customFormat="1" ht="15" customHeight="1">
      <c r="A2799" s="82">
        <v>90193784</v>
      </c>
      <c r="B2799" s="83">
        <v>20</v>
      </c>
      <c r="C2799" s="84" t="s">
        <v>4666</v>
      </c>
      <c r="D2799" s="84" t="s">
        <v>4667</v>
      </c>
      <c r="E2799" s="84" t="s">
        <v>504</v>
      </c>
      <c r="F2799" s="85">
        <v>1</v>
      </c>
      <c r="G2799" s="86" t="s">
        <v>64</v>
      </c>
      <c r="H2799" s="86" t="s">
        <v>14</v>
      </c>
      <c r="I2799" s="87">
        <f>VLOOKUP(A2799,'[2]AJUSTE DE VALOR AN_11.5_MED_VIG'!$A$6:$I$6297,9,0)</f>
        <v>2.3712947695598814</v>
      </c>
    </row>
    <row r="2800" s="81" customFormat="1" ht="15" customHeight="1">
      <c r="A2800" s="82">
        <v>90475011</v>
      </c>
      <c r="B2800" s="83">
        <v>20</v>
      </c>
      <c r="C2800" s="84" t="s">
        <v>5040</v>
      </c>
      <c r="D2800" s="84" t="s">
        <v>5043</v>
      </c>
      <c r="E2800" s="84" t="s">
        <v>1356</v>
      </c>
      <c r="F2800" s="85">
        <v>1</v>
      </c>
      <c r="G2800" s="86" t="s">
        <v>10103</v>
      </c>
      <c r="H2800" s="86" t="s">
        <v>14</v>
      </c>
      <c r="I2800" s="87">
        <f>VLOOKUP(A2800,'[2]AJUSTE DE VALOR AN_11.5_MED_VIG'!$A$6:$I$6297,9,0)</f>
        <v>3.8743800760303824</v>
      </c>
    </row>
    <row r="2801" s="81" customFormat="1" ht="15" customHeight="1">
      <c r="A2801" s="82">
        <v>90399625</v>
      </c>
      <c r="B2801" s="83">
        <v>20</v>
      </c>
      <c r="C2801" s="84" t="s">
        <v>578</v>
      </c>
      <c r="D2801" s="84" t="s">
        <v>579</v>
      </c>
      <c r="E2801" s="84" t="s">
        <v>554</v>
      </c>
      <c r="F2801" s="85">
        <v>1</v>
      </c>
      <c r="G2801" s="86" t="s">
        <v>485</v>
      </c>
      <c r="H2801" s="86" t="s">
        <v>14</v>
      </c>
      <c r="I2801" s="87">
        <f>VLOOKUP(A2801,'[2]AJUSTE DE VALOR AN_11.5_MED_VIG'!$A$6:$I$6297,9,0)</f>
        <v>1.7745450924520965</v>
      </c>
    </row>
    <row r="2802" s="81" customFormat="1" ht="15" customHeight="1">
      <c r="A2802" s="82">
        <v>92424937</v>
      </c>
      <c r="B2802" s="83">
        <v>20</v>
      </c>
      <c r="C2802" s="84" t="s">
        <v>3597</v>
      </c>
      <c r="D2802" s="84" t="s">
        <v>3598</v>
      </c>
      <c r="E2802" s="84" t="s">
        <v>1221</v>
      </c>
      <c r="F2802" s="85">
        <v>1</v>
      </c>
      <c r="G2802" s="86" t="s">
        <v>10103</v>
      </c>
      <c r="H2802" s="86" t="s">
        <v>14</v>
      </c>
      <c r="I2802" s="87">
        <f>VLOOKUP(A2802,'[2]AJUSTE DE VALOR AN_11.5_MED_VIG'!$A$6:$I$6297,9,0)</f>
        <v>0.90597025312721269</v>
      </c>
    </row>
    <row r="2803" s="81" customFormat="1" ht="15" customHeight="1">
      <c r="A2803" s="82">
        <v>90409027</v>
      </c>
      <c r="B2803" s="83">
        <v>20</v>
      </c>
      <c r="C2803" s="84" t="s">
        <v>8622</v>
      </c>
      <c r="D2803" s="84" t="s">
        <v>8624</v>
      </c>
      <c r="E2803" s="84" t="s">
        <v>69</v>
      </c>
      <c r="F2803" s="85">
        <v>20</v>
      </c>
      <c r="G2803" s="86" t="s">
        <v>18</v>
      </c>
      <c r="H2803" s="86" t="s">
        <v>19</v>
      </c>
      <c r="I2803" s="87">
        <f>VLOOKUP(A2803,'[2]AJUSTE DE VALOR AN_11.5_MED_VIG'!$A$6:$I$6297,9,0)</f>
        <v>1.1647163986184585</v>
      </c>
    </row>
    <row r="2804" s="81" customFormat="1" ht="15" customHeight="1">
      <c r="A2804" s="82">
        <v>90301358</v>
      </c>
      <c r="B2804" s="83">
        <v>20</v>
      </c>
      <c r="C2804" s="84" t="s">
        <v>2125</v>
      </c>
      <c r="D2804" s="84" t="s">
        <v>2125</v>
      </c>
      <c r="E2804" s="84" t="s">
        <v>39</v>
      </c>
      <c r="F2804" s="85">
        <v>1</v>
      </c>
      <c r="G2804" s="86" t="s">
        <v>10103</v>
      </c>
      <c r="H2804" s="86" t="s">
        <v>14</v>
      </c>
      <c r="I2804" s="87">
        <f>VLOOKUP(A2804,'[2]AJUSTE DE VALOR AN_11.5_MED_VIG'!$A$6:$I$6297,9,0)</f>
        <v>1.0101790401145159</v>
      </c>
    </row>
    <row r="2805" s="81" customFormat="1" ht="15" customHeight="1">
      <c r="A2805" s="82">
        <v>90196430</v>
      </c>
      <c r="B2805" s="83">
        <v>20</v>
      </c>
      <c r="C2805" s="84" t="s">
        <v>1389</v>
      </c>
      <c r="D2805" s="84" t="s">
        <v>1390</v>
      </c>
      <c r="E2805" s="84" t="s">
        <v>720</v>
      </c>
      <c r="F2805" s="85">
        <v>120</v>
      </c>
      <c r="G2805" s="86" t="s">
        <v>18</v>
      </c>
      <c r="H2805" s="86" t="s">
        <v>19</v>
      </c>
      <c r="I2805" s="87">
        <f>VLOOKUP(A2805,'[2]AJUSTE DE VALOR AN_11.5_MED_VIG'!$A$6:$I$6297,9,0)</f>
        <v>4.7111816613772471e-002</v>
      </c>
    </row>
    <row r="2806" s="81" customFormat="1" ht="15" customHeight="1">
      <c r="A2806" s="82">
        <v>90046420</v>
      </c>
      <c r="B2806" s="83">
        <v>20</v>
      </c>
      <c r="C2806" s="84" t="s">
        <v>7735</v>
      </c>
      <c r="D2806" s="84" t="s">
        <v>7736</v>
      </c>
      <c r="E2806" s="84" t="s">
        <v>7737</v>
      </c>
      <c r="F2806" s="85">
        <v>60</v>
      </c>
      <c r="G2806" s="86" t="s">
        <v>10077</v>
      </c>
      <c r="H2806" s="86" t="s">
        <v>19</v>
      </c>
      <c r="I2806" s="87">
        <f>VLOOKUP(A2806,'[2]AJUSTE DE VALOR AN_11.5_MED_VIG'!$A$6:$I$6297,9,0)</f>
        <v>0.70667724920658737</v>
      </c>
    </row>
    <row r="2807" s="81" customFormat="1" ht="15" customHeight="1">
      <c r="A2807" s="82">
        <v>90286472</v>
      </c>
      <c r="B2807" s="83">
        <v>20</v>
      </c>
      <c r="C2807" s="84" t="s">
        <v>5789</v>
      </c>
      <c r="D2807" s="84" t="s">
        <v>5789</v>
      </c>
      <c r="E2807" s="84" t="s">
        <v>502</v>
      </c>
      <c r="F2807" s="85">
        <v>1</v>
      </c>
      <c r="G2807" s="86" t="s">
        <v>10036</v>
      </c>
      <c r="H2807" s="86" t="s">
        <v>14</v>
      </c>
      <c r="I2807" s="87">
        <f>VLOOKUP(A2807,'[2]AJUSTE DE VALOR AN_11.5_MED_VIG'!$A$6:$I$6297,9,0)</f>
        <v>9.37238305981219</v>
      </c>
    </row>
    <row r="2808" s="81" customFormat="1" ht="15" customHeight="1">
      <c r="A2808" s="82">
        <v>90254910</v>
      </c>
      <c r="B2808" s="83">
        <v>20</v>
      </c>
      <c r="C2808" s="84" t="s">
        <v>2522</v>
      </c>
      <c r="D2808" s="84" t="s">
        <v>2522</v>
      </c>
      <c r="E2808" s="84" t="s">
        <v>26</v>
      </c>
      <c r="F2808" s="85">
        <v>100</v>
      </c>
      <c r="G2808" s="86" t="s">
        <v>18</v>
      </c>
      <c r="H2808" s="86" t="s">
        <v>19</v>
      </c>
      <c r="I2808" s="87">
        <f>VLOOKUP(A2808,'[2]AJUSTE DE VALOR AN_11.5_MED_VIG'!$A$6:$I$6297,9,0)</f>
        <v>4.832634409083502e-002</v>
      </c>
    </row>
    <row r="2809" s="81" customFormat="1" ht="15" customHeight="1">
      <c r="A2809" s="82">
        <v>90389042</v>
      </c>
      <c r="B2809" s="83">
        <v>20</v>
      </c>
      <c r="C2809" s="84" t="s">
        <v>2067</v>
      </c>
      <c r="D2809" s="84" t="s">
        <v>2068</v>
      </c>
      <c r="E2809" s="84" t="s">
        <v>69</v>
      </c>
      <c r="F2809" s="85">
        <v>1</v>
      </c>
      <c r="G2809" s="86" t="s">
        <v>10103</v>
      </c>
      <c r="H2809" s="86" t="s">
        <v>14</v>
      </c>
      <c r="I2809" s="87">
        <f>VLOOKUP(A2809,'[2]AJUSTE DE VALOR AN_11.5_MED_VIG'!$A$6:$I$6297,9,0)</f>
        <v>3.5019783682904206</v>
      </c>
    </row>
    <row r="2810" s="81" customFormat="1" ht="15" customHeight="1">
      <c r="A2810" s="82">
        <v>90224191</v>
      </c>
      <c r="B2810" s="83">
        <v>20</v>
      </c>
      <c r="C2810" s="84" t="s">
        <v>2977</v>
      </c>
      <c r="D2810" s="84" t="s">
        <v>2983</v>
      </c>
      <c r="E2810" s="84" t="s">
        <v>26</v>
      </c>
      <c r="F2810" s="85">
        <v>1</v>
      </c>
      <c r="G2810" s="86" t="s">
        <v>10103</v>
      </c>
      <c r="H2810" s="86" t="s">
        <v>14</v>
      </c>
      <c r="I2810" s="87">
        <f>VLOOKUP(A2810,'[2]AJUSTE DE VALOR AN_11.5_MED_VIG'!$A$6:$I$6297,9,0)</f>
        <v>1.7140292462756663</v>
      </c>
    </row>
    <row r="2811" s="81" customFormat="1" ht="15" customHeight="1">
      <c r="A2811" s="82">
        <v>90225430</v>
      </c>
      <c r="B2811" s="83">
        <v>20</v>
      </c>
      <c r="C2811" s="84" t="s">
        <v>1399</v>
      </c>
      <c r="D2811" s="84" t="s">
        <v>1399</v>
      </c>
      <c r="E2811" s="84" t="s">
        <v>26</v>
      </c>
      <c r="F2811" s="85">
        <v>400</v>
      </c>
      <c r="G2811" s="86" t="s">
        <v>10116</v>
      </c>
      <c r="H2811" s="86" t="s">
        <v>19</v>
      </c>
      <c r="I2811" s="87">
        <f>VLOOKUP(A2811,'[2]AJUSTE DE VALOR AN_11.5_MED_VIG'!$A$6:$I$6297,9,0)</f>
        <v>9.4266044763825409e-003</v>
      </c>
    </row>
    <row r="2812" s="81" customFormat="1" ht="15" customHeight="1">
      <c r="A2812" s="82">
        <v>90288793</v>
      </c>
      <c r="B2812" s="83">
        <v>20</v>
      </c>
      <c r="C2812" s="84" t="s">
        <v>6175</v>
      </c>
      <c r="D2812" s="84" t="s">
        <v>6176</v>
      </c>
      <c r="E2812" s="84" t="s">
        <v>1592</v>
      </c>
      <c r="F2812" s="85">
        <v>1</v>
      </c>
      <c r="G2812" s="86" t="s">
        <v>10103</v>
      </c>
      <c r="H2812" s="86" t="s">
        <v>14</v>
      </c>
      <c r="I2812" s="87">
        <f>VLOOKUP(A2812,'[2]AJUSTE DE VALOR AN_11.5_MED_VIG'!$A$6:$I$6297,9,0)</f>
        <v>0.89033309674895234</v>
      </c>
    </row>
    <row r="2813" s="81" customFormat="1" ht="15" customHeight="1">
      <c r="A2813" s="82">
        <v>90310381</v>
      </c>
      <c r="B2813" s="83">
        <v>20</v>
      </c>
      <c r="C2813" s="84" t="s">
        <v>8977</v>
      </c>
      <c r="D2813" s="84" t="s">
        <v>8978</v>
      </c>
      <c r="E2813" s="84" t="s">
        <v>207</v>
      </c>
      <c r="F2813" s="85">
        <v>1</v>
      </c>
      <c r="G2813" s="86" t="s">
        <v>13</v>
      </c>
      <c r="H2813" s="86" t="s">
        <v>14</v>
      </c>
      <c r="I2813" s="87">
        <f>VLOOKUP(A2813,'[2]AJUSTE DE VALOR AN_11.5_MED_VIG'!$A$6:$I$6297,9,0)</f>
        <v>5.9731844118946835</v>
      </c>
    </row>
    <row r="2814" s="81" customFormat="1" ht="15" customHeight="1">
      <c r="A2814" s="82">
        <v>90264177</v>
      </c>
      <c r="B2814" s="83">
        <v>20</v>
      </c>
      <c r="C2814" s="84" t="s">
        <v>6882</v>
      </c>
      <c r="D2814" s="84" t="s">
        <v>6882</v>
      </c>
      <c r="E2814" s="84" t="s">
        <v>244</v>
      </c>
      <c r="F2814" s="85">
        <v>1</v>
      </c>
      <c r="G2814" s="86" t="s">
        <v>10103</v>
      </c>
      <c r="H2814" s="86" t="s">
        <v>14</v>
      </c>
      <c r="I2814" s="87">
        <f>VLOOKUP(A2814,'[2]AJUSTE DE VALOR AN_11.5_MED_VIG'!$A$6:$I$6297,9,0)</f>
        <v>1.2196202825847908</v>
      </c>
    </row>
    <row r="2815" s="81" customFormat="1" ht="15" customHeight="1">
      <c r="A2815" s="82">
        <v>90705017</v>
      </c>
      <c r="B2815" s="83">
        <v>20</v>
      </c>
      <c r="C2815" s="84" t="s">
        <v>7562</v>
      </c>
      <c r="D2815" s="84" t="s">
        <v>7563</v>
      </c>
      <c r="E2815" s="84" t="s">
        <v>633</v>
      </c>
      <c r="F2815" s="85">
        <v>40</v>
      </c>
      <c r="G2815" s="86" t="s">
        <v>10077</v>
      </c>
      <c r="H2815" s="86" t="s">
        <v>19</v>
      </c>
      <c r="I2815" s="87">
        <f>VLOOKUP(A2815,'[2]AJUSTE DE VALOR AN_11.5_MED_VIG'!$A$6:$I$6297,9,0)</f>
        <v>0.69106220265576224</v>
      </c>
    </row>
    <row r="2816" s="81" customFormat="1" ht="15" customHeight="1">
      <c r="A2816" s="82">
        <v>90300858</v>
      </c>
      <c r="B2816" s="83">
        <v>20</v>
      </c>
      <c r="C2816" s="84" t="s">
        <v>340</v>
      </c>
      <c r="D2816" s="84" t="s">
        <v>341</v>
      </c>
      <c r="E2816" s="84" t="s">
        <v>207</v>
      </c>
      <c r="F2816" s="85">
        <v>1</v>
      </c>
      <c r="G2816" s="86" t="s">
        <v>64</v>
      </c>
      <c r="H2816" s="86" t="s">
        <v>14</v>
      </c>
      <c r="I2816" s="87">
        <f>VLOOKUP(A2816,'[2]AJUSTE DE VALOR AN_11.5_MED_VIG'!$A$6:$I$6297,9,0)</f>
        <v>1.0861582948584758</v>
      </c>
    </row>
    <row r="2817" s="81" customFormat="1" ht="15" customHeight="1">
      <c r="A2817" s="82">
        <v>92422810</v>
      </c>
      <c r="B2817" s="83">
        <v>20</v>
      </c>
      <c r="C2817" s="84" t="s">
        <v>6134</v>
      </c>
      <c r="D2817" s="84" t="s">
        <v>6135</v>
      </c>
      <c r="E2817" s="84" t="s">
        <v>534</v>
      </c>
      <c r="F2817" s="85">
        <v>1</v>
      </c>
      <c r="G2817" s="86" t="s">
        <v>10103</v>
      </c>
      <c r="H2817" s="86" t="s">
        <v>14</v>
      </c>
      <c r="I2817" s="87">
        <f>VLOOKUP(A2817,'[2]AJUSTE DE VALOR AN_11.5_MED_VIG'!$A$6:$I$6297,9,0)</f>
        <v>1.1463875376017967</v>
      </c>
    </row>
    <row r="2818" s="81" customFormat="1" ht="15" customHeight="1">
      <c r="A2818" s="82">
        <v>92397395</v>
      </c>
      <c r="B2818" s="83">
        <v>20</v>
      </c>
      <c r="C2818" s="84" t="s">
        <v>5699</v>
      </c>
      <c r="D2818" s="84" t="s">
        <v>5700</v>
      </c>
      <c r="E2818" s="84" t="s">
        <v>573</v>
      </c>
      <c r="F2818" s="85">
        <v>1</v>
      </c>
      <c r="G2818" s="86" t="s">
        <v>10036</v>
      </c>
      <c r="H2818" s="86" t="s">
        <v>14</v>
      </c>
      <c r="I2818" s="87">
        <f>VLOOKUP(A2818,'[2]AJUSTE DE VALOR AN_11.5_MED_VIG'!$A$6:$I$6297,9,0)</f>
        <v>5.4821864144284032</v>
      </c>
    </row>
    <row r="2819" s="81" customFormat="1" ht="15" customHeight="1">
      <c r="A2819" s="82">
        <v>90303164</v>
      </c>
      <c r="B2819" s="83">
        <v>20</v>
      </c>
      <c r="C2819" s="84" t="s">
        <v>8110</v>
      </c>
      <c r="D2819" s="84" t="s">
        <v>8122</v>
      </c>
      <c r="E2819" s="84" t="s">
        <v>24</v>
      </c>
      <c r="F2819" s="85">
        <v>1</v>
      </c>
      <c r="G2819" s="86" t="s">
        <v>10103</v>
      </c>
      <c r="H2819" s="86" t="s">
        <v>14</v>
      </c>
      <c r="I2819" s="87">
        <f>VLOOKUP(A2819,'[2]AJUSTE DE VALOR AN_11.5_MED_VIG'!$A$6:$I$6297,9,0)</f>
        <v>3.0432952905324937</v>
      </c>
    </row>
    <row r="2820" s="81" customFormat="1" ht="15" customHeight="1">
      <c r="A2820" s="82">
        <v>90304128</v>
      </c>
      <c r="B2820" s="83">
        <v>20</v>
      </c>
      <c r="C2820" s="84" t="s">
        <v>3890</v>
      </c>
      <c r="D2820" s="84" t="s">
        <v>3890</v>
      </c>
      <c r="E2820" s="84" t="s">
        <v>792</v>
      </c>
      <c r="F2820" s="85">
        <v>1</v>
      </c>
      <c r="G2820" s="86" t="s">
        <v>64</v>
      </c>
      <c r="H2820" s="86" t="s">
        <v>14</v>
      </c>
      <c r="I2820" s="87">
        <f>VLOOKUP(A2820,'[2]AJUSTE DE VALOR AN_11.5_MED_VIG'!$A$6:$I$6297,9,0)</f>
        <v>6.3125389410829147</v>
      </c>
    </row>
    <row r="2821" s="81" customFormat="1" ht="15" customHeight="1">
      <c r="A2821" s="82">
        <v>90303113</v>
      </c>
      <c r="B2821" s="83">
        <v>20</v>
      </c>
      <c r="C2821" s="84" t="s">
        <v>677</v>
      </c>
      <c r="D2821" s="84" t="s">
        <v>677</v>
      </c>
      <c r="E2821" s="84" t="s">
        <v>24</v>
      </c>
      <c r="F2821" s="85">
        <v>1</v>
      </c>
      <c r="G2821" s="86" t="s">
        <v>10103</v>
      </c>
      <c r="H2821" s="86" t="s">
        <v>14</v>
      </c>
      <c r="I2821" s="87">
        <f>VLOOKUP(A2821,'[2]AJUSTE DE VALOR AN_11.5_MED_VIG'!$A$6:$I$6297,9,0)</f>
        <v>0.81223969193142531</v>
      </c>
    </row>
    <row r="2822" s="81" customFormat="1" ht="15" customHeight="1">
      <c r="A2822" s="82">
        <v>90258010</v>
      </c>
      <c r="B2822" s="83">
        <v>20</v>
      </c>
      <c r="C2822" s="84" t="s">
        <v>2373</v>
      </c>
      <c r="D2822" s="84" t="s">
        <v>2375</v>
      </c>
      <c r="E2822" s="84" t="s">
        <v>24</v>
      </c>
      <c r="F2822" s="85">
        <v>1</v>
      </c>
      <c r="G2822" s="86" t="s">
        <v>10103</v>
      </c>
      <c r="H2822" s="86" t="s">
        <v>14</v>
      </c>
      <c r="I2822" s="87">
        <f>VLOOKUP(A2822,'[2]AJUSTE DE VALOR AN_11.5_MED_VIG'!$A$6:$I$6297,9,0)</f>
        <v>0.40153388426155817</v>
      </c>
    </row>
    <row r="2823" s="81" customFormat="1" ht="15" customHeight="1">
      <c r="A2823" s="82">
        <v>90159365</v>
      </c>
      <c r="B2823" s="83">
        <v>20</v>
      </c>
      <c r="C2823" s="84" t="s">
        <v>2968</v>
      </c>
      <c r="D2823" s="84" t="s">
        <v>2969</v>
      </c>
      <c r="E2823" s="84" t="s">
        <v>1221</v>
      </c>
      <c r="F2823" s="85">
        <v>1</v>
      </c>
      <c r="G2823" s="86" t="s">
        <v>10103</v>
      </c>
      <c r="H2823" s="86" t="s">
        <v>14</v>
      </c>
      <c r="I2823" s="87">
        <f>VLOOKUP(A2823,'[2]AJUSTE DE VALOR AN_11.5_MED_VIG'!$A$6:$I$6297,9,0)</f>
        <v>1.2591530607706689</v>
      </c>
    </row>
    <row r="2824" s="81" customFormat="1" ht="15" customHeight="1">
      <c r="A2824" s="82">
        <v>90305302</v>
      </c>
      <c r="B2824" s="83">
        <v>20</v>
      </c>
      <c r="C2824" s="84" t="s">
        <v>8687</v>
      </c>
      <c r="D2824" s="84" t="s">
        <v>8688</v>
      </c>
      <c r="E2824" s="84" t="s">
        <v>81</v>
      </c>
      <c r="F2824" s="85">
        <v>1</v>
      </c>
      <c r="G2824" s="86" t="s">
        <v>10103</v>
      </c>
      <c r="H2824" s="86" t="s">
        <v>14</v>
      </c>
      <c r="I2824" s="87">
        <f>VLOOKUP(A2824,'[2]AJUSTE DE VALOR AN_11.5_MED_VIG'!$A$6:$I$6297,9,0)</f>
        <v>9.0923602064252087</v>
      </c>
    </row>
    <row r="2825" s="81" customFormat="1" ht="15" customHeight="1">
      <c r="A2825" s="82">
        <v>92412599</v>
      </c>
      <c r="B2825" s="83">
        <v>20</v>
      </c>
      <c r="C2825" s="84" t="s">
        <v>7862</v>
      </c>
      <c r="D2825" s="84" t="s">
        <v>7863</v>
      </c>
      <c r="E2825" s="84" t="s">
        <v>124</v>
      </c>
      <c r="F2825" s="85">
        <v>1</v>
      </c>
      <c r="G2825" s="86" t="s">
        <v>64</v>
      </c>
      <c r="H2825" s="86" t="s">
        <v>14</v>
      </c>
      <c r="I2825" s="87">
        <f>VLOOKUP(A2825,'[2]AJUSTE DE VALOR AN_11.5_MED_VIG'!$A$6:$I$6297,9,0)</f>
        <v>40.863224834193943</v>
      </c>
    </row>
    <row r="2826" s="81" customFormat="1" ht="15" customHeight="1">
      <c r="A2826" s="82">
        <v>90216733</v>
      </c>
      <c r="B2826" s="83">
        <v>20</v>
      </c>
      <c r="C2826" s="84" t="s">
        <v>311</v>
      </c>
      <c r="D2826" s="84" t="s">
        <v>312</v>
      </c>
      <c r="E2826" s="84" t="s">
        <v>78</v>
      </c>
      <c r="F2826" s="85">
        <v>1</v>
      </c>
      <c r="G2826" s="86" t="s">
        <v>10103</v>
      </c>
      <c r="H2826" s="86" t="s">
        <v>14</v>
      </c>
      <c r="I2826" s="87">
        <f>VLOOKUP(A2826,'[2]AJUSTE DE VALOR AN_11.5_MED_VIG'!$A$6:$I$6297,9,0)</f>
        <v>0.53043169537333712</v>
      </c>
    </row>
    <row r="2827" s="81" customFormat="1" ht="15" customHeight="1">
      <c r="A2827" s="82">
        <v>92262244</v>
      </c>
      <c r="B2827" s="83">
        <v>20</v>
      </c>
      <c r="C2827" s="84" t="s">
        <v>7140</v>
      </c>
      <c r="D2827" s="84" t="s">
        <v>7138</v>
      </c>
      <c r="E2827" s="84" t="s">
        <v>21</v>
      </c>
      <c r="F2827" s="85">
        <v>1</v>
      </c>
      <c r="G2827" s="86" t="s">
        <v>10103</v>
      </c>
      <c r="H2827" s="86" t="s">
        <v>14</v>
      </c>
      <c r="I2827" s="87">
        <f>VLOOKUP(A2827,'[2]AJUSTE DE VALOR AN_11.5_MED_VIG'!$A$6:$I$6297,9,0)</f>
        <v>1.0874666833537547</v>
      </c>
    </row>
    <row r="2828" s="81" customFormat="1" ht="15" customHeight="1">
      <c r="A2828" s="82">
        <v>92412262</v>
      </c>
      <c r="B2828" s="83">
        <v>20</v>
      </c>
      <c r="C2828" s="84" t="s">
        <v>775</v>
      </c>
      <c r="D2828" s="84" t="s">
        <v>776</v>
      </c>
      <c r="E2828" s="84" t="s">
        <v>504</v>
      </c>
      <c r="F2828" s="85">
        <v>1</v>
      </c>
      <c r="G2828" s="86" t="s">
        <v>64</v>
      </c>
      <c r="H2828" s="86" t="s">
        <v>14</v>
      </c>
      <c r="I2828" s="87">
        <f>VLOOKUP(A2828,'[2]AJUSTE DE VALOR AN_11.5_MED_VIG'!$A$6:$I$6297,9,0)</f>
        <v>1.4288407850510638</v>
      </c>
    </row>
    <row r="2829" s="81" customFormat="1" ht="15" customHeight="1">
      <c r="A2829" s="82">
        <v>90218485</v>
      </c>
      <c r="B2829" s="83">
        <v>20</v>
      </c>
      <c r="C2829" s="84" t="s">
        <v>992</v>
      </c>
      <c r="D2829" s="84" t="s">
        <v>1000</v>
      </c>
      <c r="E2829" s="84" t="s">
        <v>806</v>
      </c>
      <c r="F2829" s="85">
        <v>1</v>
      </c>
      <c r="G2829" s="86" t="s">
        <v>10103</v>
      </c>
      <c r="H2829" s="86" t="s">
        <v>14</v>
      </c>
      <c r="I2829" s="87">
        <f>VLOOKUP(A2829,'[2]AJUSTE DE VALOR AN_11.5_MED_VIG'!$A$6:$I$6297,9,0)</f>
        <v>0.85669051790256245</v>
      </c>
    </row>
    <row r="2830" s="81" customFormat="1" ht="15" customHeight="1">
      <c r="A2830" s="82">
        <v>90216660</v>
      </c>
      <c r="B2830" s="83">
        <v>20</v>
      </c>
      <c r="C2830" s="84" t="s">
        <v>1767</v>
      </c>
      <c r="D2830" s="84" t="s">
        <v>1769</v>
      </c>
      <c r="E2830" s="84" t="s">
        <v>78</v>
      </c>
      <c r="F2830" s="85">
        <v>1</v>
      </c>
      <c r="G2830" s="86" t="s">
        <v>10103</v>
      </c>
      <c r="H2830" s="86" t="s">
        <v>14</v>
      </c>
      <c r="I2830" s="87">
        <f>VLOOKUP(A2830,'[2]AJUSTE DE VALOR AN_11.5_MED_VIG'!$A$6:$I$6297,9,0)</f>
        <v>1.5053966752306533</v>
      </c>
    </row>
    <row r="2831" s="81" customFormat="1" ht="15" customHeight="1">
      <c r="A2831" s="82">
        <v>90289781</v>
      </c>
      <c r="B2831" s="83">
        <v>20</v>
      </c>
      <c r="C2831" s="84" t="s">
        <v>685</v>
      </c>
      <c r="D2831" s="84" t="s">
        <v>686</v>
      </c>
      <c r="E2831" s="84" t="s">
        <v>50</v>
      </c>
      <c r="F2831" s="85">
        <v>1</v>
      </c>
      <c r="G2831" s="86" t="s">
        <v>10103</v>
      </c>
      <c r="H2831" s="86" t="s">
        <v>14</v>
      </c>
      <c r="I2831" s="87">
        <f>VLOOKUP(A2831,'[2]AJUSTE DE VALOR AN_11.5_MED_VIG'!$A$6:$I$6297,9,0)</f>
        <v>0.50252604388023969</v>
      </c>
    </row>
    <row r="2832" s="81" customFormat="1" ht="15" customHeight="1">
      <c r="A2832" s="82">
        <v>92395643</v>
      </c>
      <c r="B2832" s="83">
        <v>20</v>
      </c>
      <c r="C2832" s="84" t="s">
        <v>1963</v>
      </c>
      <c r="D2832" s="84" t="s">
        <v>1964</v>
      </c>
      <c r="E2832" s="84" t="s">
        <v>17</v>
      </c>
      <c r="F2832" s="85">
        <v>1</v>
      </c>
      <c r="G2832" s="86" t="s">
        <v>13</v>
      </c>
      <c r="H2832" s="86" t="s">
        <v>14</v>
      </c>
      <c r="I2832" s="87">
        <f>VLOOKUP(A2832,'[2]AJUSTE DE VALOR AN_11.5_MED_VIG'!$A$6:$I$6297,9,0)</f>
        <v>26.956906833362027</v>
      </c>
    </row>
    <row r="2833" s="81" customFormat="1" ht="15" customHeight="1">
      <c r="A2833" s="82">
        <v>90293037</v>
      </c>
      <c r="B2833" s="83">
        <v>20</v>
      </c>
      <c r="C2833" s="84" t="s">
        <v>5575</v>
      </c>
      <c r="D2833" s="84" t="s">
        <v>5575</v>
      </c>
      <c r="E2833" s="84" t="s">
        <v>26</v>
      </c>
      <c r="F2833" s="85">
        <v>1</v>
      </c>
      <c r="G2833" s="86" t="s">
        <v>10103</v>
      </c>
      <c r="H2833" s="86" t="s">
        <v>14</v>
      </c>
      <c r="I2833" s="87">
        <f>VLOOKUP(A2833,'[2]AJUSTE DE VALOR AN_11.5_MED_VIG'!$A$6:$I$6297,9,0)</f>
        <v>0.35088901258319821</v>
      </c>
    </row>
    <row r="2834" s="81" customFormat="1" ht="15" customHeight="1">
      <c r="A2834" s="82">
        <v>92409792</v>
      </c>
      <c r="B2834" s="83">
        <v>20</v>
      </c>
      <c r="C2834" s="84" t="s">
        <v>6889</v>
      </c>
      <c r="D2834" s="84" t="s">
        <v>6891</v>
      </c>
      <c r="E2834" s="84" t="s">
        <v>17</v>
      </c>
      <c r="F2834" s="85">
        <v>1</v>
      </c>
      <c r="G2834" s="86" t="s">
        <v>10103</v>
      </c>
      <c r="H2834" s="86" t="s">
        <v>14</v>
      </c>
      <c r="I2834" s="87">
        <f>VLOOKUP(A2834,'[2]AJUSTE DE VALOR AN_11.5_MED_VIG'!$A$6:$I$6297,9,0)</f>
        <v>0.64916357935092939</v>
      </c>
    </row>
    <row r="2835" s="81" customFormat="1" ht="15" customHeight="1">
      <c r="A2835" s="82">
        <v>90278380</v>
      </c>
      <c r="B2835" s="83">
        <v>20</v>
      </c>
      <c r="C2835" s="84" t="s">
        <v>9030</v>
      </c>
      <c r="D2835" s="84" t="s">
        <v>9031</v>
      </c>
      <c r="E2835" s="84" t="s">
        <v>7553</v>
      </c>
      <c r="F2835" s="85">
        <v>100</v>
      </c>
      <c r="G2835" s="86" t="s">
        <v>10077</v>
      </c>
      <c r="H2835" s="86" t="s">
        <v>19</v>
      </c>
      <c r="I2835" s="87">
        <f>VLOOKUP(A2835,'[2]AJUSTE DE VALOR AN_11.5_MED_VIG'!$A$6:$I$6297,9,0)</f>
        <v>0.42090050653976635</v>
      </c>
    </row>
    <row r="2836" s="81" customFormat="1" ht="15" customHeight="1">
      <c r="A2836" s="82">
        <v>90241860</v>
      </c>
      <c r="B2836" s="83">
        <v>20</v>
      </c>
      <c r="C2836" s="84" t="s">
        <v>9538</v>
      </c>
      <c r="D2836" s="84" t="s">
        <v>9539</v>
      </c>
      <c r="E2836" s="84" t="s">
        <v>298</v>
      </c>
      <c r="F2836" s="85">
        <v>1</v>
      </c>
      <c r="G2836" s="86" t="s">
        <v>158</v>
      </c>
      <c r="H2836" s="86" t="s">
        <v>14</v>
      </c>
      <c r="I2836" s="87">
        <f>VLOOKUP(A2836,'[2]AJUSTE DE VALOR AN_11.5_MED_VIG'!$A$6:$I$6297,9,0)</f>
        <v>0.4207425318043661</v>
      </c>
    </row>
    <row r="2837" s="81" customFormat="1" ht="15" customHeight="1">
      <c r="A2837" s="82">
        <v>91255015</v>
      </c>
      <c r="B2837" s="83">
        <v>20</v>
      </c>
      <c r="C2837" s="84" t="s">
        <v>4383</v>
      </c>
      <c r="D2837" s="84" t="s">
        <v>4384</v>
      </c>
      <c r="E2837" s="84" t="s">
        <v>50</v>
      </c>
      <c r="F2837" s="85">
        <v>1</v>
      </c>
      <c r="G2837" s="86" t="s">
        <v>64</v>
      </c>
      <c r="H2837" s="86" t="s">
        <v>14</v>
      </c>
      <c r="I2837" s="87">
        <f>VLOOKUP(A2837,'[2]AJUSTE DE VALOR AN_11.5_MED_VIG'!$A$6:$I$6297,9,0)</f>
        <v>2.8329841786330423</v>
      </c>
    </row>
    <row r="2838" s="81" customFormat="1" ht="15" customHeight="1">
      <c r="A2838" s="82">
        <v>92388043</v>
      </c>
      <c r="B2838" s="83">
        <v>20</v>
      </c>
      <c r="C2838" s="84" t="s">
        <v>110</v>
      </c>
      <c r="D2838" s="84" t="s">
        <v>111</v>
      </c>
      <c r="E2838" s="84" t="s">
        <v>112</v>
      </c>
      <c r="F2838" s="85">
        <v>30</v>
      </c>
      <c r="G2838" s="86" t="s">
        <v>10077</v>
      </c>
      <c r="H2838" s="86" t="s">
        <v>19</v>
      </c>
      <c r="I2838" s="87">
        <f>VLOOKUP(A2838,'[2]AJUSTE DE VALOR AN_11.5_MED_VIG'!$A$6:$I$6297,9,0)</f>
        <v>0.79314824972376996</v>
      </c>
    </row>
    <row r="2839" s="81" customFormat="1" ht="15" customHeight="1">
      <c r="A2839" s="82">
        <v>90310314</v>
      </c>
      <c r="B2839" s="83">
        <v>20</v>
      </c>
      <c r="C2839" s="84" t="s">
        <v>5131</v>
      </c>
      <c r="D2839" s="84" t="s">
        <v>5132</v>
      </c>
      <c r="E2839" s="84" t="s">
        <v>17</v>
      </c>
      <c r="F2839" s="85">
        <v>1</v>
      </c>
      <c r="G2839" s="86" t="s">
        <v>436</v>
      </c>
      <c r="H2839" s="86" t="s">
        <v>14</v>
      </c>
      <c r="I2839" s="87">
        <f>VLOOKUP(A2839,'[2]AJUSTE DE VALOR AN_11.5_MED_VIG'!$A$6:$I$6297,9,0)</f>
        <v>2.2501225377537279</v>
      </c>
    </row>
    <row r="2840" s="81" customFormat="1" ht="15" customHeight="1">
      <c r="A2840" s="82">
        <v>90175220</v>
      </c>
      <c r="B2840" s="83">
        <v>20</v>
      </c>
      <c r="C2840" s="84" t="s">
        <v>2977</v>
      </c>
      <c r="D2840" s="84" t="s">
        <v>2979</v>
      </c>
      <c r="E2840" s="84" t="s">
        <v>34</v>
      </c>
      <c r="F2840" s="85">
        <v>1</v>
      </c>
      <c r="G2840" s="86" t="s">
        <v>10103</v>
      </c>
      <c r="H2840" s="86" t="s">
        <v>14</v>
      </c>
      <c r="I2840" s="87">
        <f>VLOOKUP(A2840,'[2]AJUSTE DE VALOR AN_11.5_MED_VIG'!$A$6:$I$6297,9,0)</f>
        <v>2.2491038342117942</v>
      </c>
    </row>
    <row r="2841" s="81" customFormat="1" ht="15" customHeight="1">
      <c r="A2841" s="82">
        <v>90121821</v>
      </c>
      <c r="B2841" s="83">
        <v>20</v>
      </c>
      <c r="C2841" s="84" t="s">
        <v>5732</v>
      </c>
      <c r="D2841" s="84" t="s">
        <v>5732</v>
      </c>
      <c r="E2841" s="84" t="s">
        <v>511</v>
      </c>
      <c r="F2841" s="85">
        <v>1</v>
      </c>
      <c r="G2841" s="86" t="s">
        <v>64</v>
      </c>
      <c r="H2841" s="86" t="s">
        <v>14</v>
      </c>
      <c r="I2841" s="87">
        <f>VLOOKUP(A2841,'[2]AJUSTE DE VALOR AN_11.5_MED_VIG'!$A$6:$I$6297,9,0)</f>
        <v>0.77906370351566034</v>
      </c>
    </row>
    <row r="2842" s="81" customFormat="1" ht="15" customHeight="1">
      <c r="A2842" s="82">
        <v>92464009</v>
      </c>
      <c r="B2842" s="83">
        <v>20</v>
      </c>
      <c r="C2842" s="84" t="s">
        <v>8461</v>
      </c>
      <c r="D2842" s="84" t="s">
        <v>8461</v>
      </c>
      <c r="E2842" s="84" t="s">
        <v>227</v>
      </c>
      <c r="F2842" s="85">
        <v>1</v>
      </c>
      <c r="G2842" s="86" t="s">
        <v>10103</v>
      </c>
      <c r="H2842" s="86" t="s">
        <v>14</v>
      </c>
      <c r="I2842" s="87">
        <f>VLOOKUP(A2842,'[2]AJUSTE DE VALOR AN_11.5_MED_VIG'!$A$6:$I$6297,9,0)</f>
        <v>1.2278311159269728</v>
      </c>
    </row>
    <row r="2843" s="81" customFormat="1" ht="15" customHeight="1">
      <c r="A2843" s="82">
        <v>90249810</v>
      </c>
      <c r="B2843" s="83">
        <v>20</v>
      </c>
      <c r="C2843" s="84" t="s">
        <v>7090</v>
      </c>
      <c r="D2843" s="84" t="s">
        <v>7100</v>
      </c>
      <c r="E2843" s="84" t="s">
        <v>131</v>
      </c>
      <c r="F2843" s="85">
        <v>1</v>
      </c>
      <c r="G2843" s="86" t="s">
        <v>10103</v>
      </c>
      <c r="H2843" s="86" t="s">
        <v>14</v>
      </c>
      <c r="I2843" s="87">
        <f>VLOOKUP(A2843,'[2]AJUSTE DE VALOR AN_11.5_MED_VIG'!$A$6:$I$6297,9,0)</f>
        <v>2.448894083571</v>
      </c>
    </row>
    <row r="2844" s="81" customFormat="1" ht="15" customHeight="1">
      <c r="A2844" s="82">
        <v>90303130</v>
      </c>
      <c r="B2844" s="83">
        <v>20</v>
      </c>
      <c r="C2844" s="84" t="s">
        <v>8458</v>
      </c>
      <c r="D2844" s="84" t="s">
        <v>8461</v>
      </c>
      <c r="E2844" s="84" t="s">
        <v>24</v>
      </c>
      <c r="F2844" s="85">
        <v>1</v>
      </c>
      <c r="G2844" s="86" t="s">
        <v>10103</v>
      </c>
      <c r="H2844" s="86" t="s">
        <v>14</v>
      </c>
      <c r="I2844" s="87">
        <f>VLOOKUP(A2844,'[2]AJUSTE DE VALOR AN_11.5_MED_VIG'!$A$6:$I$6297,9,0)</f>
        <v>1.7026452483221475</v>
      </c>
    </row>
    <row r="2845" s="81" customFormat="1" ht="15" customHeight="1">
      <c r="A2845" s="82">
        <v>90309456</v>
      </c>
      <c r="B2845" s="83">
        <v>20</v>
      </c>
      <c r="C2845" s="84" t="s">
        <v>4688</v>
      </c>
      <c r="D2845" s="84" t="s">
        <v>4688</v>
      </c>
      <c r="E2845" s="84" t="s">
        <v>339</v>
      </c>
      <c r="F2845" s="85">
        <v>200</v>
      </c>
      <c r="G2845" s="86" t="s">
        <v>10116</v>
      </c>
      <c r="H2845" s="86" t="s">
        <v>19</v>
      </c>
      <c r="I2845" s="87">
        <f>VLOOKUP(A2845,'[2]AJUSTE DE VALOR AN_11.5_MED_VIG'!$A$6:$I$6297,9,0)</f>
        <v>1.6179493131523948e-002</v>
      </c>
    </row>
    <row r="2846" s="81" customFormat="1" ht="15" customHeight="1">
      <c r="A2846" s="82">
        <v>90286600</v>
      </c>
      <c r="B2846" s="83">
        <v>20</v>
      </c>
      <c r="C2846" s="84" t="s">
        <v>5809</v>
      </c>
      <c r="D2846" s="84" t="s">
        <v>5809</v>
      </c>
      <c r="E2846" s="84" t="s">
        <v>495</v>
      </c>
      <c r="F2846" s="85">
        <v>1</v>
      </c>
      <c r="G2846" s="86" t="s">
        <v>10036</v>
      </c>
      <c r="H2846" s="86" t="s">
        <v>14</v>
      </c>
      <c r="I2846" s="87">
        <f>VLOOKUP(A2846,'[2]AJUSTE DE VALOR AN_11.5_MED_VIG'!$A$6:$I$6297,9,0)</f>
        <v>5.5812733541899444</v>
      </c>
    </row>
    <row r="2847" s="81" customFormat="1" ht="15" customHeight="1">
      <c r="A2847" s="82">
        <v>90267729</v>
      </c>
      <c r="B2847" s="83">
        <v>20</v>
      </c>
      <c r="C2847" s="84" t="s">
        <v>3846</v>
      </c>
      <c r="D2847" s="84" t="s">
        <v>3847</v>
      </c>
      <c r="E2847" s="84" t="s">
        <v>1361</v>
      </c>
      <c r="F2847" s="85">
        <v>1</v>
      </c>
      <c r="G2847" s="86" t="s">
        <v>158</v>
      </c>
      <c r="H2847" s="86" t="s">
        <v>14</v>
      </c>
      <c r="I2847" s="87">
        <f>VLOOKUP(A2847,'[2]AJUSTE DE VALOR AN_11.5_MED_VIG'!$A$6:$I$6297,9,0)</f>
        <v>0.747</v>
      </c>
    </row>
    <row r="2848" s="81" customFormat="1" ht="15" customHeight="1">
      <c r="A2848" s="82">
        <v>92462944</v>
      </c>
      <c r="B2848" s="83">
        <v>20</v>
      </c>
      <c r="C2848" s="84" t="s">
        <v>2095</v>
      </c>
      <c r="D2848" s="84" t="s">
        <v>2096</v>
      </c>
      <c r="E2848" s="84" t="s">
        <v>229</v>
      </c>
      <c r="F2848" s="85">
        <v>1</v>
      </c>
      <c r="G2848" s="86" t="s">
        <v>64</v>
      </c>
      <c r="H2848" s="86" t="s">
        <v>14</v>
      </c>
      <c r="I2848" s="87">
        <f>VLOOKUP(A2848,'[2]AJUSTE DE VALOR AN_11.5_MED_VIG'!$A$6:$I$6297,9,0)</f>
        <v>7.7725439986423428</v>
      </c>
    </row>
    <row r="2849" s="81" customFormat="1" ht="15" customHeight="1">
      <c r="A2849" s="82">
        <v>92419097</v>
      </c>
      <c r="B2849" s="83">
        <v>20</v>
      </c>
      <c r="C2849" s="84" t="s">
        <v>7788</v>
      </c>
      <c r="D2849" s="84" t="s">
        <v>7793</v>
      </c>
      <c r="E2849" s="84" t="s">
        <v>455</v>
      </c>
      <c r="F2849" s="85">
        <v>1</v>
      </c>
      <c r="G2849" s="86" t="s">
        <v>436</v>
      </c>
      <c r="H2849" s="86" t="s">
        <v>14</v>
      </c>
      <c r="I2849" s="87">
        <f>VLOOKUP(A2849,'[2]AJUSTE DE VALOR AN_11.5_MED_VIG'!$A$6:$I$6297,9,0)</f>
        <v>2.5873695654104187</v>
      </c>
    </row>
    <row r="2850" s="81" customFormat="1" ht="15" customHeight="1">
      <c r="A2850" s="82">
        <v>90203143</v>
      </c>
      <c r="B2850" s="83">
        <v>20</v>
      </c>
      <c r="C2850" s="84" t="s">
        <v>434</v>
      </c>
      <c r="D2850" s="84" t="s">
        <v>437</v>
      </c>
      <c r="E2850" s="84" t="s">
        <v>414</v>
      </c>
      <c r="F2850" s="85">
        <v>1</v>
      </c>
      <c r="G2850" s="86" t="s">
        <v>436</v>
      </c>
      <c r="H2850" s="86" t="s">
        <v>14</v>
      </c>
      <c r="I2850" s="87">
        <f>VLOOKUP(A2850,'[2]AJUSTE DE VALOR AN_11.5_MED_VIG'!$A$6:$I$6297,9,0)</f>
        <v>0.6633645610549439</v>
      </c>
    </row>
    <row r="2851" s="81" customFormat="1" ht="15" customHeight="1">
      <c r="A2851" s="82">
        <v>92468187</v>
      </c>
      <c r="B2851" s="83">
        <v>20</v>
      </c>
      <c r="C2851" s="84" t="s">
        <v>3497</v>
      </c>
      <c r="D2851" s="84" t="s">
        <v>3497</v>
      </c>
      <c r="E2851" s="84" t="s">
        <v>17</v>
      </c>
      <c r="F2851" s="85">
        <v>1</v>
      </c>
      <c r="G2851" s="86" t="s">
        <v>10103</v>
      </c>
      <c r="H2851" s="86" t="s">
        <v>14</v>
      </c>
      <c r="I2851" s="87">
        <f>VLOOKUP(A2851,'[2]AJUSTE DE VALOR AN_11.5_MED_VIG'!$A$6:$I$6297,9,0)</f>
        <v>0.45652161821393694</v>
      </c>
    </row>
    <row r="2852" s="81" customFormat="1" ht="15" customHeight="1">
      <c r="A2852" s="82">
        <v>92398677</v>
      </c>
      <c r="B2852" s="83">
        <v>20</v>
      </c>
      <c r="C2852" s="84" t="s">
        <v>2226</v>
      </c>
      <c r="D2852" s="84" t="s">
        <v>2227</v>
      </c>
      <c r="E2852" s="84" t="s">
        <v>455</v>
      </c>
      <c r="F2852" s="85">
        <v>1</v>
      </c>
      <c r="G2852" s="86" t="s">
        <v>10103</v>
      </c>
      <c r="H2852" s="86" t="s">
        <v>14</v>
      </c>
      <c r="I2852" s="87">
        <f>VLOOKUP(A2852,'[2]AJUSTE DE VALOR AN_11.5_MED_VIG'!$A$6:$I$6297,9,0)</f>
        <v>2.2173662722489897</v>
      </c>
    </row>
    <row r="2853" s="81" customFormat="1" ht="15" customHeight="1">
      <c r="A2853" s="82">
        <v>92431410</v>
      </c>
      <c r="B2853" s="83">
        <v>20</v>
      </c>
      <c r="C2853" s="84" t="s">
        <v>3810</v>
      </c>
      <c r="D2853" s="84" t="s">
        <v>3811</v>
      </c>
      <c r="E2853" s="84" t="s">
        <v>21</v>
      </c>
      <c r="F2853" s="85">
        <v>1</v>
      </c>
      <c r="G2853" s="86" t="s">
        <v>10103</v>
      </c>
      <c r="H2853" s="86" t="s">
        <v>14</v>
      </c>
      <c r="I2853" s="87">
        <f>VLOOKUP(A2853,'[2]AJUSTE DE VALOR AN_11.5_MED_VIG'!$A$6:$I$6297,9,0)</f>
        <v>1.3112669626815794</v>
      </c>
    </row>
    <row r="2854" s="81" customFormat="1" ht="15" customHeight="1">
      <c r="A2854" s="82">
        <v>90131460</v>
      </c>
      <c r="B2854" s="83">
        <v>20</v>
      </c>
      <c r="C2854" s="84" t="s">
        <v>7444</v>
      </c>
      <c r="D2854" s="84" t="s">
        <v>7445</v>
      </c>
      <c r="E2854" s="84" t="s">
        <v>81</v>
      </c>
      <c r="F2854" s="85">
        <v>1</v>
      </c>
      <c r="G2854" s="86" t="s">
        <v>436</v>
      </c>
      <c r="H2854" s="86" t="s">
        <v>14</v>
      </c>
      <c r="I2854" s="87">
        <f>VLOOKUP(A2854,'[2]AJUSTE DE VALOR AN_11.5_MED_VIG'!$A$6:$I$6297,9,0)</f>
        <v>0.52617555286255357</v>
      </c>
    </row>
    <row r="2855" s="81" customFormat="1" ht="15" customHeight="1">
      <c r="A2855" s="82">
        <v>92458262</v>
      </c>
      <c r="B2855" s="83">
        <v>20</v>
      </c>
      <c r="C2855" s="84" t="s">
        <v>8836</v>
      </c>
      <c r="D2855" s="84" t="s">
        <v>8836</v>
      </c>
      <c r="E2855" s="84" t="s">
        <v>24</v>
      </c>
      <c r="F2855" s="85">
        <v>1</v>
      </c>
      <c r="G2855" s="86" t="s">
        <v>10103</v>
      </c>
      <c r="H2855" s="86" t="s">
        <v>14</v>
      </c>
      <c r="I2855" s="87">
        <f>VLOOKUP(A2855,'[2]AJUSTE DE VALOR AN_11.5_MED_VIG'!$A$6:$I$6297,9,0)</f>
        <v>2.4929941346536273</v>
      </c>
    </row>
    <row r="2856" s="81" customFormat="1" ht="15" customHeight="1">
      <c r="A2856" s="82">
        <v>90201825</v>
      </c>
      <c r="B2856" s="83">
        <v>20</v>
      </c>
      <c r="C2856" s="84" t="s">
        <v>6008</v>
      </c>
      <c r="D2856" s="84" t="s">
        <v>6009</v>
      </c>
      <c r="E2856" s="84" t="s">
        <v>85</v>
      </c>
      <c r="F2856" s="85">
        <v>5</v>
      </c>
      <c r="G2856" s="86" t="s">
        <v>18</v>
      </c>
      <c r="H2856" s="86" t="s">
        <v>19</v>
      </c>
      <c r="I2856" s="87">
        <f>VLOOKUP(A2856,'[2]AJUSTE DE VALOR AN_11.5_MED_VIG'!$A$6:$I$6297,9,0)</f>
        <v>1.711729336967067</v>
      </c>
    </row>
    <row r="2857" s="81" customFormat="1" ht="15" customHeight="1">
      <c r="A2857" s="82">
        <v>92465692</v>
      </c>
      <c r="B2857" s="83">
        <v>20</v>
      </c>
      <c r="C2857" s="84" t="s">
        <v>7247</v>
      </c>
      <c r="D2857" s="84" t="s">
        <v>7248</v>
      </c>
      <c r="E2857" s="84" t="s">
        <v>504</v>
      </c>
      <c r="F2857" s="85">
        <v>1</v>
      </c>
      <c r="G2857" s="86" t="s">
        <v>10036</v>
      </c>
      <c r="H2857" s="86" t="s">
        <v>14</v>
      </c>
      <c r="I2857" s="87">
        <f>VLOOKUP(A2857,'[2]AJUSTE DE VALOR AN_11.5_MED_VIG'!$A$6:$I$6297,9,0)</f>
        <v>11.547535952993863</v>
      </c>
    </row>
    <row r="2858" s="81" customFormat="1" ht="15" customHeight="1">
      <c r="A2858" s="82">
        <v>90273575</v>
      </c>
      <c r="B2858" s="83">
        <v>20</v>
      </c>
      <c r="C2858" s="84" t="s">
        <v>2451</v>
      </c>
      <c r="D2858" s="84" t="s">
        <v>2458</v>
      </c>
      <c r="E2858" s="84" t="s">
        <v>620</v>
      </c>
      <c r="F2858" s="85">
        <v>1</v>
      </c>
      <c r="G2858" s="86" t="s">
        <v>10036</v>
      </c>
      <c r="H2858" s="86" t="s">
        <v>14</v>
      </c>
      <c r="I2858" s="87">
        <f>VLOOKUP(A2858,'[2]AJUSTE DE VALOR AN_11.5_MED_VIG'!$A$6:$I$6297,9,0)</f>
        <v>9.5924517512008514</v>
      </c>
    </row>
    <row r="2859" s="81" customFormat="1" ht="15" customHeight="1">
      <c r="A2859" s="82">
        <v>90149181</v>
      </c>
      <c r="B2859" s="83">
        <v>20</v>
      </c>
      <c r="C2859" s="84" t="s">
        <v>7126</v>
      </c>
      <c r="D2859" s="84" t="s">
        <v>7127</v>
      </c>
      <c r="E2859" s="84" t="s">
        <v>233</v>
      </c>
      <c r="F2859" s="85">
        <v>1</v>
      </c>
      <c r="G2859" s="86" t="s">
        <v>10103</v>
      </c>
      <c r="H2859" s="86" t="s">
        <v>14</v>
      </c>
      <c r="I2859" s="87">
        <f>VLOOKUP(A2859,'[2]AJUSTE DE VALOR AN_11.5_MED_VIG'!$A$6:$I$6297,9,0)</f>
        <v>0.45541422726646719</v>
      </c>
    </row>
    <row r="2860" s="81" customFormat="1" ht="15" customHeight="1">
      <c r="A2860" s="82">
        <v>90196848</v>
      </c>
      <c r="B2860" s="83">
        <v>20</v>
      </c>
      <c r="C2860" s="84" t="s">
        <v>3120</v>
      </c>
      <c r="D2860" s="84" t="s">
        <v>3121</v>
      </c>
      <c r="E2860" s="84" t="s">
        <v>720</v>
      </c>
      <c r="F2860" s="85">
        <v>1</v>
      </c>
      <c r="G2860" s="86" t="s">
        <v>436</v>
      </c>
      <c r="H2860" s="86" t="s">
        <v>14</v>
      </c>
      <c r="I2860" s="87">
        <f>VLOOKUP(A2860,'[2]AJUSTE DE VALOR AN_11.5_MED_VIG'!$A$6:$I$6297,9,0)</f>
        <v>2.1209224426729163</v>
      </c>
    </row>
    <row r="2861" s="81" customFormat="1" ht="15" customHeight="1">
      <c r="A2861" s="82">
        <v>90433025</v>
      </c>
      <c r="B2861" s="83">
        <v>20</v>
      </c>
      <c r="C2861" s="84" t="s">
        <v>2428</v>
      </c>
      <c r="D2861" s="84" t="s">
        <v>2429</v>
      </c>
      <c r="E2861" s="84" t="s">
        <v>43</v>
      </c>
      <c r="F2861" s="85">
        <v>600</v>
      </c>
      <c r="G2861" s="86" t="s">
        <v>10116</v>
      </c>
      <c r="H2861" s="86" t="s">
        <v>19</v>
      </c>
      <c r="I2861" s="87">
        <f>VLOOKUP(A2861,'[2]AJUSTE DE VALOR AN_11.5_MED_VIG'!$A$6:$I$6297,9,0)</f>
        <v>3.1407877742514981e-002</v>
      </c>
    </row>
    <row r="2862" s="81" customFormat="1" ht="15" customHeight="1">
      <c r="A2862" s="82">
        <v>90277112</v>
      </c>
      <c r="B2862" s="83">
        <v>20</v>
      </c>
      <c r="C2862" s="84" t="s">
        <v>2125</v>
      </c>
      <c r="D2862" s="84" t="s">
        <v>2126</v>
      </c>
      <c r="E2862" s="84" t="s">
        <v>455</v>
      </c>
      <c r="F2862" s="85">
        <v>1</v>
      </c>
      <c r="G2862" s="86" t="s">
        <v>10103</v>
      </c>
      <c r="H2862" s="86" t="s">
        <v>14</v>
      </c>
      <c r="I2862" s="87">
        <f>VLOOKUP(A2862,'[2]AJUSTE DE VALOR AN_11.5_MED_VIG'!$A$6:$I$6297,9,0)</f>
        <v>0.88460136893033081</v>
      </c>
    </row>
    <row r="2863" s="81" customFormat="1" ht="15" customHeight="1">
      <c r="A2863" s="82">
        <v>92433448</v>
      </c>
      <c r="B2863" s="83">
        <v>20</v>
      </c>
      <c r="C2863" s="84" t="s">
        <v>4279</v>
      </c>
      <c r="D2863" s="84" t="s">
        <v>4283</v>
      </c>
      <c r="E2863" s="84" t="s">
        <v>50</v>
      </c>
      <c r="F2863" s="85">
        <v>1</v>
      </c>
      <c r="G2863" s="86" t="s">
        <v>10103</v>
      </c>
      <c r="H2863" s="86" t="s">
        <v>14</v>
      </c>
      <c r="I2863" s="87">
        <f>VLOOKUP(A2863,'[2]AJUSTE DE VALOR AN_11.5_MED_VIG'!$A$6:$I$6297,9,0)</f>
        <v>0.43706263056769323</v>
      </c>
    </row>
    <row r="2864" s="81" customFormat="1" ht="15" customHeight="1">
      <c r="A2864" s="82">
        <v>92251862</v>
      </c>
      <c r="B2864" s="83">
        <v>20</v>
      </c>
      <c r="C2864" s="84" t="s">
        <v>4616</v>
      </c>
      <c r="D2864" s="84" t="s">
        <v>4617</v>
      </c>
      <c r="E2864" s="84" t="s">
        <v>157</v>
      </c>
      <c r="F2864" s="85">
        <v>200</v>
      </c>
      <c r="G2864" s="86" t="s">
        <v>10116</v>
      </c>
      <c r="H2864" s="86" t="s">
        <v>19</v>
      </c>
      <c r="I2864" s="87">
        <f>VLOOKUP(A2864,'[2]AJUSTE DE VALOR AN_11.5_MED_VIG'!$A$6:$I$6297,9,0)</f>
        <v>3.1407877742514981e-002</v>
      </c>
    </row>
    <row r="2865" s="81" customFormat="1" ht="15" customHeight="1">
      <c r="A2865" s="82">
        <v>92410170</v>
      </c>
      <c r="B2865" s="83">
        <v>20</v>
      </c>
      <c r="C2865" s="84" t="s">
        <v>4209</v>
      </c>
      <c r="D2865" s="84" t="s">
        <v>4210</v>
      </c>
      <c r="E2865" s="84" t="s">
        <v>150</v>
      </c>
      <c r="F2865" s="85">
        <v>100</v>
      </c>
      <c r="G2865" s="86" t="s">
        <v>10116</v>
      </c>
      <c r="H2865" s="86" t="s">
        <v>19</v>
      </c>
      <c r="I2865" s="87">
        <f>VLOOKUP(A2865,'[2]AJUSTE DE VALOR AN_11.5_MED_VIG'!$A$6:$I$6297,9,0)</f>
        <v>6.2761971571275402e-002</v>
      </c>
    </row>
    <row r="2866" s="81" customFormat="1" ht="15" customHeight="1">
      <c r="A2866" s="82">
        <v>90237110</v>
      </c>
      <c r="B2866" s="83">
        <v>20</v>
      </c>
      <c r="C2866" s="84" t="s">
        <v>7510</v>
      </c>
      <c r="D2866" s="84" t="s">
        <v>7512</v>
      </c>
      <c r="E2866" s="84" t="s">
        <v>29</v>
      </c>
      <c r="F2866" s="85">
        <v>1</v>
      </c>
      <c r="G2866" s="86" t="s">
        <v>10036</v>
      </c>
      <c r="H2866" s="86" t="s">
        <v>14</v>
      </c>
      <c r="I2866" s="87">
        <f>VLOOKUP(A2866,'[2]AJUSTE DE VALOR AN_11.5_MED_VIG'!$A$6:$I$6297,9,0)</f>
        <v>11.385355681661679</v>
      </c>
    </row>
    <row r="2867" s="81" customFormat="1" ht="15" customHeight="1">
      <c r="A2867" s="82">
        <v>90147537</v>
      </c>
      <c r="B2867" s="83">
        <v>20</v>
      </c>
      <c r="C2867" s="84" t="s">
        <v>4943</v>
      </c>
      <c r="D2867" s="84" t="s">
        <v>4943</v>
      </c>
      <c r="E2867" s="84" t="s">
        <v>17</v>
      </c>
      <c r="F2867" s="85">
        <v>1</v>
      </c>
      <c r="G2867" s="86" t="s">
        <v>10103</v>
      </c>
      <c r="H2867" s="86" t="s">
        <v>14</v>
      </c>
      <c r="I2867" s="87">
        <f>VLOOKUP(A2867,'[2]AJUSTE DE VALOR AN_11.5_MED_VIG'!$A$6:$I$6297,9,0)</f>
        <v>1.1935130095157616</v>
      </c>
    </row>
    <row r="2868" s="81" customFormat="1" ht="15" customHeight="1">
      <c r="A2868" s="82">
        <v>92435637</v>
      </c>
      <c r="B2868" s="83">
        <v>20</v>
      </c>
      <c r="C2868" s="84" t="s">
        <v>1734</v>
      </c>
      <c r="D2868" s="84" t="s">
        <v>1735</v>
      </c>
      <c r="E2868" s="84" t="s">
        <v>146</v>
      </c>
      <c r="F2868" s="85">
        <v>10</v>
      </c>
      <c r="G2868" s="86" t="s">
        <v>10077</v>
      </c>
      <c r="H2868" s="86" t="s">
        <v>19</v>
      </c>
      <c r="I2868" s="87">
        <f>VLOOKUP(A2868,'[2]AJUSTE DE VALOR AN_11.5_MED_VIG'!$A$6:$I$6297,9,0)</f>
        <v>3.7532413902305395</v>
      </c>
    </row>
    <row r="2869" s="81" customFormat="1" ht="15" customHeight="1">
      <c r="A2869" s="82">
        <v>90243463</v>
      </c>
      <c r="B2869" s="83">
        <v>20</v>
      </c>
      <c r="C2869" s="84" t="s">
        <v>3291</v>
      </c>
      <c r="D2869" s="84" t="s">
        <v>3291</v>
      </c>
      <c r="E2869" s="84" t="s">
        <v>181</v>
      </c>
      <c r="F2869" s="85">
        <v>1</v>
      </c>
      <c r="G2869" s="86" t="s">
        <v>10103</v>
      </c>
      <c r="H2869" s="86" t="s">
        <v>14</v>
      </c>
      <c r="I2869" s="87">
        <f>VLOOKUP(A2869,'[2]AJUSTE DE VALOR AN_11.5_MED_VIG'!$A$6:$I$6297,9,0)</f>
        <v>1.1007214034142794</v>
      </c>
    </row>
    <row r="2870" s="81" customFormat="1" ht="15" customHeight="1">
      <c r="A2870" s="82">
        <v>91441013</v>
      </c>
      <c r="B2870" s="83">
        <v>20</v>
      </c>
      <c r="C2870" s="84" t="s">
        <v>6233</v>
      </c>
      <c r="D2870" s="84" t="s">
        <v>6234</v>
      </c>
      <c r="E2870" s="84" t="s">
        <v>492</v>
      </c>
      <c r="F2870" s="85">
        <v>1</v>
      </c>
      <c r="G2870" s="86" t="s">
        <v>158</v>
      </c>
      <c r="H2870" s="86" t="s">
        <v>14</v>
      </c>
      <c r="I2870" s="87">
        <f>VLOOKUP(A2870,'[2]AJUSTE DE VALOR AN_11.5_MED_VIG'!$A$6:$I$6297,9,0)</f>
        <v>1.1002925366303238</v>
      </c>
    </row>
    <row r="2871" s="81" customFormat="1" ht="15" customHeight="1">
      <c r="A2871" s="82">
        <v>92383580</v>
      </c>
      <c r="B2871" s="83">
        <v>20</v>
      </c>
      <c r="C2871" s="84" t="s">
        <v>4279</v>
      </c>
      <c r="D2871" s="84" t="s">
        <v>4280</v>
      </c>
      <c r="E2871" s="84" t="s">
        <v>455</v>
      </c>
      <c r="F2871" s="85">
        <v>1</v>
      </c>
      <c r="G2871" s="86" t="s">
        <v>158</v>
      </c>
      <c r="H2871" s="86" t="s">
        <v>14</v>
      </c>
      <c r="I2871" s="87">
        <f>VLOOKUP(A2871,'[2]AJUSTE DE VALOR AN_11.5_MED_VIG'!$A$6:$I$6297,9,0)</f>
        <v>0.43971028839520981</v>
      </c>
    </row>
    <row r="2872" s="81" customFormat="1" ht="15" customHeight="1">
      <c r="A2872" s="82">
        <v>92404200</v>
      </c>
      <c r="B2872" s="83">
        <v>20</v>
      </c>
      <c r="C2872" s="84" t="s">
        <v>332</v>
      </c>
      <c r="D2872" s="84" t="s">
        <v>333</v>
      </c>
      <c r="E2872" s="84" t="s">
        <v>334</v>
      </c>
      <c r="F2872" s="85">
        <v>1</v>
      </c>
      <c r="G2872" s="86" t="s">
        <v>64</v>
      </c>
      <c r="H2872" s="86" t="s">
        <v>14</v>
      </c>
      <c r="I2872" s="87">
        <f>VLOOKUP(A2872,'[2]AJUSTE DE VALOR AN_11.5_MED_VIG'!$A$6:$I$6297,9,0)</f>
        <v>1.0522238424576977</v>
      </c>
    </row>
    <row r="2873" s="81" customFormat="1" ht="15" customHeight="1">
      <c r="A2873" s="82">
        <v>90311019</v>
      </c>
      <c r="B2873" s="83">
        <v>20</v>
      </c>
      <c r="C2873" s="84" t="s">
        <v>3686</v>
      </c>
      <c r="D2873" s="84" t="s">
        <v>3687</v>
      </c>
      <c r="E2873" s="84" t="s">
        <v>92</v>
      </c>
      <c r="F2873" s="85">
        <v>1</v>
      </c>
      <c r="G2873" s="86" t="s">
        <v>436</v>
      </c>
      <c r="H2873" s="86" t="s">
        <v>14</v>
      </c>
      <c r="I2873" s="87">
        <f>VLOOKUP(A2873,'[2]AJUSTE DE VALOR AN_11.5_MED_VIG'!$A$6:$I$6297,9,0)</f>
        <v>1.243801020348799</v>
      </c>
    </row>
    <row r="2874" s="81" customFormat="1" ht="15" customHeight="1">
      <c r="A2874" s="82">
        <v>92261701</v>
      </c>
      <c r="B2874" s="83">
        <v>20</v>
      </c>
      <c r="C2874" s="84" t="s">
        <v>7154</v>
      </c>
      <c r="D2874" s="84" t="s">
        <v>7155</v>
      </c>
      <c r="E2874" s="84" t="s">
        <v>157</v>
      </c>
      <c r="F2874" s="85">
        <v>1</v>
      </c>
      <c r="G2874" s="86" t="s">
        <v>10103</v>
      </c>
      <c r="H2874" s="86" t="s">
        <v>14</v>
      </c>
      <c r="I2874" s="87">
        <f>VLOOKUP(A2874,'[2]AJUSTE DE VALOR AN_11.5_MED_VIG'!$A$6:$I$6297,9,0)</f>
        <v>0.6909733103353296</v>
      </c>
    </row>
    <row r="2875" s="81" customFormat="1" ht="15" customHeight="1">
      <c r="A2875" s="82">
        <v>90241320</v>
      </c>
      <c r="B2875" s="83">
        <v>20</v>
      </c>
      <c r="C2875" s="84" t="s">
        <v>1811</v>
      </c>
      <c r="D2875" s="84" t="s">
        <v>1813</v>
      </c>
      <c r="E2875" s="84" t="s">
        <v>528</v>
      </c>
      <c r="F2875" s="85">
        <v>1</v>
      </c>
      <c r="G2875" s="86" t="s">
        <v>158</v>
      </c>
      <c r="H2875" s="86" t="s">
        <v>14</v>
      </c>
      <c r="I2875" s="87">
        <f>VLOOKUP(A2875,'[2]AJUSTE DE VALOR AN_11.5_MED_VIG'!$A$6:$I$6297,9,0)</f>
        <v>3.7226455810980887</v>
      </c>
    </row>
    <row r="2876" s="81" customFormat="1" ht="15" customHeight="1">
      <c r="A2876" s="82">
        <v>92418430</v>
      </c>
      <c r="B2876" s="83">
        <v>20</v>
      </c>
      <c r="C2876" s="84" t="s">
        <v>8176</v>
      </c>
      <c r="D2876" s="84" t="s">
        <v>8178</v>
      </c>
      <c r="E2876" s="84" t="s">
        <v>34</v>
      </c>
      <c r="F2876" s="85">
        <v>300</v>
      </c>
      <c r="G2876" s="86" t="s">
        <v>10116</v>
      </c>
      <c r="H2876" s="86" t="s">
        <v>19</v>
      </c>
      <c r="I2876" s="87">
        <f>VLOOKUP(A2876,'[2]AJUSTE DE VALOR AN_11.5_MED_VIG'!$A$6:$I$6297,9,0)</f>
        <v>4.8546105303870324e-002</v>
      </c>
    </row>
    <row r="2877" s="81" customFormat="1" ht="15" customHeight="1">
      <c r="A2877" s="82">
        <v>90303393</v>
      </c>
      <c r="B2877" s="83">
        <v>20</v>
      </c>
      <c r="C2877" s="84" t="s">
        <v>8816</v>
      </c>
      <c r="D2877" s="84" t="s">
        <v>8816</v>
      </c>
      <c r="E2877" s="84" t="s">
        <v>31</v>
      </c>
      <c r="F2877" s="85">
        <v>1</v>
      </c>
      <c r="G2877" s="86" t="s">
        <v>10103</v>
      </c>
      <c r="H2877" s="86" t="s">
        <v>14</v>
      </c>
      <c r="I2877" s="87">
        <f>VLOOKUP(A2877,'[2]AJUSTE DE VALOR AN_11.5_MED_VIG'!$A$6:$I$6297,9,0)</f>
        <v>0.58375913089059439</v>
      </c>
    </row>
    <row r="2878" s="81" customFormat="1" ht="15" customHeight="1">
      <c r="A2878" s="82">
        <v>90284909</v>
      </c>
      <c r="B2878" s="83">
        <v>20</v>
      </c>
      <c r="C2878" s="84" t="s">
        <v>2641</v>
      </c>
      <c r="D2878" s="84" t="s">
        <v>2642</v>
      </c>
      <c r="E2878" s="84" t="s">
        <v>544</v>
      </c>
      <c r="F2878" s="85">
        <v>1</v>
      </c>
      <c r="G2878" s="86" t="s">
        <v>10036</v>
      </c>
      <c r="H2878" s="86" t="s">
        <v>14</v>
      </c>
      <c r="I2878" s="87">
        <f>VLOOKUP(A2878,'[2]AJUSTE DE VALOR AN_11.5_MED_VIG'!$A$6:$I$6297,9,0)</f>
        <v>6.1603917430668851</v>
      </c>
    </row>
    <row r="2879" s="81" customFormat="1" ht="15" customHeight="1">
      <c r="A2879" s="82">
        <v>90020537</v>
      </c>
      <c r="B2879" s="83">
        <v>20</v>
      </c>
      <c r="C2879" s="84" t="s">
        <v>5053</v>
      </c>
      <c r="D2879" s="84" t="s">
        <v>5054</v>
      </c>
      <c r="E2879" s="84" t="s">
        <v>233</v>
      </c>
      <c r="F2879" s="85">
        <v>1</v>
      </c>
      <c r="G2879" s="86" t="s">
        <v>10036</v>
      </c>
      <c r="H2879" s="86" t="s">
        <v>14</v>
      </c>
      <c r="I2879" s="87">
        <f>VLOOKUP(A2879,'[2]AJUSTE DE VALOR AN_11.5_MED_VIG'!$A$6:$I$6297,9,0)</f>
        <v>2.8381498287786271</v>
      </c>
    </row>
    <row r="2880" s="81" customFormat="1" ht="15" customHeight="1">
      <c r="A2880" s="82">
        <v>92472397</v>
      </c>
      <c r="B2880" s="83">
        <v>20</v>
      </c>
      <c r="C2880" s="84" t="s">
        <v>376</v>
      </c>
      <c r="D2880" s="84" t="s">
        <v>376</v>
      </c>
      <c r="E2880" s="84" t="s">
        <v>378</v>
      </c>
      <c r="F2880" s="85">
        <v>1</v>
      </c>
      <c r="G2880" s="86" t="s">
        <v>10103</v>
      </c>
      <c r="H2880" s="86" t="s">
        <v>14</v>
      </c>
      <c r="I2880" s="87">
        <f>VLOOKUP(A2880,'[2]AJUSTE DE VALOR AN_11.5_MED_VIG'!$A$6:$I$6297,9,0)</f>
        <v>4.0924305887757759</v>
      </c>
    </row>
    <row r="2881" s="81" customFormat="1" ht="15" customHeight="1">
      <c r="A2881" s="82">
        <v>92268838</v>
      </c>
      <c r="B2881" s="83">
        <v>20</v>
      </c>
      <c r="C2881" s="84" t="s">
        <v>6868</v>
      </c>
      <c r="D2881" s="84" t="s">
        <v>6870</v>
      </c>
      <c r="E2881" s="84" t="s">
        <v>894</v>
      </c>
      <c r="F2881" s="85">
        <v>1</v>
      </c>
      <c r="G2881" s="86" t="s">
        <v>10103</v>
      </c>
      <c r="H2881" s="86" t="s">
        <v>14</v>
      </c>
      <c r="I2881" s="87">
        <f>VLOOKUP(A2881,'[2]AJUSTE DE VALOR AN_11.5_MED_VIG'!$A$6:$I$6297,9,0)</f>
        <v>0.42756737494672287</v>
      </c>
    </row>
    <row r="2882" s="81" customFormat="1" ht="15" customHeight="1">
      <c r="A2882" s="82">
        <v>91487013</v>
      </c>
      <c r="B2882" s="83">
        <v>20</v>
      </c>
      <c r="C2882" s="84" t="s">
        <v>3608</v>
      </c>
      <c r="D2882" s="84" t="s">
        <v>3609</v>
      </c>
      <c r="E2882" s="84" t="s">
        <v>43</v>
      </c>
      <c r="F2882" s="85">
        <v>200</v>
      </c>
      <c r="G2882" s="86" t="s">
        <v>10116</v>
      </c>
      <c r="H2882" s="86" t="s">
        <v>19</v>
      </c>
      <c r="I2882" s="87">
        <f>VLOOKUP(A2882,'[2]AJUSTE DE VALOR AN_11.5_MED_VIG'!$A$6:$I$6297,9,0)</f>
        <v>4.7111816613772471e-002</v>
      </c>
    </row>
    <row r="2883" s="81" customFormat="1" ht="15" customHeight="1">
      <c r="A2883" s="82">
        <v>90135130</v>
      </c>
      <c r="B2883" s="83">
        <v>20</v>
      </c>
      <c r="C2883" s="84" t="s">
        <v>2416</v>
      </c>
      <c r="D2883" s="84" t="s">
        <v>2417</v>
      </c>
      <c r="E2883" s="84" t="s">
        <v>207</v>
      </c>
      <c r="F2883" s="85">
        <v>1</v>
      </c>
      <c r="G2883" s="86" t="s">
        <v>10036</v>
      </c>
      <c r="H2883" s="86" t="s">
        <v>14</v>
      </c>
      <c r="I2883" s="87">
        <f>VLOOKUP(A2883,'[2]AJUSTE DE VALOR AN_11.5_MED_VIG'!$A$6:$I$6297,9,0)</f>
        <v>4.8838631530640093</v>
      </c>
    </row>
    <row r="2884" s="81" customFormat="1" ht="15" customHeight="1">
      <c r="A2884" s="82">
        <v>92264484</v>
      </c>
      <c r="B2884" s="83">
        <v>20</v>
      </c>
      <c r="C2884" s="84" t="s">
        <v>1502</v>
      </c>
      <c r="D2884" s="84" t="s">
        <v>1503</v>
      </c>
      <c r="E2884" s="84" t="s">
        <v>50</v>
      </c>
      <c r="F2884" s="85">
        <v>1</v>
      </c>
      <c r="G2884" s="86" t="s">
        <v>10103</v>
      </c>
      <c r="H2884" s="86" t="s">
        <v>14</v>
      </c>
      <c r="I2884" s="87">
        <f>VLOOKUP(A2884,'[2]AJUSTE DE VALOR AN_11.5_MED_VIG'!$A$6:$I$6297,9,0)</f>
        <v>0.64379915761264539</v>
      </c>
    </row>
    <row r="2885" s="81" customFormat="1" ht="15" customHeight="1">
      <c r="A2885" s="82">
        <v>92459013</v>
      </c>
      <c r="B2885" s="83">
        <v>20</v>
      </c>
      <c r="C2885" s="84" t="s">
        <v>1569</v>
      </c>
      <c r="D2885" s="84" t="s">
        <v>1569</v>
      </c>
      <c r="E2885" s="84" t="s">
        <v>603</v>
      </c>
      <c r="F2885" s="85">
        <v>1</v>
      </c>
      <c r="G2885" s="86" t="s">
        <v>10103</v>
      </c>
      <c r="H2885" s="86" t="s">
        <v>14</v>
      </c>
      <c r="I2885" s="87">
        <f>VLOOKUP(A2885,'[2]AJUSTE DE VALOR AN_11.5_MED_VIG'!$A$6:$I$6297,9,0)</f>
        <v>0.69216012640794444</v>
      </c>
    </row>
    <row r="2886" s="81" customFormat="1" ht="15" customHeight="1">
      <c r="A2886" s="82">
        <v>92398308</v>
      </c>
      <c r="B2886" s="83">
        <v>20</v>
      </c>
      <c r="C2886" s="84" t="s">
        <v>925</v>
      </c>
      <c r="D2886" s="84" t="s">
        <v>926</v>
      </c>
      <c r="E2886" s="84" t="s">
        <v>207</v>
      </c>
      <c r="F2886" s="85">
        <v>1</v>
      </c>
      <c r="G2886" s="86" t="s">
        <v>64</v>
      </c>
      <c r="H2886" s="86" t="s">
        <v>14</v>
      </c>
      <c r="I2886" s="87">
        <f>VLOOKUP(A2886,'[2]AJUSTE DE VALOR AN_11.5_MED_VIG'!$A$6:$I$6297,9,0)</f>
        <v>3.6146628652823258</v>
      </c>
    </row>
    <row r="2887" s="81" customFormat="1" ht="15" customHeight="1">
      <c r="A2887" s="82">
        <v>92375570</v>
      </c>
      <c r="B2887" s="83">
        <v>20</v>
      </c>
      <c r="C2887" s="84" t="s">
        <v>5648</v>
      </c>
      <c r="D2887" s="84" t="s">
        <v>5649</v>
      </c>
      <c r="E2887" s="84" t="s">
        <v>5650</v>
      </c>
      <c r="F2887" s="85">
        <v>100</v>
      </c>
      <c r="G2887" s="86" t="s">
        <v>10077</v>
      </c>
      <c r="H2887" s="86" t="s">
        <v>19</v>
      </c>
      <c r="I2887" s="87">
        <f>VLOOKUP(A2887,'[2]AJUSTE DE VALOR AN_11.5_MED_VIG'!$A$6:$I$6297,9,0)</f>
        <v>0.3612907435354093</v>
      </c>
    </row>
    <row r="2888" s="81" customFormat="1" ht="15" customHeight="1">
      <c r="A2888" s="82">
        <v>90938909</v>
      </c>
      <c r="B2888" s="83">
        <v>20</v>
      </c>
      <c r="C2888" s="84" t="s">
        <v>4447</v>
      </c>
      <c r="D2888" s="84" t="s">
        <v>4447</v>
      </c>
      <c r="E2888" s="84" t="s">
        <v>1744</v>
      </c>
      <c r="F2888" s="85">
        <v>1</v>
      </c>
      <c r="G2888" s="86" t="s">
        <v>10036</v>
      </c>
      <c r="H2888" s="86" t="s">
        <v>14</v>
      </c>
      <c r="I2888" s="87">
        <f>VLOOKUP(A2888,'[2]AJUSTE DE VALOR AN_11.5_MED_VIG'!$A$6:$I$6297,9,0)</f>
        <v>72.218337543191964</v>
      </c>
    </row>
    <row r="2889" s="81" customFormat="1" ht="15" customHeight="1">
      <c r="A2889" s="82">
        <v>90270355</v>
      </c>
      <c r="B2889" s="83">
        <v>20</v>
      </c>
      <c r="C2889" s="84" t="s">
        <v>3704</v>
      </c>
      <c r="D2889" s="84" t="s">
        <v>3705</v>
      </c>
      <c r="E2889" s="84" t="s">
        <v>603</v>
      </c>
      <c r="F2889" s="85">
        <v>1</v>
      </c>
      <c r="G2889" s="86" t="s">
        <v>10103</v>
      </c>
      <c r="H2889" s="86" t="s">
        <v>14</v>
      </c>
      <c r="I2889" s="87">
        <f>VLOOKUP(A2889,'[2]AJUSTE DE VALOR AN_11.5_MED_VIG'!$A$6:$I$6297,9,0)</f>
        <v>0.45323184557132673</v>
      </c>
    </row>
    <row r="2890" s="81" customFormat="1" ht="15" customHeight="1">
      <c r="A2890" s="82">
        <v>90292588</v>
      </c>
      <c r="B2890" s="83">
        <v>20</v>
      </c>
      <c r="C2890" s="84" t="s">
        <v>8743</v>
      </c>
      <c r="D2890" s="84" t="s">
        <v>8744</v>
      </c>
      <c r="E2890" s="84" t="s">
        <v>229</v>
      </c>
      <c r="F2890" s="85">
        <v>1</v>
      </c>
      <c r="G2890" s="86" t="s">
        <v>436</v>
      </c>
      <c r="H2890" s="86" t="s">
        <v>14</v>
      </c>
      <c r="I2890" s="87">
        <f>VLOOKUP(A2890,'[2]AJUSTE DE VALOR AN_11.5_MED_VIG'!$A$6:$I$6297,9,0)</f>
        <v>5.5422393786726012</v>
      </c>
    </row>
    <row r="2891" s="81" customFormat="1" ht="15" customHeight="1">
      <c r="A2891" s="82">
        <v>92467598</v>
      </c>
      <c r="B2891" s="83">
        <v>20</v>
      </c>
      <c r="C2891" s="84" t="s">
        <v>7365</v>
      </c>
      <c r="D2891" s="84" t="s">
        <v>7365</v>
      </c>
      <c r="E2891" s="84" t="s">
        <v>21</v>
      </c>
      <c r="F2891" s="85">
        <v>1</v>
      </c>
      <c r="G2891" s="86" t="s">
        <v>10103</v>
      </c>
      <c r="H2891" s="86" t="s">
        <v>14</v>
      </c>
      <c r="I2891" s="87">
        <f>VLOOKUP(A2891,'[2]AJUSTE DE VALOR AN_11.5_MED_VIG'!$A$6:$I$6297,9,0)</f>
        <v>0.537097836239953</v>
      </c>
    </row>
    <row r="2892" s="81" customFormat="1" ht="15" customHeight="1">
      <c r="A2892" s="82">
        <v>90158067</v>
      </c>
      <c r="B2892" s="83">
        <v>20</v>
      </c>
      <c r="C2892" s="84" t="s">
        <v>7805</v>
      </c>
      <c r="D2892" s="84" t="s">
        <v>7805</v>
      </c>
      <c r="E2892" s="84" t="s">
        <v>229</v>
      </c>
      <c r="F2892" s="85">
        <v>1</v>
      </c>
      <c r="G2892" s="86" t="s">
        <v>436</v>
      </c>
      <c r="H2892" s="86" t="s">
        <v>14</v>
      </c>
      <c r="I2892" s="87">
        <f>VLOOKUP(A2892,'[2]AJUSTE DE VALOR AN_11.5_MED_VIG'!$A$6:$I$6297,9,0)</f>
        <v>2.3958951910725159</v>
      </c>
    </row>
    <row r="2893" s="81" customFormat="1" ht="15" customHeight="1">
      <c r="A2893" s="82">
        <v>92470319</v>
      </c>
      <c r="B2893" s="83">
        <v>20</v>
      </c>
      <c r="C2893" s="84" t="s">
        <v>6161</v>
      </c>
      <c r="D2893" s="84" t="s">
        <v>6162</v>
      </c>
      <c r="E2893" s="84" t="s">
        <v>703</v>
      </c>
      <c r="F2893" s="85">
        <v>600</v>
      </c>
      <c r="G2893" s="86" t="s">
        <v>10116</v>
      </c>
      <c r="H2893" s="86" t="s">
        <v>19</v>
      </c>
      <c r="I2893" s="87">
        <f>VLOOKUP(A2893,'[2]AJUSTE DE VALOR AN_11.5_MED_VIG'!$A$6:$I$6297,9,0)</f>
        <v>3.1617940905816079e-002</v>
      </c>
    </row>
    <row r="2894" s="81" customFormat="1" ht="15" customHeight="1">
      <c r="A2894" s="82">
        <v>92399312</v>
      </c>
      <c r="B2894" s="83">
        <v>20</v>
      </c>
      <c r="C2894" s="84" t="s">
        <v>2353</v>
      </c>
      <c r="D2894" s="84" t="s">
        <v>2353</v>
      </c>
      <c r="E2894" s="84" t="s">
        <v>229</v>
      </c>
      <c r="F2894" s="85">
        <v>1</v>
      </c>
      <c r="G2894" s="86" t="s">
        <v>10103</v>
      </c>
      <c r="H2894" s="86" t="s">
        <v>14</v>
      </c>
      <c r="I2894" s="87">
        <f>VLOOKUP(A2894,'[2]AJUSTE DE VALOR AN_11.5_MED_VIG'!$A$6:$I$6297,9,0)</f>
        <v>7.9681526226824255</v>
      </c>
    </row>
    <row r="2895" s="81" customFormat="1" ht="15" customHeight="1">
      <c r="A2895" s="82">
        <v>90202813</v>
      </c>
      <c r="B2895" s="83">
        <v>20</v>
      </c>
      <c r="C2895" s="84" t="s">
        <v>5265</v>
      </c>
      <c r="D2895" s="84" t="s">
        <v>5266</v>
      </c>
      <c r="E2895" s="84" t="s">
        <v>414</v>
      </c>
      <c r="F2895" s="85">
        <v>30</v>
      </c>
      <c r="G2895" s="86" t="s">
        <v>10077</v>
      </c>
      <c r="H2895" s="86" t="s">
        <v>19</v>
      </c>
      <c r="I2895" s="87">
        <f>VLOOKUP(A2895,'[2]AJUSTE DE VALOR AN_11.5_MED_VIG'!$A$6:$I$6297,9,0)</f>
        <v>0.90655493716257374</v>
      </c>
    </row>
    <row r="2896" s="81" customFormat="1" ht="15" customHeight="1">
      <c r="A2896" s="82">
        <v>90309510</v>
      </c>
      <c r="B2896" s="83">
        <v>20</v>
      </c>
      <c r="C2896" s="84" t="s">
        <v>241</v>
      </c>
      <c r="D2896" s="84" t="s">
        <v>241</v>
      </c>
      <c r="E2896" s="84" t="s">
        <v>21</v>
      </c>
      <c r="F2896" s="85">
        <v>1</v>
      </c>
      <c r="G2896" s="86" t="s">
        <v>10103</v>
      </c>
      <c r="H2896" s="86" t="s">
        <v>14</v>
      </c>
      <c r="I2896" s="87">
        <f>VLOOKUP(A2896,'[2]AJUSTE DE VALOR AN_11.5_MED_VIG'!$A$6:$I$6297,9,0)</f>
        <v>3.5804817253659165</v>
      </c>
    </row>
    <row r="2897" s="81" customFormat="1" ht="15" customHeight="1">
      <c r="A2897" s="82">
        <v>90124677</v>
      </c>
      <c r="B2897" s="83">
        <v>20</v>
      </c>
      <c r="C2897" s="84" t="s">
        <v>4279</v>
      </c>
      <c r="D2897" s="84" t="s">
        <v>4283</v>
      </c>
      <c r="E2897" s="84" t="s">
        <v>50</v>
      </c>
      <c r="F2897" s="85">
        <v>1</v>
      </c>
      <c r="G2897" s="86" t="s">
        <v>10103</v>
      </c>
      <c r="H2897" s="86" t="s">
        <v>14</v>
      </c>
      <c r="I2897" s="87">
        <f>VLOOKUP(A2897,'[2]AJUSTE DE VALOR AN_11.5_MED_VIG'!$A$6:$I$6297,9,0)</f>
        <v>0.42087512573185271</v>
      </c>
    </row>
    <row r="2898" s="81" customFormat="1" ht="15" customHeight="1">
      <c r="A2898" s="82">
        <v>92452493</v>
      </c>
      <c r="B2898" s="83">
        <v>20</v>
      </c>
      <c r="C2898" s="84" t="s">
        <v>7211</v>
      </c>
      <c r="D2898" s="84" t="s">
        <v>7212</v>
      </c>
      <c r="E2898" s="84" t="s">
        <v>26</v>
      </c>
      <c r="F2898" s="85">
        <v>1</v>
      </c>
      <c r="G2898" s="86" t="s">
        <v>10036</v>
      </c>
      <c r="H2898" s="86" t="s">
        <v>14</v>
      </c>
      <c r="I2898" s="87">
        <f>VLOOKUP(A2898,'[2]AJUSTE DE VALOR AN_11.5_MED_VIG'!$A$6:$I$6297,9,0)</f>
        <v>17.886786374362284</v>
      </c>
    </row>
    <row r="2899" s="81" customFormat="1" ht="15" customHeight="1">
      <c r="A2899" s="82">
        <v>92426719</v>
      </c>
      <c r="B2899" s="83">
        <v>20</v>
      </c>
      <c r="C2899" s="84" t="s">
        <v>3517</v>
      </c>
      <c r="D2899" s="84" t="s">
        <v>3518</v>
      </c>
      <c r="E2899" s="84" t="s">
        <v>146</v>
      </c>
      <c r="F2899" s="85">
        <v>1</v>
      </c>
      <c r="G2899" s="86" t="s">
        <v>10103</v>
      </c>
      <c r="H2899" s="86" t="s">
        <v>14</v>
      </c>
      <c r="I2899" s="87">
        <f>VLOOKUP(A2899,'[2]AJUSTE DE VALOR AN_11.5_MED_VIG'!$A$6:$I$6297,9,0)</f>
        <v>1.0835975520197394</v>
      </c>
    </row>
    <row r="2900" s="81" customFormat="1" ht="15" customHeight="1">
      <c r="A2900" s="82">
        <v>90182677</v>
      </c>
      <c r="B2900" s="83">
        <v>20</v>
      </c>
      <c r="C2900" s="84" t="s">
        <v>2032</v>
      </c>
      <c r="D2900" s="84" t="s">
        <v>2032</v>
      </c>
      <c r="E2900" s="84" t="s">
        <v>24</v>
      </c>
      <c r="F2900" s="85">
        <v>1</v>
      </c>
      <c r="G2900" s="86" t="s">
        <v>10103</v>
      </c>
      <c r="H2900" s="86" t="s">
        <v>14</v>
      </c>
      <c r="I2900" s="87">
        <f>VLOOKUP(A2900,'[2]AJUSTE DE VALOR AN_11.5_MED_VIG'!$A$6:$I$6297,9,0)</f>
        <v>1.4555795796672721</v>
      </c>
    </row>
    <row r="2901" s="81" customFormat="1" ht="15" customHeight="1">
      <c r="A2901" s="82">
        <v>90278267</v>
      </c>
      <c r="B2901" s="83">
        <v>20</v>
      </c>
      <c r="C2901" s="84" t="s">
        <v>8244</v>
      </c>
      <c r="D2901" s="84" t="s">
        <v>8245</v>
      </c>
      <c r="E2901" s="84" t="s">
        <v>633</v>
      </c>
      <c r="F2901" s="85">
        <v>1</v>
      </c>
      <c r="G2901" s="86" t="s">
        <v>10103</v>
      </c>
      <c r="H2901" s="86" t="s">
        <v>14</v>
      </c>
      <c r="I2901" s="87">
        <f>VLOOKUP(A2901,'[2]AJUSTE DE VALOR AN_11.5_MED_VIG'!$A$6:$I$6297,9,0)</f>
        <v>3.9493692155805808</v>
      </c>
    </row>
    <row r="2902" s="81" customFormat="1" ht="15" customHeight="1">
      <c r="A2902" s="82">
        <v>90298250</v>
      </c>
      <c r="B2902" s="83">
        <v>20</v>
      </c>
      <c r="C2902" s="84" t="s">
        <v>3867</v>
      </c>
      <c r="D2902" s="84" t="s">
        <v>3868</v>
      </c>
      <c r="E2902" s="84" t="s">
        <v>3869</v>
      </c>
      <c r="F2902" s="85">
        <v>1</v>
      </c>
      <c r="G2902" s="86" t="s">
        <v>64</v>
      </c>
      <c r="H2902" s="86" t="s">
        <v>14</v>
      </c>
      <c r="I2902" s="87">
        <f>VLOOKUP(A2902,'[2]AJUSTE DE VALOR AN_11.5_MED_VIG'!$A$6:$I$6297,9,0)</f>
        <v>10.140010526364755</v>
      </c>
    </row>
    <row r="2903" s="81" customFormat="1" ht="15" customHeight="1">
      <c r="A2903" s="82">
        <v>90169441</v>
      </c>
      <c r="B2903" s="83">
        <v>20</v>
      </c>
      <c r="C2903" s="84" t="s">
        <v>6117</v>
      </c>
      <c r="D2903" s="84" t="s">
        <v>6118</v>
      </c>
      <c r="E2903" s="84" t="s">
        <v>3438</v>
      </c>
      <c r="F2903" s="85">
        <v>1</v>
      </c>
      <c r="G2903" s="86" t="s">
        <v>10133</v>
      </c>
      <c r="H2903" s="86" t="s">
        <v>14</v>
      </c>
      <c r="I2903" s="87">
        <f>VLOOKUP(A2903,'[2]AJUSTE DE VALOR AN_11.5_MED_VIG'!$A$6:$I$6297,9,0)</f>
        <v>0.50252604388023969</v>
      </c>
    </row>
    <row r="2904" s="81" customFormat="1" ht="15" customHeight="1">
      <c r="A2904" s="82">
        <v>90294769</v>
      </c>
      <c r="B2904" s="83">
        <v>20</v>
      </c>
      <c r="C2904" s="84" t="s">
        <v>6889</v>
      </c>
      <c r="D2904" s="84" t="s">
        <v>6889</v>
      </c>
      <c r="E2904" s="84" t="s">
        <v>26</v>
      </c>
      <c r="F2904" s="85">
        <v>1</v>
      </c>
      <c r="G2904" s="86" t="s">
        <v>10103</v>
      </c>
      <c r="H2904" s="86" t="s">
        <v>14</v>
      </c>
      <c r="I2904" s="87">
        <f>VLOOKUP(A2904,'[2]AJUSTE DE VALOR AN_11.5_MED_VIG'!$A$6:$I$6297,9,0)</f>
        <v>0.59000753221664748</v>
      </c>
    </row>
    <row r="2905" s="81" customFormat="1" ht="15" customHeight="1">
      <c r="A2905" s="82">
        <v>90131770</v>
      </c>
      <c r="B2905" s="83">
        <v>20</v>
      </c>
      <c r="C2905" s="84" t="s">
        <v>4016</v>
      </c>
      <c r="D2905" s="84" t="s">
        <v>4017</v>
      </c>
      <c r="E2905" s="84" t="s">
        <v>81</v>
      </c>
      <c r="F2905" s="85">
        <v>20</v>
      </c>
      <c r="G2905" s="86" t="s">
        <v>10077</v>
      </c>
      <c r="H2905" s="86" t="s">
        <v>19</v>
      </c>
      <c r="I2905" s="87">
        <f>VLOOKUP(A2905,'[2]AJUSTE DE VALOR AN_11.5_MED_VIG'!$A$6:$I$6297,9,0)</f>
        <v>0.70733073408236313</v>
      </c>
    </row>
    <row r="2906" s="81" customFormat="1" ht="15" customHeight="1">
      <c r="A2906" s="82">
        <v>90286308</v>
      </c>
      <c r="B2906" s="83">
        <v>20</v>
      </c>
      <c r="C2906" s="84" t="s">
        <v>5405</v>
      </c>
      <c r="D2906" s="84" t="s">
        <v>5405</v>
      </c>
      <c r="E2906" s="84" t="s">
        <v>792</v>
      </c>
      <c r="F2906" s="85">
        <v>1</v>
      </c>
      <c r="G2906" s="86" t="s">
        <v>64</v>
      </c>
      <c r="H2906" s="86" t="s">
        <v>14</v>
      </c>
      <c r="I2906" s="87">
        <f>VLOOKUP(A2906,'[2]AJUSTE DE VALOR AN_11.5_MED_VIG'!$A$6:$I$6297,9,0)</f>
        <v>1.958710000298308</v>
      </c>
    </row>
    <row r="2907" s="81" customFormat="1" ht="15" customHeight="1">
      <c r="A2907" s="82">
        <v>90286529</v>
      </c>
      <c r="B2907" s="83">
        <v>20</v>
      </c>
      <c r="C2907" s="84" t="s">
        <v>5801</v>
      </c>
      <c r="D2907" s="84" t="s">
        <v>5801</v>
      </c>
      <c r="E2907" s="84" t="s">
        <v>502</v>
      </c>
      <c r="F2907" s="85">
        <v>1</v>
      </c>
      <c r="G2907" s="86" t="s">
        <v>10036</v>
      </c>
      <c r="H2907" s="86" t="s">
        <v>14</v>
      </c>
      <c r="I2907" s="87">
        <f>VLOOKUP(A2907,'[2]AJUSTE DE VALOR AN_11.5_MED_VIG'!$A$6:$I$6297,9,0)</f>
        <v>5.4221292297527794</v>
      </c>
    </row>
    <row r="2908" s="81" customFormat="1" ht="15" customHeight="1">
      <c r="A2908" s="82">
        <v>90281578</v>
      </c>
      <c r="B2908" s="83">
        <v>20</v>
      </c>
      <c r="C2908" s="84" t="s">
        <v>5747</v>
      </c>
      <c r="D2908" s="84" t="s">
        <v>5747</v>
      </c>
      <c r="E2908" s="84" t="s">
        <v>554</v>
      </c>
      <c r="F2908" s="85">
        <v>1</v>
      </c>
      <c r="G2908" s="86" t="s">
        <v>485</v>
      </c>
      <c r="H2908" s="86" t="s">
        <v>14</v>
      </c>
      <c r="I2908" s="87">
        <f>VLOOKUP(A2908,'[2]AJUSTE DE VALOR AN_11.5_MED_VIG'!$A$6:$I$6297,9,0)</f>
        <v>5.8575691989790437</v>
      </c>
    </row>
    <row r="2909" s="81" customFormat="1" ht="15" customHeight="1">
      <c r="A2909" s="82">
        <v>92404286</v>
      </c>
      <c r="B2909" s="83">
        <v>20</v>
      </c>
      <c r="C2909" s="100" t="s">
        <v>9380</v>
      </c>
      <c r="D2909" s="100" t="s">
        <v>9381</v>
      </c>
      <c r="E2909" s="100" t="s">
        <v>134</v>
      </c>
      <c r="F2909" s="85">
        <v>1</v>
      </c>
      <c r="G2909" s="86" t="s">
        <v>10103</v>
      </c>
      <c r="H2909" s="86" t="s">
        <v>14</v>
      </c>
      <c r="I2909" s="87">
        <f>VLOOKUP(A2909,'[2]AJUSTE DE VALOR AN_11.5_MED_VIG'!$A$6:$I$6297,9,0)</f>
        <v>0.50391869190149474</v>
      </c>
    </row>
    <row r="2910" s="81" customFormat="1" ht="15" customHeight="1">
      <c r="A2910" s="82">
        <v>92438679</v>
      </c>
      <c r="B2910" s="83">
        <v>20</v>
      </c>
      <c r="C2910" s="84" t="s">
        <v>5788</v>
      </c>
      <c r="D2910" s="84" t="s">
        <v>5788</v>
      </c>
      <c r="E2910" s="84" t="s">
        <v>504</v>
      </c>
      <c r="F2910" s="85">
        <v>1</v>
      </c>
      <c r="G2910" s="86" t="s">
        <v>10036</v>
      </c>
      <c r="H2910" s="86" t="s">
        <v>14</v>
      </c>
      <c r="I2910" s="87">
        <f>VLOOKUP(A2910,'[2]AJUSTE DE VALOR AN_11.5_MED_VIG'!$A$6:$I$6297,9,0)</f>
        <v>9.9391197247518139</v>
      </c>
    </row>
    <row r="2911" s="81" customFormat="1" ht="15" customHeight="1">
      <c r="A2911" s="82">
        <v>90277104</v>
      </c>
      <c r="B2911" s="83">
        <v>20</v>
      </c>
      <c r="C2911" s="84" t="s">
        <v>2135</v>
      </c>
      <c r="D2911" s="84" t="s">
        <v>2134</v>
      </c>
      <c r="E2911" s="84" t="s">
        <v>455</v>
      </c>
      <c r="F2911" s="85">
        <v>1</v>
      </c>
      <c r="G2911" s="86" t="s">
        <v>10103</v>
      </c>
      <c r="H2911" s="86" t="s">
        <v>14</v>
      </c>
      <c r="I2911" s="87">
        <f>VLOOKUP(A2911,'[2]AJUSTE DE VALOR AN_11.5_MED_VIG'!$A$6:$I$6297,9,0)</f>
        <v>0.43709651320754711</v>
      </c>
    </row>
    <row r="2912" s="81" customFormat="1" ht="15" customHeight="1">
      <c r="A2912" s="82">
        <v>90303148</v>
      </c>
      <c r="B2912" s="83">
        <v>20</v>
      </c>
      <c r="C2912" s="84" t="s">
        <v>8458</v>
      </c>
      <c r="D2912" s="84" t="s">
        <v>8463</v>
      </c>
      <c r="E2912" s="84" t="s">
        <v>24</v>
      </c>
      <c r="F2912" s="85">
        <v>1</v>
      </c>
      <c r="G2912" s="86" t="s">
        <v>10103</v>
      </c>
      <c r="H2912" s="86" t="s">
        <v>14</v>
      </c>
      <c r="I2912" s="87">
        <f>VLOOKUP(A2912,'[2]AJUSTE DE VALOR AN_11.5_MED_VIG'!$A$6:$I$6297,9,0)</f>
        <v>1.7355996724832217</v>
      </c>
    </row>
    <row r="2913" s="81" customFormat="1" ht="15" customHeight="1">
      <c r="A2913" s="82">
        <v>92255060</v>
      </c>
      <c r="B2913" s="83">
        <v>20</v>
      </c>
      <c r="C2913" s="84" t="s">
        <v>3716</v>
      </c>
      <c r="D2913" s="84" t="s">
        <v>3716</v>
      </c>
      <c r="E2913" s="84" t="s">
        <v>78</v>
      </c>
      <c r="F2913" s="85">
        <v>1</v>
      </c>
      <c r="G2913" s="86" t="s">
        <v>10103</v>
      </c>
      <c r="H2913" s="86" t="s">
        <v>14</v>
      </c>
      <c r="I2913" s="87">
        <f>VLOOKUP(A2913,'[2]AJUSTE DE VALOR AN_11.5_MED_VIG'!$A$6:$I$6297,9,0)</f>
        <v>0.19426177224912292</v>
      </c>
    </row>
    <row r="2914" s="81" customFormat="1" ht="15" customHeight="1">
      <c r="A2914" s="82">
        <v>90235410</v>
      </c>
      <c r="B2914" s="83">
        <v>20</v>
      </c>
      <c r="C2914" s="84" t="s">
        <v>3497</v>
      </c>
      <c r="D2914" s="84" t="s">
        <v>3497</v>
      </c>
      <c r="E2914" s="84" t="s">
        <v>590</v>
      </c>
      <c r="F2914" s="85">
        <v>1</v>
      </c>
      <c r="G2914" s="86" t="s">
        <v>10103</v>
      </c>
      <c r="H2914" s="86" t="s">
        <v>14</v>
      </c>
      <c r="I2914" s="87">
        <f>VLOOKUP(A2914,'[2]AJUSTE DE VALOR AN_11.5_MED_VIG'!$A$6:$I$6297,9,0)</f>
        <v>0.48693574889241048</v>
      </c>
    </row>
    <row r="2915" s="81" customFormat="1" ht="15" customHeight="1">
      <c r="A2915" s="82">
        <v>90193563</v>
      </c>
      <c r="B2915" s="83">
        <v>20</v>
      </c>
      <c r="C2915" s="84" t="s">
        <v>5763</v>
      </c>
      <c r="D2915" s="84" t="s">
        <v>5763</v>
      </c>
      <c r="E2915" s="84" t="s">
        <v>504</v>
      </c>
      <c r="F2915" s="85">
        <v>1</v>
      </c>
      <c r="G2915" s="86" t="s">
        <v>64</v>
      </c>
      <c r="H2915" s="86" t="s">
        <v>14</v>
      </c>
      <c r="I2915" s="87">
        <f>VLOOKUP(A2915,'[2]AJUSTE DE VALOR AN_11.5_MED_VIG'!$A$6:$I$6297,9,0)</f>
        <v>0.73356852858433352</v>
      </c>
    </row>
    <row r="2916" s="81" customFormat="1" ht="15" customHeight="1">
      <c r="A2916" s="82">
        <v>92442714</v>
      </c>
      <c r="B2916" s="83">
        <v>20</v>
      </c>
      <c r="C2916" s="84" t="s">
        <v>4256</v>
      </c>
      <c r="D2916" s="84" t="s">
        <v>4257</v>
      </c>
      <c r="E2916" s="84" t="s">
        <v>4255</v>
      </c>
      <c r="F2916" s="85">
        <v>50</v>
      </c>
      <c r="G2916" s="86" t="s">
        <v>18</v>
      </c>
      <c r="H2916" s="86" t="s">
        <v>19</v>
      </c>
      <c r="I2916" s="87">
        <f>VLOOKUP(A2916,'[2]AJUSTE DE VALOR AN_11.5_MED_VIG'!$A$6:$I$6297,9,0)</f>
        <v>1.1461996532101442</v>
      </c>
    </row>
    <row r="2917" s="81" customFormat="1" ht="15" customHeight="1">
      <c r="A2917" s="82">
        <v>92383483</v>
      </c>
      <c r="B2917" s="83">
        <v>20</v>
      </c>
      <c r="C2917" s="84" t="s">
        <v>2794</v>
      </c>
      <c r="D2917" s="84" t="s">
        <v>2795</v>
      </c>
      <c r="E2917" s="84" t="s">
        <v>894</v>
      </c>
      <c r="F2917" s="85">
        <v>1</v>
      </c>
      <c r="G2917" s="86" t="s">
        <v>10103</v>
      </c>
      <c r="H2917" s="86" t="s">
        <v>14</v>
      </c>
      <c r="I2917" s="87">
        <f>VLOOKUP(A2917,'[2]AJUSTE DE VALOR AN_11.5_MED_VIG'!$A$6:$I$6297,9,0)</f>
        <v>1.3132426516220772</v>
      </c>
    </row>
    <row r="2918" s="81" customFormat="1" ht="15" customHeight="1">
      <c r="A2918" s="82">
        <v>90252136</v>
      </c>
      <c r="B2918" s="83">
        <v>20</v>
      </c>
      <c r="C2918" s="84" t="s">
        <v>4642</v>
      </c>
      <c r="D2918" s="84" t="s">
        <v>4642</v>
      </c>
      <c r="E2918" s="84" t="s">
        <v>31</v>
      </c>
      <c r="F2918" s="85">
        <v>400</v>
      </c>
      <c r="G2918" s="86" t="s">
        <v>10116</v>
      </c>
      <c r="H2918" s="86" t="s">
        <v>19</v>
      </c>
      <c r="I2918" s="87">
        <f>VLOOKUP(A2918,'[2]AJUSTE DE VALOR AN_11.5_MED_VIG'!$A$6:$I$6297,9,0)</f>
        <v>1.6186822870400439e-002</v>
      </c>
    </row>
    <row r="2919" s="81" customFormat="1" ht="15" customHeight="1">
      <c r="A2919" s="82">
        <v>90296010</v>
      </c>
      <c r="B2919" s="83">
        <v>20</v>
      </c>
      <c r="C2919" s="84" t="s">
        <v>4195</v>
      </c>
      <c r="D2919" s="84" t="s">
        <v>4196</v>
      </c>
      <c r="E2919" s="84" t="s">
        <v>150</v>
      </c>
      <c r="F2919" s="85">
        <v>100</v>
      </c>
      <c r="G2919" s="86" t="s">
        <v>10116</v>
      </c>
      <c r="H2919" s="86" t="s">
        <v>19</v>
      </c>
      <c r="I2919" s="87">
        <f>VLOOKUP(A2919,'[2]AJUSTE DE VALOR AN_11.5_MED_VIG'!$A$6:$I$6297,9,0)</f>
        <v>0.13831448405382069</v>
      </c>
    </row>
    <row r="2920" s="81" customFormat="1" ht="15" customHeight="1">
      <c r="A2920" s="82">
        <v>90247027</v>
      </c>
      <c r="B2920" s="83">
        <v>20</v>
      </c>
      <c r="C2920" s="84" t="s">
        <v>3718</v>
      </c>
      <c r="D2920" s="84" t="s">
        <v>3719</v>
      </c>
      <c r="E2920" s="84" t="s">
        <v>956</v>
      </c>
      <c r="F2920" s="85">
        <v>1</v>
      </c>
      <c r="G2920" s="86" t="s">
        <v>10103</v>
      </c>
      <c r="H2920" s="86" t="s">
        <v>14</v>
      </c>
      <c r="I2920" s="87">
        <f>VLOOKUP(A2920,'[2]AJUSTE DE VALOR AN_11.5_MED_VIG'!$A$6:$I$6297,9,0)</f>
        <v>0.36119059403892234</v>
      </c>
    </row>
    <row r="2921" s="81" customFormat="1" ht="15" customHeight="1">
      <c r="A2921" s="82">
        <v>92439063</v>
      </c>
      <c r="B2921" s="83">
        <v>20</v>
      </c>
      <c r="C2921" s="84" t="s">
        <v>7408</v>
      </c>
      <c r="D2921" s="84" t="s">
        <v>7409</v>
      </c>
      <c r="E2921" s="84" t="s">
        <v>50</v>
      </c>
      <c r="F2921" s="85">
        <v>1</v>
      </c>
      <c r="G2921" s="86" t="s">
        <v>64</v>
      </c>
      <c r="H2921" s="86" t="s">
        <v>14</v>
      </c>
      <c r="I2921" s="87">
        <f>VLOOKUP(A2921,'[2]AJUSTE DE VALOR AN_11.5_MED_VIG'!$A$6:$I$6297,9,0)</f>
        <v>1.5690657999506801</v>
      </c>
    </row>
    <row r="2922" s="81" customFormat="1" ht="15" customHeight="1">
      <c r="A2922" s="82">
        <v>90141563</v>
      </c>
      <c r="B2922" s="83">
        <v>20</v>
      </c>
      <c r="C2922" s="84" t="s">
        <v>6603</v>
      </c>
      <c r="D2922" s="84" t="s">
        <v>6606</v>
      </c>
      <c r="E2922" s="84" t="s">
        <v>43</v>
      </c>
      <c r="F2922" s="85">
        <v>1</v>
      </c>
      <c r="G2922" s="86" t="s">
        <v>10103</v>
      </c>
      <c r="H2922" s="86" t="s">
        <v>14</v>
      </c>
      <c r="I2922" s="87">
        <f>VLOOKUP(A2922,'[2]AJUSTE DE VALOR AN_11.5_MED_VIG'!$A$6:$I$6297,9,0)</f>
        <v>0.42410981897366867</v>
      </c>
    </row>
    <row r="2923" s="81" customFormat="1" ht="15" customHeight="1">
      <c r="A2923" s="82">
        <v>90232313</v>
      </c>
      <c r="B2923" s="83">
        <v>20</v>
      </c>
      <c r="C2923" s="84" t="s">
        <v>6517</v>
      </c>
      <c r="D2923" s="84" t="s">
        <v>6518</v>
      </c>
      <c r="E2923" s="84" t="s">
        <v>440</v>
      </c>
      <c r="F2923" s="85">
        <v>1</v>
      </c>
      <c r="G2923" s="86" t="s">
        <v>10103</v>
      </c>
      <c r="H2923" s="86" t="s">
        <v>14</v>
      </c>
      <c r="I2923" s="87">
        <f>VLOOKUP(A2923,'[2]AJUSTE DE VALOR AN_11.5_MED_VIG'!$A$6:$I$6297,9,0)</f>
        <v>0.89721766784035784</v>
      </c>
    </row>
    <row r="2924" s="81" customFormat="1" ht="15" customHeight="1">
      <c r="A2924" s="82">
        <v>90278356</v>
      </c>
      <c r="B2924" s="83">
        <v>20</v>
      </c>
      <c r="C2924" s="84" t="s">
        <v>7551</v>
      </c>
      <c r="D2924" s="84" t="s">
        <v>7552</v>
      </c>
      <c r="E2924" s="84" t="s">
        <v>7553</v>
      </c>
      <c r="F2924" s="85">
        <v>50</v>
      </c>
      <c r="G2924" s="86" t="s">
        <v>10077</v>
      </c>
      <c r="H2924" s="86" t="s">
        <v>19</v>
      </c>
      <c r="I2924" s="87">
        <f>VLOOKUP(A2924,'[2]AJUSTE DE VALOR AN_11.5_MED_VIG'!$A$6:$I$6297,9,0)</f>
        <v>1.0845675655912117</v>
      </c>
    </row>
    <row r="2925" s="81" customFormat="1" ht="15" customHeight="1">
      <c r="A2925" s="82">
        <v>90227832</v>
      </c>
      <c r="B2925" s="83">
        <v>20</v>
      </c>
      <c r="C2925" s="84" t="s">
        <v>2597</v>
      </c>
      <c r="D2925" s="84" t="s">
        <v>2597</v>
      </c>
      <c r="E2925" s="84" t="s">
        <v>561</v>
      </c>
      <c r="F2925" s="85">
        <v>1</v>
      </c>
      <c r="G2925" s="86" t="s">
        <v>64</v>
      </c>
      <c r="H2925" s="86" t="s">
        <v>14</v>
      </c>
      <c r="I2925" s="87">
        <f>VLOOKUP(A2925,'[2]AJUSTE DE VALOR AN_11.5_MED_VIG'!$A$6:$I$6297,9,0)</f>
        <v>0.49775812023005767</v>
      </c>
    </row>
    <row r="2926" s="81" customFormat="1" ht="15" customHeight="1">
      <c r="A2926" s="82">
        <v>90125134</v>
      </c>
      <c r="B2926" s="83">
        <v>20</v>
      </c>
      <c r="C2926" s="84" t="s">
        <v>2389</v>
      </c>
      <c r="D2926" s="84" t="s">
        <v>2390</v>
      </c>
      <c r="E2926" s="84" t="s">
        <v>50</v>
      </c>
      <c r="F2926" s="85">
        <v>400</v>
      </c>
      <c r="G2926" s="86" t="s">
        <v>10116</v>
      </c>
      <c r="H2926" s="86" t="s">
        <v>19</v>
      </c>
      <c r="I2926" s="87">
        <f>VLOOKUP(A2926,'[2]AJUSTE DE VALOR AN_11.5_MED_VIG'!$A$6:$I$6297,9,0)</f>
        <v>3.237617344498956e-002</v>
      </c>
    </row>
    <row r="2927" s="81" customFormat="1" ht="15" customHeight="1">
      <c r="A2927" s="82">
        <v>90187237</v>
      </c>
      <c r="B2927" s="83">
        <v>20</v>
      </c>
      <c r="C2927" s="84" t="s">
        <v>8009</v>
      </c>
      <c r="D2927" s="84" t="s">
        <v>8010</v>
      </c>
      <c r="E2927" s="84" t="s">
        <v>146</v>
      </c>
      <c r="F2927" s="85">
        <v>100</v>
      </c>
      <c r="G2927" s="86" t="s">
        <v>18</v>
      </c>
      <c r="H2927" s="86" t="s">
        <v>19</v>
      </c>
      <c r="I2927" s="87">
        <f>VLOOKUP(A2927,'[2]AJUSTE DE VALOR AN_11.5_MED_VIG'!$A$6:$I$6297,9,0)</f>
        <v>0.47111816613772473</v>
      </c>
    </row>
    <row r="2928" s="81" customFormat="1" ht="15" customHeight="1">
      <c r="A2928" s="82">
        <v>92467431</v>
      </c>
      <c r="B2928" s="83">
        <v>20</v>
      </c>
      <c r="C2928" s="84" t="s">
        <v>4321</v>
      </c>
      <c r="D2928" s="84" t="s">
        <v>4320</v>
      </c>
      <c r="E2928" s="84" t="s">
        <v>17</v>
      </c>
      <c r="F2928" s="85">
        <v>60</v>
      </c>
      <c r="G2928" s="86" t="s">
        <v>10077</v>
      </c>
      <c r="H2928" s="86" t="s">
        <v>19</v>
      </c>
      <c r="I2928" s="87">
        <f>VLOOKUP(A2928,'[2]AJUSTE DE VALOR AN_11.5_MED_VIG'!$A$6:$I$6297,9,0)</f>
        <v>0.22663873429064343</v>
      </c>
    </row>
    <row r="2929" s="81" customFormat="1" ht="15" customHeight="1">
      <c r="A2929" s="82">
        <v>92411690</v>
      </c>
      <c r="B2929" s="83">
        <v>20</v>
      </c>
      <c r="C2929" s="84" t="s">
        <v>9455</v>
      </c>
      <c r="D2929" s="84" t="s">
        <v>9456</v>
      </c>
      <c r="E2929" s="84" t="s">
        <v>720</v>
      </c>
      <c r="F2929" s="85">
        <v>1</v>
      </c>
      <c r="G2929" s="86" t="s">
        <v>10103</v>
      </c>
      <c r="H2929" s="86" t="s">
        <v>14</v>
      </c>
      <c r="I2929" s="87">
        <f>VLOOKUP(A2929,'[2]AJUSTE DE VALOR AN_11.5_MED_VIG'!$A$6:$I$6297,9,0)</f>
        <v>4.4347595352203504</v>
      </c>
    </row>
    <row r="2930" s="81" customFormat="1" ht="15" customHeight="1">
      <c r="A2930" s="82">
        <v>90286898</v>
      </c>
      <c r="B2930" s="83">
        <v>20</v>
      </c>
      <c r="C2930" s="84" t="s">
        <v>5975</v>
      </c>
      <c r="D2930" s="84" t="s">
        <v>5976</v>
      </c>
      <c r="E2930" s="84" t="s">
        <v>603</v>
      </c>
      <c r="F2930" s="85">
        <v>1</v>
      </c>
      <c r="G2930" s="86" t="s">
        <v>64</v>
      </c>
      <c r="H2930" s="86" t="s">
        <v>14</v>
      </c>
      <c r="I2930" s="87">
        <f>VLOOKUP(A2930,'[2]AJUSTE DE VALOR AN_11.5_MED_VIG'!$A$6:$I$6297,9,0)</f>
        <v>0.72238118807784468</v>
      </c>
    </row>
    <row r="2931" s="81" customFormat="1" ht="15" customHeight="1">
      <c r="A2931" s="82">
        <v>92458440</v>
      </c>
      <c r="B2931" s="83">
        <v>20</v>
      </c>
      <c r="C2931" s="84" t="s">
        <v>3497</v>
      </c>
      <c r="D2931" s="84" t="s">
        <v>3497</v>
      </c>
      <c r="E2931" s="84" t="s">
        <v>24</v>
      </c>
      <c r="F2931" s="85">
        <v>1</v>
      </c>
      <c r="G2931" s="86" t="s">
        <v>10103</v>
      </c>
      <c r="H2931" s="86" t="s">
        <v>14</v>
      </c>
      <c r="I2931" s="87">
        <f>VLOOKUP(A2931,'[2]AJUSTE DE VALOR AN_11.5_MED_VIG'!$A$6:$I$6297,9,0)</f>
        <v>0.39306992447320244</v>
      </c>
    </row>
    <row r="2932" s="81" customFormat="1" ht="15" customHeight="1">
      <c r="A2932" s="82">
        <v>90146247</v>
      </c>
      <c r="B2932" s="83">
        <v>20</v>
      </c>
      <c r="C2932" s="84" t="s">
        <v>6572</v>
      </c>
      <c r="D2932" s="84" t="s">
        <v>6572</v>
      </c>
      <c r="E2932" s="84" t="s">
        <v>17</v>
      </c>
      <c r="F2932" s="85">
        <v>1</v>
      </c>
      <c r="G2932" s="86" t="s">
        <v>10103</v>
      </c>
      <c r="H2932" s="86" t="s">
        <v>14</v>
      </c>
      <c r="I2932" s="87">
        <f>VLOOKUP(A2932,'[2]AJUSTE DE VALOR AN_11.5_MED_VIG'!$A$6:$I$6297,9,0)</f>
        <v>9.4820671287621519</v>
      </c>
    </row>
    <row r="2933" s="81" customFormat="1" ht="15" customHeight="1">
      <c r="A2933" s="82">
        <v>90124359</v>
      </c>
      <c r="B2933" s="83">
        <v>20</v>
      </c>
      <c r="C2933" s="84" t="s">
        <v>4371</v>
      </c>
      <c r="D2933" s="84" t="s">
        <v>4373</v>
      </c>
      <c r="E2933" s="84" t="s">
        <v>50</v>
      </c>
      <c r="F2933" s="85">
        <v>1</v>
      </c>
      <c r="G2933" s="86" t="s">
        <v>10103</v>
      </c>
      <c r="H2933" s="86" t="s">
        <v>14</v>
      </c>
      <c r="I2933" s="87">
        <f>VLOOKUP(A2933,'[2]AJUSTE DE VALOR AN_11.5_MED_VIG'!$A$6:$I$6297,9,0)</f>
        <v>1.0198743043078951</v>
      </c>
    </row>
    <row r="2934" s="81" customFormat="1" ht="15" customHeight="1">
      <c r="A2934" s="82">
        <v>90143469</v>
      </c>
      <c r="B2934" s="83">
        <v>20</v>
      </c>
      <c r="C2934" s="84" t="s">
        <v>992</v>
      </c>
      <c r="D2934" s="84" t="s">
        <v>994</v>
      </c>
      <c r="E2934" s="84" t="s">
        <v>17</v>
      </c>
      <c r="F2934" s="85">
        <v>1</v>
      </c>
      <c r="G2934" s="86" t="s">
        <v>10103</v>
      </c>
      <c r="H2934" s="86" t="s">
        <v>14</v>
      </c>
      <c r="I2934" s="87">
        <f>VLOOKUP(A2934,'[2]AJUSTE DE VALOR AN_11.5_MED_VIG'!$A$6:$I$6297,9,0)</f>
        <v>1.1422321846047818</v>
      </c>
    </row>
    <row r="2935" s="81" customFormat="1" ht="15" customHeight="1">
      <c r="A2935" s="82">
        <v>90124200</v>
      </c>
      <c r="B2935" s="83">
        <v>20</v>
      </c>
      <c r="C2935" s="84" t="s">
        <v>1418</v>
      </c>
      <c r="D2935" s="84" t="s">
        <v>1418</v>
      </c>
      <c r="E2935" s="84" t="s">
        <v>50</v>
      </c>
      <c r="F2935" s="85">
        <v>400</v>
      </c>
      <c r="G2935" s="86" t="s">
        <v>10116</v>
      </c>
      <c r="H2935" s="86" t="s">
        <v>19</v>
      </c>
      <c r="I2935" s="87">
        <f>VLOOKUP(A2935,'[2]AJUSTE DE VALOR AN_11.5_MED_VIG'!$A$6:$I$6297,9,0)</f>
        <v>4.8565443062280729e-002</v>
      </c>
    </row>
    <row r="2936" s="81" customFormat="1" ht="15" customHeight="1">
      <c r="A2936" s="82">
        <v>90298950</v>
      </c>
      <c r="B2936" s="83">
        <v>20</v>
      </c>
      <c r="C2936" s="84" t="s">
        <v>3644</v>
      </c>
      <c r="D2936" s="84" t="s">
        <v>3647</v>
      </c>
      <c r="E2936" s="84" t="s">
        <v>1175</v>
      </c>
      <c r="F2936" s="85">
        <v>1</v>
      </c>
      <c r="G2936" s="86" t="s">
        <v>10103</v>
      </c>
      <c r="H2936" s="86" t="s">
        <v>14</v>
      </c>
      <c r="I2936" s="87">
        <f>VLOOKUP(A2936,'[2]AJUSTE DE VALOR AN_11.5_MED_VIG'!$A$6:$I$6297,9,0)</f>
        <v>2.2770711363323364</v>
      </c>
    </row>
    <row r="2937" s="81" customFormat="1" ht="15" customHeight="1">
      <c r="A2937" s="82">
        <v>92376495</v>
      </c>
      <c r="B2937" s="83">
        <v>20</v>
      </c>
      <c r="C2937" s="84" t="s">
        <v>4145</v>
      </c>
      <c r="D2937" s="84" t="s">
        <v>4146</v>
      </c>
      <c r="E2937" s="84" t="s">
        <v>1371</v>
      </c>
      <c r="F2937" s="85">
        <v>1</v>
      </c>
      <c r="G2937" s="86" t="s">
        <v>64</v>
      </c>
      <c r="H2937" s="86" t="s">
        <v>14</v>
      </c>
      <c r="I2937" s="87">
        <f>VLOOKUP(A2937,'[2]AJUSTE DE VALOR AN_11.5_MED_VIG'!$A$6:$I$6297,9,0)</f>
        <v>9.4175246288168637</v>
      </c>
    </row>
    <row r="2938" s="81" customFormat="1" ht="15" customHeight="1">
      <c r="A2938" s="82">
        <v>90286812</v>
      </c>
      <c r="B2938" s="83">
        <v>20</v>
      </c>
      <c r="C2938" s="84" t="s">
        <v>5860</v>
      </c>
      <c r="D2938" s="84" t="s">
        <v>5861</v>
      </c>
      <c r="E2938" s="84" t="s">
        <v>544</v>
      </c>
      <c r="F2938" s="85">
        <v>1</v>
      </c>
      <c r="G2938" s="86" t="s">
        <v>10036</v>
      </c>
      <c r="H2938" s="86" t="s">
        <v>14</v>
      </c>
      <c r="I2938" s="87">
        <f>VLOOKUP(A2938,'[2]AJUSTE DE VALOR AN_11.5_MED_VIG'!$A$6:$I$6297,9,0)</f>
        <v>5.9686572293677269</v>
      </c>
    </row>
    <row r="2939" s="81" customFormat="1" ht="15" customHeight="1">
      <c r="A2939" s="82">
        <v>90171853</v>
      </c>
      <c r="B2939" s="83">
        <v>20</v>
      </c>
      <c r="C2939" s="84" t="s">
        <v>4218</v>
      </c>
      <c r="D2939" s="84" t="s">
        <v>4218</v>
      </c>
      <c r="E2939" s="84" t="s">
        <v>244</v>
      </c>
      <c r="F2939" s="85">
        <v>1</v>
      </c>
      <c r="G2939" s="86" t="s">
        <v>10103</v>
      </c>
      <c r="H2939" s="86" t="s">
        <v>14</v>
      </c>
      <c r="I2939" s="87">
        <f>VLOOKUP(A2939,'[2]AJUSTE DE VALOR AN_11.5_MED_VIG'!$A$6:$I$6297,9,0)</f>
        <v>0.92274341249999992</v>
      </c>
    </row>
    <row r="2940" s="81" customFormat="1" ht="15" customHeight="1">
      <c r="A2940" s="82">
        <v>92472087</v>
      </c>
      <c r="B2940" s="83">
        <v>20</v>
      </c>
      <c r="C2940" s="84" t="s">
        <v>787</v>
      </c>
      <c r="D2940" s="84" t="s">
        <v>788</v>
      </c>
      <c r="E2940" s="84" t="s">
        <v>207</v>
      </c>
      <c r="F2940" s="85">
        <v>1</v>
      </c>
      <c r="G2940" s="86" t="s">
        <v>64</v>
      </c>
      <c r="H2940" s="86" t="s">
        <v>14</v>
      </c>
      <c r="I2940" s="87">
        <f>VLOOKUP(A2940,'[2]AJUSTE DE VALOR AN_11.5_MED_VIG'!$A$6:$I$6297,9,0)</f>
        <v>1.0905142823443399</v>
      </c>
    </row>
    <row r="2941" s="81" customFormat="1" ht="15" customHeight="1">
      <c r="A2941" s="82">
        <v>90153758</v>
      </c>
      <c r="B2941" s="83">
        <v>20</v>
      </c>
      <c r="C2941" s="84" t="s">
        <v>2958</v>
      </c>
      <c r="D2941" s="84" t="s">
        <v>2960</v>
      </c>
      <c r="E2941" s="84" t="s">
        <v>39</v>
      </c>
      <c r="F2941" s="85">
        <v>1</v>
      </c>
      <c r="G2941" s="86" t="s">
        <v>10103</v>
      </c>
      <c r="H2941" s="86" t="s">
        <v>14</v>
      </c>
      <c r="I2941" s="87">
        <f>VLOOKUP(A2941,'[2]AJUSTE DE VALOR AN_11.5_MED_VIG'!$A$6:$I$6297,9,0)</f>
        <v>0.91988869132653051</v>
      </c>
    </row>
    <row r="2942" s="81" customFormat="1" ht="15" customHeight="1">
      <c r="A2942" s="82">
        <v>92455999</v>
      </c>
      <c r="B2942" s="83">
        <v>20</v>
      </c>
      <c r="C2942" s="84" t="s">
        <v>6738</v>
      </c>
      <c r="D2942" s="84" t="s">
        <v>6738</v>
      </c>
      <c r="E2942" s="84" t="s">
        <v>17</v>
      </c>
      <c r="F2942" s="85">
        <v>1</v>
      </c>
      <c r="G2942" s="86" t="s">
        <v>10103</v>
      </c>
      <c r="H2942" s="86" t="s">
        <v>14</v>
      </c>
      <c r="I2942" s="87">
        <f>VLOOKUP(A2942,'[2]AJUSTE DE VALOR AN_11.5_MED_VIG'!$A$6:$I$6297,9,0)</f>
        <v>0.58237955839591848</v>
      </c>
    </row>
    <row r="2943" s="81" customFormat="1" ht="15" customHeight="1">
      <c r="A2943" s="82">
        <v>90209850</v>
      </c>
      <c r="B2943" s="83">
        <v>20</v>
      </c>
      <c r="C2943" s="84" t="s">
        <v>6836</v>
      </c>
      <c r="D2943" s="84" t="s">
        <v>6837</v>
      </c>
      <c r="E2943" s="84" t="s">
        <v>31</v>
      </c>
      <c r="F2943" s="85">
        <v>1</v>
      </c>
      <c r="G2943" s="86" t="s">
        <v>10103</v>
      </c>
      <c r="H2943" s="86" t="s">
        <v>14</v>
      </c>
      <c r="I2943" s="87">
        <f>VLOOKUP(A2943,'[2]AJUSTE DE VALOR AN_11.5_MED_VIG'!$A$6:$I$6297,9,0)</f>
        <v>0.40471202551900604</v>
      </c>
    </row>
    <row r="2944" s="81" customFormat="1" ht="15" customHeight="1">
      <c r="A2944" s="82">
        <v>90285069</v>
      </c>
      <c r="B2944" s="83">
        <v>20</v>
      </c>
      <c r="C2944" s="84" t="s">
        <v>5842</v>
      </c>
      <c r="D2944" s="84" t="s">
        <v>5843</v>
      </c>
      <c r="E2944" s="84" t="s">
        <v>502</v>
      </c>
      <c r="F2944" s="85">
        <v>1</v>
      </c>
      <c r="G2944" s="86" t="s">
        <v>10036</v>
      </c>
      <c r="H2944" s="86" t="s">
        <v>14</v>
      </c>
      <c r="I2944" s="87">
        <f>VLOOKUP(A2944,'[2]AJUSTE DE VALOR AN_11.5_MED_VIG'!$A$6:$I$6297,9,0)</f>
        <v>10.859179118270799</v>
      </c>
    </row>
    <row r="2945" s="81" customFormat="1" ht="15" customHeight="1">
      <c r="A2945" s="82">
        <v>90249860</v>
      </c>
      <c r="B2945" s="83">
        <v>20</v>
      </c>
      <c r="C2945" s="84" t="s">
        <v>679</v>
      </c>
      <c r="D2945" s="84" t="s">
        <v>679</v>
      </c>
      <c r="E2945" s="84" t="s">
        <v>131</v>
      </c>
      <c r="F2945" s="85">
        <v>1</v>
      </c>
      <c r="G2945" s="86" t="s">
        <v>10103</v>
      </c>
      <c r="H2945" s="86" t="s">
        <v>14</v>
      </c>
      <c r="I2945" s="87">
        <f>VLOOKUP(A2945,'[2]AJUSTE DE VALOR AN_11.5_MED_VIG'!$A$6:$I$6297,9,0)</f>
        <v>0.7465160897459584</v>
      </c>
    </row>
    <row r="2946" s="81" customFormat="1" ht="15" customHeight="1">
      <c r="A2946" s="82">
        <v>92456367</v>
      </c>
      <c r="B2946" s="83" t="s">
        <v>10134</v>
      </c>
      <c r="C2946" s="84" t="s">
        <v>4010</v>
      </c>
      <c r="D2946" s="84" t="s">
        <v>4010</v>
      </c>
      <c r="E2946" s="84" t="s">
        <v>17</v>
      </c>
      <c r="F2946" s="85">
        <v>1</v>
      </c>
      <c r="G2946" s="86" t="s">
        <v>10103</v>
      </c>
      <c r="H2946" s="86" t="s">
        <v>14</v>
      </c>
      <c r="I2946" s="87">
        <f>VLOOKUP(A2946,'[2]AJUSTE DE VALOR AN_11.5_MED_VIG'!$A$6:$I$6297,9,0)</f>
        <v>0.49415877791841561</v>
      </c>
    </row>
    <row r="2947" s="81" customFormat="1" ht="15" customHeight="1">
      <c r="A2947" s="82">
        <v>90216121</v>
      </c>
      <c r="B2947" s="83">
        <v>20</v>
      </c>
      <c r="C2947" s="84" t="s">
        <v>423</v>
      </c>
      <c r="D2947" s="84" t="s">
        <v>424</v>
      </c>
      <c r="E2947" s="84" t="s">
        <v>78</v>
      </c>
      <c r="F2947" s="85">
        <v>1</v>
      </c>
      <c r="G2947" s="86" t="s">
        <v>10103</v>
      </c>
      <c r="H2947" s="86" t="s">
        <v>14</v>
      </c>
      <c r="I2947" s="87">
        <f>VLOOKUP(A2947,'[2]AJUSTE DE VALOR AN_11.5_MED_VIG'!$A$6:$I$6297,9,0)</f>
        <v>6.4703608938252755</v>
      </c>
    </row>
    <row r="2948" s="81" customFormat="1" ht="15" customHeight="1">
      <c r="A2948" s="82">
        <v>90306449</v>
      </c>
      <c r="B2948" s="83">
        <v>20</v>
      </c>
      <c r="C2948" s="84" t="s">
        <v>8893</v>
      </c>
      <c r="D2948" s="84" t="s">
        <v>8893</v>
      </c>
      <c r="E2948" s="84" t="s">
        <v>536</v>
      </c>
      <c r="F2948" s="85">
        <v>1</v>
      </c>
      <c r="G2948" s="86" t="s">
        <v>10036</v>
      </c>
      <c r="H2948" s="86" t="s">
        <v>14</v>
      </c>
      <c r="I2948" s="87">
        <f>VLOOKUP(A2948,'[2]AJUSTE DE VALOR AN_11.5_MED_VIG'!$A$6:$I$6297,9,0)</f>
        <v>12.934952248985295</v>
      </c>
    </row>
    <row r="2949" s="81" customFormat="1" ht="15" customHeight="1">
      <c r="A2949" s="82">
        <v>92393039</v>
      </c>
      <c r="B2949" s="83">
        <v>20</v>
      </c>
      <c r="C2949" s="84" t="s">
        <v>3129</v>
      </c>
      <c r="D2949" s="84" t="s">
        <v>3132</v>
      </c>
      <c r="E2949" s="84" t="s">
        <v>720</v>
      </c>
      <c r="F2949" s="85">
        <v>1</v>
      </c>
      <c r="G2949" s="86" t="s">
        <v>10103</v>
      </c>
      <c r="H2949" s="86" t="s">
        <v>14</v>
      </c>
      <c r="I2949" s="87">
        <f>VLOOKUP(A2949,'[2]AJUSTE DE VALOR AN_11.5_MED_VIG'!$A$6:$I$6297,9,0)</f>
        <v>0.79726170831347998</v>
      </c>
    </row>
    <row r="2950" s="81" customFormat="1" ht="15" customHeight="1">
      <c r="A2950" s="82">
        <v>90210042</v>
      </c>
      <c r="B2950" s="83">
        <v>20</v>
      </c>
      <c r="C2950" s="84" t="s">
        <v>7444</v>
      </c>
      <c r="D2950" s="84" t="s">
        <v>7446</v>
      </c>
      <c r="E2950" s="84" t="s">
        <v>31</v>
      </c>
      <c r="F2950" s="85">
        <v>1</v>
      </c>
      <c r="G2950" s="86" t="s">
        <v>436</v>
      </c>
      <c r="H2950" s="86" t="s">
        <v>14</v>
      </c>
      <c r="I2950" s="87">
        <f>VLOOKUP(A2950,'[2]AJUSTE DE VALOR AN_11.5_MED_VIG'!$A$6:$I$6297,9,0)</f>
        <v>0.39862679049346533</v>
      </c>
    </row>
    <row r="2951" s="81" customFormat="1" ht="15" customHeight="1">
      <c r="A2951" s="82">
        <v>90153766</v>
      </c>
      <c r="B2951" s="83">
        <v>20</v>
      </c>
      <c r="C2951" s="84" t="s">
        <v>4948</v>
      </c>
      <c r="D2951" s="84" t="s">
        <v>4949</v>
      </c>
      <c r="E2951" s="84" t="s">
        <v>39</v>
      </c>
      <c r="F2951" s="85">
        <v>1</v>
      </c>
      <c r="G2951" s="86" t="s">
        <v>10103</v>
      </c>
      <c r="H2951" s="86" t="s">
        <v>14</v>
      </c>
      <c r="I2951" s="87">
        <f>VLOOKUP(A2951,'[2]AJUSTE DE VALOR AN_11.5_MED_VIG'!$A$6:$I$6297,9,0)</f>
        <v>0.56554765705028265</v>
      </c>
    </row>
    <row r="2952" s="81" customFormat="1" ht="15" customHeight="1">
      <c r="A2952" s="82">
        <v>91383013</v>
      </c>
      <c r="B2952" s="83">
        <v>20</v>
      </c>
      <c r="C2952" s="84" t="s">
        <v>6948</v>
      </c>
      <c r="D2952" s="84" t="s">
        <v>6949</v>
      </c>
      <c r="E2952" s="84" t="s">
        <v>50</v>
      </c>
      <c r="F2952" s="85">
        <v>1</v>
      </c>
      <c r="G2952" s="86" t="s">
        <v>64</v>
      </c>
      <c r="H2952" s="86" t="s">
        <v>14</v>
      </c>
      <c r="I2952" s="87">
        <f>VLOOKUP(A2952,'[2]AJUSTE DE VALOR AN_11.5_MED_VIG'!$A$6:$I$6297,9,0)</f>
        <v>1.790579123995709</v>
      </c>
    </row>
    <row r="2953" s="81" customFormat="1" ht="15" customHeight="1">
      <c r="A2953" s="82">
        <v>90294360</v>
      </c>
      <c r="B2953" s="83">
        <v>20</v>
      </c>
      <c r="C2953" s="84" t="s">
        <v>6603</v>
      </c>
      <c r="D2953" s="84" t="s">
        <v>6610</v>
      </c>
      <c r="E2953" s="84" t="s">
        <v>229</v>
      </c>
      <c r="F2953" s="85">
        <v>1</v>
      </c>
      <c r="G2953" s="86" t="s">
        <v>10103</v>
      </c>
      <c r="H2953" s="86" t="s">
        <v>14</v>
      </c>
      <c r="I2953" s="87">
        <f>VLOOKUP(A2953,'[2]AJUSTE DE VALOR AN_11.5_MED_VIG'!$A$6:$I$6297,9,0)</f>
        <v>0.25973635363562253</v>
      </c>
    </row>
    <row r="2954" s="81" customFormat="1" ht="15" customHeight="1">
      <c r="A2954" s="82">
        <v>90136934</v>
      </c>
      <c r="B2954" s="83">
        <v>20</v>
      </c>
      <c r="C2954" s="84" t="s">
        <v>5051</v>
      </c>
      <c r="D2954" s="84" t="s">
        <v>5052</v>
      </c>
      <c r="E2954" s="84" t="s">
        <v>1356</v>
      </c>
      <c r="F2954" s="85">
        <v>1</v>
      </c>
      <c r="G2954" s="86" t="s">
        <v>10036</v>
      </c>
      <c r="H2954" s="86" t="s">
        <v>14</v>
      </c>
      <c r="I2954" s="87">
        <f>VLOOKUP(A2954,'[2]AJUSTE DE VALOR AN_11.5_MED_VIG'!$A$6:$I$6297,9,0)</f>
        <v>2.5752911599637622</v>
      </c>
    </row>
    <row r="2955" s="81" customFormat="1" ht="15" customHeight="1">
      <c r="A2955" s="82">
        <v>90207793</v>
      </c>
      <c r="B2955" s="83">
        <v>20</v>
      </c>
      <c r="C2955" s="84" t="s">
        <v>7473</v>
      </c>
      <c r="D2955" s="84" t="s">
        <v>7474</v>
      </c>
      <c r="E2955" s="84" t="s">
        <v>157</v>
      </c>
      <c r="F2955" s="85">
        <v>1</v>
      </c>
      <c r="G2955" s="86" t="s">
        <v>10103</v>
      </c>
      <c r="H2955" s="86" t="s">
        <v>14</v>
      </c>
      <c r="I2955" s="87">
        <f>VLOOKUP(A2955,'[2]AJUSTE DE VALOR AN_11.5_MED_VIG'!$A$6:$I$6297,9,0)</f>
        <v>2.0101041755209588</v>
      </c>
    </row>
    <row r="2956" s="81" customFormat="1" ht="15" customHeight="1">
      <c r="A2956" s="82">
        <v>90120825</v>
      </c>
      <c r="B2956" s="83">
        <v>20</v>
      </c>
      <c r="C2956" s="84" t="s">
        <v>505</v>
      </c>
      <c r="D2956" s="84" t="s">
        <v>505</v>
      </c>
      <c r="E2956" s="84" t="s">
        <v>506</v>
      </c>
      <c r="F2956" s="85">
        <v>1</v>
      </c>
      <c r="G2956" s="86" t="s">
        <v>10036</v>
      </c>
      <c r="H2956" s="86" t="s">
        <v>14</v>
      </c>
      <c r="I2956" s="87">
        <f>VLOOKUP(A2956,'[2]AJUSTE DE VALOR AN_11.5_MED_VIG'!$A$6:$I$6297,9,0)</f>
        <v>7.1419347744615296</v>
      </c>
    </row>
    <row r="2957" s="81" customFormat="1" ht="15" customHeight="1">
      <c r="A2957" s="85">
        <v>90278283</v>
      </c>
      <c r="B2957" s="83">
        <v>20</v>
      </c>
      <c r="C2957" s="84" t="s">
        <v>9741</v>
      </c>
      <c r="D2957" s="84" t="s">
        <v>9742</v>
      </c>
      <c r="E2957" s="84" t="s">
        <v>2405</v>
      </c>
      <c r="F2957" s="85">
        <v>1</v>
      </c>
      <c r="G2957" s="86" t="s">
        <v>10103</v>
      </c>
      <c r="H2957" s="86" t="s">
        <v>14</v>
      </c>
      <c r="I2957" s="87">
        <f>VLOOKUP(A2957,'[2]AJUSTE DE VALOR AN_11.5_MED_VIG'!$A$6:$I$6297,9,0)</f>
        <v>0.32988471059115898</v>
      </c>
    </row>
    <row r="2958" s="81" customFormat="1" ht="15" customHeight="1">
      <c r="A2958" s="82">
        <v>90491017</v>
      </c>
      <c r="B2958" s="83">
        <v>20</v>
      </c>
      <c r="C2958" s="84" t="s">
        <v>3330</v>
      </c>
      <c r="D2958" s="84" t="s">
        <v>3333</v>
      </c>
      <c r="E2958" s="84" t="s">
        <v>146</v>
      </c>
      <c r="F2958" s="85">
        <v>1</v>
      </c>
      <c r="G2958" s="86" t="s">
        <v>158</v>
      </c>
      <c r="H2958" s="86" t="s">
        <v>14</v>
      </c>
      <c r="I2958" s="87">
        <f>VLOOKUP(A2958,'[2]AJUSTE DE VALOR AN_11.5_MED_VIG'!$A$6:$I$6297,9,0)</f>
        <v>0.44486830326052462</v>
      </c>
    </row>
    <row r="2959" s="81" customFormat="1" ht="15" customHeight="1">
      <c r="A2959" s="82">
        <v>90145593</v>
      </c>
      <c r="B2959" s="83">
        <v>20</v>
      </c>
      <c r="C2959" s="84" t="s">
        <v>214</v>
      </c>
      <c r="D2959" s="84" t="s">
        <v>214</v>
      </c>
      <c r="E2959" s="84" t="s">
        <v>17</v>
      </c>
      <c r="F2959" s="85">
        <v>120</v>
      </c>
      <c r="G2959" s="86" t="s">
        <v>18</v>
      </c>
      <c r="H2959" s="86" t="s">
        <v>19</v>
      </c>
      <c r="I2959" s="87">
        <f>VLOOKUP(A2959,'[2]AJUSTE DE VALOR AN_11.5_MED_VIG'!$A$6:$I$6297,9,0)</f>
        <v>0.24273172506837412</v>
      </c>
    </row>
    <row r="2960" s="81" customFormat="1" ht="15" customHeight="1">
      <c r="A2960" s="82">
        <v>90152980</v>
      </c>
      <c r="B2960" s="83">
        <v>20</v>
      </c>
      <c r="C2960" s="84" t="s">
        <v>6510</v>
      </c>
      <c r="D2960" s="84" t="s">
        <v>6510</v>
      </c>
      <c r="E2960" s="84" t="s">
        <v>39</v>
      </c>
      <c r="F2960" s="85">
        <v>1</v>
      </c>
      <c r="G2960" s="86" t="s">
        <v>10103</v>
      </c>
      <c r="H2960" s="86" t="s">
        <v>14</v>
      </c>
      <c r="I2960" s="87">
        <f>VLOOKUP(A2960,'[2]AJUSTE DE VALOR AN_11.5_MED_VIG'!$A$6:$I$6297,9,0)</f>
        <v>1.5379014317094313</v>
      </c>
    </row>
    <row r="2961" s="81" customFormat="1" ht="15" customHeight="1">
      <c r="A2961" s="82">
        <v>92399762</v>
      </c>
      <c r="B2961" s="83">
        <v>20</v>
      </c>
      <c r="C2961" s="84" t="s">
        <v>4725</v>
      </c>
      <c r="D2961" s="84" t="s">
        <v>4726</v>
      </c>
      <c r="E2961" s="84" t="s">
        <v>748</v>
      </c>
      <c r="F2961" s="85">
        <v>1</v>
      </c>
      <c r="G2961" s="86" t="s">
        <v>64</v>
      </c>
      <c r="H2961" s="86" t="s">
        <v>14</v>
      </c>
      <c r="I2961" s="87">
        <f>VLOOKUP(A2961,'[2]AJUSTE DE VALOR AN_11.5_MED_VIG'!$A$6:$I$6297,9,0)</f>
        <v>5.2514304077309282</v>
      </c>
    </row>
    <row r="2962" s="81" customFormat="1" ht="15" customHeight="1">
      <c r="A2962" s="82">
        <v>90649010</v>
      </c>
      <c r="B2962" s="83">
        <v>20</v>
      </c>
      <c r="C2962" s="84" t="s">
        <v>6066</v>
      </c>
      <c r="D2962" s="84" t="s">
        <v>6067</v>
      </c>
      <c r="E2962" s="84" t="s">
        <v>2405</v>
      </c>
      <c r="F2962" s="85">
        <v>200</v>
      </c>
      <c r="G2962" s="86" t="s">
        <v>10116</v>
      </c>
      <c r="H2962" s="86" t="s">
        <v>19</v>
      </c>
      <c r="I2962" s="87">
        <f>VLOOKUP(A2962,'[2]AJUSTE DE VALOR AN_11.5_MED_VIG'!$A$6:$I$6297,9,0)</f>
        <v>4.7118047475262929e-002</v>
      </c>
    </row>
    <row r="2963" s="81" customFormat="1" ht="15" customHeight="1">
      <c r="A2963" s="82">
        <v>92259634</v>
      </c>
      <c r="B2963" s="83">
        <v>20</v>
      </c>
      <c r="C2963" s="84" t="s">
        <v>1826</v>
      </c>
      <c r="D2963" s="84" t="s">
        <v>1826</v>
      </c>
      <c r="E2963" s="84" t="s">
        <v>39</v>
      </c>
      <c r="F2963" s="85">
        <v>1</v>
      </c>
      <c r="G2963" s="86" t="s">
        <v>436</v>
      </c>
      <c r="H2963" s="86" t="s">
        <v>14</v>
      </c>
      <c r="I2963" s="87">
        <f>VLOOKUP(A2963,'[2]AJUSTE DE VALOR AN_11.5_MED_VIG'!$A$6:$I$6297,9,0)</f>
        <v>2.4037930831673422</v>
      </c>
    </row>
    <row r="2964" s="81" customFormat="1" ht="15" customHeight="1">
      <c r="A2964" s="82">
        <v>90260716</v>
      </c>
      <c r="B2964" s="83">
        <v>20</v>
      </c>
      <c r="C2964" s="84" t="s">
        <v>2129</v>
      </c>
      <c r="D2964" s="84" t="s">
        <v>2130</v>
      </c>
      <c r="E2964" s="84" t="s">
        <v>414</v>
      </c>
      <c r="F2964" s="85">
        <v>1</v>
      </c>
      <c r="G2964" s="86" t="s">
        <v>10103</v>
      </c>
      <c r="H2964" s="86" t="s">
        <v>14</v>
      </c>
      <c r="I2964" s="87">
        <f>VLOOKUP(A2964,'[2]AJUSTE DE VALOR AN_11.5_MED_VIG'!$A$6:$I$6297,9,0)</f>
        <v>1.041173008438113</v>
      </c>
    </row>
    <row r="2965" s="81" customFormat="1" ht="15" customHeight="1">
      <c r="A2965" s="82">
        <v>92252281</v>
      </c>
      <c r="B2965" s="83">
        <v>20</v>
      </c>
      <c r="C2965" s="84" t="s">
        <v>7925</v>
      </c>
      <c r="D2965" s="84" t="s">
        <v>7926</v>
      </c>
      <c r="E2965" s="84" t="s">
        <v>69</v>
      </c>
      <c r="F2965" s="85">
        <v>1</v>
      </c>
      <c r="G2965" s="86" t="s">
        <v>10103</v>
      </c>
      <c r="H2965" s="86" t="s">
        <v>14</v>
      </c>
      <c r="I2965" s="87">
        <f>VLOOKUP(A2965,'[2]AJUSTE DE VALOR AN_11.5_MED_VIG'!$A$6:$I$6297,9,0)</f>
        <v>0.43956799023789916</v>
      </c>
    </row>
    <row r="2966" s="81" customFormat="1" ht="15" customHeight="1">
      <c r="A2966" s="82">
        <v>90145666</v>
      </c>
      <c r="B2966" s="83">
        <v>20</v>
      </c>
      <c r="C2966" s="84" t="s">
        <v>3917</v>
      </c>
      <c r="D2966" s="84" t="s">
        <v>3917</v>
      </c>
      <c r="E2966" s="84" t="s">
        <v>17</v>
      </c>
      <c r="F2966" s="85">
        <v>1</v>
      </c>
      <c r="G2966" s="86" t="s">
        <v>436</v>
      </c>
      <c r="H2966" s="86" t="s">
        <v>14</v>
      </c>
      <c r="I2966" s="87">
        <f>VLOOKUP(A2966,'[2]AJUSTE DE VALOR AN_11.5_MED_VIG'!$A$6:$I$6297,9,0)</f>
        <v>2.4946415829486024</v>
      </c>
    </row>
    <row r="2967" s="81" customFormat="1" ht="15" customHeight="1">
      <c r="A2967" s="82">
        <v>90292642</v>
      </c>
      <c r="B2967" s="83">
        <v>20</v>
      </c>
      <c r="C2967" s="84" t="s">
        <v>5255</v>
      </c>
      <c r="D2967" s="84" t="s">
        <v>5257</v>
      </c>
      <c r="E2967" s="84" t="s">
        <v>131</v>
      </c>
      <c r="F2967" s="85">
        <v>1</v>
      </c>
      <c r="G2967" s="86" t="s">
        <v>436</v>
      </c>
      <c r="H2967" s="86" t="s">
        <v>14</v>
      </c>
      <c r="I2967" s="87">
        <f>VLOOKUP(A2967,'[2]AJUSTE DE VALOR AN_11.5_MED_VIG'!$A$6:$I$6297,9,0)</f>
        <v>31.154060931040622</v>
      </c>
    </row>
    <row r="2968" s="81" customFormat="1" ht="15" customHeight="1">
      <c r="A2968" s="82">
        <v>90231775</v>
      </c>
      <c r="B2968" s="83">
        <v>20</v>
      </c>
      <c r="C2968" s="84" t="s">
        <v>8139</v>
      </c>
      <c r="D2968" s="84" t="s">
        <v>8153</v>
      </c>
      <c r="E2968" s="84" t="s">
        <v>2158</v>
      </c>
      <c r="F2968" s="85">
        <v>1</v>
      </c>
      <c r="G2968" s="86" t="s">
        <v>10103</v>
      </c>
      <c r="H2968" s="86" t="s">
        <v>14</v>
      </c>
      <c r="I2968" s="87">
        <f>VLOOKUP(A2968,'[2]AJUSTE DE VALOR AN_11.5_MED_VIG'!$A$6:$I$6297,9,0)</f>
        <v>0.64750144527330278</v>
      </c>
    </row>
    <row r="2969" s="81" customFormat="1" ht="15" customHeight="1">
      <c r="A2969" s="85">
        <v>90310837</v>
      </c>
      <c r="B2969" s="83">
        <v>20</v>
      </c>
      <c r="C2969" s="84" t="s">
        <v>9756</v>
      </c>
      <c r="D2969" s="84" t="s">
        <v>9757</v>
      </c>
      <c r="E2969" s="84" t="s">
        <v>3468</v>
      </c>
      <c r="F2969" s="85">
        <v>100</v>
      </c>
      <c r="G2969" s="86" t="s">
        <v>18</v>
      </c>
      <c r="H2969" s="86" t="s">
        <v>19</v>
      </c>
      <c r="I2969" s="87">
        <f>VLOOKUP(A2969,'[2]AJUSTE DE VALOR AN_11.5_MED_VIG'!$A$6:$I$6297,9,0)</f>
        <v>0.14133544984131741</v>
      </c>
    </row>
    <row r="2970" s="81" customFormat="1" ht="15" customHeight="1">
      <c r="A2970" s="82">
        <v>92447775</v>
      </c>
      <c r="B2970" s="83">
        <v>20</v>
      </c>
      <c r="C2970" s="84" t="s">
        <v>2284</v>
      </c>
      <c r="D2970" s="84" t="s">
        <v>2285</v>
      </c>
      <c r="E2970" s="84" t="s">
        <v>633</v>
      </c>
      <c r="F2970" s="85">
        <v>1</v>
      </c>
      <c r="G2970" s="86" t="s">
        <v>64</v>
      </c>
      <c r="H2970" s="86" t="s">
        <v>14</v>
      </c>
      <c r="I2970" s="87">
        <f>VLOOKUP(A2970,'[2]AJUSTE DE VALOR AN_11.5_MED_VIG'!$A$6:$I$6297,9,0)</f>
        <v>6.1697787662235681</v>
      </c>
    </row>
    <row r="2971" s="81" customFormat="1" ht="15" customHeight="1">
      <c r="A2971" s="82">
        <v>90262468</v>
      </c>
      <c r="B2971" s="82">
        <v>20</v>
      </c>
      <c r="C2971" s="99" t="s">
        <v>9768</v>
      </c>
      <c r="D2971" s="84" t="s">
        <v>9769</v>
      </c>
      <c r="E2971" s="84" t="s">
        <v>146</v>
      </c>
      <c r="F2971" s="85">
        <v>1</v>
      </c>
      <c r="G2971" s="85" t="s">
        <v>10103</v>
      </c>
      <c r="H2971" s="86" t="s">
        <v>14</v>
      </c>
      <c r="I2971" s="87">
        <f>VLOOKUP(A2971,'[2]AJUSTE DE VALOR AN_11.5_MED_VIG'!$A$6:$I$6297,9,0)</f>
        <v>3.2349856232522352</v>
      </c>
    </row>
    <row r="2972" s="81" customFormat="1" ht="15" customHeight="1">
      <c r="A2972" s="82">
        <v>92393098</v>
      </c>
      <c r="B2972" s="83">
        <v>20</v>
      </c>
      <c r="C2972" s="84" t="s">
        <v>7103</v>
      </c>
      <c r="D2972" s="84" t="s">
        <v>7104</v>
      </c>
      <c r="E2972" s="84" t="s">
        <v>683</v>
      </c>
      <c r="F2972" s="85">
        <v>1</v>
      </c>
      <c r="G2972" s="86" t="s">
        <v>10103</v>
      </c>
      <c r="H2972" s="86" t="s">
        <v>14</v>
      </c>
      <c r="I2972" s="87">
        <f>VLOOKUP(A2972,'[2]AJUSTE DE VALOR AN_11.5_MED_VIG'!$A$6:$I$6297,9,0)</f>
        <v>5.5221710758516549</v>
      </c>
    </row>
    <row r="2973" s="81" customFormat="1" ht="15" customHeight="1">
      <c r="A2973" s="82">
        <v>90147146</v>
      </c>
      <c r="B2973" s="83">
        <v>20</v>
      </c>
      <c r="C2973" s="84" t="s">
        <v>7521</v>
      </c>
      <c r="D2973" s="84" t="s">
        <v>7521</v>
      </c>
      <c r="E2973" s="84" t="s">
        <v>17</v>
      </c>
      <c r="F2973" s="85">
        <v>60</v>
      </c>
      <c r="G2973" s="86" t="s">
        <v>10077</v>
      </c>
      <c r="H2973" s="86" t="s">
        <v>19</v>
      </c>
      <c r="I2973" s="87">
        <f>VLOOKUP(A2973,'[2]AJUSTE DE VALOR AN_11.5_MED_VIG'!$A$6:$I$6297,9,0)</f>
        <v>0.50902559257909319</v>
      </c>
    </row>
    <row r="2974" s="81" customFormat="1" ht="15" customHeight="1">
      <c r="A2974" s="82">
        <v>90125967</v>
      </c>
      <c r="B2974" s="83">
        <v>20</v>
      </c>
      <c r="C2974" s="84" t="s">
        <v>140</v>
      </c>
      <c r="D2974" s="84" t="s">
        <v>141</v>
      </c>
      <c r="E2974" s="84" t="s">
        <v>50</v>
      </c>
      <c r="F2974" s="85">
        <v>80</v>
      </c>
      <c r="G2974" s="86" t="s">
        <v>743</v>
      </c>
      <c r="H2974" s="86" t="s">
        <v>19</v>
      </c>
      <c r="I2974" s="87">
        <f>VLOOKUP(A2974,'[2]AJUSTE DE VALOR AN_11.5_MED_VIG'!$A$6:$I$6297,9,0)</f>
        <v>8.9548887413766529e-002</v>
      </c>
    </row>
    <row r="2975" s="81" customFormat="1" ht="15" customHeight="1">
      <c r="A2975" s="82">
        <v>90167295</v>
      </c>
      <c r="B2975" s="83">
        <v>20</v>
      </c>
      <c r="C2975" s="84" t="s">
        <v>7318</v>
      </c>
      <c r="D2975" s="84" t="s">
        <v>7319</v>
      </c>
      <c r="E2975" s="84" t="s">
        <v>92</v>
      </c>
      <c r="F2975" s="85">
        <v>1</v>
      </c>
      <c r="G2975" s="86" t="s">
        <v>10103</v>
      </c>
      <c r="H2975" s="86" t="s">
        <v>14</v>
      </c>
      <c r="I2975" s="87">
        <f>VLOOKUP(A2975,'[2]AJUSTE DE VALOR AN_11.5_MED_VIG'!$A$6:$I$6297,9,0)</f>
        <v>1.2200382690199629</v>
      </c>
    </row>
    <row r="2976" s="81" customFormat="1" ht="15" customHeight="1">
      <c r="A2976" s="82">
        <v>90233670</v>
      </c>
      <c r="B2976" s="83">
        <v>20</v>
      </c>
      <c r="C2976" s="84" t="s">
        <v>6889</v>
      </c>
      <c r="D2976" s="84" t="s">
        <v>6893</v>
      </c>
      <c r="E2976" s="84" t="s">
        <v>169</v>
      </c>
      <c r="F2976" s="85">
        <v>1</v>
      </c>
      <c r="G2976" s="86" t="s">
        <v>10103</v>
      </c>
      <c r="H2976" s="86" t="s">
        <v>14</v>
      </c>
      <c r="I2976" s="87">
        <f>VLOOKUP(A2976,'[2]AJUSTE DE VALOR AN_11.5_MED_VIG'!$A$6:$I$6297,9,0)</f>
        <v>0.80932395972058258</v>
      </c>
    </row>
    <row r="2977" s="81" customFormat="1" ht="15" customHeight="1">
      <c r="A2977" s="82">
        <v>90021061</v>
      </c>
      <c r="B2977" s="83">
        <v>20</v>
      </c>
      <c r="C2977" s="84" t="s">
        <v>7573</v>
      </c>
      <c r="D2977" s="84" t="s">
        <v>7573</v>
      </c>
      <c r="E2977" s="84" t="s">
        <v>378</v>
      </c>
      <c r="F2977" s="85">
        <v>2</v>
      </c>
      <c r="G2977" s="86" t="s">
        <v>18</v>
      </c>
      <c r="H2977" s="86" t="s">
        <v>19</v>
      </c>
      <c r="I2977" s="87">
        <f>VLOOKUP(A2977,'[2]AJUSTE DE VALOR AN_11.5_MED_VIG'!$A$6:$I$6297,9,0)</f>
        <v>1.1777954153443118</v>
      </c>
    </row>
    <row r="2978" s="81" customFormat="1" ht="15" customHeight="1">
      <c r="A2978" s="82">
        <v>90228251</v>
      </c>
      <c r="B2978" s="83">
        <v>20</v>
      </c>
      <c r="C2978" s="84" t="s">
        <v>4098</v>
      </c>
      <c r="D2978" s="84" t="s">
        <v>4099</v>
      </c>
      <c r="E2978" s="84" t="s">
        <v>366</v>
      </c>
      <c r="F2978" s="85">
        <v>1</v>
      </c>
      <c r="G2978" s="86" t="s">
        <v>10036</v>
      </c>
      <c r="H2978" s="86" t="s">
        <v>14</v>
      </c>
      <c r="I2978" s="87">
        <f>VLOOKUP(A2978,'[2]AJUSTE DE VALOR AN_11.5_MED_VIG'!$A$6:$I$6297,9,0)</f>
        <v>4.3221918883430313</v>
      </c>
    </row>
    <row r="2979" s="81" customFormat="1" ht="15" customHeight="1">
      <c r="A2979" s="82">
        <v>92435092</v>
      </c>
      <c r="B2979" s="83">
        <v>20</v>
      </c>
      <c r="C2979" s="84" t="s">
        <v>4835</v>
      </c>
      <c r="D2979" s="84" t="s">
        <v>4836</v>
      </c>
      <c r="E2979" s="84" t="s">
        <v>2261</v>
      </c>
      <c r="F2979" s="85">
        <v>120</v>
      </c>
      <c r="G2979" s="86" t="s">
        <v>18</v>
      </c>
      <c r="H2979" s="86" t="s">
        <v>19</v>
      </c>
      <c r="I2979" s="87">
        <f>VLOOKUP(A2979,'[2]AJUSTE DE VALOR AN_11.5_MED_VIG'!$A$6:$I$6297,9,0)</f>
        <v>0.12563151097005992</v>
      </c>
    </row>
    <row r="2980" s="81" customFormat="1" ht="15" customHeight="1">
      <c r="A2980" s="82">
        <v>90256891</v>
      </c>
      <c r="B2980" s="83">
        <v>20</v>
      </c>
      <c r="C2980" s="84" t="s">
        <v>799</v>
      </c>
      <c r="D2980" s="84" t="s">
        <v>802</v>
      </c>
      <c r="E2980" s="84" t="s">
        <v>131</v>
      </c>
      <c r="F2980" s="85">
        <v>1</v>
      </c>
      <c r="G2980" s="86" t="s">
        <v>436</v>
      </c>
      <c r="H2980" s="86" t="s">
        <v>14</v>
      </c>
      <c r="I2980" s="87">
        <f>VLOOKUP(A2980,'[2]AJUSTE DE VALOR AN_11.5_MED_VIG'!$A$6:$I$6297,9,0)</f>
        <v>1.3699628740829422</v>
      </c>
    </row>
    <row r="2981" s="81" customFormat="1" ht="15" customHeight="1">
      <c r="A2981" s="82">
        <v>90196490</v>
      </c>
      <c r="B2981" s="83">
        <v>20</v>
      </c>
      <c r="C2981" s="84" t="s">
        <v>1487</v>
      </c>
      <c r="D2981" s="84" t="s">
        <v>1488</v>
      </c>
      <c r="E2981" s="84" t="s">
        <v>720</v>
      </c>
      <c r="F2981" s="85">
        <v>400</v>
      </c>
      <c r="G2981" s="86" t="s">
        <v>10116</v>
      </c>
      <c r="H2981" s="86" t="s">
        <v>19</v>
      </c>
      <c r="I2981" s="87">
        <f>VLOOKUP(A2981,'[2]AJUSTE DE VALOR AN_11.5_MED_VIG'!$A$6:$I$6297,9,0)</f>
        <v>2.7247583447129565e-002</v>
      </c>
    </row>
    <row r="2982" s="81" customFormat="1" ht="15" customHeight="1">
      <c r="A2982" s="82">
        <v>90312090</v>
      </c>
      <c r="B2982" s="83">
        <v>20</v>
      </c>
      <c r="C2982" s="84" t="s">
        <v>5820</v>
      </c>
      <c r="D2982" s="84" t="s">
        <v>5820</v>
      </c>
      <c r="E2982" s="84" t="s">
        <v>563</v>
      </c>
      <c r="F2982" s="85">
        <v>1</v>
      </c>
      <c r="G2982" s="86" t="s">
        <v>64</v>
      </c>
      <c r="H2982" s="86" t="s">
        <v>14</v>
      </c>
      <c r="I2982" s="87">
        <f>VLOOKUP(A2982,'[2]AJUSTE DE VALOR AN_11.5_MED_VIG'!$A$6:$I$6297,9,0)</f>
        <v>0.66079669609618985</v>
      </c>
    </row>
    <row r="2983" s="81" customFormat="1" ht="15" customHeight="1">
      <c r="A2983" s="82">
        <v>92462731</v>
      </c>
      <c r="B2983" s="83">
        <v>20</v>
      </c>
      <c r="C2983" s="84" t="s">
        <v>3258</v>
      </c>
      <c r="D2983" s="84" t="s">
        <v>3259</v>
      </c>
      <c r="E2983" s="84" t="s">
        <v>36</v>
      </c>
      <c r="F2983" s="85">
        <v>10</v>
      </c>
      <c r="G2983" s="86" t="s">
        <v>18</v>
      </c>
      <c r="H2983" s="86" t="s">
        <v>19</v>
      </c>
      <c r="I2983" s="87">
        <f>VLOOKUP(A2983,'[2]AJUSTE DE VALOR AN_11.5_MED_VIG'!$A$6:$I$6297,9,0)</f>
        <v>1.3662426817994016</v>
      </c>
    </row>
    <row r="2984" s="81" customFormat="1" ht="15" customHeight="1">
      <c r="A2984" s="82">
        <v>92429084</v>
      </c>
      <c r="B2984" s="83">
        <v>20</v>
      </c>
      <c r="C2984" s="84" t="s">
        <v>5027</v>
      </c>
      <c r="D2984" s="84" t="s">
        <v>5028</v>
      </c>
      <c r="E2984" s="84" t="s">
        <v>358</v>
      </c>
      <c r="F2984" s="85">
        <v>1</v>
      </c>
      <c r="G2984" s="86" t="s">
        <v>436</v>
      </c>
      <c r="H2984" s="86" t="s">
        <v>14</v>
      </c>
      <c r="I2984" s="87">
        <f>VLOOKUP(A2984,'[2]AJUSTE DE VALOR AN_11.5_MED_VIG'!$A$6:$I$6297,9,0)</f>
        <v>1.664653176855482</v>
      </c>
    </row>
    <row r="2985" s="81" customFormat="1" ht="15" customHeight="1">
      <c r="A2985" s="82">
        <v>90258045</v>
      </c>
      <c r="B2985" s="83">
        <v>20</v>
      </c>
      <c r="C2985" s="84" t="s">
        <v>2382</v>
      </c>
      <c r="D2985" s="84" t="s">
        <v>2382</v>
      </c>
      <c r="E2985" s="84" t="s">
        <v>24</v>
      </c>
      <c r="F2985" s="85">
        <v>1</v>
      </c>
      <c r="G2985" s="86" t="s">
        <v>10103</v>
      </c>
      <c r="H2985" s="86" t="s">
        <v>14</v>
      </c>
      <c r="I2985" s="87">
        <f>VLOOKUP(A2985,'[2]AJUSTE DE VALOR AN_11.5_MED_VIG'!$A$6:$I$6297,9,0)</f>
        <v>0.21043860912791545</v>
      </c>
    </row>
    <row r="2986" s="81" customFormat="1" ht="15" customHeight="1">
      <c r="A2986" s="82">
        <v>92437869</v>
      </c>
      <c r="B2986" s="83">
        <v>20</v>
      </c>
      <c r="C2986" s="84" t="s">
        <v>2907</v>
      </c>
      <c r="D2986" s="84" t="s">
        <v>2906</v>
      </c>
      <c r="E2986" s="84" t="s">
        <v>235</v>
      </c>
      <c r="F2986" s="85">
        <v>1</v>
      </c>
      <c r="G2986" s="86" t="s">
        <v>10103</v>
      </c>
      <c r="H2986" s="86" t="s">
        <v>14</v>
      </c>
      <c r="I2986" s="87">
        <f>VLOOKUP(A2986,'[2]AJUSTE DE VALOR AN_11.5_MED_VIG'!$A$6:$I$6297,9,0)</f>
        <v>3.9829980055332603</v>
      </c>
    </row>
    <row r="2987" s="81" customFormat="1" ht="15" customHeight="1">
      <c r="A2987" s="82">
        <v>92232027</v>
      </c>
      <c r="B2987" s="83">
        <v>20</v>
      </c>
      <c r="C2987" s="84" t="s">
        <v>797</v>
      </c>
      <c r="D2987" s="84" t="s">
        <v>798</v>
      </c>
      <c r="E2987" s="84" t="s">
        <v>414</v>
      </c>
      <c r="F2987" s="85">
        <v>1</v>
      </c>
      <c r="G2987" s="86" t="s">
        <v>10103</v>
      </c>
      <c r="H2987" s="86" t="s">
        <v>14</v>
      </c>
      <c r="I2987" s="87">
        <f>VLOOKUP(A2987,'[2]AJUSTE DE VALOR AN_11.5_MED_VIG'!$A$6:$I$6297,9,0)</f>
        <v>3.1413444885354354</v>
      </c>
    </row>
    <row r="2988" s="81" customFormat="1" ht="15" customHeight="1">
      <c r="A2988" s="82">
        <v>90309553</v>
      </c>
      <c r="B2988" s="83">
        <v>20</v>
      </c>
      <c r="C2988" s="84" t="s">
        <v>9265</v>
      </c>
      <c r="D2988" s="84" t="s">
        <v>9265</v>
      </c>
      <c r="E2988" s="84" t="s">
        <v>792</v>
      </c>
      <c r="F2988" s="85">
        <v>1</v>
      </c>
      <c r="G2988" s="86" t="s">
        <v>64</v>
      </c>
      <c r="H2988" s="86" t="s">
        <v>14</v>
      </c>
      <c r="I2988" s="87">
        <f>VLOOKUP(A2988,'[2]AJUSTE DE VALOR AN_11.5_MED_VIG'!$A$6:$I$6297,9,0)</f>
        <v>2.2085763801373544</v>
      </c>
    </row>
    <row r="2989" s="81" customFormat="1" ht="15" customHeight="1">
      <c r="A2989" s="82">
        <v>90524020</v>
      </c>
      <c r="B2989" s="83">
        <v>20</v>
      </c>
      <c r="C2989" s="84" t="s">
        <v>6684</v>
      </c>
      <c r="D2989" s="84" t="s">
        <v>6686</v>
      </c>
      <c r="E2989" s="84" t="s">
        <v>956</v>
      </c>
      <c r="F2989" s="85">
        <v>1</v>
      </c>
      <c r="G2989" s="86" t="s">
        <v>10103</v>
      </c>
      <c r="H2989" s="86" t="s">
        <v>14</v>
      </c>
      <c r="I2989" s="87">
        <f>VLOOKUP(A2989,'[2]AJUSTE DE VALOR AN_11.5_MED_VIG'!$A$6:$I$6297,9,0)</f>
        <v>2.838208526236238</v>
      </c>
    </row>
    <row r="2990" s="81" customFormat="1" ht="15" customHeight="1">
      <c r="A2990" s="82">
        <v>92455360</v>
      </c>
      <c r="B2990" s="83">
        <v>20</v>
      </c>
      <c r="C2990" s="84" t="s">
        <v>4164</v>
      </c>
      <c r="D2990" s="84" t="s">
        <v>4165</v>
      </c>
      <c r="E2990" s="84" t="s">
        <v>703</v>
      </c>
      <c r="F2990" s="85">
        <v>60</v>
      </c>
      <c r="G2990" s="86" t="s">
        <v>18</v>
      </c>
      <c r="H2990" s="86" t="s">
        <v>19</v>
      </c>
      <c r="I2990" s="87">
        <f>VLOOKUP(A2990,'[2]AJUSTE DE VALOR AN_11.5_MED_VIG'!$A$6:$I$6297,9,0)</f>
        <v>0.69090937543790087</v>
      </c>
    </row>
    <row r="2991" s="81" customFormat="1" ht="15" customHeight="1">
      <c r="A2991" s="82">
        <v>90260139</v>
      </c>
      <c r="B2991" s="83">
        <v>20</v>
      </c>
      <c r="C2991" s="84" t="s">
        <v>215</v>
      </c>
      <c r="D2991" s="84" t="s">
        <v>215</v>
      </c>
      <c r="E2991" s="84" t="s">
        <v>17</v>
      </c>
      <c r="F2991" s="85">
        <v>10</v>
      </c>
      <c r="G2991" s="86" t="s">
        <v>10077</v>
      </c>
      <c r="H2991" s="86" t="s">
        <v>19</v>
      </c>
      <c r="I2991" s="87">
        <f>VLOOKUP(A2991,'[2]AJUSTE DE VALOR AN_11.5_MED_VIG'!$A$6:$I$6297,9,0)</f>
        <v>0.98960923728373917</v>
      </c>
    </row>
    <row r="2992" s="81" customFormat="1" ht="15" customHeight="1">
      <c r="A2992" s="82">
        <v>90281608</v>
      </c>
      <c r="B2992" s="83">
        <v>20</v>
      </c>
      <c r="C2992" s="84" t="s">
        <v>5720</v>
      </c>
      <c r="D2992" s="84" t="s">
        <v>5720</v>
      </c>
      <c r="E2992" s="84" t="s">
        <v>554</v>
      </c>
      <c r="F2992" s="85">
        <v>1</v>
      </c>
      <c r="G2992" s="86" t="s">
        <v>485</v>
      </c>
      <c r="H2992" s="86" t="s">
        <v>14</v>
      </c>
      <c r="I2992" s="87">
        <f>VLOOKUP(A2992,'[2]AJUSTE DE VALOR AN_11.5_MED_VIG'!$A$6:$I$6297,9,0)</f>
        <v>4.9153328667035945</v>
      </c>
    </row>
    <row r="2993" s="81" customFormat="1" ht="15" customHeight="1">
      <c r="A2993" s="82">
        <v>90471032</v>
      </c>
      <c r="B2993" s="83">
        <v>20</v>
      </c>
      <c r="C2993" s="84" t="s">
        <v>2140</v>
      </c>
      <c r="D2993" s="84" t="s">
        <v>2141</v>
      </c>
      <c r="E2993" s="84" t="s">
        <v>235</v>
      </c>
      <c r="F2993" s="85">
        <v>1</v>
      </c>
      <c r="G2993" s="86" t="s">
        <v>10103</v>
      </c>
      <c r="H2993" s="86" t="s">
        <v>14</v>
      </c>
      <c r="I2993" s="87">
        <f>VLOOKUP(A2993,'[2]AJUSTE DE VALOR AN_11.5_MED_VIG'!$A$6:$I$6297,9,0)</f>
        <v>1.4731517728891823</v>
      </c>
    </row>
    <row r="2994" s="81" customFormat="1" ht="15" customHeight="1">
      <c r="A2994" s="82">
        <v>90313097</v>
      </c>
      <c r="B2994" s="83">
        <v>20</v>
      </c>
      <c r="C2994" s="84" t="s">
        <v>8845</v>
      </c>
      <c r="D2994" s="84" t="s">
        <v>8845</v>
      </c>
      <c r="E2994" s="84" t="s">
        <v>17</v>
      </c>
      <c r="F2994" s="85">
        <v>1</v>
      </c>
      <c r="G2994" s="86" t="s">
        <v>10103</v>
      </c>
      <c r="H2994" s="86" t="s">
        <v>14</v>
      </c>
      <c r="I2994" s="87">
        <f>VLOOKUP(A2994,'[2]AJUSTE DE VALOR AN_11.5_MED_VIG'!$A$6:$I$6297,9,0)</f>
        <v>0.93295342889474331</v>
      </c>
    </row>
    <row r="2995" s="81" customFormat="1" ht="15" customHeight="1">
      <c r="A2995" s="82">
        <v>90267141</v>
      </c>
      <c r="B2995" s="83">
        <v>20</v>
      </c>
      <c r="C2995" s="84" t="s">
        <v>7221</v>
      </c>
      <c r="D2995" s="84" t="s">
        <v>7221</v>
      </c>
      <c r="E2995" s="84" t="s">
        <v>26</v>
      </c>
      <c r="F2995" s="85">
        <v>1</v>
      </c>
      <c r="G2995" s="86" t="s">
        <v>10103</v>
      </c>
      <c r="H2995" s="86" t="s">
        <v>14</v>
      </c>
      <c r="I2995" s="87">
        <f>VLOOKUP(A2995,'[2]AJUSTE DE VALOR AN_11.5_MED_VIG'!$A$6:$I$6297,9,0)</f>
        <v>0.48035819381879058</v>
      </c>
    </row>
    <row r="2996" s="81" customFormat="1" ht="15" customHeight="1">
      <c r="A2996" s="82">
        <v>90199456</v>
      </c>
      <c r="B2996" s="83">
        <v>20</v>
      </c>
      <c r="C2996" s="84" t="s">
        <v>2438</v>
      </c>
      <c r="D2996" s="84" t="s">
        <v>2442</v>
      </c>
      <c r="E2996" s="84" t="s">
        <v>620</v>
      </c>
      <c r="F2996" s="85">
        <v>1</v>
      </c>
      <c r="G2996" s="86" t="s">
        <v>10036</v>
      </c>
      <c r="H2996" s="86" t="s">
        <v>14</v>
      </c>
      <c r="I2996" s="87">
        <f>VLOOKUP(A2996,'[2]AJUSTE DE VALOR AN_11.5_MED_VIG'!$A$6:$I$6297,9,0)</f>
        <v>5.8454999685621525</v>
      </c>
    </row>
    <row r="2997" s="81" customFormat="1" ht="15" customHeight="1">
      <c r="A2997" s="82">
        <v>90138635</v>
      </c>
      <c r="B2997" s="83">
        <v>20</v>
      </c>
      <c r="C2997" s="84" t="s">
        <v>710</v>
      </c>
      <c r="D2997" s="84" t="s">
        <v>711</v>
      </c>
      <c r="E2997" s="84" t="s">
        <v>703</v>
      </c>
      <c r="F2997" s="85">
        <v>1</v>
      </c>
      <c r="G2997" s="86" t="s">
        <v>10103</v>
      </c>
      <c r="H2997" s="86" t="s">
        <v>14</v>
      </c>
      <c r="I2997" s="87">
        <f>VLOOKUP(A2997,'[2]AJUSTE DE VALOR AN_11.5_MED_VIG'!$A$6:$I$6297,9,0)</f>
        <v>2.7744090430485744</v>
      </c>
    </row>
    <row r="2998" s="81" customFormat="1" ht="15" customHeight="1">
      <c r="A2998" s="82">
        <v>92424171</v>
      </c>
      <c r="B2998" s="83">
        <v>20</v>
      </c>
      <c r="C2998" s="84" t="s">
        <v>3010</v>
      </c>
      <c r="D2998" s="84" t="s">
        <v>3015</v>
      </c>
      <c r="E2998" s="84" t="s">
        <v>414</v>
      </c>
      <c r="F2998" s="85">
        <v>1</v>
      </c>
      <c r="G2998" s="86" t="s">
        <v>10103</v>
      </c>
      <c r="H2998" s="86" t="s">
        <v>14</v>
      </c>
      <c r="I2998" s="87">
        <f>VLOOKUP(A2998,'[2]AJUSTE DE VALOR AN_11.5_MED_VIG'!$A$6:$I$6297,9,0)</f>
        <v>4.48154899640876</v>
      </c>
    </row>
    <row r="2999" s="81" customFormat="1" ht="15" customHeight="1">
      <c r="A2999" s="82">
        <v>90303180</v>
      </c>
      <c r="B2999" s="83">
        <v>20</v>
      </c>
      <c r="C2999" s="84" t="s">
        <v>7316</v>
      </c>
      <c r="D2999" s="84" t="s">
        <v>7317</v>
      </c>
      <c r="E2999" s="84" t="s">
        <v>24</v>
      </c>
      <c r="F2999" s="85">
        <v>1</v>
      </c>
      <c r="G2999" s="86" t="s">
        <v>10103</v>
      </c>
      <c r="H2999" s="86" t="s">
        <v>14</v>
      </c>
      <c r="I2999" s="87">
        <f>VLOOKUP(A2999,'[2]AJUSTE DE VALOR AN_11.5_MED_VIG'!$A$6:$I$6297,9,0)</f>
        <v>0.95366020578252819</v>
      </c>
    </row>
    <row r="3000" s="81" customFormat="1" ht="15" customHeight="1">
      <c r="A3000" s="82">
        <v>90156706</v>
      </c>
      <c r="B3000" s="83">
        <v>20</v>
      </c>
      <c r="C3000" s="84" t="s">
        <v>35</v>
      </c>
      <c r="D3000" s="84" t="s">
        <v>35</v>
      </c>
      <c r="E3000" s="84" t="s">
        <v>36</v>
      </c>
      <c r="F3000" s="85">
        <v>120</v>
      </c>
      <c r="G3000" s="86" t="s">
        <v>18</v>
      </c>
      <c r="H3000" s="86" t="s">
        <v>19</v>
      </c>
      <c r="I3000" s="87">
        <f>VLOOKUP(A3000,'[2]AJUSTE DE VALOR AN_11.5_MED_VIG'!$A$6:$I$6297,9,0)</f>
        <v>0.15703938871257492</v>
      </c>
    </row>
    <row r="3001" s="81" customFormat="1" ht="15" customHeight="1">
      <c r="A3001" s="82">
        <v>90224574</v>
      </c>
      <c r="B3001" s="83">
        <v>20</v>
      </c>
      <c r="C3001" s="84" t="s">
        <v>799</v>
      </c>
      <c r="D3001" s="84" t="s">
        <v>807</v>
      </c>
      <c r="E3001" s="84" t="s">
        <v>26</v>
      </c>
      <c r="F3001" s="85">
        <v>1</v>
      </c>
      <c r="G3001" s="86" t="s">
        <v>436</v>
      </c>
      <c r="H3001" s="86" t="s">
        <v>14</v>
      </c>
      <c r="I3001" s="87">
        <f>VLOOKUP(A3001,'[2]AJUSTE DE VALOR AN_11.5_MED_VIG'!$A$6:$I$6297,9,0)</f>
        <v>1.3445227279785126</v>
      </c>
    </row>
    <row r="3002" s="81" customFormat="1" ht="15" customHeight="1">
      <c r="A3002" s="82">
        <v>92266401</v>
      </c>
      <c r="B3002" s="83">
        <v>20</v>
      </c>
      <c r="C3002" s="84" t="s">
        <v>5234</v>
      </c>
      <c r="D3002" s="84" t="s">
        <v>5235</v>
      </c>
      <c r="E3002" s="84" t="s">
        <v>455</v>
      </c>
      <c r="F3002" s="85">
        <v>1</v>
      </c>
      <c r="G3002" s="86" t="s">
        <v>436</v>
      </c>
      <c r="H3002" s="86" t="s">
        <v>14</v>
      </c>
      <c r="I3002" s="87">
        <f>VLOOKUP(A3002,'[2]AJUSTE DE VALOR AN_11.5_MED_VIG'!$A$6:$I$6297,9,0)</f>
        <v>28.895068967726225</v>
      </c>
    </row>
    <row r="3003" s="81" customFormat="1" ht="15" customHeight="1">
      <c r="A3003" s="82">
        <v>92419143</v>
      </c>
      <c r="B3003" s="83">
        <v>20</v>
      </c>
      <c r="C3003" s="84" t="s">
        <v>6085</v>
      </c>
      <c r="D3003" s="84" t="s">
        <v>6086</v>
      </c>
      <c r="E3003" s="84" t="s">
        <v>34</v>
      </c>
      <c r="F3003" s="85">
        <v>240</v>
      </c>
      <c r="G3003" s="86" t="s">
        <v>18</v>
      </c>
      <c r="H3003" s="86" t="s">
        <v>19</v>
      </c>
      <c r="I3003" s="87">
        <f>VLOOKUP(A3003,'[2]AJUSTE DE VALOR AN_11.5_MED_VIG'!$A$6:$I$6297,9,0)</f>
        <v>0.10993965354311458</v>
      </c>
    </row>
    <row r="3004" s="81" customFormat="1" ht="15" customHeight="1">
      <c r="A3004" s="82">
        <v>90494016</v>
      </c>
      <c r="B3004" s="83">
        <v>20</v>
      </c>
      <c r="C3004" s="84" t="s">
        <v>8297</v>
      </c>
      <c r="D3004" s="84" t="s">
        <v>8300</v>
      </c>
      <c r="E3004" s="84" t="s">
        <v>69</v>
      </c>
      <c r="F3004" s="85">
        <v>1</v>
      </c>
      <c r="G3004" s="86" t="s">
        <v>10103</v>
      </c>
      <c r="H3004" s="86" t="s">
        <v>14</v>
      </c>
      <c r="I3004" s="87">
        <f>VLOOKUP(A3004,'[2]AJUSTE DE VALOR AN_11.5_MED_VIG'!$A$6:$I$6297,9,0)</f>
        <v>2.4027026473023962</v>
      </c>
    </row>
    <row r="3005" s="81" customFormat="1" ht="15" customHeight="1">
      <c r="A3005" s="82">
        <v>90142845</v>
      </c>
      <c r="B3005" s="83">
        <v>20</v>
      </c>
      <c r="C3005" s="84" t="s">
        <v>1818</v>
      </c>
      <c r="D3005" s="84" t="s">
        <v>1818</v>
      </c>
      <c r="E3005" s="84" t="s">
        <v>17</v>
      </c>
      <c r="F3005" s="85">
        <v>1</v>
      </c>
      <c r="G3005" s="86" t="s">
        <v>10103</v>
      </c>
      <c r="H3005" s="86" t="s">
        <v>14</v>
      </c>
      <c r="I3005" s="87">
        <f>VLOOKUP(A3005,'[2]AJUSTE DE VALOR AN_11.5_MED_VIG'!$A$6:$I$6297,9,0)</f>
        <v>7.1949850843193728</v>
      </c>
    </row>
    <row r="3006" s="81" customFormat="1" ht="15" customHeight="1">
      <c r="A3006" s="82">
        <v>90127455</v>
      </c>
      <c r="B3006" s="83">
        <v>20</v>
      </c>
      <c r="C3006" s="84" t="s">
        <v>3497</v>
      </c>
      <c r="D3006" s="84" t="s">
        <v>3497</v>
      </c>
      <c r="E3006" s="84" t="s">
        <v>21</v>
      </c>
      <c r="F3006" s="85">
        <v>1</v>
      </c>
      <c r="G3006" s="86" t="s">
        <v>10103</v>
      </c>
      <c r="H3006" s="86" t="s">
        <v>14</v>
      </c>
      <c r="I3006" s="87">
        <f>VLOOKUP(A3006,'[2]AJUSTE DE VALOR AN_11.5_MED_VIG'!$A$6:$I$6297,9,0)</f>
        <v>0.36143928262075847</v>
      </c>
    </row>
    <row r="3007" s="81" customFormat="1" ht="15" customHeight="1">
      <c r="A3007" s="82">
        <v>90282434</v>
      </c>
      <c r="B3007" s="83">
        <v>20</v>
      </c>
      <c r="C3007" s="84" t="s">
        <v>172</v>
      </c>
      <c r="D3007" s="84" t="s">
        <v>184</v>
      </c>
      <c r="E3007" s="84" t="s">
        <v>39</v>
      </c>
      <c r="F3007" s="85">
        <v>1</v>
      </c>
      <c r="G3007" s="86" t="s">
        <v>10036</v>
      </c>
      <c r="H3007" s="86" t="s">
        <v>14</v>
      </c>
      <c r="I3007" s="87">
        <f>VLOOKUP(A3007,'[2]AJUSTE DE VALOR AN_11.5_MED_VIG'!$A$6:$I$6297,9,0)</f>
        <v>0.95469123880003692</v>
      </c>
    </row>
    <row r="3008" s="81" customFormat="1" ht="15" customHeight="1">
      <c r="A3008" s="82">
        <v>90258029</v>
      </c>
      <c r="B3008" s="83">
        <v>20</v>
      </c>
      <c r="C3008" s="84" t="s">
        <v>2373</v>
      </c>
      <c r="D3008" s="84" t="s">
        <v>2374</v>
      </c>
      <c r="E3008" s="84" t="s">
        <v>24</v>
      </c>
      <c r="F3008" s="85">
        <v>1</v>
      </c>
      <c r="G3008" s="86" t="s">
        <v>10103</v>
      </c>
      <c r="H3008" s="86" t="s">
        <v>14</v>
      </c>
      <c r="I3008" s="87">
        <f>VLOOKUP(A3008,'[2]AJUSTE DE VALOR AN_11.5_MED_VIG'!$A$6:$I$6297,9,0)</f>
        <v>0.2342280991525757</v>
      </c>
    </row>
    <row r="3009" s="81" customFormat="1" ht="15" customHeight="1">
      <c r="A3009" s="82">
        <v>90199359</v>
      </c>
      <c r="B3009" s="83">
        <v>20</v>
      </c>
      <c r="C3009" s="84" t="s">
        <v>5776</v>
      </c>
      <c r="D3009" s="84" t="s">
        <v>5777</v>
      </c>
      <c r="E3009" s="84" t="s">
        <v>620</v>
      </c>
      <c r="F3009" s="85">
        <v>1</v>
      </c>
      <c r="G3009" s="86" t="s">
        <v>10036</v>
      </c>
      <c r="H3009" s="86" t="s">
        <v>14</v>
      </c>
      <c r="I3009" s="87">
        <f>VLOOKUP(A3009,'[2]AJUSTE DE VALOR AN_11.5_MED_VIG'!$A$6:$I$6297,9,0)</f>
        <v>5.1907693105655852</v>
      </c>
    </row>
    <row r="3010" s="81" customFormat="1" ht="15" customHeight="1">
      <c r="A3010" s="82">
        <v>90143213</v>
      </c>
      <c r="B3010" s="83">
        <v>20</v>
      </c>
      <c r="C3010" s="84" t="s">
        <v>1587</v>
      </c>
      <c r="D3010" s="84" t="s">
        <v>1587</v>
      </c>
      <c r="E3010" s="84" t="s">
        <v>17</v>
      </c>
      <c r="F3010" s="85">
        <v>1</v>
      </c>
      <c r="G3010" s="86" t="s">
        <v>10103</v>
      </c>
      <c r="H3010" s="86" t="s">
        <v>14</v>
      </c>
      <c r="I3010" s="87">
        <f>VLOOKUP(A3010,'[2]AJUSTE DE VALOR AN_11.5_MED_VIG'!$A$6:$I$6297,9,0)</f>
        <v>1.1879368024188421</v>
      </c>
    </row>
    <row r="3011" s="81" customFormat="1" ht="15" customHeight="1">
      <c r="A3011" s="82">
        <v>90199049</v>
      </c>
      <c r="B3011" s="83">
        <v>20</v>
      </c>
      <c r="C3011" s="84" t="s">
        <v>194</v>
      </c>
      <c r="D3011" s="84" t="s">
        <v>195</v>
      </c>
      <c r="E3011" s="84" t="s">
        <v>190</v>
      </c>
      <c r="F3011" s="85">
        <v>1</v>
      </c>
      <c r="G3011" s="86" t="s">
        <v>193</v>
      </c>
      <c r="H3011" s="86" t="s">
        <v>14</v>
      </c>
      <c r="I3011" s="87">
        <f>VLOOKUP(A3011,'[2]AJUSTE DE VALOR AN_11.5_MED_VIG'!$A$6:$I$6297,9,0)</f>
        <v>0.47089276915554301</v>
      </c>
    </row>
    <row r="3012" s="81" customFormat="1" ht="15" customHeight="1">
      <c r="A3012" s="82">
        <v>90170415</v>
      </c>
      <c r="B3012" s="83">
        <v>20</v>
      </c>
      <c r="C3012" s="84" t="s">
        <v>2767</v>
      </c>
      <c r="D3012" s="84" t="s">
        <v>2768</v>
      </c>
      <c r="E3012" s="84" t="s">
        <v>244</v>
      </c>
      <c r="F3012" s="85">
        <v>120</v>
      </c>
      <c r="G3012" s="86" t="s">
        <v>18</v>
      </c>
      <c r="H3012" s="86" t="s">
        <v>19</v>
      </c>
      <c r="I3012" s="87">
        <f>VLOOKUP(A3012,'[2]AJUSTE DE VALOR AN_11.5_MED_VIG'!$A$6:$I$6297,9,0)</f>
        <v>0.22058159291025597</v>
      </c>
    </row>
    <row r="3013" s="81" customFormat="1" ht="15" customHeight="1">
      <c r="A3013" s="82">
        <v>90251644</v>
      </c>
      <c r="B3013" s="83">
        <v>20</v>
      </c>
      <c r="C3013" s="84" t="s">
        <v>1226</v>
      </c>
      <c r="D3013" s="84" t="s">
        <v>1227</v>
      </c>
      <c r="E3013" s="84" t="s">
        <v>1221</v>
      </c>
      <c r="F3013" s="85">
        <v>1</v>
      </c>
      <c r="G3013" s="86" t="s">
        <v>10103</v>
      </c>
      <c r="H3013" s="86" t="s">
        <v>14</v>
      </c>
      <c r="I3013" s="87">
        <f>VLOOKUP(A3013,'[2]AJUSTE DE VALOR AN_11.5_MED_VIG'!$A$6:$I$6297,9,0)</f>
        <v>1.1778491467579693</v>
      </c>
    </row>
    <row r="3014" s="81" customFormat="1" ht="15" customHeight="1">
      <c r="A3014" s="82">
        <v>92402682</v>
      </c>
      <c r="B3014" s="83">
        <v>20</v>
      </c>
      <c r="C3014" s="84" t="s">
        <v>4014</v>
      </c>
      <c r="D3014" s="84" t="s">
        <v>4015</v>
      </c>
      <c r="E3014" s="84" t="s">
        <v>24</v>
      </c>
      <c r="F3014" s="85">
        <v>20</v>
      </c>
      <c r="G3014" s="86" t="s">
        <v>10077</v>
      </c>
      <c r="H3014" s="86" t="s">
        <v>19</v>
      </c>
      <c r="I3014" s="87">
        <f>VLOOKUP(A3014,'[2]AJUSTE DE VALOR AN_11.5_MED_VIG'!$A$6:$I$6297,9,0)</f>
        <v>0.47093065434187498</v>
      </c>
    </row>
    <row r="3015" s="81" customFormat="1" ht="15" customHeight="1">
      <c r="A3015" s="82">
        <v>92392296</v>
      </c>
      <c r="B3015" s="83">
        <v>20</v>
      </c>
      <c r="C3015" s="84" t="s">
        <v>849</v>
      </c>
      <c r="D3015" s="84" t="s">
        <v>849</v>
      </c>
      <c r="E3015" s="84" t="s">
        <v>59</v>
      </c>
      <c r="F3015" s="85">
        <v>1</v>
      </c>
      <c r="G3015" s="86" t="s">
        <v>10103</v>
      </c>
      <c r="H3015" s="86" t="s">
        <v>14</v>
      </c>
      <c r="I3015" s="87">
        <f>VLOOKUP(A3015,'[2]AJUSTE DE VALOR AN_11.5_MED_VIG'!$A$6:$I$6297,9,0)</f>
        <v>4.3399987655959196</v>
      </c>
    </row>
    <row r="3016" s="81" customFormat="1" ht="15" customHeight="1">
      <c r="A3016" s="82">
        <v>90184203</v>
      </c>
      <c r="B3016" s="83">
        <v>20</v>
      </c>
      <c r="C3016" s="84" t="s">
        <v>7294</v>
      </c>
      <c r="D3016" s="84" t="s">
        <v>7295</v>
      </c>
      <c r="E3016" s="84" t="s">
        <v>603</v>
      </c>
      <c r="F3016" s="85">
        <v>1</v>
      </c>
      <c r="G3016" s="86" t="s">
        <v>10103</v>
      </c>
      <c r="H3016" s="86" t="s">
        <v>14</v>
      </c>
      <c r="I3016" s="87">
        <f>VLOOKUP(A3016,'[2]AJUSTE DE VALOR AN_11.5_MED_VIG'!$A$6:$I$6297,9,0)</f>
        <v>2.4496674206829057</v>
      </c>
    </row>
    <row r="3017" s="81" customFormat="1" ht="15" customHeight="1">
      <c r="A3017" s="82">
        <v>90247787</v>
      </c>
      <c r="B3017" s="83">
        <v>20</v>
      </c>
      <c r="C3017" s="84" t="s">
        <v>4565</v>
      </c>
      <c r="D3017" s="84" t="s">
        <v>4566</v>
      </c>
      <c r="E3017" s="84" t="s">
        <v>1002</v>
      </c>
      <c r="F3017" s="85">
        <v>1</v>
      </c>
      <c r="G3017" s="86" t="s">
        <v>158</v>
      </c>
      <c r="H3017" s="86" t="s">
        <v>14</v>
      </c>
      <c r="I3017" s="87">
        <f>VLOOKUP(A3017,'[2]AJUSTE DE VALOR AN_11.5_MED_VIG'!$A$6:$I$6297,9,0)</f>
        <v>1.9426177224912291</v>
      </c>
    </row>
    <row r="3018" s="81" customFormat="1" ht="15" customHeight="1">
      <c r="A3018" s="82">
        <v>92467199</v>
      </c>
      <c r="B3018" s="83">
        <v>20</v>
      </c>
      <c r="C3018" s="84" t="s">
        <v>685</v>
      </c>
      <c r="D3018" s="84" t="s">
        <v>685</v>
      </c>
      <c r="E3018" s="84" t="s">
        <v>17</v>
      </c>
      <c r="F3018" s="85">
        <v>1</v>
      </c>
      <c r="G3018" s="86" t="s">
        <v>10103</v>
      </c>
      <c r="H3018" s="86" t="s">
        <v>14</v>
      </c>
      <c r="I3018" s="87">
        <f>VLOOKUP(A3018,'[2]AJUSTE DE VALOR AN_11.5_MED_VIG'!$A$6:$I$6297,9,0)</f>
        <v>0.29578390413628164</v>
      </c>
    </row>
    <row r="3019" s="81" customFormat="1" ht="15" customHeight="1">
      <c r="A3019" s="82">
        <v>90146565</v>
      </c>
      <c r="B3019" s="83">
        <v>20</v>
      </c>
      <c r="C3019" s="84" t="s">
        <v>2392</v>
      </c>
      <c r="D3019" s="84" t="s">
        <v>2392</v>
      </c>
      <c r="E3019" s="84" t="s">
        <v>17</v>
      </c>
      <c r="F3019" s="85">
        <v>400</v>
      </c>
      <c r="G3019" s="86" t="s">
        <v>10116</v>
      </c>
      <c r="H3019" s="86" t="s">
        <v>19</v>
      </c>
      <c r="I3019" s="87">
        <f>VLOOKUP(A3019,'[2]AJUSTE DE VALOR AN_11.5_MED_VIG'!$A$6:$I$6297,9,0)</f>
        <v>1.618808672249478e-002</v>
      </c>
    </row>
    <row r="3020" s="81" customFormat="1" ht="15" customHeight="1">
      <c r="A3020" s="82">
        <v>92372007</v>
      </c>
      <c r="B3020" s="83">
        <v>20</v>
      </c>
      <c r="C3020" s="84" t="s">
        <v>4486</v>
      </c>
      <c r="D3020" s="84" t="s">
        <v>4487</v>
      </c>
      <c r="E3020" s="84" t="s">
        <v>157</v>
      </c>
      <c r="F3020" s="85">
        <v>1</v>
      </c>
      <c r="G3020" s="86" t="s">
        <v>10103</v>
      </c>
      <c r="H3020" s="86" t="s">
        <v>14</v>
      </c>
      <c r="I3020" s="87">
        <f>VLOOKUP(A3020,'[2]AJUSTE DE VALOR AN_11.5_MED_VIG'!$A$6:$I$6297,9,0)</f>
        <v>0.6438614937215571</v>
      </c>
    </row>
    <row r="3021" s="81" customFormat="1" ht="15" customHeight="1">
      <c r="A3021" s="82">
        <v>92434517</v>
      </c>
      <c r="B3021" s="83">
        <v>20</v>
      </c>
      <c r="C3021" s="84" t="s">
        <v>8297</v>
      </c>
      <c r="D3021" s="84" t="s">
        <v>8301</v>
      </c>
      <c r="E3021" s="84" t="s">
        <v>50</v>
      </c>
      <c r="F3021" s="85">
        <v>1</v>
      </c>
      <c r="G3021" s="86" t="s">
        <v>10103</v>
      </c>
      <c r="H3021" s="86" t="s">
        <v>14</v>
      </c>
      <c r="I3021" s="87">
        <f>VLOOKUP(A3021,'[2]AJUSTE DE VALOR AN_11.5_MED_VIG'!$A$6:$I$6297,9,0)</f>
        <v>2.1531931683738468</v>
      </c>
    </row>
    <row r="3022" s="81" customFormat="1" ht="15" customHeight="1">
      <c r="A3022" s="82">
        <v>90512014</v>
      </c>
      <c r="B3022" s="83">
        <v>20</v>
      </c>
      <c r="C3022" s="84" t="s">
        <v>3179</v>
      </c>
      <c r="D3022" s="84" t="s">
        <v>3180</v>
      </c>
      <c r="E3022" s="84" t="s">
        <v>683</v>
      </c>
      <c r="F3022" s="85">
        <v>1</v>
      </c>
      <c r="G3022" s="86" t="s">
        <v>10103</v>
      </c>
      <c r="H3022" s="86" t="s">
        <v>14</v>
      </c>
      <c r="I3022" s="87">
        <f>VLOOKUP(A3022,'[2]AJUSTE DE VALOR AN_11.5_MED_VIG'!$A$6:$I$6297,9,0)</f>
        <v>3.9981764845471255</v>
      </c>
    </row>
    <row r="3023" s="81" customFormat="1" ht="15" customHeight="1">
      <c r="A3023" s="82">
        <v>90146484</v>
      </c>
      <c r="B3023" s="83">
        <v>20</v>
      </c>
      <c r="C3023" s="84" t="s">
        <v>687</v>
      </c>
      <c r="D3023" s="84" t="s">
        <v>687</v>
      </c>
      <c r="E3023" s="84" t="s">
        <v>17</v>
      </c>
      <c r="F3023" s="85">
        <v>1</v>
      </c>
      <c r="G3023" s="86" t="s">
        <v>10103</v>
      </c>
      <c r="H3023" s="86" t="s">
        <v>14</v>
      </c>
      <c r="I3023" s="87">
        <f>VLOOKUP(A3023,'[2]AJUSTE DE VALOR AN_11.5_MED_VIG'!$A$6:$I$6297,9,0)</f>
        <v>0.74441890047544135</v>
      </c>
    </row>
    <row r="3024" s="81" customFormat="1" ht="15" customHeight="1">
      <c r="A3024" s="82">
        <v>90558022</v>
      </c>
      <c r="B3024" s="83">
        <v>20</v>
      </c>
      <c r="C3024" s="84" t="s">
        <v>7733</v>
      </c>
      <c r="D3024" s="84" t="s">
        <v>7734</v>
      </c>
      <c r="E3024" s="84" t="s">
        <v>2405</v>
      </c>
      <c r="F3024" s="85">
        <v>1</v>
      </c>
      <c r="G3024" s="86" t="s">
        <v>64</v>
      </c>
      <c r="H3024" s="86" t="s">
        <v>14</v>
      </c>
      <c r="I3024" s="87">
        <f>VLOOKUP(A3024,'[2]AJUSTE DE VALOR AN_11.5_MED_VIG'!$A$6:$I$6297,9,0)</f>
        <v>6.2004308365353396</v>
      </c>
    </row>
    <row r="3025" s="81" customFormat="1" ht="15" customHeight="1">
      <c r="A3025" s="82">
        <v>92414940</v>
      </c>
      <c r="B3025" s="83">
        <v>20</v>
      </c>
      <c r="C3025" s="84" t="s">
        <v>7448</v>
      </c>
      <c r="D3025" s="84" t="s">
        <v>7449</v>
      </c>
      <c r="E3025" s="84" t="s">
        <v>894</v>
      </c>
      <c r="F3025" s="85">
        <v>1</v>
      </c>
      <c r="G3025" s="86" t="s">
        <v>436</v>
      </c>
      <c r="H3025" s="86" t="s">
        <v>14</v>
      </c>
      <c r="I3025" s="87">
        <f>VLOOKUP(A3025,'[2]AJUSTE DE VALOR AN_11.5_MED_VIG'!$A$6:$I$6297,9,0)</f>
        <v>0.6718915892019931</v>
      </c>
    </row>
    <row r="3026" s="81" customFormat="1" ht="15" customHeight="1">
      <c r="A3026" s="82">
        <v>90267931</v>
      </c>
      <c r="B3026" s="83">
        <v>20</v>
      </c>
      <c r="C3026" s="84" t="s">
        <v>8216</v>
      </c>
      <c r="D3026" s="84" t="s">
        <v>8217</v>
      </c>
      <c r="E3026" s="84" t="s">
        <v>8160</v>
      </c>
      <c r="F3026" s="85">
        <v>60</v>
      </c>
      <c r="G3026" s="86" t="s">
        <v>18</v>
      </c>
      <c r="H3026" s="86" t="s">
        <v>19</v>
      </c>
      <c r="I3026" s="87">
        <f>VLOOKUP(A3026,'[2]AJUSTE DE VALOR AN_11.5_MED_VIG'!$A$6:$I$6297,9,0)</f>
        <v>0.24815336130001725</v>
      </c>
    </row>
    <row r="3027" s="81" customFormat="1" ht="15" customHeight="1">
      <c r="A3027" s="82">
        <v>90301919</v>
      </c>
      <c r="B3027" s="83">
        <v>20</v>
      </c>
      <c r="C3027" s="84" t="s">
        <v>3631</v>
      </c>
      <c r="D3027" s="84" t="s">
        <v>3634</v>
      </c>
      <c r="E3027" s="84" t="s">
        <v>836</v>
      </c>
      <c r="F3027" s="85">
        <v>1</v>
      </c>
      <c r="G3027" s="86" t="s">
        <v>10103</v>
      </c>
      <c r="H3027" s="86" t="s">
        <v>14</v>
      </c>
      <c r="I3027" s="87">
        <f>VLOOKUP(A3027,'[2]AJUSTE DE VALOR AN_11.5_MED_VIG'!$A$6:$I$6297,9,0)</f>
        <v>4.6427464435045085</v>
      </c>
    </row>
    <row r="3028" s="81" customFormat="1" ht="15" customHeight="1">
      <c r="A3028" s="82">
        <v>90301374</v>
      </c>
      <c r="B3028" s="83">
        <v>20</v>
      </c>
      <c r="C3028" s="84" t="s">
        <v>5755</v>
      </c>
      <c r="D3028" s="84" t="s">
        <v>5755</v>
      </c>
      <c r="E3028" s="84" t="s">
        <v>544</v>
      </c>
      <c r="F3028" s="85">
        <v>1</v>
      </c>
      <c r="G3028" s="86" t="s">
        <v>10036</v>
      </c>
      <c r="H3028" s="86" t="s">
        <v>14</v>
      </c>
      <c r="I3028" s="87">
        <f>VLOOKUP(A3028,'[2]AJUSTE DE VALOR AN_11.5_MED_VIG'!$A$6:$I$6297,9,0)</f>
        <v>7.9547600100828735</v>
      </c>
    </row>
    <row r="3029" s="81" customFormat="1" ht="15" customHeight="1">
      <c r="A3029" s="82">
        <v>90257006</v>
      </c>
      <c r="B3029" s="83">
        <v>20</v>
      </c>
      <c r="C3029" s="84" t="s">
        <v>8219</v>
      </c>
      <c r="D3029" s="84" t="s">
        <v>8219</v>
      </c>
      <c r="E3029" s="84" t="s">
        <v>244</v>
      </c>
      <c r="F3029" s="85">
        <v>1</v>
      </c>
      <c r="G3029" s="86" t="s">
        <v>10103</v>
      </c>
      <c r="H3029" s="86" t="s">
        <v>14</v>
      </c>
      <c r="I3029" s="87">
        <f>VLOOKUP(A3029,'[2]AJUSTE DE VALOR AN_11.5_MED_VIG'!$A$6:$I$6297,9,0)</f>
        <v>0.4759183433790668</v>
      </c>
    </row>
    <row r="3030" s="81" customFormat="1" ht="15" customHeight="1">
      <c r="A3030" s="82">
        <v>90129920</v>
      </c>
      <c r="B3030" s="83">
        <v>20</v>
      </c>
      <c r="C3030" s="84" t="s">
        <v>1054</v>
      </c>
      <c r="D3030" s="84" t="s">
        <v>1059</v>
      </c>
      <c r="E3030" s="84" t="s">
        <v>894</v>
      </c>
      <c r="F3030" s="85">
        <v>1</v>
      </c>
      <c r="G3030" s="86" t="s">
        <v>10103</v>
      </c>
      <c r="H3030" s="86" t="s">
        <v>14</v>
      </c>
      <c r="I3030" s="87">
        <f>VLOOKUP(A3030,'[2]AJUSTE DE VALOR AN_11.5_MED_VIG'!$A$6:$I$6297,9,0)</f>
        <v>9.2079688247454943</v>
      </c>
    </row>
    <row r="3031" s="81" customFormat="1" ht="15" customHeight="1">
      <c r="A3031" s="82">
        <v>92436900</v>
      </c>
      <c r="B3031" s="83">
        <v>20</v>
      </c>
      <c r="C3031" s="84" t="s">
        <v>8661</v>
      </c>
      <c r="D3031" s="84" t="s">
        <v>8665</v>
      </c>
      <c r="E3031" s="84" t="s">
        <v>21</v>
      </c>
      <c r="F3031" s="85">
        <v>1</v>
      </c>
      <c r="G3031" s="86" t="s">
        <v>10103</v>
      </c>
      <c r="H3031" s="86" t="s">
        <v>14</v>
      </c>
      <c r="I3031" s="87">
        <f>VLOOKUP(A3031,'[2]AJUSTE DE VALOR AN_11.5_MED_VIG'!$A$6:$I$6297,9,0)</f>
        <v>1.6201273584921174</v>
      </c>
    </row>
    <row r="3032" s="81" customFormat="1" ht="15" customHeight="1">
      <c r="A3032" s="82">
        <v>90152883</v>
      </c>
      <c r="B3032" s="83">
        <v>20</v>
      </c>
      <c r="C3032" s="84" t="s">
        <v>6768</v>
      </c>
      <c r="D3032" s="84" t="s">
        <v>6768</v>
      </c>
      <c r="E3032" s="84" t="s">
        <v>39</v>
      </c>
      <c r="F3032" s="85">
        <v>1</v>
      </c>
      <c r="G3032" s="86" t="s">
        <v>10103</v>
      </c>
      <c r="H3032" s="86" t="s">
        <v>14</v>
      </c>
      <c r="I3032" s="87">
        <f>VLOOKUP(A3032,'[2]AJUSTE DE VALOR AN_11.5_MED_VIG'!$A$6:$I$6297,9,0)</f>
        <v>0.45458693540447898</v>
      </c>
    </row>
    <row r="3033" s="81" customFormat="1" ht="15" customHeight="1">
      <c r="A3033" s="82">
        <v>90885040</v>
      </c>
      <c r="B3033" s="83">
        <v>20</v>
      </c>
      <c r="C3033" s="84" t="s">
        <v>6703</v>
      </c>
      <c r="D3033" s="84" t="s">
        <v>6704</v>
      </c>
      <c r="E3033" s="84" t="s">
        <v>703</v>
      </c>
      <c r="F3033" s="85">
        <v>100</v>
      </c>
      <c r="G3033" s="86" t="s">
        <v>18</v>
      </c>
      <c r="H3033" s="86" t="s">
        <v>19</v>
      </c>
      <c r="I3033" s="87">
        <f>VLOOKUP(A3033,'[2]AJUSTE DE VALOR AN_11.5_MED_VIG'!$A$6:$I$6297,9,0)</f>
        <v>0.3137160432501418</v>
      </c>
    </row>
    <row r="3034" s="81" customFormat="1" ht="15" customHeight="1">
      <c r="A3034" s="82">
        <v>92388132</v>
      </c>
      <c r="B3034" s="83">
        <v>20</v>
      </c>
      <c r="C3034" s="84" t="s">
        <v>1178</v>
      </c>
      <c r="D3034" s="84" t="s">
        <v>1178</v>
      </c>
      <c r="E3034" s="84" t="s">
        <v>21</v>
      </c>
      <c r="F3034" s="85">
        <v>1</v>
      </c>
      <c r="G3034" s="86" t="s">
        <v>10103</v>
      </c>
      <c r="H3034" s="86" t="s">
        <v>14</v>
      </c>
      <c r="I3034" s="87">
        <f>VLOOKUP(A3034,'[2]AJUSTE DE VALOR AN_11.5_MED_VIG'!$A$6:$I$6297,9,0)</f>
        <v>1.2658821511027305</v>
      </c>
    </row>
    <row r="3035" s="81" customFormat="1" ht="15" customHeight="1">
      <c r="A3035" s="82">
        <v>90144090</v>
      </c>
      <c r="B3035" s="83">
        <v>20</v>
      </c>
      <c r="C3035" s="84" t="s">
        <v>7799</v>
      </c>
      <c r="D3035" s="84" t="s">
        <v>7799</v>
      </c>
      <c r="E3035" s="84" t="s">
        <v>17</v>
      </c>
      <c r="F3035" s="85">
        <v>1</v>
      </c>
      <c r="G3035" s="86" t="s">
        <v>436</v>
      </c>
      <c r="H3035" s="86" t="s">
        <v>14</v>
      </c>
      <c r="I3035" s="87">
        <f>VLOOKUP(A3035,'[2]AJUSTE DE VALOR AN_11.5_MED_VIG'!$A$6:$I$6297,9,0)</f>
        <v>4.5326870226653009</v>
      </c>
    </row>
    <row r="3036" s="81" customFormat="1" ht="15" customHeight="1">
      <c r="A3036" s="82">
        <v>92407331</v>
      </c>
      <c r="B3036" s="83">
        <v>20</v>
      </c>
      <c r="C3036" s="84" t="s">
        <v>6524</v>
      </c>
      <c r="D3036" s="84" t="s">
        <v>6524</v>
      </c>
      <c r="E3036" s="84" t="s">
        <v>24</v>
      </c>
      <c r="F3036" s="85">
        <v>1</v>
      </c>
      <c r="G3036" s="86" t="s">
        <v>436</v>
      </c>
      <c r="H3036" s="86" t="s">
        <v>14</v>
      </c>
      <c r="I3036" s="87">
        <f>VLOOKUP(A3036,'[2]AJUSTE DE VALOR AN_11.5_MED_VIG'!$A$6:$I$6297,9,0)</f>
        <v>4.9410276811897349</v>
      </c>
    </row>
    <row r="3037" s="81" customFormat="1" ht="15" customHeight="1">
      <c r="A3037" s="82">
        <v>92469264</v>
      </c>
      <c r="B3037" s="83">
        <v>20</v>
      </c>
      <c r="C3037" s="84" t="s">
        <v>4653</v>
      </c>
      <c r="D3037" s="84" t="s">
        <v>4653</v>
      </c>
      <c r="E3037" s="84" t="s">
        <v>24</v>
      </c>
      <c r="F3037" s="85">
        <v>100</v>
      </c>
      <c r="G3037" s="86" t="s">
        <v>18</v>
      </c>
      <c r="H3037" s="86" t="s">
        <v>19</v>
      </c>
      <c r="I3037" s="87">
        <f>VLOOKUP(A3037,'[2]AJUSTE DE VALOR AN_11.5_MED_VIG'!$A$6:$I$6297,9,0)</f>
        <v>0.147054395273504</v>
      </c>
    </row>
    <row r="3038" s="81" customFormat="1" ht="15" customHeight="1">
      <c r="A3038" s="82">
        <v>90202830</v>
      </c>
      <c r="B3038" s="83">
        <v>20</v>
      </c>
      <c r="C3038" s="84" t="s">
        <v>5267</v>
      </c>
      <c r="D3038" s="84" t="s">
        <v>5268</v>
      </c>
      <c r="E3038" s="84" t="s">
        <v>414</v>
      </c>
      <c r="F3038" s="85">
        <v>30</v>
      </c>
      <c r="G3038" s="86" t="s">
        <v>10077</v>
      </c>
      <c r="H3038" s="86" t="s">
        <v>19</v>
      </c>
      <c r="I3038" s="87">
        <f>VLOOKUP(A3038,'[2]AJUSTE DE VALOR AN_11.5_MED_VIG'!$A$6:$I$6297,9,0)</f>
        <v>0.84801269904790455</v>
      </c>
    </row>
    <row r="3039" s="81" customFormat="1" ht="15" customHeight="1">
      <c r="A3039" s="82">
        <v>90210972</v>
      </c>
      <c r="B3039" s="83">
        <v>20</v>
      </c>
      <c r="C3039" s="84" t="s">
        <v>2136</v>
      </c>
      <c r="D3039" s="84" t="s">
        <v>2138</v>
      </c>
      <c r="E3039" s="84" t="s">
        <v>31</v>
      </c>
      <c r="F3039" s="85">
        <v>1</v>
      </c>
      <c r="G3039" s="86" t="s">
        <v>10103</v>
      </c>
      <c r="H3039" s="86" t="s">
        <v>14</v>
      </c>
      <c r="I3039" s="87">
        <f>VLOOKUP(A3039,'[2]AJUSTE DE VALOR AN_11.5_MED_VIG'!$A$6:$I$6297,9,0)</f>
        <v>0.87398865717860208</v>
      </c>
    </row>
    <row r="3040" s="81" customFormat="1" ht="15" customHeight="1">
      <c r="A3040" s="82">
        <v>90236939</v>
      </c>
      <c r="B3040" s="83">
        <v>20</v>
      </c>
      <c r="C3040" s="84" t="s">
        <v>1012</v>
      </c>
      <c r="D3040" s="84" t="s">
        <v>1012</v>
      </c>
      <c r="E3040" s="84" t="s">
        <v>29</v>
      </c>
      <c r="F3040" s="85">
        <v>1</v>
      </c>
      <c r="G3040" s="86" t="s">
        <v>10103</v>
      </c>
      <c r="H3040" s="86" t="s">
        <v>14</v>
      </c>
      <c r="I3040" s="87">
        <f>VLOOKUP(A3040,'[2]AJUSTE DE VALOR AN_11.5_MED_VIG'!$A$6:$I$6297,9,0)</f>
        <v>0.55213964056087039</v>
      </c>
    </row>
    <row r="3041" s="81" customFormat="1" ht="15" customHeight="1">
      <c r="A3041" s="82">
        <v>92458904</v>
      </c>
      <c r="B3041" s="83">
        <v>20</v>
      </c>
      <c r="C3041" s="84" t="s">
        <v>1808</v>
      </c>
      <c r="D3041" s="84" t="s">
        <v>1808</v>
      </c>
      <c r="E3041" s="84" t="s">
        <v>24</v>
      </c>
      <c r="F3041" s="85">
        <v>1</v>
      </c>
      <c r="G3041" s="86" t="s">
        <v>436</v>
      </c>
      <c r="H3041" s="86" t="s">
        <v>14</v>
      </c>
      <c r="I3041" s="87">
        <f>VLOOKUP(A3041,'[2]AJUSTE DE VALOR AN_11.5_MED_VIG'!$A$6:$I$6297,9,0)</f>
        <v>6.0093455251787011</v>
      </c>
    </row>
    <row r="3042" s="81" customFormat="1" ht="15" customHeight="1">
      <c r="A3042" s="82">
        <v>90167848</v>
      </c>
      <c r="B3042" s="83">
        <v>20</v>
      </c>
      <c r="C3042" s="84" t="s">
        <v>93</v>
      </c>
      <c r="D3042" s="84" t="s">
        <v>94</v>
      </c>
      <c r="E3042" s="84" t="s">
        <v>92</v>
      </c>
      <c r="F3042" s="85">
        <v>30</v>
      </c>
      <c r="G3042" s="86" t="s">
        <v>10077</v>
      </c>
      <c r="H3042" s="86" t="s">
        <v>19</v>
      </c>
      <c r="I3042" s="87">
        <f>VLOOKUP(A3042,'[2]AJUSTE DE VALOR AN_11.5_MED_VIG'!$A$6:$I$6297,9,0)</f>
        <v>0.7184628511084471</v>
      </c>
    </row>
    <row r="3043" s="81" customFormat="1" ht="15" customHeight="1">
      <c r="A3043" s="82">
        <v>90152875</v>
      </c>
      <c r="B3043" s="83">
        <v>20</v>
      </c>
      <c r="C3043" s="84" t="s">
        <v>4943</v>
      </c>
      <c r="D3043" s="84" t="s">
        <v>4943</v>
      </c>
      <c r="E3043" s="84" t="s">
        <v>39</v>
      </c>
      <c r="F3043" s="85">
        <v>1</v>
      </c>
      <c r="G3043" s="86" t="s">
        <v>10103</v>
      </c>
      <c r="H3043" s="86" t="s">
        <v>14</v>
      </c>
      <c r="I3043" s="87">
        <f>VLOOKUP(A3043,'[2]AJUSTE DE VALOR AN_11.5_MED_VIG'!$A$6:$I$6297,9,0)</f>
        <v>1.2824581864563576</v>
      </c>
    </row>
    <row r="3044" s="81" customFormat="1" ht="15" customHeight="1">
      <c r="A3044" s="82">
        <v>90128095</v>
      </c>
      <c r="B3044" s="83">
        <v>20</v>
      </c>
      <c r="C3044" s="84" t="s">
        <v>7410</v>
      </c>
      <c r="D3044" s="84" t="s">
        <v>7413</v>
      </c>
      <c r="E3044" s="84" t="s">
        <v>21</v>
      </c>
      <c r="F3044" s="85">
        <v>1</v>
      </c>
      <c r="G3044" s="86" t="s">
        <v>10103</v>
      </c>
      <c r="H3044" s="86" t="s">
        <v>14</v>
      </c>
      <c r="I3044" s="87">
        <f>VLOOKUP(A3044,'[2]AJUSTE DE VALOR AN_11.5_MED_VIG'!$A$6:$I$6297,9,0)</f>
        <v>0.92644269022307502</v>
      </c>
    </row>
    <row r="3045" s="81" customFormat="1" ht="15" customHeight="1">
      <c r="A3045" s="82">
        <v>90767020</v>
      </c>
      <c r="B3045" s="83">
        <v>20</v>
      </c>
      <c r="C3045" s="84" t="s">
        <v>9578</v>
      </c>
      <c r="D3045" s="84" t="s">
        <v>9579</v>
      </c>
      <c r="E3045" s="84" t="s">
        <v>69</v>
      </c>
      <c r="F3045" s="85">
        <v>1</v>
      </c>
      <c r="G3045" s="86" t="s">
        <v>10103</v>
      </c>
      <c r="H3045" s="86" t="s">
        <v>14</v>
      </c>
      <c r="I3045" s="87">
        <f>VLOOKUP(A3045,'[2]AJUSTE DE VALOR AN_11.5_MED_VIG'!$A$6:$I$6297,9,0)</f>
        <v>2.1430577901614534</v>
      </c>
    </row>
    <row r="3046" s="81" customFormat="1" ht="15" customHeight="1">
      <c r="A3046" s="82">
        <v>90164172</v>
      </c>
      <c r="B3046" s="83">
        <v>20</v>
      </c>
      <c r="C3046" s="84" t="s">
        <v>3976</v>
      </c>
      <c r="D3046" s="84" t="s">
        <v>3978</v>
      </c>
      <c r="E3046" s="84" t="s">
        <v>134</v>
      </c>
      <c r="F3046" s="85">
        <v>1</v>
      </c>
      <c r="G3046" s="86" t="s">
        <v>10103</v>
      </c>
      <c r="H3046" s="86" t="s">
        <v>14</v>
      </c>
      <c r="I3046" s="87">
        <f>VLOOKUP(A3046,'[2]AJUSTE DE VALOR AN_11.5_MED_VIG'!$A$6:$I$6297,9,0)</f>
        <v>1.1641547566255341</v>
      </c>
    </row>
    <row r="3047" s="81" customFormat="1" ht="15" customHeight="1">
      <c r="A3047" s="82">
        <v>90221524</v>
      </c>
      <c r="B3047" s="83">
        <v>20</v>
      </c>
      <c r="C3047" s="84" t="s">
        <v>9881</v>
      </c>
      <c r="D3047" s="84" t="s">
        <v>9881</v>
      </c>
      <c r="E3047" s="84" t="s">
        <v>9882</v>
      </c>
      <c r="F3047" s="85">
        <v>1</v>
      </c>
      <c r="G3047" s="86" t="s">
        <v>10036</v>
      </c>
      <c r="H3047" s="86" t="s">
        <v>14</v>
      </c>
      <c r="I3047" s="87">
        <f>VLOOKUP(A3047,'[2]AJUSTE DE VALOR AN_11.5_MED_VIG'!$A$6:$I$6297,9,0)</f>
        <v>1.572420654560327</v>
      </c>
    </row>
    <row r="3048" s="81" customFormat="1" ht="15" customHeight="1">
      <c r="A3048" s="82">
        <v>90156668</v>
      </c>
      <c r="B3048" s="83">
        <v>20</v>
      </c>
      <c r="C3048" s="84" t="s">
        <v>7019</v>
      </c>
      <c r="D3048" s="84" t="s">
        <v>7021</v>
      </c>
      <c r="E3048" s="84" t="s">
        <v>36</v>
      </c>
      <c r="F3048" s="85">
        <v>1</v>
      </c>
      <c r="G3048" s="86" t="s">
        <v>64</v>
      </c>
      <c r="H3048" s="86" t="s">
        <v>14</v>
      </c>
      <c r="I3048" s="87">
        <f>VLOOKUP(A3048,'[2]AJUSTE DE VALOR AN_11.5_MED_VIG'!$A$6:$I$6297,9,0)</f>
        <v>4.8359827470262005</v>
      </c>
    </row>
    <row r="3049" s="81" customFormat="1" ht="15" customHeight="1">
      <c r="A3049" s="82">
        <v>90121694</v>
      </c>
      <c r="B3049" s="83">
        <v>20</v>
      </c>
      <c r="C3049" s="84" t="s">
        <v>531</v>
      </c>
      <c r="D3049" s="84" t="s">
        <v>531</v>
      </c>
      <c r="E3049" s="84" t="s">
        <v>511</v>
      </c>
      <c r="F3049" s="85">
        <v>1</v>
      </c>
      <c r="G3049" s="86" t="s">
        <v>64</v>
      </c>
      <c r="H3049" s="86" t="s">
        <v>14</v>
      </c>
      <c r="I3049" s="87">
        <f>VLOOKUP(A3049,'[2]AJUSTE DE VALOR AN_11.5_MED_VIG'!$A$6:$I$6297,9,0)</f>
        <v>0.47915936968520201</v>
      </c>
    </row>
    <row r="3050" s="81" customFormat="1" ht="15" customHeight="1">
      <c r="A3050" s="82">
        <v>92424619</v>
      </c>
      <c r="B3050" s="83">
        <v>20</v>
      </c>
      <c r="C3050" s="84" t="s">
        <v>159</v>
      </c>
      <c r="D3050" s="84" t="s">
        <v>160</v>
      </c>
      <c r="E3050" s="84" t="s">
        <v>50</v>
      </c>
      <c r="F3050" s="85">
        <v>3.5</v>
      </c>
      <c r="G3050" s="86" t="s">
        <v>10077</v>
      </c>
      <c r="H3050" s="86" t="s">
        <v>19</v>
      </c>
      <c r="I3050" s="87">
        <f>VLOOKUP(A3050,'[2]AJUSTE DE VALOR AN_11.5_MED_VIG'!$A$6:$I$6297,9,0)</f>
        <v>3.1250838353802415</v>
      </c>
    </row>
    <row r="3051" s="81" customFormat="1" ht="15" customHeight="1">
      <c r="A3051" s="82">
        <v>92385656</v>
      </c>
      <c r="B3051" s="83">
        <v>20</v>
      </c>
      <c r="C3051" s="84" t="s">
        <v>1007</v>
      </c>
      <c r="D3051" s="84" t="s">
        <v>1007</v>
      </c>
      <c r="E3051" s="84" t="s">
        <v>21</v>
      </c>
      <c r="F3051" s="85">
        <v>1</v>
      </c>
      <c r="G3051" s="86" t="s">
        <v>10103</v>
      </c>
      <c r="H3051" s="86" t="s">
        <v>14</v>
      </c>
      <c r="I3051" s="87">
        <f>VLOOKUP(A3051,'[2]AJUSTE DE VALOR AN_11.5_MED_VIG'!$A$6:$I$6297,9,0)</f>
        <v>0.38482459796666729</v>
      </c>
    </row>
    <row r="3052" s="81" customFormat="1" ht="15" customHeight="1">
      <c r="A3052" s="82">
        <v>92378323</v>
      </c>
      <c r="B3052" s="83">
        <v>20</v>
      </c>
      <c r="C3052" s="84" t="s">
        <v>5533</v>
      </c>
      <c r="D3052" s="84" t="s">
        <v>5534</v>
      </c>
      <c r="E3052" s="84" t="s">
        <v>146</v>
      </c>
      <c r="F3052" s="85">
        <v>1</v>
      </c>
      <c r="G3052" s="86" t="s">
        <v>436</v>
      </c>
      <c r="H3052" s="86" t="s">
        <v>14</v>
      </c>
      <c r="I3052" s="87">
        <f>VLOOKUP(A3052,'[2]AJUSTE DE VALOR AN_11.5_MED_VIG'!$A$6:$I$6297,9,0)</f>
        <v>0.86701930663114424</v>
      </c>
    </row>
    <row r="3053" s="81" customFormat="1" ht="15" customHeight="1">
      <c r="A3053" s="82">
        <v>92418376</v>
      </c>
      <c r="B3053" s="83">
        <v>20</v>
      </c>
      <c r="C3053" s="84" t="s">
        <v>8170</v>
      </c>
      <c r="D3053" s="84" t="s">
        <v>8170</v>
      </c>
      <c r="E3053" s="84" t="s">
        <v>26</v>
      </c>
      <c r="F3053" s="85">
        <v>300</v>
      </c>
      <c r="G3053" s="86" t="s">
        <v>10116</v>
      </c>
      <c r="H3053" s="86" t="s">
        <v>19</v>
      </c>
      <c r="I3053" s="87">
        <f>VLOOKUP(A3053,'[2]AJUSTE DE VALOR AN_11.5_MED_VIG'!$A$6:$I$6297,9,0)</f>
        <v>3.2359431650286284e-002</v>
      </c>
    </row>
    <row r="3054" s="81" customFormat="1" ht="15" customHeight="1">
      <c r="A3054" s="82">
        <v>90020650</v>
      </c>
      <c r="B3054" s="83">
        <v>20</v>
      </c>
      <c r="C3054" s="84" t="s">
        <v>425</v>
      </c>
      <c r="D3054" s="84" t="s">
        <v>426</v>
      </c>
      <c r="E3054" s="84" t="s">
        <v>378</v>
      </c>
      <c r="F3054" s="85">
        <v>1</v>
      </c>
      <c r="G3054" s="86" t="s">
        <v>427</v>
      </c>
      <c r="H3054" s="86" t="s">
        <v>19</v>
      </c>
      <c r="I3054" s="87">
        <f>VLOOKUP(A3054,'[2]AJUSTE DE VALOR AN_11.5_MED_VIG'!$A$6:$I$6297,9,0)</f>
        <v>1.0992757209880244</v>
      </c>
    </row>
    <row r="3055" s="81" customFormat="1" ht="15" customHeight="1">
      <c r="A3055" s="82">
        <v>90294629</v>
      </c>
      <c r="B3055" s="83">
        <v>20</v>
      </c>
      <c r="C3055" s="84" t="s">
        <v>6786</v>
      </c>
      <c r="D3055" s="84" t="s">
        <v>6786</v>
      </c>
      <c r="E3055" s="84" t="s">
        <v>26</v>
      </c>
      <c r="F3055" s="85">
        <v>1</v>
      </c>
      <c r="G3055" s="86" t="s">
        <v>10103</v>
      </c>
      <c r="H3055" s="86" t="s">
        <v>14</v>
      </c>
      <c r="I3055" s="87">
        <f>VLOOKUP(A3055,'[2]AJUSTE DE VALOR AN_11.5_MED_VIG'!$A$6:$I$6297,9,0)</f>
        <v>0.26362005689505635</v>
      </c>
    </row>
    <row r="3056" s="81" customFormat="1" ht="15" customHeight="1">
      <c r="A3056" s="82">
        <v>90146492</v>
      </c>
      <c r="B3056" s="83">
        <v>20</v>
      </c>
      <c r="C3056" s="84" t="s">
        <v>699</v>
      </c>
      <c r="D3056" s="84" t="s">
        <v>699</v>
      </c>
      <c r="E3056" s="84" t="s">
        <v>17</v>
      </c>
      <c r="F3056" s="85">
        <v>1</v>
      </c>
      <c r="G3056" s="86" t="s">
        <v>10103</v>
      </c>
      <c r="H3056" s="86" t="s">
        <v>14</v>
      </c>
      <c r="I3056" s="87">
        <f>VLOOKUP(A3056,'[2]AJUSTE DE VALOR AN_11.5_MED_VIG'!$A$6:$I$6297,9,0)</f>
        <v>2.3923722434337611</v>
      </c>
    </row>
    <row r="3057" s="81" customFormat="1" ht="15" customHeight="1">
      <c r="A3057" s="82">
        <v>90136632</v>
      </c>
      <c r="B3057" s="83">
        <v>20</v>
      </c>
      <c r="C3057" s="84" t="s">
        <v>2695</v>
      </c>
      <c r="D3057" s="84" t="s">
        <v>2697</v>
      </c>
      <c r="E3057" s="84" t="s">
        <v>1356</v>
      </c>
      <c r="F3057" s="85">
        <v>1</v>
      </c>
      <c r="G3057" s="86" t="s">
        <v>10036</v>
      </c>
      <c r="H3057" s="86" t="s">
        <v>14</v>
      </c>
      <c r="I3057" s="87">
        <f>VLOOKUP(A3057,'[2]AJUSTE DE VALOR AN_11.5_MED_VIG'!$A$6:$I$6297,9,0)</f>
        <v>4.0331855373169914</v>
      </c>
    </row>
    <row r="3058" s="81" customFormat="1" ht="15" customHeight="1">
      <c r="A3058" s="82">
        <v>90202678</v>
      </c>
      <c r="B3058" s="83">
        <v>20</v>
      </c>
      <c r="C3058" s="84" t="s">
        <v>3409</v>
      </c>
      <c r="D3058" s="84" t="s">
        <v>3410</v>
      </c>
      <c r="E3058" s="84" t="s">
        <v>334</v>
      </c>
      <c r="F3058" s="85">
        <v>20</v>
      </c>
      <c r="G3058" s="86" t="s">
        <v>18</v>
      </c>
      <c r="H3058" s="86" t="s">
        <v>19</v>
      </c>
      <c r="I3058" s="87">
        <f>VLOOKUP(A3058,'[2]AJUSTE DE VALOR AN_11.5_MED_VIG'!$A$6:$I$6297,9,0)</f>
        <v>0.17275870232530738</v>
      </c>
    </row>
    <row r="3059" s="81" customFormat="1" ht="15" customHeight="1">
      <c r="A3059" s="82">
        <v>92415849</v>
      </c>
      <c r="B3059" s="83">
        <v>20</v>
      </c>
      <c r="C3059" s="84" t="s">
        <v>7614</v>
      </c>
      <c r="D3059" s="84" t="s">
        <v>7614</v>
      </c>
      <c r="E3059" s="84" t="s">
        <v>17</v>
      </c>
      <c r="F3059" s="85">
        <v>1</v>
      </c>
      <c r="G3059" s="86" t="s">
        <v>10103</v>
      </c>
      <c r="H3059" s="86" t="s">
        <v>14</v>
      </c>
      <c r="I3059" s="87">
        <f>VLOOKUP(A3059,'[2]AJUSTE DE VALOR AN_11.5_MED_VIG'!$A$6:$I$6297,9,0)</f>
        <v>2.3761152236174583</v>
      </c>
    </row>
    <row r="3060" s="81" customFormat="1" ht="15" customHeight="1">
      <c r="A3060" s="82">
        <v>90182197</v>
      </c>
      <c r="B3060" s="83">
        <v>20</v>
      </c>
      <c r="C3060" s="84" t="s">
        <v>4809</v>
      </c>
      <c r="D3060" s="84" t="s">
        <v>4810</v>
      </c>
      <c r="E3060" s="84" t="s">
        <v>24</v>
      </c>
      <c r="F3060" s="85">
        <v>100</v>
      </c>
      <c r="G3060" s="86" t="s">
        <v>18</v>
      </c>
      <c r="H3060" s="86" t="s">
        <v>19</v>
      </c>
      <c r="I3060" s="87">
        <f>VLOOKUP(A3060,'[2]AJUSTE DE VALOR AN_11.5_MED_VIG'!$A$6:$I$6297,9,0)</f>
        <v>0.32868497268360009</v>
      </c>
    </row>
    <row r="3061" s="81" customFormat="1" ht="15" customHeight="1">
      <c r="A3061" s="82">
        <v>92267440</v>
      </c>
      <c r="B3061" s="83">
        <v>20</v>
      </c>
      <c r="C3061" s="84" t="s">
        <v>1294</v>
      </c>
      <c r="D3061" s="84" t="s">
        <v>1299</v>
      </c>
      <c r="E3061" s="84" t="s">
        <v>50</v>
      </c>
      <c r="F3061" s="85">
        <v>1</v>
      </c>
      <c r="G3061" s="86" t="s">
        <v>10103</v>
      </c>
      <c r="H3061" s="86" t="s">
        <v>14</v>
      </c>
      <c r="I3061" s="87">
        <f>VLOOKUP(A3061,'[2]AJUSTE DE VALOR AN_11.5_MED_VIG'!$A$6:$I$6297,9,0)</f>
        <v>0.65956543259281475</v>
      </c>
    </row>
    <row r="3062" s="81" customFormat="1" ht="15" customHeight="1">
      <c r="A3062" s="82">
        <v>90196503</v>
      </c>
      <c r="B3062" s="83">
        <v>20</v>
      </c>
      <c r="C3062" s="84" t="s">
        <v>1500</v>
      </c>
      <c r="D3062" s="84" t="s">
        <v>1501</v>
      </c>
      <c r="E3062" s="84" t="s">
        <v>720</v>
      </c>
      <c r="F3062" s="85">
        <v>1</v>
      </c>
      <c r="G3062" s="86" t="s">
        <v>10103</v>
      </c>
      <c r="H3062" s="86" t="s">
        <v>14</v>
      </c>
      <c r="I3062" s="87">
        <f>VLOOKUP(A3062,'[2]AJUSTE DE VALOR AN_11.5_MED_VIG'!$A$6:$I$6297,9,0)</f>
        <v>0.94269077563014758</v>
      </c>
    </row>
    <row r="3063" s="81" customFormat="1" ht="15" customHeight="1">
      <c r="A3063" s="82">
        <v>90242793</v>
      </c>
      <c r="B3063" s="83">
        <v>20</v>
      </c>
      <c r="C3063" s="84" t="s">
        <v>6913</v>
      </c>
      <c r="D3063" s="84" t="s">
        <v>6914</v>
      </c>
      <c r="E3063" s="84" t="s">
        <v>298</v>
      </c>
      <c r="F3063" s="85">
        <v>1</v>
      </c>
      <c r="G3063" s="86" t="s">
        <v>10103</v>
      </c>
      <c r="H3063" s="86" t="s">
        <v>14</v>
      </c>
      <c r="I3063" s="87">
        <f>VLOOKUP(A3063,'[2]AJUSTE DE VALOR AN_11.5_MED_VIG'!$A$6:$I$6297,9,0)</f>
        <v>0.89308382557471122</v>
      </c>
    </row>
    <row r="3064" s="81" customFormat="1" ht="15" customHeight="1">
      <c r="A3064" s="82">
        <v>92386881</v>
      </c>
      <c r="B3064" s="82">
        <v>20</v>
      </c>
      <c r="C3064" s="99" t="s">
        <v>9825</v>
      </c>
      <c r="D3064" s="84" t="s">
        <v>9826</v>
      </c>
      <c r="E3064" s="84" t="s">
        <v>157</v>
      </c>
      <c r="F3064" s="85">
        <v>1</v>
      </c>
      <c r="G3064" s="85" t="s">
        <v>64</v>
      </c>
      <c r="H3064" s="86" t="s">
        <v>14</v>
      </c>
      <c r="I3064" s="87">
        <f>VLOOKUP(A3064,'[2]AJUSTE DE VALOR AN_11.5_MED_VIG'!$A$6:$I$6297,9,0)</f>
        <v>2.8675607078333276</v>
      </c>
    </row>
    <row r="3065" s="81" customFormat="1" ht="15" customHeight="1">
      <c r="A3065" s="82">
        <v>90296664</v>
      </c>
      <c r="B3065" s="83">
        <v>20</v>
      </c>
      <c r="C3065" s="84" t="s">
        <v>7693</v>
      </c>
      <c r="D3065" s="84" t="s">
        <v>7694</v>
      </c>
      <c r="E3065" s="84" t="s">
        <v>915</v>
      </c>
      <c r="F3065" s="85">
        <v>1</v>
      </c>
      <c r="G3065" s="86" t="s">
        <v>64</v>
      </c>
      <c r="H3065" s="86" t="s">
        <v>14</v>
      </c>
      <c r="I3065" s="87">
        <f>VLOOKUP(A3065,'[2]AJUSTE DE VALOR AN_11.5_MED_VIG'!$A$6:$I$6297,9,0)</f>
        <v>1.664360620936213</v>
      </c>
    </row>
    <row r="3066" s="81" customFormat="1" ht="15" customHeight="1">
      <c r="A3066" s="82">
        <v>92461557</v>
      </c>
      <c r="B3066" s="83">
        <v>20</v>
      </c>
      <c r="C3066" s="84" t="s">
        <v>1750</v>
      </c>
      <c r="D3066" s="84" t="s">
        <v>1751</v>
      </c>
      <c r="E3066" s="84" t="s">
        <v>31</v>
      </c>
      <c r="F3066" s="85">
        <v>1</v>
      </c>
      <c r="G3066" s="86" t="s">
        <v>10103</v>
      </c>
      <c r="H3066" s="86" t="s">
        <v>14</v>
      </c>
      <c r="I3066" s="87">
        <f>VLOOKUP(A3066,'[2]AJUSTE DE VALOR AN_11.5_MED_VIG'!$A$6:$I$6297,9,0)</f>
        <v>0.97342737750414232</v>
      </c>
    </row>
    <row r="3067" s="81" customFormat="1" ht="15" customHeight="1">
      <c r="A3067" s="82">
        <v>90148193</v>
      </c>
      <c r="B3067" s="83">
        <v>20</v>
      </c>
      <c r="C3067" s="84" t="s">
        <v>2081</v>
      </c>
      <c r="D3067" s="84" t="s">
        <v>2081</v>
      </c>
      <c r="E3067" s="84" t="s">
        <v>17</v>
      </c>
      <c r="F3067" s="85">
        <v>1</v>
      </c>
      <c r="G3067" s="86" t="s">
        <v>10103</v>
      </c>
      <c r="H3067" s="86" t="s">
        <v>14</v>
      </c>
      <c r="I3067" s="87">
        <f>VLOOKUP(A3067,'[2]AJUSTE DE VALOR AN_11.5_MED_VIG'!$A$6:$I$6297,9,0)</f>
        <v>1.5627032499389926</v>
      </c>
    </row>
    <row r="3068" s="81" customFormat="1" ht="15" customHeight="1">
      <c r="A3068" s="82">
        <v>90189612</v>
      </c>
      <c r="B3068" s="83">
        <v>20</v>
      </c>
      <c r="C3068" s="84" t="s">
        <v>3521</v>
      </c>
      <c r="D3068" s="84" t="s">
        <v>3522</v>
      </c>
      <c r="E3068" s="84" t="s">
        <v>146</v>
      </c>
      <c r="F3068" s="85">
        <v>1</v>
      </c>
      <c r="G3068" s="86" t="s">
        <v>436</v>
      </c>
      <c r="H3068" s="86" t="s">
        <v>14</v>
      </c>
      <c r="I3068" s="87">
        <f>VLOOKUP(A3068,'[2]AJUSTE DE VALOR AN_11.5_MED_VIG'!$A$6:$I$6297,9,0)</f>
        <v>7.3433635547317522</v>
      </c>
    </row>
    <row r="3069" s="81" customFormat="1" ht="15" customHeight="1">
      <c r="A3069" s="82">
        <v>92471595</v>
      </c>
      <c r="B3069" s="83">
        <v>20</v>
      </c>
      <c r="C3069" s="84" t="s">
        <v>3917</v>
      </c>
      <c r="D3069" s="84" t="s">
        <v>3918</v>
      </c>
      <c r="E3069" s="84" t="s">
        <v>244</v>
      </c>
      <c r="F3069" s="85">
        <v>1</v>
      </c>
      <c r="G3069" s="86" t="s">
        <v>436</v>
      </c>
      <c r="H3069" s="86" t="s">
        <v>14</v>
      </c>
      <c r="I3069" s="87">
        <f>VLOOKUP(A3069,'[2]AJUSTE DE VALOR AN_11.5_MED_VIG'!$A$6:$I$6297,9,0)</f>
        <v>2.7010774858562892</v>
      </c>
    </row>
    <row r="3070" s="81" customFormat="1" ht="15" customHeight="1">
      <c r="A3070" s="82">
        <v>90259335</v>
      </c>
      <c r="B3070" s="83">
        <v>20</v>
      </c>
      <c r="C3070" s="84" t="s">
        <v>4449</v>
      </c>
      <c r="D3070" s="84" t="s">
        <v>4449</v>
      </c>
      <c r="E3070" s="84" t="s">
        <v>244</v>
      </c>
      <c r="F3070" s="85">
        <v>1</v>
      </c>
      <c r="G3070" s="86" t="s">
        <v>10103</v>
      </c>
      <c r="H3070" s="86" t="s">
        <v>14</v>
      </c>
      <c r="I3070" s="87">
        <f>VLOOKUP(A3070,'[2]AJUSTE DE VALOR AN_11.5_MED_VIG'!$A$6:$I$6297,9,0)</f>
        <v>0.37300969321329641</v>
      </c>
    </row>
    <row r="3071" s="81" customFormat="1" ht="15" customHeight="1">
      <c r="A3071" s="82">
        <v>90283732</v>
      </c>
      <c r="B3071" s="83">
        <v>20</v>
      </c>
      <c r="C3071" s="84" t="s">
        <v>1178</v>
      </c>
      <c r="D3071" s="84" t="s">
        <v>1178</v>
      </c>
      <c r="E3071" s="84" t="s">
        <v>26</v>
      </c>
      <c r="F3071" s="85">
        <v>1</v>
      </c>
      <c r="G3071" s="86" t="s">
        <v>10103</v>
      </c>
      <c r="H3071" s="86" t="s">
        <v>14</v>
      </c>
      <c r="I3071" s="87">
        <f>VLOOKUP(A3071,'[2]AJUSTE DE VALOR AN_11.5_MED_VIG'!$A$6:$I$6297,9,0)</f>
        <v>0.51080396273608963</v>
      </c>
    </row>
    <row r="3072" s="81" customFormat="1" ht="15" customHeight="1">
      <c r="A3072" s="82">
        <v>92452850</v>
      </c>
      <c r="B3072" s="83">
        <v>20</v>
      </c>
      <c r="C3072" s="84" t="s">
        <v>1506</v>
      </c>
      <c r="D3072" s="84" t="s">
        <v>1507</v>
      </c>
      <c r="E3072" s="84" t="s">
        <v>244</v>
      </c>
      <c r="F3072" s="85">
        <v>1</v>
      </c>
      <c r="G3072" s="86" t="s">
        <v>158</v>
      </c>
      <c r="H3072" s="86" t="s">
        <v>14</v>
      </c>
      <c r="I3072" s="87">
        <f>VLOOKUP(A3072,'[2]AJUSTE DE VALOR AN_11.5_MED_VIG'!$A$6:$I$6297,9,0)</f>
        <v>0.82350461353162241</v>
      </c>
    </row>
    <row r="3073" s="81" customFormat="1" ht="15" customHeight="1">
      <c r="A3073" s="82">
        <v>90135806</v>
      </c>
      <c r="B3073" s="83">
        <v>20</v>
      </c>
      <c r="C3073" s="84" t="s">
        <v>5412</v>
      </c>
      <c r="D3073" s="84" t="s">
        <v>5413</v>
      </c>
      <c r="E3073" s="84" t="s">
        <v>207</v>
      </c>
      <c r="F3073" s="85">
        <v>1</v>
      </c>
      <c r="G3073" s="86" t="s">
        <v>10036</v>
      </c>
      <c r="H3073" s="86" t="s">
        <v>14</v>
      </c>
      <c r="I3073" s="87">
        <f>VLOOKUP(A3073,'[2]AJUSTE DE VALOR AN_11.5_MED_VIG'!$A$6:$I$6297,9,0)</f>
        <v>4.2413270429014522</v>
      </c>
    </row>
    <row r="3074" s="81" customFormat="1" ht="15" customHeight="1">
      <c r="A3074" s="82">
        <v>90127250</v>
      </c>
      <c r="B3074" s="83">
        <v>20</v>
      </c>
      <c r="C3074" s="84" t="s">
        <v>8288</v>
      </c>
      <c r="D3074" s="84" t="s">
        <v>8289</v>
      </c>
      <c r="E3074" s="84" t="s">
        <v>21</v>
      </c>
      <c r="F3074" s="85">
        <v>1</v>
      </c>
      <c r="G3074" s="86" t="s">
        <v>10103</v>
      </c>
      <c r="H3074" s="86" t="s">
        <v>14</v>
      </c>
      <c r="I3074" s="87">
        <f>VLOOKUP(A3074,'[2]AJUSTE DE VALOR AN_11.5_MED_VIG'!$A$6:$I$6297,9,0)</f>
        <v>1.6960253980958091</v>
      </c>
    </row>
    <row r="3075" s="81" customFormat="1" ht="15" customHeight="1">
      <c r="A3075" s="82">
        <v>90127129</v>
      </c>
      <c r="B3075" s="83">
        <v>20</v>
      </c>
      <c r="C3075" s="84" t="s">
        <v>3010</v>
      </c>
      <c r="D3075" s="84" t="s">
        <v>3010</v>
      </c>
      <c r="E3075" s="84" t="s">
        <v>21</v>
      </c>
      <c r="F3075" s="85">
        <v>1</v>
      </c>
      <c r="G3075" s="86" t="s">
        <v>10103</v>
      </c>
      <c r="H3075" s="86" t="s">
        <v>14</v>
      </c>
      <c r="I3075" s="87">
        <f>VLOOKUP(A3075,'[2]AJUSTE DE VALOR AN_11.5_MED_VIG'!$A$6:$I$6297,9,0)</f>
        <v>6.313556875484732</v>
      </c>
    </row>
    <row r="3076" s="81" customFormat="1" ht="15" customHeight="1">
      <c r="A3076" s="82">
        <v>92454739</v>
      </c>
      <c r="B3076" s="83">
        <v>20</v>
      </c>
      <c r="C3076" s="84" t="s">
        <v>5883</v>
      </c>
      <c r="D3076" s="84" t="s">
        <v>5883</v>
      </c>
      <c r="E3076" s="84" t="s">
        <v>21</v>
      </c>
      <c r="F3076" s="85">
        <v>1</v>
      </c>
      <c r="G3076" s="86" t="s">
        <v>10103</v>
      </c>
      <c r="H3076" s="86" t="s">
        <v>14</v>
      </c>
      <c r="I3076" s="87">
        <f>VLOOKUP(A3076,'[2]AJUSTE DE VALOR AN_11.5_MED_VIG'!$A$6:$I$6297,9,0)</f>
        <v>1.0522477253795579</v>
      </c>
    </row>
    <row r="3077" s="81" customFormat="1" ht="15" customHeight="1">
      <c r="A3077" s="82">
        <v>90226755</v>
      </c>
      <c r="B3077" s="83">
        <v>20</v>
      </c>
      <c r="C3077" s="84" t="s">
        <v>7071</v>
      </c>
      <c r="D3077" s="84" t="s">
        <v>7071</v>
      </c>
      <c r="E3077" s="84" t="s">
        <v>59</v>
      </c>
      <c r="F3077" s="85">
        <v>1</v>
      </c>
      <c r="G3077" s="86" t="s">
        <v>10103</v>
      </c>
      <c r="H3077" s="86" t="s">
        <v>14</v>
      </c>
      <c r="I3077" s="87">
        <f>VLOOKUP(A3077,'[2]AJUSTE DE VALOR AN_11.5_MED_VIG'!$A$6:$I$6297,9,0)</f>
        <v>2.5212821206267186</v>
      </c>
    </row>
    <row r="3078" s="81" customFormat="1" ht="15" customHeight="1">
      <c r="A3078" s="82">
        <v>90892011</v>
      </c>
      <c r="B3078" s="83">
        <v>20</v>
      </c>
      <c r="C3078" s="84" t="s">
        <v>1981</v>
      </c>
      <c r="D3078" s="84" t="s">
        <v>1982</v>
      </c>
      <c r="E3078" s="84" t="s">
        <v>235</v>
      </c>
      <c r="F3078" s="85">
        <v>1</v>
      </c>
      <c r="G3078" s="86" t="s">
        <v>10103</v>
      </c>
      <c r="H3078" s="86" t="s">
        <v>14</v>
      </c>
      <c r="I3078" s="87">
        <f>VLOOKUP(A3078,'[2]AJUSTE DE VALOR AN_11.5_MED_VIG'!$A$6:$I$6297,9,0)</f>
        <v>10.062268144074855</v>
      </c>
    </row>
    <row r="3079" s="81" customFormat="1" ht="15" customHeight="1">
      <c r="A3079" s="82">
        <v>92381731</v>
      </c>
      <c r="B3079" s="83">
        <v>20</v>
      </c>
      <c r="C3079" s="84" t="s">
        <v>3173</v>
      </c>
      <c r="D3079" s="84" t="s">
        <v>3174</v>
      </c>
      <c r="E3079" s="84" t="s">
        <v>603</v>
      </c>
      <c r="F3079" s="85">
        <v>1</v>
      </c>
      <c r="G3079" s="86" t="s">
        <v>64</v>
      </c>
      <c r="H3079" s="86" t="s">
        <v>14</v>
      </c>
      <c r="I3079" s="87">
        <f>VLOOKUP(A3079,'[2]AJUSTE DE VALOR AN_11.5_MED_VIG'!$A$6:$I$6297,9,0)</f>
        <v>2.5126768050542378</v>
      </c>
    </row>
    <row r="3080" s="81" customFormat="1" ht="15" customHeight="1">
      <c r="A3080" s="82">
        <v>91220017</v>
      </c>
      <c r="B3080" s="83">
        <v>20</v>
      </c>
      <c r="C3080" s="84" t="s">
        <v>2870</v>
      </c>
      <c r="D3080" s="84" t="s">
        <v>2871</v>
      </c>
      <c r="E3080" s="84" t="s">
        <v>24</v>
      </c>
      <c r="F3080" s="85">
        <v>1</v>
      </c>
      <c r="G3080" s="86" t="s">
        <v>10103</v>
      </c>
      <c r="H3080" s="86" t="s">
        <v>14</v>
      </c>
      <c r="I3080" s="87">
        <f>VLOOKUP(A3080,'[2]AJUSTE DE VALOR AN_11.5_MED_VIG'!$A$6:$I$6297,9,0)</f>
        <v>0.92653239340419202</v>
      </c>
    </row>
    <row r="3081" s="81" customFormat="1" ht="15" customHeight="1">
      <c r="A3081" s="82">
        <v>92389376</v>
      </c>
      <c r="B3081" s="83">
        <v>20</v>
      </c>
      <c r="C3081" s="84" t="s">
        <v>9676</v>
      </c>
      <c r="D3081" s="84" t="s">
        <v>9677</v>
      </c>
      <c r="E3081" s="84" t="s">
        <v>235</v>
      </c>
      <c r="F3081" s="85">
        <v>30</v>
      </c>
      <c r="G3081" s="86" t="s">
        <v>10077</v>
      </c>
      <c r="H3081" s="86" t="s">
        <v>19</v>
      </c>
      <c r="I3081" s="87">
        <f>VLOOKUP(A3081,'[2]AJUSTE DE VALOR AN_11.5_MED_VIG'!$A$6:$I$6297,9,0)</f>
        <v>1.0204414488939915</v>
      </c>
    </row>
    <row r="3082" s="81" customFormat="1" ht="15" customHeight="1">
      <c r="A3082" s="82">
        <v>92267076</v>
      </c>
      <c r="B3082" s="83">
        <v>20</v>
      </c>
      <c r="C3082" s="84" t="s">
        <v>499</v>
      </c>
      <c r="D3082" s="84" t="s">
        <v>499</v>
      </c>
      <c r="E3082" s="84" t="s">
        <v>500</v>
      </c>
      <c r="F3082" s="85">
        <v>1000</v>
      </c>
      <c r="G3082" s="86" t="s">
        <v>18</v>
      </c>
      <c r="H3082" s="86" t="s">
        <v>19</v>
      </c>
      <c r="I3082" s="87">
        <f>VLOOKUP(A3082,'[2]AJUSTE DE VALOR AN_11.5_MED_VIG'!$A$6:$I$6297,9,0)</f>
        <v>1.6107754442232683e-002</v>
      </c>
    </row>
    <row r="3083" s="81" customFormat="1" ht="15" customHeight="1">
      <c r="A3083" s="82">
        <v>92401619</v>
      </c>
      <c r="B3083" s="83">
        <v>20</v>
      </c>
      <c r="C3083" s="84" t="s">
        <v>3173</v>
      </c>
      <c r="D3083" s="84" t="s">
        <v>3173</v>
      </c>
      <c r="E3083" s="84" t="s">
        <v>50</v>
      </c>
      <c r="F3083" s="85">
        <v>1</v>
      </c>
      <c r="G3083" s="86" t="s">
        <v>64</v>
      </c>
      <c r="H3083" s="86" t="s">
        <v>14</v>
      </c>
      <c r="I3083" s="87">
        <f>VLOOKUP(A3083,'[2]AJUSTE DE VALOR AN_11.5_MED_VIG'!$A$6:$I$6297,9,0)</f>
        <v>1.8501511279153897</v>
      </c>
    </row>
    <row r="3084" s="81" customFormat="1" ht="15" customHeight="1">
      <c r="A3084" s="82">
        <v>92398766</v>
      </c>
      <c r="B3084" s="83">
        <v>20</v>
      </c>
      <c r="C3084" s="84" t="s">
        <v>3010</v>
      </c>
      <c r="D3084" s="84" t="s">
        <v>3013</v>
      </c>
      <c r="E3084" s="84" t="s">
        <v>628</v>
      </c>
      <c r="F3084" s="85">
        <v>1</v>
      </c>
      <c r="G3084" s="86" t="s">
        <v>10103</v>
      </c>
      <c r="H3084" s="86" t="s">
        <v>14</v>
      </c>
      <c r="I3084" s="87">
        <f>VLOOKUP(A3084,'[2]AJUSTE DE VALOR AN_11.5_MED_VIG'!$A$6:$I$6297,9,0)</f>
        <v>2.774944360531642</v>
      </c>
    </row>
    <row r="3085" s="81" customFormat="1" ht="15" customHeight="1">
      <c r="A3085" s="82">
        <v>90296672</v>
      </c>
      <c r="B3085" s="83">
        <v>20</v>
      </c>
      <c r="C3085" s="84" t="s">
        <v>7695</v>
      </c>
      <c r="D3085" s="84" t="s">
        <v>7696</v>
      </c>
      <c r="E3085" s="84" t="s">
        <v>915</v>
      </c>
      <c r="F3085" s="85">
        <v>1</v>
      </c>
      <c r="G3085" s="86" t="s">
        <v>64</v>
      </c>
      <c r="H3085" s="86" t="s">
        <v>14</v>
      </c>
      <c r="I3085" s="87">
        <f>VLOOKUP(A3085,'[2]AJUSTE DE VALOR AN_11.5_MED_VIG'!$A$6:$I$6297,9,0)</f>
        <v>1.664360620936213</v>
      </c>
    </row>
    <row r="3086" s="81" customFormat="1" ht="15" customHeight="1">
      <c r="A3086" s="82">
        <v>90305043</v>
      </c>
      <c r="B3086" s="83">
        <v>20</v>
      </c>
      <c r="C3086" s="84" t="s">
        <v>5783</v>
      </c>
      <c r="D3086" s="84" t="s">
        <v>5783</v>
      </c>
      <c r="E3086" s="84" t="s">
        <v>566</v>
      </c>
      <c r="F3086" s="85">
        <v>1</v>
      </c>
      <c r="G3086" s="86" t="s">
        <v>10036</v>
      </c>
      <c r="H3086" s="86" t="s">
        <v>14</v>
      </c>
      <c r="I3086" s="87">
        <f>VLOOKUP(A3086,'[2]AJUSTE DE VALOR AN_11.5_MED_VIG'!$A$6:$I$6297,9,0)</f>
        <v>8.3065649853771042</v>
      </c>
    </row>
    <row r="3087" s="81" customFormat="1" ht="15" customHeight="1">
      <c r="A3087" s="82">
        <v>90348010</v>
      </c>
      <c r="B3087" s="83">
        <v>20</v>
      </c>
      <c r="C3087" s="84" t="s">
        <v>7757</v>
      </c>
      <c r="D3087" s="84" t="s">
        <v>7758</v>
      </c>
      <c r="E3087" s="84" t="s">
        <v>703</v>
      </c>
      <c r="F3087" s="85">
        <v>200</v>
      </c>
      <c r="G3087" s="86" t="s">
        <v>18</v>
      </c>
      <c r="H3087" s="86" t="s">
        <v>19</v>
      </c>
      <c r="I3087" s="87">
        <f>VLOOKUP(A3087,'[2]AJUSTE DE VALOR AN_11.5_MED_VIG'!$A$6:$I$6297,9,0)</f>
        <v>0.19542649899770193</v>
      </c>
    </row>
    <row r="3088" s="81" customFormat="1" ht="15" customHeight="1">
      <c r="A3088" s="82">
        <v>90053010</v>
      </c>
      <c r="B3088" s="83">
        <v>20</v>
      </c>
      <c r="C3088" s="84" t="s">
        <v>1114</v>
      </c>
      <c r="D3088" s="84" t="s">
        <v>1115</v>
      </c>
      <c r="E3088" s="84" t="s">
        <v>39</v>
      </c>
      <c r="F3088" s="85">
        <v>1</v>
      </c>
      <c r="G3088" s="86" t="s">
        <v>13</v>
      </c>
      <c r="H3088" s="86" t="s">
        <v>14</v>
      </c>
      <c r="I3088" s="87">
        <f>VLOOKUP(A3088,'[2]AJUSTE DE VALOR AN_11.5_MED_VIG'!$A$6:$I$6297,9,0)</f>
        <v>9.940426807888068</v>
      </c>
    </row>
    <row r="3089" s="81" customFormat="1" ht="15" customHeight="1">
      <c r="A3089" s="82">
        <v>90161947</v>
      </c>
      <c r="B3089" s="83">
        <v>20</v>
      </c>
      <c r="C3089" s="84" t="s">
        <v>3085</v>
      </c>
      <c r="D3089" s="84" t="s">
        <v>3087</v>
      </c>
      <c r="E3089" s="84" t="s">
        <v>90</v>
      </c>
      <c r="F3089" s="85">
        <v>1</v>
      </c>
      <c r="G3089" s="86" t="s">
        <v>10103</v>
      </c>
      <c r="H3089" s="86" t="s">
        <v>14</v>
      </c>
      <c r="I3089" s="87">
        <f>VLOOKUP(A3089,'[2]AJUSTE DE VALOR AN_11.5_MED_VIG'!$A$6:$I$6297,9,0)</f>
        <v>0.29013500442813339</v>
      </c>
    </row>
    <row r="3090" s="81" customFormat="1" ht="15" customHeight="1">
      <c r="A3090" s="82">
        <v>90666011</v>
      </c>
      <c r="B3090" s="83">
        <v>20</v>
      </c>
      <c r="C3090" s="84" t="s">
        <v>3025</v>
      </c>
      <c r="D3090" s="84" t="s">
        <v>3026</v>
      </c>
      <c r="E3090" s="84" t="s">
        <v>78</v>
      </c>
      <c r="F3090" s="85">
        <v>1</v>
      </c>
      <c r="G3090" s="86" t="s">
        <v>10103</v>
      </c>
      <c r="H3090" s="86" t="s">
        <v>14</v>
      </c>
      <c r="I3090" s="87">
        <f>VLOOKUP(A3090,'[2]AJUSTE DE VALOR AN_11.5_MED_VIG'!$A$6:$I$6297,9,0)</f>
        <v>6.20002607825404</v>
      </c>
    </row>
    <row r="3091" s="81" customFormat="1" ht="15" customHeight="1">
      <c r="A3091" s="82">
        <v>92466389</v>
      </c>
      <c r="B3091" s="83">
        <v>20</v>
      </c>
      <c r="C3091" s="84" t="s">
        <v>1631</v>
      </c>
      <c r="D3091" s="84" t="s">
        <v>1631</v>
      </c>
      <c r="E3091" s="84" t="s">
        <v>17</v>
      </c>
      <c r="F3091" s="85">
        <v>100</v>
      </c>
      <c r="G3091" s="86" t="s">
        <v>18</v>
      </c>
      <c r="H3091" s="86" t="s">
        <v>19</v>
      </c>
      <c r="I3091" s="87">
        <f>VLOOKUP(A3091,'[2]AJUSTE DE VALOR AN_11.5_MED_VIG'!$A$6:$I$6297,9,0)</f>
        <v>0.19426177224912292</v>
      </c>
    </row>
    <row r="3092" s="81" customFormat="1" ht="15" customHeight="1">
      <c r="A3092" s="82">
        <v>92378021</v>
      </c>
      <c r="B3092" s="83">
        <v>20</v>
      </c>
      <c r="C3092" s="84" t="s">
        <v>2736</v>
      </c>
      <c r="D3092" s="84" t="s">
        <v>2737</v>
      </c>
      <c r="E3092" s="84" t="s">
        <v>17</v>
      </c>
      <c r="F3092" s="85">
        <v>100</v>
      </c>
      <c r="G3092" s="86" t="s">
        <v>18</v>
      </c>
      <c r="H3092" s="86" t="s">
        <v>19</v>
      </c>
      <c r="I3092" s="87">
        <f>VLOOKUP(A3092,'[2]AJUSTE DE VALOR AN_11.5_MED_VIG'!$A$6:$I$6297,9,0)</f>
        <v>0.29129435235995532</v>
      </c>
    </row>
    <row r="3093" s="81" customFormat="1" ht="15" customHeight="1">
      <c r="A3093" s="82">
        <v>92403140</v>
      </c>
      <c r="B3093" s="83">
        <v>20</v>
      </c>
      <c r="C3093" s="84" t="s">
        <v>6078</v>
      </c>
      <c r="D3093" s="84" t="s">
        <v>6079</v>
      </c>
      <c r="E3093" s="84" t="s">
        <v>17</v>
      </c>
      <c r="F3093" s="85">
        <v>240</v>
      </c>
      <c r="G3093" s="86" t="s">
        <v>18</v>
      </c>
      <c r="H3093" s="86" t="s">
        <v>19</v>
      </c>
      <c r="I3093" s="87">
        <f>VLOOKUP(A3093,'[2]AJUSTE DE VALOR AN_11.5_MED_VIG'!$A$6:$I$6297,9,0)</f>
        <v>3.237519480748749e-002</v>
      </c>
    </row>
    <row r="3094" s="81" customFormat="1" ht="15" customHeight="1">
      <c r="A3094" s="82">
        <v>90312899</v>
      </c>
      <c r="B3094" s="83">
        <v>20</v>
      </c>
      <c r="C3094" s="84" t="s">
        <v>8205</v>
      </c>
      <c r="D3094" s="84" t="s">
        <v>8205</v>
      </c>
      <c r="E3094" s="84" t="s">
        <v>24</v>
      </c>
      <c r="F3094" s="85">
        <v>300</v>
      </c>
      <c r="G3094" s="86" t="s">
        <v>10116</v>
      </c>
      <c r="H3094" s="86" t="s">
        <v>19</v>
      </c>
      <c r="I3094" s="87">
        <f>VLOOKUP(A3094,'[2]AJUSTE DE VALOR AN_11.5_MED_VIG'!$A$6:$I$6297,9,0)</f>
        <v>4.2540552461668442e-002</v>
      </c>
    </row>
    <row r="3095" s="81" customFormat="1" ht="15" customHeight="1">
      <c r="A3095" s="82">
        <v>90167198</v>
      </c>
      <c r="B3095" s="83">
        <v>20</v>
      </c>
      <c r="C3095" s="84" t="s">
        <v>680</v>
      </c>
      <c r="D3095" s="84" t="s">
        <v>682</v>
      </c>
      <c r="E3095" s="84" t="s">
        <v>92</v>
      </c>
      <c r="F3095" s="85">
        <v>1</v>
      </c>
      <c r="G3095" s="86" t="s">
        <v>10103</v>
      </c>
      <c r="H3095" s="86" t="s">
        <v>14</v>
      </c>
      <c r="I3095" s="87">
        <f>VLOOKUP(A3095,'[2]AJUSTE DE VALOR AN_11.5_MED_VIG'!$A$6:$I$6297,9,0)</f>
        <v>0.64741620044063752</v>
      </c>
    </row>
    <row r="3096" s="81" customFormat="1" ht="15" customHeight="1">
      <c r="A3096" s="82">
        <v>90240073</v>
      </c>
      <c r="B3096" s="83">
        <v>20</v>
      </c>
      <c r="C3096" s="84" t="s">
        <v>673</v>
      </c>
      <c r="D3096" s="84" t="s">
        <v>674</v>
      </c>
      <c r="E3096" s="84" t="s">
        <v>675</v>
      </c>
      <c r="F3096" s="85">
        <v>1</v>
      </c>
      <c r="G3096" s="86" t="s">
        <v>10103</v>
      </c>
      <c r="H3096" s="86" t="s">
        <v>14</v>
      </c>
      <c r="I3096" s="87">
        <f>VLOOKUP(A3096,'[2]AJUSTE DE VALOR AN_11.5_MED_VIG'!$A$6:$I$6297,9,0)</f>
        <v>0.32978271629640737</v>
      </c>
    </row>
    <row r="3097" s="81" customFormat="1" ht="15" customHeight="1">
      <c r="A3097" s="82">
        <v>90265068</v>
      </c>
      <c r="B3097" s="83">
        <v>20</v>
      </c>
      <c r="C3097" s="84" t="s">
        <v>5073</v>
      </c>
      <c r="D3097" s="84" t="s">
        <v>5074</v>
      </c>
      <c r="E3097" s="84" t="s">
        <v>742</v>
      </c>
      <c r="F3097" s="85">
        <v>1</v>
      </c>
      <c r="G3097" s="86" t="s">
        <v>10103</v>
      </c>
      <c r="H3097" s="86" t="s">
        <v>14</v>
      </c>
      <c r="I3097" s="87">
        <f>VLOOKUP(A3097,'[2]AJUSTE DE VALOR AN_11.5_MED_VIG'!$A$6:$I$6297,9,0)</f>
        <v>4.4651563472915354</v>
      </c>
    </row>
    <row r="3098" s="81" customFormat="1" ht="15" customHeight="1">
      <c r="A3098" s="82">
        <v>90227875</v>
      </c>
      <c r="B3098" s="83">
        <v>20</v>
      </c>
      <c r="C3098" s="84" t="s">
        <v>2678</v>
      </c>
      <c r="D3098" s="84" t="s">
        <v>2678</v>
      </c>
      <c r="E3098" s="84" t="s">
        <v>561</v>
      </c>
      <c r="F3098" s="85">
        <v>1</v>
      </c>
      <c r="G3098" s="86" t="s">
        <v>64</v>
      </c>
      <c r="H3098" s="86" t="s">
        <v>14</v>
      </c>
      <c r="I3098" s="87">
        <f>VLOOKUP(A3098,'[2]AJUSTE DE VALOR AN_11.5_MED_VIG'!$A$6:$I$6297,9,0)</f>
        <v>0.51284169963096848</v>
      </c>
    </row>
    <row r="3099" s="81" customFormat="1" ht="15" customHeight="1">
      <c r="A3099" s="82">
        <v>90249542</v>
      </c>
      <c r="B3099" s="83">
        <v>20</v>
      </c>
      <c r="C3099" s="84" t="s">
        <v>3741</v>
      </c>
      <c r="D3099" s="84" t="s">
        <v>3741</v>
      </c>
      <c r="E3099" s="84" t="s">
        <v>131</v>
      </c>
      <c r="F3099" s="85">
        <v>1</v>
      </c>
      <c r="G3099" s="86" t="s">
        <v>10103</v>
      </c>
      <c r="H3099" s="86" t="s">
        <v>14</v>
      </c>
      <c r="I3099" s="87">
        <f>VLOOKUP(A3099,'[2]AJUSTE DE VALOR AN_11.5_MED_VIG'!$A$6:$I$6297,9,0)</f>
        <v>1.1878806675037883</v>
      </c>
    </row>
    <row r="3100" s="81" customFormat="1" ht="15" customHeight="1">
      <c r="A3100" s="82">
        <v>92252435</v>
      </c>
      <c r="B3100" s="83">
        <v>20</v>
      </c>
      <c r="C3100" s="84" t="s">
        <v>8386</v>
      </c>
      <c r="D3100" s="84" t="s">
        <v>8387</v>
      </c>
      <c r="E3100" s="84" t="s">
        <v>92</v>
      </c>
      <c r="F3100" s="85">
        <v>1</v>
      </c>
      <c r="G3100" s="86" t="s">
        <v>436</v>
      </c>
      <c r="H3100" s="86" t="s">
        <v>14</v>
      </c>
      <c r="I3100" s="87">
        <f>VLOOKUP(A3100,'[2]AJUSTE DE VALOR AN_11.5_MED_VIG'!$A$6:$I$6297,9,0)</f>
        <v>2.6978199724898864</v>
      </c>
    </row>
    <row r="3101" s="81" customFormat="1" ht="15" customHeight="1">
      <c r="A3101" s="82">
        <v>90257456</v>
      </c>
      <c r="B3101" s="83">
        <v>20</v>
      </c>
      <c r="C3101" s="84" t="s">
        <v>2093</v>
      </c>
      <c r="D3101" s="84" t="s">
        <v>2094</v>
      </c>
      <c r="E3101" s="84" t="s">
        <v>247</v>
      </c>
      <c r="F3101" s="85">
        <v>1</v>
      </c>
      <c r="G3101" s="86" t="s">
        <v>64</v>
      </c>
      <c r="H3101" s="86" t="s">
        <v>14</v>
      </c>
      <c r="I3101" s="87">
        <f>VLOOKUP(A3101,'[2]AJUSTE DE VALOR AN_11.5_MED_VIG'!$A$6:$I$6297,9,0)</f>
        <v>3.0298394562154902</v>
      </c>
    </row>
    <row r="3102" s="81" customFormat="1" ht="15" customHeight="1">
      <c r="A3102" s="82">
        <v>90140532</v>
      </c>
      <c r="B3102" s="83">
        <v>20</v>
      </c>
      <c r="C3102" s="84" t="s">
        <v>2029</v>
      </c>
      <c r="D3102" s="84" t="s">
        <v>2030</v>
      </c>
      <c r="E3102" s="84" t="s">
        <v>43</v>
      </c>
      <c r="F3102" s="85">
        <v>1</v>
      </c>
      <c r="G3102" s="86" t="s">
        <v>10103</v>
      </c>
      <c r="H3102" s="86" t="s">
        <v>14</v>
      </c>
      <c r="I3102" s="87">
        <f>VLOOKUP(A3102,'[2]AJUSTE DE VALOR AN_11.5_MED_VIG'!$A$6:$I$6297,9,0)</f>
        <v>3.7250445895890292</v>
      </c>
    </row>
    <row r="3103" s="81" customFormat="1" ht="15" customHeight="1">
      <c r="A3103" s="82">
        <v>90301269</v>
      </c>
      <c r="B3103" s="83">
        <v>20</v>
      </c>
      <c r="C3103" s="84" t="s">
        <v>8925</v>
      </c>
      <c r="D3103" s="84" t="s">
        <v>8926</v>
      </c>
      <c r="E3103" s="84" t="s">
        <v>956</v>
      </c>
      <c r="F3103" s="85">
        <v>1</v>
      </c>
      <c r="G3103" s="86" t="s">
        <v>10103</v>
      </c>
      <c r="H3103" s="86" t="s">
        <v>14</v>
      </c>
      <c r="I3103" s="87">
        <f>VLOOKUP(A3103,'[2]AJUSTE DE VALOR AN_11.5_MED_VIG'!$A$6:$I$6297,9,0)</f>
        <v>2.4184065861736537</v>
      </c>
    </row>
    <row r="3104" s="81" customFormat="1" ht="15" customHeight="1">
      <c r="A3104" s="82">
        <v>90143736</v>
      </c>
      <c r="B3104" s="83">
        <v>20</v>
      </c>
      <c r="C3104" s="84" t="s">
        <v>8182</v>
      </c>
      <c r="D3104" s="84" t="s">
        <v>8182</v>
      </c>
      <c r="E3104" s="84" t="s">
        <v>17</v>
      </c>
      <c r="F3104" s="85">
        <v>1</v>
      </c>
      <c r="G3104" s="86" t="s">
        <v>10103</v>
      </c>
      <c r="H3104" s="86" t="s">
        <v>14</v>
      </c>
      <c r="I3104" s="87">
        <f>VLOOKUP(A3104,'[2]AJUSTE DE VALOR AN_11.5_MED_VIG'!$A$6:$I$6297,9,0)</f>
        <v>0.43708898756052655</v>
      </c>
    </row>
    <row r="3105" s="81" customFormat="1" ht="15" customHeight="1">
      <c r="A3105" s="82">
        <v>92431240</v>
      </c>
      <c r="B3105" s="83">
        <v>20</v>
      </c>
      <c r="C3105" s="84" t="s">
        <v>9598</v>
      </c>
      <c r="D3105" s="84" t="s">
        <v>9599</v>
      </c>
      <c r="E3105" s="84" t="s">
        <v>150</v>
      </c>
      <c r="F3105" s="85">
        <v>100</v>
      </c>
      <c r="G3105" s="86" t="s">
        <v>10116</v>
      </c>
      <c r="H3105" s="86" t="s">
        <v>19</v>
      </c>
      <c r="I3105" s="87">
        <f>VLOOKUP(A3105,'[2]AJUSTE DE VALOR AN_11.5_MED_VIG'!$A$6:$I$6297,9,0)</f>
        <v>0.26924672626391061</v>
      </c>
    </row>
    <row r="3106" s="81" customFormat="1" ht="15" customHeight="1">
      <c r="A3106" s="82">
        <v>92371507</v>
      </c>
      <c r="B3106" s="83">
        <v>20</v>
      </c>
      <c r="C3106" s="84" t="s">
        <v>5490</v>
      </c>
      <c r="D3106" s="84" t="s">
        <v>5491</v>
      </c>
      <c r="E3106" s="84" t="s">
        <v>358</v>
      </c>
      <c r="F3106" s="85">
        <v>1</v>
      </c>
      <c r="G3106" s="86" t="s">
        <v>10036</v>
      </c>
      <c r="H3106" s="86" t="s">
        <v>14</v>
      </c>
      <c r="I3106" s="87">
        <f>VLOOKUP(A3106,'[2]AJUSTE DE VALOR AN_11.5_MED_VIG'!$A$6:$I$6297,9,0)</f>
        <v>11.966401419898206</v>
      </c>
    </row>
    <row r="3107" s="81" customFormat="1" ht="15" customHeight="1">
      <c r="A3107" s="82">
        <v>90258037</v>
      </c>
      <c r="B3107" s="83">
        <v>20</v>
      </c>
      <c r="C3107" s="84" t="s">
        <v>2373</v>
      </c>
      <c r="D3107" s="84" t="s">
        <v>2379</v>
      </c>
      <c r="E3107" s="84" t="s">
        <v>24</v>
      </c>
      <c r="F3107" s="85">
        <v>1</v>
      </c>
      <c r="G3107" s="86" t="s">
        <v>10103</v>
      </c>
      <c r="H3107" s="86" t="s">
        <v>14</v>
      </c>
      <c r="I3107" s="87">
        <f>VLOOKUP(A3107,'[2]AJUSTE DE VALOR AN_11.5_MED_VIG'!$A$6:$I$6297,9,0)</f>
        <v>0.40153388426155817</v>
      </c>
    </row>
    <row r="3108" s="81" customFormat="1" ht="15" customHeight="1">
      <c r="A3108" s="82">
        <v>92265405</v>
      </c>
      <c r="B3108" s="83">
        <v>20</v>
      </c>
      <c r="C3108" s="84" t="s">
        <v>7788</v>
      </c>
      <c r="D3108" s="84" t="s">
        <v>7796</v>
      </c>
      <c r="E3108" s="84" t="s">
        <v>36</v>
      </c>
      <c r="F3108" s="85">
        <v>1</v>
      </c>
      <c r="G3108" s="86" t="s">
        <v>436</v>
      </c>
      <c r="H3108" s="86" t="s">
        <v>14</v>
      </c>
      <c r="I3108" s="87">
        <f>VLOOKUP(A3108,'[2]AJUSTE DE VALOR AN_11.5_MED_VIG'!$A$6:$I$6297,9,0)</f>
        <v>3.4060098529660694</v>
      </c>
    </row>
    <row r="3109" s="81" customFormat="1" ht="15" customHeight="1">
      <c r="A3109" s="82">
        <v>90200624</v>
      </c>
      <c r="B3109" s="83">
        <v>20</v>
      </c>
      <c r="C3109" s="84" t="s">
        <v>3827</v>
      </c>
      <c r="D3109" s="84" t="s">
        <v>3828</v>
      </c>
      <c r="E3109" s="84" t="s">
        <v>231</v>
      </c>
      <c r="F3109" s="85">
        <v>1</v>
      </c>
      <c r="G3109" s="86" t="s">
        <v>10036</v>
      </c>
      <c r="H3109" s="86" t="s">
        <v>14</v>
      </c>
      <c r="I3109" s="87">
        <f>VLOOKUP(A3109,'[2]AJUSTE DE VALOR AN_11.5_MED_VIG'!$A$6:$I$6297,9,0)</f>
        <v>47.661454474266492</v>
      </c>
    </row>
    <row r="3110" s="81" customFormat="1" ht="15" customHeight="1">
      <c r="A3110" s="82">
        <v>90223730</v>
      </c>
      <c r="B3110" s="83">
        <v>20</v>
      </c>
      <c r="C3110" s="84" t="s">
        <v>587</v>
      </c>
      <c r="D3110" s="84" t="s">
        <v>587</v>
      </c>
      <c r="E3110" s="84" t="s">
        <v>26</v>
      </c>
      <c r="F3110" s="85">
        <v>1</v>
      </c>
      <c r="G3110" s="86" t="s">
        <v>10133</v>
      </c>
      <c r="H3110" s="86" t="s">
        <v>14</v>
      </c>
      <c r="I3110" s="87">
        <f>VLOOKUP(A3110,'[2]AJUSTE DE VALOR AN_11.5_MED_VIG'!$A$6:$I$6297,9,0)</f>
        <v>5.2898831045467523</v>
      </c>
    </row>
    <row r="3111" s="81" customFormat="1" ht="15" customHeight="1">
      <c r="A3111" s="82">
        <v>90301668</v>
      </c>
      <c r="B3111" s="83">
        <v>20</v>
      </c>
      <c r="C3111" s="84" t="s">
        <v>4664</v>
      </c>
      <c r="D3111" s="84" t="s">
        <v>4665</v>
      </c>
      <c r="E3111" s="84" t="s">
        <v>69</v>
      </c>
      <c r="F3111" s="85">
        <v>100</v>
      </c>
      <c r="G3111" s="86" t="s">
        <v>18</v>
      </c>
      <c r="H3111" s="86" t="s">
        <v>19</v>
      </c>
      <c r="I3111" s="87">
        <f>VLOOKUP(A3111,'[2]AJUSTE DE VALOR AN_11.5_MED_VIG'!$A$6:$I$6297,9,0)</f>
        <v>0.18706004400395371</v>
      </c>
    </row>
    <row r="3112" s="81" customFormat="1" ht="15" customHeight="1">
      <c r="A3112" s="82">
        <v>90293410</v>
      </c>
      <c r="B3112" s="83">
        <v>20</v>
      </c>
      <c r="C3112" s="84" t="s">
        <v>5883</v>
      </c>
      <c r="D3112" s="84" t="s">
        <v>5883</v>
      </c>
      <c r="E3112" s="84" t="s">
        <v>1714</v>
      </c>
      <c r="F3112" s="85">
        <v>1</v>
      </c>
      <c r="G3112" s="86" t="s">
        <v>10103</v>
      </c>
      <c r="H3112" s="86" t="s">
        <v>14</v>
      </c>
      <c r="I3112" s="87">
        <f>VLOOKUP(A3112,'[2]AJUSTE DE VALOR AN_11.5_MED_VIG'!$A$6:$I$6297,9,0)</f>
        <v>1.2522540305023213</v>
      </c>
    </row>
    <row r="3113" s="81" customFormat="1" ht="15" customHeight="1">
      <c r="A3113" s="82">
        <v>90270177</v>
      </c>
      <c r="B3113" s="83">
        <v>20</v>
      </c>
      <c r="C3113" s="84" t="s">
        <v>4292</v>
      </c>
      <c r="D3113" s="84" t="s">
        <v>4293</v>
      </c>
      <c r="E3113" s="84" t="s">
        <v>603</v>
      </c>
      <c r="F3113" s="85">
        <v>1</v>
      </c>
      <c r="G3113" s="86" t="s">
        <v>10103</v>
      </c>
      <c r="H3113" s="86" t="s">
        <v>14</v>
      </c>
      <c r="I3113" s="87">
        <f>VLOOKUP(A3113,'[2]AJUSTE DE VALOR AN_11.5_MED_VIG'!$A$6:$I$6297,9,0)</f>
        <v>0.14568140583360398</v>
      </c>
    </row>
    <row r="3114" s="81" customFormat="1" ht="15" customHeight="1">
      <c r="A3114" s="82">
        <v>90281004</v>
      </c>
      <c r="B3114" s="83">
        <v>20</v>
      </c>
      <c r="C3114" s="84" t="s">
        <v>1069</v>
      </c>
      <c r="D3114" s="84" t="s">
        <v>1069</v>
      </c>
      <c r="E3114" s="84" t="s">
        <v>131</v>
      </c>
      <c r="F3114" s="85">
        <v>1</v>
      </c>
      <c r="G3114" s="86" t="s">
        <v>10103</v>
      </c>
      <c r="H3114" s="86" t="s">
        <v>14</v>
      </c>
      <c r="I3114" s="87">
        <f>VLOOKUP(A3114,'[2]AJUSTE DE VALOR AN_11.5_MED_VIG'!$A$6:$I$6297,9,0)</f>
        <v>6.768389461755806</v>
      </c>
    </row>
    <row r="3115" s="81" customFormat="1" ht="15" customHeight="1">
      <c r="A3115" s="82">
        <v>90267877</v>
      </c>
      <c r="B3115" s="83">
        <v>20</v>
      </c>
      <c r="C3115" s="84" t="s">
        <v>8139</v>
      </c>
      <c r="D3115" s="84" t="s">
        <v>8162</v>
      </c>
      <c r="E3115" s="84" t="s">
        <v>8160</v>
      </c>
      <c r="F3115" s="85">
        <v>15</v>
      </c>
      <c r="G3115" s="86" t="s">
        <v>18</v>
      </c>
      <c r="H3115" s="86" t="s">
        <v>19</v>
      </c>
      <c r="I3115" s="87">
        <f>VLOOKUP(A3115,'[2]AJUSTE DE VALOR AN_11.5_MED_VIG'!$A$6:$I$6297,9,0)</f>
        <v>1.2959119979000897</v>
      </c>
    </row>
    <row r="3116" s="81" customFormat="1" ht="15" customHeight="1">
      <c r="A3116" s="82">
        <v>90222733</v>
      </c>
      <c r="B3116" s="83">
        <v>20</v>
      </c>
      <c r="C3116" s="84" t="s">
        <v>6258</v>
      </c>
      <c r="D3116" s="84" t="s">
        <v>6259</v>
      </c>
      <c r="E3116" s="84" t="s">
        <v>69</v>
      </c>
      <c r="F3116" s="85">
        <v>300</v>
      </c>
      <c r="G3116" s="86" t="s">
        <v>6251</v>
      </c>
      <c r="H3116" s="86" t="s">
        <v>19</v>
      </c>
      <c r="I3116" s="87">
        <f>VLOOKUP(A3116,'[2]AJUSTE DE VALOR AN_11.5_MED_VIG'!$A$6:$I$6297,9,0)</f>
        <v>5.9312038780039773e-002</v>
      </c>
    </row>
    <row r="3117" s="81" customFormat="1" ht="15" customHeight="1">
      <c r="A3117" s="82">
        <v>90153448</v>
      </c>
      <c r="B3117" s="83">
        <v>20</v>
      </c>
      <c r="C3117" s="84" t="s">
        <v>9608</v>
      </c>
      <c r="D3117" s="84" t="s">
        <v>9608</v>
      </c>
      <c r="E3117" s="84" t="s">
        <v>39</v>
      </c>
      <c r="F3117" s="85">
        <v>1</v>
      </c>
      <c r="G3117" s="86" t="s">
        <v>10103</v>
      </c>
      <c r="H3117" s="86" t="s">
        <v>14</v>
      </c>
      <c r="I3117" s="87">
        <f>VLOOKUP(A3117,'[2]AJUSTE DE VALOR AN_11.5_MED_VIG'!$A$6:$I$6297,9,0)</f>
        <v>1.3112065917310343</v>
      </c>
    </row>
    <row r="3118" s="81" customFormat="1" ht="15" customHeight="1">
      <c r="A3118" s="82">
        <v>90150457</v>
      </c>
      <c r="B3118" s="83">
        <v>20</v>
      </c>
      <c r="C3118" s="84" t="s">
        <v>3277</v>
      </c>
      <c r="D3118" s="84" t="s">
        <v>3278</v>
      </c>
      <c r="E3118" s="84" t="s">
        <v>39</v>
      </c>
      <c r="F3118" s="85">
        <v>1</v>
      </c>
      <c r="G3118" s="86" t="s">
        <v>436</v>
      </c>
      <c r="H3118" s="86" t="s">
        <v>14</v>
      </c>
      <c r="I3118" s="87">
        <f>VLOOKUP(A3118,'[2]AJUSTE DE VALOR AN_11.5_MED_VIG'!$A$6:$I$6297,9,0)</f>
        <v>1.2421257535857531</v>
      </c>
    </row>
    <row r="3119" s="81" customFormat="1" ht="15" customHeight="1">
      <c r="A3119" s="82">
        <v>92468373</v>
      </c>
      <c r="B3119" s="83">
        <v>20</v>
      </c>
      <c r="C3119" s="84" t="s">
        <v>6768</v>
      </c>
      <c r="D3119" s="84" t="s">
        <v>6768</v>
      </c>
      <c r="E3119" s="84" t="s">
        <v>229</v>
      </c>
      <c r="F3119" s="85">
        <v>1</v>
      </c>
      <c r="G3119" s="86" t="s">
        <v>10103</v>
      </c>
      <c r="H3119" s="86" t="s">
        <v>14</v>
      </c>
      <c r="I3119" s="87">
        <f>VLOOKUP(A3119,'[2]AJUSTE DE VALOR AN_11.5_MED_VIG'!$A$6:$I$6297,9,0)</f>
        <v>1.2069002577686283</v>
      </c>
    </row>
    <row r="3120" s="81" customFormat="1" ht="15" customHeight="1">
      <c r="A3120" s="82">
        <v>90236882</v>
      </c>
      <c r="B3120" s="83">
        <v>20</v>
      </c>
      <c r="C3120" s="84" t="s">
        <v>1552</v>
      </c>
      <c r="D3120" s="84" t="s">
        <v>1558</v>
      </c>
      <c r="E3120" s="84" t="s">
        <v>29</v>
      </c>
      <c r="F3120" s="85">
        <v>1</v>
      </c>
      <c r="G3120" s="86" t="s">
        <v>10103</v>
      </c>
      <c r="H3120" s="86" t="s">
        <v>14</v>
      </c>
      <c r="I3120" s="87">
        <f>VLOOKUP(A3120,'[2]AJUSTE DE VALOR AN_11.5_MED_VIG'!$A$6:$I$6297,9,0)</f>
        <v>1.0216198286718168</v>
      </c>
    </row>
    <row r="3121" s="81" customFormat="1" ht="15" customHeight="1">
      <c r="A3121" s="82">
        <v>90159616</v>
      </c>
      <c r="B3121" s="83">
        <v>20</v>
      </c>
      <c r="C3121" s="84" t="s">
        <v>6023</v>
      </c>
      <c r="D3121" s="84" t="s">
        <v>6024</v>
      </c>
      <c r="E3121" s="84" t="s">
        <v>1221</v>
      </c>
      <c r="F3121" s="85">
        <v>1</v>
      </c>
      <c r="G3121" s="86" t="s">
        <v>64</v>
      </c>
      <c r="H3121" s="86" t="s">
        <v>14</v>
      </c>
      <c r="I3121" s="87">
        <f>VLOOKUP(A3121,'[2]AJUSTE DE VALOR AN_11.5_MED_VIG'!$A$6:$I$6297,9,0)</f>
        <v>46.970481163931161</v>
      </c>
    </row>
    <row r="3122" s="81" customFormat="1" ht="15" customHeight="1">
      <c r="A3122" s="82">
        <v>90307810</v>
      </c>
      <c r="B3122" s="83">
        <v>20</v>
      </c>
      <c r="C3122" s="84" t="s">
        <v>8673</v>
      </c>
      <c r="D3122" s="84" t="s">
        <v>8673</v>
      </c>
      <c r="E3122" s="84" t="s">
        <v>21</v>
      </c>
      <c r="F3122" s="85">
        <v>1</v>
      </c>
      <c r="G3122" s="86" t="s">
        <v>10103</v>
      </c>
      <c r="H3122" s="86" t="s">
        <v>14</v>
      </c>
      <c r="I3122" s="87">
        <f>VLOOKUP(A3122,'[2]AJUSTE DE VALOR AN_11.5_MED_VIG'!$A$6:$I$6297,9,0)</f>
        <v>2.1266703426805305</v>
      </c>
    </row>
    <row r="3123" s="81" customFormat="1" ht="15" customHeight="1">
      <c r="A3123" s="82">
        <v>92415245</v>
      </c>
      <c r="B3123" s="83">
        <v>20</v>
      </c>
      <c r="C3123" s="84" t="s">
        <v>7525</v>
      </c>
      <c r="D3123" s="84" t="s">
        <v>7526</v>
      </c>
      <c r="E3123" s="84" t="s">
        <v>26</v>
      </c>
      <c r="F3123" s="85">
        <v>30</v>
      </c>
      <c r="G3123" s="86" t="s">
        <v>18</v>
      </c>
      <c r="H3123" s="86" t="s">
        <v>19</v>
      </c>
      <c r="I3123" s="87">
        <f>VLOOKUP(A3123,'[2]AJUSTE DE VALOR AN_11.5_MED_VIG'!$A$6:$I$6297,9,0)</f>
        <v>0.12950784816608193</v>
      </c>
    </row>
    <row r="3124" s="81" customFormat="1" ht="15" customHeight="1">
      <c r="A3124" s="82">
        <v>90178114</v>
      </c>
      <c r="B3124" s="83">
        <v>20</v>
      </c>
      <c r="C3124" s="84" t="s">
        <v>7281</v>
      </c>
      <c r="D3124" s="84" t="s">
        <v>7282</v>
      </c>
      <c r="E3124" s="84" t="s">
        <v>915</v>
      </c>
      <c r="F3124" s="85">
        <v>1</v>
      </c>
      <c r="G3124" s="86" t="s">
        <v>64</v>
      </c>
      <c r="H3124" s="86" t="s">
        <v>14</v>
      </c>
      <c r="I3124" s="87">
        <f>VLOOKUP(A3124,'[2]AJUSTE DE VALOR AN_11.5_MED_VIG'!$A$6:$I$6297,9,0)</f>
        <v>11.683730520215576</v>
      </c>
    </row>
    <row r="3125" s="81" customFormat="1" ht="15" customHeight="1">
      <c r="A3125" s="82">
        <v>90122380</v>
      </c>
      <c r="B3125" s="83">
        <v>20</v>
      </c>
      <c r="C3125" s="84" t="s">
        <v>2662</v>
      </c>
      <c r="D3125" s="84" t="s">
        <v>2663</v>
      </c>
      <c r="E3125" s="84" t="s">
        <v>554</v>
      </c>
      <c r="F3125" s="85">
        <v>1</v>
      </c>
      <c r="G3125" s="86" t="s">
        <v>485</v>
      </c>
      <c r="H3125" s="86" t="s">
        <v>14</v>
      </c>
      <c r="I3125" s="87">
        <f>VLOOKUP(A3125,'[2]AJUSTE DE VALOR AN_11.5_MED_VIG'!$A$6:$I$6297,9,0)</f>
        <v>5.8083055794387795</v>
      </c>
    </row>
    <row r="3126" s="81" customFormat="1" ht="15" customHeight="1">
      <c r="A3126" s="82">
        <v>92457029</v>
      </c>
      <c r="B3126" s="83">
        <v>20</v>
      </c>
      <c r="C3126" s="84" t="s">
        <v>687</v>
      </c>
      <c r="D3126" s="84" t="s">
        <v>687</v>
      </c>
      <c r="E3126" s="84" t="s">
        <v>39</v>
      </c>
      <c r="F3126" s="85">
        <v>1</v>
      </c>
      <c r="G3126" s="86" t="s">
        <v>10103</v>
      </c>
      <c r="H3126" s="86" t="s">
        <v>14</v>
      </c>
      <c r="I3126" s="87">
        <f>VLOOKUP(A3126,'[2]AJUSTE DE VALOR AN_11.5_MED_VIG'!$A$6:$I$6297,9,0)</f>
        <v>0.58539749136901431</v>
      </c>
    </row>
    <row r="3127" s="81" customFormat="1" ht="15" customHeight="1">
      <c r="A3127" s="82">
        <v>90269896</v>
      </c>
      <c r="B3127" s="83">
        <v>20</v>
      </c>
      <c r="C3127" s="84" t="s">
        <v>2847</v>
      </c>
      <c r="D3127" s="84" t="s">
        <v>2849</v>
      </c>
      <c r="E3127" s="84" t="s">
        <v>603</v>
      </c>
      <c r="F3127" s="85">
        <v>1</v>
      </c>
      <c r="G3127" s="86" t="s">
        <v>10103</v>
      </c>
      <c r="H3127" s="86" t="s">
        <v>14</v>
      </c>
      <c r="I3127" s="87">
        <f>VLOOKUP(A3127,'[2]AJUSTE DE VALOR AN_11.5_MED_VIG'!$A$6:$I$6297,9,0)</f>
        <v>0.25130804344582391</v>
      </c>
    </row>
    <row r="3128" s="81" customFormat="1" ht="15" customHeight="1">
      <c r="A3128" s="82">
        <v>90125584</v>
      </c>
      <c r="B3128" s="83">
        <v>20</v>
      </c>
      <c r="C3128" s="84" t="s">
        <v>5125</v>
      </c>
      <c r="D3128" s="84" t="s">
        <v>5126</v>
      </c>
      <c r="E3128" s="84" t="s">
        <v>50</v>
      </c>
      <c r="F3128" s="85">
        <v>1</v>
      </c>
      <c r="G3128" s="86" t="s">
        <v>10103</v>
      </c>
      <c r="H3128" s="86" t="s">
        <v>14</v>
      </c>
      <c r="I3128" s="87">
        <f>VLOOKUP(A3128,'[2]AJUSTE DE VALOR AN_11.5_MED_VIG'!$A$6:$I$6297,9,0)</f>
        <v>0.2058761533829056</v>
      </c>
    </row>
    <row r="3129" s="81" customFormat="1" ht="15" customHeight="1">
      <c r="A3129" s="82">
        <v>90167422</v>
      </c>
      <c r="B3129" s="83">
        <v>20</v>
      </c>
      <c r="C3129" s="84" t="s">
        <v>6163</v>
      </c>
      <c r="D3129" s="84" t="s">
        <v>6169</v>
      </c>
      <c r="E3129" s="84" t="s">
        <v>92</v>
      </c>
      <c r="F3129" s="85">
        <v>1</v>
      </c>
      <c r="G3129" s="86" t="s">
        <v>10103</v>
      </c>
      <c r="H3129" s="86" t="s">
        <v>14</v>
      </c>
      <c r="I3129" s="87">
        <f>VLOOKUP(A3129,'[2]AJUSTE DE VALOR AN_11.5_MED_VIG'!$A$6:$I$6297,9,0)</f>
        <v>1.2787696574063472</v>
      </c>
    </row>
    <row r="3130" s="81" customFormat="1" ht="15" customHeight="1">
      <c r="A3130" s="82">
        <v>92466567</v>
      </c>
      <c r="B3130" s="83">
        <v>20</v>
      </c>
      <c r="C3130" s="84" t="s">
        <v>4187</v>
      </c>
      <c r="D3130" s="84" t="s">
        <v>4187</v>
      </c>
      <c r="E3130" s="84" t="s">
        <v>29</v>
      </c>
      <c r="F3130" s="85">
        <v>1</v>
      </c>
      <c r="G3130" s="86" t="s">
        <v>10103</v>
      </c>
      <c r="H3130" s="86" t="s">
        <v>14</v>
      </c>
      <c r="I3130" s="87">
        <f>VLOOKUP(A3130,'[2]AJUSTE DE VALOR AN_11.5_MED_VIG'!$A$6:$I$6297,9,0)</f>
        <v>0.93870005658055422</v>
      </c>
    </row>
    <row r="3131" s="81" customFormat="1" ht="15" customHeight="1">
      <c r="A3131" s="82">
        <v>90121902</v>
      </c>
      <c r="B3131" s="83">
        <v>20</v>
      </c>
      <c r="C3131" s="84" t="s">
        <v>2490</v>
      </c>
      <c r="D3131" s="84" t="s">
        <v>2491</v>
      </c>
      <c r="E3131" s="84" t="s">
        <v>511</v>
      </c>
      <c r="F3131" s="85">
        <v>1</v>
      </c>
      <c r="G3131" s="86" t="s">
        <v>64</v>
      </c>
      <c r="H3131" s="86" t="s">
        <v>14</v>
      </c>
      <c r="I3131" s="87">
        <f>VLOOKUP(A3131,'[2]AJUSTE DE VALOR AN_11.5_MED_VIG'!$A$6:$I$6297,9,0)</f>
        <v>0.37691856115414502</v>
      </c>
    </row>
    <row r="3132" s="81" customFormat="1" ht="15" customHeight="1">
      <c r="A3132" s="82">
        <v>92249655</v>
      </c>
      <c r="B3132" s="83">
        <v>20</v>
      </c>
      <c r="C3132" s="84" t="s">
        <v>1569</v>
      </c>
      <c r="D3132" s="84" t="s">
        <v>1570</v>
      </c>
      <c r="E3132" s="84" t="s">
        <v>139</v>
      </c>
      <c r="F3132" s="85">
        <v>1</v>
      </c>
      <c r="G3132" s="86" t="s">
        <v>10103</v>
      </c>
      <c r="H3132" s="86" t="s">
        <v>14</v>
      </c>
      <c r="I3132" s="87">
        <f>VLOOKUP(A3132,'[2]AJUSTE DE VALOR AN_11.5_MED_VIG'!$A$6:$I$6297,9,0)</f>
        <v>1.0207560266317368</v>
      </c>
    </row>
    <row r="3133" s="81" customFormat="1" ht="15" customHeight="1">
      <c r="A3133" s="82">
        <v>92366619</v>
      </c>
      <c r="B3133" s="83">
        <v>20</v>
      </c>
      <c r="C3133" s="84" t="s">
        <v>3672</v>
      </c>
      <c r="D3133" s="84" t="s">
        <v>3673</v>
      </c>
      <c r="E3133" s="84" t="s">
        <v>134</v>
      </c>
      <c r="F3133" s="85">
        <v>1</v>
      </c>
      <c r="G3133" s="86" t="s">
        <v>10103</v>
      </c>
      <c r="H3133" s="86" t="s">
        <v>14</v>
      </c>
      <c r="I3133" s="87">
        <f>VLOOKUP(A3133,'[2]AJUSTE DE VALOR AN_11.5_MED_VIG'!$A$6:$I$6297,9,0)</f>
        <v>5.1032442066591415</v>
      </c>
    </row>
    <row r="3134" s="81" customFormat="1" ht="15" customHeight="1">
      <c r="A3134" s="82">
        <v>90202970</v>
      </c>
      <c r="B3134" s="83">
        <v>20</v>
      </c>
      <c r="C3134" s="84" t="s">
        <v>9514</v>
      </c>
      <c r="D3134" s="84" t="s">
        <v>9515</v>
      </c>
      <c r="E3134" s="84" t="s">
        <v>414</v>
      </c>
      <c r="F3134" s="85">
        <v>1</v>
      </c>
      <c r="G3134" s="86" t="s">
        <v>10103</v>
      </c>
      <c r="H3134" s="86" t="s">
        <v>14</v>
      </c>
      <c r="I3134" s="87">
        <f>VLOOKUP(A3134,'[2]AJUSTE DE VALOR AN_11.5_MED_VIG'!$A$6:$I$6297,9,0)</f>
        <v>0.43612282358805898</v>
      </c>
    </row>
    <row r="3135" s="81" customFormat="1" ht="15" customHeight="1">
      <c r="A3135" s="82">
        <v>90219902</v>
      </c>
      <c r="B3135" s="83">
        <v>20</v>
      </c>
      <c r="C3135" s="84" t="s">
        <v>9401</v>
      </c>
      <c r="D3135" s="84" t="s">
        <v>9403</v>
      </c>
      <c r="E3135" s="84" t="s">
        <v>69</v>
      </c>
      <c r="F3135" s="85">
        <v>1</v>
      </c>
      <c r="G3135" s="86" t="s">
        <v>436</v>
      </c>
      <c r="H3135" s="86" t="s">
        <v>14</v>
      </c>
      <c r="I3135" s="87">
        <f>VLOOKUP(A3135,'[2]AJUSTE DE VALOR AN_11.5_MED_VIG'!$A$6:$I$6297,9,0)</f>
        <v>0.65383397777060881</v>
      </c>
    </row>
    <row r="3136" s="81" customFormat="1" ht="15" customHeight="1">
      <c r="A3136" s="82">
        <v>92412033</v>
      </c>
      <c r="B3136" s="83">
        <v>20</v>
      </c>
      <c r="C3136" s="84" t="s">
        <v>1456</v>
      </c>
      <c r="D3136" s="84" t="s">
        <v>1457</v>
      </c>
      <c r="E3136" s="84" t="s">
        <v>146</v>
      </c>
      <c r="F3136" s="85">
        <v>1</v>
      </c>
      <c r="G3136" s="86" t="s">
        <v>10103</v>
      </c>
      <c r="H3136" s="86" t="s">
        <v>14</v>
      </c>
      <c r="I3136" s="87">
        <f>VLOOKUP(A3136,'[2]AJUSTE DE VALOR AN_11.5_MED_VIG'!$A$6:$I$6297,9,0)</f>
        <v>0.97320755868197339</v>
      </c>
    </row>
    <row r="3137" s="81" customFormat="1" ht="15" customHeight="1">
      <c r="A3137" s="82">
        <v>90211995</v>
      </c>
      <c r="B3137" s="83">
        <v>20</v>
      </c>
      <c r="C3137" s="84" t="s">
        <v>3806</v>
      </c>
      <c r="D3137" s="84" t="s">
        <v>3807</v>
      </c>
      <c r="E3137" s="84" t="s">
        <v>31</v>
      </c>
      <c r="F3137" s="85">
        <v>1</v>
      </c>
      <c r="G3137" s="86" t="s">
        <v>10103</v>
      </c>
      <c r="H3137" s="86" t="s">
        <v>14</v>
      </c>
      <c r="I3137" s="87">
        <f>VLOOKUP(A3137,'[2]AJUSTE DE VALOR AN_11.5_MED_VIG'!$A$6:$I$6297,9,0)</f>
        <v>3.0428974119856962</v>
      </c>
    </row>
    <row r="3138" s="81" customFormat="1" ht="15" customHeight="1">
      <c r="A3138" s="82">
        <v>90161700</v>
      </c>
      <c r="B3138" s="83">
        <v>20</v>
      </c>
      <c r="C3138" s="84" t="s">
        <v>4813</v>
      </c>
      <c r="D3138" s="84" t="s">
        <v>4814</v>
      </c>
      <c r="E3138" s="84" t="s">
        <v>90</v>
      </c>
      <c r="F3138" s="85">
        <v>1</v>
      </c>
      <c r="G3138" s="86" t="s">
        <v>10103</v>
      </c>
      <c r="H3138" s="86" t="s">
        <v>14</v>
      </c>
      <c r="I3138" s="87">
        <f>VLOOKUP(A3138,'[2]AJUSTE DE VALOR AN_11.5_MED_VIG'!$A$6:$I$6297,9,0)</f>
        <v>0.72406195018847253</v>
      </c>
    </row>
    <row r="3139" s="81" customFormat="1" ht="15" customHeight="1">
      <c r="A3139" s="82">
        <v>92416241</v>
      </c>
      <c r="B3139" s="83">
        <v>20</v>
      </c>
      <c r="C3139" s="84" t="s">
        <v>825</v>
      </c>
      <c r="D3139" s="84" t="s">
        <v>826</v>
      </c>
      <c r="E3139" s="84" t="s">
        <v>43</v>
      </c>
      <c r="F3139" s="85">
        <v>1</v>
      </c>
      <c r="G3139" s="86" t="s">
        <v>10103</v>
      </c>
      <c r="H3139" s="86" t="s">
        <v>14</v>
      </c>
      <c r="I3139" s="87">
        <f>VLOOKUP(A3139,'[2]AJUSTE DE VALOR AN_11.5_MED_VIG'!$A$6:$I$6297,9,0)</f>
        <v>4.5579792367524279</v>
      </c>
    </row>
    <row r="3140" s="81" customFormat="1" ht="15" customHeight="1">
      <c r="A3140" s="82">
        <v>90148088</v>
      </c>
      <c r="B3140" s="83">
        <v>20</v>
      </c>
      <c r="C3140" s="84" t="s">
        <v>8622</v>
      </c>
      <c r="D3140" s="84" t="s">
        <v>8623</v>
      </c>
      <c r="E3140" s="84" t="s">
        <v>17</v>
      </c>
      <c r="F3140" s="85">
        <v>20</v>
      </c>
      <c r="G3140" s="86" t="s">
        <v>18</v>
      </c>
      <c r="H3140" s="86" t="s">
        <v>19</v>
      </c>
      <c r="I3140" s="87">
        <f>VLOOKUP(A3140,'[2]AJUSTE DE VALOR AN_11.5_MED_VIG'!$A$6:$I$6297,9,0)</f>
        <v>0.7119186225381775</v>
      </c>
    </row>
    <row r="3141" s="81" customFormat="1" ht="15" customHeight="1">
      <c r="A3141" s="82">
        <v>92407935</v>
      </c>
      <c r="B3141" s="83">
        <v>20</v>
      </c>
      <c r="C3141" s="84" t="s">
        <v>6706</v>
      </c>
      <c r="D3141" s="84" t="s">
        <v>6706</v>
      </c>
      <c r="E3141" s="84" t="s">
        <v>59</v>
      </c>
      <c r="F3141" s="85">
        <v>1</v>
      </c>
      <c r="G3141" s="86" t="s">
        <v>10103</v>
      </c>
      <c r="H3141" s="86" t="s">
        <v>14</v>
      </c>
      <c r="I3141" s="87">
        <f>VLOOKUP(A3141,'[2]AJUSTE DE VALOR AN_11.5_MED_VIG'!$A$6:$I$6297,9,0)</f>
        <v>2.1685836195601014</v>
      </c>
    </row>
    <row r="3142" s="81" customFormat="1" ht="15" customHeight="1">
      <c r="A3142" s="82">
        <v>90182022</v>
      </c>
      <c r="B3142" s="83">
        <v>20</v>
      </c>
      <c r="C3142" s="84" t="s">
        <v>2812</v>
      </c>
      <c r="D3142" s="84" t="s">
        <v>2812</v>
      </c>
      <c r="E3142" s="84" t="s">
        <v>24</v>
      </c>
      <c r="F3142" s="85">
        <v>1</v>
      </c>
      <c r="G3142" s="86" t="s">
        <v>10103</v>
      </c>
      <c r="H3142" s="86" t="s">
        <v>14</v>
      </c>
      <c r="I3142" s="87">
        <f>VLOOKUP(A3142,'[2]AJUSTE DE VALOR AN_11.5_MED_VIG'!$A$6:$I$6297,9,0)</f>
        <v>0.61516227878888918</v>
      </c>
    </row>
    <row r="3143" s="81" customFormat="1" ht="15" customHeight="1">
      <c r="A3143" s="82">
        <v>92389953</v>
      </c>
      <c r="B3143" s="83">
        <v>20</v>
      </c>
      <c r="C3143" s="84" t="s">
        <v>5493</v>
      </c>
      <c r="D3143" s="84" t="s">
        <v>5495</v>
      </c>
      <c r="E3143" s="84" t="s">
        <v>157</v>
      </c>
      <c r="F3143" s="85">
        <v>1</v>
      </c>
      <c r="G3143" s="86" t="s">
        <v>10036</v>
      </c>
      <c r="H3143" s="86" t="s">
        <v>14</v>
      </c>
      <c r="I3143" s="87">
        <f>VLOOKUP(A3143,'[2]AJUSTE DE VALOR AN_11.5_MED_VIG'!$A$6:$I$6297,9,0)</f>
        <v>11.369651742790422</v>
      </c>
    </row>
    <row r="3144" s="81" customFormat="1" ht="15" customHeight="1">
      <c r="A3144" s="82">
        <v>90494024</v>
      </c>
      <c r="B3144" s="83">
        <v>20</v>
      </c>
      <c r="C3144" s="84" t="s">
        <v>8294</v>
      </c>
      <c r="D3144" s="84" t="s">
        <v>8296</v>
      </c>
      <c r="E3144" s="84" t="s">
        <v>69</v>
      </c>
      <c r="F3144" s="85">
        <v>1</v>
      </c>
      <c r="G3144" s="86" t="s">
        <v>64</v>
      </c>
      <c r="H3144" s="86" t="s">
        <v>14</v>
      </c>
      <c r="I3144" s="87">
        <f>VLOOKUP(A3144,'[2]AJUSTE DE VALOR AN_11.5_MED_VIG'!$A$6:$I$6297,9,0)</f>
        <v>2.3869987084311384</v>
      </c>
    </row>
    <row r="3145" s="81" customFormat="1" ht="15" customHeight="1">
      <c r="A3145" s="82">
        <v>92433022</v>
      </c>
      <c r="B3145" s="83">
        <v>20</v>
      </c>
      <c r="C3145" s="84" t="s">
        <v>8182</v>
      </c>
      <c r="D3145" s="84" t="s">
        <v>8183</v>
      </c>
      <c r="E3145" s="84" t="s">
        <v>244</v>
      </c>
      <c r="F3145" s="85">
        <v>1</v>
      </c>
      <c r="G3145" s="86" t="s">
        <v>10103</v>
      </c>
      <c r="H3145" s="86" t="s">
        <v>14</v>
      </c>
      <c r="I3145" s="87">
        <f>VLOOKUP(A3145,'[2]AJUSTE DE VALOR AN_11.5_MED_VIG'!$A$6:$I$6297,9,0)</f>
        <v>0.57351214156666552</v>
      </c>
    </row>
    <row r="3146" s="81" customFormat="1" ht="15" customHeight="1">
      <c r="A3146" s="82">
        <v>90196821</v>
      </c>
      <c r="B3146" s="83">
        <v>20</v>
      </c>
      <c r="C3146" s="84" t="s">
        <v>3125</v>
      </c>
      <c r="D3146" s="84" t="s">
        <v>3127</v>
      </c>
      <c r="E3146" s="84" t="s">
        <v>720</v>
      </c>
      <c r="F3146" s="85">
        <v>1</v>
      </c>
      <c r="G3146" s="86" t="s">
        <v>10103</v>
      </c>
      <c r="H3146" s="86" t="s">
        <v>14</v>
      </c>
      <c r="I3146" s="87">
        <f>VLOOKUP(A3146,'[2]AJUSTE DE VALOR AN_11.5_MED_VIG'!$A$6:$I$6297,9,0)</f>
        <v>0.39672363817847273</v>
      </c>
    </row>
    <row r="3147" s="81" customFormat="1" ht="15" customHeight="1">
      <c r="A3147" s="82">
        <v>90166299</v>
      </c>
      <c r="B3147" s="83">
        <v>20</v>
      </c>
      <c r="C3147" s="84" t="s">
        <v>7378</v>
      </c>
      <c r="D3147" s="84" t="s">
        <v>7379</v>
      </c>
      <c r="E3147" s="84" t="s">
        <v>73</v>
      </c>
      <c r="F3147" s="85">
        <v>1</v>
      </c>
      <c r="G3147" s="86" t="s">
        <v>10036</v>
      </c>
      <c r="H3147" s="86" t="s">
        <v>14</v>
      </c>
      <c r="I3147" s="87">
        <f>VLOOKUP(A3147,'[2]AJUSTE DE VALOR AN_11.5_MED_VIG'!$A$6:$I$6297,9,0)</f>
        <v>5.6244064055080623</v>
      </c>
    </row>
    <row r="3148" s="81" customFormat="1" ht="15" customHeight="1">
      <c r="A3148" s="82">
        <v>91299012</v>
      </c>
      <c r="B3148" s="83">
        <v>20</v>
      </c>
      <c r="C3148" s="84" t="s">
        <v>4829</v>
      </c>
      <c r="D3148" s="84" t="s">
        <v>4830</v>
      </c>
      <c r="E3148" s="84" t="s">
        <v>2261</v>
      </c>
      <c r="F3148" s="85">
        <v>120</v>
      </c>
      <c r="G3148" s="86" t="s">
        <v>18</v>
      </c>
      <c r="H3148" s="86" t="s">
        <v>19</v>
      </c>
      <c r="I3148" s="87">
        <f>VLOOKUP(A3148,'[2]AJUSTE DE VALOR AN_11.5_MED_VIG'!$A$6:$I$6297,9,0)</f>
        <v>0.10707926368478711</v>
      </c>
    </row>
    <row r="3149" s="81" customFormat="1" ht="15" customHeight="1">
      <c r="A3149" s="82">
        <v>90209052</v>
      </c>
      <c r="B3149" s="83">
        <v>20</v>
      </c>
      <c r="C3149" s="84" t="s">
        <v>1581</v>
      </c>
      <c r="D3149" s="84" t="s">
        <v>1581</v>
      </c>
      <c r="E3149" s="84" t="s">
        <v>31</v>
      </c>
      <c r="F3149" s="85">
        <v>1</v>
      </c>
      <c r="G3149" s="86" t="s">
        <v>10103</v>
      </c>
      <c r="H3149" s="86" t="s">
        <v>14</v>
      </c>
      <c r="I3149" s="87">
        <f>VLOOKUP(A3149,'[2]AJUSTE DE VALOR AN_11.5_MED_VIG'!$A$6:$I$6297,9,0)</f>
        <v>0.7251126840679728</v>
      </c>
    </row>
    <row r="3150" s="81" customFormat="1" ht="15" customHeight="1">
      <c r="A3150" s="82">
        <v>92416152</v>
      </c>
      <c r="B3150" s="83">
        <v>20</v>
      </c>
      <c r="C3150" s="84" t="s">
        <v>4638</v>
      </c>
      <c r="D3150" s="84" t="s">
        <v>4639</v>
      </c>
      <c r="E3150" s="84" t="s">
        <v>69</v>
      </c>
      <c r="F3150" s="85">
        <v>1</v>
      </c>
      <c r="G3150" s="86" t="s">
        <v>10103</v>
      </c>
      <c r="H3150" s="86" t="s">
        <v>14</v>
      </c>
      <c r="I3150" s="87">
        <f>VLOOKUP(A3150,'[2]AJUSTE DE VALOR AN_11.5_MED_VIG'!$A$6:$I$6297,9,0)</f>
        <v>0.57556936616601129</v>
      </c>
    </row>
    <row r="3151" s="81" customFormat="1" ht="15" customHeight="1">
      <c r="A3151" s="82">
        <v>90219821</v>
      </c>
      <c r="B3151" s="83">
        <v>20</v>
      </c>
      <c r="C3151" s="84" t="s">
        <v>8139</v>
      </c>
      <c r="D3151" s="84" t="s">
        <v>8142</v>
      </c>
      <c r="E3151" s="84" t="s">
        <v>69</v>
      </c>
      <c r="F3151" s="85">
        <v>1</v>
      </c>
      <c r="G3151" s="86" t="s">
        <v>10103</v>
      </c>
      <c r="H3151" s="86" t="s">
        <v>14</v>
      </c>
      <c r="I3151" s="87">
        <f>VLOOKUP(A3151,'[2]AJUSTE DE VALOR AN_11.5_MED_VIG'!$A$6:$I$6297,9,0)</f>
        <v>0.74822216236358174</v>
      </c>
    </row>
    <row r="3152" s="81" customFormat="1" ht="15" customHeight="1">
      <c r="A3152" s="82">
        <v>90142721</v>
      </c>
      <c r="B3152" s="83">
        <v>20</v>
      </c>
      <c r="C3152" s="84" t="s">
        <v>7799</v>
      </c>
      <c r="D3152" s="84" t="s">
        <v>7801</v>
      </c>
      <c r="E3152" s="84" t="s">
        <v>17</v>
      </c>
      <c r="F3152" s="85">
        <v>1</v>
      </c>
      <c r="G3152" s="86" t="s">
        <v>436</v>
      </c>
      <c r="H3152" s="86" t="s">
        <v>14</v>
      </c>
      <c r="I3152" s="87">
        <f>VLOOKUP(A3152,'[2]AJUSTE DE VALOR AN_11.5_MED_VIG'!$A$6:$I$6297,9,0)</f>
        <v>5.6004557711602896</v>
      </c>
    </row>
    <row r="3153" s="81" customFormat="1" ht="15" customHeight="1">
      <c r="A3153" s="82">
        <v>90303075</v>
      </c>
      <c r="B3153" s="83">
        <v>20</v>
      </c>
      <c r="C3153" s="84" t="s">
        <v>6726</v>
      </c>
      <c r="D3153" s="84" t="s">
        <v>6727</v>
      </c>
      <c r="E3153" s="84" t="s">
        <v>703</v>
      </c>
      <c r="F3153" s="85">
        <v>1</v>
      </c>
      <c r="G3153" s="86" t="s">
        <v>10103</v>
      </c>
      <c r="H3153" s="86" t="s">
        <v>14</v>
      </c>
      <c r="I3153" s="87">
        <f>VLOOKUP(A3153,'[2]AJUSTE DE VALOR AN_11.5_MED_VIG'!$A$6:$I$6297,9,0)</f>
        <v>2.7973013856470987</v>
      </c>
    </row>
    <row r="3154" s="81" customFormat="1" ht="15" customHeight="1">
      <c r="A3154" s="82">
        <v>92401252</v>
      </c>
      <c r="B3154" s="83">
        <v>20</v>
      </c>
      <c r="C3154" s="84" t="s">
        <v>2867</v>
      </c>
      <c r="D3154" s="84" t="s">
        <v>2867</v>
      </c>
      <c r="E3154" s="84" t="s">
        <v>24</v>
      </c>
      <c r="F3154" s="85">
        <v>120</v>
      </c>
      <c r="G3154" s="86" t="s">
        <v>18</v>
      </c>
      <c r="H3154" s="86" t="s">
        <v>19</v>
      </c>
      <c r="I3154" s="87">
        <f>VLOOKUP(A3154,'[2]AJUSTE DE VALOR AN_11.5_MED_VIG'!$A$6:$I$6297,9,0)</f>
        <v>0.12945329004771783</v>
      </c>
    </row>
    <row r="3155" s="81" customFormat="1" ht="15" customHeight="1">
      <c r="A3155" s="82">
        <v>90379047</v>
      </c>
      <c r="B3155" s="83">
        <v>20</v>
      </c>
      <c r="C3155" s="84" t="s">
        <v>1407</v>
      </c>
      <c r="D3155" s="84" t="s">
        <v>1409</v>
      </c>
      <c r="E3155" s="84" t="s">
        <v>455</v>
      </c>
      <c r="F3155" s="85">
        <v>1</v>
      </c>
      <c r="G3155" s="86" t="s">
        <v>10103</v>
      </c>
      <c r="H3155" s="86" t="s">
        <v>14</v>
      </c>
      <c r="I3155" s="87">
        <f>VLOOKUP(A3155,'[2]AJUSTE DE VALOR AN_11.5_MED_VIG'!$A$6:$I$6297,9,0)</f>
        <v>1.5381680611942325</v>
      </c>
    </row>
    <row r="3156" s="81" customFormat="1" ht="15" customHeight="1">
      <c r="A3156" s="82">
        <v>90223519</v>
      </c>
      <c r="B3156" s="83">
        <v>20</v>
      </c>
      <c r="C3156" s="84" t="s">
        <v>8675</v>
      </c>
      <c r="D3156" s="84" t="s">
        <v>8676</v>
      </c>
      <c r="E3156" s="84" t="s">
        <v>953</v>
      </c>
      <c r="F3156" s="85">
        <v>1</v>
      </c>
      <c r="G3156" s="86" t="s">
        <v>10103</v>
      </c>
      <c r="H3156" s="86" t="s">
        <v>14</v>
      </c>
      <c r="I3156" s="87">
        <f>VLOOKUP(A3156,'[2]AJUSTE DE VALOR AN_11.5_MED_VIG'!$A$6:$I$6297,9,0)</f>
        <v>3.4077547350628752</v>
      </c>
    </row>
    <row r="3157" s="81" customFormat="1" ht="15" customHeight="1">
      <c r="A3157" s="82">
        <v>92404332</v>
      </c>
      <c r="B3157" s="83">
        <v>20</v>
      </c>
      <c r="C3157" s="84" t="s">
        <v>7556</v>
      </c>
      <c r="D3157" s="84" t="s">
        <v>7557</v>
      </c>
      <c r="E3157" s="84" t="s">
        <v>737</v>
      </c>
      <c r="F3157" s="85">
        <v>1</v>
      </c>
      <c r="G3157" s="86" t="s">
        <v>10036</v>
      </c>
      <c r="H3157" s="86" t="s">
        <v>14</v>
      </c>
      <c r="I3157" s="87">
        <f>VLOOKUP(A3157,'[2]AJUSTE DE VALOR AN_11.5_MED_VIG'!$A$6:$I$6297,9,0)</f>
        <v>1.4245863298269013</v>
      </c>
    </row>
    <row r="3158" s="81" customFormat="1" ht="15" customHeight="1">
      <c r="A3158" s="82">
        <v>90300475</v>
      </c>
      <c r="B3158" s="83">
        <v>20</v>
      </c>
      <c r="C3158" s="84" t="s">
        <v>8139</v>
      </c>
      <c r="D3158" s="84" t="s">
        <v>8163</v>
      </c>
      <c r="E3158" s="84" t="s">
        <v>31</v>
      </c>
      <c r="F3158" s="85">
        <v>1</v>
      </c>
      <c r="G3158" s="86" t="s">
        <v>10103</v>
      </c>
      <c r="H3158" s="86" t="s">
        <v>14</v>
      </c>
      <c r="I3158" s="87">
        <f>VLOOKUP(A3158,'[2]AJUSTE DE VALOR AN_11.5_MED_VIG'!$A$6:$I$6297,9,0)</f>
        <v>0.71935936418409596</v>
      </c>
    </row>
    <row r="3159" s="81" customFormat="1" ht="15" customHeight="1">
      <c r="A3159" s="82">
        <v>90305175</v>
      </c>
      <c r="B3159" s="83">
        <v>20</v>
      </c>
      <c r="C3159" s="84" t="s">
        <v>568</v>
      </c>
      <c r="D3159" s="84" t="s">
        <v>568</v>
      </c>
      <c r="E3159" s="84" t="s">
        <v>566</v>
      </c>
      <c r="F3159" s="85">
        <v>1</v>
      </c>
      <c r="G3159" s="86" t="s">
        <v>10036</v>
      </c>
      <c r="H3159" s="86" t="s">
        <v>14</v>
      </c>
      <c r="I3159" s="87">
        <f>VLOOKUP(A3159,'[2]AJUSTE DE VALOR AN_11.5_MED_VIG'!$A$6:$I$6297,9,0)</f>
        <v>6.2638785811095845</v>
      </c>
    </row>
    <row r="3160" s="81" customFormat="1" ht="15" customHeight="1">
      <c r="A3160" s="82">
        <v>90153383</v>
      </c>
      <c r="B3160" s="83">
        <v>20</v>
      </c>
      <c r="C3160" s="84" t="s">
        <v>8940</v>
      </c>
      <c r="D3160" s="84" t="s">
        <v>8940</v>
      </c>
      <c r="E3160" s="84" t="s">
        <v>39</v>
      </c>
      <c r="F3160" s="85">
        <v>1</v>
      </c>
      <c r="G3160" s="86" t="s">
        <v>10103</v>
      </c>
      <c r="H3160" s="86" t="s">
        <v>14</v>
      </c>
      <c r="I3160" s="87">
        <f>VLOOKUP(A3160,'[2]AJUSTE DE VALOR AN_11.5_MED_VIG'!$A$6:$I$6297,9,0)</f>
        <v>8.7680107560672553</v>
      </c>
    </row>
    <row r="3161" s="81" customFormat="1" ht="15" customHeight="1">
      <c r="A3161" s="82">
        <v>90135644</v>
      </c>
      <c r="B3161" s="83">
        <v>20</v>
      </c>
      <c r="C3161" s="84" t="s">
        <v>8993</v>
      </c>
      <c r="D3161" s="84" t="s">
        <v>8994</v>
      </c>
      <c r="E3161" s="84" t="s">
        <v>207</v>
      </c>
      <c r="F3161" s="85">
        <v>1</v>
      </c>
      <c r="G3161" s="86" t="s">
        <v>10036</v>
      </c>
      <c r="H3161" s="86" t="s">
        <v>14</v>
      </c>
      <c r="I3161" s="87">
        <f>VLOOKUP(A3161,'[2]AJUSTE DE VALOR AN_11.5_MED_VIG'!$A$6:$I$6297,9,0)</f>
        <v>5.4649707271976062</v>
      </c>
    </row>
    <row r="3162" s="81" customFormat="1" ht="15" customHeight="1">
      <c r="A3162" s="82">
        <v>92388035</v>
      </c>
      <c r="B3162" s="83">
        <v>20</v>
      </c>
      <c r="C3162" s="84" t="s">
        <v>120</v>
      </c>
      <c r="D3162" s="84" t="s">
        <v>121</v>
      </c>
      <c r="E3162" s="84" t="s">
        <v>112</v>
      </c>
      <c r="F3162" s="85">
        <v>15</v>
      </c>
      <c r="G3162" s="86" t="s">
        <v>10077</v>
      </c>
      <c r="H3162" s="86" t="s">
        <v>19</v>
      </c>
      <c r="I3162" s="87">
        <f>VLOOKUP(A3162,'[2]AJUSTE DE VALOR AN_11.5_MED_VIG'!$A$6:$I$6297,9,0)</f>
        <v>0.87408174459354271</v>
      </c>
    </row>
    <row r="3163" s="81" customFormat="1" ht="15" customHeight="1">
      <c r="A3163" s="82">
        <v>92402224</v>
      </c>
      <c r="B3163" s="83">
        <v>20</v>
      </c>
      <c r="C3163" s="84" t="s">
        <v>3487</v>
      </c>
      <c r="D3163" s="84" t="s">
        <v>3487</v>
      </c>
      <c r="E3163" s="84" t="s">
        <v>21</v>
      </c>
      <c r="F3163" s="85">
        <v>1</v>
      </c>
      <c r="G3163" s="86" t="s">
        <v>10103</v>
      </c>
      <c r="H3163" s="86" t="s">
        <v>14</v>
      </c>
      <c r="I3163" s="87">
        <f>VLOOKUP(A3163,'[2]AJUSTE DE VALOR AN_11.5_MED_VIG'!$A$6:$I$6297,9,0)</f>
        <v>0.3099097790331084</v>
      </c>
    </row>
    <row r="3164" s="81" customFormat="1" ht="15" customHeight="1">
      <c r="A3164" s="82">
        <v>92439209</v>
      </c>
      <c r="B3164" s="83">
        <v>20</v>
      </c>
      <c r="C3164" s="84" t="s">
        <v>2451</v>
      </c>
      <c r="D3164" s="84" t="s">
        <v>2454</v>
      </c>
      <c r="E3164" s="84" t="s">
        <v>504</v>
      </c>
      <c r="F3164" s="85">
        <v>1</v>
      </c>
      <c r="G3164" s="86" t="s">
        <v>10036</v>
      </c>
      <c r="H3164" s="86" t="s">
        <v>14</v>
      </c>
      <c r="I3164" s="87">
        <f>VLOOKUP(A3164,'[2]AJUSTE DE VALOR AN_11.5_MED_VIG'!$A$6:$I$6297,9,0)</f>
        <v>7.2823293918761935</v>
      </c>
    </row>
    <row r="3165" s="81" customFormat="1" ht="15" customHeight="1">
      <c r="A3165" s="82">
        <v>92470262</v>
      </c>
      <c r="B3165" s="83">
        <v>20</v>
      </c>
      <c r="C3165" s="84" t="s">
        <v>8840</v>
      </c>
      <c r="D3165" s="84" t="s">
        <v>8841</v>
      </c>
      <c r="E3165" s="84" t="s">
        <v>991</v>
      </c>
      <c r="F3165" s="85">
        <v>1</v>
      </c>
      <c r="G3165" s="86" t="s">
        <v>10103</v>
      </c>
      <c r="H3165" s="86" t="s">
        <v>14</v>
      </c>
      <c r="I3165" s="87">
        <f>VLOOKUP(A3165,'[2]AJUSTE DE VALOR AN_11.5_MED_VIG'!$A$6:$I$6297,9,0)</f>
        <v>1.8127876257790367</v>
      </c>
    </row>
    <row r="3166" s="81" customFormat="1" ht="15" customHeight="1">
      <c r="A3166" s="82">
        <v>90287118</v>
      </c>
      <c r="B3166" s="83">
        <v>20</v>
      </c>
      <c r="C3166" s="84" t="s">
        <v>6992</v>
      </c>
      <c r="D3166" s="84" t="s">
        <v>6992</v>
      </c>
      <c r="E3166" s="84" t="s">
        <v>544</v>
      </c>
      <c r="F3166" s="85">
        <v>1</v>
      </c>
      <c r="G3166" s="86" t="s">
        <v>10036</v>
      </c>
      <c r="H3166" s="86" t="s">
        <v>14</v>
      </c>
      <c r="I3166" s="87">
        <f>VLOOKUP(A3166,'[2]AJUSTE DE VALOR AN_11.5_MED_VIG'!$A$6:$I$6297,9,0)</f>
        <v>10.859644024043961</v>
      </c>
    </row>
    <row r="3167" s="81" customFormat="1" ht="15" customHeight="1">
      <c r="A3167" s="82">
        <v>90274253</v>
      </c>
      <c r="B3167" s="83">
        <v>20</v>
      </c>
      <c r="C3167" s="84" t="s">
        <v>5639</v>
      </c>
      <c r="D3167" s="84" t="s">
        <v>5640</v>
      </c>
      <c r="E3167" s="84" t="s">
        <v>5641</v>
      </c>
      <c r="F3167" s="85">
        <v>10</v>
      </c>
      <c r="G3167" s="86" t="s">
        <v>18</v>
      </c>
      <c r="H3167" s="86" t="s">
        <v>19</v>
      </c>
      <c r="I3167" s="87">
        <f>VLOOKUP(A3167,'[2]AJUSTE DE VALOR AN_11.5_MED_VIG'!$A$6:$I$6297,9,0)</f>
        <v>21.595805213886717</v>
      </c>
    </row>
    <row r="3168" s="81" customFormat="1" ht="15" customHeight="1">
      <c r="A3168" s="82">
        <v>90260090</v>
      </c>
      <c r="B3168" s="83">
        <v>20</v>
      </c>
      <c r="C3168" s="84" t="s">
        <v>905</v>
      </c>
      <c r="D3168" s="84" t="s">
        <v>906</v>
      </c>
      <c r="E3168" s="84" t="s">
        <v>131</v>
      </c>
      <c r="F3168" s="85">
        <v>1</v>
      </c>
      <c r="G3168" s="86" t="s">
        <v>436</v>
      </c>
      <c r="H3168" s="86" t="s">
        <v>14</v>
      </c>
      <c r="I3168" s="87">
        <f>VLOOKUP(A3168,'[2]AJUSTE DE VALOR AN_11.5_MED_VIG'!$A$6:$I$6297,9,0)</f>
        <v>1.5874369515225</v>
      </c>
    </row>
    <row r="3169" s="81" customFormat="1" ht="15" customHeight="1">
      <c r="A3169" s="82">
        <v>90907027</v>
      </c>
      <c r="B3169" s="83">
        <v>20</v>
      </c>
      <c r="C3169" s="84" t="s">
        <v>1653</v>
      </c>
      <c r="D3169" s="84" t="s">
        <v>1654</v>
      </c>
      <c r="E3169" s="84" t="s">
        <v>146</v>
      </c>
      <c r="F3169" s="85">
        <v>1</v>
      </c>
      <c r="G3169" s="86" t="s">
        <v>10103</v>
      </c>
      <c r="H3169" s="86" t="s">
        <v>14</v>
      </c>
      <c r="I3169" s="87">
        <f>VLOOKUP(A3169,'[2]AJUSTE DE VALOR AN_11.5_MED_VIG'!$A$6:$I$6297,9,0)</f>
        <v>1.220551480770083</v>
      </c>
    </row>
    <row r="3170" s="81" customFormat="1" ht="15" customHeight="1">
      <c r="A3170" s="82">
        <v>90126580</v>
      </c>
      <c r="B3170" s="83">
        <v>20</v>
      </c>
      <c r="C3170" s="84" t="s">
        <v>2028</v>
      </c>
      <c r="D3170" s="84" t="s">
        <v>2028</v>
      </c>
      <c r="E3170" s="84" t="s">
        <v>21</v>
      </c>
      <c r="F3170" s="85">
        <v>30</v>
      </c>
      <c r="G3170" s="86" t="s">
        <v>10077</v>
      </c>
      <c r="H3170" s="86" t="s">
        <v>19</v>
      </c>
      <c r="I3170" s="87">
        <f>VLOOKUP(A3170,'[2]AJUSTE DE VALOR AN_11.5_MED_VIG'!$A$6:$I$6297,9,0)</f>
        <v>0.50184291164356754</v>
      </c>
    </row>
    <row r="3171" s="81" customFormat="1" ht="15" customHeight="1">
      <c r="A3171" s="82">
        <v>90288661</v>
      </c>
      <c r="B3171" s="83">
        <v>20</v>
      </c>
      <c r="C3171" s="84" t="s">
        <v>9555</v>
      </c>
      <c r="D3171" s="84" t="s">
        <v>9556</v>
      </c>
      <c r="E3171" s="84" t="s">
        <v>603</v>
      </c>
      <c r="F3171" s="85">
        <v>1</v>
      </c>
      <c r="G3171" s="86" t="s">
        <v>158</v>
      </c>
      <c r="H3171" s="86" t="s">
        <v>14</v>
      </c>
      <c r="I3171" s="87">
        <f>VLOOKUP(A3171,'[2]AJUSTE DE VALOR AN_11.5_MED_VIG'!$A$6:$I$6297,9,0)</f>
        <v>0.12562471586536084</v>
      </c>
    </row>
    <row r="3172" s="81" customFormat="1" ht="15" customHeight="1">
      <c r="A3172" s="82">
        <v>90876482</v>
      </c>
      <c r="B3172" s="83">
        <v>20</v>
      </c>
      <c r="C3172" s="84" t="s">
        <v>4091</v>
      </c>
      <c r="D3172" s="84" t="s">
        <v>4091</v>
      </c>
      <c r="E3172" s="84" t="s">
        <v>4092</v>
      </c>
      <c r="F3172" s="85">
        <v>1</v>
      </c>
      <c r="G3172" s="86" t="s">
        <v>485</v>
      </c>
      <c r="H3172" s="86" t="s">
        <v>14</v>
      </c>
      <c r="I3172" s="87">
        <f>VLOOKUP(A3172,'[2]AJUSTE DE VALOR AN_11.5_MED_VIG'!$A$6:$I$6297,9,0)</f>
        <v>21.106093842970072</v>
      </c>
    </row>
    <row r="3173" s="81" customFormat="1" ht="15" customHeight="1">
      <c r="A3173" s="82">
        <v>92409911</v>
      </c>
      <c r="B3173" s="83">
        <v>20</v>
      </c>
      <c r="C3173" s="84" t="s">
        <v>2438</v>
      </c>
      <c r="D3173" s="84" t="s">
        <v>2439</v>
      </c>
      <c r="E3173" s="84" t="s">
        <v>504</v>
      </c>
      <c r="F3173" s="85">
        <v>1</v>
      </c>
      <c r="G3173" s="86" t="s">
        <v>10036</v>
      </c>
      <c r="H3173" s="86" t="s">
        <v>14</v>
      </c>
      <c r="I3173" s="87">
        <f>VLOOKUP(A3173,'[2]AJUSTE DE VALOR AN_11.5_MED_VIG'!$A$6:$I$6297,9,0)</f>
        <v>7.0116661682919093</v>
      </c>
    </row>
    <row r="3174" s="81" customFormat="1" ht="15" customHeight="1">
      <c r="A3174" s="82">
        <v>92471218</v>
      </c>
      <c r="B3174" s="83">
        <v>20</v>
      </c>
      <c r="C3174" s="84" t="s">
        <v>4517</v>
      </c>
      <c r="D3174" s="84" t="s">
        <v>4518</v>
      </c>
      <c r="E3174" s="84" t="s">
        <v>633</v>
      </c>
      <c r="F3174" s="85">
        <v>300</v>
      </c>
      <c r="G3174" s="86" t="s">
        <v>10116</v>
      </c>
      <c r="H3174" s="86" t="s">
        <v>19</v>
      </c>
      <c r="I3174" s="87">
        <f>VLOOKUP(A3174,'[2]AJUSTE DE VALOR AN_11.5_MED_VIG'!$A$6:$I$6297,9,0)</f>
        <v>6.2830110601067191e-002</v>
      </c>
    </row>
    <row r="3175" s="81" customFormat="1" ht="15" customHeight="1">
      <c r="A3175" s="82">
        <v>90233697</v>
      </c>
      <c r="B3175" s="83">
        <v>20</v>
      </c>
      <c r="C3175" s="84" t="s">
        <v>9100</v>
      </c>
      <c r="D3175" s="84" t="s">
        <v>9101</v>
      </c>
      <c r="E3175" s="84" t="s">
        <v>169</v>
      </c>
      <c r="F3175" s="85">
        <v>1</v>
      </c>
      <c r="G3175" s="86" t="s">
        <v>10103</v>
      </c>
      <c r="H3175" s="86" t="s">
        <v>14</v>
      </c>
      <c r="I3175" s="87">
        <f>VLOOKUP(A3175,'[2]AJUSTE DE VALOR AN_11.5_MED_VIG'!$A$6:$I$6297,9,0)</f>
        <v>1.6108465315626717</v>
      </c>
    </row>
    <row r="3176" s="81" customFormat="1" ht="15" customHeight="1">
      <c r="A3176" s="82">
        <v>90239814</v>
      </c>
      <c r="B3176" s="83">
        <v>20</v>
      </c>
      <c r="C3176" s="84" t="s">
        <v>7056</v>
      </c>
      <c r="D3176" s="84" t="s">
        <v>7057</v>
      </c>
      <c r="E3176" s="84" t="s">
        <v>29</v>
      </c>
      <c r="F3176" s="85">
        <v>1</v>
      </c>
      <c r="G3176" s="86" t="s">
        <v>10103</v>
      </c>
      <c r="H3176" s="86" t="s">
        <v>14</v>
      </c>
      <c r="I3176" s="87">
        <f>VLOOKUP(A3176,'[2]AJUSTE DE VALOR AN_11.5_MED_VIG'!$A$6:$I$6297,9,0)</f>
        <v>2.9835907856297958</v>
      </c>
    </row>
    <row r="3177" s="81" customFormat="1" ht="15" customHeight="1">
      <c r="A3177" s="82">
        <v>90249089</v>
      </c>
      <c r="B3177" s="83">
        <v>20</v>
      </c>
      <c r="C3177" s="84" t="s">
        <v>8952</v>
      </c>
      <c r="D3177" s="84" t="s">
        <v>8955</v>
      </c>
      <c r="E3177" s="84" t="s">
        <v>247</v>
      </c>
      <c r="F3177" s="85">
        <v>1</v>
      </c>
      <c r="G3177" s="86" t="s">
        <v>10036</v>
      </c>
      <c r="H3177" s="86" t="s">
        <v>14</v>
      </c>
      <c r="I3177" s="87">
        <f>VLOOKUP(A3177,'[2]AJUSTE DE VALOR AN_11.5_MED_VIG'!$A$6:$I$6297,9,0)</f>
        <v>8.3494160928228496</v>
      </c>
    </row>
    <row r="3178" s="81" customFormat="1" ht="15" customHeight="1">
      <c r="A3178" s="82">
        <v>90595033</v>
      </c>
      <c r="B3178" s="83">
        <v>20</v>
      </c>
      <c r="C3178" s="84" t="s">
        <v>1597</v>
      </c>
      <c r="D3178" s="84" t="s">
        <v>1598</v>
      </c>
      <c r="E3178" s="84" t="s">
        <v>146</v>
      </c>
      <c r="F3178" s="85">
        <v>100</v>
      </c>
      <c r="G3178" s="86" t="s">
        <v>18</v>
      </c>
      <c r="H3178" s="86" t="s">
        <v>19</v>
      </c>
      <c r="I3178" s="87">
        <f>VLOOKUP(A3178,'[2]AJUSTE DE VALOR AN_11.5_MED_VIG'!$A$6:$I$6297,9,0)</f>
        <v>0.1941118017610253</v>
      </c>
    </row>
    <row r="3179" s="81" customFormat="1" ht="15" customHeight="1">
      <c r="A3179" s="82">
        <v>90286642</v>
      </c>
      <c r="B3179" s="83">
        <v>20</v>
      </c>
      <c r="C3179" s="84" t="s">
        <v>5825</v>
      </c>
      <c r="D3179" s="84" t="s">
        <v>5826</v>
      </c>
      <c r="E3179" s="84" t="s">
        <v>561</v>
      </c>
      <c r="F3179" s="85">
        <v>1</v>
      </c>
      <c r="G3179" s="86" t="s">
        <v>10036</v>
      </c>
      <c r="H3179" s="86" t="s">
        <v>14</v>
      </c>
      <c r="I3179" s="87">
        <f>VLOOKUP(A3179,'[2]AJUSTE DE VALOR AN_11.5_MED_VIG'!$A$6:$I$6297,9,0)</f>
        <v>5.9373361230093682</v>
      </c>
    </row>
    <row r="3180" s="81" customFormat="1" ht="15" customHeight="1">
      <c r="A3180" s="82">
        <v>92261620</v>
      </c>
      <c r="B3180" s="83">
        <v>20</v>
      </c>
      <c r="C3180" s="84" t="s">
        <v>7159</v>
      </c>
      <c r="D3180" s="84" t="s">
        <v>7160</v>
      </c>
      <c r="E3180" s="84" t="s">
        <v>157</v>
      </c>
      <c r="F3180" s="85">
        <v>200</v>
      </c>
      <c r="G3180" s="86" t="s">
        <v>10116</v>
      </c>
      <c r="H3180" s="86" t="s">
        <v>19</v>
      </c>
      <c r="I3180" s="87">
        <f>VLOOKUP(A3180,'[2]AJUSTE DE VALOR AN_11.5_MED_VIG'!$A$6:$I$6297,9,0)</f>
        <v>4.7111816613772471e-002</v>
      </c>
    </row>
    <row r="3181" s="81" customFormat="1" ht="15" customHeight="1">
      <c r="A3181" s="82">
        <v>90351010</v>
      </c>
      <c r="B3181" s="83">
        <v>20</v>
      </c>
      <c r="C3181" s="84" t="s">
        <v>9639</v>
      </c>
      <c r="D3181" s="84" t="s">
        <v>9640</v>
      </c>
      <c r="E3181" s="84" t="s">
        <v>139</v>
      </c>
      <c r="F3181" s="85">
        <v>30</v>
      </c>
      <c r="G3181" s="86" t="s">
        <v>10077</v>
      </c>
      <c r="H3181" s="86" t="s">
        <v>19</v>
      </c>
      <c r="I3181" s="87">
        <f>VLOOKUP(A3181,'[2]AJUSTE DE VALOR AN_11.5_MED_VIG'!$A$6:$I$6297,9,0)</f>
        <v>1.3809476277531763</v>
      </c>
    </row>
    <row r="3182" s="81" customFormat="1" ht="15" customHeight="1">
      <c r="A3182" s="82">
        <v>90249674</v>
      </c>
      <c r="B3182" s="83">
        <v>20</v>
      </c>
      <c r="C3182" s="84" t="s">
        <v>8851</v>
      </c>
      <c r="D3182" s="84" t="s">
        <v>8828</v>
      </c>
      <c r="E3182" s="84" t="s">
        <v>131</v>
      </c>
      <c r="F3182" s="85">
        <v>1</v>
      </c>
      <c r="G3182" s="86" t="s">
        <v>10103</v>
      </c>
      <c r="H3182" s="86" t="s">
        <v>14</v>
      </c>
      <c r="I3182" s="87">
        <f>VLOOKUP(A3182,'[2]AJUSTE DE VALOR AN_11.5_MED_VIG'!$A$6:$I$6297,9,0)</f>
        <v>3.1727811984134493</v>
      </c>
    </row>
    <row r="3183" s="81" customFormat="1" ht="15" customHeight="1">
      <c r="A3183" s="82">
        <v>90148398</v>
      </c>
      <c r="B3183" s="83">
        <v>20</v>
      </c>
      <c r="C3183" s="84" t="s">
        <v>3706</v>
      </c>
      <c r="D3183" s="84" t="s">
        <v>3707</v>
      </c>
      <c r="E3183" s="84" t="s">
        <v>17</v>
      </c>
      <c r="F3183" s="85">
        <v>1</v>
      </c>
      <c r="G3183" s="86" t="s">
        <v>64</v>
      </c>
      <c r="H3183" s="86" t="s">
        <v>14</v>
      </c>
      <c r="I3183" s="87">
        <f>VLOOKUP(A3183,'[2]AJUSTE DE VALOR AN_11.5_MED_VIG'!$A$6:$I$6297,9,0)</f>
        <v>0.95794027114670688</v>
      </c>
    </row>
    <row r="3184" s="81" customFormat="1" ht="15" customHeight="1">
      <c r="A3184" s="82">
        <v>90128575</v>
      </c>
      <c r="B3184" s="83">
        <v>20</v>
      </c>
      <c r="C3184" s="84" t="s">
        <v>7371</v>
      </c>
      <c r="D3184" s="84" t="s">
        <v>7371</v>
      </c>
      <c r="E3184" s="84" t="s">
        <v>21</v>
      </c>
      <c r="F3184" s="85">
        <v>1</v>
      </c>
      <c r="G3184" s="86" t="s">
        <v>10103</v>
      </c>
      <c r="H3184" s="86" t="s">
        <v>14</v>
      </c>
      <c r="I3184" s="87">
        <f>VLOOKUP(A3184,'[2]AJUSTE DE VALOR AN_11.5_MED_VIG'!$A$6:$I$6297,9,0)</f>
        <v>0.64322324873629388</v>
      </c>
    </row>
    <row r="3185" s="81" customFormat="1" ht="15" customHeight="1">
      <c r="A3185" s="82">
        <v>90286839</v>
      </c>
      <c r="B3185" s="83">
        <v>20</v>
      </c>
      <c r="C3185" s="84" t="s">
        <v>5866</v>
      </c>
      <c r="D3185" s="84" t="s">
        <v>5867</v>
      </c>
      <c r="E3185" s="84" t="s">
        <v>544</v>
      </c>
      <c r="F3185" s="85">
        <v>1</v>
      </c>
      <c r="G3185" s="86" t="s">
        <v>10036</v>
      </c>
      <c r="H3185" s="86" t="s">
        <v>14</v>
      </c>
      <c r="I3185" s="87">
        <f>VLOOKUP(A3185,'[2]AJUSTE DE VALOR AN_11.5_MED_VIG'!$A$6:$I$6297,9,0)</f>
        <v>6.8590094127540731</v>
      </c>
    </row>
    <row r="3186" s="81" customFormat="1" ht="15" customHeight="1">
      <c r="A3186" s="82">
        <v>92419003</v>
      </c>
      <c r="B3186" s="83">
        <v>20</v>
      </c>
      <c r="C3186" s="84" t="s">
        <v>8294</v>
      </c>
      <c r="D3186" s="84" t="s">
        <v>8295</v>
      </c>
      <c r="E3186" s="84" t="s">
        <v>36</v>
      </c>
      <c r="F3186" s="85">
        <v>1</v>
      </c>
      <c r="G3186" s="86" t="s">
        <v>64</v>
      </c>
      <c r="H3186" s="86" t="s">
        <v>14</v>
      </c>
      <c r="I3186" s="87">
        <f>VLOOKUP(A3186,'[2]AJUSTE DE VALOR AN_11.5_MED_VIG'!$A$6:$I$6297,9,0)</f>
        <v>2.4184065861736537</v>
      </c>
    </row>
    <row r="3187" s="81" customFormat="1" ht="15" customHeight="1">
      <c r="A3187" s="82">
        <v>90311639</v>
      </c>
      <c r="B3187" s="83">
        <v>20</v>
      </c>
      <c r="C3187" s="84" t="s">
        <v>595</v>
      </c>
      <c r="D3187" s="84" t="s">
        <v>595</v>
      </c>
      <c r="E3187" s="84" t="s">
        <v>26</v>
      </c>
      <c r="F3187" s="85">
        <v>1</v>
      </c>
      <c r="G3187" s="86" t="s">
        <v>10133</v>
      </c>
      <c r="H3187" s="86" t="s">
        <v>14</v>
      </c>
      <c r="I3187" s="87">
        <f>VLOOKUP(A3187,'[2]AJUSTE DE VALOR AN_11.5_MED_VIG'!$A$6:$I$6297,9,0)</f>
        <v>2.5673967363044699</v>
      </c>
    </row>
    <row r="3188" s="81" customFormat="1" ht="15" customHeight="1">
      <c r="A3188" s="82">
        <v>90020979</v>
      </c>
      <c r="B3188" s="83">
        <v>20</v>
      </c>
      <c r="C3188" s="84" t="s">
        <v>7430</v>
      </c>
      <c r="D3188" s="84" t="s">
        <v>7430</v>
      </c>
      <c r="E3188" s="84" t="s">
        <v>378</v>
      </c>
      <c r="F3188" s="85">
        <v>1</v>
      </c>
      <c r="G3188" s="86" t="s">
        <v>7431</v>
      </c>
      <c r="H3188" s="86" t="s">
        <v>14</v>
      </c>
      <c r="I3188" s="87">
        <f>VLOOKUP(A3188,'[2]AJUSTE DE VALOR AN_11.5_MED_VIG'!$A$6:$I$6297,9,0)</f>
        <v>0.8704050132843999</v>
      </c>
    </row>
    <row r="3189" s="81" customFormat="1" ht="15" customHeight="1">
      <c r="A3189" s="82">
        <v>92421881</v>
      </c>
      <c r="B3189" s="83">
        <v>20</v>
      </c>
      <c r="C3189" s="84" t="s">
        <v>8512</v>
      </c>
      <c r="D3189" s="84" t="s">
        <v>8513</v>
      </c>
      <c r="E3189" s="84" t="s">
        <v>613</v>
      </c>
      <c r="F3189" s="85">
        <v>50</v>
      </c>
      <c r="G3189" s="86" t="s">
        <v>18</v>
      </c>
      <c r="H3189" s="86" t="s">
        <v>19</v>
      </c>
      <c r="I3189" s="87">
        <f>VLOOKUP(A3189,'[2]AJUSTE DE VALOR AN_11.5_MED_VIG'!$A$6:$I$6297,9,0)</f>
        <v>1.0207560266317368</v>
      </c>
    </row>
    <row r="3190" s="81" customFormat="1" ht="15" customHeight="1">
      <c r="A3190" s="82">
        <v>92368166</v>
      </c>
      <c r="B3190" s="83">
        <v>20</v>
      </c>
      <c r="C3190" s="84" t="s">
        <v>9417</v>
      </c>
      <c r="D3190" s="84" t="s">
        <v>9418</v>
      </c>
      <c r="E3190" s="84" t="s">
        <v>154</v>
      </c>
      <c r="F3190" s="85">
        <v>100</v>
      </c>
      <c r="G3190" s="86" t="s">
        <v>10116</v>
      </c>
      <c r="H3190" s="86" t="s">
        <v>19</v>
      </c>
      <c r="I3190" s="87">
        <f>VLOOKUP(A3190,'[2]AJUSTE DE VALOR AN_11.5_MED_VIG'!$A$6:$I$6297,9,0)</f>
        <v>0.7015554598752799</v>
      </c>
    </row>
    <row r="3191" s="81" customFormat="1" ht="15" customHeight="1">
      <c r="A3191" s="82">
        <v>90216300</v>
      </c>
      <c r="B3191" s="83">
        <v>20</v>
      </c>
      <c r="C3191" s="84" t="s">
        <v>4289</v>
      </c>
      <c r="D3191" s="84" t="s">
        <v>4290</v>
      </c>
      <c r="E3191" s="84" t="s">
        <v>2824</v>
      </c>
      <c r="F3191" s="85">
        <v>1</v>
      </c>
      <c r="G3191" s="86" t="s">
        <v>10103</v>
      </c>
      <c r="H3191" s="86" t="s">
        <v>14</v>
      </c>
      <c r="I3191" s="87">
        <f>VLOOKUP(A3191,'[2]AJUSTE DE VALOR AN_11.5_MED_VIG'!$A$6:$I$6297,9,0)</f>
        <v>0.59674967710778459</v>
      </c>
    </row>
    <row r="3192" s="81" customFormat="1" ht="15" customHeight="1">
      <c r="A3192" s="82">
        <v>92456359</v>
      </c>
      <c r="B3192" s="83">
        <v>20</v>
      </c>
      <c r="C3192" s="84" t="s">
        <v>4006</v>
      </c>
      <c r="D3192" s="84" t="s">
        <v>4006</v>
      </c>
      <c r="E3192" s="84" t="s">
        <v>17</v>
      </c>
      <c r="F3192" s="85">
        <v>1</v>
      </c>
      <c r="G3192" s="86" t="s">
        <v>10103</v>
      </c>
      <c r="H3192" s="86" t="s">
        <v>14</v>
      </c>
      <c r="I3192" s="87">
        <f>VLOOKUP(A3192,'[2]AJUSTE DE VALOR AN_11.5_MED_VIG'!$A$6:$I$6297,9,0)</f>
        <v>0.32960866793697818</v>
      </c>
    </row>
    <row r="3193" s="81" customFormat="1" ht="15" customHeight="1">
      <c r="A3193" s="82">
        <v>90257286</v>
      </c>
      <c r="B3193" s="83">
        <v>20</v>
      </c>
      <c r="C3193" s="84" t="s">
        <v>6905</v>
      </c>
      <c r="D3193" s="84" t="s">
        <v>6905</v>
      </c>
      <c r="E3193" s="84" t="s">
        <v>244</v>
      </c>
      <c r="F3193" s="85">
        <v>1</v>
      </c>
      <c r="G3193" s="86" t="s">
        <v>10103</v>
      </c>
      <c r="H3193" s="86" t="s">
        <v>14</v>
      </c>
      <c r="I3193" s="87">
        <f>VLOOKUP(A3193,'[2]AJUSTE DE VALOR AN_11.5_MED_VIG'!$A$6:$I$6297,9,0)</f>
        <v>0.94102053374584982</v>
      </c>
    </row>
    <row r="3194" s="81" customFormat="1" ht="15" customHeight="1">
      <c r="A3194" s="82">
        <v>92250335</v>
      </c>
      <c r="B3194" s="82">
        <v>20</v>
      </c>
      <c r="C3194" s="99" t="s">
        <v>9847</v>
      </c>
      <c r="D3194" s="84" t="s">
        <v>9848</v>
      </c>
      <c r="E3194" s="84" t="s">
        <v>157</v>
      </c>
      <c r="F3194" s="85">
        <v>1</v>
      </c>
      <c r="G3194" s="85" t="s">
        <v>158</v>
      </c>
      <c r="H3194" s="86" t="s">
        <v>14</v>
      </c>
      <c r="I3194" s="87">
        <f>VLOOKUP(A3194,'[2]AJUSTE DE VALOR AN_11.5_MED_VIG'!$A$6:$I$6297,9,0)</f>
        <v>0.32978271629640737</v>
      </c>
    </row>
    <row r="3195" s="81" customFormat="1" ht="15" customHeight="1">
      <c r="A3195" s="82">
        <v>90125150</v>
      </c>
      <c r="B3195" s="83">
        <v>20</v>
      </c>
      <c r="C3195" s="84" t="s">
        <v>3722</v>
      </c>
      <c r="D3195" s="84" t="s">
        <v>3718</v>
      </c>
      <c r="E3195" s="84" t="s">
        <v>50</v>
      </c>
      <c r="F3195" s="85">
        <v>1</v>
      </c>
      <c r="G3195" s="86" t="s">
        <v>10103</v>
      </c>
      <c r="H3195" s="86" t="s">
        <v>14</v>
      </c>
      <c r="I3195" s="87">
        <f>VLOOKUP(A3195,'[2]AJUSTE DE VALOR AN_11.5_MED_VIG'!$A$6:$I$6297,9,0)</f>
        <v>0.19426177224912292</v>
      </c>
    </row>
    <row r="3196" s="81" customFormat="1" ht="15" customHeight="1">
      <c r="A3196" s="82">
        <v>92456871</v>
      </c>
      <c r="B3196" s="83">
        <v>20</v>
      </c>
      <c r="C3196" s="84" t="s">
        <v>6572</v>
      </c>
      <c r="D3196" s="84" t="s">
        <v>6572</v>
      </c>
      <c r="E3196" s="84" t="s">
        <v>39</v>
      </c>
      <c r="F3196" s="85">
        <v>1</v>
      </c>
      <c r="G3196" s="86" t="s">
        <v>10103</v>
      </c>
      <c r="H3196" s="86" t="s">
        <v>14</v>
      </c>
      <c r="I3196" s="87">
        <f>VLOOKUP(A3196,'[2]AJUSTE DE VALOR AN_11.5_MED_VIG'!$A$6:$I$6297,9,0)</f>
        <v>10.03219919042682</v>
      </c>
    </row>
    <row r="3197" s="81" customFormat="1" ht="15" customHeight="1">
      <c r="A3197" s="82">
        <v>90248651</v>
      </c>
      <c r="B3197" s="83">
        <v>20</v>
      </c>
      <c r="C3197" s="84" t="s">
        <v>2218</v>
      </c>
      <c r="D3197" s="84" t="s">
        <v>2221</v>
      </c>
      <c r="E3197" s="84" t="s">
        <v>1182</v>
      </c>
      <c r="F3197" s="85">
        <v>1</v>
      </c>
      <c r="G3197" s="86" t="s">
        <v>10103</v>
      </c>
      <c r="H3197" s="86" t="s">
        <v>14</v>
      </c>
      <c r="I3197" s="87">
        <f>VLOOKUP(A3197,'[2]AJUSTE DE VALOR AN_11.5_MED_VIG'!$A$6:$I$6297,9,0)</f>
        <v>1.8220868873815388</v>
      </c>
    </row>
    <row r="3198" s="81" customFormat="1" ht="15" customHeight="1">
      <c r="A3198" s="82">
        <v>90272382</v>
      </c>
      <c r="B3198" s="83">
        <v>20</v>
      </c>
      <c r="C3198" s="84" t="s">
        <v>680</v>
      </c>
      <c r="D3198" s="84" t="s">
        <v>680</v>
      </c>
      <c r="E3198" s="84" t="s">
        <v>24</v>
      </c>
      <c r="F3198" s="85">
        <v>1</v>
      </c>
      <c r="G3198" s="86" t="s">
        <v>10103</v>
      </c>
      <c r="H3198" s="86" t="s">
        <v>14</v>
      </c>
      <c r="I3198" s="87">
        <f>VLOOKUP(A3198,'[2]AJUSTE DE VALOR AN_11.5_MED_VIG'!$A$6:$I$6297,9,0)</f>
        <v>0.42088696455717878</v>
      </c>
    </row>
    <row r="3199" s="81" customFormat="1" ht="15" customHeight="1">
      <c r="A3199" s="82">
        <v>92434100</v>
      </c>
      <c r="B3199" s="83">
        <v>20</v>
      </c>
      <c r="C3199" s="84" t="s">
        <v>432</v>
      </c>
      <c r="D3199" s="84" t="s">
        <v>433</v>
      </c>
      <c r="E3199" s="84" t="s">
        <v>190</v>
      </c>
      <c r="F3199" s="85">
        <v>1</v>
      </c>
      <c r="G3199" s="86" t="s">
        <v>10103</v>
      </c>
      <c r="H3199" s="86" t="s">
        <v>14</v>
      </c>
      <c r="I3199" s="87">
        <f>VLOOKUP(A3199,'[2]AJUSTE DE VALOR AN_11.5_MED_VIG'!$A$6:$I$6297,9,0)</f>
        <v>1.2877194348320207</v>
      </c>
    </row>
    <row r="3200" s="81" customFormat="1" ht="15" customHeight="1">
      <c r="A3200" s="82">
        <v>90125436</v>
      </c>
      <c r="B3200" s="83">
        <v>20</v>
      </c>
      <c r="C3200" s="84" t="s">
        <v>1582</v>
      </c>
      <c r="D3200" s="84" t="s">
        <v>1584</v>
      </c>
      <c r="E3200" s="84" t="s">
        <v>50</v>
      </c>
      <c r="F3200" s="85">
        <v>1</v>
      </c>
      <c r="G3200" s="86" t="s">
        <v>10103</v>
      </c>
      <c r="H3200" s="86" t="s">
        <v>14</v>
      </c>
      <c r="I3200" s="87">
        <f>VLOOKUP(A3200,'[2]AJUSTE DE VALOR AN_11.5_MED_VIG'!$A$6:$I$6297,9,0)</f>
        <v>1.2092032930868268</v>
      </c>
    </row>
    <row r="3201" s="81" customFormat="1" ht="15" customHeight="1">
      <c r="A3201" s="82">
        <v>90241398</v>
      </c>
      <c r="B3201" s="83">
        <v>20</v>
      </c>
      <c r="C3201" s="84" t="s">
        <v>1826</v>
      </c>
      <c r="D3201" s="84" t="s">
        <v>1828</v>
      </c>
      <c r="E3201" s="84" t="s">
        <v>528</v>
      </c>
      <c r="F3201" s="85">
        <v>1</v>
      </c>
      <c r="G3201" s="86" t="s">
        <v>436</v>
      </c>
      <c r="H3201" s="86" t="s">
        <v>14</v>
      </c>
      <c r="I3201" s="87">
        <f>VLOOKUP(A3201,'[2]AJUSTE DE VALOR AN_11.5_MED_VIG'!$A$6:$I$6297,9,0)</f>
        <v>3.6181342396372362</v>
      </c>
    </row>
    <row r="3202" s="81" customFormat="1" ht="15" customHeight="1">
      <c r="A3202" s="82">
        <v>90124120</v>
      </c>
      <c r="B3202" s="83">
        <v>20</v>
      </c>
      <c r="C3202" s="84" t="s">
        <v>7614</v>
      </c>
      <c r="D3202" s="84" t="s">
        <v>7617</v>
      </c>
      <c r="E3202" s="84" t="s">
        <v>50</v>
      </c>
      <c r="F3202" s="85">
        <v>1</v>
      </c>
      <c r="G3202" s="86" t="s">
        <v>10103</v>
      </c>
      <c r="H3202" s="86" t="s">
        <v>14</v>
      </c>
      <c r="I3202" s="87">
        <f>VLOOKUP(A3202,'[2]AJUSTE DE VALOR AN_11.5_MED_VIG'!$A$6:$I$6297,9,0)</f>
        <v>2.6469710879364294</v>
      </c>
    </row>
    <row r="3203" s="81" customFormat="1" ht="15" customHeight="1">
      <c r="A3203" s="82">
        <v>90143523</v>
      </c>
      <c r="B3203" s="83">
        <v>20</v>
      </c>
      <c r="C3203" s="84" t="s">
        <v>3735</v>
      </c>
      <c r="D3203" s="84" t="s">
        <v>3735</v>
      </c>
      <c r="E3203" s="84" t="s">
        <v>17</v>
      </c>
      <c r="F3203" s="85">
        <v>1</v>
      </c>
      <c r="G3203" s="86" t="s">
        <v>10103</v>
      </c>
      <c r="H3203" s="86" t="s">
        <v>14</v>
      </c>
      <c r="I3203" s="87">
        <f>VLOOKUP(A3203,'[2]AJUSTE DE VALOR AN_11.5_MED_VIG'!$A$6:$I$6297,9,0)</f>
        <v>1.2377633789603504</v>
      </c>
    </row>
    <row r="3204" s="81" customFormat="1" ht="15" customHeight="1">
      <c r="A3204" s="82">
        <v>90125266</v>
      </c>
      <c r="B3204" s="83">
        <v>20</v>
      </c>
      <c r="C3204" s="84" t="s">
        <v>9273</v>
      </c>
      <c r="D3204" s="84" t="s">
        <v>9274</v>
      </c>
      <c r="E3204" s="84" t="s">
        <v>50</v>
      </c>
      <c r="F3204" s="85">
        <v>1</v>
      </c>
      <c r="G3204" s="86" t="s">
        <v>18</v>
      </c>
      <c r="H3204" s="86" t="s">
        <v>14</v>
      </c>
      <c r="I3204" s="87">
        <f>VLOOKUP(A3204,'[2]AJUSTE DE VALOR AN_11.5_MED_VIG'!$A$6:$I$6297,9,0)</f>
        <v>4.5834707021202243</v>
      </c>
    </row>
    <row r="3205" s="81" customFormat="1" ht="15" customHeight="1">
      <c r="A3205" s="82">
        <v>90235991</v>
      </c>
      <c r="B3205" s="83">
        <v>20</v>
      </c>
      <c r="C3205" s="84" t="s">
        <v>1857</v>
      </c>
      <c r="D3205" s="84" t="s">
        <v>1857</v>
      </c>
      <c r="E3205" s="84" t="s">
        <v>836</v>
      </c>
      <c r="F3205" s="85">
        <v>1</v>
      </c>
      <c r="G3205" s="86" t="s">
        <v>13</v>
      </c>
      <c r="H3205" s="86" t="s">
        <v>14</v>
      </c>
      <c r="I3205" s="87">
        <f>VLOOKUP(A3205,'[2]AJUSTE DE VALOR AN_11.5_MED_VIG'!$A$6:$I$6297,9,0)</f>
        <v>5.6341745665357754</v>
      </c>
    </row>
    <row r="3206" s="81" customFormat="1" ht="15" customHeight="1">
      <c r="A3206" s="82">
        <v>90248376</v>
      </c>
      <c r="B3206" s="83">
        <v>20</v>
      </c>
      <c r="C3206" s="100" t="s">
        <v>7476</v>
      </c>
      <c r="D3206" s="119" t="s">
        <v>7493</v>
      </c>
      <c r="E3206" s="100" t="s">
        <v>5231</v>
      </c>
      <c r="F3206" s="85">
        <v>1</v>
      </c>
      <c r="G3206" s="86" t="s">
        <v>10103</v>
      </c>
      <c r="H3206" s="86" t="s">
        <v>14</v>
      </c>
      <c r="I3206" s="87">
        <f>VLOOKUP(A3206,'[2]AJUSTE DE VALOR AN_11.5_MED_VIG'!$A$6:$I$6297,9,0)</f>
        <v>1.8773760184559856</v>
      </c>
    </row>
    <row r="3207" s="81" customFormat="1" ht="15" customHeight="1">
      <c r="A3207" s="82">
        <v>92381146</v>
      </c>
      <c r="B3207" s="83">
        <v>20</v>
      </c>
      <c r="C3207" s="84" t="s">
        <v>4643</v>
      </c>
      <c r="D3207" s="84" t="s">
        <v>4644</v>
      </c>
      <c r="E3207" s="84" t="s">
        <v>720</v>
      </c>
      <c r="F3207" s="85">
        <v>20</v>
      </c>
      <c r="G3207" s="86" t="s">
        <v>18</v>
      </c>
      <c r="H3207" s="86" t="s">
        <v>19</v>
      </c>
      <c r="I3207" s="87">
        <f>VLOOKUP(A3207,'[2]AJUSTE DE VALOR AN_11.5_MED_VIG'!$A$6:$I$6297,9,0)</f>
        <v>0.6666465919065514</v>
      </c>
    </row>
    <row r="3208" s="81" customFormat="1" ht="15" customHeight="1">
      <c r="A3208" s="82">
        <v>90270185</v>
      </c>
      <c r="B3208" s="83">
        <v>20</v>
      </c>
      <c r="C3208" s="84" t="s">
        <v>4298</v>
      </c>
      <c r="D3208" s="84" t="s">
        <v>4299</v>
      </c>
      <c r="E3208" s="84" t="s">
        <v>603</v>
      </c>
      <c r="F3208" s="85">
        <v>1</v>
      </c>
      <c r="G3208" s="86" t="s">
        <v>10103</v>
      </c>
      <c r="H3208" s="86" t="s">
        <v>14</v>
      </c>
      <c r="I3208" s="87">
        <f>VLOOKUP(A3208,'[2]AJUSTE DE VALOR AN_11.5_MED_VIG'!$A$6:$I$6297,9,0)</f>
        <v>0.11331936714532172</v>
      </c>
    </row>
    <row r="3209" s="81" customFormat="1" ht="15" customHeight="1">
      <c r="A3209" s="82">
        <v>90137116</v>
      </c>
      <c r="B3209" s="83">
        <v>20</v>
      </c>
      <c r="C3209" s="84" t="s">
        <v>4924</v>
      </c>
      <c r="D3209" s="84" t="s">
        <v>4925</v>
      </c>
      <c r="E3209" s="84" t="s">
        <v>1356</v>
      </c>
      <c r="F3209" s="85">
        <v>30</v>
      </c>
      <c r="G3209" s="86" t="s">
        <v>10077</v>
      </c>
      <c r="H3209" s="86" t="s">
        <v>19</v>
      </c>
      <c r="I3209" s="87">
        <f>VLOOKUP(A3209,'[2]AJUSTE DE VALOR AN_11.5_MED_VIG'!$A$6:$I$6297,9,0)</f>
        <v>0.55746333827164141</v>
      </c>
    </row>
    <row r="3210" s="81" customFormat="1" ht="15" customHeight="1">
      <c r="A3210" s="82">
        <v>92438784</v>
      </c>
      <c r="B3210" s="83">
        <v>20</v>
      </c>
      <c r="C3210" s="84" t="s">
        <v>7229</v>
      </c>
      <c r="D3210" s="84" t="s">
        <v>7230</v>
      </c>
      <c r="E3210" s="84" t="s">
        <v>69</v>
      </c>
      <c r="F3210" s="85">
        <v>100</v>
      </c>
      <c r="G3210" s="86" t="s">
        <v>18</v>
      </c>
      <c r="H3210" s="86" t="s">
        <v>19</v>
      </c>
      <c r="I3210" s="87">
        <f>VLOOKUP(A3210,'[2]AJUSTE DE VALOR AN_11.5_MED_VIG'!$A$6:$I$6297,9,0)</f>
        <v>0.16188481020760245</v>
      </c>
    </row>
    <row r="3211" s="81" customFormat="1" ht="15" customHeight="1">
      <c r="A3211" s="82">
        <v>90590023</v>
      </c>
      <c r="B3211" s="83">
        <v>20</v>
      </c>
      <c r="C3211" s="84" t="s">
        <v>5243</v>
      </c>
      <c r="D3211" s="84" t="s">
        <v>5244</v>
      </c>
      <c r="E3211" s="84" t="s">
        <v>92</v>
      </c>
      <c r="F3211" s="85">
        <v>1</v>
      </c>
      <c r="G3211" s="86" t="s">
        <v>436</v>
      </c>
      <c r="H3211" s="86" t="s">
        <v>14</v>
      </c>
      <c r="I3211" s="87">
        <f>VLOOKUP(A3211,'[2]AJUSTE DE VALOR AN_11.5_MED_VIG'!$A$6:$I$6297,9,0)</f>
        <v>38.980560798272791</v>
      </c>
    </row>
    <row r="3212" s="81" customFormat="1" ht="15" customHeight="1">
      <c r="A3212" s="82">
        <v>90249712</v>
      </c>
      <c r="B3212" s="83">
        <v>20</v>
      </c>
      <c r="C3212" s="84" t="s">
        <v>8833</v>
      </c>
      <c r="D3212" s="84" t="s">
        <v>8833</v>
      </c>
      <c r="E3212" s="84" t="s">
        <v>131</v>
      </c>
      <c r="F3212" s="85">
        <v>1</v>
      </c>
      <c r="G3212" s="86" t="s">
        <v>10103</v>
      </c>
      <c r="H3212" s="86" t="s">
        <v>14</v>
      </c>
      <c r="I3212" s="87">
        <f>VLOOKUP(A3212,'[2]AJUSTE DE VALOR AN_11.5_MED_VIG'!$A$6:$I$6297,9,0)</f>
        <v>2.1604592792398591</v>
      </c>
    </row>
    <row r="3213" s="81" customFormat="1" ht="15" customHeight="1">
      <c r="A3213" s="82">
        <v>90242980</v>
      </c>
      <c r="B3213" s="83">
        <v>20</v>
      </c>
      <c r="C3213" s="84" t="s">
        <v>4187</v>
      </c>
      <c r="D3213" s="84" t="s">
        <v>4187</v>
      </c>
      <c r="E3213" s="84" t="s">
        <v>181</v>
      </c>
      <c r="F3213" s="85">
        <v>1</v>
      </c>
      <c r="G3213" s="86" t="s">
        <v>10036</v>
      </c>
      <c r="H3213" s="86" t="s">
        <v>14</v>
      </c>
      <c r="I3213" s="87">
        <f>VLOOKUP(A3213,'[2]AJUSTE DE VALOR AN_11.5_MED_VIG'!$A$6:$I$6297,9,0)</f>
        <v>0.86337286629343724</v>
      </c>
    </row>
    <row r="3214" s="81" customFormat="1" ht="15" customHeight="1">
      <c r="A3214" s="82">
        <v>90218825</v>
      </c>
      <c r="B3214" s="83">
        <v>20</v>
      </c>
      <c r="C3214" s="84" t="s">
        <v>8110</v>
      </c>
      <c r="D3214" s="84" t="s">
        <v>8112</v>
      </c>
      <c r="E3214" s="84" t="s">
        <v>806</v>
      </c>
      <c r="F3214" s="85">
        <v>1</v>
      </c>
      <c r="G3214" s="86" t="s">
        <v>10103</v>
      </c>
      <c r="H3214" s="86" t="s">
        <v>14</v>
      </c>
      <c r="I3214" s="87">
        <f>VLOOKUP(A3214,'[2]AJUSTE DE VALOR AN_11.5_MED_VIG'!$A$6:$I$6297,9,0)</f>
        <v>1.2057031730102648</v>
      </c>
    </row>
    <row r="3215" s="81" customFormat="1" ht="15" customHeight="1">
      <c r="A3215" s="82">
        <v>90428013</v>
      </c>
      <c r="B3215" s="83">
        <v>20</v>
      </c>
      <c r="C3215" s="84" t="s">
        <v>3852</v>
      </c>
      <c r="D3215" s="84" t="s">
        <v>3853</v>
      </c>
      <c r="E3215" s="84" t="s">
        <v>146</v>
      </c>
      <c r="F3215" s="85">
        <v>1</v>
      </c>
      <c r="G3215" s="86" t="s">
        <v>10103</v>
      </c>
      <c r="H3215" s="86" t="s">
        <v>14</v>
      </c>
      <c r="I3215" s="87">
        <f>VLOOKUP(A3215,'[2]AJUSTE DE VALOR AN_11.5_MED_VIG'!$A$6:$I$6297,9,0)</f>
        <v>1.333562823026988</v>
      </c>
    </row>
    <row r="3216" s="81" customFormat="1" ht="15" customHeight="1">
      <c r="A3216" s="82">
        <v>92420648</v>
      </c>
      <c r="B3216" s="83">
        <v>20</v>
      </c>
      <c r="C3216" s="84" t="s">
        <v>8452</v>
      </c>
      <c r="D3216" s="84" t="s">
        <v>8453</v>
      </c>
      <c r="E3216" s="84" t="s">
        <v>139</v>
      </c>
      <c r="F3216" s="85">
        <v>1</v>
      </c>
      <c r="G3216" s="86" t="s">
        <v>10103</v>
      </c>
      <c r="H3216" s="86" t="s">
        <v>14</v>
      </c>
      <c r="I3216" s="87">
        <f>VLOOKUP(A3216,'[2]AJUSTE DE VALOR AN_11.5_MED_VIG'!$A$6:$I$6297,9,0)</f>
        <v>3.2193074686077856</v>
      </c>
    </row>
    <row r="3217" s="81" customFormat="1" ht="15" customHeight="1">
      <c r="A3217" s="82">
        <v>90249291</v>
      </c>
      <c r="B3217" s="83">
        <v>20</v>
      </c>
      <c r="C3217" s="84" t="s">
        <v>1826</v>
      </c>
      <c r="D3217" s="84" t="s">
        <v>1826</v>
      </c>
      <c r="E3217" s="84" t="s">
        <v>131</v>
      </c>
      <c r="F3217" s="85">
        <v>1</v>
      </c>
      <c r="G3217" s="86" t="s">
        <v>436</v>
      </c>
      <c r="H3217" s="86" t="s">
        <v>14</v>
      </c>
      <c r="I3217" s="87">
        <f>VLOOKUP(A3217,'[2]AJUSTE DE VALOR AN_11.5_MED_VIG'!$A$6:$I$6297,9,0)</f>
        <v>2.2679448155204489</v>
      </c>
    </row>
    <row r="3218" s="81" customFormat="1" ht="15" customHeight="1">
      <c r="A3218" s="82">
        <v>92401929</v>
      </c>
      <c r="B3218" s="83">
        <v>20</v>
      </c>
      <c r="C3218" s="84" t="s">
        <v>3805</v>
      </c>
      <c r="D3218" s="84" t="s">
        <v>3805</v>
      </c>
      <c r="E3218" s="84" t="s">
        <v>39</v>
      </c>
      <c r="F3218" s="85">
        <v>1</v>
      </c>
      <c r="G3218" s="86" t="s">
        <v>10103</v>
      </c>
      <c r="H3218" s="86" t="s">
        <v>14</v>
      </c>
      <c r="I3218" s="87">
        <f>VLOOKUP(A3218,'[2]AJUSTE DE VALOR AN_11.5_MED_VIG'!$A$6:$I$6297,9,0)</f>
        <v>2.7439666985449316</v>
      </c>
    </row>
    <row r="3219" s="81" customFormat="1" ht="15" customHeight="1">
      <c r="A3219" s="82">
        <v>90593057</v>
      </c>
      <c r="B3219" s="83">
        <v>20</v>
      </c>
      <c r="C3219" s="84" t="s">
        <v>5945</v>
      </c>
      <c r="D3219" s="84" t="s">
        <v>5945</v>
      </c>
      <c r="E3219" s="84" t="s">
        <v>50</v>
      </c>
      <c r="F3219" s="85">
        <v>400</v>
      </c>
      <c r="G3219" s="86" t="s">
        <v>10116</v>
      </c>
      <c r="H3219" s="86" t="s">
        <v>19</v>
      </c>
      <c r="I3219" s="87">
        <f>VLOOKUP(A3219,'[2]AJUSTE DE VALOR AN_11.5_MED_VIG'!$A$6:$I$6297,9,0)</f>
        <v>1.1817370477590707e-002</v>
      </c>
    </row>
    <row r="3220" s="81" customFormat="1" ht="15" customHeight="1">
      <c r="A3220" s="82">
        <v>92417264</v>
      </c>
      <c r="B3220" s="83">
        <v>20</v>
      </c>
      <c r="C3220" s="84" t="s">
        <v>7805</v>
      </c>
      <c r="D3220" s="84" t="s">
        <v>7808</v>
      </c>
      <c r="E3220" s="84" t="s">
        <v>17</v>
      </c>
      <c r="F3220" s="85">
        <v>1</v>
      </c>
      <c r="G3220" s="86" t="s">
        <v>436</v>
      </c>
      <c r="H3220" s="86" t="s">
        <v>14</v>
      </c>
      <c r="I3220" s="87">
        <f>VLOOKUP(A3220,'[2]AJUSTE DE VALOR AN_11.5_MED_VIG'!$A$6:$I$6297,9,0)</f>
        <v>2.9137903829941609</v>
      </c>
    </row>
    <row r="3221" s="81" customFormat="1" ht="15" customHeight="1">
      <c r="A3221" s="82">
        <v>90133412</v>
      </c>
      <c r="B3221" s="83">
        <v>20</v>
      </c>
      <c r="C3221" s="84" t="s">
        <v>7354</v>
      </c>
      <c r="D3221" s="84" t="s">
        <v>7355</v>
      </c>
      <c r="E3221" s="84" t="s">
        <v>1298</v>
      </c>
      <c r="F3221" s="85">
        <v>1</v>
      </c>
      <c r="G3221" s="86" t="s">
        <v>436</v>
      </c>
      <c r="H3221" s="86" t="s">
        <v>14</v>
      </c>
      <c r="I3221" s="87">
        <f>VLOOKUP(A3221,'[2]AJUSTE DE VALOR AN_11.5_MED_VIG'!$A$6:$I$6297,9,0)</f>
        <v>0.67526937146407229</v>
      </c>
    </row>
    <row r="3222" s="81" customFormat="1" ht="15" customHeight="1">
      <c r="A3222" s="82">
        <v>90223837</v>
      </c>
      <c r="B3222" s="83">
        <v>20</v>
      </c>
      <c r="C3222" s="84" t="s">
        <v>4501</v>
      </c>
      <c r="D3222" s="84" t="s">
        <v>4501</v>
      </c>
      <c r="E3222" s="84" t="s">
        <v>26</v>
      </c>
      <c r="F3222" s="85">
        <v>1</v>
      </c>
      <c r="G3222" s="86" t="s">
        <v>10103</v>
      </c>
      <c r="H3222" s="86" t="s">
        <v>14</v>
      </c>
      <c r="I3222" s="87">
        <f>VLOOKUP(A3222,'[2]AJUSTE DE VALOR AN_11.5_MED_VIG'!$A$6:$I$6297,9,0)</f>
        <v>0.4239721102596925</v>
      </c>
    </row>
    <row r="3223" s="81" customFormat="1" ht="15" customHeight="1">
      <c r="A3223" s="82">
        <v>90153740</v>
      </c>
      <c r="B3223" s="83">
        <v>20</v>
      </c>
      <c r="C3223" s="84" t="s">
        <v>2958</v>
      </c>
      <c r="D3223" s="84" t="s">
        <v>2960</v>
      </c>
      <c r="E3223" s="84" t="s">
        <v>39</v>
      </c>
      <c r="F3223" s="85">
        <v>1</v>
      </c>
      <c r="G3223" s="86" t="s">
        <v>10103</v>
      </c>
      <c r="H3223" s="86" t="s">
        <v>14</v>
      </c>
      <c r="I3223" s="87">
        <f>VLOOKUP(A3223,'[2]AJUSTE DE VALOR AN_11.5_MED_VIG'!$A$6:$I$6297,9,0)</f>
        <v>0.91988869132653051</v>
      </c>
    </row>
    <row r="3224" s="81" customFormat="1" ht="15" customHeight="1">
      <c r="A3224" s="82">
        <v>92267432</v>
      </c>
      <c r="B3224" s="83">
        <v>20</v>
      </c>
      <c r="C3224" s="84" t="s">
        <v>4490</v>
      </c>
      <c r="D3224" s="84" t="s">
        <v>4491</v>
      </c>
      <c r="E3224" s="84" t="s">
        <v>34</v>
      </c>
      <c r="F3224" s="85">
        <v>200</v>
      </c>
      <c r="G3224" s="86" t="s">
        <v>10116</v>
      </c>
      <c r="H3224" s="86" t="s">
        <v>19</v>
      </c>
      <c r="I3224" s="87">
        <f>VLOOKUP(A3224,'[2]AJUSTE DE VALOR AN_11.5_MED_VIG'!$A$6:$I$6297,9,0)</f>
        <v>4.7099594223870236e-002</v>
      </c>
    </row>
    <row r="3225" s="81" customFormat="1" ht="15" customHeight="1">
      <c r="A3225" s="82">
        <v>90312112</v>
      </c>
      <c r="B3225" s="83">
        <v>20</v>
      </c>
      <c r="C3225" s="84" t="s">
        <v>5768</v>
      </c>
      <c r="D3225" s="84" t="s">
        <v>5768</v>
      </c>
      <c r="E3225" s="84" t="s">
        <v>563</v>
      </c>
      <c r="F3225" s="85">
        <v>1</v>
      </c>
      <c r="G3225" s="86" t="s">
        <v>64</v>
      </c>
      <c r="H3225" s="86" t="s">
        <v>14</v>
      </c>
      <c r="I3225" s="87">
        <f>VLOOKUP(A3225,'[2]AJUSTE DE VALOR AN_11.5_MED_VIG'!$A$6:$I$6297,9,0)</f>
        <v>0.61739116333920963</v>
      </c>
    </row>
    <row r="3226" s="81" customFormat="1" ht="15" customHeight="1">
      <c r="A3226" s="82">
        <v>90259602</v>
      </c>
      <c r="B3226" s="83">
        <v>20</v>
      </c>
      <c r="C3226" s="84" t="s">
        <v>7252</v>
      </c>
      <c r="D3226" s="84" t="s">
        <v>7253</v>
      </c>
      <c r="E3226" s="84" t="s">
        <v>244</v>
      </c>
      <c r="F3226" s="85">
        <v>1</v>
      </c>
      <c r="G3226" s="86" t="s">
        <v>10103</v>
      </c>
      <c r="H3226" s="86" t="s">
        <v>14</v>
      </c>
      <c r="I3226" s="87">
        <f>VLOOKUP(A3226,'[2]AJUSTE DE VALOR AN_11.5_MED_VIG'!$A$6:$I$6297,9,0)</f>
        <v>0.47057406487521281</v>
      </c>
    </row>
    <row r="3227" s="81" customFormat="1" ht="15" customHeight="1">
      <c r="A3227" s="82">
        <v>90143744</v>
      </c>
      <c r="B3227" s="83">
        <v>20</v>
      </c>
      <c r="C3227" s="84" t="s">
        <v>8139</v>
      </c>
      <c r="D3227" s="84" t="s">
        <v>8147</v>
      </c>
      <c r="E3227" s="84" t="s">
        <v>17</v>
      </c>
      <c r="F3227" s="85">
        <v>1</v>
      </c>
      <c r="G3227" s="86" t="s">
        <v>10103</v>
      </c>
      <c r="H3227" s="86" t="s">
        <v>14</v>
      </c>
      <c r="I3227" s="87">
        <f>VLOOKUP(A3227,'[2]AJUSTE DE VALOR AN_11.5_MED_VIG'!$A$6:$I$6297,9,0)</f>
        <v>0.43130099868727911</v>
      </c>
    </row>
    <row r="3228" s="81" customFormat="1" ht="15" customHeight="1">
      <c r="A3228" s="82">
        <v>90211839</v>
      </c>
      <c r="B3228" s="83">
        <v>20</v>
      </c>
      <c r="C3228" s="84" t="s">
        <v>2373</v>
      </c>
      <c r="D3228" s="84" t="s">
        <v>2381</v>
      </c>
      <c r="E3228" s="84" t="s">
        <v>31</v>
      </c>
      <c r="F3228" s="85">
        <v>1</v>
      </c>
      <c r="G3228" s="86" t="s">
        <v>10103</v>
      </c>
      <c r="H3228" s="86" t="s">
        <v>14</v>
      </c>
      <c r="I3228" s="87">
        <f>VLOOKUP(A3228,'[2]AJUSTE DE VALOR AN_11.5_MED_VIG'!$A$6:$I$6297,9,0)</f>
        <v>0.25126302194011985</v>
      </c>
    </row>
    <row r="3229" s="81" customFormat="1" ht="15" customHeight="1">
      <c r="A3229" s="82">
        <v>90125045</v>
      </c>
      <c r="B3229" s="83">
        <v>20</v>
      </c>
      <c r="C3229" s="84" t="s">
        <v>49</v>
      </c>
      <c r="D3229" s="84" t="s">
        <v>49</v>
      </c>
      <c r="E3229" s="84" t="s">
        <v>50</v>
      </c>
      <c r="F3229" s="85">
        <v>120</v>
      </c>
      <c r="G3229" s="86" t="s">
        <v>18</v>
      </c>
      <c r="H3229" s="86" t="s">
        <v>19</v>
      </c>
      <c r="I3229" s="87">
        <f>VLOOKUP(A3229,'[2]AJUSTE DE VALOR AN_11.5_MED_VIG'!$A$6:$I$6297,9,0)</f>
        <v>0.17798652669310311</v>
      </c>
    </row>
    <row r="3230" s="81" customFormat="1" ht="15" customHeight="1">
      <c r="A3230" s="82">
        <v>90298292</v>
      </c>
      <c r="B3230" s="83">
        <v>20</v>
      </c>
      <c r="C3230" s="84" t="s">
        <v>7320</v>
      </c>
      <c r="D3230" s="84" t="s">
        <v>7325</v>
      </c>
      <c r="E3230" s="84" t="s">
        <v>131</v>
      </c>
      <c r="F3230" s="85">
        <v>1</v>
      </c>
      <c r="G3230" s="86" t="s">
        <v>10103</v>
      </c>
      <c r="H3230" s="86" t="s">
        <v>14</v>
      </c>
      <c r="I3230" s="87">
        <f>VLOOKUP(A3230,'[2]AJUSTE DE VALOR AN_11.5_MED_VIG'!$A$6:$I$6297,9,0)</f>
        <v>4.2106167119348141</v>
      </c>
    </row>
    <row r="3231" s="81" customFormat="1" ht="15" customHeight="1">
      <c r="A3231" s="82">
        <v>92388930</v>
      </c>
      <c r="B3231" s="83">
        <v>20</v>
      </c>
      <c r="C3231" s="84" t="s">
        <v>3010</v>
      </c>
      <c r="D3231" s="84" t="s">
        <v>3013</v>
      </c>
      <c r="E3231" s="84" t="s">
        <v>628</v>
      </c>
      <c r="F3231" s="85">
        <v>1</v>
      </c>
      <c r="G3231" s="86" t="s">
        <v>10103</v>
      </c>
      <c r="H3231" s="86" t="s">
        <v>14</v>
      </c>
      <c r="I3231" s="87">
        <f>VLOOKUP(A3231,'[2]AJUSTE DE VALOR AN_11.5_MED_VIG'!$A$6:$I$6297,9,0)</f>
        <v>5.3266173357331512</v>
      </c>
    </row>
    <row r="3232" s="81" customFormat="1" ht="15" customHeight="1">
      <c r="A3232" s="82">
        <v>90285581</v>
      </c>
      <c r="B3232" s="83">
        <v>20</v>
      </c>
      <c r="C3232" s="84" t="s">
        <v>3261</v>
      </c>
      <c r="D3232" s="84" t="s">
        <v>3262</v>
      </c>
      <c r="E3232" s="84" t="s">
        <v>69</v>
      </c>
      <c r="F3232" s="85">
        <v>60</v>
      </c>
      <c r="G3232" s="86" t="s">
        <v>18</v>
      </c>
      <c r="H3232" s="86" t="s">
        <v>19</v>
      </c>
      <c r="I3232" s="87">
        <f>VLOOKUP(A3232,'[2]AJUSTE DE VALOR AN_11.5_MED_VIG'!$A$6:$I$6297,9,0)</f>
        <v>0.37233506347748563</v>
      </c>
    </row>
    <row r="3233" s="81" customFormat="1" ht="15" customHeight="1">
      <c r="A3233" s="82">
        <v>90236734</v>
      </c>
      <c r="B3233" s="83">
        <v>20</v>
      </c>
      <c r="C3233" s="84" t="s">
        <v>6868</v>
      </c>
      <c r="D3233" s="84" t="s">
        <v>6868</v>
      </c>
      <c r="E3233" s="84" t="s">
        <v>29</v>
      </c>
      <c r="F3233" s="85">
        <v>1</v>
      </c>
      <c r="G3233" s="86" t="s">
        <v>10103</v>
      </c>
      <c r="H3233" s="86" t="s">
        <v>14</v>
      </c>
      <c r="I3233" s="87">
        <f>VLOOKUP(A3233,'[2]AJUSTE DE VALOR AN_11.5_MED_VIG'!$A$6:$I$6297,9,0)</f>
        <v>0.82729309548832564</v>
      </c>
    </row>
    <row r="3234" s="81" customFormat="1" ht="15" customHeight="1">
      <c r="A3234" s="82">
        <v>92452450</v>
      </c>
      <c r="B3234" s="83">
        <v>20</v>
      </c>
      <c r="C3234" s="84" t="s">
        <v>6969</v>
      </c>
      <c r="D3234" s="84" t="s">
        <v>6970</v>
      </c>
      <c r="E3234" s="84" t="s">
        <v>220</v>
      </c>
      <c r="F3234" s="85">
        <v>1</v>
      </c>
      <c r="G3234" s="86" t="s">
        <v>10103</v>
      </c>
      <c r="H3234" s="86" t="s">
        <v>14</v>
      </c>
      <c r="I3234" s="87">
        <f>VLOOKUP(A3234,'[2]AJUSTE DE VALOR AN_11.5_MED_VIG'!$A$6:$I$6297,9,0)</f>
        <v>1.427133538282054</v>
      </c>
    </row>
    <row r="3235" s="81" customFormat="1" ht="15" customHeight="1">
      <c r="A3235" s="82">
        <v>90285891</v>
      </c>
      <c r="B3235" s="83">
        <v>20</v>
      </c>
      <c r="C3235" s="84" t="s">
        <v>3961</v>
      </c>
      <c r="D3235" s="84" t="s">
        <v>3962</v>
      </c>
      <c r="E3235" s="84" t="s">
        <v>24</v>
      </c>
      <c r="F3235" s="85">
        <v>1</v>
      </c>
      <c r="G3235" s="86" t="s">
        <v>436</v>
      </c>
      <c r="H3235" s="86" t="s">
        <v>14</v>
      </c>
      <c r="I3235" s="87">
        <f>VLOOKUP(A3235,'[2]AJUSTE DE VALOR AN_11.5_MED_VIG'!$A$6:$I$6297,9,0)</f>
        <v>2.3180102906555375</v>
      </c>
    </row>
    <row r="3236" s="81" customFormat="1" ht="15" customHeight="1">
      <c r="A3236" s="82">
        <v>92421954</v>
      </c>
      <c r="B3236" s="83">
        <v>20</v>
      </c>
      <c r="C3236" s="84" t="s">
        <v>1441</v>
      </c>
      <c r="D3236" s="84" t="s">
        <v>1442</v>
      </c>
      <c r="E3236" s="84" t="s">
        <v>90</v>
      </c>
      <c r="F3236" s="85">
        <v>1</v>
      </c>
      <c r="G3236" s="86" t="s">
        <v>10103</v>
      </c>
      <c r="H3236" s="86" t="s">
        <v>14</v>
      </c>
      <c r="I3236" s="87">
        <f>VLOOKUP(A3236,'[2]AJUSTE DE VALOR AN_11.5_MED_VIG'!$A$6:$I$6297,9,0)</f>
        <v>0.83986448650249113</v>
      </c>
    </row>
    <row r="3237" s="81" customFormat="1" ht="15" customHeight="1">
      <c r="A3237" s="82">
        <v>92467318</v>
      </c>
      <c r="B3237" s="83">
        <v>20</v>
      </c>
      <c r="C3237" s="84" t="s">
        <v>848</v>
      </c>
      <c r="D3237" s="84" t="s">
        <v>848</v>
      </c>
      <c r="E3237" s="84" t="s">
        <v>590</v>
      </c>
      <c r="F3237" s="85">
        <v>1</v>
      </c>
      <c r="G3237" s="86" t="s">
        <v>10103</v>
      </c>
      <c r="H3237" s="86" t="s">
        <v>14</v>
      </c>
      <c r="I3237" s="87">
        <f>VLOOKUP(A3237,'[2]AJUSTE DE VALOR AN_11.5_MED_VIG'!$A$6:$I$6297,9,0)</f>
        <v>5.1687201979690647</v>
      </c>
    </row>
    <row r="3238" s="81" customFormat="1" ht="15" customHeight="1">
      <c r="A3238" s="82">
        <v>90182251</v>
      </c>
      <c r="B3238" s="83">
        <v>20</v>
      </c>
      <c r="C3238" s="84" t="s">
        <v>6746</v>
      </c>
      <c r="D3238" s="84" t="s">
        <v>6752</v>
      </c>
      <c r="E3238" s="84" t="s">
        <v>24</v>
      </c>
      <c r="F3238" s="85">
        <v>1</v>
      </c>
      <c r="G3238" s="86" t="s">
        <v>10103</v>
      </c>
      <c r="H3238" s="86" t="s">
        <v>14</v>
      </c>
      <c r="I3238" s="87">
        <f>VLOOKUP(A3238,'[2]AJUSTE DE VALOR AN_11.5_MED_VIG'!$A$6:$I$6297,9,0)</f>
        <v>1.0943075456958997</v>
      </c>
    </row>
    <row r="3239" s="81" customFormat="1" ht="15" customHeight="1">
      <c r="A3239" s="82">
        <v>90200772</v>
      </c>
      <c r="B3239" s="83">
        <v>20</v>
      </c>
      <c r="C3239" s="84" t="s">
        <v>10030</v>
      </c>
      <c r="D3239" s="84" t="s">
        <v>10031</v>
      </c>
      <c r="E3239" s="84" t="s">
        <v>10032</v>
      </c>
      <c r="F3239" s="85">
        <v>1</v>
      </c>
      <c r="G3239" s="86" t="s">
        <v>64</v>
      </c>
      <c r="H3239" s="86" t="s">
        <v>14</v>
      </c>
      <c r="I3239" s="87">
        <f>VLOOKUP(A3239,'[2]AJUSTE DE VALOR AN_11.5_MED_VIG'!$A$6:$I$6297,9,0)</f>
        <v>18.008216776902096</v>
      </c>
    </row>
    <row r="3240" s="81" customFormat="1" ht="15" customHeight="1">
      <c r="A3240" s="82">
        <v>92430163</v>
      </c>
      <c r="B3240" s="83">
        <v>20</v>
      </c>
      <c r="C3240" s="84" t="s">
        <v>8188</v>
      </c>
      <c r="D3240" s="84" t="s">
        <v>8190</v>
      </c>
      <c r="E3240" s="84" t="s">
        <v>50</v>
      </c>
      <c r="F3240" s="85">
        <v>1</v>
      </c>
      <c r="G3240" s="86" t="s">
        <v>10103</v>
      </c>
      <c r="H3240" s="86" t="s">
        <v>14</v>
      </c>
      <c r="I3240" s="87">
        <f>VLOOKUP(A3240,'[2]AJUSTE DE VALOR AN_11.5_MED_VIG'!$A$6:$I$6297,9,0)</f>
        <v>0.99996988785982732</v>
      </c>
    </row>
    <row r="3241" s="81" customFormat="1" ht="15" customHeight="1">
      <c r="A3241" s="82">
        <v>90227913</v>
      </c>
      <c r="B3241" s="83">
        <v>20</v>
      </c>
      <c r="C3241" s="84" t="s">
        <v>560</v>
      </c>
      <c r="D3241" s="84" t="s">
        <v>560</v>
      </c>
      <c r="E3241" s="84" t="s">
        <v>561</v>
      </c>
      <c r="F3241" s="85">
        <v>1</v>
      </c>
      <c r="G3241" s="86" t="s">
        <v>64</v>
      </c>
      <c r="H3241" s="86" t="s">
        <v>14</v>
      </c>
      <c r="I3241" s="87">
        <f>VLOOKUP(A3241,'[2]AJUSTE DE VALOR AN_11.5_MED_VIG'!$A$6:$I$6297,9,0)</f>
        <v>0.50254533419044112</v>
      </c>
    </row>
    <row r="3242" s="81" customFormat="1" ht="15" customHeight="1">
      <c r="A3242" s="82">
        <v>92436285</v>
      </c>
      <c r="B3242" s="83">
        <v>20</v>
      </c>
      <c r="C3242" s="84" t="s">
        <v>4380</v>
      </c>
      <c r="D3242" s="84" t="s">
        <v>4382</v>
      </c>
      <c r="E3242" s="84" t="s">
        <v>146</v>
      </c>
      <c r="F3242" s="85">
        <v>1</v>
      </c>
      <c r="G3242" s="86" t="s">
        <v>10103</v>
      </c>
      <c r="H3242" s="86" t="s">
        <v>14</v>
      </c>
      <c r="I3242" s="87">
        <f>VLOOKUP(A3242,'[2]AJUSTE DE VALOR AN_11.5_MED_VIG'!$A$6:$I$6297,9,0)</f>
        <v>1.4243055833857508</v>
      </c>
    </row>
    <row r="3243" s="81" customFormat="1" ht="15" customHeight="1">
      <c r="A3243" s="82">
        <v>90147545</v>
      </c>
      <c r="B3243" s="83">
        <v>20</v>
      </c>
      <c r="C3243" s="84" t="s">
        <v>4948</v>
      </c>
      <c r="D3243" s="84" t="s">
        <v>4948</v>
      </c>
      <c r="E3243" s="84" t="s">
        <v>17</v>
      </c>
      <c r="F3243" s="85">
        <v>1</v>
      </c>
      <c r="G3243" s="86" t="s">
        <v>10103</v>
      </c>
      <c r="H3243" s="86" t="s">
        <v>14</v>
      </c>
      <c r="I3243" s="87">
        <f>VLOOKUP(A3243,'[2]AJUSTE DE VALOR AN_11.5_MED_VIG'!$A$6:$I$6297,9,0)</f>
        <v>0.48700251016172014</v>
      </c>
    </row>
    <row r="3244" s="81" customFormat="1" ht="15" customHeight="1">
      <c r="A3244" s="82">
        <v>92457150</v>
      </c>
      <c r="B3244" s="83">
        <v>20</v>
      </c>
      <c r="C3244" s="84" t="s">
        <v>56</v>
      </c>
      <c r="D3244" s="84" t="s">
        <v>57</v>
      </c>
      <c r="E3244" s="84" t="s">
        <v>39</v>
      </c>
      <c r="F3244" s="85">
        <v>120</v>
      </c>
      <c r="G3244" s="86" t="s">
        <v>18</v>
      </c>
      <c r="H3244" s="86" t="s">
        <v>19</v>
      </c>
      <c r="I3244" s="87">
        <f>VLOOKUP(A3244,'[2]AJUSTE DE VALOR AN_11.5_MED_VIG'!$A$6:$I$6297,9,0)</f>
        <v>0.14133544984131741</v>
      </c>
    </row>
    <row r="3245" s="81" customFormat="1" ht="15" customHeight="1">
      <c r="A3245" s="82">
        <v>90317017</v>
      </c>
      <c r="B3245" s="83">
        <v>20</v>
      </c>
      <c r="C3245" s="84" t="s">
        <v>6044</v>
      </c>
      <c r="D3245" s="84" t="s">
        <v>6045</v>
      </c>
      <c r="E3245" s="84" t="s">
        <v>73</v>
      </c>
      <c r="F3245" s="85">
        <v>1</v>
      </c>
      <c r="G3245" s="86" t="s">
        <v>10103</v>
      </c>
      <c r="H3245" s="86" t="s">
        <v>14</v>
      </c>
      <c r="I3245" s="87">
        <f>VLOOKUP(A3245,'[2]AJUSTE DE VALOR AN_11.5_MED_VIG'!$A$6:$I$6297,9,0)</f>
        <v>0.60739311784452288</v>
      </c>
    </row>
    <row r="3246" s="81" customFormat="1" ht="15" customHeight="1">
      <c r="A3246" s="82">
        <v>92383068</v>
      </c>
      <c r="B3246" s="83">
        <v>20</v>
      </c>
      <c r="C3246" s="84" t="s">
        <v>5570</v>
      </c>
      <c r="D3246" s="84" t="s">
        <v>5571</v>
      </c>
      <c r="E3246" s="84" t="s">
        <v>703</v>
      </c>
      <c r="F3246" s="85">
        <v>20</v>
      </c>
      <c r="G3246" s="86" t="s">
        <v>10077</v>
      </c>
      <c r="H3246" s="86" t="s">
        <v>19</v>
      </c>
      <c r="I3246" s="87">
        <f>VLOOKUP(A3246,'[2]AJUSTE DE VALOR AN_11.5_MED_VIG'!$A$6:$I$6297,9,0)</f>
        <v>2.1985514419760488</v>
      </c>
    </row>
    <row r="3247" s="81" customFormat="1" ht="15" customHeight="1">
      <c r="A3247" s="82">
        <v>90234014</v>
      </c>
      <c r="B3247" s="83">
        <v>20</v>
      </c>
      <c r="C3247" s="84" t="s">
        <v>4800</v>
      </c>
      <c r="D3247" s="84" t="s">
        <v>4801</v>
      </c>
      <c r="E3247" s="84" t="s">
        <v>1274</v>
      </c>
      <c r="F3247" s="85">
        <v>1</v>
      </c>
      <c r="G3247" s="86" t="s">
        <v>158</v>
      </c>
      <c r="H3247" s="86" t="s">
        <v>14</v>
      </c>
      <c r="I3247" s="87">
        <f>VLOOKUP(A3247,'[2]AJUSTE DE VALOR AN_11.5_MED_VIG'!$A$6:$I$6297,9,0)</f>
        <v>0.40900025219529257</v>
      </c>
    </row>
    <row r="3248" s="81" customFormat="1" ht="15" customHeight="1">
      <c r="A3248" s="82">
        <v>92435181</v>
      </c>
      <c r="B3248" s="83">
        <v>20</v>
      </c>
      <c r="C3248" s="84" t="s">
        <v>8550</v>
      </c>
      <c r="D3248" s="84" t="s">
        <v>8551</v>
      </c>
      <c r="E3248" s="84" t="s">
        <v>628</v>
      </c>
      <c r="F3248" s="85">
        <v>1</v>
      </c>
      <c r="G3248" s="86" t="s">
        <v>10103</v>
      </c>
      <c r="H3248" s="86" t="s">
        <v>14</v>
      </c>
      <c r="I3248" s="87">
        <f>VLOOKUP(A3248,'[2]AJUSTE DE VALOR AN_11.5_MED_VIG'!$A$6:$I$6297,9,0)</f>
        <v>0.53242115357167019</v>
      </c>
    </row>
    <row r="3249" s="81" customFormat="1" ht="15" customHeight="1">
      <c r="A3249" s="82">
        <v>90184181</v>
      </c>
      <c r="B3249" s="83">
        <v>20</v>
      </c>
      <c r="C3249" s="84" t="s">
        <v>2037</v>
      </c>
      <c r="D3249" s="84" t="s">
        <v>2037</v>
      </c>
      <c r="E3249" s="84" t="s">
        <v>603</v>
      </c>
      <c r="F3249" s="85">
        <v>1</v>
      </c>
      <c r="G3249" s="86" t="s">
        <v>64</v>
      </c>
      <c r="H3249" s="86" t="s">
        <v>14</v>
      </c>
      <c r="I3249" s="87">
        <f>VLOOKUP(A3249,'[2]AJUSTE DE VALOR AN_11.5_MED_VIG'!$A$6:$I$6297,9,0)</f>
        <v>2.3423367047569701</v>
      </c>
    </row>
    <row r="3250" s="81" customFormat="1" ht="15" customHeight="1">
      <c r="A3250" s="82">
        <v>92428770</v>
      </c>
      <c r="B3250" s="83">
        <v>20</v>
      </c>
      <c r="C3250" s="84" t="s">
        <v>6625</v>
      </c>
      <c r="D3250" s="84" t="s">
        <v>6626</v>
      </c>
      <c r="E3250" s="84" t="s">
        <v>134</v>
      </c>
      <c r="F3250" s="85">
        <v>1</v>
      </c>
      <c r="G3250" s="86" t="s">
        <v>10103</v>
      </c>
      <c r="H3250" s="86" t="s">
        <v>14</v>
      </c>
      <c r="I3250" s="87">
        <f>VLOOKUP(A3250,'[2]AJUSTE DE VALOR AN_11.5_MED_VIG'!$A$6:$I$6297,9,0)</f>
        <v>1.4605695147341577</v>
      </c>
    </row>
    <row r="3251" s="81" customFormat="1" ht="15" customHeight="1">
      <c r="A3251" s="82">
        <v>90329066</v>
      </c>
      <c r="B3251" s="83">
        <v>20</v>
      </c>
      <c r="C3251" s="84" t="s">
        <v>2884</v>
      </c>
      <c r="D3251" s="84" t="s">
        <v>2885</v>
      </c>
      <c r="E3251" s="84" t="s">
        <v>603</v>
      </c>
      <c r="F3251" s="85">
        <v>20</v>
      </c>
      <c r="G3251" s="86" t="s">
        <v>18</v>
      </c>
      <c r="H3251" s="86" t="s">
        <v>19</v>
      </c>
      <c r="I3251" s="87">
        <f>VLOOKUP(A3251,'[2]AJUSTE DE VALOR AN_11.5_MED_VIG'!$A$6:$I$6297,9,0)</f>
        <v>1.74412057018644</v>
      </c>
    </row>
    <row r="3252" s="81" customFormat="1" ht="15" customHeight="1">
      <c r="A3252" s="82">
        <v>92452329</v>
      </c>
      <c r="B3252" s="83">
        <v>20</v>
      </c>
      <c r="C3252" s="84" t="s">
        <v>1246</v>
      </c>
      <c r="D3252" s="84" t="s">
        <v>1246</v>
      </c>
      <c r="E3252" s="84" t="s">
        <v>504</v>
      </c>
      <c r="F3252" s="85">
        <v>1</v>
      </c>
      <c r="G3252" s="86" t="s">
        <v>64</v>
      </c>
      <c r="H3252" s="86" t="s">
        <v>14</v>
      </c>
      <c r="I3252" s="87">
        <f>VLOOKUP(A3252,'[2]AJUSTE DE VALOR AN_11.5_MED_VIG'!$A$6:$I$6297,9,0)</f>
        <v>2.6780669392781595</v>
      </c>
    </row>
    <row r="3253" s="81" customFormat="1" ht="15" customHeight="1">
      <c r="A3253" s="82">
        <v>90227158</v>
      </c>
      <c r="B3253" s="83">
        <v>20</v>
      </c>
      <c r="C3253" s="84" t="s">
        <v>2382</v>
      </c>
      <c r="D3253" s="84" t="s">
        <v>2382</v>
      </c>
      <c r="E3253" s="84" t="s">
        <v>59</v>
      </c>
      <c r="F3253" s="85">
        <v>1</v>
      </c>
      <c r="G3253" s="86" t="s">
        <v>10103</v>
      </c>
      <c r="H3253" s="86" t="s">
        <v>14</v>
      </c>
      <c r="I3253" s="87">
        <f>VLOOKUP(A3253,'[2]AJUSTE DE VALOR AN_11.5_MED_VIG'!$A$6:$I$6297,9,0)</f>
        <v>0.20076706017179763</v>
      </c>
    </row>
    <row r="3254" s="81" customFormat="1" ht="15" customHeight="1">
      <c r="A3254" s="82">
        <v>90214897</v>
      </c>
      <c r="B3254" s="83">
        <v>20</v>
      </c>
      <c r="C3254" s="84" t="s">
        <v>4289</v>
      </c>
      <c r="D3254" s="84" t="s">
        <v>4291</v>
      </c>
      <c r="E3254" s="84" t="s">
        <v>29</v>
      </c>
      <c r="F3254" s="85">
        <v>1</v>
      </c>
      <c r="G3254" s="86" t="s">
        <v>10103</v>
      </c>
      <c r="H3254" s="86" t="s">
        <v>14</v>
      </c>
      <c r="I3254" s="87">
        <f>VLOOKUP(A3254,'[2]AJUSTE DE VALOR AN_11.5_MED_VIG'!$A$6:$I$6297,9,0)</f>
        <v>0.3882530389306123</v>
      </c>
    </row>
    <row r="3255" s="81" customFormat="1" ht="15" customHeight="1">
      <c r="A3255" s="82">
        <v>90269900</v>
      </c>
      <c r="B3255" s="83">
        <v>20</v>
      </c>
      <c r="C3255" s="84" t="s">
        <v>2851</v>
      </c>
      <c r="D3255" s="84" t="s">
        <v>2852</v>
      </c>
      <c r="E3255" s="84" t="s">
        <v>603</v>
      </c>
      <c r="F3255" s="85">
        <v>1</v>
      </c>
      <c r="G3255" s="86" t="s">
        <v>64</v>
      </c>
      <c r="H3255" s="86" t="s">
        <v>14</v>
      </c>
      <c r="I3255" s="87">
        <f>VLOOKUP(A3255,'[2]AJUSTE DE VALOR AN_11.5_MED_VIG'!$A$6:$I$6297,9,0)</f>
        <v>1.815002535997617</v>
      </c>
    </row>
    <row r="3256" s="81" customFormat="1" ht="15" customHeight="1">
      <c r="A3256" s="82">
        <v>92260241</v>
      </c>
      <c r="B3256" s="83">
        <v>20</v>
      </c>
      <c r="C3256" s="84" t="s">
        <v>9372</v>
      </c>
      <c r="D3256" s="84" t="s">
        <v>9373</v>
      </c>
      <c r="E3256" s="84" t="s">
        <v>157</v>
      </c>
      <c r="F3256" s="85">
        <v>1</v>
      </c>
      <c r="G3256" s="86" t="s">
        <v>158</v>
      </c>
      <c r="H3256" s="86" t="s">
        <v>14</v>
      </c>
      <c r="I3256" s="87">
        <f>VLOOKUP(A3256,'[2]AJUSTE DE VALOR AN_11.5_MED_VIG'!$A$6:$I$6297,9,0)</f>
        <v>0.26696696081137739</v>
      </c>
    </row>
    <row r="3257" s="81" customFormat="1" ht="15" customHeight="1">
      <c r="A3257" s="82">
        <v>90155700</v>
      </c>
      <c r="B3257" s="83">
        <v>20</v>
      </c>
      <c r="C3257" s="84" t="s">
        <v>4679</v>
      </c>
      <c r="D3257" s="84" t="s">
        <v>4680</v>
      </c>
      <c r="E3257" s="84" t="s">
        <v>36</v>
      </c>
      <c r="F3257" s="85">
        <v>1</v>
      </c>
      <c r="G3257" s="86" t="s">
        <v>10103</v>
      </c>
      <c r="H3257" s="86" t="s">
        <v>14</v>
      </c>
      <c r="I3257" s="87">
        <f>VLOOKUP(A3257,'[2]AJUSTE DE VALOR AN_11.5_MED_VIG'!$A$6:$I$6297,9,0)</f>
        <v>0.8823263716410239</v>
      </c>
    </row>
    <row r="3258" s="81" customFormat="1" ht="15" customHeight="1">
      <c r="A3258" s="82">
        <v>90121830</v>
      </c>
      <c r="B3258" s="83">
        <v>20</v>
      </c>
      <c r="C3258" s="84" t="s">
        <v>5732</v>
      </c>
      <c r="D3258" s="84" t="s">
        <v>5732</v>
      </c>
      <c r="E3258" s="84" t="s">
        <v>511</v>
      </c>
      <c r="F3258" s="85">
        <v>1</v>
      </c>
      <c r="G3258" s="86" t="s">
        <v>64</v>
      </c>
      <c r="H3258" s="86" t="s">
        <v>14</v>
      </c>
      <c r="I3258" s="87">
        <f>VLOOKUP(A3258,'[2]AJUSTE DE VALOR AN_11.5_MED_VIG'!$A$6:$I$6297,9,0)</f>
        <v>0.74608484873395664</v>
      </c>
    </row>
    <row r="3259" s="81" customFormat="1" ht="15" customHeight="1">
      <c r="A3259" s="82">
        <v>92460577</v>
      </c>
      <c r="B3259" s="83">
        <v>20</v>
      </c>
      <c r="C3259" s="84" t="s">
        <v>8989</v>
      </c>
      <c r="D3259" s="84" t="s">
        <v>8990</v>
      </c>
      <c r="E3259" s="84" t="s">
        <v>85</v>
      </c>
      <c r="F3259" s="85">
        <v>1</v>
      </c>
      <c r="G3259" s="86" t="s">
        <v>13</v>
      </c>
      <c r="H3259" s="86" t="s">
        <v>14</v>
      </c>
      <c r="I3259" s="87">
        <f>VLOOKUP(A3259,'[2]AJUSTE DE VALOR AN_11.5_MED_VIG'!$A$6:$I$6297,9,0)</f>
        <v>17.148701247413175</v>
      </c>
    </row>
    <row r="3260" s="81" customFormat="1" ht="15" customHeight="1">
      <c r="A3260" s="82">
        <v>92439527</v>
      </c>
      <c r="B3260" s="83">
        <v>20</v>
      </c>
      <c r="C3260" s="84" t="s">
        <v>364</v>
      </c>
      <c r="D3260" s="84" t="s">
        <v>365</v>
      </c>
      <c r="E3260" s="84" t="s">
        <v>366</v>
      </c>
      <c r="F3260" s="85">
        <v>1</v>
      </c>
      <c r="G3260" s="86" t="s">
        <v>10103</v>
      </c>
      <c r="H3260" s="86" t="s">
        <v>14</v>
      </c>
      <c r="I3260" s="87">
        <f>VLOOKUP(A3260,'[2]AJUSTE DE VALOR AN_11.5_MED_VIG'!$A$6:$I$6297,9,0)</f>
        <v>0.72967192511619194</v>
      </c>
    </row>
    <row r="3261" s="81" customFormat="1" ht="15" customHeight="1">
      <c r="A3261" s="82">
        <v>90258991</v>
      </c>
      <c r="B3261" s="83">
        <v>20</v>
      </c>
      <c r="C3261" s="84" t="s">
        <v>1574</v>
      </c>
      <c r="D3261" s="84" t="s">
        <v>1574</v>
      </c>
      <c r="E3261" s="84" t="s">
        <v>26</v>
      </c>
      <c r="F3261" s="85">
        <v>1</v>
      </c>
      <c r="G3261" s="86" t="s">
        <v>10103</v>
      </c>
      <c r="H3261" s="86" t="s">
        <v>14</v>
      </c>
      <c r="I3261" s="87">
        <f>VLOOKUP(A3261,'[2]AJUSTE DE VALOR AN_11.5_MED_VIG'!$A$6:$I$6297,9,0)</f>
        <v>0.30298664761215821</v>
      </c>
    </row>
    <row r="3262" s="81" customFormat="1" ht="15" customHeight="1">
      <c r="A3262" s="82">
        <v>90146700</v>
      </c>
      <c r="B3262" s="83">
        <v>20</v>
      </c>
      <c r="C3262" s="84" t="s">
        <v>8458</v>
      </c>
      <c r="D3262" s="84" t="s">
        <v>8463</v>
      </c>
      <c r="E3262" s="84" t="s">
        <v>17</v>
      </c>
      <c r="F3262" s="85">
        <v>1</v>
      </c>
      <c r="G3262" s="86" t="s">
        <v>10103</v>
      </c>
      <c r="H3262" s="86" t="s">
        <v>14</v>
      </c>
      <c r="I3262" s="87">
        <f>VLOOKUP(A3262,'[2]AJUSTE DE VALOR AN_11.5_MED_VIG'!$A$6:$I$6297,9,0)</f>
        <v>1.4245863298269013</v>
      </c>
    </row>
    <row r="3263" s="81" customFormat="1" ht="15" customHeight="1">
      <c r="A3263" s="82">
        <v>92424023</v>
      </c>
      <c r="B3263" s="83">
        <v>20</v>
      </c>
      <c r="C3263" s="84" t="s">
        <v>3765</v>
      </c>
      <c r="D3263" s="84" t="s">
        <v>3766</v>
      </c>
      <c r="E3263" s="84" t="s">
        <v>3767</v>
      </c>
      <c r="F3263" s="85">
        <v>1</v>
      </c>
      <c r="G3263" s="86" t="s">
        <v>10103</v>
      </c>
      <c r="H3263" s="86" t="s">
        <v>14</v>
      </c>
      <c r="I3263" s="87">
        <f>VLOOKUP(A3263,'[2]AJUSTE DE VALOR AN_11.5_MED_VIG'!$A$6:$I$6297,9,0)</f>
        <v>1.0683949251401768</v>
      </c>
    </row>
    <row r="3264" s="81" customFormat="1" ht="15" customHeight="1">
      <c r="A3264" s="82">
        <v>92458289</v>
      </c>
      <c r="B3264" s="83">
        <v>20</v>
      </c>
      <c r="C3264" s="84" t="s">
        <v>8842</v>
      </c>
      <c r="D3264" s="84" t="s">
        <v>8842</v>
      </c>
      <c r="E3264" s="84" t="s">
        <v>24</v>
      </c>
      <c r="F3264" s="85">
        <v>1</v>
      </c>
      <c r="G3264" s="86" t="s">
        <v>10103</v>
      </c>
      <c r="H3264" s="86" t="s">
        <v>14</v>
      </c>
      <c r="I3264" s="87">
        <f>VLOOKUP(A3264,'[2]AJUSTE DE VALOR AN_11.5_MED_VIG'!$A$6:$I$6297,9,0)</f>
        <v>2.2754845792811631</v>
      </c>
    </row>
    <row r="3265" s="81" customFormat="1" ht="15" customHeight="1">
      <c r="A3265" s="82">
        <v>90287231</v>
      </c>
      <c r="B3265" s="83">
        <v>20</v>
      </c>
      <c r="C3265" s="84" t="s">
        <v>7254</v>
      </c>
      <c r="D3265" s="84" t="s">
        <v>7254</v>
      </c>
      <c r="E3265" s="84" t="s">
        <v>69</v>
      </c>
      <c r="F3265" s="85">
        <v>1</v>
      </c>
      <c r="G3265" s="86" t="s">
        <v>10103</v>
      </c>
      <c r="H3265" s="86" t="s">
        <v>14</v>
      </c>
      <c r="I3265" s="87">
        <f>VLOOKUP(A3265,'[2]AJUSTE DE VALOR AN_11.5_MED_VIG'!$A$6:$I$6297,9,0)</f>
        <v>0.50166052624487401</v>
      </c>
    </row>
    <row r="3266" s="81" customFormat="1" ht="15" customHeight="1">
      <c r="A3266" s="82">
        <v>90173325</v>
      </c>
      <c r="B3266" s="83">
        <v>20</v>
      </c>
      <c r="C3266" s="84" t="s">
        <v>3610</v>
      </c>
      <c r="D3266" s="84" t="s">
        <v>3611</v>
      </c>
      <c r="E3266" s="84" t="s">
        <v>244</v>
      </c>
      <c r="F3266" s="85">
        <v>30</v>
      </c>
      <c r="G3266" s="86" t="s">
        <v>18</v>
      </c>
      <c r="H3266" s="86" t="s">
        <v>19</v>
      </c>
      <c r="I3266" s="87">
        <f>VLOOKUP(A3266,'[2]AJUSTE DE VALOR AN_11.5_MED_VIG'!$A$6:$I$6297,9,0)</f>
        <v>0.48527950440256318</v>
      </c>
    </row>
    <row r="3267" s="81" customFormat="1" ht="15" customHeight="1">
      <c r="A3267" s="82">
        <v>92421989</v>
      </c>
      <c r="B3267" s="83">
        <v>20</v>
      </c>
      <c r="C3267" s="84" t="s">
        <v>5208</v>
      </c>
      <c r="D3267" s="84" t="s">
        <v>5209</v>
      </c>
      <c r="E3267" s="84" t="s">
        <v>73</v>
      </c>
      <c r="F3267" s="85">
        <v>1</v>
      </c>
      <c r="G3267" s="86" t="s">
        <v>10103</v>
      </c>
      <c r="H3267" s="86" t="s">
        <v>14</v>
      </c>
      <c r="I3267" s="87">
        <f>VLOOKUP(A3267,'[2]AJUSTE DE VALOR AN_11.5_MED_VIG'!$A$6:$I$6297,9,0)</f>
        <v>4.8476491616261352</v>
      </c>
    </row>
    <row r="3268" s="81" customFormat="1" ht="15" customHeight="1">
      <c r="A3268" s="82">
        <v>92429971</v>
      </c>
      <c r="B3268" s="83">
        <v>20</v>
      </c>
      <c r="C3268" s="84" t="s">
        <v>8081</v>
      </c>
      <c r="D3268" s="84" t="s">
        <v>8082</v>
      </c>
      <c r="E3268" s="84" t="s">
        <v>358</v>
      </c>
      <c r="F3268" s="85">
        <v>1</v>
      </c>
      <c r="G3268" s="86" t="s">
        <v>436</v>
      </c>
      <c r="H3268" s="86" t="s">
        <v>14</v>
      </c>
      <c r="I3268" s="87">
        <f>VLOOKUP(A3268,'[2]AJUSTE DE VALOR AN_11.5_MED_VIG'!$A$6:$I$6297,9,0)</f>
        <v>1.5389860093832339</v>
      </c>
    </row>
    <row r="3269" s="81" customFormat="1" ht="15" customHeight="1">
      <c r="A3269" s="82">
        <v>90226224</v>
      </c>
      <c r="B3269" s="83">
        <v>20</v>
      </c>
      <c r="C3269" s="84" t="s">
        <v>4269</v>
      </c>
      <c r="D3269" s="84" t="s">
        <v>4269</v>
      </c>
      <c r="E3269" s="84" t="s">
        <v>59</v>
      </c>
      <c r="F3269" s="85">
        <v>1</v>
      </c>
      <c r="G3269" s="86" t="s">
        <v>10103</v>
      </c>
      <c r="H3269" s="86" t="s">
        <v>14</v>
      </c>
      <c r="I3269" s="87">
        <f>VLOOKUP(A3269,'[2]AJUSTE DE VALOR AN_11.5_MED_VIG'!$A$6:$I$6297,9,0)</f>
        <v>0.36783681263325479</v>
      </c>
    </row>
    <row r="3270" s="81" customFormat="1" ht="15" customHeight="1">
      <c r="A3270" s="82">
        <v>90211464</v>
      </c>
      <c r="B3270" s="83">
        <v>20</v>
      </c>
      <c r="C3270" s="84" t="s">
        <v>8458</v>
      </c>
      <c r="D3270" s="84" t="s">
        <v>8462</v>
      </c>
      <c r="E3270" s="84" t="s">
        <v>31</v>
      </c>
      <c r="F3270" s="85">
        <v>1</v>
      </c>
      <c r="G3270" s="86" t="s">
        <v>10103</v>
      </c>
      <c r="H3270" s="86" t="s">
        <v>14</v>
      </c>
      <c r="I3270" s="87">
        <f>VLOOKUP(A3270,'[2]AJUSTE DE VALOR AN_11.5_MED_VIG'!$A$6:$I$6297,9,0)</f>
        <v>1.4082216118693818</v>
      </c>
    </row>
    <row r="3271" s="81" customFormat="1" ht="15" customHeight="1">
      <c r="A3271" s="82">
        <v>90281446</v>
      </c>
      <c r="B3271" s="83">
        <v>20</v>
      </c>
      <c r="C3271" s="84" t="s">
        <v>8643</v>
      </c>
      <c r="D3271" s="84" t="s">
        <v>8643</v>
      </c>
      <c r="E3271" s="84" t="s">
        <v>554</v>
      </c>
      <c r="F3271" s="85">
        <v>1</v>
      </c>
      <c r="G3271" s="86" t="s">
        <v>485</v>
      </c>
      <c r="H3271" s="86" t="s">
        <v>14</v>
      </c>
      <c r="I3271" s="87">
        <f>VLOOKUP(A3271,'[2]AJUSTE DE VALOR AN_11.5_MED_VIG'!$A$6:$I$6297,9,0)</f>
        <v>6.7212858368982067</v>
      </c>
    </row>
    <row r="3272" s="81" customFormat="1" ht="15" customHeight="1">
      <c r="A3272" s="82">
        <v>90172205</v>
      </c>
      <c r="B3272" s="83">
        <v>20</v>
      </c>
      <c r="C3272" s="84" t="s">
        <v>8211</v>
      </c>
      <c r="D3272" s="84" t="s">
        <v>8213</v>
      </c>
      <c r="E3272" s="84" t="s">
        <v>244</v>
      </c>
      <c r="F3272" s="85">
        <v>300</v>
      </c>
      <c r="G3272" s="86" t="s">
        <v>10116</v>
      </c>
      <c r="H3272" s="86" t="s">
        <v>19</v>
      </c>
      <c r="I3272" s="87">
        <f>VLOOKUP(A3272,'[2]AJUSTE DE VALOR AN_11.5_MED_VIG'!$A$6:$I$6297,9,0)</f>
        <v>1.4138474999999999e-002</v>
      </c>
    </row>
    <row r="3273" s="81" customFormat="1" ht="15" customHeight="1">
      <c r="A3273" s="82">
        <v>90195370</v>
      </c>
      <c r="B3273" s="83">
        <v>20</v>
      </c>
      <c r="C3273" s="84" t="s">
        <v>6868</v>
      </c>
      <c r="D3273" s="84" t="s">
        <v>6869</v>
      </c>
      <c r="E3273" s="84" t="s">
        <v>2080</v>
      </c>
      <c r="F3273" s="85">
        <v>1</v>
      </c>
      <c r="G3273" s="86" t="s">
        <v>10103</v>
      </c>
      <c r="H3273" s="86" t="s">
        <v>14</v>
      </c>
      <c r="I3273" s="87">
        <f>VLOOKUP(A3273,'[2]AJUSTE DE VALOR AN_11.5_MED_VIG'!$A$6:$I$6297,9,0)</f>
        <v>0.26808107413553234</v>
      </c>
    </row>
    <row r="3274" s="81" customFormat="1" ht="15" customHeight="1">
      <c r="A3274" s="82">
        <v>92412610</v>
      </c>
      <c r="B3274" s="83">
        <v>20</v>
      </c>
      <c r="C3274" s="84" t="s">
        <v>6042</v>
      </c>
      <c r="D3274" s="84" t="s">
        <v>6043</v>
      </c>
      <c r="E3274" s="84" t="s">
        <v>73</v>
      </c>
      <c r="F3274" s="85">
        <v>1</v>
      </c>
      <c r="G3274" s="86" t="s">
        <v>10103</v>
      </c>
      <c r="H3274" s="86" t="s">
        <v>14</v>
      </c>
      <c r="I3274" s="87">
        <f>VLOOKUP(A3274,'[2]AJUSTE DE VALOR AN_11.5_MED_VIG'!$A$6:$I$6297,9,0)</f>
        <v>0.35581200240141037</v>
      </c>
    </row>
    <row r="3275" s="81" customFormat="1" ht="15" customHeight="1">
      <c r="A3275" s="82">
        <v>91033012</v>
      </c>
      <c r="B3275" s="83">
        <v>20</v>
      </c>
      <c r="C3275" s="84" t="s">
        <v>4416</v>
      </c>
      <c r="D3275" s="84" t="s">
        <v>4417</v>
      </c>
      <c r="E3275" s="84" t="s">
        <v>43</v>
      </c>
      <c r="F3275" s="85">
        <v>1</v>
      </c>
      <c r="G3275" s="86" t="s">
        <v>10103</v>
      </c>
      <c r="H3275" s="86" t="s">
        <v>14</v>
      </c>
      <c r="I3275" s="87">
        <f>VLOOKUP(A3275,'[2]AJUSTE DE VALOR AN_11.5_MED_VIG'!$A$6:$I$6297,9,0)</f>
        <v>2.7777866732153988</v>
      </c>
    </row>
    <row r="3276" s="81" customFormat="1" ht="15" customHeight="1">
      <c r="A3276" s="82">
        <v>90132548</v>
      </c>
      <c r="B3276" s="83">
        <v>20</v>
      </c>
      <c r="C3276" s="84" t="s">
        <v>9519</v>
      </c>
      <c r="D3276" s="84" t="s">
        <v>9520</v>
      </c>
      <c r="E3276" s="84" t="s">
        <v>81</v>
      </c>
      <c r="F3276" s="85">
        <v>1</v>
      </c>
      <c r="G3276" s="86" t="s">
        <v>158</v>
      </c>
      <c r="H3276" s="86" t="s">
        <v>14</v>
      </c>
      <c r="I3276" s="87">
        <f>VLOOKUP(A3276,'[2]AJUSTE DE VALOR AN_11.5_MED_VIG'!$A$6:$I$6297,9,0)</f>
        <v>0.2058761533829056</v>
      </c>
    </row>
    <row r="3277" s="81" customFormat="1" ht="15" customHeight="1">
      <c r="A3277" s="82">
        <v>90236947</v>
      </c>
      <c r="B3277" s="83">
        <v>20</v>
      </c>
      <c r="C3277" s="84" t="s">
        <v>992</v>
      </c>
      <c r="D3277" s="84" t="s">
        <v>996</v>
      </c>
      <c r="E3277" s="84" t="s">
        <v>29</v>
      </c>
      <c r="F3277" s="85">
        <v>1</v>
      </c>
      <c r="G3277" s="86" t="s">
        <v>10103</v>
      </c>
      <c r="H3277" s="86" t="s">
        <v>14</v>
      </c>
      <c r="I3277" s="87">
        <f>VLOOKUP(A3277,'[2]AJUSTE DE VALOR AN_11.5_MED_VIG'!$A$6:$I$6297,9,0)</f>
        <v>0.38482459796666729</v>
      </c>
    </row>
    <row r="3278" s="81" customFormat="1" ht="15" customHeight="1">
      <c r="A3278" s="82">
        <v>90256999</v>
      </c>
      <c r="B3278" s="83">
        <v>20</v>
      </c>
      <c r="C3278" s="84" t="s">
        <v>8478</v>
      </c>
      <c r="D3278" s="84" t="s">
        <v>8479</v>
      </c>
      <c r="E3278" s="84" t="s">
        <v>1221</v>
      </c>
      <c r="F3278" s="85">
        <v>1</v>
      </c>
      <c r="G3278" s="86" t="s">
        <v>10103</v>
      </c>
      <c r="H3278" s="86" t="s">
        <v>14</v>
      </c>
      <c r="I3278" s="87">
        <f>VLOOKUP(A3278,'[2]AJUSTE DE VALOR AN_11.5_MED_VIG'!$A$6:$I$6297,9,0)</f>
        <v>0.45322258288513856</v>
      </c>
    </row>
    <row r="3279" s="81" customFormat="1" ht="15" customHeight="1">
      <c r="A3279" s="82">
        <v>92456413</v>
      </c>
      <c r="B3279" s="83">
        <v>20</v>
      </c>
      <c r="C3279" s="84" t="s">
        <v>4957</v>
      </c>
      <c r="D3279" s="84" t="s">
        <v>4957</v>
      </c>
      <c r="E3279" s="84" t="s">
        <v>17</v>
      </c>
      <c r="F3279" s="85">
        <v>1</v>
      </c>
      <c r="G3279" s="86" t="s">
        <v>10103</v>
      </c>
      <c r="H3279" s="86" t="s">
        <v>14</v>
      </c>
      <c r="I3279" s="87">
        <f>VLOOKUP(A3279,'[2]AJUSTE DE VALOR AN_11.5_MED_VIG'!$A$6:$I$6297,9,0)</f>
        <v>0.89254740215286921</v>
      </c>
    </row>
    <row r="3280" s="81" customFormat="1" ht="15" customHeight="1">
      <c r="A3280" s="82">
        <v>90216652</v>
      </c>
      <c r="B3280" s="83">
        <v>20</v>
      </c>
      <c r="C3280" s="84" t="s">
        <v>1761</v>
      </c>
      <c r="D3280" s="84" t="s">
        <v>1762</v>
      </c>
      <c r="E3280" s="84" t="s">
        <v>78</v>
      </c>
      <c r="F3280" s="85">
        <v>1</v>
      </c>
      <c r="G3280" s="86" t="s">
        <v>10103</v>
      </c>
      <c r="H3280" s="86" t="s">
        <v>14</v>
      </c>
      <c r="I3280" s="87">
        <f>VLOOKUP(A3280,'[2]AJUSTE DE VALOR AN_11.5_MED_VIG'!$A$6:$I$6297,9,0)</f>
        <v>1.2625959131206637</v>
      </c>
    </row>
    <row r="3281" s="81" customFormat="1" ht="15" customHeight="1">
      <c r="A3281" s="82">
        <v>92398413</v>
      </c>
      <c r="B3281" s="83">
        <v>20</v>
      </c>
      <c r="C3281" s="84" t="s">
        <v>3022</v>
      </c>
      <c r="D3281" s="84" t="s">
        <v>3024</v>
      </c>
      <c r="E3281" s="84" t="s">
        <v>150</v>
      </c>
      <c r="F3281" s="85">
        <v>100</v>
      </c>
      <c r="G3281" s="86" t="s">
        <v>10116</v>
      </c>
      <c r="H3281" s="86" t="s">
        <v>19</v>
      </c>
      <c r="I3281" s="87">
        <f>VLOOKUP(A3281,'[2]AJUSTE DE VALOR AN_11.5_MED_VIG'!$A$6:$I$6297,9,0)</f>
        <v>0.23607480528319486</v>
      </c>
    </row>
    <row r="3282" s="81" customFormat="1" ht="15" customHeight="1">
      <c r="A3282" s="82">
        <v>90291697</v>
      </c>
      <c r="B3282" s="83">
        <v>20</v>
      </c>
      <c r="C3282" s="84" t="s">
        <v>1761</v>
      </c>
      <c r="D3282" s="84" t="s">
        <v>1764</v>
      </c>
      <c r="E3282" s="84" t="s">
        <v>991</v>
      </c>
      <c r="F3282" s="85">
        <v>1</v>
      </c>
      <c r="G3282" s="86" t="s">
        <v>10103</v>
      </c>
      <c r="H3282" s="86" t="s">
        <v>14</v>
      </c>
      <c r="I3282" s="87">
        <f>VLOOKUP(A3282,'[2]AJUSTE DE VALOR AN_11.5_MED_VIG'!$A$6:$I$6297,9,0)</f>
        <v>0.91077197382756192</v>
      </c>
    </row>
    <row r="3283" s="81" customFormat="1" ht="15" customHeight="1">
      <c r="A3283" s="82">
        <v>90551010</v>
      </c>
      <c r="B3283" s="83">
        <v>20</v>
      </c>
      <c r="C3283" s="84" t="s">
        <v>6126</v>
      </c>
      <c r="D3283" s="84" t="s">
        <v>6127</v>
      </c>
      <c r="E3283" s="84" t="s">
        <v>150</v>
      </c>
      <c r="F3283" s="85">
        <v>1</v>
      </c>
      <c r="G3283" s="86" t="s">
        <v>10036</v>
      </c>
      <c r="H3283" s="86" t="s">
        <v>14</v>
      </c>
      <c r="I3283" s="87">
        <f>VLOOKUP(A3283,'[2]AJUSTE DE VALOR AN_11.5_MED_VIG'!$A$6:$I$6297,9,0)</f>
        <v>10.898269200000001</v>
      </c>
    </row>
    <row r="3284" s="81" customFormat="1" ht="15" customHeight="1">
      <c r="A3284" s="82">
        <v>90257588</v>
      </c>
      <c r="B3284" s="83">
        <v>20</v>
      </c>
      <c r="C3284" s="84" t="s">
        <v>6052</v>
      </c>
      <c r="D3284" s="84" t="s">
        <v>6053</v>
      </c>
      <c r="E3284" s="84" t="s">
        <v>244</v>
      </c>
      <c r="F3284" s="85">
        <v>1</v>
      </c>
      <c r="G3284" s="86" t="s">
        <v>10103</v>
      </c>
      <c r="H3284" s="86" t="s">
        <v>14</v>
      </c>
      <c r="I3284" s="87">
        <f>VLOOKUP(A3284,'[2]AJUSTE DE VALOR AN_11.5_MED_VIG'!$A$6:$I$6297,9,0)</f>
        <v>0.19117071385555523</v>
      </c>
    </row>
    <row r="3285" s="81" customFormat="1" ht="15" customHeight="1">
      <c r="A3285" s="82">
        <v>92463355</v>
      </c>
      <c r="B3285" s="83">
        <v>20</v>
      </c>
      <c r="C3285" s="84" t="s">
        <v>8182</v>
      </c>
      <c r="D3285" s="84" t="s">
        <v>8182</v>
      </c>
      <c r="E3285" s="84" t="s">
        <v>26</v>
      </c>
      <c r="F3285" s="85">
        <v>1</v>
      </c>
      <c r="G3285" s="86" t="s">
        <v>10103</v>
      </c>
      <c r="H3285" s="86" t="s">
        <v>14</v>
      </c>
      <c r="I3285" s="87">
        <f>VLOOKUP(A3285,'[2]AJUSTE DE VALOR AN_11.5_MED_VIG'!$A$6:$I$6297,9,0)</f>
        <v>0.51863808680269963</v>
      </c>
    </row>
    <row r="3286" s="81" customFormat="1" ht="15" customHeight="1">
      <c r="A3286" s="82">
        <v>92457010</v>
      </c>
      <c r="B3286" s="83">
        <v>20</v>
      </c>
      <c r="C3286" s="84" t="s">
        <v>694</v>
      </c>
      <c r="D3286" s="84" t="s">
        <v>694</v>
      </c>
      <c r="E3286" s="84" t="s">
        <v>39</v>
      </c>
      <c r="F3286" s="85">
        <v>1</v>
      </c>
      <c r="G3286" s="86" t="s">
        <v>10103</v>
      </c>
      <c r="H3286" s="86" t="s">
        <v>14</v>
      </c>
      <c r="I3286" s="87">
        <f>VLOOKUP(A3286,'[2]AJUSTE DE VALOR AN_11.5_MED_VIG'!$A$6:$I$6297,9,0)</f>
        <v>1.0537154844642258</v>
      </c>
    </row>
    <row r="3287" s="81" customFormat="1" ht="15" customHeight="1">
      <c r="A3287" s="82">
        <v>90277180</v>
      </c>
      <c r="B3287" s="83">
        <v>20</v>
      </c>
      <c r="C3287" s="84" t="s">
        <v>5156</v>
      </c>
      <c r="D3287" s="84" t="s">
        <v>5158</v>
      </c>
      <c r="E3287" s="84" t="s">
        <v>1356</v>
      </c>
      <c r="F3287" s="85">
        <v>1</v>
      </c>
      <c r="G3287" s="86" t="s">
        <v>10103</v>
      </c>
      <c r="H3287" s="86" t="s">
        <v>14</v>
      </c>
      <c r="I3287" s="87">
        <f>VLOOKUP(A3287,'[2]AJUSTE DE VALOR AN_11.5_MED_VIG'!$A$6:$I$6297,9,0)</f>
        <v>1.5551453694974366</v>
      </c>
    </row>
    <row r="3288" s="81" customFormat="1" ht="15" customHeight="1">
      <c r="A3288" s="82">
        <v>90248015</v>
      </c>
      <c r="B3288" s="83">
        <v>20</v>
      </c>
      <c r="C3288" s="84" t="s">
        <v>6243</v>
      </c>
      <c r="D3288" s="84" t="s">
        <v>6244</v>
      </c>
      <c r="E3288" s="84" t="s">
        <v>73</v>
      </c>
      <c r="F3288" s="85">
        <v>1</v>
      </c>
      <c r="G3288" s="86" t="s">
        <v>436</v>
      </c>
      <c r="H3288" s="86" t="s">
        <v>14</v>
      </c>
      <c r="I3288" s="87">
        <f>VLOOKUP(A3288,'[2]AJUSTE DE VALOR AN_11.5_MED_VIG'!$A$6:$I$6297,9,0)</f>
        <v>0.6798893936314504</v>
      </c>
    </row>
    <row r="3289" s="81" customFormat="1" ht="15" customHeight="1">
      <c r="A3289" s="82">
        <v>90279247</v>
      </c>
      <c r="B3289" s="83">
        <v>20</v>
      </c>
      <c r="C3289" s="84" t="s">
        <v>8139</v>
      </c>
      <c r="D3289" s="84" t="s">
        <v>8155</v>
      </c>
      <c r="E3289" s="84" t="s">
        <v>26</v>
      </c>
      <c r="F3289" s="85">
        <v>1</v>
      </c>
      <c r="G3289" s="86" t="s">
        <v>10103</v>
      </c>
      <c r="H3289" s="86" t="s">
        <v>14</v>
      </c>
      <c r="I3289" s="87">
        <f>VLOOKUP(A3289,'[2]AJUSTE DE VALOR AN_11.5_MED_VIG'!$A$6:$I$6297,9,0)</f>
        <v>0.60410374934254041</v>
      </c>
    </row>
    <row r="3290" s="81" customFormat="1" ht="15" customHeight="1">
      <c r="A3290" s="82">
        <v>90172795</v>
      </c>
      <c r="B3290" s="83">
        <v>20</v>
      </c>
      <c r="C3290" s="84" t="s">
        <v>5096</v>
      </c>
      <c r="D3290" s="84" t="s">
        <v>5097</v>
      </c>
      <c r="E3290" s="84" t="s">
        <v>244</v>
      </c>
      <c r="F3290" s="85">
        <v>1</v>
      </c>
      <c r="G3290" s="86" t="s">
        <v>10103</v>
      </c>
      <c r="H3290" s="86" t="s">
        <v>14</v>
      </c>
      <c r="I3290" s="87">
        <f>VLOOKUP(A3290,'[2]AJUSTE DE VALOR AN_11.5_MED_VIG'!$A$6:$I$6297,9,0)</f>
        <v>0.2983748385538923</v>
      </c>
    </row>
    <row r="3291" s="81" customFormat="1" ht="15" customHeight="1">
      <c r="A3291" s="82">
        <v>90286588</v>
      </c>
      <c r="B3291" s="83">
        <v>20</v>
      </c>
      <c r="C3291" s="84" t="s">
        <v>5808</v>
      </c>
      <c r="D3291" s="84" t="s">
        <v>5808</v>
      </c>
      <c r="E3291" s="84" t="s">
        <v>573</v>
      </c>
      <c r="F3291" s="85">
        <v>1</v>
      </c>
      <c r="G3291" s="86" t="s">
        <v>10036</v>
      </c>
      <c r="H3291" s="86" t="s">
        <v>14</v>
      </c>
      <c r="I3291" s="87">
        <f>VLOOKUP(A3291,'[2]AJUSTE DE VALOR AN_11.5_MED_VIG'!$A$6:$I$6297,9,0)</f>
        <v>6.4771903044613923</v>
      </c>
    </row>
    <row r="3292" s="81" customFormat="1" ht="15" customHeight="1">
      <c r="A3292" s="82">
        <v>90220919</v>
      </c>
      <c r="B3292" s="83">
        <v>20</v>
      </c>
      <c r="C3292" s="84" t="s">
        <v>6603</v>
      </c>
      <c r="D3292" s="84" t="s">
        <v>6613</v>
      </c>
      <c r="E3292" s="84" t="s">
        <v>69</v>
      </c>
      <c r="F3292" s="85">
        <v>1</v>
      </c>
      <c r="G3292" s="86" t="s">
        <v>10103</v>
      </c>
      <c r="H3292" s="86" t="s">
        <v>14</v>
      </c>
      <c r="I3292" s="87">
        <f>VLOOKUP(A3292,'[2]AJUSTE DE VALOR AN_11.5_MED_VIG'!$A$6:$I$6297,9,0)</f>
        <v>0.5053700637942814</v>
      </c>
    </row>
    <row r="3293" s="81" customFormat="1" ht="15" customHeight="1">
      <c r="A3293" s="82">
        <v>92467822</v>
      </c>
      <c r="B3293" s="83">
        <v>20</v>
      </c>
      <c r="C3293" s="84" t="s">
        <v>5883</v>
      </c>
      <c r="D3293" s="84" t="s">
        <v>5883</v>
      </c>
      <c r="E3293" s="84" t="s">
        <v>39</v>
      </c>
      <c r="F3293" s="85">
        <v>1</v>
      </c>
      <c r="G3293" s="86" t="s">
        <v>10103</v>
      </c>
      <c r="H3293" s="86" t="s">
        <v>14</v>
      </c>
      <c r="I3293" s="87">
        <f>VLOOKUP(A3293,'[2]AJUSTE DE VALOR AN_11.5_MED_VIG'!$A$6:$I$6297,9,0)</f>
        <v>1.004707059982378</v>
      </c>
    </row>
    <row r="3294" s="81" customFormat="1" ht="15" customHeight="1">
      <c r="A3294" s="82">
        <v>90155947</v>
      </c>
      <c r="B3294" s="83">
        <v>20</v>
      </c>
      <c r="C3294" s="84" t="s">
        <v>4706</v>
      </c>
      <c r="D3294" s="84" t="s">
        <v>4707</v>
      </c>
      <c r="E3294" s="84" t="s">
        <v>36</v>
      </c>
      <c r="F3294" s="85">
        <v>400</v>
      </c>
      <c r="G3294" s="86" t="s">
        <v>10116</v>
      </c>
      <c r="H3294" s="86" t="s">
        <v>19</v>
      </c>
      <c r="I3294" s="87">
        <f>VLOOKUP(A3294,'[2]AJUSTE DE VALOR AN_11.5_MED_VIG'!$A$6:$I$6297,9,0)</f>
        <v>8.0942405103801227e-002</v>
      </c>
    </row>
    <row r="3295" s="81" customFormat="1" ht="15" customHeight="1">
      <c r="A3295" s="82">
        <v>92393357</v>
      </c>
      <c r="B3295" s="83">
        <v>20</v>
      </c>
      <c r="C3295" s="84" t="s">
        <v>7225</v>
      </c>
      <c r="D3295" s="84" t="s">
        <v>7226</v>
      </c>
      <c r="E3295" s="84" t="s">
        <v>34</v>
      </c>
      <c r="F3295" s="85">
        <v>1</v>
      </c>
      <c r="G3295" s="86" t="s">
        <v>10103</v>
      </c>
      <c r="H3295" s="86" t="s">
        <v>14</v>
      </c>
      <c r="I3295" s="87">
        <f>VLOOKUP(A3295,'[2]AJUSTE DE VALOR AN_11.5_MED_VIG'!$A$6:$I$6297,9,0)</f>
        <v>0.96853203914596175</v>
      </c>
    </row>
    <row r="3296" s="81" customFormat="1" ht="15" customHeight="1">
      <c r="A3296" s="82">
        <v>90277805</v>
      </c>
      <c r="B3296" s="83">
        <v>20</v>
      </c>
      <c r="C3296" s="84" t="s">
        <v>9084</v>
      </c>
      <c r="D3296" s="84" t="s">
        <v>9085</v>
      </c>
      <c r="E3296" s="84" t="s">
        <v>244</v>
      </c>
      <c r="F3296" s="85">
        <v>50</v>
      </c>
      <c r="G3296" s="86" t="s">
        <v>18</v>
      </c>
      <c r="H3296" s="86" t="s">
        <v>19</v>
      </c>
      <c r="I3296" s="87">
        <f>VLOOKUP(A3296,'[2]AJUSTE DE VALOR AN_11.5_MED_VIG'!$A$6:$I$6297,9,0)</f>
        <v>0.10992916412861489</v>
      </c>
    </row>
    <row r="3297" s="81" customFormat="1" ht="15" customHeight="1">
      <c r="A3297" s="82">
        <v>90235100</v>
      </c>
      <c r="B3297" s="83">
        <v>20</v>
      </c>
      <c r="C3297" s="84" t="s">
        <v>7820</v>
      </c>
      <c r="D3297" s="84" t="s">
        <v>7820</v>
      </c>
      <c r="E3297" s="84" t="s">
        <v>590</v>
      </c>
      <c r="F3297" s="85">
        <v>1</v>
      </c>
      <c r="G3297" s="86" t="s">
        <v>436</v>
      </c>
      <c r="H3297" s="86" t="s">
        <v>14</v>
      </c>
      <c r="I3297" s="87">
        <f>VLOOKUP(A3297,'[2]AJUSTE DE VALOR AN_11.5_MED_VIG'!$A$6:$I$6297,9,0)</f>
        <v>2.441102961540166</v>
      </c>
    </row>
    <row r="3298" s="81" customFormat="1" ht="15" customHeight="1">
      <c r="A3298" s="82">
        <v>92428827</v>
      </c>
      <c r="B3298" s="83">
        <v>20</v>
      </c>
      <c r="C3298" s="84" t="s">
        <v>6635</v>
      </c>
      <c r="D3298" s="84" t="s">
        <v>6637</v>
      </c>
      <c r="E3298" s="84" t="s">
        <v>134</v>
      </c>
      <c r="F3298" s="85">
        <v>1</v>
      </c>
      <c r="G3298" s="86" t="s">
        <v>10103</v>
      </c>
      <c r="H3298" s="86" t="s">
        <v>14</v>
      </c>
      <c r="I3298" s="87">
        <f>VLOOKUP(A3298,'[2]AJUSTE DE VALOR AN_11.5_MED_VIG'!$A$6:$I$6297,9,0)</f>
        <v>0.98908112729377362</v>
      </c>
    </row>
    <row r="3299" s="81" customFormat="1" ht="15" customHeight="1">
      <c r="A3299" s="82">
        <v>90149254</v>
      </c>
      <c r="B3299" s="83">
        <v>20</v>
      </c>
      <c r="C3299" s="84" t="s">
        <v>226</v>
      </c>
      <c r="D3299" s="84" t="s">
        <v>232</v>
      </c>
      <c r="E3299" s="84" t="s">
        <v>233</v>
      </c>
      <c r="F3299" s="85">
        <v>1</v>
      </c>
      <c r="G3299" s="86" t="s">
        <v>10103</v>
      </c>
      <c r="H3299" s="86" t="s">
        <v>14</v>
      </c>
      <c r="I3299" s="87">
        <f>VLOOKUP(A3299,'[2]AJUSTE DE VALOR AN_11.5_MED_VIG'!$A$6:$I$6297,9,0)</f>
        <v>2.8738208134401213</v>
      </c>
    </row>
    <row r="3300" s="81" customFormat="1" ht="15" customHeight="1">
      <c r="A3300" s="82">
        <v>92366694</v>
      </c>
      <c r="B3300" s="83">
        <v>20</v>
      </c>
      <c r="C3300" s="84" t="s">
        <v>7471</v>
      </c>
      <c r="D3300" s="84" t="s">
        <v>7472</v>
      </c>
      <c r="E3300" s="84" t="s">
        <v>81</v>
      </c>
      <c r="F3300" s="85">
        <v>1</v>
      </c>
      <c r="G3300" s="86" t="s">
        <v>10103</v>
      </c>
      <c r="H3300" s="86" t="s">
        <v>14</v>
      </c>
      <c r="I3300" s="87">
        <f>VLOOKUP(A3300,'[2]AJUSTE DE VALOR AN_11.5_MED_VIG'!$A$6:$I$6297,9,0)</f>
        <v>0.73350758894565482</v>
      </c>
    </row>
    <row r="3301" s="81" customFormat="1" ht="15" customHeight="1">
      <c r="A3301" s="82">
        <v>90021029</v>
      </c>
      <c r="B3301" s="83">
        <v>20</v>
      </c>
      <c r="C3301" s="84" t="s">
        <v>5389</v>
      </c>
      <c r="D3301" s="84" t="s">
        <v>5389</v>
      </c>
      <c r="E3301" s="84" t="s">
        <v>378</v>
      </c>
      <c r="F3301" s="85">
        <v>1</v>
      </c>
      <c r="G3301" s="86" t="s">
        <v>436</v>
      </c>
      <c r="H3301" s="86" t="s">
        <v>14</v>
      </c>
      <c r="I3301" s="87">
        <f>VLOOKUP(A3301,'[2]AJUSTE DE VALOR AN_11.5_MED_VIG'!$A$6:$I$6297,9,0)</f>
        <v>0.5497294820743579</v>
      </c>
    </row>
    <row r="3302" s="81" customFormat="1" ht="15" customHeight="1">
      <c r="A3302" s="82">
        <v>92421512</v>
      </c>
      <c r="B3302" s="83">
        <v>20</v>
      </c>
      <c r="C3302" s="84" t="s">
        <v>3696</v>
      </c>
      <c r="D3302" s="84" t="s">
        <v>3697</v>
      </c>
      <c r="E3302" s="84" t="s">
        <v>244</v>
      </c>
      <c r="F3302" s="85">
        <v>1</v>
      </c>
      <c r="G3302" s="86" t="s">
        <v>10103</v>
      </c>
      <c r="H3302" s="86" t="s">
        <v>14</v>
      </c>
      <c r="I3302" s="87">
        <f>VLOOKUP(A3302,'[2]AJUSTE DE VALOR AN_11.5_MED_VIG'!$A$6:$I$6297,9,0)</f>
        <v>0.27946239432953401</v>
      </c>
    </row>
    <row r="3303" s="81" customFormat="1" ht="15" customHeight="1">
      <c r="A3303" s="82">
        <v>90208960</v>
      </c>
      <c r="B3303" s="83">
        <v>20</v>
      </c>
      <c r="C3303" s="84" t="s">
        <v>2136</v>
      </c>
      <c r="D3303" s="84" t="s">
        <v>2137</v>
      </c>
      <c r="E3303" s="84" t="s">
        <v>31</v>
      </c>
      <c r="F3303" s="85">
        <v>1</v>
      </c>
      <c r="G3303" s="86" t="s">
        <v>10103</v>
      </c>
      <c r="H3303" s="86" t="s">
        <v>14</v>
      </c>
      <c r="I3303" s="87">
        <f>VLOOKUP(A3303,'[2]AJUSTE DE VALOR AN_11.5_MED_VIG'!$A$6:$I$6297,9,0)</f>
        <v>0.76314730759218896</v>
      </c>
    </row>
    <row r="3304" s="81" customFormat="1" ht="15" customHeight="1">
      <c r="A3304" s="82">
        <v>90121554</v>
      </c>
      <c r="B3304" s="83">
        <v>20</v>
      </c>
      <c r="C3304" s="84" t="s">
        <v>5762</v>
      </c>
      <c r="D3304" s="84" t="s">
        <v>5762</v>
      </c>
      <c r="E3304" s="84" t="s">
        <v>339</v>
      </c>
      <c r="F3304" s="85">
        <v>1</v>
      </c>
      <c r="G3304" s="86" t="s">
        <v>64</v>
      </c>
      <c r="H3304" s="86" t="s">
        <v>14</v>
      </c>
      <c r="I3304" s="87">
        <f>VLOOKUP(A3304,'[2]AJUSTE DE VALOR AN_11.5_MED_VIG'!$A$6:$I$6297,9,0)</f>
        <v>0.89299907931316469</v>
      </c>
    </row>
    <row r="3305" s="81" customFormat="1" ht="15" customHeight="1">
      <c r="A3305" s="82">
        <v>90313127</v>
      </c>
      <c r="B3305" s="83">
        <v>20</v>
      </c>
      <c r="C3305" s="84" t="s">
        <v>9025</v>
      </c>
      <c r="D3305" s="84" t="s">
        <v>9026</v>
      </c>
      <c r="E3305" s="84" t="s">
        <v>5050</v>
      </c>
      <c r="F3305" s="85">
        <v>1</v>
      </c>
      <c r="G3305" s="86" t="s">
        <v>10103</v>
      </c>
      <c r="H3305" s="86" t="s">
        <v>14</v>
      </c>
      <c r="I3305" s="87">
        <f>VLOOKUP(A3305,'[2]AJUSTE DE VALOR AN_11.5_MED_VIG'!$A$6:$I$6297,9,0)</f>
        <v>0.29789018928261235</v>
      </c>
    </row>
    <row r="3306" s="81" customFormat="1" ht="15" customHeight="1">
      <c r="A3306" s="82">
        <v>90285980</v>
      </c>
      <c r="B3306" s="83">
        <v>20</v>
      </c>
      <c r="C3306" s="84" t="s">
        <v>4398</v>
      </c>
      <c r="D3306" s="84" t="s">
        <v>4399</v>
      </c>
      <c r="E3306" s="84" t="s">
        <v>792</v>
      </c>
      <c r="F3306" s="85">
        <v>1</v>
      </c>
      <c r="G3306" s="86" t="s">
        <v>64</v>
      </c>
      <c r="H3306" s="86" t="s">
        <v>14</v>
      </c>
      <c r="I3306" s="87">
        <f>VLOOKUP(A3306,'[2]AJUSTE DE VALOR AN_11.5_MED_VIG'!$A$6:$I$6297,9,0)</f>
        <v>1.1878440840504179</v>
      </c>
    </row>
    <row r="3307" s="81" customFormat="1" ht="15" customHeight="1">
      <c r="A3307" s="82">
        <v>92392601</v>
      </c>
      <c r="B3307" s="83">
        <v>20</v>
      </c>
      <c r="C3307" s="84" t="s">
        <v>1569</v>
      </c>
      <c r="D3307" s="84" t="s">
        <v>1569</v>
      </c>
      <c r="E3307" s="84" t="s">
        <v>24</v>
      </c>
      <c r="F3307" s="85">
        <v>1</v>
      </c>
      <c r="G3307" s="86" t="s">
        <v>10103</v>
      </c>
      <c r="H3307" s="86" t="s">
        <v>14</v>
      </c>
      <c r="I3307" s="87">
        <f>VLOOKUP(A3307,'[2]AJUSTE DE VALOR AN_11.5_MED_VIG'!$A$6:$I$6297,9,0)</f>
        <v>0.61676693147012174</v>
      </c>
    </row>
    <row r="3308" s="81" customFormat="1" ht="15" customHeight="1">
      <c r="A3308" s="82">
        <v>90230604</v>
      </c>
      <c r="B3308" s="83">
        <v>20</v>
      </c>
      <c r="C3308" s="84" t="s">
        <v>869</v>
      </c>
      <c r="D3308" s="84" t="s">
        <v>876</v>
      </c>
      <c r="E3308" s="84" t="s">
        <v>235</v>
      </c>
      <c r="F3308" s="85">
        <v>100</v>
      </c>
      <c r="G3308" s="86" t="s">
        <v>18</v>
      </c>
      <c r="H3308" s="86" t="s">
        <v>19</v>
      </c>
      <c r="I3308" s="87">
        <f>VLOOKUP(A3308,'[2]AJUSTE DE VALOR AN_11.5_MED_VIG'!$A$6:$I$6297,9,0)</f>
        <v>0.7708800486076306</v>
      </c>
    </row>
    <row r="3309" s="81" customFormat="1" ht="15" customHeight="1">
      <c r="A3309" s="82">
        <v>90208935</v>
      </c>
      <c r="B3309" s="83">
        <v>20</v>
      </c>
      <c r="C3309" s="84" t="s">
        <v>6868</v>
      </c>
      <c r="D3309" s="84" t="s">
        <v>6868</v>
      </c>
      <c r="E3309" s="84" t="s">
        <v>31</v>
      </c>
      <c r="F3309" s="85">
        <v>1</v>
      </c>
      <c r="G3309" s="86" t="s">
        <v>10103</v>
      </c>
      <c r="H3309" s="86" t="s">
        <v>14</v>
      </c>
      <c r="I3309" s="87">
        <f>VLOOKUP(A3309,'[2]AJUSTE DE VALOR AN_11.5_MED_VIG'!$A$6:$I$6297,9,0)</f>
        <v>0.90648046376608282</v>
      </c>
    </row>
    <row r="3310" s="81" customFormat="1" ht="15" customHeight="1">
      <c r="A3310" s="82">
        <v>90239318</v>
      </c>
      <c r="B3310" s="83">
        <v>20</v>
      </c>
      <c r="C3310" s="84" t="s">
        <v>4951</v>
      </c>
      <c r="D3310" s="84" t="s">
        <v>4951</v>
      </c>
      <c r="E3310" s="84" t="s">
        <v>29</v>
      </c>
      <c r="F3310" s="85">
        <v>1</v>
      </c>
      <c r="G3310" s="86" t="s">
        <v>10103</v>
      </c>
      <c r="H3310" s="86" t="s">
        <v>14</v>
      </c>
      <c r="I3310" s="87">
        <f>VLOOKUP(A3310,'[2]AJUSTE DE VALOR AN_11.5_MED_VIG'!$A$6:$I$6297,9,0)</f>
        <v>0.90586631538461537</v>
      </c>
    </row>
    <row r="3311" s="81" customFormat="1" ht="15" customHeight="1">
      <c r="A3311" s="82">
        <v>92454100</v>
      </c>
      <c r="B3311" s="83">
        <v>20</v>
      </c>
      <c r="C3311" s="84" t="s">
        <v>1302</v>
      </c>
      <c r="D3311" s="84" t="s">
        <v>1302</v>
      </c>
      <c r="E3311" s="84" t="s">
        <v>50</v>
      </c>
      <c r="F3311" s="85">
        <v>1</v>
      </c>
      <c r="G3311" s="86" t="s">
        <v>10103</v>
      </c>
      <c r="H3311" s="86" t="s">
        <v>14</v>
      </c>
      <c r="I3311" s="87">
        <f>VLOOKUP(A3311,'[2]AJUSTE DE VALOR AN_11.5_MED_VIG'!$A$6:$I$6297,9,0)</f>
        <v>0.76964919593333458</v>
      </c>
    </row>
    <row r="3312" s="81" customFormat="1" ht="15" customHeight="1">
      <c r="A3312" s="82">
        <v>92392954</v>
      </c>
      <c r="B3312" s="83">
        <v>20</v>
      </c>
      <c r="C3312" s="84" t="s">
        <v>7138</v>
      </c>
      <c r="D3312" s="84" t="s">
        <v>7139</v>
      </c>
      <c r="E3312" s="84" t="s">
        <v>894</v>
      </c>
      <c r="F3312" s="85">
        <v>1</v>
      </c>
      <c r="G3312" s="86" t="s">
        <v>10103</v>
      </c>
      <c r="H3312" s="86" t="s">
        <v>14</v>
      </c>
      <c r="I3312" s="87">
        <f>VLOOKUP(A3312,'[2]AJUSTE DE VALOR AN_11.5_MED_VIG'!$A$6:$I$6297,9,0)</f>
        <v>1.9240531872602527</v>
      </c>
    </row>
    <row r="3313" s="81" customFormat="1" ht="15" customHeight="1">
      <c r="A3313" s="82">
        <v>90233751</v>
      </c>
      <c r="B3313" s="83">
        <v>20</v>
      </c>
      <c r="C3313" s="84" t="s">
        <v>167</v>
      </c>
      <c r="D3313" s="84" t="s">
        <v>168</v>
      </c>
      <c r="E3313" s="84" t="s">
        <v>169</v>
      </c>
      <c r="F3313" s="85">
        <v>1</v>
      </c>
      <c r="G3313" s="86" t="s">
        <v>10103</v>
      </c>
      <c r="H3313" s="86" t="s">
        <v>14</v>
      </c>
      <c r="I3313" s="87">
        <f>VLOOKUP(A3313,'[2]AJUSTE DE VALOR AN_11.5_MED_VIG'!$A$6:$I$6297,9,0)</f>
        <v>0.58027000885626678</v>
      </c>
    </row>
    <row r="3314" s="81" customFormat="1" ht="15" customHeight="1">
      <c r="A3314" s="82">
        <v>90195531</v>
      </c>
      <c r="B3314" s="83">
        <v>20</v>
      </c>
      <c r="C3314" s="84" t="s">
        <v>7497</v>
      </c>
      <c r="D3314" s="84" t="s">
        <v>7498</v>
      </c>
      <c r="E3314" s="84" t="s">
        <v>2080</v>
      </c>
      <c r="F3314" s="85">
        <v>1</v>
      </c>
      <c r="G3314" s="86" t="s">
        <v>436</v>
      </c>
      <c r="H3314" s="86" t="s">
        <v>14</v>
      </c>
      <c r="I3314" s="87">
        <f>VLOOKUP(A3314,'[2]AJUSTE DE VALOR AN_11.5_MED_VIG'!$A$6:$I$6297,9,0)</f>
        <v>4.3870783566260254</v>
      </c>
    </row>
    <row r="3315" s="81" customFormat="1" ht="15" customHeight="1">
      <c r="A3315" s="82">
        <v>92419976</v>
      </c>
      <c r="B3315" s="83">
        <v>20</v>
      </c>
      <c r="C3315" s="84" t="s">
        <v>6841</v>
      </c>
      <c r="D3315" s="84" t="s">
        <v>6842</v>
      </c>
      <c r="E3315" s="84" t="s">
        <v>703</v>
      </c>
      <c r="F3315" s="85">
        <v>1</v>
      </c>
      <c r="G3315" s="86" t="s">
        <v>10103</v>
      </c>
      <c r="H3315" s="86" t="s">
        <v>14</v>
      </c>
      <c r="I3315" s="87">
        <f>VLOOKUP(A3315,'[2]AJUSTE DE VALOR AN_11.5_MED_VIG'!$A$6:$I$6297,9,0)</f>
        <v>1.6129357744383621</v>
      </c>
    </row>
    <row r="3316" s="81" customFormat="1" ht="15" customHeight="1">
      <c r="A3316" s="82">
        <v>92266444</v>
      </c>
      <c r="B3316" s="83">
        <v>20</v>
      </c>
      <c r="C3316" s="84" t="s">
        <v>1806</v>
      </c>
      <c r="D3316" s="84" t="s">
        <v>1807</v>
      </c>
      <c r="E3316" s="84" t="s">
        <v>139</v>
      </c>
      <c r="F3316" s="85">
        <v>100</v>
      </c>
      <c r="G3316" s="86" t="s">
        <v>18</v>
      </c>
      <c r="H3316" s="86" t="s">
        <v>19</v>
      </c>
      <c r="I3316" s="87">
        <f>VLOOKUP(A3316,'[2]AJUSTE DE VALOR AN_11.5_MED_VIG'!$A$6:$I$6297,9,0)</f>
        <v>1.5269612790475282</v>
      </c>
    </row>
    <row r="3317" s="81" customFormat="1" ht="15" customHeight="1">
      <c r="A3317" s="82">
        <v>92466753</v>
      </c>
      <c r="B3317" s="83">
        <v>20</v>
      </c>
      <c r="C3317" s="84" t="s">
        <v>9600</v>
      </c>
      <c r="D3317" s="84" t="s">
        <v>9600</v>
      </c>
      <c r="E3317" s="84" t="s">
        <v>21</v>
      </c>
      <c r="F3317" s="85">
        <v>100</v>
      </c>
      <c r="G3317" s="86" t="s">
        <v>10116</v>
      </c>
      <c r="H3317" s="86" t="s">
        <v>19</v>
      </c>
      <c r="I3317" s="87">
        <f>VLOOKUP(A3317,'[2]AJUSTE DE VALOR AN_11.5_MED_VIG'!$A$6:$I$6297,9,0)</f>
        <v>0.12563151097005992</v>
      </c>
    </row>
    <row r="3318" s="81" customFormat="1" ht="15" customHeight="1">
      <c r="A3318" s="82">
        <v>92396194</v>
      </c>
      <c r="B3318" s="83">
        <v>20</v>
      </c>
      <c r="C3318" s="84" t="s">
        <v>4498</v>
      </c>
      <c r="D3318" s="84" t="s">
        <v>4498</v>
      </c>
      <c r="E3318" s="84" t="s">
        <v>24</v>
      </c>
      <c r="F3318" s="85">
        <v>300</v>
      </c>
      <c r="G3318" s="86" t="s">
        <v>10116</v>
      </c>
      <c r="H3318" s="86" t="s">
        <v>19</v>
      </c>
      <c r="I3318" s="87">
        <f>VLOOKUP(A3318,'[2]AJUSTE DE VALOR AN_11.5_MED_VIG'!$A$6:$I$6297,9,0)</f>
        <v>3.1407877742514981e-002</v>
      </c>
    </row>
    <row r="3319" s="81" customFormat="1" ht="15" customHeight="1">
      <c r="A3319" s="82">
        <v>90213726</v>
      </c>
      <c r="B3319" s="83">
        <v>20</v>
      </c>
      <c r="C3319" s="84" t="s">
        <v>6982</v>
      </c>
      <c r="D3319" s="84" t="s">
        <v>6983</v>
      </c>
      <c r="E3319" s="84" t="s">
        <v>506</v>
      </c>
      <c r="F3319" s="85">
        <v>1</v>
      </c>
      <c r="G3319" s="86" t="s">
        <v>10036</v>
      </c>
      <c r="H3319" s="86" t="s">
        <v>14</v>
      </c>
      <c r="I3319" s="87">
        <f>VLOOKUP(A3319,'[2]AJUSTE DE VALOR AN_11.5_MED_VIG'!$A$6:$I$6297,9,0)</f>
        <v>7.5867523422915939</v>
      </c>
    </row>
    <row r="3320" s="81" customFormat="1" ht="15" customHeight="1">
      <c r="A3320" s="82">
        <v>92469850</v>
      </c>
      <c r="B3320" s="83">
        <v>20</v>
      </c>
      <c r="C3320" s="84" t="s">
        <v>7542</v>
      </c>
      <c r="D3320" s="84" t="s">
        <v>7542</v>
      </c>
      <c r="E3320" s="84" t="s">
        <v>26</v>
      </c>
      <c r="F3320" s="85">
        <v>50</v>
      </c>
      <c r="G3320" s="86" t="s">
        <v>10077</v>
      </c>
      <c r="H3320" s="86" t="s">
        <v>19</v>
      </c>
      <c r="I3320" s="87">
        <f>VLOOKUP(A3320,'[2]AJUSTE DE VALOR AN_11.5_MED_VIG'!$A$6:$I$6297,9,0)</f>
        <v>7.8519694356287459e-002</v>
      </c>
    </row>
    <row r="3321" s="81" customFormat="1" ht="15" customHeight="1">
      <c r="A3321" s="82">
        <v>90301404</v>
      </c>
      <c r="B3321" s="83">
        <v>20</v>
      </c>
      <c r="C3321" s="84" t="s">
        <v>8203</v>
      </c>
      <c r="D3321" s="84" t="s">
        <v>8203</v>
      </c>
      <c r="E3321" s="84" t="s">
        <v>1175</v>
      </c>
      <c r="F3321" s="85">
        <v>1</v>
      </c>
      <c r="G3321" s="86" t="s">
        <v>10103</v>
      </c>
      <c r="H3321" s="86" t="s">
        <v>14</v>
      </c>
      <c r="I3321" s="87">
        <f>VLOOKUP(A3321,'[2]AJUSTE DE VALOR AN_11.5_MED_VIG'!$A$6:$I$6297,9,0)</f>
        <v>1.3171259722868587</v>
      </c>
    </row>
    <row r="3322" s="81" customFormat="1" ht="15" customHeight="1">
      <c r="A3322" s="82">
        <v>92437982</v>
      </c>
      <c r="B3322" s="83">
        <v>20</v>
      </c>
      <c r="C3322" s="84" t="s">
        <v>2950</v>
      </c>
      <c r="D3322" s="84" t="s">
        <v>2951</v>
      </c>
      <c r="E3322" s="84" t="s">
        <v>235</v>
      </c>
      <c r="F3322" s="85">
        <v>1</v>
      </c>
      <c r="G3322" s="86" t="s">
        <v>10103</v>
      </c>
      <c r="H3322" s="86" t="s">
        <v>14</v>
      </c>
      <c r="I3322" s="87">
        <f>VLOOKUP(A3322,'[2]AJUSTE DE VALOR AN_11.5_MED_VIG'!$A$6:$I$6297,9,0)</f>
        <v>4.3154249905932831</v>
      </c>
    </row>
    <row r="3323" s="81" customFormat="1" ht="15" customHeight="1">
      <c r="A3323" s="82">
        <v>90198271</v>
      </c>
      <c r="B3323" s="83">
        <v>20</v>
      </c>
      <c r="C3323" s="84" t="s">
        <v>9892</v>
      </c>
      <c r="D3323" s="84" t="s">
        <v>9893</v>
      </c>
      <c r="E3323" s="84" t="s">
        <v>9894</v>
      </c>
      <c r="F3323" s="85">
        <v>1</v>
      </c>
      <c r="G3323" s="86" t="s">
        <v>64</v>
      </c>
      <c r="H3323" s="86" t="s">
        <v>14</v>
      </c>
      <c r="I3323" s="87">
        <f>VLOOKUP(A3323,'[2]AJUSTE DE VALOR AN_11.5_MED_VIG'!$A$6:$I$6297,9,0)</f>
        <v>0.83694417418362554</v>
      </c>
    </row>
    <row r="3324" s="81" customFormat="1" ht="15" customHeight="1">
      <c r="A3324" s="82">
        <v>90290526</v>
      </c>
      <c r="B3324" s="83">
        <v>20</v>
      </c>
      <c r="C3324" s="84" t="s">
        <v>10149</v>
      </c>
      <c r="D3324" s="84" t="s">
        <v>10150</v>
      </c>
      <c r="E3324" s="84" t="s">
        <v>2261</v>
      </c>
      <c r="F3324" s="85">
        <v>1</v>
      </c>
      <c r="G3324" s="86" t="s">
        <v>436</v>
      </c>
      <c r="H3324" s="86" t="s">
        <v>14</v>
      </c>
      <c r="I3324" s="87">
        <f>VLOOKUP(A3324,'[2]AJUSTE DE VALOR AN_11.5_MED_VIG'!$A$6:$I$6297,9,0)</f>
        <v>1.8825634307680201</v>
      </c>
    </row>
    <row r="3325" s="81" customFormat="1" ht="15" customHeight="1">
      <c r="A3325" s="82">
        <v>92388639</v>
      </c>
      <c r="B3325" s="83">
        <v>20</v>
      </c>
      <c r="C3325" s="84" t="s">
        <v>9289</v>
      </c>
      <c r="D3325" s="84" t="s">
        <v>9290</v>
      </c>
      <c r="E3325" s="84" t="s">
        <v>233</v>
      </c>
      <c r="F3325" s="85">
        <v>15</v>
      </c>
      <c r="G3325" s="86" t="s">
        <v>10077</v>
      </c>
      <c r="H3325" s="86" t="s">
        <v>19</v>
      </c>
      <c r="I3325" s="87">
        <f>VLOOKUP(A3325,'[2]AJUSTE DE VALOR AN_11.5_MED_VIG'!$A$6:$I$6297,9,0)</f>
        <v>1.0020683393749406</v>
      </c>
    </row>
    <row r="3326" s="81" customFormat="1" ht="15" customHeight="1">
      <c r="A3326" s="82">
        <v>90171438</v>
      </c>
      <c r="B3326" s="83">
        <v>20</v>
      </c>
      <c r="C3326" s="84" t="s">
        <v>9088</v>
      </c>
      <c r="D3326" s="84" t="s">
        <v>9088</v>
      </c>
      <c r="E3326" s="84" t="s">
        <v>244</v>
      </c>
      <c r="F3326" s="85">
        <v>1</v>
      </c>
      <c r="G3326" s="86" t="s">
        <v>10103</v>
      </c>
      <c r="H3326" s="86" t="s">
        <v>14</v>
      </c>
      <c r="I3326" s="87">
        <f>VLOOKUP(A3326,'[2]AJUSTE DE VALOR AN_11.5_MED_VIG'!$A$6:$I$6297,9,0)</f>
        <v>0.51819719561203759</v>
      </c>
    </row>
    <row r="3327" s="81" customFormat="1" ht="15" customHeight="1">
      <c r="A3327" s="82">
        <v>90267230</v>
      </c>
      <c r="B3327" s="83">
        <v>20</v>
      </c>
      <c r="C3327" s="84" t="s">
        <v>1402</v>
      </c>
      <c r="D3327" s="84" t="s">
        <v>1406</v>
      </c>
      <c r="E3327" s="84" t="s">
        <v>26</v>
      </c>
      <c r="F3327" s="85">
        <v>1</v>
      </c>
      <c r="G3327" s="86" t="s">
        <v>10103</v>
      </c>
      <c r="H3327" s="86" t="s">
        <v>14</v>
      </c>
      <c r="I3327" s="87">
        <f>VLOOKUP(A3327,'[2]AJUSTE DE VALOR AN_11.5_MED_VIG'!$A$6:$I$6297,9,0)</f>
        <v>1.0008837198945</v>
      </c>
    </row>
    <row r="3328" s="81" customFormat="1" ht="15" customHeight="1">
      <c r="A3328" s="82">
        <v>90310373</v>
      </c>
      <c r="B3328" s="83">
        <v>20</v>
      </c>
      <c r="C3328" s="84" t="s">
        <v>8248</v>
      </c>
      <c r="D3328" s="84" t="s">
        <v>8249</v>
      </c>
      <c r="E3328" s="84" t="s">
        <v>39</v>
      </c>
      <c r="F3328" s="85">
        <v>1</v>
      </c>
      <c r="G3328" s="86" t="s">
        <v>10103</v>
      </c>
      <c r="H3328" s="86" t="s">
        <v>14</v>
      </c>
      <c r="I3328" s="87">
        <f>VLOOKUP(A3328,'[2]AJUSTE DE VALOR AN_11.5_MED_VIG'!$A$6:$I$6297,9,0)</f>
        <v>1.5787442700416723</v>
      </c>
    </row>
    <row r="3329" s="81" customFormat="1" ht="15" customHeight="1">
      <c r="A3329" s="82">
        <v>90285085</v>
      </c>
      <c r="B3329" s="83">
        <v>20</v>
      </c>
      <c r="C3329" s="84" t="s">
        <v>5846</v>
      </c>
      <c r="D3329" s="84" t="s">
        <v>5847</v>
      </c>
      <c r="E3329" s="84" t="s">
        <v>502</v>
      </c>
      <c r="F3329" s="85">
        <v>1</v>
      </c>
      <c r="G3329" s="86" t="s">
        <v>10036</v>
      </c>
      <c r="H3329" s="86" t="s">
        <v>14</v>
      </c>
      <c r="I3329" s="87">
        <f>VLOOKUP(A3329,'[2]AJUSTE DE VALOR AN_11.5_MED_VIG'!$A$6:$I$6297,9,0)</f>
        <v>4.9911082487765093</v>
      </c>
    </row>
    <row r="3330" s="81" customFormat="1" ht="15" customHeight="1">
      <c r="A3330" s="82">
        <v>90289358</v>
      </c>
      <c r="B3330" s="83">
        <v>20</v>
      </c>
      <c r="C3330" s="84" t="s">
        <v>3741</v>
      </c>
      <c r="D3330" s="84" t="s">
        <v>3741</v>
      </c>
      <c r="E3330" s="84" t="s">
        <v>29</v>
      </c>
      <c r="F3330" s="85">
        <v>1</v>
      </c>
      <c r="G3330" s="86" t="s">
        <v>10103</v>
      </c>
      <c r="H3330" s="86" t="s">
        <v>14</v>
      </c>
      <c r="I3330" s="87">
        <f>VLOOKUP(A3330,'[2]AJUSTE DE VALOR AN_11.5_MED_VIG'!$A$6:$I$6297,9,0)</f>
        <v>1.4886834984568584</v>
      </c>
    </row>
    <row r="3331" s="81" customFormat="1" ht="15" customHeight="1">
      <c r="A3331" s="82">
        <v>92388922</v>
      </c>
      <c r="B3331" s="83">
        <v>20</v>
      </c>
      <c r="C3331" s="84" t="s">
        <v>537</v>
      </c>
      <c r="D3331" s="84" t="s">
        <v>537</v>
      </c>
      <c r="E3331" s="84" t="s">
        <v>536</v>
      </c>
      <c r="F3331" s="85">
        <v>1</v>
      </c>
      <c r="G3331" s="86" t="s">
        <v>64</v>
      </c>
      <c r="H3331" s="86" t="s">
        <v>14</v>
      </c>
      <c r="I3331" s="87">
        <f>VLOOKUP(A3331,'[2]AJUSTE DE VALOR AN_11.5_MED_VIG'!$A$6:$I$6297,9,0)</f>
        <v>0.47841959427452313</v>
      </c>
    </row>
    <row r="3332" s="81" customFormat="1" ht="15" customHeight="1">
      <c r="A3332" s="82">
        <v>90283309</v>
      </c>
      <c r="B3332" s="83">
        <v>20</v>
      </c>
      <c r="C3332" s="84" t="s">
        <v>1012</v>
      </c>
      <c r="D3332" s="84" t="s">
        <v>1012</v>
      </c>
      <c r="E3332" s="84" t="s">
        <v>836</v>
      </c>
      <c r="F3332" s="85">
        <v>1</v>
      </c>
      <c r="G3332" s="86" t="s">
        <v>10103</v>
      </c>
      <c r="H3332" s="86" t="s">
        <v>14</v>
      </c>
      <c r="I3332" s="87">
        <f>VLOOKUP(A3332,'[2]AJUSTE DE VALOR AN_11.5_MED_VIG'!$A$6:$I$6297,9,0)</f>
        <v>0.92415517740770936</v>
      </c>
    </row>
    <row r="3333" s="81" customFormat="1" ht="15" customHeight="1">
      <c r="A3333" s="82">
        <v>92386423</v>
      </c>
      <c r="B3333" s="83">
        <v>20</v>
      </c>
      <c r="C3333" s="84" t="s">
        <v>4172</v>
      </c>
      <c r="D3333" s="84" t="s">
        <v>4173</v>
      </c>
      <c r="E3333" s="84" t="s">
        <v>69</v>
      </c>
      <c r="F3333" s="85">
        <v>20</v>
      </c>
      <c r="G3333" s="86" t="s">
        <v>10077</v>
      </c>
      <c r="H3333" s="86" t="s">
        <v>19</v>
      </c>
      <c r="I3333" s="87">
        <f>VLOOKUP(A3333,'[2]AJUSTE DE VALOR AN_11.5_MED_VIG'!$A$6:$I$6297,9,0)</f>
        <v>1.4761702538982042</v>
      </c>
    </row>
    <row r="3334" s="81" customFormat="1" ht="15" customHeight="1">
      <c r="A3334" s="82">
        <v>90143191</v>
      </c>
      <c r="B3334" s="83">
        <v>20</v>
      </c>
      <c r="C3334" s="84" t="s">
        <v>4532</v>
      </c>
      <c r="D3334" s="84" t="s">
        <v>4533</v>
      </c>
      <c r="E3334" s="84" t="s">
        <v>17</v>
      </c>
      <c r="F3334" s="85">
        <v>1</v>
      </c>
      <c r="G3334" s="86" t="s">
        <v>436</v>
      </c>
      <c r="H3334" s="86" t="s">
        <v>14</v>
      </c>
      <c r="I3334" s="87">
        <f>VLOOKUP(A3334,'[2]AJUSTE DE VALOR AN_11.5_MED_VIG'!$A$6:$I$6297,9,0)</f>
        <v>1.736545592890824</v>
      </c>
    </row>
    <row r="3335" s="81" customFormat="1" ht="15" customHeight="1">
      <c r="A3335" s="82">
        <v>92422829</v>
      </c>
      <c r="B3335" s="83">
        <v>20</v>
      </c>
      <c r="C3335" s="84" t="s">
        <v>6132</v>
      </c>
      <c r="D3335" s="84" t="s">
        <v>6133</v>
      </c>
      <c r="E3335" s="84" t="s">
        <v>534</v>
      </c>
      <c r="F3335" s="85">
        <v>100</v>
      </c>
      <c r="G3335" s="86" t="s">
        <v>18</v>
      </c>
      <c r="H3335" s="86" t="s">
        <v>19</v>
      </c>
      <c r="I3335" s="87">
        <f>VLOOKUP(A3335,'[2]AJUSTE DE VALOR AN_11.5_MED_VIG'!$A$6:$I$6297,9,0)</f>
        <v>0.32978271629640737</v>
      </c>
    </row>
    <row r="3336" s="81" customFormat="1" ht="15" customHeight="1">
      <c r="A3336" s="82">
        <v>90144449</v>
      </c>
      <c r="B3336" s="83">
        <v>20</v>
      </c>
      <c r="C3336" s="84" t="s">
        <v>3125</v>
      </c>
      <c r="D3336" s="84" t="s">
        <v>3125</v>
      </c>
      <c r="E3336" s="84" t="s">
        <v>17</v>
      </c>
      <c r="F3336" s="85">
        <v>1</v>
      </c>
      <c r="G3336" s="86" t="s">
        <v>10103</v>
      </c>
      <c r="H3336" s="86" t="s">
        <v>14</v>
      </c>
      <c r="I3336" s="87">
        <f>VLOOKUP(A3336,'[2]AJUSTE DE VALOR AN_11.5_MED_VIG'!$A$6:$I$6297,9,0)</f>
        <v>0.29655193898886772</v>
      </c>
    </row>
    <row r="3337" s="81" customFormat="1" ht="15" customHeight="1">
      <c r="A3337" s="82">
        <v>92441289</v>
      </c>
      <c r="B3337" s="83">
        <v>20</v>
      </c>
      <c r="C3337" s="84" t="s">
        <v>2368</v>
      </c>
      <c r="D3337" s="84" t="s">
        <v>2369</v>
      </c>
      <c r="E3337" s="84" t="s">
        <v>69</v>
      </c>
      <c r="F3337" s="85">
        <v>1</v>
      </c>
      <c r="G3337" s="86" t="s">
        <v>10103</v>
      </c>
      <c r="H3337" s="86" t="s">
        <v>14</v>
      </c>
      <c r="I3337" s="87">
        <f>VLOOKUP(A3337,'[2]AJUSTE DE VALOR AN_11.5_MED_VIG'!$A$6:$I$6297,9,0)</f>
        <v>0.63135075980964939</v>
      </c>
    </row>
    <row r="3338" s="81" customFormat="1" ht="15" customHeight="1">
      <c r="A3338" s="82">
        <v>90244044</v>
      </c>
      <c r="B3338" s="83">
        <v>20</v>
      </c>
      <c r="C3338" s="84" t="s">
        <v>6851</v>
      </c>
      <c r="D3338" s="84" t="s">
        <v>6855</v>
      </c>
      <c r="E3338" s="84" t="s">
        <v>181</v>
      </c>
      <c r="F3338" s="85">
        <v>120</v>
      </c>
      <c r="G3338" s="86" t="s">
        <v>18</v>
      </c>
      <c r="H3338" s="86" t="s">
        <v>19</v>
      </c>
      <c r="I3338" s="87">
        <f>VLOOKUP(A3338,'[2]AJUSTE DE VALOR AN_11.5_MED_VIG'!$A$6:$I$6297,9,0)</f>
        <v>0.17543764053873234</v>
      </c>
    </row>
    <row r="3339" s="81" customFormat="1" ht="15" customHeight="1">
      <c r="A3339" s="82">
        <v>90161750</v>
      </c>
      <c r="B3339" s="83">
        <v>20</v>
      </c>
      <c r="C3339" s="84" t="s">
        <v>1434</v>
      </c>
      <c r="D3339" s="84" t="s">
        <v>1435</v>
      </c>
      <c r="E3339" s="84" t="s">
        <v>90</v>
      </c>
      <c r="F3339" s="85">
        <v>1</v>
      </c>
      <c r="G3339" s="86" t="s">
        <v>436</v>
      </c>
      <c r="H3339" s="86" t="s">
        <v>14</v>
      </c>
      <c r="I3339" s="87">
        <f>VLOOKUP(A3339,'[2]AJUSTE DE VALOR AN_11.5_MED_VIG'!$A$6:$I$6297,9,0)</f>
        <v>1.0689184373668068</v>
      </c>
    </row>
    <row r="3340" s="81" customFormat="1" ht="15" customHeight="1">
      <c r="A3340" s="82">
        <v>92404448</v>
      </c>
      <c r="B3340" s="83">
        <v>20</v>
      </c>
      <c r="C3340" s="84" t="s">
        <v>2143</v>
      </c>
      <c r="D3340" s="84" t="s">
        <v>2144</v>
      </c>
      <c r="E3340" s="84" t="s">
        <v>334</v>
      </c>
      <c r="F3340" s="85">
        <v>1</v>
      </c>
      <c r="G3340" s="86" t="s">
        <v>64</v>
      </c>
      <c r="H3340" s="86" t="s">
        <v>14</v>
      </c>
      <c r="I3340" s="87">
        <f>VLOOKUP(A3340,'[2]AJUSTE DE VALOR AN_11.5_MED_VIG'!$A$6:$I$6297,9,0)</f>
        <v>0.9227362162576358</v>
      </c>
    </row>
    <row r="3341" s="81" customFormat="1" ht="15" customHeight="1">
      <c r="A3341" s="82">
        <v>90238940</v>
      </c>
      <c r="B3341" s="83">
        <v>20</v>
      </c>
      <c r="C3341" s="84" t="s">
        <v>8458</v>
      </c>
      <c r="D3341" s="84" t="s">
        <v>8464</v>
      </c>
      <c r="E3341" s="84" t="s">
        <v>29</v>
      </c>
      <c r="F3341" s="85">
        <v>1</v>
      </c>
      <c r="G3341" s="86" t="s">
        <v>10103</v>
      </c>
      <c r="H3341" s="86" t="s">
        <v>14</v>
      </c>
      <c r="I3341" s="87">
        <f>VLOOKUP(A3341,'[2]AJUSTE DE VALOR AN_11.5_MED_VIG'!$A$6:$I$6297,9,0)</f>
        <v>0.53834299189801704</v>
      </c>
    </row>
    <row r="3342" s="81" customFormat="1" ht="15" customHeight="1">
      <c r="A3342" s="82">
        <v>92456820</v>
      </c>
      <c r="B3342" s="83">
        <v>20</v>
      </c>
      <c r="C3342" s="84" t="s">
        <v>196</v>
      </c>
      <c r="D3342" s="84" t="s">
        <v>196</v>
      </c>
      <c r="E3342" s="84" t="s">
        <v>39</v>
      </c>
      <c r="F3342" s="85">
        <v>1</v>
      </c>
      <c r="G3342" s="86" t="s">
        <v>193</v>
      </c>
      <c r="H3342" s="86" t="s">
        <v>14</v>
      </c>
      <c r="I3342" s="87">
        <f>VLOOKUP(A3342,'[2]AJUSTE DE VALOR AN_11.5_MED_VIG'!$A$6:$I$6297,9,0)</f>
        <v>1.4221778620507264</v>
      </c>
    </row>
    <row r="3343" s="81" customFormat="1" ht="15" customHeight="1">
      <c r="A3343" s="82">
        <v>90298594</v>
      </c>
      <c r="B3343" s="83">
        <v>20</v>
      </c>
      <c r="C3343" s="84" t="s">
        <v>8644</v>
      </c>
      <c r="D3343" s="84" t="s">
        <v>8651</v>
      </c>
      <c r="E3343" s="84" t="s">
        <v>39</v>
      </c>
      <c r="F3343" s="85">
        <v>1</v>
      </c>
      <c r="G3343" s="86" t="s">
        <v>10103</v>
      </c>
      <c r="H3343" s="86" t="s">
        <v>14</v>
      </c>
      <c r="I3343" s="87">
        <f>VLOOKUP(A3343,'[2]AJUSTE DE VALOR AN_11.5_MED_VIG'!$A$6:$I$6297,9,0)</f>
        <v>5.6876503573187964</v>
      </c>
    </row>
    <row r="3344" s="81" customFormat="1" ht="15" customHeight="1">
      <c r="A3344" s="82">
        <v>90234278</v>
      </c>
      <c r="B3344" s="83">
        <v>20</v>
      </c>
      <c r="C3344" s="84" t="s">
        <v>1012</v>
      </c>
      <c r="D3344" s="84" t="s">
        <v>1014</v>
      </c>
      <c r="E3344" s="84" t="s">
        <v>169</v>
      </c>
      <c r="F3344" s="85">
        <v>1</v>
      </c>
      <c r="G3344" s="86" t="s">
        <v>10103</v>
      </c>
      <c r="H3344" s="86" t="s">
        <v>14</v>
      </c>
      <c r="I3344" s="87">
        <f>VLOOKUP(A3344,'[2]AJUSTE DE VALOR AN_11.5_MED_VIG'!$A$6:$I$6297,9,0)</f>
        <v>0.94675633023917183</v>
      </c>
    </row>
    <row r="3345" s="81" customFormat="1" ht="15" customHeight="1">
      <c r="A3345" s="82">
        <v>90238150</v>
      </c>
      <c r="B3345" s="83">
        <v>20</v>
      </c>
      <c r="C3345" s="84" t="s">
        <v>7090</v>
      </c>
      <c r="D3345" s="84" t="s">
        <v>7098</v>
      </c>
      <c r="E3345" s="84" t="s">
        <v>29</v>
      </c>
      <c r="F3345" s="85">
        <v>1</v>
      </c>
      <c r="G3345" s="86" t="s">
        <v>10103</v>
      </c>
      <c r="H3345" s="86" t="s">
        <v>14</v>
      </c>
      <c r="I3345" s="87">
        <f>VLOOKUP(A3345,'[2]AJUSTE DE VALOR AN_11.5_MED_VIG'!$A$6:$I$6297,9,0)</f>
        <v>1.8882898211838401</v>
      </c>
    </row>
    <row r="3346" s="81" customFormat="1" ht="15" customHeight="1">
      <c r="A3346" s="82">
        <v>92455158</v>
      </c>
      <c r="B3346" s="83">
        <v>20</v>
      </c>
      <c r="C3346" s="84" t="s">
        <v>4269</v>
      </c>
      <c r="D3346" s="84" t="s">
        <v>4271</v>
      </c>
      <c r="E3346" s="84" t="s">
        <v>1298</v>
      </c>
      <c r="F3346" s="85">
        <v>1</v>
      </c>
      <c r="G3346" s="86" t="s">
        <v>10103</v>
      </c>
      <c r="H3346" s="86" t="s">
        <v>14</v>
      </c>
      <c r="I3346" s="87">
        <f>VLOOKUP(A3346,'[2]AJUSTE DE VALOR AN_11.5_MED_VIG'!$A$6:$I$6297,9,0)</f>
        <v>0.56534179936526963</v>
      </c>
    </row>
    <row r="3347" s="81" customFormat="1" ht="15" customHeight="1">
      <c r="A3347" s="82">
        <v>92411304</v>
      </c>
      <c r="B3347" s="83">
        <v>20</v>
      </c>
      <c r="C3347" s="84" t="s">
        <v>7132</v>
      </c>
      <c r="D3347" s="84" t="s">
        <v>7136</v>
      </c>
      <c r="E3347" s="84" t="s">
        <v>233</v>
      </c>
      <c r="F3347" s="85">
        <v>1</v>
      </c>
      <c r="G3347" s="86" t="s">
        <v>10103</v>
      </c>
      <c r="H3347" s="86" t="s">
        <v>14</v>
      </c>
      <c r="I3347" s="87">
        <f>VLOOKUP(A3347,'[2]AJUSTE DE VALOR AN_11.5_MED_VIG'!$A$6:$I$6297,9,0)</f>
        <v>0.91082845453293437</v>
      </c>
    </row>
    <row r="3348" s="81" customFormat="1" ht="15" customHeight="1">
      <c r="A3348" s="82">
        <v>92467750</v>
      </c>
      <c r="B3348" s="83">
        <v>20</v>
      </c>
      <c r="C3348" s="84" t="s">
        <v>6952</v>
      </c>
      <c r="D3348" s="84" t="s">
        <v>6952</v>
      </c>
      <c r="E3348" s="84" t="s">
        <v>39</v>
      </c>
      <c r="F3348" s="85">
        <v>1</v>
      </c>
      <c r="G3348" s="86" t="s">
        <v>10103</v>
      </c>
      <c r="H3348" s="86" t="s">
        <v>14</v>
      </c>
      <c r="I3348" s="87">
        <f>VLOOKUP(A3348,'[2]AJUSTE DE VALOR AN_11.5_MED_VIG'!$A$6:$I$6297,9,0)</f>
        <v>1.7482908022810113</v>
      </c>
    </row>
    <row r="3349" s="81" customFormat="1" ht="15" customHeight="1">
      <c r="A3349" s="82">
        <v>90287843</v>
      </c>
      <c r="B3349" s="83">
        <v>20</v>
      </c>
      <c r="C3349" s="84" t="s">
        <v>266</v>
      </c>
      <c r="D3349" s="84" t="s">
        <v>267</v>
      </c>
      <c r="E3349" s="84" t="s">
        <v>169</v>
      </c>
      <c r="F3349" s="85">
        <v>1</v>
      </c>
      <c r="G3349" s="86" t="s">
        <v>10103</v>
      </c>
      <c r="H3349" s="86" t="s">
        <v>14</v>
      </c>
      <c r="I3349" s="87">
        <f>VLOOKUP(A3349,'[2]AJUSTE DE VALOR AN_11.5_MED_VIG'!$A$6:$I$6297,9,0)</f>
        <v>0.393517591732296</v>
      </c>
    </row>
    <row r="3350" s="81" customFormat="1" ht="15" customHeight="1">
      <c r="A3350" s="82">
        <v>90098013</v>
      </c>
      <c r="B3350" s="83">
        <v>20</v>
      </c>
      <c r="C3350" s="84" t="s">
        <v>6055</v>
      </c>
      <c r="D3350" s="84" t="s">
        <v>6056</v>
      </c>
      <c r="E3350" s="84" t="s">
        <v>69</v>
      </c>
      <c r="F3350" s="85">
        <v>1</v>
      </c>
      <c r="G3350" s="86" t="s">
        <v>10103</v>
      </c>
      <c r="H3350" s="86" t="s">
        <v>14</v>
      </c>
      <c r="I3350" s="87">
        <f>VLOOKUP(A3350,'[2]AJUSTE DE VALOR AN_11.5_MED_VIG'!$A$6:$I$6297,9,0)</f>
        <v>0.41462598734896056</v>
      </c>
    </row>
    <row r="3351" s="81" customFormat="1" ht="15" customHeight="1">
      <c r="A3351" s="82">
        <v>90129148</v>
      </c>
      <c r="B3351" s="83">
        <v>20</v>
      </c>
      <c r="C3351" s="84" t="s">
        <v>3497</v>
      </c>
      <c r="D3351" s="84" t="s">
        <v>3501</v>
      </c>
      <c r="E3351" s="84" t="s">
        <v>271</v>
      </c>
      <c r="F3351" s="85">
        <v>1</v>
      </c>
      <c r="G3351" s="86" t="s">
        <v>10103</v>
      </c>
      <c r="H3351" s="86" t="s">
        <v>14</v>
      </c>
      <c r="I3351" s="87">
        <f>VLOOKUP(A3351,'[2]AJUSTE DE VALOR AN_11.5_MED_VIG'!$A$6:$I$6297,9,0)</f>
        <v>0.5339672075284928</v>
      </c>
    </row>
    <row r="3352" s="81" customFormat="1" ht="15" customHeight="1">
      <c r="A3352" s="82">
        <v>90197941</v>
      </c>
      <c r="B3352" s="83">
        <v>20</v>
      </c>
      <c r="C3352" s="84" t="s">
        <v>7547</v>
      </c>
      <c r="D3352" s="84" t="s">
        <v>7548</v>
      </c>
      <c r="E3352" s="84" t="s">
        <v>2405</v>
      </c>
      <c r="F3352" s="85">
        <v>1</v>
      </c>
      <c r="G3352" s="86" t="s">
        <v>10036</v>
      </c>
      <c r="H3352" s="86" t="s">
        <v>14</v>
      </c>
      <c r="I3352" s="87">
        <f>VLOOKUP(A3352,'[2]AJUSTE DE VALOR AN_11.5_MED_VIG'!$A$6:$I$6297,9,0)</f>
        <v>27.56716843514382</v>
      </c>
    </row>
    <row r="3353" s="81" customFormat="1" ht="15" customHeight="1">
      <c r="A3353" s="82">
        <v>90270290</v>
      </c>
      <c r="B3353" s="83">
        <v>20</v>
      </c>
      <c r="C3353" s="84" t="s">
        <v>5952</v>
      </c>
      <c r="D3353" s="84" t="s">
        <v>5953</v>
      </c>
      <c r="E3353" s="84" t="s">
        <v>603</v>
      </c>
      <c r="F3353" s="85">
        <v>1</v>
      </c>
      <c r="G3353" s="86" t="s">
        <v>10103</v>
      </c>
      <c r="H3353" s="86" t="s">
        <v>14</v>
      </c>
      <c r="I3353" s="87">
        <f>VLOOKUP(A3353,'[2]AJUSTE DE VALOR AN_11.5_MED_VIG'!$A$6:$I$6297,9,0)</f>
        <v>0.25513815644301807</v>
      </c>
    </row>
    <row r="3354" s="81" customFormat="1" ht="15" customHeight="1">
      <c r="A3354" s="82">
        <v>90247817</v>
      </c>
      <c r="B3354" s="83">
        <v>20</v>
      </c>
      <c r="C3354" s="84" t="s">
        <v>6467</v>
      </c>
      <c r="D3354" s="84" t="s">
        <v>6469</v>
      </c>
      <c r="E3354" s="84" t="s">
        <v>1002</v>
      </c>
      <c r="F3354" s="85">
        <v>1</v>
      </c>
      <c r="G3354" s="86" t="s">
        <v>10103</v>
      </c>
      <c r="H3354" s="86" t="s">
        <v>14</v>
      </c>
      <c r="I3354" s="87">
        <f>VLOOKUP(A3354,'[2]AJUSTE DE VALOR AN_11.5_MED_VIG'!$A$6:$I$6297,9,0)</f>
        <v>4.5855501504071867</v>
      </c>
    </row>
    <row r="3355" s="81" customFormat="1" ht="15" customHeight="1">
      <c r="A3355" s="82">
        <v>92452663</v>
      </c>
      <c r="B3355" s="83">
        <v>20</v>
      </c>
      <c r="C3355" s="84" t="s">
        <v>1089</v>
      </c>
      <c r="D3355" s="84" t="s">
        <v>1089</v>
      </c>
      <c r="E3355" s="84" t="s">
        <v>1090</v>
      </c>
      <c r="F3355" s="85">
        <v>30</v>
      </c>
      <c r="G3355" s="86" t="s">
        <v>18</v>
      </c>
      <c r="H3355" s="86" t="s">
        <v>19</v>
      </c>
      <c r="I3355" s="87">
        <f>VLOOKUP(A3355,'[2]AJUSTE DE VALOR AN_11.5_MED_VIG'!$A$6:$I$6297,9,0)</f>
        <v>9.4223633227544942e-002</v>
      </c>
    </row>
    <row r="3356" s="81" customFormat="1" ht="15" customHeight="1">
      <c r="A3356" s="82">
        <v>90262590</v>
      </c>
      <c r="B3356" s="83">
        <v>20</v>
      </c>
      <c r="C3356" s="84" t="s">
        <v>5971</v>
      </c>
      <c r="D3356" s="84" t="s">
        <v>5972</v>
      </c>
      <c r="E3356" s="84" t="s">
        <v>146</v>
      </c>
      <c r="F3356" s="85">
        <v>1</v>
      </c>
      <c r="G3356" s="86" t="s">
        <v>10103</v>
      </c>
      <c r="H3356" s="86" t="s">
        <v>14</v>
      </c>
      <c r="I3356" s="87">
        <f>VLOOKUP(A3356,'[2]AJUSTE DE VALOR AN_11.5_MED_VIG'!$A$6:$I$6297,9,0)</f>
        <v>3.9124735206134758</v>
      </c>
    </row>
    <row r="3357" s="81" customFormat="1" ht="15" customHeight="1">
      <c r="A3357" s="85">
        <v>92452400</v>
      </c>
      <c r="B3357" s="83">
        <v>20</v>
      </c>
      <c r="C3357" s="84" t="s">
        <v>9751</v>
      </c>
      <c r="D3357" s="84" t="s">
        <v>9752</v>
      </c>
      <c r="E3357" s="84" t="s">
        <v>139</v>
      </c>
      <c r="F3357" s="85">
        <v>1</v>
      </c>
      <c r="G3357" s="86" t="s">
        <v>10103</v>
      </c>
      <c r="H3357" s="86" t="s">
        <v>14</v>
      </c>
      <c r="I3357" s="87">
        <f>VLOOKUP(A3357,'[2]AJUSTE DE VALOR AN_11.5_MED_VIG'!$A$6:$I$6297,9,0)</f>
        <v>0.60835416222842298</v>
      </c>
    </row>
    <row r="3358" s="81" customFormat="1" ht="15" customHeight="1">
      <c r="A3358" s="82">
        <v>90135172</v>
      </c>
      <c r="B3358" s="83">
        <v>20</v>
      </c>
      <c r="C3358" s="84" t="s">
        <v>1101</v>
      </c>
      <c r="D3358" s="84" t="s">
        <v>1103</v>
      </c>
      <c r="E3358" s="84" t="s">
        <v>207</v>
      </c>
      <c r="F3358" s="85">
        <v>1</v>
      </c>
      <c r="G3358" s="86" t="s">
        <v>10036</v>
      </c>
      <c r="H3358" s="86" t="s">
        <v>14</v>
      </c>
      <c r="I3358" s="87">
        <f>VLOOKUP(A3358,'[2]AJUSTE DE VALOR AN_11.5_MED_VIG'!$A$6:$I$6297,9,0)</f>
        <v>4.5541422726646728</v>
      </c>
    </row>
    <row r="3359" s="81" customFormat="1" ht="15" customHeight="1">
      <c r="A3359" s="82">
        <v>90135660</v>
      </c>
      <c r="B3359" s="83">
        <v>20</v>
      </c>
      <c r="C3359" s="84" t="s">
        <v>4400</v>
      </c>
      <c r="D3359" s="84" t="s">
        <v>4401</v>
      </c>
      <c r="E3359" s="84" t="s">
        <v>207</v>
      </c>
      <c r="F3359" s="85">
        <v>1</v>
      </c>
      <c r="G3359" s="86" t="s">
        <v>64</v>
      </c>
      <c r="H3359" s="86" t="s">
        <v>14</v>
      </c>
      <c r="I3359" s="87">
        <f>VLOOKUP(A3359,'[2]AJUSTE DE VALOR AN_11.5_MED_VIG'!$A$6:$I$6297,9,0)</f>
        <v>0.94219285864121316</v>
      </c>
    </row>
    <row r="3360" s="81" customFormat="1" ht="15" customHeight="1">
      <c r="A3360" s="82">
        <v>92427278</v>
      </c>
      <c r="B3360" s="83">
        <v>20</v>
      </c>
      <c r="C3360" s="84" t="s">
        <v>8833</v>
      </c>
      <c r="D3360" s="84" t="s">
        <v>8834</v>
      </c>
      <c r="E3360" s="84" t="s">
        <v>991</v>
      </c>
      <c r="F3360" s="85">
        <v>1</v>
      </c>
      <c r="G3360" s="86" t="s">
        <v>10103</v>
      </c>
      <c r="H3360" s="86" t="s">
        <v>14</v>
      </c>
      <c r="I3360" s="87">
        <f>VLOOKUP(A3360,'[2]AJUSTE DE VALOR AN_11.5_MED_VIG'!$A$6:$I$6297,9,0)</f>
        <v>0.57878172889858281</v>
      </c>
    </row>
    <row r="3361" s="81" customFormat="1" ht="15" customHeight="1">
      <c r="A3361" s="82">
        <v>90148177</v>
      </c>
      <c r="B3361" s="83">
        <v>20</v>
      </c>
      <c r="C3361" s="84" t="s">
        <v>9608</v>
      </c>
      <c r="D3361" s="84" t="s">
        <v>9608</v>
      </c>
      <c r="E3361" s="84" t="s">
        <v>17</v>
      </c>
      <c r="F3361" s="85">
        <v>1</v>
      </c>
      <c r="G3361" s="86" t="s">
        <v>10103</v>
      </c>
      <c r="H3361" s="86" t="s">
        <v>14</v>
      </c>
      <c r="I3361" s="87">
        <f>VLOOKUP(A3361,'[2]AJUSTE DE VALOR AN_11.5_MED_VIG'!$A$6:$I$6297,9,0)</f>
        <v>1.3597776072404704</v>
      </c>
    </row>
    <row r="3362" s="81" customFormat="1" ht="15" customHeight="1">
      <c r="A3362" s="82">
        <v>90149459</v>
      </c>
      <c r="B3362" s="83">
        <v>20</v>
      </c>
      <c r="C3362" s="84" t="s">
        <v>6734</v>
      </c>
      <c r="D3362" s="84" t="s">
        <v>6735</v>
      </c>
      <c r="E3362" s="84" t="s">
        <v>3162</v>
      </c>
      <c r="F3362" s="85">
        <v>1</v>
      </c>
      <c r="G3362" s="86" t="s">
        <v>10103</v>
      </c>
      <c r="H3362" s="86" t="s">
        <v>14</v>
      </c>
      <c r="I3362" s="87">
        <f>VLOOKUP(A3362,'[2]AJUSTE DE VALOR AN_11.5_MED_VIG'!$A$6:$I$6297,9,0)</f>
        <v>0.67988689570031768</v>
      </c>
    </row>
    <row r="3363" s="81" customFormat="1" ht="15" customHeight="1">
      <c r="A3363" s="82">
        <v>90143221</v>
      </c>
      <c r="B3363" s="83">
        <v>20</v>
      </c>
      <c r="C3363" s="84" t="s">
        <v>1581</v>
      </c>
      <c r="D3363" s="84" t="s">
        <v>1581</v>
      </c>
      <c r="E3363" s="84" t="s">
        <v>17</v>
      </c>
      <c r="F3363" s="85">
        <v>1</v>
      </c>
      <c r="G3363" s="86" t="s">
        <v>10103</v>
      </c>
      <c r="H3363" s="86" t="s">
        <v>14</v>
      </c>
      <c r="I3363" s="87">
        <f>VLOOKUP(A3363,'[2]AJUSTE DE VALOR AN_11.5_MED_VIG'!$A$6:$I$6297,9,0)</f>
        <v>0.90639085508496597</v>
      </c>
    </row>
    <row r="3364" s="81" customFormat="1" ht="15" customHeight="1">
      <c r="A3364" s="82">
        <v>90153243</v>
      </c>
      <c r="B3364" s="83">
        <v>20</v>
      </c>
      <c r="C3364" s="84" t="s">
        <v>1197</v>
      </c>
      <c r="D3364" s="84" t="s">
        <v>1197</v>
      </c>
      <c r="E3364" s="84" t="s">
        <v>39</v>
      </c>
      <c r="F3364" s="85">
        <v>1</v>
      </c>
      <c r="G3364" s="86" t="s">
        <v>64</v>
      </c>
      <c r="H3364" s="86" t="s">
        <v>14</v>
      </c>
      <c r="I3364" s="87">
        <f>VLOOKUP(A3364,'[2]AJUSTE DE VALOR AN_11.5_MED_VIG'!$A$6:$I$6297,9,0)</f>
        <v>27.151984379205189</v>
      </c>
    </row>
    <row r="3365" s="81" customFormat="1" ht="15" customHeight="1">
      <c r="A3365" s="82">
        <v>90210182</v>
      </c>
      <c r="B3365" s="83">
        <v>20</v>
      </c>
      <c r="C3365" s="84" t="s">
        <v>3497</v>
      </c>
      <c r="D3365" s="84" t="s">
        <v>3503</v>
      </c>
      <c r="E3365" s="84" t="s">
        <v>31</v>
      </c>
      <c r="F3365" s="85">
        <v>1</v>
      </c>
      <c r="G3365" s="86" t="s">
        <v>10103</v>
      </c>
      <c r="H3365" s="86" t="s">
        <v>14</v>
      </c>
      <c r="I3365" s="87">
        <f>VLOOKUP(A3365,'[2]AJUSTE DE VALOR AN_11.5_MED_VIG'!$A$6:$I$6297,9,0)</f>
        <v>0.75385756512714241</v>
      </c>
    </row>
    <row r="3366" s="81" customFormat="1" ht="15" customHeight="1">
      <c r="A3366" s="82">
        <v>90297628</v>
      </c>
      <c r="B3366" s="83">
        <v>20</v>
      </c>
      <c r="C3366" s="84" t="s">
        <v>7062</v>
      </c>
      <c r="D3366" s="84" t="s">
        <v>7063</v>
      </c>
      <c r="E3366" s="84" t="s">
        <v>98</v>
      </c>
      <c r="F3366" s="85">
        <v>1</v>
      </c>
      <c r="G3366" s="86" t="s">
        <v>10036</v>
      </c>
      <c r="H3366" s="86" t="s">
        <v>14</v>
      </c>
      <c r="I3366" s="87">
        <f>VLOOKUP(A3366,'[2]AJUSTE DE VALOR AN_11.5_MED_VIG'!$A$6:$I$6297,9,0)</f>
        <v>27.121029166171198</v>
      </c>
    </row>
    <row r="3367" s="81" customFormat="1" ht="15" customHeight="1">
      <c r="A3367" s="82">
        <v>90678010</v>
      </c>
      <c r="B3367" s="83">
        <v>20</v>
      </c>
      <c r="C3367" s="84" t="s">
        <v>1518</v>
      </c>
      <c r="D3367" s="84" t="s">
        <v>1519</v>
      </c>
      <c r="E3367" s="84" t="s">
        <v>43</v>
      </c>
      <c r="F3367" s="85">
        <v>1</v>
      </c>
      <c r="G3367" s="86" t="s">
        <v>10103</v>
      </c>
      <c r="H3367" s="86" t="s">
        <v>14</v>
      </c>
      <c r="I3367" s="87">
        <f>VLOOKUP(A3367,'[2]AJUSTE DE VALOR AN_11.5_MED_VIG'!$A$6:$I$6297,9,0)</f>
        <v>0.79727804619176668</v>
      </c>
    </row>
    <row r="3368" s="81" customFormat="1" ht="15" customHeight="1">
      <c r="A3368" s="82">
        <v>92379974</v>
      </c>
      <c r="B3368" s="83">
        <v>20</v>
      </c>
      <c r="C3368" s="84" t="s">
        <v>4006</v>
      </c>
      <c r="D3368" s="84" t="s">
        <v>4008</v>
      </c>
      <c r="E3368" s="84" t="s">
        <v>39</v>
      </c>
      <c r="F3368" s="85">
        <v>1</v>
      </c>
      <c r="G3368" s="86" t="s">
        <v>10103</v>
      </c>
      <c r="H3368" s="86" t="s">
        <v>14</v>
      </c>
      <c r="I3368" s="87">
        <f>VLOOKUP(A3368,'[2]AJUSTE DE VALOR AN_11.5_MED_VIG'!$A$6:$I$6297,9,0)</f>
        <v>0.87254195437119342</v>
      </c>
    </row>
    <row r="3369" s="81" customFormat="1" ht="15" customHeight="1">
      <c r="A3369" s="82">
        <v>90139054</v>
      </c>
      <c r="B3369" s="83">
        <v>20</v>
      </c>
      <c r="C3369" s="84" t="s">
        <v>6157</v>
      </c>
      <c r="D3369" s="84" t="s">
        <v>6158</v>
      </c>
      <c r="E3369" s="84" t="s">
        <v>703</v>
      </c>
      <c r="F3369" s="85">
        <v>1</v>
      </c>
      <c r="G3369" s="86" t="s">
        <v>10103</v>
      </c>
      <c r="H3369" s="86" t="s">
        <v>14</v>
      </c>
      <c r="I3369" s="87">
        <f>VLOOKUP(A3369,'[2]AJUSTE DE VALOR AN_11.5_MED_VIG'!$A$6:$I$6297,9,0)</f>
        <v>1.5879232543809854</v>
      </c>
    </row>
    <row r="3370" s="81" customFormat="1" ht="15" customHeight="1">
      <c r="A3370" s="82">
        <v>90135148</v>
      </c>
      <c r="B3370" s="83">
        <v>20</v>
      </c>
      <c r="C3370" s="84" t="s">
        <v>8949</v>
      </c>
      <c r="D3370" s="84" t="s">
        <v>8950</v>
      </c>
      <c r="E3370" s="84" t="s">
        <v>207</v>
      </c>
      <c r="F3370" s="85">
        <v>1</v>
      </c>
      <c r="G3370" s="86" t="s">
        <v>13</v>
      </c>
      <c r="H3370" s="86" t="s">
        <v>14</v>
      </c>
      <c r="I3370" s="87">
        <f>VLOOKUP(A3370,'[2]AJUSTE DE VALOR AN_11.5_MED_VIG'!$A$6:$I$6297,9,0)</f>
        <v>5.3920820166365839</v>
      </c>
    </row>
    <row r="3371" s="81" customFormat="1" ht="15" customHeight="1">
      <c r="A3371" s="82">
        <v>90254449</v>
      </c>
      <c r="B3371" s="83">
        <v>20</v>
      </c>
      <c r="C3371" s="84" t="s">
        <v>5279</v>
      </c>
      <c r="D3371" s="84" t="s">
        <v>5280</v>
      </c>
      <c r="E3371" s="84" t="s">
        <v>220</v>
      </c>
      <c r="F3371" s="85">
        <v>1</v>
      </c>
      <c r="G3371" s="86" t="s">
        <v>10103</v>
      </c>
      <c r="H3371" s="86" t="s">
        <v>14</v>
      </c>
      <c r="I3371" s="87">
        <f>VLOOKUP(A3371,'[2]AJUSTE DE VALOR AN_11.5_MED_VIG'!$A$6:$I$6297,9,0)</f>
        <v>0.56453971962616822</v>
      </c>
    </row>
    <row r="3372" s="81" customFormat="1" ht="15" customHeight="1">
      <c r="A3372" s="82">
        <v>92435874</v>
      </c>
      <c r="B3372" s="82">
        <v>20</v>
      </c>
      <c r="C3372" s="99" t="s">
        <v>9840</v>
      </c>
      <c r="D3372" s="84" t="s">
        <v>9841</v>
      </c>
      <c r="E3372" s="84" t="s">
        <v>31</v>
      </c>
      <c r="F3372" s="85">
        <v>1</v>
      </c>
      <c r="G3372" s="85" t="s">
        <v>2483</v>
      </c>
      <c r="H3372" s="86" t="s">
        <v>14</v>
      </c>
      <c r="I3372" s="87">
        <f>VLOOKUP(A3372,'[2]AJUSTE DE VALOR AN_11.5_MED_VIG'!$A$6:$I$6297,9,0)</f>
        <v>0.92644269022307502</v>
      </c>
    </row>
    <row r="3373" s="81" customFormat="1" ht="15" customHeight="1">
      <c r="A3373" s="82">
        <v>90307232</v>
      </c>
      <c r="B3373" s="83">
        <v>20</v>
      </c>
      <c r="C3373" s="84" t="s">
        <v>5589</v>
      </c>
      <c r="D3373" s="84" t="s">
        <v>5589</v>
      </c>
      <c r="E3373" s="84" t="s">
        <v>792</v>
      </c>
      <c r="F3373" s="85">
        <v>1</v>
      </c>
      <c r="G3373" s="86" t="s">
        <v>64</v>
      </c>
      <c r="H3373" s="86" t="s">
        <v>14</v>
      </c>
      <c r="I3373" s="87">
        <f>VLOOKUP(A3373,'[2]AJUSTE DE VALOR AN_11.5_MED_VIG'!$A$6:$I$6297,9,0)</f>
        <v>0.412088142774933</v>
      </c>
    </row>
    <row r="3374" s="81" customFormat="1" ht="15" customHeight="1">
      <c r="A3374" s="82">
        <v>90165080</v>
      </c>
      <c r="B3374" s="83">
        <v>20</v>
      </c>
      <c r="C3374" s="84" t="s">
        <v>1012</v>
      </c>
      <c r="D3374" s="84" t="s">
        <v>1012</v>
      </c>
      <c r="E3374" s="84" t="s">
        <v>134</v>
      </c>
      <c r="F3374" s="85">
        <v>1</v>
      </c>
      <c r="G3374" s="86" t="s">
        <v>10103</v>
      </c>
      <c r="H3374" s="86" t="s">
        <v>14</v>
      </c>
      <c r="I3374" s="87">
        <f>VLOOKUP(A3374,'[2]AJUSTE DE VALOR AN_11.5_MED_VIG'!$A$6:$I$6297,9,0)</f>
        <v>0.5345325377601915</v>
      </c>
    </row>
    <row r="3375" s="81" customFormat="1" ht="15" customHeight="1">
      <c r="A3375" s="82">
        <v>90249720</v>
      </c>
      <c r="B3375" s="83">
        <v>20</v>
      </c>
      <c r="C3375" s="84" t="s">
        <v>8846</v>
      </c>
      <c r="D3375" s="84" t="s">
        <v>8846</v>
      </c>
      <c r="E3375" s="84" t="s">
        <v>131</v>
      </c>
      <c r="F3375" s="85">
        <v>1</v>
      </c>
      <c r="G3375" s="86" t="s">
        <v>10103</v>
      </c>
      <c r="H3375" s="86" t="s">
        <v>14</v>
      </c>
      <c r="I3375" s="87">
        <f>VLOOKUP(A3375,'[2]AJUSTE DE VALOR AN_11.5_MED_VIG'!$A$6:$I$6297,9,0)</f>
        <v>2.6703998717034478</v>
      </c>
    </row>
    <row r="3376" s="81" customFormat="1" ht="15" customHeight="1">
      <c r="A3376" s="82">
        <v>90294610</v>
      </c>
      <c r="B3376" s="83">
        <v>20</v>
      </c>
      <c r="C3376" s="84" t="s">
        <v>6746</v>
      </c>
      <c r="D3376" s="84" t="s">
        <v>6756</v>
      </c>
      <c r="E3376" s="84" t="s">
        <v>26</v>
      </c>
      <c r="F3376" s="85">
        <v>1</v>
      </c>
      <c r="G3376" s="86" t="s">
        <v>10103</v>
      </c>
      <c r="H3376" s="86" t="s">
        <v>14</v>
      </c>
      <c r="I3376" s="87">
        <f>VLOOKUP(A3376,'[2]AJUSTE DE VALOR AN_11.5_MED_VIG'!$A$6:$I$6297,9,0)</f>
        <v>0.60342687771364989</v>
      </c>
    </row>
    <row r="3377" s="81" customFormat="1" ht="15" customHeight="1">
      <c r="A3377" s="82">
        <v>92443460</v>
      </c>
      <c r="B3377" s="83">
        <v>20</v>
      </c>
      <c r="C3377" s="84" t="s">
        <v>4315</v>
      </c>
      <c r="D3377" s="84" t="s">
        <v>4316</v>
      </c>
      <c r="E3377" s="84" t="s">
        <v>31</v>
      </c>
      <c r="F3377" s="85">
        <v>1</v>
      </c>
      <c r="G3377" s="86" t="s">
        <v>64</v>
      </c>
      <c r="H3377" s="86" t="s">
        <v>14</v>
      </c>
      <c r="I3377" s="87">
        <f>VLOOKUP(A3377,'[2]AJUSTE DE VALOR AN_11.5_MED_VIG'!$A$6:$I$6297,9,0)</f>
        <v>2.6549108874046796</v>
      </c>
    </row>
    <row r="3378" s="81" customFormat="1" ht="15" customHeight="1">
      <c r="A3378" s="82">
        <v>90168852</v>
      </c>
      <c r="B3378" s="83">
        <v>20</v>
      </c>
      <c r="C3378" s="84" t="s">
        <v>8388</v>
      </c>
      <c r="D3378" s="84" t="s">
        <v>8389</v>
      </c>
      <c r="E3378" s="84" t="s">
        <v>92</v>
      </c>
      <c r="F3378" s="85">
        <v>1</v>
      </c>
      <c r="G3378" s="86" t="s">
        <v>10103</v>
      </c>
      <c r="H3378" s="86" t="s">
        <v>14</v>
      </c>
      <c r="I3378" s="87">
        <f>VLOOKUP(A3378,'[2]AJUSTE DE VALOR AN_11.5_MED_VIG'!$A$6:$I$6297,9,0)</f>
        <v>5.3098217748093592</v>
      </c>
    </row>
    <row r="3379" s="81" customFormat="1" ht="15" customHeight="1">
      <c r="A3379" s="82">
        <v>90299302</v>
      </c>
      <c r="B3379" s="83">
        <v>20</v>
      </c>
      <c r="C3379" s="84" t="s">
        <v>2516</v>
      </c>
      <c r="D3379" s="84" t="s">
        <v>2517</v>
      </c>
      <c r="E3379" s="84" t="s">
        <v>511</v>
      </c>
      <c r="F3379" s="85">
        <v>1</v>
      </c>
      <c r="G3379" s="86" t="s">
        <v>64</v>
      </c>
      <c r="H3379" s="86" t="s">
        <v>14</v>
      </c>
      <c r="I3379" s="87">
        <f>VLOOKUP(A3379,'[2]AJUSTE DE VALOR AN_11.5_MED_VIG'!$A$6:$I$6297,9,0)</f>
        <v>0.67726761999085638</v>
      </c>
    </row>
    <row r="3380" s="81" customFormat="1" ht="15" customHeight="1">
      <c r="A3380" s="82">
        <v>90235959</v>
      </c>
      <c r="B3380" s="83">
        <v>20</v>
      </c>
      <c r="C3380" s="84" t="s">
        <v>931</v>
      </c>
      <c r="D3380" s="84" t="s">
        <v>931</v>
      </c>
      <c r="E3380" s="84" t="s">
        <v>836</v>
      </c>
      <c r="F3380" s="85">
        <v>1</v>
      </c>
      <c r="G3380" s="86" t="s">
        <v>13</v>
      </c>
      <c r="H3380" s="86" t="s">
        <v>14</v>
      </c>
      <c r="I3380" s="87">
        <f>VLOOKUP(A3380,'[2]AJUSTE DE VALOR AN_11.5_MED_VIG'!$A$6:$I$6297,9,0)</f>
        <v>8.802543849229119</v>
      </c>
    </row>
    <row r="3381" s="81" customFormat="1" ht="15" customHeight="1">
      <c r="A3381" s="82">
        <v>90268539</v>
      </c>
      <c r="B3381" s="83">
        <v>20</v>
      </c>
      <c r="C3381" s="84" t="s">
        <v>8501</v>
      </c>
      <c r="D3381" s="84" t="s">
        <v>8502</v>
      </c>
      <c r="E3381" s="84" t="s">
        <v>7737</v>
      </c>
      <c r="F3381" s="85">
        <v>118</v>
      </c>
      <c r="G3381" s="86" t="s">
        <v>18</v>
      </c>
      <c r="H3381" s="86" t="s">
        <v>19</v>
      </c>
      <c r="I3381" s="87">
        <f>VLOOKUP(A3381,'[2]AJUSTE DE VALOR AN_11.5_MED_VIG'!$A$6:$I$6297,9,0)</f>
        <v>0.65956543259281475</v>
      </c>
    </row>
    <row r="3382" s="81" customFormat="1" ht="15" customHeight="1">
      <c r="A3382" s="82">
        <v>90247949</v>
      </c>
      <c r="B3382" s="83">
        <v>20</v>
      </c>
      <c r="C3382" s="84" t="s">
        <v>4112</v>
      </c>
      <c r="D3382" s="84" t="s">
        <v>4113</v>
      </c>
      <c r="E3382" s="84" t="s">
        <v>1002</v>
      </c>
      <c r="F3382" s="85">
        <v>1</v>
      </c>
      <c r="G3382" s="86" t="s">
        <v>158</v>
      </c>
      <c r="H3382" s="86" t="s">
        <v>14</v>
      </c>
      <c r="I3382" s="87">
        <f>VLOOKUP(A3382,'[2]AJUSTE DE VALOR AN_11.5_MED_VIG'!$A$6:$I$6297,9,0)</f>
        <v>1.1363683259563706</v>
      </c>
    </row>
    <row r="3383" s="81" customFormat="1" ht="15" customHeight="1">
      <c r="A3383" s="82">
        <v>90181565</v>
      </c>
      <c r="B3383" s="83">
        <v>20</v>
      </c>
      <c r="C3383" s="84" t="s">
        <v>6738</v>
      </c>
      <c r="D3383" s="84" t="s">
        <v>6738</v>
      </c>
      <c r="E3383" s="84" t="s">
        <v>24</v>
      </c>
      <c r="F3383" s="85">
        <v>1</v>
      </c>
      <c r="G3383" s="86" t="s">
        <v>10103</v>
      </c>
      <c r="H3383" s="86" t="s">
        <v>14</v>
      </c>
      <c r="I3383" s="87">
        <f>VLOOKUP(A3383,'[2]AJUSTE DE VALOR AN_11.5_MED_VIG'!$A$6:$I$6297,9,0)</f>
        <v>0.54410126251196467</v>
      </c>
    </row>
    <row r="3384" s="81" customFormat="1" ht="15" customHeight="1">
      <c r="A3384" s="82">
        <v>90673026</v>
      </c>
      <c r="B3384" s="83">
        <v>20</v>
      </c>
      <c r="C3384" s="84" t="s">
        <v>7365</v>
      </c>
      <c r="D3384" s="84" t="s">
        <v>7366</v>
      </c>
      <c r="E3384" s="84" t="s">
        <v>991</v>
      </c>
      <c r="F3384" s="85">
        <v>1</v>
      </c>
      <c r="G3384" s="86" t="s">
        <v>10103</v>
      </c>
      <c r="H3384" s="86" t="s">
        <v>14</v>
      </c>
      <c r="I3384" s="87">
        <f>VLOOKUP(A3384,'[2]AJUSTE DE VALOR AN_11.5_MED_VIG'!$A$6:$I$6297,9,0)</f>
        <v>0.72242867815834444</v>
      </c>
    </row>
    <row r="3385" s="81" customFormat="1" ht="15" customHeight="1">
      <c r="A3385" s="82">
        <v>90255380</v>
      </c>
      <c r="B3385" s="83">
        <v>20</v>
      </c>
      <c r="C3385" s="84" t="s">
        <v>7826</v>
      </c>
      <c r="D3385" s="84" t="s">
        <v>7827</v>
      </c>
      <c r="E3385" s="84" t="s">
        <v>26</v>
      </c>
      <c r="F3385" s="85">
        <v>1</v>
      </c>
      <c r="G3385" s="86" t="s">
        <v>436</v>
      </c>
      <c r="H3385" s="86" t="s">
        <v>14</v>
      </c>
      <c r="I3385" s="87">
        <f>VLOOKUP(A3385,'[2]AJUSTE DE VALOR AN_11.5_MED_VIG'!$A$6:$I$6297,9,0)</f>
        <v>0.80938706256131754</v>
      </c>
    </row>
    <row r="3386" s="81" customFormat="1" ht="15" customHeight="1">
      <c r="A3386" s="82">
        <v>90259009</v>
      </c>
      <c r="B3386" s="83">
        <v>20</v>
      </c>
      <c r="C3386" s="84" t="s">
        <v>1581</v>
      </c>
      <c r="D3386" s="84" t="s">
        <v>1581</v>
      </c>
      <c r="E3386" s="84" t="s">
        <v>26</v>
      </c>
      <c r="F3386" s="85">
        <v>1</v>
      </c>
      <c r="G3386" s="86" t="s">
        <v>10103</v>
      </c>
      <c r="H3386" s="86" t="s">
        <v>14</v>
      </c>
      <c r="I3386" s="87">
        <f>VLOOKUP(A3386,'[2]AJUSTE DE VALOR AN_11.5_MED_VIG'!$A$6:$I$6297,9,0)</f>
        <v>0.64278152232279839</v>
      </c>
    </row>
    <row r="3387" s="81" customFormat="1" ht="15" customHeight="1">
      <c r="A3387" s="82">
        <v>90243994</v>
      </c>
      <c r="B3387" s="83">
        <v>20</v>
      </c>
      <c r="C3387" s="84" t="s">
        <v>7090</v>
      </c>
      <c r="D3387" s="84" t="s">
        <v>7098</v>
      </c>
      <c r="E3387" s="84" t="s">
        <v>181</v>
      </c>
      <c r="F3387" s="85">
        <v>1</v>
      </c>
      <c r="G3387" s="86" t="s">
        <v>10103</v>
      </c>
      <c r="H3387" s="86" t="s">
        <v>14</v>
      </c>
      <c r="I3387" s="87">
        <f>VLOOKUP(A3387,'[2]AJUSTE DE VALOR AN_11.5_MED_VIG'!$A$6:$I$6297,9,0)</f>
        <v>1.976922566024671</v>
      </c>
    </row>
    <row r="3388" s="81" customFormat="1" ht="15" customHeight="1">
      <c r="A3388" s="82">
        <v>92406300</v>
      </c>
      <c r="B3388" s="83">
        <v>20</v>
      </c>
      <c r="C3388" s="84" t="s">
        <v>4407</v>
      </c>
      <c r="D3388" s="84" t="s">
        <v>4408</v>
      </c>
      <c r="E3388" s="84" t="s">
        <v>1221</v>
      </c>
      <c r="F3388" s="85">
        <v>1</v>
      </c>
      <c r="G3388" s="86" t="s">
        <v>10103</v>
      </c>
      <c r="H3388" s="86" t="s">
        <v>14</v>
      </c>
      <c r="I3388" s="87">
        <f>VLOOKUP(A3388,'[2]AJUSTE DE VALOR AN_11.5_MED_VIG'!$A$6:$I$6297,9,0)</f>
        <v>0.7780116164101154</v>
      </c>
    </row>
    <row r="3389" s="81" customFormat="1" ht="15" customHeight="1">
      <c r="A3389" s="82">
        <v>90240014</v>
      </c>
      <c r="B3389" s="83">
        <v>20</v>
      </c>
      <c r="C3389" s="84" t="s">
        <v>9268</v>
      </c>
      <c r="D3389" s="84" t="s">
        <v>9270</v>
      </c>
      <c r="E3389" s="84" t="s">
        <v>29</v>
      </c>
      <c r="F3389" s="85">
        <v>1</v>
      </c>
      <c r="G3389" s="86" t="s">
        <v>64</v>
      </c>
      <c r="H3389" s="86" t="s">
        <v>14</v>
      </c>
      <c r="I3389" s="87">
        <f>VLOOKUP(A3389,'[2]AJUSTE DE VALOR AN_11.5_MED_VIG'!$A$6:$I$6297,9,0)</f>
        <v>2.1368967343520642</v>
      </c>
    </row>
    <row r="3390" s="81" customFormat="1" ht="15" customHeight="1">
      <c r="A3390" s="82">
        <v>90293339</v>
      </c>
      <c r="B3390" s="83">
        <v>20</v>
      </c>
      <c r="C3390" s="84" t="s">
        <v>5873</v>
      </c>
      <c r="D3390" s="84" t="s">
        <v>5874</v>
      </c>
      <c r="E3390" s="84" t="s">
        <v>495</v>
      </c>
      <c r="F3390" s="85">
        <v>1</v>
      </c>
      <c r="G3390" s="86" t="s">
        <v>10036</v>
      </c>
      <c r="H3390" s="86" t="s">
        <v>14</v>
      </c>
      <c r="I3390" s="87">
        <f>VLOOKUP(A3390,'[2]AJUSTE DE VALOR AN_11.5_MED_VIG'!$A$6:$I$6297,9,0)</f>
        <v>5.1189288472753161</v>
      </c>
    </row>
    <row r="3391" s="81" customFormat="1" ht="15" customHeight="1">
      <c r="A3391" s="82">
        <v>90210620</v>
      </c>
      <c r="B3391" s="83">
        <v>20</v>
      </c>
      <c r="C3391" s="84" t="s">
        <v>4371</v>
      </c>
      <c r="D3391" s="84" t="s">
        <v>4374</v>
      </c>
      <c r="E3391" s="84" t="s">
        <v>31</v>
      </c>
      <c r="F3391" s="85">
        <v>1</v>
      </c>
      <c r="G3391" s="86" t="s">
        <v>10103</v>
      </c>
      <c r="H3391" s="86" t="s">
        <v>14</v>
      </c>
      <c r="I3391" s="87">
        <f>VLOOKUP(A3391,'[2]AJUSTE DE VALOR AN_11.5_MED_VIG'!$A$6:$I$6297,9,0)</f>
        <v>0.50181547584356689</v>
      </c>
    </row>
    <row r="3392" s="81" customFormat="1" ht="15" customHeight="1">
      <c r="A3392" s="82">
        <v>92263739</v>
      </c>
      <c r="B3392" s="83">
        <v>20</v>
      </c>
      <c r="C3392" s="84" t="s">
        <v>6038</v>
      </c>
      <c r="D3392" s="84" t="s">
        <v>6038</v>
      </c>
      <c r="E3392" s="84" t="s">
        <v>31</v>
      </c>
      <c r="F3392" s="85">
        <v>1</v>
      </c>
      <c r="G3392" s="86" t="s">
        <v>10103</v>
      </c>
      <c r="H3392" s="86" t="s">
        <v>14</v>
      </c>
      <c r="I3392" s="87">
        <f>VLOOKUP(A3392,'[2]AJUSTE DE VALOR AN_11.5_MED_VIG'!$A$6:$I$6297,9,0)</f>
        <v>0.16718587503687357</v>
      </c>
    </row>
    <row r="3393" s="81" customFormat="1" ht="15" customHeight="1">
      <c r="A3393" s="82">
        <v>90231147</v>
      </c>
      <c r="B3393" s="83">
        <v>20</v>
      </c>
      <c r="C3393" s="84" t="s">
        <v>4405</v>
      </c>
      <c r="D3393" s="84" t="s">
        <v>4406</v>
      </c>
      <c r="E3393" s="84" t="s">
        <v>2261</v>
      </c>
      <c r="F3393" s="85">
        <v>1</v>
      </c>
      <c r="G3393" s="86" t="s">
        <v>10103</v>
      </c>
      <c r="H3393" s="86" t="s">
        <v>14</v>
      </c>
      <c r="I3393" s="87">
        <f>VLOOKUP(A3393,'[2]AJUSTE DE VALOR AN_11.5_MED_VIG'!$A$6:$I$6297,9,0)</f>
        <v>1.4200741170906639</v>
      </c>
    </row>
    <row r="3394" s="81" customFormat="1" ht="15" customHeight="1">
      <c r="A3394" s="82">
        <v>92470769</v>
      </c>
      <c r="B3394" s="83">
        <v>20</v>
      </c>
      <c r="C3394" s="84" t="s">
        <v>2027</v>
      </c>
      <c r="D3394" s="84" t="s">
        <v>2027</v>
      </c>
      <c r="E3394" s="84" t="s">
        <v>24</v>
      </c>
      <c r="F3394" s="85">
        <v>30</v>
      </c>
      <c r="G3394" s="86" t="s">
        <v>10077</v>
      </c>
      <c r="H3394" s="86" t="s">
        <v>19</v>
      </c>
      <c r="I3394" s="87">
        <f>VLOOKUP(A3394,'[2]AJUSTE DE VALOR AN_11.5_MED_VIG'!$A$6:$I$6297,9,0)</f>
        <v>0.85070769413580227</v>
      </c>
    </row>
    <row r="3395" s="81" customFormat="1" ht="15" customHeight="1">
      <c r="A3395" s="82">
        <v>90263138</v>
      </c>
      <c r="B3395" s="83">
        <v>20</v>
      </c>
      <c r="C3395" s="84" t="s">
        <v>1155</v>
      </c>
      <c r="D3395" s="84" t="s">
        <v>1156</v>
      </c>
      <c r="E3395" s="84" t="s">
        <v>26</v>
      </c>
      <c r="F3395" s="85">
        <v>1</v>
      </c>
      <c r="G3395" s="86" t="s">
        <v>10036</v>
      </c>
      <c r="H3395" s="86" t="s">
        <v>14</v>
      </c>
      <c r="I3395" s="87">
        <f>VLOOKUP(A3395,'[2]AJUSTE DE VALOR AN_11.5_MED_VIG'!$A$6:$I$6297,9,0)</f>
        <v>25.51138224422181</v>
      </c>
    </row>
    <row r="3396" s="81" customFormat="1" ht="15" customHeight="1">
      <c r="A3396" s="82">
        <v>90225236</v>
      </c>
      <c r="B3396" s="83">
        <v>20</v>
      </c>
      <c r="C3396" s="84" t="s">
        <v>5425</v>
      </c>
      <c r="D3396" s="84" t="s">
        <v>5425</v>
      </c>
      <c r="E3396" s="84" t="s">
        <v>26</v>
      </c>
      <c r="F3396" s="85">
        <v>120</v>
      </c>
      <c r="G3396" s="86" t="s">
        <v>18</v>
      </c>
      <c r="H3396" s="86" t="s">
        <v>19</v>
      </c>
      <c r="I3396" s="87">
        <f>VLOOKUP(A3396,'[2]AJUSTE DE VALOR AN_11.5_MED_VIG'!$A$6:$I$6297,9,0)</f>
        <v>0.1779881677420404</v>
      </c>
    </row>
    <row r="3397" s="81" customFormat="1" ht="15" customHeight="1">
      <c r="A3397" s="82">
        <v>90684036</v>
      </c>
      <c r="B3397" s="83">
        <v>20</v>
      </c>
      <c r="C3397" s="84" t="s">
        <v>3077</v>
      </c>
      <c r="D3397" s="84" t="s">
        <v>3078</v>
      </c>
      <c r="E3397" s="84" t="s">
        <v>720</v>
      </c>
      <c r="F3397" s="85">
        <v>1</v>
      </c>
      <c r="G3397" s="86" t="s">
        <v>10103</v>
      </c>
      <c r="H3397" s="86" t="s">
        <v>14</v>
      </c>
      <c r="I3397" s="87">
        <f>VLOOKUP(A3397,'[2]AJUSTE DE VALOR AN_11.5_MED_VIG'!$A$6:$I$6297,9,0)</f>
        <v>0.30896199873417723</v>
      </c>
    </row>
    <row r="3398" s="81" customFormat="1" ht="15" customHeight="1">
      <c r="A3398" s="82">
        <v>90158121</v>
      </c>
      <c r="B3398" s="83">
        <v>20</v>
      </c>
      <c r="C3398" s="84" t="s">
        <v>2977</v>
      </c>
      <c r="D3398" s="84" t="s">
        <v>2984</v>
      </c>
      <c r="E3398" s="84" t="s">
        <v>229</v>
      </c>
      <c r="F3398" s="85">
        <v>1</v>
      </c>
      <c r="G3398" s="86" t="s">
        <v>10103</v>
      </c>
      <c r="H3398" s="86" t="s">
        <v>14</v>
      </c>
      <c r="I3398" s="87">
        <f>VLOOKUP(A3398,'[2]AJUSTE DE VALOR AN_11.5_MED_VIG'!$A$6:$I$6297,9,0)</f>
        <v>8.4223176612046018</v>
      </c>
    </row>
    <row r="3399" s="81" customFormat="1" ht="15" customHeight="1">
      <c r="A3399" s="82">
        <v>90209869</v>
      </c>
      <c r="B3399" s="83">
        <v>20</v>
      </c>
      <c r="C3399" s="84" t="s">
        <v>6839</v>
      </c>
      <c r="D3399" s="84" t="s">
        <v>6840</v>
      </c>
      <c r="E3399" s="84" t="s">
        <v>31</v>
      </c>
      <c r="F3399" s="85">
        <v>100</v>
      </c>
      <c r="G3399" s="86" t="s">
        <v>18</v>
      </c>
      <c r="H3399" s="86" t="s">
        <v>19</v>
      </c>
      <c r="I3399" s="87">
        <f>VLOOKUP(A3399,'[2]AJUSTE DE VALOR AN_11.5_MED_VIG'!$A$6:$I$6297,9,0)</f>
        <v>0.10155690281319336</v>
      </c>
    </row>
    <row r="3400" s="81" customFormat="1" ht="15" customHeight="1">
      <c r="A3400" s="82">
        <v>90143248</v>
      </c>
      <c r="B3400" s="83">
        <v>20</v>
      </c>
      <c r="C3400" s="84" t="s">
        <v>1581</v>
      </c>
      <c r="D3400" s="84" t="s">
        <v>1581</v>
      </c>
      <c r="E3400" s="84" t="s">
        <v>17</v>
      </c>
      <c r="F3400" s="85">
        <v>1</v>
      </c>
      <c r="G3400" s="86" t="s">
        <v>10103</v>
      </c>
      <c r="H3400" s="86" t="s">
        <v>14</v>
      </c>
      <c r="I3400" s="87">
        <f>VLOOKUP(A3400,'[2]AJUSTE DE VALOR AN_11.5_MED_VIG'!$A$6:$I$6297,9,0)</f>
        <v>0.65919334915270245</v>
      </c>
    </row>
    <row r="3401" s="81" customFormat="1" ht="15" customHeight="1">
      <c r="A3401" s="82">
        <v>90309820</v>
      </c>
      <c r="B3401" s="83">
        <v>20</v>
      </c>
      <c r="C3401" s="84" t="s">
        <v>3165</v>
      </c>
      <c r="D3401" s="84" t="s">
        <v>3166</v>
      </c>
      <c r="E3401" s="84" t="s">
        <v>440</v>
      </c>
      <c r="F3401" s="85">
        <v>1</v>
      </c>
      <c r="G3401" s="86" t="s">
        <v>10103</v>
      </c>
      <c r="H3401" s="86" t="s">
        <v>14</v>
      </c>
      <c r="I3401" s="87">
        <f>VLOOKUP(A3401,'[2]AJUSTE DE VALOR AN_11.5_MED_VIG'!$A$6:$I$6297,9,0)</f>
        <v>3.1306672958116692</v>
      </c>
    </row>
    <row r="3402" s="81" customFormat="1" ht="15" customHeight="1">
      <c r="A3402" s="82">
        <v>90213432</v>
      </c>
      <c r="B3402" s="83">
        <v>20</v>
      </c>
      <c r="C3402" s="84" t="s">
        <v>1811</v>
      </c>
      <c r="D3402" s="84" t="s">
        <v>1817</v>
      </c>
      <c r="E3402" s="84" t="s">
        <v>31</v>
      </c>
      <c r="F3402" s="85">
        <v>1</v>
      </c>
      <c r="G3402" s="86" t="s">
        <v>10103</v>
      </c>
      <c r="H3402" s="86" t="s">
        <v>14</v>
      </c>
      <c r="I3402" s="87">
        <f>VLOOKUP(A3402,'[2]AJUSTE DE VALOR AN_11.5_MED_VIG'!$A$6:$I$6297,9,0)</f>
        <v>3.1250838353802415</v>
      </c>
    </row>
    <row r="3403" s="81" customFormat="1" ht="15" customHeight="1">
      <c r="A3403" s="82">
        <v>90170881</v>
      </c>
      <c r="B3403" s="83">
        <v>20</v>
      </c>
      <c r="C3403" s="84" t="s">
        <v>587</v>
      </c>
      <c r="D3403" s="84" t="s">
        <v>587</v>
      </c>
      <c r="E3403" s="84" t="s">
        <v>244</v>
      </c>
      <c r="F3403" s="85">
        <v>1</v>
      </c>
      <c r="G3403" s="86" t="s">
        <v>10133</v>
      </c>
      <c r="H3403" s="86" t="s">
        <v>14</v>
      </c>
      <c r="I3403" s="87">
        <f>VLOOKUP(A3403,'[2]AJUSTE DE VALOR AN_11.5_MED_VIG'!$A$6:$I$6297,9,0)</f>
        <v>6.2281498325703364</v>
      </c>
    </row>
    <row r="3404" s="81" customFormat="1" ht="15" customHeight="1">
      <c r="A3404" s="82">
        <v>92426905</v>
      </c>
      <c r="B3404" s="83">
        <v>20</v>
      </c>
      <c r="C3404" s="84" t="s">
        <v>829</v>
      </c>
      <c r="D3404" s="84" t="s">
        <v>830</v>
      </c>
      <c r="E3404" s="84" t="s">
        <v>78</v>
      </c>
      <c r="F3404" s="85">
        <v>1</v>
      </c>
      <c r="G3404" s="86" t="s">
        <v>10103</v>
      </c>
      <c r="H3404" s="86" t="s">
        <v>14</v>
      </c>
      <c r="I3404" s="87">
        <f>VLOOKUP(A3404,'[2]AJUSTE DE VALOR AN_11.5_MED_VIG'!$A$6:$I$6297,9,0)</f>
        <v>3.5576862908604303</v>
      </c>
    </row>
    <row r="3405" s="81" customFormat="1" ht="15" customHeight="1">
      <c r="A3405" s="82">
        <v>90218515</v>
      </c>
      <c r="B3405" s="83">
        <v>20</v>
      </c>
      <c r="C3405" s="84" t="s">
        <v>1010</v>
      </c>
      <c r="D3405" s="84" t="s">
        <v>1011</v>
      </c>
      <c r="E3405" s="84" t="s">
        <v>806</v>
      </c>
      <c r="F3405" s="85">
        <v>1</v>
      </c>
      <c r="G3405" s="86" t="s">
        <v>10103</v>
      </c>
      <c r="H3405" s="86" t="s">
        <v>14</v>
      </c>
      <c r="I3405" s="87">
        <f>VLOOKUP(A3405,'[2]AJUSTE DE VALOR AN_11.5_MED_VIG'!$A$6:$I$6297,9,0)</f>
        <v>0.60598948043024992</v>
      </c>
    </row>
    <row r="3406" s="81" customFormat="1" ht="15" customHeight="1">
      <c r="A3406" s="82">
        <v>92265162</v>
      </c>
      <c r="B3406" s="83">
        <v>20</v>
      </c>
      <c r="C3406" s="84" t="s">
        <v>1007</v>
      </c>
      <c r="D3406" s="84" t="s">
        <v>1009</v>
      </c>
      <c r="E3406" s="84" t="s">
        <v>21</v>
      </c>
      <c r="F3406" s="85">
        <v>1</v>
      </c>
      <c r="G3406" s="86" t="s">
        <v>10103</v>
      </c>
      <c r="H3406" s="86" t="s">
        <v>14</v>
      </c>
      <c r="I3406" s="87">
        <f>VLOOKUP(A3406,'[2]AJUSTE DE VALOR AN_11.5_MED_VIG'!$A$6:$I$6297,9,0)</f>
        <v>0.42088474144802562</v>
      </c>
    </row>
    <row r="3407" s="81" customFormat="1" ht="15" customHeight="1">
      <c r="A3407" s="82">
        <v>92400345</v>
      </c>
      <c r="B3407" s="83">
        <v>20</v>
      </c>
      <c r="C3407" s="84" t="s">
        <v>2492</v>
      </c>
      <c r="D3407" s="84" t="s">
        <v>2492</v>
      </c>
      <c r="E3407" s="84" t="s">
        <v>534</v>
      </c>
      <c r="F3407" s="85">
        <v>1</v>
      </c>
      <c r="G3407" s="86" t="s">
        <v>64</v>
      </c>
      <c r="H3407" s="86" t="s">
        <v>14</v>
      </c>
      <c r="I3407" s="87">
        <f>VLOOKUP(A3407,'[2]AJUSTE DE VALOR AN_11.5_MED_VIG'!$A$6:$I$6297,9,0)</f>
        <v>0.48679954718434604</v>
      </c>
    </row>
    <row r="3408" s="81" customFormat="1" ht="15" customHeight="1">
      <c r="A3408" s="82">
        <v>90259033</v>
      </c>
      <c r="B3408" s="83">
        <v>20</v>
      </c>
      <c r="C3408" s="84" t="s">
        <v>4049</v>
      </c>
      <c r="D3408" s="84" t="s">
        <v>4050</v>
      </c>
      <c r="E3408" s="84" t="s">
        <v>134</v>
      </c>
      <c r="F3408" s="85">
        <v>15</v>
      </c>
      <c r="G3408" s="86" t="s">
        <v>10077</v>
      </c>
      <c r="H3408" s="86" t="s">
        <v>19</v>
      </c>
      <c r="I3408" s="87">
        <f>VLOOKUP(A3408,'[2]AJUSTE DE VALOR AN_11.5_MED_VIG'!$A$6:$I$6297,9,0)</f>
        <v>2.068231353850289</v>
      </c>
    </row>
    <row r="3409" s="81" customFormat="1" ht="15" customHeight="1">
      <c r="A3409" s="82">
        <v>92420850</v>
      </c>
      <c r="B3409" s="83">
        <v>20</v>
      </c>
      <c r="C3409" s="84" t="s">
        <v>5440</v>
      </c>
      <c r="D3409" s="84" t="s">
        <v>5441</v>
      </c>
      <c r="E3409" s="84" t="s">
        <v>43</v>
      </c>
      <c r="F3409" s="85">
        <v>120</v>
      </c>
      <c r="G3409" s="86" t="s">
        <v>18</v>
      </c>
      <c r="H3409" s="86" t="s">
        <v>19</v>
      </c>
      <c r="I3409" s="87">
        <f>VLOOKUP(A3409,'[2]AJUSTE DE VALOR AN_11.5_MED_VIG'!$A$6:$I$6297,9,0)</f>
        <v>0.28267089968263481</v>
      </c>
    </row>
    <row r="3410" s="81" customFormat="1" ht="15" customHeight="1">
      <c r="A3410" s="85">
        <v>90291549</v>
      </c>
      <c r="B3410" s="83">
        <v>20</v>
      </c>
      <c r="C3410" s="100" t="s">
        <v>9734</v>
      </c>
      <c r="D3410" s="100" t="s">
        <v>9735</v>
      </c>
      <c r="E3410" s="100" t="s">
        <v>146</v>
      </c>
      <c r="F3410" s="85">
        <v>1</v>
      </c>
      <c r="G3410" s="86" t="s">
        <v>10103</v>
      </c>
      <c r="H3410" s="86" t="s">
        <v>14</v>
      </c>
      <c r="I3410" s="87">
        <f>VLOOKUP(A3410,'[2]AJUSTE DE VALOR AN_11.5_MED_VIG'!$A$6:$I$6297,9,0)</f>
        <v>4.9275470413812386</v>
      </c>
    </row>
    <row r="3411" s="81" customFormat="1" ht="15" customHeight="1">
      <c r="A3411" s="82">
        <v>92414761</v>
      </c>
      <c r="B3411" s="83">
        <v>20</v>
      </c>
      <c r="C3411" s="84" t="s">
        <v>5165</v>
      </c>
      <c r="D3411" s="84" t="s">
        <v>5166</v>
      </c>
      <c r="E3411" s="84" t="s">
        <v>78</v>
      </c>
      <c r="F3411" s="85">
        <v>1</v>
      </c>
      <c r="G3411" s="86" t="s">
        <v>10103</v>
      </c>
      <c r="H3411" s="86" t="s">
        <v>14</v>
      </c>
      <c r="I3411" s="87">
        <f>VLOOKUP(A3411,'[2]AJUSTE DE VALOR AN_11.5_MED_VIG'!$A$6:$I$6297,9,0)</f>
        <v>0.70352910680786684</v>
      </c>
    </row>
    <row r="3412" s="81" customFormat="1" ht="15" customHeight="1">
      <c r="A3412" s="82">
        <v>92249663</v>
      </c>
      <c r="B3412" s="83">
        <v>20</v>
      </c>
      <c r="C3412" s="84" t="s">
        <v>3129</v>
      </c>
      <c r="D3412" s="84" t="s">
        <v>3129</v>
      </c>
      <c r="E3412" s="84" t="s">
        <v>17</v>
      </c>
      <c r="F3412" s="85">
        <v>1</v>
      </c>
      <c r="G3412" s="86" t="s">
        <v>10103</v>
      </c>
      <c r="H3412" s="86" t="s">
        <v>14</v>
      </c>
      <c r="I3412" s="87">
        <f>VLOOKUP(A3412,'[2]AJUSTE DE VALOR AN_11.5_MED_VIG'!$A$6:$I$6297,9,0)</f>
        <v>0.55954130947094149</v>
      </c>
    </row>
    <row r="3413" s="81" customFormat="1" ht="15" customHeight="1">
      <c r="A3413" s="82">
        <v>92253571</v>
      </c>
      <c r="B3413" s="83">
        <v>20</v>
      </c>
      <c r="C3413" s="84" t="s">
        <v>6070</v>
      </c>
      <c r="D3413" s="84" t="s">
        <v>6071</v>
      </c>
      <c r="E3413" s="84" t="s">
        <v>235</v>
      </c>
      <c r="F3413" s="85">
        <v>120</v>
      </c>
      <c r="G3413" s="86" t="s">
        <v>18</v>
      </c>
      <c r="H3413" s="86" t="s">
        <v>19</v>
      </c>
      <c r="I3413" s="87">
        <f>VLOOKUP(A3413,'[2]AJUSTE DE VALOR AN_11.5_MED_VIG'!$A$6:$I$6297,9,0)</f>
        <v>2.94108790547008e-002</v>
      </c>
    </row>
    <row r="3414" s="81" customFormat="1" ht="15" customHeight="1">
      <c r="A3414" s="82">
        <v>92390749</v>
      </c>
      <c r="B3414" s="83">
        <v>20</v>
      </c>
      <c r="C3414" s="84" t="s">
        <v>1300</v>
      </c>
      <c r="D3414" s="84" t="s">
        <v>1300</v>
      </c>
      <c r="E3414" s="84" t="s">
        <v>24</v>
      </c>
      <c r="F3414" s="85">
        <v>1</v>
      </c>
      <c r="G3414" s="86" t="s">
        <v>10103</v>
      </c>
      <c r="H3414" s="86" t="s">
        <v>14</v>
      </c>
      <c r="I3414" s="87">
        <f>VLOOKUP(A3414,'[2]AJUSTE DE VALOR AN_11.5_MED_VIG'!$A$6:$I$6297,9,0)</f>
        <v>0.58560264907971105</v>
      </c>
    </row>
    <row r="3415" s="81" customFormat="1" ht="15" customHeight="1">
      <c r="A3415" s="82">
        <v>92414842</v>
      </c>
      <c r="B3415" s="83">
        <v>20</v>
      </c>
      <c r="C3415" s="84" t="s">
        <v>1161</v>
      </c>
      <c r="D3415" s="84" t="s">
        <v>1162</v>
      </c>
      <c r="E3415" s="84" t="s">
        <v>358</v>
      </c>
      <c r="F3415" s="85">
        <v>1</v>
      </c>
      <c r="G3415" s="86" t="s">
        <v>10103</v>
      </c>
      <c r="H3415" s="86" t="s">
        <v>14</v>
      </c>
      <c r="I3415" s="87">
        <f>VLOOKUP(A3415,'[2]AJUSTE DE VALOR AN_11.5_MED_VIG'!$A$6:$I$6297,9,0)</f>
        <v>3.0734368612162326</v>
      </c>
    </row>
    <row r="3416" s="81" customFormat="1" ht="15" customHeight="1">
      <c r="A3416" s="82">
        <v>90310489</v>
      </c>
      <c r="B3416" s="83">
        <v>20</v>
      </c>
      <c r="C3416" s="84" t="s">
        <v>3048</v>
      </c>
      <c r="D3416" s="84" t="s">
        <v>3049</v>
      </c>
      <c r="E3416" s="84" t="s">
        <v>3047</v>
      </c>
      <c r="F3416" s="85">
        <v>1</v>
      </c>
      <c r="G3416" s="86" t="s">
        <v>10103</v>
      </c>
      <c r="H3416" s="86" t="s">
        <v>14</v>
      </c>
      <c r="I3416" s="87">
        <f>VLOOKUP(A3416,'[2]AJUSTE DE VALOR AN_11.5_MED_VIG'!$A$6:$I$6297,9,0)</f>
        <v>2.7292308691864773</v>
      </c>
    </row>
    <row r="3417" s="81" customFormat="1" ht="15" customHeight="1">
      <c r="A3417" s="82">
        <v>90291930</v>
      </c>
      <c r="B3417" s="83">
        <v>20</v>
      </c>
      <c r="C3417" s="84" t="s">
        <v>7090</v>
      </c>
      <c r="D3417" s="84" t="s">
        <v>7092</v>
      </c>
      <c r="E3417" s="84" t="s">
        <v>50</v>
      </c>
      <c r="F3417" s="85">
        <v>1</v>
      </c>
      <c r="G3417" s="86" t="s">
        <v>10103</v>
      </c>
      <c r="H3417" s="86" t="s">
        <v>14</v>
      </c>
      <c r="I3417" s="87">
        <f>VLOOKUP(A3417,'[2]AJUSTE DE VALOR AN_11.5_MED_VIG'!$A$6:$I$6297,9,0)</f>
        <v>1.363874648945234</v>
      </c>
    </row>
    <row r="3418" s="81" customFormat="1" ht="15" customHeight="1">
      <c r="A3418" s="82">
        <v>90216563</v>
      </c>
      <c r="B3418" s="83">
        <v>20</v>
      </c>
      <c r="C3418" s="84" t="s">
        <v>1294</v>
      </c>
      <c r="D3418" s="84" t="s">
        <v>1295</v>
      </c>
      <c r="E3418" s="84" t="s">
        <v>78</v>
      </c>
      <c r="F3418" s="85">
        <v>1</v>
      </c>
      <c r="G3418" s="86" t="s">
        <v>10103</v>
      </c>
      <c r="H3418" s="86" t="s">
        <v>14</v>
      </c>
      <c r="I3418" s="87">
        <f>VLOOKUP(A3418,'[2]AJUSTE DE VALOR AN_11.5_MED_VIG'!$A$6:$I$6297,9,0)</f>
        <v>0.81660482130538958</v>
      </c>
    </row>
    <row r="3419" s="81" customFormat="1" ht="15" customHeight="1">
      <c r="A3419" s="82">
        <v>90153197</v>
      </c>
      <c r="B3419" s="83">
        <v>20</v>
      </c>
      <c r="C3419" s="84" t="s">
        <v>6952</v>
      </c>
      <c r="D3419" s="84" t="s">
        <v>6952</v>
      </c>
      <c r="E3419" s="84" t="s">
        <v>39</v>
      </c>
      <c r="F3419" s="85">
        <v>1</v>
      </c>
      <c r="G3419" s="86" t="s">
        <v>10103</v>
      </c>
      <c r="H3419" s="86" t="s">
        <v>14</v>
      </c>
      <c r="I3419" s="87">
        <f>VLOOKUP(A3419,'[2]AJUSTE DE VALOR AN_11.5_MED_VIG'!$A$6:$I$6297,9,0)</f>
        <v>1.7482908022810113</v>
      </c>
    </row>
    <row r="3420" s="81" customFormat="1" ht="15" customHeight="1">
      <c r="A3420" s="82">
        <v>92394655</v>
      </c>
      <c r="B3420" s="83">
        <v>20</v>
      </c>
      <c r="C3420" s="84" t="s">
        <v>1808</v>
      </c>
      <c r="D3420" s="84" t="s">
        <v>1805</v>
      </c>
      <c r="E3420" s="84" t="s">
        <v>17</v>
      </c>
      <c r="F3420" s="85">
        <v>1</v>
      </c>
      <c r="G3420" s="86" t="s">
        <v>436</v>
      </c>
      <c r="H3420" s="86" t="s">
        <v>14</v>
      </c>
      <c r="I3420" s="87">
        <f>VLOOKUP(A3420,'[2]AJUSTE DE VALOR AN_11.5_MED_VIG'!$A$6:$I$6297,9,0)</f>
        <v>4.8583655431594446</v>
      </c>
    </row>
    <row r="3421" s="81" customFormat="1" ht="15" customHeight="1">
      <c r="A3421" s="82">
        <v>90127765</v>
      </c>
      <c r="B3421" s="83">
        <v>20</v>
      </c>
      <c r="C3421" s="84" t="s">
        <v>6684</v>
      </c>
      <c r="D3421" s="84" t="s">
        <v>6684</v>
      </c>
      <c r="E3421" s="84" t="s">
        <v>21</v>
      </c>
      <c r="F3421" s="85">
        <v>1</v>
      </c>
      <c r="G3421" s="86" t="s">
        <v>10103</v>
      </c>
      <c r="H3421" s="86" t="s">
        <v>14</v>
      </c>
      <c r="I3421" s="87">
        <f>VLOOKUP(A3421,'[2]AJUSTE DE VALOR AN_11.5_MED_VIG'!$A$6:$I$6297,9,0)</f>
        <v>1.1506577362492405</v>
      </c>
    </row>
    <row r="3422" s="81" customFormat="1" ht="15" customHeight="1">
      <c r="A3422" s="82">
        <v>90163362</v>
      </c>
      <c r="B3422" s="83">
        <v>20</v>
      </c>
      <c r="C3422" s="84" t="s">
        <v>3129</v>
      </c>
      <c r="D3422" s="84" t="s">
        <v>3130</v>
      </c>
      <c r="E3422" s="84" t="s">
        <v>991</v>
      </c>
      <c r="F3422" s="85">
        <v>1</v>
      </c>
      <c r="G3422" s="86" t="s">
        <v>10103</v>
      </c>
      <c r="H3422" s="86" t="s">
        <v>14</v>
      </c>
      <c r="I3422" s="87">
        <f>VLOOKUP(A3422,'[2]AJUSTE DE VALOR AN_11.5_MED_VIG'!$A$6:$I$6297,9,0)</f>
        <v>0.63784533044907776</v>
      </c>
    </row>
    <row r="3423" s="81" customFormat="1" ht="15" customHeight="1">
      <c r="A3423" s="82">
        <v>90226712</v>
      </c>
      <c r="B3423" s="83">
        <v>20</v>
      </c>
      <c r="C3423" s="84" t="s">
        <v>2794</v>
      </c>
      <c r="D3423" s="84" t="s">
        <v>2794</v>
      </c>
      <c r="E3423" s="84" t="s">
        <v>59</v>
      </c>
      <c r="F3423" s="85">
        <v>1</v>
      </c>
      <c r="G3423" s="86" t="s">
        <v>10103</v>
      </c>
      <c r="H3423" s="86" t="s">
        <v>14</v>
      </c>
      <c r="I3423" s="87">
        <f>VLOOKUP(A3423,'[2]AJUSTE DE VALOR AN_11.5_MED_VIG'!$A$6:$I$6297,9,0)</f>
        <v>0.8951822186223316</v>
      </c>
    </row>
    <row r="3424" s="81" customFormat="1" ht="15" customHeight="1">
      <c r="A3424" s="82">
        <v>90210921</v>
      </c>
      <c r="B3424" s="83">
        <v>20</v>
      </c>
      <c r="C3424" s="84" t="s">
        <v>4647</v>
      </c>
      <c r="D3424" s="84" t="s">
        <v>4648</v>
      </c>
      <c r="E3424" s="84" t="s">
        <v>31</v>
      </c>
      <c r="F3424" s="85">
        <v>200</v>
      </c>
      <c r="G3424" s="86" t="s">
        <v>10116</v>
      </c>
      <c r="H3424" s="86" t="s">
        <v>19</v>
      </c>
      <c r="I3424" s="87">
        <f>VLOOKUP(A3424,'[2]AJUSTE DE VALOR AN_11.5_MED_VIG'!$A$6:$I$6297,9,0)</f>
        <v>2.94108790547008e-002</v>
      </c>
    </row>
    <row r="3425" s="81" customFormat="1" ht="15" customHeight="1">
      <c r="A3425" s="82">
        <v>90216601</v>
      </c>
      <c r="B3425" s="83">
        <v>20</v>
      </c>
      <c r="C3425" s="84" t="s">
        <v>6738</v>
      </c>
      <c r="D3425" s="84" t="s">
        <v>6740</v>
      </c>
      <c r="E3425" s="84" t="s">
        <v>78</v>
      </c>
      <c r="F3425" s="85">
        <v>1</v>
      </c>
      <c r="G3425" s="86" t="s">
        <v>10103</v>
      </c>
      <c r="H3425" s="86" t="s">
        <v>14</v>
      </c>
      <c r="I3425" s="87">
        <f>VLOOKUP(A3425,'[2]AJUSTE DE VALOR AN_11.5_MED_VIG'!$A$6:$I$6297,9,0)</f>
        <v>0.92653239340419202</v>
      </c>
    </row>
    <row r="3426" s="81" customFormat="1" ht="15" customHeight="1">
      <c r="A3426" s="82">
        <v>90119029</v>
      </c>
      <c r="B3426" s="83">
        <v>20</v>
      </c>
      <c r="C3426" s="84" t="s">
        <v>5750</v>
      </c>
      <c r="D3426" s="84" t="s">
        <v>5751</v>
      </c>
      <c r="E3426" s="84" t="s">
        <v>520</v>
      </c>
      <c r="F3426" s="85">
        <v>1</v>
      </c>
      <c r="G3426" s="86" t="s">
        <v>10036</v>
      </c>
      <c r="H3426" s="86" t="s">
        <v>14</v>
      </c>
      <c r="I3426" s="87">
        <f>VLOOKUP(A3426,'[2]AJUSTE DE VALOR AN_11.5_MED_VIG'!$A$6:$I$6297,9,0)</f>
        <v>12.021940635119998</v>
      </c>
    </row>
    <row r="3427" s="81" customFormat="1" ht="15" customHeight="1">
      <c r="A3427" s="82">
        <v>90596013</v>
      </c>
      <c r="B3427" s="83">
        <v>20</v>
      </c>
      <c r="C3427" s="84" t="s">
        <v>355</v>
      </c>
      <c r="D3427" s="84" t="s">
        <v>356</v>
      </c>
      <c r="E3427" s="84" t="s">
        <v>244</v>
      </c>
      <c r="F3427" s="85">
        <v>1</v>
      </c>
      <c r="G3427" s="86" t="s">
        <v>10103</v>
      </c>
      <c r="H3427" s="86" t="s">
        <v>14</v>
      </c>
      <c r="I3427" s="87">
        <f>VLOOKUP(A3427,'[2]AJUSTE DE VALOR AN_11.5_MED_VIG'!$A$6:$I$6297,9,0)</f>
        <v>0.35293054865640955</v>
      </c>
    </row>
    <row r="3428" s="81" customFormat="1" ht="15" customHeight="1">
      <c r="A3428" s="82">
        <v>90264185</v>
      </c>
      <c r="B3428" s="83">
        <v>20</v>
      </c>
      <c r="C3428" s="84" t="s">
        <v>6889</v>
      </c>
      <c r="D3428" s="84" t="s">
        <v>6889</v>
      </c>
      <c r="E3428" s="84" t="s">
        <v>244</v>
      </c>
      <c r="F3428" s="85">
        <v>1</v>
      </c>
      <c r="G3428" s="86" t="s">
        <v>10103</v>
      </c>
      <c r="H3428" s="86" t="s">
        <v>14</v>
      </c>
      <c r="I3428" s="87">
        <f>VLOOKUP(A3428,'[2]AJUSTE DE VALOR AN_11.5_MED_VIG'!$A$6:$I$6297,9,0)</f>
        <v>0.46146923305223242</v>
      </c>
    </row>
    <row r="3429" s="81" customFormat="1" ht="15" customHeight="1">
      <c r="A3429" s="82">
        <v>90158148</v>
      </c>
      <c r="B3429" s="83">
        <v>20</v>
      </c>
      <c r="C3429" s="84" t="s">
        <v>1417</v>
      </c>
      <c r="D3429" s="84" t="s">
        <v>1417</v>
      </c>
      <c r="E3429" s="84" t="s">
        <v>229</v>
      </c>
      <c r="F3429" s="85">
        <v>400</v>
      </c>
      <c r="G3429" s="86" t="s">
        <v>10116</v>
      </c>
      <c r="H3429" s="86" t="s">
        <v>19</v>
      </c>
      <c r="I3429" s="87">
        <f>VLOOKUP(A3429,'[2]AJUSTE DE VALOR AN_11.5_MED_VIG'!$A$6:$I$6297,9,0)</f>
        <v>3.2376962041520484e-002</v>
      </c>
    </row>
    <row r="3430" s="81" customFormat="1" ht="15" customHeight="1">
      <c r="A3430" s="82">
        <v>90145933</v>
      </c>
      <c r="B3430" s="83">
        <v>20</v>
      </c>
      <c r="C3430" s="84" t="s">
        <v>8396</v>
      </c>
      <c r="D3430" s="84" t="s">
        <v>8396</v>
      </c>
      <c r="E3430" s="84" t="s">
        <v>17</v>
      </c>
      <c r="F3430" s="85">
        <v>1</v>
      </c>
      <c r="G3430" s="86" t="s">
        <v>436</v>
      </c>
      <c r="H3430" s="86" t="s">
        <v>14</v>
      </c>
      <c r="I3430" s="87">
        <f>VLOOKUP(A3430,'[2]AJUSTE DE VALOR AN_11.5_MED_VIG'!$A$6:$I$6297,9,0)</f>
        <v>1.197947595536258</v>
      </c>
    </row>
    <row r="3431" s="81" customFormat="1" ht="15" customHeight="1">
      <c r="A3431" s="82">
        <v>90307143</v>
      </c>
      <c r="B3431" s="83">
        <v>20</v>
      </c>
      <c r="C3431" s="84" t="s">
        <v>5437</v>
      </c>
      <c r="D3431" s="84" t="s">
        <v>5438</v>
      </c>
      <c r="E3431" s="84" t="s">
        <v>21</v>
      </c>
      <c r="F3431" s="85">
        <v>120</v>
      </c>
      <c r="G3431" s="86" t="s">
        <v>18</v>
      </c>
      <c r="H3431" s="86" t="s">
        <v>19</v>
      </c>
      <c r="I3431" s="87">
        <f>VLOOKUP(A3431,'[2]AJUSTE DE VALOR AN_11.5_MED_VIG'!$A$6:$I$6297,9,0)</f>
        <v>0.19416891026404412</v>
      </c>
    </row>
    <row r="3432" s="81" customFormat="1" ht="15" customHeight="1">
      <c r="A3432" s="82">
        <v>90217365</v>
      </c>
      <c r="B3432" s="83">
        <v>20</v>
      </c>
      <c r="C3432" s="84" t="s">
        <v>7314</v>
      </c>
      <c r="D3432" s="84" t="s">
        <v>7315</v>
      </c>
      <c r="E3432" s="84" t="s">
        <v>78</v>
      </c>
      <c r="F3432" s="85">
        <v>1</v>
      </c>
      <c r="G3432" s="86" t="s">
        <v>10103</v>
      </c>
      <c r="H3432" s="86" t="s">
        <v>14</v>
      </c>
      <c r="I3432" s="87">
        <f>VLOOKUP(A3432,'[2]AJUSTE DE VALOR AN_11.5_MED_VIG'!$A$6:$I$6297,9,0)</f>
        <v>0.87942057679041963</v>
      </c>
    </row>
    <row r="3433" s="81" customFormat="1" ht="15" customHeight="1">
      <c r="A3433" s="82">
        <v>92469019</v>
      </c>
      <c r="B3433" s="83">
        <v>20</v>
      </c>
      <c r="C3433" s="84" t="s">
        <v>5124</v>
      </c>
      <c r="D3433" s="84" t="s">
        <v>5124</v>
      </c>
      <c r="E3433" s="84" t="s">
        <v>50</v>
      </c>
      <c r="F3433" s="85">
        <v>1</v>
      </c>
      <c r="G3433" s="86" t="s">
        <v>10103</v>
      </c>
      <c r="H3433" s="86" t="s">
        <v>14</v>
      </c>
      <c r="I3433" s="87">
        <f>VLOOKUP(A3433,'[2]AJUSTE DE VALOR AN_11.5_MED_VIG'!$A$6:$I$6297,9,0)</f>
        <v>0.23665087477981461</v>
      </c>
    </row>
    <row r="3434" s="81" customFormat="1" ht="15" customHeight="1">
      <c r="A3434" s="82">
        <v>92454232</v>
      </c>
      <c r="B3434" s="83">
        <v>20</v>
      </c>
      <c r="C3434" s="84" t="s">
        <v>3029</v>
      </c>
      <c r="D3434" s="84" t="s">
        <v>3030</v>
      </c>
      <c r="E3434" s="84" t="s">
        <v>50</v>
      </c>
      <c r="F3434" s="85">
        <v>1</v>
      </c>
      <c r="G3434" s="86" t="s">
        <v>10036</v>
      </c>
      <c r="H3434" s="86" t="s">
        <v>14</v>
      </c>
      <c r="I3434" s="87">
        <f>VLOOKUP(A3434,'[2]AJUSTE DE VALOR AN_11.5_MED_VIG'!$A$6:$I$6297,9,0)</f>
        <v>23.590397642100282</v>
      </c>
    </row>
    <row r="3435" s="81" customFormat="1" ht="15" customHeight="1">
      <c r="A3435" s="82">
        <v>90180054</v>
      </c>
      <c r="B3435" s="83">
        <v>20</v>
      </c>
      <c r="C3435" s="84" t="s">
        <v>8392</v>
      </c>
      <c r="D3435" s="84" t="s">
        <v>8393</v>
      </c>
      <c r="E3435" s="84" t="s">
        <v>92</v>
      </c>
      <c r="F3435" s="85">
        <v>1</v>
      </c>
      <c r="G3435" s="86" t="s">
        <v>64</v>
      </c>
      <c r="H3435" s="86" t="s">
        <v>14</v>
      </c>
      <c r="I3435" s="87">
        <f>VLOOKUP(A3435,'[2]AJUSTE DE VALOR AN_11.5_MED_VIG'!$A$6:$I$6297,9,0)</f>
        <v>11.752837221071937</v>
      </c>
    </row>
    <row r="3436" s="81" customFormat="1" ht="15" customHeight="1">
      <c r="A3436" s="82">
        <v>90156510</v>
      </c>
      <c r="B3436" s="83">
        <v>20</v>
      </c>
      <c r="C3436" s="84" t="s">
        <v>7473</v>
      </c>
      <c r="D3436" s="84" t="s">
        <v>7476</v>
      </c>
      <c r="E3436" s="84" t="s">
        <v>36</v>
      </c>
      <c r="F3436" s="85">
        <v>1</v>
      </c>
      <c r="G3436" s="86" t="s">
        <v>10103</v>
      </c>
      <c r="H3436" s="86" t="s">
        <v>14</v>
      </c>
      <c r="I3436" s="87">
        <f>VLOOKUP(A3436,'[2]AJUSTE DE VALOR AN_11.5_MED_VIG'!$A$6:$I$6297,9,0)</f>
        <v>1.6674135451383052</v>
      </c>
    </row>
    <row r="3437" s="81" customFormat="1" ht="15" customHeight="1">
      <c r="A3437" s="82">
        <v>90180542</v>
      </c>
      <c r="B3437" s="83">
        <v>20</v>
      </c>
      <c r="C3437" s="84" t="s">
        <v>2977</v>
      </c>
      <c r="D3437" s="84" t="s">
        <v>2985</v>
      </c>
      <c r="E3437" s="84" t="s">
        <v>24</v>
      </c>
      <c r="F3437" s="85">
        <v>1</v>
      </c>
      <c r="G3437" s="86" t="s">
        <v>10103</v>
      </c>
      <c r="H3437" s="86" t="s">
        <v>14</v>
      </c>
      <c r="I3437" s="87">
        <f>VLOOKUP(A3437,'[2]AJUSTE DE VALOR AN_11.5_MED_VIG'!$A$6:$I$6297,9,0)</f>
        <v>5.8357132105378033</v>
      </c>
    </row>
    <row r="3438" s="81" customFormat="1" ht="15" customHeight="1">
      <c r="A3438" s="82">
        <v>92424546</v>
      </c>
      <c r="B3438" s="83">
        <v>20</v>
      </c>
      <c r="C3438" s="84" t="s">
        <v>983</v>
      </c>
      <c r="D3438" s="84" t="s">
        <v>984</v>
      </c>
      <c r="E3438" s="84" t="s">
        <v>354</v>
      </c>
      <c r="F3438" s="85">
        <v>1</v>
      </c>
      <c r="G3438" s="86" t="s">
        <v>10103</v>
      </c>
      <c r="H3438" s="86" t="s">
        <v>14</v>
      </c>
      <c r="I3438" s="87">
        <f>VLOOKUP(A3438,'[2]AJUSTE DE VALOR AN_11.5_MED_VIG'!$A$6:$I$6297,9,0)</f>
        <v>2.3244427465579167</v>
      </c>
    </row>
    <row r="3439" s="81" customFormat="1" ht="15" customHeight="1">
      <c r="A3439" s="82">
        <v>92258115</v>
      </c>
      <c r="B3439" s="83">
        <v>20</v>
      </c>
      <c r="C3439" s="84" t="s">
        <v>3179</v>
      </c>
      <c r="D3439" s="84" t="s">
        <v>3180</v>
      </c>
      <c r="E3439" s="84" t="s">
        <v>92</v>
      </c>
      <c r="F3439" s="85">
        <v>1</v>
      </c>
      <c r="G3439" s="86" t="s">
        <v>158</v>
      </c>
      <c r="H3439" s="86" t="s">
        <v>14</v>
      </c>
      <c r="I3439" s="87">
        <f>VLOOKUP(A3439,'[2]AJUSTE DE VALOR AN_11.5_MED_VIG'!$A$6:$I$6297,9,0)</f>
        <v>3.8699550812526109</v>
      </c>
    </row>
    <row r="3440" s="81" customFormat="1" ht="15" customHeight="1">
      <c r="A3440" s="82">
        <v>92398391</v>
      </c>
      <c r="B3440" s="83">
        <v>20</v>
      </c>
      <c r="C3440" s="84" t="s">
        <v>3020</v>
      </c>
      <c r="D3440" s="84" t="s">
        <v>3021</v>
      </c>
      <c r="E3440" s="84" t="s">
        <v>150</v>
      </c>
      <c r="F3440" s="85">
        <v>100</v>
      </c>
      <c r="G3440" s="86" t="s">
        <v>10116</v>
      </c>
      <c r="H3440" s="86" t="s">
        <v>19</v>
      </c>
      <c r="I3440" s="87">
        <f>VLOOKUP(A3440,'[2]AJUSTE DE VALOR AN_11.5_MED_VIG'!$A$6:$I$6297,9,0)</f>
        <v>0.23193752400000001</v>
      </c>
    </row>
    <row r="3441" s="81" customFormat="1" ht="15" customHeight="1">
      <c r="A3441" s="82">
        <v>90258924</v>
      </c>
      <c r="B3441" s="83">
        <v>20</v>
      </c>
      <c r="C3441" s="84" t="s">
        <v>1108</v>
      </c>
      <c r="D3441" s="84" t="s">
        <v>1109</v>
      </c>
      <c r="E3441" s="84" t="s">
        <v>244</v>
      </c>
      <c r="F3441" s="85">
        <v>1</v>
      </c>
      <c r="G3441" s="86" t="s">
        <v>10036</v>
      </c>
      <c r="H3441" s="86" t="s">
        <v>14</v>
      </c>
      <c r="I3441" s="87">
        <f>VLOOKUP(A3441,'[2]AJUSTE DE VALOR AN_11.5_MED_VIG'!$A$6:$I$6297,9,0)</f>
        <v>3.3087238936538395</v>
      </c>
    </row>
    <row r="3442" s="81" customFormat="1" ht="15" customHeight="1">
      <c r="A3442" s="82">
        <v>90179439</v>
      </c>
      <c r="B3442" s="83">
        <v>20</v>
      </c>
      <c r="C3442" s="84" t="s">
        <v>1826</v>
      </c>
      <c r="D3442" s="84" t="s">
        <v>1826</v>
      </c>
      <c r="E3442" s="84" t="s">
        <v>24</v>
      </c>
      <c r="F3442" s="85">
        <v>1</v>
      </c>
      <c r="G3442" s="86" t="s">
        <v>436</v>
      </c>
      <c r="H3442" s="86" t="s">
        <v>14</v>
      </c>
      <c r="I3442" s="87">
        <f>VLOOKUP(A3442,'[2]AJUSTE DE VALOR AN_11.5_MED_VIG'!$A$6:$I$6297,9,0)</f>
        <v>2.3096915059454548</v>
      </c>
    </row>
    <row r="3443" s="81" customFormat="1" ht="15" customHeight="1">
      <c r="A3443" s="82">
        <v>90151410</v>
      </c>
      <c r="B3443" s="83">
        <v>20</v>
      </c>
      <c r="C3443" s="84" t="s">
        <v>3010</v>
      </c>
      <c r="D3443" s="84" t="s">
        <v>3010</v>
      </c>
      <c r="E3443" s="84" t="s">
        <v>39</v>
      </c>
      <c r="F3443" s="85">
        <v>1</v>
      </c>
      <c r="G3443" s="86" t="s">
        <v>10103</v>
      </c>
      <c r="H3443" s="86" t="s">
        <v>14</v>
      </c>
      <c r="I3443" s="87">
        <f>VLOOKUP(A3443,'[2]AJUSTE DE VALOR AN_11.5_MED_VIG'!$A$6:$I$6297,9,0)</f>
        <v>4.6145671202443026</v>
      </c>
    </row>
    <row r="3444" s="81" customFormat="1" ht="15" customHeight="1">
      <c r="A3444" s="82">
        <v>90121864</v>
      </c>
      <c r="B3444" s="83">
        <v>20</v>
      </c>
      <c r="C3444" s="84" t="s">
        <v>8864</v>
      </c>
      <c r="D3444" s="84" t="s">
        <v>8864</v>
      </c>
      <c r="E3444" s="84" t="s">
        <v>511</v>
      </c>
      <c r="F3444" s="85">
        <v>1</v>
      </c>
      <c r="G3444" s="86" t="s">
        <v>64</v>
      </c>
      <c r="H3444" s="86" t="s">
        <v>14</v>
      </c>
      <c r="I3444" s="87">
        <f>VLOOKUP(A3444,'[2]AJUSTE DE VALOR AN_11.5_MED_VIG'!$A$6:$I$6297,9,0)</f>
        <v>0.37690845031627884</v>
      </c>
    </row>
    <row r="3445" s="81" customFormat="1" ht="15" customHeight="1">
      <c r="A3445" s="82">
        <v>92459005</v>
      </c>
      <c r="B3445" s="83">
        <v>20</v>
      </c>
      <c r="C3445" s="84" t="s">
        <v>1582</v>
      </c>
      <c r="D3445" s="84" t="s">
        <v>1582</v>
      </c>
      <c r="E3445" s="84" t="s">
        <v>603</v>
      </c>
      <c r="F3445" s="85">
        <v>1</v>
      </c>
      <c r="G3445" s="86" t="s">
        <v>10103</v>
      </c>
      <c r="H3445" s="86" t="s">
        <v>14</v>
      </c>
      <c r="I3445" s="87">
        <f>VLOOKUP(A3445,'[2]AJUSTE DE VALOR AN_11.5_MED_VIG'!$A$6:$I$6297,9,0)</f>
        <v>1.9116803491267034</v>
      </c>
    </row>
    <row r="3446" s="81" customFormat="1" ht="15" customHeight="1">
      <c r="A3446" s="82">
        <v>90300807</v>
      </c>
      <c r="B3446" s="83">
        <v>20</v>
      </c>
      <c r="C3446" s="84" t="s">
        <v>5360</v>
      </c>
      <c r="D3446" s="84" t="s">
        <v>5361</v>
      </c>
      <c r="E3446" s="84" t="s">
        <v>1175</v>
      </c>
      <c r="F3446" s="85">
        <v>1</v>
      </c>
      <c r="G3446" s="86" t="s">
        <v>10103</v>
      </c>
      <c r="H3446" s="86" t="s">
        <v>14</v>
      </c>
      <c r="I3446" s="87">
        <f>VLOOKUP(A3446,'[2]AJUSTE DE VALOR AN_11.5_MED_VIG'!$A$6:$I$6297,9,0)</f>
        <v>1.7541242479194703</v>
      </c>
    </row>
    <row r="3447" s="81" customFormat="1" ht="15" customHeight="1">
      <c r="A3447" s="82">
        <v>92457169</v>
      </c>
      <c r="B3447" s="83">
        <v>20</v>
      </c>
      <c r="C3447" s="84" t="s">
        <v>54</v>
      </c>
      <c r="D3447" s="84" t="s">
        <v>55</v>
      </c>
      <c r="E3447" s="84" t="s">
        <v>39</v>
      </c>
      <c r="F3447" s="85">
        <v>120</v>
      </c>
      <c r="G3447" s="86" t="s">
        <v>18</v>
      </c>
      <c r="H3447" s="86" t="s">
        <v>19</v>
      </c>
      <c r="I3447" s="87">
        <f>VLOOKUP(A3447,'[2]AJUSTE DE VALOR AN_11.5_MED_VIG'!$A$6:$I$6297,9,0)</f>
        <v>0.18844726645508988</v>
      </c>
    </row>
    <row r="3448" s="81" customFormat="1" ht="15" customHeight="1">
      <c r="A3448" s="82">
        <v>90121872</v>
      </c>
      <c r="B3448" s="83">
        <v>20</v>
      </c>
      <c r="C3448" s="84" t="s">
        <v>2494</v>
      </c>
      <c r="D3448" s="84" t="s">
        <v>2494</v>
      </c>
      <c r="E3448" s="84" t="s">
        <v>511</v>
      </c>
      <c r="F3448" s="85">
        <v>1</v>
      </c>
      <c r="G3448" s="86" t="s">
        <v>64</v>
      </c>
      <c r="H3448" s="86" t="s">
        <v>14</v>
      </c>
      <c r="I3448" s="87">
        <f>VLOOKUP(A3448,'[2]AJUSTE DE VALOR AN_11.5_MED_VIG'!$A$6:$I$6297,9,0)</f>
        <v>0.3895618435922279</v>
      </c>
    </row>
    <row r="3449" s="81" customFormat="1" ht="15" customHeight="1">
      <c r="A3449" s="82">
        <v>92431062</v>
      </c>
      <c r="B3449" s="83">
        <v>20</v>
      </c>
      <c r="C3449" s="84" t="s">
        <v>9567</v>
      </c>
      <c r="D3449" s="84" t="s">
        <v>9568</v>
      </c>
      <c r="E3449" s="84" t="s">
        <v>24</v>
      </c>
      <c r="F3449" s="85">
        <v>1</v>
      </c>
      <c r="G3449" s="86" t="s">
        <v>10151</v>
      </c>
      <c r="H3449" s="86" t="s">
        <v>14</v>
      </c>
      <c r="I3449" s="87">
        <f>VLOOKUP(A3449,'[2]AJUSTE DE VALOR AN_11.5_MED_VIG'!$A$6:$I$6297,9,0)</f>
        <v>22.548971009461738</v>
      </c>
    </row>
    <row r="3450" s="81" customFormat="1" ht="15" customHeight="1">
      <c r="A3450" s="82">
        <v>92419461</v>
      </c>
      <c r="B3450" s="83">
        <v>20</v>
      </c>
      <c r="C3450" s="84" t="s">
        <v>8333</v>
      </c>
      <c r="D3450" s="84" t="s">
        <v>8334</v>
      </c>
      <c r="E3450" s="84" t="s">
        <v>154</v>
      </c>
      <c r="F3450" s="85">
        <v>200</v>
      </c>
      <c r="G3450" s="86" t="s">
        <v>10116</v>
      </c>
      <c r="H3450" s="86" t="s">
        <v>19</v>
      </c>
      <c r="I3450" s="87">
        <f>VLOOKUP(A3450,'[2]AJUSTE DE VALOR AN_11.5_MED_VIG'!$A$6:$I$6297,9,0)</f>
        <v>0.1727433275838324</v>
      </c>
    </row>
    <row r="3451" s="81" customFormat="1" ht="15" customHeight="1">
      <c r="A3451" s="82">
        <v>91403014</v>
      </c>
      <c r="B3451" s="83">
        <v>20</v>
      </c>
      <c r="C3451" s="84" t="s">
        <v>8297</v>
      </c>
      <c r="D3451" s="84" t="s">
        <v>8299</v>
      </c>
      <c r="E3451" s="84" t="s">
        <v>36</v>
      </c>
      <c r="F3451" s="85">
        <v>1</v>
      </c>
      <c r="G3451" s="86" t="s">
        <v>10103</v>
      </c>
      <c r="H3451" s="86" t="s">
        <v>14</v>
      </c>
      <c r="I3451" s="87">
        <f>VLOOKUP(A3451,'[2]AJUSTE DE VALOR AN_11.5_MED_VIG'!$A$6:$I$6297,9,0)</f>
        <v>1.6018017648682639</v>
      </c>
    </row>
    <row r="3452" s="81" customFormat="1" ht="15" customHeight="1">
      <c r="A3452" s="82">
        <v>90287584</v>
      </c>
      <c r="B3452" s="83">
        <v>20</v>
      </c>
      <c r="C3452" s="84" t="s">
        <v>8458</v>
      </c>
      <c r="D3452" s="84" t="s">
        <v>8465</v>
      </c>
      <c r="E3452" s="84" t="s">
        <v>603</v>
      </c>
      <c r="F3452" s="85">
        <v>1</v>
      </c>
      <c r="G3452" s="86" t="s">
        <v>10103</v>
      </c>
      <c r="H3452" s="86" t="s">
        <v>14</v>
      </c>
      <c r="I3452" s="87">
        <f>VLOOKUP(A3452,'[2]AJUSTE DE VALOR AN_11.5_MED_VIG'!$A$6:$I$6297,9,0)</f>
        <v>0.80090088243413193</v>
      </c>
    </row>
    <row r="3453" s="81" customFormat="1" ht="15" customHeight="1">
      <c r="A3453" s="82">
        <v>92467300</v>
      </c>
      <c r="B3453" s="83">
        <v>20</v>
      </c>
      <c r="C3453" s="84" t="s">
        <v>843</v>
      </c>
      <c r="D3453" s="84" t="s">
        <v>843</v>
      </c>
      <c r="E3453" s="84" t="s">
        <v>590</v>
      </c>
      <c r="F3453" s="85">
        <v>75</v>
      </c>
      <c r="G3453" s="86" t="s">
        <v>18</v>
      </c>
      <c r="H3453" s="86" t="s">
        <v>19</v>
      </c>
      <c r="I3453" s="87">
        <f>VLOOKUP(A3453,'[2]AJUSTE DE VALOR AN_11.5_MED_VIG'!$A$6:$I$6297,9,0)</f>
        <v>0.63132448817783782</v>
      </c>
    </row>
    <row r="3454" s="81" customFormat="1" ht="15" customHeight="1">
      <c r="A3454" s="82">
        <v>92374255</v>
      </c>
      <c r="B3454" s="83">
        <v>20</v>
      </c>
      <c r="C3454" s="84" t="s">
        <v>8869</v>
      </c>
      <c r="D3454" s="84" t="s">
        <v>8869</v>
      </c>
      <c r="E3454" s="84" t="s">
        <v>502</v>
      </c>
      <c r="F3454" s="85">
        <v>1</v>
      </c>
      <c r="G3454" s="86" t="s">
        <v>485</v>
      </c>
      <c r="H3454" s="86" t="s">
        <v>14</v>
      </c>
      <c r="I3454" s="87">
        <f>VLOOKUP(A3454,'[2]AJUSTE DE VALOR AN_11.5_MED_VIG'!$A$6:$I$6297,9,0)</f>
        <v>4.4726368121655344</v>
      </c>
    </row>
    <row r="3455" s="81" customFormat="1" ht="15" customHeight="1">
      <c r="A3455" s="82">
        <v>92380719</v>
      </c>
      <c r="B3455" s="83">
        <v>20</v>
      </c>
      <c r="C3455" s="84" t="s">
        <v>3281</v>
      </c>
      <c r="D3455" s="84" t="s">
        <v>3285</v>
      </c>
      <c r="E3455" s="84" t="s">
        <v>39</v>
      </c>
      <c r="F3455" s="85">
        <v>1</v>
      </c>
      <c r="G3455" s="86" t="s">
        <v>436</v>
      </c>
      <c r="H3455" s="86" t="s">
        <v>14</v>
      </c>
      <c r="I3455" s="87">
        <f>VLOOKUP(A3455,'[2]AJUSTE DE VALOR AN_11.5_MED_VIG'!$A$6:$I$6297,9,0)</f>
        <v>2.2337315011586889</v>
      </c>
    </row>
    <row r="3456" s="81" customFormat="1" ht="15" customHeight="1">
      <c r="A3456" s="82">
        <v>92471170</v>
      </c>
      <c r="B3456" s="83">
        <v>20</v>
      </c>
      <c r="C3456" s="84" t="s">
        <v>8655</v>
      </c>
      <c r="D3456" s="84" t="s">
        <v>8656</v>
      </c>
      <c r="E3456" s="84" t="s">
        <v>440</v>
      </c>
      <c r="F3456" s="85">
        <v>1</v>
      </c>
      <c r="G3456" s="86" t="s">
        <v>10103</v>
      </c>
      <c r="H3456" s="86" t="s">
        <v>14</v>
      </c>
      <c r="I3456" s="87">
        <f>VLOOKUP(A3456,'[2]AJUSTE DE VALOR AN_11.5_MED_VIG'!$A$6:$I$6297,9,0)</f>
        <v>1.3851869152209586</v>
      </c>
    </row>
    <row r="3457" s="81" customFormat="1" ht="15" customHeight="1">
      <c r="A3457" s="82">
        <v>92388140</v>
      </c>
      <c r="B3457" s="83">
        <v>20</v>
      </c>
      <c r="C3457" s="84" t="s">
        <v>1171</v>
      </c>
      <c r="D3457" s="84" t="s">
        <v>1171</v>
      </c>
      <c r="E3457" s="84" t="s">
        <v>24</v>
      </c>
      <c r="F3457" s="85">
        <v>1</v>
      </c>
      <c r="G3457" s="86" t="s">
        <v>10103</v>
      </c>
      <c r="H3457" s="86" t="s">
        <v>14</v>
      </c>
      <c r="I3457" s="87">
        <f>VLOOKUP(A3457,'[2]AJUSTE DE VALOR AN_11.5_MED_VIG'!$A$6:$I$6297,9,0)</f>
        <v>3.1636890595267486</v>
      </c>
    </row>
    <row r="3458" s="81" customFormat="1" ht="15" customHeight="1">
      <c r="A3458" s="82">
        <v>92398804</v>
      </c>
      <c r="B3458" s="83">
        <v>20</v>
      </c>
      <c r="C3458" s="84" t="s">
        <v>3010</v>
      </c>
      <c r="D3458" s="84" t="s">
        <v>3014</v>
      </c>
      <c r="E3458" s="84" t="s">
        <v>461</v>
      </c>
      <c r="F3458" s="85">
        <v>1</v>
      </c>
      <c r="G3458" s="86" t="s">
        <v>10103</v>
      </c>
      <c r="H3458" s="86" t="s">
        <v>14</v>
      </c>
      <c r="I3458" s="87">
        <f>VLOOKUP(A3458,'[2]AJUSTE DE VALOR AN_11.5_MED_VIG'!$A$6:$I$6297,9,0)</f>
        <v>3.6902662996929845</v>
      </c>
    </row>
    <row r="3459" s="81" customFormat="1" ht="15" customHeight="1">
      <c r="A3459" s="82">
        <v>92458777</v>
      </c>
      <c r="B3459" s="83">
        <v>20</v>
      </c>
      <c r="C3459" s="84" t="s">
        <v>8131</v>
      </c>
      <c r="D3459" s="84" t="s">
        <v>8131</v>
      </c>
      <c r="E3459" s="84" t="s">
        <v>24</v>
      </c>
      <c r="F3459" s="85">
        <v>1</v>
      </c>
      <c r="G3459" s="86" t="s">
        <v>10103</v>
      </c>
      <c r="H3459" s="86" t="s">
        <v>14</v>
      </c>
      <c r="I3459" s="87">
        <f>VLOOKUP(A3459,'[2]AJUSTE DE VALOR AN_11.5_MED_VIG'!$A$6:$I$6297,9,0)</f>
        <v>4.419253267634951</v>
      </c>
    </row>
    <row r="3460" s="81" customFormat="1" ht="15" customHeight="1">
      <c r="A3460" s="82">
        <v>90282701</v>
      </c>
      <c r="B3460" s="83">
        <v>20</v>
      </c>
      <c r="C3460" s="84" t="s">
        <v>551</v>
      </c>
      <c r="D3460" s="84" t="s">
        <v>551</v>
      </c>
      <c r="E3460" s="84" t="s">
        <v>502</v>
      </c>
      <c r="F3460" s="85">
        <v>1</v>
      </c>
      <c r="G3460" s="86" t="s">
        <v>10036</v>
      </c>
      <c r="H3460" s="86" t="s">
        <v>14</v>
      </c>
      <c r="I3460" s="87">
        <f>VLOOKUP(A3460,'[2]AJUSTE DE VALOR AN_11.5_MED_VIG'!$A$6:$I$6297,9,0)</f>
        <v>7.3517617632346122</v>
      </c>
    </row>
    <row r="3461" s="81" customFormat="1" ht="15" customHeight="1">
      <c r="A3461" s="82">
        <v>90682017</v>
      </c>
      <c r="B3461" s="83">
        <v>20</v>
      </c>
      <c r="C3461" s="84" t="s">
        <v>1522</v>
      </c>
      <c r="D3461" s="84" t="s">
        <v>1523</v>
      </c>
      <c r="E3461" s="84" t="s">
        <v>146</v>
      </c>
      <c r="F3461" s="85">
        <v>1</v>
      </c>
      <c r="G3461" s="86" t="s">
        <v>158</v>
      </c>
      <c r="H3461" s="86" t="s">
        <v>14</v>
      </c>
      <c r="I3461" s="87">
        <f>VLOOKUP(A3461,'[2]AJUSTE DE VALOR AN_11.5_MED_VIG'!$A$6:$I$6297,9,0)</f>
        <v>0.95794027114670688</v>
      </c>
    </row>
    <row r="3462" s="81" customFormat="1" ht="15" customHeight="1">
      <c r="A3462" s="82">
        <v>92392903</v>
      </c>
      <c r="B3462" s="83">
        <v>20</v>
      </c>
      <c r="C3462" s="84" t="s">
        <v>1765</v>
      </c>
      <c r="D3462" s="84" t="s">
        <v>1766</v>
      </c>
      <c r="E3462" s="84" t="s">
        <v>455</v>
      </c>
      <c r="F3462" s="85">
        <v>1</v>
      </c>
      <c r="G3462" s="86" t="s">
        <v>10103</v>
      </c>
      <c r="H3462" s="86" t="s">
        <v>14</v>
      </c>
      <c r="I3462" s="87">
        <f>VLOOKUP(A3462,'[2]AJUSTE DE VALOR AN_11.5_MED_VIG'!$A$6:$I$6297,9,0)</f>
        <v>1.1004415458963763</v>
      </c>
    </row>
    <row r="3463" s="81" customFormat="1" ht="15" customHeight="1">
      <c r="A3463" s="82">
        <v>90306392</v>
      </c>
      <c r="B3463" s="83">
        <v>20</v>
      </c>
      <c r="C3463" s="84" t="s">
        <v>8882</v>
      </c>
      <c r="D3463" s="84" t="s">
        <v>8882</v>
      </c>
      <c r="E3463" s="84" t="s">
        <v>536</v>
      </c>
      <c r="F3463" s="85">
        <v>1</v>
      </c>
      <c r="G3463" s="86" t="s">
        <v>10036</v>
      </c>
      <c r="H3463" s="86" t="s">
        <v>14</v>
      </c>
      <c r="I3463" s="87">
        <f>VLOOKUP(A3463,'[2]AJUSTE DE VALOR AN_11.5_MED_VIG'!$A$6:$I$6297,9,0)</f>
        <v>7.3312580347772958</v>
      </c>
    </row>
    <row r="3464" s="81" customFormat="1" ht="15" customHeight="1">
      <c r="A3464" s="82">
        <v>90263332</v>
      </c>
      <c r="B3464" s="83">
        <v>20</v>
      </c>
      <c r="C3464" s="84" t="s">
        <v>1276</v>
      </c>
      <c r="D3464" s="84" t="s">
        <v>1278</v>
      </c>
      <c r="E3464" s="84" t="s">
        <v>450</v>
      </c>
      <c r="F3464" s="85">
        <v>1</v>
      </c>
      <c r="G3464" s="86" t="s">
        <v>10103</v>
      </c>
      <c r="H3464" s="86" t="s">
        <v>14</v>
      </c>
      <c r="I3464" s="87">
        <f>VLOOKUP(A3464,'[2]AJUSTE DE VALOR AN_11.5_MED_VIG'!$A$6:$I$6297,9,0)</f>
        <v>4.3708898756052657</v>
      </c>
    </row>
    <row r="3465" s="81" customFormat="1" ht="15" customHeight="1">
      <c r="A3465" s="82">
        <v>90311299</v>
      </c>
      <c r="B3465" s="83">
        <v>20</v>
      </c>
      <c r="C3465" s="84" t="s">
        <v>1044</v>
      </c>
      <c r="D3465" s="84" t="s">
        <v>1044</v>
      </c>
      <c r="E3465" s="84" t="s">
        <v>39</v>
      </c>
      <c r="F3465" s="85">
        <v>1</v>
      </c>
      <c r="G3465" s="86" t="s">
        <v>10103</v>
      </c>
      <c r="H3465" s="86" t="s">
        <v>14</v>
      </c>
      <c r="I3465" s="87">
        <f>VLOOKUP(A3465,'[2]AJUSTE DE VALOR AN_11.5_MED_VIG'!$A$6:$I$6297,9,0)</f>
        <v>2.4282335162463138</v>
      </c>
    </row>
    <row r="3466" s="81" customFormat="1" ht="15" customHeight="1">
      <c r="A3466" s="82">
        <v>90239270</v>
      </c>
      <c r="B3466" s="83">
        <v>20</v>
      </c>
      <c r="C3466" s="84" t="s">
        <v>8622</v>
      </c>
      <c r="D3466" s="84" t="s">
        <v>8622</v>
      </c>
      <c r="E3466" s="84" t="s">
        <v>29</v>
      </c>
      <c r="F3466" s="85">
        <v>20</v>
      </c>
      <c r="G3466" s="86" t="s">
        <v>18</v>
      </c>
      <c r="H3466" s="86" t="s">
        <v>19</v>
      </c>
      <c r="I3466" s="87">
        <f>VLOOKUP(A3466,'[2]AJUSTE DE VALOR AN_11.5_MED_VIG'!$A$6:$I$6297,9,0)</f>
        <v>0.72842864726626899</v>
      </c>
    </row>
    <row r="3467" s="81" customFormat="1" ht="15" customHeight="1">
      <c r="A3467" s="82">
        <v>90137957</v>
      </c>
      <c r="B3467" s="83">
        <v>20</v>
      </c>
      <c r="C3467" s="84" t="s">
        <v>6858</v>
      </c>
      <c r="D3467" s="84" t="s">
        <v>6859</v>
      </c>
      <c r="E3467" s="84" t="s">
        <v>703</v>
      </c>
      <c r="F3467" s="85">
        <v>1</v>
      </c>
      <c r="G3467" s="86" t="s">
        <v>10103</v>
      </c>
      <c r="H3467" s="86" t="s">
        <v>14</v>
      </c>
      <c r="I3467" s="87">
        <f>VLOOKUP(A3467,'[2]AJUSTE DE VALOR AN_11.5_MED_VIG'!$A$6:$I$6297,9,0)</f>
        <v>1.1481452059285193</v>
      </c>
    </row>
    <row r="3468" s="81" customFormat="1" ht="15" customHeight="1">
      <c r="A3468" s="82">
        <v>92402240</v>
      </c>
      <c r="B3468" s="83">
        <v>20</v>
      </c>
      <c r="C3468" s="84" t="s">
        <v>3487</v>
      </c>
      <c r="D3468" s="84" t="s">
        <v>3487</v>
      </c>
      <c r="E3468" s="84" t="s">
        <v>229</v>
      </c>
      <c r="F3468" s="85">
        <v>1</v>
      </c>
      <c r="G3468" s="86" t="s">
        <v>10103</v>
      </c>
      <c r="H3468" s="86" t="s">
        <v>14</v>
      </c>
      <c r="I3468" s="87">
        <f>VLOOKUP(A3468,'[2]AJUSTE DE VALOR AN_11.5_MED_VIG'!$A$6:$I$6297,9,0)</f>
        <v>0.35719237396602077</v>
      </c>
    </row>
    <row r="3469" s="81" customFormat="1" ht="15" customHeight="1">
      <c r="A3469" s="82">
        <v>90128940</v>
      </c>
      <c r="B3469" s="83">
        <v>20</v>
      </c>
      <c r="C3469" s="84" t="s">
        <v>7788</v>
      </c>
      <c r="D3469" s="84" t="s">
        <v>7790</v>
      </c>
      <c r="E3469" s="84" t="s">
        <v>271</v>
      </c>
      <c r="F3469" s="85">
        <v>1</v>
      </c>
      <c r="G3469" s="86" t="s">
        <v>436</v>
      </c>
      <c r="H3469" s="86" t="s">
        <v>14</v>
      </c>
      <c r="I3469" s="87">
        <f>VLOOKUP(A3469,'[2]AJUSTE DE VALOR AN_11.5_MED_VIG'!$A$6:$I$6297,9,0)</f>
        <v>1.2092032930868268</v>
      </c>
    </row>
    <row r="3470" s="81" customFormat="1" ht="15" customHeight="1">
      <c r="A3470" s="82">
        <v>90237315</v>
      </c>
      <c r="B3470" s="83">
        <v>20</v>
      </c>
      <c r="C3470" s="84" t="s">
        <v>4279</v>
      </c>
      <c r="D3470" s="84" t="s">
        <v>4279</v>
      </c>
      <c r="E3470" s="84" t="s">
        <v>17</v>
      </c>
      <c r="F3470" s="85">
        <v>1</v>
      </c>
      <c r="G3470" s="86" t="s">
        <v>10103</v>
      </c>
      <c r="H3470" s="86" t="s">
        <v>14</v>
      </c>
      <c r="I3470" s="87">
        <f>VLOOKUP(A3470,'[2]AJUSTE DE VALOR AN_11.5_MED_VIG'!$A$6:$I$6297,9,0)</f>
        <v>0.27504035582914999</v>
      </c>
    </row>
    <row r="3471" s="81" customFormat="1" ht="15" customHeight="1">
      <c r="A3471" s="82">
        <v>92265219</v>
      </c>
      <c r="B3471" s="83">
        <v>20</v>
      </c>
      <c r="C3471" s="84" t="s">
        <v>3650</v>
      </c>
      <c r="D3471" s="84" t="s">
        <v>3649</v>
      </c>
      <c r="E3471" s="84" t="s">
        <v>235</v>
      </c>
      <c r="F3471" s="85">
        <v>1</v>
      </c>
      <c r="G3471" s="86" t="s">
        <v>10103</v>
      </c>
      <c r="H3471" s="86" t="s">
        <v>14</v>
      </c>
      <c r="I3471" s="87">
        <f>VLOOKUP(A3471,'[2]AJUSTE DE VALOR AN_11.5_MED_VIG'!$A$6:$I$6297,9,0)</f>
        <v>4.342265303569298</v>
      </c>
    </row>
    <row r="3472" s="81" customFormat="1" ht="15" customHeight="1">
      <c r="A3472" s="82">
        <v>92380999</v>
      </c>
      <c r="B3472" s="83">
        <v>20</v>
      </c>
      <c r="C3472" s="84" t="s">
        <v>2303</v>
      </c>
      <c r="D3472" s="84" t="s">
        <v>2304</v>
      </c>
      <c r="E3472" s="84" t="s">
        <v>157</v>
      </c>
      <c r="F3472" s="85">
        <v>1</v>
      </c>
      <c r="G3472" s="86" t="s">
        <v>10103</v>
      </c>
      <c r="H3472" s="86" t="s">
        <v>14</v>
      </c>
      <c r="I3472" s="87">
        <f>VLOOKUP(A3472,'[2]AJUSTE DE VALOR AN_11.5_MED_VIG'!$A$6:$I$6297,9,0)</f>
        <v>0.72238118807784468</v>
      </c>
    </row>
    <row r="3473" s="81" customFormat="1" ht="15" customHeight="1">
      <c r="A3473" s="82">
        <v>90591020</v>
      </c>
      <c r="B3473" s="83">
        <v>20</v>
      </c>
      <c r="C3473" s="84" t="s">
        <v>8314</v>
      </c>
      <c r="D3473" s="84" t="s">
        <v>8315</v>
      </c>
      <c r="E3473" s="84" t="s">
        <v>69</v>
      </c>
      <c r="F3473" s="85">
        <v>400</v>
      </c>
      <c r="G3473" s="86" t="s">
        <v>10116</v>
      </c>
      <c r="H3473" s="86" t="s">
        <v>19</v>
      </c>
      <c r="I3473" s="87">
        <f>VLOOKUP(A3473,'[2]AJUSTE DE VALOR AN_11.5_MED_VIG'!$A$6:$I$6297,9,0)</f>
        <v>3.1909842634511978e-002</v>
      </c>
    </row>
    <row r="3474" s="81" customFormat="1" ht="15" customHeight="1">
      <c r="A3474" s="82">
        <v>90157605</v>
      </c>
      <c r="B3474" s="83">
        <v>20</v>
      </c>
      <c r="C3474" s="84" t="s">
        <v>6652</v>
      </c>
      <c r="D3474" s="84" t="s">
        <v>6653</v>
      </c>
      <c r="E3474" s="84" t="s">
        <v>229</v>
      </c>
      <c r="F3474" s="85">
        <v>1</v>
      </c>
      <c r="G3474" s="86" t="s">
        <v>10103</v>
      </c>
      <c r="H3474" s="86" t="s">
        <v>14</v>
      </c>
      <c r="I3474" s="87">
        <f>VLOOKUP(A3474,'[2]AJUSTE DE VALOR AN_11.5_MED_VIG'!$A$6:$I$6297,9,0)</f>
        <v>0.50074078916758535</v>
      </c>
    </row>
    <row r="3475" s="81" customFormat="1" ht="15" customHeight="1">
      <c r="A3475" s="82">
        <v>92265391</v>
      </c>
      <c r="B3475" s="83">
        <v>20</v>
      </c>
      <c r="C3475" s="84" t="s">
        <v>8003</v>
      </c>
      <c r="D3475" s="84" t="s">
        <v>8004</v>
      </c>
      <c r="E3475" s="84" t="s">
        <v>146</v>
      </c>
      <c r="F3475" s="85">
        <v>1</v>
      </c>
      <c r="G3475" s="86" t="s">
        <v>10103</v>
      </c>
      <c r="H3475" s="86" t="s">
        <v>14</v>
      </c>
      <c r="I3475" s="87">
        <f>VLOOKUP(A3475,'[2]AJUSTE DE VALOR AN_11.5_MED_VIG'!$A$6:$I$6297,9,0)</f>
        <v>2.152038755426489</v>
      </c>
    </row>
    <row r="3476" s="81" customFormat="1" ht="15" customHeight="1">
      <c r="A3476" s="82">
        <v>92258182</v>
      </c>
      <c r="B3476" s="83">
        <v>20</v>
      </c>
      <c r="C3476" s="84" t="s">
        <v>4383</v>
      </c>
      <c r="D3476" s="84" t="s">
        <v>4386</v>
      </c>
      <c r="E3476" s="84" t="s">
        <v>146</v>
      </c>
      <c r="F3476" s="85">
        <v>1</v>
      </c>
      <c r="G3476" s="86" t="s">
        <v>64</v>
      </c>
      <c r="H3476" s="86" t="s">
        <v>14</v>
      </c>
      <c r="I3476" s="87">
        <f>VLOOKUP(A3476,'[2]AJUSTE DE VALOR AN_11.5_MED_VIG'!$A$6:$I$6297,9,0)</f>
        <v>1.9476537685112973</v>
      </c>
    </row>
    <row r="3477" s="81" customFormat="1" ht="15" customHeight="1">
      <c r="A3477" s="82">
        <v>92437990</v>
      </c>
      <c r="B3477" s="83">
        <v>20</v>
      </c>
      <c r="C3477" s="84" t="s">
        <v>2952</v>
      </c>
      <c r="D3477" s="84" t="s">
        <v>2953</v>
      </c>
      <c r="E3477" s="84" t="s">
        <v>235</v>
      </c>
      <c r="F3477" s="85">
        <v>120</v>
      </c>
      <c r="G3477" s="86" t="s">
        <v>18</v>
      </c>
      <c r="H3477" s="86" t="s">
        <v>19</v>
      </c>
      <c r="I3477" s="87">
        <f>VLOOKUP(A3477,'[2]AJUSTE DE VALOR AN_11.5_MED_VIG'!$A$6:$I$6297,9,0)</f>
        <v>0.35614658245672531</v>
      </c>
    </row>
    <row r="3478" s="81" customFormat="1" ht="15" customHeight="1">
      <c r="A3478" s="82">
        <v>90247663</v>
      </c>
      <c r="B3478" s="83">
        <v>20</v>
      </c>
      <c r="C3478" s="84" t="s">
        <v>6828</v>
      </c>
      <c r="D3478" s="84" t="s">
        <v>6829</v>
      </c>
      <c r="E3478" s="84" t="s">
        <v>1002</v>
      </c>
      <c r="F3478" s="85">
        <v>100</v>
      </c>
      <c r="G3478" s="86" t="s">
        <v>18</v>
      </c>
      <c r="H3478" s="86" t="s">
        <v>19</v>
      </c>
      <c r="I3478" s="87">
        <f>VLOOKUP(A3478,'[2]AJUSTE DE VALOR AN_11.5_MED_VIG'!$A$6:$I$6297,9,0)</f>
        <v>0.12950784816608193</v>
      </c>
    </row>
    <row r="3479" s="81" customFormat="1" ht="15" customHeight="1">
      <c r="A3479" s="82">
        <v>90158598</v>
      </c>
      <c r="B3479" s="83">
        <v>20</v>
      </c>
      <c r="C3479" s="84" t="s">
        <v>2103</v>
      </c>
      <c r="D3479" s="84" t="s">
        <v>2104</v>
      </c>
      <c r="E3479" s="84" t="s">
        <v>229</v>
      </c>
      <c r="F3479" s="85">
        <v>1</v>
      </c>
      <c r="G3479" s="86" t="s">
        <v>64</v>
      </c>
      <c r="H3479" s="86" t="s">
        <v>14</v>
      </c>
      <c r="I3479" s="87">
        <f>VLOOKUP(A3479,'[2]AJUSTE DE VALOR AN_11.5_MED_VIG'!$A$6:$I$6297,9,0)</f>
        <v>2.669627638574684</v>
      </c>
    </row>
    <row r="3480" s="81" customFormat="1" ht="15" customHeight="1">
      <c r="A3480" s="82">
        <v>92430511</v>
      </c>
      <c r="B3480" s="83">
        <v>20</v>
      </c>
      <c r="C3480" s="84" t="s">
        <v>3508</v>
      </c>
      <c r="D3480" s="84" t="s">
        <v>3509</v>
      </c>
      <c r="E3480" s="84" t="s">
        <v>244</v>
      </c>
      <c r="F3480" s="85">
        <v>1</v>
      </c>
      <c r="G3480" s="86" t="s">
        <v>10103</v>
      </c>
      <c r="H3480" s="86" t="s">
        <v>14</v>
      </c>
      <c r="I3480" s="87">
        <f>VLOOKUP(A3480,'[2]AJUSTE DE VALOR AN_11.5_MED_VIG'!$A$6:$I$6297,9,0)</f>
        <v>0.42645774629316152</v>
      </c>
    </row>
    <row r="3481" s="81" customFormat="1" ht="15" customHeight="1">
      <c r="A3481" s="82">
        <v>90125819</v>
      </c>
      <c r="B3481" s="83">
        <v>20</v>
      </c>
      <c r="C3481" s="84" t="s">
        <v>692</v>
      </c>
      <c r="D3481" s="84" t="s">
        <v>693</v>
      </c>
      <c r="E3481" s="84" t="s">
        <v>50</v>
      </c>
      <c r="F3481" s="85">
        <v>1</v>
      </c>
      <c r="G3481" s="86" t="s">
        <v>10103</v>
      </c>
      <c r="H3481" s="86" t="s">
        <v>14</v>
      </c>
      <c r="I3481" s="87">
        <f>VLOOKUP(A3481,'[2]AJUSTE DE VALOR AN_11.5_MED_VIG'!$A$6:$I$6297,9,0)</f>
        <v>0.92653239340419202</v>
      </c>
    </row>
    <row r="3482" s="81" customFormat="1" ht="15" customHeight="1">
      <c r="A3482" s="82">
        <v>90259963</v>
      </c>
      <c r="B3482" s="83">
        <v>20</v>
      </c>
      <c r="C3482" s="84" t="s">
        <v>1012</v>
      </c>
      <c r="D3482" s="84" t="s">
        <v>1012</v>
      </c>
      <c r="E3482" s="84" t="s">
        <v>26</v>
      </c>
      <c r="F3482" s="85">
        <v>1</v>
      </c>
      <c r="G3482" s="86" t="s">
        <v>10103</v>
      </c>
      <c r="H3482" s="86" t="s">
        <v>14</v>
      </c>
      <c r="I3482" s="87">
        <f>VLOOKUP(A3482,'[2]AJUSTE DE VALOR AN_11.5_MED_VIG'!$A$6:$I$6297,9,0)</f>
        <v>0.70986378589378463</v>
      </c>
    </row>
    <row r="3483" s="81" customFormat="1" ht="15" customHeight="1">
      <c r="A3483" s="82">
        <v>90301994</v>
      </c>
      <c r="B3483" s="83">
        <v>20</v>
      </c>
      <c r="C3483" s="84" t="s">
        <v>913</v>
      </c>
      <c r="D3483" s="84" t="s">
        <v>914</v>
      </c>
      <c r="E3483" s="84" t="s">
        <v>915</v>
      </c>
      <c r="F3483" s="85">
        <v>1</v>
      </c>
      <c r="G3483" s="86" t="s">
        <v>10036</v>
      </c>
      <c r="H3483" s="86" t="s">
        <v>14</v>
      </c>
      <c r="I3483" s="87">
        <f>VLOOKUP(A3483,'[2]AJUSTE DE VALOR AN_11.5_MED_VIG'!$A$6:$I$6297,9,0)</f>
        <v>1.7745450924520965</v>
      </c>
    </row>
    <row r="3484" s="81" customFormat="1" ht="15" customHeight="1">
      <c r="A3484" s="82">
        <v>92463177</v>
      </c>
      <c r="B3484" s="83">
        <v>20</v>
      </c>
      <c r="C3484" s="84" t="s">
        <v>1178</v>
      </c>
      <c r="D3484" s="84" t="s">
        <v>1181</v>
      </c>
      <c r="E3484" s="84" t="s">
        <v>991</v>
      </c>
      <c r="F3484" s="85">
        <v>1</v>
      </c>
      <c r="G3484" s="86" t="s">
        <v>10103</v>
      </c>
      <c r="H3484" s="86" t="s">
        <v>14</v>
      </c>
      <c r="I3484" s="87">
        <f>VLOOKUP(A3484,'[2]AJUSTE DE VALOR AN_11.5_MED_VIG'!$A$6:$I$6297,9,0)</f>
        <v>1.5150090813435655</v>
      </c>
    </row>
    <row r="3485" s="81" customFormat="1" ht="15" customHeight="1">
      <c r="A3485" s="82">
        <v>90553012</v>
      </c>
      <c r="B3485" s="83">
        <v>20</v>
      </c>
      <c r="C3485" s="84" t="s">
        <v>3994</v>
      </c>
      <c r="D3485" s="84" t="s">
        <v>3995</v>
      </c>
      <c r="E3485" s="84" t="s">
        <v>50</v>
      </c>
      <c r="F3485" s="85">
        <v>1</v>
      </c>
      <c r="G3485" s="86" t="s">
        <v>10103</v>
      </c>
      <c r="H3485" s="86" t="s">
        <v>14</v>
      </c>
      <c r="I3485" s="87">
        <f>VLOOKUP(A3485,'[2]AJUSTE DE VALOR AN_11.5_MED_VIG'!$A$6:$I$6297,9,0)</f>
        <v>0.2827342349260773</v>
      </c>
    </row>
    <row r="3486" s="81" customFormat="1" ht="15" customHeight="1">
      <c r="A3486" s="82">
        <v>92231012</v>
      </c>
      <c r="B3486" s="83">
        <v>20</v>
      </c>
      <c r="C3486" s="84" t="s">
        <v>6868</v>
      </c>
      <c r="D3486" s="84" t="s">
        <v>6875</v>
      </c>
      <c r="E3486" s="84" t="s">
        <v>31</v>
      </c>
      <c r="F3486" s="85">
        <v>1</v>
      </c>
      <c r="G3486" s="86" t="s">
        <v>10103</v>
      </c>
      <c r="H3486" s="86" t="s">
        <v>14</v>
      </c>
      <c r="I3486" s="87">
        <f>VLOOKUP(A3486,'[2]AJUSTE DE VALOR AN_11.5_MED_VIG'!$A$6:$I$6297,9,0)</f>
        <v>0.84518683114626503</v>
      </c>
    </row>
    <row r="3487" s="81" customFormat="1" ht="15" customHeight="1">
      <c r="A3487" s="82">
        <v>90277767</v>
      </c>
      <c r="B3487" s="83">
        <v>20</v>
      </c>
      <c r="C3487" s="84" t="s">
        <v>3176</v>
      </c>
      <c r="D3487" s="84" t="s">
        <v>3176</v>
      </c>
      <c r="E3487" s="84" t="s">
        <v>244</v>
      </c>
      <c r="F3487" s="85">
        <v>1</v>
      </c>
      <c r="G3487" s="86" t="s">
        <v>64</v>
      </c>
      <c r="H3487" s="86" t="s">
        <v>14</v>
      </c>
      <c r="I3487" s="87">
        <f>VLOOKUP(A3487,'[2]AJUSTE DE VALOR AN_11.5_MED_VIG'!$A$6:$I$6297,9,0)</f>
        <v>1.4067090456774196</v>
      </c>
    </row>
    <row r="3488" s="81" customFormat="1" ht="15" customHeight="1">
      <c r="A3488" s="82">
        <v>90259319</v>
      </c>
      <c r="B3488" s="83">
        <v>20</v>
      </c>
      <c r="C3488" s="84" t="s">
        <v>4333</v>
      </c>
      <c r="D3488" s="84" t="s">
        <v>4333</v>
      </c>
      <c r="E3488" s="84" t="s">
        <v>244</v>
      </c>
      <c r="F3488" s="85">
        <v>1</v>
      </c>
      <c r="G3488" s="86" t="s">
        <v>64</v>
      </c>
      <c r="H3488" s="86" t="s">
        <v>14</v>
      </c>
      <c r="I3488" s="87">
        <f>VLOOKUP(A3488,'[2]AJUSTE DE VALOR AN_11.5_MED_VIG'!$A$6:$I$6297,9,0)</f>
        <v>1.7563533066277415</v>
      </c>
    </row>
    <row r="3489" s="81" customFormat="1" ht="15" customHeight="1">
      <c r="A3489" s="82">
        <v>90301196</v>
      </c>
      <c r="B3489" s="83">
        <v>20</v>
      </c>
      <c r="C3489" s="84" t="s">
        <v>4756</v>
      </c>
      <c r="D3489" s="84" t="s">
        <v>4757</v>
      </c>
      <c r="E3489" s="84" t="s">
        <v>1182</v>
      </c>
      <c r="F3489" s="85">
        <v>1</v>
      </c>
      <c r="G3489" s="86" t="s">
        <v>10103</v>
      </c>
      <c r="H3489" s="86" t="s">
        <v>14</v>
      </c>
      <c r="I3489" s="87">
        <f>VLOOKUP(A3489,'[2]AJUSTE DE VALOR AN_11.5_MED_VIG'!$A$6:$I$6297,9,0)</f>
        <v>1.0035536908463516</v>
      </c>
    </row>
    <row r="3490" s="81" customFormat="1" ht="15" customHeight="1">
      <c r="A3490" s="82">
        <v>90131479</v>
      </c>
      <c r="B3490" s="83">
        <v>20</v>
      </c>
      <c r="C3490" s="84" t="s">
        <v>7453</v>
      </c>
      <c r="D3490" s="84" t="s">
        <v>7455</v>
      </c>
      <c r="E3490" s="84" t="s">
        <v>81</v>
      </c>
      <c r="F3490" s="85">
        <v>1</v>
      </c>
      <c r="G3490" s="86" t="s">
        <v>10103</v>
      </c>
      <c r="H3490" s="86" t="s">
        <v>14</v>
      </c>
      <c r="I3490" s="87">
        <f>VLOOKUP(A3490,'[2]AJUSTE DE VALOR AN_11.5_MED_VIG'!$A$6:$I$6297,9,0)</f>
        <v>4.2098689543838343</v>
      </c>
    </row>
    <row r="3491" s="81" customFormat="1" ht="15" customHeight="1">
      <c r="A3491" s="82">
        <v>92434355</v>
      </c>
      <c r="B3491" s="83">
        <v>20</v>
      </c>
      <c r="C3491" s="84" t="s">
        <v>9704</v>
      </c>
      <c r="D3491" s="84" t="s">
        <v>9705</v>
      </c>
      <c r="E3491" s="84" t="s">
        <v>244</v>
      </c>
      <c r="F3491" s="85">
        <v>100</v>
      </c>
      <c r="G3491" s="86" t="s">
        <v>18</v>
      </c>
      <c r="H3491" s="86" t="s">
        <v>19</v>
      </c>
      <c r="I3491" s="87">
        <f>VLOOKUP(A3491,'[2]AJUSTE DE VALOR AN_11.5_MED_VIG'!$A$6:$I$6297,9,0)</f>
        <v>0.12563151097005992</v>
      </c>
    </row>
    <row r="3492" s="81" customFormat="1" ht="15" customHeight="1">
      <c r="A3492" s="82">
        <v>90284747</v>
      </c>
      <c r="B3492" s="83">
        <v>20</v>
      </c>
      <c r="C3492" s="84" t="s">
        <v>2463</v>
      </c>
      <c r="D3492" s="84" t="s">
        <v>2465</v>
      </c>
      <c r="E3492" s="84" t="s">
        <v>573</v>
      </c>
      <c r="F3492" s="85">
        <v>1</v>
      </c>
      <c r="G3492" s="86" t="s">
        <v>10036</v>
      </c>
      <c r="H3492" s="86" t="s">
        <v>14</v>
      </c>
      <c r="I3492" s="87">
        <f>VLOOKUP(A3492,'[2]AJUSTE DE VALOR AN_11.5_MED_VIG'!$A$6:$I$6297,9,0)</f>
        <v>10.508511612542671</v>
      </c>
    </row>
    <row r="3493" s="81" customFormat="1" ht="15" customHeight="1">
      <c r="A3493" s="82">
        <v>90283163</v>
      </c>
      <c r="B3493" s="83">
        <v>20</v>
      </c>
      <c r="C3493" s="84" t="s">
        <v>889</v>
      </c>
      <c r="D3493" s="84" t="s">
        <v>892</v>
      </c>
      <c r="E3493" s="84" t="s">
        <v>836</v>
      </c>
      <c r="F3493" s="85">
        <v>1</v>
      </c>
      <c r="G3493" s="86" t="s">
        <v>10036</v>
      </c>
      <c r="H3493" s="86" t="s">
        <v>14</v>
      </c>
      <c r="I3493" s="87">
        <f>VLOOKUP(A3493,'[2]AJUSTE DE VALOR AN_11.5_MED_VIG'!$A$6:$I$6297,9,0)</f>
        <v>2.9954952903881451</v>
      </c>
    </row>
    <row r="3494" s="81" customFormat="1" ht="15" customHeight="1">
      <c r="A3494" s="82">
        <v>92263810</v>
      </c>
      <c r="B3494" s="83">
        <v>20</v>
      </c>
      <c r="C3494" s="84" t="s">
        <v>6038</v>
      </c>
      <c r="D3494" s="84" t="s">
        <v>6040</v>
      </c>
      <c r="E3494" s="84" t="s">
        <v>31</v>
      </c>
      <c r="F3494" s="85">
        <v>1</v>
      </c>
      <c r="G3494" s="86" t="s">
        <v>10103</v>
      </c>
      <c r="H3494" s="86" t="s">
        <v>14</v>
      </c>
      <c r="I3494" s="87">
        <f>VLOOKUP(A3494,'[2]AJUSTE DE VALOR AN_11.5_MED_VIG'!$A$6:$I$6297,9,0)</f>
        <v>0.2352870324376064</v>
      </c>
    </row>
    <row r="3495" s="81" customFormat="1" ht="15" customHeight="1">
      <c r="A3495" s="82">
        <v>90234421</v>
      </c>
      <c r="B3495" s="83">
        <v>20</v>
      </c>
      <c r="C3495" s="84" t="s">
        <v>7090</v>
      </c>
      <c r="D3495" s="84" t="s">
        <v>7094</v>
      </c>
      <c r="E3495" s="84" t="s">
        <v>169</v>
      </c>
      <c r="F3495" s="85">
        <v>1</v>
      </c>
      <c r="G3495" s="86" t="s">
        <v>10103</v>
      </c>
      <c r="H3495" s="86" t="s">
        <v>14</v>
      </c>
      <c r="I3495" s="87">
        <f>VLOOKUP(A3495,'[2]AJUSTE DE VALOR AN_11.5_MED_VIG'!$A$6:$I$6297,9,0)</f>
        <v>4.184052169121502</v>
      </c>
    </row>
    <row r="3496" s="81" customFormat="1" ht="15" customHeight="1">
      <c r="A3496" s="82">
        <v>90127790</v>
      </c>
      <c r="B3496" s="83">
        <v>20</v>
      </c>
      <c r="C3496" s="84" t="s">
        <v>7022</v>
      </c>
      <c r="D3496" s="84" t="s">
        <v>7021</v>
      </c>
      <c r="E3496" s="84" t="s">
        <v>21</v>
      </c>
      <c r="F3496" s="85">
        <v>1</v>
      </c>
      <c r="G3496" s="86" t="s">
        <v>10103</v>
      </c>
      <c r="H3496" s="86" t="s">
        <v>14</v>
      </c>
      <c r="I3496" s="87">
        <f>VLOOKUP(A3496,'[2]AJUSTE DE VALOR AN_11.5_MED_VIG'!$A$6:$I$6297,9,0)</f>
        <v>2.6063454443423999</v>
      </c>
    </row>
    <row r="3497" s="81" customFormat="1" ht="15" customHeight="1">
      <c r="A3497" s="82">
        <v>90166965</v>
      </c>
      <c r="B3497" s="83">
        <v>20</v>
      </c>
      <c r="C3497" s="84" t="s">
        <v>3140</v>
      </c>
      <c r="D3497" s="84" t="s">
        <v>3141</v>
      </c>
      <c r="E3497" s="84" t="s">
        <v>683</v>
      </c>
      <c r="F3497" s="85">
        <v>1</v>
      </c>
      <c r="G3497" s="86" t="s">
        <v>10103</v>
      </c>
      <c r="H3497" s="86" t="s">
        <v>14</v>
      </c>
      <c r="I3497" s="87">
        <f>VLOOKUP(A3497,'[2]AJUSTE DE VALOR AN_11.5_MED_VIG'!$A$6:$I$6297,9,0)</f>
        <v>3.4548665516766475</v>
      </c>
    </row>
    <row r="3498" s="81" customFormat="1" ht="15" customHeight="1">
      <c r="A3498" s="82">
        <v>92383823</v>
      </c>
      <c r="B3498" s="82">
        <v>20</v>
      </c>
      <c r="C3498" s="99" t="s">
        <v>9835</v>
      </c>
      <c r="D3498" s="84" t="s">
        <v>9837</v>
      </c>
      <c r="E3498" s="84" t="s">
        <v>17</v>
      </c>
      <c r="F3498" s="85">
        <v>1</v>
      </c>
      <c r="G3498" s="85" t="s">
        <v>10152</v>
      </c>
      <c r="H3498" s="86" t="s">
        <v>14</v>
      </c>
      <c r="I3498" s="87">
        <f>VLOOKUP(A3498,'[2]AJUSTE DE VALOR AN_11.5_MED_VIG'!$A$6:$I$6297,9,0)</f>
        <v>1.3813844132756343</v>
      </c>
    </row>
    <row r="3499" s="81" customFormat="1" ht="15" customHeight="1">
      <c r="A3499" s="82">
        <v>90235835</v>
      </c>
      <c r="B3499" s="83">
        <v>20</v>
      </c>
      <c r="C3499" s="84" t="s">
        <v>9043</v>
      </c>
      <c r="D3499" s="84" t="s">
        <v>9044</v>
      </c>
      <c r="E3499" s="84" t="s">
        <v>2859</v>
      </c>
      <c r="F3499" s="85">
        <v>20</v>
      </c>
      <c r="G3499" s="86" t="s">
        <v>10077</v>
      </c>
      <c r="H3499" s="86" t="s">
        <v>19</v>
      </c>
      <c r="I3499" s="87">
        <f>VLOOKUP(A3499,'[2]AJUSTE DE VALOR AN_11.5_MED_VIG'!$A$6:$I$6297,9,0)</f>
        <v>0.89512451566167683</v>
      </c>
    </row>
    <row r="3500" s="81" customFormat="1" ht="15" customHeight="1">
      <c r="A3500" s="82">
        <v>90130480</v>
      </c>
      <c r="B3500" s="83">
        <v>20</v>
      </c>
      <c r="C3500" s="84" t="s">
        <v>1646</v>
      </c>
      <c r="D3500" s="84" t="s">
        <v>1647</v>
      </c>
      <c r="E3500" s="84" t="s">
        <v>1648</v>
      </c>
      <c r="F3500" s="85">
        <v>1</v>
      </c>
      <c r="G3500" s="86" t="s">
        <v>10103</v>
      </c>
      <c r="H3500" s="86" t="s">
        <v>14</v>
      </c>
      <c r="I3500" s="87">
        <f>VLOOKUP(A3500,'[2]AJUSTE DE VALOR AN_11.5_MED_VIG'!$A$6:$I$6297,9,0)</f>
        <v>1.2092032930868268</v>
      </c>
    </row>
    <row r="3501" s="81" customFormat="1" ht="15" customHeight="1">
      <c r="A3501" s="82">
        <v>92400051</v>
      </c>
      <c r="B3501" s="83">
        <v>20</v>
      </c>
      <c r="C3501" s="84" t="s">
        <v>3060</v>
      </c>
      <c r="D3501" s="84" t="s">
        <v>3060</v>
      </c>
      <c r="E3501" s="84" t="s">
        <v>59</v>
      </c>
      <c r="F3501" s="85">
        <v>1</v>
      </c>
      <c r="G3501" s="86" t="s">
        <v>10103</v>
      </c>
      <c r="H3501" s="86" t="s">
        <v>14</v>
      </c>
      <c r="I3501" s="87">
        <f>VLOOKUP(A3501,'[2]AJUSTE DE VALOR AN_11.5_MED_VIG'!$A$6:$I$6297,9,0)</f>
        <v>3.4174964102667311</v>
      </c>
    </row>
    <row r="3502" s="81" customFormat="1" ht="15" customHeight="1">
      <c r="A3502" s="82">
        <v>90204140</v>
      </c>
      <c r="B3502" s="83">
        <v>20</v>
      </c>
      <c r="C3502" s="84" t="s">
        <v>6565</v>
      </c>
      <c r="D3502" s="84" t="s">
        <v>6566</v>
      </c>
      <c r="E3502" s="84" t="s">
        <v>888</v>
      </c>
      <c r="F3502" s="85">
        <v>120</v>
      </c>
      <c r="G3502" s="86" t="s">
        <v>18</v>
      </c>
      <c r="H3502" s="86" t="s">
        <v>19</v>
      </c>
      <c r="I3502" s="87">
        <f>VLOOKUP(A3502,'[2]AJUSTE DE VALOR AN_11.5_MED_VIG'!$A$6:$I$6297,9,0)</f>
        <v>0.25514856453208012</v>
      </c>
    </row>
    <row r="3503" s="81" customFormat="1" ht="15" customHeight="1">
      <c r="A3503" s="82">
        <v>92402143</v>
      </c>
      <c r="B3503" s="83">
        <v>20</v>
      </c>
      <c r="C3503" s="84" t="s">
        <v>3129</v>
      </c>
      <c r="D3503" s="84" t="s">
        <v>3129</v>
      </c>
      <c r="E3503" s="84" t="s">
        <v>21</v>
      </c>
      <c r="F3503" s="85">
        <v>1</v>
      </c>
      <c r="G3503" s="86" t="s">
        <v>10103</v>
      </c>
      <c r="H3503" s="86" t="s">
        <v>14</v>
      </c>
      <c r="I3503" s="87">
        <f>VLOOKUP(A3503,'[2]AJUSTE DE VALOR AN_11.5_MED_VIG'!$A$6:$I$6297,9,0)</f>
        <v>0.51024139366954369</v>
      </c>
    </row>
    <row r="3504" s="81" customFormat="1" ht="15" customHeight="1">
      <c r="A3504" s="82">
        <v>90287649</v>
      </c>
      <c r="B3504" s="83">
        <v>20</v>
      </c>
      <c r="C3504" s="84" t="s">
        <v>8625</v>
      </c>
      <c r="D3504" s="84" t="s">
        <v>8626</v>
      </c>
      <c r="E3504" s="84" t="s">
        <v>39</v>
      </c>
      <c r="F3504" s="85">
        <v>20</v>
      </c>
      <c r="G3504" s="86" t="s">
        <v>18</v>
      </c>
      <c r="H3504" s="86" t="s">
        <v>19</v>
      </c>
      <c r="I3504" s="87">
        <f>VLOOKUP(A3504,'[2]AJUSTE DE VALOR AN_11.5_MED_VIG'!$A$6:$I$6297,9,0)</f>
        <v>0.67947376657215308</v>
      </c>
    </row>
    <row r="3505" s="81" customFormat="1" ht="15" customHeight="1">
      <c r="A3505" s="82">
        <v>90240022</v>
      </c>
      <c r="B3505" s="83">
        <v>20</v>
      </c>
      <c r="C3505" s="84" t="s">
        <v>7598</v>
      </c>
      <c r="D3505" s="84" t="s">
        <v>7599</v>
      </c>
      <c r="E3505" s="84" t="s">
        <v>7600</v>
      </c>
      <c r="F3505" s="85">
        <v>1</v>
      </c>
      <c r="G3505" s="86" t="s">
        <v>10036</v>
      </c>
      <c r="H3505" s="86" t="s">
        <v>14</v>
      </c>
      <c r="I3505" s="87">
        <f>VLOOKUP(A3505,'[2]AJUSTE DE VALOR AN_11.5_MED_VIG'!$A$6:$I$6297,9,0)</f>
        <v>20.370531363533154</v>
      </c>
    </row>
    <row r="3506" s="81" customFormat="1" ht="15" customHeight="1">
      <c r="A3506" s="82">
        <v>90249143</v>
      </c>
      <c r="B3506" s="83">
        <v>20</v>
      </c>
      <c r="C3506" s="84" t="s">
        <v>9215</v>
      </c>
      <c r="D3506" s="84" t="s">
        <v>9216</v>
      </c>
      <c r="E3506" s="84" t="s">
        <v>247</v>
      </c>
      <c r="F3506" s="85">
        <v>1</v>
      </c>
      <c r="G3506" s="86" t="s">
        <v>64</v>
      </c>
      <c r="H3506" s="86" t="s">
        <v>14</v>
      </c>
      <c r="I3506" s="87">
        <f>VLOOKUP(A3506,'[2]AJUSTE DE VALOR AN_11.5_MED_VIG'!$A$6:$I$6297,9,0)</f>
        <v>1.2699247902825834</v>
      </c>
    </row>
    <row r="3507" s="81" customFormat="1" ht="15" customHeight="1">
      <c r="A3507" s="82">
        <v>90135296</v>
      </c>
      <c r="B3507" s="83">
        <v>20</v>
      </c>
      <c r="C3507" s="84" t="s">
        <v>9225</v>
      </c>
      <c r="D3507" s="84" t="s">
        <v>9226</v>
      </c>
      <c r="E3507" s="84" t="s">
        <v>207</v>
      </c>
      <c r="F3507" s="85">
        <v>1</v>
      </c>
      <c r="G3507" s="86" t="s">
        <v>64</v>
      </c>
      <c r="H3507" s="86" t="s">
        <v>14</v>
      </c>
      <c r="I3507" s="87">
        <f>VLOOKUP(A3507,'[2]AJUSTE DE VALOR AN_11.5_MED_VIG'!$A$6:$I$6297,9,0)</f>
        <v>0.92253910609121492</v>
      </c>
    </row>
    <row r="3508" s="81" customFormat="1" ht="15" customHeight="1">
      <c r="A3508" s="82">
        <v>90291026</v>
      </c>
      <c r="B3508" s="83">
        <v>20</v>
      </c>
      <c r="C3508" s="84" t="s">
        <v>4612</v>
      </c>
      <c r="D3508" s="84" t="s">
        <v>4614</v>
      </c>
      <c r="E3508" s="84" t="s">
        <v>36</v>
      </c>
      <c r="F3508" s="85">
        <v>200</v>
      </c>
      <c r="G3508" s="86" t="s">
        <v>10116</v>
      </c>
      <c r="H3508" s="86" t="s">
        <v>19</v>
      </c>
      <c r="I3508" s="87">
        <f>VLOOKUP(A3508,'[2]AJUSTE DE VALOR AN_11.5_MED_VIG'!$A$6:$I$6297,9,0)</f>
        <v>4.3168157639290147e-002</v>
      </c>
    </row>
    <row r="3509" s="81" customFormat="1" ht="15" customHeight="1">
      <c r="A3509" s="82">
        <v>90251628</v>
      </c>
      <c r="B3509" s="83">
        <v>20</v>
      </c>
      <c r="C3509" s="84" t="s">
        <v>1228</v>
      </c>
      <c r="D3509" s="84" t="s">
        <v>1229</v>
      </c>
      <c r="E3509" s="84" t="s">
        <v>1221</v>
      </c>
      <c r="F3509" s="85">
        <v>1</v>
      </c>
      <c r="G3509" s="86" t="s">
        <v>10103</v>
      </c>
      <c r="H3509" s="86" t="s">
        <v>14</v>
      </c>
      <c r="I3509" s="87">
        <f>VLOOKUP(A3509,'[2]AJUSTE DE VALOR AN_11.5_MED_VIG'!$A$6:$I$6297,9,0)</f>
        <v>0.72245036007533259</v>
      </c>
    </row>
    <row r="3510" s="81" customFormat="1" ht="15" customHeight="1">
      <c r="A3510" s="82">
        <v>90279344</v>
      </c>
      <c r="B3510" s="83">
        <v>20</v>
      </c>
      <c r="C3510" s="84" t="s">
        <v>6458</v>
      </c>
      <c r="D3510" s="84" t="s">
        <v>6460</v>
      </c>
      <c r="E3510" s="84" t="s">
        <v>26</v>
      </c>
      <c r="F3510" s="85">
        <v>1</v>
      </c>
      <c r="G3510" s="86" t="s">
        <v>436</v>
      </c>
      <c r="H3510" s="86" t="s">
        <v>14</v>
      </c>
      <c r="I3510" s="87">
        <f>VLOOKUP(A3510,'[2]AJUSTE DE VALOR AN_11.5_MED_VIG'!$A$6:$I$6297,9,0)</f>
        <v>3.3710597629826609</v>
      </c>
    </row>
    <row r="3511" s="81" customFormat="1" ht="15" customHeight="1">
      <c r="A3511" s="82">
        <v>90163338</v>
      </c>
      <c r="B3511" s="83">
        <v>20</v>
      </c>
      <c r="C3511" s="84" t="s">
        <v>3125</v>
      </c>
      <c r="D3511" s="84" t="s">
        <v>3126</v>
      </c>
      <c r="E3511" s="84" t="s">
        <v>991</v>
      </c>
      <c r="F3511" s="85">
        <v>1</v>
      </c>
      <c r="G3511" s="86" t="s">
        <v>10103</v>
      </c>
      <c r="H3511" s="86" t="s">
        <v>14</v>
      </c>
      <c r="I3511" s="87">
        <f>VLOOKUP(A3511,'[2]AJUSTE DE VALOR AN_11.5_MED_VIG'!$A$6:$I$6297,9,0)</f>
        <v>0.36667102865839785</v>
      </c>
    </row>
    <row r="3512" s="81" customFormat="1" ht="15" customHeight="1">
      <c r="A3512" s="82">
        <v>90167694</v>
      </c>
      <c r="B3512" s="83">
        <v>20</v>
      </c>
      <c r="C3512" s="84" t="s">
        <v>9006</v>
      </c>
      <c r="D3512" s="84" t="s">
        <v>9007</v>
      </c>
      <c r="E3512" s="84" t="s">
        <v>92</v>
      </c>
      <c r="F3512" s="85">
        <v>1</v>
      </c>
      <c r="G3512" s="86" t="s">
        <v>13</v>
      </c>
      <c r="H3512" s="86" t="s">
        <v>14</v>
      </c>
      <c r="I3512" s="87">
        <f>VLOOKUP(A3512,'[2]AJUSTE DE VALOR AN_11.5_MED_VIG'!$A$6:$I$6297,9,0)</f>
        <v>9.0803816348749837</v>
      </c>
    </row>
    <row r="3513" s="81" customFormat="1" ht="15" customHeight="1">
      <c r="A3513" s="82">
        <v>90280970</v>
      </c>
      <c r="B3513" s="83">
        <v>20</v>
      </c>
      <c r="C3513" s="84" t="s">
        <v>6725</v>
      </c>
      <c r="D3513" s="84" t="s">
        <v>6725</v>
      </c>
      <c r="E3513" s="84" t="s">
        <v>131</v>
      </c>
      <c r="F3513" s="85">
        <v>1</v>
      </c>
      <c r="G3513" s="86" t="s">
        <v>10103</v>
      </c>
      <c r="H3513" s="86" t="s">
        <v>14</v>
      </c>
      <c r="I3513" s="87">
        <f>VLOOKUP(A3513,'[2]AJUSTE DE VALOR AN_11.5_MED_VIG'!$A$6:$I$6297,9,0)</f>
        <v>2.2352268081572606</v>
      </c>
    </row>
    <row r="3514" s="81" customFormat="1" ht="15" customHeight="1">
      <c r="A3514" s="82">
        <v>90284518</v>
      </c>
      <c r="B3514" s="83">
        <v>20</v>
      </c>
      <c r="C3514" s="84" t="s">
        <v>2389</v>
      </c>
      <c r="D3514" s="84" t="s">
        <v>2391</v>
      </c>
      <c r="E3514" s="84" t="s">
        <v>603</v>
      </c>
      <c r="F3514" s="85">
        <v>400</v>
      </c>
      <c r="G3514" s="86" t="s">
        <v>10116</v>
      </c>
      <c r="H3514" s="86" t="s">
        <v>19</v>
      </c>
      <c r="I3514" s="87">
        <f>VLOOKUP(A3514,'[2]AJUSTE DE VALOR AN_11.5_MED_VIG'!$A$6:$I$6297,9,0)</f>
        <v>3.2376962041520484e-002</v>
      </c>
    </row>
    <row r="3515" s="81" customFormat="1" ht="15" customHeight="1">
      <c r="A3515" s="82">
        <v>90289412</v>
      </c>
      <c r="B3515" s="83">
        <v>20</v>
      </c>
      <c r="C3515" s="84" t="s">
        <v>3754</v>
      </c>
      <c r="D3515" s="84" t="s">
        <v>3754</v>
      </c>
      <c r="E3515" s="84" t="s">
        <v>244</v>
      </c>
      <c r="F3515" s="85">
        <v>1</v>
      </c>
      <c r="G3515" s="86" t="s">
        <v>10103</v>
      </c>
      <c r="H3515" s="86" t="s">
        <v>14</v>
      </c>
      <c r="I3515" s="87">
        <f>VLOOKUP(A3515,'[2]AJUSTE DE VALOR AN_11.5_MED_VIG'!$A$6:$I$6297,9,0)</f>
        <v>1.9946183313465247</v>
      </c>
    </row>
    <row r="3516" s="81" customFormat="1" ht="15" customHeight="1">
      <c r="A3516" s="82">
        <v>90205642</v>
      </c>
      <c r="B3516" s="83">
        <v>20</v>
      </c>
      <c r="C3516" s="84" t="s">
        <v>9150</v>
      </c>
      <c r="D3516" s="84" t="s">
        <v>9151</v>
      </c>
      <c r="E3516" s="84" t="s">
        <v>154</v>
      </c>
      <c r="F3516" s="85">
        <v>100</v>
      </c>
      <c r="G3516" s="86" t="s">
        <v>10116</v>
      </c>
      <c r="H3516" s="86" t="s">
        <v>19</v>
      </c>
      <c r="I3516" s="87">
        <f>VLOOKUP(A3516,'[2]AJUSTE DE VALOR AN_11.5_MED_VIG'!$A$6:$I$6297,9,0)</f>
        <v>7.4437390620224031e-002</v>
      </c>
    </row>
    <row r="3517" s="81" customFormat="1" ht="15" customHeight="1">
      <c r="A3517" s="82">
        <v>92458300</v>
      </c>
      <c r="B3517" s="83">
        <v>20</v>
      </c>
      <c r="C3517" s="84" t="s">
        <v>8840</v>
      </c>
      <c r="D3517" s="84" t="s">
        <v>8840</v>
      </c>
      <c r="E3517" s="84" t="s">
        <v>24</v>
      </c>
      <c r="F3517" s="85">
        <v>1</v>
      </c>
      <c r="G3517" s="86" t="s">
        <v>10103</v>
      </c>
      <c r="H3517" s="86" t="s">
        <v>14</v>
      </c>
      <c r="I3517" s="87">
        <f>VLOOKUP(A3517,'[2]AJUSTE DE VALOR AN_11.5_MED_VIG'!$A$6:$I$6297,9,0)</f>
        <v>2.8276242198420327</v>
      </c>
    </row>
    <row r="3518" s="81" customFormat="1" ht="15" customHeight="1">
      <c r="A3518" s="82">
        <v>90123638</v>
      </c>
      <c r="B3518" s="83">
        <v>20</v>
      </c>
      <c r="C3518" s="84" t="s">
        <v>8139</v>
      </c>
      <c r="D3518" s="84" t="s">
        <v>8151</v>
      </c>
      <c r="E3518" s="84" t="s">
        <v>50</v>
      </c>
      <c r="F3518" s="85">
        <v>1</v>
      </c>
      <c r="G3518" s="86" t="s">
        <v>10103</v>
      </c>
      <c r="H3518" s="86" t="s">
        <v>14</v>
      </c>
      <c r="I3518" s="87">
        <f>VLOOKUP(A3518,'[2]AJUSTE DE VALOR AN_11.5_MED_VIG'!$A$6:$I$6297,9,0)</f>
        <v>0.61853869029703601</v>
      </c>
    </row>
    <row r="3519" s="81" customFormat="1" ht="15" customHeight="1">
      <c r="A3519" s="82">
        <v>90212029</v>
      </c>
      <c r="B3519" s="83">
        <v>20</v>
      </c>
      <c r="C3519" s="84" t="s">
        <v>9200</v>
      </c>
      <c r="D3519" s="84" t="s">
        <v>9201</v>
      </c>
      <c r="E3519" s="84" t="s">
        <v>703</v>
      </c>
      <c r="F3519" s="85">
        <v>1</v>
      </c>
      <c r="G3519" s="86" t="s">
        <v>64</v>
      </c>
      <c r="H3519" s="86" t="s">
        <v>14</v>
      </c>
      <c r="I3519" s="87">
        <f>VLOOKUP(A3519,'[2]AJUSTE DE VALOR AN_11.5_MED_VIG'!$A$6:$I$6297,9,0)</f>
        <v>4.9467183102477215</v>
      </c>
    </row>
    <row r="3520" s="81" customFormat="1" ht="15" customHeight="1">
      <c r="A3520" s="82">
        <v>92396640</v>
      </c>
      <c r="B3520" s="83">
        <v>20</v>
      </c>
      <c r="C3520" s="84" t="s">
        <v>1999</v>
      </c>
      <c r="D3520" s="84" t="s">
        <v>1999</v>
      </c>
      <c r="E3520" s="84" t="s">
        <v>233</v>
      </c>
      <c r="F3520" s="85">
        <v>400</v>
      </c>
      <c r="G3520" s="86" t="s">
        <v>10116</v>
      </c>
      <c r="H3520" s="86" t="s">
        <v>19</v>
      </c>
      <c r="I3520" s="87">
        <f>VLOOKUP(A3520,'[2]AJUSTE DE VALOR AN_11.5_MED_VIG'!$A$6:$I$6297,9,0)</f>
        <v>4.7111816613772471e-002</v>
      </c>
    </row>
    <row r="3521" s="81" customFormat="1" ht="15" customHeight="1">
      <c r="A3521" s="82">
        <v>90243137</v>
      </c>
      <c r="B3521" s="83">
        <v>20</v>
      </c>
      <c r="C3521" s="84" t="s">
        <v>1581</v>
      </c>
      <c r="D3521" s="84" t="s">
        <v>1581</v>
      </c>
      <c r="E3521" s="84" t="s">
        <v>181</v>
      </c>
      <c r="F3521" s="85">
        <v>1</v>
      </c>
      <c r="G3521" s="86" t="s">
        <v>10103</v>
      </c>
      <c r="H3521" s="86" t="s">
        <v>14</v>
      </c>
      <c r="I3521" s="87">
        <f>VLOOKUP(A3521,'[2]AJUSTE DE VALOR AN_11.5_MED_VIG'!$A$6:$I$6297,9,0)</f>
        <v>0.67526937146407229</v>
      </c>
    </row>
    <row r="3522" s="81" customFormat="1" ht="15" customHeight="1">
      <c r="A3522" s="82">
        <v>92429718</v>
      </c>
      <c r="B3522" s="83">
        <v>20</v>
      </c>
      <c r="C3522" s="84" t="s">
        <v>1599</v>
      </c>
      <c r="D3522" s="84" t="s">
        <v>1601</v>
      </c>
      <c r="E3522" s="84" t="s">
        <v>603</v>
      </c>
      <c r="F3522" s="85">
        <v>1</v>
      </c>
      <c r="G3522" s="86" t="s">
        <v>10103</v>
      </c>
      <c r="H3522" s="86" t="s">
        <v>14</v>
      </c>
      <c r="I3522" s="87">
        <f>VLOOKUP(A3522,'[2]AJUSTE DE VALOR AN_11.5_MED_VIG'!$A$6:$I$6297,9,0)</f>
        <v>0.63135075980964939</v>
      </c>
    </row>
    <row r="3523" s="81" customFormat="1" ht="15" customHeight="1">
      <c r="A3523" s="82">
        <v>90311094</v>
      </c>
      <c r="B3523" s="83">
        <v>20</v>
      </c>
      <c r="C3523" s="84" t="s">
        <v>6174</v>
      </c>
      <c r="D3523" s="84" t="s">
        <v>6174</v>
      </c>
      <c r="E3523" s="84" t="s">
        <v>244</v>
      </c>
      <c r="F3523" s="85">
        <v>600</v>
      </c>
      <c r="G3523" s="86" t="s">
        <v>10116</v>
      </c>
      <c r="H3523" s="86" t="s">
        <v>19</v>
      </c>
      <c r="I3523" s="87">
        <f>VLOOKUP(A3523,'[2]AJUSTE DE VALOR AN_11.5_MED_VIG'!$A$6:$I$6297,9,0)</f>
        <v>1.6188481020760242e-002</v>
      </c>
    </row>
    <row r="3524" s="81" customFormat="1" ht="15" customHeight="1">
      <c r="A3524" s="82">
        <v>90125681</v>
      </c>
      <c r="B3524" s="83">
        <v>20</v>
      </c>
      <c r="C3524" s="84" t="s">
        <v>104</v>
      </c>
      <c r="D3524" s="84" t="s">
        <v>104</v>
      </c>
      <c r="E3524" s="84" t="s">
        <v>50</v>
      </c>
      <c r="F3524" s="85">
        <v>10</v>
      </c>
      <c r="G3524" s="86" t="s">
        <v>10077</v>
      </c>
      <c r="H3524" s="86" t="s">
        <v>19</v>
      </c>
      <c r="I3524" s="87">
        <f>VLOOKUP(A3524,'[2]AJUSTE DE VALOR AN_11.5_MED_VIG'!$A$6:$I$6297,9,0)</f>
        <v>0.64753924083040981</v>
      </c>
    </row>
    <row r="3525" s="81" customFormat="1" ht="15" customHeight="1">
      <c r="A3525" s="82">
        <v>90254430</v>
      </c>
      <c r="B3525" s="83">
        <v>20</v>
      </c>
      <c r="C3525" s="84" t="s">
        <v>5281</v>
      </c>
      <c r="D3525" s="84" t="s">
        <v>5283</v>
      </c>
      <c r="E3525" s="84" t="s">
        <v>220</v>
      </c>
      <c r="F3525" s="85">
        <v>1</v>
      </c>
      <c r="G3525" s="86" t="s">
        <v>10103</v>
      </c>
      <c r="H3525" s="86" t="s">
        <v>14</v>
      </c>
      <c r="I3525" s="87">
        <f>VLOOKUP(A3525,'[2]AJUSTE DE VALOR AN_11.5_MED_VIG'!$A$6:$I$6297,9,0)</f>
        <v>0.56473597733711056</v>
      </c>
    </row>
    <row r="3526" s="81" customFormat="1" ht="15" customHeight="1">
      <c r="A3526" s="82">
        <v>92388809</v>
      </c>
      <c r="B3526" s="83">
        <v>20</v>
      </c>
      <c r="C3526" s="84" t="s">
        <v>9070</v>
      </c>
      <c r="D3526" s="84" t="s">
        <v>9071</v>
      </c>
      <c r="E3526" s="84" t="s">
        <v>244</v>
      </c>
      <c r="F3526" s="85">
        <v>100</v>
      </c>
      <c r="G3526" s="86" t="s">
        <v>18</v>
      </c>
      <c r="H3526" s="86" t="s">
        <v>19</v>
      </c>
      <c r="I3526" s="87">
        <f>VLOOKUP(A3526,'[2]AJUSTE DE VALOR AN_11.5_MED_VIG'!$A$6:$I$6297,9,0)</f>
        <v>0.1176435162188032</v>
      </c>
    </row>
    <row r="3527" s="81" customFormat="1" ht="15" customHeight="1">
      <c r="A3527" s="82">
        <v>92372660</v>
      </c>
      <c r="B3527" s="83">
        <v>20</v>
      </c>
      <c r="C3527" s="84" t="s">
        <v>5883</v>
      </c>
      <c r="D3527" s="84" t="s">
        <v>5886</v>
      </c>
      <c r="E3527" s="84" t="s">
        <v>2405</v>
      </c>
      <c r="F3527" s="85">
        <v>1</v>
      </c>
      <c r="G3527" s="86" t="s">
        <v>10103</v>
      </c>
      <c r="H3527" s="86" t="s">
        <v>14</v>
      </c>
      <c r="I3527" s="87">
        <f>VLOOKUP(A3527,'[2]AJUSTE DE VALOR AN_11.5_MED_VIG'!$A$6:$I$6297,9,0)</f>
        <v>1.4830740109212091</v>
      </c>
    </row>
    <row r="3528" s="81" customFormat="1" ht="15" customHeight="1">
      <c r="A3528" s="82">
        <v>92455140</v>
      </c>
      <c r="B3528" s="83">
        <v>20</v>
      </c>
      <c r="C3528" s="84" t="s">
        <v>6145</v>
      </c>
      <c r="D3528" s="84" t="s">
        <v>6146</v>
      </c>
      <c r="E3528" s="84" t="s">
        <v>150</v>
      </c>
      <c r="F3528" s="85">
        <v>300</v>
      </c>
      <c r="G3528" s="86" t="s">
        <v>10116</v>
      </c>
      <c r="H3528" s="86" t="s">
        <v>19</v>
      </c>
      <c r="I3528" s="87">
        <f>VLOOKUP(A3528,'[2]AJUSTE DE VALOR AN_11.5_MED_VIG'!$A$6:$I$6297,9,0)</f>
        <v>6.3741396060369729e-002</v>
      </c>
    </row>
    <row r="3529" s="81" customFormat="1" ht="15" customHeight="1">
      <c r="A3529" s="82">
        <v>90289439</v>
      </c>
      <c r="B3529" s="83">
        <v>20</v>
      </c>
      <c r="C3529" s="84" t="s">
        <v>3735</v>
      </c>
      <c r="D3529" s="84" t="s">
        <v>3735</v>
      </c>
      <c r="E3529" s="84" t="s">
        <v>298</v>
      </c>
      <c r="F3529" s="85">
        <v>1</v>
      </c>
      <c r="G3529" s="86" t="s">
        <v>10103</v>
      </c>
      <c r="H3529" s="86" t="s">
        <v>14</v>
      </c>
      <c r="I3529" s="87">
        <f>VLOOKUP(A3529,'[2]AJUSTE DE VALOR AN_11.5_MED_VIG'!$A$6:$I$6297,9,0)</f>
        <v>1.1979167087651756</v>
      </c>
    </row>
    <row r="3530" s="81" customFormat="1" ht="15" customHeight="1">
      <c r="A3530" s="82">
        <v>90216512</v>
      </c>
      <c r="B3530" s="83">
        <v>20</v>
      </c>
      <c r="C3530" s="84" t="s">
        <v>2084</v>
      </c>
      <c r="D3530" s="84" t="s">
        <v>2085</v>
      </c>
      <c r="E3530" s="84" t="s">
        <v>78</v>
      </c>
      <c r="F3530" s="85">
        <v>1</v>
      </c>
      <c r="G3530" s="86" t="s">
        <v>64</v>
      </c>
      <c r="H3530" s="86" t="s">
        <v>14</v>
      </c>
      <c r="I3530" s="87">
        <f>VLOOKUP(A3530,'[2]AJUSTE DE VALOR AN_11.5_MED_VIG'!$A$6:$I$6297,9,0)</f>
        <v>19.151270328208795</v>
      </c>
    </row>
    <row r="3531" s="81" customFormat="1" ht="15" customHeight="1">
      <c r="A3531" s="82">
        <v>90433017</v>
      </c>
      <c r="B3531" s="83">
        <v>20</v>
      </c>
      <c r="C3531" s="84" t="s">
        <v>2432</v>
      </c>
      <c r="D3531" s="84" t="s">
        <v>2433</v>
      </c>
      <c r="E3531" s="84" t="s">
        <v>43</v>
      </c>
      <c r="F3531" s="85">
        <v>600</v>
      </c>
      <c r="G3531" s="86" t="s">
        <v>10116</v>
      </c>
      <c r="H3531" s="86" t="s">
        <v>19</v>
      </c>
      <c r="I3531" s="87">
        <f>VLOOKUP(A3531,'[2]AJUSTE DE VALOR AN_11.5_MED_VIG'!$A$6:$I$6297,9,0)</f>
        <v>1.570393887125749e-002</v>
      </c>
    </row>
    <row r="3532" s="81" customFormat="1" ht="15" customHeight="1">
      <c r="A3532" s="82">
        <v>92389961</v>
      </c>
      <c r="B3532" s="83">
        <v>20</v>
      </c>
      <c r="C3532" s="84" t="s">
        <v>5493</v>
      </c>
      <c r="D3532" s="84" t="s">
        <v>5496</v>
      </c>
      <c r="E3532" s="84" t="s">
        <v>157</v>
      </c>
      <c r="F3532" s="85">
        <v>1</v>
      </c>
      <c r="G3532" s="86" t="s">
        <v>10036</v>
      </c>
      <c r="H3532" s="86" t="s">
        <v>14</v>
      </c>
      <c r="I3532" s="87">
        <f>VLOOKUP(A3532,'[2]AJUSTE DE VALOR AN_11.5_MED_VIG'!$A$6:$I$6297,9,0)</f>
        <v>9.4851790782395256</v>
      </c>
    </row>
    <row r="3533" s="81" customFormat="1" ht="15" customHeight="1">
      <c r="A3533" s="82">
        <v>90202988</v>
      </c>
      <c r="B3533" s="83">
        <v>20</v>
      </c>
      <c r="C3533" s="84" t="s">
        <v>9516</v>
      </c>
      <c r="D3533" s="84" t="s">
        <v>9517</v>
      </c>
      <c r="E3533" s="84" t="s">
        <v>414</v>
      </c>
      <c r="F3533" s="85">
        <v>1</v>
      </c>
      <c r="G3533" s="86" t="s">
        <v>10103</v>
      </c>
      <c r="H3533" s="86" t="s">
        <v>14</v>
      </c>
      <c r="I3533" s="87">
        <f>VLOOKUP(A3533,'[2]AJUSTE DE VALOR AN_11.5_MED_VIG'!$A$6:$I$6297,9,0)</f>
        <v>0.21803987745978609</v>
      </c>
    </row>
    <row r="3534" s="81" customFormat="1" ht="15" customHeight="1">
      <c r="A3534" s="82">
        <v>92396151</v>
      </c>
      <c r="B3534" s="82">
        <v>20</v>
      </c>
      <c r="C3534" s="99" t="s">
        <v>9833</v>
      </c>
      <c r="D3534" s="84" t="s">
        <v>9834</v>
      </c>
      <c r="E3534" s="84" t="s">
        <v>34</v>
      </c>
      <c r="F3534" s="85">
        <v>1</v>
      </c>
      <c r="G3534" s="85" t="s">
        <v>10103</v>
      </c>
      <c r="H3534" s="86" t="s">
        <v>14</v>
      </c>
      <c r="I3534" s="87">
        <f>VLOOKUP(A3534,'[2]AJUSTE DE VALOR AN_11.5_MED_VIG'!$A$6:$I$6297,9,0)</f>
        <v>1.0530963927701751</v>
      </c>
    </row>
    <row r="3535" s="81" customFormat="1" ht="15" customHeight="1">
      <c r="A3535" s="82">
        <v>92400132</v>
      </c>
      <c r="B3535" s="83">
        <v>20</v>
      </c>
      <c r="C3535" s="84" t="s">
        <v>8495</v>
      </c>
      <c r="D3535" s="84" t="s">
        <v>8496</v>
      </c>
      <c r="E3535" s="84" t="s">
        <v>1361</v>
      </c>
      <c r="F3535" s="85">
        <v>30</v>
      </c>
      <c r="G3535" s="86" t="s">
        <v>10077</v>
      </c>
      <c r="H3535" s="86" t="s">
        <v>19</v>
      </c>
      <c r="I3535" s="87">
        <f>VLOOKUP(A3535,'[2]AJUSTE DE VALOR AN_11.5_MED_VIG'!$A$6:$I$6297,9,0)</f>
        <v>0.7426319898382383</v>
      </c>
    </row>
    <row r="3536" s="81" customFormat="1" ht="15" customHeight="1">
      <c r="A3536" s="82">
        <v>92267955</v>
      </c>
      <c r="B3536" s="83">
        <v>20</v>
      </c>
      <c r="C3536" s="84" t="s">
        <v>1767</v>
      </c>
      <c r="D3536" s="84" t="s">
        <v>1768</v>
      </c>
      <c r="E3536" s="84" t="s">
        <v>455</v>
      </c>
      <c r="F3536" s="85">
        <v>1</v>
      </c>
      <c r="G3536" s="86" t="s">
        <v>10103</v>
      </c>
      <c r="H3536" s="86" t="s">
        <v>14</v>
      </c>
      <c r="I3536" s="87">
        <f>VLOOKUP(A3536,'[2]AJUSTE DE VALOR AN_11.5_MED_VIG'!$A$6:$I$6297,9,0)</f>
        <v>1.4564667519216747</v>
      </c>
    </row>
    <row r="3537" s="81" customFormat="1" ht="15" customHeight="1">
      <c r="A3537" s="82">
        <v>92366910</v>
      </c>
      <c r="B3537" s="83">
        <v>20</v>
      </c>
      <c r="C3537" s="84" t="s">
        <v>8764</v>
      </c>
      <c r="D3537" s="84" t="s">
        <v>8765</v>
      </c>
      <c r="E3537" s="84" t="s">
        <v>748</v>
      </c>
      <c r="F3537" s="85">
        <v>100</v>
      </c>
      <c r="G3537" s="86" t="s">
        <v>18</v>
      </c>
      <c r="H3537" s="86" t="s">
        <v>19</v>
      </c>
      <c r="I3537" s="87">
        <f>VLOOKUP(A3537,'[2]AJUSTE DE VALOR AN_11.5_MED_VIG'!$A$6:$I$6297,9,0)</f>
        <v>6.2815755485029962e-002</v>
      </c>
    </row>
    <row r="3538" s="81" customFormat="1" ht="15" customHeight="1">
      <c r="A3538" s="82">
        <v>90139534</v>
      </c>
      <c r="B3538" s="83">
        <v>20</v>
      </c>
      <c r="C3538" s="84" t="s">
        <v>5416</v>
      </c>
      <c r="D3538" s="84" t="s">
        <v>5418</v>
      </c>
      <c r="E3538" s="84" t="s">
        <v>43</v>
      </c>
      <c r="F3538" s="85">
        <v>1</v>
      </c>
      <c r="G3538" s="86" t="s">
        <v>13</v>
      </c>
      <c r="H3538" s="86" t="s">
        <v>14</v>
      </c>
      <c r="I3538" s="87">
        <f>VLOOKUP(A3538,'[2]AJUSTE DE VALOR AN_11.5_MED_VIG'!$A$6:$I$6297,9,0)</f>
        <v>9.3569420299994182</v>
      </c>
    </row>
    <row r="3539" s="81" customFormat="1" ht="15" customHeight="1">
      <c r="A3539" s="82">
        <v>90171233</v>
      </c>
      <c r="B3539" s="83">
        <v>20</v>
      </c>
      <c r="C3539" s="84" t="s">
        <v>799</v>
      </c>
      <c r="D3539" s="84" t="s">
        <v>803</v>
      </c>
      <c r="E3539" s="84" t="s">
        <v>244</v>
      </c>
      <c r="F3539" s="85">
        <v>1</v>
      </c>
      <c r="G3539" s="86" t="s">
        <v>436</v>
      </c>
      <c r="H3539" s="86" t="s">
        <v>14</v>
      </c>
      <c r="I3539" s="87">
        <f>VLOOKUP(A3539,'[2]AJUSTE DE VALOR AN_11.5_MED_VIG'!$A$6:$I$6297,9,0)</f>
        <v>0.88991392538243652</v>
      </c>
    </row>
    <row r="3540" s="81" customFormat="1" ht="15" customHeight="1">
      <c r="A3540" s="82">
        <v>92393870</v>
      </c>
      <c r="B3540" s="83">
        <v>20</v>
      </c>
      <c r="C3540" s="84" t="s">
        <v>1574</v>
      </c>
      <c r="D3540" s="84" t="s">
        <v>1574</v>
      </c>
      <c r="E3540" s="84" t="s">
        <v>24</v>
      </c>
      <c r="F3540" s="85">
        <v>1</v>
      </c>
      <c r="G3540" s="86" t="s">
        <v>10103</v>
      </c>
      <c r="H3540" s="86" t="s">
        <v>14</v>
      </c>
      <c r="I3540" s="87">
        <f>VLOOKUP(A3540,'[2]AJUSTE DE VALOR AN_11.5_MED_VIG'!$A$6:$I$6297,9,0)</f>
        <v>0.74661260125330509</v>
      </c>
    </row>
    <row r="3541" s="81" customFormat="1" ht="15" customHeight="1">
      <c r="A3541" s="82">
        <v>92249205</v>
      </c>
      <c r="B3541" s="83">
        <v>20</v>
      </c>
      <c r="C3541" s="84" t="s">
        <v>3757</v>
      </c>
      <c r="D3541" s="84" t="s">
        <v>3756</v>
      </c>
      <c r="E3541" s="84" t="s">
        <v>235</v>
      </c>
      <c r="F3541" s="85">
        <v>1</v>
      </c>
      <c r="G3541" s="86" t="s">
        <v>10103</v>
      </c>
      <c r="H3541" s="86" t="s">
        <v>14</v>
      </c>
      <c r="I3541" s="87">
        <f>VLOOKUP(A3541,'[2]AJUSTE DE VALOR AN_11.5_MED_VIG'!$A$6:$I$6297,9,0)</f>
        <v>6.2212821873170796</v>
      </c>
    </row>
    <row r="3542" s="81" customFormat="1" ht="15" customHeight="1">
      <c r="A3542" s="82">
        <v>90179633</v>
      </c>
      <c r="B3542" s="83">
        <v>20</v>
      </c>
      <c r="C3542" s="84" t="s">
        <v>4501</v>
      </c>
      <c r="D3542" s="84" t="s">
        <v>4501</v>
      </c>
      <c r="E3542" s="84" t="s">
        <v>24</v>
      </c>
      <c r="F3542" s="85">
        <v>1</v>
      </c>
      <c r="G3542" s="86" t="s">
        <v>10103</v>
      </c>
      <c r="H3542" s="86" t="s">
        <v>14</v>
      </c>
      <c r="I3542" s="87">
        <f>VLOOKUP(A3542,'[2]AJUSTE DE VALOR AN_11.5_MED_VIG'!$A$6:$I$6297,9,0)</f>
        <v>0.50311133999640689</v>
      </c>
    </row>
    <row r="3543" s="81" customFormat="1" ht="15" customHeight="1">
      <c r="A3543" s="82">
        <v>90125746</v>
      </c>
      <c r="B3543" s="83">
        <v>20</v>
      </c>
      <c r="C3543" s="84" t="s">
        <v>8007</v>
      </c>
      <c r="D3543" s="84" t="s">
        <v>8008</v>
      </c>
      <c r="E3543" s="84" t="s">
        <v>50</v>
      </c>
      <c r="F3543" s="85">
        <v>1</v>
      </c>
      <c r="G3543" s="86" t="s">
        <v>10103</v>
      </c>
      <c r="H3543" s="86" t="s">
        <v>14</v>
      </c>
      <c r="I3543" s="87">
        <f>VLOOKUP(A3543,'[2]AJUSTE DE VALOR AN_11.5_MED_VIG'!$A$6:$I$6297,9,0)</f>
        <v>1.3269876181343236</v>
      </c>
    </row>
    <row r="3544" s="81" customFormat="1" ht="15" customHeight="1">
      <c r="A3544" s="82">
        <v>92465315</v>
      </c>
      <c r="B3544" s="83">
        <v>20</v>
      </c>
      <c r="C3544" s="84" t="s">
        <v>3718</v>
      </c>
      <c r="D3544" s="84" t="s">
        <v>3718</v>
      </c>
      <c r="E3544" s="84" t="s">
        <v>244</v>
      </c>
      <c r="F3544" s="85">
        <v>1</v>
      </c>
      <c r="G3544" s="86" t="s">
        <v>10103</v>
      </c>
      <c r="H3544" s="86" t="s">
        <v>14</v>
      </c>
      <c r="I3544" s="87">
        <f>VLOOKUP(A3544,'[2]AJUSTE DE VALOR AN_11.5_MED_VIG'!$A$6:$I$6297,9,0)</f>
        <v>0.18381537592864075</v>
      </c>
    </row>
    <row r="3545" s="81" customFormat="1" ht="15" customHeight="1">
      <c r="A3545" s="82">
        <v>90293720</v>
      </c>
      <c r="B3545" s="83">
        <v>20</v>
      </c>
      <c r="C3545" s="84" t="s">
        <v>6093</v>
      </c>
      <c r="D3545" s="84" t="s">
        <v>6093</v>
      </c>
      <c r="E3545" s="84" t="s">
        <v>1557</v>
      </c>
      <c r="F3545" s="85">
        <v>100</v>
      </c>
      <c r="G3545" s="86" t="s">
        <v>18</v>
      </c>
      <c r="H3545" s="86" t="s">
        <v>19</v>
      </c>
      <c r="I3545" s="87">
        <f>VLOOKUP(A3545,'[2]AJUSTE DE VALOR AN_11.5_MED_VIG'!$A$6:$I$6297,9,0)</f>
        <v>5.8821758109401601e-002</v>
      </c>
    </row>
    <row r="3546" s="81" customFormat="1" ht="15" customHeight="1">
      <c r="A3546" s="82">
        <v>90139364</v>
      </c>
      <c r="B3546" s="83">
        <v>20</v>
      </c>
      <c r="C3546" s="84" t="s">
        <v>41</v>
      </c>
      <c r="D3546" s="84" t="s">
        <v>42</v>
      </c>
      <c r="E3546" s="84" t="s">
        <v>43</v>
      </c>
      <c r="F3546" s="85">
        <v>120</v>
      </c>
      <c r="G3546" s="86" t="s">
        <v>18</v>
      </c>
      <c r="H3546" s="86" t="s">
        <v>19</v>
      </c>
      <c r="I3546" s="87">
        <f>VLOOKUP(A3546,'[2]AJUSTE DE VALOR AN_11.5_MED_VIG'!$A$6:$I$6297,9,0)</f>
        <v>0.15703938871257492</v>
      </c>
    </row>
    <row r="3547" s="81" customFormat="1" ht="15" customHeight="1">
      <c r="A3547" s="82">
        <v>90162781</v>
      </c>
      <c r="B3547" s="83">
        <v>20</v>
      </c>
      <c r="C3547" s="84" t="s">
        <v>6266</v>
      </c>
      <c r="D3547" s="84" t="s">
        <v>6267</v>
      </c>
      <c r="E3547" s="84" t="s">
        <v>12</v>
      </c>
      <c r="F3547" s="85">
        <v>300</v>
      </c>
      <c r="G3547" s="86" t="s">
        <v>6251</v>
      </c>
      <c r="H3547" s="86" t="s">
        <v>19</v>
      </c>
      <c r="I3547" s="87">
        <f>VLOOKUP(A3547,'[2]AJUSTE DE VALOR AN_11.5_MED_VIG'!$A$6:$I$6297,9,0)</f>
        <v>9.2948631282059754e-002</v>
      </c>
    </row>
    <row r="3548" s="81" customFormat="1" ht="15" customHeight="1">
      <c r="A3548" s="82">
        <v>90265343</v>
      </c>
      <c r="B3548" s="83">
        <v>20</v>
      </c>
      <c r="C3548" s="84" t="s">
        <v>3959</v>
      </c>
      <c r="D3548" s="84" t="s">
        <v>3959</v>
      </c>
      <c r="E3548" s="84" t="s">
        <v>21</v>
      </c>
      <c r="F3548" s="85">
        <v>1</v>
      </c>
      <c r="G3548" s="86" t="s">
        <v>10103</v>
      </c>
      <c r="H3548" s="86" t="s">
        <v>14</v>
      </c>
      <c r="I3548" s="87">
        <f>VLOOKUP(A3548,'[2]AJUSTE DE VALOR AN_11.5_MED_VIG'!$A$6:$I$6297,9,0)</f>
        <v>2.610560734407144</v>
      </c>
    </row>
    <row r="3549" s="81" customFormat="1" ht="15" customHeight="1">
      <c r="A3549" s="82">
        <v>90341015</v>
      </c>
      <c r="B3549" s="83">
        <v>20</v>
      </c>
      <c r="C3549" s="84" t="s">
        <v>8375</v>
      </c>
      <c r="D3549" s="84" t="s">
        <v>8376</v>
      </c>
      <c r="E3549" s="84" t="s">
        <v>69</v>
      </c>
      <c r="F3549" s="85">
        <v>1</v>
      </c>
      <c r="G3549" s="86" t="s">
        <v>10103</v>
      </c>
      <c r="H3549" s="86" t="s">
        <v>14</v>
      </c>
      <c r="I3549" s="87">
        <f>VLOOKUP(A3549,'[2]AJUSTE DE VALOR AN_11.5_MED_VIG'!$A$6:$I$6297,9,0)</f>
        <v>0.91108393031142298</v>
      </c>
    </row>
    <row r="3550" s="81" customFormat="1" ht="15" customHeight="1">
      <c r="A3550" s="82">
        <v>90298489</v>
      </c>
      <c r="B3550" s="83">
        <v>20</v>
      </c>
      <c r="C3550" s="84" t="s">
        <v>2683</v>
      </c>
      <c r="D3550" s="84" t="s">
        <v>2684</v>
      </c>
      <c r="E3550" s="84" t="s">
        <v>36</v>
      </c>
      <c r="F3550" s="85">
        <v>1000</v>
      </c>
      <c r="G3550" s="86" t="s">
        <v>10116</v>
      </c>
      <c r="H3550" s="86" t="s">
        <v>19</v>
      </c>
      <c r="I3550" s="87">
        <f>VLOOKUP(A3550,'[2]AJUSTE DE VALOR AN_11.5_MED_VIG'!$A$6:$I$6297,9,0)</f>
        <v>1.6188481020760242e-002</v>
      </c>
    </row>
    <row r="3551" s="81" customFormat="1" ht="15" customHeight="1">
      <c r="A3551" s="82">
        <v>90291450</v>
      </c>
      <c r="B3551" s="83">
        <v>20</v>
      </c>
      <c r="C3551" s="84" t="s">
        <v>4501</v>
      </c>
      <c r="D3551" s="84" t="s">
        <v>4501</v>
      </c>
      <c r="E3551" s="84" t="s">
        <v>1002</v>
      </c>
      <c r="F3551" s="85">
        <v>1</v>
      </c>
      <c r="G3551" s="86" t="s">
        <v>10103</v>
      </c>
      <c r="H3551" s="86" t="s">
        <v>14</v>
      </c>
      <c r="I3551" s="87">
        <f>VLOOKUP(A3551,'[2]AJUSTE DE VALOR AN_11.5_MED_VIG'!$A$6:$I$6297,9,0)</f>
        <v>0.51818813476184633</v>
      </c>
    </row>
    <row r="3552" s="81" customFormat="1" ht="15" customHeight="1">
      <c r="A3552" s="82">
        <v>90296648</v>
      </c>
      <c r="B3552" s="83">
        <v>20</v>
      </c>
      <c r="C3552" s="84" t="s">
        <v>7689</v>
      </c>
      <c r="D3552" s="84" t="s">
        <v>7690</v>
      </c>
      <c r="E3552" s="84" t="s">
        <v>915</v>
      </c>
      <c r="F3552" s="85">
        <v>1</v>
      </c>
      <c r="G3552" s="86" t="s">
        <v>64</v>
      </c>
      <c r="H3552" s="86" t="s">
        <v>14</v>
      </c>
      <c r="I3552" s="87">
        <f>VLOOKUP(A3552,'[2]AJUSTE DE VALOR AN_11.5_MED_VIG'!$A$6:$I$6297,9,0)</f>
        <v>1.648659105644362</v>
      </c>
    </row>
    <row r="3553" s="81" customFormat="1" ht="15" customHeight="1">
      <c r="A3553" s="82">
        <v>92427197</v>
      </c>
      <c r="B3553" s="83">
        <v>20</v>
      </c>
      <c r="C3553" s="84" t="s">
        <v>7382</v>
      </c>
      <c r="D3553" s="84" t="s">
        <v>7383</v>
      </c>
      <c r="E3553" s="84" t="s">
        <v>73</v>
      </c>
      <c r="F3553" s="85">
        <v>1</v>
      </c>
      <c r="G3553" s="86" t="s">
        <v>10103</v>
      </c>
      <c r="H3553" s="86" t="s">
        <v>14</v>
      </c>
      <c r="I3553" s="87">
        <f>VLOOKUP(A3553,'[2]AJUSTE DE VALOR AN_11.5_MED_VIG'!$A$6:$I$6297,9,0)</f>
        <v>3.6107902231613203</v>
      </c>
    </row>
    <row r="3554" s="81" customFormat="1" ht="15" customHeight="1">
      <c r="A3554" s="82">
        <v>92399673</v>
      </c>
      <c r="B3554" s="83">
        <v>20</v>
      </c>
      <c r="C3554" s="84" t="s">
        <v>839</v>
      </c>
      <c r="D3554" s="84" t="s">
        <v>840</v>
      </c>
      <c r="E3554" s="84" t="s">
        <v>235</v>
      </c>
      <c r="F3554" s="85">
        <v>70</v>
      </c>
      <c r="G3554" s="86" t="s">
        <v>18</v>
      </c>
      <c r="H3554" s="86" t="s">
        <v>19</v>
      </c>
      <c r="I3554" s="87">
        <f>VLOOKUP(A3554,'[2]AJUSTE DE VALOR AN_11.5_MED_VIG'!$A$6:$I$6297,9,0)</f>
        <v>0.81983093169421506</v>
      </c>
    </row>
    <row r="3555" s="81" customFormat="1" ht="15" customHeight="1">
      <c r="A3555" s="82">
        <v>90155696</v>
      </c>
      <c r="B3555" s="83">
        <v>20</v>
      </c>
      <c r="C3555" s="84" t="s">
        <v>4624</v>
      </c>
      <c r="D3555" s="84" t="s">
        <v>4625</v>
      </c>
      <c r="E3555" s="84" t="s">
        <v>36</v>
      </c>
      <c r="F3555" s="85">
        <v>1</v>
      </c>
      <c r="G3555" s="86" t="s">
        <v>10103</v>
      </c>
      <c r="H3555" s="86" t="s">
        <v>14</v>
      </c>
      <c r="I3555" s="87">
        <f>VLOOKUP(A3555,'[2]AJUSTE DE VALOR AN_11.5_MED_VIG'!$A$6:$I$6297,9,0)</f>
        <v>0.2646979114923072</v>
      </c>
    </row>
    <row r="3556" s="81" customFormat="1" ht="15" customHeight="1">
      <c r="A3556" s="82">
        <v>92401694</v>
      </c>
      <c r="B3556" s="83">
        <v>20</v>
      </c>
      <c r="C3556" s="84" t="s">
        <v>3497</v>
      </c>
      <c r="D3556" s="84" t="s">
        <v>3497</v>
      </c>
      <c r="E3556" s="84" t="s">
        <v>229</v>
      </c>
      <c r="F3556" s="85">
        <v>1</v>
      </c>
      <c r="G3556" s="86" t="s">
        <v>10103</v>
      </c>
      <c r="H3556" s="86" t="s">
        <v>14</v>
      </c>
      <c r="I3556" s="87">
        <f>VLOOKUP(A3556,'[2]AJUSTE DE VALOR AN_11.5_MED_VIG'!$A$6:$I$6297,9,0)</f>
        <v>0.48646944531390451</v>
      </c>
    </row>
    <row r="3557" s="81" customFormat="1" ht="15" customHeight="1">
      <c r="A3557" s="82">
        <v>90238621</v>
      </c>
      <c r="B3557" s="83">
        <v>20</v>
      </c>
      <c r="C3557" s="84" t="s">
        <v>6600</v>
      </c>
      <c r="D3557" s="84" t="s">
        <v>6600</v>
      </c>
      <c r="E3557" s="84" t="s">
        <v>29</v>
      </c>
      <c r="F3557" s="85">
        <v>1</v>
      </c>
      <c r="G3557" s="86" t="s">
        <v>10103</v>
      </c>
      <c r="H3557" s="86" t="s">
        <v>14</v>
      </c>
      <c r="I3557" s="87">
        <f>VLOOKUP(A3557,'[2]AJUSTE DE VALOR AN_11.5_MED_VIG'!$A$6:$I$6297,9,0)</f>
        <v>8.9989868233795054</v>
      </c>
    </row>
    <row r="3558" s="81" customFormat="1" ht="15" customHeight="1">
      <c r="A3558" s="82">
        <v>90242769</v>
      </c>
      <c r="B3558" s="83">
        <v>20</v>
      </c>
      <c r="C3558" s="84" t="s">
        <v>8149</v>
      </c>
      <c r="D3558" s="84" t="s">
        <v>8221</v>
      </c>
      <c r="E3558" s="84" t="s">
        <v>298</v>
      </c>
      <c r="F3558" s="85">
        <v>1</v>
      </c>
      <c r="G3558" s="86" t="s">
        <v>10103</v>
      </c>
      <c r="H3558" s="86" t="s">
        <v>14</v>
      </c>
      <c r="I3558" s="87">
        <f>VLOOKUP(A3558,'[2]AJUSTE DE VALOR AN_11.5_MED_VIG'!$A$6:$I$6297,9,0)</f>
        <v>0.35972820017428347</v>
      </c>
    </row>
    <row r="3559" s="81" customFormat="1" ht="15" customHeight="1">
      <c r="A3559" s="82">
        <v>90284704</v>
      </c>
      <c r="B3559" s="83">
        <v>20</v>
      </c>
      <c r="C3559" s="84" t="s">
        <v>2467</v>
      </c>
      <c r="D3559" s="84" t="s">
        <v>2468</v>
      </c>
      <c r="E3559" s="84" t="s">
        <v>502</v>
      </c>
      <c r="F3559" s="85">
        <v>1</v>
      </c>
      <c r="G3559" s="86" t="s">
        <v>10036</v>
      </c>
      <c r="H3559" s="86" t="s">
        <v>14</v>
      </c>
      <c r="I3559" s="87">
        <f>VLOOKUP(A3559,'[2]AJUSTE DE VALOR AN_11.5_MED_VIG'!$A$6:$I$6297,9,0)</f>
        <v>5.9915882961607183</v>
      </c>
    </row>
    <row r="3560" s="81" customFormat="1" ht="15" customHeight="1">
      <c r="A3560" s="82">
        <v>92467474</v>
      </c>
      <c r="B3560" s="83">
        <v>20</v>
      </c>
      <c r="C3560" s="84" t="s">
        <v>4330</v>
      </c>
      <c r="D3560" s="84" t="s">
        <v>4330</v>
      </c>
      <c r="E3560" s="84" t="s">
        <v>146</v>
      </c>
      <c r="F3560" s="85">
        <v>1</v>
      </c>
      <c r="G3560" s="86" t="s">
        <v>158</v>
      </c>
      <c r="H3560" s="86" t="s">
        <v>14</v>
      </c>
      <c r="I3560" s="87">
        <f>VLOOKUP(A3560,'[2]AJUSTE DE VALOR AN_11.5_MED_VIG'!$A$6:$I$6297,9,0)</f>
        <v>0.89036645614181309</v>
      </c>
    </row>
    <row r="3561" s="81" customFormat="1" ht="15" customHeight="1">
      <c r="A3561" s="82">
        <v>90819012</v>
      </c>
      <c r="B3561" s="83">
        <v>20</v>
      </c>
      <c r="C3561" s="84" t="s">
        <v>1759</v>
      </c>
      <c r="D3561" s="84" t="s">
        <v>1759</v>
      </c>
      <c r="E3561" s="84" t="s">
        <v>43</v>
      </c>
      <c r="F3561" s="85">
        <v>120</v>
      </c>
      <c r="G3561" s="86" t="s">
        <v>18</v>
      </c>
      <c r="H3561" s="86" t="s">
        <v>19</v>
      </c>
      <c r="I3561" s="87">
        <f>VLOOKUP(A3561,'[2]AJUSTE DE VALOR AN_11.5_MED_VIG'!$A$6:$I$6297,9,0)</f>
        <v>7.8441944356534912e-002</v>
      </c>
    </row>
    <row r="3562" s="81" customFormat="1" ht="15" customHeight="1">
      <c r="A3562" s="82">
        <v>92378811</v>
      </c>
      <c r="B3562" s="83">
        <v>20</v>
      </c>
      <c r="C3562" s="84" t="s">
        <v>191</v>
      </c>
      <c r="D3562" s="84" t="s">
        <v>192</v>
      </c>
      <c r="E3562" s="84" t="s">
        <v>190</v>
      </c>
      <c r="F3562" s="85">
        <v>1</v>
      </c>
      <c r="G3562" s="86" t="s">
        <v>193</v>
      </c>
      <c r="H3562" s="86" t="s">
        <v>14</v>
      </c>
      <c r="I3562" s="87">
        <f>VLOOKUP(A3562,'[2]AJUSTE DE VALOR AN_11.5_MED_VIG'!$A$6:$I$6297,9,0)</f>
        <v>1.9749946845327493</v>
      </c>
    </row>
    <row r="3563" s="81" customFormat="1" ht="15" customHeight="1">
      <c r="A3563" s="82">
        <v>90157990</v>
      </c>
      <c r="B3563" s="83">
        <v>20</v>
      </c>
      <c r="C3563" s="84" t="s">
        <v>8848</v>
      </c>
      <c r="D3563" s="84" t="s">
        <v>8849</v>
      </c>
      <c r="E3563" s="84" t="s">
        <v>229</v>
      </c>
      <c r="F3563" s="85">
        <v>1</v>
      </c>
      <c r="G3563" s="86" t="s">
        <v>10103</v>
      </c>
      <c r="H3563" s="86" t="s">
        <v>14</v>
      </c>
      <c r="I3563" s="87">
        <f>VLOOKUP(A3563,'[2]AJUSTE DE VALOR AN_11.5_MED_VIG'!$A$6:$I$6297,9,0)</f>
        <v>0.98740899159688167</v>
      </c>
    </row>
    <row r="3564" s="81" customFormat="1" ht="15" customHeight="1">
      <c r="A3564" s="82">
        <v>90187733</v>
      </c>
      <c r="B3564" s="83">
        <v>20</v>
      </c>
      <c r="C3564" s="84" t="s">
        <v>8240</v>
      </c>
      <c r="D3564" s="84" t="s">
        <v>8241</v>
      </c>
      <c r="E3564" s="84" t="s">
        <v>146</v>
      </c>
      <c r="F3564" s="85">
        <v>1</v>
      </c>
      <c r="G3564" s="86" t="s">
        <v>10103</v>
      </c>
      <c r="H3564" s="86" t="s">
        <v>14</v>
      </c>
      <c r="I3564" s="87">
        <f>VLOOKUP(A3564,'[2]AJUSTE DE VALOR AN_11.5_MED_VIG'!$A$6:$I$6297,9,0)</f>
        <v>1.4761702538982042</v>
      </c>
    </row>
    <row r="3565" s="81" customFormat="1" ht="15" customHeight="1">
      <c r="A3565" s="82">
        <v>90277171</v>
      </c>
      <c r="B3565" s="83">
        <v>20</v>
      </c>
      <c r="C3565" s="84" t="s">
        <v>5150</v>
      </c>
      <c r="D3565" s="84" t="s">
        <v>5151</v>
      </c>
      <c r="E3565" s="84" t="s">
        <v>1356</v>
      </c>
      <c r="F3565" s="85">
        <v>1</v>
      </c>
      <c r="G3565" s="86" t="s">
        <v>10133</v>
      </c>
      <c r="H3565" s="86" t="s">
        <v>14</v>
      </c>
      <c r="I3565" s="87">
        <f>VLOOKUP(A3565,'[2]AJUSTE DE VALOR AN_11.5_MED_VIG'!$A$6:$I$6297,9,0)</f>
        <v>1.4722880950612722</v>
      </c>
    </row>
    <row r="3566" s="81" customFormat="1" ht="15" customHeight="1">
      <c r="A3566" s="82">
        <v>90173295</v>
      </c>
      <c r="B3566" s="83">
        <v>20</v>
      </c>
      <c r="C3566" s="84" t="s">
        <v>5098</v>
      </c>
      <c r="D3566" s="84" t="s">
        <v>5098</v>
      </c>
      <c r="E3566" s="84" t="s">
        <v>244</v>
      </c>
      <c r="F3566" s="85">
        <v>1</v>
      </c>
      <c r="G3566" s="86" t="s">
        <v>10103</v>
      </c>
      <c r="H3566" s="86" t="s">
        <v>14</v>
      </c>
      <c r="I3566" s="87">
        <f>VLOOKUP(A3566,'[2]AJUSTE DE VALOR AN_11.5_MED_VIG'!$A$6:$I$6297,9,0)</f>
        <v>0.2174243083876268</v>
      </c>
    </row>
    <row r="3567" s="81" customFormat="1" ht="15" customHeight="1">
      <c r="A3567" s="82">
        <v>90312023</v>
      </c>
      <c r="B3567" s="83">
        <v>20</v>
      </c>
      <c r="C3567" s="84" t="s">
        <v>258</v>
      </c>
      <c r="D3567" s="84" t="s">
        <v>259</v>
      </c>
      <c r="E3567" s="84" t="s">
        <v>260</v>
      </c>
      <c r="F3567" s="85">
        <v>1</v>
      </c>
      <c r="G3567" s="86" t="s">
        <v>18</v>
      </c>
      <c r="H3567" s="86" t="s">
        <v>261</v>
      </c>
      <c r="I3567" s="87">
        <f>VLOOKUP(A3567,'[2]AJUSTE DE VALOR AN_11.5_MED_VIG'!$A$6:$I$6297,9,0)</f>
        <v>1.570393887125749e-002</v>
      </c>
    </row>
    <row r="3568" s="81" customFormat="1" ht="15" customHeight="1">
      <c r="A3568" s="82">
        <v>90270282</v>
      </c>
      <c r="B3568" s="83">
        <v>20</v>
      </c>
      <c r="C3568" s="84" t="s">
        <v>5943</v>
      </c>
      <c r="D3568" s="84" t="s">
        <v>5944</v>
      </c>
      <c r="E3568" s="84" t="s">
        <v>603</v>
      </c>
      <c r="F3568" s="85">
        <v>400</v>
      </c>
      <c r="G3568" s="86" t="s">
        <v>10116</v>
      </c>
      <c r="H3568" s="86" t="s">
        <v>19</v>
      </c>
      <c r="I3568" s="87">
        <f>VLOOKUP(A3568,'[2]AJUSTE DE VALOR AN_11.5_MED_VIG'!$A$6:$I$6297,9,0)</f>
        <v>1.3198068901627049e-002</v>
      </c>
    </row>
    <row r="3569" s="81" customFormat="1" ht="15" customHeight="1">
      <c r="A3569" s="82">
        <v>90258967</v>
      </c>
      <c r="B3569" s="83">
        <v>20</v>
      </c>
      <c r="C3569" s="84" t="s">
        <v>6482</v>
      </c>
      <c r="D3569" s="84" t="s">
        <v>6483</v>
      </c>
      <c r="E3569" s="84" t="s">
        <v>146</v>
      </c>
      <c r="F3569" s="85">
        <v>1</v>
      </c>
      <c r="G3569" s="86" t="s">
        <v>10152</v>
      </c>
      <c r="H3569" s="86" t="s">
        <v>14</v>
      </c>
      <c r="I3569" s="87">
        <f>VLOOKUP(A3569,'[2]AJUSTE DE VALOR AN_11.5_MED_VIG'!$A$6:$I$6297,9,0)</f>
        <v>1.4558385132076896</v>
      </c>
    </row>
    <row r="3570" s="81" customFormat="1" ht="15" customHeight="1">
      <c r="A3570" s="82">
        <v>90126998</v>
      </c>
      <c r="B3570" s="83">
        <v>20</v>
      </c>
      <c r="C3570" s="84" t="s">
        <v>1306</v>
      </c>
      <c r="D3570" s="84" t="s">
        <v>1306</v>
      </c>
      <c r="E3570" s="84" t="s">
        <v>21</v>
      </c>
      <c r="F3570" s="85">
        <v>1</v>
      </c>
      <c r="G3570" s="86" t="s">
        <v>10103</v>
      </c>
      <c r="H3570" s="86" t="s">
        <v>14</v>
      </c>
      <c r="I3570" s="87">
        <f>VLOOKUP(A3570,'[2]AJUSTE DE VALOR AN_11.5_MED_VIG'!$A$6:$I$6297,9,0)</f>
        <v>0.69592555247635157</v>
      </c>
    </row>
    <row r="3571" s="81" customFormat="1" ht="15" customHeight="1">
      <c r="A3571" s="82">
        <v>90224183</v>
      </c>
      <c r="B3571" s="83">
        <v>20</v>
      </c>
      <c r="C3571" s="84" t="s">
        <v>2977</v>
      </c>
      <c r="D3571" s="84" t="s">
        <v>2984</v>
      </c>
      <c r="E3571" s="84" t="s">
        <v>26</v>
      </c>
      <c r="F3571" s="85">
        <v>1</v>
      </c>
      <c r="G3571" s="86" t="s">
        <v>10103</v>
      </c>
      <c r="H3571" s="86" t="s">
        <v>14</v>
      </c>
      <c r="I3571" s="87">
        <f>VLOOKUP(A3571,'[2]AJUSTE DE VALOR AN_11.5_MED_VIG'!$A$6:$I$6297,9,0)</f>
        <v>5.7569045834786872</v>
      </c>
    </row>
    <row r="3572" s="81" customFormat="1" ht="15" customHeight="1">
      <c r="A3572" s="82">
        <v>92393977</v>
      </c>
      <c r="B3572" s="83">
        <v>20</v>
      </c>
      <c r="C3572" s="84" t="s">
        <v>1582</v>
      </c>
      <c r="D3572" s="84" t="s">
        <v>1582</v>
      </c>
      <c r="E3572" s="84" t="s">
        <v>24</v>
      </c>
      <c r="F3572" s="85">
        <v>1</v>
      </c>
      <c r="G3572" s="86" t="s">
        <v>10103</v>
      </c>
      <c r="H3572" s="86" t="s">
        <v>14</v>
      </c>
      <c r="I3572" s="87">
        <f>VLOOKUP(A3572,'[2]AJUSTE DE VALOR AN_11.5_MED_VIG'!$A$6:$I$6297,9,0)</f>
        <v>1.5581480373982013</v>
      </c>
    </row>
    <row r="3573" s="81" customFormat="1" ht="15" customHeight="1">
      <c r="A3573" s="82">
        <v>90269543</v>
      </c>
      <c r="B3573" s="83">
        <v>20</v>
      </c>
      <c r="C3573" s="84" t="s">
        <v>8110</v>
      </c>
      <c r="D3573" s="84" t="s">
        <v>8116</v>
      </c>
      <c r="E3573" s="84" t="s">
        <v>29</v>
      </c>
      <c r="F3573" s="85">
        <v>1</v>
      </c>
      <c r="G3573" s="86" t="s">
        <v>10103</v>
      </c>
      <c r="H3573" s="86" t="s">
        <v>14</v>
      </c>
      <c r="I3573" s="87">
        <f>VLOOKUP(A3573,'[2]AJUSTE DE VALOR AN_11.5_MED_VIG'!$A$6:$I$6297,9,0)</f>
        <v>2.1416325452058</v>
      </c>
    </row>
    <row r="3574" s="81" customFormat="1" ht="15" customHeight="1">
      <c r="A3574" s="82">
        <v>90309693</v>
      </c>
      <c r="B3574" s="83">
        <v>20</v>
      </c>
      <c r="C3574" s="84" t="s">
        <v>7106</v>
      </c>
      <c r="D3574" s="84" t="s">
        <v>7106</v>
      </c>
      <c r="E3574" s="84" t="s">
        <v>244</v>
      </c>
      <c r="F3574" s="85">
        <v>1</v>
      </c>
      <c r="G3574" s="86" t="s">
        <v>10103</v>
      </c>
      <c r="H3574" s="86" t="s">
        <v>14</v>
      </c>
      <c r="I3574" s="87">
        <f>VLOOKUP(A3574,'[2]AJUSTE DE VALOR AN_11.5_MED_VIG'!$A$6:$I$6297,9,0)</f>
        <v>1.2235713256962253</v>
      </c>
    </row>
    <row r="3575" s="81" customFormat="1" ht="15" customHeight="1">
      <c r="A3575" s="82">
        <v>90259564</v>
      </c>
      <c r="B3575" s="83">
        <v>20</v>
      </c>
      <c r="C3575" s="84" t="s">
        <v>5956</v>
      </c>
      <c r="D3575" s="84" t="s">
        <v>5957</v>
      </c>
      <c r="E3575" s="84" t="s">
        <v>244</v>
      </c>
      <c r="F3575" s="85">
        <v>1</v>
      </c>
      <c r="G3575" s="86" t="s">
        <v>64</v>
      </c>
      <c r="H3575" s="86" t="s">
        <v>14</v>
      </c>
      <c r="I3575" s="87">
        <f>VLOOKUP(A3575,'[2]AJUSTE DE VALOR AN_11.5_MED_VIG'!$A$6:$I$6297,9,0)</f>
        <v>0.5339889577488246</v>
      </c>
    </row>
    <row r="3576" s="81" customFormat="1" ht="15" customHeight="1">
      <c r="A3576" s="82">
        <v>92436153</v>
      </c>
      <c r="B3576" s="83">
        <v>20</v>
      </c>
      <c r="C3576" s="84" t="s">
        <v>4368</v>
      </c>
      <c r="D3576" s="84" t="s">
        <v>4369</v>
      </c>
      <c r="E3576" s="84" t="s">
        <v>157</v>
      </c>
      <c r="F3576" s="85">
        <v>1</v>
      </c>
      <c r="G3576" s="86" t="s">
        <v>64</v>
      </c>
      <c r="H3576" s="86" t="s">
        <v>14</v>
      </c>
      <c r="I3576" s="87">
        <f>VLOOKUP(A3576,'[2]AJUSTE DE VALOR AN_11.5_MED_VIG'!$A$6:$I$6297,9,0)</f>
        <v>1.8844726645508989</v>
      </c>
    </row>
    <row r="3577" s="81" customFormat="1" ht="15" customHeight="1">
      <c r="A3577" s="82">
        <v>90162374</v>
      </c>
      <c r="B3577" s="83">
        <v>20</v>
      </c>
      <c r="C3577" s="84" t="s">
        <v>8188</v>
      </c>
      <c r="D3577" s="84" t="s">
        <v>8191</v>
      </c>
      <c r="E3577" s="84" t="s">
        <v>2759</v>
      </c>
      <c r="F3577" s="85">
        <v>1</v>
      </c>
      <c r="G3577" s="86" t="s">
        <v>10103</v>
      </c>
      <c r="H3577" s="86" t="s">
        <v>14</v>
      </c>
      <c r="I3577" s="87">
        <f>VLOOKUP(A3577,'[2]AJUSTE DE VALOR AN_11.5_MED_VIG'!$A$6:$I$6297,9,0)</f>
        <v>0.5649997454653124</v>
      </c>
    </row>
    <row r="3578" s="81" customFormat="1" ht="15" customHeight="1">
      <c r="A3578" s="82">
        <v>92379249</v>
      </c>
      <c r="B3578" s="83">
        <v>20</v>
      </c>
      <c r="C3578" s="84" t="s">
        <v>4330</v>
      </c>
      <c r="D3578" s="84" t="s">
        <v>4330</v>
      </c>
      <c r="E3578" s="84" t="s">
        <v>24</v>
      </c>
      <c r="F3578" s="85">
        <v>1</v>
      </c>
      <c r="G3578" s="86" t="s">
        <v>10103</v>
      </c>
      <c r="H3578" s="86" t="s">
        <v>14</v>
      </c>
      <c r="I3578" s="87">
        <f>VLOOKUP(A3578,'[2]AJUSTE DE VALOR AN_11.5_MED_VIG'!$A$6:$I$6297,9,0)</f>
        <v>0.76964919593333458</v>
      </c>
    </row>
    <row r="3579" s="81" customFormat="1" ht="15" customHeight="1">
      <c r="A3579" s="82">
        <v>90179676</v>
      </c>
      <c r="B3579" s="83">
        <v>20</v>
      </c>
      <c r="C3579" s="84" t="s">
        <v>4539</v>
      </c>
      <c r="D3579" s="84" t="s">
        <v>4540</v>
      </c>
      <c r="E3579" s="84" t="s">
        <v>24</v>
      </c>
      <c r="F3579" s="85">
        <v>1</v>
      </c>
      <c r="G3579" s="86" t="s">
        <v>10103</v>
      </c>
      <c r="H3579" s="86" t="s">
        <v>14</v>
      </c>
      <c r="I3579" s="87">
        <f>VLOOKUP(A3579,'[2]AJUSTE DE VALOR AN_11.5_MED_VIG'!$A$6:$I$6297,9,0)</f>
        <v>0.36763598818375998</v>
      </c>
    </row>
    <row r="3580" s="81" customFormat="1" ht="15" customHeight="1">
      <c r="A3580" s="82">
        <v>90162536</v>
      </c>
      <c r="B3580" s="83">
        <v>20</v>
      </c>
      <c r="C3580" s="84" t="s">
        <v>7221</v>
      </c>
      <c r="D3580" s="84" t="s">
        <v>7223</v>
      </c>
      <c r="E3580" s="84" t="s">
        <v>2759</v>
      </c>
      <c r="F3580" s="85">
        <v>1</v>
      </c>
      <c r="G3580" s="86" t="s">
        <v>10103</v>
      </c>
      <c r="H3580" s="86" t="s">
        <v>14</v>
      </c>
      <c r="I3580" s="87">
        <f>VLOOKUP(A3580,'[2]AJUSTE DE VALOR AN_11.5_MED_VIG'!$A$6:$I$6297,9,0)</f>
        <v>0.45636186124749856</v>
      </c>
    </row>
    <row r="3581" s="81" customFormat="1" ht="15" customHeight="1">
      <c r="A3581" s="82">
        <v>90257847</v>
      </c>
      <c r="B3581" s="83">
        <v>20</v>
      </c>
      <c r="C3581" s="84" t="s">
        <v>4816</v>
      </c>
      <c r="D3581" s="84" t="s">
        <v>4816</v>
      </c>
      <c r="E3581" s="84" t="s">
        <v>59</v>
      </c>
      <c r="F3581" s="85">
        <v>1</v>
      </c>
      <c r="G3581" s="86" t="s">
        <v>10103</v>
      </c>
      <c r="H3581" s="86" t="s">
        <v>14</v>
      </c>
      <c r="I3581" s="87">
        <f>VLOOKUP(A3581,'[2]AJUSTE DE VALOR AN_11.5_MED_VIG'!$A$6:$I$6297,9,0)</f>
        <v>0.36670455898948978</v>
      </c>
    </row>
    <row r="3582" s="81" customFormat="1" ht="15" customHeight="1">
      <c r="A3582" s="82">
        <v>92467857</v>
      </c>
      <c r="B3582" s="83">
        <v>20</v>
      </c>
      <c r="C3582" s="84" t="s">
        <v>6572</v>
      </c>
      <c r="D3582" s="84" t="s">
        <v>6572</v>
      </c>
      <c r="E3582" s="84" t="s">
        <v>590</v>
      </c>
      <c r="F3582" s="85">
        <v>1</v>
      </c>
      <c r="G3582" s="86" t="s">
        <v>10103</v>
      </c>
      <c r="H3582" s="86" t="s">
        <v>14</v>
      </c>
      <c r="I3582" s="87">
        <f>VLOOKUP(A3582,'[2]AJUSTE DE VALOR AN_11.5_MED_VIG'!$A$6:$I$6297,9,0)</f>
        <v>8.4301120140299641</v>
      </c>
    </row>
    <row r="3583" s="81" customFormat="1" ht="15" customHeight="1">
      <c r="A3583" s="85">
        <v>90277910</v>
      </c>
      <c r="B3583" s="83">
        <v>20</v>
      </c>
      <c r="C3583" s="84" t="s">
        <v>9745</v>
      </c>
      <c r="D3583" s="84" t="s">
        <v>9745</v>
      </c>
      <c r="E3583" s="84" t="s">
        <v>244</v>
      </c>
      <c r="F3583" s="85">
        <v>1</v>
      </c>
      <c r="G3583" s="86" t="s">
        <v>10103</v>
      </c>
      <c r="H3583" s="86" t="s">
        <v>14</v>
      </c>
      <c r="I3583" s="87">
        <f>VLOOKUP(A3583,'[2]AJUSTE DE VALOR AN_11.5_MED_VIG'!$A$6:$I$6297,9,0)</f>
        <v>0.43141808198088338</v>
      </c>
    </row>
    <row r="3584" s="81" customFormat="1" ht="15" customHeight="1">
      <c r="A3584" s="82">
        <v>90284453</v>
      </c>
      <c r="B3584" s="83">
        <v>20</v>
      </c>
      <c r="C3584" s="84" t="s">
        <v>2398</v>
      </c>
      <c r="D3584" s="84" t="s">
        <v>2399</v>
      </c>
      <c r="E3584" s="84" t="s">
        <v>603</v>
      </c>
      <c r="F3584" s="85">
        <v>1</v>
      </c>
      <c r="G3584" s="86" t="s">
        <v>10103</v>
      </c>
      <c r="H3584" s="86" t="s">
        <v>14</v>
      </c>
      <c r="I3584" s="87">
        <f>VLOOKUP(A3584,'[2]AJUSTE DE VALOR AN_11.5_MED_VIG'!$A$6:$I$6297,9,0)</f>
        <v>0.59897379776812898</v>
      </c>
    </row>
    <row r="3585" s="81" customFormat="1" ht="15" customHeight="1">
      <c r="A3585" s="82">
        <v>90155890</v>
      </c>
      <c r="B3585" s="83">
        <v>20</v>
      </c>
      <c r="C3585" s="84" t="s">
        <v>4699</v>
      </c>
      <c r="D3585" s="84" t="s">
        <v>4702</v>
      </c>
      <c r="E3585" s="84" t="s">
        <v>36</v>
      </c>
      <c r="F3585" s="85">
        <v>1</v>
      </c>
      <c r="G3585" s="86" t="s">
        <v>10103</v>
      </c>
      <c r="H3585" s="86" t="s">
        <v>14</v>
      </c>
      <c r="I3585" s="87">
        <f>VLOOKUP(A3585,'[2]AJUSTE DE VALOR AN_11.5_MED_VIG'!$A$6:$I$6297,9,0)</f>
        <v>1.1170051904324563</v>
      </c>
    </row>
    <row r="3586" s="81" customFormat="1" ht="15" customHeight="1">
      <c r="A3586" s="82">
        <v>90264916</v>
      </c>
      <c r="B3586" s="83">
        <v>20</v>
      </c>
      <c r="C3586" s="84" t="s">
        <v>2373</v>
      </c>
      <c r="D3586" s="84" t="s">
        <v>2378</v>
      </c>
      <c r="E3586" s="84" t="s">
        <v>39</v>
      </c>
      <c r="F3586" s="85">
        <v>1</v>
      </c>
      <c r="G3586" s="86" t="s">
        <v>10103</v>
      </c>
      <c r="H3586" s="86" t="s">
        <v>14</v>
      </c>
      <c r="I3586" s="87">
        <f>VLOOKUP(A3586,'[2]AJUSTE DE VALOR AN_11.5_MED_VIG'!$A$6:$I$6297,9,0)</f>
        <v>0.41812637605933756</v>
      </c>
    </row>
    <row r="3587" s="81" customFormat="1" ht="15" customHeight="1">
      <c r="A3587" s="82">
        <v>92457436</v>
      </c>
      <c r="B3587" s="83">
        <v>20</v>
      </c>
      <c r="C3587" s="84" t="s">
        <v>4059</v>
      </c>
      <c r="D3587" s="84" t="s">
        <v>4060</v>
      </c>
      <c r="E3587" s="84" t="s">
        <v>134</v>
      </c>
      <c r="F3587" s="85">
        <v>30</v>
      </c>
      <c r="G3587" s="86" t="s">
        <v>10077</v>
      </c>
      <c r="H3587" s="86" t="s">
        <v>19</v>
      </c>
      <c r="I3587" s="87">
        <f>VLOOKUP(A3587,'[2]AJUSTE DE VALOR AN_11.5_MED_VIG'!$A$6:$I$6297,9,0)</f>
        <v>1.6691262956914417</v>
      </c>
    </row>
    <row r="3588" s="81" customFormat="1" ht="15" customHeight="1">
      <c r="A3588" s="82">
        <v>90309774</v>
      </c>
      <c r="B3588" s="83">
        <v>20</v>
      </c>
      <c r="C3588" s="84" t="s">
        <v>8206</v>
      </c>
      <c r="D3588" s="84" t="s">
        <v>8206</v>
      </c>
      <c r="E3588" s="84" t="s">
        <v>1557</v>
      </c>
      <c r="F3588" s="85">
        <v>300</v>
      </c>
      <c r="G3588" s="86" t="s">
        <v>10116</v>
      </c>
      <c r="H3588" s="86" t="s">
        <v>19</v>
      </c>
      <c r="I3588" s="87">
        <f>VLOOKUP(A3588,'[2]AJUSTE DE VALOR AN_11.5_MED_VIG'!$A$6:$I$6297,9,0)</f>
        <v>3.2369369847185497e-002</v>
      </c>
    </row>
    <row r="3589" s="81" customFormat="1" ht="15" customHeight="1">
      <c r="A3589" s="82">
        <v>92455301</v>
      </c>
      <c r="B3589" s="83">
        <v>20</v>
      </c>
      <c r="C3589" s="84" t="s">
        <v>8412</v>
      </c>
      <c r="D3589" s="84" t="s">
        <v>8413</v>
      </c>
      <c r="E3589" s="84" t="s">
        <v>455</v>
      </c>
      <c r="F3589" s="85">
        <v>1</v>
      </c>
      <c r="G3589" s="86" t="s">
        <v>10103</v>
      </c>
      <c r="H3589" s="86" t="s">
        <v>14</v>
      </c>
      <c r="I3589" s="87">
        <f>VLOOKUP(A3589,'[2]AJUSTE DE VALOR AN_11.5_MED_VIG'!$A$6:$I$6297,9,0)</f>
        <v>1.0389549739024286</v>
      </c>
    </row>
    <row r="3590" s="81" customFormat="1" ht="15" customHeight="1">
      <c r="A3590" s="82">
        <v>90307224</v>
      </c>
      <c r="B3590" s="83">
        <v>20</v>
      </c>
      <c r="C3590" s="84" t="s">
        <v>4454</v>
      </c>
      <c r="D3590" s="84" t="s">
        <v>4454</v>
      </c>
      <c r="E3590" s="84" t="s">
        <v>31</v>
      </c>
      <c r="F3590" s="85">
        <v>1</v>
      </c>
      <c r="G3590" s="86" t="s">
        <v>10103</v>
      </c>
      <c r="H3590" s="86" t="s">
        <v>14</v>
      </c>
      <c r="I3590" s="87">
        <f>VLOOKUP(A3590,'[2]AJUSTE DE VALOR AN_11.5_MED_VIG'!$A$6:$I$6297,9,0)</f>
        <v>0.37688289891148441</v>
      </c>
    </row>
    <row r="3591" s="81" customFormat="1" ht="15" customHeight="1">
      <c r="A3591" s="82">
        <v>92261914</v>
      </c>
      <c r="B3591" s="83">
        <v>20</v>
      </c>
      <c r="C3591" s="84" t="s">
        <v>5163</v>
      </c>
      <c r="D3591" s="84" t="s">
        <v>5164</v>
      </c>
      <c r="E3591" s="84" t="s">
        <v>43</v>
      </c>
      <c r="F3591" s="85">
        <v>1</v>
      </c>
      <c r="G3591" s="86" t="s">
        <v>158</v>
      </c>
      <c r="H3591" s="86" t="s">
        <v>14</v>
      </c>
      <c r="I3591" s="87">
        <f>VLOOKUP(A3591,'[2]AJUSTE DE VALOR AN_11.5_MED_VIG'!$A$6:$I$6297,9,0)</f>
        <v>0.59039031258636976</v>
      </c>
    </row>
    <row r="3592" s="81" customFormat="1" ht="15" customHeight="1">
      <c r="A3592" s="82">
        <v>92466966</v>
      </c>
      <c r="B3592" s="83">
        <v>20</v>
      </c>
      <c r="C3592" s="84" t="s">
        <v>15</v>
      </c>
      <c r="D3592" s="84" t="s">
        <v>20</v>
      </c>
      <c r="E3592" s="84" t="s">
        <v>21</v>
      </c>
      <c r="F3592" s="85">
        <v>120</v>
      </c>
      <c r="G3592" s="86" t="s">
        <v>18</v>
      </c>
      <c r="H3592" s="86" t="s">
        <v>19</v>
      </c>
      <c r="I3592" s="87">
        <f>VLOOKUP(A3592,'[2]AJUSTE DE VALOR AN_11.5_MED_VIG'!$A$6:$I$6297,9,0)</f>
        <v>0.19420435347833026</v>
      </c>
    </row>
    <row r="3593" s="81" customFormat="1" ht="15" customHeight="1">
      <c r="A3593" s="82">
        <v>92433359</v>
      </c>
      <c r="B3593" s="83">
        <v>20</v>
      </c>
      <c r="C3593" s="84" t="s">
        <v>1306</v>
      </c>
      <c r="D3593" s="84" t="s">
        <v>1307</v>
      </c>
      <c r="E3593" s="84" t="s">
        <v>50</v>
      </c>
      <c r="F3593" s="85">
        <v>1</v>
      </c>
      <c r="G3593" s="86" t="s">
        <v>10103</v>
      </c>
      <c r="H3593" s="86" t="s">
        <v>14</v>
      </c>
      <c r="I3593" s="87">
        <f>VLOOKUP(A3593,'[2]AJUSTE DE VALOR AN_11.5_MED_VIG'!$A$6:$I$6297,9,0)</f>
        <v>1.0992757209880244</v>
      </c>
    </row>
    <row r="3594" s="81" customFormat="1" ht="15" customHeight="1">
      <c r="A3594" s="82">
        <v>90216318</v>
      </c>
      <c r="B3594" s="83">
        <v>20</v>
      </c>
      <c r="C3594" s="84" t="s">
        <v>4295</v>
      </c>
      <c r="D3594" s="84" t="s">
        <v>4296</v>
      </c>
      <c r="E3594" s="84" t="s">
        <v>2824</v>
      </c>
      <c r="F3594" s="85">
        <v>1</v>
      </c>
      <c r="G3594" s="86" t="s">
        <v>10103</v>
      </c>
      <c r="H3594" s="86" t="s">
        <v>14</v>
      </c>
      <c r="I3594" s="87">
        <f>VLOOKUP(A3594,'[2]AJUSTE DE VALOR AN_11.5_MED_VIG'!$A$6:$I$6297,9,0)</f>
        <v>0.47111816613772473</v>
      </c>
    </row>
    <row r="3595" s="81" customFormat="1" ht="15" customHeight="1">
      <c r="A3595" s="82">
        <v>90234596</v>
      </c>
      <c r="B3595" s="83">
        <v>20</v>
      </c>
      <c r="C3595" s="84" t="s">
        <v>1552</v>
      </c>
      <c r="D3595" s="84" t="s">
        <v>1565</v>
      </c>
      <c r="E3595" s="84" t="s">
        <v>169</v>
      </c>
      <c r="F3595" s="85">
        <v>1</v>
      </c>
      <c r="G3595" s="86" t="s">
        <v>10103</v>
      </c>
      <c r="H3595" s="86" t="s">
        <v>14</v>
      </c>
      <c r="I3595" s="87">
        <f>VLOOKUP(A3595,'[2]AJUSTE DE VALOR AN_11.5_MED_VIG'!$A$6:$I$6297,9,0)</f>
        <v>1.1758102811034878</v>
      </c>
    </row>
    <row r="3596" s="81" customFormat="1" ht="15" customHeight="1">
      <c r="A3596" s="82">
        <v>92431275</v>
      </c>
      <c r="B3596" s="83">
        <v>20</v>
      </c>
      <c r="C3596" s="84" t="s">
        <v>9601</v>
      </c>
      <c r="D3596" s="84" t="s">
        <v>9601</v>
      </c>
      <c r="E3596" s="84" t="s">
        <v>150</v>
      </c>
      <c r="F3596" s="85">
        <v>100</v>
      </c>
      <c r="G3596" s="86" t="s">
        <v>10116</v>
      </c>
      <c r="H3596" s="86" t="s">
        <v>19</v>
      </c>
      <c r="I3596" s="87">
        <f>VLOOKUP(A3596,'[2]AJUSTE DE VALOR AN_11.5_MED_VIG'!$A$6:$I$6297,9,0)</f>
        <v>0.14133642459498635</v>
      </c>
    </row>
    <row r="3597" s="81" customFormat="1" ht="15" customHeight="1">
      <c r="A3597" s="82">
        <v>90296125</v>
      </c>
      <c r="B3597" s="83">
        <v>20</v>
      </c>
      <c r="C3597" s="84" t="s">
        <v>2896</v>
      </c>
      <c r="D3597" s="84" t="s">
        <v>2897</v>
      </c>
      <c r="E3597" s="84" t="s">
        <v>603</v>
      </c>
      <c r="F3597" s="85">
        <v>1</v>
      </c>
      <c r="G3597" s="86" t="s">
        <v>64</v>
      </c>
      <c r="H3597" s="86" t="s">
        <v>14</v>
      </c>
      <c r="I3597" s="87">
        <f>VLOOKUP(A3597,'[2]AJUSTE DE VALOR AN_11.5_MED_VIG'!$A$6:$I$6297,9,0)</f>
        <v>2.3241829529461087</v>
      </c>
    </row>
    <row r="3598" s="81" customFormat="1" ht="15" customHeight="1">
      <c r="A3598" s="82">
        <v>90638042</v>
      </c>
      <c r="B3598" s="83">
        <v>20</v>
      </c>
      <c r="C3598" s="84" t="s">
        <v>9058</v>
      </c>
      <c r="D3598" s="84" t="s">
        <v>9059</v>
      </c>
      <c r="E3598" s="84" t="s">
        <v>720</v>
      </c>
      <c r="F3598" s="85">
        <v>1</v>
      </c>
      <c r="G3598" s="86" t="s">
        <v>10103</v>
      </c>
      <c r="H3598" s="86" t="s">
        <v>14</v>
      </c>
      <c r="I3598" s="87">
        <f>VLOOKUP(A3598,'[2]AJUSTE DE VALOR AN_11.5_MED_VIG'!$A$6:$I$6297,9,0)</f>
        <v>0.63654170557563272</v>
      </c>
    </row>
    <row r="3599" s="81" customFormat="1" ht="15" customHeight="1">
      <c r="A3599" s="82">
        <v>90216369</v>
      </c>
      <c r="B3599" s="83">
        <v>20</v>
      </c>
      <c r="C3599" s="84" t="s">
        <v>3069</v>
      </c>
      <c r="D3599" s="84" t="s">
        <v>3071</v>
      </c>
      <c r="E3599" s="84" t="s">
        <v>78</v>
      </c>
      <c r="F3599" s="85">
        <v>1</v>
      </c>
      <c r="G3599" s="86" t="s">
        <v>10103</v>
      </c>
      <c r="H3599" s="86" t="s">
        <v>14</v>
      </c>
      <c r="I3599" s="87">
        <f>VLOOKUP(A3599,'[2]AJUSTE DE VALOR AN_11.5_MED_VIG'!$A$6:$I$6297,9,0)</f>
        <v>1.0821694697257465</v>
      </c>
    </row>
    <row r="3600" s="81" customFormat="1" ht="15" customHeight="1">
      <c r="A3600" s="82">
        <v>90189639</v>
      </c>
      <c r="B3600" s="83">
        <v>20</v>
      </c>
      <c r="C3600" s="84" t="s">
        <v>3525</v>
      </c>
      <c r="D3600" s="84" t="s">
        <v>3526</v>
      </c>
      <c r="E3600" s="84" t="s">
        <v>146</v>
      </c>
      <c r="F3600" s="85">
        <v>1</v>
      </c>
      <c r="G3600" s="86" t="s">
        <v>436</v>
      </c>
      <c r="H3600" s="86" t="s">
        <v>14</v>
      </c>
      <c r="I3600" s="87">
        <f>VLOOKUP(A3600,'[2]AJUSTE DE VALOR AN_11.5_MED_VIG'!$A$6:$I$6297,9,0)</f>
        <v>8.0994939261191394</v>
      </c>
    </row>
    <row r="3601" s="81" customFormat="1" ht="15" customHeight="1">
      <c r="A3601" s="82">
        <v>90225228</v>
      </c>
      <c r="B3601" s="83">
        <v>20</v>
      </c>
      <c r="C3601" s="84" t="s">
        <v>5426</v>
      </c>
      <c r="D3601" s="84" t="s">
        <v>5426</v>
      </c>
      <c r="E3601" s="84" t="s">
        <v>26</v>
      </c>
      <c r="F3601" s="85">
        <v>120</v>
      </c>
      <c r="G3601" s="86" t="s">
        <v>18</v>
      </c>
      <c r="H3601" s="86" t="s">
        <v>19</v>
      </c>
      <c r="I3601" s="87">
        <f>VLOOKUP(A3601,'[2]AJUSTE DE VALOR AN_11.5_MED_VIG'!$A$6:$I$6297,9,0)</f>
        <v>0.14562668269803311</v>
      </c>
    </row>
    <row r="3602" s="81" customFormat="1" ht="15" customHeight="1">
      <c r="A3602" s="82">
        <v>90237404</v>
      </c>
      <c r="B3602" s="83">
        <v>20</v>
      </c>
      <c r="C3602" s="84" t="s">
        <v>7830</v>
      </c>
      <c r="D3602" s="84" t="s">
        <v>7830</v>
      </c>
      <c r="E3602" s="84" t="s">
        <v>29</v>
      </c>
      <c r="F3602" s="85">
        <v>1</v>
      </c>
      <c r="G3602" s="86" t="s">
        <v>436</v>
      </c>
      <c r="H3602" s="86" t="s">
        <v>14</v>
      </c>
      <c r="I3602" s="87">
        <f>VLOOKUP(A3602,'[2]AJUSTE DE VALOR AN_11.5_MED_VIG'!$A$6:$I$6297,9,0)</f>
        <v>5.3700783284094422</v>
      </c>
    </row>
    <row r="3603" s="81" customFormat="1" ht="15" customHeight="1">
      <c r="A3603" s="82">
        <v>92409725</v>
      </c>
      <c r="B3603" s="83">
        <v>20</v>
      </c>
      <c r="C3603" s="84" t="s">
        <v>6868</v>
      </c>
      <c r="D3603" s="84" t="s">
        <v>6868</v>
      </c>
      <c r="E3603" s="84" t="s">
        <v>17</v>
      </c>
      <c r="F3603" s="85">
        <v>1</v>
      </c>
      <c r="G3603" s="86" t="s">
        <v>10103</v>
      </c>
      <c r="H3603" s="86" t="s">
        <v>14</v>
      </c>
      <c r="I3603" s="87">
        <f>VLOOKUP(A3603,'[2]AJUSTE DE VALOR AN_11.5_MED_VIG'!$A$6:$I$6297,9,0)</f>
        <v>0.42367426729202862</v>
      </c>
    </row>
    <row r="3604" s="81" customFormat="1" ht="15" customHeight="1">
      <c r="A3604" s="82">
        <v>92267580</v>
      </c>
      <c r="B3604" s="83">
        <v>20</v>
      </c>
      <c r="C3604" s="84" t="s">
        <v>5677</v>
      </c>
      <c r="D3604" s="84" t="s">
        <v>5681</v>
      </c>
      <c r="E3604" s="84" t="s">
        <v>50</v>
      </c>
      <c r="F3604" s="85">
        <v>1</v>
      </c>
      <c r="G3604" s="86" t="s">
        <v>10103</v>
      </c>
      <c r="H3604" s="86" t="s">
        <v>14</v>
      </c>
      <c r="I3604" s="87">
        <f>VLOOKUP(A3604,'[2]AJUSTE DE VALOR AN_11.5_MED_VIG'!$A$6:$I$6297,9,0)</f>
        <v>0.33822510912905923</v>
      </c>
    </row>
    <row r="3605" s="81" customFormat="1" ht="15" customHeight="1">
      <c r="A3605" s="85">
        <v>90090489</v>
      </c>
      <c r="B3605" s="83">
        <v>20</v>
      </c>
      <c r="C3605" s="84" t="s">
        <v>9758</v>
      </c>
      <c r="D3605" s="84" t="s">
        <v>9758</v>
      </c>
      <c r="E3605" s="84" t="s">
        <v>500</v>
      </c>
      <c r="F3605" s="85">
        <v>500</v>
      </c>
      <c r="G3605" s="86" t="s">
        <v>10077</v>
      </c>
      <c r="H3605" s="86" t="s">
        <v>19</v>
      </c>
      <c r="I3605" s="87">
        <f>VLOOKUP(A3605,'[2]AJUSTE DE VALOR AN_11.5_MED_VIG'!$A$6:$I$6297,9,0)</f>
        <v>6.2815755485029962e-002</v>
      </c>
    </row>
    <row r="3606" s="81" customFormat="1" ht="15" customHeight="1">
      <c r="A3606" s="82">
        <v>92045014</v>
      </c>
      <c r="B3606" s="83">
        <v>20</v>
      </c>
      <c r="C3606" s="84" t="s">
        <v>6814</v>
      </c>
      <c r="D3606" s="84" t="s">
        <v>6815</v>
      </c>
      <c r="E3606" s="84" t="s">
        <v>43</v>
      </c>
      <c r="F3606" s="85">
        <v>120</v>
      </c>
      <c r="G3606" s="86" t="s">
        <v>18</v>
      </c>
      <c r="H3606" s="86" t="s">
        <v>19</v>
      </c>
      <c r="I3606" s="87">
        <f>VLOOKUP(A3606,'[2]AJUSTE DE VALOR AN_11.5_MED_VIG'!$A$6:$I$6297,9,0)</f>
        <v>0.12573260702009609</v>
      </c>
    </row>
    <row r="3607" s="81" customFormat="1" ht="15" customHeight="1">
      <c r="A3607" s="82">
        <v>92467121</v>
      </c>
      <c r="B3607" s="83">
        <v>20</v>
      </c>
      <c r="C3607" s="84" t="s">
        <v>266</v>
      </c>
      <c r="D3607" s="84" t="s">
        <v>266</v>
      </c>
      <c r="E3607" s="84" t="s">
        <v>17</v>
      </c>
      <c r="F3607" s="85">
        <v>1</v>
      </c>
      <c r="G3607" s="86" t="s">
        <v>10103</v>
      </c>
      <c r="H3607" s="86" t="s">
        <v>14</v>
      </c>
      <c r="I3607" s="87">
        <f>VLOOKUP(A3607,'[2]AJUSTE DE VALOR AN_11.5_MED_VIG'!$A$6:$I$6297,9,0)</f>
        <v>0.23406022505162305</v>
      </c>
    </row>
    <row r="3608" s="81" customFormat="1" ht="15" customHeight="1">
      <c r="A3608" s="82">
        <v>90121023</v>
      </c>
      <c r="B3608" s="83">
        <v>20</v>
      </c>
      <c r="C3608" s="84" t="s">
        <v>5823</v>
      </c>
      <c r="D3608" s="84" t="s">
        <v>5824</v>
      </c>
      <c r="E3608" s="84" t="s">
        <v>502</v>
      </c>
      <c r="F3608" s="85">
        <v>1</v>
      </c>
      <c r="G3608" s="86" t="s">
        <v>64</v>
      </c>
      <c r="H3608" s="86" t="s">
        <v>14</v>
      </c>
      <c r="I3608" s="87">
        <f>VLOOKUP(A3608,'[2]AJUSTE DE VALOR AN_11.5_MED_VIG'!$A$6:$I$6297,9,0)</f>
        <v>1.2042931082906201</v>
      </c>
    </row>
    <row r="3609" s="81" customFormat="1" ht="15" customHeight="1">
      <c r="A3609" s="82">
        <v>90162102</v>
      </c>
      <c r="B3609" s="83">
        <v>20</v>
      </c>
      <c r="C3609" s="84" t="s">
        <v>6933</v>
      </c>
      <c r="D3609" s="84" t="s">
        <v>6934</v>
      </c>
      <c r="E3609" s="84" t="s">
        <v>90</v>
      </c>
      <c r="F3609" s="85">
        <v>1</v>
      </c>
      <c r="G3609" s="86" t="s">
        <v>10103</v>
      </c>
      <c r="H3609" s="86" t="s">
        <v>14</v>
      </c>
      <c r="I3609" s="87">
        <f>VLOOKUP(A3609,'[2]AJUSTE DE VALOR AN_11.5_MED_VIG'!$A$6:$I$6297,9,0)</f>
        <v>0.38175658477385965</v>
      </c>
    </row>
    <row r="3610" s="81" customFormat="1" ht="15" customHeight="1">
      <c r="A3610" s="82">
        <v>90287657</v>
      </c>
      <c r="B3610" s="83">
        <v>20</v>
      </c>
      <c r="C3610" s="84" t="s">
        <v>8644</v>
      </c>
      <c r="D3610" s="84" t="s">
        <v>8647</v>
      </c>
      <c r="E3610" s="84" t="s">
        <v>603</v>
      </c>
      <c r="F3610" s="85">
        <v>1</v>
      </c>
      <c r="G3610" s="86" t="s">
        <v>10103</v>
      </c>
      <c r="H3610" s="86" t="s">
        <v>14</v>
      </c>
      <c r="I3610" s="87">
        <f>VLOOKUP(A3610,'[2]AJUSTE DE VALOR AN_11.5_MED_VIG'!$A$6:$I$6297,9,0)</f>
        <v>1.4184384200355675</v>
      </c>
    </row>
    <row r="3611" s="81" customFormat="1" ht="15" customHeight="1">
      <c r="A3611" s="82">
        <v>92470009</v>
      </c>
      <c r="B3611" s="83">
        <v>20</v>
      </c>
      <c r="C3611" s="84" t="s">
        <v>1310</v>
      </c>
      <c r="D3611" s="84" t="s">
        <v>1310</v>
      </c>
      <c r="E3611" s="84" t="s">
        <v>134</v>
      </c>
      <c r="F3611" s="85">
        <v>1</v>
      </c>
      <c r="G3611" s="86" t="s">
        <v>10103</v>
      </c>
      <c r="H3611" s="86" t="s">
        <v>14</v>
      </c>
      <c r="I3611" s="87">
        <f>VLOOKUP(A3611,'[2]AJUSTE DE VALOR AN_11.5_MED_VIG'!$A$6:$I$6297,9,0)</f>
        <v>0.4721212127732976</v>
      </c>
    </row>
    <row r="3612" s="81" customFormat="1" ht="15" customHeight="1">
      <c r="A3612" s="82">
        <v>90320034</v>
      </c>
      <c r="B3612" s="83">
        <v>20</v>
      </c>
      <c r="C3612" s="84" t="s">
        <v>2744</v>
      </c>
      <c r="D3612" s="84" t="s">
        <v>2745</v>
      </c>
      <c r="E3612" s="84" t="s">
        <v>134</v>
      </c>
      <c r="F3612" s="85">
        <v>120</v>
      </c>
      <c r="G3612" s="86" t="s">
        <v>18</v>
      </c>
      <c r="H3612" s="86" t="s">
        <v>19</v>
      </c>
      <c r="I3612" s="87">
        <f>VLOOKUP(A3612,'[2]AJUSTE DE VALOR AN_11.5_MED_VIG'!$A$6:$I$6297,9,0)</f>
        <v>0.1727433275838324</v>
      </c>
    </row>
    <row r="3613" s="81" customFormat="1" ht="15" customHeight="1">
      <c r="A3613" s="82">
        <v>92423248</v>
      </c>
      <c r="B3613" s="83">
        <v>20</v>
      </c>
      <c r="C3613" s="84" t="s">
        <v>8762</v>
      </c>
      <c r="D3613" s="84" t="s">
        <v>8763</v>
      </c>
      <c r="E3613" s="84" t="s">
        <v>157</v>
      </c>
      <c r="F3613" s="85">
        <v>100</v>
      </c>
      <c r="G3613" s="86" t="s">
        <v>18</v>
      </c>
      <c r="H3613" s="86" t="s">
        <v>19</v>
      </c>
      <c r="I3613" s="87">
        <f>VLOOKUP(A3613,'[2]AJUSTE DE VALOR AN_11.5_MED_VIG'!$A$6:$I$6297,9,0)</f>
        <v>9.7130886124561458e-002</v>
      </c>
    </row>
    <row r="3614" s="81" customFormat="1" ht="15" customHeight="1">
      <c r="A3614" s="82">
        <v>92469159</v>
      </c>
      <c r="B3614" s="83">
        <v>20</v>
      </c>
      <c r="C3614" s="84" t="s">
        <v>1599</v>
      </c>
      <c r="D3614" s="84" t="s">
        <v>1599</v>
      </c>
      <c r="E3614" s="84" t="s">
        <v>17</v>
      </c>
      <c r="F3614" s="85">
        <v>1</v>
      </c>
      <c r="G3614" s="86" t="s">
        <v>10103</v>
      </c>
      <c r="H3614" s="86" t="s">
        <v>14</v>
      </c>
      <c r="I3614" s="87">
        <f>VLOOKUP(A3614,'[2]AJUSTE DE VALOR AN_11.5_MED_VIG'!$A$6:$I$6297,9,0)</f>
        <v>0.3880547372308274</v>
      </c>
    </row>
    <row r="3615" s="81" customFormat="1" ht="15" customHeight="1">
      <c r="A3615" s="82">
        <v>92426867</v>
      </c>
      <c r="B3615" s="83">
        <v>20</v>
      </c>
      <c r="C3615" s="84" t="s">
        <v>4411</v>
      </c>
      <c r="D3615" s="84" t="s">
        <v>4413</v>
      </c>
      <c r="E3615" s="84" t="s">
        <v>633</v>
      </c>
      <c r="F3615" s="85">
        <v>1</v>
      </c>
      <c r="G3615" s="86" t="s">
        <v>10103</v>
      </c>
      <c r="H3615" s="86" t="s">
        <v>14</v>
      </c>
      <c r="I3615" s="87">
        <f>VLOOKUP(A3615,'[2]AJUSTE DE VALOR AN_11.5_MED_VIG'!$A$6:$I$6297,9,0)</f>
        <v>0.59674967710778459</v>
      </c>
    </row>
    <row r="3616" s="81" customFormat="1" ht="15" customHeight="1">
      <c r="A3616" s="82">
        <v>92377947</v>
      </c>
      <c r="B3616" s="83">
        <v>20</v>
      </c>
      <c r="C3616" s="84" t="s">
        <v>3118</v>
      </c>
      <c r="D3616" s="84" t="s">
        <v>3119</v>
      </c>
      <c r="E3616" s="84" t="s">
        <v>157</v>
      </c>
      <c r="F3616" s="85">
        <v>100</v>
      </c>
      <c r="G3616" s="86" t="s">
        <v>18</v>
      </c>
      <c r="H3616" s="86" t="s">
        <v>19</v>
      </c>
      <c r="I3616" s="87">
        <f>VLOOKUP(A3616,'[2]AJUSTE DE VALOR AN_11.5_MED_VIG'!$A$6:$I$6297,9,0)</f>
        <v>0.10992757209880245</v>
      </c>
    </row>
    <row r="3617" s="81" customFormat="1" ht="15" customHeight="1">
      <c r="A3617" s="82">
        <v>90232631</v>
      </c>
      <c r="B3617" s="83">
        <v>20</v>
      </c>
      <c r="C3617" s="84" t="s">
        <v>1260</v>
      </c>
      <c r="D3617" s="84" t="s">
        <v>1260</v>
      </c>
      <c r="E3617" s="84" t="s">
        <v>511</v>
      </c>
      <c r="F3617" s="85">
        <v>1</v>
      </c>
      <c r="G3617" s="86" t="s">
        <v>64</v>
      </c>
      <c r="H3617" s="86" t="s">
        <v>14</v>
      </c>
      <c r="I3617" s="87">
        <f>VLOOKUP(A3617,'[2]AJUSTE DE VALOR AN_11.5_MED_VIG'!$A$6:$I$6297,9,0)</f>
        <v>0.73808111073357419</v>
      </c>
    </row>
    <row r="3618" s="81" customFormat="1" ht="15" customHeight="1">
      <c r="A3618" s="82">
        <v>90283910</v>
      </c>
      <c r="B3618" s="83">
        <v>20</v>
      </c>
      <c r="C3618" s="84" t="s">
        <v>1552</v>
      </c>
      <c r="D3618" s="84" t="s">
        <v>1560</v>
      </c>
      <c r="E3618" s="84" t="s">
        <v>806</v>
      </c>
      <c r="F3618" s="85">
        <v>1</v>
      </c>
      <c r="G3618" s="86" t="s">
        <v>10103</v>
      </c>
      <c r="H3618" s="86" t="s">
        <v>14</v>
      </c>
      <c r="I3618" s="87">
        <f>VLOOKUP(A3618,'[2]AJUSTE DE VALOR AN_11.5_MED_VIG'!$A$6:$I$6297,9,0)</f>
        <v>0.49998494392991366</v>
      </c>
    </row>
    <row r="3619" s="81" customFormat="1" ht="15" customHeight="1">
      <c r="A3619" s="82">
        <v>92472370</v>
      </c>
      <c r="B3619" s="83">
        <v>20</v>
      </c>
      <c r="C3619" s="84" t="s">
        <v>8186</v>
      </c>
      <c r="D3619" s="84" t="s">
        <v>8187</v>
      </c>
      <c r="E3619" s="84" t="s">
        <v>50</v>
      </c>
      <c r="F3619" s="85">
        <v>1</v>
      </c>
      <c r="G3619" s="86" t="s">
        <v>10103</v>
      </c>
      <c r="H3619" s="86" t="s">
        <v>14</v>
      </c>
      <c r="I3619" s="87">
        <f>VLOOKUP(A3619,'[2]AJUSTE DE VALOR AN_11.5_MED_VIG'!$A$6:$I$6297,9,0)</f>
        <v>1.2908041878238214</v>
      </c>
    </row>
    <row r="3620" s="81" customFormat="1" ht="15" customHeight="1">
      <c r="A3620" s="82">
        <v>90144074</v>
      </c>
      <c r="B3620" s="83">
        <v>20</v>
      </c>
      <c r="C3620" s="84" t="s">
        <v>7786</v>
      </c>
      <c r="D3620" s="84" t="s">
        <v>7786</v>
      </c>
      <c r="E3620" s="84" t="s">
        <v>17</v>
      </c>
      <c r="F3620" s="85">
        <v>1</v>
      </c>
      <c r="G3620" s="86" t="s">
        <v>436</v>
      </c>
      <c r="H3620" s="86" t="s">
        <v>14</v>
      </c>
      <c r="I3620" s="87">
        <f>VLOOKUP(A3620,'[2]AJUSTE DE VALOR AN_11.5_MED_VIG'!$A$6:$I$6297,9,0)</f>
        <v>1.4075253428299197</v>
      </c>
    </row>
    <row r="3621" s="81" customFormat="1" ht="15" customHeight="1">
      <c r="A3621" s="82">
        <v>90163435</v>
      </c>
      <c r="B3621" s="83">
        <v>20</v>
      </c>
      <c r="C3621" s="84" t="s">
        <v>3134</v>
      </c>
      <c r="D3621" s="84" t="s">
        <v>3135</v>
      </c>
      <c r="E3621" s="84" t="s">
        <v>991</v>
      </c>
      <c r="F3621" s="85">
        <v>1</v>
      </c>
      <c r="G3621" s="86" t="s">
        <v>436</v>
      </c>
      <c r="H3621" s="86" t="s">
        <v>14</v>
      </c>
      <c r="I3621" s="87">
        <f>VLOOKUP(A3621,'[2]AJUSTE DE VALOR AN_11.5_MED_VIG'!$A$6:$I$6297,9,0)</f>
        <v>1.2877229874431142</v>
      </c>
    </row>
    <row r="3622" s="81" customFormat="1" ht="15" customHeight="1">
      <c r="A3622" s="82">
        <v>92414869</v>
      </c>
      <c r="B3622" s="83">
        <v>20</v>
      </c>
      <c r="C3622" s="84" t="s">
        <v>1163</v>
      </c>
      <c r="D3622" s="84" t="s">
        <v>1164</v>
      </c>
      <c r="E3622" s="84" t="s">
        <v>358</v>
      </c>
      <c r="F3622" s="85">
        <v>1</v>
      </c>
      <c r="G3622" s="86" t="s">
        <v>10103</v>
      </c>
      <c r="H3622" s="86" t="s">
        <v>14</v>
      </c>
      <c r="I3622" s="87">
        <f>VLOOKUP(A3622,'[2]AJUSTE DE VALOR AN_11.5_MED_VIG'!$A$6:$I$6297,9,0)</f>
        <v>1.7165772000000001</v>
      </c>
    </row>
    <row r="3623" s="81" customFormat="1" ht="15" customHeight="1">
      <c r="A3623" s="82">
        <v>92436277</v>
      </c>
      <c r="B3623" s="83">
        <v>20</v>
      </c>
      <c r="C3623" s="84" t="s">
        <v>4365</v>
      </c>
      <c r="D3623" s="84" t="s">
        <v>4366</v>
      </c>
      <c r="E3623" s="84" t="s">
        <v>146</v>
      </c>
      <c r="F3623" s="85">
        <v>1</v>
      </c>
      <c r="G3623" s="86" t="s">
        <v>10148</v>
      </c>
      <c r="H3623" s="86" t="s">
        <v>14</v>
      </c>
      <c r="I3623" s="87">
        <f>VLOOKUP(A3623,'[2]AJUSTE DE VALOR AN_11.5_MED_VIG'!$A$6:$I$6297,9,0)</f>
        <v>1.7159205982905952</v>
      </c>
    </row>
    <row r="3624" s="81" customFormat="1" ht="15" customHeight="1">
      <c r="A3624" s="82">
        <v>90258100</v>
      </c>
      <c r="B3624" s="83">
        <v>20</v>
      </c>
      <c r="C3624" s="84" t="s">
        <v>1552</v>
      </c>
      <c r="D3624" s="84" t="s">
        <v>1559</v>
      </c>
      <c r="E3624" s="84" t="s">
        <v>26</v>
      </c>
      <c r="F3624" s="85">
        <v>1</v>
      </c>
      <c r="G3624" s="86" t="s">
        <v>10103</v>
      </c>
      <c r="H3624" s="86" t="s">
        <v>14</v>
      </c>
      <c r="I3624" s="87">
        <f>VLOOKUP(A3624,'[2]AJUSTE DE VALOR AN_11.5_MED_VIG'!$A$6:$I$6297,9,0)</f>
        <v>1.1866519459738878</v>
      </c>
    </row>
    <row r="3625" s="81" customFormat="1" ht="15" customHeight="1">
      <c r="A3625" s="82">
        <v>92391346</v>
      </c>
      <c r="B3625" s="83">
        <v>20</v>
      </c>
      <c r="C3625" s="84" t="s">
        <v>1343</v>
      </c>
      <c r="D3625" s="84" t="s">
        <v>1344</v>
      </c>
      <c r="E3625" s="84" t="s">
        <v>157</v>
      </c>
      <c r="F3625" s="85">
        <v>1</v>
      </c>
      <c r="G3625" s="86" t="s">
        <v>158</v>
      </c>
      <c r="H3625" s="86" t="s">
        <v>14</v>
      </c>
      <c r="I3625" s="87">
        <f>VLOOKUP(A3625,'[2]AJUSTE DE VALOR AN_11.5_MED_VIG'!$A$6:$I$6297,9,0)</f>
        <v>1.1008167094116967</v>
      </c>
    </row>
    <row r="3626" s="81" customFormat="1" ht="15" customHeight="1">
      <c r="A3626" s="82">
        <v>92433545</v>
      </c>
      <c r="B3626" s="83">
        <v>20</v>
      </c>
      <c r="C3626" s="84" t="s">
        <v>7614</v>
      </c>
      <c r="D3626" s="84" t="s">
        <v>7619</v>
      </c>
      <c r="E3626" s="84" t="s">
        <v>50</v>
      </c>
      <c r="F3626" s="85">
        <v>1</v>
      </c>
      <c r="G3626" s="86" t="s">
        <v>10103</v>
      </c>
      <c r="H3626" s="86" t="s">
        <v>14</v>
      </c>
      <c r="I3626" s="87">
        <f>VLOOKUP(A3626,'[2]AJUSTE DE VALOR AN_11.5_MED_VIG'!$A$6:$I$6297,9,0)</f>
        <v>2.5672430431190678</v>
      </c>
    </row>
    <row r="3627" s="81" customFormat="1" ht="15" customHeight="1">
      <c r="A3627" s="82">
        <v>92376690</v>
      </c>
      <c r="B3627" s="83">
        <v>20</v>
      </c>
      <c r="C3627" s="84" t="s">
        <v>6812</v>
      </c>
      <c r="D3627" s="84" t="s">
        <v>6813</v>
      </c>
      <c r="E3627" s="84" t="s">
        <v>43</v>
      </c>
      <c r="F3627" s="85">
        <v>200</v>
      </c>
      <c r="G3627" s="86" t="s">
        <v>10116</v>
      </c>
      <c r="H3627" s="86" t="s">
        <v>19</v>
      </c>
      <c r="I3627" s="87">
        <f>VLOOKUP(A3627,'[2]AJUSTE DE VALOR AN_11.5_MED_VIG'!$A$6:$I$6297,9,0)</f>
        <v>4.7125352412730165e-002</v>
      </c>
    </row>
    <row r="3628" s="81" customFormat="1" ht="15" customHeight="1">
      <c r="A3628" s="82">
        <v>92397565</v>
      </c>
      <c r="B3628" s="83">
        <v>20</v>
      </c>
      <c r="C3628" s="84" t="s">
        <v>2013</v>
      </c>
      <c r="D3628" s="84" t="s">
        <v>2014</v>
      </c>
      <c r="E3628" s="84" t="s">
        <v>244</v>
      </c>
      <c r="F3628" s="85">
        <v>30</v>
      </c>
      <c r="G3628" s="86" t="s">
        <v>10077</v>
      </c>
      <c r="H3628" s="86" t="s">
        <v>19</v>
      </c>
      <c r="I3628" s="87">
        <f>VLOOKUP(A3628,'[2]AJUSTE DE VALOR AN_11.5_MED_VIG'!$A$6:$I$6297,9,0)</f>
        <v>0.51157194192</v>
      </c>
    </row>
    <row r="3629" s="81" customFormat="1" ht="15" customHeight="1">
      <c r="A3629" s="82">
        <v>90278070</v>
      </c>
      <c r="B3629" s="83">
        <v>20</v>
      </c>
      <c r="C3629" s="84" t="s">
        <v>3631</v>
      </c>
      <c r="D3629" s="84" t="s">
        <v>3632</v>
      </c>
      <c r="E3629" s="84" t="s">
        <v>24</v>
      </c>
      <c r="F3629" s="85">
        <v>1</v>
      </c>
      <c r="G3629" s="86" t="s">
        <v>10103</v>
      </c>
      <c r="H3629" s="86" t="s">
        <v>14</v>
      </c>
      <c r="I3629" s="87">
        <f>VLOOKUP(A3629,'[2]AJUSTE DE VALOR AN_11.5_MED_VIG'!$A$6:$I$6297,9,0)</f>
        <v>3.8308999376654347</v>
      </c>
    </row>
    <row r="3630" s="81" customFormat="1" ht="15" customHeight="1">
      <c r="A3630" s="82">
        <v>90262840</v>
      </c>
      <c r="B3630" s="83">
        <v>20</v>
      </c>
      <c r="C3630" s="84" t="s">
        <v>6161</v>
      </c>
      <c r="D3630" s="84" t="s">
        <v>6161</v>
      </c>
      <c r="E3630" s="84" t="s">
        <v>21</v>
      </c>
      <c r="F3630" s="85">
        <v>600</v>
      </c>
      <c r="G3630" s="86" t="s">
        <v>10116</v>
      </c>
      <c r="H3630" s="86" t="s">
        <v>19</v>
      </c>
      <c r="I3630" s="87">
        <f>VLOOKUP(A3630,'[2]AJUSTE DE VALOR AN_11.5_MED_VIG'!$A$6:$I$6297,9,0)</f>
        <v>1.6174694659793824e-002</v>
      </c>
    </row>
    <row r="3631" s="81" customFormat="1" ht="15" customHeight="1">
      <c r="A3631" s="82">
        <v>92411290</v>
      </c>
      <c r="B3631" s="83">
        <v>20</v>
      </c>
      <c r="C3631" s="84" t="s">
        <v>8286</v>
      </c>
      <c r="D3631" s="84" t="s">
        <v>8287</v>
      </c>
      <c r="E3631" s="84" t="s">
        <v>43</v>
      </c>
      <c r="F3631" s="85">
        <v>1</v>
      </c>
      <c r="G3631" s="86" t="s">
        <v>10103</v>
      </c>
      <c r="H3631" s="86" t="s">
        <v>14</v>
      </c>
      <c r="I3631" s="87">
        <f>VLOOKUP(A3631,'[2]AJUSTE DE VALOR AN_11.5_MED_VIG'!$A$6:$I$6297,9,0)</f>
        <v>0.56487575054238059</v>
      </c>
    </row>
    <row r="3632" s="81" customFormat="1" ht="15" customHeight="1">
      <c r="A3632" s="82">
        <v>90247957</v>
      </c>
      <c r="B3632" s="83">
        <v>20</v>
      </c>
      <c r="C3632" s="84" t="s">
        <v>4110</v>
      </c>
      <c r="D3632" s="84" t="s">
        <v>4111</v>
      </c>
      <c r="E3632" s="84" t="s">
        <v>1002</v>
      </c>
      <c r="F3632" s="85">
        <v>1</v>
      </c>
      <c r="G3632" s="86" t="s">
        <v>158</v>
      </c>
      <c r="H3632" s="86" t="s">
        <v>14</v>
      </c>
      <c r="I3632" s="87">
        <f>VLOOKUP(A3632,'[2]AJUSTE DE VALOR AN_11.5_MED_VIG'!$A$6:$I$6297,9,0)</f>
        <v>1.3842611909737603</v>
      </c>
    </row>
    <row r="3633" s="81" customFormat="1" ht="15" customHeight="1">
      <c r="A3633" s="82">
        <v>92401465</v>
      </c>
      <c r="B3633" s="83">
        <v>20</v>
      </c>
      <c r="C3633" s="84" t="s">
        <v>2847</v>
      </c>
      <c r="D3633" s="84" t="s">
        <v>2847</v>
      </c>
      <c r="E3633" s="84" t="s">
        <v>134</v>
      </c>
      <c r="F3633" s="85">
        <v>1</v>
      </c>
      <c r="G3633" s="86" t="s">
        <v>10103</v>
      </c>
      <c r="H3633" s="86" t="s">
        <v>14</v>
      </c>
      <c r="I3633" s="87">
        <f>VLOOKUP(A3633,'[2]AJUSTE DE VALOR AN_11.5_MED_VIG'!$A$6:$I$6297,9,0)</f>
        <v>0.16798324393198921</v>
      </c>
    </row>
    <row r="3634" s="81" customFormat="1" ht="15" customHeight="1">
      <c r="A3634" s="82">
        <v>90173040</v>
      </c>
      <c r="B3634" s="83">
        <v>20</v>
      </c>
      <c r="C3634" s="84" t="s">
        <v>5125</v>
      </c>
      <c r="D3634" s="84" t="s">
        <v>5126</v>
      </c>
      <c r="E3634" s="84" t="s">
        <v>244</v>
      </c>
      <c r="F3634" s="85">
        <v>1</v>
      </c>
      <c r="G3634" s="86" t="s">
        <v>10103</v>
      </c>
      <c r="H3634" s="86" t="s">
        <v>14</v>
      </c>
      <c r="I3634" s="87">
        <f>VLOOKUP(A3634,'[2]AJUSTE DE VALOR AN_11.5_MED_VIG'!$A$6:$I$6297,9,0)</f>
        <v>0.21278202277420277</v>
      </c>
    </row>
    <row r="3635" s="81" customFormat="1" ht="15" customHeight="1">
      <c r="A3635" s="82">
        <v>90151046</v>
      </c>
      <c r="B3635" s="83">
        <v>20</v>
      </c>
      <c r="C3635" s="84" t="s">
        <v>1587</v>
      </c>
      <c r="D3635" s="84" t="s">
        <v>1587</v>
      </c>
      <c r="E3635" s="84" t="s">
        <v>39</v>
      </c>
      <c r="F3635" s="85">
        <v>1</v>
      </c>
      <c r="G3635" s="86" t="s">
        <v>10103</v>
      </c>
      <c r="H3635" s="86" t="s">
        <v>14</v>
      </c>
      <c r="I3635" s="87">
        <f>VLOOKUP(A3635,'[2]AJUSTE DE VALOR AN_11.5_MED_VIG'!$A$6:$I$6297,9,0)</f>
        <v>1.5094559112295083</v>
      </c>
    </row>
    <row r="3636" s="81" customFormat="1" ht="15" customHeight="1">
      <c r="A3636" s="82">
        <v>90152751</v>
      </c>
      <c r="B3636" s="83">
        <v>20</v>
      </c>
      <c r="C3636" s="84" t="s">
        <v>3802</v>
      </c>
      <c r="D3636" s="84" t="s">
        <v>3803</v>
      </c>
      <c r="E3636" s="84" t="s">
        <v>39</v>
      </c>
      <c r="F3636" s="85">
        <v>1</v>
      </c>
      <c r="G3636" s="86" t="s">
        <v>10103</v>
      </c>
      <c r="H3636" s="86" t="s">
        <v>14</v>
      </c>
      <c r="I3636" s="87">
        <f>VLOOKUP(A3636,'[2]AJUSTE DE VALOR AN_11.5_MED_VIG'!$A$6:$I$6297,9,0)</f>
        <v>3.7706611796986418</v>
      </c>
    </row>
    <row r="3637" s="81" customFormat="1" ht="15" customHeight="1">
      <c r="A3637" s="82">
        <v>90151038</v>
      </c>
      <c r="B3637" s="83">
        <v>20</v>
      </c>
      <c r="C3637" s="84" t="s">
        <v>1574</v>
      </c>
      <c r="D3637" s="84" t="s">
        <v>1574</v>
      </c>
      <c r="E3637" s="84" t="s">
        <v>39</v>
      </c>
      <c r="F3637" s="85">
        <v>1</v>
      </c>
      <c r="G3637" s="86" t="s">
        <v>10103</v>
      </c>
      <c r="H3637" s="86" t="s">
        <v>14</v>
      </c>
      <c r="I3637" s="87">
        <f>VLOOKUP(A3637,'[2]AJUSTE DE VALOR AN_11.5_MED_VIG'!$A$6:$I$6297,9,0)</f>
        <v>0.75378906582035954</v>
      </c>
    </row>
    <row r="3638" s="81" customFormat="1" ht="15" customHeight="1">
      <c r="A3638" s="82">
        <v>90170970</v>
      </c>
      <c r="B3638" s="83">
        <v>20</v>
      </c>
      <c r="C3638" s="84" t="s">
        <v>3178</v>
      </c>
      <c r="D3638" s="84" t="s">
        <v>3178</v>
      </c>
      <c r="E3638" s="84" t="s">
        <v>244</v>
      </c>
      <c r="F3638" s="85">
        <v>1</v>
      </c>
      <c r="G3638" s="86" t="s">
        <v>64</v>
      </c>
      <c r="H3638" s="86" t="s">
        <v>14</v>
      </c>
      <c r="I3638" s="87">
        <f>VLOOKUP(A3638,'[2]AJUSTE DE VALOR AN_11.5_MED_VIG'!$A$6:$I$6297,9,0)</f>
        <v>1.5074561871787462</v>
      </c>
    </row>
    <row r="3639" s="81" customFormat="1" ht="15" customHeight="1">
      <c r="A3639" s="82">
        <v>90844874</v>
      </c>
      <c r="B3639" s="83">
        <v>20</v>
      </c>
      <c r="C3639" s="84" t="s">
        <v>5027</v>
      </c>
      <c r="D3639" s="84" t="s">
        <v>5031</v>
      </c>
      <c r="E3639" s="84" t="s">
        <v>5030</v>
      </c>
      <c r="F3639" s="85">
        <v>150</v>
      </c>
      <c r="G3639" s="86" t="s">
        <v>10077</v>
      </c>
      <c r="H3639" s="86" t="s">
        <v>19</v>
      </c>
      <c r="I3639" s="87">
        <f>VLOOKUP(A3639,'[2]AJUSTE DE VALOR AN_11.5_MED_VIG'!$A$6:$I$6297,9,0)</f>
        <v>0.2983748385538923</v>
      </c>
    </row>
    <row r="3640" s="81" customFormat="1" ht="15" customHeight="1">
      <c r="A3640" s="82">
        <v>90287762</v>
      </c>
      <c r="B3640" s="83">
        <v>20</v>
      </c>
      <c r="C3640" s="84" t="s">
        <v>9143</v>
      </c>
      <c r="D3640" s="84" t="s">
        <v>9143</v>
      </c>
      <c r="E3640" s="84" t="s">
        <v>792</v>
      </c>
      <c r="F3640" s="85">
        <v>1</v>
      </c>
      <c r="G3640" s="86" t="s">
        <v>64</v>
      </c>
      <c r="H3640" s="86" t="s">
        <v>14</v>
      </c>
      <c r="I3640" s="87">
        <f>VLOOKUP(A3640,'[2]AJUSTE DE VALOR AN_11.5_MED_VIG'!$A$6:$I$6297,9,0)</f>
        <v>0.43824317087164633</v>
      </c>
    </row>
    <row r="3641" s="81" customFormat="1" ht="15" customHeight="1">
      <c r="A3641" s="82">
        <v>90283350</v>
      </c>
      <c r="B3641" s="83">
        <v>20</v>
      </c>
      <c r="C3641" s="84" t="s">
        <v>1026</v>
      </c>
      <c r="D3641" s="84" t="s">
        <v>1030</v>
      </c>
      <c r="E3641" s="84" t="s">
        <v>39</v>
      </c>
      <c r="F3641" s="85">
        <v>1</v>
      </c>
      <c r="G3641" s="86" t="s">
        <v>10103</v>
      </c>
      <c r="H3641" s="86" t="s">
        <v>14</v>
      </c>
      <c r="I3641" s="87">
        <f>VLOOKUP(A3641,'[2]AJUSTE DE VALOR AN_11.5_MED_VIG'!$A$6:$I$6297,9,0)</f>
        <v>1.1421318443822792</v>
      </c>
    </row>
    <row r="3642" s="81" customFormat="1" ht="15" customHeight="1">
      <c r="A3642" s="82">
        <v>92369642</v>
      </c>
      <c r="B3642" s="83">
        <v>20</v>
      </c>
      <c r="C3642" s="84" t="s">
        <v>3716</v>
      </c>
      <c r="D3642" s="84" t="s">
        <v>3717</v>
      </c>
      <c r="E3642" s="84" t="s">
        <v>956</v>
      </c>
      <c r="F3642" s="85">
        <v>1</v>
      </c>
      <c r="G3642" s="86" t="s">
        <v>10103</v>
      </c>
      <c r="H3642" s="86" t="s">
        <v>14</v>
      </c>
      <c r="I3642" s="87">
        <f>VLOOKUP(A3642,'[2]AJUSTE DE VALOR AN_11.5_MED_VIG'!$A$6:$I$6297,9,0)</f>
        <v>0.25126302194011985</v>
      </c>
    </row>
    <row r="3643" s="81" customFormat="1" ht="15" customHeight="1">
      <c r="A3643" s="82">
        <v>90204476</v>
      </c>
      <c r="B3643" s="83">
        <v>20</v>
      </c>
      <c r="C3643" s="84" t="s">
        <v>9359</v>
      </c>
      <c r="D3643" s="84" t="s">
        <v>9360</v>
      </c>
      <c r="E3643" s="84" t="s">
        <v>956</v>
      </c>
      <c r="F3643" s="85">
        <v>100</v>
      </c>
      <c r="G3643" s="86" t="s">
        <v>18</v>
      </c>
      <c r="H3643" s="86" t="s">
        <v>19</v>
      </c>
      <c r="I3643" s="87">
        <f>VLOOKUP(A3643,'[2]AJUSTE DE VALOR AN_11.5_MED_VIG'!$A$6:$I$6297,9,0)</f>
        <v>0.19138179671958414</v>
      </c>
    </row>
    <row r="3644" s="81" customFormat="1" ht="15" customHeight="1">
      <c r="A3644" s="82">
        <v>90254660</v>
      </c>
      <c r="B3644" s="83">
        <v>20</v>
      </c>
      <c r="C3644" s="84" t="s">
        <v>4501</v>
      </c>
      <c r="D3644" s="84" t="s">
        <v>4501</v>
      </c>
      <c r="E3644" s="84" t="s">
        <v>26</v>
      </c>
      <c r="F3644" s="85">
        <v>1</v>
      </c>
      <c r="G3644" s="86" t="s">
        <v>10103</v>
      </c>
      <c r="H3644" s="86" t="s">
        <v>14</v>
      </c>
      <c r="I3644" s="87">
        <f>VLOOKUP(A3644,'[2]AJUSTE DE VALOR AN_11.5_MED_VIG'!$A$6:$I$6297,9,0)</f>
        <v>0.61671712644720855</v>
      </c>
    </row>
    <row r="3645" s="81" customFormat="1" ht="15" customHeight="1">
      <c r="A3645" s="82">
        <v>92377432</v>
      </c>
      <c r="B3645" s="83">
        <v>20</v>
      </c>
      <c r="C3645" s="84" t="s">
        <v>3112</v>
      </c>
      <c r="D3645" s="84" t="s">
        <v>3113</v>
      </c>
      <c r="E3645" s="84" t="s">
        <v>358</v>
      </c>
      <c r="F3645" s="85">
        <v>1</v>
      </c>
      <c r="G3645" s="86" t="s">
        <v>64</v>
      </c>
      <c r="H3645" s="86" t="s">
        <v>14</v>
      </c>
      <c r="I3645" s="87">
        <f>VLOOKUP(A3645,'[2]AJUSTE DE VALOR AN_11.5_MED_VIG'!$A$6:$I$6297,9,0)</f>
        <v>7.3968360822572521</v>
      </c>
    </row>
    <row r="3646" s="81" customFormat="1" ht="15" customHeight="1">
      <c r="A3646" s="82">
        <v>92463037</v>
      </c>
      <c r="B3646" s="83">
        <v>20</v>
      </c>
      <c r="C3646" s="84" t="s">
        <v>6569</v>
      </c>
      <c r="D3646" s="84" t="s">
        <v>6570</v>
      </c>
      <c r="E3646" s="84" t="s">
        <v>1221</v>
      </c>
      <c r="F3646" s="85">
        <v>1</v>
      </c>
      <c r="G3646" s="86" t="s">
        <v>10103</v>
      </c>
      <c r="H3646" s="86" t="s">
        <v>14</v>
      </c>
      <c r="I3646" s="87">
        <f>VLOOKUP(A3646,'[2]AJUSTE DE VALOR AN_11.5_MED_VIG'!$A$6:$I$6297,9,0)</f>
        <v>4.9245224008654311</v>
      </c>
    </row>
    <row r="3647" s="81" customFormat="1" ht="15" customHeight="1">
      <c r="A3647" s="82">
        <v>90633040</v>
      </c>
      <c r="B3647" s="83">
        <v>20</v>
      </c>
      <c r="C3647" s="84" t="s">
        <v>4154</v>
      </c>
      <c r="D3647" s="84" t="s">
        <v>4155</v>
      </c>
      <c r="E3647" s="84" t="s">
        <v>1274</v>
      </c>
      <c r="F3647" s="85">
        <v>100</v>
      </c>
      <c r="G3647" s="86" t="s">
        <v>18</v>
      </c>
      <c r="H3647" s="86" t="s">
        <v>19</v>
      </c>
      <c r="I3647" s="87">
        <f>VLOOKUP(A3647,'[2]AJUSTE DE VALOR AN_11.5_MED_VIG'!$A$6:$I$6297,9,0)</f>
        <v>0.147054395273504</v>
      </c>
    </row>
    <row r="3648" s="81" customFormat="1" ht="15" customHeight="1">
      <c r="A3648" s="82">
        <v>90260252</v>
      </c>
      <c r="B3648" s="83">
        <v>20</v>
      </c>
      <c r="C3648" s="84" t="s">
        <v>217</v>
      </c>
      <c r="D3648" s="84" t="s">
        <v>217</v>
      </c>
      <c r="E3648" s="84" t="s">
        <v>24</v>
      </c>
      <c r="F3648" s="85">
        <v>30</v>
      </c>
      <c r="G3648" s="86" t="s">
        <v>10077</v>
      </c>
      <c r="H3648" s="86" t="s">
        <v>19</v>
      </c>
      <c r="I3648" s="87">
        <f>VLOOKUP(A3648,'[2]AJUSTE DE VALOR AN_11.5_MED_VIG'!$A$6:$I$6297,9,0)</f>
        <v>0.81682032283737227</v>
      </c>
    </row>
    <row r="3649" s="81" customFormat="1" ht="15" customHeight="1">
      <c r="A3649" s="82">
        <v>92469191</v>
      </c>
      <c r="B3649" s="83">
        <v>20</v>
      </c>
      <c r="C3649" s="84" t="s">
        <v>4676</v>
      </c>
      <c r="D3649" s="84" t="s">
        <v>4676</v>
      </c>
      <c r="E3649" s="84" t="s">
        <v>24</v>
      </c>
      <c r="F3649" s="85">
        <v>1</v>
      </c>
      <c r="G3649" s="86" t="s">
        <v>10103</v>
      </c>
      <c r="H3649" s="86" t="s">
        <v>14</v>
      </c>
      <c r="I3649" s="87">
        <f>VLOOKUP(A3649,'[2]AJUSTE DE VALOR AN_11.5_MED_VIG'!$A$6:$I$6297,9,0)</f>
        <v>0.69914093197238047</v>
      </c>
    </row>
    <row r="3650" s="81" customFormat="1" ht="15" customHeight="1">
      <c r="A3650" s="82">
        <v>92466656</v>
      </c>
      <c r="B3650" s="83">
        <v>20</v>
      </c>
      <c r="C3650" s="84" t="s">
        <v>3976</v>
      </c>
      <c r="D3650" s="84" t="s">
        <v>3976</v>
      </c>
      <c r="E3650" s="84" t="s">
        <v>17</v>
      </c>
      <c r="F3650" s="85">
        <v>1</v>
      </c>
      <c r="G3650" s="86" t="s">
        <v>10103</v>
      </c>
      <c r="H3650" s="86" t="s">
        <v>14</v>
      </c>
      <c r="I3650" s="87">
        <f>VLOOKUP(A3650,'[2]AJUSTE DE VALOR AN_11.5_MED_VIG'!$A$6:$I$6297,9,0)</f>
        <v>0.6375572938474503</v>
      </c>
    </row>
    <row r="3651" s="81" customFormat="1" ht="15" customHeight="1">
      <c r="A3651" s="82">
        <v>92401970</v>
      </c>
      <c r="B3651" s="83">
        <v>20</v>
      </c>
      <c r="C3651" s="84" t="s">
        <v>3817</v>
      </c>
      <c r="D3651" s="84" t="s">
        <v>3817</v>
      </c>
      <c r="E3651" s="84" t="s">
        <v>229</v>
      </c>
      <c r="F3651" s="85">
        <v>1</v>
      </c>
      <c r="G3651" s="86" t="s">
        <v>10103</v>
      </c>
      <c r="H3651" s="86" t="s">
        <v>14</v>
      </c>
      <c r="I3651" s="87">
        <f>VLOOKUP(A3651,'[2]AJUSTE DE VALOR AN_11.5_MED_VIG'!$A$6:$I$6297,9,0)</f>
        <v>2.0928771570674041</v>
      </c>
    </row>
    <row r="3652" s="81" customFormat="1" ht="15" customHeight="1">
      <c r="A3652" s="82">
        <v>90284461</v>
      </c>
      <c r="B3652" s="83">
        <v>20</v>
      </c>
      <c r="C3652" s="84" t="s">
        <v>2385</v>
      </c>
      <c r="D3652" s="84" t="s">
        <v>2386</v>
      </c>
      <c r="E3652" s="84" t="s">
        <v>603</v>
      </c>
      <c r="F3652" s="85">
        <v>1</v>
      </c>
      <c r="G3652" s="86" t="s">
        <v>10103</v>
      </c>
      <c r="H3652" s="86" t="s">
        <v>14</v>
      </c>
      <c r="I3652" s="87">
        <f>VLOOKUP(A3652,'[2]AJUSTE DE VALOR AN_11.5_MED_VIG'!$A$6:$I$6297,9,0)</f>
        <v>0.35612206072558483</v>
      </c>
    </row>
    <row r="3653" s="81" customFormat="1" ht="15" customHeight="1">
      <c r="A3653" s="82">
        <v>90248597</v>
      </c>
      <c r="B3653" s="83">
        <v>20</v>
      </c>
      <c r="C3653" s="84" t="s">
        <v>3796</v>
      </c>
      <c r="D3653" s="84" t="s">
        <v>3799</v>
      </c>
      <c r="E3653" s="84" t="s">
        <v>1182</v>
      </c>
      <c r="F3653" s="85">
        <v>1</v>
      </c>
      <c r="G3653" s="86" t="s">
        <v>10103</v>
      </c>
      <c r="H3653" s="86" t="s">
        <v>14</v>
      </c>
      <c r="I3653" s="87">
        <f>VLOOKUP(A3653,'[2]AJUSTE DE VALOR AN_11.5_MED_VIG'!$A$6:$I$6297,9,0)</f>
        <v>1.4549106679089765</v>
      </c>
    </row>
    <row r="3654" s="81" customFormat="1" ht="15" customHeight="1">
      <c r="A3654" s="82">
        <v>90962052</v>
      </c>
      <c r="B3654" s="83">
        <v>20</v>
      </c>
      <c r="C3654" s="84" t="s">
        <v>493</v>
      </c>
      <c r="D3654" s="84" t="s">
        <v>493</v>
      </c>
      <c r="E3654" s="84" t="s">
        <v>207</v>
      </c>
      <c r="F3654" s="85">
        <v>1</v>
      </c>
      <c r="G3654" s="86" t="s">
        <v>64</v>
      </c>
      <c r="H3654" s="86" t="s">
        <v>14</v>
      </c>
      <c r="I3654" s="87">
        <f>VLOOKUP(A3654,'[2]AJUSTE DE VALOR AN_11.5_MED_VIG'!$A$6:$I$6297,9,0)</f>
        <v>0.58103804871657827</v>
      </c>
    </row>
    <row r="3655" s="81" customFormat="1" ht="15" customHeight="1">
      <c r="A3655" s="82">
        <v>90243323</v>
      </c>
      <c r="B3655" s="83">
        <v>20</v>
      </c>
      <c r="C3655" s="84" t="s">
        <v>8182</v>
      </c>
      <c r="D3655" s="84" t="s">
        <v>8182</v>
      </c>
      <c r="E3655" s="84" t="s">
        <v>181</v>
      </c>
      <c r="F3655" s="85">
        <v>1</v>
      </c>
      <c r="G3655" s="86" t="s">
        <v>10103</v>
      </c>
      <c r="H3655" s="86" t="s">
        <v>14</v>
      </c>
      <c r="I3655" s="87">
        <f>VLOOKUP(A3655,'[2]AJUSTE DE VALOR AN_11.5_MED_VIG'!$A$6:$I$6297,9,0)</f>
        <v>0.41477038650126741</v>
      </c>
    </row>
    <row r="3656" s="81" customFormat="1" ht="15" customHeight="1">
      <c r="A3656" s="82">
        <v>90135105</v>
      </c>
      <c r="B3656" s="83">
        <v>20</v>
      </c>
      <c r="C3656" s="84" t="s">
        <v>9122</v>
      </c>
      <c r="D3656" s="84" t="s">
        <v>9123</v>
      </c>
      <c r="E3656" s="84" t="s">
        <v>207</v>
      </c>
      <c r="F3656" s="85">
        <v>1</v>
      </c>
      <c r="G3656" s="86" t="s">
        <v>64</v>
      </c>
      <c r="H3656" s="86" t="s">
        <v>14</v>
      </c>
      <c r="I3656" s="87">
        <f>VLOOKUP(A3656,'[2]AJUSTE DE VALOR AN_11.5_MED_VIG'!$A$6:$I$6297,9,0)</f>
        <v>2.8910078241791535</v>
      </c>
    </row>
    <row r="3657" s="81" customFormat="1" ht="15" customHeight="1">
      <c r="A3657" s="82">
        <v>90268083</v>
      </c>
      <c r="B3657" s="83">
        <v>20</v>
      </c>
      <c r="C3657" s="84" t="s">
        <v>3089</v>
      </c>
      <c r="D3657" s="84" t="s">
        <v>3092</v>
      </c>
      <c r="E3657" s="84" t="s">
        <v>603</v>
      </c>
      <c r="F3657" s="85">
        <v>1</v>
      </c>
      <c r="G3657" s="86" t="s">
        <v>10103</v>
      </c>
      <c r="H3657" s="86" t="s">
        <v>14</v>
      </c>
      <c r="I3657" s="87">
        <f>VLOOKUP(A3657,'[2]AJUSTE DE VALOR AN_11.5_MED_VIG'!$A$6:$I$6297,9,0)</f>
        <v>0.24891998468260512</v>
      </c>
    </row>
    <row r="3658" s="81" customFormat="1" ht="15" customHeight="1">
      <c r="A3658" s="82">
        <v>90177797</v>
      </c>
      <c r="B3658" s="83">
        <v>20</v>
      </c>
      <c r="C3658" s="84" t="s">
        <v>2948</v>
      </c>
      <c r="D3658" s="84" t="s">
        <v>2949</v>
      </c>
      <c r="E3658" s="84" t="s">
        <v>915</v>
      </c>
      <c r="F3658" s="85">
        <v>10</v>
      </c>
      <c r="G3658" s="86" t="s">
        <v>18</v>
      </c>
      <c r="H3658" s="86" t="s">
        <v>19</v>
      </c>
      <c r="I3658" s="87">
        <f>VLOOKUP(A3658,'[2]AJUSTE DE VALOR AN_11.5_MED_VIG'!$A$6:$I$6297,9,0)</f>
        <v>7.2129819220285869</v>
      </c>
    </row>
    <row r="3659" s="81" customFormat="1" ht="15" customHeight="1">
      <c r="A3659" s="82">
        <v>92377068</v>
      </c>
      <c r="B3659" s="83">
        <v>20</v>
      </c>
      <c r="C3659" s="84" t="s">
        <v>350</v>
      </c>
      <c r="D3659" s="84" t="s">
        <v>351</v>
      </c>
      <c r="E3659" s="84" t="s">
        <v>157</v>
      </c>
      <c r="F3659" s="85">
        <v>60</v>
      </c>
      <c r="G3659" s="86" t="s">
        <v>18</v>
      </c>
      <c r="H3659" s="86" t="s">
        <v>19</v>
      </c>
      <c r="I3659" s="87">
        <f>VLOOKUP(A3659,'[2]AJUSTE DE VALOR AN_11.5_MED_VIG'!$A$6:$I$6297,9,0)</f>
        <v>0.28267089968263481</v>
      </c>
    </row>
    <row r="3660" s="81" customFormat="1" ht="15" customHeight="1">
      <c r="A3660" s="82">
        <v>90284089</v>
      </c>
      <c r="B3660" s="83">
        <v>20</v>
      </c>
      <c r="C3660" s="84" t="s">
        <v>1811</v>
      </c>
      <c r="D3660" s="84" t="s">
        <v>1816</v>
      </c>
      <c r="E3660" s="84" t="s">
        <v>528</v>
      </c>
      <c r="F3660" s="85">
        <v>1</v>
      </c>
      <c r="G3660" s="86" t="s">
        <v>158</v>
      </c>
      <c r="H3660" s="86" t="s">
        <v>14</v>
      </c>
      <c r="I3660" s="87">
        <f>VLOOKUP(A3660,'[2]AJUSTE DE VALOR AN_11.5_MED_VIG'!$A$6:$I$6297,9,0)</f>
        <v>3.601171402321206</v>
      </c>
    </row>
    <row r="3661" s="81" customFormat="1" ht="15" customHeight="1">
      <c r="A3661" s="82">
        <v>92401449</v>
      </c>
      <c r="B3661" s="83">
        <v>20</v>
      </c>
      <c r="C3661" s="84" t="s">
        <v>2778</v>
      </c>
      <c r="D3661" s="84" t="s">
        <v>2778</v>
      </c>
      <c r="E3661" s="84" t="s">
        <v>21</v>
      </c>
      <c r="F3661" s="85">
        <v>1</v>
      </c>
      <c r="G3661" s="86" t="s">
        <v>10103</v>
      </c>
      <c r="H3661" s="86" t="s">
        <v>14</v>
      </c>
      <c r="I3661" s="87">
        <f>VLOOKUP(A3661,'[2]AJUSTE DE VALOR AN_11.5_MED_VIG'!$A$6:$I$6297,9,0)</f>
        <v>0.39274853384206287</v>
      </c>
    </row>
    <row r="3662" s="81" customFormat="1" ht="15" customHeight="1">
      <c r="A3662" s="82">
        <v>90173902</v>
      </c>
      <c r="B3662" s="83">
        <v>20</v>
      </c>
      <c r="C3662" s="84" t="s">
        <v>9152</v>
      </c>
      <c r="D3662" s="84" t="s">
        <v>9153</v>
      </c>
      <c r="E3662" s="84" t="s">
        <v>383</v>
      </c>
      <c r="F3662" s="85">
        <v>150</v>
      </c>
      <c r="G3662" s="86" t="s">
        <v>18</v>
      </c>
      <c r="H3662" s="86" t="s">
        <v>19</v>
      </c>
      <c r="I3662" s="87">
        <f>VLOOKUP(A3662,'[2]AJUSTE DE VALOR AN_11.5_MED_VIG'!$A$6:$I$6297,9,0)</f>
        <v>9.4223633227544942e-002</v>
      </c>
    </row>
    <row r="3663" s="81" customFormat="1" ht="15" customHeight="1">
      <c r="A3663" s="82">
        <v>92371523</v>
      </c>
      <c r="B3663" s="83">
        <v>20</v>
      </c>
      <c r="C3663" s="84" t="s">
        <v>5578</v>
      </c>
      <c r="D3663" s="84" t="s">
        <v>5579</v>
      </c>
      <c r="E3663" s="84" t="s">
        <v>24</v>
      </c>
      <c r="F3663" s="85">
        <v>1</v>
      </c>
      <c r="G3663" s="86" t="s">
        <v>10103</v>
      </c>
      <c r="H3663" s="86" t="s">
        <v>14</v>
      </c>
      <c r="I3663" s="87">
        <f>VLOOKUP(A3663,'[2]AJUSTE DE VALOR AN_11.5_MED_VIG'!$A$6:$I$6297,9,0)</f>
        <v>0.48682210500898221</v>
      </c>
    </row>
    <row r="3664" s="81" customFormat="1" ht="15" customHeight="1">
      <c r="A3664" s="82">
        <v>90304659</v>
      </c>
      <c r="B3664" s="83">
        <v>20</v>
      </c>
      <c r="C3664" s="84" t="s">
        <v>2438</v>
      </c>
      <c r="D3664" s="84" t="s">
        <v>2441</v>
      </c>
      <c r="E3664" s="84" t="s">
        <v>504</v>
      </c>
      <c r="F3664" s="85">
        <v>1</v>
      </c>
      <c r="G3664" s="86" t="s">
        <v>10036</v>
      </c>
      <c r="H3664" s="86" t="s">
        <v>14</v>
      </c>
      <c r="I3664" s="87">
        <f>VLOOKUP(A3664,'[2]AJUSTE DE VALOR AN_11.5_MED_VIG'!$A$6:$I$6297,9,0)</f>
        <v>7.0116661682919093</v>
      </c>
    </row>
    <row r="3665" s="81" customFormat="1" ht="15" customHeight="1">
      <c r="A3665" s="82">
        <v>90295250</v>
      </c>
      <c r="B3665" s="83">
        <v>20</v>
      </c>
      <c r="C3665" s="84" t="s">
        <v>7543</v>
      </c>
      <c r="D3665" s="84" t="s">
        <v>7544</v>
      </c>
      <c r="E3665" s="84" t="s">
        <v>1592</v>
      </c>
      <c r="F3665" s="85">
        <v>1</v>
      </c>
      <c r="G3665" s="86" t="s">
        <v>10036</v>
      </c>
      <c r="H3665" s="86" t="s">
        <v>14</v>
      </c>
      <c r="I3665" s="87">
        <f>VLOOKUP(A3665,'[2]AJUSTE DE VALOR AN_11.5_MED_VIG'!$A$6:$I$6297,9,0)</f>
        <v>1.7431372147095816</v>
      </c>
    </row>
    <row r="3666" s="81" customFormat="1" ht="15" customHeight="1">
      <c r="A3666" s="82">
        <v>92427260</v>
      </c>
      <c r="B3666" s="83">
        <v>20</v>
      </c>
      <c r="C3666" s="84" t="s">
        <v>8840</v>
      </c>
      <c r="D3666" s="84" t="s">
        <v>8841</v>
      </c>
      <c r="E3666" s="84" t="s">
        <v>991</v>
      </c>
      <c r="F3666" s="85">
        <v>1</v>
      </c>
      <c r="G3666" s="86" t="s">
        <v>10103</v>
      </c>
      <c r="H3666" s="86" t="s">
        <v>14</v>
      </c>
      <c r="I3666" s="87">
        <f>VLOOKUP(A3666,'[2]AJUSTE DE VALOR AN_11.5_MED_VIG'!$A$6:$I$6297,9,0)</f>
        <v>2.2987643049479538</v>
      </c>
    </row>
    <row r="3667" s="81" customFormat="1" ht="15" customHeight="1">
      <c r="A3667" s="82">
        <v>90153618</v>
      </c>
      <c r="B3667" s="83">
        <v>20</v>
      </c>
      <c r="C3667" s="84" t="s">
        <v>2966</v>
      </c>
      <c r="D3667" s="84" t="s">
        <v>2966</v>
      </c>
      <c r="E3667" s="84" t="s">
        <v>39</v>
      </c>
      <c r="F3667" s="85">
        <v>1</v>
      </c>
      <c r="G3667" s="86" t="s">
        <v>10103</v>
      </c>
      <c r="H3667" s="86" t="s">
        <v>14</v>
      </c>
      <c r="I3667" s="87">
        <f>VLOOKUP(A3667,'[2]AJUSTE DE VALOR AN_11.5_MED_VIG'!$A$6:$I$6297,9,0)</f>
        <v>0.91906490394789797</v>
      </c>
    </row>
    <row r="3668" s="81" customFormat="1" ht="15" customHeight="1">
      <c r="A3668" s="82">
        <v>92388302</v>
      </c>
      <c r="B3668" s="83">
        <v>20</v>
      </c>
      <c r="C3668" s="84" t="s">
        <v>6073</v>
      </c>
      <c r="D3668" s="84" t="s">
        <v>6074</v>
      </c>
      <c r="E3668" s="84" t="s">
        <v>50</v>
      </c>
      <c r="F3668" s="85">
        <v>150</v>
      </c>
      <c r="G3668" s="86" t="s">
        <v>18</v>
      </c>
      <c r="H3668" s="86" t="s">
        <v>19</v>
      </c>
      <c r="I3668" s="87">
        <f>VLOOKUP(A3668,'[2]AJUSTE DE VALOR AN_11.5_MED_VIG'!$A$6:$I$6297,9,0)</f>
        <v>9.4223633227544942e-002</v>
      </c>
    </row>
    <row r="3669" s="81" customFormat="1" ht="15" customHeight="1">
      <c r="A3669" s="82">
        <v>92454461</v>
      </c>
      <c r="B3669" s="83">
        <v>20</v>
      </c>
      <c r="C3669" s="84" t="s">
        <v>687</v>
      </c>
      <c r="D3669" s="84" t="s">
        <v>687</v>
      </c>
      <c r="E3669" s="84" t="s">
        <v>21</v>
      </c>
      <c r="F3669" s="85">
        <v>1</v>
      </c>
      <c r="G3669" s="86" t="s">
        <v>10103</v>
      </c>
      <c r="H3669" s="86" t="s">
        <v>14</v>
      </c>
      <c r="I3669" s="87">
        <f>VLOOKUP(A3669,'[2]AJUSTE DE VALOR AN_11.5_MED_VIG'!$A$6:$I$6297,9,0)</f>
        <v>0.56782902635752186</v>
      </c>
    </row>
    <row r="3670" s="81" customFormat="1" ht="15" customHeight="1">
      <c r="A3670" s="82">
        <v>90148762</v>
      </c>
      <c r="B3670" s="83">
        <v>20</v>
      </c>
      <c r="C3670" s="84" t="s">
        <v>1581</v>
      </c>
      <c r="D3670" s="84" t="s">
        <v>1581</v>
      </c>
      <c r="E3670" s="84" t="s">
        <v>233</v>
      </c>
      <c r="F3670" s="85">
        <v>1</v>
      </c>
      <c r="G3670" s="86" t="s">
        <v>10103</v>
      </c>
      <c r="H3670" s="86" t="s">
        <v>14</v>
      </c>
      <c r="I3670" s="87">
        <f>VLOOKUP(A3670,'[2]AJUSTE DE VALOR AN_11.5_MED_VIG'!$A$6:$I$6297,9,0)</f>
        <v>0.84801269904790455</v>
      </c>
    </row>
    <row r="3671" s="81" customFormat="1" ht="15" customHeight="1">
      <c r="A3671" s="82">
        <v>90258940</v>
      </c>
      <c r="B3671" s="83">
        <v>20</v>
      </c>
      <c r="C3671" s="84" t="s">
        <v>1110</v>
      </c>
      <c r="D3671" s="84" t="s">
        <v>1111</v>
      </c>
      <c r="E3671" s="84" t="s">
        <v>244</v>
      </c>
      <c r="F3671" s="85">
        <v>1</v>
      </c>
      <c r="G3671" s="86" t="s">
        <v>10036</v>
      </c>
      <c r="H3671" s="86" t="s">
        <v>14</v>
      </c>
      <c r="I3671" s="87">
        <f>VLOOKUP(A3671,'[2]AJUSTE DE VALOR AN_11.5_MED_VIG'!$A$6:$I$6297,9,0)</f>
        <v>2.7058008730324739</v>
      </c>
    </row>
    <row r="3672" s="81" customFormat="1" ht="15" customHeight="1">
      <c r="A3672" s="82">
        <v>90269942</v>
      </c>
      <c r="B3672" s="83">
        <v>20</v>
      </c>
      <c r="C3672" s="84" t="s">
        <v>783</v>
      </c>
      <c r="D3672" s="84" t="s">
        <v>783</v>
      </c>
      <c r="E3672" s="84" t="s">
        <v>334</v>
      </c>
      <c r="F3672" s="85">
        <v>1</v>
      </c>
      <c r="G3672" s="86" t="s">
        <v>64</v>
      </c>
      <c r="H3672" s="86" t="s">
        <v>14</v>
      </c>
      <c r="I3672" s="87">
        <f>VLOOKUP(A3672,'[2]AJUSTE DE VALOR AN_11.5_MED_VIG'!$A$6:$I$6297,9,0)</f>
        <v>0.711551196944748</v>
      </c>
    </row>
    <row r="3673" s="81" customFormat="1" ht="15" customHeight="1">
      <c r="A3673" s="82">
        <v>90158806</v>
      </c>
      <c r="B3673" s="83">
        <v>20</v>
      </c>
      <c r="C3673" s="84" t="s">
        <v>5883</v>
      </c>
      <c r="D3673" s="84" t="s">
        <v>5883</v>
      </c>
      <c r="E3673" s="84" t="s">
        <v>229</v>
      </c>
      <c r="F3673" s="85">
        <v>1</v>
      </c>
      <c r="G3673" s="86" t="s">
        <v>10103</v>
      </c>
      <c r="H3673" s="86" t="s">
        <v>14</v>
      </c>
      <c r="I3673" s="87">
        <f>VLOOKUP(A3673,'[2]AJUSTE DE VALOR AN_11.5_MED_VIG'!$A$6:$I$6297,9,0)</f>
        <v>1.2280439543562167</v>
      </c>
    </row>
    <row r="3674" s="81" customFormat="1" ht="15" customHeight="1">
      <c r="A3674" s="82">
        <v>92257500</v>
      </c>
      <c r="B3674" s="83">
        <v>20</v>
      </c>
      <c r="C3674" s="84" t="s">
        <v>5710</v>
      </c>
      <c r="D3674" s="84" t="s">
        <v>5713</v>
      </c>
      <c r="E3674" s="84" t="s">
        <v>536</v>
      </c>
      <c r="F3674" s="85">
        <v>1</v>
      </c>
      <c r="G3674" s="86" t="s">
        <v>10036</v>
      </c>
      <c r="H3674" s="86" t="s">
        <v>14</v>
      </c>
      <c r="I3674" s="87">
        <f>VLOOKUP(A3674,'[2]AJUSTE DE VALOR AN_11.5_MED_VIG'!$A$6:$I$6297,9,0)</f>
        <v>6.7429968197781918</v>
      </c>
    </row>
    <row r="3675" s="81" customFormat="1" ht="15" customHeight="1">
      <c r="A3675" s="82">
        <v>90284542</v>
      </c>
      <c r="B3675" s="83">
        <v>20</v>
      </c>
      <c r="C3675" s="84" t="s">
        <v>2445</v>
      </c>
      <c r="D3675" s="84" t="s">
        <v>2447</v>
      </c>
      <c r="E3675" s="84" t="s">
        <v>502</v>
      </c>
      <c r="F3675" s="85">
        <v>1</v>
      </c>
      <c r="G3675" s="86" t="s">
        <v>10036</v>
      </c>
      <c r="H3675" s="86" t="s">
        <v>14</v>
      </c>
      <c r="I3675" s="87">
        <f>VLOOKUP(A3675,'[2]AJUSTE DE VALOR AN_11.5_MED_VIG'!$A$6:$I$6297,9,0)</f>
        <v>6.7421226789291229</v>
      </c>
    </row>
    <row r="3676" s="81" customFormat="1" ht="15" customHeight="1">
      <c r="A3676" s="82">
        <v>90225252</v>
      </c>
      <c r="B3676" s="83">
        <v>20</v>
      </c>
      <c r="C3676" s="84" t="s">
        <v>5430</v>
      </c>
      <c r="D3676" s="84" t="s">
        <v>5430</v>
      </c>
      <c r="E3676" s="84" t="s">
        <v>26</v>
      </c>
      <c r="F3676" s="85">
        <v>120</v>
      </c>
      <c r="G3676" s="86" t="s">
        <v>18</v>
      </c>
      <c r="H3676" s="86" t="s">
        <v>19</v>
      </c>
      <c r="I3676" s="87">
        <f>VLOOKUP(A3676,'[2]AJUSTE DE VALOR AN_11.5_MED_VIG'!$A$6:$I$6297,9,0)</f>
        <v>0.12950784816608193</v>
      </c>
    </row>
    <row r="3677" s="81" customFormat="1" ht="15" customHeight="1">
      <c r="A3677" s="82">
        <v>90166990</v>
      </c>
      <c r="B3677" s="83">
        <v>20</v>
      </c>
      <c r="C3677" s="84" t="s">
        <v>6036</v>
      </c>
      <c r="D3677" s="84" t="s">
        <v>6037</v>
      </c>
      <c r="E3677" s="84" t="s">
        <v>92</v>
      </c>
      <c r="F3677" s="85">
        <v>1</v>
      </c>
      <c r="G3677" s="86" t="s">
        <v>10103</v>
      </c>
      <c r="H3677" s="86" t="s">
        <v>14</v>
      </c>
      <c r="I3677" s="87">
        <f>VLOOKUP(A3677,'[2]AJUSTE DE VALOR AN_11.5_MED_VIG'!$A$6:$I$6297,9,0)</f>
        <v>0.29139265837368439</v>
      </c>
    </row>
    <row r="3678" s="81" customFormat="1" ht="15" customHeight="1">
      <c r="A3678" s="82">
        <v>92429750</v>
      </c>
      <c r="B3678" s="83">
        <v>20</v>
      </c>
      <c r="C3678" s="84" t="s">
        <v>1614</v>
      </c>
      <c r="D3678" s="84" t="s">
        <v>1615</v>
      </c>
      <c r="E3678" s="84" t="s">
        <v>146</v>
      </c>
      <c r="F3678" s="85">
        <v>1</v>
      </c>
      <c r="G3678" s="86" t="s">
        <v>10103</v>
      </c>
      <c r="H3678" s="86" t="s">
        <v>14</v>
      </c>
      <c r="I3678" s="87">
        <f>VLOOKUP(A3678,'[2]AJUSTE DE VALOR AN_11.5_MED_VIG'!$A$6:$I$6297,9,0)</f>
        <v>0.887184472996838</v>
      </c>
    </row>
    <row r="3679" s="81" customFormat="1" ht="15" customHeight="1">
      <c r="A3679" s="82">
        <v>90332016</v>
      </c>
      <c r="B3679" s="83">
        <v>20</v>
      </c>
      <c r="C3679" s="84" t="s">
        <v>4593</v>
      </c>
      <c r="D3679" s="84" t="s">
        <v>4594</v>
      </c>
      <c r="E3679" s="84" t="s">
        <v>1356</v>
      </c>
      <c r="F3679" s="85">
        <v>1</v>
      </c>
      <c r="G3679" s="86" t="s">
        <v>158</v>
      </c>
      <c r="H3679" s="86" t="s">
        <v>14</v>
      </c>
      <c r="I3679" s="87">
        <f>VLOOKUP(A3679,'[2]AJUSTE DE VALOR AN_11.5_MED_VIG'!$A$6:$I$6297,9,0)</f>
        <v>0.88488210853826321</v>
      </c>
    </row>
    <row r="3680" s="81" customFormat="1" ht="15" customHeight="1">
      <c r="A3680" s="82">
        <v>90131509</v>
      </c>
      <c r="B3680" s="83">
        <v>20</v>
      </c>
      <c r="C3680" s="84" t="s">
        <v>7453</v>
      </c>
      <c r="D3680" s="84" t="s">
        <v>7456</v>
      </c>
      <c r="E3680" s="84" t="s">
        <v>81</v>
      </c>
      <c r="F3680" s="85">
        <v>1</v>
      </c>
      <c r="G3680" s="86" t="s">
        <v>10103</v>
      </c>
      <c r="H3680" s="86" t="s">
        <v>14</v>
      </c>
      <c r="I3680" s="87">
        <f>VLOOKUP(A3680,'[2]AJUSTE DE VALOR AN_11.5_MED_VIG'!$A$6:$I$6297,9,0)</f>
        <v>1.1002615227849386</v>
      </c>
    </row>
    <row r="3681" s="81" customFormat="1" ht="15" customHeight="1">
      <c r="A3681" s="82">
        <v>90156714</v>
      </c>
      <c r="B3681" s="83">
        <v>20</v>
      </c>
      <c r="C3681" s="84" t="s">
        <v>51</v>
      </c>
      <c r="D3681" s="84" t="s">
        <v>51</v>
      </c>
      <c r="E3681" s="84" t="s">
        <v>36</v>
      </c>
      <c r="F3681" s="85">
        <v>120</v>
      </c>
      <c r="G3681" s="86" t="s">
        <v>18</v>
      </c>
      <c r="H3681" s="86" t="s">
        <v>19</v>
      </c>
      <c r="I3681" s="87">
        <f>VLOOKUP(A3681,'[2]AJUSTE DE VALOR AN_11.5_MED_VIG'!$A$6:$I$6297,9,0)</f>
        <v>0.10992757209880245</v>
      </c>
    </row>
    <row r="3682" s="81" customFormat="1" ht="15" customHeight="1">
      <c r="A3682" s="82">
        <v>90239989</v>
      </c>
      <c r="B3682" s="83">
        <v>20</v>
      </c>
      <c r="C3682" s="84" t="s">
        <v>5338</v>
      </c>
      <c r="D3682" s="84" t="s">
        <v>5341</v>
      </c>
      <c r="E3682" s="84" t="s">
        <v>29</v>
      </c>
      <c r="F3682" s="85">
        <v>1</v>
      </c>
      <c r="G3682" s="86" t="s">
        <v>64</v>
      </c>
      <c r="H3682" s="86" t="s">
        <v>14</v>
      </c>
      <c r="I3682" s="87">
        <f>VLOOKUP(A3682,'[2]AJUSTE DE VALOR AN_11.5_MED_VIG'!$A$6:$I$6297,9,0)</f>
        <v>4.3851469174911504</v>
      </c>
    </row>
    <row r="3683" s="81" customFormat="1" ht="15" customHeight="1">
      <c r="A3683" s="82">
        <v>92391559</v>
      </c>
      <c r="B3683" s="83">
        <v>20</v>
      </c>
      <c r="C3683" s="84" t="s">
        <v>330</v>
      </c>
      <c r="D3683" s="84" t="s">
        <v>331</v>
      </c>
      <c r="E3683" s="84" t="s">
        <v>17</v>
      </c>
      <c r="F3683" s="85">
        <v>1</v>
      </c>
      <c r="G3683" s="86" t="s">
        <v>10152</v>
      </c>
      <c r="H3683" s="86" t="s">
        <v>14</v>
      </c>
      <c r="I3683" s="87">
        <f>VLOOKUP(A3683,'[2]AJUSTE DE VALOR AN_11.5_MED_VIG'!$A$6:$I$6297,9,0)</f>
        <v>1.6350365830967843</v>
      </c>
    </row>
    <row r="3684" s="81" customFormat="1" ht="15" customHeight="1">
      <c r="A3684" s="82">
        <v>90214595</v>
      </c>
      <c r="B3684" s="83">
        <v>20</v>
      </c>
      <c r="C3684" s="84" t="s">
        <v>4553</v>
      </c>
      <c r="D3684" s="84" t="s">
        <v>4554</v>
      </c>
      <c r="E3684" s="84" t="s">
        <v>78</v>
      </c>
      <c r="F3684" s="85">
        <v>1</v>
      </c>
      <c r="G3684" s="86" t="s">
        <v>10103</v>
      </c>
      <c r="H3684" s="86" t="s">
        <v>14</v>
      </c>
      <c r="I3684" s="87">
        <f>VLOOKUP(A3684,'[2]AJUSTE DE VALOR AN_11.5_MED_VIG'!$A$6:$I$6297,9,0)</f>
        <v>0.25089124395167389</v>
      </c>
    </row>
    <row r="3685" s="81" customFormat="1" ht="15" customHeight="1">
      <c r="A3685" s="82">
        <v>90144937</v>
      </c>
      <c r="B3685" s="83">
        <v>20</v>
      </c>
      <c r="C3685" s="84" t="s">
        <v>3487</v>
      </c>
      <c r="D3685" s="84" t="s">
        <v>3487</v>
      </c>
      <c r="E3685" s="84" t="s">
        <v>17</v>
      </c>
      <c r="F3685" s="85">
        <v>1</v>
      </c>
      <c r="G3685" s="86" t="s">
        <v>10103</v>
      </c>
      <c r="H3685" s="86" t="s">
        <v>14</v>
      </c>
      <c r="I3685" s="87">
        <f>VLOOKUP(A3685,'[2]AJUSTE DE VALOR AN_11.5_MED_VIG'!$A$6:$I$6297,9,0)</f>
        <v>0.28276711024088386</v>
      </c>
    </row>
    <row r="3686" s="81" customFormat="1" ht="15" customHeight="1">
      <c r="A3686" s="82">
        <v>90330013</v>
      </c>
      <c r="B3686" s="83">
        <v>20</v>
      </c>
      <c r="C3686" s="84" t="s">
        <v>7442</v>
      </c>
      <c r="D3686" s="84" t="s">
        <v>7443</v>
      </c>
      <c r="E3686" s="84" t="s">
        <v>50</v>
      </c>
      <c r="F3686" s="85">
        <v>1</v>
      </c>
      <c r="G3686" s="86" t="s">
        <v>64</v>
      </c>
      <c r="H3686" s="86" t="s">
        <v>14</v>
      </c>
      <c r="I3686" s="87">
        <f>VLOOKUP(A3686,'[2]AJUSTE DE VALOR AN_11.5_MED_VIG'!$A$6:$I$6297,9,0)</f>
        <v>13.001480886285</v>
      </c>
    </row>
    <row r="3687" s="81" customFormat="1" ht="15" customHeight="1">
      <c r="A3687" s="82">
        <v>92370543</v>
      </c>
      <c r="B3687" s="83">
        <v>20</v>
      </c>
      <c r="C3687" s="84" t="s">
        <v>6274</v>
      </c>
      <c r="D3687" s="84" t="s">
        <v>6275</v>
      </c>
      <c r="E3687" s="84" t="s">
        <v>69</v>
      </c>
      <c r="F3687" s="85">
        <v>300</v>
      </c>
      <c r="G3687" s="86" t="s">
        <v>6251</v>
      </c>
      <c r="H3687" s="86" t="s">
        <v>19</v>
      </c>
      <c r="I3687" s="87">
        <f>VLOOKUP(A3687,'[2]AJUSTE DE VALOR AN_11.5_MED_VIG'!$A$6:$I$6297,9,0)</f>
        <v>7.8519694356287459e-002</v>
      </c>
    </row>
    <row r="3688" s="81" customFormat="1" ht="15" customHeight="1">
      <c r="A3688" s="82">
        <v>90223349</v>
      </c>
      <c r="B3688" s="83">
        <v>20</v>
      </c>
      <c r="C3688" s="84" t="s">
        <v>1129</v>
      </c>
      <c r="D3688" s="84" t="s">
        <v>1130</v>
      </c>
      <c r="E3688" s="84" t="s">
        <v>871</v>
      </c>
      <c r="F3688" s="85">
        <v>1</v>
      </c>
      <c r="G3688" s="86" t="s">
        <v>13</v>
      </c>
      <c r="H3688" s="86" t="s">
        <v>14</v>
      </c>
      <c r="I3688" s="87">
        <f>VLOOKUP(A3688,'[2]AJUSTE DE VALOR AN_11.5_MED_VIG'!$A$6:$I$6297,9,0)</f>
        <v>6.4561901636296142</v>
      </c>
    </row>
    <row r="3689" s="81" customFormat="1" ht="15" customHeight="1">
      <c r="A3689" s="82">
        <v>92414788</v>
      </c>
      <c r="B3689" s="83">
        <v>20</v>
      </c>
      <c r="C3689" s="84" t="s">
        <v>5167</v>
      </c>
      <c r="D3689" s="84" t="s">
        <v>5168</v>
      </c>
      <c r="E3689" s="84" t="s">
        <v>78</v>
      </c>
      <c r="F3689" s="85">
        <v>600</v>
      </c>
      <c r="G3689" s="86" t="s">
        <v>10116</v>
      </c>
      <c r="H3689" s="86" t="s">
        <v>19</v>
      </c>
      <c r="I3689" s="87">
        <f>VLOOKUP(A3689,'[2]AJUSTE DE VALOR AN_11.5_MED_VIG'!$A$6:$I$6297,9,0)</f>
        <v>6.2819824772313598e-002</v>
      </c>
    </row>
    <row r="3690" s="81" customFormat="1" ht="15" customHeight="1">
      <c r="A3690" s="82">
        <v>90308417</v>
      </c>
      <c r="B3690" s="83">
        <v>20</v>
      </c>
      <c r="C3690" s="84" t="s">
        <v>5723</v>
      </c>
      <c r="D3690" s="84" t="s">
        <v>5723</v>
      </c>
      <c r="E3690" s="84" t="s">
        <v>792</v>
      </c>
      <c r="F3690" s="85">
        <v>1</v>
      </c>
      <c r="G3690" s="86" t="s">
        <v>64</v>
      </c>
      <c r="H3690" s="86" t="s">
        <v>14</v>
      </c>
      <c r="I3690" s="87">
        <f>VLOOKUP(A3690,'[2]AJUSTE DE VALOR AN_11.5_MED_VIG'!$A$6:$I$6297,9,0)</f>
        <v>1.8177521236306782</v>
      </c>
    </row>
    <row r="3691" s="81" customFormat="1" ht="15" customHeight="1">
      <c r="A3691" s="82">
        <v>90211685</v>
      </c>
      <c r="B3691" s="83">
        <v>20</v>
      </c>
      <c r="C3691" s="84" t="s">
        <v>1315</v>
      </c>
      <c r="D3691" s="84" t="s">
        <v>1315</v>
      </c>
      <c r="E3691" s="84" t="s">
        <v>31</v>
      </c>
      <c r="F3691" s="85">
        <v>400</v>
      </c>
      <c r="G3691" s="86" t="s">
        <v>10116</v>
      </c>
      <c r="H3691" s="86" t="s">
        <v>19</v>
      </c>
      <c r="I3691" s="87">
        <f>VLOOKUP(A3691,'[2]AJUSTE DE VALOR AN_11.5_MED_VIG'!$A$6:$I$6297,9,0)</f>
        <v>3.1393302491989482e-002</v>
      </c>
    </row>
    <row r="3692" s="81" customFormat="1" ht="15" customHeight="1">
      <c r="A3692" s="82">
        <v>90279719</v>
      </c>
      <c r="B3692" s="83">
        <v>20</v>
      </c>
      <c r="C3692" s="84" t="s">
        <v>4279</v>
      </c>
      <c r="D3692" s="84" t="s">
        <v>4279</v>
      </c>
      <c r="E3692" s="84" t="s">
        <v>181</v>
      </c>
      <c r="F3692" s="85">
        <v>1</v>
      </c>
      <c r="G3692" s="86" t="s">
        <v>10103</v>
      </c>
      <c r="H3692" s="86" t="s">
        <v>14</v>
      </c>
      <c r="I3692" s="87">
        <f>VLOOKUP(A3692,'[2]AJUSTE DE VALOR AN_11.5_MED_VIG'!$A$6:$I$6297,9,0)</f>
        <v>0.25883535928707491</v>
      </c>
    </row>
    <row r="3693" s="81" customFormat="1" ht="15" customHeight="1">
      <c r="A3693" s="82">
        <v>90144970</v>
      </c>
      <c r="B3693" s="83">
        <v>20</v>
      </c>
      <c r="C3693" s="84" t="s">
        <v>3497</v>
      </c>
      <c r="D3693" s="84" t="s">
        <v>3497</v>
      </c>
      <c r="E3693" s="84" t="s">
        <v>17</v>
      </c>
      <c r="F3693" s="85">
        <v>1</v>
      </c>
      <c r="G3693" s="86" t="s">
        <v>10103</v>
      </c>
      <c r="H3693" s="86" t="s">
        <v>14</v>
      </c>
      <c r="I3693" s="87">
        <f>VLOOKUP(A3693,'[2]AJUSTE DE VALOR AN_11.5_MED_VIG'!$A$6:$I$6297,9,0)</f>
        <v>0.40824773940181658</v>
      </c>
    </row>
    <row r="3694" s="81" customFormat="1" ht="15" customHeight="1">
      <c r="A3694" s="82">
        <v>90287347</v>
      </c>
      <c r="B3694" s="83">
        <v>20</v>
      </c>
      <c r="C3694" s="84" t="s">
        <v>7453</v>
      </c>
      <c r="D3694" s="84" t="s">
        <v>7454</v>
      </c>
      <c r="E3694" s="84" t="s">
        <v>81</v>
      </c>
      <c r="F3694" s="85">
        <v>1</v>
      </c>
      <c r="G3694" s="86" t="s">
        <v>10103</v>
      </c>
      <c r="H3694" s="86" t="s">
        <v>14</v>
      </c>
      <c r="I3694" s="87">
        <f>VLOOKUP(A3694,'[2]AJUSTE DE VALOR AN_11.5_MED_VIG'!$A$6:$I$6297,9,0)</f>
        <v>4.2099352804856114</v>
      </c>
    </row>
    <row r="3695" s="81" customFormat="1" ht="15" customHeight="1">
      <c r="A3695" s="82">
        <v>92470866</v>
      </c>
      <c r="B3695" s="83">
        <v>20</v>
      </c>
      <c r="C3695" s="84" t="s">
        <v>3495</v>
      </c>
      <c r="D3695" s="84" t="s">
        <v>3496</v>
      </c>
      <c r="E3695" s="84" t="s">
        <v>229</v>
      </c>
      <c r="F3695" s="85">
        <v>1</v>
      </c>
      <c r="G3695" s="86" t="s">
        <v>10103</v>
      </c>
      <c r="H3695" s="86" t="s">
        <v>14</v>
      </c>
      <c r="I3695" s="87">
        <f>VLOOKUP(A3695,'[2]AJUSTE DE VALOR AN_11.5_MED_VIG'!$A$6:$I$6297,9,0)</f>
        <v>0.84187501237894746</v>
      </c>
    </row>
    <row r="3696" s="81" customFormat="1" ht="15" customHeight="1">
      <c r="A3696" s="82">
        <v>90128524</v>
      </c>
      <c r="B3696" s="83">
        <v>20</v>
      </c>
      <c r="C3696" s="84" t="s">
        <v>1773</v>
      </c>
      <c r="D3696" s="84" t="s">
        <v>1773</v>
      </c>
      <c r="E3696" s="84" t="s">
        <v>21</v>
      </c>
      <c r="F3696" s="85">
        <v>1</v>
      </c>
      <c r="G3696" s="86" t="s">
        <v>10103</v>
      </c>
      <c r="H3696" s="86" t="s">
        <v>14</v>
      </c>
      <c r="I3696" s="87">
        <f>VLOOKUP(A3696,'[2]AJUSTE DE VALOR AN_11.5_MED_VIG'!$A$6:$I$6297,9,0)</f>
        <v>2.1045025326988314</v>
      </c>
    </row>
    <row r="3697" s="81" customFormat="1" ht="15" customHeight="1">
      <c r="A3697" s="82">
        <v>92421008</v>
      </c>
      <c r="B3697" s="83">
        <v>20</v>
      </c>
      <c r="C3697" s="84" t="s">
        <v>1178</v>
      </c>
      <c r="D3697" s="84" t="s">
        <v>1185</v>
      </c>
      <c r="E3697" s="84" t="s">
        <v>414</v>
      </c>
      <c r="F3697" s="85">
        <v>1</v>
      </c>
      <c r="G3697" s="86" t="s">
        <v>10103</v>
      </c>
      <c r="H3697" s="86" t="s">
        <v>14</v>
      </c>
      <c r="I3697" s="87">
        <f>VLOOKUP(A3697,'[2]AJUSTE DE VALOR AN_11.5_MED_VIG'!$A$6:$I$6297,9,0)</f>
        <v>1.4029554902920254</v>
      </c>
    </row>
    <row r="3698" s="81" customFormat="1" ht="15" customHeight="1">
      <c r="A3698" s="82">
        <v>92438261</v>
      </c>
      <c r="B3698" s="83">
        <v>20</v>
      </c>
      <c r="C3698" s="84" t="s">
        <v>3815</v>
      </c>
      <c r="D3698" s="84" t="s">
        <v>3816</v>
      </c>
      <c r="E3698" s="84" t="s">
        <v>139</v>
      </c>
      <c r="F3698" s="85">
        <v>1</v>
      </c>
      <c r="G3698" s="86" t="s">
        <v>10103</v>
      </c>
      <c r="H3698" s="86" t="s">
        <v>14</v>
      </c>
      <c r="I3698" s="87">
        <f>VLOOKUP(A3698,'[2]AJUSTE DE VALOR AN_11.5_MED_VIG'!$A$6:$I$6297,9,0)</f>
        <v>2.5252242674006222</v>
      </c>
    </row>
    <row r="3699" s="81" customFormat="1" ht="15" customHeight="1">
      <c r="A3699" s="82">
        <v>90260180</v>
      </c>
      <c r="B3699" s="83">
        <v>20</v>
      </c>
      <c r="C3699" s="84" t="s">
        <v>3497</v>
      </c>
      <c r="D3699" s="84" t="s">
        <v>3504</v>
      </c>
      <c r="E3699" s="84" t="s">
        <v>244</v>
      </c>
      <c r="F3699" s="85">
        <v>1</v>
      </c>
      <c r="G3699" s="86" t="s">
        <v>10103</v>
      </c>
      <c r="H3699" s="86" t="s">
        <v>14</v>
      </c>
      <c r="I3699" s="87">
        <f>VLOOKUP(A3699,'[2]AJUSTE DE VALOR AN_11.5_MED_VIG'!$A$6:$I$6297,9,0)</f>
        <v>0.69397351901280013</v>
      </c>
    </row>
    <row r="3700" s="81" customFormat="1" ht="15" customHeight="1">
      <c r="A3700" s="82">
        <v>92430228</v>
      </c>
      <c r="B3700" s="83">
        <v>20</v>
      </c>
      <c r="C3700" s="84" t="s">
        <v>3623</v>
      </c>
      <c r="D3700" s="84" t="s">
        <v>3624</v>
      </c>
      <c r="E3700" s="84" t="s">
        <v>92</v>
      </c>
      <c r="F3700" s="85">
        <v>15</v>
      </c>
      <c r="G3700" s="86" t="s">
        <v>10077</v>
      </c>
      <c r="H3700" s="86" t="s">
        <v>19</v>
      </c>
      <c r="I3700" s="87">
        <f>VLOOKUP(A3700,'[2]AJUSTE DE VALOR AN_11.5_MED_VIG'!$A$6:$I$6297,9,0)</f>
        <v>0.75057152148674089</v>
      </c>
    </row>
    <row r="3701" s="81" customFormat="1" ht="15" customHeight="1">
      <c r="A3701" s="82">
        <v>92386768</v>
      </c>
      <c r="B3701" s="83">
        <v>20</v>
      </c>
      <c r="C3701" s="84" t="s">
        <v>4731</v>
      </c>
      <c r="D3701" s="84" t="s">
        <v>4732</v>
      </c>
      <c r="E3701" s="84" t="s">
        <v>279</v>
      </c>
      <c r="F3701" s="85">
        <v>1</v>
      </c>
      <c r="G3701" s="86" t="s">
        <v>64</v>
      </c>
      <c r="H3701" s="86" t="s">
        <v>14</v>
      </c>
      <c r="I3701" s="87">
        <f>VLOOKUP(A3701,'[2]AJUSTE DE VALOR AN_11.5_MED_VIG'!$A$6:$I$6297,9,0)</f>
        <v>12.481318867006145</v>
      </c>
    </row>
    <row r="3702" s="81" customFormat="1" ht="15" customHeight="1">
      <c r="A3702" s="82">
        <v>92400469</v>
      </c>
      <c r="B3702" s="83">
        <v>20</v>
      </c>
      <c r="C3702" s="84" t="s">
        <v>2408</v>
      </c>
      <c r="D3702" s="84" t="s">
        <v>2409</v>
      </c>
      <c r="E3702" s="84" t="s">
        <v>154</v>
      </c>
      <c r="F3702" s="85">
        <v>10</v>
      </c>
      <c r="G3702" s="86" t="s">
        <v>18</v>
      </c>
      <c r="H3702" s="86" t="s">
        <v>19</v>
      </c>
      <c r="I3702" s="87">
        <f>VLOOKUP(A3702,'[2]AJUSTE DE VALOR AN_11.5_MED_VIG'!$A$6:$I$6297,9,0)</f>
        <v>0.89039578659632157</v>
      </c>
    </row>
    <row r="3703" s="81" customFormat="1" ht="15" customHeight="1">
      <c r="A3703" s="82">
        <v>91440017</v>
      </c>
      <c r="B3703" s="83">
        <v>20</v>
      </c>
      <c r="C3703" s="84" t="s">
        <v>6163</v>
      </c>
      <c r="D3703" s="84" t="s">
        <v>6168</v>
      </c>
      <c r="E3703" s="84" t="s">
        <v>157</v>
      </c>
      <c r="F3703" s="85">
        <v>1</v>
      </c>
      <c r="G3703" s="86" t="s">
        <v>10103</v>
      </c>
      <c r="H3703" s="86" t="s">
        <v>14</v>
      </c>
      <c r="I3703" s="87">
        <f>VLOOKUP(A3703,'[2]AJUSTE DE VALOR AN_11.5_MED_VIG'!$A$6:$I$6297,9,0)</f>
        <v>1.5546899482544918</v>
      </c>
    </row>
    <row r="3704" s="81" customFormat="1" ht="15" customHeight="1">
      <c r="A3704" s="82">
        <v>92422748</v>
      </c>
      <c r="B3704" s="83">
        <v>20</v>
      </c>
      <c r="C3704" s="84" t="s">
        <v>4966</v>
      </c>
      <c r="D3704" s="84" t="s">
        <v>4967</v>
      </c>
      <c r="E3704" s="84" t="s">
        <v>26</v>
      </c>
      <c r="F3704" s="85">
        <v>60</v>
      </c>
      <c r="G3704" s="86" t="s">
        <v>18</v>
      </c>
      <c r="H3704" s="86" t="s">
        <v>19</v>
      </c>
      <c r="I3704" s="87">
        <f>VLOOKUP(A3704,'[2]AJUSTE DE VALOR AN_11.5_MED_VIG'!$A$6:$I$6297,9,0)</f>
        <v>0.11305626947897582</v>
      </c>
    </row>
    <row r="3705" s="81" customFormat="1" ht="15" customHeight="1">
      <c r="A3705" s="82">
        <v>91026016</v>
      </c>
      <c r="B3705" s="83">
        <v>20</v>
      </c>
      <c r="C3705" s="84" t="s">
        <v>6668</v>
      </c>
      <c r="D3705" s="84" t="s">
        <v>6669</v>
      </c>
      <c r="E3705" s="84" t="s">
        <v>146</v>
      </c>
      <c r="F3705" s="85">
        <v>1</v>
      </c>
      <c r="G3705" s="86" t="s">
        <v>4349</v>
      </c>
      <c r="H3705" s="86" t="s">
        <v>14</v>
      </c>
      <c r="I3705" s="87">
        <f>VLOOKUP(A3705,'[2]AJUSTE DE VALOR AN_11.5_MED_VIG'!$A$6:$I$6297,9,0)</f>
        <v>2.4811017570545593</v>
      </c>
    </row>
    <row r="3706" s="81" customFormat="1" ht="15" customHeight="1">
      <c r="A3706" s="82">
        <v>90272617</v>
      </c>
      <c r="B3706" s="83">
        <v>20</v>
      </c>
      <c r="C3706" s="84" t="s">
        <v>3176</v>
      </c>
      <c r="D3706" s="84" t="s">
        <v>3177</v>
      </c>
      <c r="E3706" s="84" t="s">
        <v>207</v>
      </c>
      <c r="F3706" s="85">
        <v>1</v>
      </c>
      <c r="G3706" s="86" t="s">
        <v>64</v>
      </c>
      <c r="H3706" s="86" t="s">
        <v>14</v>
      </c>
      <c r="I3706" s="87">
        <f>VLOOKUP(A3706,'[2]AJUSTE DE VALOR AN_11.5_MED_VIG'!$A$6:$I$6297,9,0)</f>
        <v>2.0416382584173984</v>
      </c>
    </row>
    <row r="3707" s="81" customFormat="1" ht="15" customHeight="1">
      <c r="A3707" s="82">
        <v>90238273</v>
      </c>
      <c r="B3707" s="83">
        <v>20</v>
      </c>
      <c r="C3707" s="84" t="s">
        <v>172</v>
      </c>
      <c r="D3707" s="84" t="s">
        <v>182</v>
      </c>
      <c r="E3707" s="84" t="s">
        <v>29</v>
      </c>
      <c r="F3707" s="85">
        <v>1</v>
      </c>
      <c r="G3707" s="86" t="s">
        <v>10036</v>
      </c>
      <c r="H3707" s="86" t="s">
        <v>14</v>
      </c>
      <c r="I3707" s="87">
        <f>VLOOKUP(A3707,'[2]AJUSTE DE VALOR AN_11.5_MED_VIG'!$A$6:$I$6297,9,0)</f>
        <v>0.50628725845983436</v>
      </c>
    </row>
    <row r="3708" s="81" customFormat="1" ht="15" customHeight="1">
      <c r="A3708" s="82">
        <v>92426107</v>
      </c>
      <c r="B3708" s="83">
        <v>20</v>
      </c>
      <c r="C3708" s="84" t="s">
        <v>9423</v>
      </c>
      <c r="D3708" s="84" t="s">
        <v>9424</v>
      </c>
      <c r="E3708" s="84" t="s">
        <v>956</v>
      </c>
      <c r="F3708" s="85">
        <v>1</v>
      </c>
      <c r="G3708" s="86" t="s">
        <v>10103</v>
      </c>
      <c r="H3708" s="86" t="s">
        <v>14</v>
      </c>
      <c r="I3708" s="87">
        <f>VLOOKUP(A3708,'[2]AJUSTE DE VALOR AN_11.5_MED_VIG'!$A$6:$I$6297,9,0)</f>
        <v>1.2118868458149585</v>
      </c>
    </row>
    <row r="3709" s="81" customFormat="1" ht="15" customHeight="1">
      <c r="A3709" s="82">
        <v>90146549</v>
      </c>
      <c r="B3709" s="83">
        <v>20</v>
      </c>
      <c r="C3709" s="84" t="s">
        <v>4737</v>
      </c>
      <c r="D3709" s="84" t="s">
        <v>4737</v>
      </c>
      <c r="E3709" s="84" t="s">
        <v>17</v>
      </c>
      <c r="F3709" s="85">
        <v>30</v>
      </c>
      <c r="G3709" s="86" t="s">
        <v>10077</v>
      </c>
      <c r="H3709" s="86" t="s">
        <v>19</v>
      </c>
      <c r="I3709" s="87">
        <f>VLOOKUP(A3709,'[2]AJUSTE DE VALOR AN_11.5_MED_VIG'!$A$6:$I$6297,9,0)</f>
        <v>0.60590568997628846</v>
      </c>
    </row>
    <row r="3710" s="81" customFormat="1" ht="15" customHeight="1">
      <c r="A3710" s="82">
        <v>90358023</v>
      </c>
      <c r="B3710" s="83">
        <v>20</v>
      </c>
      <c r="C3710" s="84" t="s">
        <v>7453</v>
      </c>
      <c r="D3710" s="84" t="s">
        <v>7458</v>
      </c>
      <c r="E3710" s="84" t="s">
        <v>21</v>
      </c>
      <c r="F3710" s="85">
        <v>1</v>
      </c>
      <c r="G3710" s="86" t="s">
        <v>10103</v>
      </c>
      <c r="H3710" s="86" t="s">
        <v>14</v>
      </c>
      <c r="I3710" s="87">
        <f>VLOOKUP(A3710,'[2]AJUSTE DE VALOR AN_11.5_MED_VIG'!$A$6:$I$6297,9,0)</f>
        <v>0.86371663791916187</v>
      </c>
    </row>
    <row r="3711" s="81" customFormat="1" ht="15" customHeight="1">
      <c r="A3711" s="82">
        <v>92428835</v>
      </c>
      <c r="B3711" s="83">
        <v>20</v>
      </c>
      <c r="C3711" s="84" t="s">
        <v>6638</v>
      </c>
      <c r="D3711" s="84" t="s">
        <v>6639</v>
      </c>
      <c r="E3711" s="84" t="s">
        <v>134</v>
      </c>
      <c r="F3711" s="85">
        <v>1</v>
      </c>
      <c r="G3711" s="86" t="s">
        <v>10103</v>
      </c>
      <c r="H3711" s="86" t="s">
        <v>14</v>
      </c>
      <c r="I3711" s="87">
        <f>VLOOKUP(A3711,'[2]AJUSTE DE VALOR AN_11.5_MED_VIG'!$A$6:$I$6297,9,0)</f>
        <v>1.0050345694262317</v>
      </c>
    </row>
    <row r="3712" s="81" customFormat="1" ht="15" customHeight="1">
      <c r="A3712" s="82">
        <v>92460259</v>
      </c>
      <c r="B3712" s="83">
        <v>20</v>
      </c>
      <c r="C3712" s="84" t="s">
        <v>1178</v>
      </c>
      <c r="D3712" s="84" t="s">
        <v>1180</v>
      </c>
      <c r="E3712" s="84" t="s">
        <v>78</v>
      </c>
      <c r="F3712" s="85">
        <v>1</v>
      </c>
      <c r="G3712" s="86" t="s">
        <v>10103</v>
      </c>
      <c r="H3712" s="86" t="s">
        <v>14</v>
      </c>
      <c r="I3712" s="87">
        <f>VLOOKUP(A3712,'[2]AJUSTE DE VALOR AN_11.5_MED_VIG'!$A$6:$I$6297,9,0)</f>
        <v>0.92092222466197637</v>
      </c>
    </row>
    <row r="3713" s="81" customFormat="1" ht="15" customHeight="1">
      <c r="A3713" s="82">
        <v>90212266</v>
      </c>
      <c r="B3713" s="83">
        <v>20</v>
      </c>
      <c r="C3713" s="84" t="s">
        <v>1552</v>
      </c>
      <c r="D3713" s="84" t="s">
        <v>1553</v>
      </c>
      <c r="E3713" s="84" t="s">
        <v>31</v>
      </c>
      <c r="F3713" s="85">
        <v>1</v>
      </c>
      <c r="G3713" s="86" t="s">
        <v>10103</v>
      </c>
      <c r="H3713" s="86" t="s">
        <v>14</v>
      </c>
      <c r="I3713" s="87">
        <f>VLOOKUP(A3713,'[2]AJUSTE DE VALOR AN_11.5_MED_VIG'!$A$6:$I$6297,9,0)</f>
        <v>0.47832757709379592</v>
      </c>
    </row>
    <row r="3714" s="81" customFormat="1" ht="15" customHeight="1">
      <c r="A3714" s="82">
        <v>91126037</v>
      </c>
      <c r="B3714" s="83">
        <v>20</v>
      </c>
      <c r="C3714" s="84" t="s">
        <v>1012</v>
      </c>
      <c r="D3714" s="84" t="s">
        <v>1013</v>
      </c>
      <c r="E3714" s="84" t="s">
        <v>21</v>
      </c>
      <c r="F3714" s="85">
        <v>1</v>
      </c>
      <c r="G3714" s="86" t="s">
        <v>10103</v>
      </c>
      <c r="H3714" s="86" t="s">
        <v>14</v>
      </c>
      <c r="I3714" s="87">
        <f>VLOOKUP(A3714,'[2]AJUSTE DE VALOR AN_11.5_MED_VIG'!$A$6:$I$6297,9,0)</f>
        <v>0.66372772185116991</v>
      </c>
    </row>
    <row r="3715" s="81" customFormat="1" ht="15" customHeight="1">
      <c r="A3715" s="82">
        <v>90218477</v>
      </c>
      <c r="B3715" s="83">
        <v>20</v>
      </c>
      <c r="C3715" s="84" t="s">
        <v>992</v>
      </c>
      <c r="D3715" s="84" t="s">
        <v>999</v>
      </c>
      <c r="E3715" s="84" t="s">
        <v>806</v>
      </c>
      <c r="F3715" s="85">
        <v>1</v>
      </c>
      <c r="G3715" s="86" t="s">
        <v>10103</v>
      </c>
      <c r="H3715" s="86" t="s">
        <v>14</v>
      </c>
      <c r="I3715" s="87">
        <f>VLOOKUP(A3715,'[2]AJUSTE DE VALOR AN_11.5_MED_VIG'!$A$6:$I$6297,9,0)</f>
        <v>0.66272285347179349</v>
      </c>
    </row>
    <row r="3716" s="81" customFormat="1" ht="15" customHeight="1">
      <c r="A3716" s="82">
        <v>92467679</v>
      </c>
      <c r="B3716" s="83">
        <v>20</v>
      </c>
      <c r="C3716" s="84" t="s">
        <v>7477</v>
      </c>
      <c r="D3716" s="84" t="s">
        <v>7477</v>
      </c>
      <c r="E3716" s="84" t="s">
        <v>39</v>
      </c>
      <c r="F3716" s="85">
        <v>1</v>
      </c>
      <c r="G3716" s="86" t="s">
        <v>10103</v>
      </c>
      <c r="H3716" s="86" t="s">
        <v>14</v>
      </c>
      <c r="I3716" s="87">
        <f>VLOOKUP(A3716,'[2]AJUSTE DE VALOR AN_11.5_MED_VIG'!$A$6:$I$6297,9,0)</f>
        <v>1.6913973982386328</v>
      </c>
    </row>
    <row r="3717" s="81" customFormat="1" ht="15" customHeight="1">
      <c r="A3717" s="82">
        <v>92366210</v>
      </c>
      <c r="B3717" s="83">
        <v>20</v>
      </c>
      <c r="C3717" s="84" t="s">
        <v>1017</v>
      </c>
      <c r="D3717" s="84" t="s">
        <v>1018</v>
      </c>
      <c r="E3717" s="84" t="s">
        <v>414</v>
      </c>
      <c r="F3717" s="85">
        <v>1</v>
      </c>
      <c r="G3717" s="86" t="s">
        <v>10103</v>
      </c>
      <c r="H3717" s="86" t="s">
        <v>14</v>
      </c>
      <c r="I3717" s="87">
        <f>VLOOKUP(A3717,'[2]AJUSTE DE VALOR AN_11.5_MED_VIG'!$A$6:$I$6297,9,0)</f>
        <v>1.3076325087396796</v>
      </c>
    </row>
    <row r="3718" s="81" customFormat="1" ht="15" customHeight="1">
      <c r="A3718" s="82">
        <v>90265106</v>
      </c>
      <c r="B3718" s="83">
        <v>20</v>
      </c>
      <c r="C3718" s="84" t="s">
        <v>5077</v>
      </c>
      <c r="D3718" s="84" t="s">
        <v>5078</v>
      </c>
      <c r="E3718" s="84" t="s">
        <v>742</v>
      </c>
      <c r="F3718" s="85">
        <v>1</v>
      </c>
      <c r="G3718" s="86" t="s">
        <v>10103</v>
      </c>
      <c r="H3718" s="86" t="s">
        <v>14</v>
      </c>
      <c r="I3718" s="87">
        <f>VLOOKUP(A3718,'[2]AJUSTE DE VALOR AN_11.5_MED_VIG'!$A$6:$I$6297,9,0)</f>
        <v>2.344814162729659</v>
      </c>
    </row>
    <row r="3719" s="81" customFormat="1" ht="15" customHeight="1">
      <c r="A3719" s="82">
        <v>90309499</v>
      </c>
      <c r="B3719" s="83">
        <v>20</v>
      </c>
      <c r="C3719" s="84" t="s">
        <v>2402</v>
      </c>
      <c r="D3719" s="84" t="s">
        <v>2402</v>
      </c>
      <c r="E3719" s="84" t="s">
        <v>792</v>
      </c>
      <c r="F3719" s="85">
        <v>400</v>
      </c>
      <c r="G3719" s="86" t="s">
        <v>10116</v>
      </c>
      <c r="H3719" s="86" t="s">
        <v>19</v>
      </c>
      <c r="I3719" s="87">
        <f>VLOOKUP(A3719,'[2]AJUSTE DE VALOR AN_11.5_MED_VIG'!$A$6:$I$6297,9,0)</f>
        <v>1.6181606975124576e-002</v>
      </c>
    </row>
    <row r="3720" s="81" customFormat="1" ht="15" customHeight="1">
      <c r="A3720" s="82">
        <v>90288262</v>
      </c>
      <c r="B3720" s="83">
        <v>20</v>
      </c>
      <c r="C3720" s="84" t="s">
        <v>2730</v>
      </c>
      <c r="D3720" s="84" t="s">
        <v>2731</v>
      </c>
      <c r="E3720" s="84" t="s">
        <v>2732</v>
      </c>
      <c r="F3720" s="85">
        <v>100</v>
      </c>
      <c r="G3720" s="86" t="s">
        <v>18</v>
      </c>
      <c r="H3720" s="86" t="s">
        <v>19</v>
      </c>
      <c r="I3720" s="87">
        <f>VLOOKUP(A3720,'[2]AJUSTE DE VALOR AN_11.5_MED_VIG'!$A$6:$I$6297,9,0)</f>
        <v>0.12950784816608193</v>
      </c>
    </row>
    <row r="3721" s="81" customFormat="1" ht="15" customHeight="1">
      <c r="A3721" s="82">
        <v>92456626</v>
      </c>
      <c r="B3721" s="83">
        <v>20</v>
      </c>
      <c r="C3721" s="84" t="s">
        <v>8170</v>
      </c>
      <c r="D3721" s="84" t="s">
        <v>8170</v>
      </c>
      <c r="E3721" s="84" t="s">
        <v>39</v>
      </c>
      <c r="F3721" s="85">
        <v>300</v>
      </c>
      <c r="G3721" s="86" t="s">
        <v>10116</v>
      </c>
      <c r="H3721" s="86" t="s">
        <v>19</v>
      </c>
      <c r="I3721" s="87">
        <f>VLOOKUP(A3721,'[2]AJUSTE DE VALOR AN_11.5_MED_VIG'!$A$6:$I$6297,9,0)</f>
        <v>1.5942345655819125e-002</v>
      </c>
    </row>
    <row r="3722" s="81" customFormat="1" ht="15" customHeight="1">
      <c r="A3722" s="82">
        <v>92461271</v>
      </c>
      <c r="B3722" s="83">
        <v>20</v>
      </c>
      <c r="C3722" s="84" t="s">
        <v>7132</v>
      </c>
      <c r="D3722" s="84" t="s">
        <v>7135</v>
      </c>
      <c r="E3722" s="84" t="s">
        <v>31</v>
      </c>
      <c r="F3722" s="85">
        <v>1</v>
      </c>
      <c r="G3722" s="86" t="s">
        <v>10103</v>
      </c>
      <c r="H3722" s="86" t="s">
        <v>14</v>
      </c>
      <c r="I3722" s="87">
        <f>VLOOKUP(A3722,'[2]AJUSTE DE VALOR AN_11.5_MED_VIG'!$A$6:$I$6297,9,0)</f>
        <v>1.2877229874431142</v>
      </c>
    </row>
    <row r="3723" s="81" customFormat="1" ht="15" customHeight="1">
      <c r="A3723" s="82">
        <v>90223527</v>
      </c>
      <c r="B3723" s="83">
        <v>20</v>
      </c>
      <c r="C3723" s="84" t="s">
        <v>8671</v>
      </c>
      <c r="D3723" s="84" t="s">
        <v>8672</v>
      </c>
      <c r="E3723" s="84" t="s">
        <v>953</v>
      </c>
      <c r="F3723" s="85">
        <v>1</v>
      </c>
      <c r="G3723" s="86" t="s">
        <v>10103</v>
      </c>
      <c r="H3723" s="86" t="s">
        <v>14</v>
      </c>
      <c r="I3723" s="87">
        <f>VLOOKUP(A3723,'[2]AJUSTE DE VALOR AN_11.5_MED_VIG'!$A$6:$I$6297,9,0)</f>
        <v>1.9315844811646712</v>
      </c>
    </row>
    <row r="3724" s="81" customFormat="1" ht="15" customHeight="1">
      <c r="A3724" s="82">
        <v>90284062</v>
      </c>
      <c r="B3724" s="83">
        <v>20</v>
      </c>
      <c r="C3724" s="84" t="s">
        <v>1811</v>
      </c>
      <c r="D3724" s="84" t="s">
        <v>1814</v>
      </c>
      <c r="E3724" s="84" t="s">
        <v>50</v>
      </c>
      <c r="F3724" s="85">
        <v>1</v>
      </c>
      <c r="G3724" s="86" t="s">
        <v>436</v>
      </c>
      <c r="H3724" s="86" t="s">
        <v>14</v>
      </c>
      <c r="I3724" s="87">
        <f>VLOOKUP(A3724,'[2]AJUSTE DE VALOR AN_11.5_MED_VIG'!$A$6:$I$6297,9,0)</f>
        <v>2.3038070255402623</v>
      </c>
    </row>
    <row r="3725" s="81" customFormat="1" ht="15" customHeight="1">
      <c r="A3725" s="82">
        <v>90938011</v>
      </c>
      <c r="B3725" s="83">
        <v>20</v>
      </c>
      <c r="C3725" s="84" t="s">
        <v>1520</v>
      </c>
      <c r="D3725" s="84" t="s">
        <v>1521</v>
      </c>
      <c r="E3725" s="84" t="s">
        <v>43</v>
      </c>
      <c r="F3725" s="85">
        <v>1</v>
      </c>
      <c r="G3725" s="86" t="s">
        <v>10103</v>
      </c>
      <c r="H3725" s="86" t="s">
        <v>14</v>
      </c>
      <c r="I3725" s="87">
        <f>VLOOKUP(A3725,'[2]AJUSTE DE VALOR AN_11.5_MED_VIG'!$A$6:$I$6297,9,0)</f>
        <v>1.4384244667863555</v>
      </c>
    </row>
    <row r="3726" s="81" customFormat="1" ht="15" customHeight="1">
      <c r="A3726" s="82">
        <v>90171349</v>
      </c>
      <c r="B3726" s="83">
        <v>20</v>
      </c>
      <c r="C3726" s="84" t="s">
        <v>3281</v>
      </c>
      <c r="D3726" s="84" t="s">
        <v>3281</v>
      </c>
      <c r="E3726" s="84" t="s">
        <v>244</v>
      </c>
      <c r="F3726" s="85">
        <v>1</v>
      </c>
      <c r="G3726" s="86" t="s">
        <v>436</v>
      </c>
      <c r="H3726" s="86" t="s">
        <v>14</v>
      </c>
      <c r="I3726" s="87">
        <f>VLOOKUP(A3726,'[2]AJUSTE DE VALOR AN_11.5_MED_VIG'!$A$6:$I$6297,9,0)</f>
        <v>1.2754378005917215</v>
      </c>
    </row>
    <row r="3727" s="81" customFormat="1" ht="15" customHeight="1">
      <c r="A3727" s="82">
        <v>90248554</v>
      </c>
      <c r="B3727" s="83">
        <v>20</v>
      </c>
      <c r="C3727" s="84" t="s">
        <v>1178</v>
      </c>
      <c r="D3727" s="84" t="s">
        <v>1178</v>
      </c>
      <c r="E3727" s="84" t="s">
        <v>1182</v>
      </c>
      <c r="F3727" s="85">
        <v>1</v>
      </c>
      <c r="G3727" s="86" t="s">
        <v>10103</v>
      </c>
      <c r="H3727" s="86" t="s">
        <v>14</v>
      </c>
      <c r="I3727" s="87">
        <f>VLOOKUP(A3727,'[2]AJUSTE DE VALOR AN_11.5_MED_VIG'!$A$6:$I$6297,9,0)</f>
        <v>1.0417915678862282</v>
      </c>
    </row>
    <row r="3728" s="81" customFormat="1" ht="15" customHeight="1">
      <c r="A3728" s="82">
        <v>92427901</v>
      </c>
      <c r="B3728" s="83">
        <v>20</v>
      </c>
      <c r="C3728" s="84" t="s">
        <v>9135</v>
      </c>
      <c r="D3728" s="84" t="s">
        <v>9136</v>
      </c>
      <c r="E3728" s="84" t="s">
        <v>792</v>
      </c>
      <c r="F3728" s="85">
        <v>1</v>
      </c>
      <c r="G3728" s="86" t="s">
        <v>64</v>
      </c>
      <c r="H3728" s="86" t="s">
        <v>14</v>
      </c>
      <c r="I3728" s="87">
        <f>VLOOKUP(A3728,'[2]AJUSTE DE VALOR AN_11.5_MED_VIG'!$A$6:$I$6297,9,0)</f>
        <v>0.40830241065269479</v>
      </c>
    </row>
    <row r="3729" s="81" customFormat="1" ht="15" customHeight="1">
      <c r="A3729" s="82">
        <v>90232143</v>
      </c>
      <c r="B3729" s="83">
        <v>20</v>
      </c>
      <c r="C3729" s="84" t="s">
        <v>1665</v>
      </c>
      <c r="D3729" s="84" t="s">
        <v>1667</v>
      </c>
      <c r="E3729" s="84" t="s">
        <v>1175</v>
      </c>
      <c r="F3729" s="85">
        <v>1</v>
      </c>
      <c r="G3729" s="86" t="s">
        <v>10103</v>
      </c>
      <c r="H3729" s="86" t="s">
        <v>14</v>
      </c>
      <c r="I3729" s="87">
        <f>VLOOKUP(A3729,'[2]AJUSTE DE VALOR AN_11.5_MED_VIG'!$A$6:$I$6297,9,0)</f>
        <v>0.34540534283172075</v>
      </c>
    </row>
    <row r="3730" s="81" customFormat="1" ht="15" customHeight="1">
      <c r="A3730" s="82">
        <v>92405223</v>
      </c>
      <c r="B3730" s="83">
        <v>20</v>
      </c>
      <c r="C3730" s="84" t="s">
        <v>6290</v>
      </c>
      <c r="D3730" s="84" t="s">
        <v>6291</v>
      </c>
      <c r="E3730" s="84" t="s">
        <v>12</v>
      </c>
      <c r="F3730" s="85">
        <v>1000</v>
      </c>
      <c r="G3730" s="86" t="s">
        <v>6251</v>
      </c>
      <c r="H3730" s="86" t="s">
        <v>19</v>
      </c>
      <c r="I3730" s="87">
        <f>VLOOKUP(A3730,'[2]AJUSTE DE VALOR AN_11.5_MED_VIG'!$A$6:$I$6297,9,0)</f>
        <v>6.4384846779850402e-002</v>
      </c>
    </row>
    <row r="3731" s="81" customFormat="1" ht="15" customHeight="1">
      <c r="A3731" s="82">
        <v>92382657</v>
      </c>
      <c r="B3731" s="83">
        <v>20</v>
      </c>
      <c r="C3731" s="84" t="s">
        <v>6073</v>
      </c>
      <c r="D3731" s="84" t="s">
        <v>6075</v>
      </c>
      <c r="E3731" s="84" t="s">
        <v>279</v>
      </c>
      <c r="F3731" s="85">
        <v>150</v>
      </c>
      <c r="G3731" s="86" t="s">
        <v>18</v>
      </c>
      <c r="H3731" s="86" t="s">
        <v>19</v>
      </c>
      <c r="I3731" s="87">
        <f>VLOOKUP(A3731,'[2]AJUSTE DE VALOR AN_11.5_MED_VIG'!$A$6:$I$6297,9,0)</f>
        <v>9.4223633227544942e-002</v>
      </c>
    </row>
    <row r="3732" s="81" customFormat="1" ht="15" customHeight="1">
      <c r="A3732" s="82">
        <v>90180100</v>
      </c>
      <c r="B3732" s="83">
        <v>20</v>
      </c>
      <c r="C3732" s="84" t="s">
        <v>4635</v>
      </c>
      <c r="D3732" s="84" t="s">
        <v>4635</v>
      </c>
      <c r="E3732" s="84" t="s">
        <v>24</v>
      </c>
      <c r="F3732" s="85">
        <v>1</v>
      </c>
      <c r="G3732" s="86" t="s">
        <v>10103</v>
      </c>
      <c r="H3732" s="86" t="s">
        <v>14</v>
      </c>
      <c r="I3732" s="87">
        <f>VLOOKUP(A3732,'[2]AJUSTE DE VALOR AN_11.5_MED_VIG'!$A$6:$I$6297,9,0)</f>
        <v>0.80307655941981393</v>
      </c>
    </row>
    <row r="3733" s="81" customFormat="1" ht="15" customHeight="1">
      <c r="A3733" s="82">
        <v>92433499</v>
      </c>
      <c r="B3733" s="83">
        <v>20</v>
      </c>
      <c r="C3733" s="84" t="s">
        <v>5950</v>
      </c>
      <c r="D3733" s="84" t="s">
        <v>5951</v>
      </c>
      <c r="E3733" s="84" t="s">
        <v>50</v>
      </c>
      <c r="F3733" s="85">
        <v>1</v>
      </c>
      <c r="G3733" s="86" t="s">
        <v>10103</v>
      </c>
      <c r="H3733" s="86" t="s">
        <v>14</v>
      </c>
      <c r="I3733" s="87">
        <f>VLOOKUP(A3733,'[2]AJUSTE DE VALOR AN_11.5_MED_VIG'!$A$6:$I$6297,9,0)</f>
        <v>0.20417224855102117</v>
      </c>
    </row>
    <row r="3734" s="81" customFormat="1" ht="15" customHeight="1">
      <c r="A3734" s="85">
        <v>90125789</v>
      </c>
      <c r="B3734" s="83">
        <v>20</v>
      </c>
      <c r="C3734" s="84" t="s">
        <v>9743</v>
      </c>
      <c r="D3734" s="84" t="s">
        <v>9743</v>
      </c>
      <c r="E3734" s="84" t="s">
        <v>50</v>
      </c>
      <c r="F3734" s="85">
        <v>1</v>
      </c>
      <c r="G3734" s="86" t="s">
        <v>10103</v>
      </c>
      <c r="H3734" s="86" t="s">
        <v>14</v>
      </c>
      <c r="I3734" s="87">
        <f>VLOOKUP(A3734,'[2]AJUSTE DE VALOR AN_11.5_MED_VIG'!$A$6:$I$6297,9,0)</f>
        <v>0.37314222227488147</v>
      </c>
    </row>
    <row r="3735" s="81" customFormat="1" ht="15" customHeight="1">
      <c r="A3735" s="82">
        <v>90297512</v>
      </c>
      <c r="B3735" s="83">
        <v>20</v>
      </c>
      <c r="C3735" s="84" t="s">
        <v>8139</v>
      </c>
      <c r="D3735" s="84" t="s">
        <v>8154</v>
      </c>
      <c r="E3735" s="84" t="s">
        <v>590</v>
      </c>
      <c r="F3735" s="85">
        <v>1</v>
      </c>
      <c r="G3735" s="86" t="s">
        <v>10103</v>
      </c>
      <c r="H3735" s="86" t="s">
        <v>14</v>
      </c>
      <c r="I3735" s="87">
        <f>VLOOKUP(A3735,'[2]AJUSTE DE VALOR AN_11.5_MED_VIG'!$A$6:$I$6297,9,0)</f>
        <v>0.69896426732462191</v>
      </c>
    </row>
    <row r="3736" s="81" customFormat="1" ht="15" customHeight="1">
      <c r="A3736" s="82">
        <v>90209338</v>
      </c>
      <c r="B3736" s="83">
        <v>20</v>
      </c>
      <c r="C3736" s="84" t="s">
        <v>2000</v>
      </c>
      <c r="D3736" s="84" t="s">
        <v>2001</v>
      </c>
      <c r="E3736" s="84" t="s">
        <v>31</v>
      </c>
      <c r="F3736" s="85">
        <v>1</v>
      </c>
      <c r="G3736" s="86" t="s">
        <v>10103</v>
      </c>
      <c r="H3736" s="86" t="s">
        <v>14</v>
      </c>
      <c r="I3736" s="87">
        <f>VLOOKUP(A3736,'[2]AJUSTE DE VALOR AN_11.5_MED_VIG'!$A$6:$I$6297,9,0)</f>
        <v>2.2356991546362721</v>
      </c>
    </row>
    <row r="3737" s="81" customFormat="1" ht="15" customHeight="1">
      <c r="A3737" s="82">
        <v>92366180</v>
      </c>
      <c r="B3737" s="83">
        <v>20</v>
      </c>
      <c r="C3737" s="84" t="s">
        <v>1003</v>
      </c>
      <c r="D3737" s="84" t="s">
        <v>1004</v>
      </c>
      <c r="E3737" s="84" t="s">
        <v>414</v>
      </c>
      <c r="F3737" s="85">
        <v>1</v>
      </c>
      <c r="G3737" s="86" t="s">
        <v>10103</v>
      </c>
      <c r="H3737" s="86" t="s">
        <v>14</v>
      </c>
      <c r="I3737" s="87">
        <f>VLOOKUP(A3737,'[2]AJUSTE DE VALOR AN_11.5_MED_VIG'!$A$6:$I$6297,9,0)</f>
        <v>1.1149511560923693</v>
      </c>
    </row>
    <row r="3738" s="81" customFormat="1" ht="15" customHeight="1">
      <c r="A3738" s="82">
        <v>90261488</v>
      </c>
      <c r="B3738" s="83">
        <v>20</v>
      </c>
      <c r="C3738" s="84" t="s">
        <v>2218</v>
      </c>
      <c r="D3738" s="84" t="s">
        <v>2220</v>
      </c>
      <c r="E3738" s="84" t="s">
        <v>24</v>
      </c>
      <c r="F3738" s="85">
        <v>1</v>
      </c>
      <c r="G3738" s="86" t="s">
        <v>10103</v>
      </c>
      <c r="H3738" s="86" t="s">
        <v>14</v>
      </c>
      <c r="I3738" s="87">
        <f>VLOOKUP(A3738,'[2]AJUSTE DE VALOR AN_11.5_MED_VIG'!$A$6:$I$6297,9,0)</f>
        <v>2.7769384651747053</v>
      </c>
    </row>
    <row r="3739" s="81" customFormat="1" ht="15" customHeight="1">
      <c r="A3739" s="82">
        <v>90241959</v>
      </c>
      <c r="B3739" s="83">
        <v>20</v>
      </c>
      <c r="C3739" s="84" t="s">
        <v>1494</v>
      </c>
      <c r="D3739" s="84" t="s">
        <v>1495</v>
      </c>
      <c r="E3739" s="84" t="s">
        <v>298</v>
      </c>
      <c r="F3739" s="85">
        <v>1</v>
      </c>
      <c r="G3739" s="86" t="s">
        <v>10103</v>
      </c>
      <c r="H3739" s="86" t="s">
        <v>14</v>
      </c>
      <c r="I3739" s="87">
        <f>VLOOKUP(A3739,'[2]AJUSTE DE VALOR AN_11.5_MED_VIG'!$A$6:$I$6297,9,0)</f>
        <v>0.61245761722654146</v>
      </c>
    </row>
    <row r="3740" s="81" customFormat="1" ht="15" customHeight="1">
      <c r="A3740" s="82">
        <v>90147138</v>
      </c>
      <c r="B3740" s="83">
        <v>20</v>
      </c>
      <c r="C3740" s="84" t="s">
        <v>9386</v>
      </c>
      <c r="D3740" s="84" t="s">
        <v>9387</v>
      </c>
      <c r="E3740" s="84" t="s">
        <v>17</v>
      </c>
      <c r="F3740" s="85">
        <v>1</v>
      </c>
      <c r="G3740" s="86" t="s">
        <v>10103</v>
      </c>
      <c r="H3740" s="86" t="s">
        <v>14</v>
      </c>
      <c r="I3740" s="87">
        <f>VLOOKUP(A3740,'[2]AJUSTE DE VALOR AN_11.5_MED_VIG'!$A$6:$I$6297,9,0)</f>
        <v>0.26696696081137739</v>
      </c>
    </row>
    <row r="3741" s="81" customFormat="1" ht="15" customHeight="1">
      <c r="A3741" s="82">
        <v>92466699</v>
      </c>
      <c r="B3741" s="83">
        <v>20</v>
      </c>
      <c r="C3741" s="84" t="s">
        <v>2023</v>
      </c>
      <c r="D3741" s="84" t="s">
        <v>2023</v>
      </c>
      <c r="E3741" s="84" t="s">
        <v>17</v>
      </c>
      <c r="F3741" s="85">
        <v>30</v>
      </c>
      <c r="G3741" s="86" t="s">
        <v>10077</v>
      </c>
      <c r="H3741" s="86" t="s">
        <v>19</v>
      </c>
      <c r="I3741" s="87">
        <f>VLOOKUP(A3741,'[2]AJUSTE DE VALOR AN_11.5_MED_VIG'!$A$6:$I$6297,9,0)</f>
        <v>0.6437504259281065</v>
      </c>
    </row>
    <row r="3742" s="81" customFormat="1" ht="15" customHeight="1">
      <c r="A3742" s="82">
        <v>90290160</v>
      </c>
      <c r="B3742" s="83">
        <v>20</v>
      </c>
      <c r="C3742" s="84" t="s">
        <v>6818</v>
      </c>
      <c r="D3742" s="84" t="s">
        <v>6819</v>
      </c>
      <c r="E3742" s="84" t="s">
        <v>43</v>
      </c>
      <c r="F3742" s="85">
        <v>1</v>
      </c>
      <c r="G3742" s="86" t="s">
        <v>10103</v>
      </c>
      <c r="H3742" s="86" t="s">
        <v>14</v>
      </c>
      <c r="I3742" s="87">
        <f>VLOOKUP(A3742,'[2]AJUSTE DE VALOR AN_11.5_MED_VIG'!$A$6:$I$6297,9,0)</f>
        <v>1.209250119331629</v>
      </c>
    </row>
    <row r="3743" s="81" customFormat="1" ht="15" customHeight="1">
      <c r="A3743" s="82">
        <v>90265386</v>
      </c>
      <c r="B3743" s="83">
        <v>20</v>
      </c>
      <c r="C3743" s="84" t="s">
        <v>1283</v>
      </c>
      <c r="D3743" s="84" t="s">
        <v>1284</v>
      </c>
      <c r="E3743" s="84" t="s">
        <v>24</v>
      </c>
      <c r="F3743" s="85">
        <v>1</v>
      </c>
      <c r="G3743" s="86" t="s">
        <v>10103</v>
      </c>
      <c r="H3743" s="86" t="s">
        <v>14</v>
      </c>
      <c r="I3743" s="87">
        <f>VLOOKUP(A3743,'[2]AJUSTE DE VALOR AN_11.5_MED_VIG'!$A$6:$I$6297,9,0)</f>
        <v>5.4390623015749071</v>
      </c>
    </row>
    <row r="3744" s="81" customFormat="1" ht="15" customHeight="1">
      <c r="A3744" s="82">
        <v>90258606</v>
      </c>
      <c r="B3744" s="83">
        <v>20</v>
      </c>
      <c r="C3744" s="84" t="s">
        <v>3718</v>
      </c>
      <c r="D3744" s="84" t="s">
        <v>3718</v>
      </c>
      <c r="E3744" s="84" t="s">
        <v>26</v>
      </c>
      <c r="F3744" s="85">
        <v>1</v>
      </c>
      <c r="G3744" s="86" t="s">
        <v>10103</v>
      </c>
      <c r="H3744" s="86" t="s">
        <v>14</v>
      </c>
      <c r="I3744" s="87">
        <f>VLOOKUP(A3744,'[2]AJUSTE DE VALOR AN_11.5_MED_VIG'!$A$6:$I$6297,9,0)</f>
        <v>8.0840737721402309e-002</v>
      </c>
    </row>
    <row r="3745" s="81" customFormat="1" ht="15" customHeight="1">
      <c r="A3745" s="82">
        <v>91376041</v>
      </c>
      <c r="B3745" s="83">
        <v>20</v>
      </c>
      <c r="C3745" s="84" t="s">
        <v>9050</v>
      </c>
      <c r="D3745" s="84" t="s">
        <v>9051</v>
      </c>
      <c r="E3745" s="84" t="s">
        <v>628</v>
      </c>
      <c r="F3745" s="85">
        <v>1</v>
      </c>
      <c r="G3745" s="86" t="s">
        <v>10103</v>
      </c>
      <c r="H3745" s="86" t="s">
        <v>14</v>
      </c>
      <c r="I3745" s="87">
        <f>VLOOKUP(A3745,'[2]AJUSTE DE VALOR AN_11.5_MED_VIG'!$A$6:$I$6297,9,0)</f>
        <v>0.76877962628811258</v>
      </c>
    </row>
    <row r="3746" s="81" customFormat="1" ht="15" customHeight="1">
      <c r="A3746" s="82">
        <v>90701011</v>
      </c>
      <c r="B3746" s="83">
        <v>20</v>
      </c>
      <c r="C3746" s="84" t="s">
        <v>4411</v>
      </c>
      <c r="D3746" s="84" t="s">
        <v>4412</v>
      </c>
      <c r="E3746" s="84" t="s">
        <v>43</v>
      </c>
      <c r="F3746" s="85">
        <v>1</v>
      </c>
      <c r="G3746" s="86" t="s">
        <v>436</v>
      </c>
      <c r="H3746" s="86" t="s">
        <v>14</v>
      </c>
      <c r="I3746" s="87">
        <f>VLOOKUP(A3746,'[2]AJUSTE DE VALOR AN_11.5_MED_VIG'!$A$6:$I$6297,9,0)</f>
        <v>0.34554019982536655</v>
      </c>
    </row>
    <row r="3747" s="81" customFormat="1" ht="15" customHeight="1">
      <c r="A3747" s="82">
        <v>90282850</v>
      </c>
      <c r="B3747" s="83">
        <v>20</v>
      </c>
      <c r="C3747" s="84" t="s">
        <v>673</v>
      </c>
      <c r="D3747" s="84" t="s">
        <v>673</v>
      </c>
      <c r="E3747" s="84" t="s">
        <v>26</v>
      </c>
      <c r="F3747" s="85">
        <v>1</v>
      </c>
      <c r="G3747" s="86" t="s">
        <v>10103</v>
      </c>
      <c r="H3747" s="86" t="s">
        <v>14</v>
      </c>
      <c r="I3747" s="87">
        <f>VLOOKUP(A3747,'[2]AJUSTE DE VALOR AN_11.5_MED_VIG'!$A$6:$I$6297,9,0)</f>
        <v>0.19124770568554131</v>
      </c>
    </row>
    <row r="3748" s="81" customFormat="1" ht="15" customHeight="1">
      <c r="A3748" s="82">
        <v>90270142</v>
      </c>
      <c r="B3748" s="83">
        <v>20</v>
      </c>
      <c r="C3748" s="84" t="s">
        <v>2268</v>
      </c>
      <c r="D3748" s="84" t="s">
        <v>2269</v>
      </c>
      <c r="E3748" s="84" t="s">
        <v>50</v>
      </c>
      <c r="F3748" s="85">
        <v>1</v>
      </c>
      <c r="G3748" s="86" t="s">
        <v>64</v>
      </c>
      <c r="H3748" s="86" t="s">
        <v>14</v>
      </c>
      <c r="I3748" s="87">
        <f>VLOOKUP(A3748,'[2]AJUSTE DE VALOR AN_11.5_MED_VIG'!$A$6:$I$6297,9,0)</f>
        <v>1.0678046572924436</v>
      </c>
    </row>
    <row r="3749" s="81" customFormat="1" ht="15" customHeight="1">
      <c r="A3749" s="82">
        <v>90247540</v>
      </c>
      <c r="B3749" s="83">
        <v>20</v>
      </c>
      <c r="C3749" s="84" t="s">
        <v>4474</v>
      </c>
      <c r="D3749" s="84" t="s">
        <v>4475</v>
      </c>
      <c r="E3749" s="84" t="s">
        <v>1002</v>
      </c>
      <c r="F3749" s="85">
        <v>1</v>
      </c>
      <c r="G3749" s="86" t="s">
        <v>10103</v>
      </c>
      <c r="H3749" s="86" t="s">
        <v>14</v>
      </c>
      <c r="I3749" s="87">
        <f>VLOOKUP(A3749,'[2]AJUSTE DE VALOR AN_11.5_MED_VIG'!$A$6:$I$6297,9,0)</f>
        <v>0.62810819866246081</v>
      </c>
    </row>
    <row r="3750" s="81" customFormat="1" ht="15" customHeight="1">
      <c r="A3750" s="82">
        <v>90161939</v>
      </c>
      <c r="B3750" s="83">
        <v>20</v>
      </c>
      <c r="C3750" s="84" t="s">
        <v>3089</v>
      </c>
      <c r="D3750" s="84" t="s">
        <v>3091</v>
      </c>
      <c r="E3750" s="84" t="s">
        <v>90</v>
      </c>
      <c r="F3750" s="85">
        <v>1</v>
      </c>
      <c r="G3750" s="86" t="s">
        <v>10103</v>
      </c>
      <c r="H3750" s="86" t="s">
        <v>14</v>
      </c>
      <c r="I3750" s="87">
        <f>VLOOKUP(A3750,'[2]AJUSTE DE VALOR AN_11.5_MED_VIG'!$A$6:$I$6297,9,0)</f>
        <v>0.18324316069145261</v>
      </c>
    </row>
    <row r="3751" s="81" customFormat="1" ht="15" customHeight="1">
      <c r="A3751" s="82">
        <v>90184319</v>
      </c>
      <c r="B3751" s="83">
        <v>20</v>
      </c>
      <c r="C3751" s="84" t="s">
        <v>3900</v>
      </c>
      <c r="D3751" s="84" t="s">
        <v>3901</v>
      </c>
      <c r="E3751" s="84" t="s">
        <v>603</v>
      </c>
      <c r="F3751" s="85">
        <v>1</v>
      </c>
      <c r="G3751" s="86" t="s">
        <v>10103</v>
      </c>
      <c r="H3751" s="86" t="s">
        <v>14</v>
      </c>
      <c r="I3751" s="87">
        <f>VLOOKUP(A3751,'[2]AJUSTE DE VALOR AN_11.5_MED_VIG'!$A$6:$I$6297,9,0)</f>
        <v>5.279241272449573</v>
      </c>
    </row>
    <row r="3752" s="81" customFormat="1" ht="15" customHeight="1">
      <c r="A3752" s="82">
        <v>92404987</v>
      </c>
      <c r="B3752" s="83">
        <v>20</v>
      </c>
      <c r="C3752" s="84" t="s">
        <v>8633</v>
      </c>
      <c r="D3752" s="84" t="s">
        <v>8634</v>
      </c>
      <c r="E3752" s="84" t="s">
        <v>492</v>
      </c>
      <c r="F3752" s="85">
        <v>1</v>
      </c>
      <c r="G3752" s="86" t="s">
        <v>10103</v>
      </c>
      <c r="H3752" s="86" t="s">
        <v>14</v>
      </c>
      <c r="I3752" s="87">
        <f>VLOOKUP(A3752,'[2]AJUSTE DE VALOR AN_11.5_MED_VIG'!$A$6:$I$6297,9,0)</f>
        <v>2.6285183684315854</v>
      </c>
    </row>
    <row r="3753" s="81" customFormat="1" ht="15" customHeight="1">
      <c r="A3753" s="82">
        <v>90216768</v>
      </c>
      <c r="B3753" s="83">
        <v>20</v>
      </c>
      <c r="C3753" s="84" t="s">
        <v>7066</v>
      </c>
      <c r="D3753" s="84" t="s">
        <v>7067</v>
      </c>
      <c r="E3753" s="84" t="s">
        <v>78</v>
      </c>
      <c r="F3753" s="85">
        <v>1</v>
      </c>
      <c r="G3753" s="86" t="s">
        <v>10103</v>
      </c>
      <c r="H3753" s="86" t="s">
        <v>14</v>
      </c>
      <c r="I3753" s="87">
        <f>VLOOKUP(A3753,'[2]AJUSTE DE VALOR AN_11.5_MED_VIG'!$A$6:$I$6297,9,0)</f>
        <v>2.625894083760143</v>
      </c>
    </row>
    <row r="3754" s="81" customFormat="1" ht="15" customHeight="1">
      <c r="A3754" s="82">
        <v>90252632</v>
      </c>
      <c r="B3754" s="83">
        <v>20</v>
      </c>
      <c r="C3754" s="84" t="s">
        <v>5725</v>
      </c>
      <c r="D3754" s="84" t="s">
        <v>5725</v>
      </c>
      <c r="E3754" s="84" t="s">
        <v>511</v>
      </c>
      <c r="F3754" s="85">
        <v>1</v>
      </c>
      <c r="G3754" s="86" t="s">
        <v>64</v>
      </c>
      <c r="H3754" s="86" t="s">
        <v>14</v>
      </c>
      <c r="I3754" s="87">
        <f>VLOOKUP(A3754,'[2]AJUSTE DE VALOR AN_11.5_MED_VIG'!$A$6:$I$6297,9,0)</f>
        <v>1.743106441158963</v>
      </c>
    </row>
    <row r="3755" s="81" customFormat="1" ht="15" customHeight="1">
      <c r="A3755" s="82">
        <v>90237161</v>
      </c>
      <c r="B3755" s="83">
        <v>20</v>
      </c>
      <c r="C3755" s="84" t="s">
        <v>8139</v>
      </c>
      <c r="D3755" s="84" t="s">
        <v>8152</v>
      </c>
      <c r="E3755" s="84" t="s">
        <v>29</v>
      </c>
      <c r="F3755" s="85">
        <v>1</v>
      </c>
      <c r="G3755" s="86" t="s">
        <v>10103</v>
      </c>
      <c r="H3755" s="86" t="s">
        <v>14</v>
      </c>
      <c r="I3755" s="87">
        <f>VLOOKUP(A3755,'[2]AJUSTE DE VALOR AN_11.5_MED_VIG'!$A$6:$I$6297,9,0)</f>
        <v>0.55028058453204587</v>
      </c>
    </row>
    <row r="3756" s="81" customFormat="1" ht="15" customHeight="1">
      <c r="A3756" s="82">
        <v>92385672</v>
      </c>
      <c r="B3756" s="83">
        <v>20</v>
      </c>
      <c r="C3756" s="84" t="s">
        <v>1012</v>
      </c>
      <c r="D3756" s="84" t="s">
        <v>1012</v>
      </c>
      <c r="E3756" s="84" t="s">
        <v>21</v>
      </c>
      <c r="F3756" s="85">
        <v>1</v>
      </c>
      <c r="G3756" s="86" t="s">
        <v>10103</v>
      </c>
      <c r="H3756" s="86" t="s">
        <v>14</v>
      </c>
      <c r="I3756" s="87">
        <f>VLOOKUP(A3756,'[2]AJUSTE DE VALOR AN_11.5_MED_VIG'!$A$6:$I$6297,9,0)</f>
        <v>0.57959904013504748</v>
      </c>
    </row>
    <row r="3757" s="81" customFormat="1" ht="15" customHeight="1">
      <c r="A3757" s="82">
        <v>90257839</v>
      </c>
      <c r="B3757" s="83">
        <v>20</v>
      </c>
      <c r="C3757" s="84" t="s">
        <v>4804</v>
      </c>
      <c r="D3757" s="84" t="s">
        <v>4804</v>
      </c>
      <c r="E3757" s="84" t="s">
        <v>59</v>
      </c>
      <c r="F3757" s="85">
        <v>1</v>
      </c>
      <c r="G3757" s="86" t="s">
        <v>10103</v>
      </c>
      <c r="H3757" s="86" t="s">
        <v>14</v>
      </c>
      <c r="I3757" s="87">
        <f>VLOOKUP(A3757,'[2]AJUSTE DE VALOR AN_11.5_MED_VIG'!$A$6:$I$6297,9,0)</f>
        <v>0.45271196031843114</v>
      </c>
    </row>
    <row r="3758" s="81" customFormat="1" ht="15" customHeight="1">
      <c r="A3758" s="82">
        <v>92415229</v>
      </c>
      <c r="B3758" s="83">
        <v>20</v>
      </c>
      <c r="C3758" s="84" t="s">
        <v>7512</v>
      </c>
      <c r="D3758" s="84" t="s">
        <v>7512</v>
      </c>
      <c r="E3758" s="84" t="s">
        <v>603</v>
      </c>
      <c r="F3758" s="85">
        <v>60</v>
      </c>
      <c r="G3758" s="86" t="s">
        <v>10077</v>
      </c>
      <c r="H3758" s="86" t="s">
        <v>19</v>
      </c>
      <c r="I3758" s="87">
        <f>VLOOKUP(A3758,'[2]AJUSTE DE VALOR AN_11.5_MED_VIG'!$A$6:$I$6297,9,0)</f>
        <v>0.2041512053263474</v>
      </c>
    </row>
    <row r="3759" s="81" customFormat="1" ht="15" customHeight="1">
      <c r="A3759" s="82">
        <v>90318196</v>
      </c>
      <c r="B3759" s="83">
        <v>20</v>
      </c>
      <c r="C3759" s="84" t="s">
        <v>1255</v>
      </c>
      <c r="D3759" s="84" t="s">
        <v>1255</v>
      </c>
      <c r="E3759" s="84" t="s">
        <v>1256</v>
      </c>
      <c r="F3759" s="85">
        <v>100</v>
      </c>
      <c r="G3759" s="86" t="s">
        <v>10077</v>
      </c>
      <c r="H3759" s="86" t="s">
        <v>19</v>
      </c>
      <c r="I3759" s="87">
        <f>VLOOKUP(A3759,'[2]AJUSTE DE VALOR AN_11.5_MED_VIG'!$A$6:$I$6297,9,0)</f>
        <v>4.4868396775021399e-002</v>
      </c>
    </row>
    <row r="3760" s="81" customFormat="1" ht="15" customHeight="1">
      <c r="A3760" s="82">
        <v>90232739</v>
      </c>
      <c r="B3760" s="83">
        <v>20</v>
      </c>
      <c r="C3760" s="84" t="s">
        <v>9131</v>
      </c>
      <c r="D3760" s="84" t="s">
        <v>9132</v>
      </c>
      <c r="E3760" s="84" t="s">
        <v>511</v>
      </c>
      <c r="F3760" s="85">
        <v>1</v>
      </c>
      <c r="G3760" s="86" t="s">
        <v>64</v>
      </c>
      <c r="H3760" s="86" t="s">
        <v>14</v>
      </c>
      <c r="I3760" s="87">
        <f>VLOOKUP(A3760,'[2]AJUSTE DE VALOR AN_11.5_MED_VIG'!$A$6:$I$6297,9,0)</f>
        <v>0.47197838542133685</v>
      </c>
    </row>
    <row r="3761" s="81" customFormat="1" ht="15" customHeight="1">
      <c r="A3761" s="82">
        <v>92251757</v>
      </c>
      <c r="B3761" s="83">
        <v>20</v>
      </c>
      <c r="C3761" s="84" t="s">
        <v>4579</v>
      </c>
      <c r="D3761" s="84" t="s">
        <v>4579</v>
      </c>
      <c r="E3761" s="84" t="s">
        <v>31</v>
      </c>
      <c r="F3761" s="85">
        <v>200</v>
      </c>
      <c r="G3761" s="86" t="s">
        <v>10116</v>
      </c>
      <c r="H3761" s="86" t="s">
        <v>19</v>
      </c>
      <c r="I3761" s="87">
        <f>VLOOKUP(A3761,'[2]AJUSTE DE VALOR AN_11.5_MED_VIG'!$A$6:$I$6297,9,0)</f>
        <v>1.5704456648881357e-002</v>
      </c>
    </row>
    <row r="3762" s="81" customFormat="1" ht="15" customHeight="1">
      <c r="A3762" s="82">
        <v>92423140</v>
      </c>
      <c r="B3762" s="83">
        <v>20</v>
      </c>
      <c r="C3762" s="84" t="s">
        <v>6623</v>
      </c>
      <c r="D3762" s="84" t="s">
        <v>6624</v>
      </c>
      <c r="E3762" s="84" t="s">
        <v>69</v>
      </c>
      <c r="F3762" s="85">
        <v>1</v>
      </c>
      <c r="G3762" s="86" t="s">
        <v>10103</v>
      </c>
      <c r="H3762" s="86" t="s">
        <v>14</v>
      </c>
      <c r="I3762" s="87">
        <f>VLOOKUP(A3762,'[2]AJUSTE DE VALOR AN_11.5_MED_VIG'!$A$6:$I$6297,9,0)</f>
        <v>0.51650520552653645</v>
      </c>
    </row>
    <row r="3763" s="81" customFormat="1" ht="15" customHeight="1">
      <c r="A3763" s="82">
        <v>92392679</v>
      </c>
      <c r="B3763" s="83">
        <v>20</v>
      </c>
      <c r="C3763" s="84" t="s">
        <v>1604</v>
      </c>
      <c r="D3763" s="84" t="s">
        <v>1604</v>
      </c>
      <c r="E3763" s="84" t="s">
        <v>134</v>
      </c>
      <c r="F3763" s="85">
        <v>1</v>
      </c>
      <c r="G3763" s="86" t="s">
        <v>10103</v>
      </c>
      <c r="H3763" s="86" t="s">
        <v>14</v>
      </c>
      <c r="I3763" s="87">
        <f>VLOOKUP(A3763,'[2]AJUSTE DE VALOR AN_11.5_MED_VIG'!$A$6:$I$6297,9,0)</f>
        <v>0.64528841837040696</v>
      </c>
    </row>
    <row r="3764" s="81" customFormat="1" ht="15" customHeight="1">
      <c r="A3764" s="82">
        <v>90089537</v>
      </c>
      <c r="B3764" s="83">
        <v>20</v>
      </c>
      <c r="C3764" s="84" t="s">
        <v>7759</v>
      </c>
      <c r="D3764" s="84" t="s">
        <v>7759</v>
      </c>
      <c r="E3764" s="84" t="s">
        <v>500</v>
      </c>
      <c r="F3764" s="85">
        <v>100</v>
      </c>
      <c r="G3764" s="86" t="s">
        <v>18</v>
      </c>
      <c r="H3764" s="86" t="s">
        <v>19</v>
      </c>
      <c r="I3764" s="87">
        <f>VLOOKUP(A3764,'[2]AJUSTE DE VALOR AN_11.5_MED_VIG'!$A$6:$I$6297,9,0)</f>
        <v>4.7111816613772471e-002</v>
      </c>
    </row>
    <row r="3765" s="81" customFormat="1" ht="15" customHeight="1">
      <c r="A3765" s="82">
        <v>90131487</v>
      </c>
      <c r="B3765" s="83">
        <v>20</v>
      </c>
      <c r="C3765" s="84" t="s">
        <v>7462</v>
      </c>
      <c r="D3765" s="84" t="s">
        <v>7463</v>
      </c>
      <c r="E3765" s="84" t="s">
        <v>81</v>
      </c>
      <c r="F3765" s="85">
        <v>1</v>
      </c>
      <c r="G3765" s="86" t="s">
        <v>10103</v>
      </c>
      <c r="H3765" s="86" t="s">
        <v>14</v>
      </c>
      <c r="I3765" s="87">
        <f>VLOOKUP(A3765,'[2]AJUSTE DE VALOR AN_11.5_MED_VIG'!$A$6:$I$6297,9,0)</f>
        <v>5.1510189919494564</v>
      </c>
    </row>
    <row r="3766" s="81" customFormat="1" ht="15" customHeight="1">
      <c r="A3766" s="82">
        <v>92471382</v>
      </c>
      <c r="B3766" s="83">
        <v>20</v>
      </c>
      <c r="C3766" s="84" t="s">
        <v>22</v>
      </c>
      <c r="D3766" s="84" t="s">
        <v>23</v>
      </c>
      <c r="E3766" s="84" t="s">
        <v>24</v>
      </c>
      <c r="F3766" s="85">
        <v>120</v>
      </c>
      <c r="G3766" s="86" t="s">
        <v>18</v>
      </c>
      <c r="H3766" s="86" t="s">
        <v>19</v>
      </c>
      <c r="I3766" s="87">
        <f>VLOOKUP(A3766,'[2]AJUSTE DE VALOR AN_11.5_MED_VIG'!$A$6:$I$6297,9,0)</f>
        <v>0.19420435347833026</v>
      </c>
    </row>
    <row r="3767" s="81" customFormat="1" ht="15" customHeight="1">
      <c r="A3767" s="82">
        <v>92466788</v>
      </c>
      <c r="B3767" s="83">
        <v>20</v>
      </c>
      <c r="C3767" s="84" t="s">
        <v>2017</v>
      </c>
      <c r="D3767" s="84" t="s">
        <v>2017</v>
      </c>
      <c r="E3767" s="84" t="s">
        <v>39</v>
      </c>
      <c r="F3767" s="85">
        <v>30</v>
      </c>
      <c r="G3767" s="86" t="s">
        <v>10077</v>
      </c>
      <c r="H3767" s="86" t="s">
        <v>19</v>
      </c>
      <c r="I3767" s="87">
        <f>VLOOKUP(A3767,'[2]AJUSTE DE VALOR AN_11.5_MED_VIG'!$A$6:$I$6297,9,0)</f>
        <v>0.56651508149540897</v>
      </c>
    </row>
    <row r="3768" s="81" customFormat="1" ht="15" customHeight="1">
      <c r="A3768" s="82">
        <v>90249160</v>
      </c>
      <c r="B3768" s="83">
        <v>20</v>
      </c>
      <c r="C3768" s="84" t="s">
        <v>1838</v>
      </c>
      <c r="D3768" s="84" t="s">
        <v>1843</v>
      </c>
      <c r="E3768" s="84" t="s">
        <v>247</v>
      </c>
      <c r="F3768" s="85">
        <v>1</v>
      </c>
      <c r="G3768" s="86" t="s">
        <v>13</v>
      </c>
      <c r="H3768" s="86" t="s">
        <v>14</v>
      </c>
      <c r="I3768" s="87">
        <f>VLOOKUP(A3768,'[2]AJUSTE DE VALOR AN_11.5_MED_VIG'!$A$6:$I$6297,9,0)</f>
        <v>5.0880761942874262</v>
      </c>
    </row>
    <row r="3769" s="81" customFormat="1" ht="15" customHeight="1">
      <c r="A3769" s="82">
        <v>90285301</v>
      </c>
      <c r="B3769" s="83">
        <v>20</v>
      </c>
      <c r="C3769" s="84" t="s">
        <v>2820</v>
      </c>
      <c r="D3769" s="84" t="s">
        <v>2820</v>
      </c>
      <c r="E3769" s="84" t="s">
        <v>17</v>
      </c>
      <c r="F3769" s="85">
        <v>1</v>
      </c>
      <c r="G3769" s="86" t="s">
        <v>10103</v>
      </c>
      <c r="H3769" s="86" t="s">
        <v>14</v>
      </c>
      <c r="I3769" s="87">
        <f>VLOOKUP(A3769,'[2]AJUSTE DE VALOR AN_11.5_MED_VIG'!$A$6:$I$6297,9,0)</f>
        <v>0.40460497023575825</v>
      </c>
    </row>
    <row r="3770" s="81" customFormat="1" ht="15" customHeight="1">
      <c r="A3770" s="82">
        <v>90300726</v>
      </c>
      <c r="B3770" s="83">
        <v>20</v>
      </c>
      <c r="C3770" s="84" t="s">
        <v>4108</v>
      </c>
      <c r="D3770" s="84" t="s">
        <v>4109</v>
      </c>
      <c r="E3770" s="84" t="s">
        <v>1356</v>
      </c>
      <c r="F3770" s="85">
        <v>1</v>
      </c>
      <c r="G3770" s="86" t="s">
        <v>158</v>
      </c>
      <c r="H3770" s="86" t="s">
        <v>14</v>
      </c>
      <c r="I3770" s="87">
        <f>VLOOKUP(A3770,'[2]AJUSTE DE VALOR AN_11.5_MED_VIG'!$A$6:$I$6297,9,0)</f>
        <v>1.4407748108476621</v>
      </c>
    </row>
    <row r="3771" s="81" customFormat="1" ht="15" customHeight="1">
      <c r="A3771" s="82">
        <v>92468950</v>
      </c>
      <c r="B3771" s="83">
        <v>20</v>
      </c>
      <c r="C3771" s="84" t="s">
        <v>1315</v>
      </c>
      <c r="D3771" s="84" t="s">
        <v>1315</v>
      </c>
      <c r="E3771" s="84" t="s">
        <v>26</v>
      </c>
      <c r="F3771" s="85">
        <v>400</v>
      </c>
      <c r="G3771" s="86" t="s">
        <v>10116</v>
      </c>
      <c r="H3771" s="86" t="s">
        <v>19</v>
      </c>
      <c r="I3771" s="87">
        <f>VLOOKUP(A3771,'[2]AJUSTE DE VALOR AN_11.5_MED_VIG'!$A$6:$I$6297,9,0)</f>
        <v>1.2276167482219861e-002</v>
      </c>
    </row>
    <row r="3772" s="81" customFormat="1" ht="15" customHeight="1">
      <c r="A3772" s="82">
        <v>90262611</v>
      </c>
      <c r="B3772" s="83">
        <v>20</v>
      </c>
      <c r="C3772" s="84" t="s">
        <v>8139</v>
      </c>
      <c r="D3772" s="84" t="s">
        <v>8166</v>
      </c>
      <c r="E3772" s="84" t="s">
        <v>1175</v>
      </c>
      <c r="F3772" s="85">
        <v>1</v>
      </c>
      <c r="G3772" s="86" t="s">
        <v>10103</v>
      </c>
      <c r="H3772" s="86" t="s">
        <v>14</v>
      </c>
      <c r="I3772" s="87">
        <f>VLOOKUP(A3772,'[2]AJUSTE DE VALOR AN_11.5_MED_VIG'!$A$6:$I$6297,9,0)</f>
        <v>0.71191189549700629</v>
      </c>
    </row>
    <row r="3773" s="81" customFormat="1" ht="15" customHeight="1">
      <c r="A3773" s="82">
        <v>90283015</v>
      </c>
      <c r="B3773" s="83">
        <v>20</v>
      </c>
      <c r="C3773" s="84" t="s">
        <v>4600</v>
      </c>
      <c r="D3773" s="84" t="s">
        <v>4601</v>
      </c>
      <c r="E3773" s="84" t="s">
        <v>36</v>
      </c>
      <c r="F3773" s="85">
        <v>1</v>
      </c>
      <c r="G3773" s="86" t="s">
        <v>64</v>
      </c>
      <c r="H3773" s="86" t="s">
        <v>14</v>
      </c>
      <c r="I3773" s="87">
        <f>VLOOKUP(A3773,'[2]AJUSTE DE VALOR AN_11.5_MED_VIG'!$A$6:$I$6297,9,0)</f>
        <v>3.3024501282350887</v>
      </c>
    </row>
    <row r="3774" s="81" customFormat="1" ht="15" customHeight="1">
      <c r="A3774" s="82">
        <v>90289960</v>
      </c>
      <c r="B3774" s="83">
        <v>20</v>
      </c>
      <c r="C3774" s="84" t="s">
        <v>1767</v>
      </c>
      <c r="D3774" s="84" t="s">
        <v>1771</v>
      </c>
      <c r="E3774" s="84" t="s">
        <v>1175</v>
      </c>
      <c r="F3774" s="85">
        <v>1</v>
      </c>
      <c r="G3774" s="86" t="s">
        <v>10103</v>
      </c>
      <c r="H3774" s="86" t="s">
        <v>14</v>
      </c>
      <c r="I3774" s="87">
        <f>VLOOKUP(A3774,'[2]AJUSTE DE VALOR AN_11.5_MED_VIG'!$A$6:$I$6297,9,0)</f>
        <v>1.6489135814820368</v>
      </c>
    </row>
    <row r="3775" s="81" customFormat="1" ht="15" customHeight="1">
      <c r="A3775" s="82">
        <v>90286561</v>
      </c>
      <c r="B3775" s="83">
        <v>20</v>
      </c>
      <c r="C3775" s="84" t="s">
        <v>5806</v>
      </c>
      <c r="D3775" s="84" t="s">
        <v>5806</v>
      </c>
      <c r="E3775" s="84" t="s">
        <v>573</v>
      </c>
      <c r="F3775" s="85">
        <v>1</v>
      </c>
      <c r="G3775" s="86" t="s">
        <v>10036</v>
      </c>
      <c r="H3775" s="86" t="s">
        <v>14</v>
      </c>
      <c r="I3775" s="87">
        <f>VLOOKUP(A3775,'[2]AJUSTE DE VALOR AN_11.5_MED_VIG'!$A$6:$I$6297,9,0)</f>
        <v>9.8890941524780214</v>
      </c>
    </row>
    <row r="3776" s="81" customFormat="1" ht="15" customHeight="1">
      <c r="A3776" s="82">
        <v>90232305</v>
      </c>
      <c r="B3776" s="83">
        <v>20</v>
      </c>
      <c r="C3776" s="84" t="s">
        <v>6515</v>
      </c>
      <c r="D3776" s="84" t="s">
        <v>6516</v>
      </c>
      <c r="E3776" s="84" t="s">
        <v>440</v>
      </c>
      <c r="F3776" s="85">
        <v>1</v>
      </c>
      <c r="G3776" s="86" t="s">
        <v>10103</v>
      </c>
      <c r="H3776" s="86" t="s">
        <v>14</v>
      </c>
      <c r="I3776" s="87">
        <f>VLOOKUP(A3776,'[2]AJUSTE DE VALOR AN_11.5_MED_VIG'!$A$6:$I$6297,9,0)</f>
        <v>2.4713200938594411</v>
      </c>
    </row>
    <row r="3777" s="81" customFormat="1" ht="15" customHeight="1">
      <c r="A3777" s="82">
        <v>90175093</v>
      </c>
      <c r="B3777" s="83">
        <v>20</v>
      </c>
      <c r="C3777" s="84" t="s">
        <v>8458</v>
      </c>
      <c r="D3777" s="84" t="s">
        <v>8460</v>
      </c>
      <c r="E3777" s="84" t="s">
        <v>34</v>
      </c>
      <c r="F3777" s="85">
        <v>1</v>
      </c>
      <c r="G3777" s="86" t="s">
        <v>10103</v>
      </c>
      <c r="H3777" s="86" t="s">
        <v>14</v>
      </c>
      <c r="I3777" s="87">
        <f>VLOOKUP(A3777,'[2]AJUSTE DE VALOR AN_11.5_MED_VIG'!$A$6:$I$6297,9,0)</f>
        <v>1.2301599529671103</v>
      </c>
    </row>
    <row r="3778" s="81" customFormat="1" ht="15" customHeight="1">
      <c r="A3778" s="82">
        <v>92456642</v>
      </c>
      <c r="B3778" s="83">
        <v>20</v>
      </c>
      <c r="C3778" s="84" t="s">
        <v>824</v>
      </c>
      <c r="D3778" s="84" t="s">
        <v>824</v>
      </c>
      <c r="E3778" s="84" t="s">
        <v>39</v>
      </c>
      <c r="F3778" s="85">
        <v>1</v>
      </c>
      <c r="G3778" s="86" t="s">
        <v>10103</v>
      </c>
      <c r="H3778" s="86" t="s">
        <v>14</v>
      </c>
      <c r="I3778" s="87">
        <f>VLOOKUP(A3778,'[2]AJUSTE DE VALOR AN_11.5_MED_VIG'!$A$6:$I$6297,9,0)</f>
        <v>3.2655659868812172</v>
      </c>
    </row>
    <row r="3779" s="81" customFormat="1" ht="15" customHeight="1">
      <c r="A3779" s="82">
        <v>90249585</v>
      </c>
      <c r="B3779" s="83">
        <v>20</v>
      </c>
      <c r="C3779" s="84" t="s">
        <v>4371</v>
      </c>
      <c r="D3779" s="84" t="s">
        <v>4371</v>
      </c>
      <c r="E3779" s="84" t="s">
        <v>131</v>
      </c>
      <c r="F3779" s="85">
        <v>1</v>
      </c>
      <c r="G3779" s="86" t="s">
        <v>10103</v>
      </c>
      <c r="H3779" s="86" t="s">
        <v>14</v>
      </c>
      <c r="I3779" s="87">
        <f>VLOOKUP(A3779,'[2]AJUSTE DE VALOR AN_11.5_MED_VIG'!$A$6:$I$6297,9,0)</f>
        <v>0.54410126251196467</v>
      </c>
    </row>
    <row r="3780" s="81" customFormat="1" ht="15" customHeight="1">
      <c r="A3780" s="82">
        <v>90269969</v>
      </c>
      <c r="B3780" s="83">
        <v>20</v>
      </c>
      <c r="C3780" s="84" t="s">
        <v>5118</v>
      </c>
      <c r="D3780" s="84" t="s">
        <v>5118</v>
      </c>
      <c r="E3780" s="84" t="s">
        <v>50</v>
      </c>
      <c r="F3780" s="85">
        <v>400</v>
      </c>
      <c r="G3780" s="86" t="s">
        <v>10116</v>
      </c>
      <c r="H3780" s="86" t="s">
        <v>19</v>
      </c>
      <c r="I3780" s="87">
        <f>VLOOKUP(A3780,'[2]AJUSTE DE VALOR AN_11.5_MED_VIG'!$A$6:$I$6297,9,0)</f>
        <v>1.6188481020760242e-002</v>
      </c>
    </row>
    <row r="3781" s="81" customFormat="1" ht="15" customHeight="1">
      <c r="A3781" s="82">
        <v>92467814</v>
      </c>
      <c r="B3781" s="83">
        <v>20</v>
      </c>
      <c r="C3781" s="84" t="s">
        <v>5887</v>
      </c>
      <c r="D3781" s="84" t="s">
        <v>5887</v>
      </c>
      <c r="E3781" s="84" t="s">
        <v>39</v>
      </c>
      <c r="F3781" s="85">
        <v>1</v>
      </c>
      <c r="G3781" s="86" t="s">
        <v>10103</v>
      </c>
      <c r="H3781" s="86" t="s">
        <v>14</v>
      </c>
      <c r="I3781" s="87">
        <f>VLOOKUP(A3781,'[2]AJUSTE DE VALOR AN_11.5_MED_VIG'!$A$6:$I$6297,9,0)</f>
        <v>1.9455737028536322</v>
      </c>
    </row>
    <row r="3782" s="81" customFormat="1" ht="15" customHeight="1">
      <c r="A3782" s="82">
        <v>90124367</v>
      </c>
      <c r="B3782" s="83">
        <v>20</v>
      </c>
      <c r="C3782" s="84" t="s">
        <v>4356</v>
      </c>
      <c r="D3782" s="84" t="s">
        <v>4357</v>
      </c>
      <c r="E3782" s="84" t="s">
        <v>50</v>
      </c>
      <c r="F3782" s="85">
        <v>200</v>
      </c>
      <c r="G3782" s="86" t="s">
        <v>10116</v>
      </c>
      <c r="H3782" s="86" t="s">
        <v>19</v>
      </c>
      <c r="I3782" s="87">
        <f>VLOOKUP(A3782,'[2]AJUSTE DE VALOR AN_11.5_MED_VIG'!$A$6:$I$6297,9,0)</f>
        <v>8.0942405103801227e-002</v>
      </c>
    </row>
    <row r="3783" s="81" customFormat="1" ht="15" customHeight="1">
      <c r="A3783" s="82">
        <v>90172930</v>
      </c>
      <c r="B3783" s="83">
        <v>20</v>
      </c>
      <c r="C3783" s="84" t="s">
        <v>2783</v>
      </c>
      <c r="D3783" s="84" t="s">
        <v>2784</v>
      </c>
      <c r="E3783" s="84" t="s">
        <v>244</v>
      </c>
      <c r="F3783" s="85">
        <v>1</v>
      </c>
      <c r="G3783" s="86" t="s">
        <v>10103</v>
      </c>
      <c r="H3783" s="86" t="s">
        <v>14</v>
      </c>
      <c r="I3783" s="87">
        <f>VLOOKUP(A3783,'[2]AJUSTE DE VALOR AN_11.5_MED_VIG'!$A$6:$I$6297,9,0)</f>
        <v>0.6470393392034175</v>
      </c>
    </row>
    <row r="3784" s="81" customFormat="1" ht="15" customHeight="1">
      <c r="A3784" s="82">
        <v>92455476</v>
      </c>
      <c r="B3784" s="83">
        <v>20</v>
      </c>
      <c r="C3784" s="84" t="s">
        <v>1826</v>
      </c>
      <c r="D3784" s="84" t="s">
        <v>1826</v>
      </c>
      <c r="E3784" s="84" t="s">
        <v>17</v>
      </c>
      <c r="F3784" s="85">
        <v>1</v>
      </c>
      <c r="G3784" s="86" t="s">
        <v>10103</v>
      </c>
      <c r="H3784" s="86" t="s">
        <v>14</v>
      </c>
      <c r="I3784" s="87">
        <f>VLOOKUP(A3784,'[2]AJUSTE DE VALOR AN_11.5_MED_VIG'!$A$6:$I$6297,9,0)</f>
        <v>2.4210825963571851</v>
      </c>
    </row>
    <row r="3785" s="81" customFormat="1" ht="15" customHeight="1">
      <c r="A3785" s="82">
        <v>90217357</v>
      </c>
      <c r="B3785" s="83">
        <v>20</v>
      </c>
      <c r="C3785" s="84" t="s">
        <v>355</v>
      </c>
      <c r="D3785" s="84" t="s">
        <v>361</v>
      </c>
      <c r="E3785" s="84" t="s">
        <v>17</v>
      </c>
      <c r="F3785" s="85">
        <v>1</v>
      </c>
      <c r="G3785" s="86" t="s">
        <v>10103</v>
      </c>
      <c r="H3785" s="86" t="s">
        <v>14</v>
      </c>
      <c r="I3785" s="87">
        <f>VLOOKUP(A3785,'[2]AJUSTE DE VALOR AN_11.5_MED_VIG'!$A$6:$I$6297,9,0)</f>
        <v>0.38289935766607758</v>
      </c>
    </row>
    <row r="3786" s="81" customFormat="1" ht="15" customHeight="1">
      <c r="A3786" s="82">
        <v>90148142</v>
      </c>
      <c r="B3786" s="83">
        <v>20</v>
      </c>
      <c r="C3786" s="84" t="s">
        <v>7056</v>
      </c>
      <c r="D3786" s="84" t="s">
        <v>7057</v>
      </c>
      <c r="E3786" s="84" t="s">
        <v>17</v>
      </c>
      <c r="F3786" s="85">
        <v>1</v>
      </c>
      <c r="G3786" s="86" t="s">
        <v>10103</v>
      </c>
      <c r="H3786" s="86" t="s">
        <v>14</v>
      </c>
      <c r="I3786" s="87">
        <f>VLOOKUP(A3786,'[2]AJUSTE DE VALOR AN_11.5_MED_VIG'!$A$6:$I$6297,9,0)</f>
        <v>3.1893801155615842</v>
      </c>
    </row>
    <row r="3787" s="81" customFormat="1" ht="15" customHeight="1">
      <c r="A3787" s="82">
        <v>92400060</v>
      </c>
      <c r="B3787" s="83">
        <v>20</v>
      </c>
      <c r="C3787" s="84" t="s">
        <v>3060</v>
      </c>
      <c r="D3787" s="84" t="s">
        <v>3060</v>
      </c>
      <c r="E3787" s="84" t="s">
        <v>59</v>
      </c>
      <c r="F3787" s="85">
        <v>1</v>
      </c>
      <c r="G3787" s="86" t="s">
        <v>436</v>
      </c>
      <c r="H3787" s="86" t="s">
        <v>14</v>
      </c>
      <c r="I3787" s="87">
        <f>VLOOKUP(A3787,'[2]AJUSTE DE VALOR AN_11.5_MED_VIG'!$A$6:$I$6297,9,0)</f>
        <v>3.1711903626799396</v>
      </c>
    </row>
    <row r="3788" s="81" customFormat="1" ht="15" customHeight="1">
      <c r="A3788" s="82">
        <v>90268555</v>
      </c>
      <c r="B3788" s="83">
        <v>20</v>
      </c>
      <c r="C3788" s="84" t="s">
        <v>1811</v>
      </c>
      <c r="D3788" s="84" t="s">
        <v>1812</v>
      </c>
      <c r="E3788" s="84" t="s">
        <v>39</v>
      </c>
      <c r="F3788" s="85">
        <v>1</v>
      </c>
      <c r="G3788" s="86" t="s">
        <v>10103</v>
      </c>
      <c r="H3788" s="86" t="s">
        <v>14</v>
      </c>
      <c r="I3788" s="87">
        <f>VLOOKUP(A3788,'[2]AJUSTE DE VALOR AN_11.5_MED_VIG'!$A$6:$I$6297,9,0)</f>
        <v>2.3704070681233511</v>
      </c>
    </row>
    <row r="3789" s="81" customFormat="1" ht="15" customHeight="1">
      <c r="A3789" s="82">
        <v>92469590</v>
      </c>
      <c r="B3789" s="83">
        <v>20</v>
      </c>
      <c r="C3789" s="84" t="s">
        <v>4511</v>
      </c>
      <c r="D3789" s="84" t="s">
        <v>4512</v>
      </c>
      <c r="E3789" s="84" t="s">
        <v>1221</v>
      </c>
      <c r="F3789" s="85">
        <v>200</v>
      </c>
      <c r="G3789" s="86" t="s">
        <v>10116</v>
      </c>
      <c r="H3789" s="86" t="s">
        <v>19</v>
      </c>
      <c r="I3789" s="87">
        <f>VLOOKUP(A3789,'[2]AJUSTE DE VALOR AN_11.5_MED_VIG'!$A$6:$I$6297,9,0)</f>
        <v>7.8519694356287459e-002</v>
      </c>
    </row>
    <row r="3790" s="81" customFormat="1" ht="15" customHeight="1">
      <c r="A3790" s="82">
        <v>92250645</v>
      </c>
      <c r="B3790" s="82">
        <v>20</v>
      </c>
      <c r="C3790" s="99" t="s">
        <v>9849</v>
      </c>
      <c r="D3790" s="84" t="s">
        <v>9850</v>
      </c>
      <c r="E3790" s="84" t="s">
        <v>157</v>
      </c>
      <c r="F3790" s="85">
        <v>100</v>
      </c>
      <c r="G3790" s="85" t="s">
        <v>18</v>
      </c>
      <c r="H3790" s="86" t="s">
        <v>19</v>
      </c>
      <c r="I3790" s="87">
        <f>VLOOKUP(A3790,'[2]AJUSTE DE VALOR AN_11.5_MED_VIG'!$A$6:$I$6297,9,0)</f>
        <v>7.8519694356287459e-002</v>
      </c>
    </row>
    <row r="3791" s="81" customFormat="1" ht="15" customHeight="1">
      <c r="A3791" s="82">
        <v>90145658</v>
      </c>
      <c r="B3791" s="83">
        <v>20</v>
      </c>
      <c r="C3791" s="84" t="s">
        <v>3150</v>
      </c>
      <c r="D3791" s="84" t="s">
        <v>3150</v>
      </c>
      <c r="E3791" s="84" t="s">
        <v>17</v>
      </c>
      <c r="F3791" s="85">
        <v>1</v>
      </c>
      <c r="G3791" s="86" t="s">
        <v>64</v>
      </c>
      <c r="H3791" s="86" t="s">
        <v>14</v>
      </c>
      <c r="I3791" s="87">
        <f>VLOOKUP(A3791,'[2]AJUSTE DE VALOR AN_11.5_MED_VIG'!$A$6:$I$6297,9,0)</f>
        <v>9.41264552594523</v>
      </c>
    </row>
    <row r="3792" s="81" customFormat="1" ht="15" customHeight="1">
      <c r="A3792" s="82">
        <v>92239013</v>
      </c>
      <c r="B3792" s="83">
        <v>20</v>
      </c>
      <c r="C3792" s="84" t="s">
        <v>4746</v>
      </c>
      <c r="D3792" s="84" t="s">
        <v>4747</v>
      </c>
      <c r="E3792" s="84" t="s">
        <v>69</v>
      </c>
      <c r="F3792" s="85">
        <v>1</v>
      </c>
      <c r="G3792" s="86" t="s">
        <v>10103</v>
      </c>
      <c r="H3792" s="86" t="s">
        <v>14</v>
      </c>
      <c r="I3792" s="87">
        <f>VLOOKUP(A3792,'[2]AJUSTE DE VALOR AN_11.5_MED_VIG'!$A$6:$I$6297,9,0)</f>
        <v>0.36107144542852582</v>
      </c>
    </row>
    <row r="3793" s="81" customFormat="1" ht="15" customHeight="1">
      <c r="A3793" s="82">
        <v>92412718</v>
      </c>
      <c r="B3793" s="83">
        <v>20</v>
      </c>
      <c r="C3793" s="84" t="s">
        <v>7367</v>
      </c>
      <c r="D3793" s="84" t="s">
        <v>7368</v>
      </c>
      <c r="E3793" s="84" t="s">
        <v>991</v>
      </c>
      <c r="F3793" s="85">
        <v>1</v>
      </c>
      <c r="G3793" s="86" t="s">
        <v>10103</v>
      </c>
      <c r="H3793" s="86" t="s">
        <v>14</v>
      </c>
      <c r="I3793" s="87">
        <f>VLOOKUP(A3793,'[2]AJUSTE DE VALOR AN_11.5_MED_VIG'!$A$6:$I$6297,9,0)</f>
        <v>0.42630995160000007</v>
      </c>
    </row>
    <row r="3794" s="81" customFormat="1" ht="15" customHeight="1">
      <c r="A3794" s="82">
        <v>90135466</v>
      </c>
      <c r="B3794" s="83">
        <v>20</v>
      </c>
      <c r="C3794" s="84" t="s">
        <v>3558</v>
      </c>
      <c r="D3794" s="84" t="s">
        <v>3559</v>
      </c>
      <c r="E3794" s="84" t="s">
        <v>207</v>
      </c>
      <c r="F3794" s="85">
        <v>1</v>
      </c>
      <c r="G3794" s="86" t="s">
        <v>64</v>
      </c>
      <c r="H3794" s="86" t="s">
        <v>14</v>
      </c>
      <c r="I3794" s="87">
        <f>VLOOKUP(A3794,'[2]AJUSTE DE VALOR AN_11.5_MED_VIG'!$A$6:$I$6297,9,0)</f>
        <v>0.55038945857899657</v>
      </c>
    </row>
    <row r="3795" s="81" customFormat="1" ht="15" customHeight="1">
      <c r="A3795" s="82">
        <v>90146255</v>
      </c>
      <c r="B3795" s="83">
        <v>20</v>
      </c>
      <c r="C3795" s="84" t="s">
        <v>6594</v>
      </c>
      <c r="D3795" s="84" t="s">
        <v>6594</v>
      </c>
      <c r="E3795" s="84" t="s">
        <v>17</v>
      </c>
      <c r="F3795" s="85">
        <v>1</v>
      </c>
      <c r="G3795" s="86" t="s">
        <v>10103</v>
      </c>
      <c r="H3795" s="86" t="s">
        <v>14</v>
      </c>
      <c r="I3795" s="87">
        <f>VLOOKUP(A3795,'[2]AJUSTE DE VALOR AN_11.5_MED_VIG'!$A$6:$I$6297,9,0)</f>
        <v>9.3472102861524764</v>
      </c>
    </row>
    <row r="3796" s="81" customFormat="1" ht="15" customHeight="1">
      <c r="A3796" s="82">
        <v>92471331</v>
      </c>
      <c r="B3796" s="83">
        <v>20</v>
      </c>
      <c r="C3796" s="84" t="s">
        <v>1826</v>
      </c>
      <c r="D3796" s="84" t="s">
        <v>1826</v>
      </c>
      <c r="E3796" s="84" t="s">
        <v>24</v>
      </c>
      <c r="F3796" s="85">
        <v>1</v>
      </c>
      <c r="G3796" s="86" t="s">
        <v>10103</v>
      </c>
      <c r="H3796" s="86" t="s">
        <v>14</v>
      </c>
      <c r="I3796" s="87">
        <f>VLOOKUP(A3796,'[2]AJUSTE DE VALOR AN_11.5_MED_VIG'!$A$6:$I$6297,9,0)</f>
        <v>2.3265060896840479</v>
      </c>
    </row>
    <row r="3797" s="81" customFormat="1" ht="15" customHeight="1">
      <c r="A3797" s="82">
        <v>90243021</v>
      </c>
      <c r="B3797" s="83">
        <v>20</v>
      </c>
      <c r="C3797" s="84" t="s">
        <v>4968</v>
      </c>
      <c r="D3797" s="84" t="s">
        <v>4969</v>
      </c>
      <c r="E3797" s="84" t="s">
        <v>1361</v>
      </c>
      <c r="F3797" s="85">
        <v>1</v>
      </c>
      <c r="G3797" s="86" t="s">
        <v>158</v>
      </c>
      <c r="H3797" s="86" t="s">
        <v>14</v>
      </c>
      <c r="I3797" s="87">
        <f>VLOOKUP(A3797,'[2]AJUSTE DE VALOR AN_11.5_MED_VIG'!$A$6:$I$6297,9,0)</f>
        <v>3.0980579685391683</v>
      </c>
    </row>
    <row r="3798" s="81" customFormat="1" ht="15" customHeight="1">
      <c r="A3798" s="82">
        <v>90302141</v>
      </c>
      <c r="B3798" s="83">
        <v>20</v>
      </c>
      <c r="C3798" s="84" t="s">
        <v>1500</v>
      </c>
      <c r="D3798" s="84" t="s">
        <v>1501</v>
      </c>
      <c r="E3798" s="84" t="s">
        <v>720</v>
      </c>
      <c r="F3798" s="85">
        <v>1</v>
      </c>
      <c r="G3798" s="86" t="s">
        <v>10103</v>
      </c>
      <c r="H3798" s="86" t="s">
        <v>14</v>
      </c>
      <c r="I3798" s="87">
        <f>VLOOKUP(A3798,'[2]AJUSTE DE VALOR AN_11.5_MED_VIG'!$A$6:$I$6297,9,0)</f>
        <v>0.92767134766248571</v>
      </c>
    </row>
    <row r="3799" s="81" customFormat="1" ht="15" customHeight="1">
      <c r="A3799" s="82">
        <v>90140028</v>
      </c>
      <c r="B3799" s="83">
        <v>20</v>
      </c>
      <c r="C3799" s="84" t="s">
        <v>4269</v>
      </c>
      <c r="D3799" s="84" t="s">
        <v>4270</v>
      </c>
      <c r="E3799" s="84" t="s">
        <v>69</v>
      </c>
      <c r="F3799" s="85">
        <v>1</v>
      </c>
      <c r="G3799" s="86" t="s">
        <v>10103</v>
      </c>
      <c r="H3799" s="86" t="s">
        <v>14</v>
      </c>
      <c r="I3799" s="87">
        <f>VLOOKUP(A3799,'[2]AJUSTE DE VALOR AN_11.5_MED_VIG'!$A$6:$I$6297,9,0)</f>
        <v>0.43971028839520981</v>
      </c>
    </row>
    <row r="3800" s="81" customFormat="1" ht="15" customHeight="1">
      <c r="A3800" s="82">
        <v>92382266</v>
      </c>
      <c r="B3800" s="83">
        <v>20</v>
      </c>
      <c r="C3800" s="84" t="s">
        <v>1336</v>
      </c>
      <c r="D3800" s="84" t="s">
        <v>1337</v>
      </c>
      <c r="E3800" s="84" t="s">
        <v>17</v>
      </c>
      <c r="F3800" s="85">
        <v>1</v>
      </c>
      <c r="G3800" s="86" t="s">
        <v>10103</v>
      </c>
      <c r="H3800" s="86" t="s">
        <v>14</v>
      </c>
      <c r="I3800" s="87">
        <f>VLOOKUP(A3800,'[2]AJUSTE DE VALOR AN_11.5_MED_VIG'!$A$6:$I$6297,9,0)</f>
        <v>0.83810489566050006</v>
      </c>
    </row>
    <row r="3801" s="81" customFormat="1" ht="15" customHeight="1">
      <c r="A3801" s="82">
        <v>90233662</v>
      </c>
      <c r="B3801" s="83">
        <v>20</v>
      </c>
      <c r="C3801" s="84" t="s">
        <v>3735</v>
      </c>
      <c r="D3801" s="84" t="s">
        <v>3740</v>
      </c>
      <c r="E3801" s="84" t="s">
        <v>169</v>
      </c>
      <c r="F3801" s="85">
        <v>1</v>
      </c>
      <c r="G3801" s="86" t="s">
        <v>10103</v>
      </c>
      <c r="H3801" s="86" t="s">
        <v>14</v>
      </c>
      <c r="I3801" s="87">
        <f>VLOOKUP(A3801,'[2]AJUSTE DE VALOR AN_11.5_MED_VIG'!$A$6:$I$6297,9,0)</f>
        <v>1.8171613435235716</v>
      </c>
    </row>
    <row r="3802" s="81" customFormat="1" ht="15" customHeight="1">
      <c r="A3802" s="82">
        <v>92255280</v>
      </c>
      <c r="B3802" s="83">
        <v>20</v>
      </c>
      <c r="C3802" s="84" t="s">
        <v>6910</v>
      </c>
      <c r="D3802" s="84" t="s">
        <v>6911</v>
      </c>
      <c r="E3802" s="84" t="s">
        <v>73</v>
      </c>
      <c r="F3802" s="85">
        <v>1</v>
      </c>
      <c r="G3802" s="86" t="s">
        <v>10103</v>
      </c>
      <c r="H3802" s="86" t="s">
        <v>14</v>
      </c>
      <c r="I3802" s="87">
        <f>VLOOKUP(A3802,'[2]AJUSTE DE VALOR AN_11.5_MED_VIG'!$A$6:$I$6297,9,0)</f>
        <v>1.1327395806852125</v>
      </c>
    </row>
    <row r="3803" s="81" customFormat="1" ht="15" customHeight="1">
      <c r="A3803" s="82">
        <v>92374514</v>
      </c>
      <c r="B3803" s="83">
        <v>20</v>
      </c>
      <c r="C3803" s="84" t="s">
        <v>5682</v>
      </c>
      <c r="D3803" s="84" t="s">
        <v>5677</v>
      </c>
      <c r="E3803" s="84" t="s">
        <v>21</v>
      </c>
      <c r="F3803" s="85">
        <v>1</v>
      </c>
      <c r="G3803" s="86" t="s">
        <v>10103</v>
      </c>
      <c r="H3803" s="86" t="s">
        <v>14</v>
      </c>
      <c r="I3803" s="87">
        <f>VLOOKUP(A3803,'[2]AJUSTE DE VALOR AN_11.5_MED_VIG'!$A$6:$I$6297,9,0)</f>
        <v>0.28275774863078434</v>
      </c>
    </row>
    <row r="3804" s="81" customFormat="1" ht="15" customHeight="1">
      <c r="A3804" s="82">
        <v>90125231</v>
      </c>
      <c r="B3804" s="83">
        <v>20</v>
      </c>
      <c r="C3804" s="84" t="s">
        <v>3069</v>
      </c>
      <c r="D3804" s="84" t="s">
        <v>3072</v>
      </c>
      <c r="E3804" s="84" t="s">
        <v>50</v>
      </c>
      <c r="F3804" s="85">
        <v>1</v>
      </c>
      <c r="G3804" s="86" t="s">
        <v>158</v>
      </c>
      <c r="H3804" s="86" t="s">
        <v>14</v>
      </c>
      <c r="I3804" s="87">
        <f>VLOOKUP(A3804,'[2]AJUSTE DE VALOR AN_11.5_MED_VIG'!$A$6:$I$6297,9,0)</f>
        <v>1.1306835987305393</v>
      </c>
    </row>
    <row r="3805" s="81" customFormat="1" ht="15" customHeight="1">
      <c r="A3805" s="82">
        <v>90303857</v>
      </c>
      <c r="B3805" s="83">
        <v>20</v>
      </c>
      <c r="C3805" s="84" t="s">
        <v>8816</v>
      </c>
      <c r="D3805" s="84" t="s">
        <v>8816</v>
      </c>
      <c r="E3805" s="84" t="s">
        <v>131</v>
      </c>
      <c r="F3805" s="85">
        <v>1</v>
      </c>
      <c r="G3805" s="86" t="s">
        <v>10103</v>
      </c>
      <c r="H3805" s="86" t="s">
        <v>14</v>
      </c>
      <c r="I3805" s="87">
        <f>VLOOKUP(A3805,'[2]AJUSTE DE VALOR AN_11.5_MED_VIG'!$A$6:$I$6297,9,0)</f>
        <v>0.60218974804652292</v>
      </c>
    </row>
    <row r="3806" s="81" customFormat="1" ht="15" customHeight="1">
      <c r="A3806" s="82">
        <v>90257235</v>
      </c>
      <c r="B3806" s="83">
        <v>20</v>
      </c>
      <c r="C3806" s="84" t="s">
        <v>8153</v>
      </c>
      <c r="D3806" s="84" t="s">
        <v>8153</v>
      </c>
      <c r="E3806" s="84" t="s">
        <v>131</v>
      </c>
      <c r="F3806" s="85">
        <v>1</v>
      </c>
      <c r="G3806" s="86" t="s">
        <v>10103</v>
      </c>
      <c r="H3806" s="86" t="s">
        <v>14</v>
      </c>
      <c r="I3806" s="87">
        <f>VLOOKUP(A3806,'[2]AJUSTE DE VALOR AN_11.5_MED_VIG'!$A$6:$I$6297,9,0)</f>
        <v>0.60128908289610528</v>
      </c>
    </row>
    <row r="3807" s="81" customFormat="1" ht="15" customHeight="1">
      <c r="A3807" s="82">
        <v>90285565</v>
      </c>
      <c r="B3807" s="83">
        <v>20</v>
      </c>
      <c r="C3807" s="84" t="s">
        <v>3171</v>
      </c>
      <c r="D3807" s="84" t="s">
        <v>3171</v>
      </c>
      <c r="E3807" s="84" t="s">
        <v>792</v>
      </c>
      <c r="F3807" s="85">
        <v>1</v>
      </c>
      <c r="G3807" s="86" t="s">
        <v>64</v>
      </c>
      <c r="H3807" s="86" t="s">
        <v>14</v>
      </c>
      <c r="I3807" s="87">
        <f>VLOOKUP(A3807,'[2]AJUSTE DE VALOR AN_11.5_MED_VIG'!$A$6:$I$6297,9,0)</f>
        <v>1.2876781629824001</v>
      </c>
    </row>
    <row r="3808" s="81" customFormat="1" ht="15" customHeight="1">
      <c r="A3808" s="82">
        <v>90156145</v>
      </c>
      <c r="B3808" s="83">
        <v>20</v>
      </c>
      <c r="C3808" s="84" t="s">
        <v>2670</v>
      </c>
      <c r="D3808" s="84" t="s">
        <v>2671</v>
      </c>
      <c r="E3808" s="84" t="s">
        <v>36</v>
      </c>
      <c r="F3808" s="85">
        <v>1</v>
      </c>
      <c r="G3808" s="86" t="s">
        <v>485</v>
      </c>
      <c r="H3808" s="86" t="s">
        <v>14</v>
      </c>
      <c r="I3808" s="87">
        <f>VLOOKUP(A3808,'[2]AJUSTE DE VALOR AN_11.5_MED_VIG'!$A$6:$I$6297,9,0)</f>
        <v>8.9826530343592825</v>
      </c>
    </row>
    <row r="3809" s="81" customFormat="1" ht="15" customHeight="1">
      <c r="A3809" s="82">
        <v>90143388</v>
      </c>
      <c r="B3809" s="83">
        <v>20</v>
      </c>
      <c r="C3809" s="84" t="s">
        <v>1012</v>
      </c>
      <c r="D3809" s="84" t="s">
        <v>1012</v>
      </c>
      <c r="E3809" s="84" t="s">
        <v>17</v>
      </c>
      <c r="F3809" s="85">
        <v>1</v>
      </c>
      <c r="G3809" s="86" t="s">
        <v>10103</v>
      </c>
      <c r="H3809" s="86" t="s">
        <v>14</v>
      </c>
      <c r="I3809" s="87">
        <f>VLOOKUP(A3809,'[2]AJUSTE DE VALOR AN_11.5_MED_VIG'!$A$6:$I$6297,9,0)</f>
        <v>0.63892045726189184</v>
      </c>
    </row>
    <row r="3810" s="81" customFormat="1" ht="15" customHeight="1">
      <c r="A3810" s="82">
        <v>90141016</v>
      </c>
      <c r="B3810" s="83">
        <v>20</v>
      </c>
      <c r="C3810" s="84" t="s">
        <v>3560</v>
      </c>
      <c r="D3810" s="84" t="s">
        <v>3561</v>
      </c>
      <c r="E3810" s="84" t="s">
        <v>43</v>
      </c>
      <c r="F3810" s="85">
        <v>1</v>
      </c>
      <c r="G3810" s="86" t="s">
        <v>436</v>
      </c>
      <c r="H3810" s="86" t="s">
        <v>14</v>
      </c>
      <c r="I3810" s="87">
        <f>VLOOKUP(A3810,'[2]AJUSTE DE VALOR AN_11.5_MED_VIG'!$A$6:$I$6297,9,0)</f>
        <v>1.1132445195137481</v>
      </c>
    </row>
    <row r="3811" s="81" customFormat="1" ht="15" customHeight="1">
      <c r="A3811" s="82">
        <v>92429670</v>
      </c>
      <c r="B3811" s="83">
        <v>20</v>
      </c>
      <c r="C3811" s="84" t="s">
        <v>9472</v>
      </c>
      <c r="D3811" s="84" t="s">
        <v>9473</v>
      </c>
      <c r="E3811" s="84" t="s">
        <v>50</v>
      </c>
      <c r="F3811" s="85">
        <v>1</v>
      </c>
      <c r="G3811" s="86" t="s">
        <v>10103</v>
      </c>
      <c r="H3811" s="86" t="s">
        <v>14</v>
      </c>
      <c r="I3811" s="87">
        <f>VLOOKUP(A3811,'[2]AJUSTE DE VALOR AN_11.5_MED_VIG'!$A$6:$I$6297,9,0)</f>
        <v>2.9455035884135548</v>
      </c>
    </row>
    <row r="3812" s="81" customFormat="1" ht="15" customHeight="1">
      <c r="A3812" s="82">
        <v>90223934</v>
      </c>
      <c r="B3812" s="83">
        <v>20</v>
      </c>
      <c r="C3812" s="84" t="s">
        <v>4674</v>
      </c>
      <c r="D3812" s="84" t="s">
        <v>4674</v>
      </c>
      <c r="E3812" s="84" t="s">
        <v>26</v>
      </c>
      <c r="F3812" s="85">
        <v>1</v>
      </c>
      <c r="G3812" s="86" t="s">
        <v>10103</v>
      </c>
      <c r="H3812" s="86" t="s">
        <v>14</v>
      </c>
      <c r="I3812" s="87">
        <f>VLOOKUP(A3812,'[2]AJUSTE DE VALOR AN_11.5_MED_VIG'!$A$6:$I$6297,9,0)</f>
        <v>0.22651808960599379</v>
      </c>
    </row>
    <row r="3813" s="81" customFormat="1" ht="15" customHeight="1">
      <c r="A3813" s="82">
        <v>92417361</v>
      </c>
      <c r="B3813" s="83">
        <v>20</v>
      </c>
      <c r="C3813" s="84" t="s">
        <v>7788</v>
      </c>
      <c r="D3813" s="84" t="s">
        <v>7788</v>
      </c>
      <c r="E3813" s="84" t="s">
        <v>24</v>
      </c>
      <c r="F3813" s="85">
        <v>1</v>
      </c>
      <c r="G3813" s="86" t="s">
        <v>436</v>
      </c>
      <c r="H3813" s="86" t="s">
        <v>14</v>
      </c>
      <c r="I3813" s="87">
        <f>VLOOKUP(A3813,'[2]AJUSTE DE VALOR AN_11.5_MED_VIG'!$A$6:$I$6297,9,0)</f>
        <v>2.9446632836386422</v>
      </c>
    </row>
    <row r="3814" s="81" customFormat="1" ht="15" customHeight="1">
      <c r="A3814" s="82">
        <v>90284755</v>
      </c>
      <c r="B3814" s="83">
        <v>20</v>
      </c>
      <c r="C3814" s="84" t="s">
        <v>2477</v>
      </c>
      <c r="D3814" s="84" t="s">
        <v>2478</v>
      </c>
      <c r="E3814" s="84" t="s">
        <v>69</v>
      </c>
      <c r="F3814" s="85">
        <v>300</v>
      </c>
      <c r="G3814" s="86" t="s">
        <v>18</v>
      </c>
      <c r="H3814" s="86" t="s">
        <v>19</v>
      </c>
      <c r="I3814" s="87">
        <f>VLOOKUP(A3814,'[2]AJUSTE DE VALOR AN_11.5_MED_VIG'!$A$6:$I$6297,9,0)</f>
        <v>3.1407877742514981e-002</v>
      </c>
    </row>
    <row r="3815" s="81" customFormat="1" ht="15" customHeight="1">
      <c r="A3815" s="82">
        <v>92258336</v>
      </c>
      <c r="B3815" s="83">
        <v>20</v>
      </c>
      <c r="C3815" s="84" t="s">
        <v>2843</v>
      </c>
      <c r="D3815" s="84" t="s">
        <v>2844</v>
      </c>
      <c r="E3815" s="84" t="s">
        <v>43</v>
      </c>
      <c r="F3815" s="85">
        <v>1</v>
      </c>
      <c r="G3815" s="86" t="s">
        <v>2483</v>
      </c>
      <c r="H3815" s="86" t="s">
        <v>14</v>
      </c>
      <c r="I3815" s="87">
        <f>VLOOKUP(A3815,'[2]AJUSTE DE VALOR AN_11.5_MED_VIG'!$A$6:$I$6297,9,0)</f>
        <v>0.97478507968315375</v>
      </c>
    </row>
    <row r="3816" s="81" customFormat="1" ht="15" customHeight="1">
      <c r="A3816" s="82">
        <v>90292510</v>
      </c>
      <c r="B3816" s="83">
        <v>20</v>
      </c>
      <c r="C3816" s="84" t="s">
        <v>5205</v>
      </c>
      <c r="D3816" s="84" t="s">
        <v>5206</v>
      </c>
      <c r="E3816" s="84" t="s">
        <v>836</v>
      </c>
      <c r="F3816" s="85">
        <v>1</v>
      </c>
      <c r="G3816" s="86" t="s">
        <v>10103</v>
      </c>
      <c r="H3816" s="86" t="s">
        <v>14</v>
      </c>
      <c r="I3816" s="87">
        <f>VLOOKUP(A3816,'[2]AJUSTE DE VALOR AN_11.5_MED_VIG'!$A$6:$I$6297,9,0)</f>
        <v>2.1846907038888115</v>
      </c>
    </row>
    <row r="3817" s="81" customFormat="1" ht="15" customHeight="1">
      <c r="A3817" s="82">
        <v>90258800</v>
      </c>
      <c r="B3817" s="83">
        <v>20</v>
      </c>
      <c r="C3817" s="84" t="s">
        <v>1300</v>
      </c>
      <c r="D3817" s="84" t="s">
        <v>1300</v>
      </c>
      <c r="E3817" s="84" t="s">
        <v>244</v>
      </c>
      <c r="F3817" s="85">
        <v>1</v>
      </c>
      <c r="G3817" s="86" t="s">
        <v>10103</v>
      </c>
      <c r="H3817" s="86" t="s">
        <v>14</v>
      </c>
      <c r="I3817" s="87">
        <f>VLOOKUP(A3817,'[2]AJUSTE DE VALOR AN_11.5_MED_VIG'!$A$6:$I$6297,9,0)</f>
        <v>0.48503151042853193</v>
      </c>
    </row>
    <row r="3818" s="81" customFormat="1" ht="15" customHeight="1">
      <c r="A3818" s="82">
        <v>90188519</v>
      </c>
      <c r="B3818" s="83">
        <v>20</v>
      </c>
      <c r="C3818" s="84" t="s">
        <v>4341</v>
      </c>
      <c r="D3818" s="84" t="s">
        <v>4342</v>
      </c>
      <c r="E3818" s="84" t="s">
        <v>146</v>
      </c>
      <c r="F3818" s="85">
        <v>1</v>
      </c>
      <c r="G3818" s="86" t="s">
        <v>158</v>
      </c>
      <c r="H3818" s="86" t="s">
        <v>14</v>
      </c>
      <c r="I3818" s="87">
        <f>VLOOKUP(A3818,'[2]AJUSTE DE VALOR AN_11.5_MED_VIG'!$A$6:$I$6297,9,0)</f>
        <v>1.4401233692057502</v>
      </c>
    </row>
    <row r="3819" s="81" customFormat="1" ht="15" customHeight="1">
      <c r="A3819" s="82">
        <v>90156587</v>
      </c>
      <c r="B3819" s="83">
        <v>20</v>
      </c>
      <c r="C3819" s="84" t="s">
        <v>172</v>
      </c>
      <c r="D3819" s="84" t="s">
        <v>176</v>
      </c>
      <c r="E3819" s="84" t="s">
        <v>36</v>
      </c>
      <c r="F3819" s="85">
        <v>1</v>
      </c>
      <c r="G3819" s="86" t="s">
        <v>10036</v>
      </c>
      <c r="H3819" s="86" t="s">
        <v>14</v>
      </c>
      <c r="I3819" s="87">
        <f>VLOOKUP(A3819,'[2]AJUSTE DE VALOR AN_11.5_MED_VIG'!$A$6:$I$6297,9,0)</f>
        <v>0.95512038022485435</v>
      </c>
    </row>
    <row r="3820" s="81" customFormat="1" ht="15" customHeight="1">
      <c r="A3820" s="82">
        <v>90238842</v>
      </c>
      <c r="B3820" s="83">
        <v>20</v>
      </c>
      <c r="C3820" s="84" t="s">
        <v>3718</v>
      </c>
      <c r="D3820" s="84" t="s">
        <v>3718</v>
      </c>
      <c r="E3820" s="84" t="s">
        <v>29</v>
      </c>
      <c r="F3820" s="85">
        <v>1</v>
      </c>
      <c r="G3820" s="86" t="s">
        <v>10103</v>
      </c>
      <c r="H3820" s="86" t="s">
        <v>14</v>
      </c>
      <c r="I3820" s="87">
        <f>VLOOKUP(A3820,'[2]AJUSTE DE VALOR AN_11.5_MED_VIG'!$A$6:$I$6297,9,0)</f>
        <v>0.24282721531140364</v>
      </c>
    </row>
    <row r="3821" s="81" customFormat="1" ht="15" customHeight="1">
      <c r="A3821" s="82">
        <v>92460739</v>
      </c>
      <c r="B3821" s="83">
        <v>20</v>
      </c>
      <c r="C3821" s="84" t="s">
        <v>4943</v>
      </c>
      <c r="D3821" s="84" t="s">
        <v>4947</v>
      </c>
      <c r="E3821" s="84" t="s">
        <v>414</v>
      </c>
      <c r="F3821" s="85">
        <v>1</v>
      </c>
      <c r="G3821" s="86" t="s">
        <v>10103</v>
      </c>
      <c r="H3821" s="86" t="s">
        <v>14</v>
      </c>
      <c r="I3821" s="87">
        <f>VLOOKUP(A3821,'[2]AJUSTE DE VALOR AN_11.5_MED_VIG'!$A$6:$I$6297,9,0)</f>
        <v>1.4133544984131747</v>
      </c>
    </row>
    <row r="3822" s="81" customFormat="1" ht="15" customHeight="1">
      <c r="A3822" s="82">
        <v>90296249</v>
      </c>
      <c r="B3822" s="83">
        <v>20</v>
      </c>
      <c r="C3822" s="84" t="s">
        <v>7473</v>
      </c>
      <c r="D3822" s="84" t="s">
        <v>7475</v>
      </c>
      <c r="E3822" s="84" t="s">
        <v>131</v>
      </c>
      <c r="F3822" s="85">
        <v>1</v>
      </c>
      <c r="G3822" s="86" t="s">
        <v>10103</v>
      </c>
      <c r="H3822" s="86" t="s">
        <v>14</v>
      </c>
      <c r="I3822" s="87">
        <f>VLOOKUP(A3822,'[2]AJUSTE DE VALOR AN_11.5_MED_VIG'!$A$6:$I$6297,9,0)</f>
        <v>1.6836020261590654</v>
      </c>
    </row>
    <row r="3823" s="81" customFormat="1" ht="15" customHeight="1">
      <c r="A3823" s="82">
        <v>92420109</v>
      </c>
      <c r="B3823" s="83">
        <v>20</v>
      </c>
      <c r="C3823" s="84" t="s">
        <v>4530</v>
      </c>
      <c r="D3823" s="84" t="s">
        <v>4531</v>
      </c>
      <c r="E3823" s="84" t="s">
        <v>69</v>
      </c>
      <c r="F3823" s="85">
        <v>1</v>
      </c>
      <c r="G3823" s="86" t="s">
        <v>158</v>
      </c>
      <c r="H3823" s="86" t="s">
        <v>14</v>
      </c>
      <c r="I3823" s="87">
        <f>VLOOKUP(A3823,'[2]AJUSTE DE VALOR AN_11.5_MED_VIG'!$A$6:$I$6297,9,0)</f>
        <v>1.1934993542155692</v>
      </c>
    </row>
    <row r="3824" s="81" customFormat="1" ht="15" customHeight="1">
      <c r="A3824" s="82">
        <v>92413994</v>
      </c>
      <c r="B3824" s="83">
        <v>20</v>
      </c>
      <c r="C3824" s="84" t="s">
        <v>1649</v>
      </c>
      <c r="D3824" s="84" t="s">
        <v>1650</v>
      </c>
      <c r="E3824" s="84" t="s">
        <v>69</v>
      </c>
      <c r="F3824" s="85">
        <v>1</v>
      </c>
      <c r="G3824" s="86" t="s">
        <v>10103</v>
      </c>
      <c r="H3824" s="86" t="s">
        <v>14</v>
      </c>
      <c r="I3824" s="87">
        <f>VLOOKUP(A3824,'[2]AJUSTE DE VALOR AN_11.5_MED_VIG'!$A$6:$I$6297,9,0)</f>
        <v>1.0440862064418781</v>
      </c>
    </row>
    <row r="3825" s="81" customFormat="1" ht="15" customHeight="1">
      <c r="A3825" s="82">
        <v>92386890</v>
      </c>
      <c r="B3825" s="82">
        <v>20</v>
      </c>
      <c r="C3825" s="99" t="s">
        <v>9827</v>
      </c>
      <c r="D3825" s="84" t="s">
        <v>9828</v>
      </c>
      <c r="E3825" s="84" t="s">
        <v>157</v>
      </c>
      <c r="F3825" s="85">
        <v>1</v>
      </c>
      <c r="G3825" s="85" t="s">
        <v>64</v>
      </c>
      <c r="H3825" s="86" t="s">
        <v>14</v>
      </c>
      <c r="I3825" s="87">
        <f>VLOOKUP(A3825,'[2]AJUSTE DE VALOR AN_11.5_MED_VIG'!$A$6:$I$6297,9,0)</f>
        <v>8.3379842120076759</v>
      </c>
    </row>
    <row r="3826" s="81" customFormat="1" ht="15" customHeight="1">
      <c r="A3826" s="82">
        <v>90552016</v>
      </c>
      <c r="B3826" s="83">
        <v>20</v>
      </c>
      <c r="C3826" s="84" t="s">
        <v>2970</v>
      </c>
      <c r="D3826" s="84" t="s">
        <v>2971</v>
      </c>
      <c r="E3826" s="84" t="s">
        <v>154</v>
      </c>
      <c r="F3826" s="85">
        <v>100</v>
      </c>
      <c r="G3826" s="86" t="s">
        <v>10116</v>
      </c>
      <c r="H3826" s="86" t="s">
        <v>19</v>
      </c>
      <c r="I3826" s="87">
        <f>VLOOKUP(A3826,'[2]AJUSTE DE VALOR AN_11.5_MED_VIG'!$A$6:$I$6297,9,0)</f>
        <v>8.3172093384685286e-002</v>
      </c>
    </row>
    <row r="3827" s="81" customFormat="1" ht="15" customHeight="1">
      <c r="A3827" s="82">
        <v>90198069</v>
      </c>
      <c r="B3827" s="83">
        <v>20</v>
      </c>
      <c r="C3827" s="84" t="s">
        <v>1262</v>
      </c>
      <c r="D3827" s="84" t="s">
        <v>1263</v>
      </c>
      <c r="E3827" s="84" t="s">
        <v>1253</v>
      </c>
      <c r="F3827" s="85">
        <v>1</v>
      </c>
      <c r="G3827" s="86" t="s">
        <v>10036</v>
      </c>
      <c r="H3827" s="86" t="s">
        <v>14</v>
      </c>
      <c r="I3827" s="87">
        <f>VLOOKUP(A3827,'[2]AJUSTE DE VALOR AN_11.5_MED_VIG'!$A$6:$I$6297,9,0)</f>
        <v>2.0734040562678024</v>
      </c>
    </row>
    <row r="3828" s="81" customFormat="1" ht="15" customHeight="1">
      <c r="A3828" s="82">
        <v>90283902</v>
      </c>
      <c r="B3828" s="83">
        <v>20</v>
      </c>
      <c r="C3828" s="84" t="s">
        <v>1582</v>
      </c>
      <c r="D3828" s="84" t="s">
        <v>1582</v>
      </c>
      <c r="E3828" s="84" t="s">
        <v>1557</v>
      </c>
      <c r="F3828" s="85">
        <v>1</v>
      </c>
      <c r="G3828" s="86" t="s">
        <v>10103</v>
      </c>
      <c r="H3828" s="86" t="s">
        <v>14</v>
      </c>
      <c r="I3828" s="87">
        <f>VLOOKUP(A3828,'[2]AJUSTE DE VALOR AN_11.5_MED_VIG'!$A$6:$I$6297,9,0)</f>
        <v>1.658424443088605</v>
      </c>
    </row>
    <row r="3829" s="81" customFormat="1" ht="15" customHeight="1">
      <c r="A3829" s="82">
        <v>92457100</v>
      </c>
      <c r="B3829" s="83">
        <v>20</v>
      </c>
      <c r="C3829" s="84" t="s">
        <v>8464</v>
      </c>
      <c r="D3829" s="84" t="s">
        <v>8464</v>
      </c>
      <c r="E3829" s="84" t="s">
        <v>39</v>
      </c>
      <c r="F3829" s="85">
        <v>1</v>
      </c>
      <c r="G3829" s="86" t="s">
        <v>10103</v>
      </c>
      <c r="H3829" s="86" t="s">
        <v>14</v>
      </c>
      <c r="I3829" s="87">
        <f>VLOOKUP(A3829,'[2]AJUSTE DE VALOR AN_11.5_MED_VIG'!$A$6:$I$6297,9,0)</f>
        <v>0.5520500034774618</v>
      </c>
    </row>
    <row r="3830" s="81" customFormat="1" ht="15" customHeight="1">
      <c r="A3830" s="82">
        <v>90267532</v>
      </c>
      <c r="B3830" s="83">
        <v>20</v>
      </c>
      <c r="C3830" s="84" t="s">
        <v>4536</v>
      </c>
      <c r="D3830" s="84" t="s">
        <v>4537</v>
      </c>
      <c r="E3830" s="84" t="s">
        <v>139</v>
      </c>
      <c r="F3830" s="85">
        <v>1</v>
      </c>
      <c r="G3830" s="86" t="s">
        <v>436</v>
      </c>
      <c r="H3830" s="86" t="s">
        <v>14</v>
      </c>
      <c r="I3830" s="87">
        <f>VLOOKUP(A3830,'[2]AJUSTE DE VALOR AN_11.5_MED_VIG'!$A$6:$I$6297,9,0)</f>
        <v>1.6541785275703424</v>
      </c>
    </row>
    <row r="3831" s="81" customFormat="1" ht="15" customHeight="1">
      <c r="A3831" s="82">
        <v>90238974</v>
      </c>
      <c r="B3831" s="83">
        <v>20</v>
      </c>
      <c r="C3831" s="84" t="s">
        <v>6921</v>
      </c>
      <c r="D3831" s="84" t="s">
        <v>6921</v>
      </c>
      <c r="E3831" s="84" t="s">
        <v>29</v>
      </c>
      <c r="F3831" s="85">
        <v>1</v>
      </c>
      <c r="G3831" s="86" t="s">
        <v>10103</v>
      </c>
      <c r="H3831" s="86" t="s">
        <v>14</v>
      </c>
      <c r="I3831" s="87">
        <f>VLOOKUP(A3831,'[2]AJUSTE DE VALOR AN_11.5_MED_VIG'!$A$6:$I$6297,9,0)</f>
        <v>0.75154565326961231</v>
      </c>
    </row>
    <row r="3832" s="81" customFormat="1" ht="15" customHeight="1">
      <c r="A3832" s="82">
        <v>90256948</v>
      </c>
      <c r="B3832" s="83">
        <v>20</v>
      </c>
      <c r="C3832" s="84" t="s">
        <v>2847</v>
      </c>
      <c r="D3832" s="84" t="s">
        <v>2850</v>
      </c>
      <c r="E3832" s="84" t="s">
        <v>50</v>
      </c>
      <c r="F3832" s="85">
        <v>1</v>
      </c>
      <c r="G3832" s="86" t="s">
        <v>10103</v>
      </c>
      <c r="H3832" s="86" t="s">
        <v>14</v>
      </c>
      <c r="I3832" s="87">
        <f>VLOOKUP(A3832,'[2]AJUSTE DE VALOR AN_11.5_MED_VIG'!$A$6:$I$6297,9,0)</f>
        <v>0.27549436844655883</v>
      </c>
    </row>
    <row r="3833" s="81" customFormat="1" ht="15" customHeight="1">
      <c r="A3833" s="82">
        <v>90153162</v>
      </c>
      <c r="B3833" s="83">
        <v>20</v>
      </c>
      <c r="C3833" s="84" t="s">
        <v>3582</v>
      </c>
      <c r="D3833" s="84" t="s">
        <v>3582</v>
      </c>
      <c r="E3833" s="84" t="s">
        <v>39</v>
      </c>
      <c r="F3833" s="85">
        <v>1</v>
      </c>
      <c r="G3833" s="86" t="s">
        <v>436</v>
      </c>
      <c r="H3833" s="86" t="s">
        <v>14</v>
      </c>
      <c r="I3833" s="87">
        <f>VLOOKUP(A3833,'[2]AJUSTE DE VALOR AN_11.5_MED_VIG'!$A$6:$I$6297,9,0)</f>
        <v>0.74427939168599688</v>
      </c>
    </row>
    <row r="3834" s="81" customFormat="1" ht="15" customHeight="1">
      <c r="A3834" s="82">
        <v>92454321</v>
      </c>
      <c r="B3834" s="83">
        <v>20</v>
      </c>
      <c r="C3834" s="84" t="s">
        <v>7501</v>
      </c>
      <c r="D3834" s="84" t="s">
        <v>7504</v>
      </c>
      <c r="E3834" s="84" t="s">
        <v>21</v>
      </c>
      <c r="F3834" s="85">
        <v>1</v>
      </c>
      <c r="G3834" s="86" t="s">
        <v>10103</v>
      </c>
      <c r="H3834" s="86" t="s">
        <v>14</v>
      </c>
      <c r="I3834" s="87">
        <f>VLOOKUP(A3834,'[2]AJUSTE DE VALOR AN_11.5_MED_VIG'!$A$6:$I$6297,9,0)</f>
        <v>2.0415120532634736</v>
      </c>
    </row>
    <row r="3835" s="81" customFormat="1" ht="15" customHeight="1">
      <c r="A3835" s="82">
        <v>90232224</v>
      </c>
      <c r="B3835" s="83">
        <v>20</v>
      </c>
      <c r="C3835" s="84" t="s">
        <v>6746</v>
      </c>
      <c r="D3835" s="84" t="s">
        <v>6759</v>
      </c>
      <c r="E3835" s="84" t="s">
        <v>440</v>
      </c>
      <c r="F3835" s="85">
        <v>1</v>
      </c>
      <c r="G3835" s="86" t="s">
        <v>10103</v>
      </c>
      <c r="H3835" s="86" t="s">
        <v>14</v>
      </c>
      <c r="I3835" s="87">
        <f>VLOOKUP(A3835,'[2]AJUSTE DE VALOR AN_11.5_MED_VIG'!$A$6:$I$6297,9,0)</f>
        <v>0.67423151780830803</v>
      </c>
    </row>
    <row r="3836" s="81" customFormat="1" ht="15" customHeight="1">
      <c r="A3836" s="82">
        <v>90136616</v>
      </c>
      <c r="B3836" s="83">
        <v>20</v>
      </c>
      <c r="C3836" s="84" t="s">
        <v>2695</v>
      </c>
      <c r="D3836" s="84" t="s">
        <v>2696</v>
      </c>
      <c r="E3836" s="84" t="s">
        <v>1356</v>
      </c>
      <c r="F3836" s="85">
        <v>1</v>
      </c>
      <c r="G3836" s="86" t="s">
        <v>10036</v>
      </c>
      <c r="H3836" s="86" t="s">
        <v>14</v>
      </c>
      <c r="I3836" s="87">
        <f>VLOOKUP(A3836,'[2]AJUSTE DE VALOR AN_11.5_MED_VIG'!$A$6:$I$6297,9,0)</f>
        <v>4.0376601298554373</v>
      </c>
    </row>
    <row r="3837" s="81" customFormat="1" ht="15" customHeight="1">
      <c r="A3837" s="82">
        <v>92368182</v>
      </c>
      <c r="B3837" s="83">
        <v>20</v>
      </c>
      <c r="C3837" s="84" t="s">
        <v>5881</v>
      </c>
      <c r="D3837" s="84" t="s">
        <v>5882</v>
      </c>
      <c r="E3837" s="84" t="s">
        <v>69</v>
      </c>
      <c r="F3837" s="85">
        <v>1</v>
      </c>
      <c r="G3837" s="86" t="s">
        <v>10103</v>
      </c>
      <c r="H3837" s="86" t="s">
        <v>14</v>
      </c>
      <c r="I3837" s="87">
        <f>VLOOKUP(A3837,'[2]AJUSTE DE VALOR AN_11.5_MED_VIG'!$A$6:$I$6297,9,0)</f>
        <v>0.66976761197143497</v>
      </c>
    </row>
    <row r="3838" s="81" customFormat="1" ht="15" customHeight="1">
      <c r="A3838" s="82">
        <v>90277937</v>
      </c>
      <c r="B3838" s="83">
        <v>20</v>
      </c>
      <c r="C3838" s="84" t="s">
        <v>4501</v>
      </c>
      <c r="D3838" s="84" t="s">
        <v>4503</v>
      </c>
      <c r="E3838" s="84" t="s">
        <v>244</v>
      </c>
      <c r="F3838" s="85">
        <v>1</v>
      </c>
      <c r="G3838" s="86" t="s">
        <v>10103</v>
      </c>
      <c r="H3838" s="86" t="s">
        <v>14</v>
      </c>
      <c r="I3838" s="87">
        <f>VLOOKUP(A3838,'[2]AJUSTE DE VALOR AN_11.5_MED_VIG'!$A$6:$I$6297,9,0)</f>
        <v>0.40174331467914715</v>
      </c>
    </row>
    <row r="3839" s="81" customFormat="1" ht="15" customHeight="1">
      <c r="A3839" s="82">
        <v>90182669</v>
      </c>
      <c r="B3839" s="83">
        <v>20</v>
      </c>
      <c r="C3839" s="84" t="s">
        <v>2056</v>
      </c>
      <c r="D3839" s="84" t="s">
        <v>2056</v>
      </c>
      <c r="E3839" s="84" t="s">
        <v>24</v>
      </c>
      <c r="F3839" s="85">
        <v>400</v>
      </c>
      <c r="G3839" s="86" t="s">
        <v>10116</v>
      </c>
      <c r="H3839" s="86" t="s">
        <v>19</v>
      </c>
      <c r="I3839" s="87">
        <f>VLOOKUP(A3839,'[2]AJUSTE DE VALOR AN_11.5_MED_VIG'!$A$6:$I$6297,9,0)</f>
        <v>3.237559878410088e-002</v>
      </c>
    </row>
    <row r="3840" s="81" customFormat="1" ht="15" customHeight="1">
      <c r="A3840" s="82">
        <v>92375804</v>
      </c>
      <c r="B3840" s="83">
        <v>20</v>
      </c>
      <c r="C3840" s="84" t="s">
        <v>3674</v>
      </c>
      <c r="D3840" s="84" t="s">
        <v>3675</v>
      </c>
      <c r="E3840" s="84" t="s">
        <v>69</v>
      </c>
      <c r="F3840" s="85">
        <v>1</v>
      </c>
      <c r="G3840" s="86" t="s">
        <v>158</v>
      </c>
      <c r="H3840" s="86" t="s">
        <v>14</v>
      </c>
      <c r="I3840" s="87">
        <f>VLOOKUP(A3840,'[2]AJUSTE DE VALOR AN_11.5_MED_VIG'!$A$6:$I$6297,9,0)</f>
        <v>0.53390909675204479</v>
      </c>
    </row>
    <row r="3841" s="81" customFormat="1" ht="15" customHeight="1">
      <c r="A3841" s="82">
        <v>90141733</v>
      </c>
      <c r="B3841" s="83">
        <v>20</v>
      </c>
      <c r="C3841" s="84" t="s">
        <v>6254</v>
      </c>
      <c r="D3841" s="84" t="s">
        <v>6255</v>
      </c>
      <c r="E3841" s="84" t="s">
        <v>3491</v>
      </c>
      <c r="F3841" s="85">
        <v>300</v>
      </c>
      <c r="G3841" s="86" t="s">
        <v>6251</v>
      </c>
      <c r="H3841" s="86" t="s">
        <v>19</v>
      </c>
      <c r="I3841" s="87">
        <f>VLOOKUP(A3841,'[2]AJUSTE DE VALOR AN_11.5_MED_VIG'!$A$6:$I$6297,9,0)</f>
        <v>0.15391950898751638</v>
      </c>
    </row>
    <row r="3842" s="81" customFormat="1" ht="15" customHeight="1">
      <c r="A3842" s="82">
        <v>92433014</v>
      </c>
      <c r="B3842" s="83">
        <v>20</v>
      </c>
      <c r="C3842" s="84" t="s">
        <v>8219</v>
      </c>
      <c r="D3842" s="84" t="s">
        <v>8220</v>
      </c>
      <c r="E3842" s="84" t="s">
        <v>244</v>
      </c>
      <c r="F3842" s="85">
        <v>1</v>
      </c>
      <c r="G3842" s="86" t="s">
        <v>10103</v>
      </c>
      <c r="H3842" s="86" t="s">
        <v>14</v>
      </c>
      <c r="I3842" s="87">
        <f>VLOOKUP(A3842,'[2]AJUSTE DE VALOR AN_11.5_MED_VIG'!$A$6:$I$6297,9,0)</f>
        <v>0.47057406487521281</v>
      </c>
    </row>
    <row r="3843" s="81" customFormat="1" ht="15" customHeight="1">
      <c r="A3843" s="82">
        <v>90233832</v>
      </c>
      <c r="B3843" s="83">
        <v>20</v>
      </c>
      <c r="C3843" s="84" t="s">
        <v>266</v>
      </c>
      <c r="D3843" s="84" t="s">
        <v>267</v>
      </c>
      <c r="E3843" s="84" t="s">
        <v>169</v>
      </c>
      <c r="F3843" s="85">
        <v>1</v>
      </c>
      <c r="G3843" s="86" t="s">
        <v>10103</v>
      </c>
      <c r="H3843" s="86" t="s">
        <v>14</v>
      </c>
      <c r="I3843" s="87">
        <f>VLOOKUP(A3843,'[2]AJUSTE DE VALOR AN_11.5_MED_VIG'!$A$6:$I$6297,9,0)</f>
        <v>0.12423601948928049</v>
      </c>
    </row>
    <row r="3844" s="81" customFormat="1" ht="15" customHeight="1">
      <c r="A3844" s="82">
        <v>92428614</v>
      </c>
      <c r="B3844" s="83">
        <v>20</v>
      </c>
      <c r="C3844" s="84" t="s">
        <v>1463</v>
      </c>
      <c r="D3844" s="84" t="s">
        <v>1464</v>
      </c>
      <c r="E3844" s="84" t="s">
        <v>956</v>
      </c>
      <c r="F3844" s="85">
        <v>1</v>
      </c>
      <c r="G3844" s="86" t="s">
        <v>10036</v>
      </c>
      <c r="H3844" s="86" t="s">
        <v>14</v>
      </c>
      <c r="I3844" s="87">
        <f>VLOOKUP(A3844,'[2]AJUSTE DE VALOR AN_11.5_MED_VIG'!$A$6:$I$6297,9,0)</f>
        <v>1.5861203460238926</v>
      </c>
    </row>
    <row r="3845" s="81" customFormat="1" ht="15" customHeight="1">
      <c r="A3845" s="82">
        <v>90490029</v>
      </c>
      <c r="B3845" s="83">
        <v>20</v>
      </c>
      <c r="C3845" s="84" t="s">
        <v>9594</v>
      </c>
      <c r="D3845" s="84" t="s">
        <v>9595</v>
      </c>
      <c r="E3845" s="84" t="s">
        <v>150</v>
      </c>
      <c r="F3845" s="85">
        <v>3.5</v>
      </c>
      <c r="G3845" s="86" t="s">
        <v>10077</v>
      </c>
      <c r="H3845" s="86" t="s">
        <v>19</v>
      </c>
      <c r="I3845" s="87">
        <f>VLOOKUP(A3845,'[2]AJUSTE DE VALOR AN_11.5_MED_VIG'!$A$6:$I$6297,9,0)</f>
        <v>7.9267500969204461</v>
      </c>
    </row>
    <row r="3846" s="81" customFormat="1" ht="15" customHeight="1">
      <c r="A3846" s="82">
        <v>90279212</v>
      </c>
      <c r="B3846" s="83">
        <v>20</v>
      </c>
      <c r="C3846" s="84" t="s">
        <v>4687</v>
      </c>
      <c r="D3846" s="84" t="s">
        <v>4687</v>
      </c>
      <c r="E3846" s="84" t="s">
        <v>26</v>
      </c>
      <c r="F3846" s="85">
        <v>200</v>
      </c>
      <c r="G3846" s="86" t="s">
        <v>10116</v>
      </c>
      <c r="H3846" s="86" t="s">
        <v>19</v>
      </c>
      <c r="I3846" s="87">
        <f>VLOOKUP(A3846,'[2]AJUSTE DE VALOR AN_11.5_MED_VIG'!$A$6:$I$6297,9,0)</f>
        <v>1.6159823656429012e-002</v>
      </c>
    </row>
    <row r="3847" s="81" customFormat="1" ht="15" customHeight="1">
      <c r="A3847" s="82">
        <v>90056051</v>
      </c>
      <c r="B3847" s="83">
        <v>20</v>
      </c>
      <c r="C3847" s="84" t="s">
        <v>1393</v>
      </c>
      <c r="D3847" s="84" t="s">
        <v>1394</v>
      </c>
      <c r="E3847" s="84" t="s">
        <v>720</v>
      </c>
      <c r="F3847" s="85">
        <v>15</v>
      </c>
      <c r="G3847" s="86" t="s">
        <v>18</v>
      </c>
      <c r="H3847" s="86" t="s">
        <v>19</v>
      </c>
      <c r="I3847" s="87">
        <f>VLOOKUP(A3847,'[2]AJUSTE DE VALOR AN_11.5_MED_VIG'!$A$6:$I$6297,9,0)</f>
        <v>1.3191308651856295</v>
      </c>
    </row>
    <row r="3848" s="81" customFormat="1" ht="15" customHeight="1">
      <c r="A3848" s="82">
        <v>92191010</v>
      </c>
      <c r="B3848" s="83">
        <v>20</v>
      </c>
      <c r="C3848" s="84" t="s">
        <v>3578</v>
      </c>
      <c r="D3848" s="84" t="s">
        <v>3579</v>
      </c>
      <c r="E3848" s="84" t="s">
        <v>235</v>
      </c>
      <c r="F3848" s="85">
        <v>1</v>
      </c>
      <c r="G3848" s="86" t="s">
        <v>10103</v>
      </c>
      <c r="H3848" s="86" t="s">
        <v>14</v>
      </c>
      <c r="I3848" s="87">
        <f>VLOOKUP(A3848,'[2]AJUSTE DE VALOR AN_11.5_MED_VIG'!$A$6:$I$6297,9,0)</f>
        <v>3.9533322523391856</v>
      </c>
    </row>
    <row r="3849" s="81" customFormat="1" ht="15" customHeight="1">
      <c r="A3849" s="82">
        <v>91493013</v>
      </c>
      <c r="B3849" s="82">
        <v>20</v>
      </c>
      <c r="C3849" s="99" t="s">
        <v>9823</v>
      </c>
      <c r="D3849" s="84" t="s">
        <v>9824</v>
      </c>
      <c r="E3849" s="84" t="s">
        <v>43</v>
      </c>
      <c r="F3849" s="85">
        <v>1</v>
      </c>
      <c r="G3849" s="85" t="s">
        <v>10103</v>
      </c>
      <c r="H3849" s="86" t="s">
        <v>14</v>
      </c>
      <c r="I3849" s="87">
        <f>VLOOKUP(A3849,'[2]AJUSTE DE VALOR AN_11.5_MED_VIG'!$A$6:$I$6297,9,0)</f>
        <v>1.3170875150521735</v>
      </c>
    </row>
    <row r="3850" s="81" customFormat="1" ht="15" customHeight="1">
      <c r="A3850" s="82">
        <v>90221010</v>
      </c>
      <c r="B3850" s="83">
        <v>20</v>
      </c>
      <c r="C3850" s="84" t="s">
        <v>8327</v>
      </c>
      <c r="D3850" s="84" t="s">
        <v>8328</v>
      </c>
      <c r="E3850" s="84" t="s">
        <v>720</v>
      </c>
      <c r="F3850" s="85">
        <v>400</v>
      </c>
      <c r="G3850" s="86" t="s">
        <v>10116</v>
      </c>
      <c r="H3850" s="86" t="s">
        <v>19</v>
      </c>
      <c r="I3850" s="87">
        <f>VLOOKUP(A3850,'[2]AJUSTE DE VALOR AN_11.5_MED_VIG'!$A$6:$I$6297,9,0)</f>
        <v>2.3082518916256702e-002</v>
      </c>
    </row>
    <row r="3851" s="81" customFormat="1" ht="15" customHeight="1">
      <c r="A3851" s="82">
        <v>90259203</v>
      </c>
      <c r="B3851" s="83">
        <v>20</v>
      </c>
      <c r="C3851" s="84" t="s">
        <v>8991</v>
      </c>
      <c r="D3851" s="84" t="s">
        <v>8992</v>
      </c>
      <c r="E3851" s="84" t="s">
        <v>17</v>
      </c>
      <c r="F3851" s="85">
        <v>1</v>
      </c>
      <c r="G3851" s="86" t="s">
        <v>10036</v>
      </c>
      <c r="H3851" s="86" t="s">
        <v>14</v>
      </c>
      <c r="I3851" s="87">
        <f>VLOOKUP(A3851,'[2]AJUSTE DE VALOR AN_11.5_MED_VIG'!$A$6:$I$6297,9,0)</f>
        <v>7.8676733745000016</v>
      </c>
    </row>
    <row r="3852" s="81" customFormat="1" ht="15" customHeight="1">
      <c r="A3852" s="82">
        <v>92248551</v>
      </c>
      <c r="B3852" s="83">
        <v>20</v>
      </c>
      <c r="C3852" s="84" t="s">
        <v>784</v>
      </c>
      <c r="D3852" s="84" t="s">
        <v>785</v>
      </c>
      <c r="E3852" s="84" t="s">
        <v>146</v>
      </c>
      <c r="F3852" s="85">
        <v>1</v>
      </c>
      <c r="G3852" s="86" t="s">
        <v>10103</v>
      </c>
      <c r="H3852" s="86" t="s">
        <v>14</v>
      </c>
      <c r="I3852" s="87">
        <f>VLOOKUP(A3852,'[2]AJUSTE DE VALOR AN_11.5_MED_VIG'!$A$6:$I$6297,9,0)</f>
        <v>0.31403094176946461</v>
      </c>
    </row>
    <row r="3853" s="81" customFormat="1" ht="15" customHeight="1">
      <c r="A3853" s="82">
        <v>90462017</v>
      </c>
      <c r="B3853" s="83">
        <v>20</v>
      </c>
      <c r="C3853" s="84" t="s">
        <v>2155</v>
      </c>
      <c r="D3853" s="84" t="s">
        <v>2159</v>
      </c>
      <c r="E3853" s="84" t="s">
        <v>633</v>
      </c>
      <c r="F3853" s="85">
        <v>1</v>
      </c>
      <c r="G3853" s="86" t="s">
        <v>10103</v>
      </c>
      <c r="H3853" s="86" t="s">
        <v>14</v>
      </c>
      <c r="I3853" s="87">
        <f>VLOOKUP(A3853,'[2]AJUSTE DE VALOR AN_11.5_MED_VIG'!$A$6:$I$6297,9,0)</f>
        <v>0.52263712358490566</v>
      </c>
    </row>
    <row r="3854" s="81" customFormat="1" ht="15" customHeight="1">
      <c r="A3854" s="82">
        <v>92376975</v>
      </c>
      <c r="B3854" s="83">
        <v>20</v>
      </c>
      <c r="C3854" s="84" t="s">
        <v>7554</v>
      </c>
      <c r="D3854" s="84" t="s">
        <v>7555</v>
      </c>
      <c r="E3854" s="84" t="s">
        <v>7553</v>
      </c>
      <c r="F3854" s="85">
        <v>120</v>
      </c>
      <c r="G3854" s="86" t="s">
        <v>10077</v>
      </c>
      <c r="H3854" s="86" t="s">
        <v>19</v>
      </c>
      <c r="I3854" s="87">
        <f>VLOOKUP(A3854,'[2]AJUSTE DE VALOR AN_11.5_MED_VIG'!$A$6:$I$6297,9,0)</f>
        <v>0.78303905691292619</v>
      </c>
    </row>
    <row r="3855" s="81" customFormat="1" ht="15" customHeight="1">
      <c r="A3855" s="82">
        <v>90279387</v>
      </c>
      <c r="B3855" s="83">
        <v>20</v>
      </c>
      <c r="C3855" s="84" t="s">
        <v>6041</v>
      </c>
      <c r="D3855" s="84" t="s">
        <v>6041</v>
      </c>
      <c r="E3855" s="84" t="s">
        <v>26</v>
      </c>
      <c r="F3855" s="85">
        <v>1</v>
      </c>
      <c r="G3855" s="86" t="s">
        <v>10103</v>
      </c>
      <c r="H3855" s="86" t="s">
        <v>14</v>
      </c>
      <c r="I3855" s="87">
        <f>VLOOKUP(A3855,'[2]AJUSTE DE VALOR AN_11.5_MED_VIG'!$A$6:$I$6297,9,0)</f>
        <v>0.25126302194011985</v>
      </c>
    </row>
    <row r="3856" s="81" customFormat="1" ht="15" customHeight="1">
      <c r="A3856" s="82">
        <v>90688015</v>
      </c>
      <c r="B3856" s="83">
        <v>20</v>
      </c>
      <c r="C3856" s="84" t="s">
        <v>4521</v>
      </c>
      <c r="D3856" s="84" t="s">
        <v>4522</v>
      </c>
      <c r="E3856" s="84" t="s">
        <v>39</v>
      </c>
      <c r="F3856" s="85">
        <v>240</v>
      </c>
      <c r="G3856" s="86" t="s">
        <v>18</v>
      </c>
      <c r="H3856" s="86" t="s">
        <v>19</v>
      </c>
      <c r="I3856" s="87">
        <f>VLOOKUP(A3856,'[2]AJUSTE DE VALOR AN_11.5_MED_VIG'!$A$6:$I$6297,9,0)</f>
        <v>0.12950784816608193</v>
      </c>
    </row>
    <row r="3857" s="81" customFormat="1" ht="15" customHeight="1">
      <c r="A3857" s="82">
        <v>92392911</v>
      </c>
      <c r="B3857" s="83">
        <v>20</v>
      </c>
      <c r="C3857" s="84" t="s">
        <v>1774</v>
      </c>
      <c r="D3857" s="84" t="s">
        <v>1775</v>
      </c>
      <c r="E3857" s="84" t="s">
        <v>455</v>
      </c>
      <c r="F3857" s="85">
        <v>1</v>
      </c>
      <c r="G3857" s="86" t="s">
        <v>10103</v>
      </c>
      <c r="H3857" s="86" t="s">
        <v>14</v>
      </c>
      <c r="I3857" s="87">
        <f>VLOOKUP(A3857,'[2]AJUSTE DE VALOR AN_11.5_MED_VIG'!$A$6:$I$6297,9,0)</f>
        <v>0.85769708724276383</v>
      </c>
    </row>
    <row r="3858" s="81" customFormat="1" ht="15" customHeight="1">
      <c r="A3858" s="82">
        <v>92466940</v>
      </c>
      <c r="B3858" s="83">
        <v>20</v>
      </c>
      <c r="C3858" s="84" t="s">
        <v>2389</v>
      </c>
      <c r="D3858" s="84" t="s">
        <v>2390</v>
      </c>
      <c r="E3858" s="84" t="s">
        <v>24</v>
      </c>
      <c r="F3858" s="85">
        <v>400</v>
      </c>
      <c r="G3858" s="86" t="s">
        <v>10116</v>
      </c>
      <c r="H3858" s="86" t="s">
        <v>19</v>
      </c>
      <c r="I3858" s="87">
        <f>VLOOKUP(A3858,'[2]AJUSTE DE VALOR AN_11.5_MED_VIG'!$A$6:$I$6297,9,0)</f>
        <v>1.6187585317531956e-002</v>
      </c>
    </row>
    <row r="3859" s="81" customFormat="1" ht="15" customHeight="1">
      <c r="A3859" s="82">
        <v>90126696</v>
      </c>
      <c r="B3859" s="83">
        <v>20</v>
      </c>
      <c r="C3859" s="84" t="s">
        <v>2760</v>
      </c>
      <c r="D3859" s="84" t="s">
        <v>2760</v>
      </c>
      <c r="E3859" s="84" t="s">
        <v>21</v>
      </c>
      <c r="F3859" s="85">
        <v>120</v>
      </c>
      <c r="G3859" s="86" t="s">
        <v>18</v>
      </c>
      <c r="H3859" s="86" t="s">
        <v>19</v>
      </c>
      <c r="I3859" s="87">
        <f>VLOOKUP(A3859,'[2]AJUSTE DE VALOR AN_11.5_MED_VIG'!$A$6:$I$6297,9,0)</f>
        <v>9.5651940418522388e-002</v>
      </c>
    </row>
    <row r="3860" s="81" customFormat="1" ht="15" customHeight="1">
      <c r="A3860" s="82">
        <v>92383866</v>
      </c>
      <c r="B3860" s="83">
        <v>20</v>
      </c>
      <c r="C3860" s="84" t="s">
        <v>5484</v>
      </c>
      <c r="D3860" s="84" t="s">
        <v>5485</v>
      </c>
      <c r="E3860" s="84" t="s">
        <v>455</v>
      </c>
      <c r="F3860" s="85">
        <v>1</v>
      </c>
      <c r="G3860" s="86" t="s">
        <v>10036</v>
      </c>
      <c r="H3860" s="86" t="s">
        <v>14</v>
      </c>
      <c r="I3860" s="87">
        <f>VLOOKUP(A3860,'[2]AJUSTE DE VALOR AN_11.5_MED_VIG'!$A$6:$I$6297,9,0)</f>
        <v>2.5440380971437131</v>
      </c>
    </row>
    <row r="3861" s="81" customFormat="1" ht="15" customHeight="1">
      <c r="A3861" s="82">
        <v>90238214</v>
      </c>
      <c r="B3861" s="83">
        <v>20</v>
      </c>
      <c r="C3861" s="84" t="s">
        <v>5685</v>
      </c>
      <c r="D3861" s="84" t="s">
        <v>5685</v>
      </c>
      <c r="E3861" s="84" t="s">
        <v>29</v>
      </c>
      <c r="F3861" s="85">
        <v>1</v>
      </c>
      <c r="G3861" s="86" t="s">
        <v>10103</v>
      </c>
      <c r="H3861" s="86" t="s">
        <v>14</v>
      </c>
      <c r="I3861" s="87">
        <f>VLOOKUP(A3861,'[2]AJUSTE DE VALOR AN_11.5_MED_VIG'!$A$6:$I$6297,9,0)</f>
        <v>0.2712238900385357</v>
      </c>
    </row>
    <row r="3862" s="81" customFormat="1" ht="15" customHeight="1">
      <c r="A3862" s="82">
        <v>90279352</v>
      </c>
      <c r="B3862" s="83">
        <v>20</v>
      </c>
      <c r="C3862" s="84" t="s">
        <v>6033</v>
      </c>
      <c r="D3862" s="84" t="s">
        <v>6033</v>
      </c>
      <c r="E3862" s="84" t="s">
        <v>26</v>
      </c>
      <c r="F3862" s="85">
        <v>1</v>
      </c>
      <c r="G3862" s="86" t="s">
        <v>10103</v>
      </c>
      <c r="H3862" s="86" t="s">
        <v>14</v>
      </c>
      <c r="I3862" s="87">
        <f>VLOOKUP(A3862,'[2]AJUSTE DE VALOR AN_11.5_MED_VIG'!$A$6:$I$6297,9,0)</f>
        <v>9.5677011329263859e-002</v>
      </c>
    </row>
    <row r="3863" s="81" customFormat="1" ht="15" customHeight="1">
      <c r="A3863" s="82">
        <v>92264093</v>
      </c>
      <c r="B3863" s="83">
        <v>20</v>
      </c>
      <c r="C3863" s="84" t="s">
        <v>540</v>
      </c>
      <c r="D3863" s="84" t="s">
        <v>540</v>
      </c>
      <c r="E3863" s="84" t="s">
        <v>207</v>
      </c>
      <c r="F3863" s="85">
        <v>1</v>
      </c>
      <c r="G3863" s="86" t="s">
        <v>64</v>
      </c>
      <c r="H3863" s="86" t="s">
        <v>14</v>
      </c>
      <c r="I3863" s="87">
        <f>VLOOKUP(A3863,'[2]AJUSTE DE VALOR AN_11.5_MED_VIG'!$A$6:$I$6297,9,0)</f>
        <v>0.58105719957106094</v>
      </c>
    </row>
    <row r="3864" s="81" customFormat="1" ht="15" customHeight="1">
      <c r="A3864" s="82">
        <v>90125460</v>
      </c>
      <c r="B3864" s="83">
        <v>20</v>
      </c>
      <c r="C3864" s="84" t="s">
        <v>1587</v>
      </c>
      <c r="D3864" s="84" t="s">
        <v>1584</v>
      </c>
      <c r="E3864" s="84" t="s">
        <v>50</v>
      </c>
      <c r="F3864" s="85">
        <v>1</v>
      </c>
      <c r="G3864" s="86" t="s">
        <v>10103</v>
      </c>
      <c r="H3864" s="86" t="s">
        <v>14</v>
      </c>
      <c r="I3864" s="87">
        <f>VLOOKUP(A3864,'[2]AJUSTE DE VALOR AN_11.5_MED_VIG'!$A$6:$I$6297,9,0)</f>
        <v>0.37689453291017977</v>
      </c>
    </row>
    <row r="3865" s="81" customFormat="1" ht="15" customHeight="1">
      <c r="A3865" s="82">
        <v>90208129</v>
      </c>
      <c r="B3865" s="83">
        <v>20</v>
      </c>
      <c r="C3865" s="84" t="s">
        <v>9529</v>
      </c>
      <c r="D3865" s="84" t="s">
        <v>9530</v>
      </c>
      <c r="E3865" s="84" t="s">
        <v>157</v>
      </c>
      <c r="F3865" s="85">
        <v>1</v>
      </c>
      <c r="G3865" s="86" t="s">
        <v>158</v>
      </c>
      <c r="H3865" s="86" t="s">
        <v>14</v>
      </c>
      <c r="I3865" s="87">
        <f>VLOOKUP(A3865,'[2]AJUSTE DE VALOR AN_11.5_MED_VIG'!$A$6:$I$6297,9,0)</f>
        <v>2.5126302194011987</v>
      </c>
    </row>
    <row r="3866" s="81" customFormat="1" ht="15" customHeight="1">
      <c r="A3866" s="82">
        <v>92436650</v>
      </c>
      <c r="B3866" s="83">
        <v>20</v>
      </c>
      <c r="C3866" s="84" t="s">
        <v>2726</v>
      </c>
      <c r="D3866" s="84" t="s">
        <v>2727</v>
      </c>
      <c r="E3866" s="84" t="s">
        <v>69</v>
      </c>
      <c r="F3866" s="85">
        <v>1</v>
      </c>
      <c r="G3866" s="86" t="s">
        <v>10103</v>
      </c>
      <c r="H3866" s="86" t="s">
        <v>14</v>
      </c>
      <c r="I3866" s="87">
        <f>VLOOKUP(A3866,'[2]AJUSTE DE VALOR AN_11.5_MED_VIG'!$A$6:$I$6297,9,0)</f>
        <v>7.5243074746895804</v>
      </c>
    </row>
    <row r="3867" s="81" customFormat="1" ht="15" customHeight="1">
      <c r="A3867" s="82">
        <v>91240026</v>
      </c>
      <c r="B3867" s="83">
        <v>20</v>
      </c>
      <c r="C3867" s="84" t="s">
        <v>1302</v>
      </c>
      <c r="D3867" s="84" t="s">
        <v>1305</v>
      </c>
      <c r="E3867" s="84" t="s">
        <v>43</v>
      </c>
      <c r="F3867" s="85">
        <v>1</v>
      </c>
      <c r="G3867" s="86" t="s">
        <v>10103</v>
      </c>
      <c r="H3867" s="86" t="s">
        <v>14</v>
      </c>
      <c r="I3867" s="87">
        <f>VLOOKUP(A3867,'[2]AJUSTE DE VALOR AN_11.5_MED_VIG'!$A$6:$I$6297,9,0)</f>
        <v>0.93893189920409392</v>
      </c>
    </row>
    <row r="3868" s="81" customFormat="1" ht="15" customHeight="1">
      <c r="A3868" s="82">
        <v>90264703</v>
      </c>
      <c r="B3868" s="83">
        <v>20</v>
      </c>
      <c r="C3868" s="84" t="s">
        <v>3505</v>
      </c>
      <c r="D3868" s="84" t="s">
        <v>3497</v>
      </c>
      <c r="E3868" s="84" t="s">
        <v>244</v>
      </c>
      <c r="F3868" s="85">
        <v>1</v>
      </c>
      <c r="G3868" s="86" t="s">
        <v>10103</v>
      </c>
      <c r="H3868" s="86" t="s">
        <v>14</v>
      </c>
      <c r="I3868" s="87">
        <f>VLOOKUP(A3868,'[2]AJUSTE DE VALOR AN_11.5_MED_VIG'!$A$6:$I$6297,9,0)</f>
        <v>0.29844677022727983</v>
      </c>
    </row>
    <row r="3869" s="81" customFormat="1" ht="15" customHeight="1">
      <c r="A3869" s="82">
        <v>90125894</v>
      </c>
      <c r="B3869" s="83">
        <v>20</v>
      </c>
      <c r="C3869" s="84" t="s">
        <v>5093</v>
      </c>
      <c r="D3869" s="84" t="s">
        <v>5095</v>
      </c>
      <c r="E3869" s="84" t="s">
        <v>50</v>
      </c>
      <c r="F3869" s="85">
        <v>1</v>
      </c>
      <c r="G3869" s="86" t="s">
        <v>10103</v>
      </c>
      <c r="H3869" s="86" t="s">
        <v>14</v>
      </c>
      <c r="I3869" s="87">
        <f>VLOOKUP(A3869,'[2]AJUSTE DE VALOR AN_11.5_MED_VIG'!$A$6:$I$6297,9,0)</f>
        <v>0.2983748385538923</v>
      </c>
    </row>
    <row r="3870" s="81" customFormat="1" ht="15" customHeight="1">
      <c r="A3870" s="82">
        <v>92460275</v>
      </c>
      <c r="B3870" s="83">
        <v>20</v>
      </c>
      <c r="C3870" s="84" t="s">
        <v>76</v>
      </c>
      <c r="D3870" s="84" t="s">
        <v>77</v>
      </c>
      <c r="E3870" s="84" t="s">
        <v>78</v>
      </c>
      <c r="F3870" s="85">
        <v>1</v>
      </c>
      <c r="G3870" s="86" t="s">
        <v>10103</v>
      </c>
      <c r="H3870" s="86" t="s">
        <v>14</v>
      </c>
      <c r="I3870" s="87">
        <f>VLOOKUP(A3870,'[2]AJUSTE DE VALOR AN_11.5_MED_VIG'!$A$6:$I$6297,9,0)</f>
        <v>0.61784084439920939</v>
      </c>
    </row>
    <row r="3871" s="81" customFormat="1" ht="15" customHeight="1">
      <c r="A3871" s="82">
        <v>92394973</v>
      </c>
      <c r="B3871" s="83">
        <v>20</v>
      </c>
      <c r="C3871" s="84" t="s">
        <v>6810</v>
      </c>
      <c r="D3871" s="84" t="s">
        <v>6811</v>
      </c>
      <c r="E3871" s="84" t="s">
        <v>43</v>
      </c>
      <c r="F3871" s="85">
        <v>1</v>
      </c>
      <c r="G3871" s="86" t="s">
        <v>10103</v>
      </c>
      <c r="H3871" s="86" t="s">
        <v>14</v>
      </c>
      <c r="I3871" s="87">
        <f>VLOOKUP(A3871,'[2]AJUSTE DE VALOR AN_11.5_MED_VIG'!$A$6:$I$6297,9,0)</f>
        <v>1.4818527138613862</v>
      </c>
    </row>
    <row r="3872" s="81" customFormat="1" ht="15" customHeight="1">
      <c r="A3872" s="82">
        <v>90304179</v>
      </c>
      <c r="B3872" s="83">
        <v>20</v>
      </c>
      <c r="C3872" s="84" t="s">
        <v>9388</v>
      </c>
      <c r="D3872" s="84" t="s">
        <v>9389</v>
      </c>
      <c r="E3872" s="84" t="s">
        <v>792</v>
      </c>
      <c r="F3872" s="85">
        <v>600</v>
      </c>
      <c r="G3872" s="86" t="s">
        <v>10116</v>
      </c>
      <c r="H3872" s="86" t="s">
        <v>19</v>
      </c>
      <c r="I3872" s="87">
        <f>VLOOKUP(A3872,'[2]AJUSTE DE VALOR AN_11.5_MED_VIG'!$A$6:$I$6297,9,0)</f>
        <v>1.570383262836968e-002</v>
      </c>
    </row>
    <row r="3873" s="81" customFormat="1" ht="15" customHeight="1">
      <c r="A3873" s="82">
        <v>90195493</v>
      </c>
      <c r="B3873" s="83">
        <v>20</v>
      </c>
      <c r="C3873" s="84" t="s">
        <v>2078</v>
      </c>
      <c r="D3873" s="84" t="s">
        <v>2079</v>
      </c>
      <c r="E3873" s="84" t="s">
        <v>2080</v>
      </c>
      <c r="F3873" s="85">
        <v>1</v>
      </c>
      <c r="G3873" s="86" t="s">
        <v>10103</v>
      </c>
      <c r="H3873" s="86" t="s">
        <v>14</v>
      </c>
      <c r="I3873" s="87">
        <f>VLOOKUP(A3873,'[2]AJUSTE DE VALOR AN_11.5_MED_VIG'!$A$6:$I$6297,9,0)</f>
        <v>2.4557814186096683</v>
      </c>
    </row>
    <row r="3874" s="81" customFormat="1" ht="15" customHeight="1">
      <c r="A3874" s="82">
        <v>92420478</v>
      </c>
      <c r="B3874" s="83">
        <v>20</v>
      </c>
      <c r="C3874" s="84" t="s">
        <v>2484</v>
      </c>
      <c r="D3874" s="84" t="s">
        <v>2485</v>
      </c>
      <c r="E3874" s="84" t="s">
        <v>1356</v>
      </c>
      <c r="F3874" s="85">
        <v>1</v>
      </c>
      <c r="G3874" s="86" t="s">
        <v>2483</v>
      </c>
      <c r="H3874" s="86" t="s">
        <v>14</v>
      </c>
      <c r="I3874" s="87">
        <f>VLOOKUP(A3874,'[2]AJUSTE DE VALOR AN_11.5_MED_VIG'!$A$6:$I$6297,9,0)</f>
        <v>0.61245361597904213</v>
      </c>
    </row>
    <row r="3875" s="81" customFormat="1" ht="15" customHeight="1">
      <c r="A3875" s="82">
        <v>90175808</v>
      </c>
      <c r="B3875" s="83">
        <v>20</v>
      </c>
      <c r="C3875" s="84" t="s">
        <v>1135</v>
      </c>
      <c r="D3875" s="84" t="s">
        <v>1136</v>
      </c>
      <c r="E3875" s="84" t="s">
        <v>139</v>
      </c>
      <c r="F3875" s="85">
        <v>1</v>
      </c>
      <c r="G3875" s="86" t="s">
        <v>13</v>
      </c>
      <c r="H3875" s="86" t="s">
        <v>14</v>
      </c>
      <c r="I3875" s="87">
        <f>VLOOKUP(A3875,'[2]AJUSTE DE VALOR AN_11.5_MED_VIG'!$A$6:$I$6297,9,0)</f>
        <v>7.2709236973922176</v>
      </c>
    </row>
    <row r="3876" s="81" customFormat="1" ht="15" customHeight="1">
      <c r="A3876" s="82">
        <v>90196465</v>
      </c>
      <c r="B3876" s="83">
        <v>20</v>
      </c>
      <c r="C3876" s="84" t="s">
        <v>2861</v>
      </c>
      <c r="D3876" s="84" t="s">
        <v>2862</v>
      </c>
      <c r="E3876" s="84" t="s">
        <v>720</v>
      </c>
      <c r="F3876" s="85">
        <v>120</v>
      </c>
      <c r="G3876" s="86" t="s">
        <v>18</v>
      </c>
      <c r="H3876" s="86" t="s">
        <v>19</v>
      </c>
      <c r="I3876" s="87">
        <f>VLOOKUP(A3876,'[2]AJUSTE DE VALOR AN_11.5_MED_VIG'!$A$6:$I$6297,9,0)</f>
        <v>0.13959056774451103</v>
      </c>
    </row>
    <row r="3877" s="81" customFormat="1" ht="15" customHeight="1">
      <c r="A3877" s="82">
        <v>92469469</v>
      </c>
      <c r="B3877" s="83">
        <v>20</v>
      </c>
      <c r="C3877" s="84" t="s">
        <v>2125</v>
      </c>
      <c r="D3877" s="84" t="s">
        <v>2128</v>
      </c>
      <c r="E3877" s="84" t="s">
        <v>21</v>
      </c>
      <c r="F3877" s="85">
        <v>1</v>
      </c>
      <c r="G3877" s="86" t="s">
        <v>10103</v>
      </c>
      <c r="H3877" s="86" t="s">
        <v>14</v>
      </c>
      <c r="I3877" s="87">
        <f>VLOOKUP(A3877,'[2]AJUSTE DE VALOR AN_11.5_MED_VIG'!$A$6:$I$6297,9,0)</f>
        <v>1.2047919964605798</v>
      </c>
    </row>
    <row r="3878" s="81" customFormat="1" ht="15" customHeight="1">
      <c r="A3878" s="82">
        <v>92424082</v>
      </c>
      <c r="B3878" s="83">
        <v>20</v>
      </c>
      <c r="C3878" s="84" t="s">
        <v>3735</v>
      </c>
      <c r="D3878" s="84" t="s">
        <v>3739</v>
      </c>
      <c r="E3878" s="84" t="s">
        <v>17</v>
      </c>
      <c r="F3878" s="85">
        <v>1</v>
      </c>
      <c r="G3878" s="86" t="s">
        <v>10103</v>
      </c>
      <c r="H3878" s="86" t="s">
        <v>14</v>
      </c>
      <c r="I3878" s="87">
        <f>VLOOKUP(A3878,'[2]AJUSTE DE VALOR AN_11.5_MED_VIG'!$A$6:$I$6297,9,0)</f>
        <v>1.1817591145154975</v>
      </c>
    </row>
    <row r="3879" s="81" customFormat="1" ht="15" customHeight="1">
      <c r="A3879" s="82">
        <v>90143728</v>
      </c>
      <c r="B3879" s="83">
        <v>20</v>
      </c>
      <c r="C3879" s="84" t="s">
        <v>8139</v>
      </c>
      <c r="D3879" s="84" t="s">
        <v>8145</v>
      </c>
      <c r="E3879" s="84" t="s">
        <v>17</v>
      </c>
      <c r="F3879" s="85">
        <v>1</v>
      </c>
      <c r="G3879" s="86" t="s">
        <v>10036</v>
      </c>
      <c r="H3879" s="86" t="s">
        <v>14</v>
      </c>
      <c r="I3879" s="87">
        <f>VLOOKUP(A3879,'[2]AJUSTE DE VALOR AN_11.5_MED_VIG'!$A$6:$I$6297,9,0)</f>
        <v>1.0099107649803161</v>
      </c>
    </row>
    <row r="3880" s="81" customFormat="1" ht="15" customHeight="1">
      <c r="A3880" s="82">
        <v>90228910</v>
      </c>
      <c r="B3880" s="83">
        <v>20</v>
      </c>
      <c r="C3880" s="84" t="s">
        <v>4450</v>
      </c>
      <c r="D3880" s="84" t="s">
        <v>4450</v>
      </c>
      <c r="E3880" s="84" t="s">
        <v>235</v>
      </c>
      <c r="F3880" s="85">
        <v>60</v>
      </c>
      <c r="G3880" s="86" t="s">
        <v>18</v>
      </c>
      <c r="H3880" s="86" t="s">
        <v>19</v>
      </c>
      <c r="I3880" s="87">
        <f>VLOOKUP(A3880,'[2]AJUSTE DE VALOR AN_11.5_MED_VIG'!$A$6:$I$6297,9,0)</f>
        <v>0.47111816613772473</v>
      </c>
    </row>
    <row r="3881" s="81" customFormat="1" ht="15" customHeight="1">
      <c r="A3881" s="82">
        <v>91357020</v>
      </c>
      <c r="B3881" s="83">
        <v>20</v>
      </c>
      <c r="C3881" s="84" t="s">
        <v>7596</v>
      </c>
      <c r="D3881" s="84" t="s">
        <v>7597</v>
      </c>
      <c r="E3881" s="84" t="s">
        <v>146</v>
      </c>
      <c r="F3881" s="85">
        <v>1</v>
      </c>
      <c r="G3881" s="86" t="s">
        <v>10036</v>
      </c>
      <c r="H3881" s="86" t="s">
        <v>14</v>
      </c>
      <c r="I3881" s="87">
        <f>VLOOKUP(A3881,'[2]AJUSTE DE VALOR AN_11.5_MED_VIG'!$A$6:$I$6297,9,0)</f>
        <v>7.0667724920658701</v>
      </c>
    </row>
    <row r="3882" s="81" customFormat="1" ht="15" customHeight="1">
      <c r="A3882" s="82">
        <v>90255330</v>
      </c>
      <c r="B3882" s="83">
        <v>20</v>
      </c>
      <c r="C3882" s="84" t="s">
        <v>1479</v>
      </c>
      <c r="D3882" s="84" t="s">
        <v>1479</v>
      </c>
      <c r="E3882" s="84" t="s">
        <v>26</v>
      </c>
      <c r="F3882" s="85">
        <v>400</v>
      </c>
      <c r="G3882" s="86" t="s">
        <v>10116</v>
      </c>
      <c r="H3882" s="86" t="s">
        <v>19</v>
      </c>
      <c r="I3882" s="87">
        <f>VLOOKUP(A3882,'[2]AJUSTE DE VALOR AN_11.5_MED_VIG'!$A$6:$I$6297,9,0)</f>
        <v>1.5691396243164193e-002</v>
      </c>
    </row>
    <row r="3883" s="81" customFormat="1" ht="15" customHeight="1">
      <c r="A3883" s="82">
        <v>90203925</v>
      </c>
      <c r="B3883" s="83">
        <v>20</v>
      </c>
      <c r="C3883" s="84" t="s">
        <v>8711</v>
      </c>
      <c r="D3883" s="84" t="s">
        <v>8712</v>
      </c>
      <c r="E3883" s="84" t="s">
        <v>414</v>
      </c>
      <c r="F3883" s="85">
        <v>1</v>
      </c>
      <c r="G3883" s="86" t="s">
        <v>10103</v>
      </c>
      <c r="H3883" s="86" t="s">
        <v>14</v>
      </c>
      <c r="I3883" s="87">
        <f>VLOOKUP(A3883,'[2]AJUSTE DE VALOR AN_11.5_MED_VIG'!$A$6:$I$6297,9,0)</f>
        <v>3.5260980342192374</v>
      </c>
    </row>
    <row r="3884" s="81" customFormat="1" ht="15" customHeight="1">
      <c r="A3884" s="82">
        <v>90128907</v>
      </c>
      <c r="B3884" s="83">
        <v>20</v>
      </c>
      <c r="C3884" s="84" t="s">
        <v>8139</v>
      </c>
      <c r="D3884" s="84" t="s">
        <v>8158</v>
      </c>
      <c r="E3884" s="84" t="s">
        <v>271</v>
      </c>
      <c r="F3884" s="85">
        <v>1</v>
      </c>
      <c r="G3884" s="86" t="s">
        <v>10103</v>
      </c>
      <c r="H3884" s="86" t="s">
        <v>14</v>
      </c>
      <c r="I3884" s="87">
        <f>VLOOKUP(A3884,'[2]AJUSTE DE VALOR AN_11.5_MED_VIG'!$A$6:$I$6297,9,0)</f>
        <v>0.33539670623122042</v>
      </c>
    </row>
    <row r="3885" s="81" customFormat="1" ht="15" customHeight="1">
      <c r="A3885" s="82">
        <v>92387845</v>
      </c>
      <c r="B3885" s="83">
        <v>20</v>
      </c>
      <c r="C3885" s="84" t="s">
        <v>6889</v>
      </c>
      <c r="D3885" s="84" t="s">
        <v>6890</v>
      </c>
      <c r="E3885" s="84" t="s">
        <v>894</v>
      </c>
      <c r="F3885" s="85">
        <v>1</v>
      </c>
      <c r="G3885" s="86" t="s">
        <v>10103</v>
      </c>
      <c r="H3885" s="86" t="s">
        <v>14</v>
      </c>
      <c r="I3885" s="87">
        <f>VLOOKUP(A3885,'[2]AJUSTE DE VALOR AN_11.5_MED_VIG'!$A$6:$I$6297,9,0)</f>
        <v>0.30540526781908772</v>
      </c>
    </row>
    <row r="3886" s="81" customFormat="1" ht="15" customHeight="1">
      <c r="A3886" s="82">
        <v>90148339</v>
      </c>
      <c r="B3886" s="83">
        <v>20</v>
      </c>
      <c r="C3886" s="84" t="s">
        <v>2042</v>
      </c>
      <c r="D3886" s="84" t="s">
        <v>2042</v>
      </c>
      <c r="E3886" s="84" t="s">
        <v>17</v>
      </c>
      <c r="F3886" s="85">
        <v>1</v>
      </c>
      <c r="G3886" s="86" t="s">
        <v>436</v>
      </c>
      <c r="H3886" s="86" t="s">
        <v>14</v>
      </c>
      <c r="I3886" s="87">
        <f>VLOOKUP(A3886,'[2]AJUSTE DE VALOR AN_11.5_MED_VIG'!$A$6:$I$6297,9,0)</f>
        <v>0.87417797512105311</v>
      </c>
    </row>
    <row r="3887" s="81" customFormat="1" ht="15" customHeight="1">
      <c r="A3887" s="82">
        <v>92469434</v>
      </c>
      <c r="B3887" s="83">
        <v>20</v>
      </c>
      <c r="C3887" s="84" t="s">
        <v>2129</v>
      </c>
      <c r="D3887" s="84" t="s">
        <v>2132</v>
      </c>
      <c r="E3887" s="84" t="s">
        <v>21</v>
      </c>
      <c r="F3887" s="85">
        <v>1</v>
      </c>
      <c r="G3887" s="86" t="s">
        <v>10103</v>
      </c>
      <c r="H3887" s="86" t="s">
        <v>14</v>
      </c>
      <c r="I3887" s="87">
        <f>VLOOKUP(A3887,'[2]AJUSTE DE VALOR AN_11.5_MED_VIG'!$A$6:$I$6297,9,0)</f>
        <v>0.58090442246665575</v>
      </c>
    </row>
    <row r="3888" s="81" customFormat="1" ht="15" customHeight="1">
      <c r="A3888" s="82">
        <v>90248333</v>
      </c>
      <c r="B3888" s="83">
        <v>20</v>
      </c>
      <c r="C3888" s="84" t="s">
        <v>6868</v>
      </c>
      <c r="D3888" s="84" t="s">
        <v>6873</v>
      </c>
      <c r="E3888" s="84" t="s">
        <v>5231</v>
      </c>
      <c r="F3888" s="85">
        <v>1</v>
      </c>
      <c r="G3888" s="86" t="s">
        <v>10103</v>
      </c>
      <c r="H3888" s="86" t="s">
        <v>14</v>
      </c>
      <c r="I3888" s="87">
        <f>VLOOKUP(A3888,'[2]AJUSTE DE VALOR AN_11.5_MED_VIG'!$A$6:$I$6297,9,0)</f>
        <v>0.8704050132843999</v>
      </c>
    </row>
    <row r="3889" s="81" customFormat="1" ht="15" customHeight="1">
      <c r="A3889" s="82">
        <v>90127439</v>
      </c>
      <c r="B3889" s="83">
        <v>20</v>
      </c>
      <c r="C3889" s="84" t="s">
        <v>3486</v>
      </c>
      <c r="D3889" s="84" t="s">
        <v>3486</v>
      </c>
      <c r="E3889" s="84" t="s">
        <v>21</v>
      </c>
      <c r="F3889" s="85">
        <v>1</v>
      </c>
      <c r="G3889" s="86" t="s">
        <v>10103</v>
      </c>
      <c r="H3889" s="86" t="s">
        <v>14</v>
      </c>
      <c r="I3889" s="87">
        <f>VLOOKUP(A3889,'[2]AJUSTE DE VALOR AN_11.5_MED_VIG'!$A$6:$I$6297,9,0)</f>
        <v>0.63129769803040603</v>
      </c>
    </row>
    <row r="3890" s="81" customFormat="1" ht="15" customHeight="1">
      <c r="A3890" s="85">
        <v>90293096</v>
      </c>
      <c r="B3890" s="83">
        <v>20</v>
      </c>
      <c r="C3890" s="84" t="s">
        <v>9765</v>
      </c>
      <c r="D3890" s="84" t="s">
        <v>9766</v>
      </c>
      <c r="E3890" s="84" t="s">
        <v>146</v>
      </c>
      <c r="F3890" s="85">
        <v>1</v>
      </c>
      <c r="G3890" s="86" t="s">
        <v>10103</v>
      </c>
      <c r="H3890" s="86" t="s">
        <v>14</v>
      </c>
      <c r="I3890" s="87">
        <f>VLOOKUP(A3890,'[2]AJUSTE DE VALOR AN_11.5_MED_VIG'!$A$6:$I$6297,9,0)</f>
        <v>3.4705428288288536</v>
      </c>
    </row>
    <row r="3891" s="81" customFormat="1" ht="15" customHeight="1">
      <c r="A3891" s="82">
        <v>90212240</v>
      </c>
      <c r="B3891" s="83">
        <v>20</v>
      </c>
      <c r="C3891" s="84" t="s">
        <v>1552</v>
      </c>
      <c r="D3891" s="84" t="s">
        <v>1555</v>
      </c>
      <c r="E3891" s="84" t="s">
        <v>31</v>
      </c>
      <c r="F3891" s="85">
        <v>1</v>
      </c>
      <c r="G3891" s="86" t="s">
        <v>10103</v>
      </c>
      <c r="H3891" s="86" t="s">
        <v>14</v>
      </c>
      <c r="I3891" s="87">
        <f>VLOOKUP(A3891,'[2]AJUSTE DE VALOR AN_11.5_MED_VIG'!$A$6:$I$6297,9,0)</f>
        <v>1.3871345920284088</v>
      </c>
    </row>
    <row r="3892" s="81" customFormat="1" ht="15" customHeight="1">
      <c r="A3892" s="82">
        <v>90141083</v>
      </c>
      <c r="B3892" s="83">
        <v>20</v>
      </c>
      <c r="C3892" s="84" t="s">
        <v>4176</v>
      </c>
      <c r="D3892" s="84" t="s">
        <v>4177</v>
      </c>
      <c r="E3892" s="84" t="s">
        <v>43</v>
      </c>
      <c r="F3892" s="85">
        <v>1</v>
      </c>
      <c r="G3892" s="86" t="s">
        <v>10103</v>
      </c>
      <c r="H3892" s="86" t="s">
        <v>14</v>
      </c>
      <c r="I3892" s="87">
        <f>VLOOKUP(A3892,'[2]AJUSTE DE VALOR AN_11.5_MED_VIG'!$A$6:$I$6297,9,0)</f>
        <v>0.32979029098506957</v>
      </c>
    </row>
    <row r="3893" s="81" customFormat="1" ht="15" customHeight="1">
      <c r="A3893" s="82">
        <v>90178548</v>
      </c>
      <c r="B3893" s="83">
        <v>20</v>
      </c>
      <c r="C3893" s="84" t="s">
        <v>4279</v>
      </c>
      <c r="D3893" s="84" t="s">
        <v>4281</v>
      </c>
      <c r="E3893" s="84" t="s">
        <v>24</v>
      </c>
      <c r="F3893" s="85">
        <v>1</v>
      </c>
      <c r="G3893" s="86" t="s">
        <v>10103</v>
      </c>
      <c r="H3893" s="86" t="s">
        <v>14</v>
      </c>
      <c r="I3893" s="87">
        <f>VLOOKUP(A3893,'[2]AJUSTE DE VALOR AN_11.5_MED_VIG'!$A$6:$I$6297,9,0)</f>
        <v>0.32978271629640737</v>
      </c>
    </row>
    <row r="3894" s="81" customFormat="1" ht="15" customHeight="1">
      <c r="A3894" s="82">
        <v>90123468</v>
      </c>
      <c r="B3894" s="83">
        <v>20</v>
      </c>
      <c r="C3894" s="84" t="s">
        <v>6952</v>
      </c>
      <c r="D3894" s="84" t="s">
        <v>6953</v>
      </c>
      <c r="E3894" s="84" t="s">
        <v>50</v>
      </c>
      <c r="F3894" s="85">
        <v>1</v>
      </c>
      <c r="G3894" s="86" t="s">
        <v>10103</v>
      </c>
      <c r="H3894" s="86" t="s">
        <v>14</v>
      </c>
      <c r="I3894" s="87">
        <f>VLOOKUP(A3894,'[2]AJUSTE DE VALOR AN_11.5_MED_VIG'!$A$6:$I$6297,9,0)</f>
        <v>1.7118543876518855</v>
      </c>
    </row>
    <row r="3895" s="81" customFormat="1" ht="15" customHeight="1">
      <c r="A3895" s="82">
        <v>90158962</v>
      </c>
      <c r="B3895" s="83">
        <v>20</v>
      </c>
      <c r="C3895" s="84" t="s">
        <v>3382</v>
      </c>
      <c r="D3895" s="84" t="s">
        <v>3383</v>
      </c>
      <c r="E3895" s="84" t="s">
        <v>1221</v>
      </c>
      <c r="F3895" s="85">
        <v>1</v>
      </c>
      <c r="G3895" s="86" t="s">
        <v>10103</v>
      </c>
      <c r="H3895" s="86" t="s">
        <v>14</v>
      </c>
      <c r="I3895" s="87">
        <f>VLOOKUP(A3895,'[2]AJUSTE DE VALOR AN_11.5_MED_VIG'!$A$6:$I$6297,9,0)</f>
        <v>3.397530699932882</v>
      </c>
    </row>
    <row r="3896" s="81" customFormat="1" ht="15" customHeight="1">
      <c r="A3896" s="82">
        <v>92381995</v>
      </c>
      <c r="B3896" s="83">
        <v>20</v>
      </c>
      <c r="C3896" s="84" t="s">
        <v>4580</v>
      </c>
      <c r="D3896" s="84" t="s">
        <v>4581</v>
      </c>
      <c r="E3896" s="84" t="s">
        <v>233</v>
      </c>
      <c r="F3896" s="85">
        <v>400</v>
      </c>
      <c r="G3896" s="86" t="s">
        <v>10116</v>
      </c>
      <c r="H3896" s="86" t="s">
        <v>19</v>
      </c>
      <c r="I3896" s="87">
        <f>VLOOKUP(A3896,'[2]AJUSTE DE VALOR AN_11.5_MED_VIG'!$A$6:$I$6297,9,0)</f>
        <v>4.7111816613772471e-002</v>
      </c>
    </row>
    <row r="3897" s="81" customFormat="1" ht="15" customHeight="1">
      <c r="A3897" s="82">
        <v>92374646</v>
      </c>
      <c r="B3897" s="83">
        <v>20</v>
      </c>
      <c r="C3897" s="84" t="s">
        <v>3570</v>
      </c>
      <c r="D3897" s="84" t="s">
        <v>3571</v>
      </c>
      <c r="E3897" s="84" t="s">
        <v>69</v>
      </c>
      <c r="F3897" s="85">
        <v>400</v>
      </c>
      <c r="G3897" s="86" t="s">
        <v>10116</v>
      </c>
      <c r="H3897" s="86" t="s">
        <v>19</v>
      </c>
      <c r="I3897" s="87">
        <f>VLOOKUP(A3897,'[2]AJUSTE DE VALOR AN_11.5_MED_VIG'!$A$6:$I$6297,9,0)</f>
        <v>2.7121218657974996e-002</v>
      </c>
    </row>
    <row r="3898" s="81" customFormat="1" ht="15" customHeight="1">
      <c r="A3898" s="82">
        <v>90147235</v>
      </c>
      <c r="B3898" s="83">
        <v>20</v>
      </c>
      <c r="C3898" s="84" t="s">
        <v>1476</v>
      </c>
      <c r="D3898" s="84" t="s">
        <v>1476</v>
      </c>
      <c r="E3898" s="84" t="s">
        <v>17</v>
      </c>
      <c r="F3898" s="85">
        <v>400</v>
      </c>
      <c r="G3898" s="86" t="s">
        <v>10116</v>
      </c>
      <c r="H3898" s="86" t="s">
        <v>19</v>
      </c>
      <c r="I3898" s="87">
        <f>VLOOKUP(A3898,'[2]AJUSTE DE VALOR AN_11.5_MED_VIG'!$A$6:$I$6297,9,0)</f>
        <v>1.47054395273504e-002</v>
      </c>
    </row>
    <row r="3899" s="81" customFormat="1" ht="15" customHeight="1">
      <c r="A3899" s="82">
        <v>90170733</v>
      </c>
      <c r="B3899" s="83">
        <v>20</v>
      </c>
      <c r="C3899" s="84" t="s">
        <v>1826</v>
      </c>
      <c r="D3899" s="84" t="s">
        <v>1826</v>
      </c>
      <c r="E3899" s="84" t="s">
        <v>244</v>
      </c>
      <c r="F3899" s="85">
        <v>1</v>
      </c>
      <c r="G3899" s="86" t="s">
        <v>10103</v>
      </c>
      <c r="H3899" s="86" t="s">
        <v>14</v>
      </c>
      <c r="I3899" s="87">
        <f>VLOOKUP(A3899,'[2]AJUSTE DE VALOR AN_11.5_MED_VIG'!$A$6:$I$6297,9,0)</f>
        <v>1.6693007521995433</v>
      </c>
    </row>
    <row r="3900" s="81" customFormat="1" ht="15" customHeight="1">
      <c r="A3900" s="82">
        <v>92369014</v>
      </c>
      <c r="B3900" s="83">
        <v>20</v>
      </c>
      <c r="C3900" s="84" t="s">
        <v>6973</v>
      </c>
      <c r="D3900" s="84" t="s">
        <v>6974</v>
      </c>
      <c r="E3900" s="84" t="s">
        <v>150</v>
      </c>
      <c r="F3900" s="85">
        <v>100</v>
      </c>
      <c r="G3900" s="86" t="s">
        <v>10116</v>
      </c>
      <c r="H3900" s="86" t="s">
        <v>19</v>
      </c>
      <c r="I3900" s="87">
        <f>VLOOKUP(A3900,'[2]AJUSTE DE VALOR AN_11.5_MED_VIG'!$A$6:$I$6297,9,0)</f>
        <v>9.5309955000000016e-002</v>
      </c>
    </row>
    <row r="3901" s="81" customFormat="1" ht="15" customHeight="1">
      <c r="A3901" s="82">
        <v>90462025</v>
      </c>
      <c r="B3901" s="83">
        <v>20</v>
      </c>
      <c r="C3901" s="84" t="s">
        <v>2160</v>
      </c>
      <c r="D3901" s="84" t="s">
        <v>2163</v>
      </c>
      <c r="E3901" s="84" t="s">
        <v>633</v>
      </c>
      <c r="F3901" s="85">
        <v>1</v>
      </c>
      <c r="G3901" s="86" t="s">
        <v>10103</v>
      </c>
      <c r="H3901" s="86" t="s">
        <v>14</v>
      </c>
      <c r="I3901" s="87">
        <f>VLOOKUP(A3901,'[2]AJUSTE DE VALOR AN_11.5_MED_VIG'!$A$6:$I$6297,9,0)</f>
        <v>0.73474226944329146</v>
      </c>
    </row>
    <row r="3902" s="81" customFormat="1" ht="15" customHeight="1">
      <c r="A3902" s="82">
        <v>92468675</v>
      </c>
      <c r="B3902" s="83">
        <v>20</v>
      </c>
      <c r="C3902" s="84" t="s">
        <v>4549</v>
      </c>
      <c r="D3902" s="84" t="s">
        <v>4549</v>
      </c>
      <c r="E3902" s="84" t="s">
        <v>29</v>
      </c>
      <c r="F3902" s="85">
        <v>1</v>
      </c>
      <c r="G3902" s="86" t="s">
        <v>10103</v>
      </c>
      <c r="H3902" s="86" t="s">
        <v>14</v>
      </c>
      <c r="I3902" s="87">
        <f>VLOOKUP(A3902,'[2]AJUSTE DE VALOR AN_11.5_MED_VIG'!$A$6:$I$6297,9,0)</f>
        <v>0.17255851587066617</v>
      </c>
    </row>
    <row r="3903" s="81" customFormat="1" ht="15" customHeight="1">
      <c r="A3903" s="82">
        <v>90249968</v>
      </c>
      <c r="B3903" s="83">
        <v>20</v>
      </c>
      <c r="C3903" s="84" t="s">
        <v>7506</v>
      </c>
      <c r="D3903" s="84" t="s">
        <v>7506</v>
      </c>
      <c r="E3903" s="84" t="s">
        <v>131</v>
      </c>
      <c r="F3903" s="85">
        <v>1</v>
      </c>
      <c r="G3903" s="86" t="s">
        <v>10103</v>
      </c>
      <c r="H3903" s="86" t="s">
        <v>14</v>
      </c>
      <c r="I3903" s="87">
        <f>VLOOKUP(A3903,'[2]AJUSTE DE VALOR AN_11.5_MED_VIG'!$A$6:$I$6297,9,0)</f>
        <v>1.6334521515770757</v>
      </c>
    </row>
    <row r="3904" s="81" customFormat="1" ht="15" customHeight="1">
      <c r="A3904" s="82">
        <v>92249477</v>
      </c>
      <c r="B3904" s="83">
        <v>20</v>
      </c>
      <c r="C3904" s="84" t="s">
        <v>1254</v>
      </c>
      <c r="D3904" s="84" t="s">
        <v>1254</v>
      </c>
      <c r="E3904" s="84" t="s">
        <v>334</v>
      </c>
      <c r="F3904" s="85">
        <v>1</v>
      </c>
      <c r="G3904" s="86" t="s">
        <v>64</v>
      </c>
      <c r="H3904" s="86" t="s">
        <v>14</v>
      </c>
      <c r="I3904" s="87">
        <f>VLOOKUP(A3904,'[2]AJUSTE DE VALOR AN_11.5_MED_VIG'!$A$6:$I$6297,9,0)</f>
        <v>1.0874534814540067</v>
      </c>
    </row>
    <row r="3905" s="81" customFormat="1" ht="15" customHeight="1">
      <c r="A3905" s="82">
        <v>90145585</v>
      </c>
      <c r="B3905" s="83">
        <v>20</v>
      </c>
      <c r="C3905" s="84" t="s">
        <v>210</v>
      </c>
      <c r="D3905" s="84" t="s">
        <v>211</v>
      </c>
      <c r="E3905" s="84" t="s">
        <v>17</v>
      </c>
      <c r="F3905" s="85">
        <v>120</v>
      </c>
      <c r="G3905" s="86" t="s">
        <v>18</v>
      </c>
      <c r="H3905" s="86" t="s">
        <v>19</v>
      </c>
      <c r="I3905" s="87">
        <f>VLOOKUP(A3905,'[2]AJUSTE DE VALOR AN_11.5_MED_VIG'!$A$6:$I$6297,9,0)</f>
        <v>0.19426177224912292</v>
      </c>
    </row>
    <row r="3906" s="81" customFormat="1" ht="15" customHeight="1">
      <c r="A3906" s="82">
        <v>90158822</v>
      </c>
      <c r="B3906" s="83">
        <v>20</v>
      </c>
      <c r="C3906" s="84" t="s">
        <v>6921</v>
      </c>
      <c r="D3906" s="84" t="s">
        <v>6921</v>
      </c>
      <c r="E3906" s="84" t="s">
        <v>229</v>
      </c>
      <c r="F3906" s="85">
        <v>1</v>
      </c>
      <c r="G3906" s="86" t="s">
        <v>10103</v>
      </c>
      <c r="H3906" s="86" t="s">
        <v>14</v>
      </c>
      <c r="I3906" s="87">
        <f>VLOOKUP(A3906,'[2]AJUSTE DE VALOR AN_11.5_MED_VIG'!$A$6:$I$6297,9,0)</f>
        <v>1.0836858543119572</v>
      </c>
    </row>
    <row r="3907" s="81" customFormat="1" ht="15" customHeight="1">
      <c r="A3907" s="82">
        <v>92419895</v>
      </c>
      <c r="B3907" s="83">
        <v>20</v>
      </c>
      <c r="C3907" s="84" t="s">
        <v>3527</v>
      </c>
      <c r="D3907" s="84" t="s">
        <v>3530</v>
      </c>
      <c r="E3907" s="84" t="s">
        <v>244</v>
      </c>
      <c r="F3907" s="85">
        <v>1</v>
      </c>
      <c r="G3907" s="86" t="s">
        <v>10103</v>
      </c>
      <c r="H3907" s="86" t="s">
        <v>14</v>
      </c>
      <c r="I3907" s="87">
        <f>VLOOKUP(A3907,'[2]AJUSTE DE VALOR AN_11.5_MED_VIG'!$A$6:$I$6297,9,0)</f>
        <v>0.38234142771111046</v>
      </c>
    </row>
    <row r="3908" s="81" customFormat="1" ht="15" customHeight="1">
      <c r="A3908" s="82">
        <v>90220714</v>
      </c>
      <c r="B3908" s="83">
        <v>20</v>
      </c>
      <c r="C3908" s="84" t="s">
        <v>4660</v>
      </c>
      <c r="D3908" s="84" t="s">
        <v>4661</v>
      </c>
      <c r="E3908" s="84" t="s">
        <v>69</v>
      </c>
      <c r="F3908" s="85">
        <v>1</v>
      </c>
      <c r="G3908" s="86" t="s">
        <v>10103</v>
      </c>
      <c r="H3908" s="86" t="s">
        <v>14</v>
      </c>
      <c r="I3908" s="87">
        <f>VLOOKUP(A3908,'[2]AJUSTE DE VALOR AN_11.5_MED_VIG'!$A$6:$I$6297,9,0)</f>
        <v>1.6209991515938238</v>
      </c>
    </row>
    <row r="3909" s="81" customFormat="1" ht="15" customHeight="1">
      <c r="A3909" s="82">
        <v>90234588</v>
      </c>
      <c r="B3909" s="83">
        <v>20</v>
      </c>
      <c r="C3909" s="84" t="s">
        <v>1552</v>
      </c>
      <c r="D3909" s="84" t="s">
        <v>1566</v>
      </c>
      <c r="E3909" s="84" t="s">
        <v>169</v>
      </c>
      <c r="F3909" s="85">
        <v>1</v>
      </c>
      <c r="G3909" s="86" t="s">
        <v>10103</v>
      </c>
      <c r="H3909" s="86" t="s">
        <v>14</v>
      </c>
      <c r="I3909" s="87">
        <f>VLOOKUP(A3909,'[2]AJUSTE DE VALOR AN_11.5_MED_VIG'!$A$6:$I$6297,9,0)</f>
        <v>2.1531071381245681</v>
      </c>
    </row>
    <row r="3910" s="81" customFormat="1" ht="15" customHeight="1">
      <c r="A3910" s="82">
        <v>92379770</v>
      </c>
      <c r="B3910" s="83">
        <v>20</v>
      </c>
      <c r="C3910" s="84" t="s">
        <v>4643</v>
      </c>
      <c r="D3910" s="84" t="s">
        <v>4643</v>
      </c>
      <c r="E3910" s="84" t="s">
        <v>134</v>
      </c>
      <c r="F3910" s="85">
        <v>400</v>
      </c>
      <c r="G3910" s="86" t="s">
        <v>10116</v>
      </c>
      <c r="H3910" s="86" t="s">
        <v>19</v>
      </c>
      <c r="I3910" s="87">
        <f>VLOOKUP(A3910,'[2]AJUSTE DE VALOR AN_11.5_MED_VIG'!$A$6:$I$6297,9,0)</f>
        <v>1.617986354328527e-002</v>
      </c>
    </row>
    <row r="3911" s="81" customFormat="1" ht="15" customHeight="1">
      <c r="A3911" s="82">
        <v>92252079</v>
      </c>
      <c r="B3911" s="83">
        <v>20</v>
      </c>
      <c r="C3911" s="84" t="s">
        <v>4612</v>
      </c>
      <c r="D3911" s="84" t="s">
        <v>4615</v>
      </c>
      <c r="E3911" s="84" t="s">
        <v>34</v>
      </c>
      <c r="F3911" s="85">
        <v>200</v>
      </c>
      <c r="G3911" s="86" t="s">
        <v>10116</v>
      </c>
      <c r="H3911" s="86" t="s">
        <v>19</v>
      </c>
      <c r="I3911" s="87">
        <f>VLOOKUP(A3911,'[2]AJUSTE DE VALOR AN_11.5_MED_VIG'!$A$6:$I$6297,9,0)</f>
        <v>3.2367392246388384e-002</v>
      </c>
    </row>
    <row r="3912" s="81" customFormat="1" ht="15" customHeight="1">
      <c r="A3912" s="82">
        <v>90309677</v>
      </c>
      <c r="B3912" s="83">
        <v>20</v>
      </c>
      <c r="C3912" s="84" t="s">
        <v>791</v>
      </c>
      <c r="D3912" s="84" t="s">
        <v>791</v>
      </c>
      <c r="E3912" s="84" t="s">
        <v>792</v>
      </c>
      <c r="F3912" s="85">
        <v>1</v>
      </c>
      <c r="G3912" s="86" t="s">
        <v>64</v>
      </c>
      <c r="H3912" s="86" t="s">
        <v>14</v>
      </c>
      <c r="I3912" s="87">
        <f>VLOOKUP(A3912,'[2]AJUSTE DE VALOR AN_11.5_MED_VIG'!$A$6:$I$6297,9,0)</f>
        <v>0.64380366667320488</v>
      </c>
    </row>
    <row r="3913" s="81" customFormat="1" ht="15" customHeight="1">
      <c r="A3913" s="82">
        <v>90191730</v>
      </c>
      <c r="B3913" s="83">
        <v>20</v>
      </c>
      <c r="C3913" s="84" t="s">
        <v>8480</v>
      </c>
      <c r="D3913" s="84" t="s">
        <v>8481</v>
      </c>
      <c r="E3913" s="84" t="s">
        <v>124</v>
      </c>
      <c r="F3913" s="85">
        <v>1</v>
      </c>
      <c r="G3913" s="86" t="s">
        <v>436</v>
      </c>
      <c r="H3913" s="86" t="s">
        <v>14</v>
      </c>
      <c r="I3913" s="87">
        <f>VLOOKUP(A3913,'[2]AJUSTE DE VALOR AN_11.5_MED_VIG'!$A$6:$I$6297,9,0)</f>
        <v>1.6092092578506938</v>
      </c>
    </row>
    <row r="3914" s="81" customFormat="1" ht="15" customHeight="1">
      <c r="A3914" s="82">
        <v>92415296</v>
      </c>
      <c r="B3914" s="83">
        <v>20</v>
      </c>
      <c r="C3914" s="84" t="s">
        <v>7481</v>
      </c>
      <c r="D3914" s="84" t="s">
        <v>7479</v>
      </c>
      <c r="E3914" s="84" t="s">
        <v>43</v>
      </c>
      <c r="F3914" s="85">
        <v>1</v>
      </c>
      <c r="G3914" s="86" t="s">
        <v>10103</v>
      </c>
      <c r="H3914" s="86" t="s">
        <v>14</v>
      </c>
      <c r="I3914" s="87">
        <f>VLOOKUP(A3914,'[2]AJUSTE DE VALOR AN_11.5_MED_VIG'!$A$6:$I$6297,9,0)</f>
        <v>3.2050556987615546</v>
      </c>
    </row>
    <row r="3915" s="81" customFormat="1" ht="15" customHeight="1">
      <c r="A3915" s="82">
        <v>90224701</v>
      </c>
      <c r="B3915" s="83">
        <v>20</v>
      </c>
      <c r="C3915" s="84" t="s">
        <v>9392</v>
      </c>
      <c r="D3915" s="84" t="s">
        <v>9393</v>
      </c>
      <c r="E3915" s="84" t="s">
        <v>26</v>
      </c>
      <c r="F3915" s="85">
        <v>1</v>
      </c>
      <c r="G3915" s="86" t="s">
        <v>10103</v>
      </c>
      <c r="H3915" s="86" t="s">
        <v>14</v>
      </c>
      <c r="I3915" s="87">
        <f>VLOOKUP(A3915,'[2]AJUSTE DE VALOR AN_11.5_MED_VIG'!$A$6:$I$6297,9,0)</f>
        <v>6.2794136579127427e-002</v>
      </c>
    </row>
    <row r="3916" s="81" customFormat="1" ht="15" customHeight="1">
      <c r="A3916" s="82">
        <v>90129130</v>
      </c>
      <c r="B3916" s="83">
        <v>20</v>
      </c>
      <c r="C3916" s="84" t="s">
        <v>8252</v>
      </c>
      <c r="D3916" s="84" t="s">
        <v>8253</v>
      </c>
      <c r="E3916" s="84" t="s">
        <v>271</v>
      </c>
      <c r="F3916" s="85">
        <v>1</v>
      </c>
      <c r="G3916" s="86" t="s">
        <v>436</v>
      </c>
      <c r="H3916" s="86" t="s">
        <v>14</v>
      </c>
      <c r="I3916" s="87">
        <f>VLOOKUP(A3916,'[2]AJUSTE DE VALOR AN_11.5_MED_VIG'!$A$6:$I$6297,9,0)</f>
        <v>0.63788618393957164</v>
      </c>
    </row>
    <row r="3917" s="81" customFormat="1" ht="15" customHeight="1">
      <c r="A3917" s="82">
        <v>90285778</v>
      </c>
      <c r="B3917" s="83">
        <v>20</v>
      </c>
      <c r="C3917" s="84" t="s">
        <v>3497</v>
      </c>
      <c r="D3917" s="84" t="s">
        <v>3497</v>
      </c>
      <c r="E3917" s="84" t="s">
        <v>1714</v>
      </c>
      <c r="F3917" s="85">
        <v>1</v>
      </c>
      <c r="G3917" s="86" t="s">
        <v>10103</v>
      </c>
      <c r="H3917" s="86" t="s">
        <v>14</v>
      </c>
      <c r="I3917" s="87">
        <f>VLOOKUP(A3917,'[2]AJUSTE DE VALOR AN_11.5_MED_VIG'!$A$6:$I$6297,9,0)</f>
        <v>0.45539832657982693</v>
      </c>
    </row>
    <row r="3918" s="81" customFormat="1" ht="15" customHeight="1">
      <c r="A3918" s="82">
        <v>90171330</v>
      </c>
      <c r="B3918" s="83">
        <v>20</v>
      </c>
      <c r="C3918" s="84" t="s">
        <v>7805</v>
      </c>
      <c r="D3918" s="84" t="s">
        <v>7805</v>
      </c>
      <c r="E3918" s="84" t="s">
        <v>244</v>
      </c>
      <c r="F3918" s="85">
        <v>1</v>
      </c>
      <c r="G3918" s="86" t="s">
        <v>436</v>
      </c>
      <c r="H3918" s="86" t="s">
        <v>14</v>
      </c>
      <c r="I3918" s="87">
        <f>VLOOKUP(A3918,'[2]AJUSTE DE VALOR AN_11.5_MED_VIG'!$A$6:$I$6297,9,0)</f>
        <v>1.27444463388102</v>
      </c>
    </row>
    <row r="3919" s="81" customFormat="1" ht="15" customHeight="1">
      <c r="A3919" s="82">
        <v>90142853</v>
      </c>
      <c r="B3919" s="83">
        <v>20</v>
      </c>
      <c r="C3919" s="84" t="s">
        <v>1826</v>
      </c>
      <c r="D3919" s="84" t="s">
        <v>1826</v>
      </c>
      <c r="E3919" s="84" t="s">
        <v>17</v>
      </c>
      <c r="F3919" s="85">
        <v>1</v>
      </c>
      <c r="G3919" s="86" t="s">
        <v>10103</v>
      </c>
      <c r="H3919" s="86" t="s">
        <v>14</v>
      </c>
      <c r="I3919" s="87">
        <f>VLOOKUP(A3919,'[2]AJUSTE DE VALOR AN_11.5_MED_VIG'!$A$6:$I$6297,9,0)</f>
        <v>2.1163330362764223</v>
      </c>
    </row>
    <row r="3920" s="81" customFormat="1" ht="15" customHeight="1">
      <c r="A3920" s="82">
        <v>90227433</v>
      </c>
      <c r="B3920" s="83">
        <v>20</v>
      </c>
      <c r="C3920" s="84" t="s">
        <v>3263</v>
      </c>
      <c r="D3920" s="84" t="s">
        <v>3263</v>
      </c>
      <c r="E3920" s="84" t="s">
        <v>59</v>
      </c>
      <c r="F3920" s="85">
        <v>1</v>
      </c>
      <c r="G3920" s="86" t="s">
        <v>10103</v>
      </c>
      <c r="H3920" s="86" t="s">
        <v>14</v>
      </c>
      <c r="I3920" s="87">
        <f>VLOOKUP(A3920,'[2]AJUSTE DE VALOR AN_11.5_MED_VIG'!$A$6:$I$6297,9,0)</f>
        <v>3.1723403686014642</v>
      </c>
    </row>
    <row r="3921" s="81" customFormat="1" ht="15" customHeight="1">
      <c r="A3921" s="82">
        <v>90286936</v>
      </c>
      <c r="B3921" s="83">
        <v>20</v>
      </c>
      <c r="C3921" s="84" t="s">
        <v>6050</v>
      </c>
      <c r="D3921" s="84" t="s">
        <v>6050</v>
      </c>
      <c r="E3921" s="84" t="s">
        <v>69</v>
      </c>
      <c r="F3921" s="85">
        <v>1</v>
      </c>
      <c r="G3921" s="86" t="s">
        <v>10103</v>
      </c>
      <c r="H3921" s="86" t="s">
        <v>14</v>
      </c>
      <c r="I3921" s="87">
        <f>VLOOKUP(A3921,'[2]AJUSTE DE VALOR AN_11.5_MED_VIG'!$A$6:$I$6297,9,0)</f>
        <v>0.18118769207121174</v>
      </c>
    </row>
    <row r="3922" s="81" customFormat="1" ht="15" customHeight="1">
      <c r="A3922" s="82">
        <v>90286448</v>
      </c>
      <c r="B3922" s="83">
        <v>20</v>
      </c>
      <c r="C3922" s="84" t="s">
        <v>5761</v>
      </c>
      <c r="D3922" s="84" t="s">
        <v>5761</v>
      </c>
      <c r="E3922" s="84" t="s">
        <v>495</v>
      </c>
      <c r="F3922" s="85">
        <v>1</v>
      </c>
      <c r="G3922" s="86" t="s">
        <v>10036</v>
      </c>
      <c r="H3922" s="86" t="s">
        <v>14</v>
      </c>
      <c r="I3922" s="87">
        <f>VLOOKUP(A3922,'[2]AJUSTE DE VALOR AN_11.5_MED_VIG'!$A$6:$I$6297,9,0)</f>
        <v>6.2980886318048501</v>
      </c>
    </row>
    <row r="3923" s="81" customFormat="1" ht="15" customHeight="1">
      <c r="A3923" s="82">
        <v>92248543</v>
      </c>
      <c r="B3923" s="83">
        <v>20</v>
      </c>
      <c r="C3923" s="84" t="s">
        <v>780</v>
      </c>
      <c r="D3923" s="84" t="s">
        <v>781</v>
      </c>
      <c r="E3923" s="84" t="s">
        <v>31</v>
      </c>
      <c r="F3923" s="85">
        <v>1</v>
      </c>
      <c r="G3923" s="86" t="s">
        <v>10103</v>
      </c>
      <c r="H3923" s="86" t="s">
        <v>14</v>
      </c>
      <c r="I3923" s="87">
        <f>VLOOKUP(A3923,'[2]AJUSTE DE VALOR AN_11.5_MED_VIG'!$A$6:$I$6297,9,0)</f>
        <v>0.25140948433911259</v>
      </c>
    </row>
    <row r="3924" s="81" customFormat="1" ht="15" customHeight="1">
      <c r="A3924" s="82">
        <v>92415628</v>
      </c>
      <c r="B3924" s="83">
        <v>20</v>
      </c>
      <c r="C3924" s="84" t="s">
        <v>4618</v>
      </c>
      <c r="D3924" s="84" t="s">
        <v>4619</v>
      </c>
      <c r="E3924" s="84" t="s">
        <v>34</v>
      </c>
      <c r="F3924" s="85">
        <v>400</v>
      </c>
      <c r="G3924" s="86" t="s">
        <v>10116</v>
      </c>
      <c r="H3924" s="86" t="s">
        <v>19</v>
      </c>
      <c r="I3924" s="87">
        <f>VLOOKUP(A3924,'[2]AJUSTE DE VALOR AN_11.5_MED_VIG'!$A$6:$I$6297,9,0)</f>
        <v>3.1412364750000005e-002</v>
      </c>
    </row>
    <row r="3925" s="81" customFormat="1" ht="15" customHeight="1">
      <c r="A3925" s="82">
        <v>90229908</v>
      </c>
      <c r="B3925" s="83">
        <v>20</v>
      </c>
      <c r="C3925" s="84" t="s">
        <v>850</v>
      </c>
      <c r="D3925" s="84" t="s">
        <v>851</v>
      </c>
      <c r="E3925" s="84" t="s">
        <v>235</v>
      </c>
      <c r="F3925" s="85">
        <v>1</v>
      </c>
      <c r="G3925" s="86" t="s">
        <v>10103</v>
      </c>
      <c r="H3925" s="86" t="s">
        <v>14</v>
      </c>
      <c r="I3925" s="87">
        <f>VLOOKUP(A3925,'[2]AJUSTE DE VALOR AN_11.5_MED_VIG'!$A$6:$I$6297,9,0)</f>
        <v>6.2786314712022122</v>
      </c>
    </row>
    <row r="3926" s="81" customFormat="1" ht="15" customHeight="1">
      <c r="A3926" s="82">
        <v>90172213</v>
      </c>
      <c r="B3926" s="83">
        <v>20</v>
      </c>
      <c r="C3926" s="84" t="s">
        <v>8193</v>
      </c>
      <c r="D3926" s="84" t="s">
        <v>8194</v>
      </c>
      <c r="E3926" s="84" t="s">
        <v>244</v>
      </c>
      <c r="F3926" s="85">
        <v>1</v>
      </c>
      <c r="G3926" s="86" t="s">
        <v>10103</v>
      </c>
      <c r="H3926" s="86" t="s">
        <v>14</v>
      </c>
      <c r="I3926" s="87">
        <f>VLOOKUP(A3926,'[2]AJUSTE DE VALOR AN_11.5_MED_VIG'!$A$6:$I$6297,9,0)</f>
        <v>0.52286007208356977</v>
      </c>
    </row>
    <row r="3927" s="81" customFormat="1" ht="15" customHeight="1">
      <c r="A3927" s="82">
        <v>92468179</v>
      </c>
      <c r="B3927" s="83">
        <v>20</v>
      </c>
      <c r="C3927" s="84" t="s">
        <v>3487</v>
      </c>
      <c r="D3927" s="84" t="s">
        <v>3487</v>
      </c>
      <c r="E3927" s="84" t="s">
        <v>17</v>
      </c>
      <c r="F3927" s="85">
        <v>1</v>
      </c>
      <c r="G3927" s="86" t="s">
        <v>10103</v>
      </c>
      <c r="H3927" s="86" t="s">
        <v>14</v>
      </c>
      <c r="I3927" s="87">
        <f>VLOOKUP(A3927,'[2]AJUSTE DE VALOR AN_11.5_MED_VIG'!$A$6:$I$6297,9,0)</f>
        <v>0.32989496194769791</v>
      </c>
    </row>
    <row r="3928" s="81" customFormat="1" ht="15" customHeight="1">
      <c r="A3928" s="82">
        <v>92387837</v>
      </c>
      <c r="B3928" s="83">
        <v>20</v>
      </c>
      <c r="C3928" s="84" t="s">
        <v>6882</v>
      </c>
      <c r="D3928" s="84" t="s">
        <v>6883</v>
      </c>
      <c r="E3928" s="84" t="s">
        <v>894</v>
      </c>
      <c r="F3928" s="85">
        <v>1</v>
      </c>
      <c r="G3928" s="86" t="s">
        <v>10103</v>
      </c>
      <c r="H3928" s="86" t="s">
        <v>14</v>
      </c>
      <c r="I3928" s="87">
        <f>VLOOKUP(A3928,'[2]AJUSTE DE VALOR AN_11.5_MED_VIG'!$A$6:$I$6297,9,0)</f>
        <v>0.62608079902912983</v>
      </c>
    </row>
    <row r="3929" s="81" customFormat="1" ht="15" customHeight="1">
      <c r="A3929" s="82">
        <v>90285824</v>
      </c>
      <c r="B3929" s="83">
        <v>20</v>
      </c>
      <c r="C3929" s="84" t="s">
        <v>3527</v>
      </c>
      <c r="D3929" s="84" t="s">
        <v>3527</v>
      </c>
      <c r="E3929" s="84" t="s">
        <v>69</v>
      </c>
      <c r="F3929" s="85">
        <v>1</v>
      </c>
      <c r="G3929" s="86" t="s">
        <v>10103</v>
      </c>
      <c r="H3929" s="86" t="s">
        <v>14</v>
      </c>
      <c r="I3929" s="87">
        <f>VLOOKUP(A3929,'[2]AJUSTE DE VALOR AN_11.5_MED_VIG'!$A$6:$I$6297,9,0)</f>
        <v>0.28442348291716524</v>
      </c>
    </row>
    <row r="3930" s="81" customFormat="1" ht="15" customHeight="1">
      <c r="A3930" s="82">
        <v>90202740</v>
      </c>
      <c r="B3930" s="83">
        <v>20</v>
      </c>
      <c r="C3930" s="84" t="s">
        <v>2900</v>
      </c>
      <c r="D3930" s="84" t="s">
        <v>2901</v>
      </c>
      <c r="E3930" s="84" t="s">
        <v>334</v>
      </c>
      <c r="F3930" s="85">
        <v>1</v>
      </c>
      <c r="G3930" s="86" t="s">
        <v>64</v>
      </c>
      <c r="H3930" s="86" t="s">
        <v>14</v>
      </c>
      <c r="I3930" s="87">
        <f>VLOOKUP(A3930,'[2]AJUSTE DE VALOR AN_11.5_MED_VIG'!$A$6:$I$6297,9,0)</f>
        <v>6.1585317435987097</v>
      </c>
    </row>
    <row r="3931" s="81" customFormat="1" ht="15" customHeight="1">
      <c r="A3931" s="82">
        <v>90155785</v>
      </c>
      <c r="B3931" s="83">
        <v>20</v>
      </c>
      <c r="C3931" s="84" t="s">
        <v>3527</v>
      </c>
      <c r="D3931" s="84" t="s">
        <v>3529</v>
      </c>
      <c r="E3931" s="84" t="s">
        <v>36</v>
      </c>
      <c r="F3931" s="85">
        <v>1</v>
      </c>
      <c r="G3931" s="86" t="s">
        <v>10103</v>
      </c>
      <c r="H3931" s="86" t="s">
        <v>14</v>
      </c>
      <c r="I3931" s="87">
        <f>VLOOKUP(A3931,'[2]AJUSTE DE VALOR AN_11.5_MED_VIG'!$A$6:$I$6297,9,0)</f>
        <v>0.27940335101965758</v>
      </c>
    </row>
    <row r="3932" s="81" customFormat="1" ht="15" customHeight="1">
      <c r="A3932" s="82">
        <v>90111540</v>
      </c>
      <c r="B3932" s="83">
        <v>20</v>
      </c>
      <c r="C3932" s="84" t="s">
        <v>3724</v>
      </c>
      <c r="D3932" s="84" t="s">
        <v>3725</v>
      </c>
      <c r="E3932" s="84" t="s">
        <v>3726</v>
      </c>
      <c r="F3932" s="85">
        <v>1</v>
      </c>
      <c r="G3932" s="86" t="s">
        <v>10103</v>
      </c>
      <c r="H3932" s="86" t="s">
        <v>14</v>
      </c>
      <c r="I3932" s="87">
        <f>VLOOKUP(A3932,'[2]AJUSTE DE VALOR AN_11.5_MED_VIG'!$A$6:$I$6297,9,0)</f>
        <v>0.15741180632620966</v>
      </c>
    </row>
    <row r="3933" s="81" customFormat="1" ht="15" customHeight="1">
      <c r="A3933" s="82">
        <v>90232348</v>
      </c>
      <c r="B3933" s="83">
        <v>20</v>
      </c>
      <c r="C3933" s="84" t="s">
        <v>1782</v>
      </c>
      <c r="D3933" s="84" t="s">
        <v>1787</v>
      </c>
      <c r="E3933" s="84" t="s">
        <v>440</v>
      </c>
      <c r="F3933" s="85">
        <v>1</v>
      </c>
      <c r="G3933" s="86" t="s">
        <v>10103</v>
      </c>
      <c r="H3933" s="86" t="s">
        <v>14</v>
      </c>
      <c r="I3933" s="87">
        <f>VLOOKUP(A3933,'[2]AJUSTE DE VALOR AN_11.5_MED_VIG'!$A$6:$I$6297,9,0)</f>
        <v>1.2275361725504084</v>
      </c>
    </row>
    <row r="3934" s="81" customFormat="1" ht="15" customHeight="1">
      <c r="A3934" s="82">
        <v>92456847</v>
      </c>
      <c r="B3934" s="83">
        <v>20</v>
      </c>
      <c r="C3934" s="84" t="s">
        <v>7009</v>
      </c>
      <c r="D3934" s="84" t="s">
        <v>7009</v>
      </c>
      <c r="E3934" s="84" t="s">
        <v>39</v>
      </c>
      <c r="F3934" s="85">
        <v>1</v>
      </c>
      <c r="G3934" s="86" t="s">
        <v>64</v>
      </c>
      <c r="H3934" s="86" t="s">
        <v>14</v>
      </c>
      <c r="I3934" s="87">
        <f>VLOOKUP(A3934,'[2]AJUSTE DE VALOR AN_11.5_MED_VIG'!$A$6:$I$6297,9,0)</f>
        <v>6.0790218001524323</v>
      </c>
    </row>
    <row r="3935" s="81" customFormat="1" ht="15" customHeight="1">
      <c r="A3935" s="82">
        <v>90228561</v>
      </c>
      <c r="B3935" s="83">
        <v>20</v>
      </c>
      <c r="C3935" s="84" t="s">
        <v>9314</v>
      </c>
      <c r="D3935" s="84" t="s">
        <v>9315</v>
      </c>
      <c r="E3935" s="84" t="s">
        <v>235</v>
      </c>
      <c r="F3935" s="85">
        <v>120</v>
      </c>
      <c r="G3935" s="86" t="s">
        <v>18</v>
      </c>
      <c r="H3935" s="86" t="s">
        <v>19</v>
      </c>
      <c r="I3935" s="87">
        <f>VLOOKUP(A3935,'[2]AJUSTE DE VALOR AN_11.5_MED_VIG'!$A$6:$I$6297,9,0)</f>
        <v>6.2832332525951717e-002</v>
      </c>
    </row>
    <row r="3936" s="81" customFormat="1" ht="15" customHeight="1">
      <c r="A3936" s="82">
        <v>90157346</v>
      </c>
      <c r="B3936" s="83">
        <v>20</v>
      </c>
      <c r="C3936" s="84" t="s">
        <v>2099</v>
      </c>
      <c r="D3936" s="84" t="s">
        <v>2100</v>
      </c>
      <c r="E3936" s="84" t="s">
        <v>229</v>
      </c>
      <c r="F3936" s="85">
        <v>1</v>
      </c>
      <c r="G3936" s="86" t="s">
        <v>158</v>
      </c>
      <c r="H3936" s="86" t="s">
        <v>14</v>
      </c>
      <c r="I3936" s="87">
        <f>VLOOKUP(A3936,'[2]AJUSTE DE VALOR AN_11.5_MED_VIG'!$A$6:$I$6297,9,0)</f>
        <v>0.85211430499099083</v>
      </c>
    </row>
    <row r="3937" s="81" customFormat="1" ht="15" customHeight="1">
      <c r="A3937" s="82">
        <v>90211472</v>
      </c>
      <c r="B3937" s="83">
        <v>20</v>
      </c>
      <c r="C3937" s="84" t="s">
        <v>8467</v>
      </c>
      <c r="D3937" s="84" t="s">
        <v>8467</v>
      </c>
      <c r="E3937" s="84" t="s">
        <v>31</v>
      </c>
      <c r="F3937" s="85">
        <v>1</v>
      </c>
      <c r="G3937" s="86" t="s">
        <v>10103</v>
      </c>
      <c r="H3937" s="86" t="s">
        <v>14</v>
      </c>
      <c r="I3937" s="87">
        <f>VLOOKUP(A3937,'[2]AJUSTE DE VALOR AN_11.5_MED_VIG'!$A$6:$I$6297,9,0)</f>
        <v>1.4891538884135995</v>
      </c>
    </row>
    <row r="3938" s="81" customFormat="1" ht="15" customHeight="1">
      <c r="A3938" s="82">
        <v>90294963</v>
      </c>
      <c r="B3938" s="83">
        <v>20</v>
      </c>
      <c r="C3938" s="84" t="s">
        <v>5213</v>
      </c>
      <c r="D3938" s="84" t="s">
        <v>5214</v>
      </c>
      <c r="E3938" s="84" t="s">
        <v>871</v>
      </c>
      <c r="F3938" s="85">
        <v>1</v>
      </c>
      <c r="G3938" s="86" t="s">
        <v>64</v>
      </c>
      <c r="H3938" s="86" t="s">
        <v>14</v>
      </c>
      <c r="I3938" s="87">
        <f>VLOOKUP(A3938,'[2]AJUSTE DE VALOR AN_11.5_MED_VIG'!$A$6:$I$6297,9,0)</f>
        <v>2.9777701117067874</v>
      </c>
    </row>
    <row r="3939" s="81" customFormat="1" ht="15" customHeight="1">
      <c r="A3939" s="82">
        <v>92428290</v>
      </c>
      <c r="B3939" s="83">
        <v>20</v>
      </c>
      <c r="C3939" s="84" t="s">
        <v>8943</v>
      </c>
      <c r="D3939" s="84" t="s">
        <v>8944</v>
      </c>
      <c r="E3939" s="84" t="s">
        <v>455</v>
      </c>
      <c r="F3939" s="85">
        <v>1</v>
      </c>
      <c r="G3939" s="86" t="s">
        <v>10103</v>
      </c>
      <c r="H3939" s="86" t="s">
        <v>14</v>
      </c>
      <c r="I3939" s="87">
        <f>VLOOKUP(A3939,'[2]AJUSTE DE VALOR AN_11.5_MED_VIG'!$A$6:$I$6297,9,0)</f>
        <v>5.8903568621375735</v>
      </c>
    </row>
    <row r="3940" s="81" customFormat="1" ht="15" customHeight="1">
      <c r="A3940" s="82">
        <v>92420010</v>
      </c>
      <c r="B3940" s="83">
        <v>20</v>
      </c>
      <c r="C3940" s="84" t="s">
        <v>8401</v>
      </c>
      <c r="D3940" s="84" t="s">
        <v>8402</v>
      </c>
      <c r="E3940" s="84" t="s">
        <v>1356</v>
      </c>
      <c r="F3940" s="85">
        <v>1</v>
      </c>
      <c r="G3940" s="86" t="s">
        <v>10036</v>
      </c>
      <c r="H3940" s="86" t="s">
        <v>14</v>
      </c>
      <c r="I3940" s="87">
        <f>VLOOKUP(A3940,'[2]AJUSTE DE VALOR AN_11.5_MED_VIG'!$A$6:$I$6297,9,0)</f>
        <v>2.9364600421538025</v>
      </c>
    </row>
    <row r="3941" s="81" customFormat="1" ht="15" customHeight="1">
      <c r="A3941" s="82">
        <v>92462847</v>
      </c>
      <c r="B3941" s="83">
        <v>20</v>
      </c>
      <c r="C3941" s="84" t="s">
        <v>3487</v>
      </c>
      <c r="D3941" s="84" t="s">
        <v>3487</v>
      </c>
      <c r="E3941" s="84" t="s">
        <v>229</v>
      </c>
      <c r="F3941" s="85">
        <v>1</v>
      </c>
      <c r="G3941" s="86" t="s">
        <v>10103</v>
      </c>
      <c r="H3941" s="86" t="s">
        <v>14</v>
      </c>
      <c r="I3941" s="87">
        <f>VLOOKUP(A3941,'[2]AJUSTE DE VALOR AN_11.5_MED_VIG'!$A$6:$I$6297,9,0)</f>
        <v>0.32472033996910976</v>
      </c>
    </row>
    <row r="3942" s="81" customFormat="1" ht="15" customHeight="1">
      <c r="A3942" s="82">
        <v>92264158</v>
      </c>
      <c r="B3942" s="83">
        <v>20</v>
      </c>
      <c r="C3942" s="84" t="s">
        <v>525</v>
      </c>
      <c r="D3942" s="84" t="s">
        <v>525</v>
      </c>
      <c r="E3942" s="84" t="s">
        <v>502</v>
      </c>
      <c r="F3942" s="85">
        <v>1</v>
      </c>
      <c r="G3942" s="86" t="s">
        <v>64</v>
      </c>
      <c r="H3942" s="86" t="s">
        <v>14</v>
      </c>
      <c r="I3942" s="87">
        <f>VLOOKUP(A3942,'[2]AJUSTE DE VALOR AN_11.5_MED_VIG'!$A$6:$I$6297,9,0)</f>
        <v>1.460623254878729</v>
      </c>
    </row>
    <row r="3943" s="81" customFormat="1" ht="15" customHeight="1">
      <c r="A3943" s="82">
        <v>92371361</v>
      </c>
      <c r="B3943" s="83">
        <v>20</v>
      </c>
      <c r="C3943" s="84" t="s">
        <v>6344</v>
      </c>
      <c r="D3943" s="84" t="s">
        <v>6345</v>
      </c>
      <c r="E3943" s="84" t="s">
        <v>69</v>
      </c>
      <c r="F3943" s="85">
        <v>30</v>
      </c>
      <c r="G3943" s="86" t="s">
        <v>18</v>
      </c>
      <c r="H3943" s="86" t="s">
        <v>19</v>
      </c>
      <c r="I3943" s="87">
        <f>VLOOKUP(A3943,'[2]AJUSTE DE VALOR AN_11.5_MED_VIG'!$A$6:$I$6297,9,0)</f>
        <v>0.18844726645508988</v>
      </c>
    </row>
    <row r="3944" s="81" customFormat="1" ht="15" customHeight="1">
      <c r="A3944" s="82">
        <v>90309766</v>
      </c>
      <c r="B3944" s="83">
        <v>20</v>
      </c>
      <c r="C3944" s="84" t="s">
        <v>9137</v>
      </c>
      <c r="D3944" s="84" t="s">
        <v>9138</v>
      </c>
      <c r="E3944" s="84" t="s">
        <v>339</v>
      </c>
      <c r="F3944" s="85">
        <v>1</v>
      </c>
      <c r="G3944" s="86" t="s">
        <v>64</v>
      </c>
      <c r="H3944" s="86" t="s">
        <v>14</v>
      </c>
      <c r="I3944" s="87">
        <f>VLOOKUP(A3944,'[2]AJUSTE DE VALOR AN_11.5_MED_VIG'!$A$6:$I$6297,9,0)</f>
        <v>0.72877300001691403</v>
      </c>
    </row>
    <row r="3945" s="81" customFormat="1" ht="15" customHeight="1">
      <c r="A3945" s="82">
        <v>90251407</v>
      </c>
      <c r="B3945" s="83">
        <v>20</v>
      </c>
      <c r="C3945" s="84" t="s">
        <v>4231</v>
      </c>
      <c r="D3945" s="84" t="s">
        <v>4232</v>
      </c>
      <c r="E3945" s="84" t="s">
        <v>50</v>
      </c>
      <c r="F3945" s="85">
        <v>3.5</v>
      </c>
      <c r="G3945" s="86" t="s">
        <v>10077</v>
      </c>
      <c r="H3945" s="86" t="s">
        <v>19</v>
      </c>
      <c r="I3945" s="87">
        <f>VLOOKUP(A3945,'[2]AJUSTE DE VALOR AN_11.5_MED_VIG'!$A$6:$I$6297,9,0)</f>
        <v>5.7978153417599998</v>
      </c>
    </row>
    <row r="3946" s="81" customFormat="1" ht="15" customHeight="1">
      <c r="A3946" s="82">
        <v>90141547</v>
      </c>
      <c r="B3946" s="83">
        <v>20</v>
      </c>
      <c r="C3946" s="84" t="s">
        <v>6648</v>
      </c>
      <c r="D3946" s="84" t="s">
        <v>6649</v>
      </c>
      <c r="E3946" s="84" t="s">
        <v>43</v>
      </c>
      <c r="F3946" s="85">
        <v>1</v>
      </c>
      <c r="G3946" s="86" t="s">
        <v>10103</v>
      </c>
      <c r="H3946" s="86" t="s">
        <v>14</v>
      </c>
      <c r="I3946" s="87">
        <f>VLOOKUP(A3946,'[2]AJUSTE DE VALOR AN_11.5_MED_VIG'!$A$6:$I$6297,9,0)</f>
        <v>0.3623132732142858</v>
      </c>
    </row>
    <row r="3947" s="81" customFormat="1" ht="15" customHeight="1">
      <c r="A3947" s="82">
        <v>92388787</v>
      </c>
      <c r="B3947" s="83">
        <v>20</v>
      </c>
      <c r="C3947" s="84" t="s">
        <v>9050</v>
      </c>
      <c r="D3947" s="84" t="s">
        <v>9052</v>
      </c>
      <c r="E3947" s="84" t="s">
        <v>244</v>
      </c>
      <c r="F3947" s="85">
        <v>1</v>
      </c>
      <c r="G3947" s="86" t="s">
        <v>10103</v>
      </c>
      <c r="H3947" s="86" t="s">
        <v>14</v>
      </c>
      <c r="I3947" s="87">
        <f>VLOOKUP(A3947,'[2]AJUSTE DE VALOR AN_11.5_MED_VIG'!$A$6:$I$6297,9,0)</f>
        <v>0.82350461353162241</v>
      </c>
    </row>
    <row r="3948" s="81" customFormat="1" ht="15" customHeight="1">
      <c r="A3948" s="82">
        <v>90197011</v>
      </c>
      <c r="B3948" s="83">
        <v>20</v>
      </c>
      <c r="C3948" s="84" t="s">
        <v>7614</v>
      </c>
      <c r="D3948" s="84" t="s">
        <v>7615</v>
      </c>
      <c r="E3948" s="84" t="s">
        <v>73</v>
      </c>
      <c r="F3948" s="85">
        <v>1</v>
      </c>
      <c r="G3948" s="86" t="s">
        <v>10103</v>
      </c>
      <c r="H3948" s="86" t="s">
        <v>14</v>
      </c>
      <c r="I3948" s="87">
        <f>VLOOKUP(A3948,'[2]AJUSTE DE VALOR AN_11.5_MED_VIG'!$A$6:$I$6297,9,0)</f>
        <v>2.8704401166001863</v>
      </c>
    </row>
    <row r="3949" s="81" customFormat="1" ht="15" customHeight="1">
      <c r="A3949" s="82">
        <v>90306422</v>
      </c>
      <c r="B3949" s="83">
        <v>20</v>
      </c>
      <c r="C3949" s="84" t="s">
        <v>8887</v>
      </c>
      <c r="D3949" s="84" t="s">
        <v>8887</v>
      </c>
      <c r="E3949" s="84" t="s">
        <v>536</v>
      </c>
      <c r="F3949" s="85">
        <v>1</v>
      </c>
      <c r="G3949" s="86" t="s">
        <v>10036</v>
      </c>
      <c r="H3949" s="86" t="s">
        <v>14</v>
      </c>
      <c r="I3949" s="87">
        <f>VLOOKUP(A3949,'[2]AJUSTE DE VALOR AN_11.5_MED_VIG'!$A$6:$I$6297,9,0)</f>
        <v>5.7192270270517183</v>
      </c>
    </row>
    <row r="3950" s="81" customFormat="1" ht="15" customHeight="1">
      <c r="A3950" s="82">
        <v>92256015</v>
      </c>
      <c r="B3950" s="83">
        <v>20</v>
      </c>
      <c r="C3950" s="84" t="s">
        <v>2620</v>
      </c>
      <c r="D3950" s="84" t="s">
        <v>2621</v>
      </c>
      <c r="E3950" s="84" t="s">
        <v>534</v>
      </c>
      <c r="F3950" s="85">
        <v>1</v>
      </c>
      <c r="G3950" s="86" t="s">
        <v>485</v>
      </c>
      <c r="H3950" s="86" t="s">
        <v>14</v>
      </c>
      <c r="I3950" s="87">
        <f>VLOOKUP(A3950,'[2]AJUSTE DE VALOR AN_11.5_MED_VIG'!$A$6:$I$6297,9,0)</f>
        <v>2.8546174973531482</v>
      </c>
    </row>
    <row r="3951" s="81" customFormat="1" ht="15" customHeight="1">
      <c r="A3951" s="82">
        <v>92456006</v>
      </c>
      <c r="B3951" s="83">
        <v>20</v>
      </c>
      <c r="C3951" s="84" t="s">
        <v>6734</v>
      </c>
      <c r="D3951" s="84" t="s">
        <v>6734</v>
      </c>
      <c r="E3951" s="84" t="s">
        <v>17</v>
      </c>
      <c r="F3951" s="85">
        <v>1</v>
      </c>
      <c r="G3951" s="86" t="s">
        <v>10103</v>
      </c>
      <c r="H3951" s="86" t="s">
        <v>14</v>
      </c>
      <c r="I3951" s="87">
        <f>VLOOKUP(A3951,'[2]AJUSTE DE VALOR AN_11.5_MED_VIG'!$A$6:$I$6297,9,0)</f>
        <v>0.35581868735245215</v>
      </c>
    </row>
    <row r="3952" s="81" customFormat="1" ht="15" customHeight="1">
      <c r="A3952" s="82">
        <v>90249607</v>
      </c>
      <c r="B3952" s="83">
        <v>20</v>
      </c>
      <c r="C3952" s="84" t="s">
        <v>3281</v>
      </c>
      <c r="D3952" s="84" t="s">
        <v>3281</v>
      </c>
      <c r="E3952" s="84" t="s">
        <v>131</v>
      </c>
      <c r="F3952" s="85">
        <v>1</v>
      </c>
      <c r="G3952" s="86" t="s">
        <v>436</v>
      </c>
      <c r="H3952" s="86" t="s">
        <v>14</v>
      </c>
      <c r="I3952" s="87">
        <f>VLOOKUP(A3952,'[2]AJUSTE DE VALOR AN_11.5_MED_VIG'!$A$6:$I$6297,9,0)</f>
        <v>1.4171742000000001</v>
      </c>
    </row>
    <row r="3953" s="81" customFormat="1" ht="15" customHeight="1">
      <c r="A3953" s="82">
        <v>92468462</v>
      </c>
      <c r="B3953" s="83">
        <v>20</v>
      </c>
      <c r="C3953" s="84" t="s">
        <v>816</v>
      </c>
      <c r="D3953" s="84" t="s">
        <v>816</v>
      </c>
      <c r="E3953" s="84" t="s">
        <v>29</v>
      </c>
      <c r="F3953" s="85">
        <v>1</v>
      </c>
      <c r="G3953" s="86" t="s">
        <v>436</v>
      </c>
      <c r="H3953" s="86" t="s">
        <v>14</v>
      </c>
      <c r="I3953" s="87">
        <f>VLOOKUP(A3953,'[2]AJUSTE DE VALOR AN_11.5_MED_VIG'!$A$6:$I$6297,9,0)</f>
        <v>0.80942405103801207</v>
      </c>
    </row>
    <row r="3954" s="81" customFormat="1" ht="15" customHeight="1">
      <c r="A3954" s="82">
        <v>90132564</v>
      </c>
      <c r="B3954" s="83">
        <v>20</v>
      </c>
      <c r="C3954" s="84" t="s">
        <v>9519</v>
      </c>
      <c r="D3954" s="84" t="s">
        <v>9521</v>
      </c>
      <c r="E3954" s="84" t="s">
        <v>81</v>
      </c>
      <c r="F3954" s="85">
        <v>400</v>
      </c>
      <c r="G3954" s="86" t="s">
        <v>10116</v>
      </c>
      <c r="H3954" s="86" t="s">
        <v>19</v>
      </c>
      <c r="I3954" s="87">
        <f>VLOOKUP(A3954,'[2]AJUSTE DE VALOR AN_11.5_MED_VIG'!$A$6:$I$6297,9,0)</f>
        <v>3.1407877742514981e-002</v>
      </c>
    </row>
    <row r="3955" s="81" customFormat="1" ht="15" customHeight="1">
      <c r="A3955" s="82">
        <v>90249437</v>
      </c>
      <c r="B3955" s="83">
        <v>20</v>
      </c>
      <c r="C3955" s="84" t="s">
        <v>1581</v>
      </c>
      <c r="D3955" s="84" t="s">
        <v>1581</v>
      </c>
      <c r="E3955" s="84" t="s">
        <v>131</v>
      </c>
      <c r="F3955" s="85">
        <v>1</v>
      </c>
      <c r="G3955" s="86" t="s">
        <v>10103</v>
      </c>
      <c r="H3955" s="86" t="s">
        <v>14</v>
      </c>
      <c r="I3955" s="87">
        <f>VLOOKUP(A3955,'[2]AJUSTE DE VALOR AN_11.5_MED_VIG'!$A$6:$I$6297,9,0)</f>
        <v>0.62613470773312796</v>
      </c>
    </row>
    <row r="3956" s="81" customFormat="1" ht="15" customHeight="1">
      <c r="A3956" s="82">
        <v>92414745</v>
      </c>
      <c r="B3956" s="83">
        <v>20</v>
      </c>
      <c r="C3956" s="84" t="s">
        <v>5175</v>
      </c>
      <c r="D3956" s="84" t="s">
        <v>5176</v>
      </c>
      <c r="E3956" s="84" t="s">
        <v>78</v>
      </c>
      <c r="F3956" s="85">
        <v>1</v>
      </c>
      <c r="G3956" s="86" t="s">
        <v>64</v>
      </c>
      <c r="H3956" s="86" t="s">
        <v>14</v>
      </c>
      <c r="I3956" s="87">
        <f>VLOOKUP(A3956,'[2]AJUSTE DE VALOR AN_11.5_MED_VIG'!$A$6:$I$6297,9,0)</f>
        <v>1.4070582136157337</v>
      </c>
    </row>
    <row r="3957" s="81" customFormat="1" ht="15" customHeight="1">
      <c r="A3957" s="82">
        <v>90224710</v>
      </c>
      <c r="B3957" s="83">
        <v>20</v>
      </c>
      <c r="C3957" s="84" t="s">
        <v>172</v>
      </c>
      <c r="D3957" s="84" t="s">
        <v>177</v>
      </c>
      <c r="E3957" s="84" t="s">
        <v>26</v>
      </c>
      <c r="F3957" s="85">
        <v>1</v>
      </c>
      <c r="G3957" s="86" t="s">
        <v>10036</v>
      </c>
      <c r="H3957" s="86" t="s">
        <v>14</v>
      </c>
      <c r="I3957" s="87">
        <f>VLOOKUP(A3957,'[2]AJUSTE DE VALOR AN_11.5_MED_VIG'!$A$6:$I$6297,9,0)</f>
        <v>1.4050846886307835</v>
      </c>
    </row>
    <row r="3958" s="81" customFormat="1" ht="15" customHeight="1">
      <c r="A3958" s="82">
        <v>90270320</v>
      </c>
      <c r="B3958" s="83">
        <v>20</v>
      </c>
      <c r="C3958" s="84" t="s">
        <v>3330</v>
      </c>
      <c r="D3958" s="84" t="s">
        <v>3331</v>
      </c>
      <c r="E3958" s="84" t="s">
        <v>603</v>
      </c>
      <c r="F3958" s="85">
        <v>1</v>
      </c>
      <c r="G3958" s="86" t="s">
        <v>10103</v>
      </c>
      <c r="H3958" s="86" t="s">
        <v>14</v>
      </c>
      <c r="I3958" s="87">
        <f>VLOOKUP(A3958,'[2]AJUSTE DE VALOR AN_11.5_MED_VIG'!$A$6:$I$6297,9,0)</f>
        <v>0.3723098100490419</v>
      </c>
    </row>
    <row r="3959" s="81" customFormat="1" ht="15" customHeight="1">
      <c r="A3959" s="82">
        <v>90216571</v>
      </c>
      <c r="B3959" s="83">
        <v>20</v>
      </c>
      <c r="C3959" s="84" t="s">
        <v>1302</v>
      </c>
      <c r="D3959" s="84" t="s">
        <v>1303</v>
      </c>
      <c r="E3959" s="84" t="s">
        <v>78</v>
      </c>
      <c r="F3959" s="85">
        <v>1</v>
      </c>
      <c r="G3959" s="86" t="s">
        <v>10103</v>
      </c>
      <c r="H3959" s="86" t="s">
        <v>14</v>
      </c>
      <c r="I3959" s="87">
        <f>VLOOKUP(A3959,'[2]AJUSTE DE VALOR AN_11.5_MED_VIG'!$A$6:$I$6297,9,0)</f>
        <v>1.3819466206706592</v>
      </c>
    </row>
    <row r="3960" s="81" customFormat="1" ht="15" customHeight="1">
      <c r="A3960" s="82">
        <v>92264760</v>
      </c>
      <c r="B3960" s="83">
        <v>20</v>
      </c>
      <c r="C3960" s="84" t="s">
        <v>8440</v>
      </c>
      <c r="D3960" s="84" t="s">
        <v>8441</v>
      </c>
      <c r="E3960" s="84" t="s">
        <v>3162</v>
      </c>
      <c r="F3960" s="85">
        <v>1</v>
      </c>
      <c r="G3960" s="86" t="s">
        <v>158</v>
      </c>
      <c r="H3960" s="86" t="s">
        <v>14</v>
      </c>
      <c r="I3960" s="87">
        <f>VLOOKUP(A3960,'[2]AJUSTE DE VALOR AN_11.5_MED_VIG'!$A$6:$I$6297,9,0)</f>
        <v>1.3819466206706592</v>
      </c>
    </row>
    <row r="3961" s="81" customFormat="1" ht="15" customHeight="1">
      <c r="A3961" s="82">
        <v>92470840</v>
      </c>
      <c r="B3961" s="83">
        <v>20</v>
      </c>
      <c r="C3961" s="84" t="s">
        <v>4328</v>
      </c>
      <c r="D3961" s="84" t="s">
        <v>4329</v>
      </c>
      <c r="E3961" s="84" t="s">
        <v>244</v>
      </c>
      <c r="F3961" s="85">
        <v>300</v>
      </c>
      <c r="G3961" s="86" t="s">
        <v>10116</v>
      </c>
      <c r="H3961" s="86" t="s">
        <v>19</v>
      </c>
      <c r="I3961" s="87">
        <f>VLOOKUP(A3961,'[2]AJUSTE DE VALOR AN_11.5_MED_VIG'!$A$6:$I$6297,9,0)</f>
        <v>4.4116318582051194e-002</v>
      </c>
    </row>
    <row r="3962" s="81" customFormat="1" ht="15" customHeight="1">
      <c r="A3962" s="82">
        <v>90659015</v>
      </c>
      <c r="B3962" s="83">
        <v>20</v>
      </c>
      <c r="C3962" s="84" t="s">
        <v>7477</v>
      </c>
      <c r="D3962" s="84" t="s">
        <v>7480</v>
      </c>
      <c r="E3962" s="84" t="s">
        <v>703</v>
      </c>
      <c r="F3962" s="85">
        <v>1</v>
      </c>
      <c r="G3962" s="86" t="s">
        <v>10103</v>
      </c>
      <c r="H3962" s="86" t="s">
        <v>14</v>
      </c>
      <c r="I3962" s="87">
        <f>VLOOKUP(A3962,'[2]AJUSTE DE VALOR AN_11.5_MED_VIG'!$A$6:$I$6297,9,0)</f>
        <v>2.7481893024700605</v>
      </c>
    </row>
    <row r="3963" s="81" customFormat="1" ht="15" customHeight="1">
      <c r="A3963" s="82">
        <v>90152867</v>
      </c>
      <c r="B3963" s="83">
        <v>20</v>
      </c>
      <c r="C3963" s="84" t="s">
        <v>4951</v>
      </c>
      <c r="D3963" s="84" t="s">
        <v>4951</v>
      </c>
      <c r="E3963" s="84" t="s">
        <v>39</v>
      </c>
      <c r="F3963" s="85">
        <v>1</v>
      </c>
      <c r="G3963" s="86" t="s">
        <v>10103</v>
      </c>
      <c r="H3963" s="86" t="s">
        <v>14</v>
      </c>
      <c r="I3963" s="87">
        <f>VLOOKUP(A3963,'[2]AJUSTE DE VALOR AN_11.5_MED_VIG'!$A$6:$I$6297,9,0)</f>
        <v>0.91099339577799876</v>
      </c>
    </row>
    <row r="3964" s="81" customFormat="1" ht="15" customHeight="1">
      <c r="A3964" s="82">
        <v>90047060</v>
      </c>
      <c r="B3964" s="83">
        <v>20</v>
      </c>
      <c r="C3964" s="84" t="s">
        <v>3045</v>
      </c>
      <c r="D3964" s="84" t="s">
        <v>3046</v>
      </c>
      <c r="E3964" s="84" t="s">
        <v>3047</v>
      </c>
      <c r="F3964" s="85">
        <v>1</v>
      </c>
      <c r="G3964" s="86" t="s">
        <v>10103</v>
      </c>
      <c r="H3964" s="86" t="s">
        <v>14</v>
      </c>
      <c r="I3964" s="87">
        <f>VLOOKUP(A3964,'[2]AJUSTE DE VALOR AN_11.5_MED_VIG'!$A$6:$I$6297,9,0)</f>
        <v>2.729074894967134</v>
      </c>
    </row>
    <row r="3965" s="81" customFormat="1" ht="15" customHeight="1">
      <c r="A3965" s="82">
        <v>90130197</v>
      </c>
      <c r="B3965" s="83">
        <v>20</v>
      </c>
      <c r="C3965" s="84" t="s">
        <v>6047</v>
      </c>
      <c r="D3965" s="84" t="s">
        <v>6048</v>
      </c>
      <c r="E3965" s="84" t="s">
        <v>894</v>
      </c>
      <c r="F3965" s="85">
        <v>1</v>
      </c>
      <c r="G3965" s="86" t="s">
        <v>10103</v>
      </c>
      <c r="H3965" s="86" t="s">
        <v>14</v>
      </c>
      <c r="I3965" s="87">
        <f>VLOOKUP(A3965,'[2]AJUSTE DE VALOR AN_11.5_MED_VIG'!$A$6:$I$6297,9,0)</f>
        <v>0.25959447764622462</v>
      </c>
    </row>
    <row r="3966" s="81" customFormat="1" ht="15" customHeight="1">
      <c r="A3966" s="82">
        <v>92455913</v>
      </c>
      <c r="B3966" s="83">
        <v>20</v>
      </c>
      <c r="C3966" s="84" t="s">
        <v>7138</v>
      </c>
      <c r="D3966" s="84" t="s">
        <v>7138</v>
      </c>
      <c r="E3966" s="84" t="s">
        <v>17</v>
      </c>
      <c r="F3966" s="85">
        <v>1</v>
      </c>
      <c r="G3966" s="86" t="s">
        <v>10103</v>
      </c>
      <c r="H3966" s="86" t="s">
        <v>14</v>
      </c>
      <c r="I3966" s="87">
        <f>VLOOKUP(A3966,'[2]AJUSTE DE VALOR AN_11.5_MED_VIG'!$A$6:$I$6297,9,0)</f>
        <v>1.0874574844341618</v>
      </c>
    </row>
    <row r="3967" s="81" customFormat="1" ht="15" customHeight="1">
      <c r="A3967" s="82">
        <v>92469051</v>
      </c>
      <c r="B3967" s="83">
        <v>20</v>
      </c>
      <c r="C3967" s="84" t="s">
        <v>4642</v>
      </c>
      <c r="D3967" s="84" t="s">
        <v>4642</v>
      </c>
      <c r="E3967" s="84" t="s">
        <v>24</v>
      </c>
      <c r="F3967" s="85">
        <v>400</v>
      </c>
      <c r="G3967" s="86" t="s">
        <v>10116</v>
      </c>
      <c r="H3967" s="86" t="s">
        <v>19</v>
      </c>
      <c r="I3967" s="87">
        <f>VLOOKUP(A3967,'[2]AJUSTE DE VALOR AN_11.5_MED_VIG'!$A$6:$I$6297,9,0)</f>
        <v>2.94108790547008e-002</v>
      </c>
    </row>
    <row r="3968" s="81" customFormat="1" ht="15" customHeight="1">
      <c r="A3968" s="82">
        <v>90156994</v>
      </c>
      <c r="B3968" s="83">
        <v>20</v>
      </c>
      <c r="C3968" s="84" t="s">
        <v>7296</v>
      </c>
      <c r="D3968" s="84" t="s">
        <v>7298</v>
      </c>
      <c r="E3968" s="84" t="s">
        <v>36</v>
      </c>
      <c r="F3968" s="85">
        <v>1</v>
      </c>
      <c r="G3968" s="86" t="s">
        <v>10103</v>
      </c>
      <c r="H3968" s="86" t="s">
        <v>14</v>
      </c>
      <c r="I3968" s="87">
        <f>VLOOKUP(A3968,'[2]AJUSTE DE VALOR AN_11.5_MED_VIG'!$A$6:$I$6297,9,0)</f>
        <v>1.7968544356777056</v>
      </c>
    </row>
    <row r="3969" s="81" customFormat="1" ht="15" customHeight="1">
      <c r="A3969" s="82">
        <v>90137949</v>
      </c>
      <c r="B3969" s="83">
        <v>20</v>
      </c>
      <c r="C3969" s="84" t="s">
        <v>6851</v>
      </c>
      <c r="D3969" s="84" t="s">
        <v>6852</v>
      </c>
      <c r="E3969" s="84" t="s">
        <v>703</v>
      </c>
      <c r="F3969" s="85">
        <v>120</v>
      </c>
      <c r="G3969" s="86" t="s">
        <v>18</v>
      </c>
      <c r="H3969" s="86" t="s">
        <v>19</v>
      </c>
      <c r="I3969" s="87">
        <f>VLOOKUP(A3969,'[2]AJUSTE DE VALOR AN_11.5_MED_VIG'!$A$6:$I$6297,9,0)</f>
        <v>0.33487568506248483</v>
      </c>
    </row>
    <row r="3970" s="81" customFormat="1" ht="15" customHeight="1">
      <c r="A3970" s="82">
        <v>92267742</v>
      </c>
      <c r="B3970" s="83">
        <v>20</v>
      </c>
      <c r="C3970" s="84" t="s">
        <v>6235</v>
      </c>
      <c r="D3970" s="84" t="s">
        <v>6236</v>
      </c>
      <c r="E3970" s="84" t="s">
        <v>492</v>
      </c>
      <c r="F3970" s="85">
        <v>1</v>
      </c>
      <c r="G3970" s="86" t="s">
        <v>158</v>
      </c>
      <c r="H3970" s="86" t="s">
        <v>14</v>
      </c>
      <c r="I3970" s="87">
        <f>VLOOKUP(A3970,'[2]AJUSTE DE VALOR AN_11.5_MED_VIG'!$A$6:$I$6297,9,0)</f>
        <v>1.0683999993366915</v>
      </c>
    </row>
    <row r="3971" s="81" customFormat="1" ht="15" customHeight="1">
      <c r="A3971" s="82">
        <v>92460690</v>
      </c>
      <c r="B3971" s="83">
        <v>20</v>
      </c>
      <c r="C3971" s="84" t="s">
        <v>6760</v>
      </c>
      <c r="D3971" s="84" t="s">
        <v>6761</v>
      </c>
      <c r="E3971" s="84" t="s">
        <v>414</v>
      </c>
      <c r="F3971" s="85">
        <v>1</v>
      </c>
      <c r="G3971" s="86" t="s">
        <v>10103</v>
      </c>
      <c r="H3971" s="86" t="s">
        <v>14</v>
      </c>
      <c r="I3971" s="87">
        <f>VLOOKUP(A3971,'[2]AJUSTE DE VALOR AN_11.5_MED_VIG'!$A$6:$I$6297,9,0)</f>
        <v>2.6707962041232252</v>
      </c>
    </row>
    <row r="3972" s="81" customFormat="1" ht="15" customHeight="1">
      <c r="A3972" s="82">
        <v>90147600</v>
      </c>
      <c r="B3972" s="83">
        <v>20</v>
      </c>
      <c r="C3972" s="84" t="s">
        <v>3277</v>
      </c>
      <c r="D3972" s="84" t="s">
        <v>3277</v>
      </c>
      <c r="E3972" s="84" t="s">
        <v>17</v>
      </c>
      <c r="F3972" s="85">
        <v>1</v>
      </c>
      <c r="G3972" s="86" t="s">
        <v>436</v>
      </c>
      <c r="H3972" s="86" t="s">
        <v>14</v>
      </c>
      <c r="I3972" s="87">
        <f>VLOOKUP(A3972,'[2]AJUSTE DE VALOR AN_11.5_MED_VIG'!$A$6:$I$6297,9,0)</f>
        <v>0.88676972574927682</v>
      </c>
    </row>
    <row r="3973" s="81" customFormat="1" ht="15" customHeight="1">
      <c r="A3973" s="82">
        <v>90135881</v>
      </c>
      <c r="B3973" s="83">
        <v>20</v>
      </c>
      <c r="C3973" s="84" t="s">
        <v>5221</v>
      </c>
      <c r="D3973" s="84" t="s">
        <v>5222</v>
      </c>
      <c r="E3973" s="84" t="s">
        <v>207</v>
      </c>
      <c r="F3973" s="85">
        <v>1</v>
      </c>
      <c r="G3973" s="86" t="s">
        <v>64</v>
      </c>
      <c r="H3973" s="86" t="s">
        <v>14</v>
      </c>
      <c r="I3973" s="87">
        <f>VLOOKUP(A3973,'[2]AJUSTE DE VALOR AN_11.5_MED_VIG'!$A$6:$I$6297,9,0)</f>
        <v>2.6539429100400715</v>
      </c>
    </row>
    <row r="3974" s="81" customFormat="1" ht="15" customHeight="1">
      <c r="A3974" s="82">
        <v>92377270</v>
      </c>
      <c r="B3974" s="83">
        <v>20</v>
      </c>
      <c r="C3974" s="84" t="s">
        <v>814</v>
      </c>
      <c r="D3974" s="84" t="s">
        <v>815</v>
      </c>
      <c r="E3974" s="84" t="s">
        <v>235</v>
      </c>
      <c r="F3974" s="85">
        <v>100</v>
      </c>
      <c r="G3974" s="86" t="s">
        <v>18</v>
      </c>
      <c r="H3974" s="86" t="s">
        <v>19</v>
      </c>
      <c r="I3974" s="87">
        <f>VLOOKUP(A3974,'[2]AJUSTE DE VALOR AN_11.5_MED_VIG'!$A$6:$I$6297,9,0)</f>
        <v>0.31148841891283396</v>
      </c>
    </row>
    <row r="3975" s="81" customFormat="1" ht="15" customHeight="1">
      <c r="A3975" s="82">
        <v>92466478</v>
      </c>
      <c r="B3975" s="83">
        <v>20</v>
      </c>
      <c r="C3975" s="84" t="s">
        <v>1826</v>
      </c>
      <c r="D3975" s="84" t="s">
        <v>1826</v>
      </c>
      <c r="E3975" s="84" t="s">
        <v>244</v>
      </c>
      <c r="F3975" s="85">
        <v>1</v>
      </c>
      <c r="G3975" s="86" t="s">
        <v>10103</v>
      </c>
      <c r="H3975" s="86" t="s">
        <v>14</v>
      </c>
      <c r="I3975" s="87">
        <f>VLOOKUP(A3975,'[2]AJUSTE DE VALOR AN_11.5_MED_VIG'!$A$6:$I$6297,9,0)</f>
        <v>1.754799027758065</v>
      </c>
    </row>
    <row r="3976" s="81" customFormat="1" ht="15" customHeight="1">
      <c r="A3976" s="82">
        <v>90289617</v>
      </c>
      <c r="B3976" s="83">
        <v>20</v>
      </c>
      <c r="C3976" s="84" t="s">
        <v>3904</v>
      </c>
      <c r="D3976" s="84" t="s">
        <v>3904</v>
      </c>
      <c r="E3976" s="84" t="s">
        <v>31</v>
      </c>
      <c r="F3976" s="85">
        <v>200</v>
      </c>
      <c r="G3976" s="86" t="s">
        <v>10116</v>
      </c>
      <c r="H3976" s="86" t="s">
        <v>19</v>
      </c>
      <c r="I3976" s="87">
        <f>VLOOKUP(A3976,'[2]AJUSTE DE VALOR AN_11.5_MED_VIG'!$A$6:$I$6297,9,0)</f>
        <v>0.23919830390434468</v>
      </c>
    </row>
    <row r="3977" s="81" customFormat="1" ht="15" customHeight="1">
      <c r="A3977" s="82">
        <v>92388108</v>
      </c>
      <c r="B3977" s="83">
        <v>20</v>
      </c>
      <c r="C3977" s="84" t="s">
        <v>1178</v>
      </c>
      <c r="D3977" s="84" t="s">
        <v>1178</v>
      </c>
      <c r="E3977" s="84" t="s">
        <v>229</v>
      </c>
      <c r="F3977" s="85">
        <v>1</v>
      </c>
      <c r="G3977" s="86" t="s">
        <v>10103</v>
      </c>
      <c r="H3977" s="86" t="s">
        <v>14</v>
      </c>
      <c r="I3977" s="87">
        <f>VLOOKUP(A3977,'[2]AJUSTE DE VALOR AN_11.5_MED_VIG'!$A$6:$I$6297,9,0)</f>
        <v>1.3074066157927575</v>
      </c>
    </row>
    <row r="3978" s="81" customFormat="1" ht="15" customHeight="1">
      <c r="A3978" s="82">
        <v>90885031</v>
      </c>
      <c r="B3978" s="83">
        <v>20</v>
      </c>
      <c r="C3978" s="84" t="s">
        <v>6717</v>
      </c>
      <c r="D3978" s="84" t="s">
        <v>6718</v>
      </c>
      <c r="E3978" s="84" t="s">
        <v>703</v>
      </c>
      <c r="F3978" s="85">
        <v>60</v>
      </c>
      <c r="G3978" s="86" t="s">
        <v>18</v>
      </c>
      <c r="H3978" s="86" t="s">
        <v>19</v>
      </c>
      <c r="I3978" s="87">
        <f>VLOOKUP(A3978,'[2]AJUSTE DE VALOR AN_11.5_MED_VIG'!$A$6:$I$6297,9,0)</f>
        <v>0.52286007208356977</v>
      </c>
    </row>
    <row r="3979" s="81" customFormat="1" ht="15" customHeight="1">
      <c r="A3979" s="82">
        <v>92457819</v>
      </c>
      <c r="B3979" s="83">
        <v>20</v>
      </c>
      <c r="C3979" s="84" t="s">
        <v>4350</v>
      </c>
      <c r="D3979" s="84" t="s">
        <v>4350</v>
      </c>
      <c r="E3979" s="84" t="s">
        <v>244</v>
      </c>
      <c r="F3979" s="85">
        <v>400</v>
      </c>
      <c r="G3979" s="86" t="s">
        <v>10116</v>
      </c>
      <c r="H3979" s="86" t="s">
        <v>19</v>
      </c>
      <c r="I3979" s="87">
        <f>VLOOKUP(A3979,'[2]AJUSTE DE VALOR AN_11.5_MED_VIG'!$A$6:$I$6297,9,0)</f>
        <v>1.6188481020760242e-002</v>
      </c>
    </row>
    <row r="3980" s="81" customFormat="1" ht="15" customHeight="1">
      <c r="A3980" s="82">
        <v>90153847</v>
      </c>
      <c r="B3980" s="83">
        <v>20</v>
      </c>
      <c r="C3980" s="84" t="s">
        <v>6781</v>
      </c>
      <c r="D3980" s="84" t="s">
        <v>6782</v>
      </c>
      <c r="E3980" s="84" t="s">
        <v>39</v>
      </c>
      <c r="F3980" s="85">
        <v>1</v>
      </c>
      <c r="G3980" s="86" t="s">
        <v>10103</v>
      </c>
      <c r="H3980" s="86" t="s">
        <v>14</v>
      </c>
      <c r="I3980" s="87">
        <f>VLOOKUP(A3980,'[2]AJUSTE DE VALOR AN_11.5_MED_VIG'!$A$6:$I$6297,9,0)</f>
        <v>1.0358180104297772</v>
      </c>
    </row>
    <row r="3981" s="81" customFormat="1" ht="15" customHeight="1">
      <c r="A3981" s="82">
        <v>92436226</v>
      </c>
      <c r="B3981" s="83">
        <v>20</v>
      </c>
      <c r="C3981" s="84" t="s">
        <v>4306</v>
      </c>
      <c r="D3981" s="84" t="s">
        <v>4307</v>
      </c>
      <c r="E3981" s="84" t="s">
        <v>17</v>
      </c>
      <c r="F3981" s="85">
        <v>1</v>
      </c>
      <c r="G3981" s="86" t="s">
        <v>10103</v>
      </c>
      <c r="H3981" s="86" t="s">
        <v>14</v>
      </c>
      <c r="I3981" s="87">
        <f>VLOOKUP(A3981,'[2]AJUSTE DE VALOR AN_11.5_MED_VIG'!$A$6:$I$6297,9,0)</f>
        <v>1.711729336967067</v>
      </c>
    </row>
    <row r="3982" s="81" customFormat="1" ht="15" customHeight="1">
      <c r="A3982" s="82">
        <v>92394213</v>
      </c>
      <c r="B3982" s="83">
        <v>20</v>
      </c>
      <c r="C3982" s="84" t="s">
        <v>335</v>
      </c>
      <c r="D3982" s="84" t="s">
        <v>336</v>
      </c>
      <c r="E3982" s="84" t="s">
        <v>229</v>
      </c>
      <c r="F3982" s="85">
        <v>1</v>
      </c>
      <c r="G3982" s="86" t="s">
        <v>10152</v>
      </c>
      <c r="H3982" s="86" t="s">
        <v>14</v>
      </c>
      <c r="I3982" s="87">
        <f>VLOOKUP(A3982,'[2]AJUSTE DE VALOR AN_11.5_MED_VIG'!$A$6:$I$6297,9,0)</f>
        <v>0.85566158754790278</v>
      </c>
    </row>
    <row r="3983" s="81" customFormat="1" ht="15" customHeight="1">
      <c r="A3983" s="82">
        <v>90591011</v>
      </c>
      <c r="B3983" s="83">
        <v>20</v>
      </c>
      <c r="C3983" s="84" t="s">
        <v>8312</v>
      </c>
      <c r="D3983" s="84" t="s">
        <v>8313</v>
      </c>
      <c r="E3983" s="84" t="s">
        <v>69</v>
      </c>
      <c r="F3983" s="85">
        <v>400</v>
      </c>
      <c r="G3983" s="86" t="s">
        <v>10116</v>
      </c>
      <c r="H3983" s="86" t="s">
        <v>19</v>
      </c>
      <c r="I3983" s="87">
        <f>VLOOKUP(A3983,'[2]AJUSTE DE VALOR AN_11.5_MED_VIG'!$A$6:$I$6297,9,0)</f>
        <v>1.5954921317255989e-002</v>
      </c>
    </row>
    <row r="3984" s="81" customFormat="1" ht="15" customHeight="1">
      <c r="A3984" s="82">
        <v>90288858</v>
      </c>
      <c r="B3984" s="83">
        <v>20</v>
      </c>
      <c r="C3984" s="84" t="s">
        <v>1590</v>
      </c>
      <c r="D3984" s="84" t="s">
        <v>1591</v>
      </c>
      <c r="E3984" s="84" t="s">
        <v>1592</v>
      </c>
      <c r="F3984" s="85">
        <v>1</v>
      </c>
      <c r="G3984" s="86" t="s">
        <v>10103</v>
      </c>
      <c r="H3984" s="86" t="s">
        <v>14</v>
      </c>
      <c r="I3984" s="87">
        <f>VLOOKUP(A3984,'[2]AJUSTE DE VALOR AN_11.5_MED_VIG'!$A$6:$I$6297,9,0)</f>
        <v>0.25516516110794613</v>
      </c>
    </row>
    <row r="3985" s="81" customFormat="1" ht="15" customHeight="1">
      <c r="A3985" s="82">
        <v>90270231</v>
      </c>
      <c r="B3985" s="83">
        <v>20</v>
      </c>
      <c r="C3985" s="84" t="s">
        <v>5129</v>
      </c>
      <c r="D3985" s="84" t="s">
        <v>5130</v>
      </c>
      <c r="E3985" s="84" t="s">
        <v>603</v>
      </c>
      <c r="F3985" s="85">
        <v>1</v>
      </c>
      <c r="G3985" s="86" t="s">
        <v>10103</v>
      </c>
      <c r="H3985" s="86" t="s">
        <v>14</v>
      </c>
      <c r="I3985" s="87">
        <f>VLOOKUP(A3985,'[2]AJUSTE DE VALOR AN_11.5_MED_VIG'!$A$6:$I$6297,9,0)</f>
        <v>0.24282721531140364</v>
      </c>
    </row>
    <row r="3986" s="81" customFormat="1" ht="15" customHeight="1">
      <c r="A3986" s="82">
        <v>90091663</v>
      </c>
      <c r="B3986" s="83">
        <v>20</v>
      </c>
      <c r="C3986" s="84" t="s">
        <v>9139</v>
      </c>
      <c r="D3986" s="84" t="s">
        <v>9140</v>
      </c>
      <c r="E3986" s="84" t="s">
        <v>4683</v>
      </c>
      <c r="F3986" s="85">
        <v>1</v>
      </c>
      <c r="G3986" s="86" t="s">
        <v>64</v>
      </c>
      <c r="H3986" s="86" t="s">
        <v>14</v>
      </c>
      <c r="I3986" s="87">
        <f>VLOOKUP(A3986,'[2]AJUSTE DE VALOR AN_11.5_MED_VIG'!$A$6:$I$6297,9,0)</f>
        <v>0.56534179936526963</v>
      </c>
    </row>
    <row r="3987" s="81" customFormat="1" ht="15" customHeight="1">
      <c r="A3987" s="82">
        <v>90164040</v>
      </c>
      <c r="B3987" s="83">
        <v>20</v>
      </c>
      <c r="C3987" s="84" t="s">
        <v>4455</v>
      </c>
      <c r="D3987" s="84" t="s">
        <v>4456</v>
      </c>
      <c r="E3987" s="84" t="s">
        <v>991</v>
      </c>
      <c r="F3987" s="85">
        <v>1</v>
      </c>
      <c r="G3987" s="86" t="s">
        <v>10103</v>
      </c>
      <c r="H3987" s="86" t="s">
        <v>14</v>
      </c>
      <c r="I3987" s="87">
        <f>VLOOKUP(A3987,'[2]AJUSTE DE VALOR AN_11.5_MED_VIG'!$A$6:$I$6297,9,0)</f>
        <v>0.36119059403892234</v>
      </c>
    </row>
    <row r="3988" s="81" customFormat="1" ht="15" customHeight="1">
      <c r="A3988" s="82">
        <v>90211065</v>
      </c>
      <c r="B3988" s="83">
        <v>20</v>
      </c>
      <c r="C3988" s="84" t="s">
        <v>8139</v>
      </c>
      <c r="D3988" s="84" t="s">
        <v>8141</v>
      </c>
      <c r="E3988" s="84" t="s">
        <v>31</v>
      </c>
      <c r="F3988" s="85">
        <v>1</v>
      </c>
      <c r="G3988" s="86" t="s">
        <v>10103</v>
      </c>
      <c r="H3988" s="86" t="s">
        <v>14</v>
      </c>
      <c r="I3988" s="87">
        <f>VLOOKUP(A3988,'[2]AJUSTE DE VALOR AN_11.5_MED_VIG'!$A$6:$I$6297,9,0)</f>
        <v>0.72238118807784468</v>
      </c>
    </row>
    <row r="3989" s="81" customFormat="1" ht="15" customHeight="1">
      <c r="A3989" s="82">
        <v>90278011</v>
      </c>
      <c r="B3989" s="83">
        <v>20</v>
      </c>
      <c r="C3989" s="84" t="s">
        <v>6070</v>
      </c>
      <c r="D3989" s="84" t="s">
        <v>6072</v>
      </c>
      <c r="E3989" s="84" t="s">
        <v>235</v>
      </c>
      <c r="F3989" s="85">
        <v>120</v>
      </c>
      <c r="G3989" s="86" t="s">
        <v>18</v>
      </c>
      <c r="H3989" s="86" t="s">
        <v>19</v>
      </c>
      <c r="I3989" s="87">
        <f>VLOOKUP(A3989,'[2]AJUSTE DE VALOR AN_11.5_MED_VIG'!$A$6:$I$6297,9,0)</f>
        <v>2.94108790547008e-002</v>
      </c>
    </row>
    <row r="3990" s="81" customFormat="1" ht="15" customHeight="1">
      <c r="A3990" s="82">
        <v>90234375</v>
      </c>
      <c r="B3990" s="83">
        <v>20</v>
      </c>
      <c r="C3990" s="84" t="s">
        <v>6064</v>
      </c>
      <c r="D3990" s="84" t="s">
        <v>6065</v>
      </c>
      <c r="E3990" s="84" t="s">
        <v>169</v>
      </c>
      <c r="F3990" s="85">
        <v>1</v>
      </c>
      <c r="G3990" s="86" t="s">
        <v>10103</v>
      </c>
      <c r="H3990" s="86" t="s">
        <v>14</v>
      </c>
      <c r="I3990" s="87">
        <f>VLOOKUP(A3990,'[2]AJUSTE DE VALOR AN_11.5_MED_VIG'!$A$6:$I$6297,9,0)</f>
        <v>2.4959424247165054</v>
      </c>
    </row>
    <row r="3991" s="81" customFormat="1" ht="15" customHeight="1">
      <c r="A3991" s="82">
        <v>92267475</v>
      </c>
      <c r="B3991" s="83">
        <v>20</v>
      </c>
      <c r="C3991" s="84" t="s">
        <v>307</v>
      </c>
      <c r="D3991" s="84" t="s">
        <v>308</v>
      </c>
      <c r="E3991" s="84" t="s">
        <v>78</v>
      </c>
      <c r="F3991" s="85">
        <v>1</v>
      </c>
      <c r="G3991" s="86" t="s">
        <v>10103</v>
      </c>
      <c r="H3991" s="86" t="s">
        <v>14</v>
      </c>
      <c r="I3991" s="87">
        <f>VLOOKUP(A3991,'[2]AJUSTE DE VALOR AN_11.5_MED_VIG'!$A$6:$I$6297,9,0)</f>
        <v>0.71292532429365119</v>
      </c>
    </row>
    <row r="3992" s="81" customFormat="1" ht="15" customHeight="1">
      <c r="A3992" s="82">
        <v>90183223</v>
      </c>
      <c r="B3992" s="83">
        <v>20</v>
      </c>
      <c r="C3992" s="84" t="s">
        <v>9050</v>
      </c>
      <c r="D3992" s="84" t="s">
        <v>9051</v>
      </c>
      <c r="E3992" s="84" t="s">
        <v>628</v>
      </c>
      <c r="F3992" s="85">
        <v>1</v>
      </c>
      <c r="G3992" s="86" t="s">
        <v>10103</v>
      </c>
      <c r="H3992" s="86" t="s">
        <v>14</v>
      </c>
      <c r="I3992" s="87">
        <f>VLOOKUP(A3992,'[2]AJUSTE DE VALOR AN_11.5_MED_VIG'!$A$6:$I$6297,9,0)</f>
        <v>1.663074293602856</v>
      </c>
    </row>
    <row r="3993" s="81" customFormat="1" ht="15" customHeight="1">
      <c r="A3993" s="82">
        <v>92408001</v>
      </c>
      <c r="B3993" s="83">
        <v>20</v>
      </c>
      <c r="C3993" s="84" t="s">
        <v>6703</v>
      </c>
      <c r="D3993" s="84" t="s">
        <v>6705</v>
      </c>
      <c r="E3993" s="84" t="s">
        <v>24</v>
      </c>
      <c r="F3993" s="85">
        <v>100</v>
      </c>
      <c r="G3993" s="86" t="s">
        <v>18</v>
      </c>
      <c r="H3993" s="86" t="s">
        <v>19</v>
      </c>
      <c r="I3993" s="87">
        <f>VLOOKUP(A3993,'[2]AJUSTE DE VALOR AN_11.5_MED_VIG'!$A$6:$I$6297,9,0)</f>
        <v>0.22663873429064343</v>
      </c>
    </row>
    <row r="3994" s="81" customFormat="1" ht="15" customHeight="1">
      <c r="A3994" s="82">
        <v>92255230</v>
      </c>
      <c r="B3994" s="83">
        <v>20</v>
      </c>
      <c r="C3994" s="84" t="s">
        <v>2504</v>
      </c>
      <c r="D3994" s="84" t="s">
        <v>2505</v>
      </c>
      <c r="E3994" s="84" t="s">
        <v>39</v>
      </c>
      <c r="F3994" s="85">
        <v>1</v>
      </c>
      <c r="G3994" s="86" t="s">
        <v>193</v>
      </c>
      <c r="H3994" s="86" t="s">
        <v>14</v>
      </c>
      <c r="I3994" s="87">
        <f>VLOOKUP(A3994,'[2]AJUSTE DE VALOR AN_11.5_MED_VIG'!$A$6:$I$6297,9,0)</f>
        <v>4.9698183425815783</v>
      </c>
    </row>
    <row r="3995" s="81" customFormat="1" ht="15" customHeight="1">
      <c r="A3995" s="82">
        <v>92466648</v>
      </c>
      <c r="B3995" s="83">
        <v>20</v>
      </c>
      <c r="C3995" s="84" t="s">
        <v>2023</v>
      </c>
      <c r="D3995" s="84" t="s">
        <v>2024</v>
      </c>
      <c r="E3995" s="84" t="s">
        <v>24</v>
      </c>
      <c r="F3995" s="85">
        <v>30</v>
      </c>
      <c r="G3995" s="86" t="s">
        <v>10077</v>
      </c>
      <c r="H3995" s="86" t="s">
        <v>19</v>
      </c>
      <c r="I3995" s="87">
        <f>VLOOKUP(A3995,'[2]AJUSTE DE VALOR AN_11.5_MED_VIG'!$A$6:$I$6297,9,0)</f>
        <v>0.82559242284723355</v>
      </c>
    </row>
    <row r="3996" s="81" customFormat="1" ht="15" customHeight="1">
      <c r="A3996" s="82">
        <v>92370969</v>
      </c>
      <c r="B3996" s="83">
        <v>20</v>
      </c>
      <c r="C3996" s="84" t="s">
        <v>4550</v>
      </c>
      <c r="D3996" s="84" t="s">
        <v>4551</v>
      </c>
      <c r="E3996" s="84" t="s">
        <v>675</v>
      </c>
      <c r="F3996" s="85">
        <v>1</v>
      </c>
      <c r="G3996" s="86" t="s">
        <v>436</v>
      </c>
      <c r="H3996" s="86" t="s">
        <v>14</v>
      </c>
      <c r="I3996" s="87">
        <f>VLOOKUP(A3996,'[2]AJUSTE DE VALOR AN_11.5_MED_VIG'!$A$6:$I$6297,9,0)</f>
        <v>0.32978271629640737</v>
      </c>
    </row>
    <row r="3997" s="81" customFormat="1" ht="15" customHeight="1">
      <c r="A3997" s="82">
        <v>92458238</v>
      </c>
      <c r="B3997" s="83">
        <v>20</v>
      </c>
      <c r="C3997" s="84" t="s">
        <v>4180</v>
      </c>
      <c r="D3997" s="84" t="s">
        <v>4182</v>
      </c>
      <c r="E3997" s="84" t="s">
        <v>24</v>
      </c>
      <c r="F3997" s="85">
        <v>120</v>
      </c>
      <c r="G3997" s="86" t="s">
        <v>18</v>
      </c>
      <c r="H3997" s="86" t="s">
        <v>19</v>
      </c>
      <c r="I3997" s="87">
        <f>VLOOKUP(A3997,'[2]AJUSTE DE VALOR AN_11.5_MED_VIG'!$A$6:$I$6297,9,0)</f>
        <v>0.10988381934643751</v>
      </c>
    </row>
    <row r="3998" s="81" customFormat="1" ht="15" customHeight="1">
      <c r="A3998" s="82">
        <v>92458149</v>
      </c>
      <c r="B3998" s="83">
        <v>20</v>
      </c>
      <c r="C3998" s="84" t="s">
        <v>1178</v>
      </c>
      <c r="D3998" s="84" t="s">
        <v>1178</v>
      </c>
      <c r="E3998" s="84" t="s">
        <v>24</v>
      </c>
      <c r="F3998" s="85">
        <v>1</v>
      </c>
      <c r="G3998" s="86" t="s">
        <v>10103</v>
      </c>
      <c r="H3998" s="86" t="s">
        <v>14</v>
      </c>
      <c r="I3998" s="87">
        <f>VLOOKUP(A3998,'[2]AJUSTE DE VALOR AN_11.5_MED_VIG'!$A$6:$I$6297,9,0)</f>
        <v>1.6147996241334452</v>
      </c>
    </row>
    <row r="3999" s="81" customFormat="1" ht="15" customHeight="1">
      <c r="A3999" s="82">
        <v>92381855</v>
      </c>
      <c r="B3999" s="83">
        <v>20</v>
      </c>
      <c r="C3999" s="84" t="s">
        <v>2301</v>
      </c>
      <c r="D3999" s="84" t="s">
        <v>2302</v>
      </c>
      <c r="E3999" s="84" t="s">
        <v>17</v>
      </c>
      <c r="F3999" s="85">
        <v>200</v>
      </c>
      <c r="G3999" s="86" t="s">
        <v>10116</v>
      </c>
      <c r="H3999" s="86" t="s">
        <v>19</v>
      </c>
      <c r="I3999" s="87">
        <f>VLOOKUP(A3999,'[2]AJUSTE DE VALOR AN_11.5_MED_VIG'!$A$6:$I$6297,9,0)</f>
        <v>4.8565443062280729e-002</v>
      </c>
    </row>
    <row r="4000" s="81" customFormat="1" ht="15" customHeight="1">
      <c r="A4000" s="82">
        <v>92470025</v>
      </c>
      <c r="B4000" s="83">
        <v>20</v>
      </c>
      <c r="C4000" s="84" t="s">
        <v>4842</v>
      </c>
      <c r="D4000" s="84" t="s">
        <v>4843</v>
      </c>
      <c r="E4000" s="84" t="s">
        <v>12</v>
      </c>
      <c r="F4000" s="85">
        <v>1</v>
      </c>
      <c r="G4000" s="86" t="s">
        <v>436</v>
      </c>
      <c r="H4000" s="86" t="s">
        <v>14</v>
      </c>
      <c r="I4000" s="87">
        <f>VLOOKUP(A4000,'[2]AJUSTE DE VALOR AN_11.5_MED_VIG'!$A$6:$I$6297,9,0)</f>
        <v>4.7622681320416262</v>
      </c>
    </row>
    <row r="4001" s="81" customFormat="1" ht="15" customHeight="1">
      <c r="A4001" s="82">
        <v>90197313</v>
      </c>
      <c r="B4001" s="83">
        <v>20</v>
      </c>
      <c r="C4001" s="84" t="s">
        <v>8381</v>
      </c>
      <c r="D4001" s="84" t="s">
        <v>8382</v>
      </c>
      <c r="E4001" s="84" t="s">
        <v>2405</v>
      </c>
      <c r="F4001" s="85">
        <v>1</v>
      </c>
      <c r="G4001" s="86" t="s">
        <v>10103</v>
      </c>
      <c r="H4001" s="86" t="s">
        <v>14</v>
      </c>
      <c r="I4001" s="87">
        <f>VLOOKUP(A4001,'[2]AJUSTE DE VALOR AN_11.5_MED_VIG'!$A$6:$I$6297,9,0)</f>
        <v>8.9695400461002828e-002</v>
      </c>
    </row>
    <row r="4002" s="81" customFormat="1" ht="15" customHeight="1">
      <c r="A4002" s="82">
        <v>92441297</v>
      </c>
      <c r="B4002" s="83">
        <v>20</v>
      </c>
      <c r="C4002" s="84" t="s">
        <v>2370</v>
      </c>
      <c r="D4002" s="84" t="s">
        <v>2371</v>
      </c>
      <c r="E4002" s="84" t="s">
        <v>69</v>
      </c>
      <c r="F4002" s="85">
        <v>1</v>
      </c>
      <c r="G4002" s="86" t="s">
        <v>10103</v>
      </c>
      <c r="H4002" s="86" t="s">
        <v>14</v>
      </c>
      <c r="I4002" s="87">
        <f>VLOOKUP(A4002,'[2]AJUSTE DE VALOR AN_11.5_MED_VIG'!$A$6:$I$6297,9,0)</f>
        <v>1.1817591145154975</v>
      </c>
    </row>
    <row r="4003" s="81" customFormat="1" ht="15" customHeight="1">
      <c r="A4003" s="82">
        <v>90146417</v>
      </c>
      <c r="B4003" s="83">
        <v>20</v>
      </c>
      <c r="C4003" s="84" t="s">
        <v>6730</v>
      </c>
      <c r="D4003" s="84" t="s">
        <v>6731</v>
      </c>
      <c r="E4003" s="84" t="s">
        <v>17</v>
      </c>
      <c r="F4003" s="85">
        <v>1</v>
      </c>
      <c r="G4003" s="86" t="s">
        <v>158</v>
      </c>
      <c r="H4003" s="86" t="s">
        <v>14</v>
      </c>
      <c r="I4003" s="87">
        <f>VLOOKUP(A4003,'[2]AJUSTE DE VALOR AN_11.5_MED_VIG'!$A$6:$I$6297,9,0)</f>
        <v>2.3628295638443224</v>
      </c>
    </row>
    <row r="4004" s="81" customFormat="1" ht="15" customHeight="1">
      <c r="A4004" s="82">
        <v>90659031</v>
      </c>
      <c r="B4004" s="83">
        <v>20</v>
      </c>
      <c r="C4004" s="84" t="s">
        <v>7484</v>
      </c>
      <c r="D4004" s="84" t="s">
        <v>7487</v>
      </c>
      <c r="E4004" s="84" t="s">
        <v>703</v>
      </c>
      <c r="F4004" s="85">
        <v>300</v>
      </c>
      <c r="G4004" s="86" t="s">
        <v>10116</v>
      </c>
      <c r="H4004" s="86" t="s">
        <v>19</v>
      </c>
      <c r="I4004" s="87">
        <f>VLOOKUP(A4004,'[2]AJUSTE DE VALOR AN_11.5_MED_VIG'!$A$6:$I$6297,9,0)</f>
        <v>7.8519694356287459e-002</v>
      </c>
    </row>
    <row r="4005" s="81" customFormat="1" ht="15" customHeight="1">
      <c r="A4005" s="82">
        <v>92377475</v>
      </c>
      <c r="B4005" s="83">
        <v>20</v>
      </c>
      <c r="C4005" s="84" t="s">
        <v>3106</v>
      </c>
      <c r="D4005" s="84" t="s">
        <v>3107</v>
      </c>
      <c r="E4005" s="84" t="s">
        <v>244</v>
      </c>
      <c r="F4005" s="85">
        <v>100</v>
      </c>
      <c r="G4005" s="86" t="s">
        <v>18</v>
      </c>
      <c r="H4005" s="86" t="s">
        <v>19</v>
      </c>
      <c r="I4005" s="87">
        <f>VLOOKUP(A4005,'[2]AJUSTE DE VALOR AN_11.5_MED_VIG'!$A$6:$I$6297,9,0)</f>
        <v>9.4215335273906464e-002</v>
      </c>
    </row>
    <row r="4006" s="81" customFormat="1" ht="15" customHeight="1">
      <c r="A4006" s="82">
        <v>92455905</v>
      </c>
      <c r="B4006" s="83">
        <v>20</v>
      </c>
      <c r="C4006" s="84" t="s">
        <v>7132</v>
      </c>
      <c r="D4006" s="84" t="s">
        <v>7132</v>
      </c>
      <c r="E4006" s="84" t="s">
        <v>17</v>
      </c>
      <c r="F4006" s="85">
        <v>1</v>
      </c>
      <c r="G4006" s="86" t="s">
        <v>10103</v>
      </c>
      <c r="H4006" s="86" t="s">
        <v>14</v>
      </c>
      <c r="I4006" s="87">
        <f>VLOOKUP(A4006,'[2]AJUSTE DE VALOR AN_11.5_MED_VIG'!$A$6:$I$6297,9,0)</f>
        <v>0.5845934249489827</v>
      </c>
    </row>
    <row r="4007" s="81" customFormat="1" ht="15" customHeight="1">
      <c r="A4007" s="82">
        <v>90162048</v>
      </c>
      <c r="B4007" s="83">
        <v>20</v>
      </c>
      <c r="C4007" s="84" t="s">
        <v>3330</v>
      </c>
      <c r="D4007" s="84" t="s">
        <v>3332</v>
      </c>
      <c r="E4007" s="84" t="s">
        <v>90</v>
      </c>
      <c r="F4007" s="85">
        <v>1</v>
      </c>
      <c r="G4007" s="86" t="s">
        <v>158</v>
      </c>
      <c r="H4007" s="86" t="s">
        <v>14</v>
      </c>
      <c r="I4007" s="87">
        <f>VLOOKUP(A4007,'[2]AJUSTE DE VALOR AN_11.5_MED_VIG'!$A$6:$I$6297,9,0)</f>
        <v>0.51918895529244924</v>
      </c>
    </row>
    <row r="4008" s="81" customFormat="1" ht="15" customHeight="1">
      <c r="A4008" s="82">
        <v>90144120</v>
      </c>
      <c r="B4008" s="83">
        <v>20</v>
      </c>
      <c r="C4008" s="84" t="s">
        <v>1300</v>
      </c>
      <c r="D4008" s="84" t="s">
        <v>1300</v>
      </c>
      <c r="E4008" s="84" t="s">
        <v>17</v>
      </c>
      <c r="F4008" s="85">
        <v>1</v>
      </c>
      <c r="G4008" s="86" t="s">
        <v>10103</v>
      </c>
      <c r="H4008" s="86" t="s">
        <v>14</v>
      </c>
      <c r="I4008" s="87">
        <f>VLOOKUP(A4008,'[2]AJUSTE DE VALOR AN_11.5_MED_VIG'!$A$6:$I$6297,9,0)</f>
        <v>0.51867663204202963</v>
      </c>
    </row>
    <row r="4009" s="81" customFormat="1" ht="15" customHeight="1">
      <c r="A4009" s="82">
        <v>90145305</v>
      </c>
      <c r="B4009" s="83">
        <v>20</v>
      </c>
      <c r="C4009" s="84" t="s">
        <v>6862</v>
      </c>
      <c r="D4009" s="84" t="s">
        <v>6862</v>
      </c>
      <c r="E4009" s="84" t="s">
        <v>17</v>
      </c>
      <c r="F4009" s="85">
        <v>1</v>
      </c>
      <c r="G4009" s="86" t="s">
        <v>10103</v>
      </c>
      <c r="H4009" s="86" t="s">
        <v>14</v>
      </c>
      <c r="I4009" s="87">
        <f>VLOOKUP(A4009,'[2]AJUSTE DE VALOR AN_11.5_MED_VIG'!$A$6:$I$6297,9,0)</f>
        <v>0.76603347573868086</v>
      </c>
    </row>
    <row r="4010" s="81" customFormat="1" ht="15" customHeight="1">
      <c r="A4010" s="82">
        <v>90181263</v>
      </c>
      <c r="B4010" s="83">
        <v>20</v>
      </c>
      <c r="C4010" s="84" t="s">
        <v>7090</v>
      </c>
      <c r="D4010" s="84" t="s">
        <v>7098</v>
      </c>
      <c r="E4010" s="84" t="s">
        <v>24</v>
      </c>
      <c r="F4010" s="85">
        <v>1</v>
      </c>
      <c r="G4010" s="86" t="s">
        <v>10103</v>
      </c>
      <c r="H4010" s="86" t="s">
        <v>14</v>
      </c>
      <c r="I4010" s="87">
        <f>VLOOKUP(A4010,'[2]AJUSTE DE VALOR AN_11.5_MED_VIG'!$A$6:$I$6297,9,0)</f>
        <v>2.2904017232037428</v>
      </c>
    </row>
    <row r="4011" s="81" customFormat="1" ht="15" customHeight="1">
      <c r="A4011" s="82">
        <v>90524039</v>
      </c>
      <c r="B4011" s="83">
        <v>20</v>
      </c>
      <c r="C4011" s="84" t="s">
        <v>6697</v>
      </c>
      <c r="D4011" s="84" t="s">
        <v>6698</v>
      </c>
      <c r="E4011" s="84" t="s">
        <v>956</v>
      </c>
      <c r="F4011" s="85">
        <v>1</v>
      </c>
      <c r="G4011" s="86" t="s">
        <v>10103</v>
      </c>
      <c r="H4011" s="86" t="s">
        <v>14</v>
      </c>
      <c r="I4011" s="87">
        <f>VLOOKUP(A4011,'[2]AJUSTE DE VALOR AN_11.5_MED_VIG'!$A$6:$I$6297,9,0)</f>
        <v>4.5603097976539759</v>
      </c>
    </row>
    <row r="4012" s="81" customFormat="1" ht="15" customHeight="1">
      <c r="A4012" s="82">
        <v>90219600</v>
      </c>
      <c r="B4012" s="83">
        <v>20</v>
      </c>
      <c r="C4012" s="84" t="s">
        <v>4279</v>
      </c>
      <c r="D4012" s="84" t="s">
        <v>4282</v>
      </c>
      <c r="E4012" s="84" t="s">
        <v>69</v>
      </c>
      <c r="F4012" s="85">
        <v>1</v>
      </c>
      <c r="G4012" s="86" t="s">
        <v>10103</v>
      </c>
      <c r="H4012" s="86" t="s">
        <v>14</v>
      </c>
      <c r="I4012" s="87">
        <f>VLOOKUP(A4012,'[2]AJUSTE DE VALOR AN_11.5_MED_VIG'!$A$6:$I$6297,9,0)</f>
        <v>0.26696696081137739</v>
      </c>
    </row>
    <row r="4013" s="81" customFormat="1" ht="15" customHeight="1">
      <c r="A4013" s="82">
        <v>92392385</v>
      </c>
      <c r="B4013" s="83">
        <v>20</v>
      </c>
      <c r="C4013" s="84" t="s">
        <v>1582</v>
      </c>
      <c r="D4013" s="84" t="s">
        <v>1586</v>
      </c>
      <c r="E4013" s="84" t="s">
        <v>894</v>
      </c>
      <c r="F4013" s="85">
        <v>1</v>
      </c>
      <c r="G4013" s="86" t="s">
        <v>10103</v>
      </c>
      <c r="H4013" s="86" t="s">
        <v>14</v>
      </c>
      <c r="I4013" s="87">
        <f>VLOOKUP(A4013,'[2]AJUSTE DE VALOR AN_11.5_MED_VIG'!$A$6:$I$6297,9,0)</f>
        <v>0.50391869190149474</v>
      </c>
    </row>
    <row r="4014" s="81" customFormat="1" ht="15" customHeight="1">
      <c r="A4014" s="82">
        <v>92397573</v>
      </c>
      <c r="B4014" s="83">
        <v>20</v>
      </c>
      <c r="C4014" s="84" t="s">
        <v>2003</v>
      </c>
      <c r="D4014" s="84" t="s">
        <v>2004</v>
      </c>
      <c r="E4014" s="84" t="s">
        <v>633</v>
      </c>
      <c r="F4014" s="85">
        <v>1</v>
      </c>
      <c r="G4014" s="86" t="s">
        <v>10103</v>
      </c>
      <c r="H4014" s="86" t="s">
        <v>14</v>
      </c>
      <c r="I4014" s="87">
        <f>VLOOKUP(A4014,'[2]AJUSTE DE VALOR AN_11.5_MED_VIG'!$A$6:$I$6297,9,0)</f>
        <v>4.5003977237713464</v>
      </c>
    </row>
    <row r="4015" s="81" customFormat="1" ht="15" customHeight="1">
      <c r="A4015" s="82">
        <v>92426530</v>
      </c>
      <c r="B4015" s="83">
        <v>20</v>
      </c>
      <c r="C4015" s="84" t="s">
        <v>2587</v>
      </c>
      <c r="D4015" s="84" t="s">
        <v>2588</v>
      </c>
      <c r="E4015" s="84" t="s">
        <v>36</v>
      </c>
      <c r="F4015" s="85">
        <v>600</v>
      </c>
      <c r="G4015" s="86" t="s">
        <v>10116</v>
      </c>
      <c r="H4015" s="86" t="s">
        <v>19</v>
      </c>
      <c r="I4015" s="87">
        <f>VLOOKUP(A4015,'[2]AJUSTE DE VALOR AN_11.5_MED_VIG'!$A$6:$I$6297,9,0)</f>
        <v>1.6188481020760242e-002</v>
      </c>
    </row>
    <row r="4016" s="81" customFormat="1" ht="15" customHeight="1">
      <c r="A4016" s="82">
        <v>90153774</v>
      </c>
      <c r="B4016" s="83">
        <v>20</v>
      </c>
      <c r="C4016" s="84" t="s">
        <v>4951</v>
      </c>
      <c r="D4016" s="84" t="s">
        <v>4952</v>
      </c>
      <c r="E4016" s="84" t="s">
        <v>39</v>
      </c>
      <c r="F4016" s="85">
        <v>1</v>
      </c>
      <c r="G4016" s="86" t="s">
        <v>10103</v>
      </c>
      <c r="H4016" s="86" t="s">
        <v>14</v>
      </c>
      <c r="I4016" s="87">
        <f>VLOOKUP(A4016,'[2]AJUSTE DE VALOR AN_11.5_MED_VIG'!$A$6:$I$6297,9,0)</f>
        <v>0.89545045699628056</v>
      </c>
    </row>
    <row r="4017" s="81" customFormat="1" ht="15" customHeight="1">
      <c r="A4017" s="82">
        <v>90263812</v>
      </c>
      <c r="B4017" s="83">
        <v>20</v>
      </c>
      <c r="C4017" s="84" t="s">
        <v>6047</v>
      </c>
      <c r="D4017" s="84" t="s">
        <v>6049</v>
      </c>
      <c r="E4017" s="84" t="s">
        <v>1797</v>
      </c>
      <c r="F4017" s="85">
        <v>1</v>
      </c>
      <c r="G4017" s="86" t="s">
        <v>10103</v>
      </c>
      <c r="H4017" s="86" t="s">
        <v>14</v>
      </c>
      <c r="I4017" s="87">
        <f>VLOOKUP(A4017,'[2]AJUSTE DE VALOR AN_11.5_MED_VIG'!$A$6:$I$6297,9,0)</f>
        <v>0.23555908306886236</v>
      </c>
    </row>
    <row r="4018" s="81" customFormat="1" ht="15" customHeight="1">
      <c r="A4018" s="82">
        <v>92418406</v>
      </c>
      <c r="B4018" s="83">
        <v>20</v>
      </c>
      <c r="C4018" s="84" t="s">
        <v>8176</v>
      </c>
      <c r="D4018" s="84" t="s">
        <v>8177</v>
      </c>
      <c r="E4018" s="84" t="s">
        <v>17</v>
      </c>
      <c r="F4018" s="85">
        <v>300</v>
      </c>
      <c r="G4018" s="86" t="s">
        <v>10116</v>
      </c>
      <c r="H4018" s="86" t="s">
        <v>19</v>
      </c>
      <c r="I4018" s="87">
        <f>VLOOKUP(A4018,'[2]AJUSTE DE VALOR AN_11.5_MED_VIG'!$A$6:$I$6297,9,0)</f>
        <v>2.7913039267306886e-002</v>
      </c>
    </row>
    <row r="4019" s="81" customFormat="1" ht="15" customHeight="1">
      <c r="A4019" s="82">
        <v>90310136</v>
      </c>
      <c r="B4019" s="83">
        <v>20</v>
      </c>
      <c r="C4019" s="84" t="s">
        <v>4289</v>
      </c>
      <c r="D4019" s="84" t="s">
        <v>4289</v>
      </c>
      <c r="E4019" s="84" t="s">
        <v>31</v>
      </c>
      <c r="F4019" s="85">
        <v>1</v>
      </c>
      <c r="G4019" s="86" t="s">
        <v>10103</v>
      </c>
      <c r="H4019" s="86" t="s">
        <v>14</v>
      </c>
      <c r="I4019" s="87">
        <f>VLOOKUP(A4019,'[2]AJUSTE DE VALOR AN_11.5_MED_VIG'!$A$6:$I$6297,9,0)</f>
        <v>0.4015561022260874</v>
      </c>
    </row>
    <row r="4020" s="81" customFormat="1" ht="15" customHeight="1">
      <c r="A4020" s="82">
        <v>92403174</v>
      </c>
      <c r="B4020" s="83">
        <v>20</v>
      </c>
      <c r="C4020" s="84" t="s">
        <v>6084</v>
      </c>
      <c r="D4020" s="84" t="s">
        <v>6084</v>
      </c>
      <c r="E4020" s="84" t="s">
        <v>26</v>
      </c>
      <c r="F4020" s="85">
        <v>240</v>
      </c>
      <c r="G4020" s="86" t="s">
        <v>18</v>
      </c>
      <c r="H4020" s="86" t="s">
        <v>19</v>
      </c>
      <c r="I4020" s="87">
        <f>VLOOKUP(A4020,'[2]AJUSTE DE VALOR AN_11.5_MED_VIG'!$A$6:$I$6297,9,0)</f>
        <v>2.94108790547008e-002</v>
      </c>
    </row>
    <row r="4021" s="81" customFormat="1" ht="15" customHeight="1">
      <c r="A4021" s="82">
        <v>92427740</v>
      </c>
      <c r="B4021" s="83">
        <v>20</v>
      </c>
      <c r="C4021" s="84" t="s">
        <v>2160</v>
      </c>
      <c r="D4021" s="84" t="s">
        <v>2162</v>
      </c>
      <c r="E4021" s="84" t="s">
        <v>806</v>
      </c>
      <c r="F4021" s="85">
        <v>1</v>
      </c>
      <c r="G4021" s="86" t="s">
        <v>10103</v>
      </c>
      <c r="H4021" s="86" t="s">
        <v>14</v>
      </c>
      <c r="I4021" s="87">
        <f>VLOOKUP(A4021,'[2]AJUSTE DE VALOR AN_11.5_MED_VIG'!$A$6:$I$6297,9,0)</f>
        <v>0.43971028839520981</v>
      </c>
    </row>
    <row r="4022" s="81" customFormat="1" ht="15" customHeight="1">
      <c r="A4022" s="82">
        <v>92428487</v>
      </c>
      <c r="B4022" s="83">
        <v>20</v>
      </c>
      <c r="C4022" s="84" t="s">
        <v>9406</v>
      </c>
      <c r="D4022" s="84" t="s">
        <v>9407</v>
      </c>
      <c r="E4022" s="84" t="s">
        <v>92</v>
      </c>
      <c r="F4022" s="85">
        <v>1</v>
      </c>
      <c r="G4022" s="86" t="s">
        <v>4349</v>
      </c>
      <c r="H4022" s="86" t="s">
        <v>14</v>
      </c>
      <c r="I4022" s="87">
        <f>VLOOKUP(A4022,'[2]AJUSTE DE VALOR AN_11.5_MED_VIG'!$A$6:$I$6297,9,0)</f>
        <v>0.87942057679041963</v>
      </c>
    </row>
    <row r="4023" s="81" customFormat="1" ht="15" customHeight="1">
      <c r="A4023" s="82">
        <v>90138996</v>
      </c>
      <c r="B4023" s="83">
        <v>20</v>
      </c>
      <c r="C4023" s="84" t="s">
        <v>5545</v>
      </c>
      <c r="D4023" s="84" t="s">
        <v>5546</v>
      </c>
      <c r="E4023" s="84" t="s">
        <v>703</v>
      </c>
      <c r="F4023" s="85">
        <v>1</v>
      </c>
      <c r="G4023" s="86" t="s">
        <v>436</v>
      </c>
      <c r="H4023" s="86" t="s">
        <v>14</v>
      </c>
      <c r="I4023" s="87">
        <f>VLOOKUP(A4023,'[2]AJUSTE DE VALOR AN_11.5_MED_VIG'!$A$6:$I$6297,9,0)</f>
        <v>1.460466315026947</v>
      </c>
    </row>
    <row r="4024" s="81" customFormat="1" ht="15" customHeight="1">
      <c r="A4024" s="82">
        <v>92413838</v>
      </c>
      <c r="B4024" s="83">
        <v>20</v>
      </c>
      <c r="C4024" s="84" t="s">
        <v>4460</v>
      </c>
      <c r="D4024" s="84" t="s">
        <v>4461</v>
      </c>
      <c r="E4024" s="84" t="s">
        <v>50</v>
      </c>
      <c r="F4024" s="85">
        <v>400</v>
      </c>
      <c r="G4024" s="86" t="s">
        <v>10116</v>
      </c>
      <c r="H4024" s="86" t="s">
        <v>19</v>
      </c>
      <c r="I4024" s="87">
        <f>VLOOKUP(A4024,'[2]AJUSTE DE VALOR AN_11.5_MED_VIG'!$A$6:$I$6297,9,0)</f>
        <v>2.4426294749999997e-002</v>
      </c>
    </row>
    <row r="4025" s="81" customFormat="1" ht="15" customHeight="1">
      <c r="A4025" s="82">
        <v>92254985</v>
      </c>
      <c r="B4025" s="83">
        <v>20</v>
      </c>
      <c r="C4025" s="84" t="s">
        <v>2052</v>
      </c>
      <c r="D4025" s="84" t="s">
        <v>2053</v>
      </c>
      <c r="E4025" s="84" t="s">
        <v>69</v>
      </c>
      <c r="F4025" s="85">
        <v>1</v>
      </c>
      <c r="G4025" s="86" t="s">
        <v>10103</v>
      </c>
      <c r="H4025" s="86" t="s">
        <v>14</v>
      </c>
      <c r="I4025" s="87">
        <f>VLOOKUP(A4025,'[2]AJUSTE DE VALOR AN_11.5_MED_VIG'!$A$6:$I$6297,9,0)</f>
        <v>4.3708898756052657</v>
      </c>
    </row>
    <row r="4026" s="81" customFormat="1" ht="15" customHeight="1">
      <c r="A4026" s="82">
        <v>92379516</v>
      </c>
      <c r="B4026" s="83">
        <v>20</v>
      </c>
      <c r="C4026" s="84" t="s">
        <v>1407</v>
      </c>
      <c r="D4026" s="84" t="s">
        <v>1408</v>
      </c>
      <c r="E4026" s="84" t="s">
        <v>50</v>
      </c>
      <c r="F4026" s="85">
        <v>1</v>
      </c>
      <c r="G4026" s="86" t="s">
        <v>10103</v>
      </c>
      <c r="H4026" s="86" t="s">
        <v>14</v>
      </c>
      <c r="I4026" s="87">
        <f>VLOOKUP(A4026,'[2]AJUSTE DE VALOR AN_11.5_MED_VIG'!$A$6:$I$6297,9,0)</f>
        <v>1.4313756736026502</v>
      </c>
    </row>
    <row r="4027" s="81" customFormat="1" ht="15" customHeight="1">
      <c r="A4027" s="82">
        <v>90234480</v>
      </c>
      <c r="B4027" s="83">
        <v>20</v>
      </c>
      <c r="C4027" s="84" t="s">
        <v>4418</v>
      </c>
      <c r="D4027" s="84" t="s">
        <v>4419</v>
      </c>
      <c r="E4027" s="84" t="s">
        <v>169</v>
      </c>
      <c r="F4027" s="85">
        <v>1</v>
      </c>
      <c r="G4027" s="86" t="s">
        <v>10103</v>
      </c>
      <c r="H4027" s="86" t="s">
        <v>14</v>
      </c>
      <c r="I4027" s="87">
        <f>VLOOKUP(A4027,'[2]AJUSTE DE VALOR AN_11.5_MED_VIG'!$A$6:$I$6297,9,0)</f>
        <v>0.5344592186834034</v>
      </c>
    </row>
    <row r="4028" s="81" customFormat="1" ht="15" customHeight="1">
      <c r="A4028" s="82">
        <v>92428118</v>
      </c>
      <c r="B4028" s="83">
        <v>20</v>
      </c>
      <c r="C4028" s="84" t="s">
        <v>9327</v>
      </c>
      <c r="D4028" s="84" t="s">
        <v>9328</v>
      </c>
      <c r="E4028" s="84" t="s">
        <v>50</v>
      </c>
      <c r="F4028" s="85">
        <v>100</v>
      </c>
      <c r="G4028" s="86" t="s">
        <v>18</v>
      </c>
      <c r="H4028" s="86" t="s">
        <v>19</v>
      </c>
      <c r="I4028" s="87">
        <f>VLOOKUP(A4028,'[2]AJUSTE DE VALOR AN_11.5_MED_VIG'!$A$6:$I$6297,9,0)</f>
        <v>4.4116318582051194e-002</v>
      </c>
    </row>
    <row r="4029" s="81" customFormat="1" ht="15" customHeight="1">
      <c r="A4029" s="82">
        <v>90127285</v>
      </c>
      <c r="B4029" s="83">
        <v>20</v>
      </c>
      <c r="C4029" s="84" t="s">
        <v>8818</v>
      </c>
      <c r="D4029" s="84" t="s">
        <v>8824</v>
      </c>
      <c r="E4029" s="84" t="s">
        <v>21</v>
      </c>
      <c r="F4029" s="85">
        <v>1</v>
      </c>
      <c r="G4029" s="86" t="s">
        <v>10103</v>
      </c>
      <c r="H4029" s="86" t="s">
        <v>14</v>
      </c>
      <c r="I4029" s="87">
        <f>VLOOKUP(A4029,'[2]AJUSTE DE VALOR AN_11.5_MED_VIG'!$A$6:$I$6297,9,0)</f>
        <v>2.0883140516780707</v>
      </c>
    </row>
    <row r="4030" s="81" customFormat="1" ht="15" customHeight="1">
      <c r="A4030" s="82">
        <v>90202546</v>
      </c>
      <c r="B4030" s="83">
        <v>20</v>
      </c>
      <c r="C4030" s="84" t="s">
        <v>4396</v>
      </c>
      <c r="D4030" s="84" t="s">
        <v>4396</v>
      </c>
      <c r="E4030" s="84" t="s">
        <v>334</v>
      </c>
      <c r="F4030" s="85">
        <v>1</v>
      </c>
      <c r="G4030" s="86" t="s">
        <v>64</v>
      </c>
      <c r="H4030" s="86" t="s">
        <v>14</v>
      </c>
      <c r="I4030" s="87">
        <f>VLOOKUP(A4030,'[2]AJUSTE DE VALOR AN_11.5_MED_VIG'!$A$6:$I$6297,9,0)</f>
        <v>1.0372864184136559</v>
      </c>
    </row>
    <row r="4031" s="81" customFormat="1" ht="15" customHeight="1">
      <c r="A4031" s="82">
        <v>92369073</v>
      </c>
      <c r="B4031" s="83">
        <v>20</v>
      </c>
      <c r="C4031" s="84" t="s">
        <v>5697</v>
      </c>
      <c r="D4031" s="84" t="s">
        <v>5698</v>
      </c>
      <c r="E4031" s="84" t="s">
        <v>271</v>
      </c>
      <c r="F4031" s="85">
        <v>1</v>
      </c>
      <c r="G4031" s="86" t="s">
        <v>4349</v>
      </c>
      <c r="H4031" s="86" t="s">
        <v>14</v>
      </c>
      <c r="I4031" s="87">
        <f>VLOOKUP(A4031,'[2]AJUSTE DE VALOR AN_11.5_MED_VIG'!$A$6:$I$6297,9,0)</f>
        <v>2.0729199310059889</v>
      </c>
    </row>
    <row r="4032" s="81" customFormat="1" ht="15" customHeight="1">
      <c r="A4032" s="82">
        <v>90234332</v>
      </c>
      <c r="B4032" s="83">
        <v>20</v>
      </c>
      <c r="C4032" s="84" t="s">
        <v>2147</v>
      </c>
      <c r="D4032" s="84" t="s">
        <v>2149</v>
      </c>
      <c r="E4032" s="84" t="s">
        <v>169</v>
      </c>
      <c r="F4032" s="85">
        <v>1</v>
      </c>
      <c r="G4032" s="86" t="s">
        <v>10103</v>
      </c>
      <c r="H4032" s="86" t="s">
        <v>14</v>
      </c>
      <c r="I4032" s="87">
        <f>VLOOKUP(A4032,'[2]AJUSTE DE VALOR AN_11.5_MED_VIG'!$A$6:$I$6297,9,0)</f>
        <v>0.6871618525929476</v>
      </c>
    </row>
    <row r="4033" s="81" customFormat="1" ht="15" customHeight="1">
      <c r="A4033" s="82">
        <v>92377440</v>
      </c>
      <c r="B4033" s="82">
        <v>20</v>
      </c>
      <c r="C4033" s="99" t="s">
        <v>9817</v>
      </c>
      <c r="D4033" s="84" t="s">
        <v>9818</v>
      </c>
      <c r="E4033" s="84" t="s">
        <v>360</v>
      </c>
      <c r="F4033" s="85">
        <v>1</v>
      </c>
      <c r="G4033" s="85" t="s">
        <v>10103</v>
      </c>
      <c r="H4033" s="86" t="s">
        <v>14</v>
      </c>
      <c r="I4033" s="87">
        <f>VLOOKUP(A4033,'[2]AJUSTE DE VALOR AN_11.5_MED_VIG'!$A$6:$I$6297,9,0)</f>
        <v>2.0601543142104934</v>
      </c>
    </row>
    <row r="4034" s="81" customFormat="1" ht="15" customHeight="1">
      <c r="A4034" s="82">
        <v>92467482</v>
      </c>
      <c r="B4034" s="83">
        <v>20</v>
      </c>
      <c r="C4034" s="84" t="s">
        <v>2777</v>
      </c>
      <c r="D4034" s="84" t="s">
        <v>2777</v>
      </c>
      <c r="E4034" s="84" t="s">
        <v>17</v>
      </c>
      <c r="F4034" s="85">
        <v>1</v>
      </c>
      <c r="G4034" s="86" t="s">
        <v>10103</v>
      </c>
      <c r="H4034" s="86" t="s">
        <v>14</v>
      </c>
      <c r="I4034" s="87">
        <f>VLOOKUP(A4034,'[2]AJUSTE DE VALOR AN_11.5_MED_VIG'!$A$6:$I$6297,9,0)</f>
        <v>0.27383289919224513</v>
      </c>
    </row>
    <row r="4035" s="81" customFormat="1" ht="15" customHeight="1">
      <c r="A4035" s="82">
        <v>92379095</v>
      </c>
      <c r="B4035" s="83">
        <v>20</v>
      </c>
      <c r="C4035" s="84" t="s">
        <v>4371</v>
      </c>
      <c r="D4035" s="84" t="s">
        <v>4372</v>
      </c>
      <c r="E4035" s="84" t="s">
        <v>24</v>
      </c>
      <c r="F4035" s="85">
        <v>1</v>
      </c>
      <c r="G4035" s="86" t="s">
        <v>10103</v>
      </c>
      <c r="H4035" s="86" t="s">
        <v>14</v>
      </c>
      <c r="I4035" s="87">
        <f>VLOOKUP(A4035,'[2]AJUSTE DE VALOR AN_11.5_MED_VIG'!$A$6:$I$6297,9,0)</f>
        <v>0.80303494415501953</v>
      </c>
    </row>
    <row r="4036" s="81" customFormat="1" ht="15" customHeight="1">
      <c r="A4036" s="82">
        <v>92423116</v>
      </c>
      <c r="B4036" s="83">
        <v>20</v>
      </c>
      <c r="C4036" s="84" t="s">
        <v>1247</v>
      </c>
      <c r="D4036" s="84" t="s">
        <v>1248</v>
      </c>
      <c r="E4036" s="84" t="s">
        <v>235</v>
      </c>
      <c r="F4036" s="85">
        <v>1</v>
      </c>
      <c r="G4036" s="86" t="s">
        <v>10036</v>
      </c>
      <c r="H4036" s="86" t="s">
        <v>14</v>
      </c>
      <c r="I4036" s="87">
        <f>VLOOKUP(A4036,'[2]AJUSTE DE VALOR AN_11.5_MED_VIG'!$A$6:$I$6297,9,0)</f>
        <v>0.6617447787307682</v>
      </c>
    </row>
    <row r="4037" s="81" customFormat="1" ht="15" customHeight="1">
      <c r="A4037" s="82">
        <v>92392660</v>
      </c>
      <c r="B4037" s="83">
        <v>20</v>
      </c>
      <c r="C4037" s="84" t="s">
        <v>1599</v>
      </c>
      <c r="D4037" s="84" t="s">
        <v>1599</v>
      </c>
      <c r="E4037" s="84" t="s">
        <v>134</v>
      </c>
      <c r="F4037" s="85">
        <v>1</v>
      </c>
      <c r="G4037" s="86" t="s">
        <v>10103</v>
      </c>
      <c r="H4037" s="86" t="s">
        <v>14</v>
      </c>
      <c r="I4037" s="87">
        <f>VLOOKUP(A4037,'[2]AJUSTE DE VALOR AN_11.5_MED_VIG'!$A$6:$I$6297,9,0)</f>
        <v>0.33051358014094012</v>
      </c>
    </row>
    <row r="4038" s="81" customFormat="1" ht="15" customHeight="1">
      <c r="A4038" s="82">
        <v>90300459</v>
      </c>
      <c r="B4038" s="83">
        <v>20</v>
      </c>
      <c r="C4038" s="84" t="s">
        <v>8139</v>
      </c>
      <c r="D4038" s="84" t="s">
        <v>8161</v>
      </c>
      <c r="E4038" s="84" t="s">
        <v>8160</v>
      </c>
      <c r="F4038" s="85">
        <v>1</v>
      </c>
      <c r="G4038" s="86" t="s">
        <v>10103</v>
      </c>
      <c r="H4038" s="86" t="s">
        <v>14</v>
      </c>
      <c r="I4038" s="87">
        <f>VLOOKUP(A4038,'[2]AJUSTE DE VALOR AN_11.5_MED_VIG'!$A$6:$I$6297,9,0)</f>
        <v>0.78581897745005447</v>
      </c>
    </row>
    <row r="4039" s="81" customFormat="1" ht="15" customHeight="1">
      <c r="A4039" s="82">
        <v>92416578</v>
      </c>
      <c r="B4039" s="83">
        <v>20</v>
      </c>
      <c r="C4039" s="84" t="s">
        <v>7786</v>
      </c>
      <c r="D4039" s="84" t="s">
        <v>7787</v>
      </c>
      <c r="E4039" s="84" t="s">
        <v>90</v>
      </c>
      <c r="F4039" s="85">
        <v>1</v>
      </c>
      <c r="G4039" s="86" t="s">
        <v>10103</v>
      </c>
      <c r="H4039" s="86" t="s">
        <v>14</v>
      </c>
      <c r="I4039" s="87">
        <f>VLOOKUP(A4039,'[2]AJUSTE DE VALOR AN_11.5_MED_VIG'!$A$6:$I$6297,9,0)</f>
        <v>1.3064517897961465</v>
      </c>
    </row>
    <row r="4040" s="81" customFormat="1" ht="15" customHeight="1">
      <c r="A4040" s="82">
        <v>90286316</v>
      </c>
      <c r="B4040" s="83">
        <v>20</v>
      </c>
      <c r="C4040" s="84" t="s">
        <v>5399</v>
      </c>
      <c r="D4040" s="84" t="s">
        <v>5399</v>
      </c>
      <c r="E4040" s="84" t="s">
        <v>792</v>
      </c>
      <c r="F4040" s="85">
        <v>1</v>
      </c>
      <c r="G4040" s="86" t="s">
        <v>64</v>
      </c>
      <c r="H4040" s="86" t="s">
        <v>14</v>
      </c>
      <c r="I4040" s="87">
        <f>VLOOKUP(A4040,'[2]AJUSTE DE VALOR AN_11.5_MED_VIG'!$A$6:$I$6297,9,0)</f>
        <v>1.958710000298308</v>
      </c>
    </row>
    <row r="4041" s="81" customFormat="1" ht="15" customHeight="1">
      <c r="A4041" s="82">
        <v>90125711</v>
      </c>
      <c r="B4041" s="83">
        <v>20</v>
      </c>
      <c r="C4041" s="84" t="s">
        <v>3836</v>
      </c>
      <c r="D4041" s="84" t="s">
        <v>3838</v>
      </c>
      <c r="E4041" s="84" t="s">
        <v>50</v>
      </c>
      <c r="F4041" s="85">
        <v>1</v>
      </c>
      <c r="G4041" s="86" t="s">
        <v>158</v>
      </c>
      <c r="H4041" s="86" t="s">
        <v>14</v>
      </c>
      <c r="I4041" s="87">
        <f>VLOOKUP(A4041,'[2]AJUSTE DE VALOR AN_11.5_MED_VIG'!$A$6:$I$6297,9,0)</f>
        <v>1.3033833177884118</v>
      </c>
    </row>
    <row r="4042" s="81" customFormat="1" ht="15" customHeight="1">
      <c r="A4042" s="82">
        <v>90203267</v>
      </c>
      <c r="B4042" s="83">
        <v>20</v>
      </c>
      <c r="C4042" s="84" t="s">
        <v>1176</v>
      </c>
      <c r="D4042" s="84" t="s">
        <v>1177</v>
      </c>
      <c r="E4042" s="84" t="s">
        <v>414</v>
      </c>
      <c r="F4042" s="85">
        <v>1</v>
      </c>
      <c r="G4042" s="86" t="s">
        <v>10103</v>
      </c>
      <c r="H4042" s="86" t="s">
        <v>14</v>
      </c>
      <c r="I4042" s="87">
        <f>VLOOKUP(A4042,'[2]AJUSTE DE VALOR AN_11.5_MED_VIG'!$A$6:$I$6297,9,0)</f>
        <v>0.7812052696127112</v>
      </c>
    </row>
    <row r="4043" s="81" customFormat="1" ht="15" customHeight="1">
      <c r="A4043" s="82">
        <v>92381235</v>
      </c>
      <c r="B4043" s="83">
        <v>20</v>
      </c>
      <c r="C4043" s="84" t="s">
        <v>4383</v>
      </c>
      <c r="D4043" s="84" t="s">
        <v>4383</v>
      </c>
      <c r="E4043" s="84" t="s">
        <v>24</v>
      </c>
      <c r="F4043" s="85">
        <v>1</v>
      </c>
      <c r="G4043" s="86" t="s">
        <v>64</v>
      </c>
      <c r="H4043" s="86" t="s">
        <v>14</v>
      </c>
      <c r="I4043" s="87">
        <f>VLOOKUP(A4043,'[2]AJUSTE DE VALOR AN_11.5_MED_VIG'!$A$6:$I$6297,9,0)</f>
        <v>1.2949726764191933</v>
      </c>
    </row>
    <row r="4044" s="81" customFormat="1" ht="15" customHeight="1">
      <c r="A4044" s="82">
        <v>90209397</v>
      </c>
      <c r="B4044" s="83">
        <v>20</v>
      </c>
      <c r="C4044" s="84" t="s">
        <v>1642</v>
      </c>
      <c r="D4044" s="84" t="s">
        <v>1642</v>
      </c>
      <c r="E4044" s="84" t="s">
        <v>31</v>
      </c>
      <c r="F4044" s="85">
        <v>100</v>
      </c>
      <c r="G4044" s="86" t="s">
        <v>18</v>
      </c>
      <c r="H4044" s="86" t="s">
        <v>19</v>
      </c>
      <c r="I4044" s="87">
        <f>VLOOKUP(A4044,'[2]AJUSTE DE VALOR AN_11.5_MED_VIG'!$A$6:$I$6297,9,0)</f>
        <v>0.19423946167011077</v>
      </c>
    </row>
    <row r="4045" s="81" customFormat="1" ht="15" customHeight="1">
      <c r="A4045" s="82">
        <v>91058015</v>
      </c>
      <c r="B4045" s="83">
        <v>20</v>
      </c>
      <c r="C4045" s="84" t="s">
        <v>325</v>
      </c>
      <c r="D4045" s="84" t="s">
        <v>326</v>
      </c>
      <c r="E4045" s="84" t="s">
        <v>327</v>
      </c>
      <c r="F4045" s="85">
        <v>1</v>
      </c>
      <c r="G4045" s="86" t="s">
        <v>10103</v>
      </c>
      <c r="H4045" s="86" t="s">
        <v>14</v>
      </c>
      <c r="I4045" s="87">
        <f>VLOOKUP(A4045,'[2]AJUSTE DE VALOR AN_11.5_MED_VIG'!$A$6:$I$6297,9,0)</f>
        <v>1.9345822667092081</v>
      </c>
    </row>
    <row r="4046" s="81" customFormat="1" ht="15" customHeight="1">
      <c r="A4046" s="82">
        <v>90242530</v>
      </c>
      <c r="B4046" s="83">
        <v>20</v>
      </c>
      <c r="C4046" s="84" t="s">
        <v>7453</v>
      </c>
      <c r="D4046" s="84" t="s">
        <v>7457</v>
      </c>
      <c r="E4046" s="84" t="s">
        <v>298</v>
      </c>
      <c r="F4046" s="85">
        <v>1</v>
      </c>
      <c r="G4046" s="86" t="s">
        <v>10103</v>
      </c>
      <c r="H4046" s="86" t="s">
        <v>14</v>
      </c>
      <c r="I4046" s="87">
        <f>VLOOKUP(A4046,'[2]AJUSTE DE VALOR AN_11.5_MED_VIG'!$A$6:$I$6297,9,0)</f>
        <v>0.47835929756616297</v>
      </c>
    </row>
    <row r="4047" s="81" customFormat="1" ht="15" customHeight="1">
      <c r="A4047" s="82">
        <v>92469256</v>
      </c>
      <c r="B4047" s="83">
        <v>20</v>
      </c>
      <c r="C4047" s="84" t="s">
        <v>4642</v>
      </c>
      <c r="D4047" s="84" t="s">
        <v>4642</v>
      </c>
      <c r="E4047" s="84" t="s">
        <v>39</v>
      </c>
      <c r="F4047" s="85">
        <v>400</v>
      </c>
      <c r="G4047" s="86" t="s">
        <v>10116</v>
      </c>
      <c r="H4047" s="86" t="s">
        <v>19</v>
      </c>
      <c r="I4047" s="87">
        <f>VLOOKUP(A4047,'[2]AJUSTE DE VALOR AN_11.5_MED_VIG'!$A$6:$I$6297,9,0)</f>
        <v>1.47054395273504e-002</v>
      </c>
    </row>
    <row r="4048" s="81" customFormat="1" ht="15" customHeight="1">
      <c r="A4048" s="82">
        <v>90235789</v>
      </c>
      <c r="B4048" s="83">
        <v>20</v>
      </c>
      <c r="C4048" s="84" t="s">
        <v>2147</v>
      </c>
      <c r="D4048" s="84" t="s">
        <v>2151</v>
      </c>
      <c r="E4048" s="84" t="s">
        <v>590</v>
      </c>
      <c r="F4048" s="85">
        <v>1</v>
      </c>
      <c r="G4048" s="86" t="s">
        <v>436</v>
      </c>
      <c r="H4048" s="86" t="s">
        <v>14</v>
      </c>
      <c r="I4048" s="87">
        <f>VLOOKUP(A4048,'[2]AJUSTE DE VALOR AN_11.5_MED_VIG'!$A$6:$I$6297,9,0)</f>
        <v>0.47737833492264092</v>
      </c>
    </row>
    <row r="4049" s="81" customFormat="1" ht="15" customHeight="1">
      <c r="A4049" s="82">
        <v>90237145</v>
      </c>
      <c r="B4049" s="83">
        <v>20</v>
      </c>
      <c r="C4049" s="84" t="s">
        <v>8139</v>
      </c>
      <c r="D4049" s="84" t="s">
        <v>8146</v>
      </c>
      <c r="E4049" s="84" t="s">
        <v>29</v>
      </c>
      <c r="F4049" s="85">
        <v>1</v>
      </c>
      <c r="G4049" s="86" t="s">
        <v>10103</v>
      </c>
      <c r="H4049" s="86" t="s">
        <v>14</v>
      </c>
      <c r="I4049" s="87">
        <f>VLOOKUP(A4049,'[2]AJUSTE DE VALOR AN_11.5_MED_VIG'!$A$6:$I$6297,9,0)</f>
        <v>0.37413378359090343</v>
      </c>
    </row>
    <row r="4050" s="81" customFormat="1" ht="15" customHeight="1">
      <c r="A4050" s="82">
        <v>90220013</v>
      </c>
      <c r="B4050" s="83">
        <v>20</v>
      </c>
      <c r="C4050" s="84" t="s">
        <v>4837</v>
      </c>
      <c r="D4050" s="84" t="s">
        <v>4838</v>
      </c>
      <c r="E4050" s="84" t="s">
        <v>4839</v>
      </c>
      <c r="F4050" s="85">
        <v>200</v>
      </c>
      <c r="G4050" s="86" t="s">
        <v>10116</v>
      </c>
      <c r="H4050" s="86" t="s">
        <v>19</v>
      </c>
      <c r="I4050" s="87">
        <f>VLOOKUP(A4050,'[2]AJUSTE DE VALOR AN_11.5_MED_VIG'!$A$6:$I$6297,9,0)</f>
        <v>4.6757084130976789e-002</v>
      </c>
    </row>
    <row r="4051" s="81" customFormat="1" ht="15" customHeight="1">
      <c r="A4051" s="82">
        <v>90358015</v>
      </c>
      <c r="B4051" s="83">
        <v>20</v>
      </c>
      <c r="C4051" s="84" t="s">
        <v>7444</v>
      </c>
      <c r="D4051" s="84" t="s">
        <v>7447</v>
      </c>
      <c r="E4051" s="84" t="s">
        <v>21</v>
      </c>
      <c r="F4051" s="85">
        <v>1</v>
      </c>
      <c r="G4051" s="86" t="s">
        <v>436</v>
      </c>
      <c r="H4051" s="86" t="s">
        <v>14</v>
      </c>
      <c r="I4051" s="87">
        <f>VLOOKUP(A4051,'[2]AJUSTE DE VALOR AN_11.5_MED_VIG'!$A$6:$I$6297,9,0)</f>
        <v>0.53393392162275477</v>
      </c>
    </row>
    <row r="4052" s="81" customFormat="1" ht="15" customHeight="1">
      <c r="A4052" s="82">
        <v>90188527</v>
      </c>
      <c r="B4052" s="83">
        <v>20</v>
      </c>
      <c r="C4052" s="84" t="s">
        <v>4337</v>
      </c>
      <c r="D4052" s="84" t="s">
        <v>4338</v>
      </c>
      <c r="E4052" s="84" t="s">
        <v>146</v>
      </c>
      <c r="F4052" s="85">
        <v>400</v>
      </c>
      <c r="G4052" s="86" t="s">
        <v>10116</v>
      </c>
      <c r="H4052" s="86" t="s">
        <v>19</v>
      </c>
      <c r="I4052" s="87">
        <f>VLOOKUP(A4052,'[2]AJUSTE DE VALOR AN_11.5_MED_VIG'!$A$6:$I$6297,9,0)</f>
        <v>3.2367807649069283e-002</v>
      </c>
    </row>
    <row r="4053" s="81" customFormat="1" ht="15" customHeight="1">
      <c r="A4053" s="82">
        <v>92421318</v>
      </c>
      <c r="B4053" s="83">
        <v>20</v>
      </c>
      <c r="C4053" s="84" t="s">
        <v>7571</v>
      </c>
      <c r="D4053" s="84" t="s">
        <v>7572</v>
      </c>
      <c r="E4053" s="84" t="s">
        <v>146</v>
      </c>
      <c r="F4053" s="85">
        <v>300</v>
      </c>
      <c r="G4053" s="86" t="s">
        <v>10116</v>
      </c>
      <c r="H4053" s="86" t="s">
        <v>19</v>
      </c>
      <c r="I4053" s="87">
        <f>VLOOKUP(A4053,'[2]AJUSTE DE VALOR AN_11.5_MED_VIG'!$A$6:$I$6297,9,0)</f>
        <v>1.5694796315123209e-002</v>
      </c>
    </row>
    <row r="4054" s="81" customFormat="1" ht="15" customHeight="1">
      <c r="A4054" s="85">
        <v>90173317</v>
      </c>
      <c r="B4054" s="83">
        <v>20</v>
      </c>
      <c r="C4054" s="84" t="s">
        <v>9745</v>
      </c>
      <c r="D4054" s="84" t="s">
        <v>9746</v>
      </c>
      <c r="E4054" s="84" t="s">
        <v>244</v>
      </c>
      <c r="F4054" s="85">
        <v>1</v>
      </c>
      <c r="G4054" s="86" t="s">
        <v>10103</v>
      </c>
      <c r="H4054" s="86" t="s">
        <v>14</v>
      </c>
      <c r="I4054" s="87">
        <f>VLOOKUP(A4054,'[2]AJUSTE DE VALOR AN_11.5_MED_VIG'!$A$6:$I$6297,9,0)</f>
        <v>0.61245361597904213</v>
      </c>
    </row>
    <row r="4055" s="81" customFormat="1" ht="15" customHeight="1">
      <c r="A4055" s="82">
        <v>92440371</v>
      </c>
      <c r="B4055" s="83">
        <v>20</v>
      </c>
      <c r="C4055" s="84" t="s">
        <v>5710</v>
      </c>
      <c r="D4055" s="84" t="s">
        <v>5713</v>
      </c>
      <c r="E4055" s="84" t="s">
        <v>566</v>
      </c>
      <c r="F4055" s="85">
        <v>1</v>
      </c>
      <c r="G4055" s="86" t="s">
        <v>10036</v>
      </c>
      <c r="H4055" s="86" t="s">
        <v>14</v>
      </c>
      <c r="I4055" s="87">
        <f>VLOOKUP(A4055,'[2]AJUSTE DE VALOR AN_11.5_MED_VIG'!$A$6:$I$6297,9,0)</f>
        <v>3.6573275692650546</v>
      </c>
    </row>
    <row r="4056" s="81" customFormat="1" ht="15" customHeight="1">
      <c r="A4056" s="82">
        <v>90290127</v>
      </c>
      <c r="B4056" s="83">
        <v>20</v>
      </c>
      <c r="C4056" s="84" t="s">
        <v>6163</v>
      </c>
      <c r="D4056" s="84" t="s">
        <v>6166</v>
      </c>
      <c r="E4056" s="84" t="s">
        <v>134</v>
      </c>
      <c r="F4056" s="85">
        <v>1</v>
      </c>
      <c r="G4056" s="86" t="s">
        <v>10103</v>
      </c>
      <c r="H4056" s="86" t="s">
        <v>14</v>
      </c>
      <c r="I4056" s="87">
        <f>VLOOKUP(A4056,'[2]AJUSTE DE VALOR AN_11.5_MED_VIG'!$A$6:$I$6297,9,0)</f>
        <v>1.8234745013914495</v>
      </c>
    </row>
    <row r="4057" s="81" customFormat="1" ht="15" customHeight="1">
      <c r="A4057" s="82">
        <v>92392342</v>
      </c>
      <c r="B4057" s="83">
        <v>20</v>
      </c>
      <c r="C4057" s="84" t="s">
        <v>1574</v>
      </c>
      <c r="D4057" s="84" t="s">
        <v>1579</v>
      </c>
      <c r="E4057" s="84" t="s">
        <v>894</v>
      </c>
      <c r="F4057" s="85">
        <v>1</v>
      </c>
      <c r="G4057" s="86" t="s">
        <v>10103</v>
      </c>
      <c r="H4057" s="86" t="s">
        <v>14</v>
      </c>
      <c r="I4057" s="87">
        <f>VLOOKUP(A4057,'[2]AJUSTE DE VALOR AN_11.5_MED_VIG'!$A$6:$I$6297,9,0)</f>
        <v>0.3280427900302586</v>
      </c>
    </row>
    <row r="4058" s="81" customFormat="1" ht="15" customHeight="1">
      <c r="A4058" s="82">
        <v>90196260</v>
      </c>
      <c r="B4058" s="83">
        <v>20</v>
      </c>
      <c r="C4058" s="84" t="s">
        <v>4693</v>
      </c>
      <c r="D4058" s="84" t="s">
        <v>4694</v>
      </c>
      <c r="E4058" s="84" t="s">
        <v>720</v>
      </c>
      <c r="F4058" s="85">
        <v>200</v>
      </c>
      <c r="G4058" s="86" t="s">
        <v>10116</v>
      </c>
      <c r="H4058" s="86" t="s">
        <v>19</v>
      </c>
      <c r="I4058" s="87">
        <f>VLOOKUP(A4058,'[2]AJUSTE DE VALOR AN_11.5_MED_VIG'!$A$6:$I$6297,9,0)</f>
        <v>3.9214505406267725e-002</v>
      </c>
    </row>
    <row r="4059" s="81" customFormat="1" ht="15" customHeight="1">
      <c r="A4059" s="82">
        <v>90144368</v>
      </c>
      <c r="B4059" s="83">
        <v>20</v>
      </c>
      <c r="C4059" s="84" t="s">
        <v>3002</v>
      </c>
      <c r="D4059" s="84" t="s">
        <v>3002</v>
      </c>
      <c r="E4059" s="84" t="s">
        <v>17</v>
      </c>
      <c r="F4059" s="85">
        <v>3.5</v>
      </c>
      <c r="G4059" s="86" t="s">
        <v>10077</v>
      </c>
      <c r="H4059" s="86" t="s">
        <v>19</v>
      </c>
      <c r="I4059" s="87">
        <f>VLOOKUP(A4059,'[2]AJUSTE DE VALOR AN_11.5_MED_VIG'!$A$6:$I$6297,9,0)</f>
        <v>3.5394182483778045</v>
      </c>
    </row>
    <row r="4060" s="81" customFormat="1" ht="15" customHeight="1">
      <c r="A4060" s="82">
        <v>90260104</v>
      </c>
      <c r="B4060" s="83">
        <v>20</v>
      </c>
      <c r="C4060" s="84" t="s">
        <v>889</v>
      </c>
      <c r="D4060" s="84" t="s">
        <v>890</v>
      </c>
      <c r="E4060" s="84" t="s">
        <v>131</v>
      </c>
      <c r="F4060" s="85">
        <v>1</v>
      </c>
      <c r="G4060" s="86" t="s">
        <v>436</v>
      </c>
      <c r="H4060" s="86" t="s">
        <v>14</v>
      </c>
      <c r="I4060" s="87">
        <f>VLOOKUP(A4060,'[2]AJUSTE DE VALOR AN_11.5_MED_VIG'!$A$6:$I$6297,9,0)</f>
        <v>1.7549305890558884</v>
      </c>
    </row>
    <row r="4061" s="81" customFormat="1" ht="15" customHeight="1">
      <c r="A4061" s="82">
        <v>92415083</v>
      </c>
      <c r="B4061" s="83">
        <v>20</v>
      </c>
      <c r="C4061" s="84" t="s">
        <v>7490</v>
      </c>
      <c r="D4061" s="84" t="s">
        <v>7490</v>
      </c>
      <c r="E4061" s="84" t="s">
        <v>24</v>
      </c>
      <c r="F4061" s="85">
        <v>300</v>
      </c>
      <c r="G4061" s="86" t="s">
        <v>10116</v>
      </c>
      <c r="H4061" s="86" t="s">
        <v>19</v>
      </c>
      <c r="I4061" s="87">
        <f>VLOOKUP(A4061,'[2]AJUSTE DE VALOR AN_11.5_MED_VIG'!$A$6:$I$6297,9,0)</f>
        <v>4.8565443062280729e-002</v>
      </c>
    </row>
    <row r="4062" s="81" customFormat="1" ht="15" customHeight="1">
      <c r="A4062" s="82">
        <v>90268342</v>
      </c>
      <c r="B4062" s="83">
        <v>20</v>
      </c>
      <c r="C4062" s="84" t="s">
        <v>6603</v>
      </c>
      <c r="D4062" s="84" t="s">
        <v>6614</v>
      </c>
      <c r="E4062" s="84" t="s">
        <v>134</v>
      </c>
      <c r="F4062" s="85">
        <v>1</v>
      </c>
      <c r="G4062" s="86" t="s">
        <v>10103</v>
      </c>
      <c r="H4062" s="86" t="s">
        <v>14</v>
      </c>
      <c r="I4062" s="87">
        <f>VLOOKUP(A4062,'[2]AJUSTE DE VALOR AN_11.5_MED_VIG'!$A$6:$I$6297,9,0)</f>
        <v>1.1622458618559148</v>
      </c>
    </row>
    <row r="4063" s="81" customFormat="1" ht="15" customHeight="1">
      <c r="A4063" s="82">
        <v>90153588</v>
      </c>
      <c r="B4063" s="83">
        <v>20</v>
      </c>
      <c r="C4063" s="84" t="s">
        <v>2283</v>
      </c>
      <c r="D4063" s="84" t="s">
        <v>2283</v>
      </c>
      <c r="E4063" s="84" t="s">
        <v>39</v>
      </c>
      <c r="F4063" s="85">
        <v>1</v>
      </c>
      <c r="G4063" s="86" t="s">
        <v>64</v>
      </c>
      <c r="H4063" s="86" t="s">
        <v>14</v>
      </c>
      <c r="I4063" s="87">
        <f>VLOOKUP(A4063,'[2]AJUSTE DE VALOR AN_11.5_MED_VIG'!$A$6:$I$6297,9,0)</f>
        <v>3.4704837284546941</v>
      </c>
    </row>
    <row r="4064" s="81" customFormat="1" ht="15" customHeight="1">
      <c r="A4064" s="82">
        <v>90252101</v>
      </c>
      <c r="B4064" s="83">
        <v>20</v>
      </c>
      <c r="C4064" s="84" t="s">
        <v>4571</v>
      </c>
      <c r="D4064" s="84" t="s">
        <v>4572</v>
      </c>
      <c r="E4064" s="84" t="s">
        <v>414</v>
      </c>
      <c r="F4064" s="85">
        <v>1</v>
      </c>
      <c r="G4064" s="86" t="s">
        <v>10103</v>
      </c>
      <c r="H4064" s="86" t="s">
        <v>14</v>
      </c>
      <c r="I4064" s="87">
        <f>VLOOKUP(A4064,'[2]AJUSTE DE VALOR AN_11.5_MED_VIG'!$A$6:$I$6297,9,0)</f>
        <v>1.7320472513135481</v>
      </c>
    </row>
    <row r="4065" s="81" customFormat="1" ht="15" customHeight="1">
      <c r="A4065" s="82">
        <v>90472020</v>
      </c>
      <c r="B4065" s="83">
        <v>20</v>
      </c>
      <c r="C4065" s="84" t="s">
        <v>9494</v>
      </c>
      <c r="D4065" s="84" t="s">
        <v>9495</v>
      </c>
      <c r="E4065" s="84" t="s">
        <v>146</v>
      </c>
      <c r="F4065" s="85">
        <v>1</v>
      </c>
      <c r="G4065" s="86" t="s">
        <v>436</v>
      </c>
      <c r="H4065" s="86" t="s">
        <v>14</v>
      </c>
      <c r="I4065" s="87">
        <f>VLOOKUP(A4065,'[2]AJUSTE DE VALOR AN_11.5_MED_VIG'!$A$6:$I$6297,9,0)</f>
        <v>0.86371663791916187</v>
      </c>
    </row>
    <row r="4066" s="81" customFormat="1" ht="15" customHeight="1">
      <c r="A4066" s="82">
        <v>91427037</v>
      </c>
      <c r="B4066" s="83">
        <v>20</v>
      </c>
      <c r="C4066" s="84" t="s">
        <v>6763</v>
      </c>
      <c r="D4066" s="84" t="s">
        <v>6765</v>
      </c>
      <c r="E4066" s="84" t="s">
        <v>21</v>
      </c>
      <c r="F4066" s="85">
        <v>1</v>
      </c>
      <c r="G4066" s="86" t="s">
        <v>10103</v>
      </c>
      <c r="H4066" s="86" t="s">
        <v>14</v>
      </c>
      <c r="I4066" s="87">
        <f>VLOOKUP(A4066,'[2]AJUSTE DE VALOR AN_11.5_MED_VIG'!$A$6:$I$6297,9,0)</f>
        <v>0.86234523855013423</v>
      </c>
    </row>
    <row r="4067" s="81" customFormat="1" ht="15" customHeight="1">
      <c r="A4067" s="82">
        <v>90277783</v>
      </c>
      <c r="B4067" s="83">
        <v>20</v>
      </c>
      <c r="C4067" s="84" t="s">
        <v>6846</v>
      </c>
      <c r="D4067" s="84" t="s">
        <v>6846</v>
      </c>
      <c r="E4067" s="84" t="s">
        <v>244</v>
      </c>
      <c r="F4067" s="85">
        <v>100</v>
      </c>
      <c r="G4067" s="86" t="s">
        <v>18</v>
      </c>
      <c r="H4067" s="86" t="s">
        <v>19</v>
      </c>
      <c r="I4067" s="87">
        <f>VLOOKUP(A4067,'[2]AJUSTE DE VALOR AN_11.5_MED_VIG'!$A$6:$I$6297,9,0)</f>
        <v>9.5473481624362602e-002</v>
      </c>
    </row>
    <row r="4068" s="81" customFormat="1" ht="15" customHeight="1">
      <c r="A4068" s="82">
        <v>90298276</v>
      </c>
      <c r="B4068" s="83">
        <v>20</v>
      </c>
      <c r="C4068" s="84" t="s">
        <v>7320</v>
      </c>
      <c r="D4068" s="84" t="s">
        <v>7324</v>
      </c>
      <c r="E4068" s="84" t="s">
        <v>131</v>
      </c>
      <c r="F4068" s="85">
        <v>1</v>
      </c>
      <c r="G4068" s="86" t="s">
        <v>10103</v>
      </c>
      <c r="H4068" s="86" t="s">
        <v>14</v>
      </c>
      <c r="I4068" s="87">
        <f>VLOOKUP(A4068,'[2]AJUSTE DE VALOR AN_11.5_MED_VIG'!$A$6:$I$6297,9,0)</f>
        <v>3.0930214749406635</v>
      </c>
    </row>
    <row r="4069" s="81" customFormat="1" ht="15" customHeight="1">
      <c r="A4069" s="82">
        <v>92433480</v>
      </c>
      <c r="B4069" s="83">
        <v>20</v>
      </c>
      <c r="C4069" s="84" t="s">
        <v>5941</v>
      </c>
      <c r="D4069" s="84" t="s">
        <v>5942</v>
      </c>
      <c r="E4069" s="84" t="s">
        <v>50</v>
      </c>
      <c r="F4069" s="85">
        <v>400</v>
      </c>
      <c r="G4069" s="86" t="s">
        <v>10116</v>
      </c>
      <c r="H4069" s="86" t="s">
        <v>19</v>
      </c>
      <c r="I4069" s="87">
        <f>VLOOKUP(A4069,'[2]AJUSTE DE VALOR AN_11.5_MED_VIG'!$A$6:$I$6297,9,0)</f>
        <v>1.569681747301447e-002</v>
      </c>
    </row>
    <row r="4070" s="81" customFormat="1" ht="15" customHeight="1">
      <c r="A4070" s="82">
        <v>92423990</v>
      </c>
      <c r="B4070" s="83">
        <v>20</v>
      </c>
      <c r="C4070" s="84" t="s">
        <v>3735</v>
      </c>
      <c r="D4070" s="84" t="s">
        <v>3738</v>
      </c>
      <c r="E4070" s="84" t="s">
        <v>157</v>
      </c>
      <c r="F4070" s="85">
        <v>1</v>
      </c>
      <c r="G4070" s="86" t="s">
        <v>10103</v>
      </c>
      <c r="H4070" s="86" t="s">
        <v>14</v>
      </c>
      <c r="I4070" s="87">
        <f>VLOOKUP(A4070,'[2]AJUSTE DE VALOR AN_11.5_MED_VIG'!$A$6:$I$6297,9,0)</f>
        <v>1.6960253980958091</v>
      </c>
    </row>
    <row r="4071" s="81" customFormat="1" ht="15" customHeight="1">
      <c r="A4071" s="82">
        <v>91351014</v>
      </c>
      <c r="B4071" s="83">
        <v>20</v>
      </c>
      <c r="C4071" s="84" t="s">
        <v>4457</v>
      </c>
      <c r="D4071" s="84" t="s">
        <v>4458</v>
      </c>
      <c r="E4071" s="84" t="s">
        <v>43</v>
      </c>
      <c r="F4071" s="85">
        <v>1</v>
      </c>
      <c r="G4071" s="86" t="s">
        <v>10103</v>
      </c>
      <c r="H4071" s="86" t="s">
        <v>14</v>
      </c>
      <c r="I4071" s="87">
        <f>VLOOKUP(A4071,'[2]AJUSTE DE VALOR AN_11.5_MED_VIG'!$A$6:$I$6297,9,0)</f>
        <v>1.1296402779179813</v>
      </c>
    </row>
    <row r="4072" s="81" customFormat="1" ht="15" customHeight="1">
      <c r="A4072" s="82">
        <v>90271220</v>
      </c>
      <c r="B4072" s="83">
        <v>20</v>
      </c>
      <c r="C4072" s="84" t="s">
        <v>3273</v>
      </c>
      <c r="D4072" s="84" t="s">
        <v>3275</v>
      </c>
      <c r="E4072" s="84" t="s">
        <v>590</v>
      </c>
      <c r="F4072" s="85">
        <v>1</v>
      </c>
      <c r="G4072" s="86" t="s">
        <v>10103</v>
      </c>
      <c r="H4072" s="86" t="s">
        <v>14</v>
      </c>
      <c r="I4072" s="87">
        <f>VLOOKUP(A4072,'[2]AJUSTE DE VALOR AN_11.5_MED_VIG'!$A$6:$I$6297,9,0)</f>
        <v>1.6834186072652688</v>
      </c>
    </row>
    <row r="4073" s="81" customFormat="1" ht="15" customHeight="1">
      <c r="A4073" s="82">
        <v>90153170</v>
      </c>
      <c r="B4073" s="83">
        <v>20</v>
      </c>
      <c r="C4073" s="84" t="s">
        <v>3585</v>
      </c>
      <c r="D4073" s="84" t="s">
        <v>3585</v>
      </c>
      <c r="E4073" s="84" t="s">
        <v>39</v>
      </c>
      <c r="F4073" s="85">
        <v>1</v>
      </c>
      <c r="G4073" s="86" t="s">
        <v>436</v>
      </c>
      <c r="H4073" s="86" t="s">
        <v>14</v>
      </c>
      <c r="I4073" s="87">
        <f>VLOOKUP(A4073,'[2]AJUSTE DE VALOR AN_11.5_MED_VIG'!$A$6:$I$6297,9,0)</f>
        <v>1.1204225807051658</v>
      </c>
    </row>
    <row r="4074" s="81" customFormat="1" ht="15" customHeight="1">
      <c r="A4074" s="82">
        <v>90177878</v>
      </c>
      <c r="B4074" s="83">
        <v>20</v>
      </c>
      <c r="C4074" s="84" t="s">
        <v>3660</v>
      </c>
      <c r="D4074" s="84" t="s">
        <v>3661</v>
      </c>
      <c r="E4074" s="84" t="s">
        <v>915</v>
      </c>
      <c r="F4074" s="85">
        <v>1</v>
      </c>
      <c r="G4074" s="86" t="s">
        <v>64</v>
      </c>
      <c r="H4074" s="86" t="s">
        <v>14</v>
      </c>
      <c r="I4074" s="87">
        <f>VLOOKUP(A4074,'[2]AJUSTE DE VALOR AN_11.5_MED_VIG'!$A$6:$I$6297,9,0)</f>
        <v>3.344938979577845</v>
      </c>
    </row>
    <row r="4075" s="81" customFormat="1" ht="15" customHeight="1">
      <c r="A4075" s="82">
        <v>90138643</v>
      </c>
      <c r="B4075" s="83">
        <v>20</v>
      </c>
      <c r="C4075" s="84" t="s">
        <v>708</v>
      </c>
      <c r="D4075" s="84" t="s">
        <v>709</v>
      </c>
      <c r="E4075" s="84" t="s">
        <v>703</v>
      </c>
      <c r="F4075" s="85">
        <v>1</v>
      </c>
      <c r="G4075" s="86" t="s">
        <v>10103</v>
      </c>
      <c r="H4075" s="86" t="s">
        <v>14</v>
      </c>
      <c r="I4075" s="87">
        <f>VLOOKUP(A4075,'[2]AJUSTE DE VALOR AN_11.5_MED_VIG'!$A$6:$I$6297,9,0)</f>
        <v>1.6581455423024489</v>
      </c>
    </row>
    <row r="4076" s="81" customFormat="1" ht="15" customHeight="1">
      <c r="A4076" s="82">
        <v>90157893</v>
      </c>
      <c r="B4076" s="83">
        <v>20</v>
      </c>
      <c r="C4076" s="84" t="s">
        <v>4514</v>
      </c>
      <c r="D4076" s="84" t="s">
        <v>4514</v>
      </c>
      <c r="E4076" s="84" t="s">
        <v>229</v>
      </c>
      <c r="F4076" s="85">
        <v>300</v>
      </c>
      <c r="G4076" s="86" t="s">
        <v>10116</v>
      </c>
      <c r="H4076" s="86" t="s">
        <v>19</v>
      </c>
      <c r="I4076" s="87">
        <f>VLOOKUP(A4076,'[2]AJUSTE DE VALOR AN_11.5_MED_VIG'!$A$6:$I$6297,9,0)</f>
        <v>3.1405341500717956e-002</v>
      </c>
    </row>
    <row r="4077" s="81" customFormat="1" ht="15" customHeight="1">
      <c r="A4077" s="82">
        <v>92409768</v>
      </c>
      <c r="B4077" s="83">
        <v>20</v>
      </c>
      <c r="C4077" s="84" t="s">
        <v>6888</v>
      </c>
      <c r="D4077" s="84" t="s">
        <v>6888</v>
      </c>
      <c r="E4077" s="84" t="s">
        <v>17</v>
      </c>
      <c r="F4077" s="85">
        <v>1</v>
      </c>
      <c r="G4077" s="86" t="s">
        <v>10103</v>
      </c>
      <c r="H4077" s="86" t="s">
        <v>14</v>
      </c>
      <c r="I4077" s="87">
        <f>VLOOKUP(A4077,'[2]AJUSTE DE VALOR AN_11.5_MED_VIG'!$A$6:$I$6297,9,0)</f>
        <v>1.6391380378610969</v>
      </c>
    </row>
    <row r="4078" s="81" customFormat="1" ht="15" customHeight="1">
      <c r="A4078" s="82">
        <v>92470785</v>
      </c>
      <c r="B4078" s="83">
        <v>20</v>
      </c>
      <c r="C4078" s="84" t="s">
        <v>1599</v>
      </c>
      <c r="D4078" s="84" t="s">
        <v>1600</v>
      </c>
      <c r="E4078" s="84" t="s">
        <v>244</v>
      </c>
      <c r="F4078" s="85">
        <v>1</v>
      </c>
      <c r="G4078" s="86" t="s">
        <v>10103</v>
      </c>
      <c r="H4078" s="86" t="s">
        <v>14</v>
      </c>
      <c r="I4078" s="87">
        <f>VLOOKUP(A4078,'[2]AJUSTE DE VALOR AN_11.5_MED_VIG'!$A$6:$I$6297,9,0)</f>
        <v>0.25126302194011985</v>
      </c>
    </row>
    <row r="4079" s="81" customFormat="1" ht="15" customHeight="1">
      <c r="A4079" s="82">
        <v>90296184</v>
      </c>
      <c r="B4079" s="83">
        <v>20</v>
      </c>
      <c r="C4079" s="84" t="s">
        <v>5585</v>
      </c>
      <c r="D4079" s="84" t="s">
        <v>5586</v>
      </c>
      <c r="E4079" s="84" t="s">
        <v>31</v>
      </c>
      <c r="F4079" s="85">
        <v>1</v>
      </c>
      <c r="G4079" s="86" t="s">
        <v>64</v>
      </c>
      <c r="H4079" s="86" t="s">
        <v>14</v>
      </c>
      <c r="I4079" s="87">
        <f>VLOOKUP(A4079,'[2]AJUSTE DE VALOR AN_11.5_MED_VIG'!$A$6:$I$6297,9,0)</f>
        <v>1.0854634965928813</v>
      </c>
    </row>
    <row r="4080" s="81" customFormat="1" ht="15" customHeight="1">
      <c r="A4080" s="82">
        <v>92393896</v>
      </c>
      <c r="B4080" s="83">
        <v>20</v>
      </c>
      <c r="C4080" s="84" t="s">
        <v>1574</v>
      </c>
      <c r="D4080" s="84" t="s">
        <v>1574</v>
      </c>
      <c r="E4080" s="84" t="s">
        <v>24</v>
      </c>
      <c r="F4080" s="85">
        <v>1</v>
      </c>
      <c r="G4080" s="86" t="s">
        <v>10103</v>
      </c>
      <c r="H4080" s="86" t="s">
        <v>14</v>
      </c>
      <c r="I4080" s="87">
        <f>VLOOKUP(A4080,'[2]AJUSTE DE VALOR AN_11.5_MED_VIG'!$A$6:$I$6297,9,0)</f>
        <v>0.64922834891591741</v>
      </c>
    </row>
    <row r="4081" s="81" customFormat="1" ht="15" customHeight="1">
      <c r="A4081" s="82">
        <v>90163370</v>
      </c>
      <c r="B4081" s="83">
        <v>20</v>
      </c>
      <c r="C4081" s="84" t="s">
        <v>3138</v>
      </c>
      <c r="D4081" s="84" t="s">
        <v>3139</v>
      </c>
      <c r="E4081" s="84" t="s">
        <v>991</v>
      </c>
      <c r="F4081" s="85">
        <v>1</v>
      </c>
      <c r="G4081" s="86" t="s">
        <v>10103</v>
      </c>
      <c r="H4081" s="86" t="s">
        <v>14</v>
      </c>
      <c r="I4081" s="87">
        <f>VLOOKUP(A4081,'[2]AJUSTE DE VALOR AN_11.5_MED_VIG'!$A$6:$I$6297,9,0)</f>
        <v>0.46243786457558123</v>
      </c>
    </row>
    <row r="4082" s="81" customFormat="1" ht="15" customHeight="1">
      <c r="A4082" s="82">
        <v>92460674</v>
      </c>
      <c r="B4082" s="83">
        <v>20</v>
      </c>
      <c r="C4082" s="84" t="s">
        <v>6775</v>
      </c>
      <c r="D4082" s="84" t="s">
        <v>6776</v>
      </c>
      <c r="E4082" s="84" t="s">
        <v>414</v>
      </c>
      <c r="F4082" s="85">
        <v>1</v>
      </c>
      <c r="G4082" s="86" t="s">
        <v>10103</v>
      </c>
      <c r="H4082" s="86" t="s">
        <v>14</v>
      </c>
      <c r="I4082" s="87">
        <f>VLOOKUP(A4082,'[2]AJUSTE DE VALOR AN_11.5_MED_VIG'!$A$6:$I$6297,9,0)</f>
        <v>3.2054953073287833</v>
      </c>
    </row>
    <row r="4083" s="81" customFormat="1" ht="15" customHeight="1">
      <c r="A4083" s="82">
        <v>94248222</v>
      </c>
      <c r="B4083" s="83">
        <v>20</v>
      </c>
      <c r="C4083" s="84" t="s">
        <v>9903</v>
      </c>
      <c r="D4083" s="84" t="s">
        <v>9904</v>
      </c>
      <c r="E4083" s="84" t="s">
        <v>9905</v>
      </c>
      <c r="F4083" s="85">
        <v>200</v>
      </c>
      <c r="G4083" s="86" t="s">
        <v>18</v>
      </c>
      <c r="H4083" s="86" t="s">
        <v>19</v>
      </c>
      <c r="I4083" s="87">
        <f>VLOOKUP(A4083,'[2]AJUSTE DE VALOR AN_11.5_MED_VIG'!$A$6:$I$6297,9,0)</f>
        <v>0.15953207742229833</v>
      </c>
    </row>
    <row r="4084" s="81" customFormat="1" ht="15" customHeight="1">
      <c r="A4084" s="82">
        <v>90283929</v>
      </c>
      <c r="B4084" s="83">
        <v>20</v>
      </c>
      <c r="C4084" s="84" t="s">
        <v>1552</v>
      </c>
      <c r="D4084" s="84" t="s">
        <v>1561</v>
      </c>
      <c r="E4084" s="84" t="s">
        <v>806</v>
      </c>
      <c r="F4084" s="85">
        <v>1</v>
      </c>
      <c r="G4084" s="86" t="s">
        <v>10103</v>
      </c>
      <c r="H4084" s="86" t="s">
        <v>14</v>
      </c>
      <c r="I4084" s="87">
        <f>VLOOKUP(A4084,'[2]AJUSTE DE VALOR AN_11.5_MED_VIG'!$A$6:$I$6297,9,0)</f>
        <v>1.0587916459692288</v>
      </c>
    </row>
    <row r="4085" s="81" customFormat="1" ht="15" customHeight="1">
      <c r="A4085" s="82">
        <v>92423310</v>
      </c>
      <c r="B4085" s="83">
        <v>20</v>
      </c>
      <c r="C4085" s="84" t="s">
        <v>277</v>
      </c>
      <c r="D4085" s="84" t="s">
        <v>278</v>
      </c>
      <c r="E4085" s="84" t="s">
        <v>279</v>
      </c>
      <c r="F4085" s="85">
        <v>1</v>
      </c>
      <c r="G4085" s="86" t="s">
        <v>10103</v>
      </c>
      <c r="H4085" s="86" t="s">
        <v>14</v>
      </c>
      <c r="I4085" s="87">
        <f>VLOOKUP(A4085,'[2]AJUSTE DE VALOR AN_11.5_MED_VIG'!$A$6:$I$6297,9,0)</f>
        <v>0.11331936714532172</v>
      </c>
    </row>
    <row r="4086" s="81" customFormat="1" ht="15" customHeight="1">
      <c r="A4086" s="82">
        <v>90259505</v>
      </c>
      <c r="B4086" s="83">
        <v>20</v>
      </c>
      <c r="C4086" s="84" t="s">
        <v>2689</v>
      </c>
      <c r="D4086" s="84" t="s">
        <v>2690</v>
      </c>
      <c r="E4086" s="84" t="s">
        <v>229</v>
      </c>
      <c r="F4086" s="85">
        <v>500</v>
      </c>
      <c r="G4086" s="86" t="s">
        <v>18</v>
      </c>
      <c r="H4086" s="86" t="s">
        <v>19</v>
      </c>
      <c r="I4086" s="87">
        <f>VLOOKUP(A4086,'[2]AJUSTE DE VALOR AN_11.5_MED_VIG'!$A$6:$I$6297,9,0)</f>
        <v>3.142218092166893e-002</v>
      </c>
    </row>
    <row r="4087" s="81" customFormat="1" ht="15" customHeight="1">
      <c r="A4087" s="82">
        <v>90259483</v>
      </c>
      <c r="B4087" s="83">
        <v>20</v>
      </c>
      <c r="C4087" s="84" t="s">
        <v>3279</v>
      </c>
      <c r="D4087" s="84" t="s">
        <v>3280</v>
      </c>
      <c r="E4087" s="84" t="s">
        <v>78</v>
      </c>
      <c r="F4087" s="85">
        <v>1</v>
      </c>
      <c r="G4087" s="86" t="s">
        <v>10103</v>
      </c>
      <c r="H4087" s="86" t="s">
        <v>14</v>
      </c>
      <c r="I4087" s="87">
        <f>VLOOKUP(A4087,'[2]AJUSTE DE VALOR AN_11.5_MED_VIG'!$A$6:$I$6297,9,0)</f>
        <v>1.5700277315509403</v>
      </c>
    </row>
    <row r="4088" s="81" customFormat="1" ht="15" customHeight="1">
      <c r="A4088" s="82">
        <v>90227948</v>
      </c>
      <c r="B4088" s="83">
        <v>20</v>
      </c>
      <c r="C4088" s="84" t="s">
        <v>7238</v>
      </c>
      <c r="D4088" s="84" t="s">
        <v>7238</v>
      </c>
      <c r="E4088" s="84" t="s">
        <v>502</v>
      </c>
      <c r="F4088" s="85">
        <v>100</v>
      </c>
      <c r="G4088" s="86" t="s">
        <v>18</v>
      </c>
      <c r="H4088" s="86" t="s">
        <v>19</v>
      </c>
      <c r="I4088" s="87">
        <f>VLOOKUP(A4088,'[2]AJUSTE DE VALOR AN_11.5_MED_VIG'!$A$6:$I$6297,9,0)</f>
        <v>3.1385566763358227e-002</v>
      </c>
    </row>
    <row r="4089" s="81" customFormat="1" ht="15" customHeight="1">
      <c r="A4089" s="82">
        <v>92248322</v>
      </c>
      <c r="B4089" s="83">
        <v>20</v>
      </c>
      <c r="C4089" s="84" t="s">
        <v>9113</v>
      </c>
      <c r="D4089" s="84" t="s">
        <v>9114</v>
      </c>
      <c r="E4089" s="84" t="s">
        <v>894</v>
      </c>
      <c r="F4089" s="85">
        <v>1</v>
      </c>
      <c r="G4089" s="86" t="s">
        <v>64</v>
      </c>
      <c r="H4089" s="86" t="s">
        <v>14</v>
      </c>
      <c r="I4089" s="87">
        <f>VLOOKUP(A4089,'[2]AJUSTE DE VALOR AN_11.5_MED_VIG'!$A$6:$I$6297,9,0)</f>
        <v>1.5621261302326466</v>
      </c>
    </row>
    <row r="4090" s="81" customFormat="1" ht="15" customHeight="1">
      <c r="A4090" s="82">
        <v>90287509</v>
      </c>
      <c r="B4090" s="83">
        <v>20</v>
      </c>
      <c r="C4090" s="84" t="s">
        <v>8139</v>
      </c>
      <c r="D4090" s="84" t="s">
        <v>8149</v>
      </c>
      <c r="E4090" s="84" t="s">
        <v>792</v>
      </c>
      <c r="F4090" s="85">
        <v>1</v>
      </c>
      <c r="G4090" s="86" t="s">
        <v>10103</v>
      </c>
      <c r="H4090" s="86" t="s">
        <v>14</v>
      </c>
      <c r="I4090" s="87">
        <f>VLOOKUP(A4090,'[2]AJUSTE DE VALOR AN_11.5_MED_VIG'!$A$6:$I$6297,9,0)</f>
        <v>0.22307598852450031</v>
      </c>
    </row>
    <row r="4091" s="81" customFormat="1" ht="15" customHeight="1">
      <c r="A4091" s="82">
        <v>90214900</v>
      </c>
      <c r="B4091" s="83">
        <v>20</v>
      </c>
      <c r="C4091" s="84" t="s">
        <v>4295</v>
      </c>
      <c r="D4091" s="84" t="s">
        <v>4297</v>
      </c>
      <c r="E4091" s="84" t="s">
        <v>29</v>
      </c>
      <c r="F4091" s="85">
        <v>1</v>
      </c>
      <c r="G4091" s="86" t="s">
        <v>10103</v>
      </c>
      <c r="H4091" s="86" t="s">
        <v>14</v>
      </c>
      <c r="I4091" s="87">
        <f>VLOOKUP(A4091,'[2]AJUSTE DE VALOR AN_11.5_MED_VIG'!$A$6:$I$6297,9,0)</f>
        <v>0.26013471991577652</v>
      </c>
    </row>
    <row r="4092" s="81" customFormat="1" ht="15" customHeight="1">
      <c r="A4092" s="82">
        <v>92249671</v>
      </c>
      <c r="B4092" s="83">
        <v>20</v>
      </c>
      <c r="C4092" s="84" t="s">
        <v>4343</v>
      </c>
      <c r="D4092" s="84" t="s">
        <v>4344</v>
      </c>
      <c r="E4092" s="84" t="s">
        <v>146</v>
      </c>
      <c r="F4092" s="85">
        <v>1</v>
      </c>
      <c r="G4092" s="86" t="s">
        <v>64</v>
      </c>
      <c r="H4092" s="86" t="s">
        <v>14</v>
      </c>
      <c r="I4092" s="87">
        <f>VLOOKUP(A4092,'[2]AJUSTE DE VALOR AN_11.5_MED_VIG'!$A$6:$I$6297,9,0)</f>
        <v>3.1067829987360001</v>
      </c>
    </row>
    <row r="4093" s="81" customFormat="1" ht="15" customHeight="1">
      <c r="A4093" s="82">
        <v>90237331</v>
      </c>
      <c r="B4093" s="83">
        <v>20</v>
      </c>
      <c r="C4093" s="84" t="s">
        <v>4279</v>
      </c>
      <c r="D4093" s="84" t="s">
        <v>4279</v>
      </c>
      <c r="E4093" s="84" t="s">
        <v>17</v>
      </c>
      <c r="F4093" s="85">
        <v>1</v>
      </c>
      <c r="G4093" s="86" t="s">
        <v>10103</v>
      </c>
      <c r="H4093" s="86" t="s">
        <v>14</v>
      </c>
      <c r="I4093" s="87">
        <f>VLOOKUP(A4093,'[2]AJUSTE DE VALOR AN_11.5_MED_VIG'!$A$6:$I$6297,9,0)</f>
        <v>0.25886151136861169</v>
      </c>
    </row>
    <row r="4094" s="81" customFormat="1" ht="15" customHeight="1">
      <c r="A4094" s="82">
        <v>90225210</v>
      </c>
      <c r="B4094" s="83">
        <v>20</v>
      </c>
      <c r="C4094" s="84" t="s">
        <v>5424</v>
      </c>
      <c r="D4094" s="84" t="s">
        <v>5424</v>
      </c>
      <c r="E4094" s="84" t="s">
        <v>26</v>
      </c>
      <c r="F4094" s="85">
        <v>120</v>
      </c>
      <c r="G4094" s="86" t="s">
        <v>18</v>
      </c>
      <c r="H4094" s="86" t="s">
        <v>19</v>
      </c>
      <c r="I4094" s="87">
        <f>VLOOKUP(A4094,'[2]AJUSTE DE VALOR AN_11.5_MED_VIG'!$A$6:$I$6297,9,0)</f>
        <v>0.14562668269803311</v>
      </c>
    </row>
    <row r="4095" s="81" customFormat="1" ht="15" customHeight="1">
      <c r="A4095" s="82">
        <v>92375545</v>
      </c>
      <c r="B4095" s="83">
        <v>20</v>
      </c>
      <c r="C4095" s="84" t="s">
        <v>2172</v>
      </c>
      <c r="D4095" s="84" t="s">
        <v>2173</v>
      </c>
      <c r="E4095" s="84" t="s">
        <v>2158</v>
      </c>
      <c r="F4095" s="85">
        <v>1</v>
      </c>
      <c r="G4095" s="86" t="s">
        <v>10103</v>
      </c>
      <c r="H4095" s="86" t="s">
        <v>14</v>
      </c>
      <c r="I4095" s="87">
        <f>VLOOKUP(A4095,'[2]AJUSTE DE VALOR AN_11.5_MED_VIG'!$A$6:$I$6297,9,0)</f>
        <v>0.50252604388023969</v>
      </c>
    </row>
    <row r="4096" s="81" customFormat="1" ht="15" customHeight="1">
      <c r="A4096" s="82">
        <v>92429920</v>
      </c>
      <c r="B4096" s="83">
        <v>20</v>
      </c>
      <c r="C4096" s="84" t="s">
        <v>9465</v>
      </c>
      <c r="D4096" s="84" t="s">
        <v>9465</v>
      </c>
      <c r="E4096" s="84" t="s">
        <v>17</v>
      </c>
      <c r="F4096" s="85">
        <v>1</v>
      </c>
      <c r="G4096" s="86" t="s">
        <v>10103</v>
      </c>
      <c r="H4096" s="86" t="s">
        <v>14</v>
      </c>
      <c r="I4096" s="87">
        <f>VLOOKUP(A4096,'[2]AJUSTE DE VALOR AN_11.5_MED_VIG'!$A$6:$I$6297,9,0)</f>
        <v>2.9946815489687908</v>
      </c>
    </row>
    <row r="4097" s="81" customFormat="1" ht="15" customHeight="1">
      <c r="A4097" s="82">
        <v>90310772</v>
      </c>
      <c r="B4097" s="83">
        <v>20</v>
      </c>
      <c r="C4097" s="84" t="s">
        <v>1419</v>
      </c>
      <c r="D4097" s="84" t="s">
        <v>1419</v>
      </c>
      <c r="E4097" s="84" t="s">
        <v>39</v>
      </c>
      <c r="F4097" s="85">
        <v>400</v>
      </c>
      <c r="G4097" s="86" t="s">
        <v>10116</v>
      </c>
      <c r="H4097" s="86" t="s">
        <v>19</v>
      </c>
      <c r="I4097" s="87">
        <f>VLOOKUP(A4097,'[2]AJUSTE DE VALOR AN_11.5_MED_VIG'!$A$6:$I$6297,9,0)</f>
        <v>3.2376962041520484e-002</v>
      </c>
    </row>
    <row r="4098" s="81" customFormat="1" ht="15" customHeight="1">
      <c r="A4098" s="82">
        <v>92461867</v>
      </c>
      <c r="B4098" s="83">
        <v>20</v>
      </c>
      <c r="C4098" s="84" t="s">
        <v>2393</v>
      </c>
      <c r="D4098" s="84" t="s">
        <v>2395</v>
      </c>
      <c r="E4098" s="84" t="s">
        <v>31</v>
      </c>
      <c r="F4098" s="85">
        <v>1</v>
      </c>
      <c r="G4098" s="86" t="s">
        <v>10103</v>
      </c>
      <c r="H4098" s="86" t="s">
        <v>14</v>
      </c>
      <c r="I4098" s="87">
        <f>VLOOKUP(A4098,'[2]AJUSTE DE VALOR AN_11.5_MED_VIG'!$A$6:$I$6297,9,0)</f>
        <v>0.42400634952395228</v>
      </c>
    </row>
    <row r="4099" s="81" customFormat="1" ht="15" customHeight="1">
      <c r="A4099" s="82">
        <v>92456499</v>
      </c>
      <c r="B4099" s="83">
        <v>20</v>
      </c>
      <c r="C4099" s="84" t="s">
        <v>816</v>
      </c>
      <c r="D4099" s="84" t="s">
        <v>816</v>
      </c>
      <c r="E4099" s="84" t="s">
        <v>233</v>
      </c>
      <c r="F4099" s="85">
        <v>1</v>
      </c>
      <c r="G4099" s="86" t="s">
        <v>436</v>
      </c>
      <c r="H4099" s="86" t="s">
        <v>14</v>
      </c>
      <c r="I4099" s="87">
        <f>VLOOKUP(A4099,'[2]AJUSTE DE VALOR AN_11.5_MED_VIG'!$A$6:$I$6297,9,0)</f>
        <v>1.4756956770495875</v>
      </c>
    </row>
    <row r="4100" s="81" customFormat="1" ht="15" customHeight="1">
      <c r="A4100" s="82">
        <v>92469221</v>
      </c>
      <c r="B4100" s="83">
        <v>20</v>
      </c>
      <c r="C4100" s="84" t="s">
        <v>4641</v>
      </c>
      <c r="D4100" s="84" t="s">
        <v>4641</v>
      </c>
      <c r="E4100" s="84" t="s">
        <v>21</v>
      </c>
      <c r="F4100" s="85">
        <v>200</v>
      </c>
      <c r="G4100" s="86" t="s">
        <v>10116</v>
      </c>
      <c r="H4100" s="86" t="s">
        <v>19</v>
      </c>
      <c r="I4100" s="87">
        <f>VLOOKUP(A4100,'[2]AJUSTE DE VALOR AN_11.5_MED_VIG'!$A$6:$I$6297,9,0)</f>
        <v>1.617986354328527e-002</v>
      </c>
    </row>
    <row r="4101" s="81" customFormat="1" ht="15" customHeight="1">
      <c r="A4101" s="82">
        <v>90283880</v>
      </c>
      <c r="B4101" s="83">
        <v>20</v>
      </c>
      <c r="C4101" s="84" t="s">
        <v>1552</v>
      </c>
      <c r="D4101" s="84" t="s">
        <v>1556</v>
      </c>
      <c r="E4101" s="84" t="s">
        <v>1557</v>
      </c>
      <c r="F4101" s="85">
        <v>1</v>
      </c>
      <c r="G4101" s="86" t="s">
        <v>10103</v>
      </c>
      <c r="H4101" s="86" t="s">
        <v>14</v>
      </c>
      <c r="I4101" s="87">
        <f>VLOOKUP(A4101,'[2]AJUSTE DE VALOR AN_11.5_MED_VIG'!$A$6:$I$6297,9,0)</f>
        <v>0.57684519980464521</v>
      </c>
    </row>
    <row r="4102" s="81" customFormat="1" ht="15" customHeight="1">
      <c r="A4102" s="82">
        <v>90238745</v>
      </c>
      <c r="B4102" s="83">
        <v>20</v>
      </c>
      <c r="C4102" s="84" t="s">
        <v>687</v>
      </c>
      <c r="D4102" s="84" t="s">
        <v>687</v>
      </c>
      <c r="E4102" s="84" t="s">
        <v>29</v>
      </c>
      <c r="F4102" s="85">
        <v>1</v>
      </c>
      <c r="G4102" s="86" t="s">
        <v>10103</v>
      </c>
      <c r="H4102" s="86" t="s">
        <v>14</v>
      </c>
      <c r="I4102" s="87">
        <f>VLOOKUP(A4102,'[2]AJUSTE DE VALOR AN_11.5_MED_VIG'!$A$6:$I$6297,9,0)</f>
        <v>0.56884234973949976</v>
      </c>
    </row>
    <row r="4103" s="81" customFormat="1" ht="15" customHeight="1">
      <c r="A4103" s="82">
        <v>90179110</v>
      </c>
      <c r="B4103" s="83">
        <v>20</v>
      </c>
      <c r="C4103" s="84" t="s">
        <v>6521</v>
      </c>
      <c r="D4103" s="84" t="s">
        <v>6523</v>
      </c>
      <c r="E4103" s="84" t="s">
        <v>24</v>
      </c>
      <c r="F4103" s="85">
        <v>1</v>
      </c>
      <c r="G4103" s="86" t="s">
        <v>436</v>
      </c>
      <c r="H4103" s="86" t="s">
        <v>14</v>
      </c>
      <c r="I4103" s="87">
        <f>VLOOKUP(A4103,'[2]AJUSTE DE VALOR AN_11.5_MED_VIG'!$A$6:$I$6297,9,0)</f>
        <v>2.832893030673318</v>
      </c>
    </row>
    <row r="4104" s="81" customFormat="1" ht="15" customHeight="1">
      <c r="A4104" s="82">
        <v>92454275</v>
      </c>
      <c r="B4104" s="83">
        <v>20</v>
      </c>
      <c r="C4104" s="84" t="s">
        <v>3066</v>
      </c>
      <c r="D4104" s="84" t="s">
        <v>3066</v>
      </c>
      <c r="E4104" s="84" t="s">
        <v>50</v>
      </c>
      <c r="F4104" s="85">
        <v>120</v>
      </c>
      <c r="G4104" s="86" t="s">
        <v>18</v>
      </c>
      <c r="H4104" s="86" t="s">
        <v>19</v>
      </c>
      <c r="I4104" s="87">
        <f>VLOOKUP(A4104,'[2]AJUSTE DE VALOR AN_11.5_MED_VIG'!$A$6:$I$6297,9,0)</f>
        <v>9.4222456097910981e-002</v>
      </c>
    </row>
    <row r="4105" s="81" customFormat="1" ht="15" customHeight="1">
      <c r="A4105" s="82">
        <v>96505109</v>
      </c>
      <c r="B4105" s="83">
        <v>20</v>
      </c>
      <c r="C4105" s="84" t="s">
        <v>10153</v>
      </c>
      <c r="D4105" s="84" t="s">
        <v>10154</v>
      </c>
      <c r="E4105" s="84" t="s">
        <v>10155</v>
      </c>
      <c r="F4105" s="85">
        <v>1</v>
      </c>
      <c r="G4105" s="86" t="s">
        <v>10103</v>
      </c>
      <c r="H4105" s="86" t="s">
        <v>19</v>
      </c>
      <c r="I4105" s="87">
        <f>VLOOKUP(A4105,'[2]AJUSTE DE VALOR AN_11.5_MED_VIG'!$A$6:$I$6297,9,0)</f>
        <v>2.7871471499681775</v>
      </c>
    </row>
    <row r="4106" s="81" customFormat="1" ht="15" customHeight="1">
      <c r="A4106" s="82">
        <v>90141610</v>
      </c>
      <c r="B4106" s="83">
        <v>20</v>
      </c>
      <c r="C4106" s="84" t="s">
        <v>6603</v>
      </c>
      <c r="D4106" s="84" t="s">
        <v>6605</v>
      </c>
      <c r="E4106" s="84" t="s">
        <v>43</v>
      </c>
      <c r="F4106" s="85">
        <v>1</v>
      </c>
      <c r="G4106" s="86" t="s">
        <v>10103</v>
      </c>
      <c r="H4106" s="86" t="s">
        <v>14</v>
      </c>
      <c r="I4106" s="87">
        <f>VLOOKUP(A4106,'[2]AJUSTE DE VALOR AN_11.5_MED_VIG'!$A$6:$I$6297,9,0)</f>
        <v>0.55053200985263273</v>
      </c>
    </row>
    <row r="4107" s="81" customFormat="1" ht="15" customHeight="1">
      <c r="A4107" s="82">
        <v>92462790</v>
      </c>
      <c r="B4107" s="83">
        <v>20</v>
      </c>
      <c r="C4107" s="84" t="s">
        <v>1171</v>
      </c>
      <c r="D4107" s="84" t="s">
        <v>1171</v>
      </c>
      <c r="E4107" s="84" t="s">
        <v>229</v>
      </c>
      <c r="F4107" s="85">
        <v>1</v>
      </c>
      <c r="G4107" s="86" t="s">
        <v>10103</v>
      </c>
      <c r="H4107" s="86" t="s">
        <v>14</v>
      </c>
      <c r="I4107" s="87">
        <f>VLOOKUP(A4107,'[2]AJUSTE DE VALOR AN_11.5_MED_VIG'!$A$6:$I$6297,9,0)</f>
        <v>1.3745886449239368</v>
      </c>
    </row>
    <row r="4108" s="81" customFormat="1" ht="15" customHeight="1">
      <c r="A4108" s="82">
        <v>90234324</v>
      </c>
      <c r="B4108" s="83">
        <v>20</v>
      </c>
      <c r="C4108" s="84" t="s">
        <v>2147</v>
      </c>
      <c r="D4108" s="84" t="s">
        <v>2148</v>
      </c>
      <c r="E4108" s="84" t="s">
        <v>169</v>
      </c>
      <c r="F4108" s="85">
        <v>1</v>
      </c>
      <c r="G4108" s="86" t="s">
        <v>10103</v>
      </c>
      <c r="H4108" s="86" t="s">
        <v>14</v>
      </c>
      <c r="I4108" s="87">
        <f>VLOOKUP(A4108,'[2]AJUSTE DE VALOR AN_11.5_MED_VIG'!$A$6:$I$6297,9,0)</f>
        <v>0.5497294820743579</v>
      </c>
    </row>
    <row r="4109" s="81" customFormat="1" ht="15" customHeight="1">
      <c r="A4109" s="82">
        <v>90232089</v>
      </c>
      <c r="B4109" s="83">
        <v>20</v>
      </c>
      <c r="C4109" s="84" t="s">
        <v>1665</v>
      </c>
      <c r="D4109" s="84" t="s">
        <v>1666</v>
      </c>
      <c r="E4109" s="84" t="s">
        <v>1175</v>
      </c>
      <c r="F4109" s="85">
        <v>1</v>
      </c>
      <c r="G4109" s="86" t="s">
        <v>10103</v>
      </c>
      <c r="H4109" s="86" t="s">
        <v>14</v>
      </c>
      <c r="I4109" s="87">
        <f>VLOOKUP(A4109,'[2]AJUSTE DE VALOR AN_11.5_MED_VIG'!$A$6:$I$6297,9,0)</f>
        <v>0.39259847178143725</v>
      </c>
    </row>
    <row r="4110" s="81" customFormat="1" ht="15" customHeight="1">
      <c r="A4110" s="82">
        <v>92467504</v>
      </c>
      <c r="B4110" s="83">
        <v>20</v>
      </c>
      <c r="C4110" s="84" t="s">
        <v>2781</v>
      </c>
      <c r="D4110" s="84" t="s">
        <v>2781</v>
      </c>
      <c r="E4110" s="84" t="s">
        <v>17</v>
      </c>
      <c r="F4110" s="85">
        <v>1</v>
      </c>
      <c r="G4110" s="86" t="s">
        <v>10103</v>
      </c>
      <c r="H4110" s="86" t="s">
        <v>14</v>
      </c>
      <c r="I4110" s="87">
        <f>VLOOKUP(A4110,'[2]AJUSTE DE VALOR AN_11.5_MED_VIG'!$A$6:$I$6297,9,0)</f>
        <v>0.4575200913750001</v>
      </c>
    </row>
    <row r="4111" s="81" customFormat="1" ht="15" customHeight="1">
      <c r="A4111" s="82">
        <v>92420273</v>
      </c>
      <c r="B4111" s="83">
        <v>20</v>
      </c>
      <c r="C4111" s="84" t="s">
        <v>9295</v>
      </c>
      <c r="D4111" s="84" t="s">
        <v>9296</v>
      </c>
      <c r="E4111" s="84" t="s">
        <v>2261</v>
      </c>
      <c r="F4111" s="85">
        <v>60</v>
      </c>
      <c r="G4111" s="86" t="s">
        <v>10077</v>
      </c>
      <c r="H4111" s="86" t="s">
        <v>19</v>
      </c>
      <c r="I4111" s="87">
        <f>VLOOKUP(A4111,'[2]AJUSTE DE VALOR AN_11.5_MED_VIG'!$A$6:$I$6297,9,0)</f>
        <v>1.3662426817994016</v>
      </c>
    </row>
    <row r="4112" s="81" customFormat="1" ht="15" customHeight="1">
      <c r="A4112" s="82">
        <v>90148320</v>
      </c>
      <c r="B4112" s="83">
        <v>20</v>
      </c>
      <c r="C4112" s="84" t="s">
        <v>2042</v>
      </c>
      <c r="D4112" s="84" t="s">
        <v>2042</v>
      </c>
      <c r="E4112" s="84" t="s">
        <v>17</v>
      </c>
      <c r="F4112" s="85">
        <v>1</v>
      </c>
      <c r="G4112" s="86" t="s">
        <v>436</v>
      </c>
      <c r="H4112" s="86" t="s">
        <v>14</v>
      </c>
      <c r="I4112" s="87">
        <f>VLOOKUP(A4112,'[2]AJUSTE DE VALOR AN_11.5_MED_VIG'!$A$6:$I$6297,9,0)</f>
        <v>0.90350123000869709</v>
      </c>
    </row>
    <row r="4113" s="81" customFormat="1" ht="15" customHeight="1">
      <c r="A4113" s="82">
        <v>90182685</v>
      </c>
      <c r="B4113" s="83">
        <v>20</v>
      </c>
      <c r="C4113" s="84" t="s">
        <v>2042</v>
      </c>
      <c r="D4113" s="84" t="s">
        <v>2042</v>
      </c>
      <c r="E4113" s="84" t="s">
        <v>24</v>
      </c>
      <c r="F4113" s="85">
        <v>1</v>
      </c>
      <c r="G4113" s="86" t="s">
        <v>436</v>
      </c>
      <c r="H4113" s="86" t="s">
        <v>14</v>
      </c>
      <c r="I4113" s="87">
        <f>VLOOKUP(A4113,'[2]AJUSTE DE VALOR AN_11.5_MED_VIG'!$A$6:$I$6297,9,0)</f>
        <v>0.90346318737968656</v>
      </c>
    </row>
    <row r="4114" s="81" customFormat="1" ht="15" customHeight="1">
      <c r="A4114" s="82">
        <v>90911016</v>
      </c>
      <c r="B4114" s="83">
        <v>20</v>
      </c>
      <c r="C4114" s="84" t="s">
        <v>2488</v>
      </c>
      <c r="D4114" s="84" t="s">
        <v>2489</v>
      </c>
      <c r="E4114" s="84" t="s">
        <v>1298</v>
      </c>
      <c r="F4114" s="85">
        <v>1</v>
      </c>
      <c r="G4114" s="86" t="s">
        <v>158</v>
      </c>
      <c r="H4114" s="86" t="s">
        <v>14</v>
      </c>
      <c r="I4114" s="87">
        <f>VLOOKUP(A4114,'[2]AJUSTE DE VALOR AN_11.5_MED_VIG'!$A$6:$I$6297,9,0)</f>
        <v>0.89927332416329553</v>
      </c>
    </row>
    <row r="4115" s="81" customFormat="1" ht="15" customHeight="1">
      <c r="A4115" s="82">
        <v>90149190</v>
      </c>
      <c r="B4115" s="83">
        <v>20</v>
      </c>
      <c r="C4115" s="84" t="s">
        <v>7126</v>
      </c>
      <c r="D4115" s="84" t="s">
        <v>7128</v>
      </c>
      <c r="E4115" s="84" t="s">
        <v>233</v>
      </c>
      <c r="F4115" s="85">
        <v>1</v>
      </c>
      <c r="G4115" s="86" t="s">
        <v>10103</v>
      </c>
      <c r="H4115" s="86" t="s">
        <v>14</v>
      </c>
      <c r="I4115" s="87">
        <f>VLOOKUP(A4115,'[2]AJUSTE DE VALOR AN_11.5_MED_VIG'!$A$6:$I$6297,9,0)</f>
        <v>0.89512451566167683</v>
      </c>
    </row>
    <row r="4116" s="81" customFormat="1" ht="15" customHeight="1">
      <c r="A4116" s="82">
        <v>92420001</v>
      </c>
      <c r="B4116" s="83">
        <v>20</v>
      </c>
      <c r="C4116" s="84" t="s">
        <v>7154</v>
      </c>
      <c r="D4116" s="84" t="s">
        <v>7155</v>
      </c>
      <c r="E4116" s="84" t="s">
        <v>157</v>
      </c>
      <c r="F4116" s="85">
        <v>1</v>
      </c>
      <c r="G4116" s="86" t="s">
        <v>10103</v>
      </c>
      <c r="H4116" s="86" t="s">
        <v>14</v>
      </c>
      <c r="I4116" s="87">
        <f>VLOOKUP(A4116,'[2]AJUSTE DE VALOR AN_11.5_MED_VIG'!$A$6:$I$6297,9,0)</f>
        <v>0.53393392162275477</v>
      </c>
    </row>
    <row r="4117" s="81" customFormat="1" ht="15" customHeight="1">
      <c r="A4117" s="82">
        <v>90248945</v>
      </c>
      <c r="B4117" s="83">
        <v>20</v>
      </c>
      <c r="C4117" s="84" t="s">
        <v>3751</v>
      </c>
      <c r="D4117" s="84" t="s">
        <v>3752</v>
      </c>
      <c r="E4117" s="84" t="s">
        <v>247</v>
      </c>
      <c r="F4117" s="85">
        <v>1</v>
      </c>
      <c r="G4117" s="86" t="s">
        <v>64</v>
      </c>
      <c r="H4117" s="86" t="s">
        <v>14</v>
      </c>
      <c r="I4117" s="87">
        <f>VLOOKUP(A4117,'[2]AJUSTE DE VALOR AN_11.5_MED_VIG'!$A$6:$I$6297,9,0)</f>
        <v>1.3191308651856295</v>
      </c>
    </row>
    <row r="4118" s="81" customFormat="1" ht="15" customHeight="1">
      <c r="A4118" s="82">
        <v>92430570</v>
      </c>
      <c r="B4118" s="83">
        <v>20</v>
      </c>
      <c r="C4118" s="84" t="s">
        <v>1528</v>
      </c>
      <c r="D4118" s="84" t="s">
        <v>1530</v>
      </c>
      <c r="E4118" s="84" t="s">
        <v>157</v>
      </c>
      <c r="F4118" s="85">
        <v>28</v>
      </c>
      <c r="G4118" s="86" t="s">
        <v>10077</v>
      </c>
      <c r="H4118" s="86" t="s">
        <v>19</v>
      </c>
      <c r="I4118" s="87">
        <f>VLOOKUP(A4118,'[2]AJUSTE DE VALOR AN_11.5_MED_VIG'!$A$6:$I$6297,9,0)</f>
        <v>0.37288793087209937</v>
      </c>
    </row>
    <row r="4119" s="81" customFormat="1" ht="15" customHeight="1">
      <c r="A4119" s="82">
        <v>90237323</v>
      </c>
      <c r="B4119" s="83">
        <v>20</v>
      </c>
      <c r="C4119" s="84" t="s">
        <v>4269</v>
      </c>
      <c r="D4119" s="84" t="s">
        <v>4269</v>
      </c>
      <c r="E4119" s="84" t="s">
        <v>17</v>
      </c>
      <c r="F4119" s="85">
        <v>1</v>
      </c>
      <c r="G4119" s="86" t="s">
        <v>10103</v>
      </c>
      <c r="H4119" s="86" t="s">
        <v>14</v>
      </c>
      <c r="I4119" s="87">
        <f>VLOOKUP(A4119,'[2]AJUSTE DE VALOR AN_11.5_MED_VIG'!$A$6:$I$6297,9,0)</f>
        <v>0.37218623688996882</v>
      </c>
    </row>
    <row r="4120" s="81" customFormat="1" ht="15" customHeight="1">
      <c r="A4120" s="82">
        <v>90147804</v>
      </c>
      <c r="B4120" s="83">
        <v>20</v>
      </c>
      <c r="C4120" s="84" t="s">
        <v>6865</v>
      </c>
      <c r="D4120" s="84" t="s">
        <v>6867</v>
      </c>
      <c r="E4120" s="84" t="s">
        <v>17</v>
      </c>
      <c r="F4120" s="85">
        <v>120</v>
      </c>
      <c r="G4120" s="86" t="s">
        <v>18</v>
      </c>
      <c r="H4120" s="86" t="s">
        <v>19</v>
      </c>
      <c r="I4120" s="87">
        <f>VLOOKUP(A4120,'[2]AJUSTE DE VALOR AN_11.5_MED_VIG'!$A$6:$I$6297,9,0)</f>
        <v>0.12950784816608193</v>
      </c>
    </row>
    <row r="4121" s="81" customFormat="1" ht="15" customHeight="1">
      <c r="A4121" s="82">
        <v>90252705</v>
      </c>
      <c r="B4121" s="83">
        <v>20</v>
      </c>
      <c r="C4121" s="84" t="s">
        <v>8224</v>
      </c>
      <c r="D4121" s="84" t="s">
        <v>8225</v>
      </c>
      <c r="E4121" s="84" t="s">
        <v>298</v>
      </c>
      <c r="F4121" s="85">
        <v>1</v>
      </c>
      <c r="G4121" s="86" t="s">
        <v>10103</v>
      </c>
      <c r="H4121" s="86" t="s">
        <v>14</v>
      </c>
      <c r="I4121" s="87">
        <f>VLOOKUP(A4121,'[2]AJUSTE DE VALOR AN_11.5_MED_VIG'!$A$6:$I$6297,9,0)</f>
        <v>0.64750519892715697</v>
      </c>
    </row>
    <row r="4122" s="81" customFormat="1" ht="15" customHeight="1">
      <c r="A4122" s="82">
        <v>90171357</v>
      </c>
      <c r="B4122" s="83">
        <v>20</v>
      </c>
      <c r="C4122" s="84" t="s">
        <v>3291</v>
      </c>
      <c r="D4122" s="84" t="s">
        <v>3291</v>
      </c>
      <c r="E4122" s="84" t="s">
        <v>244</v>
      </c>
      <c r="F4122" s="85">
        <v>1</v>
      </c>
      <c r="G4122" s="86" t="s">
        <v>436</v>
      </c>
      <c r="H4122" s="86" t="s">
        <v>14</v>
      </c>
      <c r="I4122" s="87">
        <f>VLOOKUP(A4122,'[2]AJUSTE DE VALOR AN_11.5_MED_VIG'!$A$6:$I$6297,9,0)</f>
        <v>2.5765077486359678</v>
      </c>
    </row>
    <row r="4123" s="81" customFormat="1" ht="15" customHeight="1">
      <c r="A4123" s="82">
        <v>90173767</v>
      </c>
      <c r="B4123" s="83">
        <v>20</v>
      </c>
      <c r="C4123" s="84" t="s">
        <v>6416</v>
      </c>
      <c r="D4123" s="84" t="s">
        <v>6418</v>
      </c>
      <c r="E4123" s="84" t="s">
        <v>383</v>
      </c>
      <c r="F4123" s="85">
        <v>50</v>
      </c>
      <c r="G4123" s="86" t="s">
        <v>18</v>
      </c>
      <c r="H4123" s="86" t="s">
        <v>19</v>
      </c>
      <c r="I4123" s="87">
        <f>VLOOKUP(A4123,'[2]AJUSTE DE VALOR AN_11.5_MED_VIG'!$A$6:$I$6297,9,0)</f>
        <v>1.2877269630430765</v>
      </c>
    </row>
    <row r="4124" s="81" customFormat="1" ht="15" customHeight="1">
      <c r="A4124" s="82">
        <v>90143264</v>
      </c>
      <c r="B4124" s="83">
        <v>20</v>
      </c>
      <c r="C4124" s="84" t="s">
        <v>1581</v>
      </c>
      <c r="D4124" s="84" t="s">
        <v>1581</v>
      </c>
      <c r="E4124" s="84" t="s">
        <v>17</v>
      </c>
      <c r="F4124" s="85">
        <v>1</v>
      </c>
      <c r="G4124" s="86" t="s">
        <v>10103</v>
      </c>
      <c r="H4124" s="86" t="s">
        <v>14</v>
      </c>
      <c r="I4124" s="87">
        <f>VLOOKUP(A4124,'[2]AJUSTE DE VALOR AN_11.5_MED_VIG'!$A$6:$I$6297,9,0)</f>
        <v>0.63779913965366486</v>
      </c>
    </row>
    <row r="4125" s="81" customFormat="1" ht="15" customHeight="1">
      <c r="A4125" s="82">
        <v>90125452</v>
      </c>
      <c r="B4125" s="83">
        <v>20</v>
      </c>
      <c r="C4125" s="84" t="s">
        <v>1581</v>
      </c>
      <c r="D4125" s="84" t="s">
        <v>1576</v>
      </c>
      <c r="E4125" s="84" t="s">
        <v>50</v>
      </c>
      <c r="F4125" s="85">
        <v>1</v>
      </c>
      <c r="G4125" s="86" t="s">
        <v>10103</v>
      </c>
      <c r="H4125" s="86" t="s">
        <v>14</v>
      </c>
      <c r="I4125" s="87">
        <f>VLOOKUP(A4125,'[2]AJUSTE DE VALOR AN_11.5_MED_VIG'!$A$6:$I$6297,9,0)</f>
        <v>0.28267089968263481</v>
      </c>
    </row>
    <row r="4126" s="81" customFormat="1" ht="15" customHeight="1">
      <c r="A4126" s="82">
        <v>90020910</v>
      </c>
      <c r="B4126" s="83">
        <v>20</v>
      </c>
      <c r="C4126" s="84" t="s">
        <v>6032</v>
      </c>
      <c r="D4126" s="84" t="s">
        <v>6032</v>
      </c>
      <c r="E4126" s="84" t="s">
        <v>378</v>
      </c>
      <c r="F4126" s="85">
        <v>1</v>
      </c>
      <c r="G4126" s="86" t="s">
        <v>18</v>
      </c>
      <c r="H4126" s="86" t="s">
        <v>19</v>
      </c>
      <c r="I4126" s="87">
        <f>VLOOKUP(A4126,'[2]AJUSTE DE VALOR AN_11.5_MED_VIG'!$A$6:$I$6297,9,0)</f>
        <v>0.62815755485029967</v>
      </c>
    </row>
    <row r="4127" s="81" customFormat="1" ht="15" customHeight="1">
      <c r="A4127" s="82">
        <v>90177967</v>
      </c>
      <c r="B4127" s="83">
        <v>20</v>
      </c>
      <c r="C4127" s="84" t="s">
        <v>2272</v>
      </c>
      <c r="D4127" s="84" t="s">
        <v>2273</v>
      </c>
      <c r="E4127" s="84" t="s">
        <v>915</v>
      </c>
      <c r="F4127" s="85">
        <v>1</v>
      </c>
      <c r="G4127" s="86" t="s">
        <v>64</v>
      </c>
      <c r="H4127" s="86" t="s">
        <v>14</v>
      </c>
      <c r="I4127" s="87">
        <f>VLOOKUP(A4127,'[2]AJUSTE DE VALOR AN_11.5_MED_VIG'!$A$6:$I$6297,9,0)</f>
        <v>2.4567939923033943</v>
      </c>
    </row>
    <row r="4128" s="81" customFormat="1" ht="15" customHeight="1">
      <c r="A4128" s="82">
        <v>90219066</v>
      </c>
      <c r="B4128" s="83">
        <v>20</v>
      </c>
      <c r="C4128" s="84" t="s">
        <v>286</v>
      </c>
      <c r="D4128" s="84" t="s">
        <v>285</v>
      </c>
      <c r="E4128" s="84" t="s">
        <v>69</v>
      </c>
      <c r="F4128" s="85">
        <v>1</v>
      </c>
      <c r="G4128" s="86" t="s">
        <v>10103</v>
      </c>
      <c r="H4128" s="86" t="s">
        <v>14</v>
      </c>
      <c r="I4128" s="87">
        <f>VLOOKUP(A4128,'[2]AJUSTE DE VALOR AN_11.5_MED_VIG'!$A$6:$I$6297,9,0)</f>
        <v>0.60794863649772202</v>
      </c>
    </row>
    <row r="4129" s="81" customFormat="1" ht="15" customHeight="1">
      <c r="A4129" s="82">
        <v>90247906</v>
      </c>
      <c r="B4129" s="83">
        <v>20</v>
      </c>
      <c r="C4129" s="84" t="s">
        <v>1269</v>
      </c>
      <c r="D4129" s="84" t="s">
        <v>1272</v>
      </c>
      <c r="E4129" s="84" t="s">
        <v>1002</v>
      </c>
      <c r="F4129" s="85">
        <v>1</v>
      </c>
      <c r="G4129" s="86" t="s">
        <v>10103</v>
      </c>
      <c r="H4129" s="86" t="s">
        <v>14</v>
      </c>
      <c r="I4129" s="87">
        <f>VLOOKUP(A4129,'[2]AJUSTE DE VALOR AN_11.5_MED_VIG'!$A$6:$I$6297,9,0)</f>
        <v>0.26696696081137739</v>
      </c>
    </row>
    <row r="4130" s="81" customFormat="1" ht="15" customHeight="1">
      <c r="A4130" s="82">
        <v>90143256</v>
      </c>
      <c r="B4130" s="83">
        <v>20</v>
      </c>
      <c r="C4130" s="84" t="s">
        <v>1573</v>
      </c>
      <c r="D4130" s="84" t="s">
        <v>1569</v>
      </c>
      <c r="E4130" s="84" t="s">
        <v>17</v>
      </c>
      <c r="F4130" s="85">
        <v>1</v>
      </c>
      <c r="G4130" s="86" t="s">
        <v>10103</v>
      </c>
      <c r="H4130" s="86" t="s">
        <v>14</v>
      </c>
      <c r="I4130" s="87">
        <f>VLOOKUP(A4130,'[2]AJUSTE DE VALOR AN_11.5_MED_VIG'!$A$6:$I$6297,9,0)</f>
        <v>0.47836307969044889</v>
      </c>
    </row>
    <row r="4131" s="81" customFormat="1" ht="15" customHeight="1">
      <c r="A4131" s="82">
        <v>90135962</v>
      </c>
      <c r="B4131" s="83">
        <v>20</v>
      </c>
      <c r="C4131" s="84" t="s">
        <v>8601</v>
      </c>
      <c r="D4131" s="84" t="s">
        <v>8602</v>
      </c>
      <c r="E4131" s="84" t="s">
        <v>1356</v>
      </c>
      <c r="F4131" s="85">
        <v>200</v>
      </c>
      <c r="G4131" s="86" t="s">
        <v>10116</v>
      </c>
      <c r="H4131" s="86" t="s">
        <v>19</v>
      </c>
      <c r="I4131" s="87">
        <f>VLOOKUP(A4131,'[2]AJUSTE DE VALOR AN_11.5_MED_VIG'!$A$6:$I$6297,9,0)</f>
        <v>3.1407877742514981e-002</v>
      </c>
    </row>
    <row r="4132" s="81" customFormat="1" ht="15" customHeight="1">
      <c r="A4132" s="82">
        <v>91285011</v>
      </c>
      <c r="B4132" s="83">
        <v>20</v>
      </c>
      <c r="C4132" s="84" t="s">
        <v>9141</v>
      </c>
      <c r="D4132" s="84" t="s">
        <v>9142</v>
      </c>
      <c r="E4132" s="84" t="s">
        <v>4683</v>
      </c>
      <c r="F4132" s="85">
        <v>1</v>
      </c>
      <c r="G4132" s="86" t="s">
        <v>64</v>
      </c>
      <c r="H4132" s="86" t="s">
        <v>14</v>
      </c>
      <c r="I4132" s="87">
        <f>VLOOKUP(A4132,'[2]AJUSTE DE VALOR AN_11.5_MED_VIG'!$A$6:$I$6297,9,0)</f>
        <v>0.59674967710778459</v>
      </c>
    </row>
    <row r="4133" s="81" customFormat="1" ht="15" customHeight="1">
      <c r="A4133" s="82">
        <v>90224353</v>
      </c>
      <c r="B4133" s="83">
        <v>20</v>
      </c>
      <c r="C4133" s="84" t="s">
        <v>6094</v>
      </c>
      <c r="D4133" s="84" t="s">
        <v>6094</v>
      </c>
      <c r="E4133" s="84" t="s">
        <v>26</v>
      </c>
      <c r="F4133" s="85">
        <v>240</v>
      </c>
      <c r="G4133" s="86" t="s">
        <v>18</v>
      </c>
      <c r="H4133" s="86" t="s">
        <v>19</v>
      </c>
      <c r="I4133" s="87">
        <f>VLOOKUP(A4133,'[2]AJUSTE DE VALOR AN_11.5_MED_VIG'!$A$6:$I$6297,9,0)</f>
        <v>2.94108790547008e-002</v>
      </c>
    </row>
    <row r="4134" s="81" customFormat="1" ht="15" customHeight="1">
      <c r="A4134" s="82">
        <v>90180461</v>
      </c>
      <c r="B4134" s="83">
        <v>20</v>
      </c>
      <c r="C4134" s="84" t="s">
        <v>8383</v>
      </c>
      <c r="D4134" s="84" t="s">
        <v>8385</v>
      </c>
      <c r="E4134" s="84" t="s">
        <v>24</v>
      </c>
      <c r="F4134" s="85">
        <v>1</v>
      </c>
      <c r="G4134" s="86" t="s">
        <v>436</v>
      </c>
      <c r="H4134" s="86" t="s">
        <v>14</v>
      </c>
      <c r="I4134" s="87">
        <f>VLOOKUP(A4134,'[2]AJUSTE DE VALOR AN_11.5_MED_VIG'!$A$6:$I$6297,9,0)</f>
        <v>1.183127138912986</v>
      </c>
    </row>
    <row r="4135" s="81" customFormat="1" ht="15" customHeight="1">
      <c r="A4135" s="82">
        <v>92379133</v>
      </c>
      <c r="B4135" s="83">
        <v>20</v>
      </c>
      <c r="C4135" s="84" t="s">
        <v>4390</v>
      </c>
      <c r="D4135" s="84" t="s">
        <v>4390</v>
      </c>
      <c r="E4135" s="84" t="s">
        <v>21</v>
      </c>
      <c r="F4135" s="85">
        <v>1</v>
      </c>
      <c r="G4135" s="86" t="s">
        <v>10103</v>
      </c>
      <c r="H4135" s="86" t="s">
        <v>14</v>
      </c>
      <c r="I4135" s="87">
        <f>VLOOKUP(A4135,'[2]AJUSTE DE VALOR AN_11.5_MED_VIG'!$A$6:$I$6297,9,0)</f>
        <v>0.78631645451098908</v>
      </c>
    </row>
    <row r="4136" s="81" customFormat="1" ht="15" customHeight="1">
      <c r="A4136" s="82">
        <v>90285832</v>
      </c>
      <c r="B4136" s="83">
        <v>20</v>
      </c>
      <c r="C4136" s="84" t="s">
        <v>3690</v>
      </c>
      <c r="D4136" s="84" t="s">
        <v>3691</v>
      </c>
      <c r="E4136" s="84" t="s">
        <v>603</v>
      </c>
      <c r="F4136" s="85">
        <v>1</v>
      </c>
      <c r="G4136" s="86" t="s">
        <v>10036</v>
      </c>
      <c r="H4136" s="86" t="s">
        <v>14</v>
      </c>
      <c r="I4136" s="87">
        <f>VLOOKUP(A4136,'[2]AJUSTE DE VALOR AN_11.5_MED_VIG'!$A$6:$I$6297,9,0)</f>
        <v>0.78519694356287451</v>
      </c>
    </row>
    <row r="4137" s="81" customFormat="1" ht="15" customHeight="1">
      <c r="A4137" s="82">
        <v>92461700</v>
      </c>
      <c r="B4137" s="83">
        <v>20</v>
      </c>
      <c r="C4137" s="84" t="s">
        <v>3718</v>
      </c>
      <c r="D4137" s="84" t="s">
        <v>3718</v>
      </c>
      <c r="E4137" s="84" t="s">
        <v>31</v>
      </c>
      <c r="F4137" s="85">
        <v>1</v>
      </c>
      <c r="G4137" s="86" t="s">
        <v>10103</v>
      </c>
      <c r="H4137" s="86" t="s">
        <v>14</v>
      </c>
      <c r="I4137" s="87">
        <f>VLOOKUP(A4137,'[2]AJUSTE DE VALOR AN_11.5_MED_VIG'!$A$6:$I$6297,9,0)</f>
        <v>0.16718587503687357</v>
      </c>
    </row>
    <row r="4138" s="81" customFormat="1" ht="15" customHeight="1">
      <c r="A4138" s="82">
        <v>90209184</v>
      </c>
      <c r="B4138" s="83">
        <v>20</v>
      </c>
      <c r="C4138" s="84" t="s">
        <v>8207</v>
      </c>
      <c r="D4138" s="84" t="s">
        <v>8207</v>
      </c>
      <c r="E4138" s="84" t="s">
        <v>31</v>
      </c>
      <c r="F4138" s="85">
        <v>300</v>
      </c>
      <c r="G4138" s="86" t="s">
        <v>10116</v>
      </c>
      <c r="H4138" s="86" t="s">
        <v>19</v>
      </c>
      <c r="I4138" s="87">
        <f>VLOOKUP(A4138,'[2]AJUSTE DE VALOR AN_11.5_MED_VIG'!$A$6:$I$6297,9,0)</f>
        <v>1.6188481020760242e-002</v>
      </c>
    </row>
    <row r="4139" s="81" customFormat="1" ht="15" customHeight="1">
      <c r="A4139" s="82">
        <v>92379214</v>
      </c>
      <c r="B4139" s="83">
        <v>20</v>
      </c>
      <c r="C4139" s="84" t="s">
        <v>4383</v>
      </c>
      <c r="D4139" s="84" t="s">
        <v>4383</v>
      </c>
      <c r="E4139" s="84" t="s">
        <v>279</v>
      </c>
      <c r="F4139" s="85">
        <v>1</v>
      </c>
      <c r="G4139" s="86" t="s">
        <v>64</v>
      </c>
      <c r="H4139" s="86" t="s">
        <v>14</v>
      </c>
      <c r="I4139" s="87">
        <f>VLOOKUP(A4139,'[2]AJUSTE DE VALOR AN_11.5_MED_VIG'!$A$6:$I$6297,9,0)</f>
        <v>2.314527124195862</v>
      </c>
    </row>
    <row r="4140" s="81" customFormat="1" ht="15" customHeight="1">
      <c r="A4140" s="82">
        <v>90158423</v>
      </c>
      <c r="B4140" s="83">
        <v>20</v>
      </c>
      <c r="C4140" s="84" t="s">
        <v>6843</v>
      </c>
      <c r="D4140" s="84" t="s">
        <v>6843</v>
      </c>
      <c r="E4140" s="84" t="s">
        <v>229</v>
      </c>
      <c r="F4140" s="85">
        <v>120</v>
      </c>
      <c r="G4140" s="86" t="s">
        <v>18</v>
      </c>
      <c r="H4140" s="86" t="s">
        <v>19</v>
      </c>
      <c r="I4140" s="87">
        <f>VLOOKUP(A4140,'[2]AJUSTE DE VALOR AN_11.5_MED_VIG'!$A$6:$I$6297,9,0)</f>
        <v>0.22663873429064343</v>
      </c>
    </row>
    <row r="4141" s="81" customFormat="1" ht="15" customHeight="1">
      <c r="A4141" s="82">
        <v>90214609</v>
      </c>
      <c r="B4141" s="83">
        <v>20</v>
      </c>
      <c r="C4141" s="84" t="s">
        <v>4559</v>
      </c>
      <c r="D4141" s="84" t="s">
        <v>4560</v>
      </c>
      <c r="E4141" s="84" t="s">
        <v>78</v>
      </c>
      <c r="F4141" s="85">
        <v>1</v>
      </c>
      <c r="G4141" s="86" t="s">
        <v>10103</v>
      </c>
      <c r="H4141" s="86" t="s">
        <v>14</v>
      </c>
      <c r="I4141" s="87">
        <f>VLOOKUP(A4141,'[2]AJUSTE DE VALOR AN_11.5_MED_VIG'!$A$6:$I$6297,9,0)</f>
        <v>0.25126302194011985</v>
      </c>
    </row>
    <row r="4142" s="81" customFormat="1" ht="15" customHeight="1">
      <c r="A4142" s="82">
        <v>92458459</v>
      </c>
      <c r="B4142" s="83">
        <v>20</v>
      </c>
      <c r="C4142" s="84" t="s">
        <v>3486</v>
      </c>
      <c r="D4142" s="84" t="s">
        <v>3486</v>
      </c>
      <c r="E4142" s="84" t="s">
        <v>24</v>
      </c>
      <c r="F4142" s="85">
        <v>1</v>
      </c>
      <c r="G4142" s="86" t="s">
        <v>10103</v>
      </c>
      <c r="H4142" s="86" t="s">
        <v>14</v>
      </c>
      <c r="I4142" s="87">
        <f>VLOOKUP(A4142,'[2]AJUSTE DE VALOR AN_11.5_MED_VIG'!$A$6:$I$6297,9,0)</f>
        <v>0.74750917254908611</v>
      </c>
    </row>
    <row r="4143" s="81" customFormat="1" ht="15" customHeight="1">
      <c r="A4143" s="82">
        <v>90389069</v>
      </c>
      <c r="B4143" s="83">
        <v>20</v>
      </c>
      <c r="C4143" s="84" t="s">
        <v>2054</v>
      </c>
      <c r="D4143" s="84" t="s">
        <v>2055</v>
      </c>
      <c r="E4143" s="84" t="s">
        <v>69</v>
      </c>
      <c r="F4143" s="85">
        <v>400</v>
      </c>
      <c r="G4143" s="86" t="s">
        <v>10116</v>
      </c>
      <c r="H4143" s="86" t="s">
        <v>19</v>
      </c>
      <c r="I4143" s="87">
        <f>VLOOKUP(A4143,'[2]AJUSTE DE VALOR AN_11.5_MED_VIG'!$A$6:$I$6297,9,0)</f>
        <v>4.8565443062280729e-002</v>
      </c>
    </row>
    <row r="4144" s="81" customFormat="1" ht="15" customHeight="1">
      <c r="A4144" s="82">
        <v>92253148</v>
      </c>
      <c r="B4144" s="83">
        <v>20</v>
      </c>
      <c r="C4144" s="84" t="s">
        <v>8883</v>
      </c>
      <c r="D4144" s="84" t="s">
        <v>8883</v>
      </c>
      <c r="E4144" s="84" t="s">
        <v>502</v>
      </c>
      <c r="F4144" s="85">
        <v>1</v>
      </c>
      <c r="G4144" s="86" t="s">
        <v>64</v>
      </c>
      <c r="H4144" s="86" t="s">
        <v>14</v>
      </c>
      <c r="I4144" s="87">
        <f>VLOOKUP(A4144,'[2]AJUSTE DE VALOR AN_11.5_MED_VIG'!$A$6:$I$6297,9,0)</f>
        <v>0.55814019447928864</v>
      </c>
    </row>
    <row r="4145" s="81" customFormat="1" ht="15" customHeight="1">
      <c r="A4145" s="82">
        <v>92256520</v>
      </c>
      <c r="B4145" s="83">
        <v>20</v>
      </c>
      <c r="C4145" s="84" t="s">
        <v>8895</v>
      </c>
      <c r="D4145" s="84" t="s">
        <v>8895</v>
      </c>
      <c r="E4145" s="84" t="s">
        <v>502</v>
      </c>
      <c r="F4145" s="85">
        <v>1</v>
      </c>
      <c r="G4145" s="86" t="s">
        <v>64</v>
      </c>
      <c r="H4145" s="86" t="s">
        <v>14</v>
      </c>
      <c r="I4145" s="87">
        <f>VLOOKUP(A4145,'[2]AJUSTE DE VALOR AN_11.5_MED_VIG'!$A$6:$I$6297,9,0)</f>
        <v>0.55812523045146234</v>
      </c>
    </row>
    <row r="4146" s="81" customFormat="1" ht="15" customHeight="1">
      <c r="A4146" s="82">
        <v>90202724</v>
      </c>
      <c r="B4146" s="83">
        <v>20</v>
      </c>
      <c r="C4146" s="84" t="s">
        <v>3456</v>
      </c>
      <c r="D4146" s="84" t="s">
        <v>3457</v>
      </c>
      <c r="E4146" s="84" t="s">
        <v>334</v>
      </c>
      <c r="F4146" s="85">
        <v>1</v>
      </c>
      <c r="G4146" s="86" t="s">
        <v>64</v>
      </c>
      <c r="H4146" s="86" t="s">
        <v>14</v>
      </c>
      <c r="I4146" s="87">
        <f>VLOOKUP(A4146,'[2]AJUSTE DE VALOR AN_11.5_MED_VIG'!$A$6:$I$6297,9,0)</f>
        <v>2.2268058013644163</v>
      </c>
    </row>
    <row r="4147" s="81" customFormat="1" ht="15" customHeight="1">
      <c r="A4147" s="82">
        <v>90188535</v>
      </c>
      <c r="B4147" s="83">
        <v>20</v>
      </c>
      <c r="C4147" s="84" t="s">
        <v>4347</v>
      </c>
      <c r="D4147" s="84" t="s">
        <v>4348</v>
      </c>
      <c r="E4147" s="84" t="s">
        <v>146</v>
      </c>
      <c r="F4147" s="85">
        <v>1</v>
      </c>
      <c r="G4147" s="86" t="s">
        <v>4349</v>
      </c>
      <c r="H4147" s="86" t="s">
        <v>14</v>
      </c>
      <c r="I4147" s="87">
        <f>VLOOKUP(A4147,'[2]AJUSTE DE VALOR AN_11.5_MED_VIG'!$A$6:$I$6297,9,0)</f>
        <v>2.1844567959862498</v>
      </c>
    </row>
    <row r="4148" s="81" customFormat="1" ht="15" customHeight="1">
      <c r="A4148" s="82">
        <v>92461123</v>
      </c>
      <c r="B4148" s="83">
        <v>20</v>
      </c>
      <c r="C4148" s="84" t="s">
        <v>810</v>
      </c>
      <c r="D4148" s="84" t="s">
        <v>810</v>
      </c>
      <c r="E4148" s="84" t="s">
        <v>31</v>
      </c>
      <c r="F4148" s="85">
        <v>150</v>
      </c>
      <c r="G4148" s="86" t="s">
        <v>18</v>
      </c>
      <c r="H4148" s="86" t="s">
        <v>19</v>
      </c>
      <c r="I4148" s="87">
        <f>VLOOKUP(A4148,'[2]AJUSTE DE VALOR AN_11.5_MED_VIG'!$A$6:$I$6297,9,0)</f>
        <v>0.14542124738019591</v>
      </c>
    </row>
    <row r="4149" s="81" customFormat="1" ht="15" customHeight="1">
      <c r="A4149" s="82">
        <v>90173031</v>
      </c>
      <c r="B4149" s="83">
        <v>20</v>
      </c>
      <c r="C4149" s="84" t="s">
        <v>780</v>
      </c>
      <c r="D4149" s="84" t="s">
        <v>780</v>
      </c>
      <c r="E4149" s="84" t="s">
        <v>244</v>
      </c>
      <c r="F4149" s="85">
        <v>1</v>
      </c>
      <c r="G4149" s="86" t="s">
        <v>10103</v>
      </c>
      <c r="H4149" s="86" t="s">
        <v>14</v>
      </c>
      <c r="I4149" s="87">
        <f>VLOOKUP(A4149,'[2]AJUSTE DE VALOR AN_11.5_MED_VIG'!$A$6:$I$6297,9,0)</f>
        <v>0.18097248000000002</v>
      </c>
    </row>
    <row r="4150" s="81" customFormat="1" ht="15" customHeight="1">
      <c r="A4150" s="82">
        <v>90263324</v>
      </c>
      <c r="B4150" s="83">
        <v>20</v>
      </c>
      <c r="C4150" s="84" t="s">
        <v>775</v>
      </c>
      <c r="D4150" s="84" t="s">
        <v>777</v>
      </c>
      <c r="E4150" s="84" t="s">
        <v>247</v>
      </c>
      <c r="F4150" s="85">
        <v>1</v>
      </c>
      <c r="G4150" s="86" t="s">
        <v>64</v>
      </c>
      <c r="H4150" s="86" t="s">
        <v>14</v>
      </c>
      <c r="I4150" s="87">
        <f>VLOOKUP(A4150,'[2]AJUSTE DE VALOR AN_11.5_MED_VIG'!$A$6:$I$6297,9,0)</f>
        <v>1.0835717821167665</v>
      </c>
    </row>
    <row r="4151" s="81" customFormat="1" ht="15" customHeight="1">
      <c r="A4151" s="82">
        <v>92369103</v>
      </c>
      <c r="B4151" s="83">
        <v>20</v>
      </c>
      <c r="C4151" s="84" t="s">
        <v>5695</v>
      </c>
      <c r="D4151" s="84" t="s">
        <v>5696</v>
      </c>
      <c r="E4151" s="84" t="s">
        <v>17</v>
      </c>
      <c r="F4151" s="85">
        <v>1</v>
      </c>
      <c r="G4151" s="86" t="s">
        <v>4349</v>
      </c>
      <c r="H4151" s="86" t="s">
        <v>14</v>
      </c>
      <c r="I4151" s="87">
        <f>VLOOKUP(A4151,'[2]AJUSTE DE VALOR AN_11.5_MED_VIG'!$A$6:$I$6297,9,0)</f>
        <v>2.1514396253622761</v>
      </c>
    </row>
    <row r="4152" s="81" customFormat="1" ht="15" customHeight="1">
      <c r="A4152" s="82">
        <v>90158741</v>
      </c>
      <c r="B4152" s="83">
        <v>20</v>
      </c>
      <c r="C4152" s="84" t="s">
        <v>8128</v>
      </c>
      <c r="D4152" s="84" t="s">
        <v>8128</v>
      </c>
      <c r="E4152" s="84" t="s">
        <v>229</v>
      </c>
      <c r="F4152" s="85">
        <v>1</v>
      </c>
      <c r="G4152" s="86" t="s">
        <v>10103</v>
      </c>
      <c r="H4152" s="86" t="s">
        <v>14</v>
      </c>
      <c r="I4152" s="87">
        <f>VLOOKUP(A4152,'[2]AJUSTE DE VALOR AN_11.5_MED_VIG'!$A$6:$I$6297,9,0)</f>
        <v>2.1416187250755541</v>
      </c>
    </row>
    <row r="4153" s="81" customFormat="1" ht="15" customHeight="1">
      <c r="A4153" s="82">
        <v>90218264</v>
      </c>
      <c r="B4153" s="83">
        <v>20</v>
      </c>
      <c r="C4153" s="84" t="s">
        <v>1178</v>
      </c>
      <c r="D4153" s="84" t="s">
        <v>1179</v>
      </c>
      <c r="E4153" s="84" t="s">
        <v>806</v>
      </c>
      <c r="F4153" s="85">
        <v>1</v>
      </c>
      <c r="G4153" s="86" t="s">
        <v>10103</v>
      </c>
      <c r="H4153" s="86" t="s">
        <v>14</v>
      </c>
      <c r="I4153" s="87">
        <f>VLOOKUP(A4153,'[2]AJUSTE DE VALOR AN_11.5_MED_VIG'!$A$6:$I$6297,9,0)</f>
        <v>1.0678088851802956</v>
      </c>
    </row>
    <row r="4154" s="81" customFormat="1" ht="15" customHeight="1">
      <c r="A4154" s="82">
        <v>90285964</v>
      </c>
      <c r="B4154" s="83">
        <v>20</v>
      </c>
      <c r="C4154" s="84" t="s">
        <v>4334</v>
      </c>
      <c r="D4154" s="84" t="s">
        <v>4334</v>
      </c>
      <c r="E4154" s="84" t="s">
        <v>792</v>
      </c>
      <c r="F4154" s="85">
        <v>1</v>
      </c>
      <c r="G4154" s="86" t="s">
        <v>64</v>
      </c>
      <c r="H4154" s="86" t="s">
        <v>14</v>
      </c>
      <c r="I4154" s="87">
        <f>VLOOKUP(A4154,'[2]AJUSTE DE VALOR AN_11.5_MED_VIG'!$A$6:$I$6297,9,0)</f>
        <v>1.0549960669883658</v>
      </c>
    </row>
    <row r="4155" s="81" customFormat="1" ht="15" customHeight="1">
      <c r="A4155" s="82">
        <v>90219910</v>
      </c>
      <c r="B4155" s="83">
        <v>20</v>
      </c>
      <c r="C4155" s="84" t="s">
        <v>9398</v>
      </c>
      <c r="D4155" s="84" t="s">
        <v>9400</v>
      </c>
      <c r="E4155" s="84" t="s">
        <v>69</v>
      </c>
      <c r="F4155" s="85">
        <v>1</v>
      </c>
      <c r="G4155" s="86" t="s">
        <v>10103</v>
      </c>
      <c r="H4155" s="86" t="s">
        <v>14</v>
      </c>
      <c r="I4155" s="87">
        <f>VLOOKUP(A4155,'[2]AJUSTE DE VALOR AN_11.5_MED_VIG'!$A$6:$I$6297,9,0)</f>
        <v>1.052130903354928</v>
      </c>
    </row>
    <row r="4156" s="81" customFormat="1" ht="15" customHeight="1">
      <c r="A4156" s="82">
        <v>92379010</v>
      </c>
      <c r="B4156" s="83">
        <v>20</v>
      </c>
      <c r="C4156" s="84" t="s">
        <v>4324</v>
      </c>
      <c r="D4156" s="84" t="s">
        <v>4325</v>
      </c>
      <c r="E4156" s="84" t="s">
        <v>50</v>
      </c>
      <c r="F4156" s="85">
        <v>1</v>
      </c>
      <c r="G4156" s="86" t="s">
        <v>10103</v>
      </c>
      <c r="H4156" s="86" t="s">
        <v>14</v>
      </c>
      <c r="I4156" s="87">
        <f>VLOOKUP(A4156,'[2]AJUSTE DE VALOR AN_11.5_MED_VIG'!$A$6:$I$6297,9,0)</f>
        <v>0.69073009844223354</v>
      </c>
    </row>
    <row r="4157" s="81" customFormat="1" ht="15" customHeight="1">
      <c r="A4157" s="82">
        <v>92366406</v>
      </c>
      <c r="B4157" s="83">
        <v>20</v>
      </c>
      <c r="C4157" s="84" t="s">
        <v>250</v>
      </c>
      <c r="D4157" s="84" t="s">
        <v>250</v>
      </c>
      <c r="E4157" s="84" t="s">
        <v>17</v>
      </c>
      <c r="F4157" s="85">
        <v>10</v>
      </c>
      <c r="G4157" s="86" t="s">
        <v>10077</v>
      </c>
      <c r="H4157" s="86" t="s">
        <v>19</v>
      </c>
      <c r="I4157" s="87">
        <f>VLOOKUP(A4157,'[2]AJUSTE DE VALOR AN_11.5_MED_VIG'!$A$6:$I$6297,9,0)</f>
        <v>2.0720180795411407</v>
      </c>
    </row>
    <row r="4158" s="81" customFormat="1" ht="15" customHeight="1">
      <c r="A4158" s="82">
        <v>92463800</v>
      </c>
      <c r="B4158" s="83">
        <v>20</v>
      </c>
      <c r="C4158" s="84" t="s">
        <v>5677</v>
      </c>
      <c r="D4158" s="84" t="s">
        <v>5677</v>
      </c>
      <c r="E4158" s="84" t="s">
        <v>59</v>
      </c>
      <c r="F4158" s="85">
        <v>1</v>
      </c>
      <c r="G4158" s="86" t="s">
        <v>10103</v>
      </c>
      <c r="H4158" s="86" t="s">
        <v>14</v>
      </c>
      <c r="I4158" s="87">
        <f>VLOOKUP(A4158,'[2]AJUSTE DE VALOR AN_11.5_MED_VIG'!$A$6:$I$6297,9,0)</f>
        <v>0.22348608874225218</v>
      </c>
    </row>
    <row r="4159" s="81" customFormat="1" ht="15" customHeight="1">
      <c r="A4159" s="82">
        <v>90133439</v>
      </c>
      <c r="B4159" s="83">
        <v>20</v>
      </c>
      <c r="C4159" s="84" t="s">
        <v>7354</v>
      </c>
      <c r="D4159" s="84" t="s">
        <v>7357</v>
      </c>
      <c r="E4159" s="84" t="s">
        <v>1298</v>
      </c>
      <c r="F4159" s="85">
        <v>1</v>
      </c>
      <c r="G4159" s="86" t="s">
        <v>436</v>
      </c>
      <c r="H4159" s="86" t="s">
        <v>14</v>
      </c>
      <c r="I4159" s="87">
        <f>VLOOKUP(A4159,'[2]AJUSTE DE VALOR AN_11.5_MED_VIG'!$A$6:$I$6297,9,0)</f>
        <v>2.0101041755209588</v>
      </c>
    </row>
    <row r="4160" s="81" customFormat="1" ht="15" customHeight="1">
      <c r="A4160" s="82">
        <v>90171381</v>
      </c>
      <c r="B4160" s="83">
        <v>20</v>
      </c>
      <c r="C4160" s="84" t="s">
        <v>5593</v>
      </c>
      <c r="D4160" s="84" t="s">
        <v>5593</v>
      </c>
      <c r="E4160" s="84" t="s">
        <v>244</v>
      </c>
      <c r="F4160" s="85">
        <v>1</v>
      </c>
      <c r="G4160" s="86" t="s">
        <v>10103</v>
      </c>
      <c r="H4160" s="86" t="s">
        <v>14</v>
      </c>
      <c r="I4160" s="87">
        <f>VLOOKUP(A4160,'[2]AJUSTE DE VALOR AN_11.5_MED_VIG'!$A$6:$I$6297,9,0)</f>
        <v>0.28702651272939794</v>
      </c>
    </row>
    <row r="4161" s="81" customFormat="1" ht="15" customHeight="1">
      <c r="A4161" s="82">
        <v>92468411</v>
      </c>
      <c r="B4161" s="83">
        <v>20</v>
      </c>
      <c r="C4161" s="84" t="s">
        <v>6752</v>
      </c>
      <c r="D4161" s="84" t="s">
        <v>6752</v>
      </c>
      <c r="E4161" s="84" t="s">
        <v>39</v>
      </c>
      <c r="F4161" s="85">
        <v>1</v>
      </c>
      <c r="G4161" s="86" t="s">
        <v>10103</v>
      </c>
      <c r="H4161" s="86" t="s">
        <v>14</v>
      </c>
      <c r="I4161" s="87">
        <f>VLOOKUP(A4161,'[2]AJUSTE DE VALOR AN_11.5_MED_VIG'!$A$6:$I$6297,9,0)</f>
        <v>1.0045915974255657</v>
      </c>
    </row>
    <row r="4162" s="81" customFormat="1" ht="15" customHeight="1">
      <c r="A4162" s="82">
        <v>92469205</v>
      </c>
      <c r="B4162" s="83">
        <v>20</v>
      </c>
      <c r="C4162" s="84" t="s">
        <v>4642</v>
      </c>
      <c r="D4162" s="84" t="s">
        <v>4642</v>
      </c>
      <c r="E4162" s="84" t="s">
        <v>244</v>
      </c>
      <c r="F4162" s="85">
        <v>400</v>
      </c>
      <c r="G4162" s="86" t="s">
        <v>10116</v>
      </c>
      <c r="H4162" s="86" t="s">
        <v>19</v>
      </c>
      <c r="I4162" s="87">
        <f>VLOOKUP(A4162,'[2]AJUSTE DE VALOR AN_11.5_MED_VIG'!$A$6:$I$6297,9,0)</f>
        <v>1.6177715569546846e-002</v>
      </c>
    </row>
    <row r="4163" s="81" customFormat="1" ht="15" customHeight="1">
      <c r="A4163" s="82">
        <v>92389384</v>
      </c>
      <c r="B4163" s="83">
        <v>20</v>
      </c>
      <c r="C4163" s="84" t="s">
        <v>4156</v>
      </c>
      <c r="D4163" s="84" t="s">
        <v>4157</v>
      </c>
      <c r="E4163" s="84" t="s">
        <v>806</v>
      </c>
      <c r="F4163" s="85">
        <v>1</v>
      </c>
      <c r="G4163" s="86" t="s">
        <v>2483</v>
      </c>
      <c r="H4163" s="86" t="s">
        <v>14</v>
      </c>
      <c r="I4163" s="87">
        <f>VLOOKUP(A4163,'[2]AJUSTE DE VALOR AN_11.5_MED_VIG'!$A$6:$I$6297,9,0)</f>
        <v>0.65956543259281475</v>
      </c>
    </row>
    <row r="4164" s="81" customFormat="1" ht="15" customHeight="1">
      <c r="A4164" s="82">
        <v>92392938</v>
      </c>
      <c r="B4164" s="83">
        <v>20</v>
      </c>
      <c r="C4164" s="84" t="s">
        <v>7132</v>
      </c>
      <c r="D4164" s="84" t="s">
        <v>7133</v>
      </c>
      <c r="E4164" s="84" t="s">
        <v>894</v>
      </c>
      <c r="F4164" s="85">
        <v>1</v>
      </c>
      <c r="G4164" s="86" t="s">
        <v>10103</v>
      </c>
      <c r="H4164" s="86" t="s">
        <v>14</v>
      </c>
      <c r="I4164" s="87">
        <f>VLOOKUP(A4164,'[2]AJUSTE DE VALOR AN_11.5_MED_VIG'!$A$6:$I$6297,9,0)</f>
        <v>0.97729685702108071</v>
      </c>
    </row>
    <row r="4165" s="81" customFormat="1" ht="15" customHeight="1">
      <c r="A4165" s="82">
        <v>92396429</v>
      </c>
      <c r="B4165" s="83">
        <v>20</v>
      </c>
      <c r="C4165" s="84" t="s">
        <v>1339</v>
      </c>
      <c r="D4165" s="84" t="s">
        <v>1340</v>
      </c>
      <c r="E4165" s="84" t="s">
        <v>17</v>
      </c>
      <c r="F4165" s="85">
        <v>400</v>
      </c>
      <c r="G4165" s="86" t="s">
        <v>10116</v>
      </c>
      <c r="H4165" s="86" t="s">
        <v>19</v>
      </c>
      <c r="I4165" s="87">
        <f>VLOOKUP(A4165,'[2]AJUSTE DE VALOR AN_11.5_MED_VIG'!$A$6:$I$6297,9,0)</f>
        <v>3.2375845887684843e-002</v>
      </c>
    </row>
    <row r="4166" s="81" customFormat="1" ht="15" customHeight="1">
      <c r="A4166" s="82">
        <v>92431232</v>
      </c>
      <c r="B4166" s="83">
        <v>20</v>
      </c>
      <c r="C4166" s="84" t="s">
        <v>9596</v>
      </c>
      <c r="D4166" s="84" t="s">
        <v>9597</v>
      </c>
      <c r="E4166" s="84" t="s">
        <v>150</v>
      </c>
      <c r="F4166" s="85">
        <v>3.5</v>
      </c>
      <c r="G4166" s="86" t="s">
        <v>10077</v>
      </c>
      <c r="H4166" s="86" t="s">
        <v>19</v>
      </c>
      <c r="I4166" s="87">
        <f>VLOOKUP(A4166,'[2]AJUSTE DE VALOR AN_11.5_MED_VIG'!$A$6:$I$6297,9,0)</f>
        <v>0.27655151599074601</v>
      </c>
    </row>
    <row r="4167" s="81" customFormat="1" ht="15" customHeight="1">
      <c r="A4167" s="82">
        <v>90287517</v>
      </c>
      <c r="B4167" s="83">
        <v>20</v>
      </c>
      <c r="C4167" s="84" t="s">
        <v>8139</v>
      </c>
      <c r="D4167" s="84" t="s">
        <v>8151</v>
      </c>
      <c r="E4167" s="84" t="s">
        <v>69</v>
      </c>
      <c r="F4167" s="85">
        <v>1</v>
      </c>
      <c r="G4167" s="86" t="s">
        <v>10103</v>
      </c>
      <c r="H4167" s="86" t="s">
        <v>14</v>
      </c>
      <c r="I4167" s="87">
        <f>VLOOKUP(A4167,'[2]AJUSTE DE VALOR AN_11.5_MED_VIG'!$A$6:$I$6297,9,0)</f>
        <v>0.63947646817815762</v>
      </c>
    </row>
    <row r="4168" s="81" customFormat="1" ht="15" customHeight="1">
      <c r="A4168" s="82">
        <v>90139259</v>
      </c>
      <c r="B4168" s="83">
        <v>20</v>
      </c>
      <c r="C4168" s="84" t="s">
        <v>2954</v>
      </c>
      <c r="D4168" s="84" t="s">
        <v>2955</v>
      </c>
      <c r="E4168" s="84" t="s">
        <v>703</v>
      </c>
      <c r="F4168" s="85">
        <v>1</v>
      </c>
      <c r="G4168" s="86" t="s">
        <v>10103</v>
      </c>
      <c r="H4168" s="86" t="s">
        <v>14</v>
      </c>
      <c r="I4168" s="87">
        <f>VLOOKUP(A4168,'[2]AJUSTE DE VALOR AN_11.5_MED_VIG'!$A$6:$I$6297,9,0)</f>
        <v>0.95681617910857641</v>
      </c>
    </row>
    <row r="4169" s="81" customFormat="1" ht="15" customHeight="1">
      <c r="A4169" s="82">
        <v>92253598</v>
      </c>
      <c r="B4169" s="83">
        <v>20</v>
      </c>
      <c r="C4169" s="84" t="s">
        <v>6082</v>
      </c>
      <c r="D4169" s="84" t="s">
        <v>6083</v>
      </c>
      <c r="E4169" s="84" t="s">
        <v>235</v>
      </c>
      <c r="F4169" s="85">
        <v>350</v>
      </c>
      <c r="G4169" s="86" t="s">
        <v>18</v>
      </c>
      <c r="H4169" s="86" t="s">
        <v>19</v>
      </c>
      <c r="I4169" s="87">
        <f>VLOOKUP(A4169,'[2]AJUSTE DE VALOR AN_11.5_MED_VIG'!$A$6:$I$6297,9,0)</f>
        <v>1.47054395273504e-002</v>
      </c>
    </row>
    <row r="4170" s="81" customFormat="1" ht="15" customHeight="1">
      <c r="A4170" s="82">
        <v>90125649</v>
      </c>
      <c r="B4170" s="83">
        <v>20</v>
      </c>
      <c r="C4170" s="84" t="s">
        <v>3637</v>
      </c>
      <c r="D4170" s="84" t="s">
        <v>3638</v>
      </c>
      <c r="E4170" s="84" t="s">
        <v>50</v>
      </c>
      <c r="F4170" s="85">
        <v>1</v>
      </c>
      <c r="G4170" s="86" t="s">
        <v>10103</v>
      </c>
      <c r="H4170" s="86" t="s">
        <v>14</v>
      </c>
      <c r="I4170" s="87">
        <f>VLOOKUP(A4170,'[2]AJUSTE DE VALOR AN_11.5_MED_VIG'!$A$6:$I$6297,9,0)</f>
        <v>1.8940522794289485</v>
      </c>
    </row>
    <row r="4171" s="81" customFormat="1" ht="15" customHeight="1">
      <c r="A4171" s="82">
        <v>92469060</v>
      </c>
      <c r="B4171" s="83">
        <v>20</v>
      </c>
      <c r="C4171" s="84" t="s">
        <v>4640</v>
      </c>
      <c r="D4171" s="84" t="s">
        <v>4640</v>
      </c>
      <c r="E4171" s="84" t="s">
        <v>24</v>
      </c>
      <c r="F4171" s="85">
        <v>200</v>
      </c>
      <c r="G4171" s="86" t="s">
        <v>10116</v>
      </c>
      <c r="H4171" s="86" t="s">
        <v>19</v>
      </c>
      <c r="I4171" s="87">
        <f>VLOOKUP(A4171,'[2]AJUSTE DE VALOR AN_11.5_MED_VIG'!$A$6:$I$6297,9,0)</f>
        <v>2.94108790547008e-002</v>
      </c>
    </row>
    <row r="4172" s="81" customFormat="1" ht="15" customHeight="1">
      <c r="A4172" s="82">
        <v>90190025</v>
      </c>
      <c r="B4172" s="83">
        <v>20</v>
      </c>
      <c r="C4172" s="84" t="s">
        <v>7217</v>
      </c>
      <c r="D4172" s="84" t="s">
        <v>7218</v>
      </c>
      <c r="E4172" s="84" t="s">
        <v>69</v>
      </c>
      <c r="F4172" s="85">
        <v>120</v>
      </c>
      <c r="G4172" s="86" t="s">
        <v>18</v>
      </c>
      <c r="H4172" s="86" t="s">
        <v>19</v>
      </c>
      <c r="I4172" s="87">
        <f>VLOOKUP(A4172,'[2]AJUSTE DE VALOR AN_11.5_MED_VIG'!$A$6:$I$6297,9,0)</f>
        <v>0.12950784816608193</v>
      </c>
    </row>
    <row r="4173" s="81" customFormat="1" ht="15" customHeight="1">
      <c r="A4173" s="82">
        <v>90210867</v>
      </c>
      <c r="B4173" s="83">
        <v>20</v>
      </c>
      <c r="C4173" s="84" t="s">
        <v>1599</v>
      </c>
      <c r="D4173" s="84" t="s">
        <v>1603</v>
      </c>
      <c r="E4173" s="84" t="s">
        <v>31</v>
      </c>
      <c r="F4173" s="85">
        <v>1</v>
      </c>
      <c r="G4173" s="86" t="s">
        <v>10103</v>
      </c>
      <c r="H4173" s="86" t="s">
        <v>14</v>
      </c>
      <c r="I4173" s="87">
        <f>VLOOKUP(A4173,'[2]AJUSTE DE VALOR AN_11.5_MED_VIG'!$A$6:$I$6297,9,0)</f>
        <v>0.46946594960204696</v>
      </c>
    </row>
    <row r="4174" s="81" customFormat="1" ht="15" customHeight="1">
      <c r="A4174" s="82">
        <v>90162099</v>
      </c>
      <c r="B4174" s="83">
        <v>20</v>
      </c>
      <c r="C4174" s="84" t="s">
        <v>6937</v>
      </c>
      <c r="D4174" s="84" t="s">
        <v>6938</v>
      </c>
      <c r="E4174" s="84" t="s">
        <v>90</v>
      </c>
      <c r="F4174" s="85">
        <v>1</v>
      </c>
      <c r="G4174" s="86" t="s">
        <v>10103</v>
      </c>
      <c r="H4174" s="86" t="s">
        <v>14</v>
      </c>
      <c r="I4174" s="87">
        <f>VLOOKUP(A4174,'[2]AJUSTE DE VALOR AN_11.5_MED_VIG'!$A$6:$I$6297,9,0)</f>
        <v>0.36648632138290521</v>
      </c>
    </row>
    <row r="4175" s="81" customFormat="1" ht="15" customHeight="1">
      <c r="A4175" s="82">
        <v>90257120</v>
      </c>
      <c r="B4175" s="83">
        <v>20</v>
      </c>
      <c r="C4175" s="84" t="s">
        <v>8223</v>
      </c>
      <c r="D4175" s="84" t="s">
        <v>8223</v>
      </c>
      <c r="E4175" s="84" t="s">
        <v>26</v>
      </c>
      <c r="F4175" s="85">
        <v>1</v>
      </c>
      <c r="G4175" s="86" t="s">
        <v>10103</v>
      </c>
      <c r="H4175" s="86" t="s">
        <v>14</v>
      </c>
      <c r="I4175" s="87">
        <f>VLOOKUP(A4175,'[2]AJUSTE DE VALOR AN_11.5_MED_VIG'!$A$6:$I$6297,9,0)</f>
        <v>0.60976544045548675</v>
      </c>
    </row>
    <row r="4176" s="81" customFormat="1" ht="15" customHeight="1">
      <c r="A4176" s="82">
        <v>90268741</v>
      </c>
      <c r="B4176" s="83">
        <v>20</v>
      </c>
      <c r="C4176" s="84" t="s">
        <v>4501</v>
      </c>
      <c r="D4176" s="84" t="s">
        <v>4501</v>
      </c>
      <c r="E4176" s="84" t="s">
        <v>21</v>
      </c>
      <c r="F4176" s="85">
        <v>1</v>
      </c>
      <c r="G4176" s="86" t="s">
        <v>10103</v>
      </c>
      <c r="H4176" s="86" t="s">
        <v>14</v>
      </c>
      <c r="I4176" s="87">
        <f>VLOOKUP(A4176,'[2]AJUSTE DE VALOR AN_11.5_MED_VIG'!$A$6:$I$6297,9,0)</f>
        <v>0.45442314580320636</v>
      </c>
    </row>
    <row r="4177" s="81" customFormat="1" ht="15" customHeight="1">
      <c r="A4177" s="82">
        <v>90283899</v>
      </c>
      <c r="B4177" s="83">
        <v>20</v>
      </c>
      <c r="C4177" s="84" t="s">
        <v>1581</v>
      </c>
      <c r="D4177" s="84" t="s">
        <v>1581</v>
      </c>
      <c r="E4177" s="84" t="s">
        <v>1557</v>
      </c>
      <c r="F4177" s="85">
        <v>1</v>
      </c>
      <c r="G4177" s="86" t="s">
        <v>10103</v>
      </c>
      <c r="H4177" s="86" t="s">
        <v>14</v>
      </c>
      <c r="I4177" s="87">
        <f>VLOOKUP(A4177,'[2]AJUSTE DE VALOR AN_11.5_MED_VIG'!$A$6:$I$6297,9,0)</f>
        <v>0.90647102826444226</v>
      </c>
    </row>
    <row r="4178" s="81" customFormat="1" ht="15" customHeight="1">
      <c r="A4178" s="82">
        <v>92393136</v>
      </c>
      <c r="B4178" s="83">
        <v>20</v>
      </c>
      <c r="C4178" s="84" t="s">
        <v>4335</v>
      </c>
      <c r="D4178" s="84" t="s">
        <v>4336</v>
      </c>
      <c r="E4178" s="84" t="s">
        <v>146</v>
      </c>
      <c r="F4178" s="85">
        <v>120</v>
      </c>
      <c r="G4178" s="86" t="s">
        <v>18</v>
      </c>
      <c r="H4178" s="86" t="s">
        <v>19</v>
      </c>
      <c r="I4178" s="87">
        <f>VLOOKUP(A4178,'[2]AJUSTE DE VALOR AN_11.5_MED_VIG'!$A$6:$I$6297,9,0)</f>
        <v>0.22653626032450003</v>
      </c>
    </row>
    <row r="4179" s="81" customFormat="1" ht="15" customHeight="1">
      <c r="A4179" s="82">
        <v>92261574</v>
      </c>
      <c r="B4179" s="83">
        <v>20</v>
      </c>
      <c r="C4179" s="84" t="s">
        <v>3542</v>
      </c>
      <c r="D4179" s="84" t="s">
        <v>3542</v>
      </c>
      <c r="E4179" s="84" t="s">
        <v>244</v>
      </c>
      <c r="F4179" s="85">
        <v>200</v>
      </c>
      <c r="G4179" s="86" t="s">
        <v>10116</v>
      </c>
      <c r="H4179" s="86" t="s">
        <v>19</v>
      </c>
      <c r="I4179" s="87">
        <f>VLOOKUP(A4179,'[2]AJUSTE DE VALOR AN_11.5_MED_VIG'!$A$6:$I$6297,9,0)</f>
        <v>1.6188481020760242e-002</v>
      </c>
    </row>
    <row r="4180" s="81" customFormat="1" ht="15" customHeight="1">
      <c r="A4180" s="82">
        <v>90260244</v>
      </c>
      <c r="B4180" s="83">
        <v>20</v>
      </c>
      <c r="C4180" s="84" t="s">
        <v>216</v>
      </c>
      <c r="D4180" s="84" t="s">
        <v>216</v>
      </c>
      <c r="E4180" s="84" t="s">
        <v>24</v>
      </c>
      <c r="F4180" s="85">
        <v>30</v>
      </c>
      <c r="G4180" s="86" t="s">
        <v>10077</v>
      </c>
      <c r="H4180" s="86" t="s">
        <v>19</v>
      </c>
      <c r="I4180" s="87">
        <f>VLOOKUP(A4180,'[2]AJUSTE DE VALOR AN_11.5_MED_VIG'!$A$6:$I$6297,9,0)</f>
        <v>0.89564628795808843</v>
      </c>
    </row>
    <row r="4181" s="81" customFormat="1" ht="15" customHeight="1">
      <c r="A4181" s="82">
        <v>92468683</v>
      </c>
      <c r="B4181" s="83">
        <v>20</v>
      </c>
      <c r="C4181" s="84" t="s">
        <v>4552</v>
      </c>
      <c r="D4181" s="84" t="s">
        <v>4552</v>
      </c>
      <c r="E4181" s="84" t="s">
        <v>29</v>
      </c>
      <c r="F4181" s="85">
        <v>1</v>
      </c>
      <c r="G4181" s="86" t="s">
        <v>10103</v>
      </c>
      <c r="H4181" s="86" t="s">
        <v>14</v>
      </c>
      <c r="I4181" s="87">
        <f>VLOOKUP(A4181,'[2]AJUSTE DE VALOR AN_11.5_MED_VIG'!$A$6:$I$6297,9,0)</f>
        <v>9.4122826838545198e-002</v>
      </c>
    </row>
    <row r="4182" s="81" customFormat="1" ht="15" customHeight="1">
      <c r="A4182" s="82">
        <v>90124383</v>
      </c>
      <c r="B4182" s="83">
        <v>20</v>
      </c>
      <c r="C4182" s="84" t="s">
        <v>4361</v>
      </c>
      <c r="D4182" s="84" t="s">
        <v>4362</v>
      </c>
      <c r="E4182" s="84" t="s">
        <v>50</v>
      </c>
      <c r="F4182" s="85">
        <v>1</v>
      </c>
      <c r="G4182" s="86" t="s">
        <v>10103</v>
      </c>
      <c r="H4182" s="86" t="s">
        <v>14</v>
      </c>
      <c r="I4182" s="87">
        <f>VLOOKUP(A4182,'[2]AJUSTE DE VALOR AN_11.5_MED_VIG'!$A$6:$I$6297,9,0)</f>
        <v>1.732167469221346</v>
      </c>
    </row>
    <row r="4183" s="81" customFormat="1" ht="15" customHeight="1">
      <c r="A4183" s="82">
        <v>90268059</v>
      </c>
      <c r="B4183" s="83">
        <v>20</v>
      </c>
      <c r="C4183" s="84" t="s">
        <v>6939</v>
      </c>
      <c r="D4183" s="84" t="s">
        <v>6940</v>
      </c>
      <c r="E4183" s="84" t="s">
        <v>603</v>
      </c>
      <c r="F4183" s="85">
        <v>1</v>
      </c>
      <c r="G4183" s="86" t="s">
        <v>10103</v>
      </c>
      <c r="H4183" s="86" t="s">
        <v>14</v>
      </c>
      <c r="I4183" s="87">
        <f>VLOOKUP(A4183,'[2]AJUSTE DE VALOR AN_11.5_MED_VIG'!$A$6:$I$6297,9,0)</f>
        <v>0.43057551980827125</v>
      </c>
    </row>
    <row r="4184" s="81" customFormat="1" ht="15" customHeight="1">
      <c r="A4184" s="82">
        <v>90298632</v>
      </c>
      <c r="B4184" s="83">
        <v>20</v>
      </c>
      <c r="C4184" s="84" t="s">
        <v>8644</v>
      </c>
      <c r="D4184" s="84" t="s">
        <v>8652</v>
      </c>
      <c r="E4184" s="84" t="s">
        <v>39</v>
      </c>
      <c r="F4184" s="85">
        <v>1</v>
      </c>
      <c r="G4184" s="86" t="s">
        <v>10103</v>
      </c>
      <c r="H4184" s="86" t="s">
        <v>14</v>
      </c>
      <c r="I4184" s="87">
        <f>VLOOKUP(A4184,'[2]AJUSTE DE VALOR AN_11.5_MED_VIG'!$A$6:$I$6297,9,0)</f>
        <v>1.7152514812989792</v>
      </c>
    </row>
    <row r="4185" s="81" customFormat="1" ht="15" customHeight="1">
      <c r="A4185" s="82">
        <v>92461840</v>
      </c>
      <c r="B4185" s="83">
        <v>20</v>
      </c>
      <c r="C4185" s="84" t="s">
        <v>5110</v>
      </c>
      <c r="D4185" s="84" t="s">
        <v>5111</v>
      </c>
      <c r="E4185" s="84" t="s">
        <v>31</v>
      </c>
      <c r="F4185" s="85">
        <v>1</v>
      </c>
      <c r="G4185" s="86" t="s">
        <v>10103</v>
      </c>
      <c r="H4185" s="86" t="s">
        <v>14</v>
      </c>
      <c r="I4185" s="87">
        <f>VLOOKUP(A4185,'[2]AJUSTE DE VALOR AN_11.5_MED_VIG'!$A$6:$I$6297,9,0)</f>
        <v>0.28267089968263481</v>
      </c>
    </row>
    <row r="4186" s="81" customFormat="1" ht="15" customHeight="1">
      <c r="A4186" s="82">
        <v>92415075</v>
      </c>
      <c r="B4186" s="83">
        <v>20</v>
      </c>
      <c r="C4186" s="84" t="s">
        <v>7477</v>
      </c>
      <c r="D4186" s="84" t="s">
        <v>7477</v>
      </c>
      <c r="E4186" s="84" t="s">
        <v>24</v>
      </c>
      <c r="F4186" s="85">
        <v>1</v>
      </c>
      <c r="G4186" s="86" t="s">
        <v>10103</v>
      </c>
      <c r="H4186" s="86" t="s">
        <v>14</v>
      </c>
      <c r="I4186" s="87">
        <f>VLOOKUP(A4186,'[2]AJUSTE DE VALOR AN_11.5_MED_VIG'!$A$6:$I$6297,9,0)</f>
        <v>1.6836020261590654</v>
      </c>
    </row>
    <row r="4187" s="81" customFormat="1" ht="15" customHeight="1">
      <c r="A4187" s="82">
        <v>92393829</v>
      </c>
      <c r="B4187" s="83">
        <v>20</v>
      </c>
      <c r="C4187" s="84" t="s">
        <v>1569</v>
      </c>
      <c r="D4187" s="84" t="s">
        <v>1569</v>
      </c>
      <c r="E4187" s="84" t="s">
        <v>17</v>
      </c>
      <c r="F4187" s="85">
        <v>1</v>
      </c>
      <c r="G4187" s="86" t="s">
        <v>10103</v>
      </c>
      <c r="H4187" s="86" t="s">
        <v>14</v>
      </c>
      <c r="I4187" s="87">
        <f>VLOOKUP(A4187,'[2]AJUSTE DE VALOR AN_11.5_MED_VIG'!$A$6:$I$6297,9,0)</f>
        <v>0.56033042349533968</v>
      </c>
    </row>
    <row r="4188" s="81" customFormat="1" ht="15" customHeight="1">
      <c r="A4188" s="82">
        <v>92414354</v>
      </c>
      <c r="B4188" s="83">
        <v>20</v>
      </c>
      <c r="C4188" s="84" t="s">
        <v>9301</v>
      </c>
      <c r="D4188" s="84" t="s">
        <v>9303</v>
      </c>
      <c r="E4188" s="84" t="s">
        <v>4208</v>
      </c>
      <c r="F4188" s="85">
        <v>10</v>
      </c>
      <c r="G4188" s="86" t="s">
        <v>10077</v>
      </c>
      <c r="H4188" s="86" t="s">
        <v>19</v>
      </c>
      <c r="I4188" s="87">
        <f>VLOOKUP(A4188,'[2]AJUSTE DE VALOR AN_11.5_MED_VIG'!$A$6:$I$6297,9,0)</f>
        <v>0.83230876017664701</v>
      </c>
    </row>
    <row r="4189" s="81" customFormat="1" ht="15" customHeight="1">
      <c r="A4189" s="82">
        <v>90296656</v>
      </c>
      <c r="B4189" s="83">
        <v>20</v>
      </c>
      <c r="C4189" s="84" t="s">
        <v>7691</v>
      </c>
      <c r="D4189" s="84" t="s">
        <v>7692</v>
      </c>
      <c r="E4189" s="84" t="s">
        <v>915</v>
      </c>
      <c r="F4189" s="85">
        <v>1</v>
      </c>
      <c r="G4189" s="86" t="s">
        <v>64</v>
      </c>
      <c r="H4189" s="86" t="s">
        <v>14</v>
      </c>
      <c r="I4189" s="87">
        <f>VLOOKUP(A4189,'[2]AJUSTE DE VALOR AN_11.5_MED_VIG'!$A$6:$I$6297,9,0)</f>
        <v>1.664360620936213</v>
      </c>
    </row>
    <row r="4190" s="81" customFormat="1" ht="15" customHeight="1">
      <c r="A4190" s="82">
        <v>90141075</v>
      </c>
      <c r="B4190" s="83">
        <v>20</v>
      </c>
      <c r="C4190" s="84" t="s">
        <v>4199</v>
      </c>
      <c r="D4190" s="84" t="s">
        <v>4200</v>
      </c>
      <c r="E4190" s="84" t="s">
        <v>43</v>
      </c>
      <c r="F4190" s="85">
        <v>120</v>
      </c>
      <c r="G4190" s="86" t="s">
        <v>18</v>
      </c>
      <c r="H4190" s="86" t="s">
        <v>19</v>
      </c>
      <c r="I4190" s="87">
        <f>VLOOKUP(A4190,'[2]AJUSTE DE VALOR AN_11.5_MED_VIG'!$A$6:$I$6297,9,0)</f>
        <v>0.10992757209880245</v>
      </c>
    </row>
    <row r="4191" s="81" customFormat="1" ht="15" customHeight="1">
      <c r="A4191" s="82">
        <v>90227824</v>
      </c>
      <c r="B4191" s="83">
        <v>20</v>
      </c>
      <c r="C4191" s="84" t="s">
        <v>2512</v>
      </c>
      <c r="D4191" s="84" t="s">
        <v>2512</v>
      </c>
      <c r="E4191" s="84" t="s">
        <v>561</v>
      </c>
      <c r="F4191" s="85">
        <v>1</v>
      </c>
      <c r="G4191" s="86" t="s">
        <v>64</v>
      </c>
      <c r="H4191" s="86" t="s">
        <v>14</v>
      </c>
      <c r="I4191" s="87">
        <f>VLOOKUP(A4191,'[2]AJUSTE DE VALOR AN_11.5_MED_VIG'!$A$6:$I$6297,9,0)</f>
        <v>0.54962460477874386</v>
      </c>
    </row>
    <row r="4192" s="81" customFormat="1" ht="15" customHeight="1">
      <c r="A4192" s="82">
        <v>90249682</v>
      </c>
      <c r="B4192" s="83">
        <v>20</v>
      </c>
      <c r="C4192" s="84" t="s">
        <v>8818</v>
      </c>
      <c r="D4192" s="84" t="s">
        <v>8823</v>
      </c>
      <c r="E4192" s="84" t="s">
        <v>131</v>
      </c>
      <c r="F4192" s="85">
        <v>1</v>
      </c>
      <c r="G4192" s="86" t="s">
        <v>10103</v>
      </c>
      <c r="H4192" s="86" t="s">
        <v>14</v>
      </c>
      <c r="I4192" s="87">
        <f>VLOOKUP(A4192,'[2]AJUSTE DE VALOR AN_11.5_MED_VIG'!$A$6:$I$6297,9,0)</f>
        <v>1.6470092270632448</v>
      </c>
    </row>
    <row r="4193" s="81" customFormat="1" ht="15" customHeight="1">
      <c r="A4193" s="82">
        <v>90299507</v>
      </c>
      <c r="B4193" s="83">
        <v>20</v>
      </c>
      <c r="C4193" s="84" t="s">
        <v>9074</v>
      </c>
      <c r="D4193" s="84" t="s">
        <v>9081</v>
      </c>
      <c r="E4193" s="84" t="s">
        <v>244</v>
      </c>
      <c r="F4193" s="85">
        <v>100</v>
      </c>
      <c r="G4193" s="86" t="s">
        <v>18</v>
      </c>
      <c r="H4193" s="86" t="s">
        <v>19</v>
      </c>
      <c r="I4193" s="87">
        <f>VLOOKUP(A4193,'[2]AJUSTE DE VALOR AN_11.5_MED_VIG'!$A$6:$I$6297,9,0)</f>
        <v>0.10942129265799999</v>
      </c>
    </row>
    <row r="4194" s="81" customFormat="1" ht="15" customHeight="1">
      <c r="A4194" s="82">
        <v>90216555</v>
      </c>
      <c r="B4194" s="83">
        <v>20</v>
      </c>
      <c r="C4194" s="84" t="s">
        <v>5281</v>
      </c>
      <c r="D4194" s="84" t="s">
        <v>5282</v>
      </c>
      <c r="E4194" s="84" t="s">
        <v>78</v>
      </c>
      <c r="F4194" s="85">
        <v>1</v>
      </c>
      <c r="G4194" s="86" t="s">
        <v>10103</v>
      </c>
      <c r="H4194" s="86" t="s">
        <v>14</v>
      </c>
      <c r="I4194" s="87">
        <f>VLOOKUP(A4194,'[2]AJUSTE DE VALOR AN_11.5_MED_VIG'!$A$6:$I$6297,9,0)</f>
        <v>0.54429701199357372</v>
      </c>
    </row>
    <row r="4195" s="81" customFormat="1" ht="15" customHeight="1">
      <c r="A4195" s="82">
        <v>90146077</v>
      </c>
      <c r="B4195" s="83">
        <v>20</v>
      </c>
      <c r="C4195" s="84" t="s">
        <v>2782</v>
      </c>
      <c r="D4195" s="84" t="s">
        <v>2782</v>
      </c>
      <c r="E4195" s="84" t="s">
        <v>17</v>
      </c>
      <c r="F4195" s="85">
        <v>1</v>
      </c>
      <c r="G4195" s="86" t="s">
        <v>10103</v>
      </c>
      <c r="H4195" s="86" t="s">
        <v>14</v>
      </c>
      <c r="I4195" s="87">
        <f>VLOOKUP(A4195,'[2]AJUSTE DE VALOR AN_11.5_MED_VIG'!$A$6:$I$6297,9,0)</f>
        <v>0.40812839819227481</v>
      </c>
    </row>
    <row r="4196" s="81" customFormat="1" ht="15" customHeight="1">
      <c r="A4196" s="82">
        <v>90249429</v>
      </c>
      <c r="B4196" s="83">
        <v>20</v>
      </c>
      <c r="C4196" s="84" t="s">
        <v>1574</v>
      </c>
      <c r="D4196" s="84" t="s">
        <v>1574</v>
      </c>
      <c r="E4196" s="84" t="s">
        <v>131</v>
      </c>
      <c r="F4196" s="85">
        <v>1</v>
      </c>
      <c r="G4196" s="86" t="s">
        <v>10103</v>
      </c>
      <c r="H4196" s="86" t="s">
        <v>14</v>
      </c>
      <c r="I4196" s="87">
        <f>VLOOKUP(A4196,'[2]AJUSTE DE VALOR AN_11.5_MED_VIG'!$A$6:$I$6297,9,0)</f>
        <v>0.81306538071163192</v>
      </c>
    </row>
    <row r="4197" s="81" customFormat="1" ht="15" customHeight="1">
      <c r="A4197" s="82">
        <v>90221486</v>
      </c>
      <c r="B4197" s="83">
        <v>20</v>
      </c>
      <c r="C4197" s="84" t="s">
        <v>9699</v>
      </c>
      <c r="D4197" s="84" t="s">
        <v>9700</v>
      </c>
      <c r="E4197" s="84" t="s">
        <v>69</v>
      </c>
      <c r="F4197" s="85">
        <v>1</v>
      </c>
      <c r="G4197" s="86" t="s">
        <v>10103</v>
      </c>
      <c r="H4197" s="86" t="s">
        <v>14</v>
      </c>
      <c r="I4197" s="87">
        <f>VLOOKUP(A4197,'[2]AJUSTE DE VALOR AN_11.5_MED_VIG'!$A$6:$I$6297,9,0)</f>
        <v>0.80942405103801207</v>
      </c>
    </row>
    <row r="4198" s="81" customFormat="1" ht="15" customHeight="1">
      <c r="A4198" s="82">
        <v>90295129</v>
      </c>
      <c r="B4198" s="83">
        <v>20</v>
      </c>
      <c r="C4198" s="84" t="s">
        <v>7090</v>
      </c>
      <c r="D4198" s="84" t="s">
        <v>7097</v>
      </c>
      <c r="E4198" s="84" t="s">
        <v>229</v>
      </c>
      <c r="F4198" s="85">
        <v>1</v>
      </c>
      <c r="G4198" s="86" t="s">
        <v>10103</v>
      </c>
      <c r="H4198" s="86" t="s">
        <v>14</v>
      </c>
      <c r="I4198" s="87">
        <f>VLOOKUP(A4198,'[2]AJUSTE DE VALOR AN_11.5_MED_VIG'!$A$6:$I$6297,9,0)</f>
        <v>1.6180219922111196</v>
      </c>
    </row>
    <row r="4199" s="81" customFormat="1" ht="15" customHeight="1">
      <c r="A4199" s="82">
        <v>92458017</v>
      </c>
      <c r="B4199" s="83">
        <v>20</v>
      </c>
      <c r="C4199" s="84" t="s">
        <v>7586</v>
      </c>
      <c r="D4199" s="84" t="s">
        <v>7587</v>
      </c>
      <c r="E4199" s="84" t="s">
        <v>244</v>
      </c>
      <c r="F4199" s="85">
        <v>1</v>
      </c>
      <c r="G4199" s="86" t="s">
        <v>436</v>
      </c>
      <c r="H4199" s="86" t="s">
        <v>14</v>
      </c>
      <c r="I4199" s="87">
        <f>VLOOKUP(A4199,'[2]AJUSTE DE VALOR AN_11.5_MED_VIG'!$A$6:$I$6297,9,0)</f>
        <v>0.32351966960170875</v>
      </c>
    </row>
    <row r="4200" s="81" customFormat="1" ht="15" customHeight="1">
      <c r="A4200" s="82">
        <v>92463290</v>
      </c>
      <c r="B4200" s="83">
        <v>20</v>
      </c>
      <c r="C4200" s="84" t="s">
        <v>6260</v>
      </c>
      <c r="D4200" s="84" t="s">
        <v>6261</v>
      </c>
      <c r="E4200" s="84" t="s">
        <v>69</v>
      </c>
      <c r="F4200" s="85">
        <v>300</v>
      </c>
      <c r="G4200" s="86" t="s">
        <v>6251</v>
      </c>
      <c r="H4200" s="86" t="s">
        <v>19</v>
      </c>
      <c r="I4200" s="87">
        <f>VLOOKUP(A4200,'[2]AJUSTE DE VALOR AN_11.5_MED_VIG'!$A$6:$I$6297,9,0)</f>
        <v>0.30212002307684249</v>
      </c>
    </row>
    <row r="4201" s="81" customFormat="1" ht="15" customHeight="1">
      <c r="A4201" s="82">
        <v>92411177</v>
      </c>
      <c r="B4201" s="83">
        <v>20</v>
      </c>
      <c r="C4201" s="84" t="s">
        <v>1359</v>
      </c>
      <c r="D4201" s="84" t="s">
        <v>1360</v>
      </c>
      <c r="E4201" s="84" t="s">
        <v>1361</v>
      </c>
      <c r="F4201" s="85">
        <v>1</v>
      </c>
      <c r="G4201" s="86" t="s">
        <v>10103</v>
      </c>
      <c r="H4201" s="86" t="s">
        <v>14</v>
      </c>
      <c r="I4201" s="87">
        <f>VLOOKUP(A4201,'[2]AJUSTE DE VALOR AN_11.5_MED_VIG'!$A$6:$I$6297,9,0)</f>
        <v>0.53394176681976724</v>
      </c>
    </row>
    <row r="4202" s="81" customFormat="1" ht="15" customHeight="1">
      <c r="A4202" s="82">
        <v>90205626</v>
      </c>
      <c r="B4202" s="82">
        <v>20</v>
      </c>
      <c r="C4202" s="99" t="s">
        <v>9853</v>
      </c>
      <c r="D4202" s="84" t="s">
        <v>9854</v>
      </c>
      <c r="E4202" s="84" t="s">
        <v>154</v>
      </c>
      <c r="F4202" s="85">
        <v>100</v>
      </c>
      <c r="G4202" s="85" t="s">
        <v>10116</v>
      </c>
      <c r="H4202" s="86" t="s">
        <v>19</v>
      </c>
      <c r="I4202" s="87">
        <f>VLOOKUP(A4202,'[2]AJUSTE DE VALOR AN_11.5_MED_VIG'!$A$6:$I$6297,9,0)</f>
        <v>9.3613338000000032e-002</v>
      </c>
    </row>
    <row r="4203" s="81" customFormat="1" ht="15" customHeight="1">
      <c r="A4203" s="82">
        <v>92401740</v>
      </c>
      <c r="B4203" s="83">
        <v>20</v>
      </c>
      <c r="C4203" s="84" t="s">
        <v>3281</v>
      </c>
      <c r="D4203" s="84" t="s">
        <v>3281</v>
      </c>
      <c r="E4203" s="84" t="s">
        <v>59</v>
      </c>
      <c r="F4203" s="85">
        <v>1</v>
      </c>
      <c r="G4203" s="86" t="s">
        <v>10103</v>
      </c>
      <c r="H4203" s="86" t="s">
        <v>14</v>
      </c>
      <c r="I4203" s="87">
        <f>VLOOKUP(A4203,'[2]AJUSTE DE VALOR AN_11.5_MED_VIG'!$A$6:$I$6297,9,0)</f>
        <v>1.5701694294031987</v>
      </c>
    </row>
    <row r="4204" s="81" customFormat="1" ht="15" customHeight="1">
      <c r="A4204" s="82">
        <v>90141377</v>
      </c>
      <c r="B4204" s="83">
        <v>20</v>
      </c>
      <c r="C4204" s="84" t="s">
        <v>2954</v>
      </c>
      <c r="D4204" s="84" t="s">
        <v>2957</v>
      </c>
      <c r="E4204" s="84" t="s">
        <v>43</v>
      </c>
      <c r="F4204" s="85">
        <v>1</v>
      </c>
      <c r="G4204" s="86" t="s">
        <v>10103</v>
      </c>
      <c r="H4204" s="86" t="s">
        <v>14</v>
      </c>
      <c r="I4204" s="87">
        <f>VLOOKUP(A4204,'[2]AJUSTE DE VALOR AN_11.5_MED_VIG'!$A$6:$I$6297,9,0)</f>
        <v>0.78163844468384702</v>
      </c>
    </row>
    <row r="4205" s="81" customFormat="1" ht="15" customHeight="1">
      <c r="A4205" s="82">
        <v>90258835</v>
      </c>
      <c r="B4205" s="83">
        <v>20</v>
      </c>
      <c r="C4205" s="84" t="s">
        <v>1312</v>
      </c>
      <c r="D4205" s="84" t="s">
        <v>1312</v>
      </c>
      <c r="E4205" s="84" t="s">
        <v>244</v>
      </c>
      <c r="F4205" s="85">
        <v>1</v>
      </c>
      <c r="G4205" s="86" t="s">
        <v>10103</v>
      </c>
      <c r="H4205" s="86" t="s">
        <v>14</v>
      </c>
      <c r="I4205" s="87">
        <f>VLOOKUP(A4205,'[2]AJUSTE DE VALOR AN_11.5_MED_VIG'!$A$6:$I$6297,9,0)</f>
        <v>0.77669358090005658</v>
      </c>
    </row>
    <row r="4206" s="81" customFormat="1" ht="15" customHeight="1">
      <c r="A4206" s="82">
        <v>91345014</v>
      </c>
      <c r="B4206" s="83">
        <v>20</v>
      </c>
      <c r="C4206" s="84" t="s">
        <v>4849</v>
      </c>
      <c r="D4206" s="84" t="s">
        <v>4850</v>
      </c>
      <c r="E4206" s="84" t="s">
        <v>69</v>
      </c>
      <c r="F4206" s="85">
        <v>60</v>
      </c>
      <c r="G4206" s="86" t="s">
        <v>18</v>
      </c>
      <c r="H4206" s="86" t="s">
        <v>19</v>
      </c>
      <c r="I4206" s="87">
        <f>VLOOKUP(A4206,'[2]AJUSTE DE VALOR AN_11.5_MED_VIG'!$A$6:$I$6297,9,0)</f>
        <v>0.10992757209880245</v>
      </c>
    </row>
    <row r="4207" s="81" customFormat="1" ht="15" customHeight="1">
      <c r="A4207" s="82">
        <v>90881010</v>
      </c>
      <c r="B4207" s="83">
        <v>20</v>
      </c>
      <c r="C4207" s="84" t="s">
        <v>4519</v>
      </c>
      <c r="D4207" s="84" t="s">
        <v>4520</v>
      </c>
      <c r="E4207" s="84" t="s">
        <v>139</v>
      </c>
      <c r="F4207" s="85">
        <v>120</v>
      </c>
      <c r="G4207" s="86" t="s">
        <v>18</v>
      </c>
      <c r="H4207" s="86" t="s">
        <v>19</v>
      </c>
      <c r="I4207" s="87">
        <f>VLOOKUP(A4207,'[2]AJUSTE DE VALOR AN_11.5_MED_VIG'!$A$6:$I$6297,9,0)</f>
        <v>0.15175949794223326</v>
      </c>
    </row>
    <row r="4208" s="81" customFormat="1" ht="15" customHeight="1">
      <c r="A4208" s="85">
        <v>90125673</v>
      </c>
      <c r="B4208" s="83">
        <v>20</v>
      </c>
      <c r="C4208" s="84" t="s">
        <v>9745</v>
      </c>
      <c r="D4208" s="84" t="s">
        <v>9748</v>
      </c>
      <c r="E4208" s="84" t="s">
        <v>50</v>
      </c>
      <c r="F4208" s="85">
        <v>1</v>
      </c>
      <c r="G4208" s="86" t="s">
        <v>10103</v>
      </c>
      <c r="H4208" s="86" t="s">
        <v>14</v>
      </c>
      <c r="I4208" s="87">
        <f>VLOOKUP(A4208,'[2]AJUSTE DE VALOR AN_11.5_MED_VIG'!$A$6:$I$6297,9,0)</f>
        <v>0.50252604388023969</v>
      </c>
    </row>
    <row r="4209" s="81" customFormat="1" ht="15" customHeight="1">
      <c r="A4209" s="82">
        <v>90283236</v>
      </c>
      <c r="B4209" s="83">
        <v>20</v>
      </c>
      <c r="C4209" s="84" t="s">
        <v>992</v>
      </c>
      <c r="D4209" s="84" t="s">
        <v>995</v>
      </c>
      <c r="E4209" s="84" t="s">
        <v>836</v>
      </c>
      <c r="F4209" s="85">
        <v>1</v>
      </c>
      <c r="G4209" s="86" t="s">
        <v>10103</v>
      </c>
      <c r="H4209" s="86" t="s">
        <v>14</v>
      </c>
      <c r="I4209" s="87">
        <f>VLOOKUP(A4209,'[2]AJUSTE DE VALOR AN_11.5_MED_VIG'!$A$6:$I$6297,9,0)</f>
        <v>1.4972629037366283</v>
      </c>
    </row>
    <row r="4210" s="81" customFormat="1" ht="15" customHeight="1">
      <c r="A4210" s="82">
        <v>92379761</v>
      </c>
      <c r="B4210" s="83">
        <v>20</v>
      </c>
      <c r="C4210" s="84" t="s">
        <v>4605</v>
      </c>
      <c r="D4210" s="84" t="s">
        <v>4605</v>
      </c>
      <c r="E4210" s="84" t="s">
        <v>134</v>
      </c>
      <c r="F4210" s="85">
        <v>200</v>
      </c>
      <c r="G4210" s="86" t="s">
        <v>10116</v>
      </c>
      <c r="H4210" s="86" t="s">
        <v>19</v>
      </c>
      <c r="I4210" s="87">
        <f>VLOOKUP(A4210,'[2]AJUSTE DE VALOR AN_11.5_MED_VIG'!$A$6:$I$6297,9,0)</f>
        <v>1.570393887125749e-002</v>
      </c>
    </row>
    <row r="4211" s="81" customFormat="1" ht="15" customHeight="1">
      <c r="A4211" s="82">
        <v>90169760</v>
      </c>
      <c r="B4211" s="83">
        <v>20</v>
      </c>
      <c r="C4211" s="84" t="s">
        <v>6172</v>
      </c>
      <c r="D4211" s="84" t="s">
        <v>6173</v>
      </c>
      <c r="E4211" s="84" t="s">
        <v>244</v>
      </c>
      <c r="F4211" s="85">
        <v>1</v>
      </c>
      <c r="G4211" s="86" t="s">
        <v>10103</v>
      </c>
      <c r="H4211" s="86" t="s">
        <v>14</v>
      </c>
      <c r="I4211" s="87">
        <f>VLOOKUP(A4211,'[2]AJUSTE DE VALOR AN_11.5_MED_VIG'!$A$6:$I$6297,9,0)</f>
        <v>0.294108790547008</v>
      </c>
    </row>
    <row r="4212" s="81" customFormat="1" ht="15" customHeight="1">
      <c r="A4212" s="82">
        <v>90171446</v>
      </c>
      <c r="B4212" s="83">
        <v>20</v>
      </c>
      <c r="C4212" s="84" t="s">
        <v>9089</v>
      </c>
      <c r="D4212" s="84" t="s">
        <v>9089</v>
      </c>
      <c r="E4212" s="84" t="s">
        <v>244</v>
      </c>
      <c r="F4212" s="85">
        <v>100</v>
      </c>
      <c r="G4212" s="86" t="s">
        <v>18</v>
      </c>
      <c r="H4212" s="86" t="s">
        <v>19</v>
      </c>
      <c r="I4212" s="87">
        <f>VLOOKUP(A4212,'[2]AJUSTE DE VALOR AN_11.5_MED_VIG'!$A$6:$I$6297,9,0)</f>
        <v>7.3527197636752001e-002</v>
      </c>
    </row>
    <row r="4213" s="81" customFormat="1" ht="15" customHeight="1">
      <c r="A4213" s="82">
        <v>90231767</v>
      </c>
      <c r="B4213" s="83">
        <v>20</v>
      </c>
      <c r="C4213" s="84" t="s">
        <v>8139</v>
      </c>
      <c r="D4213" s="84" t="s">
        <v>8151</v>
      </c>
      <c r="E4213" s="84" t="s">
        <v>1175</v>
      </c>
      <c r="F4213" s="85">
        <v>1</v>
      </c>
      <c r="G4213" s="86" t="s">
        <v>10103</v>
      </c>
      <c r="H4213" s="86" t="s">
        <v>14</v>
      </c>
      <c r="I4213" s="87">
        <f>VLOOKUP(A4213,'[2]AJUSTE DE VALOR AN_11.5_MED_VIG'!$A$6:$I$6297,9,0)</f>
        <v>0.7336156559336936</v>
      </c>
    </row>
    <row r="4214" s="81" customFormat="1" ht="15" customHeight="1">
      <c r="A4214" s="82">
        <v>90143841</v>
      </c>
      <c r="B4214" s="83">
        <v>20</v>
      </c>
      <c r="C4214" s="84" t="s">
        <v>799</v>
      </c>
      <c r="D4214" s="84" t="s">
        <v>801</v>
      </c>
      <c r="E4214" s="84" t="s">
        <v>17</v>
      </c>
      <c r="F4214" s="85">
        <v>1</v>
      </c>
      <c r="G4214" s="86" t="s">
        <v>436</v>
      </c>
      <c r="H4214" s="86" t="s">
        <v>14</v>
      </c>
      <c r="I4214" s="87">
        <f>VLOOKUP(A4214,'[2]AJUSTE DE VALOR AN_11.5_MED_VIG'!$A$6:$I$6297,9,0)</f>
        <v>1.4570072879797136</v>
      </c>
    </row>
    <row r="4215" s="81" customFormat="1" ht="15" customHeight="1">
      <c r="A4215" s="82">
        <v>90202856</v>
      </c>
      <c r="B4215" s="83">
        <v>20</v>
      </c>
      <c r="C4215" s="84" t="s">
        <v>4902</v>
      </c>
      <c r="D4215" s="84" t="s">
        <v>4903</v>
      </c>
      <c r="E4215" s="84" t="s">
        <v>414</v>
      </c>
      <c r="F4215" s="85">
        <v>1</v>
      </c>
      <c r="G4215" s="86" t="s">
        <v>64</v>
      </c>
      <c r="H4215" s="86" t="s">
        <v>14</v>
      </c>
      <c r="I4215" s="87">
        <f>VLOOKUP(A4215,'[2]AJUSTE DE VALOR AN_11.5_MED_VIG'!$A$6:$I$6297,9,0)</f>
        <v>1.4462759328449302</v>
      </c>
    </row>
    <row r="4216" s="81" customFormat="1" ht="15" customHeight="1">
      <c r="A4216" s="82">
        <v>90259572</v>
      </c>
      <c r="B4216" s="83">
        <v>20</v>
      </c>
      <c r="C4216" s="84" t="s">
        <v>5948</v>
      </c>
      <c r="D4216" s="84" t="s">
        <v>5949</v>
      </c>
      <c r="E4216" s="84" t="s">
        <v>244</v>
      </c>
      <c r="F4216" s="85">
        <v>1</v>
      </c>
      <c r="G4216" s="86" t="s">
        <v>10103</v>
      </c>
      <c r="H4216" s="86" t="s">
        <v>14</v>
      </c>
      <c r="I4216" s="87">
        <f>VLOOKUP(A4216,'[2]AJUSTE DE VALOR AN_11.5_MED_VIG'!$A$6:$I$6297,9,0)</f>
        <v>6.2822230323391126e-002</v>
      </c>
    </row>
    <row r="4217" s="81" customFormat="1" ht="15" customHeight="1">
      <c r="A4217" s="82">
        <v>90162676</v>
      </c>
      <c r="B4217" s="83">
        <v>20</v>
      </c>
      <c r="C4217" s="84" t="s">
        <v>1835</v>
      </c>
      <c r="D4217" s="84" t="s">
        <v>1836</v>
      </c>
      <c r="E4217" s="84" t="s">
        <v>888</v>
      </c>
      <c r="F4217" s="85">
        <v>100</v>
      </c>
      <c r="G4217" s="86" t="s">
        <v>18</v>
      </c>
      <c r="H4217" s="86" t="s">
        <v>19</v>
      </c>
      <c r="I4217" s="87">
        <f>VLOOKUP(A4217,'[2]AJUSTE DE VALOR AN_11.5_MED_VIG'!$A$6:$I$6297,9,0)</f>
        <v>1.43741179717194</v>
      </c>
    </row>
    <row r="4218" s="81" customFormat="1" ht="15" customHeight="1">
      <c r="A4218" s="82">
        <v>92382347</v>
      </c>
      <c r="B4218" s="83">
        <v>20</v>
      </c>
      <c r="C4218" s="84" t="s">
        <v>3680</v>
      </c>
      <c r="D4218" s="84" t="s">
        <v>3681</v>
      </c>
      <c r="E4218" s="84" t="s">
        <v>78</v>
      </c>
      <c r="F4218" s="85">
        <v>1</v>
      </c>
      <c r="G4218" s="86" t="s">
        <v>158</v>
      </c>
      <c r="H4218" s="86" t="s">
        <v>14</v>
      </c>
      <c r="I4218" s="87">
        <f>VLOOKUP(A4218,'[2]AJUSTE DE VALOR AN_11.5_MED_VIG'!$A$6:$I$6297,9,0)</f>
        <v>1.4245863298269013</v>
      </c>
    </row>
    <row r="4219" s="81" customFormat="1" ht="15" customHeight="1">
      <c r="A4219" s="82">
        <v>90124103</v>
      </c>
      <c r="B4219" s="83">
        <v>20</v>
      </c>
      <c r="C4219" s="84" t="s">
        <v>1311</v>
      </c>
      <c r="D4219" s="84" t="s">
        <v>1311</v>
      </c>
      <c r="E4219" s="84" t="s">
        <v>50</v>
      </c>
      <c r="F4219" s="85">
        <v>1</v>
      </c>
      <c r="G4219" s="86" t="s">
        <v>10103</v>
      </c>
      <c r="H4219" s="86" t="s">
        <v>14</v>
      </c>
      <c r="I4219" s="87">
        <f>VLOOKUP(A4219,'[2]AJUSTE DE VALOR AN_11.5_MED_VIG'!$A$6:$I$6297,9,0)</f>
        <v>0.35598455791252592</v>
      </c>
    </row>
    <row r="4220" s="81" customFormat="1" ht="15" customHeight="1">
      <c r="A4220" s="82">
        <v>92435734</v>
      </c>
      <c r="B4220" s="83">
        <v>20</v>
      </c>
      <c r="C4220" s="84" t="s">
        <v>9364</v>
      </c>
      <c r="D4220" s="84" t="s">
        <v>9365</v>
      </c>
      <c r="E4220" s="84" t="s">
        <v>806</v>
      </c>
      <c r="F4220" s="85">
        <v>15</v>
      </c>
      <c r="G4220" s="86" t="s">
        <v>18</v>
      </c>
      <c r="H4220" s="86" t="s">
        <v>19</v>
      </c>
      <c r="I4220" s="87">
        <f>VLOOKUP(A4220,'[2]AJUSTE DE VALOR AN_11.5_MED_VIG'!$A$6:$I$6297,9,0)</f>
        <v>0.70667724920658737</v>
      </c>
    </row>
    <row r="4221" s="81" customFormat="1" ht="15" customHeight="1">
      <c r="A4221" s="82">
        <v>92410286</v>
      </c>
      <c r="B4221" s="83">
        <v>20</v>
      </c>
      <c r="C4221" s="84" t="s">
        <v>9370</v>
      </c>
      <c r="D4221" s="84" t="s">
        <v>9371</v>
      </c>
      <c r="E4221" s="84" t="s">
        <v>2759</v>
      </c>
      <c r="F4221" s="85">
        <v>100</v>
      </c>
      <c r="G4221" s="86" t="s">
        <v>18</v>
      </c>
      <c r="H4221" s="86" t="s">
        <v>19</v>
      </c>
      <c r="I4221" s="87">
        <f>VLOOKUP(A4221,'[2]AJUSTE DE VALOR AN_11.5_MED_VIG'!$A$6:$I$6297,9,0)</f>
        <v>9.4164243023873995e-002</v>
      </c>
    </row>
    <row r="4222" s="81" customFormat="1" ht="15" customHeight="1">
      <c r="A4222" s="82">
        <v>92392288</v>
      </c>
      <c r="B4222" s="83">
        <v>20</v>
      </c>
      <c r="C4222" s="84" t="s">
        <v>1582</v>
      </c>
      <c r="D4222" s="84" t="s">
        <v>1585</v>
      </c>
      <c r="E4222" s="84" t="s">
        <v>461</v>
      </c>
      <c r="F4222" s="85">
        <v>1</v>
      </c>
      <c r="G4222" s="86" t="s">
        <v>10103</v>
      </c>
      <c r="H4222" s="86" t="s">
        <v>14</v>
      </c>
      <c r="I4222" s="87">
        <f>VLOOKUP(A4222,'[2]AJUSTE DE VALOR AN_11.5_MED_VIG'!$A$6:$I$6297,9,0)</f>
        <v>1.3976505595419171</v>
      </c>
    </row>
    <row r="4223" s="81" customFormat="1" ht="15" customHeight="1">
      <c r="A4223" s="82">
        <v>90150309</v>
      </c>
      <c r="B4223" s="83">
        <v>20</v>
      </c>
      <c r="C4223" s="84" t="s">
        <v>5601</v>
      </c>
      <c r="D4223" s="84" t="s">
        <v>5602</v>
      </c>
      <c r="E4223" s="84" t="s">
        <v>39</v>
      </c>
      <c r="F4223" s="85">
        <v>1</v>
      </c>
      <c r="G4223" s="86" t="s">
        <v>10103</v>
      </c>
      <c r="H4223" s="86" t="s">
        <v>14</v>
      </c>
      <c r="I4223" s="87">
        <f>VLOOKUP(A4223,'[2]AJUSTE DE VALOR AN_11.5_MED_VIG'!$A$6:$I$6297,9,0)</f>
        <v>1.3976505595419171</v>
      </c>
    </row>
    <row r="4224" s="81" customFormat="1" ht="15" customHeight="1">
      <c r="A4224" s="82">
        <v>90345070</v>
      </c>
      <c r="B4224" s="83">
        <v>20</v>
      </c>
      <c r="C4224" s="84" t="s">
        <v>4697</v>
      </c>
      <c r="D4224" s="84" t="s">
        <v>4698</v>
      </c>
      <c r="E4224" s="84" t="s">
        <v>69</v>
      </c>
      <c r="F4224" s="85">
        <v>1</v>
      </c>
      <c r="G4224" s="86" t="s">
        <v>4349</v>
      </c>
      <c r="H4224" s="86" t="s">
        <v>14</v>
      </c>
      <c r="I4224" s="87">
        <f>VLOOKUP(A4224,'[2]AJUSTE DE VALOR AN_11.5_MED_VIG'!$A$6:$I$6297,9,0)</f>
        <v>1.3959056774451104</v>
      </c>
    </row>
    <row r="4225" s="81" customFormat="1" ht="15" customHeight="1">
      <c r="A4225" s="82">
        <v>90530039</v>
      </c>
      <c r="B4225" s="83">
        <v>20</v>
      </c>
      <c r="C4225" s="84" t="s">
        <v>3606</v>
      </c>
      <c r="D4225" s="84" t="s">
        <v>3607</v>
      </c>
      <c r="E4225" s="84" t="s">
        <v>703</v>
      </c>
      <c r="F4225" s="85">
        <v>400</v>
      </c>
      <c r="G4225" s="86" t="s">
        <v>10116</v>
      </c>
      <c r="H4225" s="86" t="s">
        <v>19</v>
      </c>
      <c r="I4225" s="87">
        <f>VLOOKUP(A4225,'[2]AJUSTE DE VALOR AN_11.5_MED_VIG'!$A$6:$I$6297,9,0)</f>
        <v>1.5946376585490172e-002</v>
      </c>
    </row>
    <row r="4226" s="81" customFormat="1" ht="15" customHeight="1">
      <c r="A4226" s="82">
        <v>90291484</v>
      </c>
      <c r="B4226" s="83">
        <v>20</v>
      </c>
      <c r="C4226" s="84" t="s">
        <v>4547</v>
      </c>
      <c r="D4226" s="84" t="s">
        <v>4547</v>
      </c>
      <c r="E4226" s="84" t="s">
        <v>31</v>
      </c>
      <c r="F4226" s="85">
        <v>300</v>
      </c>
      <c r="G4226" s="86" t="s">
        <v>10116</v>
      </c>
      <c r="H4226" s="86" t="s">
        <v>19</v>
      </c>
      <c r="I4226" s="87">
        <f>VLOOKUP(A4226,'[2]AJUSTE DE VALOR AN_11.5_MED_VIG'!$A$6:$I$6297,9,0)</f>
        <v>3.1405341500717956e-002</v>
      </c>
    </row>
    <row r="4227" s="81" customFormat="1" ht="15" customHeight="1">
      <c r="A4227" s="82">
        <v>92470084</v>
      </c>
      <c r="B4227" s="83">
        <v>20</v>
      </c>
      <c r="C4227" s="84" t="s">
        <v>1012</v>
      </c>
      <c r="D4227" s="84" t="s">
        <v>1012</v>
      </c>
      <c r="E4227" s="84" t="s">
        <v>603</v>
      </c>
      <c r="F4227" s="85">
        <v>1</v>
      </c>
      <c r="G4227" s="86" t="s">
        <v>10103</v>
      </c>
      <c r="H4227" s="86" t="s">
        <v>14</v>
      </c>
      <c r="I4227" s="87">
        <f>VLOOKUP(A4227,'[2]AJUSTE DE VALOR AN_11.5_MED_VIG'!$A$6:$I$6297,9,0)</f>
        <v>0.67731734887921657</v>
      </c>
    </row>
    <row r="4228" s="81" customFormat="1" ht="15" customHeight="1">
      <c r="A4228" s="82">
        <v>90159292</v>
      </c>
      <c r="B4228" s="83">
        <v>20</v>
      </c>
      <c r="C4228" s="84" t="s">
        <v>3925</v>
      </c>
      <c r="D4228" s="84" t="s">
        <v>3926</v>
      </c>
      <c r="E4228" s="84" t="s">
        <v>1221</v>
      </c>
      <c r="F4228" s="85">
        <v>1</v>
      </c>
      <c r="G4228" s="86" t="s">
        <v>10103</v>
      </c>
      <c r="H4228" s="86" t="s">
        <v>14</v>
      </c>
      <c r="I4228" s="87">
        <f>VLOOKUP(A4228,'[2]AJUSTE DE VALOR AN_11.5_MED_VIG'!$A$6:$I$6297,9,0)</f>
        <v>1.3436323023603434</v>
      </c>
    </row>
    <row r="4229" s="81" customFormat="1" ht="15" customHeight="1">
      <c r="A4229" s="82">
        <v>90279271</v>
      </c>
      <c r="B4229" s="83">
        <v>20</v>
      </c>
      <c r="C4229" s="84" t="s">
        <v>3497</v>
      </c>
      <c r="D4229" s="84" t="s">
        <v>3497</v>
      </c>
      <c r="E4229" s="84" t="s">
        <v>26</v>
      </c>
      <c r="F4229" s="85">
        <v>1</v>
      </c>
      <c r="G4229" s="86" t="s">
        <v>10103</v>
      </c>
      <c r="H4229" s="86" t="s">
        <v>14</v>
      </c>
      <c r="I4229" s="87">
        <f>VLOOKUP(A4229,'[2]AJUSTE DE VALOR AN_11.5_MED_VIG'!$A$6:$I$6297,9,0)</f>
        <v>0.14920016107519996</v>
      </c>
    </row>
    <row r="4230" s="81" customFormat="1" ht="15" customHeight="1">
      <c r="A4230" s="82">
        <v>90249402</v>
      </c>
      <c r="B4230" s="83">
        <v>20</v>
      </c>
      <c r="C4230" s="84" t="s">
        <v>3971</v>
      </c>
      <c r="D4230" s="84" t="s">
        <v>3971</v>
      </c>
      <c r="E4230" s="84" t="s">
        <v>131</v>
      </c>
      <c r="F4230" s="85">
        <v>1</v>
      </c>
      <c r="G4230" s="86" t="s">
        <v>10103</v>
      </c>
      <c r="H4230" s="86" t="s">
        <v>14</v>
      </c>
      <c r="I4230" s="87">
        <f>VLOOKUP(A4230,'[2]AJUSTE DE VALOR AN_11.5_MED_VIG'!$A$6:$I$6297,9,0)</f>
        <v>1.3306761541040462</v>
      </c>
    </row>
    <row r="4231" s="81" customFormat="1" ht="15" customHeight="1">
      <c r="A4231" s="82">
        <v>90125916</v>
      </c>
      <c r="B4231" s="83">
        <v>20</v>
      </c>
      <c r="C4231" s="84" t="s">
        <v>317</v>
      </c>
      <c r="D4231" s="84" t="s">
        <v>318</v>
      </c>
      <c r="E4231" s="84" t="s">
        <v>50</v>
      </c>
      <c r="F4231" s="85">
        <v>1</v>
      </c>
      <c r="G4231" s="86" t="s">
        <v>10152</v>
      </c>
      <c r="H4231" s="86" t="s">
        <v>14</v>
      </c>
      <c r="I4231" s="87">
        <f>VLOOKUP(A4231,'[2]AJUSTE DE VALOR AN_11.5_MED_VIG'!$A$6:$I$6297,9,0)</f>
        <v>1.3189573892137625</v>
      </c>
    </row>
    <row r="4232" s="81" customFormat="1" ht="15" customHeight="1">
      <c r="A4232" s="82">
        <v>92462855</v>
      </c>
      <c r="B4232" s="83">
        <v>20</v>
      </c>
      <c r="C4232" s="84" t="s">
        <v>3497</v>
      </c>
      <c r="D4232" s="84" t="s">
        <v>3497</v>
      </c>
      <c r="E4232" s="84" t="s">
        <v>229</v>
      </c>
      <c r="F4232" s="85">
        <v>1</v>
      </c>
      <c r="G4232" s="86" t="s">
        <v>10103</v>
      </c>
      <c r="H4232" s="86" t="s">
        <v>14</v>
      </c>
      <c r="I4232" s="87">
        <f>VLOOKUP(A4232,'[2]AJUSTE DE VALOR AN_11.5_MED_VIG'!$A$6:$I$6297,9,0)</f>
        <v>0.43782250078251417</v>
      </c>
    </row>
    <row r="4233" s="81" customFormat="1" ht="15" customHeight="1">
      <c r="A4233" s="82">
        <v>90239750</v>
      </c>
      <c r="B4233" s="83">
        <v>20</v>
      </c>
      <c r="C4233" s="84" t="s">
        <v>6745</v>
      </c>
      <c r="D4233" s="84" t="s">
        <v>6745</v>
      </c>
      <c r="E4233" s="84" t="s">
        <v>29</v>
      </c>
      <c r="F4233" s="85">
        <v>1</v>
      </c>
      <c r="G4233" s="86" t="s">
        <v>10103</v>
      </c>
      <c r="H4233" s="86" t="s">
        <v>14</v>
      </c>
      <c r="I4233" s="87">
        <f>VLOOKUP(A4233,'[2]AJUSTE DE VALOR AN_11.5_MED_VIG'!$A$6:$I$6297,9,0)</f>
        <v>1.3019075097908395</v>
      </c>
    </row>
    <row r="4234" s="81" customFormat="1" ht="15" customHeight="1">
      <c r="A4234" s="85">
        <v>90277929</v>
      </c>
      <c r="B4234" s="83">
        <v>20</v>
      </c>
      <c r="C4234" s="84" t="s">
        <v>9745</v>
      </c>
      <c r="D4234" s="84" t="s">
        <v>9747</v>
      </c>
      <c r="E4234" s="84" t="s">
        <v>244</v>
      </c>
      <c r="F4234" s="85">
        <v>1</v>
      </c>
      <c r="G4234" s="86" t="s">
        <v>10103</v>
      </c>
      <c r="H4234" s="86" t="s">
        <v>14</v>
      </c>
      <c r="I4234" s="87">
        <f>VLOOKUP(A4234,'[2]AJUSTE DE VALOR AN_11.5_MED_VIG'!$A$6:$I$6297,9,0)</f>
        <v>0.4338393059103679</v>
      </c>
    </row>
    <row r="4235" s="81" customFormat="1" ht="15" customHeight="1">
      <c r="A4235" s="82">
        <v>90268520</v>
      </c>
      <c r="B4235" s="83">
        <v>20</v>
      </c>
      <c r="C4235" s="84" t="s">
        <v>6157</v>
      </c>
      <c r="D4235" s="84" t="s">
        <v>6160</v>
      </c>
      <c r="E4235" s="84" t="s">
        <v>134</v>
      </c>
      <c r="F4235" s="85">
        <v>1</v>
      </c>
      <c r="G4235" s="86" t="s">
        <v>10103</v>
      </c>
      <c r="H4235" s="86" t="s">
        <v>14</v>
      </c>
      <c r="I4235" s="87">
        <f>VLOOKUP(A4235,'[2]AJUSTE DE VALOR AN_11.5_MED_VIG'!$A$6:$I$6297,9,0)</f>
        <v>1.2964733409306717</v>
      </c>
    </row>
    <row r="4236" s="81" customFormat="1" ht="15" customHeight="1">
      <c r="A4236" s="82">
        <v>90147480</v>
      </c>
      <c r="B4236" s="83">
        <v>20</v>
      </c>
      <c r="C4236" s="84" t="s">
        <v>1588</v>
      </c>
      <c r="D4236" s="84" t="s">
        <v>1588</v>
      </c>
      <c r="E4236" s="84" t="s">
        <v>17</v>
      </c>
      <c r="F4236" s="85">
        <v>1</v>
      </c>
      <c r="G4236" s="86" t="s">
        <v>10103</v>
      </c>
      <c r="H4236" s="86" t="s">
        <v>14</v>
      </c>
      <c r="I4236" s="87">
        <f>VLOOKUP(A4236,'[2]AJUSTE DE VALOR AN_11.5_MED_VIG'!$A$6:$I$6297,9,0)</f>
        <v>1.2720190485718565</v>
      </c>
    </row>
    <row r="4237" s="81" customFormat="1" ht="15" customHeight="1">
      <c r="A4237" s="82">
        <v>92376061</v>
      </c>
      <c r="B4237" s="83">
        <v>20</v>
      </c>
      <c r="C4237" s="84" t="s">
        <v>5299</v>
      </c>
      <c r="D4237" s="84" t="s">
        <v>5300</v>
      </c>
      <c r="E4237" s="84" t="s">
        <v>1361</v>
      </c>
      <c r="F4237" s="85">
        <v>1</v>
      </c>
      <c r="G4237" s="86" t="s">
        <v>10103</v>
      </c>
      <c r="H4237" s="86" t="s">
        <v>14</v>
      </c>
      <c r="I4237" s="87">
        <f>VLOOKUP(A4237,'[2]AJUSTE DE VALOR AN_11.5_MED_VIG'!$A$6:$I$6297,9,0)</f>
        <v>0.63547467134287494</v>
      </c>
    </row>
    <row r="4238" s="81" customFormat="1" ht="15" customHeight="1">
      <c r="A4238" s="82">
        <v>92467440</v>
      </c>
      <c r="B4238" s="83">
        <v>20</v>
      </c>
      <c r="C4238" s="84" t="s">
        <v>4351</v>
      </c>
      <c r="D4238" s="84" t="s">
        <v>4352</v>
      </c>
      <c r="E4238" s="84" t="s">
        <v>17</v>
      </c>
      <c r="F4238" s="85">
        <v>400</v>
      </c>
      <c r="G4238" s="86" t="s">
        <v>10116</v>
      </c>
      <c r="H4238" s="86" t="s">
        <v>19</v>
      </c>
      <c r="I4238" s="87">
        <f>VLOOKUP(A4238,'[2]AJUSTE DE VALOR AN_11.5_MED_VIG'!$A$6:$I$6297,9,0)</f>
        <v>3.2376962041520484e-002</v>
      </c>
    </row>
    <row r="4239" s="81" customFormat="1" ht="15" customHeight="1">
      <c r="A4239" s="82">
        <v>90143655</v>
      </c>
      <c r="B4239" s="83">
        <v>20</v>
      </c>
      <c r="C4239" s="84" t="s">
        <v>4653</v>
      </c>
      <c r="D4239" s="84" t="s">
        <v>4653</v>
      </c>
      <c r="E4239" s="84" t="s">
        <v>17</v>
      </c>
      <c r="F4239" s="85">
        <v>100</v>
      </c>
      <c r="G4239" s="86" t="s">
        <v>18</v>
      </c>
      <c r="H4239" s="86" t="s">
        <v>19</v>
      </c>
      <c r="I4239" s="87">
        <f>VLOOKUP(A4239,'[2]AJUSTE DE VALOR AN_11.5_MED_VIG'!$A$6:$I$6297,9,0)</f>
        <v>9.7130886124561458e-002</v>
      </c>
    </row>
    <row r="4240" s="81" customFormat="1" ht="15" customHeight="1">
      <c r="A4240" s="82">
        <v>90761065</v>
      </c>
      <c r="B4240" s="83">
        <v>20</v>
      </c>
      <c r="C4240" s="84" t="s">
        <v>7488</v>
      </c>
      <c r="D4240" s="84" t="s">
        <v>7489</v>
      </c>
      <c r="E4240" s="84" t="s">
        <v>43</v>
      </c>
      <c r="F4240" s="85">
        <v>300</v>
      </c>
      <c r="G4240" s="86" t="s">
        <v>10116</v>
      </c>
      <c r="H4240" s="86" t="s">
        <v>19</v>
      </c>
      <c r="I4240" s="87">
        <f>VLOOKUP(A4240,'[2]AJUSTE DE VALOR AN_11.5_MED_VIG'!$A$6:$I$6297,9,0)</f>
        <v>9.7127940307377175e-002</v>
      </c>
    </row>
    <row r="4241" s="81" customFormat="1" ht="15" customHeight="1">
      <c r="A4241" s="82">
        <v>92395783</v>
      </c>
      <c r="B4241" s="83">
        <v>20</v>
      </c>
      <c r="C4241" s="84" t="s">
        <v>7451</v>
      </c>
      <c r="D4241" s="84" t="s">
        <v>7452</v>
      </c>
      <c r="E4241" s="84" t="s">
        <v>24</v>
      </c>
      <c r="F4241" s="85">
        <v>1</v>
      </c>
      <c r="G4241" s="86" t="s">
        <v>436</v>
      </c>
      <c r="H4241" s="86" t="s">
        <v>14</v>
      </c>
      <c r="I4241" s="87">
        <f>VLOOKUP(A4241,'[2]AJUSTE DE VALOR AN_11.5_MED_VIG'!$A$6:$I$6297,9,0)</f>
        <v>0.25126302194011985</v>
      </c>
    </row>
    <row r="4242" s="81" customFormat="1" ht="15" customHeight="1">
      <c r="A4242" s="82">
        <v>90249526</v>
      </c>
      <c r="B4242" s="83">
        <v>20</v>
      </c>
      <c r="C4242" s="84" t="s">
        <v>996</v>
      </c>
      <c r="D4242" s="84" t="s">
        <v>996</v>
      </c>
      <c r="E4242" s="84" t="s">
        <v>131</v>
      </c>
      <c r="F4242" s="85">
        <v>1</v>
      </c>
      <c r="G4242" s="86" t="s">
        <v>10103</v>
      </c>
      <c r="H4242" s="86" t="s">
        <v>14</v>
      </c>
      <c r="I4242" s="87">
        <f>VLOOKUP(A4242,'[2]AJUSTE DE VALOR AN_11.5_MED_VIG'!$A$6:$I$6297,9,0)</f>
        <v>0.41749048351274792</v>
      </c>
    </row>
    <row r="4243" s="81" customFormat="1" ht="15" customHeight="1">
      <c r="A4243" s="82">
        <v>90212517</v>
      </c>
      <c r="B4243" s="83">
        <v>20</v>
      </c>
      <c r="C4243" s="84" t="s">
        <v>4383</v>
      </c>
      <c r="D4243" s="84" t="s">
        <v>4383</v>
      </c>
      <c r="E4243" s="84" t="s">
        <v>279</v>
      </c>
      <c r="F4243" s="85">
        <v>1</v>
      </c>
      <c r="G4243" s="86" t="s">
        <v>64</v>
      </c>
      <c r="H4243" s="86" t="s">
        <v>14</v>
      </c>
      <c r="I4243" s="87">
        <f>VLOOKUP(A4243,'[2]AJUSTE DE VALOR AN_11.5_MED_VIG'!$A$6:$I$6297,9,0)</f>
        <v>1.2462838361054644</v>
      </c>
    </row>
    <row r="4244" s="81" customFormat="1" ht="15" customHeight="1">
      <c r="A4244" s="82">
        <v>92455468</v>
      </c>
      <c r="B4244" s="82">
        <v>20</v>
      </c>
      <c r="C4244" s="99" t="s">
        <v>9831</v>
      </c>
      <c r="D4244" s="84" t="s">
        <v>9832</v>
      </c>
      <c r="E4244" s="84" t="s">
        <v>17</v>
      </c>
      <c r="F4244" s="85">
        <v>1</v>
      </c>
      <c r="G4244" s="85" t="s">
        <v>436</v>
      </c>
      <c r="H4244" s="86" t="s">
        <v>14</v>
      </c>
      <c r="I4244" s="87">
        <f>VLOOKUP(A4244,'[2]AJUSTE DE VALOR AN_11.5_MED_VIG'!$A$6:$I$6297,9,0)</f>
        <v>0.61855891926714146</v>
      </c>
    </row>
    <row r="4245" s="81" customFormat="1" ht="15" customHeight="1">
      <c r="A4245" s="82">
        <v>90290453</v>
      </c>
      <c r="B4245" s="83">
        <v>20</v>
      </c>
      <c r="C4245" s="84" t="s">
        <v>4371</v>
      </c>
      <c r="D4245" s="84" t="s">
        <v>4371</v>
      </c>
      <c r="E4245" s="84" t="s">
        <v>26</v>
      </c>
      <c r="F4245" s="85">
        <v>1</v>
      </c>
      <c r="G4245" s="86" t="s">
        <v>10103</v>
      </c>
      <c r="H4245" s="86" t="s">
        <v>14</v>
      </c>
      <c r="I4245" s="87">
        <f>VLOOKUP(A4245,'[2]AJUSTE DE VALOR AN_11.5_MED_VIG'!$A$6:$I$6297,9,0)</f>
        <v>0.41228218701668157</v>
      </c>
    </row>
    <row r="4246" s="81" customFormat="1" ht="15" customHeight="1">
      <c r="A4246" s="82">
        <v>92467539</v>
      </c>
      <c r="B4246" s="83">
        <v>20</v>
      </c>
      <c r="C4246" s="84" t="s">
        <v>2819</v>
      </c>
      <c r="D4246" s="84" t="s">
        <v>2819</v>
      </c>
      <c r="E4246" s="84" t="s">
        <v>590</v>
      </c>
      <c r="F4246" s="85">
        <v>1</v>
      </c>
      <c r="G4246" s="86" t="s">
        <v>10103</v>
      </c>
      <c r="H4246" s="86" t="s">
        <v>14</v>
      </c>
      <c r="I4246" s="87">
        <f>VLOOKUP(A4246,'[2]AJUSTE DE VALOR AN_11.5_MED_VIG'!$A$6:$I$6297,9,0)</f>
        <v>0.6148876613837625</v>
      </c>
    </row>
    <row r="4247" s="81" customFormat="1" ht="15" customHeight="1">
      <c r="A4247" s="82">
        <v>92470718</v>
      </c>
      <c r="B4247" s="83">
        <v>20</v>
      </c>
      <c r="C4247" s="84" t="s">
        <v>8563</v>
      </c>
      <c r="D4247" s="84" t="s">
        <v>8563</v>
      </c>
      <c r="E4247" s="84" t="s">
        <v>227</v>
      </c>
      <c r="F4247" s="85">
        <v>1</v>
      </c>
      <c r="G4247" s="86" t="s">
        <v>10103</v>
      </c>
      <c r="H4247" s="86" t="s">
        <v>14</v>
      </c>
      <c r="I4247" s="87">
        <f>VLOOKUP(A4247,'[2]AJUSTE DE VALOR AN_11.5_MED_VIG'!$A$6:$I$6297,9,0)</f>
        <v>1.2250142386322553</v>
      </c>
    </row>
    <row r="4248" s="81" customFormat="1" ht="15" customHeight="1">
      <c r="A4248" s="82">
        <v>92394000</v>
      </c>
      <c r="B4248" s="83">
        <v>20</v>
      </c>
      <c r="C4248" s="84" t="s">
        <v>1582</v>
      </c>
      <c r="D4248" s="84" t="s">
        <v>1582</v>
      </c>
      <c r="E4248" s="84" t="s">
        <v>24</v>
      </c>
      <c r="F4248" s="85">
        <v>1</v>
      </c>
      <c r="G4248" s="86" t="s">
        <v>10103</v>
      </c>
      <c r="H4248" s="86" t="s">
        <v>14</v>
      </c>
      <c r="I4248" s="87">
        <f>VLOOKUP(A4248,'[2]AJUSTE DE VALOR AN_11.5_MED_VIG'!$A$6:$I$6297,9,0)</f>
        <v>1.2173031542173451</v>
      </c>
    </row>
    <row r="4249" s="81" customFormat="1" ht="15" customHeight="1">
      <c r="A4249" s="82">
        <v>90219120</v>
      </c>
      <c r="B4249" s="83">
        <v>20</v>
      </c>
      <c r="C4249" s="84" t="s">
        <v>284</v>
      </c>
      <c r="D4249" s="84" t="s">
        <v>285</v>
      </c>
      <c r="E4249" s="84" t="s">
        <v>69</v>
      </c>
      <c r="F4249" s="85">
        <v>1</v>
      </c>
      <c r="G4249" s="86" t="s">
        <v>10103</v>
      </c>
      <c r="H4249" s="86" t="s">
        <v>14</v>
      </c>
      <c r="I4249" s="87">
        <f>VLOOKUP(A4249,'[2]AJUSTE DE VALOR AN_11.5_MED_VIG'!$A$6:$I$6297,9,0)</f>
        <v>0.60794863649772202</v>
      </c>
    </row>
    <row r="4250" s="81" customFormat="1" ht="15" customHeight="1">
      <c r="A4250" s="82">
        <v>92461743</v>
      </c>
      <c r="B4250" s="83">
        <v>20</v>
      </c>
      <c r="C4250" s="84" t="s">
        <v>2160</v>
      </c>
      <c r="D4250" s="84" t="s">
        <v>2161</v>
      </c>
      <c r="E4250" s="84" t="s">
        <v>31</v>
      </c>
      <c r="F4250" s="85">
        <v>1</v>
      </c>
      <c r="G4250" s="86" t="s">
        <v>10103</v>
      </c>
      <c r="H4250" s="86" t="s">
        <v>14</v>
      </c>
      <c r="I4250" s="87">
        <f>VLOOKUP(A4250,'[2]AJUSTE DE VALOR AN_11.5_MED_VIG'!$A$6:$I$6297,9,0)</f>
        <v>0.40501765048543692</v>
      </c>
    </row>
    <row r="4251" s="81" customFormat="1" ht="15" customHeight="1">
      <c r="A4251" s="82">
        <v>90147529</v>
      </c>
      <c r="B4251" s="83">
        <v>20</v>
      </c>
      <c r="C4251" s="84" t="s">
        <v>4943</v>
      </c>
      <c r="D4251" s="84" t="s">
        <v>4943</v>
      </c>
      <c r="E4251" s="84" t="s">
        <v>17</v>
      </c>
      <c r="F4251" s="85">
        <v>1</v>
      </c>
      <c r="G4251" s="86" t="s">
        <v>10103</v>
      </c>
      <c r="H4251" s="86" t="s">
        <v>14</v>
      </c>
      <c r="I4251" s="87">
        <f>VLOOKUP(A4251,'[2]AJUSTE DE VALOR AN_11.5_MED_VIG'!$A$6:$I$6297,9,0)</f>
        <v>1.1935130095157616</v>
      </c>
    </row>
    <row r="4252" s="81" customFormat="1" ht="15" customHeight="1">
      <c r="A4252" s="82">
        <v>92392652</v>
      </c>
      <c r="B4252" s="83">
        <v>20</v>
      </c>
      <c r="C4252" s="84" t="s">
        <v>1569</v>
      </c>
      <c r="D4252" s="84" t="s">
        <v>1569</v>
      </c>
      <c r="E4252" s="84" t="s">
        <v>21</v>
      </c>
      <c r="F4252" s="85">
        <v>1</v>
      </c>
      <c r="G4252" s="86" t="s">
        <v>10103</v>
      </c>
      <c r="H4252" s="86" t="s">
        <v>14</v>
      </c>
      <c r="I4252" s="87">
        <f>VLOOKUP(A4252,'[2]AJUSTE DE VALOR AN_11.5_MED_VIG'!$A$6:$I$6297,9,0)</f>
        <v>0.59674967710778459</v>
      </c>
    </row>
    <row r="4253" s="81" customFormat="1" ht="15" customHeight="1">
      <c r="A4253" s="82">
        <v>90269721</v>
      </c>
      <c r="B4253" s="83">
        <v>20</v>
      </c>
      <c r="C4253" s="84" t="s">
        <v>6746</v>
      </c>
      <c r="D4253" s="84" t="s">
        <v>6754</v>
      </c>
      <c r="E4253" s="84" t="s">
        <v>29</v>
      </c>
      <c r="F4253" s="85">
        <v>1</v>
      </c>
      <c r="G4253" s="86" t="s">
        <v>10103</v>
      </c>
      <c r="H4253" s="86" t="s">
        <v>14</v>
      </c>
      <c r="I4253" s="87">
        <f>VLOOKUP(A4253,'[2]AJUSTE DE VALOR AN_11.5_MED_VIG'!$A$6:$I$6297,9,0)</f>
        <v>1.1865486165182331</v>
      </c>
    </row>
    <row r="4254" s="81" customFormat="1" ht="15" customHeight="1">
      <c r="A4254" s="82">
        <v>92461050</v>
      </c>
      <c r="B4254" s="83">
        <v>20</v>
      </c>
      <c r="C4254" s="84" t="s">
        <v>9326</v>
      </c>
      <c r="D4254" s="84" t="s">
        <v>9326</v>
      </c>
      <c r="E4254" s="84" t="s">
        <v>31</v>
      </c>
      <c r="F4254" s="85">
        <v>120</v>
      </c>
      <c r="G4254" s="86" t="s">
        <v>18</v>
      </c>
      <c r="H4254" s="86" t="s">
        <v>19</v>
      </c>
      <c r="I4254" s="87">
        <f>VLOOKUP(A4254,'[2]AJUSTE DE VALOR AN_11.5_MED_VIG'!$A$6:$I$6297,9,0)</f>
        <v>2.94108790547008e-002</v>
      </c>
    </row>
    <row r="4255" s="81" customFormat="1" ht="15" customHeight="1">
      <c r="A4255" s="82">
        <v>90294378</v>
      </c>
      <c r="B4255" s="83">
        <v>20</v>
      </c>
      <c r="C4255" s="84" t="s">
        <v>6603</v>
      </c>
      <c r="D4255" s="84" t="s">
        <v>6611</v>
      </c>
      <c r="E4255" s="84" t="s">
        <v>229</v>
      </c>
      <c r="F4255" s="85">
        <v>1</v>
      </c>
      <c r="G4255" s="86" t="s">
        <v>10103</v>
      </c>
      <c r="H4255" s="86" t="s">
        <v>14</v>
      </c>
      <c r="I4255" s="87">
        <f>VLOOKUP(A4255,'[2]AJUSTE DE VALOR AN_11.5_MED_VIG'!$A$6:$I$6297,9,0)</f>
        <v>0.29202824581962566</v>
      </c>
    </row>
    <row r="4256" s="81" customFormat="1" ht="15" customHeight="1">
      <c r="A4256" s="82">
        <v>92455794</v>
      </c>
      <c r="B4256" s="83">
        <v>20</v>
      </c>
      <c r="C4256" s="84" t="s">
        <v>6834</v>
      </c>
      <c r="D4256" s="84" t="s">
        <v>6835</v>
      </c>
      <c r="E4256" s="84" t="s">
        <v>17</v>
      </c>
      <c r="F4256" s="85">
        <v>120</v>
      </c>
      <c r="G4256" s="86" t="s">
        <v>18</v>
      </c>
      <c r="H4256" s="86" t="s">
        <v>19</v>
      </c>
      <c r="I4256" s="87">
        <f>VLOOKUP(A4256,'[2]AJUSTE DE VALOR AN_11.5_MED_VIG'!$A$6:$I$6297,9,0)</f>
        <v>9.5665651839393379e-002</v>
      </c>
    </row>
    <row r="4257" s="81" customFormat="1" ht="15" customHeight="1">
      <c r="A4257" s="82">
        <v>90173163</v>
      </c>
      <c r="B4257" s="83">
        <v>20</v>
      </c>
      <c r="C4257" s="84" t="s">
        <v>3129</v>
      </c>
      <c r="D4257" s="84" t="s">
        <v>3133</v>
      </c>
      <c r="E4257" s="84" t="s">
        <v>244</v>
      </c>
      <c r="F4257" s="85">
        <v>1</v>
      </c>
      <c r="G4257" s="86" t="s">
        <v>10103</v>
      </c>
      <c r="H4257" s="86" t="s">
        <v>14</v>
      </c>
      <c r="I4257" s="87">
        <f>VLOOKUP(A4257,'[2]AJUSTE DE VALOR AN_11.5_MED_VIG'!$A$6:$I$6297,9,0)</f>
        <v>0.57351214156666552</v>
      </c>
    </row>
    <row r="4258" s="81" customFormat="1" ht="15" customHeight="1">
      <c r="A4258" s="82">
        <v>92373151</v>
      </c>
      <c r="B4258" s="83">
        <v>20</v>
      </c>
      <c r="C4258" s="84" t="s">
        <v>1171</v>
      </c>
      <c r="D4258" s="84" t="s">
        <v>1172</v>
      </c>
      <c r="E4258" s="84" t="s">
        <v>806</v>
      </c>
      <c r="F4258" s="85">
        <v>1</v>
      </c>
      <c r="G4258" s="86" t="s">
        <v>10103</v>
      </c>
      <c r="H4258" s="86" t="s">
        <v>14</v>
      </c>
      <c r="I4258" s="87">
        <f>VLOOKUP(A4258,'[2]AJUSTE DE VALOR AN_11.5_MED_VIG'!$A$6:$I$6297,9,0)</f>
        <v>1.1368217356939017</v>
      </c>
    </row>
    <row r="4259" s="81" customFormat="1" ht="15" customHeight="1">
      <c r="A4259" s="82">
        <v>90223128</v>
      </c>
      <c r="B4259" s="83">
        <v>20</v>
      </c>
      <c r="C4259" s="84" t="s">
        <v>4943</v>
      </c>
      <c r="D4259" s="84" t="s">
        <v>4945</v>
      </c>
      <c r="E4259" s="84" t="s">
        <v>871</v>
      </c>
      <c r="F4259" s="85">
        <v>1</v>
      </c>
      <c r="G4259" s="86" t="s">
        <v>10103</v>
      </c>
      <c r="H4259" s="86" t="s">
        <v>14</v>
      </c>
      <c r="I4259" s="87">
        <f>VLOOKUP(A4259,'[2]AJUSTE DE VALOR AN_11.5_MED_VIG'!$A$6:$I$6297,9,0)</f>
        <v>1.1150024525896227</v>
      </c>
    </row>
    <row r="4260" s="81" customFormat="1" ht="15" customHeight="1">
      <c r="A4260" s="82">
        <v>90124090</v>
      </c>
      <c r="B4260" s="83">
        <v>20</v>
      </c>
      <c r="C4260" s="84" t="s">
        <v>1314</v>
      </c>
      <c r="D4260" s="84" t="s">
        <v>1314</v>
      </c>
      <c r="E4260" s="84" t="s">
        <v>50</v>
      </c>
      <c r="F4260" s="85">
        <v>1</v>
      </c>
      <c r="G4260" s="86" t="s">
        <v>10103</v>
      </c>
      <c r="H4260" s="86" t="s">
        <v>14</v>
      </c>
      <c r="I4260" s="87">
        <f>VLOOKUP(A4260,'[2]AJUSTE DE VALOR AN_11.5_MED_VIG'!$A$6:$I$6297,9,0)</f>
        <v>0.55015795313754012</v>
      </c>
    </row>
    <row r="4261" s="81" customFormat="1" ht="15" customHeight="1">
      <c r="A4261" s="82">
        <v>90310888</v>
      </c>
      <c r="B4261" s="83">
        <v>20</v>
      </c>
      <c r="C4261" s="84" t="s">
        <v>8322</v>
      </c>
      <c r="D4261" s="84" t="s">
        <v>8322</v>
      </c>
      <c r="E4261" s="84" t="s">
        <v>39</v>
      </c>
      <c r="F4261" s="85">
        <v>1</v>
      </c>
      <c r="G4261" s="86" t="s">
        <v>10103</v>
      </c>
      <c r="H4261" s="86" t="s">
        <v>14</v>
      </c>
      <c r="I4261" s="87">
        <f>VLOOKUP(A4261,'[2]AJUSTE DE VALOR AN_11.5_MED_VIG'!$A$6:$I$6297,9,0)</f>
        <v>0.21985514419760491</v>
      </c>
    </row>
    <row r="4262" s="81" customFormat="1" ht="15" customHeight="1">
      <c r="A4262" s="82">
        <v>92456340</v>
      </c>
      <c r="B4262" s="83">
        <v>20</v>
      </c>
      <c r="C4262" s="84" t="s">
        <v>4004</v>
      </c>
      <c r="D4262" s="84" t="s">
        <v>4004</v>
      </c>
      <c r="E4262" s="84" t="s">
        <v>17</v>
      </c>
      <c r="F4262" s="85">
        <v>1</v>
      </c>
      <c r="G4262" s="86" t="s">
        <v>10103</v>
      </c>
      <c r="H4262" s="86" t="s">
        <v>14</v>
      </c>
      <c r="I4262" s="87">
        <f>VLOOKUP(A4262,'[2]AJUSTE DE VALOR AN_11.5_MED_VIG'!$A$6:$I$6297,9,0)</f>
        <v>0.1812419828580342</v>
      </c>
    </row>
    <row r="4263" s="81" customFormat="1" ht="15" customHeight="1">
      <c r="A4263" s="82">
        <v>90650018</v>
      </c>
      <c r="B4263" s="83">
        <v>20</v>
      </c>
      <c r="C4263" s="84" t="s">
        <v>9312</v>
      </c>
      <c r="D4263" s="84" t="s">
        <v>9313</v>
      </c>
      <c r="E4263" s="84" t="s">
        <v>190</v>
      </c>
      <c r="F4263" s="85">
        <v>160</v>
      </c>
      <c r="G4263" s="86" t="s">
        <v>10116</v>
      </c>
      <c r="H4263" s="86" t="s">
        <v>19</v>
      </c>
      <c r="I4263" s="87">
        <f>VLOOKUP(A4263,'[2]AJUSTE DE VALOR AN_11.5_MED_VIG'!$A$6:$I$6297,9,0)</f>
        <v>7.7525990655749999e-002</v>
      </c>
    </row>
    <row r="4264" s="81" customFormat="1" ht="15" customHeight="1">
      <c r="A4264" s="82">
        <v>90216644</v>
      </c>
      <c r="B4264" s="83">
        <v>20</v>
      </c>
      <c r="C4264" s="84" t="s">
        <v>1782</v>
      </c>
      <c r="D4264" s="84" t="s">
        <v>1784</v>
      </c>
      <c r="E4264" s="84" t="s">
        <v>78</v>
      </c>
      <c r="F4264" s="85">
        <v>1</v>
      </c>
      <c r="G4264" s="86" t="s">
        <v>10103</v>
      </c>
      <c r="H4264" s="86" t="s">
        <v>14</v>
      </c>
      <c r="I4264" s="87">
        <f>VLOOKUP(A4264,'[2]AJUSTE DE VALOR AN_11.5_MED_VIG'!$A$6:$I$6297,9,0)</f>
        <v>1.0846215311571852</v>
      </c>
    </row>
    <row r="4265" s="81" customFormat="1" ht="15" customHeight="1">
      <c r="A4265" s="82">
        <v>92470068</v>
      </c>
      <c r="B4265" s="83">
        <v>20</v>
      </c>
      <c r="C4265" s="84" t="s">
        <v>1003</v>
      </c>
      <c r="D4265" s="84" t="s">
        <v>1003</v>
      </c>
      <c r="E4265" s="84" t="s">
        <v>603</v>
      </c>
      <c r="F4265" s="85">
        <v>1</v>
      </c>
      <c r="G4265" s="86" t="s">
        <v>10103</v>
      </c>
      <c r="H4265" s="86" t="s">
        <v>14</v>
      </c>
      <c r="I4265" s="87">
        <f>VLOOKUP(A4265,'[2]AJUSTE DE VALOR AN_11.5_MED_VIG'!$A$6:$I$6297,9,0)</f>
        <v>1.0791157761804469</v>
      </c>
    </row>
    <row r="4266" s="81" customFormat="1" ht="15" customHeight="1">
      <c r="A4266" s="82">
        <v>90189892</v>
      </c>
      <c r="B4266" s="83">
        <v>20</v>
      </c>
      <c r="C4266" s="84" t="s">
        <v>3487</v>
      </c>
      <c r="D4266" s="84" t="s">
        <v>3492</v>
      </c>
      <c r="E4266" s="84" t="s">
        <v>146</v>
      </c>
      <c r="F4266" s="85">
        <v>1</v>
      </c>
      <c r="G4266" s="86" t="s">
        <v>10103</v>
      </c>
      <c r="H4266" s="86" t="s">
        <v>14</v>
      </c>
      <c r="I4266" s="87">
        <f>VLOOKUP(A4266,'[2]AJUSTE DE VALOR AN_11.5_MED_VIG'!$A$6:$I$6297,9,0)</f>
        <v>0.3454866551676648</v>
      </c>
    </row>
    <row r="4267" s="81" customFormat="1" ht="15" customHeight="1">
      <c r="A4267" s="82">
        <v>90204395</v>
      </c>
      <c r="B4267" s="83">
        <v>20</v>
      </c>
      <c r="C4267" s="84" t="s">
        <v>4380</v>
      </c>
      <c r="D4267" s="84" t="s">
        <v>4381</v>
      </c>
      <c r="E4267" s="84" t="s">
        <v>888</v>
      </c>
      <c r="F4267" s="85">
        <v>1</v>
      </c>
      <c r="G4267" s="86" t="s">
        <v>10103</v>
      </c>
      <c r="H4267" s="86" t="s">
        <v>14</v>
      </c>
      <c r="I4267" s="87">
        <f>VLOOKUP(A4267,'[2]AJUSTE DE VALOR AN_11.5_MED_VIG'!$A$6:$I$6297,9,0)</f>
        <v>1.0364599655029945</v>
      </c>
    </row>
    <row r="4268" s="81" customFormat="1" ht="15" customHeight="1">
      <c r="A4268" s="82">
        <v>90173023</v>
      </c>
      <c r="B4268" s="83">
        <v>20</v>
      </c>
      <c r="C4268" s="84" t="s">
        <v>782</v>
      </c>
      <c r="D4268" s="84" t="s">
        <v>782</v>
      </c>
      <c r="E4268" s="84" t="s">
        <v>244</v>
      </c>
      <c r="F4268" s="85">
        <v>1</v>
      </c>
      <c r="G4268" s="86" t="s">
        <v>10103</v>
      </c>
      <c r="H4268" s="86" t="s">
        <v>14</v>
      </c>
      <c r="I4268" s="87">
        <f>VLOOKUP(A4268,'[2]AJUSTE DE VALOR AN_11.5_MED_VIG'!$A$6:$I$6297,9,0)</f>
        <v>0.20246638574237957</v>
      </c>
    </row>
    <row r="4269" s="81" customFormat="1" ht="15" customHeight="1">
      <c r="A4269" s="82">
        <v>90164490</v>
      </c>
      <c r="B4269" s="83">
        <v>20</v>
      </c>
      <c r="C4269" s="84" t="s">
        <v>9498</v>
      </c>
      <c r="D4269" s="84" t="s">
        <v>9499</v>
      </c>
      <c r="E4269" s="84" t="s">
        <v>134</v>
      </c>
      <c r="F4269" s="85">
        <v>1</v>
      </c>
      <c r="G4269" s="86" t="s">
        <v>436</v>
      </c>
      <c r="H4269" s="86" t="s">
        <v>14</v>
      </c>
      <c r="I4269" s="87">
        <f>VLOOKUP(A4269,'[2]AJUSTE DE VALOR AN_11.5_MED_VIG'!$A$6:$I$6297,9,0)</f>
        <v>0.50239705919051492</v>
      </c>
    </row>
    <row r="4270" s="81" customFormat="1" ht="15" customHeight="1">
      <c r="A4270" s="82">
        <v>90227565</v>
      </c>
      <c r="B4270" s="83">
        <v>20</v>
      </c>
      <c r="C4270" s="84" t="s">
        <v>2147</v>
      </c>
      <c r="D4270" s="84" t="s">
        <v>2150</v>
      </c>
      <c r="E4270" s="84" t="s">
        <v>59</v>
      </c>
      <c r="F4270" s="85">
        <v>1</v>
      </c>
      <c r="G4270" s="86" t="s">
        <v>10103</v>
      </c>
      <c r="H4270" s="86" t="s">
        <v>14</v>
      </c>
      <c r="I4270" s="87">
        <f>VLOOKUP(A4270,'[2]AJUSTE DE VALOR AN_11.5_MED_VIG'!$A$6:$I$6297,9,0)</f>
        <v>0.3300516995824635</v>
      </c>
    </row>
    <row r="4271" s="81" customFormat="1" ht="15" customHeight="1">
      <c r="A4271" s="82">
        <v>90292987</v>
      </c>
      <c r="B4271" s="83">
        <v>20</v>
      </c>
      <c r="C4271" s="84" t="s">
        <v>5439</v>
      </c>
      <c r="D4271" s="84" t="s">
        <v>5439</v>
      </c>
      <c r="E4271" s="84" t="s">
        <v>26</v>
      </c>
      <c r="F4271" s="85">
        <v>60</v>
      </c>
      <c r="G4271" s="86" t="s">
        <v>18</v>
      </c>
      <c r="H4271" s="86" t="s">
        <v>19</v>
      </c>
      <c r="I4271" s="87">
        <f>VLOOKUP(A4271,'[2]AJUSTE DE VALOR AN_11.5_MED_VIG'!$A$6:$I$6297,9,0)</f>
        <v>0.19425138659422328</v>
      </c>
    </row>
    <row r="4272" s="81" customFormat="1" ht="15" customHeight="1">
      <c r="A4272" s="82">
        <v>90285131</v>
      </c>
      <c r="B4272" s="83">
        <v>20</v>
      </c>
      <c r="C4272" s="84" t="s">
        <v>2755</v>
      </c>
      <c r="D4272" s="84" t="s">
        <v>2755</v>
      </c>
      <c r="E4272" s="84" t="s">
        <v>792</v>
      </c>
      <c r="F4272" s="85">
        <v>100</v>
      </c>
      <c r="G4272" s="86" t="s">
        <v>18</v>
      </c>
      <c r="H4272" s="86" t="s">
        <v>19</v>
      </c>
      <c r="I4272" s="87">
        <f>VLOOKUP(A4272,'[2]AJUSTE DE VALOR AN_11.5_MED_VIG'!$A$6:$I$6297,9,0)</f>
        <v>4.7825970209261194e-002</v>
      </c>
    </row>
    <row r="4273" s="81" customFormat="1" ht="15" customHeight="1">
      <c r="A4273" s="82">
        <v>90248023</v>
      </c>
      <c r="B4273" s="83">
        <v>20</v>
      </c>
      <c r="C4273" s="84" t="s">
        <v>6245</v>
      </c>
      <c r="D4273" s="84" t="s">
        <v>6246</v>
      </c>
      <c r="E4273" s="84" t="s">
        <v>73</v>
      </c>
      <c r="F4273" s="85">
        <v>1</v>
      </c>
      <c r="G4273" s="86" t="s">
        <v>436</v>
      </c>
      <c r="H4273" s="86" t="s">
        <v>14</v>
      </c>
      <c r="I4273" s="87">
        <f>VLOOKUP(A4273,'[2]AJUSTE DE VALOR AN_11.5_MED_VIG'!$A$6:$I$6297,9,0)</f>
        <v>0.95512038022485435</v>
      </c>
    </row>
    <row r="4274" s="81" customFormat="1" ht="15" customHeight="1">
      <c r="A4274" s="82">
        <v>90227573</v>
      </c>
      <c r="B4274" s="83">
        <v>20</v>
      </c>
      <c r="C4274" s="84" t="s">
        <v>2147</v>
      </c>
      <c r="D4274" s="84" t="s">
        <v>2152</v>
      </c>
      <c r="E4274" s="84" t="s">
        <v>59</v>
      </c>
      <c r="F4274" s="85">
        <v>1</v>
      </c>
      <c r="G4274" s="86" t="s">
        <v>10103</v>
      </c>
      <c r="H4274" s="86" t="s">
        <v>14</v>
      </c>
      <c r="I4274" s="87">
        <f>VLOOKUP(A4274,'[2]AJUSTE DE VALOR AN_11.5_MED_VIG'!$A$6:$I$6297,9,0)</f>
        <v>0.47605809643609703</v>
      </c>
    </row>
    <row r="4275" s="81" customFormat="1" ht="15" customHeight="1">
      <c r="A4275" s="82">
        <v>90291689</v>
      </c>
      <c r="B4275" s="83">
        <v>20</v>
      </c>
      <c r="C4275" s="84" t="s">
        <v>6060</v>
      </c>
      <c r="D4275" s="84" t="s">
        <v>6061</v>
      </c>
      <c r="E4275" s="84" t="s">
        <v>244</v>
      </c>
      <c r="F4275" s="85">
        <v>1</v>
      </c>
      <c r="G4275" s="86" t="s">
        <v>10103</v>
      </c>
      <c r="H4275" s="86" t="s">
        <v>14</v>
      </c>
      <c r="I4275" s="87">
        <f>VLOOKUP(A4275,'[2]AJUSTE DE VALOR AN_11.5_MED_VIG'!$A$6:$I$6297,9,0)</f>
        <v>0.22954230000000003</v>
      </c>
    </row>
    <row r="4276" s="81" customFormat="1" ht="15" customHeight="1">
      <c r="A4276" s="82">
        <v>90311477</v>
      </c>
      <c r="B4276" s="83">
        <v>20</v>
      </c>
      <c r="C4276" s="84" t="s">
        <v>5662</v>
      </c>
      <c r="D4276" s="84" t="s">
        <v>5663</v>
      </c>
      <c r="E4276" s="84" t="s">
        <v>154</v>
      </c>
      <c r="F4276" s="85">
        <v>60</v>
      </c>
      <c r="G4276" s="86" t="s">
        <v>10116</v>
      </c>
      <c r="H4276" s="86" t="s">
        <v>19</v>
      </c>
      <c r="I4276" s="87">
        <f>VLOOKUP(A4276,'[2]AJUSTE DE VALOR AN_11.5_MED_VIG'!$A$6:$I$6297,9,0)</f>
        <v>0.44941402094982363</v>
      </c>
    </row>
    <row r="4277" s="81" customFormat="1" ht="15" customHeight="1">
      <c r="A4277" s="82">
        <v>90269527</v>
      </c>
      <c r="B4277" s="83">
        <v>20</v>
      </c>
      <c r="C4277" s="84" t="s">
        <v>8238</v>
      </c>
      <c r="D4277" s="84" t="s">
        <v>8239</v>
      </c>
      <c r="E4277" s="84" t="s">
        <v>8160</v>
      </c>
      <c r="F4277" s="85">
        <v>1</v>
      </c>
      <c r="G4277" s="86" t="s">
        <v>10103</v>
      </c>
      <c r="H4277" s="86" t="s">
        <v>14</v>
      </c>
      <c r="I4277" s="87">
        <f>VLOOKUP(A4277,'[2]AJUSTE DE VALOR AN_11.5_MED_VIG'!$A$6:$I$6297,9,0)</f>
        <v>0.89638266594071581</v>
      </c>
    </row>
    <row r="4278" s="81" customFormat="1" ht="15" customHeight="1">
      <c r="A4278" s="82">
        <v>90226739</v>
      </c>
      <c r="B4278" s="83">
        <v>20</v>
      </c>
      <c r="C4278" s="84" t="s">
        <v>2783</v>
      </c>
      <c r="D4278" s="84" t="s">
        <v>2787</v>
      </c>
      <c r="E4278" s="84" t="s">
        <v>59</v>
      </c>
      <c r="F4278" s="85">
        <v>1</v>
      </c>
      <c r="G4278" s="86" t="s">
        <v>10103</v>
      </c>
      <c r="H4278" s="86" t="s">
        <v>14</v>
      </c>
      <c r="I4278" s="87">
        <f>VLOOKUP(A4278,'[2]AJUSTE DE VALOR AN_11.5_MED_VIG'!$A$6:$I$6297,9,0)</f>
        <v>0.8951822186223316</v>
      </c>
    </row>
    <row r="4279" s="81" customFormat="1" ht="15" customHeight="1">
      <c r="A4279" s="82">
        <v>90233638</v>
      </c>
      <c r="B4279" s="83">
        <v>20</v>
      </c>
      <c r="C4279" s="84" t="s">
        <v>8458</v>
      </c>
      <c r="D4279" s="84" t="s">
        <v>8459</v>
      </c>
      <c r="E4279" s="84" t="s">
        <v>169</v>
      </c>
      <c r="F4279" s="85">
        <v>1</v>
      </c>
      <c r="G4279" s="86" t="s">
        <v>10103</v>
      </c>
      <c r="H4279" s="86" t="s">
        <v>14</v>
      </c>
      <c r="I4279" s="87">
        <f>VLOOKUP(A4279,'[2]AJUSTE DE VALOR AN_11.5_MED_VIG'!$A$6:$I$6297,9,0)</f>
        <v>0.88567527667535439</v>
      </c>
    </row>
    <row r="4280" s="81" customFormat="1" ht="15" customHeight="1">
      <c r="A4280" s="82">
        <v>90293819</v>
      </c>
      <c r="B4280" s="83">
        <v>20</v>
      </c>
      <c r="C4280" s="84" t="s">
        <v>6163</v>
      </c>
      <c r="D4280" s="84" t="s">
        <v>6167</v>
      </c>
      <c r="E4280" s="84" t="s">
        <v>244</v>
      </c>
      <c r="F4280" s="85">
        <v>1</v>
      </c>
      <c r="G4280" s="86" t="s">
        <v>10103</v>
      </c>
      <c r="H4280" s="86" t="s">
        <v>14</v>
      </c>
      <c r="I4280" s="87">
        <f>VLOOKUP(A4280,'[2]AJUSTE DE VALOR AN_11.5_MED_VIG'!$A$6:$I$6297,9,0)</f>
        <v>0.86271911893788999</v>
      </c>
    </row>
    <row r="4281" s="81" customFormat="1" ht="15" customHeight="1">
      <c r="A4281" s="82">
        <v>90270312</v>
      </c>
      <c r="B4281" s="83">
        <v>20</v>
      </c>
      <c r="C4281" s="84" t="s">
        <v>5939</v>
      </c>
      <c r="D4281" s="84" t="s">
        <v>5940</v>
      </c>
      <c r="E4281" s="84" t="s">
        <v>603</v>
      </c>
      <c r="F4281" s="85">
        <v>1</v>
      </c>
      <c r="G4281" s="86" t="s">
        <v>10103</v>
      </c>
      <c r="H4281" s="86" t="s">
        <v>14</v>
      </c>
      <c r="I4281" s="87">
        <f>VLOOKUP(A4281,'[2]AJUSTE DE VALOR AN_11.5_MED_VIG'!$A$6:$I$6297,9,0)</f>
        <v>0.14353664369242614</v>
      </c>
    </row>
    <row r="4282" s="81" customFormat="1" ht="15" customHeight="1">
      <c r="A4282" s="82">
        <v>92264565</v>
      </c>
      <c r="B4282" s="83">
        <v>20</v>
      </c>
      <c r="C4282" s="84" t="s">
        <v>8195</v>
      </c>
      <c r="D4282" s="84" t="s">
        <v>8196</v>
      </c>
      <c r="E4282" s="84" t="s">
        <v>43</v>
      </c>
      <c r="F4282" s="85">
        <v>1</v>
      </c>
      <c r="G4282" s="86" t="s">
        <v>10103</v>
      </c>
      <c r="H4282" s="86" t="s">
        <v>14</v>
      </c>
      <c r="I4282" s="87">
        <f>VLOOKUP(A4282,'[2]AJUSTE DE VALOR AN_11.5_MED_VIG'!$A$6:$I$6297,9,0)</f>
        <v>0.83510327006023666</v>
      </c>
    </row>
    <row r="4283" s="81" customFormat="1" ht="15" customHeight="1">
      <c r="A4283" s="82">
        <v>92422977</v>
      </c>
      <c r="B4283" s="83">
        <v>20</v>
      </c>
      <c r="C4283" s="84" t="s">
        <v>1443</v>
      </c>
      <c r="D4283" s="84" t="s">
        <v>1444</v>
      </c>
      <c r="E4283" s="84" t="s">
        <v>956</v>
      </c>
      <c r="F4283" s="85">
        <v>40</v>
      </c>
      <c r="G4283" s="86" t="s">
        <v>10111</v>
      </c>
      <c r="H4283" s="86" t="s">
        <v>19</v>
      </c>
      <c r="I4283" s="87">
        <f>VLOOKUP(A4283,'[2]AJUSTE DE VALOR AN_11.5_MED_VIG'!$A$6:$I$6297,9,0)</f>
        <v>0.16698410337807021</v>
      </c>
    </row>
    <row r="4284" s="81" customFormat="1" ht="15" customHeight="1">
      <c r="A4284" s="82">
        <v>92401830</v>
      </c>
      <c r="B4284" s="83">
        <v>20</v>
      </c>
      <c r="C4284" s="84" t="s">
        <v>2975</v>
      </c>
      <c r="D4284" s="84" t="s">
        <v>2976</v>
      </c>
      <c r="E4284" s="84" t="s">
        <v>190</v>
      </c>
      <c r="F4284" s="85">
        <v>1</v>
      </c>
      <c r="G4284" s="86" t="s">
        <v>10103</v>
      </c>
      <c r="H4284" s="86" t="s">
        <v>14</v>
      </c>
      <c r="I4284" s="87">
        <f>VLOOKUP(A4284,'[2]AJUSTE DE VALOR AN_11.5_MED_VIG'!$A$6:$I$6297,9,0)</f>
        <v>0.83230876017664701</v>
      </c>
    </row>
    <row r="4285" s="81" customFormat="1" ht="15" customHeight="1">
      <c r="A4285" s="82">
        <v>90215702</v>
      </c>
      <c r="B4285" s="83">
        <v>20</v>
      </c>
      <c r="C4285" s="84" t="s">
        <v>7145</v>
      </c>
      <c r="D4285" s="84" t="s">
        <v>7146</v>
      </c>
      <c r="E4285" s="84" t="s">
        <v>78</v>
      </c>
      <c r="F4285" s="85">
        <v>1</v>
      </c>
      <c r="G4285" s="86" t="s">
        <v>10103</v>
      </c>
      <c r="H4285" s="86" t="s">
        <v>14</v>
      </c>
      <c r="I4285" s="87">
        <f>VLOOKUP(A4285,'[2]AJUSTE DE VALOR AN_11.5_MED_VIG'!$A$6:$I$6297,9,0)</f>
        <v>0.83230876017664701</v>
      </c>
    </row>
    <row r="4286" s="81" customFormat="1" ht="15" customHeight="1">
      <c r="A4286" s="82">
        <v>90236440</v>
      </c>
      <c r="B4286" s="83">
        <v>20</v>
      </c>
      <c r="C4286" s="84" t="s">
        <v>3487</v>
      </c>
      <c r="D4286" s="84" t="s">
        <v>3487</v>
      </c>
      <c r="E4286" s="84" t="s">
        <v>836</v>
      </c>
      <c r="F4286" s="85">
        <v>1</v>
      </c>
      <c r="G4286" s="86" t="s">
        <v>10103</v>
      </c>
      <c r="H4286" s="86" t="s">
        <v>14</v>
      </c>
      <c r="I4286" s="87">
        <f>VLOOKUP(A4286,'[2]AJUSTE DE VALOR AN_11.5_MED_VIG'!$A$6:$I$6297,9,0)</f>
        <v>0.27615357290544562</v>
      </c>
    </row>
    <row r="4287" s="81" customFormat="1" ht="15" customHeight="1">
      <c r="A4287" s="82">
        <v>92389864</v>
      </c>
      <c r="B4287" s="83">
        <v>20</v>
      </c>
      <c r="C4287" s="84" t="s">
        <v>4318</v>
      </c>
      <c r="D4287" s="84" t="s">
        <v>4319</v>
      </c>
      <c r="E4287" s="84" t="s">
        <v>43</v>
      </c>
      <c r="F4287" s="85">
        <v>400</v>
      </c>
      <c r="G4287" s="86" t="s">
        <v>10116</v>
      </c>
      <c r="H4287" s="86" t="s">
        <v>19</v>
      </c>
      <c r="I4287" s="87">
        <f>VLOOKUP(A4287,'[2]AJUSTE DE VALOR AN_11.5_MED_VIG'!$A$6:$I$6297,9,0)</f>
        <v>3.0592959976515403e-002</v>
      </c>
    </row>
    <row r="4288" s="81" customFormat="1" ht="15" customHeight="1">
      <c r="A4288" s="82">
        <v>90156030</v>
      </c>
      <c r="B4288" s="83">
        <v>20</v>
      </c>
      <c r="C4288" s="84" t="s">
        <v>4674</v>
      </c>
      <c r="D4288" s="84" t="s">
        <v>4675</v>
      </c>
      <c r="E4288" s="84" t="s">
        <v>36</v>
      </c>
      <c r="F4288" s="85">
        <v>1</v>
      </c>
      <c r="G4288" s="86" t="s">
        <v>10103</v>
      </c>
      <c r="H4288" s="86" t="s">
        <v>14</v>
      </c>
      <c r="I4288" s="87">
        <f>VLOOKUP(A4288,'[2]AJUSTE DE VALOR AN_11.5_MED_VIG'!$A$6:$I$6297,9,0)</f>
        <v>0.82019499514651284</v>
      </c>
    </row>
    <row r="4289" s="81" customFormat="1" ht="15" customHeight="1">
      <c r="A4289" s="82">
        <v>90128770</v>
      </c>
      <c r="B4289" s="83">
        <v>20</v>
      </c>
      <c r="C4289" s="84" t="s">
        <v>4330</v>
      </c>
      <c r="D4289" s="84" t="s">
        <v>4331</v>
      </c>
      <c r="E4289" s="84" t="s">
        <v>271</v>
      </c>
      <c r="F4289" s="85">
        <v>1</v>
      </c>
      <c r="G4289" s="86" t="s">
        <v>10103</v>
      </c>
      <c r="H4289" s="86" t="s">
        <v>14</v>
      </c>
      <c r="I4289" s="87">
        <f>VLOOKUP(A4289,'[2]AJUSTE DE VALOR AN_11.5_MED_VIG'!$A$6:$I$6297,9,0)</f>
        <v>0.40830241065269479</v>
      </c>
    </row>
    <row r="4290" s="81" customFormat="1" ht="15" customHeight="1">
      <c r="A4290" s="82">
        <v>90263731</v>
      </c>
      <c r="B4290" s="83">
        <v>20</v>
      </c>
      <c r="C4290" s="84" t="s">
        <v>5594</v>
      </c>
      <c r="D4290" s="84" t="s">
        <v>5595</v>
      </c>
      <c r="E4290" s="84" t="s">
        <v>1797</v>
      </c>
      <c r="F4290" s="85">
        <v>1</v>
      </c>
      <c r="G4290" s="86" t="s">
        <v>10103</v>
      </c>
      <c r="H4290" s="86" t="s">
        <v>14</v>
      </c>
      <c r="I4290" s="87">
        <f>VLOOKUP(A4290,'[2]AJUSTE DE VALOR AN_11.5_MED_VIG'!$A$6:$I$6297,9,0)</f>
        <v>0.2041512053263474</v>
      </c>
    </row>
    <row r="4291" s="81" customFormat="1" ht="15" customHeight="1">
      <c r="A4291" s="82">
        <v>90279360</v>
      </c>
      <c r="B4291" s="83">
        <v>20</v>
      </c>
      <c r="C4291" s="84" t="s">
        <v>6038</v>
      </c>
      <c r="D4291" s="84" t="s">
        <v>6038</v>
      </c>
      <c r="E4291" s="84" t="s">
        <v>26</v>
      </c>
      <c r="F4291" s="85">
        <v>1</v>
      </c>
      <c r="G4291" s="86" t="s">
        <v>10103</v>
      </c>
      <c r="H4291" s="86" t="s">
        <v>14</v>
      </c>
      <c r="I4291" s="87">
        <f>VLOOKUP(A4291,'[2]AJUSTE DE VALOR AN_11.5_MED_VIG'!$A$6:$I$6297,9,0)</f>
        <v>0.2041512053263474</v>
      </c>
    </row>
    <row r="4292" s="81" customFormat="1" ht="15" customHeight="1">
      <c r="A4292" s="82">
        <v>90219732</v>
      </c>
      <c r="B4292" s="83">
        <v>20</v>
      </c>
      <c r="C4292" s="84" t="s">
        <v>9401</v>
      </c>
      <c r="D4292" s="84" t="s">
        <v>9402</v>
      </c>
      <c r="E4292" s="84" t="s">
        <v>69</v>
      </c>
      <c r="F4292" s="85">
        <v>1</v>
      </c>
      <c r="G4292" s="86" t="s">
        <v>436</v>
      </c>
      <c r="H4292" s="86" t="s">
        <v>14</v>
      </c>
      <c r="I4292" s="87">
        <f>VLOOKUP(A4292,'[2]AJUSTE DE VALOR AN_11.5_MED_VIG'!$A$6:$I$6297,9,0)</f>
        <v>0.81341812845253458</v>
      </c>
    </row>
    <row r="4293" s="81" customFormat="1" ht="15" customHeight="1">
      <c r="A4293" s="82">
        <v>91049032</v>
      </c>
      <c r="B4293" s="83">
        <v>20</v>
      </c>
      <c r="C4293" s="84" t="s">
        <v>4523</v>
      </c>
      <c r="D4293" s="84" t="s">
        <v>4524</v>
      </c>
      <c r="E4293" s="84" t="s">
        <v>1356</v>
      </c>
      <c r="F4293" s="85">
        <v>240</v>
      </c>
      <c r="G4293" s="86" t="s">
        <v>18</v>
      </c>
      <c r="H4293" s="86" t="s">
        <v>19</v>
      </c>
      <c r="I4293" s="87">
        <f>VLOOKUP(A4293,'[2]AJUSTE DE VALOR AN_11.5_MED_VIG'!$A$6:$I$6297,9,0)</f>
        <v>8.0912543426002209e-002</v>
      </c>
    </row>
    <row r="4294" s="81" customFormat="1" ht="15" customHeight="1">
      <c r="A4294" s="82">
        <v>90323025</v>
      </c>
      <c r="B4294" s="83">
        <v>20</v>
      </c>
      <c r="C4294" s="84" t="s">
        <v>8339</v>
      </c>
      <c r="D4294" s="84" t="s">
        <v>8340</v>
      </c>
      <c r="E4294" s="84" t="s">
        <v>146</v>
      </c>
      <c r="F4294" s="85">
        <v>10</v>
      </c>
      <c r="G4294" s="86" t="s">
        <v>18</v>
      </c>
      <c r="H4294" s="86" t="s">
        <v>19</v>
      </c>
      <c r="I4294" s="87">
        <f>VLOOKUP(A4294,'[2]AJUSTE DE VALOR AN_11.5_MED_VIG'!$A$6:$I$6297,9,0)</f>
        <v>0.80090088243413193</v>
      </c>
    </row>
    <row r="4295" s="81" customFormat="1" ht="15" customHeight="1">
      <c r="A4295" s="82">
        <v>90162501</v>
      </c>
      <c r="B4295" s="83">
        <v>20</v>
      </c>
      <c r="C4295" s="84" t="s">
        <v>4330</v>
      </c>
      <c r="D4295" s="84" t="s">
        <v>4332</v>
      </c>
      <c r="E4295" s="84" t="s">
        <v>2759</v>
      </c>
      <c r="F4295" s="85">
        <v>1</v>
      </c>
      <c r="G4295" s="86" t="s">
        <v>158</v>
      </c>
      <c r="H4295" s="86" t="s">
        <v>14</v>
      </c>
      <c r="I4295" s="87">
        <f>VLOOKUP(A4295,'[2]AJUSTE DE VALOR AN_11.5_MED_VIG'!$A$6:$I$6297,9,0)</f>
        <v>0.39702684816481415</v>
      </c>
    </row>
    <row r="4296" s="81" customFormat="1" ht="15" customHeight="1">
      <c r="A4296" s="82">
        <v>90164504</v>
      </c>
      <c r="B4296" s="83">
        <v>20</v>
      </c>
      <c r="C4296" s="84" t="s">
        <v>9492</v>
      </c>
      <c r="D4296" s="84" t="s">
        <v>9493</v>
      </c>
      <c r="E4296" s="84" t="s">
        <v>134</v>
      </c>
      <c r="F4296" s="85">
        <v>1</v>
      </c>
      <c r="G4296" s="86" t="s">
        <v>436</v>
      </c>
      <c r="H4296" s="86" t="s">
        <v>14</v>
      </c>
      <c r="I4296" s="87">
        <f>VLOOKUP(A4296,'[2]AJUSTE DE VALOR AN_11.5_MED_VIG'!$A$6:$I$6297,9,0)</f>
        <v>0.78495702148260404</v>
      </c>
    </row>
    <row r="4297" s="81" customFormat="1" ht="15" customHeight="1">
      <c r="A4297" s="82">
        <v>90210913</v>
      </c>
      <c r="B4297" s="83">
        <v>20</v>
      </c>
      <c r="C4297" s="84" t="s">
        <v>4647</v>
      </c>
      <c r="D4297" s="84" t="s">
        <v>4648</v>
      </c>
      <c r="E4297" s="84" t="s">
        <v>31</v>
      </c>
      <c r="F4297" s="85">
        <v>200</v>
      </c>
      <c r="G4297" s="86" t="s">
        <v>10116</v>
      </c>
      <c r="H4297" s="86" t="s">
        <v>19</v>
      </c>
      <c r="I4297" s="87">
        <f>VLOOKUP(A4297,'[2]AJUSTE DE VALOR AN_11.5_MED_VIG'!$A$6:$I$6297,9,0)</f>
        <v>2.94108790547008e-002</v>
      </c>
    </row>
    <row r="4298" s="81" customFormat="1" ht="15" customHeight="1">
      <c r="A4298" s="82">
        <v>90238990</v>
      </c>
      <c r="B4298" s="83">
        <v>20</v>
      </c>
      <c r="C4298" s="84" t="s">
        <v>1026</v>
      </c>
      <c r="D4298" s="84" t="s">
        <v>1028</v>
      </c>
      <c r="E4298" s="84" t="s">
        <v>29</v>
      </c>
      <c r="F4298" s="85">
        <v>1</v>
      </c>
      <c r="G4298" s="86" t="s">
        <v>10103</v>
      </c>
      <c r="H4298" s="86" t="s">
        <v>14</v>
      </c>
      <c r="I4298" s="87">
        <f>VLOOKUP(A4298,'[2]AJUSTE DE VALOR AN_11.5_MED_VIG'!$A$6:$I$6297,9,0)</f>
        <v>0.763566836595581</v>
      </c>
    </row>
    <row r="4299" s="81" customFormat="1" ht="15" customHeight="1">
      <c r="A4299" s="82">
        <v>90211626</v>
      </c>
      <c r="B4299" s="83">
        <v>20</v>
      </c>
      <c r="C4299" s="84" t="s">
        <v>45</v>
      </c>
      <c r="D4299" s="84" t="s">
        <v>46</v>
      </c>
      <c r="E4299" s="84" t="s">
        <v>31</v>
      </c>
      <c r="F4299" s="85">
        <v>120</v>
      </c>
      <c r="G4299" s="86" t="s">
        <v>18</v>
      </c>
      <c r="H4299" s="86" t="s">
        <v>19</v>
      </c>
      <c r="I4299" s="87">
        <f>VLOOKUP(A4299,'[2]AJUSTE DE VALOR AN_11.5_MED_VIG'!$A$6:$I$6297,9,0)</f>
        <v>0.18844726645508988</v>
      </c>
    </row>
    <row r="4300" s="81" customFormat="1" ht="15" customHeight="1">
      <c r="A4300" s="82">
        <v>90223683</v>
      </c>
      <c r="B4300" s="83">
        <v>20</v>
      </c>
      <c r="C4300" s="84" t="s">
        <v>4202</v>
      </c>
      <c r="D4300" s="84" t="s">
        <v>4202</v>
      </c>
      <c r="E4300" s="84" t="s">
        <v>26</v>
      </c>
      <c r="F4300" s="85">
        <v>120</v>
      </c>
      <c r="G4300" s="86" t="s">
        <v>18</v>
      </c>
      <c r="H4300" s="86" t="s">
        <v>19</v>
      </c>
      <c r="I4300" s="87">
        <f>VLOOKUP(A4300,'[2]AJUSTE DE VALOR AN_11.5_MED_VIG'!$A$6:$I$6297,9,0)</f>
        <v>3.1407877742514981e-002</v>
      </c>
    </row>
    <row r="4301" s="81" customFormat="1" ht="15" customHeight="1">
      <c r="A4301" s="82">
        <v>92260470</v>
      </c>
      <c r="B4301" s="83">
        <v>20</v>
      </c>
      <c r="C4301" s="84" t="s">
        <v>9376</v>
      </c>
      <c r="D4301" s="84" t="s">
        <v>9377</v>
      </c>
      <c r="E4301" s="84" t="s">
        <v>157</v>
      </c>
      <c r="F4301" s="85">
        <v>600</v>
      </c>
      <c r="G4301" s="86" t="s">
        <v>10116</v>
      </c>
      <c r="H4301" s="86" t="s">
        <v>19</v>
      </c>
      <c r="I4301" s="87">
        <f>VLOOKUP(A4301,'[2]AJUSTE DE VALOR AN_11.5_MED_VIG'!$A$6:$I$6297,9,0)</f>
        <v>1.570393887125749e-002</v>
      </c>
    </row>
    <row r="4302" s="81" customFormat="1" ht="15" customHeight="1">
      <c r="A4302" s="82">
        <v>92424945</v>
      </c>
      <c r="B4302" s="83">
        <v>20</v>
      </c>
      <c r="C4302" s="84" t="s">
        <v>3597</v>
      </c>
      <c r="D4302" s="84" t="s">
        <v>3598</v>
      </c>
      <c r="E4302" s="84" t="s">
        <v>1221</v>
      </c>
      <c r="F4302" s="85">
        <v>1</v>
      </c>
      <c r="G4302" s="86" t="s">
        <v>10103</v>
      </c>
      <c r="H4302" s="86" t="s">
        <v>14</v>
      </c>
      <c r="I4302" s="87">
        <f>VLOOKUP(A4302,'[2]AJUSTE DE VALOR AN_11.5_MED_VIG'!$A$6:$I$6297,9,0)</f>
        <v>0.75277094978524006</v>
      </c>
    </row>
    <row r="4303" s="81" customFormat="1" ht="15" customHeight="1">
      <c r="A4303" s="82">
        <v>92355129</v>
      </c>
      <c r="B4303" s="83">
        <v>20</v>
      </c>
      <c r="C4303" s="84" t="s">
        <v>4501</v>
      </c>
      <c r="D4303" s="84" t="s">
        <v>4504</v>
      </c>
      <c r="E4303" s="84" t="s">
        <v>36</v>
      </c>
      <c r="F4303" s="85">
        <v>1</v>
      </c>
      <c r="G4303" s="86" t="s">
        <v>10103</v>
      </c>
      <c r="H4303" s="86" t="s">
        <v>14</v>
      </c>
      <c r="I4303" s="87">
        <f>VLOOKUP(A4303,'[2]AJUSTE DE VALOR AN_11.5_MED_VIG'!$A$6:$I$6297,9,0)</f>
        <v>0.72238118807784468</v>
      </c>
    </row>
    <row r="4304" s="81" customFormat="1" ht="15" customHeight="1">
      <c r="A4304" s="82">
        <v>92372040</v>
      </c>
      <c r="B4304" s="83">
        <v>20</v>
      </c>
      <c r="C4304" s="84" t="s">
        <v>6095</v>
      </c>
      <c r="D4304" s="84" t="s">
        <v>6096</v>
      </c>
      <c r="E4304" s="84" t="s">
        <v>233</v>
      </c>
      <c r="F4304" s="85">
        <v>1</v>
      </c>
      <c r="G4304" s="86" t="s">
        <v>2483</v>
      </c>
      <c r="H4304" s="86" t="s">
        <v>14</v>
      </c>
      <c r="I4304" s="87">
        <f>VLOOKUP(A4304,'[2]AJUSTE DE VALOR AN_11.5_MED_VIG'!$A$6:$I$6297,9,0)</f>
        <v>0.65703149683097606</v>
      </c>
    </row>
    <row r="4305" s="81" customFormat="1" ht="15" customHeight="1">
      <c r="A4305" s="82">
        <v>90137990</v>
      </c>
      <c r="B4305" s="83">
        <v>20</v>
      </c>
      <c r="C4305" s="84" t="s">
        <v>1236</v>
      </c>
      <c r="D4305" s="84" t="s">
        <v>1237</v>
      </c>
      <c r="E4305" s="84" t="s">
        <v>703</v>
      </c>
      <c r="F4305" s="85">
        <v>300</v>
      </c>
      <c r="G4305" s="86" t="s">
        <v>10116</v>
      </c>
      <c r="H4305" s="86" t="s">
        <v>19</v>
      </c>
      <c r="I4305" s="87">
        <f>VLOOKUP(A4305,'[2]AJUSTE DE VALOR AN_11.5_MED_VIG'!$A$6:$I$6297,9,0)</f>
        <v>3.2376962041520484e-002</v>
      </c>
    </row>
    <row r="4306" s="81" customFormat="1" ht="15" customHeight="1">
      <c r="A4306" s="82">
        <v>90220927</v>
      </c>
      <c r="B4306" s="83">
        <v>20</v>
      </c>
      <c r="C4306" s="84" t="s">
        <v>6603</v>
      </c>
      <c r="D4306" s="84" t="s">
        <v>6612</v>
      </c>
      <c r="E4306" s="84" t="s">
        <v>69</v>
      </c>
      <c r="F4306" s="85">
        <v>1</v>
      </c>
      <c r="G4306" s="86" t="s">
        <v>10103</v>
      </c>
      <c r="H4306" s="86" t="s">
        <v>14</v>
      </c>
      <c r="I4306" s="87">
        <f>VLOOKUP(A4306,'[2]AJUSTE DE VALOR AN_11.5_MED_VIG'!$A$6:$I$6297,9,0)</f>
        <v>0.64264289612513825</v>
      </c>
    </row>
    <row r="4307" s="81" customFormat="1" ht="15" customHeight="1">
      <c r="A4307" s="82">
        <v>90162226</v>
      </c>
      <c r="B4307" s="83">
        <v>20</v>
      </c>
      <c r="C4307" s="84" t="s">
        <v>9374</v>
      </c>
      <c r="D4307" s="84" t="s">
        <v>9375</v>
      </c>
      <c r="E4307" s="84" t="s">
        <v>2759</v>
      </c>
      <c r="F4307" s="85">
        <v>1</v>
      </c>
      <c r="G4307" s="86" t="s">
        <v>158</v>
      </c>
      <c r="H4307" s="86" t="s">
        <v>14</v>
      </c>
      <c r="I4307" s="87">
        <f>VLOOKUP(A4307,'[2]AJUSTE DE VALOR AN_11.5_MED_VIG'!$A$6:$I$6297,9,0)</f>
        <v>0.21378070813341923</v>
      </c>
    </row>
    <row r="4308" s="81" customFormat="1" ht="15" customHeight="1">
      <c r="A4308" s="82">
        <v>92390196</v>
      </c>
      <c r="B4308" s="83">
        <v>20</v>
      </c>
      <c r="C4308" s="84" t="s">
        <v>1264</v>
      </c>
      <c r="D4308" s="84" t="s">
        <v>1265</v>
      </c>
      <c r="E4308" s="84" t="s">
        <v>748</v>
      </c>
      <c r="F4308" s="85">
        <v>20</v>
      </c>
      <c r="G4308" s="86" t="s">
        <v>10077</v>
      </c>
      <c r="H4308" s="86" t="s">
        <v>19</v>
      </c>
      <c r="I4308" s="87">
        <f>VLOOKUP(A4308,'[2]AJUSTE DE VALOR AN_11.5_MED_VIG'!$A$6:$I$6297,9,0)</f>
        <v>0.6336031655655</v>
      </c>
    </row>
    <row r="4309" s="81" customFormat="1" ht="15" customHeight="1">
      <c r="A4309" s="82">
        <v>92390285</v>
      </c>
      <c r="B4309" s="83">
        <v>20</v>
      </c>
      <c r="C4309" s="84" t="s">
        <v>2855</v>
      </c>
      <c r="D4309" s="84" t="s">
        <v>2856</v>
      </c>
      <c r="E4309" s="84" t="s">
        <v>720</v>
      </c>
      <c r="F4309" s="85">
        <v>120</v>
      </c>
      <c r="G4309" s="86" t="s">
        <v>18</v>
      </c>
      <c r="H4309" s="86" t="s">
        <v>19</v>
      </c>
      <c r="I4309" s="87">
        <f>VLOOKUP(A4309,'[2]AJUSTE DE VALOR AN_11.5_MED_VIG'!$A$6:$I$6297,9,0)</f>
        <v>0.10457201441671395</v>
      </c>
    </row>
    <row r="4310" s="81" customFormat="1" ht="15" customHeight="1">
      <c r="A4310" s="82">
        <v>92380689</v>
      </c>
      <c r="B4310" s="83">
        <v>20</v>
      </c>
      <c r="C4310" s="84" t="s">
        <v>4484</v>
      </c>
      <c r="D4310" s="84" t="s">
        <v>4485</v>
      </c>
      <c r="E4310" s="84" t="s">
        <v>34</v>
      </c>
      <c r="F4310" s="85">
        <v>1</v>
      </c>
      <c r="G4310" s="86" t="s">
        <v>10103</v>
      </c>
      <c r="H4310" s="86" t="s">
        <v>14</v>
      </c>
      <c r="I4310" s="87">
        <f>VLOOKUP(A4310,'[2]AJUSTE DE VALOR AN_11.5_MED_VIG'!$A$6:$I$6297,9,0)</f>
        <v>0.61967173723731961</v>
      </c>
    </row>
    <row r="4311" s="81" customFormat="1" ht="15" customHeight="1">
      <c r="A4311" s="82">
        <v>90212509</v>
      </c>
      <c r="B4311" s="83">
        <v>20</v>
      </c>
      <c r="C4311" s="84" t="s">
        <v>1498</v>
      </c>
      <c r="D4311" s="84" t="s">
        <v>1499</v>
      </c>
      <c r="E4311" s="84" t="s">
        <v>31</v>
      </c>
      <c r="F4311" s="85">
        <v>1</v>
      </c>
      <c r="G4311" s="86" t="s">
        <v>10103</v>
      </c>
      <c r="H4311" s="86" t="s">
        <v>14</v>
      </c>
      <c r="I4311" s="87">
        <f>VLOOKUP(A4311,'[2]AJUSTE DE VALOR AN_11.5_MED_VIG'!$A$6:$I$6297,9,0)</f>
        <v>0.61248478402255657</v>
      </c>
    </row>
    <row r="4312" s="81" customFormat="1" ht="15" customHeight="1">
      <c r="A4312" s="82">
        <v>90219104</v>
      </c>
      <c r="B4312" s="83">
        <v>20</v>
      </c>
      <c r="C4312" s="84" t="s">
        <v>286</v>
      </c>
      <c r="D4312" s="84" t="s">
        <v>285</v>
      </c>
      <c r="E4312" s="84" t="s">
        <v>69</v>
      </c>
      <c r="F4312" s="85">
        <v>1</v>
      </c>
      <c r="G4312" s="86" t="s">
        <v>10103</v>
      </c>
      <c r="H4312" s="86" t="s">
        <v>14</v>
      </c>
      <c r="I4312" s="87">
        <f>VLOOKUP(A4312,'[2]AJUSTE DE VALOR AN_11.5_MED_VIG'!$A$6:$I$6297,9,0)</f>
        <v>0.60794863649772202</v>
      </c>
    </row>
    <row r="4313" s="81" customFormat="1" ht="15" customHeight="1">
      <c r="A4313" s="82">
        <v>92383815</v>
      </c>
      <c r="B4313" s="82">
        <v>20</v>
      </c>
      <c r="C4313" s="99" t="s">
        <v>9843</v>
      </c>
      <c r="D4313" s="84" t="s">
        <v>9844</v>
      </c>
      <c r="E4313" s="84" t="s">
        <v>17</v>
      </c>
      <c r="F4313" s="85">
        <v>1</v>
      </c>
      <c r="G4313" s="85" t="s">
        <v>10133</v>
      </c>
      <c r="H4313" s="86" t="s">
        <v>14</v>
      </c>
      <c r="I4313" s="87">
        <f>VLOOKUP(A4313,'[2]AJUSTE DE VALOR AN_11.5_MED_VIG'!$A$6:$I$6297,9,0)</f>
        <v>0.6002394413013975</v>
      </c>
    </row>
    <row r="4314" s="81" customFormat="1" ht="15" customHeight="1">
      <c r="A4314" s="82">
        <v>90213025</v>
      </c>
      <c r="B4314" s="83">
        <v>20</v>
      </c>
      <c r="C4314" s="84" t="s">
        <v>5119</v>
      </c>
      <c r="D4314" s="84" t="s">
        <v>5120</v>
      </c>
      <c r="E4314" s="84" t="s">
        <v>69</v>
      </c>
      <c r="F4314" s="85">
        <v>1</v>
      </c>
      <c r="G4314" s="86" t="s">
        <v>10103</v>
      </c>
      <c r="H4314" s="86" t="s">
        <v>14</v>
      </c>
      <c r="I4314" s="87">
        <f>VLOOKUP(A4314,'[2]AJUSTE DE VALOR AN_11.5_MED_VIG'!$A$6:$I$6297,9,0)</f>
        <v>0.29139265837368439</v>
      </c>
    </row>
    <row r="4315" s="81" customFormat="1" ht="15" customHeight="1">
      <c r="A4315" s="82">
        <v>92440002</v>
      </c>
      <c r="B4315" s="83">
        <v>20</v>
      </c>
      <c r="C4315" s="84" t="s">
        <v>5744</v>
      </c>
      <c r="D4315" s="84" t="s">
        <v>5743</v>
      </c>
      <c r="E4315" s="84" t="s">
        <v>534</v>
      </c>
      <c r="F4315" s="85">
        <v>1</v>
      </c>
      <c r="G4315" s="86" t="s">
        <v>64</v>
      </c>
      <c r="H4315" s="86" t="s">
        <v>14</v>
      </c>
      <c r="I4315" s="87">
        <f>VLOOKUP(A4315,'[2]AJUSTE DE VALOR AN_11.5_MED_VIG'!$A$6:$I$6297,9,0)</f>
        <v>0.57250239513429491</v>
      </c>
    </row>
    <row r="4316" s="81" customFormat="1" ht="15" customHeight="1">
      <c r="A4316" s="82">
        <v>90211634</v>
      </c>
      <c r="B4316" s="83">
        <v>20</v>
      </c>
      <c r="C4316" s="84" t="s">
        <v>2812</v>
      </c>
      <c r="D4316" s="84" t="s">
        <v>2812</v>
      </c>
      <c r="E4316" s="84" t="s">
        <v>31</v>
      </c>
      <c r="F4316" s="85">
        <v>1</v>
      </c>
      <c r="G4316" s="86" t="s">
        <v>10103</v>
      </c>
      <c r="H4316" s="86" t="s">
        <v>14</v>
      </c>
      <c r="I4316" s="87">
        <f>VLOOKUP(A4316,'[2]AJUSTE DE VALOR AN_11.5_MED_VIG'!$A$6:$I$6297,9,0)</f>
        <v>0.57086172000000002</v>
      </c>
    </row>
    <row r="4317" s="81" customFormat="1" ht="15" customHeight="1">
      <c r="A4317" s="82">
        <v>92461786</v>
      </c>
      <c r="B4317" s="83">
        <v>20</v>
      </c>
      <c r="C4317" s="84" t="s">
        <v>4411</v>
      </c>
      <c r="D4317" s="84" t="s">
        <v>4414</v>
      </c>
      <c r="E4317" s="84" t="s">
        <v>31</v>
      </c>
      <c r="F4317" s="85">
        <v>1</v>
      </c>
      <c r="G4317" s="86" t="s">
        <v>10103</v>
      </c>
      <c r="H4317" s="86" t="s">
        <v>14</v>
      </c>
      <c r="I4317" s="87">
        <f>VLOOKUP(A4317,'[2]AJUSTE DE VALOR AN_11.5_MED_VIG'!$A$6:$I$6297,9,0)</f>
        <v>0.1883941623364051</v>
      </c>
    </row>
    <row r="4318" s="81" customFormat="1" ht="15" customHeight="1">
      <c r="A4318" s="82">
        <v>90230051</v>
      </c>
      <c r="B4318" s="83">
        <v>20</v>
      </c>
      <c r="C4318" s="84" t="s">
        <v>4004</v>
      </c>
      <c r="D4318" s="84" t="s">
        <v>4005</v>
      </c>
      <c r="E4318" s="84" t="s">
        <v>146</v>
      </c>
      <c r="F4318" s="85">
        <v>1</v>
      </c>
      <c r="G4318" s="86" t="s">
        <v>10103</v>
      </c>
      <c r="H4318" s="86" t="s">
        <v>14</v>
      </c>
      <c r="I4318" s="87">
        <f>VLOOKUP(A4318,'[2]AJUSTE DE VALOR AN_11.5_MED_VIG'!$A$6:$I$6297,9,0)</f>
        <v>0.25196442512368794</v>
      </c>
    </row>
    <row r="4319" s="81" customFormat="1" ht="15" customHeight="1">
      <c r="A4319" s="82">
        <v>90158482</v>
      </c>
      <c r="B4319" s="83">
        <v>20</v>
      </c>
      <c r="C4319" s="84" t="s">
        <v>6738</v>
      </c>
      <c r="D4319" s="84" t="s">
        <v>6738</v>
      </c>
      <c r="E4319" s="84" t="s">
        <v>229</v>
      </c>
      <c r="F4319" s="85">
        <v>1</v>
      </c>
      <c r="G4319" s="86" t="s">
        <v>10103</v>
      </c>
      <c r="H4319" s="86" t="s">
        <v>14</v>
      </c>
      <c r="I4319" s="87">
        <f>VLOOKUP(A4319,'[2]AJUSTE DE VALOR AN_11.5_MED_VIG'!$A$6:$I$6297,9,0)</f>
        <v>0.55026961122621731</v>
      </c>
    </row>
    <row r="4320" s="81" customFormat="1" ht="15" customHeight="1">
      <c r="A4320" s="82">
        <v>90289110</v>
      </c>
      <c r="B4320" s="83">
        <v>20</v>
      </c>
      <c r="C4320" s="84" t="s">
        <v>6711</v>
      </c>
      <c r="D4320" s="84" t="s">
        <v>6712</v>
      </c>
      <c r="E4320" s="84" t="s">
        <v>1690</v>
      </c>
      <c r="F4320" s="85">
        <v>100</v>
      </c>
      <c r="G4320" s="86" t="s">
        <v>18</v>
      </c>
      <c r="H4320" s="86" t="s">
        <v>19</v>
      </c>
      <c r="I4320" s="87">
        <f>VLOOKUP(A4320,'[2]AJUSTE DE VALOR AN_11.5_MED_VIG'!$A$6:$I$6297,9,0)</f>
        <v>0.21985514419760491</v>
      </c>
    </row>
    <row r="4321" s="81" customFormat="1" ht="15" customHeight="1">
      <c r="A4321" s="82">
        <v>92402119</v>
      </c>
      <c r="B4321" s="83">
        <v>20</v>
      </c>
      <c r="C4321" s="84" t="s">
        <v>3129</v>
      </c>
      <c r="D4321" s="84" t="s">
        <v>3129</v>
      </c>
      <c r="E4321" s="84" t="s">
        <v>17</v>
      </c>
      <c r="F4321" s="85">
        <v>1</v>
      </c>
      <c r="G4321" s="86" t="s">
        <v>10103</v>
      </c>
      <c r="H4321" s="86" t="s">
        <v>14</v>
      </c>
      <c r="I4321" s="87">
        <f>VLOOKUP(A4321,'[2]AJUSTE DE VALOR AN_11.5_MED_VIG'!$A$6:$I$6297,9,0)</f>
        <v>0.5478841988569636</v>
      </c>
    </row>
    <row r="4322" s="81" customFormat="1" ht="15" customHeight="1">
      <c r="A4322" s="82">
        <v>90251415</v>
      </c>
      <c r="B4322" s="83">
        <v>20</v>
      </c>
      <c r="C4322" s="84" t="s">
        <v>4229</v>
      </c>
      <c r="D4322" s="84" t="s">
        <v>4230</v>
      </c>
      <c r="E4322" s="84" t="s">
        <v>50</v>
      </c>
      <c r="F4322" s="85">
        <v>100</v>
      </c>
      <c r="G4322" s="86" t="s">
        <v>10116</v>
      </c>
      <c r="H4322" s="86" t="s">
        <v>19</v>
      </c>
      <c r="I4322" s="87">
        <f>VLOOKUP(A4322,'[2]AJUSTE DE VALOR AN_11.5_MED_VIG'!$A$6:$I$6297,9,0)</f>
        <v>0.13620158671284183</v>
      </c>
    </row>
    <row r="4323" s="81" customFormat="1" ht="15" customHeight="1">
      <c r="A4323" s="82">
        <v>90239172</v>
      </c>
      <c r="B4323" s="83">
        <v>20</v>
      </c>
      <c r="C4323" s="84" t="s">
        <v>4010</v>
      </c>
      <c r="D4323" s="84" t="s">
        <v>4010</v>
      </c>
      <c r="E4323" s="84" t="s">
        <v>29</v>
      </c>
      <c r="F4323" s="85">
        <v>1</v>
      </c>
      <c r="G4323" s="86" t="s">
        <v>10103</v>
      </c>
      <c r="H4323" s="86" t="s">
        <v>14</v>
      </c>
      <c r="I4323" s="87">
        <f>VLOOKUP(A4323,'[2]AJUSTE DE VALOR AN_11.5_MED_VIG'!$A$6:$I$6297,9,0)</f>
        <v>0.51132675915447789</v>
      </c>
    </row>
    <row r="4324" s="81" customFormat="1" ht="15" customHeight="1">
      <c r="A4324" s="82">
        <v>90259971</v>
      </c>
      <c r="B4324" s="83">
        <v>20</v>
      </c>
      <c r="C4324" s="84" t="s">
        <v>1012</v>
      </c>
      <c r="D4324" s="84" t="s">
        <v>1012</v>
      </c>
      <c r="E4324" s="84" t="s">
        <v>26</v>
      </c>
      <c r="F4324" s="85">
        <v>1</v>
      </c>
      <c r="G4324" s="86" t="s">
        <v>10103</v>
      </c>
      <c r="H4324" s="86" t="s">
        <v>14</v>
      </c>
      <c r="I4324" s="87">
        <f>VLOOKUP(A4324,'[2]AJUSTE DE VALOR AN_11.5_MED_VIG'!$A$6:$I$6297,9,0)</f>
        <v>0.24498265101002256</v>
      </c>
    </row>
    <row r="4325" s="81" customFormat="1" ht="15" customHeight="1">
      <c r="A4325" s="82">
        <v>92385893</v>
      </c>
      <c r="B4325" s="83">
        <v>20</v>
      </c>
      <c r="C4325" s="84" t="s">
        <v>4831</v>
      </c>
      <c r="D4325" s="84" t="s">
        <v>4832</v>
      </c>
      <c r="E4325" s="84" t="s">
        <v>628</v>
      </c>
      <c r="F4325" s="85">
        <v>100</v>
      </c>
      <c r="G4325" s="86" t="s">
        <v>18</v>
      </c>
      <c r="H4325" s="86" t="s">
        <v>19</v>
      </c>
      <c r="I4325" s="87">
        <f>VLOOKUP(A4325,'[2]AJUSTE DE VALOR AN_11.5_MED_VIG'!$A$6:$I$6297,9,0)</f>
        <v>0.11162195235547108</v>
      </c>
    </row>
    <row r="4326" s="81" customFormat="1" ht="15" customHeight="1">
      <c r="A4326" s="82">
        <v>90242289</v>
      </c>
      <c r="B4326" s="83">
        <v>20</v>
      </c>
      <c r="C4326" s="84" t="s">
        <v>5685</v>
      </c>
      <c r="D4326" s="84" t="s">
        <v>5687</v>
      </c>
      <c r="E4326" s="84" t="s">
        <v>298</v>
      </c>
      <c r="F4326" s="85">
        <v>1</v>
      </c>
      <c r="G4326" s="86" t="s">
        <v>10103</v>
      </c>
      <c r="H4326" s="86" t="s">
        <v>14</v>
      </c>
      <c r="I4326" s="87">
        <f>VLOOKUP(A4326,'[2]AJUSTE DE VALOR AN_11.5_MED_VIG'!$A$6:$I$6297,9,0)</f>
        <v>0.22283416023669989</v>
      </c>
    </row>
    <row r="4327" s="81" customFormat="1" ht="15" customHeight="1">
      <c r="A4327" s="82">
        <v>90258827</v>
      </c>
      <c r="B4327" s="83">
        <v>20</v>
      </c>
      <c r="C4327" s="84" t="s">
        <v>1308</v>
      </c>
      <c r="D4327" s="84" t="s">
        <v>1308</v>
      </c>
      <c r="E4327" s="84" t="s">
        <v>244</v>
      </c>
      <c r="F4327" s="85">
        <v>1</v>
      </c>
      <c r="G4327" s="86" t="s">
        <v>10103</v>
      </c>
      <c r="H4327" s="86" t="s">
        <v>14</v>
      </c>
      <c r="I4327" s="87">
        <f>VLOOKUP(A4327,'[2]AJUSTE DE VALOR AN_11.5_MED_VIG'!$A$6:$I$6297,9,0)</f>
        <v>0.44116318582051195</v>
      </c>
    </row>
    <row r="4328" s="81" customFormat="1" ht="15" customHeight="1">
      <c r="A4328" s="82">
        <v>90343034</v>
      </c>
      <c r="B4328" s="83">
        <v>20</v>
      </c>
      <c r="C4328" s="84" t="s">
        <v>5142</v>
      </c>
      <c r="D4328" s="84" t="s">
        <v>5143</v>
      </c>
      <c r="E4328" s="84" t="s">
        <v>1356</v>
      </c>
      <c r="F4328" s="85">
        <v>100</v>
      </c>
      <c r="G4328" s="86" t="s">
        <v>18</v>
      </c>
      <c r="H4328" s="86" t="s">
        <v>19</v>
      </c>
      <c r="I4328" s="87">
        <f>VLOOKUP(A4328,'[2]AJUSTE DE VALOR AN_11.5_MED_VIG'!$A$6:$I$6297,9,0)</f>
        <v>0.21991954720165771</v>
      </c>
    </row>
    <row r="4329" s="81" customFormat="1" ht="15" customHeight="1">
      <c r="A4329" s="82">
        <v>90226020</v>
      </c>
      <c r="B4329" s="83">
        <v>20</v>
      </c>
      <c r="C4329" s="84" t="s">
        <v>1024</v>
      </c>
      <c r="D4329" s="84" t="s">
        <v>1024</v>
      </c>
      <c r="E4329" s="84" t="s">
        <v>59</v>
      </c>
      <c r="F4329" s="85">
        <v>1</v>
      </c>
      <c r="G4329" s="86" t="s">
        <v>10103</v>
      </c>
      <c r="H4329" s="86" t="s">
        <v>14</v>
      </c>
      <c r="I4329" s="87">
        <f>VLOOKUP(A4329,'[2]AJUSTE DE VALOR AN_11.5_MED_VIG'!$A$6:$I$6297,9,0)</f>
        <v>0.43977060946606489</v>
      </c>
    </row>
    <row r="4330" s="81" customFormat="1" ht="15" customHeight="1">
      <c r="A4330" s="82">
        <v>90219783</v>
      </c>
      <c r="B4330" s="83">
        <v>20</v>
      </c>
      <c r="C4330" s="84" t="s">
        <v>7927</v>
      </c>
      <c r="D4330" s="84" t="s">
        <v>7928</v>
      </c>
      <c r="E4330" s="84" t="s">
        <v>69</v>
      </c>
      <c r="F4330" s="85">
        <v>1</v>
      </c>
      <c r="G4330" s="86" t="s">
        <v>10103</v>
      </c>
      <c r="H4330" s="86" t="s">
        <v>14</v>
      </c>
      <c r="I4330" s="87">
        <f>VLOOKUP(A4330,'[2]AJUSTE DE VALOR AN_11.5_MED_VIG'!$A$6:$I$6297,9,0)</f>
        <v>0.42790998634032973</v>
      </c>
    </row>
    <row r="4331" s="81" customFormat="1" ht="15" customHeight="1">
      <c r="A4331" s="82">
        <v>90148533</v>
      </c>
      <c r="B4331" s="83">
        <v>20</v>
      </c>
      <c r="C4331" s="84" t="s">
        <v>4466</v>
      </c>
      <c r="D4331" s="84" t="s">
        <v>4467</v>
      </c>
      <c r="E4331" s="84" t="s">
        <v>233</v>
      </c>
      <c r="F4331" s="85">
        <v>1</v>
      </c>
      <c r="G4331" s="86" t="s">
        <v>10103</v>
      </c>
      <c r="H4331" s="86" t="s">
        <v>14</v>
      </c>
      <c r="I4331" s="87">
        <f>VLOOKUP(A4331,'[2]AJUSTE DE VALOR AN_11.5_MED_VIG'!$A$6:$I$6297,9,0)</f>
        <v>0.42429889244453256</v>
      </c>
    </row>
    <row r="4332" s="81" customFormat="1" ht="15" customHeight="1">
      <c r="A4332" s="82">
        <v>92433553</v>
      </c>
      <c r="B4332" s="83">
        <v>20</v>
      </c>
      <c r="C4332" s="84" t="s">
        <v>8486</v>
      </c>
      <c r="D4332" s="84" t="s">
        <v>8487</v>
      </c>
      <c r="E4332" s="84" t="s">
        <v>50</v>
      </c>
      <c r="F4332" s="85">
        <v>1</v>
      </c>
      <c r="G4332" s="86" t="s">
        <v>10103</v>
      </c>
      <c r="H4332" s="86" t="s">
        <v>14</v>
      </c>
      <c r="I4332" s="87">
        <f>VLOOKUP(A4332,'[2]AJUSTE DE VALOR AN_11.5_MED_VIG'!$A$6:$I$6297,9,0)</f>
        <v>0.21045025326988318</v>
      </c>
    </row>
    <row r="4333" s="81" customFormat="1" ht="15" customHeight="1">
      <c r="A4333" s="82">
        <v>90243706</v>
      </c>
      <c r="B4333" s="83">
        <v>20</v>
      </c>
      <c r="C4333" s="84" t="s">
        <v>6847</v>
      </c>
      <c r="D4333" s="84" t="s">
        <v>6847</v>
      </c>
      <c r="E4333" s="84" t="s">
        <v>181</v>
      </c>
      <c r="F4333" s="85">
        <v>1</v>
      </c>
      <c r="G4333" s="86" t="s">
        <v>10103</v>
      </c>
      <c r="H4333" s="86" t="s">
        <v>14</v>
      </c>
      <c r="I4333" s="87">
        <f>VLOOKUP(A4333,'[2]AJUSTE DE VALOR AN_11.5_MED_VIG'!$A$6:$I$6297,9,0)</f>
        <v>0.42087525986959945</v>
      </c>
    </row>
    <row r="4334" s="81" customFormat="1" ht="15" customHeight="1">
      <c r="A4334" s="82">
        <v>90197194</v>
      </c>
      <c r="B4334" s="83">
        <v>20</v>
      </c>
      <c r="C4334" s="84" t="s">
        <v>8139</v>
      </c>
      <c r="D4334" s="84" t="s">
        <v>8140</v>
      </c>
      <c r="E4334" s="84" t="s">
        <v>720</v>
      </c>
      <c r="F4334" s="85">
        <v>1</v>
      </c>
      <c r="G4334" s="86" t="s">
        <v>10103</v>
      </c>
      <c r="H4334" s="86" t="s">
        <v>14</v>
      </c>
      <c r="I4334" s="87">
        <f>VLOOKUP(A4334,'[2]AJUSTE DE VALOR AN_11.5_MED_VIG'!$A$6:$I$6297,9,0)</f>
        <v>0.41828805766685578</v>
      </c>
    </row>
    <row r="4335" s="81" customFormat="1" ht="15" customHeight="1">
      <c r="A4335" s="82">
        <v>90173058</v>
      </c>
      <c r="B4335" s="83">
        <v>20</v>
      </c>
      <c r="C4335" s="84" t="s">
        <v>5121</v>
      </c>
      <c r="D4335" s="84" t="s">
        <v>5121</v>
      </c>
      <c r="E4335" s="84" t="s">
        <v>244</v>
      </c>
      <c r="F4335" s="85">
        <v>1</v>
      </c>
      <c r="G4335" s="86" t="s">
        <v>10103</v>
      </c>
      <c r="H4335" s="86" t="s">
        <v>14</v>
      </c>
      <c r="I4335" s="87">
        <f>VLOOKUP(A4335,'[2]AJUSTE DE VALOR AN_11.5_MED_VIG'!$A$6:$I$6297,9,0)</f>
        <v>0.2058761533829056</v>
      </c>
    </row>
    <row r="4336" s="81" customFormat="1" ht="15" customHeight="1">
      <c r="A4336" s="82">
        <v>90213424</v>
      </c>
      <c r="B4336" s="83">
        <v>20</v>
      </c>
      <c r="C4336" s="84" t="s">
        <v>2147</v>
      </c>
      <c r="D4336" s="84" t="s">
        <v>2154</v>
      </c>
      <c r="E4336" s="84" t="s">
        <v>279</v>
      </c>
      <c r="F4336" s="85">
        <v>1</v>
      </c>
      <c r="G4336" s="86" t="s">
        <v>10103</v>
      </c>
      <c r="H4336" s="86" t="s">
        <v>14</v>
      </c>
      <c r="I4336" s="87">
        <f>VLOOKUP(A4336,'[2]AJUSTE DE VALOR AN_11.5_MED_VIG'!$A$6:$I$6297,9,0)</f>
        <v>0.39259847178143725</v>
      </c>
    </row>
    <row r="4337" s="81" customFormat="1" ht="15" customHeight="1">
      <c r="A4337" s="82">
        <v>90136080</v>
      </c>
      <c r="B4337" s="83">
        <v>20</v>
      </c>
      <c r="C4337" s="84" t="s">
        <v>4470</v>
      </c>
      <c r="D4337" s="84" t="s">
        <v>4471</v>
      </c>
      <c r="E4337" s="84" t="s">
        <v>1356</v>
      </c>
      <c r="F4337" s="85">
        <v>1</v>
      </c>
      <c r="G4337" s="86" t="s">
        <v>10103</v>
      </c>
      <c r="H4337" s="86" t="s">
        <v>14</v>
      </c>
      <c r="I4337" s="87">
        <f>VLOOKUP(A4337,'[2]AJUSTE DE VALOR AN_11.5_MED_VIG'!$A$6:$I$6297,9,0)</f>
        <v>0.39016161959735418</v>
      </c>
    </row>
    <row r="4338" s="81" customFormat="1" ht="15" customHeight="1">
      <c r="A4338" s="82">
        <v>90254732</v>
      </c>
      <c r="B4338" s="83">
        <v>20</v>
      </c>
      <c r="C4338" s="84" t="s">
        <v>8182</v>
      </c>
      <c r="D4338" s="84" t="s">
        <v>8182</v>
      </c>
      <c r="E4338" s="84" t="s">
        <v>26</v>
      </c>
      <c r="F4338" s="85">
        <v>1</v>
      </c>
      <c r="G4338" s="86" t="s">
        <v>10103</v>
      </c>
      <c r="H4338" s="86" t="s">
        <v>14</v>
      </c>
      <c r="I4338" s="87">
        <f>VLOOKUP(A4338,'[2]AJUSTE DE VALOR AN_11.5_MED_VIG'!$A$6:$I$6297,9,0)</f>
        <v>0.38849467153177125</v>
      </c>
    </row>
    <row r="4339" s="81" customFormat="1" ht="15" customHeight="1">
      <c r="A4339" s="82">
        <v>90141067</v>
      </c>
      <c r="B4339" s="83">
        <v>20</v>
      </c>
      <c r="C4339" s="84" t="s">
        <v>4223</v>
      </c>
      <c r="D4339" s="84" t="s">
        <v>4224</v>
      </c>
      <c r="E4339" s="84" t="s">
        <v>43</v>
      </c>
      <c r="F4339" s="85">
        <v>100</v>
      </c>
      <c r="G4339" s="86" t="s">
        <v>10116</v>
      </c>
      <c r="H4339" s="86" t="s">
        <v>19</v>
      </c>
      <c r="I4339" s="87">
        <f>VLOOKUP(A4339,'[2]AJUSTE DE VALOR AN_11.5_MED_VIG'!$A$6:$I$6297,9,0)</f>
        <v>9.7111393105144134e-002</v>
      </c>
    </row>
    <row r="4340" s="81" customFormat="1" ht="15" customHeight="1">
      <c r="A4340" s="82">
        <v>90124871</v>
      </c>
      <c r="B4340" s="83">
        <v>20</v>
      </c>
      <c r="C4340" s="84" t="s">
        <v>3330</v>
      </c>
      <c r="D4340" s="84" t="s">
        <v>3334</v>
      </c>
      <c r="E4340" s="84" t="s">
        <v>50</v>
      </c>
      <c r="F4340" s="85">
        <v>1</v>
      </c>
      <c r="G4340" s="86" t="s">
        <v>10103</v>
      </c>
      <c r="H4340" s="86" t="s">
        <v>14</v>
      </c>
      <c r="I4340" s="87">
        <f>VLOOKUP(A4340,'[2]AJUSTE DE VALOR AN_11.5_MED_VIG'!$A$6:$I$6297,9,0)</f>
        <v>0.36119059403892234</v>
      </c>
    </row>
    <row r="4341" s="81" customFormat="1" ht="15" customHeight="1">
      <c r="A4341" s="82">
        <v>92470475</v>
      </c>
      <c r="B4341" s="83">
        <v>20</v>
      </c>
      <c r="C4341" s="84" t="s">
        <v>3506</v>
      </c>
      <c r="D4341" s="84" t="s">
        <v>3506</v>
      </c>
      <c r="E4341" s="84" t="s">
        <v>227</v>
      </c>
      <c r="F4341" s="85">
        <v>1</v>
      </c>
      <c r="G4341" s="86" t="s">
        <v>10103</v>
      </c>
      <c r="H4341" s="86" t="s">
        <v>14</v>
      </c>
      <c r="I4341" s="87">
        <f>VLOOKUP(A4341,'[2]AJUSTE DE VALOR AN_11.5_MED_VIG'!$A$6:$I$6297,9,0)</f>
        <v>0.34724624712601487</v>
      </c>
    </row>
    <row r="4342" s="81" customFormat="1" ht="15" customHeight="1">
      <c r="A4342" s="82">
        <v>90295170</v>
      </c>
      <c r="B4342" s="83">
        <v>20</v>
      </c>
      <c r="C4342" s="84" t="s">
        <v>3487</v>
      </c>
      <c r="D4342" s="84" t="s">
        <v>3493</v>
      </c>
      <c r="E4342" s="84" t="s">
        <v>146</v>
      </c>
      <c r="F4342" s="85">
        <v>1</v>
      </c>
      <c r="G4342" s="86" t="s">
        <v>10103</v>
      </c>
      <c r="H4342" s="86" t="s">
        <v>14</v>
      </c>
      <c r="I4342" s="87">
        <f>VLOOKUP(A4342,'[2]AJUSTE DE VALOR AN_11.5_MED_VIG'!$A$6:$I$6297,9,0)</f>
        <v>0.3454866551676648</v>
      </c>
    </row>
    <row r="4343" s="81" customFormat="1" ht="15" customHeight="1">
      <c r="A4343" s="82">
        <v>92471080</v>
      </c>
      <c r="B4343" s="83">
        <v>20</v>
      </c>
      <c r="C4343" s="84" t="s">
        <v>2430</v>
      </c>
      <c r="D4343" s="84" t="s">
        <v>2431</v>
      </c>
      <c r="E4343" s="84" t="s">
        <v>43</v>
      </c>
      <c r="F4343" s="85">
        <v>1200</v>
      </c>
      <c r="G4343" s="86" t="s">
        <v>10116</v>
      </c>
      <c r="H4343" s="86" t="s">
        <v>19</v>
      </c>
      <c r="I4343" s="87">
        <f>VLOOKUP(A4343,'[2]AJUSTE DE VALOR AN_11.5_MED_VIG'!$A$6:$I$6297,9,0)</f>
        <v>1.5694378325526507e-002</v>
      </c>
    </row>
    <row r="4344" s="81" customFormat="1" ht="15" customHeight="1">
      <c r="A4344" s="82">
        <v>90309855</v>
      </c>
      <c r="B4344" s="83">
        <v>20</v>
      </c>
      <c r="C4344" s="84" t="s">
        <v>7163</v>
      </c>
      <c r="D4344" s="84" t="s">
        <v>7164</v>
      </c>
      <c r="E4344" s="84" t="s">
        <v>792</v>
      </c>
      <c r="F4344" s="85">
        <v>1</v>
      </c>
      <c r="G4344" s="86" t="s">
        <v>10103</v>
      </c>
      <c r="H4344" s="86" t="s">
        <v>14</v>
      </c>
      <c r="I4344" s="87">
        <f>VLOOKUP(A4344,'[2]AJUSTE DE VALOR AN_11.5_MED_VIG'!$A$6:$I$6297,9,0)</f>
        <v>8.0938488032167841e-002</v>
      </c>
    </row>
    <row r="4345" s="81" customFormat="1" ht="15" customHeight="1">
      <c r="A4345" s="82">
        <v>90920015</v>
      </c>
      <c r="B4345" s="83">
        <v>20</v>
      </c>
      <c r="C4345" s="84" t="s">
        <v>218</v>
      </c>
      <c r="D4345" s="84" t="s">
        <v>219</v>
      </c>
      <c r="E4345" s="84" t="s">
        <v>220</v>
      </c>
      <c r="F4345" s="85">
        <v>100</v>
      </c>
      <c r="G4345" s="86" t="s">
        <v>10116</v>
      </c>
      <c r="H4345" s="86" t="s">
        <v>19</v>
      </c>
      <c r="I4345" s="87">
        <f>VLOOKUP(A4345,'[2]AJUSTE DE VALOR AN_11.5_MED_VIG'!$A$6:$I$6297,9,0)</f>
        <v>5.6543518069410124e-002</v>
      </c>
    </row>
    <row r="4346" s="81" customFormat="1" ht="15" customHeight="1">
      <c r="A4346" s="82">
        <v>90221745</v>
      </c>
      <c r="B4346" s="83">
        <v>20</v>
      </c>
      <c r="C4346" s="84" t="s">
        <v>6091</v>
      </c>
      <c r="D4346" s="84" t="s">
        <v>6092</v>
      </c>
      <c r="E4346" s="84" t="s">
        <v>69</v>
      </c>
      <c r="F4346" s="85">
        <v>1</v>
      </c>
      <c r="G4346" s="86" t="s">
        <v>10133</v>
      </c>
      <c r="H4346" s="86" t="s">
        <v>14</v>
      </c>
      <c r="I4346" s="87">
        <f>VLOOKUP(A4346,'[2]AJUSTE DE VALOR AN_11.5_MED_VIG'!$A$6:$I$6297,9,0)</f>
        <v>0.30881423007435843</v>
      </c>
    </row>
    <row r="4347" s="81" customFormat="1" ht="15" customHeight="1">
      <c r="A4347" s="82">
        <v>90237684</v>
      </c>
      <c r="B4347" s="83">
        <v>20</v>
      </c>
      <c r="C4347" s="84" t="s">
        <v>3125</v>
      </c>
      <c r="D4347" s="84" t="s">
        <v>3125</v>
      </c>
      <c r="E4347" s="84" t="s">
        <v>29</v>
      </c>
      <c r="F4347" s="85">
        <v>1</v>
      </c>
      <c r="G4347" s="86" t="s">
        <v>10103</v>
      </c>
      <c r="H4347" s="86" t="s">
        <v>14</v>
      </c>
      <c r="I4347" s="87">
        <f>VLOOKUP(A4347,'[2]AJUSTE DE VALOR AN_11.5_MED_VIG'!$A$6:$I$6297,9,0)</f>
        <v>0.29663821749666569</v>
      </c>
    </row>
    <row r="4348" s="81" customFormat="1" ht="15" customHeight="1">
      <c r="A4348" s="82">
        <v>92411240</v>
      </c>
      <c r="B4348" s="83">
        <v>20</v>
      </c>
      <c r="C4348" s="84" t="s">
        <v>8407</v>
      </c>
      <c r="D4348" s="84" t="s">
        <v>8408</v>
      </c>
      <c r="E4348" s="84" t="s">
        <v>8165</v>
      </c>
      <c r="F4348" s="85">
        <v>174</v>
      </c>
      <c r="G4348" s="86" t="s">
        <v>10077</v>
      </c>
      <c r="H4348" s="86" t="s">
        <v>19</v>
      </c>
      <c r="I4348" s="87">
        <f>VLOOKUP(A4348,'[2]AJUSTE DE VALOR AN_11.5_MED_VIG'!$A$6:$I$6297,9,0)</f>
        <v>0.29335680784390483</v>
      </c>
    </row>
    <row r="4349" s="81" customFormat="1" ht="15" customHeight="1">
      <c r="A4349" s="82">
        <v>92391680</v>
      </c>
      <c r="B4349" s="83">
        <v>20</v>
      </c>
      <c r="C4349" s="84" t="s">
        <v>5444</v>
      </c>
      <c r="D4349" s="84" t="s">
        <v>5445</v>
      </c>
      <c r="E4349" s="84" t="s">
        <v>69</v>
      </c>
      <c r="F4349" s="85">
        <v>300</v>
      </c>
      <c r="G4349" s="86" t="s">
        <v>18</v>
      </c>
      <c r="H4349" s="86" t="s">
        <v>19</v>
      </c>
      <c r="I4349" s="87">
        <f>VLOOKUP(A4349,'[2]AJUSTE DE VALOR AN_11.5_MED_VIG'!$A$6:$I$6297,9,0)</f>
        <v>3.1407362232679474e-002</v>
      </c>
    </row>
    <row r="4350" s="81" customFormat="1" ht="15" customHeight="1">
      <c r="A4350" s="82">
        <v>90279204</v>
      </c>
      <c r="B4350" s="83">
        <v>20</v>
      </c>
      <c r="C4350" s="84" t="s">
        <v>4678</v>
      </c>
      <c r="D4350" s="84" t="s">
        <v>4678</v>
      </c>
      <c r="E4350" s="84" t="s">
        <v>26</v>
      </c>
      <c r="F4350" s="85">
        <v>1</v>
      </c>
      <c r="G4350" s="86" t="s">
        <v>10103</v>
      </c>
      <c r="H4350" s="86" t="s">
        <v>14</v>
      </c>
      <c r="I4350" s="87">
        <f>VLOOKUP(A4350,'[2]AJUSTE DE VALOR AN_11.5_MED_VIG'!$A$6:$I$6297,9,0)</f>
        <v>0.13361508494455432</v>
      </c>
    </row>
    <row r="4351" s="81" customFormat="1" ht="15" customHeight="1">
      <c r="A4351" s="82">
        <v>90226232</v>
      </c>
      <c r="B4351" s="83">
        <v>20</v>
      </c>
      <c r="C4351" s="84" t="s">
        <v>4279</v>
      </c>
      <c r="D4351" s="84" t="s">
        <v>4279</v>
      </c>
      <c r="E4351" s="84" t="s">
        <v>59</v>
      </c>
      <c r="F4351" s="85">
        <v>1</v>
      </c>
      <c r="G4351" s="86" t="s">
        <v>10103</v>
      </c>
      <c r="H4351" s="86" t="s">
        <v>14</v>
      </c>
      <c r="I4351" s="87">
        <f>VLOOKUP(A4351,'[2]AJUSTE DE VALOR AN_11.5_MED_VIG'!$A$6:$I$6297,9,0)</f>
        <v>0.25079782679540097</v>
      </c>
    </row>
    <row r="4352" s="81" customFormat="1" ht="15" customHeight="1">
      <c r="A4352" s="82">
        <v>90215095</v>
      </c>
      <c r="B4352" s="83">
        <v>20</v>
      </c>
      <c r="C4352" s="84" t="s">
        <v>9198</v>
      </c>
      <c r="D4352" s="84" t="s">
        <v>9199</v>
      </c>
      <c r="E4352" s="84" t="s">
        <v>154</v>
      </c>
      <c r="F4352" s="85">
        <v>100</v>
      </c>
      <c r="G4352" s="86" t="s">
        <v>10116</v>
      </c>
      <c r="H4352" s="86" t="s">
        <v>19</v>
      </c>
      <c r="I4352" s="87">
        <f>VLOOKUP(A4352,'[2]AJUSTE DE VALOR AN_11.5_MED_VIG'!$A$6:$I$6297,9,0)</f>
        <v>7.9602267677303232e-002</v>
      </c>
    </row>
    <row r="4353" s="81" customFormat="1" ht="15" customHeight="1">
      <c r="A4353" s="82">
        <v>90127447</v>
      </c>
      <c r="B4353" s="83">
        <v>20</v>
      </c>
      <c r="C4353" s="84" t="s">
        <v>3507</v>
      </c>
      <c r="D4353" s="84" t="s">
        <v>3507</v>
      </c>
      <c r="E4353" s="84" t="s">
        <v>21</v>
      </c>
      <c r="F4353" s="85">
        <v>1</v>
      </c>
      <c r="G4353" s="86" t="s">
        <v>10103</v>
      </c>
      <c r="H4353" s="86" t="s">
        <v>14</v>
      </c>
      <c r="I4353" s="87">
        <f>VLOOKUP(A4353,'[2]AJUSTE DE VALOR AN_11.5_MED_VIG'!$A$6:$I$6297,9,0)</f>
        <v>0.23555414845196551</v>
      </c>
    </row>
    <row r="4354" s="81" customFormat="1" ht="15" customHeight="1">
      <c r="A4354" s="82">
        <v>90279093</v>
      </c>
      <c r="B4354" s="83">
        <v>20</v>
      </c>
      <c r="C4354" s="84" t="s">
        <v>2047</v>
      </c>
      <c r="D4354" s="84" t="s">
        <v>2048</v>
      </c>
      <c r="E4354" s="84" t="s">
        <v>69</v>
      </c>
      <c r="F4354" s="85">
        <v>150</v>
      </c>
      <c r="G4354" s="86" t="s">
        <v>18</v>
      </c>
      <c r="H4354" s="86" t="s">
        <v>19</v>
      </c>
      <c r="I4354" s="87">
        <f>VLOOKUP(A4354,'[2]AJUSTE DE VALOR AN_11.5_MED_VIG'!$A$6:$I$6297,9,0)</f>
        <v>0.11331936714532172</v>
      </c>
    </row>
    <row r="4355" s="81" customFormat="1" ht="15" customHeight="1">
      <c r="A4355" s="82">
        <v>92383882</v>
      </c>
      <c r="B4355" s="83">
        <v>20</v>
      </c>
      <c r="C4355" s="84" t="s">
        <v>2155</v>
      </c>
      <c r="D4355" s="84" t="s">
        <v>2156</v>
      </c>
      <c r="E4355" s="84" t="s">
        <v>36</v>
      </c>
      <c r="F4355" s="85">
        <v>1</v>
      </c>
      <c r="G4355" s="86" t="s">
        <v>10103</v>
      </c>
      <c r="H4355" s="86" t="s">
        <v>14</v>
      </c>
      <c r="I4355" s="87">
        <f>VLOOKUP(A4355,'[2]AJUSTE DE VALOR AN_11.5_MED_VIG'!$A$6:$I$6297,9,0)</f>
        <v>0.18844726645508988</v>
      </c>
    </row>
    <row r="4356" s="81" customFormat="1" ht="15" customHeight="1">
      <c r="A4356" s="82">
        <v>90279263</v>
      </c>
      <c r="B4356" s="83">
        <v>20</v>
      </c>
      <c r="C4356" s="84" t="s">
        <v>8139</v>
      </c>
      <c r="D4356" s="84" t="s">
        <v>8156</v>
      </c>
      <c r="E4356" s="84" t="s">
        <v>26</v>
      </c>
      <c r="F4356" s="85">
        <v>1</v>
      </c>
      <c r="G4356" s="86" t="s">
        <v>10103</v>
      </c>
      <c r="H4356" s="86" t="s">
        <v>14</v>
      </c>
      <c r="I4356" s="87">
        <f>VLOOKUP(A4356,'[2]AJUSTE DE VALOR AN_11.5_MED_VIG'!$A$6:$I$6297,9,0)</f>
        <v>0.17846132672795906</v>
      </c>
    </row>
    <row r="4357" s="81" customFormat="1" ht="15" customHeight="1">
      <c r="A4357" s="82">
        <v>90279379</v>
      </c>
      <c r="B4357" s="83">
        <v>20</v>
      </c>
      <c r="C4357" s="84" t="s">
        <v>6035</v>
      </c>
      <c r="D4357" s="84" t="s">
        <v>6035</v>
      </c>
      <c r="E4357" s="84" t="s">
        <v>26</v>
      </c>
      <c r="F4357" s="85">
        <v>1</v>
      </c>
      <c r="G4357" s="86" t="s">
        <v>10103</v>
      </c>
      <c r="H4357" s="86" t="s">
        <v>14</v>
      </c>
      <c r="I4357" s="87">
        <f>VLOOKUP(A4357,'[2]AJUSTE DE VALOR AN_11.5_MED_VIG'!$A$6:$I$6297,9,0)</f>
        <v>0.15943360511520199</v>
      </c>
    </row>
    <row r="4358" s="81" customFormat="1" ht="15" customHeight="1">
      <c r="A4358" s="82">
        <v>92403182</v>
      </c>
      <c r="B4358" s="83">
        <v>20</v>
      </c>
      <c r="C4358" s="84" t="s">
        <v>6076</v>
      </c>
      <c r="D4358" s="84" t="s">
        <v>6077</v>
      </c>
      <c r="E4358" s="84" t="s">
        <v>26</v>
      </c>
      <c r="F4358" s="85">
        <v>150</v>
      </c>
      <c r="G4358" s="86" t="s">
        <v>18</v>
      </c>
      <c r="H4358" s="86" t="s">
        <v>19</v>
      </c>
      <c r="I4358" s="87">
        <f>VLOOKUP(A4358,'[2]AJUSTE DE VALOR AN_11.5_MED_VIG'!$A$6:$I$6297,9,0)</f>
        <v>1.5702122111249297e-002</v>
      </c>
    </row>
    <row r="4359" s="81" customFormat="1" ht="15" customHeight="1">
      <c r="A4359" s="82">
        <v>90204484</v>
      </c>
      <c r="B4359" s="83">
        <v>20</v>
      </c>
      <c r="C4359" s="84" t="s">
        <v>9345</v>
      </c>
      <c r="D4359" s="84" t="s">
        <v>9346</v>
      </c>
      <c r="E4359" s="84" t="s">
        <v>956</v>
      </c>
      <c r="F4359" s="85">
        <v>100</v>
      </c>
      <c r="G4359" s="86" t="s">
        <v>18</v>
      </c>
      <c r="H4359" s="86" t="s">
        <v>19</v>
      </c>
      <c r="I4359" s="87">
        <f>VLOOKUP(A4359,'[2]AJUSTE DE VALOR AN_11.5_MED_VIG'!$A$6:$I$6297,9,0)</f>
        <v>0.14134262584335289</v>
      </c>
    </row>
    <row r="4360" s="81" customFormat="1" ht="15" customHeight="1">
      <c r="A4360" s="82">
        <v>92463380</v>
      </c>
      <c r="B4360" s="83">
        <v>20</v>
      </c>
      <c r="C4360" s="84" t="s">
        <v>8230</v>
      </c>
      <c r="D4360" s="84" t="s">
        <v>8230</v>
      </c>
      <c r="E4360" s="84" t="s">
        <v>26</v>
      </c>
      <c r="F4360" s="85">
        <v>1</v>
      </c>
      <c r="G4360" s="86" t="s">
        <v>10103</v>
      </c>
      <c r="H4360" s="86" t="s">
        <v>14</v>
      </c>
      <c r="I4360" s="87">
        <f>VLOOKUP(A4360,'[2]AJUSTE DE VALOR AN_11.5_MED_VIG'!$A$6:$I$6297,9,0)</f>
        <v>0.13384599504596931</v>
      </c>
    </row>
    <row r="4361" s="81" customFormat="1" ht="15" customHeight="1">
      <c r="A4361" s="82">
        <v>92464467</v>
      </c>
      <c r="B4361" s="83">
        <v>20</v>
      </c>
      <c r="C4361" s="84" t="s">
        <v>2857</v>
      </c>
      <c r="D4361" s="84" t="s">
        <v>2858</v>
      </c>
      <c r="E4361" s="84" t="s">
        <v>2859</v>
      </c>
      <c r="F4361" s="85">
        <v>120</v>
      </c>
      <c r="G4361" s="86" t="s">
        <v>18</v>
      </c>
      <c r="H4361" s="86" t="s">
        <v>19</v>
      </c>
      <c r="I4361" s="87">
        <f>VLOOKUP(A4361,'[2]AJUSTE DE VALOR AN_11.5_MED_VIG'!$A$6:$I$6297,9,0)</f>
        <v>0.12563151097005992</v>
      </c>
    </row>
    <row r="4362" s="81" customFormat="1" ht="15" customHeight="1">
      <c r="A4362" s="82">
        <v>92405274</v>
      </c>
      <c r="B4362" s="83">
        <v>20</v>
      </c>
      <c r="C4362" s="84" t="s">
        <v>6292</v>
      </c>
      <c r="D4362" s="84" t="s">
        <v>6293</v>
      </c>
      <c r="E4362" s="84" t="s">
        <v>12</v>
      </c>
      <c r="F4362" s="85">
        <v>300</v>
      </c>
      <c r="G4362" s="86" t="s">
        <v>6251</v>
      </c>
      <c r="H4362" s="86" t="s">
        <v>19</v>
      </c>
      <c r="I4362" s="87">
        <f>VLOOKUP(A4362,'[2]AJUSTE DE VALOR AN_11.5_MED_VIG'!$A$6:$I$6297,9,0)</f>
        <v>0.12562663983056271</v>
      </c>
    </row>
    <row r="4363" s="81" customFormat="1" ht="15" customHeight="1">
      <c r="A4363" s="82">
        <v>92377378</v>
      </c>
      <c r="B4363" s="83">
        <v>20</v>
      </c>
      <c r="C4363" s="84" t="s">
        <v>4180</v>
      </c>
      <c r="D4363" s="84" t="s">
        <v>4181</v>
      </c>
      <c r="E4363" s="84" t="s">
        <v>31</v>
      </c>
      <c r="F4363" s="85">
        <v>120</v>
      </c>
      <c r="G4363" s="86" t="s">
        <v>18</v>
      </c>
      <c r="H4363" s="86" t="s">
        <v>19</v>
      </c>
      <c r="I4363" s="87">
        <f>VLOOKUP(A4363,'[2]AJUSTE DE VALOR AN_11.5_MED_VIG'!$A$6:$I$6297,9,0)</f>
        <v>8.0942405103801227e-002</v>
      </c>
    </row>
    <row r="4364" s="81" customFormat="1" ht="15" customHeight="1">
      <c r="A4364" s="82">
        <v>90122631</v>
      </c>
      <c r="B4364" s="83">
        <v>20</v>
      </c>
      <c r="C4364" s="84" t="s">
        <v>2833</v>
      </c>
      <c r="D4364" s="84" t="s">
        <v>2834</v>
      </c>
      <c r="E4364" s="84" t="s">
        <v>50</v>
      </c>
      <c r="F4364" s="85">
        <v>150</v>
      </c>
      <c r="G4364" s="86" t="s">
        <v>18</v>
      </c>
      <c r="H4364" s="86" t="s">
        <v>19</v>
      </c>
      <c r="I4364" s="87">
        <f>VLOOKUP(A4364,'[2]AJUSTE DE VALOR AN_11.5_MED_VIG'!$A$6:$I$6297,9,0)</f>
        <v>7.8519694356287459e-002</v>
      </c>
    </row>
    <row r="4365" s="81" customFormat="1" ht="15" customHeight="1">
      <c r="A4365" s="82">
        <v>92454364</v>
      </c>
      <c r="B4365" s="83">
        <v>20</v>
      </c>
      <c r="C4365" s="84" t="s">
        <v>4351</v>
      </c>
      <c r="D4365" s="84" t="s">
        <v>4352</v>
      </c>
      <c r="E4365" s="84" t="s">
        <v>21</v>
      </c>
      <c r="F4365" s="85">
        <v>400</v>
      </c>
      <c r="G4365" s="86" t="s">
        <v>10116</v>
      </c>
      <c r="H4365" s="86" t="s">
        <v>19</v>
      </c>
      <c r="I4365" s="87">
        <f>VLOOKUP(A4365,'[2]AJUSTE DE VALOR AN_11.5_MED_VIG'!$A$6:$I$6297,9,0)</f>
        <v>2.6145856700253513e-002</v>
      </c>
    </row>
    <row r="4366" s="81" customFormat="1" ht="15" customHeight="1">
      <c r="A4366" s="82">
        <v>92469000</v>
      </c>
      <c r="B4366" s="83">
        <v>20</v>
      </c>
      <c r="C4366" s="84" t="s">
        <v>1338</v>
      </c>
      <c r="D4366" s="84" t="s">
        <v>1338</v>
      </c>
      <c r="E4366" s="84" t="s">
        <v>26</v>
      </c>
      <c r="F4366" s="85">
        <v>200</v>
      </c>
      <c r="G4366" s="86" t="s">
        <v>10116</v>
      </c>
      <c r="H4366" s="86" t="s">
        <v>19</v>
      </c>
      <c r="I4366" s="87">
        <f>VLOOKUP(A4366,'[2]AJUSTE DE VALOR AN_11.5_MED_VIG'!$A$6:$I$6297,9,0)</f>
        <v>1.5693461245594252e-002</v>
      </c>
    </row>
    <row r="4367" s="81" customFormat="1" ht="15" customHeight="1">
      <c r="A4367" s="82">
        <v>90020685</v>
      </c>
      <c r="B4367" s="83">
        <v>20</v>
      </c>
      <c r="C4367" s="84" t="s">
        <v>6802</v>
      </c>
      <c r="D4367" s="84" t="s">
        <v>6802</v>
      </c>
      <c r="E4367" s="84" t="s">
        <v>378</v>
      </c>
      <c r="F4367" s="85">
        <v>20</v>
      </c>
      <c r="G4367" s="86" t="s">
        <v>18</v>
      </c>
      <c r="H4367" s="86" t="s">
        <v>19</v>
      </c>
      <c r="I4367" s="87">
        <f>VLOOKUP(A4367,'[2]AJUSTE DE VALOR AN_11.5_MED_VIG'!$A$6:$I$6297,9,0)</f>
        <v>0.2983748385538923</v>
      </c>
    </row>
    <row r="4368" s="81" customFormat="1" ht="15" customHeight="1">
      <c r="A4368" s="82">
        <v>92368271</v>
      </c>
      <c r="B4368" s="83">
        <v>20</v>
      </c>
      <c r="C4368" s="84" t="s">
        <v>2738</v>
      </c>
      <c r="D4368" s="84" t="s">
        <v>2739</v>
      </c>
      <c r="E4368" s="84" t="s">
        <v>26</v>
      </c>
      <c r="F4368" s="85">
        <v>120</v>
      </c>
      <c r="G4368" s="86" t="s">
        <v>18</v>
      </c>
      <c r="H4368" s="86" t="s">
        <v>19</v>
      </c>
      <c r="I4368" s="87">
        <f>VLOOKUP(A4368,'[2]AJUSTE DE VALOR AN_11.5_MED_VIG'!$A$6:$I$6297,9,0)</f>
        <v>0.17785729408928894</v>
      </c>
    </row>
    <row r="4369" s="81" customFormat="1" ht="15" customHeight="1">
      <c r="A4369" s="82">
        <v>90196589</v>
      </c>
      <c r="B4369" s="83">
        <v>20</v>
      </c>
      <c r="C4369" s="84" t="s">
        <v>3244</v>
      </c>
      <c r="D4369" s="84" t="s">
        <v>3245</v>
      </c>
      <c r="E4369" s="84" t="s">
        <v>720</v>
      </c>
      <c r="F4369" s="85">
        <v>400</v>
      </c>
      <c r="G4369" s="86" t="s">
        <v>10116</v>
      </c>
      <c r="H4369" s="86" t="s">
        <v>19</v>
      </c>
      <c r="I4369" s="87">
        <f>VLOOKUP(A4369,'[2]AJUSTE DE VALOR AN_11.5_MED_VIG'!$A$6:$I$6297,9,0)</f>
        <v>1.570393887125749e-002</v>
      </c>
    </row>
    <row r="4370" s="125" customFormat="1" ht="15" customHeight="1">
      <c r="A4370" s="120">
        <v>90147162</v>
      </c>
      <c r="B4370" s="121">
        <v>20</v>
      </c>
      <c r="C4370" s="122" t="s">
        <v>172</v>
      </c>
      <c r="D4370" s="122" t="s">
        <v>187</v>
      </c>
      <c r="E4370" s="122" t="s">
        <v>17</v>
      </c>
      <c r="F4370" s="123">
        <v>1</v>
      </c>
      <c r="G4370" s="124" t="s">
        <v>10036</v>
      </c>
      <c r="H4370" s="124" t="s">
        <v>14</v>
      </c>
      <c r="I4370" s="87">
        <f>VLOOKUP(A4370,'[2]AJUSTE DE VALOR AN_11.5_MED_VIG'!$A$6:$I$6297,9,0)</f>
        <v>1.4859260000000001</v>
      </c>
    </row>
    <row r="4371" s="81" customFormat="1" ht="15" customHeight="1">
      <c r="A4371" s="120">
        <v>92389538</v>
      </c>
      <c r="B4371" s="121">
        <v>20</v>
      </c>
      <c r="C4371" s="122" t="s">
        <v>1232</v>
      </c>
      <c r="D4371" s="122" t="s">
        <v>1233</v>
      </c>
      <c r="E4371" s="122" t="s">
        <v>34</v>
      </c>
      <c r="F4371" s="123">
        <v>1</v>
      </c>
      <c r="G4371" s="124" t="s">
        <v>64</v>
      </c>
      <c r="H4371" s="124" t="s">
        <v>14</v>
      </c>
      <c r="I4371" s="87">
        <f>VLOOKUP(A4371,'[2]AJUSTE DE VALOR AN_11.5_MED_VIG'!$A$6:$I$6297,9,0)</f>
        <v>14.117841045260487</v>
      </c>
    </row>
    <row r="4372" s="125" customFormat="1" ht="15" customHeight="1">
      <c r="A4372" s="120">
        <v>90122879</v>
      </c>
      <c r="B4372" s="121">
        <v>20</v>
      </c>
      <c r="C4372" s="122" t="s">
        <v>1634</v>
      </c>
      <c r="D4372" s="122" t="s">
        <v>1635</v>
      </c>
      <c r="E4372" s="122" t="s">
        <v>50</v>
      </c>
      <c r="F4372" s="123">
        <v>100</v>
      </c>
      <c r="G4372" s="124" t="s">
        <v>18</v>
      </c>
      <c r="H4372" s="124" t="s">
        <v>19</v>
      </c>
      <c r="I4372" s="87">
        <f>VLOOKUP(A4372,'[2]AJUSTE DE VALOR AN_11.5_MED_VIG'!$A$6:$I$6297,9,0)</f>
        <v>0.121979</v>
      </c>
    </row>
    <row r="4373" s="125" customFormat="1" ht="15" customHeight="1">
      <c r="A4373" s="120">
        <v>90122860</v>
      </c>
      <c r="B4373" s="121">
        <v>20</v>
      </c>
      <c r="C4373" s="122" t="s">
        <v>1639</v>
      </c>
      <c r="D4373" s="122" t="s">
        <v>1640</v>
      </c>
      <c r="E4373" s="122" t="s">
        <v>50</v>
      </c>
      <c r="F4373" s="123">
        <v>100</v>
      </c>
      <c r="G4373" s="124" t="s">
        <v>18</v>
      </c>
      <c r="H4373" s="124" t="s">
        <v>19</v>
      </c>
      <c r="I4373" s="87">
        <f>VLOOKUP(A4373,'[2]AJUSTE DE VALOR AN_11.5_MED_VIG'!$A$6:$I$6297,9,0)</f>
        <v>0.177424</v>
      </c>
    </row>
    <row r="4374" s="126" customFormat="1" ht="15" customHeight="1">
      <c r="A4374" s="120">
        <v>90309839</v>
      </c>
      <c r="B4374" s="121">
        <v>20</v>
      </c>
      <c r="C4374" s="122" t="s">
        <v>3167</v>
      </c>
      <c r="D4374" s="122" t="s">
        <v>3168</v>
      </c>
      <c r="E4374" s="122" t="s">
        <v>440</v>
      </c>
      <c r="F4374" s="123">
        <v>1</v>
      </c>
      <c r="G4374" s="124" t="s">
        <v>10103</v>
      </c>
      <c r="H4374" s="124" t="s">
        <v>14</v>
      </c>
      <c r="I4374" s="87">
        <f>VLOOKUP(A4374,'[2]AJUSTE DE VALOR AN_11.5_MED_VIG'!$A$6:$I$6297,9,0)</f>
        <v>0.34375899999999998</v>
      </c>
    </row>
    <row r="4375" s="125" customFormat="1" ht="15" customHeight="1">
      <c r="A4375" s="120">
        <v>92460526</v>
      </c>
      <c r="B4375" s="121">
        <v>20</v>
      </c>
      <c r="C4375" s="122" t="s">
        <v>5969</v>
      </c>
      <c r="D4375" s="122" t="s">
        <v>5970</v>
      </c>
      <c r="E4375" s="122" t="s">
        <v>2405</v>
      </c>
      <c r="F4375" s="123">
        <v>100</v>
      </c>
      <c r="G4375" s="124" t="s">
        <v>18</v>
      </c>
      <c r="H4375" s="124" t="s">
        <v>19</v>
      </c>
      <c r="I4375" s="87">
        <f>VLOOKUP(A4375,'[2]AJUSTE DE VALOR AN_11.5_MED_VIG'!$A$6:$I$6297,9,0)</f>
        <v>1.009099</v>
      </c>
    </row>
    <row r="4376" s="126" customFormat="1" ht="15" customHeight="1">
      <c r="A4376" s="120">
        <v>90232496</v>
      </c>
      <c r="B4376" s="121">
        <v>20</v>
      </c>
      <c r="C4376" s="122" t="s">
        <v>6237</v>
      </c>
      <c r="D4376" s="122" t="s">
        <v>6238</v>
      </c>
      <c r="E4376" s="122" t="s">
        <v>440</v>
      </c>
      <c r="F4376" s="123">
        <v>1</v>
      </c>
      <c r="G4376" s="124" t="s">
        <v>10103</v>
      </c>
      <c r="H4376" s="124" t="s">
        <v>14</v>
      </c>
      <c r="I4376" s="87">
        <f>VLOOKUP(A4376,'[2]AJUSTE DE VALOR AN_11.5_MED_VIG'!$A$6:$I$6297,9,0)</f>
        <v>7.7623000000000011e-002</v>
      </c>
    </row>
    <row r="4377" s="127" customFormat="1" ht="15" customHeight="1">
      <c r="A4377" s="120">
        <v>92404065</v>
      </c>
      <c r="B4377" s="121">
        <v>20</v>
      </c>
      <c r="C4377" s="122" t="s">
        <v>6706</v>
      </c>
      <c r="D4377" s="122" t="s">
        <v>6708</v>
      </c>
      <c r="E4377" s="122" t="s">
        <v>50</v>
      </c>
      <c r="F4377" s="123">
        <v>1</v>
      </c>
      <c r="G4377" s="124" t="s">
        <v>10103</v>
      </c>
      <c r="H4377" s="124" t="s">
        <v>14</v>
      </c>
      <c r="I4377" s="87">
        <f>VLOOKUP(A4377,'[2]AJUSTE DE VALOR AN_11.5_MED_VIG'!$A$6:$I$6297,9,0)</f>
        <v>1.131078</v>
      </c>
    </row>
    <row r="4378" s="126" customFormat="1" ht="15" customHeight="1">
      <c r="A4378" s="120">
        <v>90287037</v>
      </c>
      <c r="B4378" s="121">
        <v>20</v>
      </c>
      <c r="C4378" s="122" t="s">
        <v>6788</v>
      </c>
      <c r="D4378" s="122" t="s">
        <v>6789</v>
      </c>
      <c r="E4378" s="122" t="s">
        <v>440</v>
      </c>
      <c r="F4378" s="123">
        <v>1</v>
      </c>
      <c r="G4378" s="124" t="s">
        <v>10103</v>
      </c>
      <c r="H4378" s="124" t="s">
        <v>14</v>
      </c>
      <c r="I4378" s="87">
        <f>VLOOKUP(A4378,'[2]AJUSTE DE VALOR AN_11.5_MED_VIG'!$A$6:$I$6297,9,0)</f>
        <v>0.34375899999999998</v>
      </c>
    </row>
    <row r="4379" s="81" customFormat="1" ht="15" customHeight="1">
      <c r="A4379" s="82">
        <v>92421601</v>
      </c>
      <c r="B4379" s="83">
        <v>20</v>
      </c>
      <c r="C4379" s="84" t="s">
        <v>8510</v>
      </c>
      <c r="D4379" s="84" t="s">
        <v>8511</v>
      </c>
      <c r="E4379" s="84" t="s">
        <v>231</v>
      </c>
      <c r="F4379" s="85">
        <v>1</v>
      </c>
      <c r="G4379" s="86" t="s">
        <v>64</v>
      </c>
      <c r="H4379" s="86" t="s">
        <v>14</v>
      </c>
      <c r="I4379" s="87">
        <f>VLOOKUP(A4379,'[2]AJUSTE DE VALOR AN_11.5_MED_VIG'!$A$6:$I$6297,9,0)</f>
        <v>49.953481742857157</v>
      </c>
    </row>
    <row r="4380" s="81" customFormat="1" ht="15" customHeight="1">
      <c r="A4380" s="128">
        <v>90406826</v>
      </c>
      <c r="B4380" s="83" t="s">
        <v>10073</v>
      </c>
      <c r="C4380" s="129" t="s">
        <v>10156</v>
      </c>
      <c r="D4380" s="129" t="s">
        <v>10157</v>
      </c>
      <c r="E4380" s="129" t="s">
        <v>10002</v>
      </c>
      <c r="F4380" s="101">
        <v>1</v>
      </c>
      <c r="G4380" s="130" t="s">
        <v>13</v>
      </c>
      <c r="H4380" s="130" t="s">
        <v>14</v>
      </c>
      <c r="I4380" s="87">
        <f>VLOOKUP(A4380,'[2]AJUSTE DE VALOR AN_11.5_MED_VIG'!$A$6:$I$6297,9,0)</f>
        <v>739.58102326304822</v>
      </c>
    </row>
    <row r="4381" s="81" customFormat="1" ht="15" customHeight="1">
      <c r="A4381" s="128">
        <v>90373944</v>
      </c>
      <c r="B4381" s="101">
        <v>20</v>
      </c>
      <c r="C4381" s="129" t="s">
        <v>10158</v>
      </c>
      <c r="D4381" s="129" t="s">
        <v>10159</v>
      </c>
      <c r="E4381" s="129" t="s">
        <v>10160</v>
      </c>
      <c r="F4381" s="101">
        <v>1</v>
      </c>
      <c r="G4381" s="130" t="s">
        <v>13</v>
      </c>
      <c r="H4381" s="130" t="s">
        <v>14</v>
      </c>
      <c r="I4381" s="87">
        <f>VLOOKUP(A4381,'[2]AJUSTE DE VALOR AN_11.5_MED_VIG'!$A$6:$I$6297,9,0)</f>
        <v>6026.4818751509674</v>
      </c>
    </row>
    <row r="4382" s="81" customFormat="1" ht="15" customHeight="1">
      <c r="A4382" s="128">
        <v>90336330</v>
      </c>
      <c r="B4382" s="83" t="s">
        <v>10073</v>
      </c>
      <c r="C4382" s="129" t="s">
        <v>10161</v>
      </c>
      <c r="D4382" s="129" t="s">
        <v>10161</v>
      </c>
      <c r="E4382" s="129" t="s">
        <v>39</v>
      </c>
      <c r="F4382" s="101">
        <v>1</v>
      </c>
      <c r="G4382" s="130" t="s">
        <v>10099</v>
      </c>
      <c r="H4382" s="130" t="s">
        <v>14</v>
      </c>
      <c r="I4382" s="87">
        <f>VLOOKUP(A4382,'[2]AJUSTE DE VALOR AN_11.5_MED_VIG'!$A$6:$I$6297,9,0)</f>
        <v>112.0603875252027</v>
      </c>
    </row>
    <row r="4383" s="81" customFormat="1" ht="15" customHeight="1">
      <c r="A4383" s="82">
        <v>94370826</v>
      </c>
      <c r="B4383" s="83">
        <v>20</v>
      </c>
      <c r="C4383" s="99" t="s">
        <v>10162</v>
      </c>
      <c r="D4383" s="99" t="s">
        <v>10163</v>
      </c>
      <c r="E4383" s="100" t="s">
        <v>1744</v>
      </c>
      <c r="F4383" s="101">
        <v>1</v>
      </c>
      <c r="G4383" s="86" t="s">
        <v>10036</v>
      </c>
      <c r="H4383" s="86" t="s">
        <v>14</v>
      </c>
      <c r="I4383" s="87">
        <f>VLOOKUP(A4383,'[2]AJUSTE DE VALOR AN_11.5_MED_VIG'!$A$6:$I$6297,9,0)</f>
        <v>3279.0479228183999</v>
      </c>
    </row>
    <row r="4384" s="81" customFormat="1" ht="15" customHeight="1">
      <c r="A4384" s="82">
        <v>90384997</v>
      </c>
      <c r="B4384" s="83" t="s">
        <v>10073</v>
      </c>
      <c r="C4384" s="99" t="s">
        <v>10164</v>
      </c>
      <c r="D4384" s="99" t="s">
        <v>10165</v>
      </c>
      <c r="E4384" s="100" t="s">
        <v>10017</v>
      </c>
      <c r="F4384" s="101">
        <v>1</v>
      </c>
      <c r="G4384" s="86" t="s">
        <v>10103</v>
      </c>
      <c r="H4384" s="86" t="s">
        <v>14</v>
      </c>
      <c r="I4384" s="87">
        <f>VLOOKUP(A4384,'[2]AJUSTE DE VALOR AN_11.5_MED_VIG'!$A$6:$I$6297,9,0)</f>
        <v>4.3341781652921565</v>
      </c>
      <c r="IG4384" s="131"/>
      <c r="IH4384" s="131"/>
      <c r="II4384" s="131"/>
      <c r="IJ4384" s="131"/>
      <c r="IK4384" s="131"/>
      <c r="IL4384" s="131"/>
      <c r="IM4384" s="131"/>
      <c r="IN4384" s="131"/>
      <c r="IO4384" s="131"/>
      <c r="IP4384" s="131"/>
      <c r="IQ4384" s="131"/>
      <c r="IR4384" s="131"/>
      <c r="IS4384" s="131"/>
      <c r="IT4384" s="131"/>
      <c r="IU4384" s="131"/>
      <c r="IV4384" s="131"/>
    </row>
    <row r="4385" s="81" customFormat="1" ht="15" customHeight="1">
      <c r="A4385" s="82">
        <v>96546573</v>
      </c>
      <c r="B4385" s="83" t="s">
        <v>10073</v>
      </c>
      <c r="C4385" s="99" t="s">
        <v>10166</v>
      </c>
      <c r="D4385" s="99" t="s">
        <v>10167</v>
      </c>
      <c r="E4385" s="100" t="s">
        <v>10017</v>
      </c>
      <c r="F4385" s="101">
        <v>1</v>
      </c>
      <c r="G4385" s="86" t="s">
        <v>10103</v>
      </c>
      <c r="H4385" s="86" t="s">
        <v>14</v>
      </c>
      <c r="I4385" s="87">
        <f>VLOOKUP(A4385,'[2]AJUSTE DE VALOR AN_11.5_MED_VIG'!$A$6:$I$6297,9,0)</f>
        <v>4.3341781652921565</v>
      </c>
      <c r="IG4385" s="131"/>
      <c r="IH4385" s="131"/>
      <c r="II4385" s="131"/>
      <c r="IJ4385" s="131"/>
      <c r="IK4385" s="131"/>
      <c r="IL4385" s="131"/>
      <c r="IM4385" s="131"/>
      <c r="IN4385" s="131"/>
      <c r="IO4385" s="131"/>
      <c r="IP4385" s="131"/>
      <c r="IQ4385" s="131"/>
      <c r="IR4385" s="131"/>
      <c r="IS4385" s="131"/>
      <c r="IT4385" s="131"/>
      <c r="IU4385" s="131"/>
      <c r="IV4385" s="131"/>
    </row>
    <row r="4386" s="81" customFormat="1" ht="15" customHeight="1">
      <c r="A4386" s="82">
        <v>90385039</v>
      </c>
      <c r="B4386" s="83" t="s">
        <v>10073</v>
      </c>
      <c r="C4386" s="99" t="s">
        <v>10168</v>
      </c>
      <c r="D4386" s="99" t="s">
        <v>10169</v>
      </c>
      <c r="E4386" s="100" t="s">
        <v>10017</v>
      </c>
      <c r="F4386" s="101">
        <v>1</v>
      </c>
      <c r="G4386" s="86" t="s">
        <v>10103</v>
      </c>
      <c r="H4386" s="86" t="s">
        <v>14</v>
      </c>
      <c r="I4386" s="87">
        <f>VLOOKUP(A4386,'[2]AJUSTE DE VALOR AN_11.5_MED_VIG'!$A$6:$I$6297,9,0)</f>
        <v>4.3341781652921565</v>
      </c>
      <c r="IG4386" s="131"/>
      <c r="IH4386" s="131"/>
      <c r="II4386" s="131"/>
      <c r="IJ4386" s="131"/>
      <c r="IK4386" s="131"/>
      <c r="IL4386" s="131"/>
      <c r="IM4386" s="131"/>
      <c r="IN4386" s="131"/>
      <c r="IO4386" s="131"/>
      <c r="IP4386" s="131"/>
      <c r="IQ4386" s="131"/>
      <c r="IR4386" s="131"/>
      <c r="IS4386" s="131"/>
      <c r="IT4386" s="131"/>
      <c r="IU4386" s="131"/>
      <c r="IV4386" s="131"/>
    </row>
    <row r="4387" s="81" customFormat="1" ht="15" customHeight="1">
      <c r="A4387" s="82">
        <v>96546590</v>
      </c>
      <c r="B4387" s="83" t="s">
        <v>10073</v>
      </c>
      <c r="C4387" s="99" t="s">
        <v>10170</v>
      </c>
      <c r="D4387" s="99" t="s">
        <v>10170</v>
      </c>
      <c r="E4387" s="100" t="s">
        <v>10142</v>
      </c>
      <c r="F4387" s="101">
        <v>1</v>
      </c>
      <c r="G4387" s="86" t="s">
        <v>10092</v>
      </c>
      <c r="H4387" s="86" t="s">
        <v>14</v>
      </c>
      <c r="I4387" s="87">
        <f>VLOOKUP(A4387,'[2]AJUSTE DE VALOR AN_11.5_MED_VIG'!$A$6:$I$6297,9,0)</f>
        <v>364.73184748</v>
      </c>
      <c r="IG4387" s="131"/>
      <c r="IH4387" s="131"/>
      <c r="II4387" s="131"/>
      <c r="IJ4387" s="131"/>
      <c r="IK4387" s="131"/>
      <c r="IL4387" s="131"/>
      <c r="IM4387" s="131"/>
      <c r="IN4387" s="131"/>
      <c r="IO4387" s="131"/>
      <c r="IP4387" s="131"/>
      <c r="IQ4387" s="131"/>
      <c r="IR4387" s="131"/>
      <c r="IS4387" s="131"/>
      <c r="IT4387" s="131"/>
      <c r="IU4387" s="131"/>
      <c r="IV4387" s="131"/>
    </row>
    <row r="4388" s="81" customFormat="1" ht="15" customHeight="1">
      <c r="A4388" s="82">
        <v>90219554</v>
      </c>
      <c r="B4388" s="83" t="s">
        <v>10073</v>
      </c>
      <c r="C4388" s="99" t="s">
        <v>10171</v>
      </c>
      <c r="D4388" s="99" t="s">
        <v>10172</v>
      </c>
      <c r="E4388" s="100" t="s">
        <v>720</v>
      </c>
      <c r="F4388" s="101">
        <v>1</v>
      </c>
      <c r="G4388" s="86" t="s">
        <v>10173</v>
      </c>
      <c r="H4388" s="86" t="s">
        <v>9886</v>
      </c>
      <c r="I4388" s="87">
        <f>VLOOKUP(A4388,'[2]AJUSTE DE VALOR AN_11.5_MED_VIG'!$A$6:$I$6297,9,0)</f>
        <v>911.82961870000008</v>
      </c>
      <c r="IG4388" s="131"/>
      <c r="IH4388" s="131"/>
      <c r="II4388" s="131"/>
      <c r="IJ4388" s="131"/>
      <c r="IK4388" s="131"/>
      <c r="IL4388" s="131"/>
      <c r="IM4388" s="131"/>
      <c r="IN4388" s="131"/>
      <c r="IO4388" s="131"/>
      <c r="IP4388" s="131"/>
      <c r="IQ4388" s="131"/>
      <c r="IR4388" s="131"/>
      <c r="IS4388" s="131"/>
      <c r="IT4388" s="131"/>
      <c r="IU4388" s="131"/>
      <c r="IV4388" s="131"/>
    </row>
    <row r="4389" s="81" customFormat="1" ht="15" customHeight="1">
      <c r="A4389" s="82">
        <v>96546611</v>
      </c>
      <c r="B4389" s="83">
        <v>20</v>
      </c>
      <c r="C4389" s="99" t="s">
        <v>10174</v>
      </c>
      <c r="D4389" s="99" t="s">
        <v>10174</v>
      </c>
      <c r="E4389" s="100" t="s">
        <v>10175</v>
      </c>
      <c r="F4389" s="101">
        <v>1</v>
      </c>
      <c r="G4389" s="86" t="s">
        <v>427</v>
      </c>
      <c r="H4389" s="86" t="s">
        <v>9886</v>
      </c>
      <c r="I4389" s="87">
        <f>VLOOKUP(A4389,'[2]AJUSTE DE VALOR AN_11.5_MED_VIG'!$A$6:$I$6297,9,0)</f>
        <v>0.87</v>
      </c>
      <c r="IG4389" s="131"/>
      <c r="IH4389" s="131"/>
      <c r="II4389" s="131"/>
      <c r="IJ4389" s="131"/>
      <c r="IK4389" s="131"/>
      <c r="IL4389" s="131"/>
      <c r="IM4389" s="131"/>
      <c r="IN4389" s="131"/>
      <c r="IO4389" s="131"/>
      <c r="IP4389" s="131"/>
      <c r="IQ4389" s="131"/>
      <c r="IR4389" s="131"/>
      <c r="IS4389" s="131"/>
      <c r="IT4389" s="131"/>
      <c r="IU4389" s="131"/>
      <c r="IV4389" s="131"/>
    </row>
    <row r="4390" s="81" customFormat="1" ht="15" customHeight="1">
      <c r="A4390" s="82">
        <v>90251741</v>
      </c>
      <c r="B4390" s="83" t="s">
        <v>10073</v>
      </c>
      <c r="C4390" s="84" t="s">
        <v>9897</v>
      </c>
      <c r="D4390" s="84" t="s">
        <v>9898</v>
      </c>
      <c r="E4390" s="84" t="s">
        <v>9899</v>
      </c>
      <c r="F4390" s="85">
        <v>1</v>
      </c>
      <c r="G4390" s="86" t="s">
        <v>13</v>
      </c>
      <c r="H4390" s="86" t="s">
        <v>14</v>
      </c>
      <c r="I4390" s="87">
        <f>VLOOKUP(A4390,'[2]AJUSTE DE VALOR AN_11.5_MED_VIG'!$A$6:$I$6297,9,0)</f>
        <v>1987.0279298999999</v>
      </c>
    </row>
    <row r="4391" s="81" customFormat="1" ht="15" customHeight="1">
      <c r="A4391" s="82">
        <v>96545151</v>
      </c>
      <c r="B4391" s="83" t="s">
        <v>10073</v>
      </c>
      <c r="C4391" s="84" t="s">
        <v>10176</v>
      </c>
      <c r="D4391" s="84" t="s">
        <v>10177</v>
      </c>
      <c r="E4391" s="84" t="s">
        <v>10178</v>
      </c>
      <c r="F4391" s="85">
        <v>12</v>
      </c>
      <c r="G4391" s="86" t="s">
        <v>10173</v>
      </c>
      <c r="H4391" s="86" t="s">
        <v>9934</v>
      </c>
      <c r="I4391" s="87">
        <f>VLOOKUP(A4391,'[2]AJUSTE DE VALOR AN_11.5_MED_VIG'!$A$6:$I$6297,9,0)</f>
        <v>110.2943495109665</v>
      </c>
    </row>
    <row r="4392" s="81" customFormat="1" ht="15" customHeight="1">
      <c r="A4392" s="82">
        <v>96545143</v>
      </c>
      <c r="B4392" s="83">
        <v>20</v>
      </c>
      <c r="C4392" s="84" t="s">
        <v>10179</v>
      </c>
      <c r="D4392" s="84" t="s">
        <v>10180</v>
      </c>
      <c r="E4392" s="84" t="s">
        <v>10178</v>
      </c>
      <c r="F4392" s="85">
        <v>30</v>
      </c>
      <c r="G4392" s="86" t="s">
        <v>427</v>
      </c>
      <c r="H4392" s="86" t="s">
        <v>9934</v>
      </c>
      <c r="I4392" s="87">
        <f>VLOOKUP(A4392,'[2]AJUSTE DE VALOR AN_11.5_MED_VIG'!$A$6:$I$6297,9,0)</f>
        <v>0.67051081187614137</v>
      </c>
    </row>
    <row r="4393" s="81" customFormat="1" ht="15" customHeight="1">
      <c r="A4393" s="82">
        <v>96006552</v>
      </c>
      <c r="B4393" s="83" t="s">
        <v>10073</v>
      </c>
      <c r="C4393" s="84" t="s">
        <v>10181</v>
      </c>
      <c r="D4393" s="84" t="s">
        <v>10181</v>
      </c>
      <c r="E4393" s="84" t="s">
        <v>10182</v>
      </c>
      <c r="F4393" s="85">
        <v>1</v>
      </c>
      <c r="G4393" s="86" t="s">
        <v>10036</v>
      </c>
      <c r="H4393" s="86" t="s">
        <v>14</v>
      </c>
      <c r="I4393" s="87">
        <f>VLOOKUP(A4393,'[2]AJUSTE DE VALOR AN_11.5_MED_VIG'!$A$6:$I$6297,9,0)</f>
        <v>408.06396027576159</v>
      </c>
    </row>
    <row r="4394" s="81" customFormat="1" ht="15" customHeight="1">
      <c r="A4394" s="82">
        <v>90224930</v>
      </c>
      <c r="B4394" s="83">
        <v>20</v>
      </c>
      <c r="C4394" s="84" t="s">
        <v>25</v>
      </c>
      <c r="D4394" s="84" t="s">
        <v>25</v>
      </c>
      <c r="E4394" s="84" t="s">
        <v>26</v>
      </c>
      <c r="F4394" s="85">
        <v>120</v>
      </c>
      <c r="G4394" s="86" t="s">
        <v>18</v>
      </c>
      <c r="H4394" s="86" t="s">
        <v>19</v>
      </c>
      <c r="I4394" s="87">
        <f>VLOOKUP(A4394,'[2]AJUSTE DE VALOR AN_11.5_MED_VIG'!$A$6:$I$6297,9,0)</f>
        <v>0.17042554023661446</v>
      </c>
    </row>
    <row r="4395" s="81" customFormat="1" ht="15" customHeight="1">
      <c r="A4395" s="82">
        <v>90255178</v>
      </c>
      <c r="B4395" s="83">
        <v>20</v>
      </c>
      <c r="C4395" s="84" t="s">
        <v>27</v>
      </c>
      <c r="D4395" s="84" t="s">
        <v>27</v>
      </c>
      <c r="E4395" s="84" t="s">
        <v>26</v>
      </c>
      <c r="F4395" s="85">
        <v>120</v>
      </c>
      <c r="G4395" s="86" t="s">
        <v>18</v>
      </c>
      <c r="H4395" s="86" t="s">
        <v>19</v>
      </c>
      <c r="I4395" s="87">
        <f>VLOOKUP(A4395,'[2]AJUSTE DE VALOR AN_11.5_MED_VIG'!$A$6:$I$6297,9,0)</f>
        <v>0.15703938871257492</v>
      </c>
    </row>
    <row r="4396" s="81" customFormat="1" ht="15" customHeight="1">
      <c r="A4396" s="82">
        <v>90224949</v>
      </c>
      <c r="B4396" s="83">
        <v>20</v>
      </c>
      <c r="C4396" s="84" t="s">
        <v>28</v>
      </c>
      <c r="D4396" s="84" t="s">
        <v>28</v>
      </c>
      <c r="E4396" s="84" t="s">
        <v>26</v>
      </c>
      <c r="F4396" s="85">
        <v>120</v>
      </c>
      <c r="G4396" s="86" t="s">
        <v>18</v>
      </c>
      <c r="H4396" s="86" t="s">
        <v>19</v>
      </c>
      <c r="I4396" s="87">
        <f>VLOOKUP(A4396,'[2]AJUSTE DE VALOR AN_11.5_MED_VIG'!$A$6:$I$6297,9,0)</f>
        <v>0.18844726645508988</v>
      </c>
    </row>
    <row r="4397" s="81" customFormat="1" ht="15" customHeight="1">
      <c r="A4397" s="82">
        <v>90175468</v>
      </c>
      <c r="B4397" s="83">
        <v>20</v>
      </c>
      <c r="C4397" s="84" t="s">
        <v>32</v>
      </c>
      <c r="D4397" s="84" t="s">
        <v>33</v>
      </c>
      <c r="E4397" s="84" t="s">
        <v>34</v>
      </c>
      <c r="F4397" s="85">
        <v>120</v>
      </c>
      <c r="G4397" s="86" t="s">
        <v>18</v>
      </c>
      <c r="H4397" s="86" t="s">
        <v>19</v>
      </c>
      <c r="I4397" s="87">
        <f>VLOOKUP(A4397,'[2]AJUSTE DE VALOR AN_11.5_MED_VIG'!$A$6:$I$6297,9,0)</f>
        <v>0.18844726645508988</v>
      </c>
    </row>
    <row r="4398" s="81" customFormat="1" ht="15" customHeight="1">
      <c r="A4398" s="82">
        <v>90255186</v>
      </c>
      <c r="B4398" s="83">
        <v>20</v>
      </c>
      <c r="C4398" s="84" t="s">
        <v>37</v>
      </c>
      <c r="D4398" s="84" t="s">
        <v>37</v>
      </c>
      <c r="E4398" s="84" t="s">
        <v>26</v>
      </c>
      <c r="F4398" s="85">
        <v>120</v>
      </c>
      <c r="G4398" s="86" t="s">
        <v>18</v>
      </c>
      <c r="H4398" s="86" t="s">
        <v>19</v>
      </c>
      <c r="I4398" s="87">
        <f>VLOOKUP(A4398,'[2]AJUSTE DE VALOR AN_11.5_MED_VIG'!$A$6:$I$6297,9,0)</f>
        <v>7.8519694356287459e-002</v>
      </c>
    </row>
    <row r="4399" s="81" customFormat="1" ht="15" customHeight="1">
      <c r="A4399" s="82">
        <v>92471374</v>
      </c>
      <c r="B4399" s="83">
        <v>20</v>
      </c>
      <c r="C4399" s="84" t="s">
        <v>44</v>
      </c>
      <c r="D4399" s="84" t="s">
        <v>44</v>
      </c>
      <c r="E4399" s="84" t="s">
        <v>24</v>
      </c>
      <c r="F4399" s="85">
        <v>120</v>
      </c>
      <c r="G4399" s="86" t="s">
        <v>18</v>
      </c>
      <c r="H4399" s="86" t="s">
        <v>19</v>
      </c>
      <c r="I4399" s="87">
        <f>VLOOKUP(A4399,'[2]AJUSTE DE VALOR AN_11.5_MED_VIG'!$A$6:$I$6297,9,0)</f>
        <v>0.14565326510874771</v>
      </c>
    </row>
    <row r="4400" s="81" customFormat="1" ht="15" customHeight="1">
      <c r="A4400" s="82">
        <v>90175476</v>
      </c>
      <c r="B4400" s="83">
        <v>20</v>
      </c>
      <c r="C4400" s="84" t="s">
        <v>47</v>
      </c>
      <c r="D4400" s="84" t="s">
        <v>48</v>
      </c>
      <c r="E4400" s="84" t="s">
        <v>34</v>
      </c>
      <c r="F4400" s="85">
        <v>120</v>
      </c>
      <c r="G4400" s="86" t="s">
        <v>18</v>
      </c>
      <c r="H4400" s="86" t="s">
        <v>19</v>
      </c>
      <c r="I4400" s="87">
        <f>VLOOKUP(A4400,'[2]AJUSTE DE VALOR AN_11.5_MED_VIG'!$A$6:$I$6297,9,0)</f>
        <v>0.14133544984131741</v>
      </c>
    </row>
    <row r="4401" s="81" customFormat="1" ht="15" customHeight="1">
      <c r="A4401" s="82">
        <v>92421547</v>
      </c>
      <c r="B4401" s="83">
        <v>20</v>
      </c>
      <c r="C4401" s="84" t="s">
        <v>58</v>
      </c>
      <c r="D4401" s="84" t="s">
        <v>61</v>
      </c>
      <c r="E4401" s="84" t="s">
        <v>39</v>
      </c>
      <c r="F4401" s="85">
        <v>1</v>
      </c>
      <c r="G4401" s="86" t="s">
        <v>10103</v>
      </c>
      <c r="H4401" s="86" t="s">
        <v>14</v>
      </c>
      <c r="I4401" s="87">
        <f>VLOOKUP(A4401,'[2]AJUSTE DE VALOR AN_11.5_MED_VIG'!$A$6:$I$6297,9,0)</f>
        <v>3.4799154418187204</v>
      </c>
    </row>
    <row r="4402" s="81" customFormat="1" ht="15" customHeight="1">
      <c r="A4402" s="82">
        <v>90256697</v>
      </c>
      <c r="B4402" s="83">
        <v>20</v>
      </c>
      <c r="C4402" s="84" t="s">
        <v>86</v>
      </c>
      <c r="D4402" s="84" t="s">
        <v>87</v>
      </c>
      <c r="E4402" s="84" t="s">
        <v>24</v>
      </c>
      <c r="F4402" s="85">
        <v>1</v>
      </c>
      <c r="G4402" s="86" t="s">
        <v>10036</v>
      </c>
      <c r="H4402" s="86" t="s">
        <v>14</v>
      </c>
      <c r="I4402" s="87">
        <f>VLOOKUP(A4402,'[2]AJUSTE DE VALOR AN_11.5_MED_VIG'!$A$6:$I$6297,9,0)</f>
        <v>36.678936424975326</v>
      </c>
    </row>
    <row r="4403" s="81" customFormat="1" ht="15" customHeight="1">
      <c r="A4403" s="82">
        <v>90161793</v>
      </c>
      <c r="B4403" s="83">
        <v>20</v>
      </c>
      <c r="C4403" s="84" t="s">
        <v>86</v>
      </c>
      <c r="D4403" s="84" t="s">
        <v>89</v>
      </c>
      <c r="E4403" s="84" t="s">
        <v>90</v>
      </c>
      <c r="F4403" s="85">
        <v>1</v>
      </c>
      <c r="G4403" s="86" t="s">
        <v>10036</v>
      </c>
      <c r="H4403" s="86" t="s">
        <v>14</v>
      </c>
      <c r="I4403" s="87">
        <f>VLOOKUP(A4403,'[2]AJUSTE DE VALOR AN_11.5_MED_VIG'!$A$6:$I$6297,9,0)</f>
        <v>38.007685580085464</v>
      </c>
    </row>
    <row r="4404" s="81" customFormat="1" ht="15" customHeight="1">
      <c r="A4404" s="82">
        <v>92426239</v>
      </c>
      <c r="B4404" s="83">
        <v>20</v>
      </c>
      <c r="C4404" s="84" t="s">
        <v>106</v>
      </c>
      <c r="D4404" s="84" t="s">
        <v>107</v>
      </c>
      <c r="E4404" s="84" t="s">
        <v>24</v>
      </c>
      <c r="F4404" s="85">
        <v>15</v>
      </c>
      <c r="G4404" s="86" t="s">
        <v>18</v>
      </c>
      <c r="H4404" s="86" t="s">
        <v>19</v>
      </c>
      <c r="I4404" s="87">
        <f>VLOOKUP(A4404,'[2]AJUSTE DE VALOR AN_11.5_MED_VIG'!$A$6:$I$6297,9,0)</f>
        <v>1.0521639043742519</v>
      </c>
    </row>
    <row r="4405" s="81" customFormat="1" ht="15" customHeight="1">
      <c r="A4405" s="82">
        <v>90125312</v>
      </c>
      <c r="B4405" s="83">
        <v>20</v>
      </c>
      <c r="C4405" s="84" t="s">
        <v>113</v>
      </c>
      <c r="D4405" s="84" t="s">
        <v>113</v>
      </c>
      <c r="E4405" s="84" t="s">
        <v>50</v>
      </c>
      <c r="F4405" s="85">
        <v>20</v>
      </c>
      <c r="G4405" s="86" t="s">
        <v>10077</v>
      </c>
      <c r="H4405" s="86" t="s">
        <v>19</v>
      </c>
      <c r="I4405" s="87">
        <f>VLOOKUP(A4405,'[2]AJUSTE DE VALOR AN_11.5_MED_VIG'!$A$6:$I$6297,9,0)</f>
        <v>0.45315756666404927</v>
      </c>
    </row>
    <row r="4406" s="81" customFormat="1" ht="15" customHeight="1">
      <c r="A4406" s="82">
        <v>92375960</v>
      </c>
      <c r="B4406" s="83">
        <v>20</v>
      </c>
      <c r="C4406" s="84" t="s">
        <v>144</v>
      </c>
      <c r="D4406" s="84" t="s">
        <v>145</v>
      </c>
      <c r="E4406" s="84" t="s">
        <v>146</v>
      </c>
      <c r="F4406" s="85">
        <v>1</v>
      </c>
      <c r="G4406" s="86" t="s">
        <v>10120</v>
      </c>
      <c r="H4406" s="86" t="s">
        <v>14</v>
      </c>
      <c r="I4406" s="87">
        <f>VLOOKUP(A4406,'[2]AJUSTE DE VALOR AN_11.5_MED_VIG'!$A$6:$I$6297,9,0)</f>
        <v>11.385355681661679</v>
      </c>
    </row>
    <row r="4407" s="81" customFormat="1" ht="15" customHeight="1">
      <c r="A4407" s="82">
        <v>92442579</v>
      </c>
      <c r="B4407" s="83">
        <v>20</v>
      </c>
      <c r="C4407" s="84" t="s">
        <v>148</v>
      </c>
      <c r="D4407" s="84" t="s">
        <v>149</v>
      </c>
      <c r="E4407" s="84" t="s">
        <v>150</v>
      </c>
      <c r="F4407" s="85">
        <v>100</v>
      </c>
      <c r="G4407" s="86" t="s">
        <v>10116</v>
      </c>
      <c r="H4407" s="86" t="s">
        <v>19</v>
      </c>
      <c r="I4407" s="87">
        <f>VLOOKUP(A4407,'[2]AJUSTE DE VALOR AN_11.5_MED_VIG'!$A$6:$I$6297,9,0)</f>
        <v>0.19432003861938663</v>
      </c>
    </row>
    <row r="4408" s="81" customFormat="1" ht="15" customHeight="1">
      <c r="A4408" s="82">
        <v>92424970</v>
      </c>
      <c r="B4408" s="83">
        <v>20</v>
      </c>
      <c r="C4408" s="84" t="s">
        <v>155</v>
      </c>
      <c r="D4408" s="84" t="s">
        <v>156</v>
      </c>
      <c r="E4408" s="84" t="s">
        <v>157</v>
      </c>
      <c r="F4408" s="85">
        <v>1</v>
      </c>
      <c r="G4408" s="86" t="s">
        <v>158</v>
      </c>
      <c r="H4408" s="86" t="s">
        <v>14</v>
      </c>
      <c r="I4408" s="87">
        <f>VLOOKUP(A4408,'[2]AJUSTE DE VALOR AN_11.5_MED_VIG'!$A$6:$I$6297,9,0)</f>
        <v>0.95794027114670688</v>
      </c>
    </row>
    <row r="4409" s="81" customFormat="1" ht="15" customHeight="1">
      <c r="A4409" s="82">
        <v>90131517</v>
      </c>
      <c r="B4409" s="83">
        <v>20</v>
      </c>
      <c r="C4409" s="84" t="s">
        <v>163</v>
      </c>
      <c r="D4409" s="84" t="s">
        <v>164</v>
      </c>
      <c r="E4409" s="84" t="s">
        <v>81</v>
      </c>
      <c r="F4409" s="85">
        <v>1</v>
      </c>
      <c r="G4409" s="86" t="s">
        <v>158</v>
      </c>
      <c r="H4409" s="86" t="s">
        <v>14</v>
      </c>
      <c r="I4409" s="87">
        <f>VLOOKUP(A4409,'[2]AJUSTE DE VALOR AN_11.5_MED_VIG'!$A$6:$I$6297,9,0)</f>
        <v>0.21982260248303792</v>
      </c>
    </row>
    <row r="4410" s="81" customFormat="1" ht="15" customHeight="1">
      <c r="A4410" s="82">
        <v>90282418</v>
      </c>
      <c r="B4410" s="83">
        <v>20</v>
      </c>
      <c r="C4410" s="84" t="s">
        <v>172</v>
      </c>
      <c r="D4410" s="84" t="s">
        <v>183</v>
      </c>
      <c r="E4410" s="84" t="s">
        <v>39</v>
      </c>
      <c r="F4410" s="85">
        <v>1</v>
      </c>
      <c r="G4410" s="86" t="s">
        <v>10036</v>
      </c>
      <c r="H4410" s="86" t="s">
        <v>14</v>
      </c>
      <c r="I4410" s="87">
        <f>VLOOKUP(A4410,'[2]AJUSTE DE VALOR AN_11.5_MED_VIG'!$A$6:$I$6297,9,0)</f>
        <v>1.3754026321695445</v>
      </c>
    </row>
    <row r="4411" s="81" customFormat="1" ht="15" customHeight="1">
      <c r="A4411" s="82">
        <v>90252195</v>
      </c>
      <c r="B4411" s="83">
        <v>20</v>
      </c>
      <c r="C4411" s="84" t="s">
        <v>172</v>
      </c>
      <c r="D4411" s="84" t="s">
        <v>185</v>
      </c>
      <c r="E4411" s="84" t="s">
        <v>31</v>
      </c>
      <c r="F4411" s="85">
        <v>1</v>
      </c>
      <c r="G4411" s="86" t="s">
        <v>10036</v>
      </c>
      <c r="H4411" s="86" t="s">
        <v>14</v>
      </c>
      <c r="I4411" s="87">
        <f>VLOOKUP(A4411,'[2]AJUSTE DE VALOR AN_11.5_MED_VIG'!$A$6:$I$6297,9,0)</f>
        <v>1.4117221946256382</v>
      </c>
    </row>
    <row r="4412" s="81" customFormat="1" ht="15" customHeight="1">
      <c r="A4412" s="82">
        <v>90244133</v>
      </c>
      <c r="B4412" s="83">
        <v>20</v>
      </c>
      <c r="C4412" s="84" t="s">
        <v>172</v>
      </c>
      <c r="D4412" s="84" t="s">
        <v>180</v>
      </c>
      <c r="E4412" s="84" t="s">
        <v>181</v>
      </c>
      <c r="F4412" s="85">
        <v>1</v>
      </c>
      <c r="G4412" s="86" t="s">
        <v>10036</v>
      </c>
      <c r="H4412" s="86" t="s">
        <v>14</v>
      </c>
      <c r="I4412" s="87">
        <f>VLOOKUP(A4412,'[2]AJUSTE DE VALOR AN_11.5_MED_VIG'!$A$6:$I$6297,9,0)</f>
        <v>2.2501988618856732</v>
      </c>
    </row>
    <row r="4413" s="81" customFormat="1" ht="15" customHeight="1">
      <c r="A4413" s="82">
        <v>90156617</v>
      </c>
      <c r="B4413" s="83">
        <v>20</v>
      </c>
      <c r="C4413" s="84" t="s">
        <v>172</v>
      </c>
      <c r="D4413" s="84" t="s">
        <v>175</v>
      </c>
      <c r="E4413" s="84" t="s">
        <v>36</v>
      </c>
      <c r="F4413" s="85">
        <v>100</v>
      </c>
      <c r="G4413" s="86" t="s">
        <v>18</v>
      </c>
      <c r="H4413" s="86" t="s">
        <v>19</v>
      </c>
      <c r="I4413" s="87">
        <f>VLOOKUP(A4413,'[2]AJUSTE DE VALOR AN_11.5_MED_VIG'!$A$6:$I$6297,9,0)</f>
        <v>0.12950784816608193</v>
      </c>
    </row>
    <row r="4414" s="81" customFormat="1" ht="15" customHeight="1">
      <c r="A4414" s="82">
        <v>90145607</v>
      </c>
      <c r="B4414" s="83">
        <v>20</v>
      </c>
      <c r="C4414" s="84" t="s">
        <v>172</v>
      </c>
      <c r="D4414" s="84" t="s">
        <v>179</v>
      </c>
      <c r="E4414" s="84" t="s">
        <v>17</v>
      </c>
      <c r="F4414" s="85">
        <v>1</v>
      </c>
      <c r="G4414" s="86" t="s">
        <v>10036</v>
      </c>
      <c r="H4414" s="86" t="s">
        <v>14</v>
      </c>
      <c r="I4414" s="87">
        <f>VLOOKUP(A4414,'[2]AJUSTE DE VALOR AN_11.5_MED_VIG'!$A$6:$I$6297,9,0)</f>
        <v>0.98687491564493246</v>
      </c>
    </row>
    <row r="4415" s="81" customFormat="1" ht="15" customHeight="1">
      <c r="A4415" s="82">
        <v>90124049</v>
      </c>
      <c r="B4415" s="83">
        <v>20</v>
      </c>
      <c r="C4415" s="84" t="s">
        <v>172</v>
      </c>
      <c r="D4415" s="84" t="s">
        <v>186</v>
      </c>
      <c r="E4415" s="84" t="s">
        <v>50</v>
      </c>
      <c r="F4415" s="85">
        <v>100</v>
      </c>
      <c r="G4415" s="86" t="s">
        <v>18</v>
      </c>
      <c r="H4415" s="86" t="s">
        <v>19</v>
      </c>
      <c r="I4415" s="87">
        <f>VLOOKUP(A4415,'[2]AJUSTE DE VALOR AN_11.5_MED_VIG'!$A$6:$I$6297,9,0)</f>
        <v>0.21034309017279509</v>
      </c>
    </row>
    <row r="4416" s="81" customFormat="1" ht="15" customHeight="1">
      <c r="A4416" s="82">
        <v>92385605</v>
      </c>
      <c r="B4416" s="83">
        <v>20</v>
      </c>
      <c r="C4416" s="84" t="s">
        <v>197</v>
      </c>
      <c r="D4416" s="84" t="s">
        <v>197</v>
      </c>
      <c r="E4416" s="84" t="s">
        <v>39</v>
      </c>
      <c r="F4416" s="85">
        <v>100</v>
      </c>
      <c r="G4416" s="86" t="s">
        <v>18</v>
      </c>
      <c r="H4416" s="86" t="s">
        <v>19</v>
      </c>
      <c r="I4416" s="87">
        <f>VLOOKUP(A4416,'[2]AJUSTE DE VALOR AN_11.5_MED_VIG'!$A$6:$I$6297,9,0)</f>
        <v>0.22662120887448045</v>
      </c>
    </row>
    <row r="4417" s="81" customFormat="1" ht="15" customHeight="1">
      <c r="A4417" s="82">
        <v>92456804</v>
      </c>
      <c r="B4417" s="83">
        <v>20</v>
      </c>
      <c r="C4417" s="84" t="s">
        <v>198</v>
      </c>
      <c r="D4417" s="84" t="s">
        <v>198</v>
      </c>
      <c r="E4417" s="84" t="s">
        <v>39</v>
      </c>
      <c r="F4417" s="85">
        <v>150</v>
      </c>
      <c r="G4417" s="86" t="s">
        <v>18</v>
      </c>
      <c r="H4417" s="86" t="s">
        <v>19</v>
      </c>
      <c r="I4417" s="87">
        <f>VLOOKUP(A4417,'[2]AJUSTE DE VALOR AN_11.5_MED_VIG'!$A$6:$I$6297,9,0)</f>
        <v>0.16187700961780541</v>
      </c>
    </row>
    <row r="4418" s="81" customFormat="1" ht="15" customHeight="1">
      <c r="A4418" s="82">
        <v>90238257</v>
      </c>
      <c r="B4418" s="83">
        <v>20</v>
      </c>
      <c r="C4418" s="84" t="s">
        <v>212</v>
      </c>
      <c r="D4418" s="84" t="s">
        <v>212</v>
      </c>
      <c r="E4418" s="84" t="s">
        <v>29</v>
      </c>
      <c r="F4418" s="85">
        <v>120</v>
      </c>
      <c r="G4418" s="86" t="s">
        <v>18</v>
      </c>
      <c r="H4418" s="86" t="s">
        <v>19</v>
      </c>
      <c r="I4418" s="87">
        <f>VLOOKUP(A4418,'[2]AJUSTE DE VALOR AN_11.5_MED_VIG'!$A$6:$I$6297,9,0)</f>
        <v>0.17804165008025594</v>
      </c>
    </row>
    <row r="4419" s="81" customFormat="1" ht="15" customHeight="1">
      <c r="A4419" s="82">
        <v>92403077</v>
      </c>
      <c r="B4419" s="83">
        <v>20</v>
      </c>
      <c r="C4419" s="84" t="s">
        <v>224</v>
      </c>
      <c r="D4419" s="84" t="s">
        <v>225</v>
      </c>
      <c r="E4419" s="84" t="s">
        <v>31</v>
      </c>
      <c r="F4419" s="85">
        <v>10</v>
      </c>
      <c r="G4419" s="86" t="s">
        <v>10077</v>
      </c>
      <c r="H4419" s="86" t="s">
        <v>19</v>
      </c>
      <c r="I4419" s="87">
        <f>VLOOKUP(A4419,'[2]AJUSTE DE VALOR AN_11.5_MED_VIG'!$A$6:$I$6297,9,0)</f>
        <v>1.9101416670769891</v>
      </c>
    </row>
    <row r="4420" s="81" customFormat="1" ht="15" customHeight="1">
      <c r="A4420" s="82">
        <v>90256808</v>
      </c>
      <c r="B4420" s="83">
        <v>20</v>
      </c>
      <c r="C4420" s="84" t="s">
        <v>226</v>
      </c>
      <c r="D4420" s="84" t="s">
        <v>226</v>
      </c>
      <c r="E4420" s="84" t="s">
        <v>26</v>
      </c>
      <c r="F4420" s="85">
        <v>1</v>
      </c>
      <c r="G4420" s="86" t="s">
        <v>10103</v>
      </c>
      <c r="H4420" s="86" t="s">
        <v>14</v>
      </c>
      <c r="I4420" s="87">
        <f>VLOOKUP(A4420,'[2]AJUSTE DE VALOR AN_11.5_MED_VIG'!$A$6:$I$6297,9,0)</f>
        <v>1.840355726496451</v>
      </c>
    </row>
    <row r="4421" s="81" customFormat="1" ht="15" customHeight="1">
      <c r="A4421" s="82">
        <v>90256794</v>
      </c>
      <c r="B4421" s="83">
        <v>20</v>
      </c>
      <c r="C4421" s="84" t="s">
        <v>226</v>
      </c>
      <c r="D4421" s="84" t="s">
        <v>226</v>
      </c>
      <c r="E4421" s="84" t="s">
        <v>26</v>
      </c>
      <c r="F4421" s="85">
        <v>1</v>
      </c>
      <c r="G4421" s="86" t="s">
        <v>10103</v>
      </c>
      <c r="H4421" s="86" t="s">
        <v>14</v>
      </c>
      <c r="I4421" s="87">
        <f>VLOOKUP(A4421,'[2]AJUSTE DE VALOR AN_11.5_MED_VIG'!$A$6:$I$6297,9,0)</f>
        <v>2.9445691623943215</v>
      </c>
    </row>
    <row r="4422" s="81" customFormat="1" ht="15" customHeight="1">
      <c r="A4422" s="82">
        <v>92437800</v>
      </c>
      <c r="B4422" s="83">
        <v>20</v>
      </c>
      <c r="C4422" s="84" t="s">
        <v>236</v>
      </c>
      <c r="D4422" s="84" t="s">
        <v>237</v>
      </c>
      <c r="E4422" s="84" t="s">
        <v>235</v>
      </c>
      <c r="F4422" s="85">
        <v>1</v>
      </c>
      <c r="G4422" s="86" t="s">
        <v>10151</v>
      </c>
      <c r="H4422" s="86" t="s">
        <v>19</v>
      </c>
      <c r="I4422" s="87">
        <f>VLOOKUP(A4422,'[2]AJUSTE DE VALOR AN_11.5_MED_VIG'!$A$6:$I$6297,9,0)</f>
        <v>82.07924635205373</v>
      </c>
    </row>
    <row r="4423" s="81" customFormat="1" ht="15" customHeight="1">
      <c r="A4423" s="82">
        <v>90225910</v>
      </c>
      <c r="B4423" s="83">
        <v>20</v>
      </c>
      <c r="C4423" s="84" t="s">
        <v>239</v>
      </c>
      <c r="D4423" s="84" t="s">
        <v>239</v>
      </c>
      <c r="E4423" s="84" t="s">
        <v>59</v>
      </c>
      <c r="F4423" s="85">
        <v>1</v>
      </c>
      <c r="G4423" s="86" t="s">
        <v>10103</v>
      </c>
      <c r="H4423" s="86" t="s">
        <v>14</v>
      </c>
      <c r="I4423" s="87">
        <f>VLOOKUP(A4423,'[2]AJUSTE DE VALOR AN_11.5_MED_VIG'!$A$6:$I$6297,9,0)</f>
        <v>4.9655842378548893</v>
      </c>
    </row>
    <row r="4424" s="81" customFormat="1" ht="15" customHeight="1">
      <c r="A4424" s="82">
        <v>90301153</v>
      </c>
      <c r="B4424" s="83">
        <v>20</v>
      </c>
      <c r="C4424" s="84" t="s">
        <v>245</v>
      </c>
      <c r="D4424" s="84" t="s">
        <v>246</v>
      </c>
      <c r="E4424" s="84" t="s">
        <v>247</v>
      </c>
      <c r="F4424" s="85">
        <v>1</v>
      </c>
      <c r="G4424" s="86" t="s">
        <v>10036</v>
      </c>
      <c r="H4424" s="86" t="s">
        <v>14</v>
      </c>
      <c r="I4424" s="87">
        <f>VLOOKUP(A4424,'[2]AJUSTE DE VALOR AN_11.5_MED_VIG'!$A$6:$I$6297,9,0)</f>
        <v>75.33754283288728</v>
      </c>
    </row>
    <row r="4425" s="81" customFormat="1" ht="15" customHeight="1">
      <c r="A4425" s="82">
        <v>92366414</v>
      </c>
      <c r="B4425" s="83">
        <v>20</v>
      </c>
      <c r="C4425" s="84" t="s">
        <v>251</v>
      </c>
      <c r="D4425" s="84" t="s">
        <v>251</v>
      </c>
      <c r="E4425" s="84" t="s">
        <v>244</v>
      </c>
      <c r="F4425" s="85">
        <v>10</v>
      </c>
      <c r="G4425" s="86" t="s">
        <v>10077</v>
      </c>
      <c r="H4425" s="86" t="s">
        <v>19</v>
      </c>
      <c r="I4425" s="87">
        <f>VLOOKUP(A4425,'[2]AJUSTE DE VALOR AN_11.5_MED_VIG'!$A$6:$I$6297,9,0)</f>
        <v>1.8615198436834532</v>
      </c>
    </row>
    <row r="4426" s="81" customFormat="1" ht="15" customHeight="1">
      <c r="A4426" s="82">
        <v>92458840</v>
      </c>
      <c r="B4426" s="83">
        <v>20</v>
      </c>
      <c r="C4426" s="84" t="s">
        <v>262</v>
      </c>
      <c r="D4426" s="84" t="s">
        <v>263</v>
      </c>
      <c r="E4426" s="84" t="s">
        <v>24</v>
      </c>
      <c r="F4426" s="85">
        <v>1</v>
      </c>
      <c r="G4426" s="86" t="s">
        <v>10103</v>
      </c>
      <c r="H4426" s="86" t="s">
        <v>14</v>
      </c>
      <c r="I4426" s="87">
        <f>VLOOKUP(A4426,'[2]AJUSTE DE VALOR AN_11.5_MED_VIG'!$A$6:$I$6297,9,0)</f>
        <v>2.2927750752035934</v>
      </c>
    </row>
    <row r="4427" s="81" customFormat="1" ht="15" customHeight="1">
      <c r="A4427" s="82">
        <v>92266703</v>
      </c>
      <c r="B4427" s="83">
        <v>20</v>
      </c>
      <c r="C4427" s="84" t="s">
        <v>266</v>
      </c>
      <c r="D4427" s="84" t="s">
        <v>268</v>
      </c>
      <c r="E4427" s="84" t="s">
        <v>244</v>
      </c>
      <c r="F4427" s="85">
        <v>1</v>
      </c>
      <c r="G4427" s="86" t="s">
        <v>10103</v>
      </c>
      <c r="H4427" s="86" t="s">
        <v>14</v>
      </c>
      <c r="I4427" s="87">
        <f>VLOOKUP(A4427,'[2]AJUSTE DE VALOR AN_11.5_MED_VIG'!$A$6:$I$6297,9,0)</f>
        <v>0.14133544984131741</v>
      </c>
    </row>
    <row r="4428" s="81" customFormat="1" ht="15" customHeight="1">
      <c r="A4428" s="82">
        <v>90298748</v>
      </c>
      <c r="B4428" s="83">
        <v>20</v>
      </c>
      <c r="C4428" s="84" t="s">
        <v>266</v>
      </c>
      <c r="D4428" s="84" t="s">
        <v>270</v>
      </c>
      <c r="E4428" s="84" t="s">
        <v>271</v>
      </c>
      <c r="F4428" s="85">
        <v>1</v>
      </c>
      <c r="G4428" s="86" t="s">
        <v>10103</v>
      </c>
      <c r="H4428" s="86" t="s">
        <v>14</v>
      </c>
      <c r="I4428" s="87">
        <f>VLOOKUP(A4428,'[2]AJUSTE DE VALOR AN_11.5_MED_VIG'!$A$6:$I$6297,9,0)</f>
        <v>0.1133051498956098</v>
      </c>
    </row>
    <row r="4429" s="81" customFormat="1" ht="15" customHeight="1">
      <c r="A4429" s="82">
        <v>92249264</v>
      </c>
      <c r="B4429" s="83">
        <v>20</v>
      </c>
      <c r="C4429" s="84" t="s">
        <v>275</v>
      </c>
      <c r="D4429" s="84" t="s">
        <v>276</v>
      </c>
      <c r="E4429" s="84" t="s">
        <v>81</v>
      </c>
      <c r="F4429" s="85">
        <v>1</v>
      </c>
      <c r="G4429" s="86" t="s">
        <v>10103</v>
      </c>
      <c r="H4429" s="86" t="s">
        <v>14</v>
      </c>
      <c r="I4429" s="87">
        <f>VLOOKUP(A4429,'[2]AJUSTE DE VALOR AN_11.5_MED_VIG'!$A$6:$I$6297,9,0)</f>
        <v>0.32115294993580079</v>
      </c>
    </row>
    <row r="4430" s="81" customFormat="1" ht="15" customHeight="1">
      <c r="A4430" s="82">
        <v>92455077</v>
      </c>
      <c r="B4430" s="83">
        <v>20</v>
      </c>
      <c r="C4430" s="84" t="s">
        <v>280</v>
      </c>
      <c r="D4430" s="84" t="s">
        <v>281</v>
      </c>
      <c r="E4430" s="84" t="s">
        <v>81</v>
      </c>
      <c r="F4430" s="85">
        <v>1</v>
      </c>
      <c r="G4430" s="86" t="s">
        <v>10103</v>
      </c>
      <c r="H4430" s="86" t="s">
        <v>14</v>
      </c>
      <c r="I4430" s="87">
        <f>VLOOKUP(A4430,'[2]AJUSTE DE VALOR AN_11.5_MED_VIG'!$A$6:$I$6297,9,0)</f>
        <v>1.2844507789541864</v>
      </c>
    </row>
    <row r="4431" s="81" customFormat="1" ht="15" customHeight="1">
      <c r="A4431" s="82">
        <v>90131657</v>
      </c>
      <c r="B4431" s="83">
        <v>20</v>
      </c>
      <c r="C4431" s="84" t="s">
        <v>282</v>
      </c>
      <c r="D4431" s="84" t="s">
        <v>283</v>
      </c>
      <c r="E4431" s="84" t="s">
        <v>81</v>
      </c>
      <c r="F4431" s="85">
        <v>1</v>
      </c>
      <c r="G4431" s="86" t="s">
        <v>10152</v>
      </c>
      <c r="H4431" s="86" t="s">
        <v>14</v>
      </c>
      <c r="I4431" s="87">
        <f>VLOOKUP(A4431,'[2]AJUSTE DE VALOR AN_11.5_MED_VIG'!$A$6:$I$6297,9,0)</f>
        <v>1.4770797036360845</v>
      </c>
    </row>
    <row r="4432" s="81" customFormat="1" ht="15" customHeight="1">
      <c r="A4432" s="82">
        <v>90131614</v>
      </c>
      <c r="B4432" s="83">
        <v>20</v>
      </c>
      <c r="C4432" s="84" t="s">
        <v>286</v>
      </c>
      <c r="D4432" s="84" t="s">
        <v>287</v>
      </c>
      <c r="E4432" s="84" t="s">
        <v>81</v>
      </c>
      <c r="F4432" s="85">
        <v>1</v>
      </c>
      <c r="G4432" s="86" t="s">
        <v>10103</v>
      </c>
      <c r="H4432" s="86" t="s">
        <v>14</v>
      </c>
      <c r="I4432" s="87">
        <f>VLOOKUP(A4432,'[2]AJUSTE DE VALOR AN_11.5_MED_VIG'!$A$6:$I$6297,9,0)</f>
        <v>0.51648510065469078</v>
      </c>
    </row>
    <row r="4433" s="81" customFormat="1" ht="15" customHeight="1">
      <c r="A4433" s="82">
        <v>92249280</v>
      </c>
      <c r="B4433" s="83">
        <v>20</v>
      </c>
      <c r="C4433" s="84" t="s">
        <v>288</v>
      </c>
      <c r="D4433" s="84" t="s">
        <v>289</v>
      </c>
      <c r="E4433" s="84" t="s">
        <v>81</v>
      </c>
      <c r="F4433" s="85">
        <v>1</v>
      </c>
      <c r="G4433" s="86" t="s">
        <v>10103</v>
      </c>
      <c r="H4433" s="86" t="s">
        <v>14</v>
      </c>
      <c r="I4433" s="87">
        <f>VLOOKUP(A4433,'[2]AJUSTE DE VALOR AN_11.5_MED_VIG'!$A$6:$I$6297,9,0)</f>
        <v>0.62874630000000009</v>
      </c>
    </row>
    <row r="4434" s="81" customFormat="1" ht="15" customHeight="1">
      <c r="A4434" s="82">
        <v>92366120</v>
      </c>
      <c r="B4434" s="83">
        <v>20</v>
      </c>
      <c r="C4434" s="84" t="s">
        <v>292</v>
      </c>
      <c r="D4434" s="84" t="s">
        <v>293</v>
      </c>
      <c r="E4434" s="84" t="s">
        <v>50</v>
      </c>
      <c r="F4434" s="85">
        <v>5</v>
      </c>
      <c r="G4434" s="86" t="s">
        <v>18</v>
      </c>
      <c r="H4434" s="86" t="s">
        <v>19</v>
      </c>
      <c r="I4434" s="87">
        <f>VLOOKUP(A4434,'[2]AJUSTE DE VALOR AN_11.5_MED_VIG'!$A$6:$I$6297,9,0)</f>
        <v>1.7536943628650314</v>
      </c>
    </row>
    <row r="4435" s="81" customFormat="1" ht="15" customHeight="1">
      <c r="A4435" s="82">
        <v>92366112</v>
      </c>
      <c r="B4435" s="83">
        <v>20</v>
      </c>
      <c r="C4435" s="84" t="s">
        <v>294</v>
      </c>
      <c r="D4435" s="84" t="s">
        <v>295</v>
      </c>
      <c r="E4435" s="84" t="s">
        <v>50</v>
      </c>
      <c r="F4435" s="85">
        <v>13</v>
      </c>
      <c r="G4435" s="86" t="s">
        <v>10077</v>
      </c>
      <c r="H4435" s="86" t="s">
        <v>19</v>
      </c>
      <c r="I4435" s="87">
        <f>VLOOKUP(A4435,'[2]AJUSTE DE VALOR AN_11.5_MED_VIG'!$A$6:$I$6297,9,0)</f>
        <v>0.54205098488555536</v>
      </c>
    </row>
    <row r="4436" s="81" customFormat="1" ht="15" customHeight="1">
      <c r="A4436" s="82">
        <v>90241932</v>
      </c>
      <c r="B4436" s="83">
        <v>20</v>
      </c>
      <c r="C4436" s="84" t="s">
        <v>296</v>
      </c>
      <c r="D4436" s="84" t="s">
        <v>297</v>
      </c>
      <c r="E4436" s="84" t="s">
        <v>298</v>
      </c>
      <c r="F4436" s="85">
        <v>1</v>
      </c>
      <c r="G4436" s="86" t="s">
        <v>10103</v>
      </c>
      <c r="H4436" s="86" t="s">
        <v>14</v>
      </c>
      <c r="I4436" s="87">
        <f>VLOOKUP(A4436,'[2]AJUSTE DE VALOR AN_11.5_MED_VIG'!$A$6:$I$6297,9,0)</f>
        <v>0.12950265007356832</v>
      </c>
    </row>
    <row r="4437" s="81" customFormat="1" ht="15" customHeight="1">
      <c r="A4437" s="82">
        <v>92385362</v>
      </c>
      <c r="B4437" s="83">
        <v>20</v>
      </c>
      <c r="C4437" s="84" t="s">
        <v>309</v>
      </c>
      <c r="D4437" s="84" t="s">
        <v>310</v>
      </c>
      <c r="E4437" s="84" t="s">
        <v>81</v>
      </c>
      <c r="F4437" s="85">
        <v>1</v>
      </c>
      <c r="G4437" s="86" t="s">
        <v>10152</v>
      </c>
      <c r="H4437" s="86" t="s">
        <v>14</v>
      </c>
      <c r="I4437" s="87">
        <f>VLOOKUP(A4437,'[2]AJUSTE DE VALOR AN_11.5_MED_VIG'!$A$6:$I$6297,9,0)</f>
        <v>1.6339377252611553</v>
      </c>
    </row>
    <row r="4438" s="81" customFormat="1" ht="15" customHeight="1">
      <c r="A4438" s="82">
        <v>92394175</v>
      </c>
      <c r="B4438" s="83">
        <v>20</v>
      </c>
      <c r="C4438" s="84" t="s">
        <v>319</v>
      </c>
      <c r="D4438" s="84" t="s">
        <v>320</v>
      </c>
      <c r="E4438" s="84" t="s">
        <v>229</v>
      </c>
      <c r="F4438" s="85">
        <v>1</v>
      </c>
      <c r="G4438" s="86" t="s">
        <v>10152</v>
      </c>
      <c r="H4438" s="86" t="s">
        <v>14</v>
      </c>
      <c r="I4438" s="87">
        <f>VLOOKUP(A4438,'[2]AJUSTE DE VALOR AN_11.5_MED_VIG'!$A$6:$I$6297,9,0)</f>
        <v>1.3437978961377592</v>
      </c>
    </row>
    <row r="4439" s="81" customFormat="1" ht="15" customHeight="1">
      <c r="A4439" s="82">
        <v>90131975</v>
      </c>
      <c r="B4439" s="83">
        <v>20</v>
      </c>
      <c r="C4439" s="84" t="s">
        <v>321</v>
      </c>
      <c r="D4439" s="84" t="s">
        <v>322</v>
      </c>
      <c r="E4439" s="84" t="s">
        <v>81</v>
      </c>
      <c r="F4439" s="85">
        <v>1</v>
      </c>
      <c r="G4439" s="86" t="s">
        <v>10152</v>
      </c>
      <c r="H4439" s="86" t="s">
        <v>14</v>
      </c>
      <c r="I4439" s="87">
        <f>VLOOKUP(A4439,'[2]AJUSTE DE VALOR AN_11.5_MED_VIG'!$A$6:$I$6297,9,0)</f>
        <v>1.6175983480085436</v>
      </c>
    </row>
    <row r="4440" s="81" customFormat="1" ht="15" customHeight="1">
      <c r="A4440" s="82">
        <v>90907019</v>
      </c>
      <c r="B4440" s="83">
        <v>20</v>
      </c>
      <c r="C4440" s="84" t="s">
        <v>328</v>
      </c>
      <c r="D4440" s="84" t="s">
        <v>329</v>
      </c>
      <c r="E4440" s="84" t="s">
        <v>146</v>
      </c>
      <c r="F4440" s="85">
        <v>1</v>
      </c>
      <c r="G4440" s="86" t="s">
        <v>10103</v>
      </c>
      <c r="H4440" s="86" t="s">
        <v>14</v>
      </c>
      <c r="I4440" s="87">
        <f>VLOOKUP(A4440,'[2]AJUSTE DE VALOR AN_11.5_MED_VIG'!$A$6:$I$6297,9,0)</f>
        <v>1.4180195090163936</v>
      </c>
    </row>
    <row r="4441" s="81" customFormat="1" ht="15" customHeight="1">
      <c r="A4441" s="82">
        <v>96545178</v>
      </c>
      <c r="B4441" s="83">
        <v>20</v>
      </c>
      <c r="C4441" s="84" t="s">
        <v>10183</v>
      </c>
      <c r="D4441" s="84" t="s">
        <v>10184</v>
      </c>
      <c r="E4441" s="84" t="s">
        <v>10185</v>
      </c>
      <c r="F4441" s="85">
        <v>400</v>
      </c>
      <c r="G4441" s="86" t="s">
        <v>10116</v>
      </c>
      <c r="H4441" s="86" t="s">
        <v>9934</v>
      </c>
      <c r="I4441" s="87">
        <f>VLOOKUP(A4441,'[2]AJUSTE DE VALOR AN_11.5_MED_VIG'!$A$6:$I$6297,9,0)</f>
        <v>1.3147270821100811e-002</v>
      </c>
    </row>
    <row r="4442" s="81" customFormat="1" ht="15" customHeight="1">
      <c r="A4442" s="82">
        <v>92394272</v>
      </c>
      <c r="B4442" s="83">
        <v>20</v>
      </c>
      <c r="C4442" s="84" t="s">
        <v>346</v>
      </c>
      <c r="D4442" s="84" t="s">
        <v>347</v>
      </c>
      <c r="E4442" s="84" t="s">
        <v>229</v>
      </c>
      <c r="F4442" s="85">
        <v>1</v>
      </c>
      <c r="G4442" s="86" t="s">
        <v>10103</v>
      </c>
      <c r="H4442" s="86" t="s">
        <v>14</v>
      </c>
      <c r="I4442" s="87">
        <f>VLOOKUP(A4442,'[2]AJUSTE DE VALOR AN_11.5_MED_VIG'!$A$6:$I$6297,9,0)</f>
        <v>1.2810071766047459</v>
      </c>
    </row>
    <row r="4443" s="81" customFormat="1" ht="15" customHeight="1">
      <c r="A4443" s="82">
        <v>90158490</v>
      </c>
      <c r="B4443" s="83">
        <v>20</v>
      </c>
      <c r="C4443" s="84" t="s">
        <v>348</v>
      </c>
      <c r="D4443" s="84" t="s">
        <v>349</v>
      </c>
      <c r="E4443" s="84" t="s">
        <v>229</v>
      </c>
      <c r="F4443" s="85">
        <v>1</v>
      </c>
      <c r="G4443" s="86" t="s">
        <v>10152</v>
      </c>
      <c r="H4443" s="86" t="s">
        <v>14</v>
      </c>
      <c r="I4443" s="87">
        <f>VLOOKUP(A4443,'[2]AJUSTE DE VALOR AN_11.5_MED_VIG'!$A$6:$I$6297,9,0)</f>
        <v>2.1357356864910191</v>
      </c>
    </row>
    <row r="4444" s="81" customFormat="1" ht="15" customHeight="1">
      <c r="A4444" s="82">
        <v>92383688</v>
      </c>
      <c r="B4444" s="83">
        <v>20</v>
      </c>
      <c r="C4444" s="84" t="s">
        <v>368</v>
      </c>
      <c r="D4444" s="84" t="s">
        <v>369</v>
      </c>
      <c r="E4444" s="84" t="s">
        <v>358</v>
      </c>
      <c r="F4444" s="85">
        <v>100</v>
      </c>
      <c r="G4444" s="86" t="s">
        <v>18</v>
      </c>
      <c r="H4444" s="86" t="s">
        <v>19</v>
      </c>
      <c r="I4444" s="87">
        <f>VLOOKUP(A4444,'[2]AJUSTE DE VALOR AN_11.5_MED_VIG'!$A$6:$I$6297,9,0)</f>
        <v>0.15946641150157065</v>
      </c>
    </row>
    <row r="4445" s="81" customFormat="1" ht="15" customHeight="1">
      <c r="A4445" s="82">
        <v>90190882</v>
      </c>
      <c r="B4445" s="83">
        <v>20</v>
      </c>
      <c r="C4445" s="84" t="s">
        <v>370</v>
      </c>
      <c r="D4445" s="84" t="s">
        <v>371</v>
      </c>
      <c r="E4445" s="84" t="s">
        <v>360</v>
      </c>
      <c r="F4445" s="85">
        <v>1</v>
      </c>
      <c r="G4445" s="86" t="s">
        <v>10103</v>
      </c>
      <c r="H4445" s="86" t="s">
        <v>14</v>
      </c>
      <c r="I4445" s="87">
        <f>VLOOKUP(A4445,'[2]AJUSTE DE VALOR AN_11.5_MED_VIG'!$A$6:$I$6297,9,0)</f>
        <v>1.3634043218929157</v>
      </c>
    </row>
    <row r="4446" s="81" customFormat="1" ht="15" customHeight="1">
      <c r="A4446" s="82">
        <v>90303644</v>
      </c>
      <c r="B4446" s="83">
        <v>20</v>
      </c>
      <c r="C4446" s="84" t="s">
        <v>372</v>
      </c>
      <c r="D4446" s="84" t="s">
        <v>373</v>
      </c>
      <c r="E4446" s="84" t="s">
        <v>26</v>
      </c>
      <c r="F4446" s="85">
        <v>1</v>
      </c>
      <c r="G4446" s="86" t="s">
        <v>10103</v>
      </c>
      <c r="H4446" s="86" t="s">
        <v>14</v>
      </c>
      <c r="I4446" s="87">
        <f>VLOOKUP(A4446,'[2]AJUSTE DE VALOR AN_11.5_MED_VIG'!$A$6:$I$6297,9,0)</f>
        <v>0.43971028839520981</v>
      </c>
    </row>
    <row r="4447" s="81" customFormat="1" ht="15" customHeight="1">
      <c r="A4447" s="82">
        <v>90303628</v>
      </c>
      <c r="B4447" s="83">
        <v>20</v>
      </c>
      <c r="C4447" s="84" t="s">
        <v>374</v>
      </c>
      <c r="D4447" s="84" t="s">
        <v>375</v>
      </c>
      <c r="E4447" s="84" t="s">
        <v>26</v>
      </c>
      <c r="F4447" s="85">
        <v>1</v>
      </c>
      <c r="G4447" s="86" t="s">
        <v>10103</v>
      </c>
      <c r="H4447" s="86" t="s">
        <v>14</v>
      </c>
      <c r="I4447" s="87">
        <f>VLOOKUP(A4447,'[2]AJUSTE DE VALOR AN_11.5_MED_VIG'!$A$6:$I$6297,9,0)</f>
        <v>0.36119059403892234</v>
      </c>
    </row>
    <row r="4448" s="81" customFormat="1" ht="15" customHeight="1">
      <c r="A4448" s="82">
        <v>92380808</v>
      </c>
      <c r="B4448" s="83">
        <v>20</v>
      </c>
      <c r="C4448" s="84" t="s">
        <v>376</v>
      </c>
      <c r="D4448" s="84" t="s">
        <v>377</v>
      </c>
      <c r="E4448" s="84" t="s">
        <v>50</v>
      </c>
      <c r="F4448" s="85">
        <v>1</v>
      </c>
      <c r="G4448" s="86" t="s">
        <v>10103</v>
      </c>
      <c r="H4448" s="86" t="s">
        <v>14</v>
      </c>
      <c r="I4448" s="87">
        <f>VLOOKUP(A4448,'[2]AJUSTE DE VALOR AN_11.5_MED_VIG'!$A$6:$I$6297,9,0)</f>
        <v>9.4675633023917189</v>
      </c>
    </row>
    <row r="4449" s="81" customFormat="1" ht="15" customHeight="1">
      <c r="A4449" s="82">
        <v>90173619</v>
      </c>
      <c r="B4449" s="83">
        <v>20</v>
      </c>
      <c r="C4449" s="84" t="s">
        <v>381</v>
      </c>
      <c r="D4449" s="84" t="s">
        <v>382</v>
      </c>
      <c r="E4449" s="84" t="s">
        <v>383</v>
      </c>
      <c r="F4449" s="85">
        <v>100</v>
      </c>
      <c r="G4449" s="86" t="s">
        <v>18</v>
      </c>
      <c r="H4449" s="86" t="s">
        <v>19</v>
      </c>
      <c r="I4449" s="87">
        <f>VLOOKUP(A4449,'[2]AJUSTE DE VALOR AN_11.5_MED_VIG'!$A$6:$I$6297,9,0)</f>
        <v>3.785179929594646</v>
      </c>
    </row>
    <row r="4450" s="81" customFormat="1" ht="15" customHeight="1">
      <c r="A4450" s="82">
        <v>90173708</v>
      </c>
      <c r="B4450" s="83">
        <v>20</v>
      </c>
      <c r="C4450" s="84" t="s">
        <v>387</v>
      </c>
      <c r="D4450" s="84" t="s">
        <v>388</v>
      </c>
      <c r="E4450" s="84" t="s">
        <v>383</v>
      </c>
      <c r="F4450" s="85">
        <v>100</v>
      </c>
      <c r="G4450" s="86" t="s">
        <v>18</v>
      </c>
      <c r="H4450" s="86" t="s">
        <v>19</v>
      </c>
      <c r="I4450" s="87">
        <f>VLOOKUP(A4450,'[2]AJUSTE DE VALOR AN_11.5_MED_VIG'!$A$6:$I$6297,9,0)</f>
        <v>0.76106940794846156</v>
      </c>
    </row>
    <row r="4451" s="81" customFormat="1" ht="15" customHeight="1">
      <c r="A4451" s="82">
        <v>90173694</v>
      </c>
      <c r="B4451" s="83">
        <v>20</v>
      </c>
      <c r="C4451" s="84" t="s">
        <v>389</v>
      </c>
      <c r="D4451" s="84" t="s">
        <v>390</v>
      </c>
      <c r="E4451" s="84" t="s">
        <v>383</v>
      </c>
      <c r="F4451" s="85">
        <v>30</v>
      </c>
      <c r="G4451" s="86" t="s">
        <v>18</v>
      </c>
      <c r="H4451" s="86" t="s">
        <v>19</v>
      </c>
      <c r="I4451" s="87">
        <f>VLOOKUP(A4451,'[2]AJUSTE DE VALOR AN_11.5_MED_VIG'!$A$6:$I$6297,9,0)</f>
        <v>0.76949297732783595</v>
      </c>
    </row>
    <row r="4452" s="81" customFormat="1" ht="15" customHeight="1">
      <c r="A4452" s="82">
        <v>90173716</v>
      </c>
      <c r="B4452" s="83">
        <v>20</v>
      </c>
      <c r="C4452" s="84" t="s">
        <v>391</v>
      </c>
      <c r="D4452" s="84" t="s">
        <v>392</v>
      </c>
      <c r="E4452" s="84" t="s">
        <v>383</v>
      </c>
      <c r="F4452" s="85">
        <v>50</v>
      </c>
      <c r="G4452" s="86" t="s">
        <v>18</v>
      </c>
      <c r="H4452" s="86" t="s">
        <v>19</v>
      </c>
      <c r="I4452" s="87">
        <f>VLOOKUP(A4452,'[2]AJUSTE DE VALOR AN_11.5_MED_VIG'!$A$6:$I$6297,9,0)</f>
        <v>0.76117639151376337</v>
      </c>
    </row>
    <row r="4453" s="81" customFormat="1" ht="15" customHeight="1">
      <c r="A4453" s="82">
        <v>90173724</v>
      </c>
      <c r="B4453" s="83">
        <v>20</v>
      </c>
      <c r="C4453" s="84" t="s">
        <v>395</v>
      </c>
      <c r="D4453" s="84" t="s">
        <v>396</v>
      </c>
      <c r="E4453" s="84" t="s">
        <v>383</v>
      </c>
      <c r="F4453" s="85">
        <v>30</v>
      </c>
      <c r="G4453" s="86" t="s">
        <v>18</v>
      </c>
      <c r="H4453" s="86" t="s">
        <v>19</v>
      </c>
      <c r="I4453" s="87">
        <f>VLOOKUP(A4453,'[2]AJUSTE DE VALOR AN_11.5_MED_VIG'!$A$6:$I$6297,9,0)</f>
        <v>0.56316728413011385</v>
      </c>
    </row>
    <row r="4454" s="81" customFormat="1" ht="15" customHeight="1">
      <c r="A4454" s="82">
        <v>90173635</v>
      </c>
      <c r="B4454" s="83">
        <v>20</v>
      </c>
      <c r="C4454" s="84" t="s">
        <v>397</v>
      </c>
      <c r="D4454" s="84" t="s">
        <v>398</v>
      </c>
      <c r="E4454" s="84" t="s">
        <v>383</v>
      </c>
      <c r="F4454" s="85">
        <v>100</v>
      </c>
      <c r="G4454" s="86" t="s">
        <v>18</v>
      </c>
      <c r="H4454" s="86" t="s">
        <v>19</v>
      </c>
      <c r="I4454" s="87">
        <f>VLOOKUP(A4454,'[2]AJUSTE DE VALOR AN_11.5_MED_VIG'!$A$6:$I$6297,9,0)</f>
        <v>1.276675332715915</v>
      </c>
    </row>
    <row r="4455" s="81" customFormat="1" ht="15" customHeight="1">
      <c r="A4455" s="82">
        <v>90173627</v>
      </c>
      <c r="B4455" s="83">
        <v>20</v>
      </c>
      <c r="C4455" s="84" t="s">
        <v>399</v>
      </c>
      <c r="D4455" s="84" t="s">
        <v>400</v>
      </c>
      <c r="E4455" s="84" t="s">
        <v>383</v>
      </c>
      <c r="F4455" s="85">
        <v>30</v>
      </c>
      <c r="G4455" s="86" t="s">
        <v>18</v>
      </c>
      <c r="H4455" s="86" t="s">
        <v>19</v>
      </c>
      <c r="I4455" s="87">
        <f>VLOOKUP(A4455,'[2]AJUSTE DE VALOR AN_11.5_MED_VIG'!$A$6:$I$6297,9,0)</f>
        <v>0.56317225377711455</v>
      </c>
    </row>
    <row r="4456" s="81" customFormat="1" ht="15" customHeight="1">
      <c r="A4456" s="82">
        <v>90173643</v>
      </c>
      <c r="B4456" s="83">
        <v>20</v>
      </c>
      <c r="C4456" s="84" t="s">
        <v>401</v>
      </c>
      <c r="D4456" s="84" t="s">
        <v>402</v>
      </c>
      <c r="E4456" s="84" t="s">
        <v>383</v>
      </c>
      <c r="F4456" s="85">
        <v>20</v>
      </c>
      <c r="G4456" s="86" t="s">
        <v>18</v>
      </c>
      <c r="H4456" s="86" t="s">
        <v>19</v>
      </c>
      <c r="I4456" s="87">
        <f>VLOOKUP(A4456,'[2]AJUSTE DE VALOR AN_11.5_MED_VIG'!$A$6:$I$6297,9,0)</f>
        <v>1.2352367209096382</v>
      </c>
    </row>
    <row r="4457" s="81" customFormat="1" ht="15" customHeight="1">
      <c r="A4457" s="82">
        <v>90173660</v>
      </c>
      <c r="B4457" s="83">
        <v>20</v>
      </c>
      <c r="C4457" s="84" t="s">
        <v>403</v>
      </c>
      <c r="D4457" s="84" t="s">
        <v>404</v>
      </c>
      <c r="E4457" s="84" t="s">
        <v>383</v>
      </c>
      <c r="F4457" s="85">
        <v>20</v>
      </c>
      <c r="G4457" s="86" t="s">
        <v>18</v>
      </c>
      <c r="H4457" s="86" t="s">
        <v>19</v>
      </c>
      <c r="I4457" s="87">
        <f>VLOOKUP(A4457,'[2]AJUSTE DE VALOR AN_11.5_MED_VIG'!$A$6:$I$6297,9,0)</f>
        <v>1.2671375709985078</v>
      </c>
    </row>
    <row r="4458" s="81" customFormat="1" ht="15" customHeight="1">
      <c r="A4458" s="82">
        <v>90173686</v>
      </c>
      <c r="B4458" s="83">
        <v>20</v>
      </c>
      <c r="C4458" s="84" t="s">
        <v>405</v>
      </c>
      <c r="D4458" s="84" t="s">
        <v>406</v>
      </c>
      <c r="E4458" s="84" t="s">
        <v>383</v>
      </c>
      <c r="F4458" s="85">
        <v>50</v>
      </c>
      <c r="G4458" s="86" t="s">
        <v>18</v>
      </c>
      <c r="H4458" s="86" t="s">
        <v>19</v>
      </c>
      <c r="I4458" s="87">
        <f>VLOOKUP(A4458,'[2]AJUSTE DE VALOR AN_11.5_MED_VIG'!$A$6:$I$6297,9,0)</f>
        <v>0.20274201135976128</v>
      </c>
    </row>
    <row r="4459" s="81" customFormat="1" ht="15" customHeight="1">
      <c r="A4459" s="82">
        <v>92465510</v>
      </c>
      <c r="B4459" s="83">
        <v>20</v>
      </c>
      <c r="C4459" s="84" t="s">
        <v>412</v>
      </c>
      <c r="D4459" s="84" t="s">
        <v>413</v>
      </c>
      <c r="E4459" s="84" t="s">
        <v>414</v>
      </c>
      <c r="F4459" s="85">
        <v>1</v>
      </c>
      <c r="G4459" s="86" t="s">
        <v>10103</v>
      </c>
      <c r="H4459" s="86" t="s">
        <v>14</v>
      </c>
      <c r="I4459" s="87">
        <f>VLOOKUP(A4459,'[2]AJUSTE DE VALOR AN_11.5_MED_VIG'!$A$6:$I$6297,9,0)</f>
        <v>1.5860978259970064</v>
      </c>
    </row>
    <row r="4460" s="81" customFormat="1" ht="15" customHeight="1">
      <c r="A4460" s="82">
        <v>92384188</v>
      </c>
      <c r="B4460" s="83">
        <v>20</v>
      </c>
      <c r="C4460" s="84" t="s">
        <v>446</v>
      </c>
      <c r="D4460" s="84" t="s">
        <v>447</v>
      </c>
      <c r="E4460" s="84" t="s">
        <v>414</v>
      </c>
      <c r="F4460" s="85">
        <v>100</v>
      </c>
      <c r="G4460" s="86" t="s">
        <v>18</v>
      </c>
      <c r="H4460" s="86" t="s">
        <v>19</v>
      </c>
      <c r="I4460" s="87">
        <f>VLOOKUP(A4460,'[2]AJUSTE DE VALOR AN_11.5_MED_VIG'!$A$6:$I$6297,9,0)</f>
        <v>9.7129910751219198e-002</v>
      </c>
    </row>
    <row r="4461" s="81" customFormat="1" ht="15" customHeight="1">
      <c r="A4461" s="82">
        <v>90248228</v>
      </c>
      <c r="B4461" s="83">
        <v>20</v>
      </c>
      <c r="C4461" s="84" t="s">
        <v>470</v>
      </c>
      <c r="D4461" s="84" t="s">
        <v>472</v>
      </c>
      <c r="E4461" s="84" t="s">
        <v>464</v>
      </c>
      <c r="F4461" s="85">
        <v>200</v>
      </c>
      <c r="G4461" s="86" t="s">
        <v>18</v>
      </c>
      <c r="H4461" s="86" t="s">
        <v>19</v>
      </c>
      <c r="I4461" s="87">
        <f>VLOOKUP(A4461,'[2]AJUSTE DE VALOR AN_11.5_MED_VIG'!$A$6:$I$6297,9,0)</f>
        <v>0.50252604388023969</v>
      </c>
    </row>
    <row r="4462" s="81" customFormat="1" ht="15" customHeight="1">
      <c r="A4462" s="82">
        <v>90248481</v>
      </c>
      <c r="B4462" s="83">
        <v>20</v>
      </c>
      <c r="C4462" s="84" t="s">
        <v>473</v>
      </c>
      <c r="D4462" s="84" t="s">
        <v>474</v>
      </c>
      <c r="E4462" s="84" t="s">
        <v>467</v>
      </c>
      <c r="F4462" s="85">
        <v>50</v>
      </c>
      <c r="G4462" s="86" t="s">
        <v>18</v>
      </c>
      <c r="H4462" s="86" t="s">
        <v>19</v>
      </c>
      <c r="I4462" s="87">
        <f>VLOOKUP(A4462,'[2]AJUSTE DE VALOR AN_11.5_MED_VIG'!$A$6:$I$6297,9,0)</f>
        <v>0.40830241065269479</v>
      </c>
    </row>
    <row r="4463" s="81" customFormat="1" ht="15" customHeight="1">
      <c r="A4463" s="82">
        <v>90260767</v>
      </c>
      <c r="B4463" s="83">
        <v>20</v>
      </c>
      <c r="C4463" s="84" t="s">
        <v>479</v>
      </c>
      <c r="D4463" s="84" t="s">
        <v>480</v>
      </c>
      <c r="E4463" s="84" t="s">
        <v>481</v>
      </c>
      <c r="F4463" s="85">
        <v>1</v>
      </c>
      <c r="G4463" s="86" t="s">
        <v>10036</v>
      </c>
      <c r="H4463" s="86" t="s">
        <v>14</v>
      </c>
      <c r="I4463" s="87">
        <f>VLOOKUP(A4463,'[2]AJUSTE DE VALOR AN_11.5_MED_VIG'!$A$6:$I$6297,9,0)</f>
        <v>9.8162084515080519</v>
      </c>
    </row>
    <row r="4464" s="81" customFormat="1" ht="15" customHeight="1">
      <c r="A4464" s="82">
        <v>90300629</v>
      </c>
      <c r="B4464" s="83">
        <v>20</v>
      </c>
      <c r="C4464" s="84" t="s">
        <v>490</v>
      </c>
      <c r="D4464" s="84" t="s">
        <v>491</v>
      </c>
      <c r="E4464" s="84" t="s">
        <v>492</v>
      </c>
      <c r="F4464" s="85">
        <v>1</v>
      </c>
      <c r="G4464" s="86" t="s">
        <v>10103</v>
      </c>
      <c r="H4464" s="86" t="s">
        <v>14</v>
      </c>
      <c r="I4464" s="87">
        <f>VLOOKUP(A4464,'[2]AJUSTE DE VALOR AN_11.5_MED_VIG'!$A$6:$I$6297,9,0)</f>
        <v>5.9989563556420524</v>
      </c>
    </row>
    <row r="4465" s="81" customFormat="1" ht="15" customHeight="1">
      <c r="A4465" s="82">
        <v>90282817</v>
      </c>
      <c r="B4465" s="83">
        <v>20</v>
      </c>
      <c r="C4465" s="84" t="s">
        <v>497</v>
      </c>
      <c r="D4465" s="84" t="s">
        <v>497</v>
      </c>
      <c r="E4465" s="84" t="s">
        <v>495</v>
      </c>
      <c r="F4465" s="85">
        <v>1</v>
      </c>
      <c r="G4465" s="86" t="s">
        <v>10036</v>
      </c>
      <c r="H4465" s="86" t="s">
        <v>14</v>
      </c>
      <c r="I4465" s="87">
        <f>VLOOKUP(A4465,'[2]AJUSTE DE VALOR AN_11.5_MED_VIG'!$A$6:$I$6297,9,0)</f>
        <v>7.5111080619147526</v>
      </c>
    </row>
    <row r="4466" s="81" customFormat="1" ht="15" customHeight="1">
      <c r="A4466" s="82">
        <v>92264182</v>
      </c>
      <c r="B4466" s="83">
        <v>20</v>
      </c>
      <c r="C4466" s="84" t="s">
        <v>513</v>
      </c>
      <c r="D4466" s="84" t="s">
        <v>513</v>
      </c>
      <c r="E4466" s="84" t="s">
        <v>334</v>
      </c>
      <c r="F4466" s="85">
        <v>1</v>
      </c>
      <c r="G4466" s="86" t="s">
        <v>64</v>
      </c>
      <c r="H4466" s="86" t="s">
        <v>14</v>
      </c>
      <c r="I4466" s="87">
        <f>VLOOKUP(A4466,'[2]AJUSTE DE VALOR AN_11.5_MED_VIG'!$A$6:$I$6297,9,0)</f>
        <v>0.6438741941192837</v>
      </c>
    </row>
    <row r="4467" s="81" customFormat="1" ht="15" customHeight="1">
      <c r="A4467" s="82">
        <v>92387357</v>
      </c>
      <c r="B4467" s="83">
        <v>20</v>
      </c>
      <c r="C4467" s="84" t="s">
        <v>516</v>
      </c>
      <c r="D4467" s="84" t="s">
        <v>516</v>
      </c>
      <c r="E4467" s="84" t="s">
        <v>334</v>
      </c>
      <c r="F4467" s="85">
        <v>1</v>
      </c>
      <c r="G4467" s="86" t="s">
        <v>64</v>
      </c>
      <c r="H4467" s="86" t="s">
        <v>14</v>
      </c>
      <c r="I4467" s="87">
        <f>VLOOKUP(A4467,'[2]AJUSTE DE VALOR AN_11.5_MED_VIG'!$A$6:$I$6297,9,0)</f>
        <v>0.72239543730456246</v>
      </c>
    </row>
    <row r="4468" s="81" customFormat="1" ht="15" customHeight="1">
      <c r="A4468" s="82">
        <v>90248775</v>
      </c>
      <c r="B4468" s="83">
        <v>20</v>
      </c>
      <c r="C4468" s="84" t="s">
        <v>518</v>
      </c>
      <c r="D4468" s="84" t="s">
        <v>518</v>
      </c>
      <c r="E4468" s="84" t="s">
        <v>247</v>
      </c>
      <c r="F4468" s="85">
        <v>1</v>
      </c>
      <c r="G4468" s="86" t="s">
        <v>64</v>
      </c>
      <c r="H4468" s="86" t="s">
        <v>14</v>
      </c>
      <c r="I4468" s="87">
        <f>VLOOKUP(A4468,'[2]AJUSTE DE VALOR AN_11.5_MED_VIG'!$A$6:$I$6297,9,0)</f>
        <v>0.97402596425249222</v>
      </c>
    </row>
    <row r="4469" s="81" customFormat="1" ht="15" customHeight="1">
      <c r="A4469" s="82">
        <v>90121570</v>
      </c>
      <c r="B4469" s="83">
        <v>20</v>
      </c>
      <c r="C4469" s="84" t="s">
        <v>525</v>
      </c>
      <c r="D4469" s="84" t="s">
        <v>525</v>
      </c>
      <c r="E4469" s="84" t="s">
        <v>339</v>
      </c>
      <c r="F4469" s="85">
        <v>1</v>
      </c>
      <c r="G4469" s="86" t="s">
        <v>64</v>
      </c>
      <c r="H4469" s="86" t="s">
        <v>14</v>
      </c>
      <c r="I4469" s="87">
        <f>VLOOKUP(A4469,'[2]AJUSTE DE VALOR AN_11.5_MED_VIG'!$A$6:$I$6297,9,0)</f>
        <v>0.96632758853454326</v>
      </c>
    </row>
    <row r="4470" s="81" customFormat="1" ht="15" customHeight="1">
      <c r="A4470" s="82">
        <v>90304691</v>
      </c>
      <c r="B4470" s="83">
        <v>20</v>
      </c>
      <c r="C4470" s="84" t="s">
        <v>538</v>
      </c>
      <c r="D4470" s="84" t="s">
        <v>538</v>
      </c>
      <c r="E4470" s="84" t="s">
        <v>504</v>
      </c>
      <c r="F4470" s="85">
        <v>1</v>
      </c>
      <c r="G4470" s="86" t="s">
        <v>10036</v>
      </c>
      <c r="H4470" s="86" t="s">
        <v>14</v>
      </c>
      <c r="I4470" s="87">
        <f>VLOOKUP(A4470,'[2]AJUSTE DE VALOR AN_11.5_MED_VIG'!$A$6:$I$6297,9,0)</f>
        <v>7.1675542377993287</v>
      </c>
    </row>
    <row r="4471" s="81" customFormat="1" ht="15" customHeight="1">
      <c r="A4471" s="82">
        <v>90306325</v>
      </c>
      <c r="B4471" s="83">
        <v>20</v>
      </c>
      <c r="C4471" s="84" t="s">
        <v>541</v>
      </c>
      <c r="D4471" s="84" t="s">
        <v>541</v>
      </c>
      <c r="E4471" s="84" t="s">
        <v>536</v>
      </c>
      <c r="F4471" s="85">
        <v>1</v>
      </c>
      <c r="G4471" s="86" t="s">
        <v>485</v>
      </c>
      <c r="H4471" s="86" t="s">
        <v>14</v>
      </c>
      <c r="I4471" s="87">
        <f>VLOOKUP(A4471,'[2]AJUSTE DE VALOR AN_11.5_MED_VIG'!$A$6:$I$6297,9,0)</f>
        <v>8.1722524949059139</v>
      </c>
    </row>
    <row r="4472" s="81" customFormat="1" ht="15" customHeight="1">
      <c r="A4472" s="82">
        <v>90282671</v>
      </c>
      <c r="B4472" s="83">
        <v>20</v>
      </c>
      <c r="C4472" s="84" t="s">
        <v>548</v>
      </c>
      <c r="D4472" s="84" t="s">
        <v>548</v>
      </c>
      <c r="E4472" s="84" t="s">
        <v>544</v>
      </c>
      <c r="F4472" s="85">
        <v>1</v>
      </c>
      <c r="G4472" s="86" t="s">
        <v>10036</v>
      </c>
      <c r="H4472" s="86" t="s">
        <v>14</v>
      </c>
      <c r="I4472" s="87">
        <f>VLOOKUP(A4472,'[2]AJUSTE DE VALOR AN_11.5_MED_VIG'!$A$6:$I$6297,9,0)</f>
        <v>7.5154962975086423</v>
      </c>
    </row>
    <row r="4473" s="81" customFormat="1" ht="15" customHeight="1">
      <c r="A4473" s="82">
        <v>90282736</v>
      </c>
      <c r="B4473" s="83">
        <v>20</v>
      </c>
      <c r="C4473" s="84" t="s">
        <v>567</v>
      </c>
      <c r="D4473" s="84" t="s">
        <v>567</v>
      </c>
      <c r="E4473" s="84" t="s">
        <v>561</v>
      </c>
      <c r="F4473" s="85">
        <v>1</v>
      </c>
      <c r="G4473" s="86" t="s">
        <v>10036</v>
      </c>
      <c r="H4473" s="86" t="s">
        <v>14</v>
      </c>
      <c r="I4473" s="87">
        <f>VLOOKUP(A4473,'[2]AJUSTE DE VALOR AN_11.5_MED_VIG'!$A$6:$I$6297,9,0)</f>
        <v>11.069058890675093</v>
      </c>
    </row>
    <row r="4474" s="81" customFormat="1" ht="15" customHeight="1">
      <c r="A4474" s="82">
        <v>90282752</v>
      </c>
      <c r="B4474" s="83">
        <v>20</v>
      </c>
      <c r="C4474" s="84" t="s">
        <v>569</v>
      </c>
      <c r="D4474" s="84" t="s">
        <v>569</v>
      </c>
      <c r="E4474" s="84" t="s">
        <v>561</v>
      </c>
      <c r="F4474" s="85">
        <v>1</v>
      </c>
      <c r="G4474" s="86" t="s">
        <v>10036</v>
      </c>
      <c r="H4474" s="86" t="s">
        <v>14</v>
      </c>
      <c r="I4474" s="87">
        <f>VLOOKUP(A4474,'[2]AJUSTE DE VALOR AN_11.5_MED_VIG'!$A$6:$I$6297,9,0)</f>
        <v>7.1107706769466139</v>
      </c>
    </row>
    <row r="4475" s="81" customFormat="1" ht="15" customHeight="1">
      <c r="A4475" s="82">
        <v>90282787</v>
      </c>
      <c r="B4475" s="83">
        <v>20</v>
      </c>
      <c r="C4475" s="84" t="s">
        <v>574</v>
      </c>
      <c r="D4475" s="84" t="s">
        <v>574</v>
      </c>
      <c r="E4475" s="84" t="s">
        <v>573</v>
      </c>
      <c r="F4475" s="85">
        <v>1</v>
      </c>
      <c r="G4475" s="86" t="s">
        <v>10036</v>
      </c>
      <c r="H4475" s="86" t="s">
        <v>14</v>
      </c>
      <c r="I4475" s="87">
        <f>VLOOKUP(A4475,'[2]AJUSTE DE VALOR AN_11.5_MED_VIG'!$A$6:$I$6297,9,0)</f>
        <v>7.4644991645305199</v>
      </c>
    </row>
    <row r="4476" s="81" customFormat="1" ht="15" customHeight="1">
      <c r="A4476" s="82">
        <v>90697014</v>
      </c>
      <c r="B4476" s="83">
        <v>20</v>
      </c>
      <c r="C4476" s="84" t="s">
        <v>580</v>
      </c>
      <c r="D4476" s="84" t="s">
        <v>581</v>
      </c>
      <c r="E4476" s="84" t="s">
        <v>235</v>
      </c>
      <c r="F4476" s="85">
        <v>1</v>
      </c>
      <c r="G4476" s="86" t="s">
        <v>10103</v>
      </c>
      <c r="H4476" s="86" t="s">
        <v>14</v>
      </c>
      <c r="I4476" s="87">
        <f>VLOOKUP(A4476,'[2]AJUSTE DE VALOR AN_11.5_MED_VIG'!$A$6:$I$6297,9,0)</f>
        <v>5.1443769477096595</v>
      </c>
    </row>
    <row r="4477" s="81" customFormat="1" ht="15" customHeight="1">
      <c r="A4477" s="82">
        <v>92461085</v>
      </c>
      <c r="B4477" s="83">
        <v>20</v>
      </c>
      <c r="C4477" s="84" t="s">
        <v>582</v>
      </c>
      <c r="D4477" s="84" t="s">
        <v>582</v>
      </c>
      <c r="E4477" s="84" t="s">
        <v>31</v>
      </c>
      <c r="F4477" s="85">
        <v>1</v>
      </c>
      <c r="G4477" s="86" t="s">
        <v>10103</v>
      </c>
      <c r="H4477" s="86" t="s">
        <v>14</v>
      </c>
      <c r="I4477" s="87">
        <f>VLOOKUP(A4477,'[2]AJUSTE DE VALOR AN_11.5_MED_VIG'!$A$6:$I$6297,9,0)</f>
        <v>5.4380175272526428</v>
      </c>
    </row>
    <row r="4478" s="81" customFormat="1" ht="15" customHeight="1">
      <c r="A4478" s="82">
        <v>91301017</v>
      </c>
      <c r="B4478" s="83">
        <v>20</v>
      </c>
      <c r="C4478" s="84" t="s">
        <v>582</v>
      </c>
      <c r="D4478" s="84" t="s">
        <v>586</v>
      </c>
      <c r="E4478" s="84" t="s">
        <v>69</v>
      </c>
      <c r="F4478" s="85">
        <v>1</v>
      </c>
      <c r="G4478" s="86" t="s">
        <v>10103</v>
      </c>
      <c r="H4478" s="86" t="s">
        <v>14</v>
      </c>
      <c r="I4478" s="87">
        <f>VLOOKUP(A4478,'[2]AJUSTE DE VALOR AN_11.5_MED_VIG'!$A$6:$I$6297,9,0)</f>
        <v>8.2602718462814373</v>
      </c>
    </row>
    <row r="4479" s="81" customFormat="1" ht="15" customHeight="1">
      <c r="A4479" s="82">
        <v>90212398</v>
      </c>
      <c r="B4479" s="83">
        <v>20</v>
      </c>
      <c r="C4479" s="84" t="s">
        <v>587</v>
      </c>
      <c r="D4479" s="84" t="s">
        <v>587</v>
      </c>
      <c r="E4479" s="84" t="s">
        <v>279</v>
      </c>
      <c r="F4479" s="85">
        <v>1</v>
      </c>
      <c r="G4479" s="86" t="s">
        <v>10133</v>
      </c>
      <c r="H4479" s="86" t="s">
        <v>14</v>
      </c>
      <c r="I4479" s="87">
        <f>VLOOKUP(A4479,'[2]AJUSTE DE VALOR AN_11.5_MED_VIG'!$A$6:$I$6297,9,0)</f>
        <v>4.8531037656392222</v>
      </c>
    </row>
    <row r="4480" s="81" customFormat="1" ht="15" customHeight="1">
      <c r="A4480" s="82">
        <v>90170890</v>
      </c>
      <c r="B4480" s="83">
        <v>20</v>
      </c>
      <c r="C4480" s="84" t="s">
        <v>588</v>
      </c>
      <c r="D4480" s="84" t="s">
        <v>588</v>
      </c>
      <c r="E4480" s="84" t="s">
        <v>244</v>
      </c>
      <c r="F4480" s="85">
        <v>1</v>
      </c>
      <c r="G4480" s="86" t="s">
        <v>485</v>
      </c>
      <c r="H4480" s="86" t="s">
        <v>14</v>
      </c>
      <c r="I4480" s="87">
        <f>VLOOKUP(A4480,'[2]AJUSTE DE VALOR AN_11.5_MED_VIG'!$A$6:$I$6297,9,0)</f>
        <v>4.6622825339789502</v>
      </c>
    </row>
    <row r="4481" s="81" customFormat="1" ht="15" customHeight="1">
      <c r="A4481" s="82">
        <v>90282825</v>
      </c>
      <c r="B4481" s="83">
        <v>20</v>
      </c>
      <c r="C4481" s="84" t="s">
        <v>589</v>
      </c>
      <c r="D4481" s="84" t="s">
        <v>589</v>
      </c>
      <c r="E4481" s="84" t="s">
        <v>590</v>
      </c>
      <c r="F4481" s="85">
        <v>1</v>
      </c>
      <c r="G4481" s="86" t="s">
        <v>485</v>
      </c>
      <c r="H4481" s="86" t="s">
        <v>14</v>
      </c>
      <c r="I4481" s="87">
        <f>VLOOKUP(A4481,'[2]AJUSTE DE VALOR AN_11.5_MED_VIG'!$A$6:$I$6297,9,0)</f>
        <v>7.904139217645807</v>
      </c>
    </row>
    <row r="4482" s="81" customFormat="1" ht="15" customHeight="1">
      <c r="A4482" s="82">
        <v>90302290</v>
      </c>
      <c r="B4482" s="83">
        <v>20</v>
      </c>
      <c r="C4482" s="84" t="s">
        <v>601</v>
      </c>
      <c r="D4482" s="84" t="s">
        <v>602</v>
      </c>
      <c r="E4482" s="84" t="s">
        <v>603</v>
      </c>
      <c r="F4482" s="85">
        <v>1</v>
      </c>
      <c r="G4482" s="86" t="s">
        <v>13</v>
      </c>
      <c r="H4482" s="86" t="s">
        <v>14</v>
      </c>
      <c r="I4482" s="87">
        <f>VLOOKUP(A4482,'[2]AJUSTE DE VALOR AN_11.5_MED_VIG'!$A$6:$I$6297,9,0)</f>
        <v>244.70597084004402</v>
      </c>
    </row>
    <row r="4483" s="81" customFormat="1" ht="15" customHeight="1">
      <c r="A4483" s="82">
        <v>92368891</v>
      </c>
      <c r="B4483" s="83">
        <v>20</v>
      </c>
      <c r="C4483" s="84" t="s">
        <v>604</v>
      </c>
      <c r="D4483" s="84" t="s">
        <v>604</v>
      </c>
      <c r="E4483" s="84" t="s">
        <v>605</v>
      </c>
      <c r="F4483" s="85">
        <v>1</v>
      </c>
      <c r="G4483" s="86" t="s">
        <v>13</v>
      </c>
      <c r="H4483" s="86" t="s">
        <v>14</v>
      </c>
      <c r="I4483" s="87">
        <f>VLOOKUP(A4483,'[2]AJUSTE DE VALOR AN_11.5_MED_VIG'!$A$6:$I$6297,9,0)</f>
        <v>70.104728252135416</v>
      </c>
    </row>
    <row r="4484" s="81" customFormat="1" ht="15" customHeight="1">
      <c r="A4484" s="82">
        <v>92387918</v>
      </c>
      <c r="B4484" s="83">
        <v>20</v>
      </c>
      <c r="C4484" s="84" t="s">
        <v>606</v>
      </c>
      <c r="D4484" s="84" t="s">
        <v>608</v>
      </c>
      <c r="E4484" s="84" t="s">
        <v>598</v>
      </c>
      <c r="F4484" s="85">
        <v>1</v>
      </c>
      <c r="G4484" s="86" t="s">
        <v>13</v>
      </c>
      <c r="H4484" s="86" t="s">
        <v>14</v>
      </c>
      <c r="I4484" s="87">
        <f>VLOOKUP(A4484,'[2]AJUSTE DE VALOR AN_11.5_MED_VIG'!$A$6:$I$6297,9,0)</f>
        <v>194.70232855197261</v>
      </c>
    </row>
    <row r="4485" s="81" customFormat="1" ht="15" customHeight="1">
      <c r="A4485" s="82">
        <v>90227808</v>
      </c>
      <c r="B4485" s="83">
        <v>20</v>
      </c>
      <c r="C4485" s="84" t="s">
        <v>614</v>
      </c>
      <c r="D4485" s="84" t="s">
        <v>616</v>
      </c>
      <c r="E4485" s="84" t="s">
        <v>617</v>
      </c>
      <c r="F4485" s="85">
        <v>1</v>
      </c>
      <c r="G4485" s="86" t="s">
        <v>13</v>
      </c>
      <c r="H4485" s="86" t="s">
        <v>14</v>
      </c>
      <c r="I4485" s="87">
        <f>VLOOKUP(A4485,'[2]AJUSTE DE VALOR AN_11.5_MED_VIG'!$A$6:$I$6297,9,0)</f>
        <v>149.80349778822887</v>
      </c>
    </row>
    <row r="4486" s="81" customFormat="1" ht="15" customHeight="1">
      <c r="A4486" s="82">
        <v>90198565</v>
      </c>
      <c r="B4486" s="83">
        <v>20</v>
      </c>
      <c r="C4486" s="84" t="s">
        <v>614</v>
      </c>
      <c r="D4486" s="84" t="s">
        <v>614</v>
      </c>
      <c r="E4486" s="84" t="s">
        <v>615</v>
      </c>
      <c r="F4486" s="85">
        <v>1</v>
      </c>
      <c r="G4486" s="86" t="s">
        <v>13</v>
      </c>
      <c r="H4486" s="86" t="s">
        <v>14</v>
      </c>
      <c r="I4486" s="87">
        <f>VLOOKUP(A4486,'[2]AJUSTE DE VALOR AN_11.5_MED_VIG'!$A$6:$I$6297,9,0)</f>
        <v>281.76623669577077</v>
      </c>
    </row>
    <row r="4487" s="81" customFormat="1" ht="15" customHeight="1">
      <c r="A4487" s="82">
        <v>90198948</v>
      </c>
      <c r="B4487" s="83">
        <v>20</v>
      </c>
      <c r="C4487" s="84" t="s">
        <v>618</v>
      </c>
      <c r="D4487" s="84" t="s">
        <v>619</v>
      </c>
      <c r="E4487" s="84" t="s">
        <v>620</v>
      </c>
      <c r="F4487" s="85">
        <v>1</v>
      </c>
      <c r="G4487" s="86" t="s">
        <v>13</v>
      </c>
      <c r="H4487" s="86" t="s">
        <v>14</v>
      </c>
      <c r="I4487" s="87">
        <f>VLOOKUP(A4487,'[2]AJUSTE DE VALOR AN_11.5_MED_VIG'!$A$6:$I$6297,9,0)</f>
        <v>356.52182440747345</v>
      </c>
    </row>
    <row r="4488" s="81" customFormat="1" ht="15" customHeight="1">
      <c r="A4488" s="82">
        <v>90183096</v>
      </c>
      <c r="B4488" s="83">
        <v>20</v>
      </c>
      <c r="C4488" s="84" t="s">
        <v>626</v>
      </c>
      <c r="D4488" s="84" t="s">
        <v>627</v>
      </c>
      <c r="E4488" s="84" t="s">
        <v>628</v>
      </c>
      <c r="F4488" s="85">
        <v>1</v>
      </c>
      <c r="G4488" s="86" t="s">
        <v>10103</v>
      </c>
      <c r="H4488" s="86" t="s">
        <v>14</v>
      </c>
      <c r="I4488" s="87">
        <f>VLOOKUP(A4488,'[2]AJUSTE DE VALOR AN_11.5_MED_VIG'!$A$6:$I$6297,9,0)</f>
        <v>1.4192824364069747</v>
      </c>
    </row>
    <row r="4489" s="81" customFormat="1" ht="15" customHeight="1">
      <c r="A4489" s="82">
        <v>90302800</v>
      </c>
      <c r="B4489" s="83" t="s">
        <v>10073</v>
      </c>
      <c r="C4489" s="84" t="s">
        <v>634</v>
      </c>
      <c r="D4489" s="84" t="s">
        <v>635</v>
      </c>
      <c r="E4489" s="84" t="s">
        <v>633</v>
      </c>
      <c r="F4489" s="85">
        <v>1</v>
      </c>
      <c r="G4489" s="86" t="s">
        <v>70</v>
      </c>
      <c r="H4489" s="86" t="s">
        <v>14</v>
      </c>
      <c r="I4489" s="87">
        <f>VLOOKUP(A4489,'[2]AJUSTE DE VALOR AN_11.5_MED_VIG'!$A$6:$I$6297,9,0)</f>
        <v>79.659960110665196</v>
      </c>
    </row>
    <row r="4490" s="81" customFormat="1" ht="15" customHeight="1">
      <c r="A4490" s="82">
        <v>90302788</v>
      </c>
      <c r="B4490" s="83" t="s">
        <v>10073</v>
      </c>
      <c r="C4490" s="84" t="s">
        <v>636</v>
      </c>
      <c r="D4490" s="84" t="s">
        <v>637</v>
      </c>
      <c r="E4490" s="84" t="s">
        <v>633</v>
      </c>
      <c r="F4490" s="85">
        <v>1</v>
      </c>
      <c r="G4490" s="86" t="s">
        <v>70</v>
      </c>
      <c r="H4490" s="86" t="s">
        <v>14</v>
      </c>
      <c r="I4490" s="87">
        <f>VLOOKUP(A4490,'[2]AJUSTE DE VALOR AN_11.5_MED_VIG'!$A$6:$I$6297,9,0)</f>
        <v>112.97277083898051</v>
      </c>
    </row>
    <row r="4491" s="81" customFormat="1" ht="15" customHeight="1">
      <c r="A4491" s="82">
        <v>90200110</v>
      </c>
      <c r="B4491" s="83" t="s">
        <v>10073</v>
      </c>
      <c r="C4491" s="84" t="s">
        <v>642</v>
      </c>
      <c r="D4491" s="84" t="s">
        <v>643</v>
      </c>
      <c r="E4491" s="84" t="s">
        <v>231</v>
      </c>
      <c r="F4491" s="85">
        <v>1</v>
      </c>
      <c r="G4491" s="86" t="s">
        <v>13</v>
      </c>
      <c r="H4491" s="86" t="s">
        <v>14</v>
      </c>
      <c r="I4491" s="87">
        <f>VLOOKUP(A4491,'[2]AJUSTE DE VALOR AN_11.5_MED_VIG'!$A$6:$I$6297,9,0)</f>
        <v>242.44894436277661</v>
      </c>
    </row>
    <row r="4492" s="81" customFormat="1" ht="15" customHeight="1">
      <c r="A4492" s="82">
        <v>90282841</v>
      </c>
      <c r="B4492" s="83" t="s">
        <v>10073</v>
      </c>
      <c r="C4492" s="84" t="s">
        <v>644</v>
      </c>
      <c r="D4492" s="84" t="s">
        <v>644</v>
      </c>
      <c r="E4492" s="84" t="s">
        <v>231</v>
      </c>
      <c r="F4492" s="85">
        <v>1</v>
      </c>
      <c r="G4492" s="86" t="s">
        <v>13</v>
      </c>
      <c r="H4492" s="86" t="s">
        <v>14</v>
      </c>
      <c r="I4492" s="87">
        <f>VLOOKUP(A4492,'[2]AJUSTE DE VALOR AN_11.5_MED_VIG'!$A$6:$I$6297,9,0)</f>
        <v>143.47551589405097</v>
      </c>
    </row>
    <row r="4493" s="81" customFormat="1" ht="15" customHeight="1">
      <c r="A4493" s="82">
        <v>90201280</v>
      </c>
      <c r="B4493" s="83" t="s">
        <v>10073</v>
      </c>
      <c r="C4493" s="84" t="s">
        <v>646</v>
      </c>
      <c r="D4493" s="84" t="s">
        <v>646</v>
      </c>
      <c r="E4493" s="84" t="s">
        <v>231</v>
      </c>
      <c r="F4493" s="85">
        <v>1</v>
      </c>
      <c r="G4493" s="86" t="s">
        <v>64</v>
      </c>
      <c r="H4493" s="86" t="s">
        <v>14</v>
      </c>
      <c r="I4493" s="87">
        <f>VLOOKUP(A4493,'[2]AJUSTE DE VALOR AN_11.5_MED_VIG'!$A$6:$I$6297,9,0)</f>
        <v>295.02148871323868</v>
      </c>
    </row>
    <row r="4494" s="81" customFormat="1" ht="15" customHeight="1">
      <c r="A4494" s="82">
        <v>90200659</v>
      </c>
      <c r="B4494" s="83" t="s">
        <v>10073</v>
      </c>
      <c r="C4494" s="84" t="s">
        <v>647</v>
      </c>
      <c r="D4494" s="84" t="s">
        <v>648</v>
      </c>
      <c r="E4494" s="84" t="s">
        <v>231</v>
      </c>
      <c r="F4494" s="85">
        <v>1</v>
      </c>
      <c r="G4494" s="86" t="s">
        <v>13</v>
      </c>
      <c r="H4494" s="86" t="s">
        <v>14</v>
      </c>
      <c r="I4494" s="87">
        <f>VLOOKUP(A4494,'[2]AJUSTE DE VALOR AN_11.5_MED_VIG'!$A$6:$I$6297,9,0)</f>
        <v>101.39454891593712</v>
      </c>
    </row>
    <row r="4495" s="81" customFormat="1" ht="15" customHeight="1">
      <c r="A4495" s="82">
        <v>90128680</v>
      </c>
      <c r="B4495" s="83" t="s">
        <v>10073</v>
      </c>
      <c r="C4495" s="84" t="s">
        <v>649</v>
      </c>
      <c r="D4495" s="84" t="s">
        <v>650</v>
      </c>
      <c r="E4495" s="84" t="s">
        <v>21</v>
      </c>
      <c r="F4495" s="85">
        <v>1</v>
      </c>
      <c r="G4495" s="86" t="s">
        <v>13</v>
      </c>
      <c r="H4495" s="86" t="s">
        <v>14</v>
      </c>
      <c r="I4495" s="87">
        <f>VLOOKUP(A4495,'[2]AJUSTE DE VALOR AN_11.5_MED_VIG'!$A$6:$I$6297,9,0)</f>
        <v>396.46325968622131</v>
      </c>
    </row>
    <row r="4496" s="81" customFormat="1" ht="15" customHeight="1">
      <c r="A4496" s="82">
        <v>90128699</v>
      </c>
      <c r="B4496" s="83" t="s">
        <v>10073</v>
      </c>
      <c r="C4496" s="84" t="s">
        <v>651</v>
      </c>
      <c r="D4496" s="84" t="s">
        <v>652</v>
      </c>
      <c r="E4496" s="84" t="s">
        <v>21</v>
      </c>
      <c r="F4496" s="85">
        <v>1</v>
      </c>
      <c r="G4496" s="86" t="s">
        <v>13</v>
      </c>
      <c r="H4496" s="86" t="s">
        <v>14</v>
      </c>
      <c r="I4496" s="87">
        <f>VLOOKUP(A4496,'[2]AJUSTE DE VALOR AN_11.5_MED_VIG'!$A$6:$I$6297,9,0)</f>
        <v>208.51115719648817</v>
      </c>
    </row>
    <row r="4497" s="81" customFormat="1" ht="15" customHeight="1">
      <c r="A4497" s="82">
        <v>90163265</v>
      </c>
      <c r="B4497" s="83">
        <v>20</v>
      </c>
      <c r="C4497" s="84" t="s">
        <v>653</v>
      </c>
      <c r="D4497" s="84" t="s">
        <v>654</v>
      </c>
      <c r="E4497" s="84" t="s">
        <v>229</v>
      </c>
      <c r="F4497" s="85">
        <v>1</v>
      </c>
      <c r="G4497" s="86" t="s">
        <v>10036</v>
      </c>
      <c r="H4497" s="86" t="s">
        <v>14</v>
      </c>
      <c r="I4497" s="87">
        <f>VLOOKUP(A4497,'[2]AJUSTE DE VALOR AN_11.5_MED_VIG'!$A$6:$I$6297,9,0)</f>
        <v>146.23840530000001</v>
      </c>
    </row>
    <row r="4498" s="81" customFormat="1" ht="15" customHeight="1">
      <c r="A4498" s="82">
        <v>90154916</v>
      </c>
      <c r="B4498" s="83" t="s">
        <v>10073</v>
      </c>
      <c r="C4498" s="84" t="s">
        <v>655</v>
      </c>
      <c r="D4498" s="84" t="s">
        <v>656</v>
      </c>
      <c r="E4498" s="84" t="s">
        <v>220</v>
      </c>
      <c r="F4498" s="85">
        <v>1</v>
      </c>
      <c r="G4498" s="86" t="s">
        <v>70</v>
      </c>
      <c r="H4498" s="86" t="s">
        <v>14</v>
      </c>
      <c r="I4498" s="87">
        <f>VLOOKUP(A4498,'[2]AJUSTE DE VALOR AN_11.5_MED_VIG'!$A$6:$I$6297,9,0)</f>
        <v>1888.1161178876102</v>
      </c>
    </row>
    <row r="4499" s="81" customFormat="1" ht="15" customHeight="1">
      <c r="A4499" s="82">
        <v>90797019</v>
      </c>
      <c r="B4499" s="83">
        <v>20</v>
      </c>
      <c r="C4499" s="84" t="s">
        <v>680</v>
      </c>
      <c r="D4499" s="84" t="s">
        <v>682</v>
      </c>
      <c r="E4499" s="84" t="s">
        <v>683</v>
      </c>
      <c r="F4499" s="85">
        <v>1</v>
      </c>
      <c r="G4499" s="86" t="s">
        <v>10103</v>
      </c>
      <c r="H4499" s="86" t="s">
        <v>14</v>
      </c>
      <c r="I4499" s="87">
        <f>VLOOKUP(A4499,'[2]AJUSTE DE VALOR AN_11.5_MED_VIG'!$A$6:$I$6297,9,0)</f>
        <v>0.46307887265140291</v>
      </c>
    </row>
    <row r="4500" s="81" customFormat="1" ht="15" customHeight="1">
      <c r="A4500" s="82">
        <v>90238770</v>
      </c>
      <c r="B4500" s="83">
        <v>20</v>
      </c>
      <c r="C4500" s="84" t="s">
        <v>680</v>
      </c>
      <c r="D4500" s="84" t="s">
        <v>680</v>
      </c>
      <c r="E4500" s="84" t="s">
        <v>29</v>
      </c>
      <c r="F4500" s="85">
        <v>1</v>
      </c>
      <c r="G4500" s="86" t="s">
        <v>10103</v>
      </c>
      <c r="H4500" s="86" t="s">
        <v>14</v>
      </c>
      <c r="I4500" s="87">
        <f>VLOOKUP(A4500,'[2]AJUSTE DE VALOR AN_11.5_MED_VIG'!$A$6:$I$6297,9,0)</f>
        <v>0.30116707666956566</v>
      </c>
    </row>
    <row r="4501" s="81" customFormat="1" ht="15" customHeight="1">
      <c r="A4501" s="82">
        <v>90212126</v>
      </c>
      <c r="B4501" s="83">
        <v>20</v>
      </c>
      <c r="C4501" s="84" t="s">
        <v>680</v>
      </c>
      <c r="D4501" s="84" t="s">
        <v>684</v>
      </c>
      <c r="E4501" s="84" t="s">
        <v>31</v>
      </c>
      <c r="F4501" s="85">
        <v>1</v>
      </c>
      <c r="G4501" s="86" t="s">
        <v>10103</v>
      </c>
      <c r="H4501" s="86" t="s">
        <v>14</v>
      </c>
      <c r="I4501" s="87">
        <f>VLOOKUP(A4501,'[2]AJUSTE DE VALOR AN_11.5_MED_VIG'!$A$6:$I$6297,9,0)</f>
        <v>0.23555908306886236</v>
      </c>
    </row>
    <row r="4502" s="81" customFormat="1" ht="15" customHeight="1">
      <c r="A4502" s="82">
        <v>90125800</v>
      </c>
      <c r="B4502" s="83">
        <v>20</v>
      </c>
      <c r="C4502" s="84" t="s">
        <v>680</v>
      </c>
      <c r="D4502" s="84" t="s">
        <v>681</v>
      </c>
      <c r="E4502" s="84" t="s">
        <v>50</v>
      </c>
      <c r="F4502" s="85">
        <v>1</v>
      </c>
      <c r="G4502" s="86" t="s">
        <v>10103</v>
      </c>
      <c r="H4502" s="86" t="s">
        <v>14</v>
      </c>
      <c r="I4502" s="87">
        <f>VLOOKUP(A4502,'[2]AJUSTE DE VALOR AN_11.5_MED_VIG'!$A$6:$I$6297,9,0)</f>
        <v>0.26696696081137739</v>
      </c>
    </row>
    <row r="4503" s="81" customFormat="1" ht="15" customHeight="1">
      <c r="A4503" s="82">
        <v>90125797</v>
      </c>
      <c r="B4503" s="83">
        <v>20</v>
      </c>
      <c r="C4503" s="84" t="s">
        <v>687</v>
      </c>
      <c r="D4503" s="84" t="s">
        <v>688</v>
      </c>
      <c r="E4503" s="84" t="s">
        <v>50</v>
      </c>
      <c r="F4503" s="85">
        <v>1</v>
      </c>
      <c r="G4503" s="86" t="s">
        <v>10103</v>
      </c>
      <c r="H4503" s="86" t="s">
        <v>14</v>
      </c>
      <c r="I4503" s="87">
        <f>VLOOKUP(A4503,'[2]AJUSTE DE VALOR AN_11.5_MED_VIG'!$A$6:$I$6297,9,0)</f>
        <v>0.53393392162275477</v>
      </c>
    </row>
    <row r="4504" s="81" customFormat="1" ht="15" customHeight="1">
      <c r="A4504" s="82">
        <v>90232186</v>
      </c>
      <c r="B4504" s="83">
        <v>20</v>
      </c>
      <c r="C4504" s="84" t="s">
        <v>694</v>
      </c>
      <c r="D4504" s="84" t="s">
        <v>695</v>
      </c>
      <c r="E4504" s="84" t="s">
        <v>440</v>
      </c>
      <c r="F4504" s="85">
        <v>1</v>
      </c>
      <c r="G4504" s="86" t="s">
        <v>10103</v>
      </c>
      <c r="H4504" s="86" t="s">
        <v>14</v>
      </c>
      <c r="I4504" s="87">
        <f>VLOOKUP(A4504,'[2]AJUSTE DE VALOR AN_11.5_MED_VIG'!$A$6:$I$6297,9,0)</f>
        <v>0.88567527667535439</v>
      </c>
    </row>
    <row r="4505" s="81" customFormat="1" ht="15" customHeight="1">
      <c r="A4505" s="82">
        <v>90212096</v>
      </c>
      <c r="B4505" s="83">
        <v>20</v>
      </c>
      <c r="C4505" s="84" t="s">
        <v>694</v>
      </c>
      <c r="D4505" s="84" t="s">
        <v>698</v>
      </c>
      <c r="E4505" s="84" t="s">
        <v>31</v>
      </c>
      <c r="F4505" s="85">
        <v>1</v>
      </c>
      <c r="G4505" s="86" t="s">
        <v>10103</v>
      </c>
      <c r="H4505" s="86" t="s">
        <v>14</v>
      </c>
      <c r="I4505" s="87">
        <f>VLOOKUP(A4505,'[2]AJUSTE DE VALOR AN_11.5_MED_VIG'!$A$6:$I$6297,9,0)</f>
        <v>0.92653239340419202</v>
      </c>
    </row>
    <row r="4506" s="81" customFormat="1" ht="15" customHeight="1">
      <c r="A4506" s="82">
        <v>90138597</v>
      </c>
      <c r="B4506" s="83">
        <v>20</v>
      </c>
      <c r="C4506" s="84" t="s">
        <v>701</v>
      </c>
      <c r="D4506" s="84" t="s">
        <v>702</v>
      </c>
      <c r="E4506" s="84" t="s">
        <v>703</v>
      </c>
      <c r="F4506" s="85">
        <v>1</v>
      </c>
      <c r="G4506" s="86" t="s">
        <v>10103</v>
      </c>
      <c r="H4506" s="86" t="s">
        <v>14</v>
      </c>
      <c r="I4506" s="87">
        <f>VLOOKUP(A4506,'[2]AJUSTE DE VALOR AN_11.5_MED_VIG'!$A$6:$I$6297,9,0)</f>
        <v>0.36119129319946169</v>
      </c>
    </row>
    <row r="4507" s="81" customFormat="1" ht="15" customHeight="1">
      <c r="A4507" s="82">
        <v>90138627</v>
      </c>
      <c r="B4507" s="83">
        <v>20</v>
      </c>
      <c r="C4507" s="84" t="s">
        <v>704</v>
      </c>
      <c r="D4507" s="84" t="s">
        <v>705</v>
      </c>
      <c r="E4507" s="84" t="s">
        <v>703</v>
      </c>
      <c r="F4507" s="85">
        <v>1</v>
      </c>
      <c r="G4507" s="86" t="s">
        <v>10103</v>
      </c>
      <c r="H4507" s="86" t="s">
        <v>14</v>
      </c>
      <c r="I4507" s="87">
        <f>VLOOKUP(A4507,'[2]AJUSTE DE VALOR AN_11.5_MED_VIG'!$A$6:$I$6297,9,0)</f>
        <v>0.47111907808625425</v>
      </c>
    </row>
    <row r="4508" s="81" customFormat="1" ht="15" customHeight="1">
      <c r="A4508" s="82">
        <v>92409016</v>
      </c>
      <c r="B4508" s="83">
        <v>20</v>
      </c>
      <c r="C4508" s="84" t="s">
        <v>721</v>
      </c>
      <c r="D4508" s="84" t="s">
        <v>722</v>
      </c>
      <c r="E4508" s="84" t="s">
        <v>36</v>
      </c>
      <c r="F4508" s="85">
        <v>1</v>
      </c>
      <c r="G4508" s="86" t="s">
        <v>193</v>
      </c>
      <c r="H4508" s="86" t="s">
        <v>14</v>
      </c>
      <c r="I4508" s="87">
        <f>VLOOKUP(A4508,'[2]AJUSTE DE VALOR AN_11.5_MED_VIG'!$A$6:$I$6297,9,0)</f>
        <v>1.7274332758383237</v>
      </c>
    </row>
    <row r="4509" s="81" customFormat="1" ht="15" customHeight="1">
      <c r="A4509" s="82">
        <v>90844203</v>
      </c>
      <c r="B4509" s="83">
        <v>20</v>
      </c>
      <c r="C4509" s="84" t="s">
        <v>733</v>
      </c>
      <c r="D4509" s="84" t="s">
        <v>734</v>
      </c>
      <c r="E4509" s="84" t="s">
        <v>81</v>
      </c>
      <c r="F4509" s="85">
        <v>100</v>
      </c>
      <c r="G4509" s="86" t="s">
        <v>18</v>
      </c>
      <c r="H4509" s="86" t="s">
        <v>19</v>
      </c>
      <c r="I4509" s="87">
        <f>VLOOKUP(A4509,'[2]AJUSTE DE VALOR AN_11.5_MED_VIG'!$A$6:$I$6297,9,0)</f>
        <v>0.77771887743370427</v>
      </c>
    </row>
    <row r="4510" s="81" customFormat="1" ht="15" customHeight="1">
      <c r="A4510" s="82">
        <v>90844190</v>
      </c>
      <c r="B4510" s="83">
        <v>20</v>
      </c>
      <c r="C4510" s="84" t="s">
        <v>733</v>
      </c>
      <c r="D4510" s="84" t="s">
        <v>735</v>
      </c>
      <c r="E4510" s="84" t="s">
        <v>81</v>
      </c>
      <c r="F4510" s="85">
        <v>50</v>
      </c>
      <c r="G4510" s="86" t="s">
        <v>18</v>
      </c>
      <c r="H4510" s="86" t="s">
        <v>19</v>
      </c>
      <c r="I4510" s="87">
        <f>VLOOKUP(A4510,'[2]AJUSTE DE VALOR AN_11.5_MED_VIG'!$A$6:$I$6297,9,0)</f>
        <v>0.82275331521896589</v>
      </c>
    </row>
    <row r="4511" s="81" customFormat="1" ht="15" customHeight="1">
      <c r="A4511" s="82">
        <v>90839056</v>
      </c>
      <c r="B4511" s="83">
        <v>20</v>
      </c>
      <c r="C4511" s="84" t="s">
        <v>733</v>
      </c>
      <c r="D4511" s="84" t="s">
        <v>736</v>
      </c>
      <c r="E4511" s="84" t="s">
        <v>737</v>
      </c>
      <c r="F4511" s="85">
        <v>50</v>
      </c>
      <c r="G4511" s="86" t="s">
        <v>18</v>
      </c>
      <c r="H4511" s="86" t="s">
        <v>19</v>
      </c>
      <c r="I4511" s="87">
        <f>VLOOKUP(A4511,'[2]AJUSTE DE VALOR AN_11.5_MED_VIG'!$A$6:$I$6297,9,0)</f>
        <v>1.0994976121562543</v>
      </c>
    </row>
    <row r="4512" s="81" customFormat="1" ht="15" customHeight="1">
      <c r="A4512" s="82">
        <v>90839064</v>
      </c>
      <c r="B4512" s="83">
        <v>20</v>
      </c>
      <c r="C4512" s="84" t="s">
        <v>738</v>
      </c>
      <c r="D4512" s="84" t="s">
        <v>739</v>
      </c>
      <c r="E4512" s="84" t="s">
        <v>737</v>
      </c>
      <c r="F4512" s="85">
        <v>100</v>
      </c>
      <c r="G4512" s="86" t="s">
        <v>18</v>
      </c>
      <c r="H4512" s="86" t="s">
        <v>19</v>
      </c>
      <c r="I4512" s="87">
        <f>VLOOKUP(A4512,'[2]AJUSTE DE VALOR AN_11.5_MED_VIG'!$A$6:$I$6297,9,0)</f>
        <v>0.78519694356287451</v>
      </c>
    </row>
    <row r="4513" s="81" customFormat="1" ht="15" customHeight="1">
      <c r="A4513" s="82">
        <v>92369766</v>
      </c>
      <c r="B4513" s="83">
        <v>20</v>
      </c>
      <c r="C4513" s="84" t="s">
        <v>746</v>
      </c>
      <c r="D4513" s="84" t="s">
        <v>747</v>
      </c>
      <c r="E4513" s="84" t="s">
        <v>748</v>
      </c>
      <c r="F4513" s="85">
        <v>1</v>
      </c>
      <c r="G4513" s="86" t="s">
        <v>485</v>
      </c>
      <c r="H4513" s="86" t="s">
        <v>14</v>
      </c>
      <c r="I4513" s="87">
        <f>VLOOKUP(A4513,'[2]AJUSTE DE VALOR AN_11.5_MED_VIG'!$A$6:$I$6297,9,0)</f>
        <v>4.4810649000000007</v>
      </c>
    </row>
    <row r="4514" s="81" customFormat="1" ht="15" customHeight="1">
      <c r="A4514" s="82">
        <v>90280040</v>
      </c>
      <c r="B4514" s="83">
        <v>20</v>
      </c>
      <c r="C4514" s="84" t="s">
        <v>759</v>
      </c>
      <c r="D4514" s="84" t="s">
        <v>760</v>
      </c>
      <c r="E4514" s="84" t="s">
        <v>761</v>
      </c>
      <c r="F4514" s="85">
        <v>1</v>
      </c>
      <c r="G4514" s="86" t="s">
        <v>10036</v>
      </c>
      <c r="H4514" s="86" t="s">
        <v>14</v>
      </c>
      <c r="I4514" s="87">
        <f>VLOOKUP(A4514,'[2]AJUSTE DE VALOR AN_11.5_MED_VIG'!$A$6:$I$6297,9,0)</f>
        <v>782.70057011249992</v>
      </c>
    </row>
    <row r="4515" s="81" customFormat="1" ht="15" customHeight="1">
      <c r="A4515" s="82">
        <v>96006277</v>
      </c>
      <c r="B4515" s="83">
        <v>20</v>
      </c>
      <c r="C4515" s="84" t="s">
        <v>9947</v>
      </c>
      <c r="D4515" s="84" t="s">
        <v>9948</v>
      </c>
      <c r="E4515" s="84" t="s">
        <v>620</v>
      </c>
      <c r="F4515" s="85">
        <v>1</v>
      </c>
      <c r="G4515" s="86" t="s">
        <v>10036</v>
      </c>
      <c r="H4515" s="86" t="s">
        <v>14</v>
      </c>
      <c r="I4515" s="87">
        <f>VLOOKUP(A4515,'[2]AJUSTE DE VALOR AN_11.5_MED_VIG'!$A$6:$I$6297,9,0)</f>
        <v>396.51396166655218</v>
      </c>
    </row>
    <row r="4516" s="81" customFormat="1" ht="15" customHeight="1">
      <c r="A4516" s="82">
        <v>96006285</v>
      </c>
      <c r="B4516" s="83">
        <v>20</v>
      </c>
      <c r="C4516" s="84" t="s">
        <v>9949</v>
      </c>
      <c r="D4516" s="84" t="s">
        <v>9950</v>
      </c>
      <c r="E4516" s="84" t="s">
        <v>620</v>
      </c>
      <c r="F4516" s="85">
        <v>1</v>
      </c>
      <c r="G4516" s="86" t="s">
        <v>10036</v>
      </c>
      <c r="H4516" s="86" t="s">
        <v>14</v>
      </c>
      <c r="I4516" s="87">
        <f>VLOOKUP(A4516,'[2]AJUSTE DE VALOR AN_11.5_MED_VIG'!$A$6:$I$6297,9,0)</f>
        <v>771.74192133820338</v>
      </c>
    </row>
    <row r="4517" s="81" customFormat="1" ht="15" customHeight="1">
      <c r="A4517" s="82">
        <v>96006269</v>
      </c>
      <c r="B4517" s="83">
        <v>20</v>
      </c>
      <c r="C4517" s="84" t="s">
        <v>9945</v>
      </c>
      <c r="D4517" s="84" t="s">
        <v>9946</v>
      </c>
      <c r="E4517" s="84" t="s">
        <v>620</v>
      </c>
      <c r="F4517" s="85">
        <v>1</v>
      </c>
      <c r="G4517" s="86" t="s">
        <v>10036</v>
      </c>
      <c r="H4517" s="86" t="s">
        <v>14</v>
      </c>
      <c r="I4517" s="87">
        <f>VLOOKUP(A4517,'[2]AJUSTE DE VALOR AN_11.5_MED_VIG'!$A$6:$I$6297,9,0)</f>
        <v>576.36956572363488</v>
      </c>
    </row>
    <row r="4518" s="81" customFormat="1" ht="15" customHeight="1">
      <c r="A4518" s="82">
        <v>90279913</v>
      </c>
      <c r="B4518" s="83">
        <v>20</v>
      </c>
      <c r="C4518" s="84" t="s">
        <v>768</v>
      </c>
      <c r="D4518" s="84" t="s">
        <v>769</v>
      </c>
      <c r="E4518" s="84" t="s">
        <v>761</v>
      </c>
      <c r="F4518" s="85">
        <v>1</v>
      </c>
      <c r="G4518" s="86" t="s">
        <v>10036</v>
      </c>
      <c r="H4518" s="86" t="s">
        <v>14</v>
      </c>
      <c r="I4518" s="87">
        <f>VLOOKUP(A4518,'[2]AJUSTE DE VALOR AN_11.5_MED_VIG'!$A$6:$I$6297,9,0)</f>
        <v>857.15299436129999</v>
      </c>
    </row>
    <row r="4519" s="81" customFormat="1" ht="15" customHeight="1">
      <c r="A4519" s="82">
        <v>90280369</v>
      </c>
      <c r="B4519" s="83">
        <v>20</v>
      </c>
      <c r="C4519" s="84" t="s">
        <v>770</v>
      </c>
      <c r="D4519" s="84" t="s">
        <v>774</v>
      </c>
      <c r="E4519" s="84" t="s">
        <v>761</v>
      </c>
      <c r="F4519" s="85">
        <v>1</v>
      </c>
      <c r="G4519" s="86" t="s">
        <v>10036</v>
      </c>
      <c r="H4519" s="86" t="s">
        <v>14</v>
      </c>
      <c r="I4519" s="87">
        <f>VLOOKUP(A4519,'[2]AJUSTE DE VALOR AN_11.5_MED_VIG'!$A$6:$I$6297,9,0)</f>
        <v>1207.3450773985367</v>
      </c>
    </row>
    <row r="4520" s="81" customFormat="1" ht="15" customHeight="1">
      <c r="A4520" s="82">
        <v>90185749</v>
      </c>
      <c r="B4520" s="83">
        <v>20</v>
      </c>
      <c r="C4520" s="84" t="s">
        <v>786</v>
      </c>
      <c r="D4520" s="84" t="s">
        <v>786</v>
      </c>
      <c r="E4520" s="84" t="s">
        <v>146</v>
      </c>
      <c r="F4520" s="85">
        <v>1</v>
      </c>
      <c r="G4520" s="86" t="s">
        <v>10103</v>
      </c>
      <c r="H4520" s="86" t="s">
        <v>14</v>
      </c>
      <c r="I4520" s="87">
        <f>VLOOKUP(A4520,'[2]AJUSTE DE VALOR AN_11.5_MED_VIG'!$A$6:$I$6297,9,0)</f>
        <v>0.34543403594641098</v>
      </c>
    </row>
    <row r="4521" s="81" customFormat="1" ht="15" customHeight="1">
      <c r="A4521" s="82">
        <v>90185722</v>
      </c>
      <c r="B4521" s="83">
        <v>20</v>
      </c>
      <c r="C4521" s="84" t="s">
        <v>793</v>
      </c>
      <c r="D4521" s="84" t="s">
        <v>793</v>
      </c>
      <c r="E4521" s="84" t="s">
        <v>146</v>
      </c>
      <c r="F4521" s="85">
        <v>200</v>
      </c>
      <c r="G4521" s="86" t="s">
        <v>10116</v>
      </c>
      <c r="H4521" s="86" t="s">
        <v>19</v>
      </c>
      <c r="I4521" s="87">
        <f>VLOOKUP(A4521,'[2]AJUSTE DE VALOR AN_11.5_MED_VIG'!$A$6:$I$6297,9,0)</f>
        <v>3.1403094176946457e-002</v>
      </c>
    </row>
    <row r="4522" s="81" customFormat="1" ht="15" customHeight="1">
      <c r="A4522" s="82">
        <v>90282914</v>
      </c>
      <c r="B4522" s="83">
        <v>20</v>
      </c>
      <c r="C4522" s="84" t="s">
        <v>799</v>
      </c>
      <c r="D4522" s="84" t="s">
        <v>803</v>
      </c>
      <c r="E4522" s="84" t="s">
        <v>26</v>
      </c>
      <c r="F4522" s="85">
        <v>1</v>
      </c>
      <c r="G4522" s="86" t="s">
        <v>436</v>
      </c>
      <c r="H4522" s="86" t="s">
        <v>14</v>
      </c>
      <c r="I4522" s="87">
        <f>VLOOKUP(A4522,'[2]AJUSTE DE VALOR AN_11.5_MED_VIG'!$A$6:$I$6297,9,0)</f>
        <v>1.0120901611127979</v>
      </c>
    </row>
    <row r="4523" s="81" customFormat="1" ht="15" customHeight="1">
      <c r="A4523" s="82">
        <v>90217799</v>
      </c>
      <c r="B4523" s="83">
        <v>20</v>
      </c>
      <c r="C4523" s="84" t="s">
        <v>799</v>
      </c>
      <c r="D4523" s="84" t="s">
        <v>805</v>
      </c>
      <c r="E4523" s="84" t="s">
        <v>806</v>
      </c>
      <c r="F4523" s="85">
        <v>1</v>
      </c>
      <c r="G4523" s="86" t="s">
        <v>436</v>
      </c>
      <c r="H4523" s="86" t="s">
        <v>14</v>
      </c>
      <c r="I4523" s="87">
        <f>VLOOKUP(A4523,'[2]AJUSTE DE VALOR AN_11.5_MED_VIG'!$A$6:$I$6297,9,0)</f>
        <v>1.3838086591368224</v>
      </c>
    </row>
    <row r="4524" s="81" customFormat="1" ht="15" customHeight="1">
      <c r="A4524" s="82">
        <v>90143850</v>
      </c>
      <c r="B4524" s="83">
        <v>20</v>
      </c>
      <c r="C4524" s="84" t="s">
        <v>799</v>
      </c>
      <c r="D4524" s="84" t="s">
        <v>804</v>
      </c>
      <c r="E4524" s="84" t="s">
        <v>17</v>
      </c>
      <c r="F4524" s="85">
        <v>1</v>
      </c>
      <c r="G4524" s="86" t="s">
        <v>10103</v>
      </c>
      <c r="H4524" s="86" t="s">
        <v>14</v>
      </c>
      <c r="I4524" s="87">
        <f>VLOOKUP(A4524,'[2]AJUSTE DE VALOR AN_11.5_MED_VIG'!$A$6:$I$6297,9,0)</f>
        <v>2.6391268250185833</v>
      </c>
    </row>
    <row r="4525" s="81" customFormat="1" ht="15" customHeight="1">
      <c r="A4525" s="82">
        <v>92377173</v>
      </c>
      <c r="B4525" s="83">
        <v>20</v>
      </c>
      <c r="C4525" s="84" t="s">
        <v>808</v>
      </c>
      <c r="D4525" s="84" t="s">
        <v>809</v>
      </c>
      <c r="E4525" s="84" t="s">
        <v>235</v>
      </c>
      <c r="F4525" s="85">
        <v>150</v>
      </c>
      <c r="G4525" s="86" t="s">
        <v>18</v>
      </c>
      <c r="H4525" s="86" t="s">
        <v>19</v>
      </c>
      <c r="I4525" s="87">
        <f>VLOOKUP(A4525,'[2]AJUSTE DE VALOR AN_11.5_MED_VIG'!$A$6:$I$6297,9,0)</f>
        <v>0.27870016429043032</v>
      </c>
    </row>
    <row r="4526" s="81" customFormat="1" ht="15" customHeight="1">
      <c r="A4526" s="82">
        <v>92456480</v>
      </c>
      <c r="B4526" s="83">
        <v>20</v>
      </c>
      <c r="C4526" s="84" t="s">
        <v>816</v>
      </c>
      <c r="D4526" s="84" t="s">
        <v>816</v>
      </c>
      <c r="E4526" s="84" t="s">
        <v>233</v>
      </c>
      <c r="F4526" s="85">
        <v>1</v>
      </c>
      <c r="G4526" s="86" t="s">
        <v>10103</v>
      </c>
      <c r="H4526" s="86" t="s">
        <v>14</v>
      </c>
      <c r="I4526" s="87">
        <f>VLOOKUP(A4526,'[2]AJUSTE DE VALOR AN_11.5_MED_VIG'!$A$6:$I$6297,9,0)</f>
        <v>1.4756956770495875</v>
      </c>
    </row>
    <row r="4527" s="81" customFormat="1" ht="15" customHeight="1">
      <c r="A4527" s="82">
        <v>92376797</v>
      </c>
      <c r="B4527" s="83">
        <v>20</v>
      </c>
      <c r="C4527" s="84" t="s">
        <v>816</v>
      </c>
      <c r="D4527" s="84" t="s">
        <v>816</v>
      </c>
      <c r="E4527" s="84" t="s">
        <v>39</v>
      </c>
      <c r="F4527" s="85">
        <v>1</v>
      </c>
      <c r="G4527" s="86" t="s">
        <v>436</v>
      </c>
      <c r="H4527" s="86" t="s">
        <v>14</v>
      </c>
      <c r="I4527" s="87">
        <f>VLOOKUP(A4527,'[2]AJUSTE DE VALOR AN_11.5_MED_VIG'!$A$6:$I$6297,9,0)</f>
        <v>0.98263504999319107</v>
      </c>
    </row>
    <row r="4528" s="81" customFormat="1" ht="15" customHeight="1">
      <c r="A4528" s="82">
        <v>92376673</v>
      </c>
      <c r="B4528" s="83">
        <v>20</v>
      </c>
      <c r="C4528" s="84" t="s">
        <v>816</v>
      </c>
      <c r="D4528" s="84" t="s">
        <v>816</v>
      </c>
      <c r="E4528" s="84" t="s">
        <v>17</v>
      </c>
      <c r="F4528" s="85">
        <v>1</v>
      </c>
      <c r="G4528" s="86" t="s">
        <v>436</v>
      </c>
      <c r="H4528" s="86" t="s">
        <v>14</v>
      </c>
      <c r="I4528" s="87">
        <f>VLOOKUP(A4528,'[2]AJUSTE DE VALOR AN_11.5_MED_VIG'!$A$6:$I$6297,9,0)</f>
        <v>1.7279432179062575</v>
      </c>
    </row>
    <row r="4529" s="81" customFormat="1" ht="15" customHeight="1">
      <c r="A4529" s="82">
        <v>92467377</v>
      </c>
      <c r="B4529" s="83">
        <v>20</v>
      </c>
      <c r="C4529" s="84" t="s">
        <v>819</v>
      </c>
      <c r="D4529" s="84" t="s">
        <v>819</v>
      </c>
      <c r="E4529" s="84" t="s">
        <v>24</v>
      </c>
      <c r="F4529" s="85">
        <v>150</v>
      </c>
      <c r="G4529" s="86" t="s">
        <v>18</v>
      </c>
      <c r="H4529" s="86" t="s">
        <v>19</v>
      </c>
      <c r="I4529" s="87">
        <f>VLOOKUP(A4529,'[2]AJUSTE DE VALOR AN_11.5_MED_VIG'!$A$6:$I$6297,9,0)</f>
        <v>0.2622480041763503</v>
      </c>
    </row>
    <row r="4530" s="81" customFormat="1" ht="15" customHeight="1">
      <c r="A4530" s="82">
        <v>92454003</v>
      </c>
      <c r="B4530" s="83">
        <v>20</v>
      </c>
      <c r="C4530" s="84" t="s">
        <v>823</v>
      </c>
      <c r="D4530" s="84" t="s">
        <v>823</v>
      </c>
      <c r="E4530" s="84" t="s">
        <v>50</v>
      </c>
      <c r="F4530" s="85">
        <v>150</v>
      </c>
      <c r="G4530" s="86" t="s">
        <v>18</v>
      </c>
      <c r="H4530" s="86" t="s">
        <v>19</v>
      </c>
      <c r="I4530" s="87">
        <f>VLOOKUP(A4530,'[2]AJUSTE DE VALOR AN_11.5_MED_VIG'!$A$6:$I$6297,9,0)</f>
        <v>0.18034518458265472</v>
      </c>
    </row>
    <row r="4531" s="81" customFormat="1" ht="15" customHeight="1">
      <c r="A4531" s="82">
        <v>92416225</v>
      </c>
      <c r="B4531" s="83">
        <v>20</v>
      </c>
      <c r="C4531" s="84" t="s">
        <v>833</v>
      </c>
      <c r="D4531" s="84" t="s">
        <v>834</v>
      </c>
      <c r="E4531" s="84" t="s">
        <v>43</v>
      </c>
      <c r="F4531" s="85">
        <v>70</v>
      </c>
      <c r="G4531" s="86" t="s">
        <v>18</v>
      </c>
      <c r="H4531" s="86" t="s">
        <v>19</v>
      </c>
      <c r="I4531" s="87">
        <f>VLOOKUP(A4531,'[2]AJUSTE DE VALOR AN_11.5_MED_VIG'!$A$6:$I$6297,9,0)</f>
        <v>0.6737373496919542</v>
      </c>
    </row>
    <row r="4532" s="81" customFormat="1" ht="15" customHeight="1">
      <c r="A4532" s="82">
        <v>92399681</v>
      </c>
      <c r="B4532" s="83">
        <v>20</v>
      </c>
      <c r="C4532" s="84" t="s">
        <v>844</v>
      </c>
      <c r="D4532" s="84" t="s">
        <v>845</v>
      </c>
      <c r="E4532" s="84" t="s">
        <v>235</v>
      </c>
      <c r="F4532" s="85">
        <v>70</v>
      </c>
      <c r="G4532" s="86" t="s">
        <v>18</v>
      </c>
      <c r="H4532" s="86" t="s">
        <v>19</v>
      </c>
      <c r="I4532" s="87">
        <f>VLOOKUP(A4532,'[2]AJUSTE DE VALOR AN_11.5_MED_VIG'!$A$6:$I$6297,9,0)</f>
        <v>0.86902078759586787</v>
      </c>
    </row>
    <row r="4533" s="81" customFormat="1" ht="15" customHeight="1">
      <c r="A4533" s="82">
        <v>90171993</v>
      </c>
      <c r="B4533" s="83">
        <v>20</v>
      </c>
      <c r="C4533" s="84" t="s">
        <v>857</v>
      </c>
      <c r="D4533" s="84" t="s">
        <v>858</v>
      </c>
      <c r="E4533" s="84" t="s">
        <v>244</v>
      </c>
      <c r="F4533" s="85">
        <v>1</v>
      </c>
      <c r="G4533" s="86" t="s">
        <v>436</v>
      </c>
      <c r="H4533" s="86" t="s">
        <v>14</v>
      </c>
      <c r="I4533" s="87">
        <f>VLOOKUP(A4533,'[2]AJUSTE DE VALOR AN_11.5_MED_VIG'!$A$6:$I$6297,9,0)</f>
        <v>2.1154776053470963</v>
      </c>
    </row>
    <row r="4534" s="81" customFormat="1" ht="15" customHeight="1">
      <c r="A4534" s="82">
        <v>90236114</v>
      </c>
      <c r="B4534" s="83">
        <v>20</v>
      </c>
      <c r="C4534" s="84" t="s">
        <v>863</v>
      </c>
      <c r="D4534" s="84" t="s">
        <v>863</v>
      </c>
      <c r="E4534" s="84" t="s">
        <v>836</v>
      </c>
      <c r="F4534" s="85">
        <v>1</v>
      </c>
      <c r="G4534" s="86" t="s">
        <v>436</v>
      </c>
      <c r="H4534" s="86" t="s">
        <v>14</v>
      </c>
      <c r="I4534" s="87">
        <f>VLOOKUP(A4534,'[2]AJUSTE DE VALOR AN_11.5_MED_VIG'!$A$6:$I$6297,9,0)</f>
        <v>1.8528179056289258</v>
      </c>
    </row>
    <row r="4535" s="81" customFormat="1" ht="15" customHeight="1">
      <c r="A4535" s="82">
        <v>90271033</v>
      </c>
      <c r="B4535" s="83">
        <v>20</v>
      </c>
      <c r="C4535" s="84" t="s">
        <v>864</v>
      </c>
      <c r="D4535" s="84" t="s">
        <v>864</v>
      </c>
      <c r="E4535" s="84" t="s">
        <v>590</v>
      </c>
      <c r="F4535" s="85">
        <v>1</v>
      </c>
      <c r="G4535" s="86" t="s">
        <v>436</v>
      </c>
      <c r="H4535" s="86" t="s">
        <v>14</v>
      </c>
      <c r="I4535" s="87">
        <f>VLOOKUP(A4535,'[2]AJUSTE DE VALOR AN_11.5_MED_VIG'!$A$6:$I$6297,9,0)</f>
        <v>1.2621910902262787</v>
      </c>
    </row>
    <row r="4536" s="81" customFormat="1" ht="15" customHeight="1">
      <c r="A4536" s="82">
        <v>92391958</v>
      </c>
      <c r="B4536" s="83">
        <v>20</v>
      </c>
      <c r="C4536" s="84" t="s">
        <v>865</v>
      </c>
      <c r="D4536" s="84" t="s">
        <v>866</v>
      </c>
      <c r="E4536" s="84" t="s">
        <v>17</v>
      </c>
      <c r="F4536" s="85">
        <v>1</v>
      </c>
      <c r="G4536" s="86" t="s">
        <v>10103</v>
      </c>
      <c r="H4536" s="86" t="s">
        <v>14</v>
      </c>
      <c r="I4536" s="87">
        <f>VLOOKUP(A4536,'[2]AJUSTE DE VALOR AN_11.5_MED_VIG'!$A$6:$I$6297,9,0)</f>
        <v>1.7213833676761878</v>
      </c>
    </row>
    <row r="4537" s="81" customFormat="1" ht="15" customHeight="1">
      <c r="A4537" s="82">
        <v>90215664</v>
      </c>
      <c r="B4537" s="83">
        <v>20</v>
      </c>
      <c r="C4537" s="84" t="s">
        <v>867</v>
      </c>
      <c r="D4537" s="84" t="s">
        <v>868</v>
      </c>
      <c r="E4537" s="84" t="s">
        <v>78</v>
      </c>
      <c r="F4537" s="85">
        <v>1</v>
      </c>
      <c r="G4537" s="86" t="s">
        <v>485</v>
      </c>
      <c r="H4537" s="86" t="s">
        <v>14</v>
      </c>
      <c r="I4537" s="87">
        <f>VLOOKUP(A4537,'[2]AJUSTE DE VALOR AN_11.5_MED_VIG'!$A$6:$I$6297,9,0)</f>
        <v>44.771929721955104</v>
      </c>
    </row>
    <row r="4538" s="81" customFormat="1" ht="15" customHeight="1">
      <c r="A4538" s="82">
        <v>90279069</v>
      </c>
      <c r="B4538" s="83">
        <v>20</v>
      </c>
      <c r="C4538" s="84" t="s">
        <v>869</v>
      </c>
      <c r="D4538" s="84" t="s">
        <v>875</v>
      </c>
      <c r="E4538" s="84" t="s">
        <v>806</v>
      </c>
      <c r="F4538" s="85">
        <v>1</v>
      </c>
      <c r="G4538" s="86" t="s">
        <v>10036</v>
      </c>
      <c r="H4538" s="86" t="s">
        <v>14</v>
      </c>
      <c r="I4538" s="87">
        <f>VLOOKUP(A4538,'[2]AJUSTE DE VALOR AN_11.5_MED_VIG'!$A$6:$I$6297,9,0)</f>
        <v>48.991879620058405</v>
      </c>
    </row>
    <row r="4539" s="81" customFormat="1" ht="15" customHeight="1">
      <c r="A4539" s="82">
        <v>90226658</v>
      </c>
      <c r="B4539" s="83">
        <v>20</v>
      </c>
      <c r="C4539" s="84" t="s">
        <v>869</v>
      </c>
      <c r="D4539" s="84" t="s">
        <v>873</v>
      </c>
      <c r="E4539" s="84" t="s">
        <v>59</v>
      </c>
      <c r="F4539" s="85">
        <v>1</v>
      </c>
      <c r="G4539" s="86" t="s">
        <v>10103</v>
      </c>
      <c r="H4539" s="86" t="s">
        <v>14</v>
      </c>
      <c r="I4539" s="87">
        <f>VLOOKUP(A4539,'[2]AJUSTE DE VALOR AN_11.5_MED_VIG'!$A$6:$I$6297,9,0)</f>
        <v>6.3711575279766564</v>
      </c>
    </row>
    <row r="4540" s="81" customFormat="1" ht="15" customHeight="1">
      <c r="A4540" s="82">
        <v>90144830</v>
      </c>
      <c r="B4540" s="83">
        <v>20</v>
      </c>
      <c r="C4540" s="84" t="s">
        <v>869</v>
      </c>
      <c r="D4540" s="84" t="s">
        <v>872</v>
      </c>
      <c r="E4540" s="84" t="s">
        <v>17</v>
      </c>
      <c r="F4540" s="85">
        <v>1</v>
      </c>
      <c r="G4540" s="86" t="s">
        <v>10103</v>
      </c>
      <c r="H4540" s="86" t="s">
        <v>14</v>
      </c>
      <c r="I4540" s="87">
        <f>VLOOKUP(A4540,'[2]AJUSTE DE VALOR AN_11.5_MED_VIG'!$A$6:$I$6297,9,0)</f>
        <v>5.1291746438786134</v>
      </c>
    </row>
    <row r="4541" s="81" customFormat="1" ht="15" customHeight="1">
      <c r="A4541" s="82">
        <v>90157087</v>
      </c>
      <c r="B4541" s="83">
        <v>20</v>
      </c>
      <c r="C4541" s="84" t="s">
        <v>885</v>
      </c>
      <c r="D4541" s="84" t="s">
        <v>886</v>
      </c>
      <c r="E4541" s="84" t="s">
        <v>36</v>
      </c>
      <c r="F4541" s="85">
        <v>1</v>
      </c>
      <c r="G4541" s="86" t="s">
        <v>10103</v>
      </c>
      <c r="H4541" s="86" t="s">
        <v>14</v>
      </c>
      <c r="I4541" s="87">
        <f>VLOOKUP(A4541,'[2]AJUSTE DE VALOR AN_11.5_MED_VIG'!$A$6:$I$6297,9,0)</f>
        <v>9.428055714483472</v>
      </c>
    </row>
    <row r="4542" s="81" customFormat="1" ht="15" customHeight="1">
      <c r="A4542" s="82">
        <v>90180801</v>
      </c>
      <c r="B4542" s="83">
        <v>20</v>
      </c>
      <c r="C4542" s="84" t="s">
        <v>889</v>
      </c>
      <c r="D4542" s="84" t="s">
        <v>895</v>
      </c>
      <c r="E4542" s="84" t="s">
        <v>24</v>
      </c>
      <c r="F4542" s="85">
        <v>1</v>
      </c>
      <c r="G4542" s="86" t="s">
        <v>436</v>
      </c>
      <c r="H4542" s="86" t="s">
        <v>14</v>
      </c>
      <c r="I4542" s="87">
        <f>VLOOKUP(A4542,'[2]AJUSTE DE VALOR AN_11.5_MED_VIG'!$A$6:$I$6297,9,0)</f>
        <v>3.8333090442755662</v>
      </c>
    </row>
    <row r="4543" s="81" customFormat="1" ht="15" customHeight="1">
      <c r="A4543" s="82">
        <v>90142942</v>
      </c>
      <c r="B4543" s="83">
        <v>20</v>
      </c>
      <c r="C4543" s="84" t="s">
        <v>889</v>
      </c>
      <c r="D4543" s="84" t="s">
        <v>891</v>
      </c>
      <c r="E4543" s="84" t="s">
        <v>17</v>
      </c>
      <c r="F4543" s="85">
        <v>1</v>
      </c>
      <c r="G4543" s="86" t="s">
        <v>10103</v>
      </c>
      <c r="H4543" s="86" t="s">
        <v>14</v>
      </c>
      <c r="I4543" s="87">
        <f>VLOOKUP(A4543,'[2]AJUSTE DE VALOR AN_11.5_MED_VIG'!$A$6:$I$6297,9,0)</f>
        <v>1.4592075712877164</v>
      </c>
    </row>
    <row r="4544" s="81" customFormat="1" ht="15" customHeight="1">
      <c r="A4544" s="82">
        <v>90129849</v>
      </c>
      <c r="B4544" s="83">
        <v>20</v>
      </c>
      <c r="C4544" s="84" t="s">
        <v>889</v>
      </c>
      <c r="D4544" s="84" t="s">
        <v>893</v>
      </c>
      <c r="E4544" s="84" t="s">
        <v>894</v>
      </c>
      <c r="F4544" s="85">
        <v>1</v>
      </c>
      <c r="G4544" s="86" t="s">
        <v>436</v>
      </c>
      <c r="H4544" s="86" t="s">
        <v>14</v>
      </c>
      <c r="I4544" s="87">
        <f>VLOOKUP(A4544,'[2]AJUSTE DE VALOR AN_11.5_MED_VIG'!$A$6:$I$6297,9,0)</f>
        <v>2.2294584550793406</v>
      </c>
    </row>
    <row r="4545" s="81" customFormat="1" ht="15" customHeight="1">
      <c r="A4545" s="82">
        <v>90131754</v>
      </c>
      <c r="B4545" s="83">
        <v>20</v>
      </c>
      <c r="C4545" s="84" t="s">
        <v>898</v>
      </c>
      <c r="D4545" s="84" t="s">
        <v>899</v>
      </c>
      <c r="E4545" s="84" t="s">
        <v>81</v>
      </c>
      <c r="F4545" s="85">
        <v>1</v>
      </c>
      <c r="G4545" s="86" t="s">
        <v>10103</v>
      </c>
      <c r="H4545" s="86" t="s">
        <v>14</v>
      </c>
      <c r="I4545" s="87">
        <f>VLOOKUP(A4545,'[2]AJUSTE DE VALOR AN_11.5_MED_VIG'!$A$6:$I$6297,9,0)</f>
        <v>3.8474650234580858</v>
      </c>
    </row>
    <row r="4546" s="81" customFormat="1" ht="15" customHeight="1">
      <c r="A4546" s="82">
        <v>90131746</v>
      </c>
      <c r="B4546" s="83">
        <v>20</v>
      </c>
      <c r="C4546" s="84" t="s">
        <v>898</v>
      </c>
      <c r="D4546" s="84" t="s">
        <v>899</v>
      </c>
      <c r="E4546" s="84" t="s">
        <v>81</v>
      </c>
      <c r="F4546" s="85">
        <v>1</v>
      </c>
      <c r="G4546" s="86" t="s">
        <v>10103</v>
      </c>
      <c r="H4546" s="86" t="s">
        <v>14</v>
      </c>
      <c r="I4546" s="87">
        <f>VLOOKUP(A4546,'[2]AJUSTE DE VALOR AN_11.5_MED_VIG'!$A$6:$I$6297,9,0)</f>
        <v>4.5698462115359302</v>
      </c>
    </row>
    <row r="4547" s="81" customFormat="1" ht="15" customHeight="1">
      <c r="A4547" s="82">
        <v>92248942</v>
      </c>
      <c r="B4547" s="83">
        <v>20</v>
      </c>
      <c r="C4547" s="84" t="s">
        <v>902</v>
      </c>
      <c r="D4547" s="84" t="s">
        <v>903</v>
      </c>
      <c r="E4547" s="84" t="s">
        <v>279</v>
      </c>
      <c r="F4547" s="85">
        <v>60</v>
      </c>
      <c r="G4547" s="86" t="s">
        <v>18</v>
      </c>
      <c r="H4547" s="86" t="s">
        <v>19</v>
      </c>
      <c r="I4547" s="87">
        <f>VLOOKUP(A4547,'[2]AJUSTE DE VALOR AN_11.5_MED_VIG'!$A$6:$I$6297,9,0)</f>
        <v>0.25126302194011985</v>
      </c>
    </row>
    <row r="4548" s="81" customFormat="1" ht="15" customHeight="1">
      <c r="A4548" s="82">
        <v>92378595</v>
      </c>
      <c r="B4548" s="83">
        <v>20</v>
      </c>
      <c r="C4548" s="84" t="s">
        <v>904</v>
      </c>
      <c r="D4548" s="84" t="s">
        <v>904</v>
      </c>
      <c r="E4548" s="84" t="s">
        <v>39</v>
      </c>
      <c r="F4548" s="85">
        <v>60</v>
      </c>
      <c r="G4548" s="86" t="s">
        <v>18</v>
      </c>
      <c r="H4548" s="86" t="s">
        <v>19</v>
      </c>
      <c r="I4548" s="87">
        <f>VLOOKUP(A4548,'[2]AJUSTE DE VALOR AN_11.5_MED_VIG'!$A$6:$I$6297,9,0)</f>
        <v>0.26234589814214881</v>
      </c>
    </row>
    <row r="4549" s="81" customFormat="1" ht="15" customHeight="1">
      <c r="A4549" s="82">
        <v>92380239</v>
      </c>
      <c r="B4549" s="83">
        <v>20</v>
      </c>
      <c r="C4549" s="84" t="s">
        <v>905</v>
      </c>
      <c r="D4549" s="84" t="s">
        <v>905</v>
      </c>
      <c r="E4549" s="84" t="s">
        <v>17</v>
      </c>
      <c r="F4549" s="85">
        <v>1</v>
      </c>
      <c r="G4549" s="86" t="s">
        <v>10103</v>
      </c>
      <c r="H4549" s="86" t="s">
        <v>14</v>
      </c>
      <c r="I4549" s="87">
        <f>VLOOKUP(A4549,'[2]AJUSTE DE VALOR AN_11.5_MED_VIG'!$A$6:$I$6297,9,0)</f>
        <v>1.9280479590035697</v>
      </c>
    </row>
    <row r="4550" s="81" customFormat="1" ht="15" customHeight="1">
      <c r="A4550" s="82">
        <v>90131738</v>
      </c>
      <c r="B4550" s="83">
        <v>20</v>
      </c>
      <c r="C4550" s="84" t="s">
        <v>905</v>
      </c>
      <c r="D4550" s="84" t="s">
        <v>907</v>
      </c>
      <c r="E4550" s="84" t="s">
        <v>81</v>
      </c>
      <c r="F4550" s="85">
        <v>1</v>
      </c>
      <c r="G4550" s="86" t="s">
        <v>10103</v>
      </c>
      <c r="H4550" s="86" t="s">
        <v>14</v>
      </c>
      <c r="I4550" s="87">
        <f>VLOOKUP(A4550,'[2]AJUSTE DE VALOR AN_11.5_MED_VIG'!$A$6:$I$6297,9,0)</f>
        <v>2.1514396253622761</v>
      </c>
    </row>
    <row r="4551" s="81" customFormat="1" ht="15" customHeight="1">
      <c r="A4551" s="82">
        <v>90131720</v>
      </c>
      <c r="B4551" s="83">
        <v>20</v>
      </c>
      <c r="C4551" s="84" t="s">
        <v>905</v>
      </c>
      <c r="D4551" s="84" t="s">
        <v>907</v>
      </c>
      <c r="E4551" s="84" t="s">
        <v>81</v>
      </c>
      <c r="F4551" s="85">
        <v>1</v>
      </c>
      <c r="G4551" s="86" t="s">
        <v>10103</v>
      </c>
      <c r="H4551" s="86" t="s">
        <v>14</v>
      </c>
      <c r="I4551" s="87">
        <f>VLOOKUP(A4551,'[2]AJUSTE DE VALOR AN_11.5_MED_VIG'!$A$6:$I$6297,9,0)</f>
        <v>2.1514396253622761</v>
      </c>
    </row>
    <row r="4552" s="81" customFormat="1" ht="15" customHeight="1">
      <c r="A4552" s="82">
        <v>90135067</v>
      </c>
      <c r="B4552" s="83">
        <v>20</v>
      </c>
      <c r="C4552" s="84" t="s">
        <v>927</v>
      </c>
      <c r="D4552" s="84" t="s">
        <v>928</v>
      </c>
      <c r="E4552" s="84" t="s">
        <v>207</v>
      </c>
      <c r="F4552" s="85">
        <v>1</v>
      </c>
      <c r="G4552" s="86" t="s">
        <v>10036</v>
      </c>
      <c r="H4552" s="86" t="s">
        <v>14</v>
      </c>
      <c r="I4552" s="87">
        <f>VLOOKUP(A4552,'[2]AJUSTE DE VALOR AN_11.5_MED_VIG'!$A$6:$I$6297,9,0)</f>
        <v>3.5082224881937329</v>
      </c>
    </row>
    <row r="4553" s="81" customFormat="1" ht="15" customHeight="1">
      <c r="A4553" s="82">
        <v>90150228</v>
      </c>
      <c r="B4553" s="83">
        <v>20</v>
      </c>
      <c r="C4553" s="84" t="s">
        <v>929</v>
      </c>
      <c r="D4553" s="84" t="s">
        <v>930</v>
      </c>
      <c r="E4553" s="84" t="s">
        <v>39</v>
      </c>
      <c r="F4553" s="85">
        <v>1</v>
      </c>
      <c r="G4553" s="86" t="s">
        <v>485</v>
      </c>
      <c r="H4553" s="86" t="s">
        <v>14</v>
      </c>
      <c r="I4553" s="87">
        <f>VLOOKUP(A4553,'[2]AJUSTE DE VALOR AN_11.5_MED_VIG'!$A$6:$I$6297,9,0)</f>
        <v>13.920611543837703</v>
      </c>
    </row>
    <row r="4554" s="81" customFormat="1" ht="15" customHeight="1">
      <c r="A4554" s="82">
        <v>90279026</v>
      </c>
      <c r="B4554" s="83">
        <v>20</v>
      </c>
      <c r="C4554" s="84" t="s">
        <v>939</v>
      </c>
      <c r="D4554" s="84" t="s">
        <v>945</v>
      </c>
      <c r="E4554" s="84" t="s">
        <v>946</v>
      </c>
      <c r="F4554" s="85">
        <v>1</v>
      </c>
      <c r="G4554" s="86" t="s">
        <v>10036</v>
      </c>
      <c r="H4554" s="86" t="s">
        <v>14</v>
      </c>
      <c r="I4554" s="87">
        <f>VLOOKUP(A4554,'[2]AJUSTE DE VALOR AN_11.5_MED_VIG'!$A$6:$I$6297,9,0)</f>
        <v>58.30045416848494</v>
      </c>
    </row>
    <row r="4555" s="81" customFormat="1" ht="15" customHeight="1">
      <c r="A4555" s="82">
        <v>90263391</v>
      </c>
      <c r="B4555" s="83">
        <v>20</v>
      </c>
      <c r="C4555" s="84" t="s">
        <v>939</v>
      </c>
      <c r="D4555" s="84" t="s">
        <v>947</v>
      </c>
      <c r="E4555" s="84" t="s">
        <v>247</v>
      </c>
      <c r="F4555" s="85">
        <v>1</v>
      </c>
      <c r="G4555" s="86" t="s">
        <v>10036</v>
      </c>
      <c r="H4555" s="86" t="s">
        <v>14</v>
      </c>
      <c r="I4555" s="87">
        <f>VLOOKUP(A4555,'[2]AJUSTE DE VALOR AN_11.5_MED_VIG'!$A$6:$I$6297,9,0)</f>
        <v>23.665835878985046</v>
      </c>
    </row>
    <row r="4556" s="81" customFormat="1" ht="15" customHeight="1">
      <c r="A4556" s="82">
        <v>90236610</v>
      </c>
      <c r="B4556" s="83">
        <v>20</v>
      </c>
      <c r="C4556" s="84" t="s">
        <v>939</v>
      </c>
      <c r="D4556" s="84" t="s">
        <v>941</v>
      </c>
      <c r="E4556" s="84" t="s">
        <v>836</v>
      </c>
      <c r="F4556" s="85">
        <v>1</v>
      </c>
      <c r="G4556" s="86" t="s">
        <v>10036</v>
      </c>
      <c r="H4556" s="86" t="s">
        <v>14</v>
      </c>
      <c r="I4556" s="87">
        <f>VLOOKUP(A4556,'[2]AJUSTE DE VALOR AN_11.5_MED_VIG'!$A$6:$I$6297,9,0)</f>
        <v>27.718163125272088</v>
      </c>
    </row>
    <row r="4557" s="81" customFormat="1" ht="15" customHeight="1">
      <c r="A4557" s="82">
        <v>90223225</v>
      </c>
      <c r="B4557" s="83">
        <v>20</v>
      </c>
      <c r="C4557" s="84" t="s">
        <v>939</v>
      </c>
      <c r="D4557" s="84" t="s">
        <v>948</v>
      </c>
      <c r="E4557" s="84" t="s">
        <v>871</v>
      </c>
      <c r="F4557" s="85">
        <v>1</v>
      </c>
      <c r="G4557" s="86" t="s">
        <v>10036</v>
      </c>
      <c r="H4557" s="86" t="s">
        <v>14</v>
      </c>
      <c r="I4557" s="87">
        <f>VLOOKUP(A4557,'[2]AJUSTE DE VALOR AN_11.5_MED_VIG'!$A$6:$I$6297,9,0)</f>
        <v>49.15332866703595</v>
      </c>
    </row>
    <row r="4558" s="81" customFormat="1" ht="15" customHeight="1">
      <c r="A4558" s="82">
        <v>90201965</v>
      </c>
      <c r="B4558" s="83">
        <v>20</v>
      </c>
      <c r="C4558" s="84" t="s">
        <v>939</v>
      </c>
      <c r="D4558" s="84" t="s">
        <v>944</v>
      </c>
      <c r="E4558" s="84" t="s">
        <v>85</v>
      </c>
      <c r="F4558" s="85">
        <v>1</v>
      </c>
      <c r="G4558" s="86" t="s">
        <v>10036</v>
      </c>
      <c r="H4558" s="86" t="s">
        <v>14</v>
      </c>
      <c r="I4558" s="87">
        <f>VLOOKUP(A4558,'[2]AJUSTE DE VALOR AN_11.5_MED_VIG'!$A$6:$I$6297,9,0)</f>
        <v>26.869439408721561</v>
      </c>
    </row>
    <row r="4559" s="81" customFormat="1" ht="15" customHeight="1">
      <c r="A4559" s="82">
        <v>90252420</v>
      </c>
      <c r="B4559" s="83">
        <v>20</v>
      </c>
      <c r="C4559" s="84" t="s">
        <v>951</v>
      </c>
      <c r="D4559" s="84" t="s">
        <v>952</v>
      </c>
      <c r="E4559" s="84" t="s">
        <v>953</v>
      </c>
      <c r="F4559" s="85">
        <v>1</v>
      </c>
      <c r="G4559" s="86" t="s">
        <v>10036</v>
      </c>
      <c r="H4559" s="86" t="s">
        <v>14</v>
      </c>
      <c r="I4559" s="87">
        <f>VLOOKUP(A4559,'[2]AJUSTE DE VALOR AN_11.5_MED_VIG'!$A$6:$I$6297,9,0)</f>
        <v>43.68835793983834</v>
      </c>
    </row>
    <row r="4560" s="81" customFormat="1" ht="15" customHeight="1">
      <c r="A4560" s="82">
        <v>92377998</v>
      </c>
      <c r="B4560" s="83" t="s">
        <v>10073</v>
      </c>
      <c r="C4560" s="84" t="s">
        <v>958</v>
      </c>
      <c r="D4560" s="84" t="s">
        <v>959</v>
      </c>
      <c r="E4560" s="84" t="s">
        <v>124</v>
      </c>
      <c r="F4560" s="85">
        <v>1</v>
      </c>
      <c r="G4560" s="86" t="s">
        <v>13</v>
      </c>
      <c r="H4560" s="86" t="s">
        <v>14</v>
      </c>
      <c r="I4560" s="87">
        <f>VLOOKUP(A4560,'[2]AJUSTE DE VALOR AN_11.5_MED_VIG'!$A$6:$I$6297,9,0)</f>
        <v>1599.6866393465957</v>
      </c>
    </row>
    <row r="4561" s="81" customFormat="1" ht="15" customHeight="1">
      <c r="A4561" s="82">
        <v>92378005</v>
      </c>
      <c r="B4561" s="83" t="s">
        <v>10073</v>
      </c>
      <c r="C4561" s="84" t="s">
        <v>962</v>
      </c>
      <c r="D4561" s="84" t="s">
        <v>963</v>
      </c>
      <c r="E4561" s="84" t="s">
        <v>124</v>
      </c>
      <c r="F4561" s="85">
        <v>1</v>
      </c>
      <c r="G4561" s="86" t="s">
        <v>13</v>
      </c>
      <c r="H4561" s="86" t="s">
        <v>14</v>
      </c>
      <c r="I4561" s="87">
        <f>VLOOKUP(A4561,'[2]AJUSTE DE VALOR AN_11.5_MED_VIG'!$A$6:$I$6297,9,0)</f>
        <v>976.88669622742736</v>
      </c>
    </row>
    <row r="4562" s="81" customFormat="1" ht="15" customHeight="1">
      <c r="A4562" s="82">
        <v>92384005</v>
      </c>
      <c r="B4562" s="83" t="s">
        <v>10073</v>
      </c>
      <c r="C4562" s="84" t="s">
        <v>971</v>
      </c>
      <c r="D4562" s="84" t="s">
        <v>971</v>
      </c>
      <c r="E4562" s="84" t="s">
        <v>605</v>
      </c>
      <c r="F4562" s="85">
        <v>1</v>
      </c>
      <c r="G4562" s="86" t="s">
        <v>13</v>
      </c>
      <c r="H4562" s="86" t="s">
        <v>14</v>
      </c>
      <c r="I4562" s="87">
        <f>VLOOKUP(A4562,'[2]AJUSTE DE VALOR AN_11.5_MED_VIG'!$A$6:$I$6297,9,0)</f>
        <v>1455.637857742727</v>
      </c>
    </row>
    <row r="4563" s="81" customFormat="1" ht="15" customHeight="1">
      <c r="A4563" s="82">
        <v>92254616</v>
      </c>
      <c r="B4563" s="83">
        <v>20</v>
      </c>
      <c r="C4563" s="84" t="s">
        <v>989</v>
      </c>
      <c r="D4563" s="84" t="s">
        <v>990</v>
      </c>
      <c r="E4563" s="84" t="s">
        <v>991</v>
      </c>
      <c r="F4563" s="85">
        <v>1</v>
      </c>
      <c r="G4563" s="86" t="s">
        <v>64</v>
      </c>
      <c r="H4563" s="86" t="s">
        <v>14</v>
      </c>
      <c r="I4563" s="87">
        <f>VLOOKUP(A4563,'[2]AJUSTE DE VALOR AN_11.5_MED_VIG'!$A$6:$I$6297,9,0)</f>
        <v>3.379101109881125</v>
      </c>
    </row>
    <row r="4564" s="81" customFormat="1" ht="15" customHeight="1">
      <c r="A4564" s="82">
        <v>90259947</v>
      </c>
      <c r="B4564" s="83">
        <v>20</v>
      </c>
      <c r="C4564" s="84" t="s">
        <v>992</v>
      </c>
      <c r="D4564" s="84" t="s">
        <v>996</v>
      </c>
      <c r="E4564" s="84" t="s">
        <v>26</v>
      </c>
      <c r="F4564" s="85">
        <v>1</v>
      </c>
      <c r="G4564" s="86" t="s">
        <v>10103</v>
      </c>
      <c r="H4564" s="86" t="s">
        <v>14</v>
      </c>
      <c r="I4564" s="87">
        <f>VLOOKUP(A4564,'[2]AJUSTE DE VALOR AN_11.5_MED_VIG'!$A$6:$I$6297,9,0)</f>
        <v>0.10647453371161418</v>
      </c>
    </row>
    <row r="4565" s="81" customFormat="1" ht="15" customHeight="1">
      <c r="A4565" s="82">
        <v>90246896</v>
      </c>
      <c r="B4565" s="83">
        <v>20</v>
      </c>
      <c r="C4565" s="84" t="s">
        <v>992</v>
      </c>
      <c r="D4565" s="84" t="s">
        <v>1001</v>
      </c>
      <c r="E4565" s="84" t="s">
        <v>1002</v>
      </c>
      <c r="F4565" s="85">
        <v>1</v>
      </c>
      <c r="G4565" s="86" t="s">
        <v>10103</v>
      </c>
      <c r="H4565" s="86" t="s">
        <v>14</v>
      </c>
      <c r="I4565" s="87">
        <f>VLOOKUP(A4565,'[2]AJUSTE DE VALOR AN_11.5_MED_VIG'!$A$6:$I$6297,9,0)</f>
        <v>0.5887427753628498</v>
      </c>
    </row>
    <row r="4566" s="81" customFormat="1" ht="15" customHeight="1">
      <c r="A4566" s="82">
        <v>90236955</v>
      </c>
      <c r="B4566" s="83">
        <v>20</v>
      </c>
      <c r="C4566" s="84" t="s">
        <v>992</v>
      </c>
      <c r="D4566" s="84" t="s">
        <v>993</v>
      </c>
      <c r="E4566" s="84" t="s">
        <v>29</v>
      </c>
      <c r="F4566" s="85">
        <v>1</v>
      </c>
      <c r="G4566" s="86" t="s">
        <v>10103</v>
      </c>
      <c r="H4566" s="86" t="s">
        <v>14</v>
      </c>
      <c r="I4566" s="87">
        <f>VLOOKUP(A4566,'[2]AJUSTE DE VALOR AN_11.5_MED_VIG'!$A$6:$I$6297,9,0)</f>
        <v>0.95368749343035486</v>
      </c>
    </row>
    <row r="4567" s="81" customFormat="1" ht="15" customHeight="1">
      <c r="A4567" s="82">
        <v>90218507</v>
      </c>
      <c r="B4567" s="83">
        <v>20</v>
      </c>
      <c r="C4567" s="84" t="s">
        <v>992</v>
      </c>
      <c r="D4567" s="84" t="s">
        <v>998</v>
      </c>
      <c r="E4567" s="84" t="s">
        <v>806</v>
      </c>
      <c r="F4567" s="85">
        <v>1</v>
      </c>
      <c r="G4567" s="86" t="s">
        <v>10103</v>
      </c>
      <c r="H4567" s="86" t="s">
        <v>14</v>
      </c>
      <c r="I4567" s="87">
        <f>VLOOKUP(A4567,'[2]AJUSTE DE VALOR AN_11.5_MED_VIG'!$A$6:$I$6297,9,0)</f>
        <v>1.3415506371717476</v>
      </c>
    </row>
    <row r="4568" s="81" customFormat="1" ht="15" customHeight="1">
      <c r="A4568" s="82">
        <v>92268889</v>
      </c>
      <c r="B4568" s="83">
        <v>20</v>
      </c>
      <c r="C4568" s="84" t="s">
        <v>1003</v>
      </c>
      <c r="D4568" s="84" t="s">
        <v>1006</v>
      </c>
      <c r="E4568" s="84" t="s">
        <v>244</v>
      </c>
      <c r="F4568" s="85">
        <v>1</v>
      </c>
      <c r="G4568" s="86" t="s">
        <v>10103</v>
      </c>
      <c r="H4568" s="86" t="s">
        <v>14</v>
      </c>
      <c r="I4568" s="87">
        <f>VLOOKUP(A4568,'[2]AJUSTE DE VALOR AN_11.5_MED_VIG'!$A$6:$I$6297,9,0)</f>
        <v>0.95751910248391248</v>
      </c>
    </row>
    <row r="4569" s="81" customFormat="1" ht="15" customHeight="1">
      <c r="A4569" s="82">
        <v>90234260</v>
      </c>
      <c r="B4569" s="83">
        <v>20</v>
      </c>
      <c r="C4569" s="84" t="s">
        <v>1003</v>
      </c>
      <c r="D4569" s="84" t="s">
        <v>1005</v>
      </c>
      <c r="E4569" s="84" t="s">
        <v>169</v>
      </c>
      <c r="F4569" s="85">
        <v>1</v>
      </c>
      <c r="G4569" s="86" t="s">
        <v>10103</v>
      </c>
      <c r="H4569" s="86" t="s">
        <v>14</v>
      </c>
      <c r="I4569" s="87">
        <f>VLOOKUP(A4569,'[2]AJUSTE DE VALOR AN_11.5_MED_VIG'!$A$6:$I$6297,9,0)</f>
        <v>1.4964858123135296</v>
      </c>
    </row>
    <row r="4570" s="81" customFormat="1" ht="15" customHeight="1">
      <c r="A4570" s="82">
        <v>92385427</v>
      </c>
      <c r="B4570" s="83">
        <v>20</v>
      </c>
      <c r="C4570" s="84" t="s">
        <v>1007</v>
      </c>
      <c r="D4570" s="84" t="s">
        <v>1007</v>
      </c>
      <c r="E4570" s="84" t="s">
        <v>24</v>
      </c>
      <c r="F4570" s="85">
        <v>1</v>
      </c>
      <c r="G4570" s="86" t="s">
        <v>10103</v>
      </c>
      <c r="H4570" s="86" t="s">
        <v>14</v>
      </c>
      <c r="I4570" s="87">
        <f>VLOOKUP(A4570,'[2]AJUSTE DE VALOR AN_11.5_MED_VIG'!$A$6:$I$6297,9,0)</f>
        <v>0.40835842307563169</v>
      </c>
    </row>
    <row r="4571" s="81" customFormat="1" ht="15" customHeight="1">
      <c r="A4571" s="82">
        <v>92366198</v>
      </c>
      <c r="B4571" s="83">
        <v>20</v>
      </c>
      <c r="C4571" s="84" t="s">
        <v>1007</v>
      </c>
      <c r="D4571" s="84" t="s">
        <v>1008</v>
      </c>
      <c r="E4571" s="84" t="s">
        <v>414</v>
      </c>
      <c r="F4571" s="85">
        <v>1</v>
      </c>
      <c r="G4571" s="86" t="s">
        <v>10103</v>
      </c>
      <c r="H4571" s="86" t="s">
        <v>14</v>
      </c>
      <c r="I4571" s="87">
        <f>VLOOKUP(A4571,'[2]AJUSTE DE VALOR AN_11.5_MED_VIG'!$A$6:$I$6297,9,0)</f>
        <v>0.36271383738716201</v>
      </c>
    </row>
    <row r="4572" s="81" customFormat="1" ht="15" customHeight="1">
      <c r="A4572" s="82">
        <v>92385567</v>
      </c>
      <c r="B4572" s="83">
        <v>20</v>
      </c>
      <c r="C4572" s="84" t="s">
        <v>1012</v>
      </c>
      <c r="D4572" s="84" t="s">
        <v>1012</v>
      </c>
      <c r="E4572" s="84" t="s">
        <v>24</v>
      </c>
      <c r="F4572" s="85">
        <v>1</v>
      </c>
      <c r="G4572" s="86" t="s">
        <v>10103</v>
      </c>
      <c r="H4572" s="86" t="s">
        <v>14</v>
      </c>
      <c r="I4572" s="87">
        <f>VLOOKUP(A4572,'[2]AJUSTE DE VALOR AN_11.5_MED_VIG'!$A$6:$I$6297,9,0)</f>
        <v>0.69106810058953028</v>
      </c>
    </row>
    <row r="4573" s="81" customFormat="1" ht="15" customHeight="1">
      <c r="A4573" s="82">
        <v>90204450</v>
      </c>
      <c r="B4573" s="83">
        <v>20</v>
      </c>
      <c r="C4573" s="84" t="s">
        <v>1019</v>
      </c>
      <c r="D4573" s="84" t="s">
        <v>1020</v>
      </c>
      <c r="E4573" s="84" t="s">
        <v>956</v>
      </c>
      <c r="F4573" s="85">
        <v>1</v>
      </c>
      <c r="G4573" s="86" t="s">
        <v>10103</v>
      </c>
      <c r="H4573" s="86" t="s">
        <v>14</v>
      </c>
      <c r="I4573" s="87">
        <f>VLOOKUP(A4573,'[2]AJUSTE DE VALOR AN_11.5_MED_VIG'!$A$6:$I$6297,9,0)</f>
        <v>2.6974877286509096</v>
      </c>
    </row>
    <row r="4574" s="81" customFormat="1" ht="15" customHeight="1">
      <c r="A4574" s="82">
        <v>90226038</v>
      </c>
      <c r="B4574" s="83">
        <v>20</v>
      </c>
      <c r="C4574" s="84" t="s">
        <v>1021</v>
      </c>
      <c r="D4574" s="84" t="s">
        <v>1021</v>
      </c>
      <c r="E4574" s="84" t="s">
        <v>59</v>
      </c>
      <c r="F4574" s="85">
        <v>1</v>
      </c>
      <c r="G4574" s="86" t="s">
        <v>10103</v>
      </c>
      <c r="H4574" s="86" t="s">
        <v>14</v>
      </c>
      <c r="I4574" s="87">
        <f>VLOOKUP(A4574,'[2]AJUSTE DE VALOR AN_11.5_MED_VIG'!$A$6:$I$6297,9,0)</f>
        <v>0.31412186390433205</v>
      </c>
    </row>
    <row r="4575" s="81" customFormat="1" ht="15" customHeight="1">
      <c r="A4575" s="82">
        <v>90203577</v>
      </c>
      <c r="B4575" s="83">
        <v>20</v>
      </c>
      <c r="C4575" s="84" t="s">
        <v>1026</v>
      </c>
      <c r="D4575" s="84" t="s">
        <v>1027</v>
      </c>
      <c r="E4575" s="84" t="s">
        <v>414</v>
      </c>
      <c r="F4575" s="85">
        <v>1</v>
      </c>
      <c r="G4575" s="86" t="s">
        <v>10103</v>
      </c>
      <c r="H4575" s="86" t="s">
        <v>14</v>
      </c>
      <c r="I4575" s="87">
        <f>VLOOKUP(A4575,'[2]AJUSTE DE VALOR AN_11.5_MED_VIG'!$A$6:$I$6297,9,0)</f>
        <v>0.49429941062428101</v>
      </c>
    </row>
    <row r="4576" s="81" customFormat="1" ht="15" customHeight="1">
      <c r="A4576" s="82">
        <v>90146883</v>
      </c>
      <c r="B4576" s="83">
        <v>20</v>
      </c>
      <c r="C4576" s="84" t="s">
        <v>1026</v>
      </c>
      <c r="D4576" s="84" t="s">
        <v>1029</v>
      </c>
      <c r="E4576" s="84" t="s">
        <v>17</v>
      </c>
      <c r="F4576" s="85">
        <v>1</v>
      </c>
      <c r="G4576" s="86" t="s">
        <v>10103</v>
      </c>
      <c r="H4576" s="86" t="s">
        <v>14</v>
      </c>
      <c r="I4576" s="87">
        <f>VLOOKUP(A4576,'[2]AJUSTE DE VALOR AN_11.5_MED_VIG'!$A$6:$I$6297,9,0)</f>
        <v>0.71767516483345761</v>
      </c>
    </row>
    <row r="4577" s="81" customFormat="1" ht="15" customHeight="1">
      <c r="A4577" s="82">
        <v>90168283</v>
      </c>
      <c r="B4577" s="83">
        <v>20</v>
      </c>
      <c r="C4577" s="84" t="s">
        <v>1038</v>
      </c>
      <c r="D4577" s="84" t="s">
        <v>1039</v>
      </c>
      <c r="E4577" s="84" t="s">
        <v>92</v>
      </c>
      <c r="F4577" s="85">
        <v>1</v>
      </c>
      <c r="G4577" s="86" t="s">
        <v>10103</v>
      </c>
      <c r="H4577" s="86" t="s">
        <v>14</v>
      </c>
      <c r="I4577" s="87">
        <f>VLOOKUP(A4577,'[2]AJUSTE DE VALOR AN_11.5_MED_VIG'!$A$6:$I$6297,9,0)</f>
        <v>2.7357454172313114</v>
      </c>
    </row>
    <row r="4578" s="81" customFormat="1" ht="15" customHeight="1">
      <c r="A4578" s="82">
        <v>90251580</v>
      </c>
      <c r="B4578" s="83">
        <v>20</v>
      </c>
      <c r="C4578" s="84" t="s">
        <v>1054</v>
      </c>
      <c r="D4578" s="84" t="s">
        <v>1058</v>
      </c>
      <c r="E4578" s="84" t="s">
        <v>39</v>
      </c>
      <c r="F4578" s="85">
        <v>1</v>
      </c>
      <c r="G4578" s="86" t="s">
        <v>10103</v>
      </c>
      <c r="H4578" s="86" t="s">
        <v>14</v>
      </c>
      <c r="I4578" s="87">
        <f>VLOOKUP(A4578,'[2]AJUSTE DE VALOR AN_11.5_MED_VIG'!$A$6:$I$6297,9,0)</f>
        <v>6.5197200782215887</v>
      </c>
    </row>
    <row r="4579" s="81" customFormat="1" ht="15" customHeight="1">
      <c r="A4579" s="82">
        <v>90157788</v>
      </c>
      <c r="B4579" s="83">
        <v>20</v>
      </c>
      <c r="C4579" s="84" t="s">
        <v>1054</v>
      </c>
      <c r="D4579" s="84" t="s">
        <v>1067</v>
      </c>
      <c r="E4579" s="84" t="s">
        <v>229</v>
      </c>
      <c r="F4579" s="85">
        <v>1</v>
      </c>
      <c r="G4579" s="86" t="s">
        <v>10103</v>
      </c>
      <c r="H4579" s="86" t="s">
        <v>14</v>
      </c>
      <c r="I4579" s="87">
        <f>VLOOKUP(A4579,'[2]AJUSTE DE VALOR AN_11.5_MED_VIG'!$A$6:$I$6297,9,0)</f>
        <v>4.2468705456735387</v>
      </c>
    </row>
    <row r="4580" s="81" customFormat="1" ht="15" customHeight="1">
      <c r="A4580" s="82">
        <v>90152557</v>
      </c>
      <c r="B4580" s="83">
        <v>20</v>
      </c>
      <c r="C4580" s="84" t="s">
        <v>1054</v>
      </c>
      <c r="D4580" s="84" t="s">
        <v>1057</v>
      </c>
      <c r="E4580" s="84" t="s">
        <v>39</v>
      </c>
      <c r="F4580" s="85">
        <v>1</v>
      </c>
      <c r="G4580" s="86" t="s">
        <v>10036</v>
      </c>
      <c r="H4580" s="86" t="s">
        <v>14</v>
      </c>
      <c r="I4580" s="87">
        <f>VLOOKUP(A4580,'[2]AJUSTE DE VALOR AN_11.5_MED_VIG'!$A$6:$I$6297,9,0)</f>
        <v>42.437514091473666</v>
      </c>
    </row>
    <row r="4581" s="81" customFormat="1" ht="15" customHeight="1">
      <c r="A4581" s="82">
        <v>90134818</v>
      </c>
      <c r="B4581" s="83">
        <v>20</v>
      </c>
      <c r="C4581" s="84" t="s">
        <v>1054</v>
      </c>
      <c r="D4581" s="84" t="s">
        <v>1068</v>
      </c>
      <c r="E4581" s="84" t="s">
        <v>455</v>
      </c>
      <c r="F4581" s="85">
        <v>1</v>
      </c>
      <c r="G4581" s="86" t="s">
        <v>10103</v>
      </c>
      <c r="H4581" s="86" t="s">
        <v>14</v>
      </c>
      <c r="I4581" s="87">
        <f>VLOOKUP(A4581,'[2]AJUSTE DE VALOR AN_11.5_MED_VIG'!$A$6:$I$6297,9,0)</f>
        <v>5.2802918069037226</v>
      </c>
    </row>
    <row r="4582" s="81" customFormat="1" ht="15" customHeight="1">
      <c r="A4582" s="82">
        <v>92468772</v>
      </c>
      <c r="B4582" s="83">
        <v>20</v>
      </c>
      <c r="C4582" s="84" t="s">
        <v>1069</v>
      </c>
      <c r="D4582" s="84" t="s">
        <v>1069</v>
      </c>
      <c r="E4582" s="84" t="s">
        <v>59</v>
      </c>
      <c r="F4582" s="85">
        <v>1</v>
      </c>
      <c r="G4582" s="86" t="s">
        <v>10103</v>
      </c>
      <c r="H4582" s="86" t="s">
        <v>14</v>
      </c>
      <c r="I4582" s="87">
        <f>VLOOKUP(A4582,'[2]AJUSTE DE VALOR AN_11.5_MED_VIG'!$A$6:$I$6297,9,0)</f>
        <v>15.003165396807139</v>
      </c>
    </row>
    <row r="4583" s="81" customFormat="1" ht="15" customHeight="1">
      <c r="A4583" s="82">
        <v>92388272</v>
      </c>
      <c r="B4583" s="83">
        <v>20</v>
      </c>
      <c r="C4583" s="84" t="s">
        <v>1069</v>
      </c>
      <c r="D4583" s="84" t="s">
        <v>1070</v>
      </c>
      <c r="E4583" s="84" t="s">
        <v>360</v>
      </c>
      <c r="F4583" s="85">
        <v>1</v>
      </c>
      <c r="G4583" s="86" t="s">
        <v>10103</v>
      </c>
      <c r="H4583" s="86" t="s">
        <v>14</v>
      </c>
      <c r="I4583" s="87">
        <f>VLOOKUP(A4583,'[2]AJUSTE DE VALOR AN_11.5_MED_VIG'!$A$6:$I$6297,9,0)</f>
        <v>11.436303746199716</v>
      </c>
    </row>
    <row r="4584" s="81" customFormat="1" ht="15" customHeight="1">
      <c r="A4584" s="82">
        <v>91054028</v>
      </c>
      <c r="B4584" s="83">
        <v>20</v>
      </c>
      <c r="C4584" s="84" t="s">
        <v>1073</v>
      </c>
      <c r="D4584" s="84" t="s">
        <v>1074</v>
      </c>
      <c r="E4584" s="84" t="s">
        <v>92</v>
      </c>
      <c r="F4584" s="85">
        <v>1</v>
      </c>
      <c r="G4584" s="86" t="s">
        <v>485</v>
      </c>
      <c r="H4584" s="86" t="s">
        <v>14</v>
      </c>
      <c r="I4584" s="87">
        <f>VLOOKUP(A4584,'[2]AJUSTE DE VALOR AN_11.5_MED_VIG'!$A$6:$I$6297,9,0)</f>
        <v>57.580451303593776</v>
      </c>
    </row>
    <row r="4585" s="81" customFormat="1" ht="15" customHeight="1">
      <c r="A4585" s="82">
        <v>92457177</v>
      </c>
      <c r="B4585" s="83">
        <v>20</v>
      </c>
      <c r="C4585" s="84" t="s">
        <v>1062</v>
      </c>
      <c r="D4585" s="84" t="s">
        <v>1079</v>
      </c>
      <c r="E4585" s="84" t="s">
        <v>39</v>
      </c>
      <c r="F4585" s="85">
        <v>1</v>
      </c>
      <c r="G4585" s="86" t="s">
        <v>10103</v>
      </c>
      <c r="H4585" s="86" t="s">
        <v>14</v>
      </c>
      <c r="I4585" s="87">
        <f>VLOOKUP(A4585,'[2]AJUSTE DE VALOR AN_11.5_MED_VIG'!$A$6:$I$6297,9,0)</f>
        <v>4.5073128595004164</v>
      </c>
    </row>
    <row r="4586" s="81" customFormat="1" ht="15" customHeight="1">
      <c r="A4586" s="82">
        <v>92466249</v>
      </c>
      <c r="B4586" s="83">
        <v>20</v>
      </c>
      <c r="C4586" s="84" t="s">
        <v>1092</v>
      </c>
      <c r="D4586" s="84" t="s">
        <v>1092</v>
      </c>
      <c r="E4586" s="84" t="s">
        <v>69</v>
      </c>
      <c r="F4586" s="85">
        <v>1</v>
      </c>
      <c r="G4586" s="86" t="s">
        <v>64</v>
      </c>
      <c r="H4586" s="86" t="s">
        <v>14</v>
      </c>
      <c r="I4586" s="87">
        <f>VLOOKUP(A4586,'[2]AJUSTE DE VALOR AN_11.5_MED_VIG'!$A$6:$I$6297,9,0)</f>
        <v>1526.7667446177925</v>
      </c>
    </row>
    <row r="4587" s="81" customFormat="1" ht="15" customHeight="1">
      <c r="A4587" s="82">
        <v>90296044</v>
      </c>
      <c r="B4587" s="83">
        <v>20</v>
      </c>
      <c r="C4587" s="84" t="s">
        <v>1099</v>
      </c>
      <c r="D4587" s="84" t="s">
        <v>1100</v>
      </c>
      <c r="E4587" s="84" t="s">
        <v>675</v>
      </c>
      <c r="F4587" s="85">
        <v>1</v>
      </c>
      <c r="G4587" s="86" t="s">
        <v>10103</v>
      </c>
      <c r="H4587" s="86" t="s">
        <v>14</v>
      </c>
      <c r="I4587" s="87">
        <f>VLOOKUP(A4587,'[2]AJUSTE DE VALOR AN_11.5_MED_VIG'!$A$6:$I$6297,9,0)</f>
        <v>0.95973471359827323</v>
      </c>
    </row>
    <row r="4588" s="81" customFormat="1" ht="15" customHeight="1">
      <c r="A4588" s="82">
        <v>90135164</v>
      </c>
      <c r="B4588" s="83">
        <v>20</v>
      </c>
      <c r="C4588" s="84" t="s">
        <v>1101</v>
      </c>
      <c r="D4588" s="84" t="s">
        <v>1102</v>
      </c>
      <c r="E4588" s="84" t="s">
        <v>207</v>
      </c>
      <c r="F4588" s="85">
        <v>1</v>
      </c>
      <c r="G4588" s="86" t="s">
        <v>10036</v>
      </c>
      <c r="H4588" s="86" t="s">
        <v>14</v>
      </c>
      <c r="I4588" s="87">
        <f>VLOOKUP(A4588,'[2]AJUSTE DE VALOR AN_11.5_MED_VIG'!$A$6:$I$6297,9,0)</f>
        <v>3.8317610845868275</v>
      </c>
    </row>
    <row r="4589" s="81" customFormat="1" ht="15" customHeight="1">
      <c r="A4589" s="82">
        <v>90135156</v>
      </c>
      <c r="B4589" s="83">
        <v>20</v>
      </c>
      <c r="C4589" s="84" t="s">
        <v>1112</v>
      </c>
      <c r="D4589" s="84" t="s">
        <v>1113</v>
      </c>
      <c r="E4589" s="84" t="s">
        <v>207</v>
      </c>
      <c r="F4589" s="85">
        <v>1</v>
      </c>
      <c r="G4589" s="86" t="s">
        <v>13</v>
      </c>
      <c r="H4589" s="86" t="s">
        <v>14</v>
      </c>
      <c r="I4589" s="87">
        <f>VLOOKUP(A4589,'[2]AJUSTE DE VALOR AN_11.5_MED_VIG'!$A$6:$I$6297,9,0)</f>
        <v>2.8110050579550907</v>
      </c>
    </row>
    <row r="4590" s="81" customFormat="1" ht="15" customHeight="1">
      <c r="A4590" s="82">
        <v>90135180</v>
      </c>
      <c r="B4590" s="83">
        <v>20</v>
      </c>
      <c r="C4590" s="84" t="s">
        <v>1116</v>
      </c>
      <c r="D4590" s="84" t="s">
        <v>1117</v>
      </c>
      <c r="E4590" s="84" t="s">
        <v>207</v>
      </c>
      <c r="F4590" s="85">
        <v>1</v>
      </c>
      <c r="G4590" s="86" t="s">
        <v>13</v>
      </c>
      <c r="H4590" s="86" t="s">
        <v>14</v>
      </c>
      <c r="I4590" s="87">
        <f>VLOOKUP(A4590,'[2]AJUSTE DE VALOR AN_11.5_MED_VIG'!$A$6:$I$6297,9,0)</f>
        <v>3.4705704905479053</v>
      </c>
    </row>
    <row r="4591" s="81" customFormat="1" ht="15" customHeight="1">
      <c r="A4591" s="82">
        <v>90258932</v>
      </c>
      <c r="B4591" s="83">
        <v>20</v>
      </c>
      <c r="C4591" s="84" t="s">
        <v>1118</v>
      </c>
      <c r="D4591" s="84" t="s">
        <v>1119</v>
      </c>
      <c r="E4591" s="84" t="s">
        <v>244</v>
      </c>
      <c r="F4591" s="85">
        <v>1</v>
      </c>
      <c r="G4591" s="86" t="s">
        <v>10036</v>
      </c>
      <c r="H4591" s="86" t="s">
        <v>14</v>
      </c>
      <c r="I4591" s="87">
        <f>VLOOKUP(A4591,'[2]AJUSTE DE VALOR AN_11.5_MED_VIG'!$A$6:$I$6297,9,0)</f>
        <v>1.9852343361923037</v>
      </c>
    </row>
    <row r="4592" s="81" customFormat="1" ht="15" customHeight="1">
      <c r="A4592" s="82">
        <v>90249097</v>
      </c>
      <c r="B4592" s="83">
        <v>20</v>
      </c>
      <c r="C4592" s="84" t="s">
        <v>1122</v>
      </c>
      <c r="D4592" s="84" t="s">
        <v>1123</v>
      </c>
      <c r="E4592" s="84" t="s">
        <v>247</v>
      </c>
      <c r="F4592" s="85">
        <v>1</v>
      </c>
      <c r="G4592" s="86" t="s">
        <v>13</v>
      </c>
      <c r="H4592" s="86" t="s">
        <v>14</v>
      </c>
      <c r="I4592" s="87">
        <f>VLOOKUP(A4592,'[2]AJUSTE DE VALOR AN_11.5_MED_VIG'!$A$6:$I$6297,9,0)</f>
        <v>5.3040561338154051</v>
      </c>
    </row>
    <row r="4593" s="81" customFormat="1" ht="15" customHeight="1">
      <c r="A4593" s="82">
        <v>92418902</v>
      </c>
      <c r="B4593" s="83">
        <v>20</v>
      </c>
      <c r="C4593" s="84" t="s">
        <v>1131</v>
      </c>
      <c r="D4593" s="84" t="s">
        <v>1132</v>
      </c>
      <c r="E4593" s="84" t="s">
        <v>207</v>
      </c>
      <c r="F4593" s="85">
        <v>1</v>
      </c>
      <c r="G4593" s="86" t="s">
        <v>13</v>
      </c>
      <c r="H4593" s="86" t="s">
        <v>14</v>
      </c>
      <c r="I4593" s="87">
        <f>VLOOKUP(A4593,'[2]AJUSTE DE VALOR AN_11.5_MED_VIG'!$A$6:$I$6297,9,0)</f>
        <v>2.7358122449447464</v>
      </c>
    </row>
    <row r="4594" s="81" customFormat="1" ht="15" customHeight="1">
      <c r="A4594" s="82">
        <v>90173422</v>
      </c>
      <c r="B4594" s="83">
        <v>20</v>
      </c>
      <c r="C4594" s="84" t="s">
        <v>1133</v>
      </c>
      <c r="D4594" s="84" t="s">
        <v>1134</v>
      </c>
      <c r="E4594" s="84" t="s">
        <v>244</v>
      </c>
      <c r="F4594" s="85">
        <v>1</v>
      </c>
      <c r="G4594" s="86" t="s">
        <v>13</v>
      </c>
      <c r="H4594" s="86" t="s">
        <v>14</v>
      </c>
      <c r="I4594" s="87">
        <f>VLOOKUP(A4594,'[2]AJUSTE DE VALOR AN_11.5_MED_VIG'!$A$6:$I$6297,9,0)</f>
        <v>3.5962020015179652</v>
      </c>
    </row>
    <row r="4595" s="81" customFormat="1" ht="15" customHeight="1">
      <c r="A4595" s="82">
        <v>92387632</v>
      </c>
      <c r="B4595" s="83">
        <v>20</v>
      </c>
      <c r="C4595" s="84" t="s">
        <v>1137</v>
      </c>
      <c r="D4595" s="84" t="s">
        <v>1138</v>
      </c>
      <c r="E4595" s="84" t="s">
        <v>279</v>
      </c>
      <c r="F4595" s="85">
        <v>100</v>
      </c>
      <c r="G4595" s="86" t="s">
        <v>18</v>
      </c>
      <c r="H4595" s="86" t="s">
        <v>19</v>
      </c>
      <c r="I4595" s="87">
        <f>VLOOKUP(A4595,'[2]AJUSTE DE VALOR AN_11.5_MED_VIG'!$A$6:$I$6297,9,0)</f>
        <v>0.14133544984131741</v>
      </c>
    </row>
    <row r="4596" s="81" customFormat="1" ht="15" customHeight="1">
      <c r="A4596" s="82">
        <v>92412467</v>
      </c>
      <c r="B4596" s="83">
        <v>20</v>
      </c>
      <c r="C4596" s="84" t="s">
        <v>1139</v>
      </c>
      <c r="D4596" s="84" t="s">
        <v>1140</v>
      </c>
      <c r="E4596" s="84" t="s">
        <v>43</v>
      </c>
      <c r="F4596" s="85">
        <v>100</v>
      </c>
      <c r="G4596" s="86" t="s">
        <v>18</v>
      </c>
      <c r="H4596" s="86" t="s">
        <v>19</v>
      </c>
      <c r="I4596" s="87">
        <f>VLOOKUP(A4596,'[2]AJUSTE DE VALOR AN_11.5_MED_VIG'!$A$6:$I$6297,9,0)</f>
        <v>0.10992757209880245</v>
      </c>
    </row>
    <row r="4597" s="81" customFormat="1" ht="15" customHeight="1">
      <c r="A4597" s="82">
        <v>92366244</v>
      </c>
      <c r="B4597" s="83">
        <v>20</v>
      </c>
      <c r="C4597" s="84" t="s">
        <v>1141</v>
      </c>
      <c r="D4597" s="84" t="s">
        <v>1142</v>
      </c>
      <c r="E4597" s="84" t="s">
        <v>21</v>
      </c>
      <c r="F4597" s="85">
        <v>80</v>
      </c>
      <c r="G4597" s="86" t="s">
        <v>18</v>
      </c>
      <c r="H4597" s="86" t="s">
        <v>19</v>
      </c>
      <c r="I4597" s="87">
        <f>VLOOKUP(A4597,'[2]AJUSTE DE VALOR AN_11.5_MED_VIG'!$A$6:$I$6297,9,0)</f>
        <v>0.12563151097005992</v>
      </c>
    </row>
    <row r="4598" s="81" customFormat="1" ht="15" customHeight="1">
      <c r="A4598" s="82">
        <v>92410090</v>
      </c>
      <c r="B4598" s="83">
        <v>20</v>
      </c>
      <c r="C4598" s="84" t="s">
        <v>1143</v>
      </c>
      <c r="D4598" s="84" t="s">
        <v>1144</v>
      </c>
      <c r="E4598" s="84" t="s">
        <v>73</v>
      </c>
      <c r="F4598" s="85">
        <v>1</v>
      </c>
      <c r="G4598" s="86" t="s">
        <v>10103</v>
      </c>
      <c r="H4598" s="86" t="s">
        <v>14</v>
      </c>
      <c r="I4598" s="87">
        <f>VLOOKUP(A4598,'[2]AJUSTE DE VALOR AN_11.5_MED_VIG'!$A$6:$I$6297,9,0)</f>
        <v>10.833398550000002</v>
      </c>
    </row>
    <row r="4599" s="81" customFormat="1" ht="15" customHeight="1">
      <c r="A4599" s="82">
        <v>92462570</v>
      </c>
      <c r="B4599" s="83">
        <v>20</v>
      </c>
      <c r="C4599" s="84" t="s">
        <v>1145</v>
      </c>
      <c r="D4599" s="84" t="s">
        <v>1146</v>
      </c>
      <c r="E4599" s="84" t="s">
        <v>69</v>
      </c>
      <c r="F4599" s="85">
        <v>100</v>
      </c>
      <c r="G4599" s="86" t="s">
        <v>18</v>
      </c>
      <c r="H4599" s="86" t="s">
        <v>19</v>
      </c>
      <c r="I4599" s="87">
        <f>VLOOKUP(A4599,'[2]AJUSTE DE VALOR AN_11.5_MED_VIG'!$A$6:$I$6297,9,0)</f>
        <v>0.1727433275838324</v>
      </c>
    </row>
    <row r="4600" s="81" customFormat="1" ht="15" customHeight="1">
      <c r="A4600" s="82">
        <v>92413510</v>
      </c>
      <c r="B4600" s="83">
        <v>20</v>
      </c>
      <c r="C4600" s="84" t="s">
        <v>1147</v>
      </c>
      <c r="D4600" s="84" t="s">
        <v>1100</v>
      </c>
      <c r="E4600" s="84" t="s">
        <v>675</v>
      </c>
      <c r="F4600" s="85">
        <v>1</v>
      </c>
      <c r="G4600" s="86" t="s">
        <v>10103</v>
      </c>
      <c r="H4600" s="86" t="s">
        <v>14</v>
      </c>
      <c r="I4600" s="87">
        <f>VLOOKUP(A4600,'[2]AJUSTE DE VALOR AN_11.5_MED_VIG'!$A$6:$I$6297,9,0)</f>
        <v>0.95683977610151771</v>
      </c>
    </row>
    <row r="4601" s="81" customFormat="1" ht="15" customHeight="1">
      <c r="A4601" s="82">
        <v>90258878</v>
      </c>
      <c r="B4601" s="83">
        <v>20</v>
      </c>
      <c r="C4601" s="84" t="s">
        <v>1150</v>
      </c>
      <c r="D4601" s="84" t="s">
        <v>1151</v>
      </c>
      <c r="E4601" s="84" t="s">
        <v>244</v>
      </c>
      <c r="F4601" s="85">
        <v>100</v>
      </c>
      <c r="G4601" s="86" t="s">
        <v>18</v>
      </c>
      <c r="H4601" s="86" t="s">
        <v>19</v>
      </c>
      <c r="I4601" s="87">
        <f>VLOOKUP(A4601,'[2]AJUSTE DE VALOR AN_11.5_MED_VIG'!$A$6:$I$6297,9,0)</f>
        <v>9.4223536707496738e-002</v>
      </c>
    </row>
    <row r="4602" s="81" customFormat="1" ht="15" customHeight="1">
      <c r="A4602" s="82">
        <v>92390188</v>
      </c>
      <c r="B4602" s="83">
        <v>20</v>
      </c>
      <c r="C4602" s="84" t="s">
        <v>1153</v>
      </c>
      <c r="D4602" s="84" t="s">
        <v>1154</v>
      </c>
      <c r="E4602" s="84" t="s">
        <v>628</v>
      </c>
      <c r="F4602" s="85">
        <v>1</v>
      </c>
      <c r="G4602" s="86" t="s">
        <v>10036</v>
      </c>
      <c r="H4602" s="86" t="s">
        <v>14</v>
      </c>
      <c r="I4602" s="87">
        <f>VLOOKUP(A4602,'[2]AJUSTE DE VALOR AN_11.5_MED_VIG'!$A$6:$I$6297,9,0)</f>
        <v>40.187616878778826</v>
      </c>
    </row>
    <row r="4603" s="81" customFormat="1" ht="15" customHeight="1">
      <c r="A4603" s="82">
        <v>90139429</v>
      </c>
      <c r="B4603" s="83">
        <v>20</v>
      </c>
      <c r="C4603" s="84" t="s">
        <v>1155</v>
      </c>
      <c r="D4603" s="84" t="s">
        <v>1157</v>
      </c>
      <c r="E4603" s="84" t="s">
        <v>43</v>
      </c>
      <c r="F4603" s="85">
        <v>1</v>
      </c>
      <c r="G4603" s="86" t="s">
        <v>10036</v>
      </c>
      <c r="H4603" s="86" t="s">
        <v>14</v>
      </c>
      <c r="I4603" s="87">
        <f>VLOOKUP(A4603,'[2]AJUSTE DE VALOR AN_11.5_MED_VIG'!$A$6:$I$6297,9,0)</f>
        <v>23.665835878985046</v>
      </c>
    </row>
    <row r="4604" s="81" customFormat="1" ht="15" customHeight="1">
      <c r="A4604" s="82">
        <v>90311264</v>
      </c>
      <c r="B4604" s="83">
        <v>20</v>
      </c>
      <c r="C4604" s="84" t="s">
        <v>1158</v>
      </c>
      <c r="D4604" s="84" t="s">
        <v>1159</v>
      </c>
      <c r="E4604" s="84" t="s">
        <v>24</v>
      </c>
      <c r="F4604" s="85">
        <v>1</v>
      </c>
      <c r="G4604" s="86" t="s">
        <v>10036</v>
      </c>
      <c r="H4604" s="86" t="s">
        <v>14</v>
      </c>
      <c r="I4604" s="87">
        <f>VLOOKUP(A4604,'[2]AJUSTE DE VALOR AN_11.5_MED_VIG'!$A$6:$I$6297,9,0)</f>
        <v>27.083328747731883</v>
      </c>
    </row>
    <row r="4605" s="81" customFormat="1" ht="15" customHeight="1">
      <c r="A4605" s="82">
        <v>92414877</v>
      </c>
      <c r="B4605" s="83">
        <v>20</v>
      </c>
      <c r="C4605" s="84" t="s">
        <v>1163</v>
      </c>
      <c r="D4605" s="84" t="s">
        <v>1164</v>
      </c>
      <c r="E4605" s="84" t="s">
        <v>358</v>
      </c>
      <c r="F4605" s="85">
        <v>1</v>
      </c>
      <c r="G4605" s="86" t="s">
        <v>10103</v>
      </c>
      <c r="H4605" s="86" t="s">
        <v>14</v>
      </c>
      <c r="I4605" s="87">
        <f>VLOOKUP(A4605,'[2]AJUSTE DE VALOR AN_11.5_MED_VIG'!$A$6:$I$6297,9,0)</f>
        <v>1.7058309851726461</v>
      </c>
    </row>
    <row r="4606" s="81" customFormat="1" ht="15" customHeight="1">
      <c r="A4606" s="82">
        <v>92427138</v>
      </c>
      <c r="B4606" s="83">
        <v>20</v>
      </c>
      <c r="C4606" s="84" t="s">
        <v>1165</v>
      </c>
      <c r="D4606" s="84" t="s">
        <v>1166</v>
      </c>
      <c r="E4606" s="84" t="s">
        <v>21</v>
      </c>
      <c r="F4606" s="85">
        <v>1</v>
      </c>
      <c r="G4606" s="86" t="s">
        <v>436</v>
      </c>
      <c r="H4606" s="86" t="s">
        <v>14</v>
      </c>
      <c r="I4606" s="87">
        <f>VLOOKUP(A4606,'[2]AJUSTE DE VALOR AN_11.5_MED_VIG'!$A$6:$I$6297,9,0)</f>
        <v>2.0660100893003093</v>
      </c>
    </row>
    <row r="4607" s="81" customFormat="1" ht="15" customHeight="1">
      <c r="A4607" s="82">
        <v>92470122</v>
      </c>
      <c r="B4607" s="83">
        <v>20</v>
      </c>
      <c r="C4607" s="84" t="s">
        <v>1171</v>
      </c>
      <c r="D4607" s="84" t="s">
        <v>1171</v>
      </c>
      <c r="E4607" s="84" t="s">
        <v>603</v>
      </c>
      <c r="F4607" s="85">
        <v>1</v>
      </c>
      <c r="G4607" s="86" t="s">
        <v>10103</v>
      </c>
      <c r="H4607" s="86" t="s">
        <v>14</v>
      </c>
      <c r="I4607" s="87">
        <f>VLOOKUP(A4607,'[2]AJUSTE DE VALOR AN_11.5_MED_VIG'!$A$6:$I$6297,9,0)</f>
        <v>2.7856963692476699</v>
      </c>
    </row>
    <row r="4608" s="81" customFormat="1" ht="15" customHeight="1">
      <c r="A4608" s="82">
        <v>92420990</v>
      </c>
      <c r="B4608" s="83">
        <v>20</v>
      </c>
      <c r="C4608" s="84" t="s">
        <v>1171</v>
      </c>
      <c r="D4608" s="84" t="s">
        <v>798</v>
      </c>
      <c r="E4608" s="84" t="s">
        <v>414</v>
      </c>
      <c r="F4608" s="85">
        <v>1</v>
      </c>
      <c r="G4608" s="86" t="s">
        <v>10103</v>
      </c>
      <c r="H4608" s="86" t="s">
        <v>14</v>
      </c>
      <c r="I4608" s="87">
        <f>VLOOKUP(A4608,'[2]AJUSTE DE VALOR AN_11.5_MED_VIG'!$A$6:$I$6297,9,0)</f>
        <v>2.9604318877070437</v>
      </c>
    </row>
    <row r="4609" s="81" customFormat="1" ht="15" customHeight="1">
      <c r="A4609" s="82">
        <v>90300068</v>
      </c>
      <c r="B4609" s="83">
        <v>20</v>
      </c>
      <c r="C4609" s="84" t="s">
        <v>1171</v>
      </c>
      <c r="D4609" s="84" t="s">
        <v>1174</v>
      </c>
      <c r="E4609" s="84" t="s">
        <v>1175</v>
      </c>
      <c r="F4609" s="85">
        <v>1</v>
      </c>
      <c r="G4609" s="86" t="s">
        <v>10103</v>
      </c>
      <c r="H4609" s="86" t="s">
        <v>14</v>
      </c>
      <c r="I4609" s="87">
        <f>VLOOKUP(A4609,'[2]AJUSTE DE VALOR AN_11.5_MED_VIG'!$A$6:$I$6297,9,0)</f>
        <v>2.4498144639161685</v>
      </c>
    </row>
    <row r="4610" s="81" customFormat="1" ht="15" customHeight="1">
      <c r="A4610" s="82">
        <v>90288688</v>
      </c>
      <c r="B4610" s="83">
        <v>20</v>
      </c>
      <c r="C4610" s="84" t="s">
        <v>1171</v>
      </c>
      <c r="D4610" s="84" t="s">
        <v>1171</v>
      </c>
      <c r="E4610" s="84" t="s">
        <v>39</v>
      </c>
      <c r="F4610" s="85">
        <v>1</v>
      </c>
      <c r="G4610" s="86" t="s">
        <v>10103</v>
      </c>
      <c r="H4610" s="86" t="s">
        <v>14</v>
      </c>
      <c r="I4610" s="87">
        <f>VLOOKUP(A4610,'[2]AJUSTE DE VALOR AN_11.5_MED_VIG'!$A$6:$I$6297,9,0)</f>
        <v>2.6364075496056243</v>
      </c>
    </row>
    <row r="4611" s="81" customFormat="1" ht="15" customHeight="1">
      <c r="A4611" s="82">
        <v>90218272</v>
      </c>
      <c r="B4611" s="83">
        <v>20</v>
      </c>
      <c r="C4611" s="84" t="s">
        <v>1171</v>
      </c>
      <c r="D4611" s="84" t="s">
        <v>1172</v>
      </c>
      <c r="E4611" s="84" t="s">
        <v>806</v>
      </c>
      <c r="F4611" s="85">
        <v>1</v>
      </c>
      <c r="G4611" s="86" t="s">
        <v>10103</v>
      </c>
      <c r="H4611" s="86" t="s">
        <v>14</v>
      </c>
      <c r="I4611" s="87">
        <f>VLOOKUP(A4611,'[2]AJUSTE DE VALOR AN_11.5_MED_VIG'!$A$6:$I$6297,9,0)</f>
        <v>1.8649519277862483</v>
      </c>
    </row>
    <row r="4612" s="81" customFormat="1" ht="15" customHeight="1">
      <c r="A4612" s="82">
        <v>90126645</v>
      </c>
      <c r="B4612" s="83">
        <v>20</v>
      </c>
      <c r="C4612" s="84" t="s">
        <v>1171</v>
      </c>
      <c r="D4612" s="84" t="s">
        <v>1171</v>
      </c>
      <c r="E4612" s="84" t="s">
        <v>21</v>
      </c>
      <c r="F4612" s="85">
        <v>1</v>
      </c>
      <c r="G4612" s="86" t="s">
        <v>10103</v>
      </c>
      <c r="H4612" s="86" t="s">
        <v>14</v>
      </c>
      <c r="I4612" s="87">
        <f>VLOOKUP(A4612,'[2]AJUSTE DE VALOR AN_11.5_MED_VIG'!$A$6:$I$6297,9,0)</f>
        <v>2.1827435579068144</v>
      </c>
    </row>
    <row r="4613" s="81" customFormat="1" ht="15" customHeight="1">
      <c r="A4613" s="82">
        <v>92462782</v>
      </c>
      <c r="B4613" s="83">
        <v>20</v>
      </c>
      <c r="C4613" s="84" t="s">
        <v>1178</v>
      </c>
      <c r="D4613" s="84" t="s">
        <v>1178</v>
      </c>
      <c r="E4613" s="84" t="s">
        <v>229</v>
      </c>
      <c r="F4613" s="85">
        <v>1</v>
      </c>
      <c r="G4613" s="86" t="s">
        <v>10103</v>
      </c>
      <c r="H4613" s="86" t="s">
        <v>14</v>
      </c>
      <c r="I4613" s="87">
        <f>VLOOKUP(A4613,'[2]AJUSTE DE VALOR AN_11.5_MED_VIG'!$A$6:$I$6297,9,0)</f>
        <v>0.86121981716133411</v>
      </c>
    </row>
    <row r="4614" s="81" customFormat="1" ht="15" customHeight="1">
      <c r="A4614" s="82">
        <v>90208900</v>
      </c>
      <c r="B4614" s="83">
        <v>20</v>
      </c>
      <c r="C4614" s="84" t="s">
        <v>1178</v>
      </c>
      <c r="D4614" s="84" t="s">
        <v>1178</v>
      </c>
      <c r="E4614" s="84" t="s">
        <v>31</v>
      </c>
      <c r="F4614" s="85">
        <v>1</v>
      </c>
      <c r="G4614" s="86" t="s">
        <v>10103</v>
      </c>
      <c r="H4614" s="86" t="s">
        <v>14</v>
      </c>
      <c r="I4614" s="87">
        <f>VLOOKUP(A4614,'[2]AJUSTE DE VALOR AN_11.5_MED_VIG'!$A$6:$I$6297,9,0)</f>
        <v>1.3234383259965521</v>
      </c>
    </row>
    <row r="4615" s="81" customFormat="1" ht="15" customHeight="1">
      <c r="A4615" s="82">
        <v>90142977</v>
      </c>
      <c r="B4615" s="83">
        <v>20</v>
      </c>
      <c r="C4615" s="84" t="s">
        <v>1178</v>
      </c>
      <c r="D4615" s="84" t="s">
        <v>1178</v>
      </c>
      <c r="E4615" s="84" t="s">
        <v>17</v>
      </c>
      <c r="F4615" s="85">
        <v>1</v>
      </c>
      <c r="G4615" s="86" t="s">
        <v>10103</v>
      </c>
      <c r="H4615" s="86" t="s">
        <v>14</v>
      </c>
      <c r="I4615" s="87">
        <f>VLOOKUP(A4615,'[2]AJUSTE DE VALOR AN_11.5_MED_VIG'!$A$6:$I$6297,9,0)</f>
        <v>1.4033515029444035</v>
      </c>
    </row>
    <row r="4616" s="81" customFormat="1" ht="15" customHeight="1">
      <c r="A4616" s="82">
        <v>90130120</v>
      </c>
      <c r="B4616" s="83">
        <v>20</v>
      </c>
      <c r="C4616" s="84" t="s">
        <v>1178</v>
      </c>
      <c r="D4616" s="84" t="s">
        <v>1183</v>
      </c>
      <c r="E4616" s="84" t="s">
        <v>894</v>
      </c>
      <c r="F4616" s="85">
        <v>1</v>
      </c>
      <c r="G4616" s="86" t="s">
        <v>10103</v>
      </c>
      <c r="H4616" s="86" t="s">
        <v>14</v>
      </c>
      <c r="I4616" s="87">
        <f>VLOOKUP(A4616,'[2]AJUSTE DE VALOR AN_11.5_MED_VIG'!$A$6:$I$6297,9,0)</f>
        <v>0.5344592186834034</v>
      </c>
    </row>
    <row r="4617" s="81" customFormat="1" ht="15" customHeight="1">
      <c r="A4617" s="82">
        <v>90153324</v>
      </c>
      <c r="B4617" s="83">
        <v>20</v>
      </c>
      <c r="C4617" s="84" t="s">
        <v>1187</v>
      </c>
      <c r="D4617" s="84" t="s">
        <v>1188</v>
      </c>
      <c r="E4617" s="84" t="s">
        <v>39</v>
      </c>
      <c r="F4617" s="85">
        <v>1</v>
      </c>
      <c r="G4617" s="86" t="s">
        <v>436</v>
      </c>
      <c r="H4617" s="86" t="s">
        <v>14</v>
      </c>
      <c r="I4617" s="87">
        <f>VLOOKUP(A4617,'[2]AJUSTE DE VALOR AN_11.5_MED_VIG'!$A$6:$I$6297,9,0)</f>
        <v>3.2183061307847183</v>
      </c>
    </row>
    <row r="4618" s="81" customFormat="1" ht="15" customHeight="1">
      <c r="A4618" s="82">
        <v>90307879</v>
      </c>
      <c r="B4618" s="83">
        <v>20</v>
      </c>
      <c r="C4618" s="84" t="s">
        <v>1189</v>
      </c>
      <c r="D4618" s="84" t="s">
        <v>1189</v>
      </c>
      <c r="E4618" s="84" t="s">
        <v>244</v>
      </c>
      <c r="F4618" s="85">
        <v>1</v>
      </c>
      <c r="G4618" s="86" t="s">
        <v>10103</v>
      </c>
      <c r="H4618" s="86" t="s">
        <v>14</v>
      </c>
      <c r="I4618" s="87">
        <f>VLOOKUP(A4618,'[2]AJUSTE DE VALOR AN_11.5_MED_VIG'!$A$6:$I$6297,9,0)</f>
        <v>1.2586656752229315</v>
      </c>
    </row>
    <row r="4619" s="81" customFormat="1" ht="15" customHeight="1">
      <c r="A4619" s="82">
        <v>92457657</v>
      </c>
      <c r="B4619" s="83">
        <v>20</v>
      </c>
      <c r="C4619" s="84" t="s">
        <v>1190</v>
      </c>
      <c r="D4619" s="84" t="s">
        <v>1190</v>
      </c>
      <c r="E4619" s="84" t="s">
        <v>244</v>
      </c>
      <c r="F4619" s="85">
        <v>1</v>
      </c>
      <c r="G4619" s="86" t="s">
        <v>10103</v>
      </c>
      <c r="H4619" s="86" t="s">
        <v>14</v>
      </c>
      <c r="I4619" s="87">
        <f>VLOOKUP(A4619,'[2]AJUSTE DE VALOR AN_11.5_MED_VIG'!$A$6:$I$6297,9,0)</f>
        <v>0.62925902637209885</v>
      </c>
    </row>
    <row r="4620" s="81" customFormat="1" ht="15" customHeight="1">
      <c r="A4620" s="82">
        <v>90153804</v>
      </c>
      <c r="B4620" s="83">
        <v>20</v>
      </c>
      <c r="C4620" s="84" t="s">
        <v>1191</v>
      </c>
      <c r="D4620" s="84" t="s">
        <v>1192</v>
      </c>
      <c r="E4620" s="84" t="s">
        <v>39</v>
      </c>
      <c r="F4620" s="85">
        <v>1</v>
      </c>
      <c r="G4620" s="86" t="s">
        <v>436</v>
      </c>
      <c r="H4620" s="86" t="s">
        <v>14</v>
      </c>
      <c r="I4620" s="87">
        <f>VLOOKUP(A4620,'[2]AJUSTE DE VALOR AN_11.5_MED_VIG'!$A$6:$I$6297,9,0)</f>
        <v>1.9283679104599067</v>
      </c>
    </row>
    <row r="4621" s="81" customFormat="1" ht="15" customHeight="1">
      <c r="A4621" s="82">
        <v>90153790</v>
      </c>
      <c r="B4621" s="83">
        <v>20</v>
      </c>
      <c r="C4621" s="84" t="s">
        <v>1193</v>
      </c>
      <c r="D4621" s="84" t="s">
        <v>1194</v>
      </c>
      <c r="E4621" s="84" t="s">
        <v>39</v>
      </c>
      <c r="F4621" s="85">
        <v>1</v>
      </c>
      <c r="G4621" s="86" t="s">
        <v>436</v>
      </c>
      <c r="H4621" s="86" t="s">
        <v>14</v>
      </c>
      <c r="I4621" s="87">
        <f>VLOOKUP(A4621,'[2]AJUSTE DE VALOR AN_11.5_MED_VIG'!$A$6:$I$6297,9,0)</f>
        <v>2.2727193230420331</v>
      </c>
    </row>
    <row r="4622" s="81" customFormat="1" ht="15" customHeight="1">
      <c r="A4622" s="82">
        <v>90204131</v>
      </c>
      <c r="B4622" s="83">
        <v>20</v>
      </c>
      <c r="C4622" s="84" t="s">
        <v>1195</v>
      </c>
      <c r="D4622" s="84" t="s">
        <v>1196</v>
      </c>
      <c r="E4622" s="84" t="s">
        <v>414</v>
      </c>
      <c r="F4622" s="85">
        <v>1</v>
      </c>
      <c r="G4622" s="86" t="s">
        <v>436</v>
      </c>
      <c r="H4622" s="86" t="s">
        <v>14</v>
      </c>
      <c r="I4622" s="87">
        <f>VLOOKUP(A4622,'[2]AJUSTE DE VALOR AN_11.5_MED_VIG'!$A$6:$I$6297,9,0)</f>
        <v>1.4921993111480865</v>
      </c>
    </row>
    <row r="4623" s="81" customFormat="1" ht="15" customHeight="1">
      <c r="A4623" s="82">
        <v>90190858</v>
      </c>
      <c r="B4623" s="83">
        <v>20</v>
      </c>
      <c r="C4623" s="84" t="s">
        <v>1215</v>
      </c>
      <c r="D4623" s="84" t="s">
        <v>1216</v>
      </c>
      <c r="E4623" s="84" t="s">
        <v>360</v>
      </c>
      <c r="F4623" s="85">
        <v>1</v>
      </c>
      <c r="G4623" s="86" t="s">
        <v>10103</v>
      </c>
      <c r="H4623" s="86" t="s">
        <v>14</v>
      </c>
      <c r="I4623" s="87">
        <f>VLOOKUP(A4623,'[2]AJUSTE DE VALOR AN_11.5_MED_VIG'!$A$6:$I$6297,9,0)</f>
        <v>1.2406111708293419</v>
      </c>
    </row>
    <row r="4624" s="81" customFormat="1" ht="15" customHeight="1">
      <c r="A4624" s="82">
        <v>92424309</v>
      </c>
      <c r="B4624" s="83">
        <v>20</v>
      </c>
      <c r="C4624" s="84" t="s">
        <v>1217</v>
      </c>
      <c r="D4624" s="84" t="s">
        <v>1218</v>
      </c>
      <c r="E4624" s="84" t="s">
        <v>220</v>
      </c>
      <c r="F4624" s="85">
        <v>1</v>
      </c>
      <c r="G4624" s="86" t="s">
        <v>64</v>
      </c>
      <c r="H4624" s="86" t="s">
        <v>14</v>
      </c>
      <c r="I4624" s="87">
        <f>VLOOKUP(A4624,'[2]AJUSTE DE VALOR AN_11.5_MED_VIG'!$A$6:$I$6297,9,0)</f>
        <v>422.67506827888036</v>
      </c>
    </row>
    <row r="4625" s="81" customFormat="1" ht="15" customHeight="1">
      <c r="A4625" s="82">
        <v>92463002</v>
      </c>
      <c r="B4625" s="83">
        <v>20</v>
      </c>
      <c r="C4625" s="84" t="s">
        <v>1224</v>
      </c>
      <c r="D4625" s="84" t="s">
        <v>1225</v>
      </c>
      <c r="E4625" s="84" t="s">
        <v>1221</v>
      </c>
      <c r="F4625" s="85">
        <v>1</v>
      </c>
      <c r="G4625" s="86" t="s">
        <v>10103</v>
      </c>
      <c r="H4625" s="86" t="s">
        <v>14</v>
      </c>
      <c r="I4625" s="87">
        <f>VLOOKUP(A4625,'[2]AJUSTE DE VALOR AN_11.5_MED_VIG'!$A$6:$I$6297,9,0)</f>
        <v>1.1307918679439986</v>
      </c>
    </row>
    <row r="4626" s="81" customFormat="1" ht="15" customHeight="1">
      <c r="A4626" s="82">
        <v>90137965</v>
      </c>
      <c r="B4626" s="83">
        <v>20</v>
      </c>
      <c r="C4626" s="84" t="s">
        <v>1234</v>
      </c>
      <c r="D4626" s="84" t="s">
        <v>1235</v>
      </c>
      <c r="E4626" s="84" t="s">
        <v>703</v>
      </c>
      <c r="F4626" s="85">
        <v>1</v>
      </c>
      <c r="G4626" s="86" t="s">
        <v>10103</v>
      </c>
      <c r="H4626" s="86" t="s">
        <v>14</v>
      </c>
      <c r="I4626" s="87">
        <f>VLOOKUP(A4626,'[2]AJUSTE DE VALOR AN_11.5_MED_VIG'!$A$6:$I$6297,9,0)</f>
        <v>0.64753924083040981</v>
      </c>
    </row>
    <row r="4627" s="81" customFormat="1" ht="15" customHeight="1">
      <c r="A4627" s="82">
        <v>92423132</v>
      </c>
      <c r="B4627" s="83">
        <v>20</v>
      </c>
      <c r="C4627" s="84" t="s">
        <v>1249</v>
      </c>
      <c r="D4627" s="84" t="s">
        <v>1250</v>
      </c>
      <c r="E4627" s="84" t="s">
        <v>235</v>
      </c>
      <c r="F4627" s="85">
        <v>100</v>
      </c>
      <c r="G4627" s="86" t="s">
        <v>10077</v>
      </c>
      <c r="H4627" s="86" t="s">
        <v>19</v>
      </c>
      <c r="I4627" s="87">
        <f>VLOOKUP(A4627,'[2]AJUSTE DE VALOR AN_11.5_MED_VIG'!$A$6:$I$6297,9,0)</f>
        <v>0.1176435162188032</v>
      </c>
    </row>
    <row r="4628" s="81" customFormat="1" ht="15" customHeight="1">
      <c r="A4628" s="82">
        <v>90212134</v>
      </c>
      <c r="B4628" s="83">
        <v>20</v>
      </c>
      <c r="C4628" s="84" t="s">
        <v>1269</v>
      </c>
      <c r="D4628" s="84" t="s">
        <v>1275</v>
      </c>
      <c r="E4628" s="84" t="s">
        <v>31</v>
      </c>
      <c r="F4628" s="85">
        <v>1</v>
      </c>
      <c r="G4628" s="86" t="s">
        <v>158</v>
      </c>
      <c r="H4628" s="86" t="s">
        <v>14</v>
      </c>
      <c r="I4628" s="87">
        <f>VLOOKUP(A4628,'[2]AJUSTE DE VALOR AN_11.5_MED_VIG'!$A$6:$I$6297,9,0)</f>
        <v>0.29134535224656632</v>
      </c>
    </row>
    <row r="4629" s="81" customFormat="1" ht="15" customHeight="1">
      <c r="A4629" s="82">
        <v>90283783</v>
      </c>
      <c r="B4629" s="83">
        <v>20</v>
      </c>
      <c r="C4629" s="84" t="s">
        <v>1280</v>
      </c>
      <c r="D4629" s="84" t="s">
        <v>1280</v>
      </c>
      <c r="E4629" s="84" t="s">
        <v>59</v>
      </c>
      <c r="F4629" s="85">
        <v>1</v>
      </c>
      <c r="G4629" s="86" t="s">
        <v>10103</v>
      </c>
      <c r="H4629" s="86" t="s">
        <v>14</v>
      </c>
      <c r="I4629" s="87">
        <f>VLOOKUP(A4629,'[2]AJUSTE DE VALOR AN_11.5_MED_VIG'!$A$6:$I$6297,9,0)</f>
        <v>4.532570459452355</v>
      </c>
    </row>
    <row r="4630" s="81" customFormat="1" ht="15" customHeight="1">
      <c r="A4630" s="82">
        <v>90258150</v>
      </c>
      <c r="B4630" s="83">
        <v>20</v>
      </c>
      <c r="C4630" s="84" t="s">
        <v>1280</v>
      </c>
      <c r="D4630" s="84" t="s">
        <v>1281</v>
      </c>
      <c r="E4630" s="84" t="s">
        <v>131</v>
      </c>
      <c r="F4630" s="85">
        <v>1</v>
      </c>
      <c r="G4630" s="86" t="s">
        <v>10103</v>
      </c>
      <c r="H4630" s="86" t="s">
        <v>14</v>
      </c>
      <c r="I4630" s="87">
        <f>VLOOKUP(A4630,'[2]AJUSTE DE VALOR AN_11.5_MED_VIG'!$A$6:$I$6297,9,0)</f>
        <v>4.8724778088155398</v>
      </c>
    </row>
    <row r="4631" s="81" customFormat="1" ht="15" customHeight="1">
      <c r="A4631" s="82">
        <v>90313089</v>
      </c>
      <c r="B4631" s="83">
        <v>20</v>
      </c>
      <c r="C4631" s="84" t="s">
        <v>1287</v>
      </c>
      <c r="D4631" s="84" t="s">
        <v>1287</v>
      </c>
      <c r="E4631" s="84" t="s">
        <v>21</v>
      </c>
      <c r="F4631" s="85">
        <v>1</v>
      </c>
      <c r="G4631" s="86" t="s">
        <v>10103</v>
      </c>
      <c r="H4631" s="86" t="s">
        <v>14</v>
      </c>
      <c r="I4631" s="87">
        <f>VLOOKUP(A4631,'[2]AJUSTE DE VALOR AN_11.5_MED_VIG'!$A$6:$I$6297,9,0)</f>
        <v>4.2737247657696544</v>
      </c>
    </row>
    <row r="4632" s="81" customFormat="1" ht="15" customHeight="1">
      <c r="A4632" s="82">
        <v>92455743</v>
      </c>
      <c r="B4632" s="83">
        <v>20</v>
      </c>
      <c r="C4632" s="84" t="s">
        <v>1294</v>
      </c>
      <c r="D4632" s="84" t="s">
        <v>1294</v>
      </c>
      <c r="E4632" s="84" t="s">
        <v>17</v>
      </c>
      <c r="F4632" s="85">
        <v>1</v>
      </c>
      <c r="G4632" s="86" t="s">
        <v>10103</v>
      </c>
      <c r="H4632" s="86" t="s">
        <v>14</v>
      </c>
      <c r="I4632" s="87">
        <f>VLOOKUP(A4632,'[2]AJUSTE DE VALOR AN_11.5_MED_VIG'!$A$6:$I$6297,9,0)</f>
        <v>0.51867663204202963</v>
      </c>
    </row>
    <row r="4633" s="81" customFormat="1" ht="15" customHeight="1">
      <c r="A4633" s="82">
        <v>92414648</v>
      </c>
      <c r="B4633" s="83">
        <v>20</v>
      </c>
      <c r="C4633" s="84" t="s">
        <v>1294</v>
      </c>
      <c r="D4633" s="84" t="s">
        <v>1297</v>
      </c>
      <c r="E4633" s="84" t="s">
        <v>1298</v>
      </c>
      <c r="F4633" s="85">
        <v>1</v>
      </c>
      <c r="G4633" s="86" t="s">
        <v>10103</v>
      </c>
      <c r="H4633" s="86" t="s">
        <v>14</v>
      </c>
      <c r="I4633" s="87">
        <f>VLOOKUP(A4633,'[2]AJUSTE DE VALOR AN_11.5_MED_VIG'!$A$6:$I$6297,9,0)</f>
        <v>0.59674967710778459</v>
      </c>
    </row>
    <row r="4634" s="81" customFormat="1" ht="15" customHeight="1">
      <c r="A4634" s="82">
        <v>92390757</v>
      </c>
      <c r="B4634" s="83">
        <v>20</v>
      </c>
      <c r="C4634" s="84" t="s">
        <v>1294</v>
      </c>
      <c r="D4634" s="84" t="s">
        <v>1294</v>
      </c>
      <c r="E4634" s="84" t="s">
        <v>24</v>
      </c>
      <c r="F4634" s="85">
        <v>1</v>
      </c>
      <c r="G4634" s="86" t="s">
        <v>10103</v>
      </c>
      <c r="H4634" s="86" t="s">
        <v>14</v>
      </c>
      <c r="I4634" s="87">
        <f>VLOOKUP(A4634,'[2]AJUSTE DE VALOR AN_11.5_MED_VIG'!$A$6:$I$6297,9,0)</f>
        <v>0.58560264907971105</v>
      </c>
    </row>
    <row r="4635" s="81" customFormat="1" ht="15" customHeight="1">
      <c r="A4635" s="82">
        <v>90211960</v>
      </c>
      <c r="B4635" s="83">
        <v>20</v>
      </c>
      <c r="C4635" s="84" t="s">
        <v>1300</v>
      </c>
      <c r="D4635" s="84" t="s">
        <v>1301</v>
      </c>
      <c r="E4635" s="84" t="s">
        <v>31</v>
      </c>
      <c r="F4635" s="85">
        <v>1</v>
      </c>
      <c r="G4635" s="86" t="s">
        <v>10103</v>
      </c>
      <c r="H4635" s="86" t="s">
        <v>14</v>
      </c>
      <c r="I4635" s="87">
        <f>VLOOKUP(A4635,'[2]AJUSTE DE VALOR AN_11.5_MED_VIG'!$A$6:$I$6297,9,0)</f>
        <v>0.55040835470584837</v>
      </c>
    </row>
    <row r="4636" s="81" customFormat="1" ht="15" customHeight="1">
      <c r="A4636" s="82">
        <v>90158075</v>
      </c>
      <c r="B4636" s="83">
        <v>20</v>
      </c>
      <c r="C4636" s="84" t="s">
        <v>1300</v>
      </c>
      <c r="D4636" s="84" t="s">
        <v>1300</v>
      </c>
      <c r="E4636" s="84" t="s">
        <v>229</v>
      </c>
      <c r="F4636" s="85">
        <v>1</v>
      </c>
      <c r="G4636" s="86" t="s">
        <v>10103</v>
      </c>
      <c r="H4636" s="86" t="s">
        <v>14</v>
      </c>
      <c r="I4636" s="87">
        <f>VLOOKUP(A4636,'[2]AJUSTE DE VALOR AN_11.5_MED_VIG'!$A$6:$I$6297,9,0)</f>
        <v>0.47312410729622151</v>
      </c>
    </row>
    <row r="4637" s="81" customFormat="1" ht="15" customHeight="1">
      <c r="A4637" s="82">
        <v>90126971</v>
      </c>
      <c r="B4637" s="83">
        <v>20</v>
      </c>
      <c r="C4637" s="84" t="s">
        <v>1300</v>
      </c>
      <c r="D4637" s="84" t="s">
        <v>1300</v>
      </c>
      <c r="E4637" s="84" t="s">
        <v>21</v>
      </c>
      <c r="F4637" s="85">
        <v>1</v>
      </c>
      <c r="G4637" s="86" t="s">
        <v>10103</v>
      </c>
      <c r="H4637" s="86" t="s">
        <v>14</v>
      </c>
      <c r="I4637" s="87">
        <f>VLOOKUP(A4637,'[2]AJUSTE DE VALOR AN_11.5_MED_VIG'!$A$6:$I$6297,9,0)</f>
        <v>0.45327746858128687</v>
      </c>
    </row>
    <row r="4638" s="81" customFormat="1" ht="15" customHeight="1">
      <c r="A4638" s="82">
        <v>92407064</v>
      </c>
      <c r="B4638" s="83">
        <v>20</v>
      </c>
      <c r="C4638" s="84" t="s">
        <v>1302</v>
      </c>
      <c r="D4638" s="84" t="s">
        <v>1304</v>
      </c>
      <c r="E4638" s="84" t="s">
        <v>220</v>
      </c>
      <c r="F4638" s="85">
        <v>1</v>
      </c>
      <c r="G4638" s="86" t="s">
        <v>10103</v>
      </c>
      <c r="H4638" s="86" t="s">
        <v>14</v>
      </c>
      <c r="I4638" s="87">
        <f>VLOOKUP(A4638,'[2]AJUSTE DE VALOR AN_11.5_MED_VIG'!$A$6:$I$6297,9,0)</f>
        <v>1.6350365830967843</v>
      </c>
    </row>
    <row r="4639" s="81" customFormat="1" ht="15" customHeight="1">
      <c r="A4639" s="82">
        <v>92390773</v>
      </c>
      <c r="B4639" s="83">
        <v>20</v>
      </c>
      <c r="C4639" s="84" t="s">
        <v>1302</v>
      </c>
      <c r="D4639" s="84" t="s">
        <v>1302</v>
      </c>
      <c r="E4639" s="84" t="s">
        <v>24</v>
      </c>
      <c r="F4639" s="85">
        <v>1</v>
      </c>
      <c r="G4639" s="86" t="s">
        <v>10103</v>
      </c>
      <c r="H4639" s="86" t="s">
        <v>14</v>
      </c>
      <c r="I4639" s="87">
        <f>VLOOKUP(A4639,'[2]AJUSTE DE VALOR AN_11.5_MED_VIG'!$A$6:$I$6297,9,0)</f>
        <v>1.0036319204505595</v>
      </c>
    </row>
    <row r="4640" s="81" customFormat="1" ht="15" customHeight="1">
      <c r="A4640" s="82">
        <v>92390765</v>
      </c>
      <c r="B4640" s="83">
        <v>20</v>
      </c>
      <c r="C4640" s="84" t="s">
        <v>1302</v>
      </c>
      <c r="D4640" s="84" t="s">
        <v>1302</v>
      </c>
      <c r="E4640" s="84" t="s">
        <v>24</v>
      </c>
      <c r="F4640" s="85">
        <v>1</v>
      </c>
      <c r="G4640" s="86" t="s">
        <v>10103</v>
      </c>
      <c r="H4640" s="86" t="s">
        <v>14</v>
      </c>
      <c r="I4640" s="87">
        <f>VLOOKUP(A4640,'[2]AJUSTE DE VALOR AN_11.5_MED_VIG'!$A$6:$I$6297,9,0)</f>
        <v>0.79303144351956323</v>
      </c>
    </row>
    <row r="4641" s="81" customFormat="1" ht="15" customHeight="1">
      <c r="A4641" s="82">
        <v>90144139</v>
      </c>
      <c r="B4641" s="83">
        <v>20</v>
      </c>
      <c r="C4641" s="84" t="s">
        <v>1306</v>
      </c>
      <c r="D4641" s="84" t="s">
        <v>1306</v>
      </c>
      <c r="E4641" s="84" t="s">
        <v>17</v>
      </c>
      <c r="F4641" s="85">
        <v>1</v>
      </c>
      <c r="G4641" s="86" t="s">
        <v>10103</v>
      </c>
      <c r="H4641" s="86" t="s">
        <v>14</v>
      </c>
      <c r="I4641" s="87">
        <f>VLOOKUP(A4641,'[2]AJUSTE DE VALOR AN_11.5_MED_VIG'!$A$6:$I$6297,9,0)</f>
        <v>0.83653074045370657</v>
      </c>
    </row>
    <row r="4642" s="81" customFormat="1" ht="15" customHeight="1">
      <c r="A4642" s="82">
        <v>92456685</v>
      </c>
      <c r="B4642" s="83">
        <v>20</v>
      </c>
      <c r="C4642" s="84" t="s">
        <v>1309</v>
      </c>
      <c r="D4642" s="84" t="s">
        <v>1309</v>
      </c>
      <c r="E4642" s="84" t="s">
        <v>39</v>
      </c>
      <c r="F4642" s="85">
        <v>1</v>
      </c>
      <c r="G4642" s="86" t="s">
        <v>10103</v>
      </c>
      <c r="H4642" s="86" t="s">
        <v>14</v>
      </c>
      <c r="I4642" s="87">
        <f>VLOOKUP(A4642,'[2]AJUSTE DE VALOR AN_11.5_MED_VIG'!$A$6:$I$6297,9,0)</f>
        <v>0.37226623276254717</v>
      </c>
    </row>
    <row r="4643" s="81" customFormat="1" ht="15" customHeight="1">
      <c r="A4643" s="82">
        <v>92456693</v>
      </c>
      <c r="B4643" s="83">
        <v>20</v>
      </c>
      <c r="C4643" s="84" t="s">
        <v>1313</v>
      </c>
      <c r="D4643" s="84" t="s">
        <v>1313</v>
      </c>
      <c r="E4643" s="84" t="s">
        <v>39</v>
      </c>
      <c r="F4643" s="85">
        <v>1</v>
      </c>
      <c r="G4643" s="86" t="s">
        <v>10103</v>
      </c>
      <c r="H4643" s="86" t="s">
        <v>14</v>
      </c>
      <c r="I4643" s="87">
        <f>VLOOKUP(A4643,'[2]AJUSTE DE VALOR AN_11.5_MED_VIG'!$A$6:$I$6297,9,0)</f>
        <v>0.56649209333431083</v>
      </c>
    </row>
    <row r="4644" s="81" customFormat="1" ht="15" customHeight="1">
      <c r="A4644" s="82">
        <v>92468969</v>
      </c>
      <c r="B4644" s="83">
        <v>20</v>
      </c>
      <c r="C4644" s="84" t="s">
        <v>1315</v>
      </c>
      <c r="D4644" s="84" t="s">
        <v>1315</v>
      </c>
      <c r="E4644" s="84" t="s">
        <v>26</v>
      </c>
      <c r="F4644" s="85">
        <v>400</v>
      </c>
      <c r="G4644" s="86" t="s">
        <v>10116</v>
      </c>
      <c r="H4644" s="86" t="s">
        <v>19</v>
      </c>
      <c r="I4644" s="87">
        <f>VLOOKUP(A4644,'[2]AJUSTE DE VALOR AN_11.5_MED_VIG'!$A$6:$I$6297,9,0)</f>
        <v>1.1744715216549299e-002</v>
      </c>
    </row>
    <row r="4645" s="81" customFormat="1" ht="15" customHeight="1">
      <c r="A4645" s="82">
        <v>92388892</v>
      </c>
      <c r="B4645" s="83">
        <v>20</v>
      </c>
      <c r="C4645" s="84" t="s">
        <v>1319</v>
      </c>
      <c r="D4645" s="84" t="s">
        <v>1320</v>
      </c>
      <c r="E4645" s="84" t="s">
        <v>748</v>
      </c>
      <c r="F4645" s="85">
        <v>1</v>
      </c>
      <c r="G4645" s="86" t="s">
        <v>10148</v>
      </c>
      <c r="H4645" s="86" t="s">
        <v>14</v>
      </c>
      <c r="I4645" s="87">
        <f>VLOOKUP(A4645,'[2]AJUSTE DE VALOR AN_11.5_MED_VIG'!$A$6:$I$6297,9,0)</f>
        <v>1.6018017648682639</v>
      </c>
    </row>
    <row r="4646" s="81" customFormat="1" ht="15" customHeight="1">
      <c r="A4646" s="82">
        <v>92463622</v>
      </c>
      <c r="B4646" s="83">
        <v>20</v>
      </c>
      <c r="C4646" s="84" t="s">
        <v>1341</v>
      </c>
      <c r="D4646" s="84" t="s">
        <v>1342</v>
      </c>
      <c r="E4646" s="84" t="s">
        <v>26</v>
      </c>
      <c r="F4646" s="85">
        <v>400</v>
      </c>
      <c r="G4646" s="86" t="s">
        <v>10116</v>
      </c>
      <c r="H4646" s="86" t="s">
        <v>19</v>
      </c>
      <c r="I4646" s="87">
        <f>VLOOKUP(A4646,'[2]AJUSTE DE VALOR AN_11.5_MED_VIG'!$A$6:$I$6297,9,0)</f>
        <v>1.5693461245594252e-002</v>
      </c>
    </row>
    <row r="4647" s="81" customFormat="1" ht="15" customHeight="1">
      <c r="A4647" s="82">
        <v>90159780</v>
      </c>
      <c r="B4647" s="83">
        <v>20</v>
      </c>
      <c r="C4647" s="84" t="s">
        <v>1349</v>
      </c>
      <c r="D4647" s="84" t="s">
        <v>1350</v>
      </c>
      <c r="E4647" s="84" t="s">
        <v>1221</v>
      </c>
      <c r="F4647" s="85">
        <v>1</v>
      </c>
      <c r="G4647" s="86" t="s">
        <v>10103</v>
      </c>
      <c r="H4647" s="86" t="s">
        <v>14</v>
      </c>
      <c r="I4647" s="87">
        <f>VLOOKUP(A4647,'[2]AJUSTE DE VALOR AN_11.5_MED_VIG'!$A$6:$I$6297,9,0)</f>
        <v>1.4236947850983606</v>
      </c>
    </row>
    <row r="4648" s="81" customFormat="1" ht="15" customHeight="1">
      <c r="A4648" s="82">
        <v>90283805</v>
      </c>
      <c r="B4648" s="83">
        <v>20</v>
      </c>
      <c r="C4648" s="84" t="s">
        <v>1351</v>
      </c>
      <c r="D4648" s="84" t="s">
        <v>1351</v>
      </c>
      <c r="E4648" s="84" t="s">
        <v>247</v>
      </c>
      <c r="F4648" s="85">
        <v>1</v>
      </c>
      <c r="G4648" s="86" t="s">
        <v>64</v>
      </c>
      <c r="H4648" s="86" t="s">
        <v>14</v>
      </c>
      <c r="I4648" s="87">
        <f>VLOOKUP(A4648,'[2]AJUSTE DE VALOR AN_11.5_MED_VIG'!$A$6:$I$6297,9,0)</f>
        <v>5.3820511533483728</v>
      </c>
    </row>
    <row r="4649" s="81" customFormat="1" ht="15" customHeight="1">
      <c r="A4649" s="82">
        <v>91006015</v>
      </c>
      <c r="B4649" s="83">
        <v>20</v>
      </c>
      <c r="C4649" s="84" t="s">
        <v>1357</v>
      </c>
      <c r="D4649" s="84" t="s">
        <v>1358</v>
      </c>
      <c r="E4649" s="84" t="s">
        <v>1356</v>
      </c>
      <c r="F4649" s="85">
        <v>1</v>
      </c>
      <c r="G4649" s="86" t="s">
        <v>10103</v>
      </c>
      <c r="H4649" s="86" t="s">
        <v>14</v>
      </c>
      <c r="I4649" s="87">
        <f>VLOOKUP(A4649,'[2]AJUSTE DE VALOR AN_11.5_MED_VIG'!$A$6:$I$6297,9,0)</f>
        <v>2.4969262805299417</v>
      </c>
    </row>
    <row r="4650" s="81" customFormat="1" ht="15" customHeight="1">
      <c r="A4650" s="82">
        <v>92463924</v>
      </c>
      <c r="B4650" s="83">
        <v>20</v>
      </c>
      <c r="C4650" s="84" t="s">
        <v>1372</v>
      </c>
      <c r="D4650" s="84" t="s">
        <v>1373</v>
      </c>
      <c r="E4650" s="84" t="s">
        <v>720</v>
      </c>
      <c r="F4650" s="85">
        <v>1</v>
      </c>
      <c r="G4650" s="86" t="s">
        <v>436</v>
      </c>
      <c r="H4650" s="86" t="s">
        <v>14</v>
      </c>
      <c r="I4650" s="87">
        <f>VLOOKUP(A4650,'[2]AJUSTE DE VALOR AN_11.5_MED_VIG'!$A$6:$I$6297,9,0)</f>
        <v>11.934934933280786</v>
      </c>
    </row>
    <row r="4651" s="81" customFormat="1" ht="15" customHeight="1">
      <c r="A4651" s="82">
        <v>92452655</v>
      </c>
      <c r="B4651" s="83">
        <v>20</v>
      </c>
      <c r="C4651" s="84" t="s">
        <v>1376</v>
      </c>
      <c r="D4651" s="84" t="s">
        <v>1377</v>
      </c>
      <c r="E4651" s="84" t="s">
        <v>603</v>
      </c>
      <c r="F4651" s="85">
        <v>1</v>
      </c>
      <c r="G4651" s="86" t="s">
        <v>13</v>
      </c>
      <c r="H4651" s="86" t="s">
        <v>14</v>
      </c>
      <c r="I4651" s="87">
        <f>VLOOKUP(A4651,'[2]AJUSTE DE VALOR AN_11.5_MED_VIG'!$A$6:$I$6297,9,0)</f>
        <v>84.688678974490273</v>
      </c>
    </row>
    <row r="4652" s="81" customFormat="1" ht="15" customHeight="1">
      <c r="A4652" s="82">
        <v>90177940</v>
      </c>
      <c r="B4652" s="83">
        <v>20</v>
      </c>
      <c r="C4652" s="84" t="s">
        <v>1380</v>
      </c>
      <c r="D4652" s="84" t="s">
        <v>1381</v>
      </c>
      <c r="E4652" s="84" t="s">
        <v>915</v>
      </c>
      <c r="F4652" s="85">
        <v>1</v>
      </c>
      <c r="G4652" s="86" t="s">
        <v>10036</v>
      </c>
      <c r="H4652" s="86" t="s">
        <v>14</v>
      </c>
      <c r="I4652" s="87">
        <f>VLOOKUP(A4652,'[2]AJUSTE DE VALOR AN_11.5_MED_VIG'!$A$6:$I$6297,9,0)</f>
        <v>71.061404997590444</v>
      </c>
    </row>
    <row r="4653" s="81" customFormat="1" ht="15" customHeight="1">
      <c r="A4653" s="82">
        <v>90189965</v>
      </c>
      <c r="B4653" s="83">
        <v>20</v>
      </c>
      <c r="C4653" s="84" t="s">
        <v>1384</v>
      </c>
      <c r="D4653" s="84" t="s">
        <v>1385</v>
      </c>
      <c r="E4653" s="84" t="s">
        <v>146</v>
      </c>
      <c r="F4653" s="85">
        <v>1</v>
      </c>
      <c r="G4653" s="86" t="s">
        <v>10036</v>
      </c>
      <c r="H4653" s="86" t="s">
        <v>14</v>
      </c>
      <c r="I4653" s="87">
        <f>VLOOKUP(A4653,'[2]AJUSTE DE VALOR AN_11.5_MED_VIG'!$A$6:$I$6297,9,0)</f>
        <v>1.4447623761556894</v>
      </c>
    </row>
    <row r="4654" s="81" customFormat="1" ht="15" customHeight="1">
      <c r="A4654" s="82">
        <v>90272153</v>
      </c>
      <c r="B4654" s="83">
        <v>20</v>
      </c>
      <c r="C4654" s="84" t="s">
        <v>1400</v>
      </c>
      <c r="D4654" s="84" t="s">
        <v>1401</v>
      </c>
      <c r="E4654" s="84" t="s">
        <v>146</v>
      </c>
      <c r="F4654" s="85">
        <v>1</v>
      </c>
      <c r="G4654" s="86" t="s">
        <v>10103</v>
      </c>
      <c r="H4654" s="86" t="s">
        <v>14</v>
      </c>
      <c r="I4654" s="87">
        <f>VLOOKUP(A4654,'[2]AJUSTE DE VALOR AN_11.5_MED_VIG'!$A$6:$I$6297,9,0)</f>
        <v>3.2646075750717887</v>
      </c>
    </row>
    <row r="4655" s="81" customFormat="1" ht="15" customHeight="1">
      <c r="A4655" s="82">
        <v>92421121</v>
      </c>
      <c r="B4655" s="83">
        <v>20</v>
      </c>
      <c r="C4655" s="84" t="s">
        <v>1407</v>
      </c>
      <c r="D4655" s="84" t="s">
        <v>1410</v>
      </c>
      <c r="E4655" s="84" t="s">
        <v>748</v>
      </c>
      <c r="F4655" s="85">
        <v>1</v>
      </c>
      <c r="G4655" s="86" t="s">
        <v>436</v>
      </c>
      <c r="H4655" s="86" t="s">
        <v>14</v>
      </c>
      <c r="I4655" s="87">
        <f>VLOOKUP(A4655,'[2]AJUSTE DE VALOR AN_11.5_MED_VIG'!$A$6:$I$6297,9,0)</f>
        <v>0.97062299186325851</v>
      </c>
    </row>
    <row r="4656" s="81" customFormat="1" ht="15" customHeight="1">
      <c r="A4656" s="82">
        <v>90127153</v>
      </c>
      <c r="B4656" s="83">
        <v>20</v>
      </c>
      <c r="C4656" s="84" t="s">
        <v>1428</v>
      </c>
      <c r="D4656" s="84" t="s">
        <v>1428</v>
      </c>
      <c r="E4656" s="84" t="s">
        <v>21</v>
      </c>
      <c r="F4656" s="85">
        <v>120</v>
      </c>
      <c r="G4656" s="86" t="s">
        <v>18</v>
      </c>
      <c r="H4656" s="86" t="s">
        <v>19</v>
      </c>
      <c r="I4656" s="87">
        <f>VLOOKUP(A4656,'[2]AJUSTE DE VALOR AN_11.5_MED_VIG'!$A$6:$I$6297,9,0)</f>
        <v>0.16181617748103583</v>
      </c>
    </row>
    <row r="4657" s="81" customFormat="1" ht="15" customHeight="1">
      <c r="A4657" s="82">
        <v>90311337</v>
      </c>
      <c r="B4657" s="83">
        <v>20</v>
      </c>
      <c r="C4657" s="84" t="s">
        <v>1433</v>
      </c>
      <c r="D4657" s="84" t="s">
        <v>1433</v>
      </c>
      <c r="E4657" s="84" t="s">
        <v>17</v>
      </c>
      <c r="F4657" s="85">
        <v>1</v>
      </c>
      <c r="G4657" s="86" t="s">
        <v>436</v>
      </c>
      <c r="H4657" s="86" t="s">
        <v>14</v>
      </c>
      <c r="I4657" s="87">
        <f>VLOOKUP(A4657,'[2]AJUSTE DE VALOR AN_11.5_MED_VIG'!$A$6:$I$6297,9,0)</f>
        <v>0.98203057138253691</v>
      </c>
    </row>
    <row r="4658" s="81" customFormat="1" ht="15" customHeight="1">
      <c r="A4658" s="82">
        <v>92422985</v>
      </c>
      <c r="B4658" s="83">
        <v>20</v>
      </c>
      <c r="C4658" s="84" t="s">
        <v>1449</v>
      </c>
      <c r="D4658" s="84" t="s">
        <v>1449</v>
      </c>
      <c r="E4658" s="84" t="s">
        <v>956</v>
      </c>
      <c r="F4658" s="85">
        <v>40</v>
      </c>
      <c r="G4658" s="86" t="s">
        <v>10111</v>
      </c>
      <c r="H4658" s="86" t="s">
        <v>19</v>
      </c>
      <c r="I4658" s="87">
        <f>VLOOKUP(A4658,'[2]AJUSTE DE VALOR AN_11.5_MED_VIG'!$A$6:$I$6297,9,0)</f>
        <v>0.20887864370550333</v>
      </c>
    </row>
    <row r="4659" s="81" customFormat="1" ht="15" customHeight="1">
      <c r="A4659" s="82">
        <v>90270029</v>
      </c>
      <c r="B4659" s="83">
        <v>20</v>
      </c>
      <c r="C4659" s="84" t="s">
        <v>1450</v>
      </c>
      <c r="D4659" s="84" t="s">
        <v>1451</v>
      </c>
      <c r="E4659" s="84" t="s">
        <v>39</v>
      </c>
      <c r="F4659" s="85">
        <v>100</v>
      </c>
      <c r="G4659" s="86" t="s">
        <v>10111</v>
      </c>
      <c r="H4659" s="86" t="s">
        <v>19</v>
      </c>
      <c r="I4659" s="87">
        <f>VLOOKUP(A4659,'[2]AJUSTE DE VALOR AN_11.5_MED_VIG'!$A$6:$I$6297,9,0)</f>
        <v>0.43974423990120631</v>
      </c>
    </row>
    <row r="4660" s="81" customFormat="1" ht="15" customHeight="1">
      <c r="A4660" s="82">
        <v>92391370</v>
      </c>
      <c r="B4660" s="83">
        <v>20</v>
      </c>
      <c r="C4660" s="84" t="s">
        <v>1452</v>
      </c>
      <c r="D4660" s="84" t="s">
        <v>1453</v>
      </c>
      <c r="E4660" s="84" t="s">
        <v>21</v>
      </c>
      <c r="F4660" s="85">
        <v>1</v>
      </c>
      <c r="G4660" s="86" t="s">
        <v>436</v>
      </c>
      <c r="H4660" s="86" t="s">
        <v>14</v>
      </c>
      <c r="I4660" s="87">
        <f>VLOOKUP(A4660,'[2]AJUSTE DE VALOR AN_11.5_MED_VIG'!$A$6:$I$6297,9,0)</f>
        <v>0.5157520624642532</v>
      </c>
    </row>
    <row r="4661" s="81" customFormat="1" ht="15" customHeight="1">
      <c r="A4661" s="82">
        <v>90153103</v>
      </c>
      <c r="B4661" s="83">
        <v>20</v>
      </c>
      <c r="C4661" s="84" t="s">
        <v>1454</v>
      </c>
      <c r="D4661" s="84" t="s">
        <v>1455</v>
      </c>
      <c r="E4661" s="84" t="s">
        <v>39</v>
      </c>
      <c r="F4661" s="85">
        <v>120</v>
      </c>
      <c r="G4661" s="86" t="s">
        <v>10111</v>
      </c>
      <c r="H4661" s="86" t="s">
        <v>19</v>
      </c>
      <c r="I4661" s="87">
        <f>VLOOKUP(A4661,'[2]AJUSTE DE VALOR AN_11.5_MED_VIG'!$A$6:$I$6297,9,0)</f>
        <v>0.20413408742582573</v>
      </c>
    </row>
    <row r="4662" s="81" customFormat="1" ht="15" customHeight="1">
      <c r="A4662" s="82">
        <v>90153111</v>
      </c>
      <c r="B4662" s="83">
        <v>20</v>
      </c>
      <c r="C4662" s="84" t="s">
        <v>1458</v>
      </c>
      <c r="D4662" s="84" t="s">
        <v>1460</v>
      </c>
      <c r="E4662" s="84" t="s">
        <v>39</v>
      </c>
      <c r="F4662" s="85">
        <v>120</v>
      </c>
      <c r="G4662" s="86" t="s">
        <v>10111</v>
      </c>
      <c r="H4662" s="86" t="s">
        <v>19</v>
      </c>
      <c r="I4662" s="87">
        <f>VLOOKUP(A4662,'[2]AJUSTE DE VALOR AN_11.5_MED_VIG'!$A$6:$I$6297,9,0)</f>
        <v>0.38683054125749228</v>
      </c>
    </row>
    <row r="4663" s="81" customFormat="1" ht="15" customHeight="1">
      <c r="A4663" s="82">
        <v>90182090</v>
      </c>
      <c r="B4663" s="83">
        <v>20</v>
      </c>
      <c r="C4663" s="84" t="s">
        <v>1476</v>
      </c>
      <c r="D4663" s="84" t="s">
        <v>1476</v>
      </c>
      <c r="E4663" s="84" t="s">
        <v>24</v>
      </c>
      <c r="F4663" s="85">
        <v>400</v>
      </c>
      <c r="G4663" s="86" t="s">
        <v>10116</v>
      </c>
      <c r="H4663" s="86" t="s">
        <v>19</v>
      </c>
      <c r="I4663" s="87">
        <f>VLOOKUP(A4663,'[2]AJUSTE DE VALOR AN_11.5_MED_VIG'!$A$6:$I$6297,9,0)</f>
        <v>1.47054395273504e-002</v>
      </c>
    </row>
    <row r="4664" s="81" customFormat="1" ht="15" customHeight="1">
      <c r="A4664" s="82">
        <v>92468985</v>
      </c>
      <c r="B4664" s="83">
        <v>20</v>
      </c>
      <c r="C4664" s="84" t="s">
        <v>1482</v>
      </c>
      <c r="D4664" s="84" t="s">
        <v>1482</v>
      </c>
      <c r="E4664" s="84" t="s">
        <v>26</v>
      </c>
      <c r="F4664" s="85">
        <v>200</v>
      </c>
      <c r="G4664" s="86" t="s">
        <v>10116</v>
      </c>
      <c r="H4664" s="86" t="s">
        <v>19</v>
      </c>
      <c r="I4664" s="87">
        <f>VLOOKUP(A4664,'[2]AJUSTE DE VALOR AN_11.5_MED_VIG'!$A$6:$I$6297,9,0)</f>
        <v>1.5674402596982016e-002</v>
      </c>
    </row>
    <row r="4665" s="81" customFormat="1" ht="15" customHeight="1">
      <c r="A4665" s="82">
        <v>92414338</v>
      </c>
      <c r="B4665" s="83">
        <v>20</v>
      </c>
      <c r="C4665" s="84" t="s">
        <v>1487</v>
      </c>
      <c r="D4665" s="84" t="s">
        <v>1491</v>
      </c>
      <c r="E4665" s="84" t="s">
        <v>279</v>
      </c>
      <c r="F4665" s="85">
        <v>400</v>
      </c>
      <c r="G4665" s="86" t="s">
        <v>10116</v>
      </c>
      <c r="H4665" s="86" t="s">
        <v>19</v>
      </c>
      <c r="I4665" s="87">
        <f>VLOOKUP(A4665,'[2]AJUSTE DE VALOR AN_11.5_MED_VIG'!$A$6:$I$6297,9,0)</f>
        <v>3.140947610372085e-002</v>
      </c>
    </row>
    <row r="4666" s="81" customFormat="1" ht="15" customHeight="1">
      <c r="A4666" s="82">
        <v>92452841</v>
      </c>
      <c r="B4666" s="83">
        <v>20</v>
      </c>
      <c r="C4666" s="84" t="s">
        <v>1508</v>
      </c>
      <c r="D4666" s="84" t="s">
        <v>1509</v>
      </c>
      <c r="E4666" s="84" t="s">
        <v>244</v>
      </c>
      <c r="F4666" s="85">
        <v>400</v>
      </c>
      <c r="G4666" s="86" t="s">
        <v>10116</v>
      </c>
      <c r="H4666" s="86" t="s">
        <v>19</v>
      </c>
      <c r="I4666" s="87">
        <f>VLOOKUP(A4666,'[2]AJUSTE DE VALOR AN_11.5_MED_VIG'!$A$6:$I$6297,9,0)</f>
        <v>2.94108790547008e-002</v>
      </c>
    </row>
    <row r="4667" s="81" customFormat="1" ht="15" customHeight="1">
      <c r="A4667" s="82">
        <v>90168593</v>
      </c>
      <c r="B4667" s="83">
        <v>20</v>
      </c>
      <c r="C4667" s="84" t="s">
        <v>1516</v>
      </c>
      <c r="D4667" s="84" t="s">
        <v>1517</v>
      </c>
      <c r="E4667" s="84" t="s">
        <v>92</v>
      </c>
      <c r="F4667" s="85">
        <v>1</v>
      </c>
      <c r="G4667" s="86" t="s">
        <v>10103</v>
      </c>
      <c r="H4667" s="86" t="s">
        <v>14</v>
      </c>
      <c r="I4667" s="87">
        <f>VLOOKUP(A4667,'[2]AJUSTE DE VALOR AN_11.5_MED_VIG'!$A$6:$I$6297,9,0)</f>
        <v>37.869239461746538</v>
      </c>
    </row>
    <row r="4668" s="81" customFormat="1" ht="15" customHeight="1">
      <c r="A4668" s="82">
        <v>92452779</v>
      </c>
      <c r="B4668" s="83">
        <v>20</v>
      </c>
      <c r="C4668" s="84" t="s">
        <v>1524</v>
      </c>
      <c r="D4668" s="84" t="s">
        <v>1525</v>
      </c>
      <c r="E4668" s="84" t="s">
        <v>31</v>
      </c>
      <c r="F4668" s="85">
        <v>120</v>
      </c>
      <c r="G4668" s="86" t="s">
        <v>18</v>
      </c>
      <c r="H4668" s="86" t="s">
        <v>19</v>
      </c>
      <c r="I4668" s="87">
        <f>VLOOKUP(A4668,'[2]AJUSTE DE VALOR AN_11.5_MED_VIG'!$A$6:$I$6297,9,0)</f>
        <v>0.17803546499642292</v>
      </c>
    </row>
    <row r="4669" s="81" customFormat="1" ht="15" customHeight="1">
      <c r="A4669" s="82">
        <v>92377041</v>
      </c>
      <c r="B4669" s="83">
        <v>20</v>
      </c>
      <c r="C4669" s="84" t="s">
        <v>1526</v>
      </c>
      <c r="D4669" s="84" t="s">
        <v>1527</v>
      </c>
      <c r="E4669" s="84" t="s">
        <v>244</v>
      </c>
      <c r="F4669" s="85">
        <v>120</v>
      </c>
      <c r="G4669" s="86" t="s">
        <v>18</v>
      </c>
      <c r="H4669" s="86" t="s">
        <v>19</v>
      </c>
      <c r="I4669" s="87">
        <f>VLOOKUP(A4669,'[2]AJUSTE DE VALOR AN_11.5_MED_VIG'!$A$6:$I$6297,9,0)</f>
        <v>0.1727433275838324</v>
      </c>
    </row>
    <row r="4670" s="81" customFormat="1" ht="15" customHeight="1">
      <c r="A4670" s="82">
        <v>92376991</v>
      </c>
      <c r="B4670" s="83">
        <v>20</v>
      </c>
      <c r="C4670" s="84" t="s">
        <v>1528</v>
      </c>
      <c r="D4670" s="84" t="s">
        <v>1529</v>
      </c>
      <c r="E4670" s="84" t="s">
        <v>244</v>
      </c>
      <c r="F4670" s="85">
        <v>28</v>
      </c>
      <c r="G4670" s="86" t="s">
        <v>10077</v>
      </c>
      <c r="H4670" s="86" t="s">
        <v>19</v>
      </c>
      <c r="I4670" s="87">
        <f>VLOOKUP(A4670,'[2]AJUSTE DE VALOR AN_11.5_MED_VIG'!$A$6:$I$6297,9,0)</f>
        <v>0.43971028839520981</v>
      </c>
    </row>
    <row r="4671" s="81" customFormat="1" ht="15" customHeight="1">
      <c r="A4671" s="82">
        <v>92403794</v>
      </c>
      <c r="B4671" s="83">
        <v>20</v>
      </c>
      <c r="C4671" s="84" t="s">
        <v>1533</v>
      </c>
      <c r="D4671" s="84" t="s">
        <v>1534</v>
      </c>
      <c r="E4671" s="84" t="s">
        <v>244</v>
      </c>
      <c r="F4671" s="85">
        <v>45</v>
      </c>
      <c r="G4671" s="86" t="s">
        <v>10077</v>
      </c>
      <c r="H4671" s="86" t="s">
        <v>19</v>
      </c>
      <c r="I4671" s="87">
        <f>VLOOKUP(A4671,'[2]AJUSTE DE VALOR AN_11.5_MED_VIG'!$A$6:$I$6297,9,0)</f>
        <v>0.26696696081137739</v>
      </c>
    </row>
    <row r="4672" s="81" customFormat="1" ht="15" customHeight="1">
      <c r="A4672" s="82">
        <v>92385303</v>
      </c>
      <c r="B4672" s="83">
        <v>20</v>
      </c>
      <c r="C4672" s="84" t="s">
        <v>1538</v>
      </c>
      <c r="D4672" s="84" t="s">
        <v>1539</v>
      </c>
      <c r="E4672" s="84" t="s">
        <v>956</v>
      </c>
      <c r="F4672" s="85">
        <v>1</v>
      </c>
      <c r="G4672" s="86" t="s">
        <v>10103</v>
      </c>
      <c r="H4672" s="86" t="s">
        <v>14</v>
      </c>
      <c r="I4672" s="87">
        <f>VLOOKUP(A4672,'[2]AJUSTE DE VALOR AN_11.5_MED_VIG'!$A$6:$I$6297,9,0)</f>
        <v>3.301143973420916</v>
      </c>
    </row>
    <row r="4673" s="81" customFormat="1" ht="15" customHeight="1">
      <c r="A4673" s="82">
        <v>92385320</v>
      </c>
      <c r="B4673" s="83">
        <v>20</v>
      </c>
      <c r="C4673" s="84" t="s">
        <v>1540</v>
      </c>
      <c r="D4673" s="84" t="s">
        <v>1541</v>
      </c>
      <c r="E4673" s="84" t="s">
        <v>956</v>
      </c>
      <c r="F4673" s="85">
        <v>1</v>
      </c>
      <c r="G4673" s="86" t="s">
        <v>10103</v>
      </c>
      <c r="H4673" s="86" t="s">
        <v>14</v>
      </c>
      <c r="I4673" s="87">
        <f>VLOOKUP(A4673,'[2]AJUSTE DE VALOR AN_11.5_MED_VIG'!$A$6:$I$6297,9,0)</f>
        <v>3.2863747930438851</v>
      </c>
    </row>
    <row r="4674" s="81" customFormat="1" ht="15" customHeight="1">
      <c r="A4674" s="82">
        <v>92460798</v>
      </c>
      <c r="B4674" s="83">
        <v>20</v>
      </c>
      <c r="C4674" s="84" t="s">
        <v>1542</v>
      </c>
      <c r="D4674" s="84" t="s">
        <v>1543</v>
      </c>
      <c r="E4674" s="84" t="s">
        <v>956</v>
      </c>
      <c r="F4674" s="85">
        <v>1</v>
      </c>
      <c r="G4674" s="86" t="s">
        <v>10103</v>
      </c>
      <c r="H4674" s="86" t="s">
        <v>14</v>
      </c>
      <c r="I4674" s="87">
        <f>VLOOKUP(A4674,'[2]AJUSTE DE VALOR AN_11.5_MED_VIG'!$A$6:$I$6297,9,0)</f>
        <v>3.2751204540212617</v>
      </c>
    </row>
    <row r="4675" s="81" customFormat="1" ht="15" customHeight="1">
      <c r="A4675" s="82">
        <v>92371965</v>
      </c>
      <c r="B4675" s="83">
        <v>20</v>
      </c>
      <c r="C4675" s="84" t="s">
        <v>1544</v>
      </c>
      <c r="D4675" s="84" t="s">
        <v>1545</v>
      </c>
      <c r="E4675" s="84" t="s">
        <v>157</v>
      </c>
      <c r="F4675" s="85">
        <v>45</v>
      </c>
      <c r="G4675" s="86" t="s">
        <v>10077</v>
      </c>
      <c r="H4675" s="86" t="s">
        <v>19</v>
      </c>
      <c r="I4675" s="87">
        <f>VLOOKUP(A4675,'[2]AJUSTE DE VALOR AN_11.5_MED_VIG'!$A$6:$I$6297,9,0)</f>
        <v>0.45541422726646719</v>
      </c>
    </row>
    <row r="4676" s="81" customFormat="1" ht="15" customHeight="1">
      <c r="A4676" s="82">
        <v>90217012</v>
      </c>
      <c r="B4676" s="83">
        <v>20</v>
      </c>
      <c r="C4676" s="84" t="s">
        <v>1550</v>
      </c>
      <c r="D4676" s="84" t="s">
        <v>1551</v>
      </c>
      <c r="E4676" s="84" t="s">
        <v>737</v>
      </c>
      <c r="F4676" s="85">
        <v>1</v>
      </c>
      <c r="G4676" s="86" t="s">
        <v>64</v>
      </c>
      <c r="H4676" s="86" t="s">
        <v>14</v>
      </c>
      <c r="I4676" s="87">
        <f>VLOOKUP(A4676,'[2]AJUSTE DE VALOR AN_11.5_MED_VIG'!$A$6:$I$6297,9,0)</f>
        <v>6.5014306927006</v>
      </c>
    </row>
    <row r="4677" s="81" customFormat="1" ht="15" customHeight="1">
      <c r="A4677" s="82">
        <v>90234600</v>
      </c>
      <c r="B4677" s="83">
        <v>20</v>
      </c>
      <c r="C4677" s="84" t="s">
        <v>1552</v>
      </c>
      <c r="D4677" s="84" t="s">
        <v>1564</v>
      </c>
      <c r="E4677" s="84" t="s">
        <v>169</v>
      </c>
      <c r="F4677" s="85">
        <v>1</v>
      </c>
      <c r="G4677" s="86" t="s">
        <v>10103</v>
      </c>
      <c r="H4677" s="86" t="s">
        <v>14</v>
      </c>
      <c r="I4677" s="87">
        <f>VLOOKUP(A4677,'[2]AJUSTE DE VALOR AN_11.5_MED_VIG'!$A$6:$I$6297,9,0)</f>
        <v>0.74824290615676481</v>
      </c>
    </row>
    <row r="4678" s="81" customFormat="1" ht="15" customHeight="1">
      <c r="A4678" s="82">
        <v>90231732</v>
      </c>
      <c r="B4678" s="83">
        <v>20</v>
      </c>
      <c r="C4678" s="84" t="s">
        <v>1552</v>
      </c>
      <c r="D4678" s="84" t="s">
        <v>1558</v>
      </c>
      <c r="E4678" s="84" t="s">
        <v>1175</v>
      </c>
      <c r="F4678" s="85">
        <v>1</v>
      </c>
      <c r="G4678" s="86" t="s">
        <v>10103</v>
      </c>
      <c r="H4678" s="86" t="s">
        <v>14</v>
      </c>
      <c r="I4678" s="87">
        <f>VLOOKUP(A4678,'[2]AJUSTE DE VALOR AN_11.5_MED_VIG'!$A$6:$I$6297,9,0)</f>
        <v>1.3551813269807282</v>
      </c>
    </row>
    <row r="4679" s="81" customFormat="1" ht="15" customHeight="1">
      <c r="A4679" s="82">
        <v>90218124</v>
      </c>
      <c r="B4679" s="83">
        <v>20</v>
      </c>
      <c r="C4679" s="84" t="s">
        <v>1552</v>
      </c>
      <c r="D4679" s="84" t="s">
        <v>1563</v>
      </c>
      <c r="E4679" s="84" t="s">
        <v>806</v>
      </c>
      <c r="F4679" s="85">
        <v>1</v>
      </c>
      <c r="G4679" s="86" t="s">
        <v>10103</v>
      </c>
      <c r="H4679" s="86" t="s">
        <v>14</v>
      </c>
      <c r="I4679" s="87">
        <f>VLOOKUP(A4679,'[2]AJUSTE DE VALOR AN_11.5_MED_VIG'!$A$6:$I$6297,9,0)</f>
        <v>0.55880670203931515</v>
      </c>
    </row>
    <row r="4680" s="81" customFormat="1" ht="15" customHeight="1">
      <c r="A4680" s="82">
        <v>90242610</v>
      </c>
      <c r="B4680" s="83">
        <v>20</v>
      </c>
      <c r="C4680" s="84" t="s">
        <v>1567</v>
      </c>
      <c r="D4680" s="84" t="s">
        <v>1568</v>
      </c>
      <c r="E4680" s="84" t="s">
        <v>298</v>
      </c>
      <c r="F4680" s="85">
        <v>1</v>
      </c>
      <c r="G4680" s="86" t="s">
        <v>10103</v>
      </c>
      <c r="H4680" s="86" t="s">
        <v>14</v>
      </c>
      <c r="I4680" s="87">
        <f>VLOOKUP(A4680,'[2]AJUSTE DE VALOR AN_11.5_MED_VIG'!$A$6:$I$6297,9,0)</f>
        <v>0.46243503594993018</v>
      </c>
    </row>
    <row r="4681" s="81" customFormat="1" ht="15" customHeight="1">
      <c r="A4681" s="82">
        <v>92392318</v>
      </c>
      <c r="B4681" s="83">
        <v>20</v>
      </c>
      <c r="C4681" s="84" t="s">
        <v>1569</v>
      </c>
      <c r="D4681" s="84" t="s">
        <v>1572</v>
      </c>
      <c r="E4681" s="84" t="s">
        <v>894</v>
      </c>
      <c r="F4681" s="85">
        <v>1</v>
      </c>
      <c r="G4681" s="86" t="s">
        <v>10103</v>
      </c>
      <c r="H4681" s="86" t="s">
        <v>14</v>
      </c>
      <c r="I4681" s="87">
        <f>VLOOKUP(A4681,'[2]AJUSTE DE VALOR AN_11.5_MED_VIG'!$A$6:$I$6297,9,0)</f>
        <v>0.24432421425527018</v>
      </c>
    </row>
    <row r="4682" s="81" customFormat="1" ht="15" customHeight="1">
      <c r="A4682" s="82">
        <v>92392229</v>
      </c>
      <c r="B4682" s="83">
        <v>20</v>
      </c>
      <c r="C4682" s="84" t="s">
        <v>1569</v>
      </c>
      <c r="D4682" s="84" t="s">
        <v>1571</v>
      </c>
      <c r="E4682" s="84" t="s">
        <v>461</v>
      </c>
      <c r="F4682" s="85">
        <v>1</v>
      </c>
      <c r="G4682" s="86" t="s">
        <v>10103</v>
      </c>
      <c r="H4682" s="86" t="s">
        <v>14</v>
      </c>
      <c r="I4682" s="87">
        <f>VLOOKUP(A4682,'[2]AJUSTE DE VALOR AN_11.5_MED_VIG'!$A$6:$I$6297,9,0)</f>
        <v>0.62815755485029967</v>
      </c>
    </row>
    <row r="4683" s="81" customFormat="1" ht="15" customHeight="1">
      <c r="A4683" s="82">
        <v>92265065</v>
      </c>
      <c r="B4683" s="83">
        <v>20</v>
      </c>
      <c r="C4683" s="84" t="s">
        <v>1569</v>
      </c>
      <c r="D4683" s="84" t="s">
        <v>1572</v>
      </c>
      <c r="E4683" s="84" t="s">
        <v>894</v>
      </c>
      <c r="F4683" s="85">
        <v>1</v>
      </c>
      <c r="G4683" s="86" t="s">
        <v>10103</v>
      </c>
      <c r="H4683" s="86" t="s">
        <v>14</v>
      </c>
      <c r="I4683" s="87">
        <f>VLOOKUP(A4683,'[2]AJUSTE DE VALOR AN_11.5_MED_VIG'!$A$6:$I$6297,9,0)</f>
        <v>0.32067553121004211</v>
      </c>
    </row>
    <row r="4684" s="81" customFormat="1" ht="15" customHeight="1">
      <c r="A4684" s="82">
        <v>90209079</v>
      </c>
      <c r="B4684" s="83">
        <v>20</v>
      </c>
      <c r="C4684" s="84" t="s">
        <v>1569</v>
      </c>
      <c r="D4684" s="84" t="s">
        <v>1569</v>
      </c>
      <c r="E4684" s="84" t="s">
        <v>31</v>
      </c>
      <c r="F4684" s="85">
        <v>1</v>
      </c>
      <c r="G4684" s="86" t="s">
        <v>10103</v>
      </c>
      <c r="H4684" s="86" t="s">
        <v>14</v>
      </c>
      <c r="I4684" s="87">
        <f>VLOOKUP(A4684,'[2]AJUSTE DE VALOR AN_11.5_MED_VIG'!$A$6:$I$6297,9,0)</f>
        <v>0.44496827748159318</v>
      </c>
    </row>
    <row r="4685" s="81" customFormat="1" ht="15" customHeight="1">
      <c r="A4685" s="82">
        <v>90175689</v>
      </c>
      <c r="B4685" s="83">
        <v>20</v>
      </c>
      <c r="C4685" s="84" t="s">
        <v>1569</v>
      </c>
      <c r="D4685" s="84" t="s">
        <v>1570</v>
      </c>
      <c r="E4685" s="84" t="s">
        <v>139</v>
      </c>
      <c r="F4685" s="85">
        <v>1</v>
      </c>
      <c r="G4685" s="86" t="s">
        <v>10103</v>
      </c>
      <c r="H4685" s="86" t="s">
        <v>14</v>
      </c>
      <c r="I4685" s="87">
        <f>VLOOKUP(A4685,'[2]AJUSTE DE VALOR AN_11.5_MED_VIG'!$A$6:$I$6297,9,0)</f>
        <v>1.0364599655029945</v>
      </c>
    </row>
    <row r="4686" s="81" customFormat="1" ht="15" customHeight="1">
      <c r="A4686" s="82">
        <v>90170920</v>
      </c>
      <c r="B4686" s="83">
        <v>20</v>
      </c>
      <c r="C4686" s="84" t="s">
        <v>1569</v>
      </c>
      <c r="D4686" s="84" t="s">
        <v>1569</v>
      </c>
      <c r="E4686" s="84" t="s">
        <v>244</v>
      </c>
      <c r="F4686" s="85">
        <v>1</v>
      </c>
      <c r="G4686" s="86" t="s">
        <v>10103</v>
      </c>
      <c r="H4686" s="86" t="s">
        <v>14</v>
      </c>
      <c r="I4686" s="87">
        <f>VLOOKUP(A4686,'[2]AJUSTE DE VALOR AN_11.5_MED_VIG'!$A$6:$I$6297,9,0)</f>
        <v>0.26806261665280434</v>
      </c>
    </row>
    <row r="4687" s="81" customFormat="1" ht="15" customHeight="1">
      <c r="A4687" s="82">
        <v>90151020</v>
      </c>
      <c r="B4687" s="83">
        <v>20</v>
      </c>
      <c r="C4687" s="84" t="s">
        <v>1569</v>
      </c>
      <c r="D4687" s="84" t="s">
        <v>1569</v>
      </c>
      <c r="E4687" s="84" t="s">
        <v>39</v>
      </c>
      <c r="F4687" s="85">
        <v>1</v>
      </c>
      <c r="G4687" s="86" t="s">
        <v>10103</v>
      </c>
      <c r="H4687" s="86" t="s">
        <v>14</v>
      </c>
      <c r="I4687" s="87">
        <f>VLOOKUP(A4687,'[2]AJUSTE DE VALOR AN_11.5_MED_VIG'!$A$6:$I$6297,9,0)</f>
        <v>0.47069055296404005</v>
      </c>
    </row>
    <row r="4688" s="81" customFormat="1" ht="15" customHeight="1">
      <c r="A4688" s="82">
        <v>92392407</v>
      </c>
      <c r="B4688" s="83">
        <v>20</v>
      </c>
      <c r="C4688" s="84" t="s">
        <v>1574</v>
      </c>
      <c r="D4688" s="84" t="s">
        <v>1574</v>
      </c>
      <c r="E4688" s="84" t="s">
        <v>157</v>
      </c>
      <c r="F4688" s="85">
        <v>1</v>
      </c>
      <c r="G4688" s="86" t="s">
        <v>10103</v>
      </c>
      <c r="H4688" s="86" t="s">
        <v>14</v>
      </c>
      <c r="I4688" s="87">
        <f>VLOOKUP(A4688,'[2]AJUSTE DE VALOR AN_11.5_MED_VIG'!$A$6:$I$6297,9,0)</f>
        <v>0.6909733103353296</v>
      </c>
    </row>
    <row r="4689" s="81" customFormat="1" ht="15" customHeight="1">
      <c r="A4689" s="82">
        <v>92392334</v>
      </c>
      <c r="B4689" s="83">
        <v>20</v>
      </c>
      <c r="C4689" s="84" t="s">
        <v>1574</v>
      </c>
      <c r="D4689" s="84" t="s">
        <v>1579</v>
      </c>
      <c r="E4689" s="84" t="s">
        <v>894</v>
      </c>
      <c r="F4689" s="85">
        <v>1</v>
      </c>
      <c r="G4689" s="86" t="s">
        <v>10103</v>
      </c>
      <c r="H4689" s="86" t="s">
        <v>14</v>
      </c>
      <c r="I4689" s="87">
        <f>VLOOKUP(A4689,'[2]AJUSTE DE VALOR AN_11.5_MED_VIG'!$A$6:$I$6297,9,0)</f>
        <v>0.48864842851054036</v>
      </c>
    </row>
    <row r="4690" s="81" customFormat="1" ht="15" customHeight="1">
      <c r="A4690" s="82">
        <v>90212231</v>
      </c>
      <c r="B4690" s="83">
        <v>20</v>
      </c>
      <c r="C4690" s="84" t="s">
        <v>1574</v>
      </c>
      <c r="D4690" s="84" t="s">
        <v>1577</v>
      </c>
      <c r="E4690" s="84" t="s">
        <v>31</v>
      </c>
      <c r="F4690" s="85">
        <v>1</v>
      </c>
      <c r="G4690" s="86" t="s">
        <v>10103</v>
      </c>
      <c r="H4690" s="86" t="s">
        <v>14</v>
      </c>
      <c r="I4690" s="87">
        <f>VLOOKUP(A4690,'[2]AJUSTE DE VALOR AN_11.5_MED_VIG'!$A$6:$I$6297,9,0)</f>
        <v>0.63777010279172797</v>
      </c>
    </row>
    <row r="4691" s="81" customFormat="1" ht="15" customHeight="1">
      <c r="A4691" s="82">
        <v>90179790</v>
      </c>
      <c r="B4691" s="83">
        <v>20</v>
      </c>
      <c r="C4691" s="84" t="s">
        <v>1574</v>
      </c>
      <c r="D4691" s="84" t="s">
        <v>1574</v>
      </c>
      <c r="E4691" s="84" t="s">
        <v>24</v>
      </c>
      <c r="F4691" s="85">
        <v>1</v>
      </c>
      <c r="G4691" s="86" t="s">
        <v>10103</v>
      </c>
      <c r="H4691" s="86" t="s">
        <v>14</v>
      </c>
      <c r="I4691" s="87">
        <f>VLOOKUP(A4691,'[2]AJUSTE DE VALOR AN_11.5_MED_VIG'!$A$6:$I$6297,9,0)</f>
        <v>0.64922834891591741</v>
      </c>
    </row>
    <row r="4692" s="81" customFormat="1" ht="15" customHeight="1">
      <c r="A4692" s="82">
        <v>92392270</v>
      </c>
      <c r="B4692" s="83">
        <v>20</v>
      </c>
      <c r="C4692" s="84" t="s">
        <v>1582</v>
      </c>
      <c r="D4692" s="84" t="s">
        <v>1585</v>
      </c>
      <c r="E4692" s="84" t="s">
        <v>461</v>
      </c>
      <c r="F4692" s="85">
        <v>1</v>
      </c>
      <c r="G4692" s="86" t="s">
        <v>10103</v>
      </c>
      <c r="H4692" s="86" t="s">
        <v>14</v>
      </c>
      <c r="I4692" s="87">
        <f>VLOOKUP(A4692,'[2]AJUSTE DE VALOR AN_11.5_MED_VIG'!$A$6:$I$6297,9,0)</f>
        <v>1.5389860093832339</v>
      </c>
    </row>
    <row r="4693" s="81" customFormat="1" ht="15" customHeight="1">
      <c r="A4693" s="82">
        <v>90249453</v>
      </c>
      <c r="B4693" s="83">
        <v>20</v>
      </c>
      <c r="C4693" s="84" t="s">
        <v>1582</v>
      </c>
      <c r="D4693" s="84" t="s">
        <v>1582</v>
      </c>
      <c r="E4693" s="84" t="s">
        <v>131</v>
      </c>
      <c r="F4693" s="85">
        <v>1</v>
      </c>
      <c r="G4693" s="86" t="s">
        <v>10103</v>
      </c>
      <c r="H4693" s="86" t="s">
        <v>14</v>
      </c>
      <c r="I4693" s="87">
        <f>VLOOKUP(A4693,'[2]AJUSTE DE VALOR AN_11.5_MED_VIG'!$A$6:$I$6297,9,0)</f>
        <v>0.98791653430879833</v>
      </c>
    </row>
    <row r="4694" s="81" customFormat="1" ht="15" customHeight="1">
      <c r="A4694" s="82">
        <v>90249445</v>
      </c>
      <c r="B4694" s="83">
        <v>20</v>
      </c>
      <c r="C4694" s="84" t="s">
        <v>1582</v>
      </c>
      <c r="D4694" s="84" t="s">
        <v>1582</v>
      </c>
      <c r="E4694" s="84" t="s">
        <v>131</v>
      </c>
      <c r="F4694" s="85">
        <v>1</v>
      </c>
      <c r="G4694" s="86" t="s">
        <v>10103</v>
      </c>
      <c r="H4694" s="86" t="s">
        <v>14</v>
      </c>
      <c r="I4694" s="87">
        <f>VLOOKUP(A4694,'[2]AJUSTE DE VALOR AN_11.5_MED_VIG'!$A$6:$I$6297,9,0)</f>
        <v>1.4264276341529885</v>
      </c>
    </row>
    <row r="4695" s="81" customFormat="1" ht="15" customHeight="1">
      <c r="A4695" s="82">
        <v>90209060</v>
      </c>
      <c r="B4695" s="83">
        <v>20</v>
      </c>
      <c r="C4695" s="84" t="s">
        <v>1582</v>
      </c>
      <c r="D4695" s="84" t="s">
        <v>1582</v>
      </c>
      <c r="E4695" s="84" t="s">
        <v>31</v>
      </c>
      <c r="F4695" s="85">
        <v>1</v>
      </c>
      <c r="G4695" s="86" t="s">
        <v>10103</v>
      </c>
      <c r="H4695" s="86" t="s">
        <v>14</v>
      </c>
      <c r="I4695" s="87">
        <f>VLOOKUP(A4695,'[2]AJUSTE DE VALOR AN_11.5_MED_VIG'!$A$6:$I$6297,9,0)</f>
        <v>1.3719833492724658</v>
      </c>
    </row>
    <row r="4696" s="81" customFormat="1" ht="15" customHeight="1">
      <c r="A4696" s="82">
        <v>90148789</v>
      </c>
      <c r="B4696" s="83">
        <v>20</v>
      </c>
      <c r="C4696" s="84" t="s">
        <v>1587</v>
      </c>
      <c r="D4696" s="84" t="s">
        <v>1587</v>
      </c>
      <c r="E4696" s="84" t="s">
        <v>233</v>
      </c>
      <c r="F4696" s="85">
        <v>1</v>
      </c>
      <c r="G4696" s="86" t="s">
        <v>10103</v>
      </c>
      <c r="H4696" s="86" t="s">
        <v>14</v>
      </c>
      <c r="I4696" s="87">
        <f>VLOOKUP(A4696,'[2]AJUSTE DE VALOR AN_11.5_MED_VIG'!$A$6:$I$6297,9,0)</f>
        <v>1.570393887125749</v>
      </c>
    </row>
    <row r="4697" s="81" customFormat="1" ht="15" customHeight="1">
      <c r="A4697" s="82">
        <v>90143272</v>
      </c>
      <c r="B4697" s="83">
        <v>20</v>
      </c>
      <c r="C4697" s="84" t="s">
        <v>1587</v>
      </c>
      <c r="D4697" s="84" t="s">
        <v>1587</v>
      </c>
      <c r="E4697" s="84" t="s">
        <v>17</v>
      </c>
      <c r="F4697" s="85">
        <v>1</v>
      </c>
      <c r="G4697" s="86" t="s">
        <v>10103</v>
      </c>
      <c r="H4697" s="86" t="s">
        <v>14</v>
      </c>
      <c r="I4697" s="87">
        <f>VLOOKUP(A4697,'[2]AJUSTE DE VALOR AN_11.5_MED_VIG'!$A$6:$I$6297,9,0)</f>
        <v>1.1493821524739769</v>
      </c>
    </row>
    <row r="4698" s="81" customFormat="1" ht="15" customHeight="1">
      <c r="A4698" s="82">
        <v>90147472</v>
      </c>
      <c r="B4698" s="83">
        <v>20</v>
      </c>
      <c r="C4698" s="84" t="s">
        <v>1588</v>
      </c>
      <c r="D4698" s="84" t="s">
        <v>1588</v>
      </c>
      <c r="E4698" s="84" t="s">
        <v>17</v>
      </c>
      <c r="F4698" s="85">
        <v>1</v>
      </c>
      <c r="G4698" s="86" t="s">
        <v>10103</v>
      </c>
      <c r="H4698" s="86" t="s">
        <v>14</v>
      </c>
      <c r="I4698" s="87">
        <f>VLOOKUP(A4698,'[2]AJUSTE DE VALOR AN_11.5_MED_VIG'!$A$6:$I$6297,9,0)</f>
        <v>1.850300794410364</v>
      </c>
    </row>
    <row r="4699" s="81" customFormat="1" ht="15" customHeight="1">
      <c r="A4699" s="82">
        <v>92458491</v>
      </c>
      <c r="B4699" s="83">
        <v>20</v>
      </c>
      <c r="C4699" s="84" t="s">
        <v>1589</v>
      </c>
      <c r="D4699" s="84" t="s">
        <v>1589</v>
      </c>
      <c r="E4699" s="84" t="s">
        <v>24</v>
      </c>
      <c r="F4699" s="85">
        <v>1</v>
      </c>
      <c r="G4699" s="86" t="s">
        <v>10103</v>
      </c>
      <c r="H4699" s="86" t="s">
        <v>14</v>
      </c>
      <c r="I4699" s="87">
        <f>VLOOKUP(A4699,'[2]AJUSTE DE VALOR AN_11.5_MED_VIG'!$A$6:$I$6297,9,0)</f>
        <v>1.2822259891089374</v>
      </c>
    </row>
    <row r="4700" s="81" customFormat="1" ht="15" customHeight="1">
      <c r="A4700" s="82">
        <v>90268989</v>
      </c>
      <c r="B4700" s="83">
        <v>20</v>
      </c>
      <c r="C4700" s="84" t="s">
        <v>1593</v>
      </c>
      <c r="D4700" s="84" t="s">
        <v>1594</v>
      </c>
      <c r="E4700" s="84" t="s">
        <v>50</v>
      </c>
      <c r="F4700" s="85">
        <v>100</v>
      </c>
      <c r="G4700" s="86" t="s">
        <v>18</v>
      </c>
      <c r="H4700" s="86" t="s">
        <v>19</v>
      </c>
      <c r="I4700" s="87">
        <f>VLOOKUP(A4700,'[2]AJUSTE DE VALOR AN_11.5_MED_VIG'!$A$6:$I$6297,9,0)</f>
        <v>0.12946553623098686</v>
      </c>
    </row>
    <row r="4701" s="81" customFormat="1" ht="15" customHeight="1">
      <c r="A4701" s="82">
        <v>90180470</v>
      </c>
      <c r="B4701" s="83">
        <v>20</v>
      </c>
      <c r="C4701" s="84" t="s">
        <v>1593</v>
      </c>
      <c r="D4701" s="84" t="s">
        <v>1595</v>
      </c>
      <c r="E4701" s="84" t="s">
        <v>24</v>
      </c>
      <c r="F4701" s="85">
        <v>100</v>
      </c>
      <c r="G4701" s="86" t="s">
        <v>18</v>
      </c>
      <c r="H4701" s="86" t="s">
        <v>19</v>
      </c>
      <c r="I4701" s="87">
        <f>VLOOKUP(A4701,'[2]AJUSTE DE VALOR AN_11.5_MED_VIG'!$A$6:$I$6297,9,0)</f>
        <v>0.12563151097005992</v>
      </c>
    </row>
    <row r="4702" s="81" customFormat="1" ht="15" customHeight="1">
      <c r="A4702" s="82">
        <v>90124596</v>
      </c>
      <c r="B4702" s="83">
        <v>20</v>
      </c>
      <c r="C4702" s="84" t="s">
        <v>1593</v>
      </c>
      <c r="D4702" s="84" t="s">
        <v>1596</v>
      </c>
      <c r="E4702" s="84" t="s">
        <v>50</v>
      </c>
      <c r="F4702" s="85">
        <v>100</v>
      </c>
      <c r="G4702" s="86" t="s">
        <v>18</v>
      </c>
      <c r="H4702" s="86" t="s">
        <v>19</v>
      </c>
      <c r="I4702" s="87">
        <f>VLOOKUP(A4702,'[2]AJUSTE DE VALOR AN_11.5_MED_VIG'!$A$6:$I$6297,9,0)</f>
        <v>0.1616894738461781</v>
      </c>
    </row>
    <row r="4703" s="81" customFormat="1" ht="15" customHeight="1">
      <c r="A4703" s="82">
        <v>92469132</v>
      </c>
      <c r="B4703" s="83">
        <v>20</v>
      </c>
      <c r="C4703" s="84" t="s">
        <v>1599</v>
      </c>
      <c r="D4703" s="84" t="s">
        <v>1599</v>
      </c>
      <c r="E4703" s="84" t="s">
        <v>29</v>
      </c>
      <c r="F4703" s="85">
        <v>1</v>
      </c>
      <c r="G4703" s="86" t="s">
        <v>10103</v>
      </c>
      <c r="H4703" s="86" t="s">
        <v>14</v>
      </c>
      <c r="I4703" s="87">
        <f>VLOOKUP(A4703,'[2]AJUSTE DE VALOR AN_11.5_MED_VIG'!$A$6:$I$6297,9,0)</f>
        <v>0.51867663204202963</v>
      </c>
    </row>
    <row r="4704" s="81" customFormat="1" ht="15" customHeight="1">
      <c r="A4704" s="82">
        <v>90124197</v>
      </c>
      <c r="B4704" s="83">
        <v>20</v>
      </c>
      <c r="C4704" s="84" t="s">
        <v>1607</v>
      </c>
      <c r="D4704" s="84" t="s">
        <v>1607</v>
      </c>
      <c r="E4704" s="84" t="s">
        <v>50</v>
      </c>
      <c r="F4704" s="85">
        <v>1</v>
      </c>
      <c r="G4704" s="86" t="s">
        <v>10103</v>
      </c>
      <c r="H4704" s="86" t="s">
        <v>14</v>
      </c>
      <c r="I4704" s="87">
        <f>VLOOKUP(A4704,'[2]AJUSTE DE VALOR AN_11.5_MED_VIG'!$A$6:$I$6297,9,0)</f>
        <v>0.55031455417981223</v>
      </c>
    </row>
    <row r="4705" s="81" customFormat="1" ht="15" customHeight="1">
      <c r="A4705" s="82">
        <v>90268105</v>
      </c>
      <c r="B4705" s="83">
        <v>20</v>
      </c>
      <c r="C4705" s="84" t="s">
        <v>1609</v>
      </c>
      <c r="D4705" s="84" t="s">
        <v>1610</v>
      </c>
      <c r="E4705" s="84" t="s">
        <v>603</v>
      </c>
      <c r="F4705" s="85">
        <v>1</v>
      </c>
      <c r="G4705" s="86" t="s">
        <v>10103</v>
      </c>
      <c r="H4705" s="86" t="s">
        <v>14</v>
      </c>
      <c r="I4705" s="87">
        <f>VLOOKUP(A4705,'[2]AJUSTE DE VALOR AN_11.5_MED_VIG'!$A$6:$I$6297,9,0)</f>
        <v>0.55030548981657967</v>
      </c>
    </row>
    <row r="4706" s="81" customFormat="1" ht="15" customHeight="1">
      <c r="A4706" s="82">
        <v>90262735</v>
      </c>
      <c r="B4706" s="83">
        <v>20</v>
      </c>
      <c r="C4706" s="84" t="s">
        <v>1611</v>
      </c>
      <c r="D4706" s="84" t="s">
        <v>1611</v>
      </c>
      <c r="E4706" s="84" t="s">
        <v>244</v>
      </c>
      <c r="F4706" s="85">
        <v>1</v>
      </c>
      <c r="G4706" s="86" t="s">
        <v>10103</v>
      </c>
      <c r="H4706" s="86" t="s">
        <v>14</v>
      </c>
      <c r="I4706" s="87">
        <f>VLOOKUP(A4706,'[2]AJUSTE DE VALOR AN_11.5_MED_VIG'!$A$6:$I$6297,9,0)</f>
        <v>0.4353818425398</v>
      </c>
    </row>
    <row r="4707" s="81" customFormat="1" ht="15" customHeight="1">
      <c r="A4707" s="82">
        <v>90268091</v>
      </c>
      <c r="B4707" s="83">
        <v>20</v>
      </c>
      <c r="C4707" s="84" t="s">
        <v>1612</v>
      </c>
      <c r="D4707" s="84" t="s">
        <v>1613</v>
      </c>
      <c r="E4707" s="84" t="s">
        <v>603</v>
      </c>
      <c r="F4707" s="85">
        <v>1</v>
      </c>
      <c r="G4707" s="86" t="s">
        <v>10103</v>
      </c>
      <c r="H4707" s="86" t="s">
        <v>14</v>
      </c>
      <c r="I4707" s="87">
        <f>VLOOKUP(A4707,'[2]AJUSTE DE VALOR AN_11.5_MED_VIG'!$A$6:$I$6297,9,0)</f>
        <v>1.1169380820929111</v>
      </c>
    </row>
    <row r="4708" s="81" customFormat="1" ht="15" customHeight="1">
      <c r="A4708" s="82">
        <v>91442010</v>
      </c>
      <c r="B4708" s="83">
        <v>20</v>
      </c>
      <c r="C4708" s="84" t="s">
        <v>1616</v>
      </c>
      <c r="D4708" s="84" t="s">
        <v>1617</v>
      </c>
      <c r="E4708" s="84" t="s">
        <v>1618</v>
      </c>
      <c r="F4708" s="85">
        <v>500</v>
      </c>
      <c r="G4708" s="86" t="s">
        <v>18</v>
      </c>
      <c r="H4708" s="86" t="s">
        <v>19</v>
      </c>
      <c r="I4708" s="87">
        <f>VLOOKUP(A4708,'[2]AJUSTE DE VALOR AN_11.5_MED_VIG'!$A$6:$I$6297,9,0)</f>
        <v>4.7111816613772471e-002</v>
      </c>
    </row>
    <row r="4709" s="81" customFormat="1" ht="15" customHeight="1">
      <c r="A4709" s="82">
        <v>92392750</v>
      </c>
      <c r="B4709" s="83">
        <v>20</v>
      </c>
      <c r="C4709" s="84" t="s">
        <v>1619</v>
      </c>
      <c r="D4709" s="84" t="s">
        <v>1620</v>
      </c>
      <c r="E4709" s="84" t="s">
        <v>244</v>
      </c>
      <c r="F4709" s="85">
        <v>1</v>
      </c>
      <c r="G4709" s="86" t="s">
        <v>10103</v>
      </c>
      <c r="H4709" s="86" t="s">
        <v>14</v>
      </c>
      <c r="I4709" s="87">
        <f>VLOOKUP(A4709,'[2]AJUSTE DE VALOR AN_11.5_MED_VIG'!$A$6:$I$6297,9,0)</f>
        <v>1.5881874689538433</v>
      </c>
    </row>
    <row r="4710" s="81" customFormat="1" ht="15" customHeight="1">
      <c r="A4710" s="82">
        <v>92392768</v>
      </c>
      <c r="B4710" s="83">
        <v>20</v>
      </c>
      <c r="C4710" s="84" t="s">
        <v>1621</v>
      </c>
      <c r="D4710" s="84" t="s">
        <v>1621</v>
      </c>
      <c r="E4710" s="84" t="s">
        <v>21</v>
      </c>
      <c r="F4710" s="85">
        <v>1</v>
      </c>
      <c r="G4710" s="86" t="s">
        <v>10103</v>
      </c>
      <c r="H4710" s="86" t="s">
        <v>14</v>
      </c>
      <c r="I4710" s="87">
        <f>VLOOKUP(A4710,'[2]AJUSTE DE VALOR AN_11.5_MED_VIG'!$A$6:$I$6297,9,0)</f>
        <v>1.099217781508206</v>
      </c>
    </row>
    <row r="4711" s="81" customFormat="1" ht="15" customHeight="1">
      <c r="A4711" s="82">
        <v>90232534</v>
      </c>
      <c r="B4711" s="83">
        <v>20</v>
      </c>
      <c r="C4711" s="84" t="s">
        <v>1622</v>
      </c>
      <c r="D4711" s="84" t="s">
        <v>1623</v>
      </c>
      <c r="E4711" s="84" t="s">
        <v>440</v>
      </c>
      <c r="F4711" s="85">
        <v>1</v>
      </c>
      <c r="G4711" s="86" t="s">
        <v>10103</v>
      </c>
      <c r="H4711" s="86" t="s">
        <v>14</v>
      </c>
      <c r="I4711" s="87">
        <f>VLOOKUP(A4711,'[2]AJUSTE DE VALOR AN_11.5_MED_VIG'!$A$6:$I$6297,9,0)</f>
        <v>1.3743237051858952</v>
      </c>
    </row>
    <row r="4712" s="81" customFormat="1" ht="15" customHeight="1">
      <c r="A4712" s="82">
        <v>91536022</v>
      </c>
      <c r="B4712" s="83">
        <v>20</v>
      </c>
      <c r="C4712" s="84" t="s">
        <v>1624</v>
      </c>
      <c r="D4712" s="84" t="s">
        <v>1625</v>
      </c>
      <c r="E4712" s="84" t="s">
        <v>78</v>
      </c>
      <c r="F4712" s="85">
        <v>100</v>
      </c>
      <c r="G4712" s="86" t="s">
        <v>18</v>
      </c>
      <c r="H4712" s="86" t="s">
        <v>19</v>
      </c>
      <c r="I4712" s="87">
        <f>VLOOKUP(A4712,'[2]AJUSTE DE VALOR AN_11.5_MED_VIG'!$A$6:$I$6297,9,0)</f>
        <v>0.22659531897894886</v>
      </c>
    </row>
    <row r="4713" s="81" customFormat="1" ht="15" customHeight="1">
      <c r="A4713" s="82">
        <v>90642023</v>
      </c>
      <c r="B4713" s="83">
        <v>20</v>
      </c>
      <c r="C4713" s="84" t="s">
        <v>1626</v>
      </c>
      <c r="D4713" s="84" t="s">
        <v>1627</v>
      </c>
      <c r="E4713" s="84" t="s">
        <v>1356</v>
      </c>
      <c r="F4713" s="85">
        <v>100</v>
      </c>
      <c r="G4713" s="86" t="s">
        <v>18</v>
      </c>
      <c r="H4713" s="86" t="s">
        <v>19</v>
      </c>
      <c r="I4713" s="87">
        <f>VLOOKUP(A4713,'[2]AJUSTE DE VALOR AN_11.5_MED_VIG'!$A$6:$I$6297,9,0)</f>
        <v>0.42081698574833737</v>
      </c>
    </row>
    <row r="4714" s="81" customFormat="1" ht="15" customHeight="1">
      <c r="A4714" s="82">
        <v>92469175</v>
      </c>
      <c r="B4714" s="83">
        <v>20</v>
      </c>
      <c r="C4714" s="84" t="s">
        <v>1628</v>
      </c>
      <c r="D4714" s="84" t="s">
        <v>1628</v>
      </c>
      <c r="E4714" s="84" t="s">
        <v>229</v>
      </c>
      <c r="F4714" s="85">
        <v>100</v>
      </c>
      <c r="G4714" s="86" t="s">
        <v>18</v>
      </c>
      <c r="H4714" s="86" t="s">
        <v>19</v>
      </c>
      <c r="I4714" s="87">
        <f>VLOOKUP(A4714,'[2]AJUSTE DE VALOR AN_11.5_MED_VIG'!$A$6:$I$6297,9,0)</f>
        <v>0.12950784816608193</v>
      </c>
    </row>
    <row r="4715" s="81" customFormat="1" ht="15" customHeight="1">
      <c r="A4715" s="82">
        <v>92466370</v>
      </c>
      <c r="B4715" s="83">
        <v>20</v>
      </c>
      <c r="C4715" s="84" t="s">
        <v>1629</v>
      </c>
      <c r="D4715" s="84" t="s">
        <v>1629</v>
      </c>
      <c r="E4715" s="84" t="s">
        <v>17</v>
      </c>
      <c r="F4715" s="85">
        <v>100</v>
      </c>
      <c r="G4715" s="86" t="s">
        <v>18</v>
      </c>
      <c r="H4715" s="86" t="s">
        <v>19</v>
      </c>
      <c r="I4715" s="87">
        <f>VLOOKUP(A4715,'[2]AJUSTE DE VALOR AN_11.5_MED_VIG'!$A$6:$I$6297,9,0)</f>
        <v>0.14564249930706713</v>
      </c>
    </row>
    <row r="4716" s="81" customFormat="1" ht="15" customHeight="1">
      <c r="A4716" s="82">
        <v>92413056</v>
      </c>
      <c r="B4716" s="83">
        <v>20</v>
      </c>
      <c r="C4716" s="84" t="s">
        <v>1629</v>
      </c>
      <c r="D4716" s="84" t="s">
        <v>1630</v>
      </c>
      <c r="E4716" s="84" t="s">
        <v>229</v>
      </c>
      <c r="F4716" s="85">
        <v>100</v>
      </c>
      <c r="G4716" s="86" t="s">
        <v>18</v>
      </c>
      <c r="H4716" s="86" t="s">
        <v>19</v>
      </c>
      <c r="I4716" s="87">
        <f>VLOOKUP(A4716,'[2]AJUSTE DE VALOR AN_11.5_MED_VIG'!$A$6:$I$6297,9,0)</f>
        <v>0.2041512053263474</v>
      </c>
    </row>
    <row r="4717" s="81" customFormat="1" ht="15" customHeight="1">
      <c r="A4717" s="82">
        <v>90295781</v>
      </c>
      <c r="B4717" s="83">
        <v>20</v>
      </c>
      <c r="C4717" s="84" t="s">
        <v>1632</v>
      </c>
      <c r="D4717" s="84" t="s">
        <v>1633</v>
      </c>
      <c r="E4717" s="84" t="s">
        <v>1002</v>
      </c>
      <c r="F4717" s="85">
        <v>100</v>
      </c>
      <c r="G4717" s="86" t="s">
        <v>18</v>
      </c>
      <c r="H4717" s="86" t="s">
        <v>19</v>
      </c>
      <c r="I4717" s="87">
        <f>VLOOKUP(A4717,'[2]AJUSTE DE VALOR AN_11.5_MED_VIG'!$A$6:$I$6297,9,0)</f>
        <v>0.15703938871257492</v>
      </c>
    </row>
    <row r="4718" s="81" customFormat="1" ht="15" customHeight="1">
      <c r="A4718" s="82">
        <v>92458467</v>
      </c>
      <c r="B4718" s="83">
        <v>20</v>
      </c>
      <c r="C4718" s="84" t="s">
        <v>1636</v>
      </c>
      <c r="D4718" s="84" t="s">
        <v>1636</v>
      </c>
      <c r="E4718" s="84" t="s">
        <v>24</v>
      </c>
      <c r="F4718" s="85">
        <v>100</v>
      </c>
      <c r="G4718" s="86" t="s">
        <v>18</v>
      </c>
      <c r="H4718" s="86" t="s">
        <v>19</v>
      </c>
      <c r="I4718" s="87">
        <f>VLOOKUP(A4718,'[2]AJUSTE DE VALOR AN_11.5_MED_VIG'!$A$6:$I$6297,9,0)</f>
        <v>0.11331936714532172</v>
      </c>
    </row>
    <row r="4719" s="81" customFormat="1" ht="15" customHeight="1">
      <c r="A4719" s="82">
        <v>90295773</v>
      </c>
      <c r="B4719" s="83">
        <v>20</v>
      </c>
      <c r="C4719" s="84" t="s">
        <v>1637</v>
      </c>
      <c r="D4719" s="84" t="s">
        <v>1638</v>
      </c>
      <c r="E4719" s="84" t="s">
        <v>1002</v>
      </c>
      <c r="F4719" s="85">
        <v>100</v>
      </c>
      <c r="G4719" s="86" t="s">
        <v>18</v>
      </c>
      <c r="H4719" s="86" t="s">
        <v>19</v>
      </c>
      <c r="I4719" s="87">
        <f>VLOOKUP(A4719,'[2]AJUSTE DE VALOR AN_11.5_MED_VIG'!$A$6:$I$6297,9,0)</f>
        <v>0.25126302194011985</v>
      </c>
    </row>
    <row r="4720" s="81" customFormat="1" ht="15" customHeight="1">
      <c r="A4720" s="82">
        <v>90124600</v>
      </c>
      <c r="B4720" s="83">
        <v>20</v>
      </c>
      <c r="C4720" s="84" t="s">
        <v>1641</v>
      </c>
      <c r="D4720" s="84" t="s">
        <v>1641</v>
      </c>
      <c r="E4720" s="84" t="s">
        <v>50</v>
      </c>
      <c r="F4720" s="85">
        <v>100</v>
      </c>
      <c r="G4720" s="86" t="s">
        <v>18</v>
      </c>
      <c r="H4720" s="86" t="s">
        <v>19</v>
      </c>
      <c r="I4720" s="87">
        <f>VLOOKUP(A4720,'[2]AJUSTE DE VALOR AN_11.5_MED_VIG'!$A$6:$I$6297,9,0)</f>
        <v>0.25900903244387713</v>
      </c>
    </row>
    <row r="4721" s="81" customFormat="1" ht="15" customHeight="1">
      <c r="A4721" s="82">
        <v>92413978</v>
      </c>
      <c r="B4721" s="83">
        <v>20</v>
      </c>
      <c r="C4721" s="84" t="s">
        <v>1655</v>
      </c>
      <c r="D4721" s="84" t="s">
        <v>1656</v>
      </c>
      <c r="E4721" s="84" t="s">
        <v>69</v>
      </c>
      <c r="F4721" s="85">
        <v>1</v>
      </c>
      <c r="G4721" s="86" t="s">
        <v>10103</v>
      </c>
      <c r="H4721" s="86" t="s">
        <v>14</v>
      </c>
      <c r="I4721" s="87">
        <f>VLOOKUP(A4721,'[2]AJUSTE DE VALOR AN_11.5_MED_VIG'!$A$6:$I$6297,9,0)</f>
        <v>1.0204940264807334</v>
      </c>
    </row>
    <row r="4722" s="81" customFormat="1" ht="15" customHeight="1">
      <c r="A4722" s="82">
        <v>90189256</v>
      </c>
      <c r="B4722" s="83">
        <v>20</v>
      </c>
      <c r="C4722" s="84" t="s">
        <v>1659</v>
      </c>
      <c r="D4722" s="84" t="s">
        <v>1660</v>
      </c>
      <c r="E4722" s="84" t="s">
        <v>146</v>
      </c>
      <c r="F4722" s="85">
        <v>1</v>
      </c>
      <c r="G4722" s="86" t="s">
        <v>10103</v>
      </c>
      <c r="H4722" s="86" t="s">
        <v>14</v>
      </c>
      <c r="I4722" s="87">
        <f>VLOOKUP(A4722,'[2]AJUSTE DE VALOR AN_11.5_MED_VIG'!$A$6:$I$6297,9,0)</f>
        <v>1.0146753273871774</v>
      </c>
    </row>
    <row r="4723" s="81" customFormat="1" ht="15" customHeight="1">
      <c r="A4723" s="82">
        <v>90232151</v>
      </c>
      <c r="B4723" s="83">
        <v>20</v>
      </c>
      <c r="C4723" s="84" t="s">
        <v>1668</v>
      </c>
      <c r="D4723" s="84" t="s">
        <v>1669</v>
      </c>
      <c r="E4723" s="84" t="s">
        <v>1175</v>
      </c>
      <c r="F4723" s="85">
        <v>1</v>
      </c>
      <c r="G4723" s="86" t="s">
        <v>10103</v>
      </c>
      <c r="H4723" s="86" t="s">
        <v>14</v>
      </c>
      <c r="I4723" s="87">
        <f>VLOOKUP(A4723,'[2]AJUSTE DE VALOR AN_11.5_MED_VIG'!$A$6:$I$6297,9,0)</f>
        <v>0.36722172526108399</v>
      </c>
    </row>
    <row r="4724" s="81" customFormat="1" ht="15" customHeight="1">
      <c r="A4724" s="82">
        <v>92396054</v>
      </c>
      <c r="B4724" s="83">
        <v>20</v>
      </c>
      <c r="C4724" s="84" t="s">
        <v>1736</v>
      </c>
      <c r="D4724" s="84" t="s">
        <v>1737</v>
      </c>
      <c r="E4724" s="84" t="s">
        <v>154</v>
      </c>
      <c r="F4724" s="85">
        <v>1</v>
      </c>
      <c r="G4724" s="86" t="s">
        <v>10036</v>
      </c>
      <c r="H4724" s="86" t="s">
        <v>14</v>
      </c>
      <c r="I4724" s="87">
        <f>VLOOKUP(A4724,'[2]AJUSTE DE VALOR AN_11.5_MED_VIG'!$A$6:$I$6297,9,0)</f>
        <v>1.3505387429281446</v>
      </c>
    </row>
    <row r="4725" s="81" customFormat="1" ht="15" customHeight="1">
      <c r="A4725" s="82">
        <v>92464238</v>
      </c>
      <c r="B4725" s="83">
        <v>20</v>
      </c>
      <c r="C4725" s="84" t="s">
        <v>1740</v>
      </c>
      <c r="D4725" s="84" t="s">
        <v>1741</v>
      </c>
      <c r="E4725" s="84" t="s">
        <v>1742</v>
      </c>
      <c r="F4725" s="85">
        <v>300</v>
      </c>
      <c r="G4725" s="86" t="s">
        <v>10116</v>
      </c>
      <c r="H4725" s="86" t="s">
        <v>19</v>
      </c>
      <c r="I4725" s="87">
        <f>VLOOKUP(A4725,'[2]AJUSTE DE VALOR AN_11.5_MED_VIG'!$A$6:$I$6297,9,0)</f>
        <v>0.14330611427967138</v>
      </c>
    </row>
    <row r="4726" s="81" customFormat="1" ht="15" customHeight="1">
      <c r="A4726" s="82">
        <v>90938666</v>
      </c>
      <c r="B4726" s="83">
        <v>20</v>
      </c>
      <c r="C4726" s="84" t="s">
        <v>1743</v>
      </c>
      <c r="D4726" s="84" t="s">
        <v>1743</v>
      </c>
      <c r="E4726" s="84" t="s">
        <v>1744</v>
      </c>
      <c r="F4726" s="85">
        <v>1</v>
      </c>
      <c r="G4726" s="86" t="s">
        <v>10036</v>
      </c>
      <c r="H4726" s="86" t="s">
        <v>14</v>
      </c>
      <c r="I4726" s="87">
        <f>VLOOKUP(A4726,'[2]AJUSTE DE VALOR AN_11.5_MED_VIG'!$A$6:$I$6297,9,0)</f>
        <v>249.06787323685606</v>
      </c>
    </row>
    <row r="4727" s="81" customFormat="1" ht="15" customHeight="1">
      <c r="A4727" s="82">
        <v>90848012</v>
      </c>
      <c r="B4727" s="83">
        <v>20</v>
      </c>
      <c r="C4727" s="84" t="s">
        <v>1752</v>
      </c>
      <c r="D4727" s="84" t="s">
        <v>1753</v>
      </c>
      <c r="E4727" s="84" t="s">
        <v>36</v>
      </c>
      <c r="F4727" s="85">
        <v>1</v>
      </c>
      <c r="G4727" s="86" t="s">
        <v>10103</v>
      </c>
      <c r="H4727" s="86" t="s">
        <v>14</v>
      </c>
      <c r="I4727" s="87">
        <f>VLOOKUP(A4727,'[2]AJUSTE DE VALOR AN_11.5_MED_VIG'!$A$6:$I$6297,9,0)</f>
        <v>0.58972120476756906</v>
      </c>
    </row>
    <row r="4728" s="81" customFormat="1" ht="15" customHeight="1">
      <c r="A4728" s="82">
        <v>90139976</v>
      </c>
      <c r="B4728" s="83">
        <v>20</v>
      </c>
      <c r="C4728" s="84" t="s">
        <v>1754</v>
      </c>
      <c r="D4728" s="84" t="s">
        <v>1519</v>
      </c>
      <c r="E4728" s="84" t="s">
        <v>43</v>
      </c>
      <c r="F4728" s="85">
        <v>1</v>
      </c>
      <c r="G4728" s="86" t="s">
        <v>10103</v>
      </c>
      <c r="H4728" s="86" t="s">
        <v>14</v>
      </c>
      <c r="I4728" s="87">
        <f>VLOOKUP(A4728,'[2]AJUSTE DE VALOR AN_11.5_MED_VIG'!$A$6:$I$6297,9,0)</f>
        <v>1.0672288165653199</v>
      </c>
    </row>
    <row r="4729" s="81" customFormat="1" ht="15" customHeight="1">
      <c r="A4729" s="82">
        <v>92460747</v>
      </c>
      <c r="B4729" s="83">
        <v>20</v>
      </c>
      <c r="C4729" s="84" t="s">
        <v>1774</v>
      </c>
      <c r="D4729" s="84" t="s">
        <v>1779</v>
      </c>
      <c r="E4729" s="84" t="s">
        <v>414</v>
      </c>
      <c r="F4729" s="85">
        <v>1</v>
      </c>
      <c r="G4729" s="86" t="s">
        <v>10103</v>
      </c>
      <c r="H4729" s="86" t="s">
        <v>14</v>
      </c>
      <c r="I4729" s="87">
        <f>VLOOKUP(A4729,'[2]AJUSTE DE VALOR AN_11.5_MED_VIG'!$A$6:$I$6297,9,0)</f>
        <v>1.0197650804198224</v>
      </c>
    </row>
    <row r="4730" s="81" customFormat="1" ht="15" customHeight="1">
      <c r="A4730" s="82">
        <v>90232330</v>
      </c>
      <c r="B4730" s="83">
        <v>20</v>
      </c>
      <c r="C4730" s="84" t="s">
        <v>1774</v>
      </c>
      <c r="D4730" s="84" t="s">
        <v>1780</v>
      </c>
      <c r="E4730" s="84" t="s">
        <v>440</v>
      </c>
      <c r="F4730" s="85">
        <v>1</v>
      </c>
      <c r="G4730" s="86" t="s">
        <v>10103</v>
      </c>
      <c r="H4730" s="86" t="s">
        <v>14</v>
      </c>
      <c r="I4730" s="87">
        <f>VLOOKUP(A4730,'[2]AJUSTE DE VALOR AN_11.5_MED_VIG'!$A$6:$I$6297,9,0)</f>
        <v>1.1008167094116967</v>
      </c>
    </row>
    <row r="4731" s="81" customFormat="1" ht="15" customHeight="1">
      <c r="A4731" s="82">
        <v>92460755</v>
      </c>
      <c r="B4731" s="83">
        <v>20</v>
      </c>
      <c r="C4731" s="84" t="s">
        <v>1782</v>
      </c>
      <c r="D4731" s="84" t="s">
        <v>1786</v>
      </c>
      <c r="E4731" s="84" t="s">
        <v>414</v>
      </c>
      <c r="F4731" s="85">
        <v>1</v>
      </c>
      <c r="G4731" s="86" t="s">
        <v>10103</v>
      </c>
      <c r="H4731" s="86" t="s">
        <v>14</v>
      </c>
      <c r="I4731" s="87">
        <f>VLOOKUP(A4731,'[2]AJUSTE DE VALOR AN_11.5_MED_VIG'!$A$6:$I$6297,9,0)</f>
        <v>1.1331489893857503</v>
      </c>
    </row>
    <row r="4732" s="81" customFormat="1" ht="15" customHeight="1">
      <c r="A4732" s="82">
        <v>90312554</v>
      </c>
      <c r="B4732" s="83">
        <v>20</v>
      </c>
      <c r="C4732" s="84" t="s">
        <v>1791</v>
      </c>
      <c r="D4732" s="84" t="s">
        <v>1791</v>
      </c>
      <c r="E4732" s="84" t="s">
        <v>31</v>
      </c>
      <c r="F4732" s="85">
        <v>1</v>
      </c>
      <c r="G4732" s="86" t="s">
        <v>10103</v>
      </c>
      <c r="H4732" s="86" t="s">
        <v>14</v>
      </c>
      <c r="I4732" s="87">
        <f>VLOOKUP(A4732,'[2]AJUSTE DE VALOR AN_11.5_MED_VIG'!$A$6:$I$6297,9,0)</f>
        <v>1.6997905071798254</v>
      </c>
    </row>
    <row r="4733" s="81" customFormat="1" ht="15" customHeight="1">
      <c r="A4733" s="82">
        <v>92384110</v>
      </c>
      <c r="B4733" s="83">
        <v>20</v>
      </c>
      <c r="C4733" s="84" t="s">
        <v>1792</v>
      </c>
      <c r="D4733" s="84" t="s">
        <v>1793</v>
      </c>
      <c r="E4733" s="84" t="s">
        <v>1356</v>
      </c>
      <c r="F4733" s="85">
        <v>200</v>
      </c>
      <c r="G4733" s="86" t="s">
        <v>18</v>
      </c>
      <c r="H4733" s="86" t="s">
        <v>19</v>
      </c>
      <c r="I4733" s="87">
        <f>VLOOKUP(A4733,'[2]AJUSTE DE VALOR AN_11.5_MED_VIG'!$A$6:$I$6297,9,0)</f>
        <v>0.18844726645508988</v>
      </c>
    </row>
    <row r="4734" s="81" customFormat="1" ht="15" customHeight="1">
      <c r="A4734" s="82">
        <v>90282000</v>
      </c>
      <c r="B4734" s="83">
        <v>20</v>
      </c>
      <c r="C4734" s="84" t="s">
        <v>1795</v>
      </c>
      <c r="D4734" s="84" t="s">
        <v>1796</v>
      </c>
      <c r="E4734" s="84" t="s">
        <v>1797</v>
      </c>
      <c r="F4734" s="85">
        <v>1</v>
      </c>
      <c r="G4734" s="86" t="s">
        <v>10103</v>
      </c>
      <c r="H4734" s="86" t="s">
        <v>14</v>
      </c>
      <c r="I4734" s="87">
        <f>VLOOKUP(A4734,'[2]AJUSTE DE VALOR AN_11.5_MED_VIG'!$A$6:$I$6297,9,0)</f>
        <v>0.43693013576166456</v>
      </c>
    </row>
    <row r="4735" s="81" customFormat="1" ht="15" customHeight="1">
      <c r="A4735" s="82">
        <v>90144767</v>
      </c>
      <c r="B4735" s="83">
        <v>20</v>
      </c>
      <c r="C4735" s="84" t="s">
        <v>1798</v>
      </c>
      <c r="D4735" s="84" t="s">
        <v>1798</v>
      </c>
      <c r="E4735" s="84" t="s">
        <v>17</v>
      </c>
      <c r="F4735" s="85">
        <v>80</v>
      </c>
      <c r="G4735" s="86" t="s">
        <v>18</v>
      </c>
      <c r="H4735" s="86" t="s">
        <v>19</v>
      </c>
      <c r="I4735" s="87">
        <f>VLOOKUP(A4735,'[2]AJUSTE DE VALOR AN_11.5_MED_VIG'!$A$6:$I$6297,9,0)</f>
        <v>0.74300277149778293</v>
      </c>
    </row>
    <row r="4736" s="81" customFormat="1" ht="15" customHeight="1">
      <c r="A4736" s="82">
        <v>90214420</v>
      </c>
      <c r="B4736" s="83">
        <v>20</v>
      </c>
      <c r="C4736" s="84" t="s">
        <v>1799</v>
      </c>
      <c r="D4736" s="84" t="s">
        <v>1800</v>
      </c>
      <c r="E4736" s="84" t="s">
        <v>78</v>
      </c>
      <c r="F4736" s="85">
        <v>100</v>
      </c>
      <c r="G4736" s="86" t="s">
        <v>18</v>
      </c>
      <c r="H4736" s="86" t="s">
        <v>19</v>
      </c>
      <c r="I4736" s="87">
        <f>VLOOKUP(A4736,'[2]AJUSTE DE VALOR AN_11.5_MED_VIG'!$A$6:$I$6297,9,0)</f>
        <v>0.66224675405495048</v>
      </c>
    </row>
    <row r="4737" s="81" customFormat="1" ht="15" customHeight="1">
      <c r="A4737" s="82">
        <v>91313015</v>
      </c>
      <c r="B4737" s="83">
        <v>20</v>
      </c>
      <c r="C4737" s="84" t="s">
        <v>1801</v>
      </c>
      <c r="D4737" s="84" t="s">
        <v>1802</v>
      </c>
      <c r="E4737" s="84" t="s">
        <v>139</v>
      </c>
      <c r="F4737" s="85">
        <v>1</v>
      </c>
      <c r="G4737" s="86" t="s">
        <v>436</v>
      </c>
      <c r="H4737" s="86" t="s">
        <v>14</v>
      </c>
      <c r="I4737" s="87">
        <f>VLOOKUP(A4737,'[2]AJUSTE DE VALOR AN_11.5_MED_VIG'!$A$6:$I$6297,9,0)</f>
        <v>11.094135776302807</v>
      </c>
    </row>
    <row r="4738" s="81" customFormat="1" ht="15" customHeight="1">
      <c r="A4738" s="82">
        <v>91313040</v>
      </c>
      <c r="B4738" s="83">
        <v>20</v>
      </c>
      <c r="C4738" s="84" t="s">
        <v>1803</v>
      </c>
      <c r="D4738" s="84" t="s">
        <v>1804</v>
      </c>
      <c r="E4738" s="84" t="s">
        <v>139</v>
      </c>
      <c r="F4738" s="85">
        <v>1</v>
      </c>
      <c r="G4738" s="86" t="s">
        <v>10103</v>
      </c>
      <c r="H4738" s="86" t="s">
        <v>14</v>
      </c>
      <c r="I4738" s="87">
        <f>VLOOKUP(A4738,'[2]AJUSTE DE VALOR AN_11.5_MED_VIG'!$A$6:$I$6297,9,0)</f>
        <v>13.901709977995203</v>
      </c>
    </row>
    <row r="4739" s="81" customFormat="1" ht="15" customHeight="1">
      <c r="A4739" s="82">
        <v>92394620</v>
      </c>
      <c r="B4739" s="83">
        <v>20</v>
      </c>
      <c r="C4739" s="84" t="s">
        <v>1805</v>
      </c>
      <c r="D4739" s="84" t="s">
        <v>1805</v>
      </c>
      <c r="E4739" s="84" t="s">
        <v>39</v>
      </c>
      <c r="F4739" s="85">
        <v>1</v>
      </c>
      <c r="G4739" s="86" t="s">
        <v>436</v>
      </c>
      <c r="H4739" s="86" t="s">
        <v>14</v>
      </c>
      <c r="I4739" s="87">
        <f>VLOOKUP(A4739,'[2]AJUSTE DE VALOR AN_11.5_MED_VIG'!$A$6:$I$6297,9,0)</f>
        <v>4.6079343295945243</v>
      </c>
    </row>
    <row r="4740" s="81" customFormat="1" ht="15" customHeight="1">
      <c r="A4740" s="82">
        <v>90147618</v>
      </c>
      <c r="B4740" s="83">
        <v>20</v>
      </c>
      <c r="C4740" s="84" t="s">
        <v>1808</v>
      </c>
      <c r="D4740" s="84" t="s">
        <v>1808</v>
      </c>
      <c r="E4740" s="84" t="s">
        <v>17</v>
      </c>
      <c r="F4740" s="85">
        <v>1</v>
      </c>
      <c r="G4740" s="86" t="s">
        <v>436</v>
      </c>
      <c r="H4740" s="86" t="s">
        <v>14</v>
      </c>
      <c r="I4740" s="87">
        <f>VLOOKUP(A4740,'[2]AJUSTE DE VALOR AN_11.5_MED_VIG'!$A$6:$I$6297,9,0)</f>
        <v>4.0736810739893619</v>
      </c>
    </row>
    <row r="4741" s="81" customFormat="1" ht="15" customHeight="1">
      <c r="A4741" s="82">
        <v>92456677</v>
      </c>
      <c r="B4741" s="83">
        <v>20</v>
      </c>
      <c r="C4741" s="84" t="s">
        <v>1809</v>
      </c>
      <c r="D4741" s="84" t="s">
        <v>1810</v>
      </c>
      <c r="E4741" s="84" t="s">
        <v>39</v>
      </c>
      <c r="F4741" s="85">
        <v>100</v>
      </c>
      <c r="G4741" s="86" t="s">
        <v>18</v>
      </c>
      <c r="H4741" s="86" t="s">
        <v>19</v>
      </c>
      <c r="I4741" s="87">
        <f>VLOOKUP(A4741,'[2]AJUSTE DE VALOR AN_11.5_MED_VIG'!$A$6:$I$6297,9,0)</f>
        <v>0.48460686916648082</v>
      </c>
    </row>
    <row r="4742" s="81" customFormat="1" ht="15" customHeight="1">
      <c r="A4742" s="82">
        <v>90268563</v>
      </c>
      <c r="B4742" s="83">
        <v>20</v>
      </c>
      <c r="C4742" s="84" t="s">
        <v>1811</v>
      </c>
      <c r="D4742" s="84" t="s">
        <v>1812</v>
      </c>
      <c r="E4742" s="84" t="s">
        <v>131</v>
      </c>
      <c r="F4742" s="85">
        <v>1</v>
      </c>
      <c r="G4742" s="86" t="s">
        <v>10103</v>
      </c>
      <c r="H4742" s="86" t="s">
        <v>14</v>
      </c>
      <c r="I4742" s="87">
        <f>VLOOKUP(A4742,'[2]AJUSTE DE VALOR AN_11.5_MED_VIG'!$A$6:$I$6297,9,0)</f>
        <v>2.6631841395321816</v>
      </c>
    </row>
    <row r="4743" s="81" customFormat="1" ht="15" customHeight="1">
      <c r="A4743" s="82">
        <v>92253504</v>
      </c>
      <c r="B4743" s="83">
        <v>20</v>
      </c>
      <c r="C4743" s="84" t="s">
        <v>1818</v>
      </c>
      <c r="D4743" s="84" t="s">
        <v>1819</v>
      </c>
      <c r="E4743" s="84" t="s">
        <v>888</v>
      </c>
      <c r="F4743" s="85">
        <v>1</v>
      </c>
      <c r="G4743" s="86" t="s">
        <v>158</v>
      </c>
      <c r="H4743" s="86" t="s">
        <v>14</v>
      </c>
      <c r="I4743" s="87">
        <f>VLOOKUP(A4743,'[2]AJUSTE DE VALOR AN_11.5_MED_VIG'!$A$6:$I$6297,9,0)</f>
        <v>9.5328663676782259</v>
      </c>
    </row>
    <row r="4744" s="81" customFormat="1" ht="15" customHeight="1">
      <c r="A4744" s="82">
        <v>92405452</v>
      </c>
      <c r="B4744" s="83">
        <v>20</v>
      </c>
      <c r="C4744" s="84" t="s">
        <v>1820</v>
      </c>
      <c r="D4744" s="84" t="s">
        <v>1821</v>
      </c>
      <c r="E4744" s="84" t="s">
        <v>806</v>
      </c>
      <c r="F4744" s="85">
        <v>100</v>
      </c>
      <c r="G4744" s="86" t="s">
        <v>18</v>
      </c>
      <c r="H4744" s="86" t="s">
        <v>19</v>
      </c>
      <c r="I4744" s="87">
        <f>VLOOKUP(A4744,'[2]AJUSTE DE VALOR AN_11.5_MED_VIG'!$A$6:$I$6297,9,0)</f>
        <v>0.26522571065651368</v>
      </c>
    </row>
    <row r="4745" s="81" customFormat="1" ht="15" customHeight="1">
      <c r="A4745" s="82">
        <v>92259618</v>
      </c>
      <c r="B4745" s="83">
        <v>20</v>
      </c>
      <c r="C4745" s="84" t="s">
        <v>1824</v>
      </c>
      <c r="D4745" s="84" t="s">
        <v>1825</v>
      </c>
      <c r="E4745" s="84" t="s">
        <v>39</v>
      </c>
      <c r="F4745" s="85">
        <v>100</v>
      </c>
      <c r="G4745" s="86" t="s">
        <v>18</v>
      </c>
      <c r="H4745" s="86" t="s">
        <v>19</v>
      </c>
      <c r="I4745" s="87">
        <f>VLOOKUP(A4745,'[2]AJUSTE DE VALOR AN_11.5_MED_VIG'!$A$6:$I$6297,9,0)</f>
        <v>0.35533982705437284</v>
      </c>
    </row>
    <row r="4746" s="81" customFormat="1" ht="15" customHeight="1">
      <c r="A4746" s="82">
        <v>92259413</v>
      </c>
      <c r="B4746" s="83">
        <v>20</v>
      </c>
      <c r="C4746" s="84" t="s">
        <v>1826</v>
      </c>
      <c r="D4746" s="84" t="s">
        <v>1829</v>
      </c>
      <c r="E4746" s="84" t="s">
        <v>85</v>
      </c>
      <c r="F4746" s="85">
        <v>1</v>
      </c>
      <c r="G4746" s="86" t="s">
        <v>10103</v>
      </c>
      <c r="H4746" s="86" t="s">
        <v>14</v>
      </c>
      <c r="I4746" s="87">
        <f>VLOOKUP(A4746,'[2]AJUSTE DE VALOR AN_11.5_MED_VIG'!$A$6:$I$6297,9,0)</f>
        <v>4.2309552106941926</v>
      </c>
    </row>
    <row r="4747" s="81" customFormat="1" ht="15" customHeight="1">
      <c r="A4747" s="82">
        <v>90623045</v>
      </c>
      <c r="B4747" s="83">
        <v>20</v>
      </c>
      <c r="C4747" s="84" t="s">
        <v>1826</v>
      </c>
      <c r="D4747" s="84" t="s">
        <v>1826</v>
      </c>
      <c r="E4747" s="84" t="s">
        <v>59</v>
      </c>
      <c r="F4747" s="85">
        <v>1</v>
      </c>
      <c r="G4747" s="86" t="s">
        <v>10103</v>
      </c>
      <c r="H4747" s="86" t="s">
        <v>14</v>
      </c>
      <c r="I4747" s="87">
        <f>VLOOKUP(A4747,'[2]AJUSTE DE VALOR AN_11.5_MED_VIG'!$A$6:$I$6297,9,0)</f>
        <v>2.2491579232416345</v>
      </c>
    </row>
    <row r="4748" s="81" customFormat="1" ht="15" customHeight="1">
      <c r="A4748" s="82">
        <v>90623037</v>
      </c>
      <c r="B4748" s="83">
        <v>20</v>
      </c>
      <c r="C4748" s="84" t="s">
        <v>1826</v>
      </c>
      <c r="D4748" s="84" t="s">
        <v>1826</v>
      </c>
      <c r="E4748" s="84" t="s">
        <v>17</v>
      </c>
      <c r="F4748" s="85">
        <v>1</v>
      </c>
      <c r="G4748" s="86" t="s">
        <v>10103</v>
      </c>
      <c r="H4748" s="86" t="s">
        <v>14</v>
      </c>
      <c r="I4748" s="87">
        <f>VLOOKUP(A4748,'[2]AJUSTE DE VALOR AN_11.5_MED_VIG'!$A$6:$I$6297,9,0)</f>
        <v>2.571356688544872</v>
      </c>
    </row>
    <row r="4749" s="81" customFormat="1" ht="15" customHeight="1">
      <c r="A4749" s="82">
        <v>90234863</v>
      </c>
      <c r="B4749" s="83">
        <v>20</v>
      </c>
      <c r="C4749" s="84" t="s">
        <v>1826</v>
      </c>
      <c r="D4749" s="84" t="s">
        <v>1826</v>
      </c>
      <c r="E4749" s="84" t="s">
        <v>590</v>
      </c>
      <c r="F4749" s="85">
        <v>1</v>
      </c>
      <c r="G4749" s="86" t="s">
        <v>10103</v>
      </c>
      <c r="H4749" s="86" t="s">
        <v>14</v>
      </c>
      <c r="I4749" s="87">
        <f>VLOOKUP(A4749,'[2]AJUSTE DE VALOR AN_11.5_MED_VIG'!$A$6:$I$6297,9,0)</f>
        <v>2.5206441358213105</v>
      </c>
    </row>
    <row r="4750" s="81" customFormat="1" ht="15" customHeight="1">
      <c r="A4750" s="82">
        <v>90252365</v>
      </c>
      <c r="B4750" s="83">
        <v>20</v>
      </c>
      <c r="C4750" s="84" t="s">
        <v>1830</v>
      </c>
      <c r="D4750" s="84" t="s">
        <v>1830</v>
      </c>
      <c r="E4750" s="84" t="s">
        <v>871</v>
      </c>
      <c r="F4750" s="85">
        <v>1</v>
      </c>
      <c r="G4750" s="86" t="s">
        <v>436</v>
      </c>
      <c r="H4750" s="86" t="s">
        <v>14</v>
      </c>
      <c r="I4750" s="87">
        <f>VLOOKUP(A4750,'[2]AJUSTE DE VALOR AN_11.5_MED_VIG'!$A$6:$I$6297,9,0)</f>
        <v>1.2597506680101764</v>
      </c>
    </row>
    <row r="4751" s="81" customFormat="1" ht="15" customHeight="1">
      <c r="A4751" s="82">
        <v>90263243</v>
      </c>
      <c r="B4751" s="83">
        <v>20</v>
      </c>
      <c r="C4751" s="84" t="s">
        <v>1831</v>
      </c>
      <c r="D4751" s="84" t="s">
        <v>1831</v>
      </c>
      <c r="E4751" s="84" t="s">
        <v>528</v>
      </c>
      <c r="F4751" s="85">
        <v>100</v>
      </c>
      <c r="G4751" s="86" t="s">
        <v>18</v>
      </c>
      <c r="H4751" s="86" t="s">
        <v>19</v>
      </c>
      <c r="I4751" s="87">
        <f>VLOOKUP(A4751,'[2]AJUSTE DE VALOR AN_11.5_MED_VIG'!$A$6:$I$6297,9,0)</f>
        <v>0.50252604388023969</v>
      </c>
    </row>
    <row r="4752" s="81" customFormat="1" ht="15" customHeight="1">
      <c r="A4752" s="82">
        <v>92466494</v>
      </c>
      <c r="B4752" s="83">
        <v>20</v>
      </c>
      <c r="C4752" s="84" t="s">
        <v>1832</v>
      </c>
      <c r="D4752" s="84" t="s">
        <v>1832</v>
      </c>
      <c r="E4752" s="84" t="s">
        <v>24</v>
      </c>
      <c r="F4752" s="85">
        <v>100</v>
      </c>
      <c r="G4752" s="86" t="s">
        <v>18</v>
      </c>
      <c r="H4752" s="86" t="s">
        <v>19</v>
      </c>
      <c r="I4752" s="87">
        <f>VLOOKUP(A4752,'[2]AJUSTE DE VALOR AN_11.5_MED_VIG'!$A$6:$I$6297,9,0)</f>
        <v>0.35533715476083927</v>
      </c>
    </row>
    <row r="4753" s="81" customFormat="1" ht="15" customHeight="1">
      <c r="A4753" s="82">
        <v>92259383</v>
      </c>
      <c r="B4753" s="83">
        <v>20</v>
      </c>
      <c r="C4753" s="84" t="s">
        <v>1833</v>
      </c>
      <c r="D4753" s="84" t="s">
        <v>1834</v>
      </c>
      <c r="E4753" s="84" t="s">
        <v>157</v>
      </c>
      <c r="F4753" s="85">
        <v>1</v>
      </c>
      <c r="G4753" s="86" t="s">
        <v>10103</v>
      </c>
      <c r="H4753" s="86" t="s">
        <v>14</v>
      </c>
      <c r="I4753" s="87">
        <f>VLOOKUP(A4753,'[2]AJUSTE DE VALOR AN_11.5_MED_VIG'!$A$6:$I$6297,9,0)</f>
        <v>4.676318917083055</v>
      </c>
    </row>
    <row r="4754" s="81" customFormat="1" ht="15" customHeight="1">
      <c r="A4754" s="82">
        <v>92463991</v>
      </c>
      <c r="B4754" s="83">
        <v>20</v>
      </c>
      <c r="C4754" s="84" t="s">
        <v>1837</v>
      </c>
      <c r="D4754" s="84" t="s">
        <v>1828</v>
      </c>
      <c r="E4754" s="84" t="s">
        <v>528</v>
      </c>
      <c r="F4754" s="85">
        <v>1</v>
      </c>
      <c r="G4754" s="86" t="s">
        <v>436</v>
      </c>
      <c r="H4754" s="86" t="s">
        <v>14</v>
      </c>
      <c r="I4754" s="87">
        <f>VLOOKUP(A4754,'[2]AJUSTE DE VALOR AN_11.5_MED_VIG'!$A$6:$I$6297,9,0)</f>
        <v>3.4404580046550501</v>
      </c>
    </row>
    <row r="4755" s="81" customFormat="1" ht="15" customHeight="1">
      <c r="A4755" s="82">
        <v>90302079</v>
      </c>
      <c r="B4755" s="83">
        <v>20</v>
      </c>
      <c r="C4755" s="84" t="s">
        <v>1846</v>
      </c>
      <c r="D4755" s="84" t="s">
        <v>1847</v>
      </c>
      <c r="E4755" s="84" t="s">
        <v>915</v>
      </c>
      <c r="F4755" s="85">
        <v>1</v>
      </c>
      <c r="G4755" s="86" t="s">
        <v>13</v>
      </c>
      <c r="H4755" s="86" t="s">
        <v>14</v>
      </c>
      <c r="I4755" s="87">
        <f>VLOOKUP(A4755,'[2]AJUSTE DE VALOR AN_11.5_MED_VIG'!$A$6:$I$6297,9,0)</f>
        <v>5.3179238565352422</v>
      </c>
    </row>
    <row r="4756" s="81" customFormat="1" ht="15" customHeight="1">
      <c r="A4756" s="82">
        <v>90236009</v>
      </c>
      <c r="B4756" s="83">
        <v>20</v>
      </c>
      <c r="C4756" s="84" t="s">
        <v>1850</v>
      </c>
      <c r="D4756" s="84" t="s">
        <v>1850</v>
      </c>
      <c r="E4756" s="84" t="s">
        <v>836</v>
      </c>
      <c r="F4756" s="85">
        <v>1</v>
      </c>
      <c r="G4756" s="86" t="s">
        <v>13</v>
      </c>
      <c r="H4756" s="86" t="s">
        <v>14</v>
      </c>
      <c r="I4756" s="87">
        <f>VLOOKUP(A4756,'[2]AJUSTE DE VALOR AN_11.5_MED_VIG'!$A$6:$I$6297,9,0)</f>
        <v>5.6341745665357754</v>
      </c>
    </row>
    <row r="4757" s="81" customFormat="1" ht="15" customHeight="1">
      <c r="A4757" s="82">
        <v>92394833</v>
      </c>
      <c r="B4757" s="83">
        <v>20</v>
      </c>
      <c r="C4757" s="84" t="s">
        <v>1885</v>
      </c>
      <c r="D4757" s="84" t="s">
        <v>1886</v>
      </c>
      <c r="E4757" s="84" t="s">
        <v>50</v>
      </c>
      <c r="F4757" s="85">
        <v>1</v>
      </c>
      <c r="G4757" s="86" t="s">
        <v>13</v>
      </c>
      <c r="H4757" s="86" t="s">
        <v>14</v>
      </c>
      <c r="I4757" s="87">
        <f>VLOOKUP(A4757,'[2]AJUSTE DE VALOR AN_11.5_MED_VIG'!$A$6:$I$6297,9,0)</f>
        <v>45.156698658499295</v>
      </c>
    </row>
    <row r="4758" s="81" customFormat="1" ht="15" customHeight="1">
      <c r="A4758" s="82">
        <v>90236335</v>
      </c>
      <c r="B4758" s="83">
        <v>20</v>
      </c>
      <c r="C4758" s="84" t="s">
        <v>1887</v>
      </c>
      <c r="D4758" s="84" t="s">
        <v>1888</v>
      </c>
      <c r="E4758" s="84" t="s">
        <v>836</v>
      </c>
      <c r="F4758" s="85">
        <v>1</v>
      </c>
      <c r="G4758" s="86" t="s">
        <v>13</v>
      </c>
      <c r="H4758" s="86" t="s">
        <v>14</v>
      </c>
      <c r="I4758" s="87">
        <f>VLOOKUP(A4758,'[2]AJUSTE DE VALOR AN_11.5_MED_VIG'!$A$6:$I$6297,9,0)</f>
        <v>32.243944827983491</v>
      </c>
    </row>
    <row r="4759" s="81" customFormat="1" ht="15" customHeight="1">
      <c r="A4759" s="82">
        <v>90236327</v>
      </c>
      <c r="B4759" s="83">
        <v>20</v>
      </c>
      <c r="C4759" s="84" t="s">
        <v>1887</v>
      </c>
      <c r="D4759" s="84" t="s">
        <v>1889</v>
      </c>
      <c r="E4759" s="84" t="s">
        <v>836</v>
      </c>
      <c r="F4759" s="85">
        <v>1</v>
      </c>
      <c r="G4759" s="86" t="s">
        <v>13</v>
      </c>
      <c r="H4759" s="86" t="s">
        <v>14</v>
      </c>
      <c r="I4759" s="87">
        <f>VLOOKUP(A4759,'[2]AJUSTE DE VALOR AN_11.5_MED_VIG'!$A$6:$I$6297,9,0)</f>
        <v>17.939880282631762</v>
      </c>
    </row>
    <row r="4760" s="81" customFormat="1" ht="15" customHeight="1">
      <c r="A4760" s="82">
        <v>90219481</v>
      </c>
      <c r="B4760" s="83">
        <v>20</v>
      </c>
      <c r="C4760" s="84" t="s">
        <v>1892</v>
      </c>
      <c r="D4760" s="84" t="s">
        <v>1893</v>
      </c>
      <c r="E4760" s="84" t="s">
        <v>69</v>
      </c>
      <c r="F4760" s="85">
        <v>1</v>
      </c>
      <c r="G4760" s="86" t="s">
        <v>13</v>
      </c>
      <c r="H4760" s="86" t="s">
        <v>14</v>
      </c>
      <c r="I4760" s="87">
        <f>VLOOKUP(A4760,'[2]AJUSTE DE VALOR AN_11.5_MED_VIG'!$A$6:$I$6297,9,0)</f>
        <v>84.492381978162555</v>
      </c>
    </row>
    <row r="4761" s="81" customFormat="1" ht="15" customHeight="1">
      <c r="A4761" s="82">
        <v>92440878</v>
      </c>
      <c r="B4761" s="83">
        <v>20</v>
      </c>
      <c r="C4761" s="84" t="s">
        <v>1894</v>
      </c>
      <c r="D4761" s="84" t="s">
        <v>1895</v>
      </c>
      <c r="E4761" s="84" t="s">
        <v>85</v>
      </c>
      <c r="F4761" s="85">
        <v>1</v>
      </c>
      <c r="G4761" s="86" t="s">
        <v>13</v>
      </c>
      <c r="H4761" s="86" t="s">
        <v>14</v>
      </c>
      <c r="I4761" s="87">
        <f>VLOOKUP(A4761,'[2]AJUSTE DE VALOR AN_11.5_MED_VIG'!$A$6:$I$6297,9,0)</f>
        <v>32.978271629640737</v>
      </c>
    </row>
    <row r="4762" s="81" customFormat="1" ht="15" customHeight="1">
      <c r="A4762" s="82">
        <v>90248805</v>
      </c>
      <c r="B4762" s="83">
        <v>20</v>
      </c>
      <c r="C4762" s="84" t="s">
        <v>1899</v>
      </c>
      <c r="D4762" s="84" t="s">
        <v>1899</v>
      </c>
      <c r="E4762" s="84" t="s">
        <v>247</v>
      </c>
      <c r="F4762" s="85">
        <v>1</v>
      </c>
      <c r="G4762" s="86" t="s">
        <v>13</v>
      </c>
      <c r="H4762" s="86" t="s">
        <v>14</v>
      </c>
      <c r="I4762" s="87">
        <f>VLOOKUP(A4762,'[2]AJUSTE DE VALOR AN_11.5_MED_VIG'!$A$6:$I$6297,9,0)</f>
        <v>26.024625574862206</v>
      </c>
    </row>
    <row r="4763" s="81" customFormat="1" ht="15" customHeight="1">
      <c r="A4763" s="82">
        <v>92469558</v>
      </c>
      <c r="B4763" s="83">
        <v>20</v>
      </c>
      <c r="C4763" s="84" t="s">
        <v>1900</v>
      </c>
      <c r="D4763" s="84" t="s">
        <v>1901</v>
      </c>
      <c r="E4763" s="84" t="s">
        <v>528</v>
      </c>
      <c r="F4763" s="85">
        <v>1</v>
      </c>
      <c r="G4763" s="86" t="s">
        <v>13</v>
      </c>
      <c r="H4763" s="86" t="s">
        <v>14</v>
      </c>
      <c r="I4763" s="87">
        <f>VLOOKUP(A4763,'[2]AJUSTE DE VALOR AN_11.5_MED_VIG'!$A$6:$I$6297,9,0)</f>
        <v>39.089538823180163</v>
      </c>
    </row>
    <row r="4764" s="81" customFormat="1" ht="15" customHeight="1">
      <c r="A4764" s="82">
        <v>90298667</v>
      </c>
      <c r="B4764" s="83">
        <v>20</v>
      </c>
      <c r="C4764" s="84" t="s">
        <v>9987</v>
      </c>
      <c r="D4764" s="84" t="s">
        <v>9988</v>
      </c>
      <c r="E4764" s="84" t="s">
        <v>9989</v>
      </c>
      <c r="F4764" s="85">
        <v>1</v>
      </c>
      <c r="G4764" s="86" t="s">
        <v>13</v>
      </c>
      <c r="H4764" s="86" t="s">
        <v>14</v>
      </c>
      <c r="I4764" s="87">
        <f>VLOOKUP(A4764,'[2]AJUSTE DE VALOR AN_11.5_MED_VIG'!$A$6:$I$6297,9,0)</f>
        <v>264.5954597890609</v>
      </c>
    </row>
    <row r="4765" s="81" customFormat="1" ht="15" customHeight="1">
      <c r="A4765" s="82">
        <v>90222903</v>
      </c>
      <c r="B4765" s="83">
        <v>20</v>
      </c>
      <c r="C4765" s="84" t="s">
        <v>1904</v>
      </c>
      <c r="D4765" s="84" t="s">
        <v>1905</v>
      </c>
      <c r="E4765" s="84" t="s">
        <v>871</v>
      </c>
      <c r="F4765" s="85">
        <v>1</v>
      </c>
      <c r="G4765" s="86" t="s">
        <v>13</v>
      </c>
      <c r="H4765" s="86" t="s">
        <v>14</v>
      </c>
      <c r="I4765" s="87">
        <f>VLOOKUP(A4765,'[2]AJUSTE DE VALOR AN_11.5_MED_VIG'!$A$6:$I$6297,9,0)</f>
        <v>31.721956519940132</v>
      </c>
    </row>
    <row r="4766" s="81" customFormat="1" ht="15" customHeight="1">
      <c r="A4766" s="82">
        <v>92396658</v>
      </c>
      <c r="B4766" s="83">
        <v>20</v>
      </c>
      <c r="C4766" s="84" t="s">
        <v>1907</v>
      </c>
      <c r="D4766" s="84" t="s">
        <v>1908</v>
      </c>
      <c r="E4766" s="84" t="s">
        <v>50</v>
      </c>
      <c r="F4766" s="85">
        <v>1</v>
      </c>
      <c r="G4766" s="86" t="s">
        <v>13</v>
      </c>
      <c r="H4766" s="86" t="s">
        <v>14</v>
      </c>
      <c r="I4766" s="87">
        <f>VLOOKUP(A4766,'[2]AJUSTE DE VALOR AN_11.5_MED_VIG'!$A$6:$I$6297,9,0)</f>
        <v>42.303988071663312</v>
      </c>
    </row>
    <row r="4767" s="81" customFormat="1" ht="15" customHeight="1">
      <c r="A4767" s="82">
        <v>90236165</v>
      </c>
      <c r="B4767" s="83">
        <v>20</v>
      </c>
      <c r="C4767" s="84" t="s">
        <v>1913</v>
      </c>
      <c r="D4767" s="84" t="s">
        <v>1913</v>
      </c>
      <c r="E4767" s="84" t="s">
        <v>836</v>
      </c>
      <c r="F4767" s="85">
        <v>1</v>
      </c>
      <c r="G4767" s="86" t="s">
        <v>13</v>
      </c>
      <c r="H4767" s="86" t="s">
        <v>14</v>
      </c>
      <c r="I4767" s="87">
        <f>VLOOKUP(A4767,'[2]AJUSTE DE VALOR AN_11.5_MED_VIG'!$A$6:$I$6297,9,0)</f>
        <v>31.064098178410763</v>
      </c>
    </row>
    <row r="4768" s="81" customFormat="1" ht="15" customHeight="1">
      <c r="A4768" s="82">
        <v>90301978</v>
      </c>
      <c r="B4768" s="83">
        <v>20</v>
      </c>
      <c r="C4768" s="84" t="s">
        <v>1938</v>
      </c>
      <c r="D4768" s="84" t="s">
        <v>1939</v>
      </c>
      <c r="E4768" s="84" t="s">
        <v>915</v>
      </c>
      <c r="F4768" s="85">
        <v>1</v>
      </c>
      <c r="G4768" s="86" t="s">
        <v>13</v>
      </c>
      <c r="H4768" s="86" t="s">
        <v>14</v>
      </c>
      <c r="I4768" s="87">
        <f>VLOOKUP(A4768,'[2]AJUSTE DE VALOR AN_11.5_MED_VIG'!$A$6:$I$6297,9,0)</f>
        <v>9.3924435732197384</v>
      </c>
    </row>
    <row r="4769" s="81" customFormat="1" ht="15" customHeight="1">
      <c r="A4769" s="82">
        <v>90236394</v>
      </c>
      <c r="B4769" s="83">
        <v>20</v>
      </c>
      <c r="C4769" s="84" t="s">
        <v>1950</v>
      </c>
      <c r="D4769" s="84" t="s">
        <v>1950</v>
      </c>
      <c r="E4769" s="84" t="s">
        <v>836</v>
      </c>
      <c r="F4769" s="85">
        <v>1</v>
      </c>
      <c r="G4769" s="86" t="s">
        <v>13</v>
      </c>
      <c r="H4769" s="86" t="s">
        <v>14</v>
      </c>
      <c r="I4769" s="87">
        <f>VLOOKUP(A4769,'[2]AJUSTE DE VALOR AN_11.5_MED_VIG'!$A$6:$I$6297,9,0)</f>
        <v>25.68351975148175</v>
      </c>
    </row>
    <row r="4770" s="81" customFormat="1" ht="15" customHeight="1">
      <c r="A4770" s="82">
        <v>92395619</v>
      </c>
      <c r="B4770" s="83">
        <v>20</v>
      </c>
      <c r="C4770" s="84" t="s">
        <v>1956</v>
      </c>
      <c r="D4770" s="84" t="s">
        <v>1957</v>
      </c>
      <c r="E4770" s="84" t="s">
        <v>39</v>
      </c>
      <c r="F4770" s="85">
        <v>1</v>
      </c>
      <c r="G4770" s="86" t="s">
        <v>13</v>
      </c>
      <c r="H4770" s="86" t="s">
        <v>14</v>
      </c>
      <c r="I4770" s="87">
        <f>VLOOKUP(A4770,'[2]AJUSTE DE VALOR AN_11.5_MED_VIG'!$A$6:$I$6297,9,0)</f>
        <v>18.032705056268</v>
      </c>
    </row>
    <row r="4771" s="81" customFormat="1" ht="15" customHeight="1">
      <c r="A4771" s="82">
        <v>90260228</v>
      </c>
      <c r="B4771" s="83">
        <v>20</v>
      </c>
      <c r="C4771" s="84" t="s">
        <v>1958</v>
      </c>
      <c r="D4771" s="84" t="s">
        <v>1959</v>
      </c>
      <c r="E4771" s="84" t="s">
        <v>244</v>
      </c>
      <c r="F4771" s="85">
        <v>1</v>
      </c>
      <c r="G4771" s="86" t="s">
        <v>13</v>
      </c>
      <c r="H4771" s="86" t="s">
        <v>14</v>
      </c>
      <c r="I4771" s="87">
        <f>VLOOKUP(A4771,'[2]AJUSTE DE VALOR AN_11.5_MED_VIG'!$A$6:$I$6297,9,0)</f>
        <v>24.60545791946085</v>
      </c>
    </row>
    <row r="4772" s="81" customFormat="1" ht="15" customHeight="1">
      <c r="A4772" s="82">
        <v>90260210</v>
      </c>
      <c r="B4772" s="83">
        <v>20</v>
      </c>
      <c r="C4772" s="84" t="s">
        <v>1960</v>
      </c>
      <c r="D4772" s="84" t="s">
        <v>1961</v>
      </c>
      <c r="E4772" s="84" t="s">
        <v>244</v>
      </c>
      <c r="F4772" s="85">
        <v>1</v>
      </c>
      <c r="G4772" s="86" t="s">
        <v>13</v>
      </c>
      <c r="H4772" s="86" t="s">
        <v>14</v>
      </c>
      <c r="I4772" s="87">
        <f>VLOOKUP(A4772,'[2]AJUSTE DE VALOR AN_11.5_MED_VIG'!$A$6:$I$6297,9,0)</f>
        <v>24.589015238201501</v>
      </c>
    </row>
    <row r="4773" s="81" customFormat="1" ht="15" customHeight="1">
      <c r="A4773" s="82">
        <v>92421911</v>
      </c>
      <c r="B4773" s="83">
        <v>20</v>
      </c>
      <c r="C4773" s="84" t="s">
        <v>1969</v>
      </c>
      <c r="D4773" s="84" t="s">
        <v>1970</v>
      </c>
      <c r="E4773" s="84" t="s">
        <v>220</v>
      </c>
      <c r="F4773" s="85">
        <v>1</v>
      </c>
      <c r="G4773" s="86" t="s">
        <v>13</v>
      </c>
      <c r="H4773" s="86" t="s">
        <v>14</v>
      </c>
      <c r="I4773" s="87">
        <f>VLOOKUP(A4773,'[2]AJUSTE DE VALOR AN_11.5_MED_VIG'!$A$6:$I$6297,9,0)</f>
        <v>46.221483795378944</v>
      </c>
    </row>
    <row r="4774" s="81" customFormat="1" ht="15" customHeight="1">
      <c r="A4774" s="82">
        <v>90236564</v>
      </c>
      <c r="B4774" s="83">
        <v>20</v>
      </c>
      <c r="C4774" s="84" t="s">
        <v>1987</v>
      </c>
      <c r="D4774" s="84" t="s">
        <v>1989</v>
      </c>
      <c r="E4774" s="84" t="s">
        <v>836</v>
      </c>
      <c r="F4774" s="85">
        <v>1</v>
      </c>
      <c r="G4774" s="86" t="s">
        <v>13</v>
      </c>
      <c r="H4774" s="86" t="s">
        <v>14</v>
      </c>
      <c r="I4774" s="87">
        <f>VLOOKUP(A4774,'[2]AJUSTE DE VALOR AN_11.5_MED_VIG'!$A$6:$I$6297,9,0)</f>
        <v>29.954324999073666</v>
      </c>
    </row>
    <row r="4775" s="81" customFormat="1" ht="15" customHeight="1">
      <c r="A4775" s="82">
        <v>90243714</v>
      </c>
      <c r="B4775" s="83">
        <v>20</v>
      </c>
      <c r="C4775" s="84" t="s">
        <v>2000</v>
      </c>
      <c r="D4775" s="84" t="s">
        <v>2001</v>
      </c>
      <c r="E4775" s="84" t="s">
        <v>181</v>
      </c>
      <c r="F4775" s="85">
        <v>1</v>
      </c>
      <c r="G4775" s="86" t="s">
        <v>10103</v>
      </c>
      <c r="H4775" s="86" t="s">
        <v>14</v>
      </c>
      <c r="I4775" s="87">
        <f>VLOOKUP(A4775,'[2]AJUSTE DE VALOR AN_11.5_MED_VIG'!$A$6:$I$6297,9,0)</f>
        <v>2.2500128424206376</v>
      </c>
    </row>
    <row r="4776" s="81" customFormat="1" ht="15" customHeight="1">
      <c r="A4776" s="82">
        <v>90144643</v>
      </c>
      <c r="B4776" s="83">
        <v>20</v>
      </c>
      <c r="C4776" s="84" t="s">
        <v>2000</v>
      </c>
      <c r="D4776" s="84" t="s">
        <v>2002</v>
      </c>
      <c r="E4776" s="84" t="s">
        <v>17</v>
      </c>
      <c r="F4776" s="85">
        <v>1</v>
      </c>
      <c r="G4776" s="86" t="s">
        <v>10103</v>
      </c>
      <c r="H4776" s="86" t="s">
        <v>14</v>
      </c>
      <c r="I4776" s="87">
        <f>VLOOKUP(A4776,'[2]AJUSTE DE VALOR AN_11.5_MED_VIG'!$A$6:$I$6297,9,0)</f>
        <v>2.5576175389850393</v>
      </c>
    </row>
    <row r="4777" s="81" customFormat="1" ht="15" customHeight="1">
      <c r="A4777" s="82">
        <v>92254420</v>
      </c>
      <c r="B4777" s="83">
        <v>20</v>
      </c>
      <c r="C4777" s="84" t="s">
        <v>2003</v>
      </c>
      <c r="D4777" s="84" t="s">
        <v>2005</v>
      </c>
      <c r="E4777" s="84" t="s">
        <v>633</v>
      </c>
      <c r="F4777" s="85">
        <v>1</v>
      </c>
      <c r="G4777" s="86" t="s">
        <v>10103</v>
      </c>
      <c r="H4777" s="86" t="s">
        <v>14</v>
      </c>
      <c r="I4777" s="87">
        <f>VLOOKUP(A4777,'[2]AJUSTE DE VALOR AN_11.5_MED_VIG'!$A$6:$I$6297,9,0)</f>
        <v>3.7880628202516839</v>
      </c>
    </row>
    <row r="4778" s="81" customFormat="1" ht="15" customHeight="1">
      <c r="A4778" s="82">
        <v>92397425</v>
      </c>
      <c r="B4778" s="83">
        <v>20</v>
      </c>
      <c r="C4778" s="84" t="s">
        <v>2011</v>
      </c>
      <c r="D4778" s="84" t="s">
        <v>2012</v>
      </c>
      <c r="E4778" s="84" t="s">
        <v>603</v>
      </c>
      <c r="F4778" s="85">
        <v>30</v>
      </c>
      <c r="G4778" s="86" t="s">
        <v>10077</v>
      </c>
      <c r="H4778" s="86" t="s">
        <v>19</v>
      </c>
      <c r="I4778" s="87">
        <f>VLOOKUP(A4778,'[2]AJUSTE DE VALOR AN_11.5_MED_VIG'!$A$6:$I$6297,9,0)</f>
        <v>0.71223428105401476</v>
      </c>
    </row>
    <row r="4779" s="81" customFormat="1" ht="15" customHeight="1">
      <c r="A4779" s="82">
        <v>92261930</v>
      </c>
      <c r="B4779" s="83">
        <v>20</v>
      </c>
      <c r="C4779" s="84" t="s">
        <v>2017</v>
      </c>
      <c r="D4779" s="84" t="s">
        <v>2018</v>
      </c>
      <c r="E4779" s="84" t="s">
        <v>43</v>
      </c>
      <c r="F4779" s="85">
        <v>30</v>
      </c>
      <c r="G4779" s="86" t="s">
        <v>10077</v>
      </c>
      <c r="H4779" s="86" t="s">
        <v>19</v>
      </c>
      <c r="I4779" s="87">
        <f>VLOOKUP(A4779,'[2]AJUSTE DE VALOR AN_11.5_MED_VIG'!$A$6:$I$6297,9,0)</f>
        <v>0.78519694356287451</v>
      </c>
    </row>
    <row r="4780" s="81" customFormat="1" ht="15" customHeight="1">
      <c r="A4780" s="82">
        <v>92457231</v>
      </c>
      <c r="B4780" s="83">
        <v>20</v>
      </c>
      <c r="C4780" s="84" t="s">
        <v>2019</v>
      </c>
      <c r="D4780" s="84" t="s">
        <v>2020</v>
      </c>
      <c r="E4780" s="84" t="s">
        <v>39</v>
      </c>
      <c r="F4780" s="85">
        <v>10</v>
      </c>
      <c r="G4780" s="86" t="s">
        <v>10077</v>
      </c>
      <c r="H4780" s="86" t="s">
        <v>19</v>
      </c>
      <c r="I4780" s="87">
        <f>VLOOKUP(A4780,'[2]AJUSTE DE VALOR AN_11.5_MED_VIG'!$A$6:$I$6297,9,0)</f>
        <v>1.1769617670054839</v>
      </c>
    </row>
    <row r="4781" s="81" customFormat="1" ht="15" customHeight="1">
      <c r="A4781" s="82">
        <v>90284143</v>
      </c>
      <c r="B4781" s="83">
        <v>20</v>
      </c>
      <c r="C4781" s="84" t="s">
        <v>2031</v>
      </c>
      <c r="D4781" s="84" t="s">
        <v>2031</v>
      </c>
      <c r="E4781" s="84" t="s">
        <v>26</v>
      </c>
      <c r="F4781" s="85">
        <v>1</v>
      </c>
      <c r="G4781" s="86" t="s">
        <v>10103</v>
      </c>
      <c r="H4781" s="86" t="s">
        <v>14</v>
      </c>
      <c r="I4781" s="87">
        <f>VLOOKUP(A4781,'[2]AJUSTE DE VALOR AN_11.5_MED_VIG'!$A$6:$I$6297,9,0)</f>
        <v>1.58645088698755</v>
      </c>
    </row>
    <row r="4782" s="81" customFormat="1" ht="15" customHeight="1">
      <c r="A4782" s="82">
        <v>90284275</v>
      </c>
      <c r="B4782" s="83">
        <v>20</v>
      </c>
      <c r="C4782" s="84" t="s">
        <v>2032</v>
      </c>
      <c r="D4782" s="84" t="s">
        <v>2032</v>
      </c>
      <c r="E4782" s="84" t="s">
        <v>69</v>
      </c>
      <c r="F4782" s="85">
        <v>1</v>
      </c>
      <c r="G4782" s="86" t="s">
        <v>10103</v>
      </c>
      <c r="H4782" s="86" t="s">
        <v>14</v>
      </c>
      <c r="I4782" s="87">
        <f>VLOOKUP(A4782,'[2]AJUSTE DE VALOR AN_11.5_MED_VIG'!$A$6:$I$6297,9,0)</f>
        <v>1.1328772780184118</v>
      </c>
    </row>
    <row r="4783" s="81" customFormat="1" ht="15" customHeight="1">
      <c r="A4783" s="82">
        <v>90284259</v>
      </c>
      <c r="B4783" s="83">
        <v>20</v>
      </c>
      <c r="C4783" s="84" t="s">
        <v>2032</v>
      </c>
      <c r="D4783" s="84" t="s">
        <v>2032</v>
      </c>
      <c r="E4783" s="84" t="s">
        <v>59</v>
      </c>
      <c r="F4783" s="85">
        <v>1</v>
      </c>
      <c r="G4783" s="86" t="s">
        <v>10103</v>
      </c>
      <c r="H4783" s="86" t="s">
        <v>14</v>
      </c>
      <c r="I4783" s="87">
        <f>VLOOKUP(A4783,'[2]AJUSTE DE VALOR AN_11.5_MED_VIG'!$A$6:$I$6297,9,0)</f>
        <v>1.0683947598753292</v>
      </c>
    </row>
    <row r="4784" s="81" customFormat="1" ht="15" customHeight="1">
      <c r="A4784" s="82">
        <v>92458378</v>
      </c>
      <c r="B4784" s="83">
        <v>20</v>
      </c>
      <c r="C4784" s="84" t="s">
        <v>2040</v>
      </c>
      <c r="D4784" s="84" t="s">
        <v>2041</v>
      </c>
      <c r="E4784" s="84" t="s">
        <v>24</v>
      </c>
      <c r="F4784" s="85">
        <v>30</v>
      </c>
      <c r="G4784" s="86" t="s">
        <v>10077</v>
      </c>
      <c r="H4784" s="86" t="s">
        <v>19</v>
      </c>
      <c r="I4784" s="87">
        <f>VLOOKUP(A4784,'[2]AJUSTE DE VALOR AN_11.5_MED_VIG'!$A$6:$I$6297,9,0)</f>
        <v>0.56657297872176537</v>
      </c>
    </row>
    <row r="4785" s="81" customFormat="1" ht="15" customHeight="1">
      <c r="A4785" s="82">
        <v>90209591</v>
      </c>
      <c r="B4785" s="83">
        <v>20</v>
      </c>
      <c r="C4785" s="84" t="s">
        <v>2042</v>
      </c>
      <c r="D4785" s="84" t="s">
        <v>2044</v>
      </c>
      <c r="E4785" s="84" t="s">
        <v>31</v>
      </c>
      <c r="F4785" s="85">
        <v>1</v>
      </c>
      <c r="G4785" s="86" t="s">
        <v>436</v>
      </c>
      <c r="H4785" s="86" t="s">
        <v>14</v>
      </c>
      <c r="I4785" s="87">
        <f>VLOOKUP(A4785,'[2]AJUSTE DE VALOR AN_11.5_MED_VIG'!$A$6:$I$6297,9,0)</f>
        <v>1.0198743043078951</v>
      </c>
    </row>
    <row r="4786" s="81" customFormat="1" ht="15" customHeight="1">
      <c r="A4786" s="82">
        <v>90175522</v>
      </c>
      <c r="B4786" s="83">
        <v>20</v>
      </c>
      <c r="C4786" s="84" t="s">
        <v>2042</v>
      </c>
      <c r="D4786" s="84" t="s">
        <v>2045</v>
      </c>
      <c r="E4786" s="84" t="s">
        <v>34</v>
      </c>
      <c r="F4786" s="85">
        <v>1</v>
      </c>
      <c r="G4786" s="86" t="s">
        <v>436</v>
      </c>
      <c r="H4786" s="86" t="s">
        <v>14</v>
      </c>
      <c r="I4786" s="87">
        <f>VLOOKUP(A4786,'[2]AJUSTE DE VALOR AN_11.5_MED_VIG'!$A$6:$I$6297,9,0)</f>
        <v>1.0522489716032466</v>
      </c>
    </row>
    <row r="4787" s="81" customFormat="1" ht="15" customHeight="1">
      <c r="A4787" s="82">
        <v>92460780</v>
      </c>
      <c r="B4787" s="83">
        <v>20</v>
      </c>
      <c r="C4787" s="84" t="s">
        <v>2091</v>
      </c>
      <c r="D4787" s="84" t="s">
        <v>2092</v>
      </c>
      <c r="E4787" s="84" t="s">
        <v>414</v>
      </c>
      <c r="F4787" s="85">
        <v>10</v>
      </c>
      <c r="G4787" s="86" t="s">
        <v>10077</v>
      </c>
      <c r="H4787" s="86" t="s">
        <v>19</v>
      </c>
      <c r="I4787" s="87">
        <f>VLOOKUP(A4787,'[2]AJUSTE DE VALOR AN_11.5_MED_VIG'!$A$6:$I$6297,9,0)</f>
        <v>2.4170652238512278</v>
      </c>
    </row>
    <row r="4788" s="81" customFormat="1" ht="15" customHeight="1">
      <c r="A4788" s="82">
        <v>90158849</v>
      </c>
      <c r="B4788" s="83">
        <v>20</v>
      </c>
      <c r="C4788" s="84" t="s">
        <v>2101</v>
      </c>
      <c r="D4788" s="84" t="s">
        <v>2102</v>
      </c>
      <c r="E4788" s="84" t="s">
        <v>229</v>
      </c>
      <c r="F4788" s="85">
        <v>1</v>
      </c>
      <c r="G4788" s="86" t="s">
        <v>10103</v>
      </c>
      <c r="H4788" s="86" t="s">
        <v>14</v>
      </c>
      <c r="I4788" s="87">
        <f>VLOOKUP(A4788,'[2]AJUSTE DE VALOR AN_11.5_MED_VIG'!$A$6:$I$6297,9,0)</f>
        <v>1.4279719348063555</v>
      </c>
    </row>
    <row r="4789" s="81" customFormat="1" ht="15" customHeight="1">
      <c r="A4789" s="82">
        <v>90181964</v>
      </c>
      <c r="B4789" s="83">
        <v>20</v>
      </c>
      <c r="C4789" s="84" t="s">
        <v>2116</v>
      </c>
      <c r="D4789" s="84" t="s">
        <v>2116</v>
      </c>
      <c r="E4789" s="84" t="s">
        <v>24</v>
      </c>
      <c r="F4789" s="85">
        <v>20</v>
      </c>
      <c r="G4789" s="86" t="s">
        <v>10077</v>
      </c>
      <c r="H4789" s="86" t="s">
        <v>19</v>
      </c>
      <c r="I4789" s="87">
        <f>VLOOKUP(A4789,'[2]AJUSTE DE VALOR AN_11.5_MED_VIG'!$A$6:$I$6297,9,0)</f>
        <v>1.1976433181056518</v>
      </c>
    </row>
    <row r="4790" s="81" customFormat="1" ht="15" customHeight="1">
      <c r="A4790" s="82">
        <v>90154495</v>
      </c>
      <c r="B4790" s="83">
        <v>20</v>
      </c>
      <c r="C4790" s="84" t="s">
        <v>2123</v>
      </c>
      <c r="D4790" s="84" t="s">
        <v>2124</v>
      </c>
      <c r="E4790" s="84" t="s">
        <v>220</v>
      </c>
      <c r="F4790" s="85">
        <v>1</v>
      </c>
      <c r="G4790" s="86" t="s">
        <v>10103</v>
      </c>
      <c r="H4790" s="86" t="s">
        <v>14</v>
      </c>
      <c r="I4790" s="87">
        <f>VLOOKUP(A4790,'[2]AJUSTE DE VALOR AN_11.5_MED_VIG'!$A$6:$I$6297,9,0)</f>
        <v>4.946787036416378</v>
      </c>
    </row>
    <row r="4791" s="81" customFormat="1" ht="15" customHeight="1">
      <c r="A4791" s="82">
        <v>92469450</v>
      </c>
      <c r="B4791" s="83">
        <v>20</v>
      </c>
      <c r="C4791" s="84" t="s">
        <v>2125</v>
      </c>
      <c r="D4791" s="84" t="s">
        <v>2128</v>
      </c>
      <c r="E4791" s="84" t="s">
        <v>21</v>
      </c>
      <c r="F4791" s="85">
        <v>1</v>
      </c>
      <c r="G4791" s="86" t="s">
        <v>10103</v>
      </c>
      <c r="H4791" s="86" t="s">
        <v>14</v>
      </c>
      <c r="I4791" s="87">
        <f>VLOOKUP(A4791,'[2]AJUSTE DE VALOR AN_11.5_MED_VIG'!$A$6:$I$6297,9,0)</f>
        <v>0.6908052591495365</v>
      </c>
    </row>
    <row r="4792" s="81" customFormat="1" ht="15" customHeight="1">
      <c r="A4792" s="82">
        <v>90301340</v>
      </c>
      <c r="B4792" s="83">
        <v>20</v>
      </c>
      <c r="C4792" s="84" t="s">
        <v>2129</v>
      </c>
      <c r="D4792" s="84" t="s">
        <v>2129</v>
      </c>
      <c r="E4792" s="84" t="s">
        <v>39</v>
      </c>
      <c r="F4792" s="85">
        <v>1</v>
      </c>
      <c r="G4792" s="86" t="s">
        <v>10103</v>
      </c>
      <c r="H4792" s="86" t="s">
        <v>14</v>
      </c>
      <c r="I4792" s="87">
        <f>VLOOKUP(A4792,'[2]AJUSTE DE VALOR AN_11.5_MED_VIG'!$A$6:$I$6297,9,0)</f>
        <v>0.50087917732089871</v>
      </c>
    </row>
    <row r="4793" s="81" customFormat="1" ht="15" customHeight="1">
      <c r="A4793" s="82">
        <v>90300700</v>
      </c>
      <c r="B4793" s="83">
        <v>20</v>
      </c>
      <c r="C4793" s="84" t="s">
        <v>2129</v>
      </c>
      <c r="D4793" s="84" t="s">
        <v>2131</v>
      </c>
      <c r="E4793" s="84" t="s">
        <v>39</v>
      </c>
      <c r="F4793" s="85">
        <v>1</v>
      </c>
      <c r="G4793" s="86" t="s">
        <v>10103</v>
      </c>
      <c r="H4793" s="86" t="s">
        <v>14</v>
      </c>
      <c r="I4793" s="87">
        <f>VLOOKUP(A4793,'[2]AJUSTE DE VALOR AN_11.5_MED_VIG'!$A$6:$I$6297,9,0)</f>
        <v>0.65940772843913531</v>
      </c>
    </row>
    <row r="4794" s="81" customFormat="1" ht="15" customHeight="1">
      <c r="A4794" s="82">
        <v>90249330</v>
      </c>
      <c r="B4794" s="83">
        <v>20</v>
      </c>
      <c r="C4794" s="84" t="s">
        <v>2140</v>
      </c>
      <c r="D4794" s="84" t="s">
        <v>2140</v>
      </c>
      <c r="E4794" s="84" t="s">
        <v>131</v>
      </c>
      <c r="F4794" s="85">
        <v>1</v>
      </c>
      <c r="G4794" s="86" t="s">
        <v>10103</v>
      </c>
      <c r="H4794" s="86" t="s">
        <v>14</v>
      </c>
      <c r="I4794" s="87">
        <f>VLOOKUP(A4794,'[2]AJUSTE DE VALOR AN_11.5_MED_VIG'!$A$6:$I$6297,9,0)</f>
        <v>0.6617447787307682</v>
      </c>
    </row>
    <row r="4795" s="81" customFormat="1" ht="15" customHeight="1">
      <c r="A4795" s="82">
        <v>90213416</v>
      </c>
      <c r="B4795" s="83">
        <v>20</v>
      </c>
      <c r="C4795" s="84" t="s">
        <v>2147</v>
      </c>
      <c r="D4795" s="84" t="s">
        <v>2153</v>
      </c>
      <c r="E4795" s="84" t="s">
        <v>279</v>
      </c>
      <c r="F4795" s="85">
        <v>1</v>
      </c>
      <c r="G4795" s="86" t="s">
        <v>10103</v>
      </c>
      <c r="H4795" s="86" t="s">
        <v>14</v>
      </c>
      <c r="I4795" s="87">
        <f>VLOOKUP(A4795,'[2]AJUSTE DE VALOR AN_11.5_MED_VIG'!$A$6:$I$6297,9,0)</f>
        <v>0.1727433275838324</v>
      </c>
    </row>
    <row r="4796" s="81" customFormat="1" ht="15" customHeight="1">
      <c r="A4796" s="82">
        <v>92375537</v>
      </c>
      <c r="B4796" s="83">
        <v>20</v>
      </c>
      <c r="C4796" s="84" t="s">
        <v>2155</v>
      </c>
      <c r="D4796" s="84" t="s">
        <v>2157</v>
      </c>
      <c r="E4796" s="84" t="s">
        <v>2158</v>
      </c>
      <c r="F4796" s="85">
        <v>1</v>
      </c>
      <c r="G4796" s="86" t="s">
        <v>10103</v>
      </c>
      <c r="H4796" s="86" t="s">
        <v>14</v>
      </c>
      <c r="I4796" s="87">
        <f>VLOOKUP(A4796,'[2]AJUSTE DE VALOR AN_11.5_MED_VIG'!$A$6:$I$6297,9,0)</f>
        <v>0.3454866551676648</v>
      </c>
    </row>
    <row r="4797" s="81" customFormat="1" ht="15" customHeight="1">
      <c r="A4797" s="82">
        <v>92435041</v>
      </c>
      <c r="B4797" s="83">
        <v>20</v>
      </c>
      <c r="C4797" s="84" t="s">
        <v>2160</v>
      </c>
      <c r="D4797" s="84" t="s">
        <v>2164</v>
      </c>
      <c r="E4797" s="84" t="s">
        <v>2165</v>
      </c>
      <c r="F4797" s="85">
        <v>1</v>
      </c>
      <c r="G4797" s="86" t="s">
        <v>10103</v>
      </c>
      <c r="H4797" s="86" t="s">
        <v>14</v>
      </c>
      <c r="I4797" s="87">
        <f>VLOOKUP(A4797,'[2]AJUSTE DE VALOR AN_11.5_MED_VIG'!$A$6:$I$6297,9,0)</f>
        <v>0.36119059403892234</v>
      </c>
    </row>
    <row r="4798" s="81" customFormat="1" ht="15" customHeight="1">
      <c r="A4798" s="82">
        <v>91228034</v>
      </c>
      <c r="B4798" s="83">
        <v>20</v>
      </c>
      <c r="C4798" s="84" t="s">
        <v>2166</v>
      </c>
      <c r="D4798" s="84" t="s">
        <v>2167</v>
      </c>
      <c r="E4798" s="84" t="s">
        <v>36</v>
      </c>
      <c r="F4798" s="85">
        <v>1</v>
      </c>
      <c r="G4798" s="86" t="s">
        <v>10103</v>
      </c>
      <c r="H4798" s="86" t="s">
        <v>14</v>
      </c>
      <c r="I4798" s="87">
        <f>VLOOKUP(A4798,'[2]AJUSTE DE VALOR AN_11.5_MED_VIG'!$A$6:$I$6297,9,0)</f>
        <v>0.42400634952395228</v>
      </c>
    </row>
    <row r="4799" s="81" customFormat="1" ht="15" customHeight="1">
      <c r="A4799" s="82">
        <v>92454909</v>
      </c>
      <c r="B4799" s="83">
        <v>20</v>
      </c>
      <c r="C4799" s="84" t="s">
        <v>2170</v>
      </c>
      <c r="D4799" s="84" t="s">
        <v>2171</v>
      </c>
      <c r="E4799" s="84" t="s">
        <v>894</v>
      </c>
      <c r="F4799" s="85">
        <v>1</v>
      </c>
      <c r="G4799" s="86" t="s">
        <v>10103</v>
      </c>
      <c r="H4799" s="86" t="s">
        <v>14</v>
      </c>
      <c r="I4799" s="87">
        <f>VLOOKUP(A4799,'[2]AJUSTE DE VALOR AN_11.5_MED_VIG'!$A$6:$I$6297,9,0)</f>
        <v>0.39702684816481415</v>
      </c>
    </row>
    <row r="4800" s="81" customFormat="1" ht="15" customHeight="1">
      <c r="A4800" s="82">
        <v>90153154</v>
      </c>
      <c r="B4800" s="83">
        <v>20</v>
      </c>
      <c r="C4800" s="84" t="s">
        <v>2218</v>
      </c>
      <c r="D4800" s="84" t="s">
        <v>2222</v>
      </c>
      <c r="E4800" s="84" t="s">
        <v>39</v>
      </c>
      <c r="F4800" s="85">
        <v>1</v>
      </c>
      <c r="G4800" s="86" t="s">
        <v>10103</v>
      </c>
      <c r="H4800" s="86" t="s">
        <v>14</v>
      </c>
      <c r="I4800" s="87">
        <f>VLOOKUP(A4800,'[2]AJUSTE DE VALOR AN_11.5_MED_VIG'!$A$6:$I$6297,9,0)</f>
        <v>3.2700731661935687</v>
      </c>
    </row>
    <row r="4801" s="81" customFormat="1" ht="15" customHeight="1">
      <c r="A4801" s="82">
        <v>90128672</v>
      </c>
      <c r="B4801" s="83">
        <v>20</v>
      </c>
      <c r="C4801" s="84" t="s">
        <v>2218</v>
      </c>
      <c r="D4801" s="84" t="s">
        <v>2223</v>
      </c>
      <c r="E4801" s="84" t="s">
        <v>21</v>
      </c>
      <c r="F4801" s="85">
        <v>1</v>
      </c>
      <c r="G4801" s="86" t="s">
        <v>10103</v>
      </c>
      <c r="H4801" s="86" t="s">
        <v>14</v>
      </c>
      <c r="I4801" s="87">
        <f>VLOOKUP(A4801,'[2]AJUSTE DE VALOR AN_11.5_MED_VIG'!$A$6:$I$6297,9,0)</f>
        <v>2.2340103808649125</v>
      </c>
    </row>
    <row r="4802" s="81" customFormat="1" ht="15" customHeight="1">
      <c r="A4802" s="82">
        <v>90128664</v>
      </c>
      <c r="B4802" s="83">
        <v>20</v>
      </c>
      <c r="C4802" s="84" t="s">
        <v>2218</v>
      </c>
      <c r="D4802" s="84" t="s">
        <v>2224</v>
      </c>
      <c r="E4802" s="84" t="s">
        <v>21</v>
      </c>
      <c r="F4802" s="85">
        <v>1</v>
      </c>
      <c r="G4802" s="86" t="s">
        <v>10103</v>
      </c>
      <c r="H4802" s="86" t="s">
        <v>14</v>
      </c>
      <c r="I4802" s="87">
        <f>VLOOKUP(A4802,'[2]AJUSTE DE VALOR AN_11.5_MED_VIG'!$A$6:$I$6297,9,0)</f>
        <v>2.2663873429064334</v>
      </c>
    </row>
    <row r="4803" s="81" customFormat="1" ht="15" customHeight="1">
      <c r="A4803" s="82">
        <v>92470440</v>
      </c>
      <c r="B4803" s="83">
        <v>20</v>
      </c>
      <c r="C4803" s="84" t="s">
        <v>2226</v>
      </c>
      <c r="D4803" s="84" t="s">
        <v>2226</v>
      </c>
      <c r="E4803" s="84" t="s">
        <v>227</v>
      </c>
      <c r="F4803" s="85">
        <v>1</v>
      </c>
      <c r="G4803" s="86" t="s">
        <v>10103</v>
      </c>
      <c r="H4803" s="86" t="s">
        <v>14</v>
      </c>
      <c r="I4803" s="87">
        <f>VLOOKUP(A4803,'[2]AJUSTE DE VALOR AN_11.5_MED_VIG'!$A$6:$I$6297,9,0)</f>
        <v>3.2862434991265501</v>
      </c>
    </row>
    <row r="4804" s="81" customFormat="1" ht="15" customHeight="1">
      <c r="A4804" s="82">
        <v>92470343</v>
      </c>
      <c r="B4804" s="83">
        <v>20</v>
      </c>
      <c r="C4804" s="84" t="s">
        <v>2226</v>
      </c>
      <c r="D4804" s="84" t="s">
        <v>2227</v>
      </c>
      <c r="E4804" s="84" t="s">
        <v>455</v>
      </c>
      <c r="F4804" s="85">
        <v>1</v>
      </c>
      <c r="G4804" s="86" t="s">
        <v>10103</v>
      </c>
      <c r="H4804" s="86" t="s">
        <v>14</v>
      </c>
      <c r="I4804" s="87">
        <f>VLOOKUP(A4804,'[2]AJUSTE DE VALOR AN_11.5_MED_VIG'!$A$6:$I$6297,9,0)</f>
        <v>1.986372349743214</v>
      </c>
    </row>
    <row r="4805" s="81" customFormat="1" ht="15" customHeight="1">
      <c r="A4805" s="82">
        <v>90134656</v>
      </c>
      <c r="B4805" s="83">
        <v>20</v>
      </c>
      <c r="C4805" s="84" t="s">
        <v>2228</v>
      </c>
      <c r="D4805" s="84" t="s">
        <v>2229</v>
      </c>
      <c r="E4805" s="84" t="s">
        <v>455</v>
      </c>
      <c r="F4805" s="85">
        <v>1</v>
      </c>
      <c r="G4805" s="86" t="s">
        <v>10103</v>
      </c>
      <c r="H4805" s="86" t="s">
        <v>14</v>
      </c>
      <c r="I4805" s="87">
        <f>VLOOKUP(A4805,'[2]AJUSTE DE VALOR AN_11.5_MED_VIG'!$A$6:$I$6297,9,0)</f>
        <v>3.2862616472143293</v>
      </c>
    </row>
    <row r="4806" s="81" customFormat="1" ht="15" customHeight="1">
      <c r="A4806" s="82">
        <v>92470173</v>
      </c>
      <c r="B4806" s="83">
        <v>20</v>
      </c>
      <c r="C4806" s="84" t="s">
        <v>2235</v>
      </c>
      <c r="D4806" s="84" t="s">
        <v>2236</v>
      </c>
      <c r="E4806" s="84" t="s">
        <v>603</v>
      </c>
      <c r="F4806" s="85">
        <v>1</v>
      </c>
      <c r="G4806" s="86" t="s">
        <v>10103</v>
      </c>
      <c r="H4806" s="86" t="s">
        <v>14</v>
      </c>
      <c r="I4806" s="87">
        <f>VLOOKUP(A4806,'[2]AJUSTE DE VALOR AN_11.5_MED_VIG'!$A$6:$I$6297,9,0)</f>
        <v>4.5968964292935777</v>
      </c>
    </row>
    <row r="4807" s="81" customFormat="1" ht="15" customHeight="1">
      <c r="A4807" s="82">
        <v>92436382</v>
      </c>
      <c r="B4807" s="83">
        <v>20</v>
      </c>
      <c r="C4807" s="84" t="s">
        <v>2259</v>
      </c>
      <c r="D4807" s="84" t="s">
        <v>2260</v>
      </c>
      <c r="E4807" s="84" t="s">
        <v>2261</v>
      </c>
      <c r="F4807" s="85">
        <v>1</v>
      </c>
      <c r="G4807" s="86" t="s">
        <v>10103</v>
      </c>
      <c r="H4807" s="86" t="s">
        <v>14</v>
      </c>
      <c r="I4807" s="87">
        <f>VLOOKUP(A4807,'[2]AJUSTE DE VALOR AN_11.5_MED_VIG'!$A$6:$I$6297,9,0)</f>
        <v>16.186479194411646</v>
      </c>
    </row>
    <row r="4808" s="81" customFormat="1" ht="15" customHeight="1">
      <c r="A4808" s="82">
        <v>90272692</v>
      </c>
      <c r="B4808" s="83">
        <v>20</v>
      </c>
      <c r="C4808" s="84" t="s">
        <v>2262</v>
      </c>
      <c r="D4808" s="84" t="s">
        <v>2263</v>
      </c>
      <c r="E4808" s="84" t="s">
        <v>633</v>
      </c>
      <c r="F4808" s="85">
        <v>1</v>
      </c>
      <c r="G4808" s="86" t="s">
        <v>10036</v>
      </c>
      <c r="H4808" s="86" t="s">
        <v>14</v>
      </c>
      <c r="I4808" s="87">
        <f>VLOOKUP(A4808,'[2]AJUSTE DE VALOR AN_11.5_MED_VIG'!$A$6:$I$6297,9,0)</f>
        <v>200.17810879191927</v>
      </c>
    </row>
    <row r="4809" s="81" customFormat="1" ht="15" customHeight="1">
      <c r="A4809" s="82">
        <v>90177975</v>
      </c>
      <c r="B4809" s="83">
        <v>20</v>
      </c>
      <c r="C4809" s="84" t="s">
        <v>2272</v>
      </c>
      <c r="D4809" s="84" t="s">
        <v>2273</v>
      </c>
      <c r="E4809" s="84" t="s">
        <v>915</v>
      </c>
      <c r="F4809" s="85">
        <v>1</v>
      </c>
      <c r="G4809" s="86" t="s">
        <v>64</v>
      </c>
      <c r="H4809" s="86" t="s">
        <v>14</v>
      </c>
      <c r="I4809" s="87">
        <f>VLOOKUP(A4809,'[2]AJUSTE DE VALOR AN_11.5_MED_VIG'!$A$6:$I$6297,9,0)</f>
        <v>2.4567939923033943</v>
      </c>
    </row>
    <row r="4810" s="81" customFormat="1" ht="15" customHeight="1">
      <c r="A4810" s="82">
        <v>90177983</v>
      </c>
      <c r="B4810" s="83">
        <v>20</v>
      </c>
      <c r="C4810" s="84" t="s">
        <v>2274</v>
      </c>
      <c r="D4810" s="84" t="s">
        <v>2275</v>
      </c>
      <c r="E4810" s="84" t="s">
        <v>915</v>
      </c>
      <c r="F4810" s="85">
        <v>1</v>
      </c>
      <c r="G4810" s="86" t="s">
        <v>64</v>
      </c>
      <c r="H4810" s="86" t="s">
        <v>14</v>
      </c>
      <c r="I4810" s="87">
        <f>VLOOKUP(A4810,'[2]AJUSTE DE VALOR AN_11.5_MED_VIG'!$A$6:$I$6297,9,0)</f>
        <v>2.4567939923033943</v>
      </c>
    </row>
    <row r="4811" s="81" customFormat="1" ht="15" customHeight="1">
      <c r="A4811" s="82">
        <v>92252273</v>
      </c>
      <c r="B4811" s="83">
        <v>20</v>
      </c>
      <c r="C4811" s="84" t="s">
        <v>2297</v>
      </c>
      <c r="D4811" s="84" t="s">
        <v>2298</v>
      </c>
      <c r="E4811" s="84" t="s">
        <v>69</v>
      </c>
      <c r="F4811" s="85">
        <v>400</v>
      </c>
      <c r="G4811" s="86" t="s">
        <v>10116</v>
      </c>
      <c r="H4811" s="86" t="s">
        <v>19</v>
      </c>
      <c r="I4811" s="87">
        <f>VLOOKUP(A4811,'[2]AJUSTE DE VALOR AN_11.5_MED_VIG'!$A$6:$I$6297,9,0)</f>
        <v>3.079550446926415e-002</v>
      </c>
    </row>
    <row r="4812" s="81" customFormat="1" ht="15" customHeight="1">
      <c r="A4812" s="82">
        <v>92381006</v>
      </c>
      <c r="B4812" s="83">
        <v>20</v>
      </c>
      <c r="C4812" s="84" t="s">
        <v>2303</v>
      </c>
      <c r="D4812" s="84" t="s">
        <v>2304</v>
      </c>
      <c r="E4812" s="84" t="s">
        <v>157</v>
      </c>
      <c r="F4812" s="85">
        <v>1</v>
      </c>
      <c r="G4812" s="86" t="s">
        <v>10103</v>
      </c>
      <c r="H4812" s="86" t="s">
        <v>14</v>
      </c>
      <c r="I4812" s="87">
        <f>VLOOKUP(A4812,'[2]AJUSTE DE VALOR AN_11.5_MED_VIG'!$A$6:$I$6297,9,0)</f>
        <v>0.92653239340419202</v>
      </c>
    </row>
    <row r="4813" s="81" customFormat="1" ht="15" customHeight="1">
      <c r="A4813" s="82">
        <v>92457568</v>
      </c>
      <c r="B4813" s="83">
        <v>20</v>
      </c>
      <c r="C4813" s="84" t="s">
        <v>2305</v>
      </c>
      <c r="D4813" s="84" t="s">
        <v>2306</v>
      </c>
      <c r="E4813" s="84" t="s">
        <v>92</v>
      </c>
      <c r="F4813" s="85">
        <v>1</v>
      </c>
      <c r="G4813" s="86" t="s">
        <v>10103</v>
      </c>
      <c r="H4813" s="86" t="s">
        <v>14</v>
      </c>
      <c r="I4813" s="87">
        <f>VLOOKUP(A4813,'[2]AJUSTE DE VALOR AN_11.5_MED_VIG'!$A$6:$I$6297,9,0)</f>
        <v>34.675709287147157</v>
      </c>
    </row>
    <row r="4814" s="81" customFormat="1" ht="15" customHeight="1">
      <c r="A4814" s="82">
        <v>90169409</v>
      </c>
      <c r="B4814" s="83">
        <v>20</v>
      </c>
      <c r="C4814" s="84" t="s">
        <v>2309</v>
      </c>
      <c r="D4814" s="84" t="s">
        <v>2310</v>
      </c>
      <c r="E4814" s="84" t="s">
        <v>92</v>
      </c>
      <c r="F4814" s="85">
        <v>1</v>
      </c>
      <c r="G4814" s="86" t="s">
        <v>10103</v>
      </c>
      <c r="H4814" s="86" t="s">
        <v>14</v>
      </c>
      <c r="I4814" s="87">
        <f>VLOOKUP(A4814,'[2]AJUSTE DE VALOR AN_11.5_MED_VIG'!$A$6:$I$6297,9,0)</f>
        <v>27.92697871585727</v>
      </c>
    </row>
    <row r="4815" s="81" customFormat="1" ht="15" customHeight="1">
      <c r="A4815" s="82">
        <v>90308840</v>
      </c>
      <c r="B4815" s="83">
        <v>20</v>
      </c>
      <c r="C4815" s="84" t="s">
        <v>2312</v>
      </c>
      <c r="D4815" s="84" t="s">
        <v>2312</v>
      </c>
      <c r="E4815" s="84" t="s">
        <v>131</v>
      </c>
      <c r="F4815" s="85">
        <v>1</v>
      </c>
      <c r="G4815" s="86" t="s">
        <v>10103</v>
      </c>
      <c r="H4815" s="86" t="s">
        <v>14</v>
      </c>
      <c r="I4815" s="87">
        <f>VLOOKUP(A4815,'[2]AJUSTE DE VALOR AN_11.5_MED_VIG'!$A$6:$I$6297,9,0)</f>
        <v>6.282068401023909</v>
      </c>
    </row>
    <row r="4816" s="81" customFormat="1" ht="15" customHeight="1">
      <c r="A4816" s="82">
        <v>90175425</v>
      </c>
      <c r="B4816" s="83">
        <v>20</v>
      </c>
      <c r="C4816" s="84" t="s">
        <v>2313</v>
      </c>
      <c r="D4816" s="84" t="s">
        <v>2314</v>
      </c>
      <c r="E4816" s="84" t="s">
        <v>34</v>
      </c>
      <c r="F4816" s="85">
        <v>1</v>
      </c>
      <c r="G4816" s="86" t="s">
        <v>10036</v>
      </c>
      <c r="H4816" s="86" t="s">
        <v>14</v>
      </c>
      <c r="I4816" s="87">
        <f>VLOOKUP(A4816,'[2]AJUSTE DE VALOR AN_11.5_MED_VIG'!$A$6:$I$6297,9,0)</f>
        <v>4.1144319842694639</v>
      </c>
    </row>
    <row r="4817" s="81" customFormat="1" ht="15" customHeight="1">
      <c r="A4817" s="82">
        <v>90178050</v>
      </c>
      <c r="B4817" s="83">
        <v>20</v>
      </c>
      <c r="C4817" s="84" t="s">
        <v>2319</v>
      </c>
      <c r="D4817" s="84" t="s">
        <v>2320</v>
      </c>
      <c r="E4817" s="84" t="s">
        <v>915</v>
      </c>
      <c r="F4817" s="85">
        <v>1</v>
      </c>
      <c r="G4817" s="86" t="s">
        <v>64</v>
      </c>
      <c r="H4817" s="86" t="s">
        <v>14</v>
      </c>
      <c r="I4817" s="87">
        <f>VLOOKUP(A4817,'[2]AJUSTE DE VALOR AN_11.5_MED_VIG'!$A$6:$I$6297,9,0)</f>
        <v>91.03573363667968</v>
      </c>
    </row>
    <row r="4818" s="81" customFormat="1" ht="15" customHeight="1">
      <c r="A4818" s="82">
        <v>92447724</v>
      </c>
      <c r="B4818" s="83">
        <v>20</v>
      </c>
      <c r="C4818" s="84" t="s">
        <v>2333</v>
      </c>
      <c r="D4818" s="84" t="s">
        <v>2334</v>
      </c>
      <c r="E4818" s="84" t="s">
        <v>633</v>
      </c>
      <c r="F4818" s="85">
        <v>1</v>
      </c>
      <c r="G4818" s="86" t="s">
        <v>64</v>
      </c>
      <c r="H4818" s="86" t="s">
        <v>14</v>
      </c>
      <c r="I4818" s="87">
        <f>VLOOKUP(A4818,'[2]AJUSTE DE VALOR AN_11.5_MED_VIG'!$A$6:$I$6297,9,0)</f>
        <v>99.789210357706139</v>
      </c>
    </row>
    <row r="4819" s="81" customFormat="1" ht="15" customHeight="1">
      <c r="A4819" s="82">
        <v>92455573</v>
      </c>
      <c r="B4819" s="83">
        <v>20</v>
      </c>
      <c r="C4819" s="84" t="s">
        <v>2351</v>
      </c>
      <c r="D4819" s="84" t="s">
        <v>2352</v>
      </c>
      <c r="E4819" s="84" t="s">
        <v>17</v>
      </c>
      <c r="F4819" s="85">
        <v>60</v>
      </c>
      <c r="G4819" s="86" t="s">
        <v>18</v>
      </c>
      <c r="H4819" s="86" t="s">
        <v>19</v>
      </c>
      <c r="I4819" s="87">
        <f>VLOOKUP(A4819,'[2]AJUSTE DE VALOR AN_11.5_MED_VIG'!$A$6:$I$6297,9,0)</f>
        <v>1.4051944827838605</v>
      </c>
    </row>
    <row r="4820" s="81" customFormat="1" ht="15" customHeight="1">
      <c r="A4820" s="82">
        <v>92399258</v>
      </c>
      <c r="B4820" s="83">
        <v>20</v>
      </c>
      <c r="C4820" s="84" t="s">
        <v>2353</v>
      </c>
      <c r="D4820" s="84" t="s">
        <v>2354</v>
      </c>
      <c r="E4820" s="84" t="s">
        <v>24</v>
      </c>
      <c r="F4820" s="85">
        <v>1</v>
      </c>
      <c r="G4820" s="86" t="s">
        <v>10103</v>
      </c>
      <c r="H4820" s="86" t="s">
        <v>14</v>
      </c>
      <c r="I4820" s="87">
        <f>VLOOKUP(A4820,'[2]AJUSTE DE VALOR AN_11.5_MED_VIG'!$A$6:$I$6297,9,0)</f>
        <v>7.9776009465988054</v>
      </c>
    </row>
    <row r="4821" s="81" customFormat="1" ht="15" customHeight="1">
      <c r="A4821" s="82">
        <v>92445330</v>
      </c>
      <c r="B4821" s="83">
        <v>20</v>
      </c>
      <c r="C4821" s="84" t="s">
        <v>2355</v>
      </c>
      <c r="D4821" s="84" t="s">
        <v>2356</v>
      </c>
      <c r="E4821" s="84" t="s">
        <v>134</v>
      </c>
      <c r="F4821" s="85">
        <v>1</v>
      </c>
      <c r="G4821" s="86" t="s">
        <v>10103</v>
      </c>
      <c r="H4821" s="86" t="s">
        <v>14</v>
      </c>
      <c r="I4821" s="87">
        <f>VLOOKUP(A4821,'[2]AJUSTE DE VALOR AN_11.5_MED_VIG'!$A$6:$I$6297,9,0)</f>
        <v>14.69786596248135</v>
      </c>
    </row>
    <row r="4822" s="81" customFormat="1" ht="15" customHeight="1">
      <c r="A4822" s="82">
        <v>90915020</v>
      </c>
      <c r="B4822" s="83">
        <v>20</v>
      </c>
      <c r="C4822" s="84" t="s">
        <v>2370</v>
      </c>
      <c r="D4822" s="84" t="s">
        <v>2372</v>
      </c>
      <c r="E4822" s="84" t="s">
        <v>69</v>
      </c>
      <c r="F4822" s="85">
        <v>1</v>
      </c>
      <c r="G4822" s="86" t="s">
        <v>10103</v>
      </c>
      <c r="H4822" s="86" t="s">
        <v>14</v>
      </c>
      <c r="I4822" s="87">
        <f>VLOOKUP(A4822,'[2]AJUSTE DE VALOR AN_11.5_MED_VIG'!$A$6:$I$6297,9,0)</f>
        <v>0.93893189920409392</v>
      </c>
    </row>
    <row r="4823" s="81" customFormat="1" ht="15" customHeight="1">
      <c r="A4823" s="82">
        <v>90264924</v>
      </c>
      <c r="B4823" s="83">
        <v>20</v>
      </c>
      <c r="C4823" s="84" t="s">
        <v>2373</v>
      </c>
      <c r="D4823" s="84" t="s">
        <v>2376</v>
      </c>
      <c r="E4823" s="84" t="s">
        <v>39</v>
      </c>
      <c r="F4823" s="85">
        <v>1</v>
      </c>
      <c r="G4823" s="86" t="s">
        <v>10103</v>
      </c>
      <c r="H4823" s="86" t="s">
        <v>14</v>
      </c>
      <c r="I4823" s="87">
        <f>VLOOKUP(A4823,'[2]AJUSTE DE VALOR AN_11.5_MED_VIG'!$A$6:$I$6297,9,0)</f>
        <v>0.40140132101696396</v>
      </c>
    </row>
    <row r="4824" s="81" customFormat="1" ht="15" customHeight="1">
      <c r="A4824" s="82">
        <v>90232364</v>
      </c>
      <c r="B4824" s="83">
        <v>20</v>
      </c>
      <c r="C4824" s="84" t="s">
        <v>2373</v>
      </c>
      <c r="D4824" s="84" t="s">
        <v>2380</v>
      </c>
      <c r="E4824" s="84" t="s">
        <v>440</v>
      </c>
      <c r="F4824" s="85">
        <v>1</v>
      </c>
      <c r="G4824" s="86" t="s">
        <v>10103</v>
      </c>
      <c r="H4824" s="86" t="s">
        <v>14</v>
      </c>
      <c r="I4824" s="87">
        <f>VLOOKUP(A4824,'[2]AJUSTE DE VALOR AN_11.5_MED_VIG'!$A$6:$I$6297,9,0)</f>
        <v>0.18324316069145261</v>
      </c>
    </row>
    <row r="4825" s="81" customFormat="1" ht="15" customHeight="1">
      <c r="A4825" s="82">
        <v>90227140</v>
      </c>
      <c r="B4825" s="83">
        <v>20</v>
      </c>
      <c r="C4825" s="84" t="s">
        <v>2382</v>
      </c>
      <c r="D4825" s="84" t="s">
        <v>2382</v>
      </c>
      <c r="E4825" s="84" t="s">
        <v>59</v>
      </c>
      <c r="F4825" s="85">
        <v>1</v>
      </c>
      <c r="G4825" s="86" t="s">
        <v>10103</v>
      </c>
      <c r="H4825" s="86" t="s">
        <v>14</v>
      </c>
      <c r="I4825" s="87">
        <f>VLOOKUP(A4825,'[2]AJUSTE DE VALOR AN_11.5_MED_VIG'!$A$6:$I$6297,9,0)</f>
        <v>0.20076706017179763</v>
      </c>
    </row>
    <row r="4826" s="81" customFormat="1" ht="15" customHeight="1">
      <c r="A4826" s="82">
        <v>90227174</v>
      </c>
      <c r="B4826" s="83">
        <v>20</v>
      </c>
      <c r="C4826" s="84" t="s">
        <v>2393</v>
      </c>
      <c r="D4826" s="84" t="s">
        <v>2393</v>
      </c>
      <c r="E4826" s="84" t="s">
        <v>59</v>
      </c>
      <c r="F4826" s="85">
        <v>1</v>
      </c>
      <c r="G4826" s="86" t="s">
        <v>10103</v>
      </c>
      <c r="H4826" s="86" t="s">
        <v>14</v>
      </c>
      <c r="I4826" s="87">
        <f>VLOOKUP(A4826,'[2]AJUSTE DE VALOR AN_11.5_MED_VIG'!$A$6:$I$6297,9,0)</f>
        <v>0.4064816391082211</v>
      </c>
    </row>
    <row r="4827" s="81" customFormat="1" ht="15" customHeight="1">
      <c r="A4827" s="82">
        <v>90173074</v>
      </c>
      <c r="B4827" s="83">
        <v>20</v>
      </c>
      <c r="C4827" s="84" t="s">
        <v>2393</v>
      </c>
      <c r="D4827" s="84" t="s">
        <v>2394</v>
      </c>
      <c r="E4827" s="84" t="s">
        <v>244</v>
      </c>
      <c r="F4827" s="85">
        <v>1</v>
      </c>
      <c r="G4827" s="86" t="s">
        <v>10103</v>
      </c>
      <c r="H4827" s="86" t="s">
        <v>14</v>
      </c>
      <c r="I4827" s="87">
        <f>VLOOKUP(A4827,'[2]AJUSTE DE VALOR AN_11.5_MED_VIG'!$A$6:$I$6297,9,0)</f>
        <v>0.39259847178143725</v>
      </c>
    </row>
    <row r="4828" s="81" customFormat="1" ht="15" customHeight="1">
      <c r="A4828" s="82">
        <v>92267785</v>
      </c>
      <c r="B4828" s="83">
        <v>20</v>
      </c>
      <c r="C4828" s="84" t="s">
        <v>2403</v>
      </c>
      <c r="D4828" s="84" t="s">
        <v>2404</v>
      </c>
      <c r="E4828" s="84" t="s">
        <v>2405</v>
      </c>
      <c r="F4828" s="85">
        <v>1</v>
      </c>
      <c r="G4828" s="86" t="s">
        <v>10103</v>
      </c>
      <c r="H4828" s="86" t="s">
        <v>14</v>
      </c>
      <c r="I4828" s="87">
        <f>VLOOKUP(A4828,'[2]AJUSTE DE VALOR AN_11.5_MED_VIG'!$A$6:$I$6297,9,0)</f>
        <v>1.3378805855977816</v>
      </c>
    </row>
    <row r="4829" s="81" customFormat="1" ht="15" customHeight="1">
      <c r="A4829" s="82">
        <v>90426010</v>
      </c>
      <c r="B4829" s="83">
        <v>20</v>
      </c>
      <c r="C4829" s="84" t="s">
        <v>2410</v>
      </c>
      <c r="D4829" s="84" t="s">
        <v>2411</v>
      </c>
      <c r="E4829" s="84" t="s">
        <v>24</v>
      </c>
      <c r="F4829" s="85">
        <v>1</v>
      </c>
      <c r="G4829" s="86" t="s">
        <v>436</v>
      </c>
      <c r="H4829" s="86" t="s">
        <v>14</v>
      </c>
      <c r="I4829" s="87">
        <f>VLOOKUP(A4829,'[2]AJUSTE DE VALOR AN_11.5_MED_VIG'!$A$6:$I$6297,9,0)</f>
        <v>0.42400634952395228</v>
      </c>
    </row>
    <row r="4830" s="81" customFormat="1" ht="15" customHeight="1">
      <c r="A4830" s="82">
        <v>90167627</v>
      </c>
      <c r="B4830" s="83">
        <v>20</v>
      </c>
      <c r="C4830" s="84" t="s">
        <v>2412</v>
      </c>
      <c r="D4830" s="84" t="s">
        <v>2413</v>
      </c>
      <c r="E4830" s="84" t="s">
        <v>92</v>
      </c>
      <c r="F4830" s="85">
        <v>1</v>
      </c>
      <c r="G4830" s="86" t="s">
        <v>158</v>
      </c>
      <c r="H4830" s="86" t="s">
        <v>14</v>
      </c>
      <c r="I4830" s="87">
        <f>VLOOKUP(A4830,'[2]AJUSTE DE VALOR AN_11.5_MED_VIG'!$A$6:$I$6297,9,0)</f>
        <v>1.5110554323907832</v>
      </c>
    </row>
    <row r="4831" s="81" customFormat="1" ht="15" customHeight="1">
      <c r="A4831" s="82">
        <v>90167619</v>
      </c>
      <c r="B4831" s="83">
        <v>20</v>
      </c>
      <c r="C4831" s="84" t="s">
        <v>2412</v>
      </c>
      <c r="D4831" s="84" t="s">
        <v>2413</v>
      </c>
      <c r="E4831" s="84" t="s">
        <v>92</v>
      </c>
      <c r="F4831" s="85">
        <v>1</v>
      </c>
      <c r="G4831" s="86" t="s">
        <v>158</v>
      </c>
      <c r="H4831" s="86" t="s">
        <v>14</v>
      </c>
      <c r="I4831" s="87">
        <f>VLOOKUP(A4831,'[2]AJUSTE DE VALOR AN_11.5_MED_VIG'!$A$6:$I$6297,9,0)</f>
        <v>1.7655489788987049</v>
      </c>
    </row>
    <row r="4832" s="81" customFormat="1" ht="15" customHeight="1">
      <c r="A4832" s="82">
        <v>92417779</v>
      </c>
      <c r="B4832" s="83">
        <v>20</v>
      </c>
      <c r="C4832" s="84" t="s">
        <v>2414</v>
      </c>
      <c r="D4832" s="84" t="s">
        <v>2415</v>
      </c>
      <c r="E4832" s="84" t="s">
        <v>24</v>
      </c>
      <c r="F4832" s="85">
        <v>200</v>
      </c>
      <c r="G4832" s="86" t="s">
        <v>10116</v>
      </c>
      <c r="H4832" s="86" t="s">
        <v>19</v>
      </c>
      <c r="I4832" s="87">
        <f>VLOOKUP(A4832,'[2]AJUSTE DE VALOR AN_11.5_MED_VIG'!$A$6:$I$6297,9,0)</f>
        <v>6.2815755485029962e-002</v>
      </c>
    </row>
    <row r="4833" s="81" customFormat="1" ht="15" customHeight="1">
      <c r="A4833" s="82">
        <v>92461336</v>
      </c>
      <c r="B4833" s="83">
        <v>20</v>
      </c>
      <c r="C4833" s="84" t="s">
        <v>2418</v>
      </c>
      <c r="D4833" s="84" t="s">
        <v>2419</v>
      </c>
      <c r="E4833" s="84" t="s">
        <v>31</v>
      </c>
      <c r="F4833" s="85">
        <v>1</v>
      </c>
      <c r="G4833" s="86" t="s">
        <v>10103</v>
      </c>
      <c r="H4833" s="86" t="s">
        <v>14</v>
      </c>
      <c r="I4833" s="87">
        <f>VLOOKUP(A4833,'[2]AJUSTE DE VALOR AN_11.5_MED_VIG'!$A$6:$I$6297,9,0)</f>
        <v>1.3659099757577247</v>
      </c>
    </row>
    <row r="4834" s="81" customFormat="1" ht="15" customHeight="1">
      <c r="A4834" s="82">
        <v>90167600</v>
      </c>
      <c r="B4834" s="83">
        <v>20</v>
      </c>
      <c r="C4834" s="84" t="s">
        <v>2420</v>
      </c>
      <c r="D4834" s="84" t="s">
        <v>2421</v>
      </c>
      <c r="E4834" s="84" t="s">
        <v>683</v>
      </c>
      <c r="F4834" s="85">
        <v>100</v>
      </c>
      <c r="G4834" s="86" t="s">
        <v>18</v>
      </c>
      <c r="H4834" s="86" t="s">
        <v>19</v>
      </c>
      <c r="I4834" s="87">
        <f>VLOOKUP(A4834,'[2]AJUSTE DE VALOR AN_11.5_MED_VIG'!$A$6:$I$6297,9,0)</f>
        <v>0.21985514419760491</v>
      </c>
    </row>
    <row r="4835" s="81" customFormat="1" ht="15" customHeight="1">
      <c r="A4835" s="82">
        <v>92249876</v>
      </c>
      <c r="B4835" s="83">
        <v>20</v>
      </c>
      <c r="C4835" s="84" t="s">
        <v>2422</v>
      </c>
      <c r="D4835" s="84" t="s">
        <v>2423</v>
      </c>
      <c r="E4835" s="84" t="s">
        <v>31</v>
      </c>
      <c r="F4835" s="85">
        <v>160</v>
      </c>
      <c r="G4835" s="86" t="s">
        <v>10116</v>
      </c>
      <c r="H4835" s="86" t="s">
        <v>19</v>
      </c>
      <c r="I4835" s="87">
        <f>VLOOKUP(A4835,'[2]AJUSTE DE VALOR AN_11.5_MED_VIG'!$A$6:$I$6297,9,0)</f>
        <v>3.1407877742514981e-002</v>
      </c>
    </row>
    <row r="4836" s="81" customFormat="1" ht="15" customHeight="1">
      <c r="A4836" s="82">
        <v>90796012</v>
      </c>
      <c r="B4836" s="83">
        <v>20</v>
      </c>
      <c r="C4836" s="84" t="s">
        <v>2424</v>
      </c>
      <c r="D4836" s="84" t="s">
        <v>2425</v>
      </c>
      <c r="E4836" s="84" t="s">
        <v>36</v>
      </c>
      <c r="F4836" s="85">
        <v>1</v>
      </c>
      <c r="G4836" s="86" t="s">
        <v>10103</v>
      </c>
      <c r="H4836" s="86" t="s">
        <v>14</v>
      </c>
      <c r="I4836" s="87">
        <f>VLOOKUP(A4836,'[2]AJUSTE DE VALOR AN_11.5_MED_VIG'!$A$6:$I$6297,9,0)</f>
        <v>0.26696696081137739</v>
      </c>
    </row>
    <row r="4837" s="81" customFormat="1" ht="15" customHeight="1">
      <c r="A4837" s="82">
        <v>92385257</v>
      </c>
      <c r="B4837" s="83">
        <v>20</v>
      </c>
      <c r="C4837" s="84" t="s">
        <v>2426</v>
      </c>
      <c r="D4837" s="84" t="s">
        <v>2427</v>
      </c>
      <c r="E4837" s="84" t="s">
        <v>1298</v>
      </c>
      <c r="F4837" s="85">
        <v>100</v>
      </c>
      <c r="G4837" s="86" t="s">
        <v>18</v>
      </c>
      <c r="H4837" s="86" t="s">
        <v>19</v>
      </c>
      <c r="I4837" s="87">
        <f>VLOOKUP(A4837,'[2]AJUSTE DE VALOR AN_11.5_MED_VIG'!$A$6:$I$6297,9,0)</f>
        <v>0.15703938871257492</v>
      </c>
    </row>
    <row r="4838" s="81" customFormat="1" ht="15" customHeight="1">
      <c r="A4838" s="82">
        <v>90240529</v>
      </c>
      <c r="B4838" s="83">
        <v>20</v>
      </c>
      <c r="C4838" s="84" t="s">
        <v>2434</v>
      </c>
      <c r="D4838" s="84" t="s">
        <v>2435</v>
      </c>
      <c r="E4838" s="84" t="s">
        <v>1742</v>
      </c>
      <c r="F4838" s="85">
        <v>200</v>
      </c>
      <c r="G4838" s="86" t="s">
        <v>10116</v>
      </c>
      <c r="H4838" s="86" t="s">
        <v>19</v>
      </c>
      <c r="I4838" s="87">
        <f>VLOOKUP(A4838,'[2]AJUSTE DE VALOR AN_11.5_MED_VIG'!$A$6:$I$6297,9,0)</f>
        <v>5.8821758109401601e-002</v>
      </c>
    </row>
    <row r="4839" s="81" customFormat="1" ht="15" customHeight="1">
      <c r="A4839" s="82">
        <v>91414016</v>
      </c>
      <c r="B4839" s="83">
        <v>20</v>
      </c>
      <c r="C4839" s="84" t="s">
        <v>2436</v>
      </c>
      <c r="D4839" s="84" t="s">
        <v>2437</v>
      </c>
      <c r="E4839" s="84" t="s">
        <v>1221</v>
      </c>
      <c r="F4839" s="85">
        <v>1</v>
      </c>
      <c r="G4839" s="86" t="s">
        <v>10103</v>
      </c>
      <c r="H4839" s="86" t="s">
        <v>14</v>
      </c>
      <c r="I4839" s="87">
        <f>VLOOKUP(A4839,'[2]AJUSTE DE VALOR AN_11.5_MED_VIG'!$A$6:$I$6297,9,0)</f>
        <v>1.3590534417949407</v>
      </c>
    </row>
    <row r="4840" s="81" customFormat="1" ht="15" customHeight="1">
      <c r="A4840" s="82">
        <v>90284534</v>
      </c>
      <c r="B4840" s="83">
        <v>20</v>
      </c>
      <c r="C4840" s="84" t="s">
        <v>2443</v>
      </c>
      <c r="D4840" s="84" t="s">
        <v>2444</v>
      </c>
      <c r="E4840" s="84" t="s">
        <v>502</v>
      </c>
      <c r="F4840" s="85">
        <v>1</v>
      </c>
      <c r="G4840" s="86" t="s">
        <v>10036</v>
      </c>
      <c r="H4840" s="86" t="s">
        <v>14</v>
      </c>
      <c r="I4840" s="87">
        <f>VLOOKUP(A4840,'[2]AJUSTE DE VALOR AN_11.5_MED_VIG'!$A$6:$I$6297,9,0)</f>
        <v>10.129459768286226</v>
      </c>
    </row>
    <row r="4841" s="81" customFormat="1" ht="15" customHeight="1">
      <c r="A4841" s="82">
        <v>90284593</v>
      </c>
      <c r="B4841" s="83">
        <v>20</v>
      </c>
      <c r="C4841" s="84" t="s">
        <v>2445</v>
      </c>
      <c r="D4841" s="84" t="s">
        <v>2448</v>
      </c>
      <c r="E4841" s="84" t="s">
        <v>495</v>
      </c>
      <c r="F4841" s="85">
        <v>1</v>
      </c>
      <c r="G4841" s="86" t="s">
        <v>10036</v>
      </c>
      <c r="H4841" s="86" t="s">
        <v>14</v>
      </c>
      <c r="I4841" s="87">
        <f>VLOOKUP(A4841,'[2]AJUSTE DE VALOR AN_11.5_MED_VIG'!$A$6:$I$6297,9,0)</f>
        <v>6.8089413863916857</v>
      </c>
    </row>
    <row r="4842" s="81" customFormat="1" ht="15" customHeight="1">
      <c r="A4842" s="82">
        <v>90284712</v>
      </c>
      <c r="B4842" s="83">
        <v>20</v>
      </c>
      <c r="C4842" s="84" t="s">
        <v>2469</v>
      </c>
      <c r="D4842" s="84" t="s">
        <v>2472</v>
      </c>
      <c r="E4842" s="84" t="s">
        <v>573</v>
      </c>
      <c r="F4842" s="85">
        <v>1</v>
      </c>
      <c r="G4842" s="86" t="s">
        <v>10036</v>
      </c>
      <c r="H4842" s="86" t="s">
        <v>14</v>
      </c>
      <c r="I4842" s="87">
        <f>VLOOKUP(A4842,'[2]AJUSTE DE VALOR AN_11.5_MED_VIG'!$A$6:$I$6297,9,0)</f>
        <v>6.9845418410737912</v>
      </c>
    </row>
    <row r="4843" s="81" customFormat="1" ht="15" customHeight="1">
      <c r="A4843" s="82">
        <v>90284658</v>
      </c>
      <c r="B4843" s="83">
        <v>20</v>
      </c>
      <c r="C4843" s="84" t="s">
        <v>2469</v>
      </c>
      <c r="D4843" s="84" t="s">
        <v>2471</v>
      </c>
      <c r="E4843" s="84" t="s">
        <v>502</v>
      </c>
      <c r="F4843" s="85">
        <v>1</v>
      </c>
      <c r="G4843" s="86" t="s">
        <v>10036</v>
      </c>
      <c r="H4843" s="86" t="s">
        <v>14</v>
      </c>
      <c r="I4843" s="87">
        <f>VLOOKUP(A4843,'[2]AJUSTE DE VALOR AN_11.5_MED_VIG'!$A$6:$I$6297,9,0)</f>
        <v>7.1160156706484639</v>
      </c>
    </row>
    <row r="4844" s="81" customFormat="1" ht="15" customHeight="1">
      <c r="A4844" s="82">
        <v>90960025</v>
      </c>
      <c r="B4844" s="83">
        <v>20</v>
      </c>
      <c r="C4844" s="84" t="s">
        <v>2479</v>
      </c>
      <c r="D4844" s="84" t="s">
        <v>2480</v>
      </c>
      <c r="E4844" s="84" t="s">
        <v>69</v>
      </c>
      <c r="F4844" s="85">
        <v>100</v>
      </c>
      <c r="G4844" s="86" t="s">
        <v>18</v>
      </c>
      <c r="H4844" s="86" t="s">
        <v>19</v>
      </c>
      <c r="I4844" s="87">
        <f>VLOOKUP(A4844,'[2]AJUSTE DE VALOR AN_11.5_MED_VIG'!$A$6:$I$6297,9,0)</f>
        <v>0.12540887213101665</v>
      </c>
    </row>
    <row r="4845" s="81" customFormat="1" ht="15" customHeight="1">
      <c r="A4845" s="82">
        <v>90222830</v>
      </c>
      <c r="B4845" s="83">
        <v>20</v>
      </c>
      <c r="C4845" s="84" t="s">
        <v>2481</v>
      </c>
      <c r="D4845" s="84" t="s">
        <v>2482</v>
      </c>
      <c r="E4845" s="84" t="s">
        <v>69</v>
      </c>
      <c r="F4845" s="85">
        <v>1</v>
      </c>
      <c r="G4845" s="86" t="s">
        <v>2483</v>
      </c>
      <c r="H4845" s="86" t="s">
        <v>14</v>
      </c>
      <c r="I4845" s="87">
        <f>VLOOKUP(A4845,'[2]AJUSTE DE VALOR AN_11.5_MED_VIG'!$A$6:$I$6297,9,0)</f>
        <v>0.3454866551676648</v>
      </c>
    </row>
    <row r="4846" s="81" customFormat="1" ht="15" customHeight="1">
      <c r="A4846" s="82">
        <v>90211227</v>
      </c>
      <c r="B4846" s="83">
        <v>20</v>
      </c>
      <c r="C4846" s="84" t="s">
        <v>2486</v>
      </c>
      <c r="D4846" s="84" t="s">
        <v>2487</v>
      </c>
      <c r="E4846" s="84" t="s">
        <v>31</v>
      </c>
      <c r="F4846" s="85">
        <v>50</v>
      </c>
      <c r="G4846" s="86" t="s">
        <v>18</v>
      </c>
      <c r="H4846" s="86" t="s">
        <v>19</v>
      </c>
      <c r="I4846" s="87">
        <f>VLOOKUP(A4846,'[2]AJUSTE DE VALOR AN_11.5_MED_VIG'!$A$6:$I$6297,9,0)</f>
        <v>0.46946594960204696</v>
      </c>
    </row>
    <row r="4847" s="81" customFormat="1" ht="15" customHeight="1">
      <c r="A4847" s="82">
        <v>92447341</v>
      </c>
      <c r="B4847" s="83">
        <v>20</v>
      </c>
      <c r="C4847" s="84" t="s">
        <v>2497</v>
      </c>
      <c r="D4847" s="84" t="s">
        <v>2497</v>
      </c>
      <c r="E4847" s="84" t="s">
        <v>504</v>
      </c>
      <c r="F4847" s="85">
        <v>1</v>
      </c>
      <c r="G4847" s="86" t="s">
        <v>64</v>
      </c>
      <c r="H4847" s="86" t="s">
        <v>14</v>
      </c>
      <c r="I4847" s="87">
        <f>VLOOKUP(A4847,'[2]AJUSTE DE VALOR AN_11.5_MED_VIG'!$A$6:$I$6297,9,0)</f>
        <v>0.97370628298154127</v>
      </c>
    </row>
    <row r="4848" s="81" customFormat="1" ht="15" customHeight="1">
      <c r="A4848" s="82">
        <v>90403010</v>
      </c>
      <c r="B4848" s="83">
        <v>20</v>
      </c>
      <c r="C4848" s="84" t="s">
        <v>2506</v>
      </c>
      <c r="D4848" s="84" t="s">
        <v>2507</v>
      </c>
      <c r="E4848" s="84" t="s">
        <v>39</v>
      </c>
      <c r="F4848" s="85">
        <v>1</v>
      </c>
      <c r="G4848" s="86" t="s">
        <v>193</v>
      </c>
      <c r="H4848" s="86" t="s">
        <v>14</v>
      </c>
      <c r="I4848" s="87">
        <f>VLOOKUP(A4848,'[2]AJUSTE DE VALOR AN_11.5_MED_VIG'!$A$6:$I$6297,9,0)</f>
        <v>4.9369146429270678</v>
      </c>
    </row>
    <row r="4849" s="81" customFormat="1" ht="15" customHeight="1">
      <c r="A4849" s="82">
        <v>92439330</v>
      </c>
      <c r="B4849" s="83">
        <v>20</v>
      </c>
      <c r="C4849" s="84" t="s">
        <v>2508</v>
      </c>
      <c r="D4849" s="84" t="s">
        <v>2508</v>
      </c>
      <c r="E4849" s="84" t="s">
        <v>502</v>
      </c>
      <c r="F4849" s="85">
        <v>1</v>
      </c>
      <c r="G4849" s="86" t="s">
        <v>64</v>
      </c>
      <c r="H4849" s="86" t="s">
        <v>14</v>
      </c>
      <c r="I4849" s="87">
        <f>VLOOKUP(A4849,'[2]AJUSTE DE VALOR AN_11.5_MED_VIG'!$A$6:$I$6297,9,0)</f>
        <v>0.51819886191498066</v>
      </c>
    </row>
    <row r="4850" s="81" customFormat="1" ht="15" customHeight="1">
      <c r="A4850" s="82">
        <v>92463460</v>
      </c>
      <c r="B4850" s="83">
        <v>20</v>
      </c>
      <c r="C4850" s="84" t="s">
        <v>2523</v>
      </c>
      <c r="D4850" s="84" t="s">
        <v>2524</v>
      </c>
      <c r="E4850" s="84" t="s">
        <v>26</v>
      </c>
      <c r="F4850" s="85">
        <v>150</v>
      </c>
      <c r="G4850" s="86" t="s">
        <v>18</v>
      </c>
      <c r="H4850" s="86" t="s">
        <v>19</v>
      </c>
      <c r="I4850" s="87">
        <f>VLOOKUP(A4850,'[2]AJUSTE DE VALOR AN_11.5_MED_VIG'!$A$6:$I$6297,9,0)</f>
        <v>1.9053370546568148e-002</v>
      </c>
    </row>
    <row r="4851" s="81" customFormat="1" ht="15" customHeight="1">
      <c r="A4851" s="82">
        <v>90262867</v>
      </c>
      <c r="B4851" s="83">
        <v>20</v>
      </c>
      <c r="C4851" s="84" t="s">
        <v>2528</v>
      </c>
      <c r="D4851" s="84" t="s">
        <v>2529</v>
      </c>
      <c r="E4851" s="84" t="s">
        <v>50</v>
      </c>
      <c r="F4851" s="85">
        <v>1</v>
      </c>
      <c r="G4851" s="86" t="s">
        <v>10036</v>
      </c>
      <c r="H4851" s="86" t="s">
        <v>14</v>
      </c>
      <c r="I4851" s="87">
        <f>VLOOKUP(A4851,'[2]AJUSTE DE VALOR AN_11.5_MED_VIG'!$A$6:$I$6297,9,0)</f>
        <v>15.71964281012875</v>
      </c>
    </row>
    <row r="4852" s="81" customFormat="1" ht="15" customHeight="1">
      <c r="A4852" s="82">
        <v>90284895</v>
      </c>
      <c r="B4852" s="83">
        <v>20</v>
      </c>
      <c r="C4852" s="84" t="s">
        <v>2572</v>
      </c>
      <c r="D4852" s="84" t="s">
        <v>2573</v>
      </c>
      <c r="E4852" s="84" t="s">
        <v>544</v>
      </c>
      <c r="F4852" s="85">
        <v>1</v>
      </c>
      <c r="G4852" s="86" t="s">
        <v>10036</v>
      </c>
      <c r="H4852" s="86" t="s">
        <v>14</v>
      </c>
      <c r="I4852" s="87">
        <f>VLOOKUP(A4852,'[2]AJUSTE DE VALOR AN_11.5_MED_VIG'!$A$6:$I$6297,9,0)</f>
        <v>4.8144969916446856</v>
      </c>
    </row>
    <row r="4853" s="81" customFormat="1" ht="15" customHeight="1">
      <c r="A4853" s="82">
        <v>90136608</v>
      </c>
      <c r="B4853" s="83">
        <v>20</v>
      </c>
      <c r="C4853" s="84" t="s">
        <v>2579</v>
      </c>
      <c r="D4853" s="84" t="s">
        <v>2580</v>
      </c>
      <c r="E4853" s="84" t="s">
        <v>1356</v>
      </c>
      <c r="F4853" s="85">
        <v>1</v>
      </c>
      <c r="G4853" s="86" t="s">
        <v>10036</v>
      </c>
      <c r="H4853" s="86" t="s">
        <v>14</v>
      </c>
      <c r="I4853" s="87">
        <f>VLOOKUP(A4853,'[2]AJUSTE DE VALOR AN_11.5_MED_VIG'!$A$6:$I$6297,9,0)</f>
        <v>4.0363930577487146</v>
      </c>
    </row>
    <row r="4854" s="81" customFormat="1" ht="15" customHeight="1">
      <c r="A4854" s="82">
        <v>90229010</v>
      </c>
      <c r="B4854" s="83">
        <v>20</v>
      </c>
      <c r="C4854" s="84" t="s">
        <v>2581</v>
      </c>
      <c r="D4854" s="84" t="s">
        <v>2582</v>
      </c>
      <c r="E4854" s="84" t="s">
        <v>1356</v>
      </c>
      <c r="F4854" s="85">
        <v>250</v>
      </c>
      <c r="G4854" s="86" t="s">
        <v>18</v>
      </c>
      <c r="H4854" s="86" t="s">
        <v>19</v>
      </c>
      <c r="I4854" s="87">
        <f>VLOOKUP(A4854,'[2]AJUSTE DE VALOR AN_11.5_MED_VIG'!$A$6:$I$6297,9,0)</f>
        <v>4.7079986816929875e-002</v>
      </c>
    </row>
    <row r="4855" s="81" customFormat="1" ht="15" customHeight="1">
      <c r="A4855" s="82">
        <v>92253369</v>
      </c>
      <c r="B4855" s="83">
        <v>20</v>
      </c>
      <c r="C4855" s="84" t="s">
        <v>2583</v>
      </c>
      <c r="D4855" s="84" t="s">
        <v>2584</v>
      </c>
      <c r="E4855" s="84" t="s">
        <v>1356</v>
      </c>
      <c r="F4855" s="85">
        <v>1</v>
      </c>
      <c r="G4855" s="86" t="s">
        <v>10036</v>
      </c>
      <c r="H4855" s="86" t="s">
        <v>14</v>
      </c>
      <c r="I4855" s="87">
        <f>VLOOKUP(A4855,'[2]AJUSTE DE VALOR AN_11.5_MED_VIG'!$A$6:$I$6297,9,0)</f>
        <v>3.8737691306295816</v>
      </c>
    </row>
    <row r="4856" s="81" customFormat="1" ht="15" customHeight="1">
      <c r="A4856" s="82">
        <v>92416411</v>
      </c>
      <c r="B4856" s="83">
        <v>20</v>
      </c>
      <c r="C4856" s="84" t="s">
        <v>2585</v>
      </c>
      <c r="D4856" s="84" t="s">
        <v>2586</v>
      </c>
      <c r="E4856" s="84" t="s">
        <v>157</v>
      </c>
      <c r="F4856" s="85">
        <v>300</v>
      </c>
      <c r="G4856" s="86" t="s">
        <v>10116</v>
      </c>
      <c r="H4856" s="86" t="s">
        <v>19</v>
      </c>
      <c r="I4856" s="87">
        <f>VLOOKUP(A4856,'[2]AJUSTE DE VALOR AN_11.5_MED_VIG'!$A$6:$I$6297,9,0)</f>
        <v>2.94108790547008e-002</v>
      </c>
    </row>
    <row r="4857" s="81" customFormat="1" ht="15" customHeight="1">
      <c r="A4857" s="82">
        <v>92255256</v>
      </c>
      <c r="B4857" s="83">
        <v>20</v>
      </c>
      <c r="C4857" s="84" t="s">
        <v>2589</v>
      </c>
      <c r="D4857" s="84" t="s">
        <v>2590</v>
      </c>
      <c r="E4857" s="84" t="s">
        <v>39</v>
      </c>
      <c r="F4857" s="85">
        <v>1</v>
      </c>
      <c r="G4857" s="86" t="s">
        <v>193</v>
      </c>
      <c r="H4857" s="86" t="s">
        <v>14</v>
      </c>
      <c r="I4857" s="87">
        <f>VLOOKUP(A4857,'[2]AJUSTE DE VALOR AN_11.5_MED_VIG'!$A$6:$I$6297,9,0)</f>
        <v>6.4355320237650782</v>
      </c>
    </row>
    <row r="4858" s="81" customFormat="1" ht="15" customHeight="1">
      <c r="A4858" s="82">
        <v>92250173</v>
      </c>
      <c r="B4858" s="83">
        <v>20</v>
      </c>
      <c r="C4858" s="84" t="s">
        <v>2608</v>
      </c>
      <c r="D4858" s="84" t="s">
        <v>2608</v>
      </c>
      <c r="E4858" s="84" t="s">
        <v>334</v>
      </c>
      <c r="F4858" s="85">
        <v>1</v>
      </c>
      <c r="G4858" s="86" t="s">
        <v>64</v>
      </c>
      <c r="H4858" s="86" t="s">
        <v>14</v>
      </c>
      <c r="I4858" s="87">
        <f>VLOOKUP(A4858,'[2]AJUSTE DE VALOR AN_11.5_MED_VIG'!$A$6:$I$6297,9,0)</f>
        <v>0.59330421180673198</v>
      </c>
    </row>
    <row r="4859" s="81" customFormat="1" ht="15" customHeight="1">
      <c r="A4859" s="82">
        <v>90121759</v>
      </c>
      <c r="B4859" s="83">
        <v>20</v>
      </c>
      <c r="C4859" s="84" t="s">
        <v>2675</v>
      </c>
      <c r="D4859" s="84" t="s">
        <v>2676</v>
      </c>
      <c r="E4859" s="84" t="s">
        <v>511</v>
      </c>
      <c r="F4859" s="85">
        <v>1</v>
      </c>
      <c r="G4859" s="86" t="s">
        <v>64</v>
      </c>
      <c r="H4859" s="86" t="s">
        <v>14</v>
      </c>
      <c r="I4859" s="87">
        <f>VLOOKUP(A4859,'[2]AJUSTE DE VALOR AN_11.5_MED_VIG'!$A$6:$I$6297,9,0)</f>
        <v>0.62814125706020951</v>
      </c>
    </row>
    <row r="4860" s="81" customFormat="1" ht="15" customHeight="1">
      <c r="A4860" s="82">
        <v>90227972</v>
      </c>
      <c r="B4860" s="83">
        <v>20</v>
      </c>
      <c r="C4860" s="84" t="s">
        <v>2677</v>
      </c>
      <c r="D4860" s="84" t="s">
        <v>2677</v>
      </c>
      <c r="E4860" s="84" t="s">
        <v>502</v>
      </c>
      <c r="F4860" s="85">
        <v>1</v>
      </c>
      <c r="G4860" s="86" t="s">
        <v>64</v>
      </c>
      <c r="H4860" s="86" t="s">
        <v>14</v>
      </c>
      <c r="I4860" s="87">
        <f>VLOOKUP(A4860,'[2]AJUSTE DE VALOR AN_11.5_MED_VIG'!$A$6:$I$6297,9,0)</f>
        <v>0.49433948982843812</v>
      </c>
    </row>
    <row r="4861" s="81" customFormat="1" ht="15" customHeight="1">
      <c r="A4861" s="82">
        <v>90292715</v>
      </c>
      <c r="B4861" s="83">
        <v>20</v>
      </c>
      <c r="C4861" s="84" t="s">
        <v>2681</v>
      </c>
      <c r="D4861" s="84" t="s">
        <v>2682</v>
      </c>
      <c r="E4861" s="84" t="s">
        <v>190</v>
      </c>
      <c r="F4861" s="85">
        <v>1</v>
      </c>
      <c r="G4861" s="86" t="s">
        <v>485</v>
      </c>
      <c r="H4861" s="86" t="s">
        <v>14</v>
      </c>
      <c r="I4861" s="87">
        <f>VLOOKUP(A4861,'[2]AJUSTE DE VALOR AN_11.5_MED_VIG'!$A$6:$I$6297,9,0)</f>
        <v>15.5475102432932</v>
      </c>
    </row>
    <row r="4862" s="81" customFormat="1" ht="15" customHeight="1">
      <c r="A4862" s="82">
        <v>90871570</v>
      </c>
      <c r="B4862" s="83">
        <v>20</v>
      </c>
      <c r="C4862" s="84" t="s">
        <v>2686</v>
      </c>
      <c r="D4862" s="84" t="s">
        <v>2687</v>
      </c>
      <c r="E4862" s="84" t="s">
        <v>2688</v>
      </c>
      <c r="F4862" s="85">
        <v>1</v>
      </c>
      <c r="G4862" s="86" t="s">
        <v>10036</v>
      </c>
      <c r="H4862" s="86" t="s">
        <v>14</v>
      </c>
      <c r="I4862" s="87">
        <f>VLOOKUP(A4862,'[2]AJUSTE DE VALOR AN_11.5_MED_VIG'!$A$6:$I$6297,9,0)</f>
        <v>14.042811115097809</v>
      </c>
    </row>
    <row r="4863" s="81" customFormat="1" ht="15" customHeight="1">
      <c r="A4863" s="82">
        <v>90165314</v>
      </c>
      <c r="B4863" s="83">
        <v>20</v>
      </c>
      <c r="C4863" s="84" t="s">
        <v>2689</v>
      </c>
      <c r="D4863" s="84" t="s">
        <v>2692</v>
      </c>
      <c r="E4863" s="84" t="s">
        <v>134</v>
      </c>
      <c r="F4863" s="85">
        <v>500</v>
      </c>
      <c r="G4863" s="86" t="s">
        <v>18</v>
      </c>
      <c r="H4863" s="86" t="s">
        <v>19</v>
      </c>
      <c r="I4863" s="87">
        <f>VLOOKUP(A4863,'[2]AJUSTE DE VALOR AN_11.5_MED_VIG'!$A$6:$I$6297,9,0)</f>
        <v>2.94108790547008e-002</v>
      </c>
    </row>
    <row r="4864" s="81" customFormat="1" ht="15" customHeight="1">
      <c r="A4864" s="82">
        <v>90165284</v>
      </c>
      <c r="B4864" s="83">
        <v>20</v>
      </c>
      <c r="C4864" s="84" t="s">
        <v>2689</v>
      </c>
      <c r="D4864" s="84" t="s">
        <v>2691</v>
      </c>
      <c r="E4864" s="84" t="s">
        <v>134</v>
      </c>
      <c r="F4864" s="85">
        <v>500</v>
      </c>
      <c r="G4864" s="86" t="s">
        <v>18</v>
      </c>
      <c r="H4864" s="86" t="s">
        <v>19</v>
      </c>
      <c r="I4864" s="87">
        <f>VLOOKUP(A4864,'[2]AJUSTE DE VALOR AN_11.5_MED_VIG'!$A$6:$I$6297,9,0)</f>
        <v>3.0167158801821678e-002</v>
      </c>
    </row>
    <row r="4865" s="81" customFormat="1" ht="15" customHeight="1">
      <c r="A4865" s="82">
        <v>90133609</v>
      </c>
      <c r="B4865" s="83">
        <v>20</v>
      </c>
      <c r="C4865" s="84" t="s">
        <v>2693</v>
      </c>
      <c r="D4865" s="84" t="s">
        <v>2694</v>
      </c>
      <c r="E4865" s="84" t="s">
        <v>455</v>
      </c>
      <c r="F4865" s="85">
        <v>1</v>
      </c>
      <c r="G4865" s="86" t="s">
        <v>10036</v>
      </c>
      <c r="H4865" s="86" t="s">
        <v>14</v>
      </c>
      <c r="I4865" s="87">
        <f>VLOOKUP(A4865,'[2]AJUSTE DE VALOR AN_11.5_MED_VIG'!$A$6:$I$6297,9,0)</f>
        <v>0.26696696081137739</v>
      </c>
    </row>
    <row r="4866" s="81" customFormat="1" ht="15" customHeight="1">
      <c r="A4866" s="82">
        <v>92402755</v>
      </c>
      <c r="B4866" s="83">
        <v>20</v>
      </c>
      <c r="C4866" s="84" t="s">
        <v>2695</v>
      </c>
      <c r="D4866" s="84" t="s">
        <v>2699</v>
      </c>
      <c r="E4866" s="84" t="s">
        <v>1356</v>
      </c>
      <c r="F4866" s="85">
        <v>250</v>
      </c>
      <c r="G4866" s="86" t="s">
        <v>18</v>
      </c>
      <c r="H4866" s="86" t="s">
        <v>19</v>
      </c>
      <c r="I4866" s="87">
        <f>VLOOKUP(A4866,'[2]AJUSTE DE VALOR AN_11.5_MED_VIG'!$A$6:$I$6297,9,0)</f>
        <v>4.5781351515509258e-002</v>
      </c>
    </row>
    <row r="4867" s="81" customFormat="1" ht="15" customHeight="1">
      <c r="A4867" s="82">
        <v>90252489</v>
      </c>
      <c r="B4867" s="83">
        <v>20</v>
      </c>
      <c r="C4867" s="84" t="s">
        <v>2695</v>
      </c>
      <c r="D4867" s="84" t="s">
        <v>2700</v>
      </c>
      <c r="E4867" s="84" t="s">
        <v>26</v>
      </c>
      <c r="F4867" s="85">
        <v>1</v>
      </c>
      <c r="G4867" s="86" t="s">
        <v>10036</v>
      </c>
      <c r="H4867" s="86" t="s">
        <v>14</v>
      </c>
      <c r="I4867" s="87">
        <f>VLOOKUP(A4867,'[2]AJUSTE DE VALOR AN_11.5_MED_VIG'!$A$6:$I$6297,9,0)</f>
        <v>0.20413144021864374</v>
      </c>
    </row>
    <row r="4868" s="81" customFormat="1" ht="15" customHeight="1">
      <c r="A4868" s="82">
        <v>90136624</v>
      </c>
      <c r="B4868" s="83">
        <v>20</v>
      </c>
      <c r="C4868" s="84" t="s">
        <v>2695</v>
      </c>
      <c r="D4868" s="84" t="s">
        <v>2698</v>
      </c>
      <c r="E4868" s="84" t="s">
        <v>1356</v>
      </c>
      <c r="F4868" s="85">
        <v>1</v>
      </c>
      <c r="G4868" s="86" t="s">
        <v>10036</v>
      </c>
      <c r="H4868" s="86" t="s">
        <v>14</v>
      </c>
      <c r="I4868" s="87">
        <f>VLOOKUP(A4868,'[2]AJUSTE DE VALOR AN_11.5_MED_VIG'!$A$6:$I$6297,9,0)</f>
        <v>3.9233322347441559</v>
      </c>
    </row>
    <row r="4869" s="81" customFormat="1" ht="15" customHeight="1">
      <c r="A4869" s="82">
        <v>90288270</v>
      </c>
      <c r="B4869" s="83">
        <v>20</v>
      </c>
      <c r="C4869" s="84" t="s">
        <v>2730</v>
      </c>
      <c r="D4869" s="84" t="s">
        <v>2733</v>
      </c>
      <c r="E4869" s="84" t="s">
        <v>2732</v>
      </c>
      <c r="F4869" s="85">
        <v>100</v>
      </c>
      <c r="G4869" s="86" t="s">
        <v>18</v>
      </c>
      <c r="H4869" s="86" t="s">
        <v>19</v>
      </c>
      <c r="I4869" s="87">
        <f>VLOOKUP(A4869,'[2]AJUSTE DE VALOR AN_11.5_MED_VIG'!$A$6:$I$6297,9,0)</f>
        <v>0.22663873429064343</v>
      </c>
    </row>
    <row r="4870" s="81" customFormat="1" ht="15" customHeight="1">
      <c r="A4870" s="82">
        <v>92368247</v>
      </c>
      <c r="B4870" s="83">
        <v>20</v>
      </c>
      <c r="C4870" s="84" t="s">
        <v>2734</v>
      </c>
      <c r="D4870" s="84" t="s">
        <v>2735</v>
      </c>
      <c r="E4870" s="84" t="s">
        <v>271</v>
      </c>
      <c r="F4870" s="85">
        <v>100</v>
      </c>
      <c r="G4870" s="86" t="s">
        <v>18</v>
      </c>
      <c r="H4870" s="86" t="s">
        <v>19</v>
      </c>
      <c r="I4870" s="87">
        <f>VLOOKUP(A4870,'[2]AJUSTE DE VALOR AN_11.5_MED_VIG'!$A$6:$I$6297,9,0)</f>
        <v>0.22663873429064343</v>
      </c>
    </row>
    <row r="4871" s="81" customFormat="1" ht="15" customHeight="1">
      <c r="A4871" s="82">
        <v>90321049</v>
      </c>
      <c r="B4871" s="83">
        <v>20</v>
      </c>
      <c r="C4871" s="84" t="s">
        <v>2742</v>
      </c>
      <c r="D4871" s="84" t="s">
        <v>2743</v>
      </c>
      <c r="E4871" s="84" t="s">
        <v>720</v>
      </c>
      <c r="F4871" s="85">
        <v>120</v>
      </c>
      <c r="G4871" s="86" t="s">
        <v>18</v>
      </c>
      <c r="H4871" s="86" t="s">
        <v>19</v>
      </c>
      <c r="I4871" s="87">
        <f>VLOOKUP(A4871,'[2]AJUSTE DE VALOR AN_11.5_MED_VIG'!$A$6:$I$6297,9,0)</f>
        <v>0.1727433275838324</v>
      </c>
    </row>
    <row r="4872" s="81" customFormat="1" ht="15" customHeight="1">
      <c r="A4872" s="82">
        <v>90320026</v>
      </c>
      <c r="B4872" s="83">
        <v>20</v>
      </c>
      <c r="C4872" s="84" t="s">
        <v>2746</v>
      </c>
      <c r="D4872" s="84" t="s">
        <v>2747</v>
      </c>
      <c r="E4872" s="84" t="s">
        <v>134</v>
      </c>
      <c r="F4872" s="85">
        <v>60</v>
      </c>
      <c r="G4872" s="86" t="s">
        <v>18</v>
      </c>
      <c r="H4872" s="86" t="s">
        <v>19</v>
      </c>
      <c r="I4872" s="87">
        <f>VLOOKUP(A4872,'[2]AJUSTE DE VALOR AN_11.5_MED_VIG'!$A$6:$I$6297,9,0)</f>
        <v>0.2041512053263474</v>
      </c>
    </row>
    <row r="4873" s="81" customFormat="1" ht="15" customHeight="1">
      <c r="A4873" s="82">
        <v>90295790</v>
      </c>
      <c r="B4873" s="83">
        <v>20</v>
      </c>
      <c r="C4873" s="84" t="s">
        <v>2748</v>
      </c>
      <c r="D4873" s="84" t="s">
        <v>2749</v>
      </c>
      <c r="E4873" s="84" t="s">
        <v>720</v>
      </c>
      <c r="F4873" s="85">
        <v>1</v>
      </c>
      <c r="G4873" s="86" t="s">
        <v>436</v>
      </c>
      <c r="H4873" s="86" t="s">
        <v>14</v>
      </c>
      <c r="I4873" s="87">
        <f>VLOOKUP(A4873,'[2]AJUSTE DE VALOR AN_11.5_MED_VIG'!$A$6:$I$6297,9,0)</f>
        <v>2.8925518656898603</v>
      </c>
    </row>
    <row r="4874" s="81" customFormat="1" ht="15" customHeight="1">
      <c r="A4874" s="82">
        <v>90277341</v>
      </c>
      <c r="B4874" s="83">
        <v>20</v>
      </c>
      <c r="C4874" s="84" t="s">
        <v>2752</v>
      </c>
      <c r="D4874" s="84" t="s">
        <v>2753</v>
      </c>
      <c r="E4874" s="84" t="s">
        <v>233</v>
      </c>
      <c r="F4874" s="85">
        <v>120</v>
      </c>
      <c r="G4874" s="86" t="s">
        <v>18</v>
      </c>
      <c r="H4874" s="86" t="s">
        <v>19</v>
      </c>
      <c r="I4874" s="87">
        <f>VLOOKUP(A4874,'[2]AJUSTE DE VALOR AN_11.5_MED_VIG'!$A$6:$I$6297,9,0)</f>
        <v>19.81837085552695</v>
      </c>
    </row>
    <row r="4875" s="81" customFormat="1" ht="15" customHeight="1">
      <c r="A4875" s="82">
        <v>92401414</v>
      </c>
      <c r="B4875" s="83">
        <v>20</v>
      </c>
      <c r="C4875" s="84" t="s">
        <v>2754</v>
      </c>
      <c r="D4875" s="84" t="s">
        <v>2754</v>
      </c>
      <c r="E4875" s="84" t="s">
        <v>17</v>
      </c>
      <c r="F4875" s="85">
        <v>120</v>
      </c>
      <c r="G4875" s="86" t="s">
        <v>18</v>
      </c>
      <c r="H4875" s="86" t="s">
        <v>19</v>
      </c>
      <c r="I4875" s="87">
        <f>VLOOKUP(A4875,'[2]AJUSTE DE VALOR AN_11.5_MED_VIG'!$A$6:$I$6297,9,0)</f>
        <v>9.7102584815520102e-002</v>
      </c>
    </row>
    <row r="4876" s="81" customFormat="1" ht="15" customHeight="1">
      <c r="A4876" s="82">
        <v>90285204</v>
      </c>
      <c r="B4876" s="83">
        <v>20</v>
      </c>
      <c r="C4876" s="84" t="s">
        <v>2756</v>
      </c>
      <c r="D4876" s="84" t="s">
        <v>2756</v>
      </c>
      <c r="E4876" s="84" t="s">
        <v>792</v>
      </c>
      <c r="F4876" s="85">
        <v>120</v>
      </c>
      <c r="G4876" s="86" t="s">
        <v>18</v>
      </c>
      <c r="H4876" s="86" t="s">
        <v>19</v>
      </c>
      <c r="I4876" s="87">
        <f>VLOOKUP(A4876,'[2]AJUSTE DE VALOR AN_11.5_MED_VIG'!$A$6:$I$6297,9,0)</f>
        <v>6.3767960279014935e-002</v>
      </c>
    </row>
    <row r="4877" s="81" customFormat="1" ht="15" customHeight="1">
      <c r="A4877" s="82">
        <v>90162439</v>
      </c>
      <c r="B4877" s="83">
        <v>20</v>
      </c>
      <c r="C4877" s="84" t="s">
        <v>2757</v>
      </c>
      <c r="D4877" s="84" t="s">
        <v>2758</v>
      </c>
      <c r="E4877" s="84" t="s">
        <v>2759</v>
      </c>
      <c r="F4877" s="85">
        <v>120</v>
      </c>
      <c r="G4877" s="86" t="s">
        <v>18</v>
      </c>
      <c r="H4877" s="86" t="s">
        <v>19</v>
      </c>
      <c r="I4877" s="87">
        <f>VLOOKUP(A4877,'[2]AJUSTE DE VALOR AN_11.5_MED_VIG'!$A$6:$I$6297,9,0)</f>
        <v>0.10992757209880245</v>
      </c>
    </row>
    <row r="4878" s="81" customFormat="1" ht="15" customHeight="1">
      <c r="A4878" s="82">
        <v>92401325</v>
      </c>
      <c r="B4878" s="83">
        <v>20</v>
      </c>
      <c r="C4878" s="84" t="s">
        <v>2761</v>
      </c>
      <c r="D4878" s="84" t="s">
        <v>2761</v>
      </c>
      <c r="E4878" s="84" t="s">
        <v>24</v>
      </c>
      <c r="F4878" s="85">
        <v>120</v>
      </c>
      <c r="G4878" s="86" t="s">
        <v>18</v>
      </c>
      <c r="H4878" s="86" t="s">
        <v>19</v>
      </c>
      <c r="I4878" s="87">
        <f>VLOOKUP(A4878,'[2]AJUSTE DE VALOR AN_11.5_MED_VIG'!$A$6:$I$6297,9,0)</f>
        <v>0.14182307392626134</v>
      </c>
    </row>
    <row r="4879" s="81" customFormat="1" ht="15" customHeight="1">
      <c r="A4879" s="82">
        <v>90212401</v>
      </c>
      <c r="B4879" s="83">
        <v>20</v>
      </c>
      <c r="C4879" s="84" t="s">
        <v>2762</v>
      </c>
      <c r="D4879" s="84" t="s">
        <v>2762</v>
      </c>
      <c r="E4879" s="84" t="s">
        <v>279</v>
      </c>
      <c r="F4879" s="85">
        <v>120</v>
      </c>
      <c r="G4879" s="86" t="s">
        <v>18</v>
      </c>
      <c r="H4879" s="86" t="s">
        <v>19</v>
      </c>
      <c r="I4879" s="87">
        <f>VLOOKUP(A4879,'[2]AJUSTE DE VALOR AN_11.5_MED_VIG'!$A$6:$I$6297,9,0)</f>
        <v>0.14347791062778359</v>
      </c>
    </row>
    <row r="4880" s="81" customFormat="1" ht="15" customHeight="1">
      <c r="A4880" s="82">
        <v>92458980</v>
      </c>
      <c r="B4880" s="83">
        <v>20</v>
      </c>
      <c r="C4880" s="84" t="s">
        <v>2763</v>
      </c>
      <c r="D4880" s="84" t="s">
        <v>2763</v>
      </c>
      <c r="E4880" s="84" t="s">
        <v>603</v>
      </c>
      <c r="F4880" s="85">
        <v>120</v>
      </c>
      <c r="G4880" s="86" t="s">
        <v>18</v>
      </c>
      <c r="H4880" s="86" t="s">
        <v>19</v>
      </c>
      <c r="I4880" s="87">
        <f>VLOOKUP(A4880,'[2]AJUSTE DE VALOR AN_11.5_MED_VIG'!$A$6:$I$6297,9,0)</f>
        <v>0.15941990069753736</v>
      </c>
    </row>
    <row r="4881" s="81" customFormat="1" ht="15" customHeight="1">
      <c r="A4881" s="82">
        <v>90162447</v>
      </c>
      <c r="B4881" s="83">
        <v>20</v>
      </c>
      <c r="C4881" s="84" t="s">
        <v>2765</v>
      </c>
      <c r="D4881" s="84" t="s">
        <v>2766</v>
      </c>
      <c r="E4881" s="84" t="s">
        <v>2759</v>
      </c>
      <c r="F4881" s="85">
        <v>120</v>
      </c>
      <c r="G4881" s="86" t="s">
        <v>18</v>
      </c>
      <c r="H4881" s="86" t="s">
        <v>19</v>
      </c>
      <c r="I4881" s="87">
        <f>VLOOKUP(A4881,'[2]AJUSTE DE VALOR AN_11.5_MED_VIG'!$A$6:$I$6297,9,0)</f>
        <v>0.1727433275838324</v>
      </c>
    </row>
    <row r="4882" s="81" customFormat="1" ht="15" customHeight="1">
      <c r="A4882" s="82">
        <v>92401406</v>
      </c>
      <c r="B4882" s="83">
        <v>20</v>
      </c>
      <c r="C4882" s="84" t="s">
        <v>2771</v>
      </c>
      <c r="D4882" s="84" t="s">
        <v>2771</v>
      </c>
      <c r="E4882" s="84" t="s">
        <v>17</v>
      </c>
      <c r="F4882" s="85">
        <v>120</v>
      </c>
      <c r="G4882" s="86" t="s">
        <v>18</v>
      </c>
      <c r="H4882" s="86" t="s">
        <v>19</v>
      </c>
      <c r="I4882" s="87">
        <f>VLOOKUP(A4882,'[2]AJUSTE DE VALOR AN_11.5_MED_VIG'!$A$6:$I$6297,9,0)</f>
        <v>0.16188481020760245</v>
      </c>
    </row>
    <row r="4883" s="81" customFormat="1" ht="15" customHeight="1">
      <c r="A4883" s="82">
        <v>90126700</v>
      </c>
      <c r="B4883" s="83">
        <v>20</v>
      </c>
      <c r="C4883" s="84" t="s">
        <v>2772</v>
      </c>
      <c r="D4883" s="84" t="s">
        <v>2772</v>
      </c>
      <c r="E4883" s="84" t="s">
        <v>21</v>
      </c>
      <c r="F4883" s="85">
        <v>120</v>
      </c>
      <c r="G4883" s="86" t="s">
        <v>18</v>
      </c>
      <c r="H4883" s="86" t="s">
        <v>19</v>
      </c>
      <c r="I4883" s="87">
        <f>VLOOKUP(A4883,'[2]AJUSTE DE VALOR AN_11.5_MED_VIG'!$A$6:$I$6297,9,0)</f>
        <v>0.14347791062778359</v>
      </c>
    </row>
    <row r="4884" s="81" customFormat="1" ht="15" customHeight="1">
      <c r="A4884" s="82">
        <v>92439217</v>
      </c>
      <c r="B4884" s="83">
        <v>20</v>
      </c>
      <c r="C4884" s="84" t="s">
        <v>2773</v>
      </c>
      <c r="D4884" s="84" t="s">
        <v>2774</v>
      </c>
      <c r="E4884" s="84" t="s">
        <v>748</v>
      </c>
      <c r="F4884" s="85">
        <v>1</v>
      </c>
      <c r="G4884" s="86" t="s">
        <v>10036</v>
      </c>
      <c r="H4884" s="86" t="s">
        <v>14</v>
      </c>
      <c r="I4884" s="87">
        <f>VLOOKUP(A4884,'[2]AJUSTE DE VALOR AN_11.5_MED_VIG'!$A$6:$I$6297,9,0)</f>
        <v>3.7189952558869632</v>
      </c>
    </row>
    <row r="4885" s="81" customFormat="1" ht="15" customHeight="1">
      <c r="A4885" s="82">
        <v>92378706</v>
      </c>
      <c r="B4885" s="83">
        <v>20</v>
      </c>
      <c r="C4885" s="84" t="s">
        <v>2775</v>
      </c>
      <c r="D4885" s="84" t="s">
        <v>2776</v>
      </c>
      <c r="E4885" s="84" t="s">
        <v>748</v>
      </c>
      <c r="F4885" s="85">
        <v>100</v>
      </c>
      <c r="G4885" s="86" t="s">
        <v>18</v>
      </c>
      <c r="H4885" s="86" t="s">
        <v>19</v>
      </c>
      <c r="I4885" s="87">
        <f>VLOOKUP(A4885,'[2]AJUSTE DE VALOR AN_11.5_MED_VIG'!$A$6:$I$6297,9,0)</f>
        <v>0.30758113939444459</v>
      </c>
    </row>
    <row r="4886" s="81" customFormat="1" ht="15" customHeight="1">
      <c r="A4886" s="82">
        <v>90227514</v>
      </c>
      <c r="B4886" s="83">
        <v>20</v>
      </c>
      <c r="C4886" s="84" t="s">
        <v>2777</v>
      </c>
      <c r="D4886" s="84" t="s">
        <v>2777</v>
      </c>
      <c r="E4886" s="84" t="s">
        <v>59</v>
      </c>
      <c r="F4886" s="85">
        <v>1</v>
      </c>
      <c r="G4886" s="86" t="s">
        <v>10103</v>
      </c>
      <c r="H4886" s="86" t="s">
        <v>14</v>
      </c>
      <c r="I4886" s="87">
        <f>VLOOKUP(A4886,'[2]AJUSTE DE VALOR AN_11.5_MED_VIG'!$A$6:$I$6297,9,0)</f>
        <v>0.21993917895155524</v>
      </c>
    </row>
    <row r="4887" s="81" customFormat="1" ht="15" customHeight="1">
      <c r="A4887" s="82">
        <v>90227522</v>
      </c>
      <c r="B4887" s="83">
        <v>20</v>
      </c>
      <c r="C4887" s="84" t="s">
        <v>2778</v>
      </c>
      <c r="D4887" s="84" t="s">
        <v>2778</v>
      </c>
      <c r="E4887" s="84" t="s">
        <v>59</v>
      </c>
      <c r="F4887" s="85">
        <v>1</v>
      </c>
      <c r="G4887" s="86" t="s">
        <v>10103</v>
      </c>
      <c r="H4887" s="86" t="s">
        <v>14</v>
      </c>
      <c r="I4887" s="87">
        <f>VLOOKUP(A4887,'[2]AJUSTE DE VALOR AN_11.5_MED_VIG'!$A$6:$I$6297,9,0)</f>
        <v>0.36132865113469786</v>
      </c>
    </row>
    <row r="4888" s="81" customFormat="1" ht="15" customHeight="1">
      <c r="A4888" s="82">
        <v>90239512</v>
      </c>
      <c r="B4888" s="83">
        <v>20</v>
      </c>
      <c r="C4888" s="84" t="s">
        <v>2779</v>
      </c>
      <c r="D4888" s="84" t="s">
        <v>2779</v>
      </c>
      <c r="E4888" s="84" t="s">
        <v>29</v>
      </c>
      <c r="F4888" s="85">
        <v>1</v>
      </c>
      <c r="G4888" s="86" t="s">
        <v>10103</v>
      </c>
      <c r="H4888" s="86" t="s">
        <v>14</v>
      </c>
      <c r="I4888" s="87">
        <f>VLOOKUP(A4888,'[2]AJUSTE DE VALOR AN_11.5_MED_VIG'!$A$6:$I$6297,9,0)</f>
        <v>0.23564912030523771</v>
      </c>
    </row>
    <row r="4889" s="81" customFormat="1" ht="15" customHeight="1">
      <c r="A4889" s="82">
        <v>90146085</v>
      </c>
      <c r="B4889" s="83">
        <v>20</v>
      </c>
      <c r="C4889" s="84" t="s">
        <v>2780</v>
      </c>
      <c r="D4889" s="84" t="s">
        <v>2780</v>
      </c>
      <c r="E4889" s="84" t="s">
        <v>17</v>
      </c>
      <c r="F4889" s="85">
        <v>1</v>
      </c>
      <c r="G4889" s="86" t="s">
        <v>10103</v>
      </c>
      <c r="H4889" s="86" t="s">
        <v>14</v>
      </c>
      <c r="I4889" s="87">
        <f>VLOOKUP(A4889,'[2]AJUSTE DE VALOR AN_11.5_MED_VIG'!$A$6:$I$6297,9,0)</f>
        <v>0.2511559373490922</v>
      </c>
    </row>
    <row r="4890" s="81" customFormat="1" ht="15" customHeight="1">
      <c r="A4890" s="82">
        <v>90226720</v>
      </c>
      <c r="B4890" s="83">
        <v>20</v>
      </c>
      <c r="C4890" s="84" t="s">
        <v>2789</v>
      </c>
      <c r="D4890" s="84" t="s">
        <v>2789</v>
      </c>
      <c r="E4890" s="84" t="s">
        <v>59</v>
      </c>
      <c r="F4890" s="85">
        <v>1</v>
      </c>
      <c r="G4890" s="86" t="s">
        <v>10103</v>
      </c>
      <c r="H4890" s="86" t="s">
        <v>14</v>
      </c>
      <c r="I4890" s="87">
        <f>VLOOKUP(A4890,'[2]AJUSTE DE VALOR AN_11.5_MED_VIG'!$A$6:$I$6297,9,0)</f>
        <v>0.47020898826482843</v>
      </c>
    </row>
    <row r="4891" s="81" customFormat="1" ht="15" customHeight="1">
      <c r="A4891" s="82">
        <v>90161980</v>
      </c>
      <c r="B4891" s="83">
        <v>20</v>
      </c>
      <c r="C4891" s="84" t="s">
        <v>2794</v>
      </c>
      <c r="D4891" s="84" t="s">
        <v>2797</v>
      </c>
      <c r="E4891" s="84" t="s">
        <v>90</v>
      </c>
      <c r="F4891" s="85">
        <v>1</v>
      </c>
      <c r="G4891" s="86" t="s">
        <v>10103</v>
      </c>
      <c r="H4891" s="86" t="s">
        <v>14</v>
      </c>
      <c r="I4891" s="87">
        <f>VLOOKUP(A4891,'[2]AJUSTE DE VALOR AN_11.5_MED_VIG'!$A$6:$I$6297,9,0)</f>
        <v>1.0383779105848985</v>
      </c>
    </row>
    <row r="4892" s="81" customFormat="1" ht="15" customHeight="1">
      <c r="A4892" s="82">
        <v>90133510</v>
      </c>
      <c r="B4892" s="83">
        <v>20</v>
      </c>
      <c r="C4892" s="84" t="s">
        <v>2805</v>
      </c>
      <c r="D4892" s="84" t="s">
        <v>2806</v>
      </c>
      <c r="E4892" s="84" t="s">
        <v>455</v>
      </c>
      <c r="F4892" s="85">
        <v>600</v>
      </c>
      <c r="G4892" s="86" t="s">
        <v>10116</v>
      </c>
      <c r="H4892" s="86" t="s">
        <v>19</v>
      </c>
      <c r="I4892" s="87">
        <f>VLOOKUP(A4892,'[2]AJUSTE DE VALOR AN_11.5_MED_VIG'!$A$6:$I$6297,9,0)</f>
        <v>7.8513384618754886e-002</v>
      </c>
    </row>
    <row r="4893" s="81" customFormat="1" ht="15" customHeight="1">
      <c r="A4893" s="82">
        <v>90233824</v>
      </c>
      <c r="B4893" s="83">
        <v>20</v>
      </c>
      <c r="C4893" s="84" t="s">
        <v>2809</v>
      </c>
      <c r="D4893" s="84" t="s">
        <v>2810</v>
      </c>
      <c r="E4893" s="84" t="s">
        <v>169</v>
      </c>
      <c r="F4893" s="85">
        <v>1</v>
      </c>
      <c r="G4893" s="86" t="s">
        <v>10103</v>
      </c>
      <c r="H4893" s="86" t="s">
        <v>14</v>
      </c>
      <c r="I4893" s="87">
        <f>VLOOKUP(A4893,'[2]AJUSTE DE VALOR AN_11.5_MED_VIG'!$A$6:$I$6297,9,0)</f>
        <v>0.70243211598390198</v>
      </c>
    </row>
    <row r="4894" s="81" customFormat="1" ht="15" customHeight="1">
      <c r="A4894" s="82">
        <v>90278674</v>
      </c>
      <c r="B4894" s="83">
        <v>20</v>
      </c>
      <c r="C4894" s="84" t="s">
        <v>2817</v>
      </c>
      <c r="D4894" s="84" t="s">
        <v>2818</v>
      </c>
      <c r="E4894" s="84" t="s">
        <v>31</v>
      </c>
      <c r="F4894" s="85">
        <v>1</v>
      </c>
      <c r="G4894" s="86" t="s">
        <v>10103</v>
      </c>
      <c r="H4894" s="86" t="s">
        <v>14</v>
      </c>
      <c r="I4894" s="87">
        <f>VLOOKUP(A4894,'[2]AJUSTE DE VALOR AN_11.5_MED_VIG'!$A$6:$I$6297,9,0)</f>
        <v>0.42071261042046915</v>
      </c>
    </row>
    <row r="4895" s="81" customFormat="1" ht="15" customHeight="1">
      <c r="A4895" s="82">
        <v>90227247</v>
      </c>
      <c r="B4895" s="83">
        <v>20</v>
      </c>
      <c r="C4895" s="84" t="s">
        <v>2819</v>
      </c>
      <c r="D4895" s="84" t="s">
        <v>2819</v>
      </c>
      <c r="E4895" s="84" t="s">
        <v>59</v>
      </c>
      <c r="F4895" s="85">
        <v>1</v>
      </c>
      <c r="G4895" s="86" t="s">
        <v>10103</v>
      </c>
      <c r="H4895" s="86" t="s">
        <v>14</v>
      </c>
      <c r="I4895" s="87">
        <f>VLOOKUP(A4895,'[2]AJUSTE DE VALOR AN_11.5_MED_VIG'!$A$6:$I$6297,9,0)</f>
        <v>0.46946594960204696</v>
      </c>
    </row>
    <row r="4896" s="81" customFormat="1" ht="15" customHeight="1">
      <c r="A4896" s="82">
        <v>92369979</v>
      </c>
      <c r="B4896" s="83">
        <v>20</v>
      </c>
      <c r="C4896" s="84" t="s">
        <v>2825</v>
      </c>
      <c r="D4896" s="84" t="s">
        <v>2826</v>
      </c>
      <c r="E4896" s="84" t="s">
        <v>24</v>
      </c>
      <c r="F4896" s="85">
        <v>1</v>
      </c>
      <c r="G4896" s="86" t="s">
        <v>10103</v>
      </c>
      <c r="H4896" s="86" t="s">
        <v>14</v>
      </c>
      <c r="I4896" s="87">
        <f>VLOOKUP(A4896,'[2]AJUSTE DE VALOR AN_11.5_MED_VIG'!$A$6:$I$6297,9,0)</f>
        <v>2.0886238698772464</v>
      </c>
    </row>
    <row r="4897" s="81" customFormat="1" ht="15" customHeight="1">
      <c r="A4897" s="82">
        <v>92452167</v>
      </c>
      <c r="B4897" s="83">
        <v>20</v>
      </c>
      <c r="C4897" s="84" t="s">
        <v>2827</v>
      </c>
      <c r="D4897" s="84" t="s">
        <v>2828</v>
      </c>
      <c r="E4897" s="84" t="s">
        <v>956</v>
      </c>
      <c r="F4897" s="85">
        <v>100</v>
      </c>
      <c r="G4897" s="86" t="s">
        <v>18</v>
      </c>
      <c r="H4897" s="86" t="s">
        <v>19</v>
      </c>
      <c r="I4897" s="87">
        <f>VLOOKUP(A4897,'[2]AJUSTE DE VALOR AN_11.5_MED_VIG'!$A$6:$I$6297,9,0)</f>
        <v>0.31400020633279602</v>
      </c>
    </row>
    <row r="4898" s="81" customFormat="1" ht="15" customHeight="1">
      <c r="A4898" s="82">
        <v>91083028</v>
      </c>
      <c r="B4898" s="83">
        <v>20</v>
      </c>
      <c r="C4898" s="84" t="s">
        <v>2831</v>
      </c>
      <c r="D4898" s="84" t="s">
        <v>2832</v>
      </c>
      <c r="E4898" s="84" t="s">
        <v>748</v>
      </c>
      <c r="F4898" s="85">
        <v>1</v>
      </c>
      <c r="G4898" s="86" t="s">
        <v>158</v>
      </c>
      <c r="H4898" s="86" t="s">
        <v>14</v>
      </c>
      <c r="I4898" s="87">
        <f>VLOOKUP(A4898,'[2]AJUSTE DE VALOR AN_11.5_MED_VIG'!$A$6:$I$6297,9,0)</f>
        <v>2.0742589744794477</v>
      </c>
    </row>
    <row r="4899" s="81" customFormat="1" ht="15" customHeight="1">
      <c r="A4899" s="82">
        <v>90140877</v>
      </c>
      <c r="B4899" s="83">
        <v>20</v>
      </c>
      <c r="C4899" s="84" t="s">
        <v>2835</v>
      </c>
      <c r="D4899" s="84" t="s">
        <v>2836</v>
      </c>
      <c r="E4899" s="84" t="s">
        <v>43</v>
      </c>
      <c r="F4899" s="85">
        <v>1</v>
      </c>
      <c r="G4899" s="86" t="s">
        <v>158</v>
      </c>
      <c r="H4899" s="86" t="s">
        <v>14</v>
      </c>
      <c r="I4899" s="87">
        <f>VLOOKUP(A4899,'[2]AJUSTE DE VALOR AN_11.5_MED_VIG'!$A$6:$I$6297,9,0)</f>
        <v>0.47111816613772473</v>
      </c>
    </row>
    <row r="4900" s="81" customFormat="1" ht="15" customHeight="1">
      <c r="A4900" s="82">
        <v>90292553</v>
      </c>
      <c r="B4900" s="83">
        <v>20</v>
      </c>
      <c r="C4900" s="84" t="s">
        <v>2839</v>
      </c>
      <c r="D4900" s="84" t="s">
        <v>2840</v>
      </c>
      <c r="E4900" s="84" t="s">
        <v>1592</v>
      </c>
      <c r="F4900" s="85">
        <v>150</v>
      </c>
      <c r="G4900" s="86" t="s">
        <v>18</v>
      </c>
      <c r="H4900" s="86" t="s">
        <v>19</v>
      </c>
      <c r="I4900" s="87">
        <f>VLOOKUP(A4900,'[2]AJUSTE DE VALOR AN_11.5_MED_VIG'!$A$6:$I$6297,9,0)</f>
        <v>9.4223633227544942e-002</v>
      </c>
    </row>
    <row r="4901" s="81" customFormat="1" ht="15" customHeight="1">
      <c r="A4901" s="82">
        <v>90311027</v>
      </c>
      <c r="B4901" s="83">
        <v>20</v>
      </c>
      <c r="C4901" s="84" t="s">
        <v>2841</v>
      </c>
      <c r="D4901" s="84" t="s">
        <v>2842</v>
      </c>
      <c r="E4901" s="84" t="s">
        <v>43</v>
      </c>
      <c r="F4901" s="85">
        <v>250</v>
      </c>
      <c r="G4901" s="86" t="s">
        <v>18</v>
      </c>
      <c r="H4901" s="86" t="s">
        <v>19</v>
      </c>
      <c r="I4901" s="87">
        <f>VLOOKUP(A4901,'[2]AJUSTE DE VALOR AN_11.5_MED_VIG'!$A$6:$I$6297,9,0)</f>
        <v>8.3754340646706615e-002</v>
      </c>
    </row>
    <row r="4902" s="81" customFormat="1" ht="15" customHeight="1">
      <c r="A4902" s="82">
        <v>90140885</v>
      </c>
      <c r="B4902" s="83">
        <v>20</v>
      </c>
      <c r="C4902" s="84" t="s">
        <v>2845</v>
      </c>
      <c r="D4902" s="84" t="s">
        <v>2846</v>
      </c>
      <c r="E4902" s="84" t="s">
        <v>43</v>
      </c>
      <c r="F4902" s="85">
        <v>400</v>
      </c>
      <c r="G4902" s="86" t="s">
        <v>10116</v>
      </c>
      <c r="H4902" s="86" t="s">
        <v>19</v>
      </c>
      <c r="I4902" s="87">
        <f>VLOOKUP(A4902,'[2]AJUSTE DE VALOR AN_11.5_MED_VIG'!$A$6:$I$6297,9,0)</f>
        <v>1.570393887125749e-002</v>
      </c>
    </row>
    <row r="4903" s="81" customFormat="1" ht="15" customHeight="1">
      <c r="A4903" s="82">
        <v>90257065</v>
      </c>
      <c r="B4903" s="83">
        <v>20</v>
      </c>
      <c r="C4903" s="84" t="s">
        <v>2853</v>
      </c>
      <c r="D4903" s="84" t="s">
        <v>2854</v>
      </c>
      <c r="E4903" s="84" t="s">
        <v>244</v>
      </c>
      <c r="F4903" s="85">
        <v>1</v>
      </c>
      <c r="G4903" s="86" t="s">
        <v>10103</v>
      </c>
      <c r="H4903" s="86" t="s">
        <v>14</v>
      </c>
      <c r="I4903" s="87">
        <f>VLOOKUP(A4903,'[2]AJUSTE DE VALOR AN_11.5_MED_VIG'!$A$6:$I$6297,9,0)</f>
        <v>0.23555908306886236</v>
      </c>
    </row>
    <row r="4904" s="81" customFormat="1" ht="15" customHeight="1">
      <c r="A4904" s="82">
        <v>90224400</v>
      </c>
      <c r="B4904" s="83">
        <v>20</v>
      </c>
      <c r="C4904" s="84" t="s">
        <v>2860</v>
      </c>
      <c r="D4904" s="84" t="s">
        <v>2860</v>
      </c>
      <c r="E4904" s="84" t="s">
        <v>26</v>
      </c>
      <c r="F4904" s="85">
        <v>120</v>
      </c>
      <c r="G4904" s="86" t="s">
        <v>18</v>
      </c>
      <c r="H4904" s="86" t="s">
        <v>19</v>
      </c>
      <c r="I4904" s="87">
        <f>VLOOKUP(A4904,'[2]AJUSTE DE VALOR AN_11.5_MED_VIG'!$A$6:$I$6297,9,0)</f>
        <v>9.7130886124561458e-002</v>
      </c>
    </row>
    <row r="4905" s="81" customFormat="1" ht="15" customHeight="1">
      <c r="A4905" s="82">
        <v>90161742</v>
      </c>
      <c r="B4905" s="83">
        <v>20</v>
      </c>
      <c r="C4905" s="84" t="s">
        <v>2863</v>
      </c>
      <c r="D4905" s="84" t="s">
        <v>2864</v>
      </c>
      <c r="E4905" s="84" t="s">
        <v>90</v>
      </c>
      <c r="F4905" s="85">
        <v>50</v>
      </c>
      <c r="G4905" s="86" t="s">
        <v>18</v>
      </c>
      <c r="H4905" s="86" t="s">
        <v>19</v>
      </c>
      <c r="I4905" s="87">
        <f>VLOOKUP(A4905,'[2]AJUSTE DE VALOR AN_11.5_MED_VIG'!$A$6:$I$6297,9,0)</f>
        <v>0.1727433275838324</v>
      </c>
    </row>
    <row r="4906" s="81" customFormat="1" ht="15" customHeight="1">
      <c r="A4906" s="82">
        <v>90196457</v>
      </c>
      <c r="B4906" s="83">
        <v>20</v>
      </c>
      <c r="C4906" s="84" t="s">
        <v>2865</v>
      </c>
      <c r="D4906" s="84" t="s">
        <v>2866</v>
      </c>
      <c r="E4906" s="84" t="s">
        <v>720</v>
      </c>
      <c r="F4906" s="85">
        <v>50</v>
      </c>
      <c r="G4906" s="86" t="s">
        <v>18</v>
      </c>
      <c r="H4906" s="86" t="s">
        <v>19</v>
      </c>
      <c r="I4906" s="87">
        <f>VLOOKUP(A4906,'[2]AJUSTE DE VALOR AN_11.5_MED_VIG'!$A$6:$I$6297,9,0)</f>
        <v>0.19607252703133865</v>
      </c>
    </row>
    <row r="4907" s="81" customFormat="1" ht="15" customHeight="1">
      <c r="A4907" s="82">
        <v>92384269</v>
      </c>
      <c r="B4907" s="83">
        <v>20</v>
      </c>
      <c r="C4907" s="84" t="s">
        <v>2868</v>
      </c>
      <c r="D4907" s="84" t="s">
        <v>2869</v>
      </c>
      <c r="E4907" s="84" t="s">
        <v>157</v>
      </c>
      <c r="F4907" s="85">
        <v>1</v>
      </c>
      <c r="G4907" s="86" t="s">
        <v>10103</v>
      </c>
      <c r="H4907" s="86" t="s">
        <v>14</v>
      </c>
      <c r="I4907" s="87">
        <f>VLOOKUP(A4907,'[2]AJUSTE DE VALOR AN_11.5_MED_VIG'!$A$6:$I$6297,9,0)</f>
        <v>0.56534179936526963</v>
      </c>
    </row>
    <row r="4908" s="81" customFormat="1" ht="15" customHeight="1">
      <c r="A4908" s="82">
        <v>90161602</v>
      </c>
      <c r="B4908" s="83">
        <v>20</v>
      </c>
      <c r="C4908" s="84" t="s">
        <v>2872</v>
      </c>
      <c r="D4908" s="84" t="s">
        <v>2873</v>
      </c>
      <c r="E4908" s="84" t="s">
        <v>90</v>
      </c>
      <c r="F4908" s="85">
        <v>100</v>
      </c>
      <c r="G4908" s="86" t="s">
        <v>18</v>
      </c>
      <c r="H4908" s="86" t="s">
        <v>19</v>
      </c>
      <c r="I4908" s="87">
        <f>VLOOKUP(A4908,'[2]AJUSTE DE VALOR AN_11.5_MED_VIG'!$A$6:$I$6297,9,0)</f>
        <v>0.1727433275838324</v>
      </c>
    </row>
    <row r="4909" s="81" customFormat="1" ht="15" customHeight="1">
      <c r="A4909" s="82">
        <v>90278658</v>
      </c>
      <c r="B4909" s="83">
        <v>20</v>
      </c>
      <c r="C4909" s="84" t="s">
        <v>2890</v>
      </c>
      <c r="D4909" s="84" t="s">
        <v>2891</v>
      </c>
      <c r="E4909" s="84" t="s">
        <v>31</v>
      </c>
      <c r="F4909" s="85">
        <v>20</v>
      </c>
      <c r="G4909" s="86" t="s">
        <v>18</v>
      </c>
      <c r="H4909" s="86" t="s">
        <v>19</v>
      </c>
      <c r="I4909" s="87">
        <f>VLOOKUP(A4909,'[2]AJUSTE DE VALOR AN_11.5_MED_VIG'!$A$6:$I$6297,9,0)</f>
        <v>1.0050520877604794</v>
      </c>
    </row>
    <row r="4910" s="81" customFormat="1" ht="15" customHeight="1">
      <c r="A4910" s="82">
        <v>90984013</v>
      </c>
      <c r="B4910" s="83">
        <v>20</v>
      </c>
      <c r="C4910" s="84" t="s">
        <v>2915</v>
      </c>
      <c r="D4910" s="84" t="s">
        <v>2916</v>
      </c>
      <c r="E4910" s="84" t="s">
        <v>139</v>
      </c>
      <c r="F4910" s="85">
        <v>1</v>
      </c>
      <c r="G4910" s="86" t="s">
        <v>10103</v>
      </c>
      <c r="H4910" s="86" t="s">
        <v>14</v>
      </c>
      <c r="I4910" s="87">
        <f>VLOOKUP(A4910,'[2]AJUSTE DE VALOR AN_11.5_MED_VIG'!$A$6:$I$6297,9,0)</f>
        <v>0.89512451566167683</v>
      </c>
    </row>
    <row r="4911" s="81" customFormat="1" ht="15" customHeight="1">
      <c r="A4911" s="82">
        <v>90102193</v>
      </c>
      <c r="B4911" s="83">
        <v>20</v>
      </c>
      <c r="C4911" s="84" t="s">
        <v>2920</v>
      </c>
      <c r="D4911" s="84" t="s">
        <v>2920</v>
      </c>
      <c r="E4911" s="84" t="s">
        <v>915</v>
      </c>
      <c r="F4911" s="85">
        <v>1</v>
      </c>
      <c r="G4911" s="86" t="s">
        <v>13</v>
      </c>
      <c r="H4911" s="86" t="s">
        <v>14</v>
      </c>
      <c r="I4911" s="87">
        <f>VLOOKUP(A4911,'[2]AJUSTE DE VALOR AN_11.5_MED_VIG'!$A$6:$I$6297,9,0)</f>
        <v>17.378872872111032</v>
      </c>
    </row>
    <row r="4912" s="81" customFormat="1" ht="15" customHeight="1">
      <c r="A4912" s="82">
        <v>90241355</v>
      </c>
      <c r="B4912" s="83">
        <v>20</v>
      </c>
      <c r="C4912" s="84" t="s">
        <v>2924</v>
      </c>
      <c r="D4912" s="84" t="s">
        <v>2924</v>
      </c>
      <c r="E4912" s="84" t="s">
        <v>528</v>
      </c>
      <c r="F4912" s="85">
        <v>1</v>
      </c>
      <c r="G4912" s="86" t="s">
        <v>13</v>
      </c>
      <c r="H4912" s="86" t="s">
        <v>14</v>
      </c>
      <c r="I4912" s="87">
        <f>VLOOKUP(A4912,'[2]AJUSTE DE VALOR AN_11.5_MED_VIG'!$A$6:$I$6297,9,0)</f>
        <v>66.031010086070538</v>
      </c>
    </row>
    <row r="4913" s="81" customFormat="1" ht="15" customHeight="1">
      <c r="A4913" s="82">
        <v>90173228</v>
      </c>
      <c r="B4913" s="83">
        <v>20</v>
      </c>
      <c r="C4913" s="84" t="s">
        <v>2929</v>
      </c>
      <c r="D4913" s="84" t="s">
        <v>2930</v>
      </c>
      <c r="E4913" s="84" t="s">
        <v>244</v>
      </c>
      <c r="F4913" s="85">
        <v>1</v>
      </c>
      <c r="G4913" s="86" t="s">
        <v>10036</v>
      </c>
      <c r="H4913" s="86" t="s">
        <v>14</v>
      </c>
      <c r="I4913" s="87">
        <f>VLOOKUP(A4913,'[2]AJUSTE DE VALOR AN_11.5_MED_VIG'!$A$6:$I$6297,9,0)</f>
        <v>77.262379276699008</v>
      </c>
    </row>
    <row r="4914" s="81" customFormat="1" ht="15" customHeight="1">
      <c r="A4914" s="82">
        <v>90248880</v>
      </c>
      <c r="B4914" s="83">
        <v>20</v>
      </c>
      <c r="C4914" s="84" t="s">
        <v>2938</v>
      </c>
      <c r="D4914" s="84" t="s">
        <v>2938</v>
      </c>
      <c r="E4914" s="84" t="s">
        <v>247</v>
      </c>
      <c r="F4914" s="85">
        <v>1</v>
      </c>
      <c r="G4914" s="86" t="s">
        <v>13</v>
      </c>
      <c r="H4914" s="86" t="s">
        <v>14</v>
      </c>
      <c r="I4914" s="87">
        <f>VLOOKUP(A4914,'[2]AJUSTE DE VALOR AN_11.5_MED_VIG'!$A$6:$I$6297,9,0)</f>
        <v>59.645058008237186</v>
      </c>
    </row>
    <row r="4915" s="81" customFormat="1" ht="15" customHeight="1">
      <c r="A4915" s="82">
        <v>90252411</v>
      </c>
      <c r="B4915" s="83">
        <v>20</v>
      </c>
      <c r="C4915" s="84" t="s">
        <v>2939</v>
      </c>
      <c r="D4915" s="84" t="s">
        <v>2940</v>
      </c>
      <c r="E4915" s="84" t="s">
        <v>871</v>
      </c>
      <c r="F4915" s="85">
        <v>1</v>
      </c>
      <c r="G4915" s="86" t="s">
        <v>10036</v>
      </c>
      <c r="H4915" s="86" t="s">
        <v>14</v>
      </c>
      <c r="I4915" s="87">
        <f>VLOOKUP(A4915,'[2]AJUSTE DE VALOR AN_11.5_MED_VIG'!$A$6:$I$6297,9,0)</f>
        <v>133.82858835832425</v>
      </c>
    </row>
    <row r="4916" s="81" customFormat="1" ht="15" customHeight="1">
      <c r="A4916" s="82">
        <v>90141369</v>
      </c>
      <c r="B4916" s="83">
        <v>20</v>
      </c>
      <c r="C4916" s="84" t="s">
        <v>2961</v>
      </c>
      <c r="D4916" s="84" t="s">
        <v>2963</v>
      </c>
      <c r="E4916" s="84" t="s">
        <v>43</v>
      </c>
      <c r="F4916" s="85">
        <v>1</v>
      </c>
      <c r="G4916" s="86" t="s">
        <v>10103</v>
      </c>
      <c r="H4916" s="86" t="s">
        <v>14</v>
      </c>
      <c r="I4916" s="87">
        <f>VLOOKUP(A4916,'[2]AJUSTE DE VALOR AN_11.5_MED_VIG'!$A$6:$I$6297,9,0)</f>
        <v>0.78299185562582763</v>
      </c>
    </row>
    <row r="4917" s="81" customFormat="1" ht="15" customHeight="1">
      <c r="A4917" s="82">
        <v>92470386</v>
      </c>
      <c r="B4917" s="83">
        <v>20</v>
      </c>
      <c r="C4917" s="84" t="s">
        <v>2964</v>
      </c>
      <c r="D4917" s="84" t="s">
        <v>2965</v>
      </c>
      <c r="E4917" s="84" t="s">
        <v>43</v>
      </c>
      <c r="F4917" s="85">
        <v>1</v>
      </c>
      <c r="G4917" s="86" t="s">
        <v>10103</v>
      </c>
      <c r="H4917" s="86" t="s">
        <v>14</v>
      </c>
      <c r="I4917" s="87">
        <f>VLOOKUP(A4917,'[2]AJUSTE DE VALOR AN_11.5_MED_VIG'!$A$6:$I$6297,9,0)</f>
        <v>0.87678459256518271</v>
      </c>
    </row>
    <row r="4918" s="81" customFormat="1" ht="15" customHeight="1">
      <c r="A4918" s="82">
        <v>90298187</v>
      </c>
      <c r="B4918" s="83">
        <v>20</v>
      </c>
      <c r="C4918" s="84" t="s">
        <v>2977</v>
      </c>
      <c r="D4918" s="84" t="s">
        <v>2986</v>
      </c>
      <c r="E4918" s="84" t="s">
        <v>31</v>
      </c>
      <c r="F4918" s="85">
        <v>1</v>
      </c>
      <c r="G4918" s="86" t="s">
        <v>10103</v>
      </c>
      <c r="H4918" s="86" t="s">
        <v>14</v>
      </c>
      <c r="I4918" s="87">
        <f>VLOOKUP(A4918,'[2]AJUSTE DE VALOR AN_11.5_MED_VIG'!$A$6:$I$6297,9,0)</f>
        <v>5.2143317637938296</v>
      </c>
    </row>
    <row r="4919" s="81" customFormat="1" ht="15" customHeight="1">
      <c r="A4919" s="82">
        <v>90224159</v>
      </c>
      <c r="B4919" s="83">
        <v>20</v>
      </c>
      <c r="C4919" s="84" t="s">
        <v>2977</v>
      </c>
      <c r="D4919" s="84" t="s">
        <v>2980</v>
      </c>
      <c r="E4919" s="84" t="s">
        <v>26</v>
      </c>
      <c r="F4919" s="85">
        <v>1</v>
      </c>
      <c r="G4919" s="86" t="s">
        <v>10103</v>
      </c>
      <c r="H4919" s="86" t="s">
        <v>14</v>
      </c>
      <c r="I4919" s="87">
        <f>VLOOKUP(A4919,'[2]AJUSTE DE VALOR AN_11.5_MED_VIG'!$A$6:$I$6297,9,0)</f>
        <v>3.5561460582265112</v>
      </c>
    </row>
    <row r="4920" s="81" customFormat="1" ht="15" customHeight="1">
      <c r="A4920" s="82">
        <v>92464491</v>
      </c>
      <c r="B4920" s="83">
        <v>20</v>
      </c>
      <c r="C4920" s="84" t="s">
        <v>2996</v>
      </c>
      <c r="D4920" s="84" t="s">
        <v>2996</v>
      </c>
      <c r="E4920" s="84" t="s">
        <v>836</v>
      </c>
      <c r="F4920" s="85">
        <v>1</v>
      </c>
      <c r="G4920" s="86" t="s">
        <v>10103</v>
      </c>
      <c r="H4920" s="86" t="s">
        <v>14</v>
      </c>
      <c r="I4920" s="87">
        <f>VLOOKUP(A4920,'[2]AJUSTE DE VALOR AN_11.5_MED_VIG'!$A$6:$I$6297,9,0)</f>
        <v>4.7774874773359599</v>
      </c>
    </row>
    <row r="4921" s="81" customFormat="1" ht="15" customHeight="1">
      <c r="A4921" s="82">
        <v>92401473</v>
      </c>
      <c r="B4921" s="83">
        <v>20</v>
      </c>
      <c r="C4921" s="84" t="s">
        <v>2996</v>
      </c>
      <c r="D4921" s="84" t="s">
        <v>2996</v>
      </c>
      <c r="E4921" s="84" t="s">
        <v>59</v>
      </c>
      <c r="F4921" s="85">
        <v>1</v>
      </c>
      <c r="G4921" s="86" t="s">
        <v>10103</v>
      </c>
      <c r="H4921" s="86" t="s">
        <v>14</v>
      </c>
      <c r="I4921" s="87">
        <f>VLOOKUP(A4921,'[2]AJUSTE DE VALOR AN_11.5_MED_VIG'!$A$6:$I$6297,9,0)</f>
        <v>3.1408351122992229</v>
      </c>
    </row>
    <row r="4922" s="81" customFormat="1" ht="15" customHeight="1">
      <c r="A4922" s="82">
        <v>92268714</v>
      </c>
      <c r="B4922" s="83">
        <v>20</v>
      </c>
      <c r="C4922" s="84" t="s">
        <v>2996</v>
      </c>
      <c r="D4922" s="84" t="s">
        <v>2998</v>
      </c>
      <c r="E4922" s="84" t="s">
        <v>414</v>
      </c>
      <c r="F4922" s="85">
        <v>1</v>
      </c>
      <c r="G4922" s="86" t="s">
        <v>10103</v>
      </c>
      <c r="H4922" s="86" t="s">
        <v>14</v>
      </c>
      <c r="I4922" s="87">
        <f>VLOOKUP(A4922,'[2]AJUSTE DE VALOR AN_11.5_MED_VIG'!$A$6:$I$6297,9,0)</f>
        <v>4.0190403811210222</v>
      </c>
    </row>
    <row r="4923" s="81" customFormat="1" ht="15" customHeight="1">
      <c r="A4923" s="82">
        <v>90249623</v>
      </c>
      <c r="B4923" s="83">
        <v>20</v>
      </c>
      <c r="C4923" s="84" t="s">
        <v>2996</v>
      </c>
      <c r="D4923" s="84" t="s">
        <v>2996</v>
      </c>
      <c r="E4923" s="84" t="s">
        <v>131</v>
      </c>
      <c r="F4923" s="85">
        <v>1</v>
      </c>
      <c r="G4923" s="86" t="s">
        <v>10103</v>
      </c>
      <c r="H4923" s="86" t="s">
        <v>14</v>
      </c>
      <c r="I4923" s="87">
        <f>VLOOKUP(A4923,'[2]AJUSTE DE VALOR AN_11.5_MED_VIG'!$A$6:$I$6297,9,0)</f>
        <v>2.8877560233641795</v>
      </c>
    </row>
    <row r="4924" s="81" customFormat="1" ht="15" customHeight="1">
      <c r="A4924" s="82">
        <v>90180526</v>
      </c>
      <c r="B4924" s="83">
        <v>20</v>
      </c>
      <c r="C4924" s="84" t="s">
        <v>2996</v>
      </c>
      <c r="D4924" s="84" t="s">
        <v>2996</v>
      </c>
      <c r="E4924" s="84" t="s">
        <v>24</v>
      </c>
      <c r="F4924" s="85">
        <v>1</v>
      </c>
      <c r="G4924" s="86" t="s">
        <v>10103</v>
      </c>
      <c r="H4924" s="86" t="s">
        <v>14</v>
      </c>
      <c r="I4924" s="87">
        <f>VLOOKUP(A4924,'[2]AJUSTE DE VALOR AN_11.5_MED_VIG'!$A$6:$I$6297,9,0)</f>
        <v>2.2904594071220665</v>
      </c>
    </row>
    <row r="4925" s="81" customFormat="1" ht="15" customHeight="1">
      <c r="A4925" s="82">
        <v>90131851</v>
      </c>
      <c r="B4925" s="83">
        <v>20</v>
      </c>
      <c r="C4925" s="84" t="s">
        <v>2996</v>
      </c>
      <c r="D4925" s="84" t="s">
        <v>2997</v>
      </c>
      <c r="E4925" s="84" t="s">
        <v>81</v>
      </c>
      <c r="F4925" s="85">
        <v>1</v>
      </c>
      <c r="G4925" s="86" t="s">
        <v>10103</v>
      </c>
      <c r="H4925" s="86" t="s">
        <v>14</v>
      </c>
      <c r="I4925" s="87">
        <f>VLOOKUP(A4925,'[2]AJUSTE DE VALOR AN_11.5_MED_VIG'!$A$6:$I$6297,9,0)</f>
        <v>9.2788898084235871</v>
      </c>
    </row>
    <row r="4926" s="81" customFormat="1" ht="15" customHeight="1">
      <c r="A4926" s="82">
        <v>90131835</v>
      </c>
      <c r="B4926" s="83">
        <v>20</v>
      </c>
      <c r="C4926" s="84" t="s">
        <v>2999</v>
      </c>
      <c r="D4926" s="84" t="s">
        <v>3000</v>
      </c>
      <c r="E4926" s="84" t="s">
        <v>81</v>
      </c>
      <c r="F4926" s="85">
        <v>1</v>
      </c>
      <c r="G4926" s="86" t="s">
        <v>10103</v>
      </c>
      <c r="H4926" s="86" t="s">
        <v>14</v>
      </c>
      <c r="I4926" s="87">
        <f>VLOOKUP(A4926,'[2]AJUSTE DE VALOR AN_11.5_MED_VIG'!$A$6:$I$6297,9,0)</f>
        <v>9.2595772360036452</v>
      </c>
    </row>
    <row r="4927" s="81" customFormat="1" ht="15" customHeight="1">
      <c r="A4927" s="82">
        <v>92398405</v>
      </c>
      <c r="B4927" s="83">
        <v>20</v>
      </c>
      <c r="C4927" s="84" t="s">
        <v>3002</v>
      </c>
      <c r="D4927" s="84" t="s">
        <v>3003</v>
      </c>
      <c r="E4927" s="84" t="s">
        <v>150</v>
      </c>
      <c r="F4927" s="85">
        <v>3.5</v>
      </c>
      <c r="G4927" s="86" t="s">
        <v>10077</v>
      </c>
      <c r="H4927" s="86" t="s">
        <v>19</v>
      </c>
      <c r="I4927" s="87">
        <f>VLOOKUP(A4927,'[2]AJUSTE DE VALOR AN_11.5_MED_VIG'!$A$6:$I$6297,9,0)</f>
        <v>6.8349524420615939</v>
      </c>
    </row>
    <row r="4928" s="81" customFormat="1" ht="15" customHeight="1">
      <c r="A4928" s="82">
        <v>92464505</v>
      </c>
      <c r="B4928" s="83">
        <v>20</v>
      </c>
      <c r="C4928" s="84" t="s">
        <v>3010</v>
      </c>
      <c r="D4928" s="84" t="s">
        <v>3010</v>
      </c>
      <c r="E4928" s="84" t="s">
        <v>836</v>
      </c>
      <c r="F4928" s="85">
        <v>1</v>
      </c>
      <c r="G4928" s="86" t="s">
        <v>10103</v>
      </c>
      <c r="H4928" s="86" t="s">
        <v>14</v>
      </c>
      <c r="I4928" s="87">
        <f>VLOOKUP(A4928,'[2]AJUSTE DE VALOR AN_11.5_MED_VIG'!$A$6:$I$6297,9,0)</f>
        <v>4.2157545377433712</v>
      </c>
    </row>
    <row r="4929" s="81" customFormat="1" ht="15" customHeight="1">
      <c r="A4929" s="82">
        <v>92401279</v>
      </c>
      <c r="B4929" s="83">
        <v>20</v>
      </c>
      <c r="C4929" s="84" t="s">
        <v>3010</v>
      </c>
      <c r="D4929" s="84" t="s">
        <v>3010</v>
      </c>
      <c r="E4929" s="84" t="s">
        <v>17</v>
      </c>
      <c r="F4929" s="85">
        <v>1</v>
      </c>
      <c r="G4929" s="86" t="s">
        <v>10103</v>
      </c>
      <c r="H4929" s="86" t="s">
        <v>14</v>
      </c>
      <c r="I4929" s="87">
        <f>VLOOKUP(A4929,'[2]AJUSTE DE VALOR AN_11.5_MED_VIG'!$A$6:$I$6297,9,0)</f>
        <v>2.0285375780704786</v>
      </c>
    </row>
    <row r="4930" s="81" customFormat="1" ht="15" customHeight="1">
      <c r="A4930" s="82">
        <v>92398871</v>
      </c>
      <c r="B4930" s="83">
        <v>20</v>
      </c>
      <c r="C4930" s="84" t="s">
        <v>3010</v>
      </c>
      <c r="D4930" s="84" t="s">
        <v>3010</v>
      </c>
      <c r="E4930" s="84" t="s">
        <v>59</v>
      </c>
      <c r="F4930" s="85">
        <v>1</v>
      </c>
      <c r="G4930" s="86" t="s">
        <v>10103</v>
      </c>
      <c r="H4930" s="86" t="s">
        <v>14</v>
      </c>
      <c r="I4930" s="87">
        <f>VLOOKUP(A4930,'[2]AJUSTE DE VALOR AN_11.5_MED_VIG'!$A$6:$I$6297,9,0)</f>
        <v>5.1815807690215614</v>
      </c>
    </row>
    <row r="4931" s="81" customFormat="1" ht="15" customHeight="1">
      <c r="A4931" s="82">
        <v>90254520</v>
      </c>
      <c r="B4931" s="83">
        <v>20</v>
      </c>
      <c r="C4931" s="84" t="s">
        <v>3010</v>
      </c>
      <c r="D4931" s="84" t="s">
        <v>3010</v>
      </c>
      <c r="E4931" s="84" t="s">
        <v>31</v>
      </c>
      <c r="F4931" s="85">
        <v>1</v>
      </c>
      <c r="G4931" s="86" t="s">
        <v>10103</v>
      </c>
      <c r="H4931" s="86" t="s">
        <v>14</v>
      </c>
      <c r="I4931" s="87">
        <f>VLOOKUP(A4931,'[2]AJUSTE DE VALOR AN_11.5_MED_VIG'!$A$6:$I$6297,9,0)</f>
        <v>2.2733610788720879</v>
      </c>
    </row>
    <row r="4932" s="81" customFormat="1" ht="15" customHeight="1">
      <c r="A4932" s="82">
        <v>90180534</v>
      </c>
      <c r="B4932" s="83">
        <v>20</v>
      </c>
      <c r="C4932" s="84" t="s">
        <v>3010</v>
      </c>
      <c r="D4932" s="84" t="s">
        <v>3010</v>
      </c>
      <c r="E4932" s="84" t="s">
        <v>24</v>
      </c>
      <c r="F4932" s="85">
        <v>1</v>
      </c>
      <c r="G4932" s="86" t="s">
        <v>10103</v>
      </c>
      <c r="H4932" s="86" t="s">
        <v>14</v>
      </c>
      <c r="I4932" s="87">
        <f>VLOOKUP(A4932,'[2]AJUSTE DE VALOR AN_11.5_MED_VIG'!$A$6:$I$6297,9,0)</f>
        <v>3.2461906705255181</v>
      </c>
    </row>
    <row r="4933" s="81" customFormat="1" ht="15" customHeight="1">
      <c r="A4933" s="82">
        <v>90173333</v>
      </c>
      <c r="B4933" s="83">
        <v>20</v>
      </c>
      <c r="C4933" s="84" t="s">
        <v>3057</v>
      </c>
      <c r="D4933" s="84" t="s">
        <v>3059</v>
      </c>
      <c r="E4933" s="84" t="s">
        <v>244</v>
      </c>
      <c r="F4933" s="85">
        <v>1</v>
      </c>
      <c r="G4933" s="86" t="s">
        <v>436</v>
      </c>
      <c r="H4933" s="86" t="s">
        <v>14</v>
      </c>
      <c r="I4933" s="87">
        <f>VLOOKUP(A4933,'[2]AJUSTE DE VALOR AN_11.5_MED_VIG'!$A$6:$I$6297,9,0)</f>
        <v>3.2998059638141131</v>
      </c>
    </row>
    <row r="4934" s="81" customFormat="1" ht="15" customHeight="1">
      <c r="A4934" s="82">
        <v>92458610</v>
      </c>
      <c r="B4934" s="83">
        <v>20</v>
      </c>
      <c r="C4934" s="84" t="s">
        <v>3061</v>
      </c>
      <c r="D4934" s="84" t="s">
        <v>3062</v>
      </c>
      <c r="E4934" s="84" t="s">
        <v>24</v>
      </c>
      <c r="F4934" s="85">
        <v>120</v>
      </c>
      <c r="G4934" s="86" t="s">
        <v>18</v>
      </c>
      <c r="H4934" s="86" t="s">
        <v>19</v>
      </c>
      <c r="I4934" s="87">
        <f>VLOOKUP(A4934,'[2]AJUSTE DE VALOR AN_11.5_MED_VIG'!$A$6:$I$6297,9,0)</f>
        <v>7.8550342821837038e-002</v>
      </c>
    </row>
    <row r="4935" s="81" customFormat="1" ht="15" customHeight="1">
      <c r="A4935" s="82">
        <v>92404073</v>
      </c>
      <c r="B4935" s="83">
        <v>20</v>
      </c>
      <c r="C4935" s="84" t="s">
        <v>3063</v>
      </c>
      <c r="D4935" s="84" t="s">
        <v>3064</v>
      </c>
      <c r="E4935" s="84" t="s">
        <v>50</v>
      </c>
      <c r="F4935" s="85">
        <v>300</v>
      </c>
      <c r="G4935" s="86" t="s">
        <v>10116</v>
      </c>
      <c r="H4935" s="86" t="s">
        <v>19</v>
      </c>
      <c r="I4935" s="87">
        <f>VLOOKUP(A4935,'[2]AJUSTE DE VALOR AN_11.5_MED_VIG'!$A$6:$I$6297,9,0)</f>
        <v>7.2845068106086971e-002</v>
      </c>
    </row>
    <row r="4936" s="81" customFormat="1" ht="15" customHeight="1">
      <c r="A4936" s="82">
        <v>90146379</v>
      </c>
      <c r="B4936" s="83">
        <v>20</v>
      </c>
      <c r="C4936" s="84" t="s">
        <v>3065</v>
      </c>
      <c r="D4936" s="84" t="s">
        <v>3065</v>
      </c>
      <c r="E4936" s="84" t="s">
        <v>17</v>
      </c>
      <c r="F4936" s="85">
        <v>120</v>
      </c>
      <c r="G4936" s="86" t="s">
        <v>18</v>
      </c>
      <c r="H4936" s="86" t="s">
        <v>19</v>
      </c>
      <c r="I4936" s="87">
        <f>VLOOKUP(A4936,'[2]AJUSTE DE VALOR AN_11.5_MED_VIG'!$A$6:$I$6297,9,0)</f>
        <v>6.2814970731940659e-002</v>
      </c>
    </row>
    <row r="4937" s="81" customFormat="1" ht="15" customHeight="1">
      <c r="A4937" s="82">
        <v>90125223</v>
      </c>
      <c r="B4937" s="83">
        <v>20</v>
      </c>
      <c r="C4937" s="84" t="s">
        <v>3067</v>
      </c>
      <c r="D4937" s="84" t="s">
        <v>3068</v>
      </c>
      <c r="E4937" s="84" t="s">
        <v>50</v>
      </c>
      <c r="F4937" s="85">
        <v>1</v>
      </c>
      <c r="G4937" s="86" t="s">
        <v>158</v>
      </c>
      <c r="H4937" s="86" t="s">
        <v>14</v>
      </c>
      <c r="I4937" s="87">
        <f>VLOOKUP(A4937,'[2]AJUSTE DE VALOR AN_11.5_MED_VIG'!$A$6:$I$6297,9,0)</f>
        <v>0.51822998275149723</v>
      </c>
    </row>
    <row r="4938" s="81" customFormat="1" ht="15" customHeight="1">
      <c r="A4938" s="82">
        <v>90262670</v>
      </c>
      <c r="B4938" s="83">
        <v>20</v>
      </c>
      <c r="C4938" s="84" t="s">
        <v>3083</v>
      </c>
      <c r="D4938" s="84" t="s">
        <v>3084</v>
      </c>
      <c r="E4938" s="84" t="s">
        <v>36</v>
      </c>
      <c r="F4938" s="85">
        <v>1</v>
      </c>
      <c r="G4938" s="86" t="s">
        <v>10103</v>
      </c>
      <c r="H4938" s="86" t="s">
        <v>14</v>
      </c>
      <c r="I4938" s="87">
        <f>VLOOKUP(A4938,'[2]AJUSTE DE VALOR AN_11.5_MED_VIG'!$A$6:$I$6297,9,0)</f>
        <v>0.56534179936526963</v>
      </c>
    </row>
    <row r="4939" s="81" customFormat="1" ht="15" customHeight="1">
      <c r="A4939" s="82">
        <v>92377718</v>
      </c>
      <c r="B4939" s="83">
        <v>20</v>
      </c>
      <c r="C4939" s="84" t="s">
        <v>3108</v>
      </c>
      <c r="D4939" s="84" t="s">
        <v>3109</v>
      </c>
      <c r="E4939" s="84" t="s">
        <v>17</v>
      </c>
      <c r="F4939" s="85">
        <v>120</v>
      </c>
      <c r="G4939" s="86" t="s">
        <v>18</v>
      </c>
      <c r="H4939" s="86" t="s">
        <v>19</v>
      </c>
      <c r="I4939" s="87">
        <f>VLOOKUP(A4939,'[2]AJUSTE DE VALOR AN_11.5_MED_VIG'!$A$6:$I$6297,9,0)</f>
        <v>9.4215335273906464e-002</v>
      </c>
    </row>
    <row r="4940" s="81" customFormat="1" ht="15" customHeight="1">
      <c r="A4940" s="82">
        <v>92369600</v>
      </c>
      <c r="B4940" s="83">
        <v>20</v>
      </c>
      <c r="C4940" s="84" t="s">
        <v>3122</v>
      </c>
      <c r="D4940" s="84" t="s">
        <v>3124</v>
      </c>
      <c r="E4940" s="84" t="s">
        <v>888</v>
      </c>
      <c r="F4940" s="85">
        <v>1</v>
      </c>
      <c r="G4940" s="86" t="s">
        <v>10103</v>
      </c>
      <c r="H4940" s="86" t="s">
        <v>14</v>
      </c>
      <c r="I4940" s="87">
        <f>VLOOKUP(A4940,'[2]AJUSTE DE VALOR AN_11.5_MED_VIG'!$A$6:$I$6297,9,0)</f>
        <v>2.4027026473023962</v>
      </c>
    </row>
    <row r="4941" s="81" customFormat="1" ht="15" customHeight="1">
      <c r="A4941" s="82">
        <v>90133390</v>
      </c>
      <c r="B4941" s="83">
        <v>20</v>
      </c>
      <c r="C4941" s="84" t="s">
        <v>3122</v>
      </c>
      <c r="D4941" s="84" t="s">
        <v>3123</v>
      </c>
      <c r="E4941" s="84" t="s">
        <v>1298</v>
      </c>
      <c r="F4941" s="85">
        <v>1</v>
      </c>
      <c r="G4941" s="86" t="s">
        <v>436</v>
      </c>
      <c r="H4941" s="86" t="s">
        <v>14</v>
      </c>
      <c r="I4941" s="87">
        <f>VLOOKUP(A4941,'[2]AJUSTE DE VALOR AN_11.5_MED_VIG'!$A$6:$I$6297,9,0)</f>
        <v>2.2142553808473058</v>
      </c>
    </row>
    <row r="4942" s="81" customFormat="1" ht="15" customHeight="1">
      <c r="A4942" s="82">
        <v>90269357</v>
      </c>
      <c r="B4942" s="83">
        <v>20</v>
      </c>
      <c r="C4942" s="84" t="s">
        <v>3125</v>
      </c>
      <c r="D4942" s="84" t="s">
        <v>3128</v>
      </c>
      <c r="E4942" s="84" t="s">
        <v>78</v>
      </c>
      <c r="F4942" s="85">
        <v>1</v>
      </c>
      <c r="G4942" s="86" t="s">
        <v>10103</v>
      </c>
      <c r="H4942" s="86" t="s">
        <v>14</v>
      </c>
      <c r="I4942" s="87">
        <f>VLOOKUP(A4942,'[2]AJUSTE DE VALOR AN_11.5_MED_VIG'!$A$6:$I$6297,9,0)</f>
        <v>0.25126302194011985</v>
      </c>
    </row>
    <row r="4943" s="81" customFormat="1" ht="15" customHeight="1">
      <c r="A4943" s="82">
        <v>92369634</v>
      </c>
      <c r="B4943" s="83">
        <v>20</v>
      </c>
      <c r="C4943" s="84" t="s">
        <v>3134</v>
      </c>
      <c r="D4943" s="84" t="s">
        <v>3137</v>
      </c>
      <c r="E4943" s="84" t="s">
        <v>888</v>
      </c>
      <c r="F4943" s="85">
        <v>1</v>
      </c>
      <c r="G4943" s="86" t="s">
        <v>10103</v>
      </c>
      <c r="H4943" s="86" t="s">
        <v>14</v>
      </c>
      <c r="I4943" s="87">
        <f>VLOOKUP(A4943,'[2]AJUSTE DE VALOR AN_11.5_MED_VIG'!$A$6:$I$6297,9,0)</f>
        <v>1.5389860093832339</v>
      </c>
    </row>
    <row r="4944" s="81" customFormat="1" ht="15" customHeight="1">
      <c r="A4944" s="82">
        <v>90163702</v>
      </c>
      <c r="B4944" s="83">
        <v>20</v>
      </c>
      <c r="C4944" s="84" t="s">
        <v>3142</v>
      </c>
      <c r="D4944" s="84" t="s">
        <v>3143</v>
      </c>
      <c r="E4944" s="84" t="s">
        <v>991</v>
      </c>
      <c r="F4944" s="85">
        <v>1</v>
      </c>
      <c r="G4944" s="86" t="s">
        <v>10036</v>
      </c>
      <c r="H4944" s="86" t="s">
        <v>14</v>
      </c>
      <c r="I4944" s="87">
        <f>VLOOKUP(A4944,'[2]AJUSTE DE VALOR AN_11.5_MED_VIG'!$A$6:$I$6297,9,0)</f>
        <v>23.392977494219924</v>
      </c>
    </row>
    <row r="4945" s="81" customFormat="1" ht="15" customHeight="1">
      <c r="A4945" s="82">
        <v>92389180</v>
      </c>
      <c r="B4945" s="83">
        <v>20</v>
      </c>
      <c r="C4945" s="84" t="s">
        <v>3144</v>
      </c>
      <c r="D4945" s="84" t="s">
        <v>3145</v>
      </c>
      <c r="E4945" s="84" t="s">
        <v>991</v>
      </c>
      <c r="F4945" s="85">
        <v>1</v>
      </c>
      <c r="G4945" s="86" t="s">
        <v>64</v>
      </c>
      <c r="H4945" s="86" t="s">
        <v>14</v>
      </c>
      <c r="I4945" s="87">
        <f>VLOOKUP(A4945,'[2]AJUSTE DE VALOR AN_11.5_MED_VIG'!$A$6:$I$6297,9,0)</f>
        <v>36.29339930255253</v>
      </c>
    </row>
    <row r="4946" s="81" customFormat="1" ht="15" customHeight="1">
      <c r="A4946" s="82">
        <v>90278615</v>
      </c>
      <c r="B4946" s="83">
        <v>20</v>
      </c>
      <c r="C4946" s="84" t="s">
        <v>3169</v>
      </c>
      <c r="D4946" s="84" t="s">
        <v>3170</v>
      </c>
      <c r="E4946" s="84" t="s">
        <v>31</v>
      </c>
      <c r="F4946" s="85">
        <v>1</v>
      </c>
      <c r="G4946" s="86" t="s">
        <v>64</v>
      </c>
      <c r="H4946" s="86" t="s">
        <v>14</v>
      </c>
      <c r="I4946" s="87">
        <f>VLOOKUP(A4946,'[2]AJUSTE DE VALOR AN_11.5_MED_VIG'!$A$6:$I$6297,9,0)</f>
        <v>2.0258081143922162</v>
      </c>
    </row>
    <row r="4947" s="81" customFormat="1" ht="15" customHeight="1">
      <c r="A4947" s="82">
        <v>90260694</v>
      </c>
      <c r="B4947" s="83">
        <v>20</v>
      </c>
      <c r="C4947" s="84" t="s">
        <v>3246</v>
      </c>
      <c r="D4947" s="84" t="s">
        <v>3248</v>
      </c>
      <c r="E4947" s="84" t="s">
        <v>3249</v>
      </c>
      <c r="F4947" s="85">
        <v>1</v>
      </c>
      <c r="G4947" s="86" t="s">
        <v>158</v>
      </c>
      <c r="H4947" s="86" t="s">
        <v>14</v>
      </c>
      <c r="I4947" s="87">
        <f>VLOOKUP(A4947,'[2]AJUSTE DE VALOR AN_11.5_MED_VIG'!$A$6:$I$6297,9,0)</f>
        <v>0.45494100949641536</v>
      </c>
    </row>
    <row r="4948" s="81" customFormat="1" ht="15" customHeight="1">
      <c r="A4948" s="82">
        <v>92375235</v>
      </c>
      <c r="B4948" s="83">
        <v>20</v>
      </c>
      <c r="C4948" s="84" t="s">
        <v>3252</v>
      </c>
      <c r="D4948" s="84" t="s">
        <v>3253</v>
      </c>
      <c r="E4948" s="84" t="s">
        <v>703</v>
      </c>
      <c r="F4948" s="85">
        <v>1</v>
      </c>
      <c r="G4948" s="86" t="s">
        <v>10103</v>
      </c>
      <c r="H4948" s="86" t="s">
        <v>14</v>
      </c>
      <c r="I4948" s="87">
        <f>VLOOKUP(A4948,'[2]AJUSTE DE VALOR AN_11.5_MED_VIG'!$A$6:$I$6297,9,0)</f>
        <v>1.6188481020760241</v>
      </c>
    </row>
    <row r="4949" s="81" customFormat="1" ht="15" customHeight="1">
      <c r="A4949" s="82">
        <v>92462723</v>
      </c>
      <c r="B4949" s="83">
        <v>20</v>
      </c>
      <c r="C4949" s="84" t="s">
        <v>3258</v>
      </c>
      <c r="D4949" s="84" t="s">
        <v>3260</v>
      </c>
      <c r="E4949" s="84" t="s">
        <v>36</v>
      </c>
      <c r="F4949" s="85">
        <v>10</v>
      </c>
      <c r="G4949" s="86" t="s">
        <v>18</v>
      </c>
      <c r="H4949" s="86" t="s">
        <v>19</v>
      </c>
      <c r="I4949" s="87">
        <f>VLOOKUP(A4949,'[2]AJUSTE DE VALOR AN_11.5_MED_VIG'!$A$6:$I$6297,9,0)</f>
        <v>1.1463875376017967</v>
      </c>
    </row>
    <row r="4950" s="81" customFormat="1" ht="15" customHeight="1">
      <c r="A4950" s="82">
        <v>90227506</v>
      </c>
      <c r="B4950" s="83">
        <v>20</v>
      </c>
      <c r="C4950" s="84" t="s">
        <v>3265</v>
      </c>
      <c r="D4950" s="84" t="s">
        <v>3268</v>
      </c>
      <c r="E4950" s="84" t="s">
        <v>39</v>
      </c>
      <c r="F4950" s="85">
        <v>1</v>
      </c>
      <c r="G4950" s="86" t="s">
        <v>10103</v>
      </c>
      <c r="H4950" s="86" t="s">
        <v>14</v>
      </c>
      <c r="I4950" s="87">
        <f>VLOOKUP(A4950,'[2]AJUSTE DE VALOR AN_11.5_MED_VIG'!$A$6:$I$6297,9,0)</f>
        <v>5.134527073774338</v>
      </c>
    </row>
    <row r="4951" s="81" customFormat="1" ht="15" customHeight="1">
      <c r="A4951" s="82">
        <v>90147871</v>
      </c>
      <c r="B4951" s="83">
        <v>20</v>
      </c>
      <c r="C4951" s="84" t="s">
        <v>3265</v>
      </c>
      <c r="D4951" s="84" t="s">
        <v>3267</v>
      </c>
      <c r="E4951" s="84" t="s">
        <v>17</v>
      </c>
      <c r="F4951" s="85">
        <v>1</v>
      </c>
      <c r="G4951" s="86" t="s">
        <v>10103</v>
      </c>
      <c r="H4951" s="86" t="s">
        <v>14</v>
      </c>
      <c r="I4951" s="87">
        <f>VLOOKUP(A4951,'[2]AJUSTE DE VALOR AN_11.5_MED_VIG'!$A$6:$I$6297,9,0)</f>
        <v>5.2170780208084491</v>
      </c>
    </row>
    <row r="4952" s="81" customFormat="1" ht="15" customHeight="1">
      <c r="A4952" s="82">
        <v>90243471</v>
      </c>
      <c r="B4952" s="83">
        <v>20</v>
      </c>
      <c r="C4952" s="84" t="s">
        <v>3273</v>
      </c>
      <c r="D4952" s="84" t="s">
        <v>3276</v>
      </c>
      <c r="E4952" s="84" t="s">
        <v>181</v>
      </c>
      <c r="F4952" s="85">
        <v>1</v>
      </c>
      <c r="G4952" s="86" t="s">
        <v>436</v>
      </c>
      <c r="H4952" s="86" t="s">
        <v>14</v>
      </c>
      <c r="I4952" s="87">
        <f>VLOOKUP(A4952,'[2]AJUSTE DE VALOR AN_11.5_MED_VIG'!$A$6:$I$6297,9,0)</f>
        <v>0.80940107695778252</v>
      </c>
    </row>
    <row r="4953" s="81" customFormat="1" ht="15" customHeight="1">
      <c r="A4953" s="82">
        <v>90147596</v>
      </c>
      <c r="B4953" s="83">
        <v>20</v>
      </c>
      <c r="C4953" s="84" t="s">
        <v>3277</v>
      </c>
      <c r="D4953" s="84" t="s">
        <v>3277</v>
      </c>
      <c r="E4953" s="84" t="s">
        <v>17</v>
      </c>
      <c r="F4953" s="85">
        <v>1</v>
      </c>
      <c r="G4953" s="86" t="s">
        <v>436</v>
      </c>
      <c r="H4953" s="86" t="s">
        <v>14</v>
      </c>
      <c r="I4953" s="87">
        <f>VLOOKUP(A4953,'[2]AJUSTE DE VALOR AN_11.5_MED_VIG'!$A$6:$I$6297,9,0)</f>
        <v>0.83657521297101578</v>
      </c>
    </row>
    <row r="4954" s="81" customFormat="1" ht="15" customHeight="1">
      <c r="A4954" s="82">
        <v>92456421</v>
      </c>
      <c r="B4954" s="83">
        <v>20</v>
      </c>
      <c r="C4954" s="84" t="s">
        <v>3281</v>
      </c>
      <c r="D4954" s="84" t="s">
        <v>3281</v>
      </c>
      <c r="E4954" s="84" t="s">
        <v>17</v>
      </c>
      <c r="F4954" s="85">
        <v>1</v>
      </c>
      <c r="G4954" s="86" t="s">
        <v>10103</v>
      </c>
      <c r="H4954" s="86" t="s">
        <v>14</v>
      </c>
      <c r="I4954" s="87">
        <f>VLOOKUP(A4954,'[2]AJUSTE DE VALOR AN_11.5_MED_VIG'!$A$6:$I$6297,9,0)</f>
        <v>1.3251301623300793</v>
      </c>
    </row>
    <row r="4955" s="81" customFormat="1" ht="15" customHeight="1">
      <c r="A4955" s="82">
        <v>92434975</v>
      </c>
      <c r="B4955" s="83">
        <v>20</v>
      </c>
      <c r="C4955" s="84" t="s">
        <v>3281</v>
      </c>
      <c r="D4955" s="84" t="s">
        <v>3290</v>
      </c>
      <c r="E4955" s="84" t="s">
        <v>455</v>
      </c>
      <c r="F4955" s="85">
        <v>1</v>
      </c>
      <c r="G4955" s="86" t="s">
        <v>10103</v>
      </c>
      <c r="H4955" s="86" t="s">
        <v>14</v>
      </c>
      <c r="I4955" s="87">
        <f>VLOOKUP(A4955,'[2]AJUSTE DE VALOR AN_11.5_MED_VIG'!$A$6:$I$6297,9,0)</f>
        <v>2.6546462602029566</v>
      </c>
    </row>
    <row r="4956" s="81" customFormat="1" ht="15" customHeight="1">
      <c r="A4956" s="82">
        <v>92434967</v>
      </c>
      <c r="B4956" s="83">
        <v>20</v>
      </c>
      <c r="C4956" s="84" t="s">
        <v>3281</v>
      </c>
      <c r="D4956" s="84" t="s">
        <v>3290</v>
      </c>
      <c r="E4956" s="84" t="s">
        <v>455</v>
      </c>
      <c r="F4956" s="85">
        <v>1</v>
      </c>
      <c r="G4956" s="86" t="s">
        <v>10103</v>
      </c>
      <c r="H4956" s="86" t="s">
        <v>14</v>
      </c>
      <c r="I4956" s="87">
        <f>VLOOKUP(A4956,'[2]AJUSTE DE VALOR AN_11.5_MED_VIG'!$A$6:$I$6297,9,0)</f>
        <v>2.9341783550385929</v>
      </c>
    </row>
    <row r="4957" s="81" customFormat="1" ht="15" customHeight="1">
      <c r="A4957" s="82">
        <v>92266231</v>
      </c>
      <c r="B4957" s="83">
        <v>20</v>
      </c>
      <c r="C4957" s="84" t="s">
        <v>3281</v>
      </c>
      <c r="D4957" s="84" t="s">
        <v>3282</v>
      </c>
      <c r="E4957" s="84" t="s">
        <v>78</v>
      </c>
      <c r="F4957" s="85">
        <v>1</v>
      </c>
      <c r="G4957" s="86" t="s">
        <v>436</v>
      </c>
      <c r="H4957" s="86" t="s">
        <v>14</v>
      </c>
      <c r="I4957" s="87">
        <f>VLOOKUP(A4957,'[2]AJUSTE DE VALOR AN_11.5_MED_VIG'!$A$6:$I$6297,9,0)</f>
        <v>1.7480721134793979</v>
      </c>
    </row>
    <row r="4958" s="81" customFormat="1" ht="15" customHeight="1">
      <c r="A4958" s="82">
        <v>90237498</v>
      </c>
      <c r="B4958" s="83">
        <v>20</v>
      </c>
      <c r="C4958" s="84" t="s">
        <v>3281</v>
      </c>
      <c r="D4958" s="84" t="s">
        <v>3281</v>
      </c>
      <c r="E4958" s="84" t="s">
        <v>29</v>
      </c>
      <c r="F4958" s="85">
        <v>1</v>
      </c>
      <c r="G4958" s="86" t="s">
        <v>436</v>
      </c>
      <c r="H4958" s="86" t="s">
        <v>14</v>
      </c>
      <c r="I4958" s="87">
        <f>VLOOKUP(A4958,'[2]AJUSTE DE VALOR AN_11.5_MED_VIG'!$A$6:$I$6297,9,0)</f>
        <v>2.1415571899803885</v>
      </c>
    </row>
    <row r="4959" s="81" customFormat="1" ht="15" customHeight="1">
      <c r="A4959" s="82">
        <v>90210085</v>
      </c>
      <c r="B4959" s="83">
        <v>20</v>
      </c>
      <c r="C4959" s="84" t="s">
        <v>3281</v>
      </c>
      <c r="D4959" s="84" t="s">
        <v>3286</v>
      </c>
      <c r="E4959" s="84" t="s">
        <v>31</v>
      </c>
      <c r="F4959" s="85">
        <v>1</v>
      </c>
      <c r="G4959" s="86" t="s">
        <v>436</v>
      </c>
      <c r="H4959" s="86" t="s">
        <v>14</v>
      </c>
      <c r="I4959" s="87">
        <f>VLOOKUP(A4959,'[2]AJUSTE DE VALOR AN_11.5_MED_VIG'!$A$6:$I$6297,9,0)</f>
        <v>2.5739684823008786</v>
      </c>
    </row>
    <row r="4960" s="81" customFormat="1" ht="15" customHeight="1">
      <c r="A4960" s="82">
        <v>90158091</v>
      </c>
      <c r="B4960" s="83">
        <v>20</v>
      </c>
      <c r="C4960" s="84" t="s">
        <v>3281</v>
      </c>
      <c r="D4960" s="84" t="s">
        <v>3281</v>
      </c>
      <c r="E4960" s="84" t="s">
        <v>229</v>
      </c>
      <c r="F4960" s="85">
        <v>1</v>
      </c>
      <c r="G4960" s="86" t="s">
        <v>436</v>
      </c>
      <c r="H4960" s="86" t="s">
        <v>14</v>
      </c>
      <c r="I4960" s="87">
        <f>VLOOKUP(A4960,'[2]AJUSTE DE VALOR AN_11.5_MED_VIG'!$A$6:$I$6297,9,0)</f>
        <v>1.9102407604497087</v>
      </c>
    </row>
    <row r="4961" s="81" customFormat="1" ht="15" customHeight="1">
      <c r="A4961" s="82">
        <v>90157575</v>
      </c>
      <c r="B4961" s="83">
        <v>20</v>
      </c>
      <c r="C4961" s="84" t="s">
        <v>3281</v>
      </c>
      <c r="D4961" s="84" t="s">
        <v>3289</v>
      </c>
      <c r="E4961" s="84" t="s">
        <v>229</v>
      </c>
      <c r="F4961" s="85">
        <v>1</v>
      </c>
      <c r="G4961" s="86" t="s">
        <v>10103</v>
      </c>
      <c r="H4961" s="86" t="s">
        <v>14</v>
      </c>
      <c r="I4961" s="87">
        <f>VLOOKUP(A4961,'[2]AJUSTE DE VALOR AN_11.5_MED_VIG'!$A$6:$I$6297,9,0)</f>
        <v>1.5701993207424307</v>
      </c>
    </row>
    <row r="4962" s="81" customFormat="1" ht="15" customHeight="1">
      <c r="A4962" s="82">
        <v>92380700</v>
      </c>
      <c r="B4962" s="83">
        <v>20</v>
      </c>
      <c r="C4962" s="84" t="s">
        <v>3291</v>
      </c>
      <c r="D4962" s="84" t="s">
        <v>3292</v>
      </c>
      <c r="E4962" s="84" t="s">
        <v>39</v>
      </c>
      <c r="F4962" s="85">
        <v>1</v>
      </c>
      <c r="G4962" s="86" t="s">
        <v>436</v>
      </c>
      <c r="H4962" s="86" t="s">
        <v>14</v>
      </c>
      <c r="I4962" s="87">
        <f>VLOOKUP(A4962,'[2]AJUSTE DE VALOR AN_11.5_MED_VIG'!$A$6:$I$6297,9,0)</f>
        <v>2.249917961312013</v>
      </c>
    </row>
    <row r="4963" s="81" customFormat="1" ht="15" customHeight="1">
      <c r="A4963" s="82">
        <v>90237480</v>
      </c>
      <c r="B4963" s="83">
        <v>20</v>
      </c>
      <c r="C4963" s="84" t="s">
        <v>3291</v>
      </c>
      <c r="D4963" s="84" t="s">
        <v>3291</v>
      </c>
      <c r="E4963" s="84" t="s">
        <v>29</v>
      </c>
      <c r="F4963" s="85">
        <v>1</v>
      </c>
      <c r="G4963" s="86" t="s">
        <v>436</v>
      </c>
      <c r="H4963" s="86" t="s">
        <v>14</v>
      </c>
      <c r="I4963" s="87">
        <f>VLOOKUP(A4963,'[2]AJUSTE DE VALOR AN_11.5_MED_VIG'!$A$6:$I$6297,9,0)</f>
        <v>2.4605625350514453</v>
      </c>
    </row>
    <row r="4964" s="81" customFormat="1" ht="15" customHeight="1">
      <c r="A4964" s="82">
        <v>90237471</v>
      </c>
      <c r="B4964" s="83">
        <v>20</v>
      </c>
      <c r="C4964" s="84" t="s">
        <v>3293</v>
      </c>
      <c r="D4964" s="84" t="s">
        <v>3293</v>
      </c>
      <c r="E4964" s="84" t="s">
        <v>29</v>
      </c>
      <c r="F4964" s="85">
        <v>400</v>
      </c>
      <c r="G4964" s="86" t="s">
        <v>10116</v>
      </c>
      <c r="H4964" s="86" t="s">
        <v>19</v>
      </c>
      <c r="I4964" s="87">
        <f>VLOOKUP(A4964,'[2]AJUSTE DE VALOR AN_11.5_MED_VIG'!$A$6:$I$6297,9,0)</f>
        <v>6.4751345993768153e-002</v>
      </c>
    </row>
    <row r="4965" s="81" customFormat="1" ht="15" customHeight="1">
      <c r="A4965" s="82">
        <v>90242831</v>
      </c>
      <c r="B4965" s="83">
        <v>20</v>
      </c>
      <c r="C4965" s="84" t="s">
        <v>3294</v>
      </c>
      <c r="D4965" s="84" t="s">
        <v>3295</v>
      </c>
      <c r="E4965" s="84" t="s">
        <v>223</v>
      </c>
      <c r="F4965" s="85">
        <v>1</v>
      </c>
      <c r="G4965" s="86" t="s">
        <v>10103</v>
      </c>
      <c r="H4965" s="86" t="s">
        <v>14</v>
      </c>
      <c r="I4965" s="87">
        <f>VLOOKUP(A4965,'[2]AJUSTE DE VALOR AN_11.5_MED_VIG'!$A$6:$I$6297,9,0)</f>
        <v>0.92264468212259976</v>
      </c>
    </row>
    <row r="4966" s="81" customFormat="1" ht="15" customHeight="1">
      <c r="A4966" s="82">
        <v>90163028</v>
      </c>
      <c r="B4966" s="83">
        <v>20</v>
      </c>
      <c r="C4966" s="84" t="s">
        <v>3298</v>
      </c>
      <c r="D4966" s="84" t="s">
        <v>3299</v>
      </c>
      <c r="E4966" s="84" t="s">
        <v>12</v>
      </c>
      <c r="F4966" s="85">
        <v>1</v>
      </c>
      <c r="G4966" s="86" t="s">
        <v>436</v>
      </c>
      <c r="H4966" s="86" t="s">
        <v>14</v>
      </c>
      <c r="I4966" s="87">
        <f>VLOOKUP(A4966,'[2]AJUSTE DE VALOR AN_11.5_MED_VIG'!$A$6:$I$6297,9,0)</f>
        <v>31.643436825583841</v>
      </c>
    </row>
    <row r="4967" s="81" customFormat="1" ht="15" customHeight="1">
      <c r="A4967" s="82">
        <v>92410057</v>
      </c>
      <c r="B4967" s="83">
        <v>20</v>
      </c>
      <c r="C4967" s="84" t="s">
        <v>3316</v>
      </c>
      <c r="D4967" s="84" t="s">
        <v>3317</v>
      </c>
      <c r="E4967" s="84" t="s">
        <v>683</v>
      </c>
      <c r="F4967" s="85">
        <v>120</v>
      </c>
      <c r="G4967" s="86" t="s">
        <v>18</v>
      </c>
      <c r="H4967" s="86" t="s">
        <v>19</v>
      </c>
      <c r="I4967" s="87">
        <f>VLOOKUP(A4967,'[2]AJUSTE DE VALOR AN_11.5_MED_VIG'!$A$6:$I$6297,9,0)</f>
        <v>6.2815755485029962e-002</v>
      </c>
    </row>
    <row r="4968" s="81" customFormat="1" ht="15" customHeight="1">
      <c r="A4968" s="82">
        <v>90491025</v>
      </c>
      <c r="B4968" s="83">
        <v>20</v>
      </c>
      <c r="C4968" s="84" t="s">
        <v>3328</v>
      </c>
      <c r="D4968" s="84" t="s">
        <v>3329</v>
      </c>
      <c r="E4968" s="84" t="s">
        <v>146</v>
      </c>
      <c r="F4968" s="85">
        <v>1</v>
      </c>
      <c r="G4968" s="86" t="s">
        <v>158</v>
      </c>
      <c r="H4968" s="86" t="s">
        <v>14</v>
      </c>
      <c r="I4968" s="87">
        <f>VLOOKUP(A4968,'[2]AJUSTE DE VALOR AN_11.5_MED_VIG'!$A$6:$I$6297,9,0)</f>
        <v>0.37907355226058803</v>
      </c>
    </row>
    <row r="4969" s="81" customFormat="1" ht="15" customHeight="1">
      <c r="A4969" s="82">
        <v>90171829</v>
      </c>
      <c r="B4969" s="83">
        <v>20</v>
      </c>
      <c r="C4969" s="84" t="s">
        <v>3335</v>
      </c>
      <c r="D4969" s="84" t="s">
        <v>3336</v>
      </c>
      <c r="E4969" s="84" t="s">
        <v>244</v>
      </c>
      <c r="F4969" s="85">
        <v>1</v>
      </c>
      <c r="G4969" s="86" t="s">
        <v>10103</v>
      </c>
      <c r="H4969" s="86" t="s">
        <v>14</v>
      </c>
      <c r="I4969" s="87">
        <f>VLOOKUP(A4969,'[2]AJUSTE DE VALOR AN_11.5_MED_VIG'!$A$6:$I$6297,9,0)</f>
        <v>0.23555908306886236</v>
      </c>
    </row>
    <row r="4970" s="81" customFormat="1" ht="15" customHeight="1">
      <c r="A4970" s="82">
        <v>92436781</v>
      </c>
      <c r="B4970" s="83">
        <v>20</v>
      </c>
      <c r="C4970" s="84" t="s">
        <v>3337</v>
      </c>
      <c r="D4970" s="84" t="s">
        <v>3338</v>
      </c>
      <c r="E4970" s="84" t="s">
        <v>1221</v>
      </c>
      <c r="F4970" s="85">
        <v>1</v>
      </c>
      <c r="G4970" s="86" t="s">
        <v>10103</v>
      </c>
      <c r="H4970" s="86" t="s">
        <v>14</v>
      </c>
      <c r="I4970" s="87">
        <f>VLOOKUP(A4970,'[2]AJUSTE DE VALOR AN_11.5_MED_VIG'!$A$6:$I$6297,9,0)</f>
        <v>1.0977319592855987</v>
      </c>
    </row>
    <row r="4971" s="81" customFormat="1" ht="15" customHeight="1">
      <c r="A4971" s="82">
        <v>90251024</v>
      </c>
      <c r="B4971" s="83">
        <v>20</v>
      </c>
      <c r="C4971" s="84" t="s">
        <v>3378</v>
      </c>
      <c r="D4971" s="84" t="s">
        <v>3379</v>
      </c>
      <c r="E4971" s="84" t="s">
        <v>1221</v>
      </c>
      <c r="F4971" s="85">
        <v>1</v>
      </c>
      <c r="G4971" s="86" t="s">
        <v>64</v>
      </c>
      <c r="H4971" s="86" t="s">
        <v>14</v>
      </c>
      <c r="I4971" s="87">
        <f>VLOOKUP(A4971,'[2]AJUSTE DE VALOR AN_11.5_MED_VIG'!$A$6:$I$6297,9,0)</f>
        <v>13.663427223820227</v>
      </c>
    </row>
    <row r="4972" s="81" customFormat="1" ht="15" customHeight="1">
      <c r="A4972" s="82">
        <v>90251016</v>
      </c>
      <c r="B4972" s="83">
        <v>20</v>
      </c>
      <c r="C4972" s="84" t="s">
        <v>3380</v>
      </c>
      <c r="D4972" s="84" t="s">
        <v>3381</v>
      </c>
      <c r="E4972" s="84" t="s">
        <v>1221</v>
      </c>
      <c r="F4972" s="85">
        <v>1</v>
      </c>
      <c r="G4972" s="86" t="s">
        <v>10103</v>
      </c>
      <c r="H4972" s="86" t="s">
        <v>14</v>
      </c>
      <c r="I4972" s="87">
        <f>VLOOKUP(A4972,'[2]AJUSTE DE VALOR AN_11.5_MED_VIG'!$A$6:$I$6297,9,0)</f>
        <v>3.5804552748055234</v>
      </c>
    </row>
    <row r="4973" s="81" customFormat="1" ht="15" customHeight="1">
      <c r="A4973" s="82">
        <v>90357019</v>
      </c>
      <c r="B4973" s="83">
        <v>20</v>
      </c>
      <c r="C4973" s="84" t="s">
        <v>3386</v>
      </c>
      <c r="D4973" s="84" t="s">
        <v>3387</v>
      </c>
      <c r="E4973" s="84" t="s">
        <v>991</v>
      </c>
      <c r="F4973" s="85">
        <v>1</v>
      </c>
      <c r="G4973" s="86" t="s">
        <v>158</v>
      </c>
      <c r="H4973" s="86" t="s">
        <v>14</v>
      </c>
      <c r="I4973" s="87">
        <f>VLOOKUP(A4973,'[2]AJUSTE DE VALOR AN_11.5_MED_VIG'!$A$6:$I$6297,9,0)</f>
        <v>0.48721922979681354</v>
      </c>
    </row>
    <row r="4974" s="81" customFormat="1" ht="15" customHeight="1">
      <c r="A4974" s="82">
        <v>90357027</v>
      </c>
      <c r="B4974" s="83">
        <v>20</v>
      </c>
      <c r="C4974" s="84" t="s">
        <v>3388</v>
      </c>
      <c r="D4974" s="84" t="s">
        <v>990</v>
      </c>
      <c r="E4974" s="84" t="s">
        <v>991</v>
      </c>
      <c r="F4974" s="85">
        <v>1</v>
      </c>
      <c r="G4974" s="86" t="s">
        <v>64</v>
      </c>
      <c r="H4974" s="86" t="s">
        <v>14</v>
      </c>
      <c r="I4974" s="87">
        <f>VLOOKUP(A4974,'[2]AJUSTE DE VALOR AN_11.5_MED_VIG'!$A$6:$I$6297,9,0)</f>
        <v>3.1590666190051446</v>
      </c>
    </row>
    <row r="4975" s="81" customFormat="1" ht="15" customHeight="1">
      <c r="A4975" s="82">
        <v>92414079</v>
      </c>
      <c r="B4975" s="83">
        <v>20</v>
      </c>
      <c r="C4975" s="84" t="s">
        <v>3403</v>
      </c>
      <c r="D4975" s="84" t="s">
        <v>3404</v>
      </c>
      <c r="E4975" s="84" t="s">
        <v>1356</v>
      </c>
      <c r="F4975" s="85">
        <v>1</v>
      </c>
      <c r="G4975" s="86" t="s">
        <v>485</v>
      </c>
      <c r="H4975" s="86" t="s">
        <v>14</v>
      </c>
      <c r="I4975" s="87">
        <f>VLOOKUP(A4975,'[2]AJUSTE DE VALOR AN_11.5_MED_VIG'!$A$6:$I$6297,9,0)</f>
        <v>8.2723138016084814</v>
      </c>
    </row>
    <row r="4976" s="81" customFormat="1" ht="15" customHeight="1">
      <c r="A4976" s="82">
        <v>90169670</v>
      </c>
      <c r="B4976" s="83">
        <v>20</v>
      </c>
      <c r="C4976" s="84" t="s">
        <v>3436</v>
      </c>
      <c r="D4976" s="84" t="s">
        <v>3437</v>
      </c>
      <c r="E4976" s="84" t="s">
        <v>3438</v>
      </c>
      <c r="F4976" s="85">
        <v>50</v>
      </c>
      <c r="G4976" s="86" t="s">
        <v>18</v>
      </c>
      <c r="H4976" s="86" t="s">
        <v>19</v>
      </c>
      <c r="I4976" s="87">
        <f>VLOOKUP(A4976,'[2]AJUSTE DE VALOR AN_11.5_MED_VIG'!$A$6:$I$6297,9,0)</f>
        <v>0.31408148246025769</v>
      </c>
    </row>
    <row r="4977" s="81" customFormat="1" ht="15" customHeight="1">
      <c r="A4977" s="82">
        <v>90242874</v>
      </c>
      <c r="B4977" s="83">
        <v>20</v>
      </c>
      <c r="C4977" s="84" t="s">
        <v>3439</v>
      </c>
      <c r="D4977" s="84" t="s">
        <v>3440</v>
      </c>
      <c r="E4977" s="84" t="s">
        <v>17</v>
      </c>
      <c r="F4977" s="85">
        <v>50</v>
      </c>
      <c r="G4977" s="86" t="s">
        <v>18</v>
      </c>
      <c r="H4977" s="86" t="s">
        <v>19</v>
      </c>
      <c r="I4977" s="87">
        <f>VLOOKUP(A4977,'[2]AJUSTE DE VALOR AN_11.5_MED_VIG'!$A$6:$I$6297,9,0)</f>
        <v>0.26696696081137739</v>
      </c>
    </row>
    <row r="4978" s="81" customFormat="1" ht="15" customHeight="1">
      <c r="A4978" s="82">
        <v>90167120</v>
      </c>
      <c r="B4978" s="83">
        <v>20</v>
      </c>
      <c r="C4978" s="84" t="s">
        <v>3453</v>
      </c>
      <c r="D4978" s="84" t="s">
        <v>3454</v>
      </c>
      <c r="E4978" s="84" t="s">
        <v>92</v>
      </c>
      <c r="F4978" s="85">
        <v>1</v>
      </c>
      <c r="G4978" s="86" t="s">
        <v>64</v>
      </c>
      <c r="H4978" s="86" t="s">
        <v>14</v>
      </c>
      <c r="I4978" s="87">
        <f>VLOOKUP(A4978,'[2]AJUSTE DE VALOR AN_11.5_MED_VIG'!$A$6:$I$6297,9,0)</f>
        <v>13.982491074181594</v>
      </c>
    </row>
    <row r="4979" s="81" customFormat="1" ht="15" customHeight="1">
      <c r="A4979" s="82">
        <v>90208927</v>
      </c>
      <c r="B4979" s="83">
        <v>20</v>
      </c>
      <c r="C4979" s="84" t="s">
        <v>3455</v>
      </c>
      <c r="D4979" s="84" t="s">
        <v>3455</v>
      </c>
      <c r="E4979" s="84" t="s">
        <v>31</v>
      </c>
      <c r="F4979" s="85">
        <v>1</v>
      </c>
      <c r="G4979" s="86" t="s">
        <v>64</v>
      </c>
      <c r="H4979" s="86" t="s">
        <v>14</v>
      </c>
      <c r="I4979" s="87">
        <f>VLOOKUP(A4979,'[2]AJUSTE DE VALOR AN_11.5_MED_VIG'!$A$6:$I$6297,9,0)</f>
        <v>8.2172114792709454</v>
      </c>
    </row>
    <row r="4980" s="81" customFormat="1" ht="15" customHeight="1">
      <c r="A4980" s="82">
        <v>90135792</v>
      </c>
      <c r="B4980" s="83">
        <v>20</v>
      </c>
      <c r="C4980" s="84" t="s">
        <v>3456</v>
      </c>
      <c r="D4980" s="84" t="s">
        <v>3458</v>
      </c>
      <c r="E4980" s="84" t="s">
        <v>207</v>
      </c>
      <c r="F4980" s="85">
        <v>1</v>
      </c>
      <c r="G4980" s="86" t="s">
        <v>64</v>
      </c>
      <c r="H4980" s="86" t="s">
        <v>14</v>
      </c>
      <c r="I4980" s="87">
        <f>VLOOKUP(A4980,'[2]AJUSTE DE VALOR AN_11.5_MED_VIG'!$A$6:$I$6297,9,0)</f>
        <v>10.159168065270133</v>
      </c>
    </row>
    <row r="4981" s="81" customFormat="1" ht="15" customHeight="1">
      <c r="A4981" s="82">
        <v>90265025</v>
      </c>
      <c r="B4981" s="83">
        <v>20</v>
      </c>
      <c r="C4981" s="84" t="s">
        <v>3464</v>
      </c>
      <c r="D4981" s="84" t="s">
        <v>3465</v>
      </c>
      <c r="E4981" s="84" t="s">
        <v>31</v>
      </c>
      <c r="F4981" s="85">
        <v>1</v>
      </c>
      <c r="G4981" s="86" t="s">
        <v>10103</v>
      </c>
      <c r="H4981" s="86" t="s">
        <v>14</v>
      </c>
      <c r="I4981" s="87">
        <f>VLOOKUP(A4981,'[2]AJUSTE DE VALOR AN_11.5_MED_VIG'!$A$6:$I$6297,9,0)</f>
        <v>0.51160886093366087</v>
      </c>
    </row>
    <row r="4982" s="81" customFormat="1" ht="15" customHeight="1">
      <c r="A4982" s="82">
        <v>90312570</v>
      </c>
      <c r="B4982" s="83">
        <v>20</v>
      </c>
      <c r="C4982" s="84" t="s">
        <v>3466</v>
      </c>
      <c r="D4982" s="84" t="s">
        <v>3467</v>
      </c>
      <c r="E4982" s="84" t="s">
        <v>3468</v>
      </c>
      <c r="F4982" s="85">
        <v>1</v>
      </c>
      <c r="G4982" s="86" t="s">
        <v>10103</v>
      </c>
      <c r="H4982" s="86" t="s">
        <v>14</v>
      </c>
      <c r="I4982" s="87">
        <f>VLOOKUP(A4982,'[2]AJUSTE DE VALOR AN_11.5_MED_VIG'!$A$6:$I$6297,9,0)</f>
        <v>0.42399102740470285</v>
      </c>
    </row>
    <row r="4983" s="81" customFormat="1" ht="15" customHeight="1">
      <c r="A4983" s="82">
        <v>92396518</v>
      </c>
      <c r="B4983" s="83">
        <v>20</v>
      </c>
      <c r="C4983" s="84" t="s">
        <v>3469</v>
      </c>
      <c r="D4983" s="84" t="s">
        <v>3470</v>
      </c>
      <c r="E4983" s="84" t="s">
        <v>2261</v>
      </c>
      <c r="F4983" s="85">
        <v>1</v>
      </c>
      <c r="G4983" s="86" t="s">
        <v>436</v>
      </c>
      <c r="H4983" s="86" t="s">
        <v>14</v>
      </c>
      <c r="I4983" s="87">
        <f>VLOOKUP(A4983,'[2]AJUSTE DE VALOR AN_11.5_MED_VIG'!$A$6:$I$6297,9,0)</f>
        <v>4.0314562566532173</v>
      </c>
    </row>
    <row r="4984" s="81" customFormat="1" ht="15" customHeight="1">
      <c r="A4984" s="82">
        <v>92463789</v>
      </c>
      <c r="B4984" s="83">
        <v>20</v>
      </c>
      <c r="C4984" s="84" t="s">
        <v>3487</v>
      </c>
      <c r="D4984" s="84" t="s">
        <v>3487</v>
      </c>
      <c r="E4984" s="84" t="s">
        <v>59</v>
      </c>
      <c r="F4984" s="85">
        <v>1</v>
      </c>
      <c r="G4984" s="86" t="s">
        <v>10103</v>
      </c>
      <c r="H4984" s="86" t="s">
        <v>14</v>
      </c>
      <c r="I4984" s="87">
        <f>VLOOKUP(A4984,'[2]AJUSTE DE VALOR AN_11.5_MED_VIG'!$A$6:$I$6297,9,0)</f>
        <v>0.34125418746806102</v>
      </c>
    </row>
    <row r="4985" s="81" customFormat="1" ht="15" customHeight="1">
      <c r="A4985" s="82">
        <v>90243811</v>
      </c>
      <c r="B4985" s="83">
        <v>20</v>
      </c>
      <c r="C4985" s="84" t="s">
        <v>3487</v>
      </c>
      <c r="D4985" s="84" t="s">
        <v>3487</v>
      </c>
      <c r="E4985" s="84" t="s">
        <v>181</v>
      </c>
      <c r="F4985" s="85">
        <v>1</v>
      </c>
      <c r="G4985" s="86" t="s">
        <v>10103</v>
      </c>
      <c r="H4985" s="86" t="s">
        <v>14</v>
      </c>
      <c r="I4985" s="87">
        <f>VLOOKUP(A4985,'[2]AJUSTE DE VALOR AN_11.5_MED_VIG'!$A$6:$I$6297,9,0)</f>
        <v>0.31445593957856205</v>
      </c>
    </row>
    <row r="4986" s="81" customFormat="1" ht="15" customHeight="1">
      <c r="A4986" s="82">
        <v>90144961</v>
      </c>
      <c r="B4986" s="83">
        <v>20</v>
      </c>
      <c r="C4986" s="84" t="s">
        <v>3487</v>
      </c>
      <c r="D4986" s="84" t="s">
        <v>3487</v>
      </c>
      <c r="E4986" s="84" t="s">
        <v>17</v>
      </c>
      <c r="F4986" s="85">
        <v>1</v>
      </c>
      <c r="G4986" s="86" t="s">
        <v>10103</v>
      </c>
      <c r="H4986" s="86" t="s">
        <v>14</v>
      </c>
      <c r="I4986" s="87">
        <f>VLOOKUP(A4986,'[2]AJUSTE DE VALOR AN_11.5_MED_VIG'!$A$6:$I$6297,9,0)</f>
        <v>0.30848842788513164</v>
      </c>
    </row>
    <row r="4987" s="81" customFormat="1" ht="15" customHeight="1">
      <c r="A4987" s="82">
        <v>92463797</v>
      </c>
      <c r="B4987" s="83">
        <v>20</v>
      </c>
      <c r="C4987" s="84" t="s">
        <v>3497</v>
      </c>
      <c r="D4987" s="84" t="s">
        <v>3497</v>
      </c>
      <c r="E4987" s="84" t="s">
        <v>59</v>
      </c>
      <c r="F4987" s="85">
        <v>1</v>
      </c>
      <c r="G4987" s="86" t="s">
        <v>10103</v>
      </c>
      <c r="H4987" s="86" t="s">
        <v>14</v>
      </c>
      <c r="I4987" s="87">
        <f>VLOOKUP(A4987,'[2]AJUSTE DE VALOR AN_11.5_MED_VIG'!$A$6:$I$6297,9,0)</f>
        <v>0.43875538388750707</v>
      </c>
    </row>
    <row r="4988" s="81" customFormat="1" ht="15" customHeight="1">
      <c r="A4988" s="82">
        <v>92411258</v>
      </c>
      <c r="B4988" s="83">
        <v>20</v>
      </c>
      <c r="C4988" s="84" t="s">
        <v>3497</v>
      </c>
      <c r="D4988" s="84" t="s">
        <v>3497</v>
      </c>
      <c r="E4988" s="84" t="s">
        <v>24</v>
      </c>
      <c r="F4988" s="85">
        <v>1</v>
      </c>
      <c r="G4988" s="86" t="s">
        <v>10103</v>
      </c>
      <c r="H4988" s="86" t="s">
        <v>14</v>
      </c>
      <c r="I4988" s="87">
        <f>VLOOKUP(A4988,'[2]AJUSTE DE VALOR AN_11.5_MED_VIG'!$A$6:$I$6297,9,0)</f>
        <v>0.47125578269398893</v>
      </c>
    </row>
    <row r="4989" s="81" customFormat="1" ht="15" customHeight="1">
      <c r="A4989" s="82">
        <v>90295188</v>
      </c>
      <c r="B4989" s="83">
        <v>20</v>
      </c>
      <c r="C4989" s="84" t="s">
        <v>3497</v>
      </c>
      <c r="D4989" s="84" t="s">
        <v>3502</v>
      </c>
      <c r="E4989" s="84" t="s">
        <v>146</v>
      </c>
      <c r="F4989" s="85">
        <v>1</v>
      </c>
      <c r="G4989" s="86" t="s">
        <v>10103</v>
      </c>
      <c r="H4989" s="86" t="s">
        <v>14</v>
      </c>
      <c r="I4989" s="87">
        <f>VLOOKUP(A4989,'[2]AJUSTE DE VALOR AN_11.5_MED_VIG'!$A$6:$I$6297,9,0)</f>
        <v>0.56534179936526963</v>
      </c>
    </row>
    <row r="4990" s="81" customFormat="1" ht="15" customHeight="1">
      <c r="A4990" s="82">
        <v>90285735</v>
      </c>
      <c r="B4990" s="83">
        <v>20</v>
      </c>
      <c r="C4990" s="84" t="s">
        <v>3497</v>
      </c>
      <c r="D4990" s="84" t="s">
        <v>3497</v>
      </c>
      <c r="E4990" s="84" t="s">
        <v>1714</v>
      </c>
      <c r="F4990" s="85">
        <v>1</v>
      </c>
      <c r="G4990" s="86" t="s">
        <v>10103</v>
      </c>
      <c r="H4990" s="86" t="s">
        <v>14</v>
      </c>
      <c r="I4990" s="87">
        <f>VLOOKUP(A4990,'[2]AJUSTE DE VALOR AN_11.5_MED_VIG'!$A$6:$I$6297,9,0)</f>
        <v>0.45546665167068479</v>
      </c>
    </row>
    <row r="4991" s="81" customFormat="1" ht="15" customHeight="1">
      <c r="A4991" s="82">
        <v>90237943</v>
      </c>
      <c r="B4991" s="83">
        <v>20</v>
      </c>
      <c r="C4991" s="84" t="s">
        <v>3497</v>
      </c>
      <c r="D4991" s="84" t="s">
        <v>3497</v>
      </c>
      <c r="E4991" s="84" t="s">
        <v>29</v>
      </c>
      <c r="F4991" s="85">
        <v>1</v>
      </c>
      <c r="G4991" s="86" t="s">
        <v>10103</v>
      </c>
      <c r="H4991" s="86" t="s">
        <v>14</v>
      </c>
      <c r="I4991" s="87">
        <f>VLOOKUP(A4991,'[2]AJUSTE DE VALOR AN_11.5_MED_VIG'!$A$6:$I$6297,9,0)</f>
        <v>0.39264415549088749</v>
      </c>
    </row>
    <row r="4992" s="81" customFormat="1" ht="15" customHeight="1">
      <c r="A4992" s="82">
        <v>90144953</v>
      </c>
      <c r="B4992" s="83">
        <v>20</v>
      </c>
      <c r="C4992" s="84" t="s">
        <v>3497</v>
      </c>
      <c r="D4992" s="84" t="s">
        <v>3497</v>
      </c>
      <c r="E4992" s="84" t="s">
        <v>17</v>
      </c>
      <c r="F4992" s="85">
        <v>1</v>
      </c>
      <c r="G4992" s="86" t="s">
        <v>10103</v>
      </c>
      <c r="H4992" s="86" t="s">
        <v>14</v>
      </c>
      <c r="I4992" s="87">
        <f>VLOOKUP(A4992,'[2]AJUSTE DE VALOR AN_11.5_MED_VIG'!$A$6:$I$6297,9,0)</f>
        <v>0.39021267820743172</v>
      </c>
    </row>
    <row r="4993" s="81" customFormat="1" ht="15" customHeight="1">
      <c r="A4993" s="82">
        <v>92470483</v>
      </c>
      <c r="B4993" s="83">
        <v>20</v>
      </c>
      <c r="C4993" s="84" t="s">
        <v>3510</v>
      </c>
      <c r="D4993" s="84" t="s">
        <v>3510</v>
      </c>
      <c r="E4993" s="84" t="s">
        <v>227</v>
      </c>
      <c r="F4993" s="85">
        <v>1</v>
      </c>
      <c r="G4993" s="86" t="s">
        <v>10103</v>
      </c>
      <c r="H4993" s="86" t="s">
        <v>14</v>
      </c>
      <c r="I4993" s="87">
        <f>VLOOKUP(A4993,'[2]AJUSTE DE VALOR AN_11.5_MED_VIG'!$A$6:$I$6297,9,0)</f>
        <v>0.48930153004120275</v>
      </c>
    </row>
    <row r="4994" s="81" customFormat="1" ht="15" customHeight="1">
      <c r="A4994" s="82">
        <v>92472346</v>
      </c>
      <c r="B4994" s="83">
        <v>20</v>
      </c>
      <c r="C4994" s="84" t="s">
        <v>3511</v>
      </c>
      <c r="D4994" s="84" t="s">
        <v>3512</v>
      </c>
      <c r="E4994" s="84" t="s">
        <v>633</v>
      </c>
      <c r="F4994" s="85">
        <v>1</v>
      </c>
      <c r="G4994" s="86" t="s">
        <v>10103</v>
      </c>
      <c r="H4994" s="86" t="s">
        <v>14</v>
      </c>
      <c r="I4994" s="87">
        <f>VLOOKUP(A4994,'[2]AJUSTE DE VALOR AN_11.5_MED_VIG'!$A$6:$I$6297,9,0)</f>
        <v>6.2969540330447487</v>
      </c>
    </row>
    <row r="4995" s="81" customFormat="1" ht="15" customHeight="1">
      <c r="A4995" s="82">
        <v>92472354</v>
      </c>
      <c r="B4995" s="83">
        <v>20</v>
      </c>
      <c r="C4995" s="84" t="s">
        <v>3513</v>
      </c>
      <c r="D4995" s="84" t="s">
        <v>3514</v>
      </c>
      <c r="E4995" s="84" t="s">
        <v>633</v>
      </c>
      <c r="F4995" s="85">
        <v>1</v>
      </c>
      <c r="G4995" s="86" t="s">
        <v>10103</v>
      </c>
      <c r="H4995" s="86" t="s">
        <v>14</v>
      </c>
      <c r="I4995" s="87">
        <f>VLOOKUP(A4995,'[2]AJUSTE DE VALOR AN_11.5_MED_VIG'!$A$6:$I$6297,9,0)</f>
        <v>8.5574923086349912</v>
      </c>
    </row>
    <row r="4996" s="81" customFormat="1" ht="15" customHeight="1">
      <c r="A4996" s="82">
        <v>92472362</v>
      </c>
      <c r="B4996" s="83">
        <v>20</v>
      </c>
      <c r="C4996" s="84" t="s">
        <v>3515</v>
      </c>
      <c r="D4996" s="84" t="s">
        <v>3516</v>
      </c>
      <c r="E4996" s="84" t="s">
        <v>633</v>
      </c>
      <c r="F4996" s="85">
        <v>1</v>
      </c>
      <c r="G4996" s="86" t="s">
        <v>10103</v>
      </c>
      <c r="H4996" s="86" t="s">
        <v>14</v>
      </c>
      <c r="I4996" s="87">
        <f>VLOOKUP(A4996,'[2]AJUSTE DE VALOR AN_11.5_MED_VIG'!$A$6:$I$6297,9,0)</f>
        <v>8.5582031921533748</v>
      </c>
    </row>
    <row r="4997" s="81" customFormat="1" ht="15" customHeight="1">
      <c r="A4997" s="82">
        <v>90186702</v>
      </c>
      <c r="B4997" s="83">
        <v>20</v>
      </c>
      <c r="C4997" s="84" t="s">
        <v>3519</v>
      </c>
      <c r="D4997" s="84" t="s">
        <v>3520</v>
      </c>
      <c r="E4997" s="84" t="s">
        <v>146</v>
      </c>
      <c r="F4997" s="85">
        <v>1</v>
      </c>
      <c r="G4997" s="86" t="s">
        <v>10103</v>
      </c>
      <c r="H4997" s="86" t="s">
        <v>14</v>
      </c>
      <c r="I4997" s="87">
        <f>VLOOKUP(A4997,'[2]AJUSTE DE VALOR AN_11.5_MED_VIG'!$A$6:$I$6297,9,0)</f>
        <v>1.0764604801480264</v>
      </c>
    </row>
    <row r="4998" s="81" customFormat="1" ht="15" customHeight="1">
      <c r="A4998" s="82">
        <v>90189620</v>
      </c>
      <c r="B4998" s="83">
        <v>20</v>
      </c>
      <c r="C4998" s="84" t="s">
        <v>3523</v>
      </c>
      <c r="D4998" s="84" t="s">
        <v>3524</v>
      </c>
      <c r="E4998" s="84" t="s">
        <v>146</v>
      </c>
      <c r="F4998" s="85">
        <v>1</v>
      </c>
      <c r="G4998" s="86" t="s">
        <v>436</v>
      </c>
      <c r="H4998" s="86" t="s">
        <v>14</v>
      </c>
      <c r="I4998" s="87">
        <f>VLOOKUP(A4998,'[2]AJUSTE DE VALOR AN_11.5_MED_VIG'!$A$6:$I$6297,9,0)</f>
        <v>7.7145358631304397</v>
      </c>
    </row>
    <row r="4999" s="81" customFormat="1" ht="15" customHeight="1">
      <c r="A4999" s="82">
        <v>90162455</v>
      </c>
      <c r="B4999" s="83">
        <v>20</v>
      </c>
      <c r="C4999" s="84" t="s">
        <v>3527</v>
      </c>
      <c r="D4999" s="84" t="s">
        <v>3528</v>
      </c>
      <c r="E4999" s="84" t="s">
        <v>2759</v>
      </c>
      <c r="F4999" s="85">
        <v>1</v>
      </c>
      <c r="G4999" s="86" t="s">
        <v>10103</v>
      </c>
      <c r="H4999" s="86" t="s">
        <v>14</v>
      </c>
      <c r="I4999" s="87">
        <f>VLOOKUP(A4999,'[2]AJUSTE DE VALOR AN_11.5_MED_VIG'!$A$6:$I$6297,9,0)</f>
        <v>0.29013500442813339</v>
      </c>
    </row>
    <row r="5000" s="81" customFormat="1" ht="15" customHeight="1">
      <c r="A5000" s="82">
        <v>92419917</v>
      </c>
      <c r="B5000" s="83">
        <v>20</v>
      </c>
      <c r="C5000" s="84" t="s">
        <v>3543</v>
      </c>
      <c r="D5000" s="84" t="s">
        <v>3544</v>
      </c>
      <c r="E5000" s="84" t="s">
        <v>244</v>
      </c>
      <c r="F5000" s="85">
        <v>200</v>
      </c>
      <c r="G5000" s="86" t="s">
        <v>10116</v>
      </c>
      <c r="H5000" s="86" t="s">
        <v>19</v>
      </c>
      <c r="I5000" s="87">
        <f>VLOOKUP(A5000,'[2]AJUSTE DE VALOR AN_11.5_MED_VIG'!$A$6:$I$6297,9,0)</f>
        <v>1.6277882423400003e-002</v>
      </c>
    </row>
    <row r="5001" s="81" customFormat="1" ht="15" customHeight="1">
      <c r="A5001" s="82">
        <v>90202309</v>
      </c>
      <c r="B5001" s="83">
        <v>20</v>
      </c>
      <c r="C5001" s="84" t="s">
        <v>3546</v>
      </c>
      <c r="D5001" s="84" t="s">
        <v>3547</v>
      </c>
      <c r="E5001" s="84" t="s">
        <v>334</v>
      </c>
      <c r="F5001" s="85">
        <v>1</v>
      </c>
      <c r="G5001" s="86" t="s">
        <v>64</v>
      </c>
      <c r="H5001" s="86" t="s">
        <v>14</v>
      </c>
      <c r="I5001" s="87">
        <f>VLOOKUP(A5001,'[2]AJUSTE DE VALOR AN_11.5_MED_VIG'!$A$6:$I$6297,9,0)</f>
        <v>0.78519694356287451</v>
      </c>
    </row>
    <row r="5002" s="81" customFormat="1" ht="15" customHeight="1">
      <c r="A5002" s="82">
        <v>90155793</v>
      </c>
      <c r="B5002" s="83">
        <v>20</v>
      </c>
      <c r="C5002" s="84" t="s">
        <v>3556</v>
      </c>
      <c r="D5002" s="84" t="s">
        <v>3557</v>
      </c>
      <c r="E5002" s="84" t="s">
        <v>36</v>
      </c>
      <c r="F5002" s="85">
        <v>200</v>
      </c>
      <c r="G5002" s="86" t="s">
        <v>10116</v>
      </c>
      <c r="H5002" s="86" t="s">
        <v>19</v>
      </c>
      <c r="I5002" s="87">
        <f>VLOOKUP(A5002,'[2]AJUSTE DE VALOR AN_11.5_MED_VIG'!$A$6:$I$6297,9,0)</f>
        <v>2.94108790547008e-002</v>
      </c>
    </row>
    <row r="5003" s="81" customFormat="1" ht="15" customHeight="1">
      <c r="A5003" s="82">
        <v>92412220</v>
      </c>
      <c r="B5003" s="83">
        <v>20</v>
      </c>
      <c r="C5003" s="84" t="s">
        <v>3562</v>
      </c>
      <c r="D5003" s="84" t="s">
        <v>3563</v>
      </c>
      <c r="E5003" s="84" t="s">
        <v>3564</v>
      </c>
      <c r="F5003" s="85">
        <v>1</v>
      </c>
      <c r="G5003" s="86" t="s">
        <v>10103</v>
      </c>
      <c r="H5003" s="86" t="s">
        <v>14</v>
      </c>
      <c r="I5003" s="87">
        <f>VLOOKUP(A5003,'[2]AJUSTE DE VALOR AN_11.5_MED_VIG'!$A$6:$I$6297,9,0)</f>
        <v>5.1375884701286623</v>
      </c>
    </row>
    <row r="5004" s="81" customFormat="1" ht="15" customHeight="1">
      <c r="A5004" s="82">
        <v>90173201</v>
      </c>
      <c r="B5004" s="83">
        <v>20</v>
      </c>
      <c r="C5004" s="84" t="s">
        <v>3582</v>
      </c>
      <c r="D5004" s="84" t="s">
        <v>3583</v>
      </c>
      <c r="E5004" s="84" t="s">
        <v>244</v>
      </c>
      <c r="F5004" s="85">
        <v>1</v>
      </c>
      <c r="G5004" s="86" t="s">
        <v>436</v>
      </c>
      <c r="H5004" s="86" t="s">
        <v>14</v>
      </c>
      <c r="I5004" s="87">
        <f>VLOOKUP(A5004,'[2]AJUSTE DE VALOR AN_11.5_MED_VIG'!$A$6:$I$6297,9,0)</f>
        <v>0.67973004206494969</v>
      </c>
    </row>
    <row r="5005" s="81" customFormat="1" ht="15" customHeight="1">
      <c r="A5005" s="82">
        <v>90883039</v>
      </c>
      <c r="B5005" s="83">
        <v>20</v>
      </c>
      <c r="C5005" s="84" t="s">
        <v>3585</v>
      </c>
      <c r="D5005" s="84" t="s">
        <v>3586</v>
      </c>
      <c r="E5005" s="84" t="s">
        <v>146</v>
      </c>
      <c r="F5005" s="85">
        <v>1</v>
      </c>
      <c r="G5005" s="86" t="s">
        <v>436</v>
      </c>
      <c r="H5005" s="86" t="s">
        <v>14</v>
      </c>
      <c r="I5005" s="87">
        <f>VLOOKUP(A5005,'[2]AJUSTE DE VALOR AN_11.5_MED_VIG'!$A$6:$I$6297,9,0)</f>
        <v>1.61228304420885</v>
      </c>
    </row>
    <row r="5006" s="81" customFormat="1" ht="15" customHeight="1">
      <c r="A5006" s="82">
        <v>90159756</v>
      </c>
      <c r="B5006" s="83">
        <v>20</v>
      </c>
      <c r="C5006" s="84" t="s">
        <v>3595</v>
      </c>
      <c r="D5006" s="84" t="s">
        <v>3596</v>
      </c>
      <c r="E5006" s="84" t="s">
        <v>1221</v>
      </c>
      <c r="F5006" s="85">
        <v>1</v>
      </c>
      <c r="G5006" s="86" t="s">
        <v>10103</v>
      </c>
      <c r="H5006" s="86" t="s">
        <v>14</v>
      </c>
      <c r="I5006" s="87">
        <f>VLOOKUP(A5006,'[2]AJUSTE DE VALOR AN_11.5_MED_VIG'!$A$6:$I$6297,9,0)</f>
        <v>2.723508400925732</v>
      </c>
    </row>
    <row r="5007" s="81" customFormat="1" ht="15" customHeight="1">
      <c r="A5007" s="82">
        <v>92377190</v>
      </c>
      <c r="B5007" s="83">
        <v>20</v>
      </c>
      <c r="C5007" s="84" t="s">
        <v>3604</v>
      </c>
      <c r="D5007" s="84" t="s">
        <v>3605</v>
      </c>
      <c r="E5007" s="84" t="s">
        <v>50</v>
      </c>
      <c r="F5007" s="85">
        <v>100</v>
      </c>
      <c r="G5007" s="86" t="s">
        <v>10111</v>
      </c>
      <c r="H5007" s="86" t="s">
        <v>19</v>
      </c>
      <c r="I5007" s="87">
        <f>VLOOKUP(A5007,'[2]AJUSTE DE VALOR AN_11.5_MED_VIG'!$A$6:$I$6297,9,0)</f>
        <v>0.10992757209880245</v>
      </c>
    </row>
    <row r="5008" s="81" customFormat="1" ht="15" customHeight="1">
      <c r="A5008" s="82">
        <v>90916018</v>
      </c>
      <c r="B5008" s="83">
        <v>20</v>
      </c>
      <c r="C5008" s="84" t="s">
        <v>3620</v>
      </c>
      <c r="D5008" s="84" t="s">
        <v>3621</v>
      </c>
      <c r="E5008" s="84" t="s">
        <v>3622</v>
      </c>
      <c r="F5008" s="85">
        <v>15</v>
      </c>
      <c r="G5008" s="86" t="s">
        <v>10077</v>
      </c>
      <c r="H5008" s="86" t="s">
        <v>19</v>
      </c>
      <c r="I5008" s="87">
        <f>VLOOKUP(A5008,'[2]AJUSTE DE VALOR AN_11.5_MED_VIG'!$A$6:$I$6297,9,0)</f>
        <v>1.0783988986723625</v>
      </c>
    </row>
    <row r="5009" s="81" customFormat="1" ht="15" customHeight="1">
      <c r="A5009" s="82">
        <v>92379907</v>
      </c>
      <c r="B5009" s="83">
        <v>20</v>
      </c>
      <c r="C5009" s="84" t="s">
        <v>3627</v>
      </c>
      <c r="D5009" s="84" t="s">
        <v>3628</v>
      </c>
      <c r="E5009" s="84" t="s">
        <v>366</v>
      </c>
      <c r="F5009" s="85">
        <v>1</v>
      </c>
      <c r="G5009" s="86" t="s">
        <v>64</v>
      </c>
      <c r="H5009" s="86" t="s">
        <v>14</v>
      </c>
      <c r="I5009" s="87">
        <f>VLOOKUP(A5009,'[2]AJUSTE DE VALOR AN_11.5_MED_VIG'!$A$6:$I$6297,9,0)</f>
        <v>5.2451155830000022</v>
      </c>
    </row>
    <row r="5010" s="81" customFormat="1" ht="15" customHeight="1">
      <c r="A5010" s="82">
        <v>90262425</v>
      </c>
      <c r="B5010" s="83">
        <v>20</v>
      </c>
      <c r="C5010" s="84" t="s">
        <v>3631</v>
      </c>
      <c r="D5010" s="84" t="s">
        <v>3636</v>
      </c>
      <c r="E5010" s="84" t="s">
        <v>50</v>
      </c>
      <c r="F5010" s="85">
        <v>1</v>
      </c>
      <c r="G5010" s="86" t="s">
        <v>10103</v>
      </c>
      <c r="H5010" s="86" t="s">
        <v>14</v>
      </c>
      <c r="I5010" s="87">
        <f>VLOOKUP(A5010,'[2]AJUSTE DE VALOR AN_11.5_MED_VIG'!$A$6:$I$6297,9,0)</f>
        <v>1.8940522794289485</v>
      </c>
    </row>
    <row r="5011" s="81" customFormat="1" ht="15" customHeight="1">
      <c r="A5011" s="82">
        <v>90232003</v>
      </c>
      <c r="B5011" s="83">
        <v>20</v>
      </c>
      <c r="C5011" s="84" t="s">
        <v>3631</v>
      </c>
      <c r="D5011" s="84" t="s">
        <v>3633</v>
      </c>
      <c r="E5011" s="84" t="s">
        <v>1175</v>
      </c>
      <c r="F5011" s="85">
        <v>1</v>
      </c>
      <c r="G5011" s="86" t="s">
        <v>10103</v>
      </c>
      <c r="H5011" s="86" t="s">
        <v>14</v>
      </c>
      <c r="I5011" s="87">
        <f>VLOOKUP(A5011,'[2]AJUSTE DE VALOR AN_11.5_MED_VIG'!$A$6:$I$6297,9,0)</f>
        <v>2.9780245086202504</v>
      </c>
    </row>
    <row r="5012" s="81" customFormat="1" ht="15" customHeight="1">
      <c r="A5012" s="82">
        <v>90231996</v>
      </c>
      <c r="B5012" s="83">
        <v>20</v>
      </c>
      <c r="C5012" s="84" t="s">
        <v>3631</v>
      </c>
      <c r="D5012" s="84" t="s">
        <v>3632</v>
      </c>
      <c r="E5012" s="84" t="s">
        <v>1175</v>
      </c>
      <c r="F5012" s="85">
        <v>1</v>
      </c>
      <c r="G5012" s="86" t="s">
        <v>10103</v>
      </c>
      <c r="H5012" s="86" t="s">
        <v>14</v>
      </c>
      <c r="I5012" s="87">
        <f>VLOOKUP(A5012,'[2]AJUSTE DE VALOR AN_11.5_MED_VIG'!$A$6:$I$6297,9,0)</f>
        <v>2.573668862318617</v>
      </c>
    </row>
    <row r="5013" s="81" customFormat="1" ht="15" customHeight="1">
      <c r="A5013" s="82">
        <v>90227190</v>
      </c>
      <c r="B5013" s="83">
        <v>20</v>
      </c>
      <c r="C5013" s="84" t="s">
        <v>3631</v>
      </c>
      <c r="D5013" s="84" t="s">
        <v>3632</v>
      </c>
      <c r="E5013" s="84" t="s">
        <v>59</v>
      </c>
      <c r="F5013" s="85">
        <v>1</v>
      </c>
      <c r="G5013" s="86" t="s">
        <v>10103</v>
      </c>
      <c r="H5013" s="86" t="s">
        <v>14</v>
      </c>
      <c r="I5013" s="87">
        <f>VLOOKUP(A5013,'[2]AJUSTE DE VALOR AN_11.5_MED_VIG'!$A$6:$I$6297,9,0)</f>
        <v>3.2788488549450889</v>
      </c>
    </row>
    <row r="5014" s="81" customFormat="1" ht="15" customHeight="1">
      <c r="A5014" s="82">
        <v>90156765</v>
      </c>
      <c r="B5014" s="83">
        <v>20</v>
      </c>
      <c r="C5014" s="84" t="s">
        <v>3631</v>
      </c>
      <c r="D5014" s="84" t="s">
        <v>3633</v>
      </c>
      <c r="E5014" s="84" t="s">
        <v>36</v>
      </c>
      <c r="F5014" s="85">
        <v>1</v>
      </c>
      <c r="G5014" s="86" t="s">
        <v>10103</v>
      </c>
      <c r="H5014" s="86" t="s">
        <v>14</v>
      </c>
      <c r="I5014" s="87">
        <f>VLOOKUP(A5014,'[2]AJUSTE DE VALOR AN_11.5_MED_VIG'!$A$6:$I$6297,9,0)</f>
        <v>3.2215059630388652</v>
      </c>
    </row>
    <row r="5015" s="81" customFormat="1" ht="15" customHeight="1">
      <c r="A5015" s="82">
        <v>90150716</v>
      </c>
      <c r="B5015" s="83">
        <v>20</v>
      </c>
      <c r="C5015" s="84" t="s">
        <v>3641</v>
      </c>
      <c r="D5015" s="84" t="s">
        <v>3642</v>
      </c>
      <c r="E5015" s="84" t="s">
        <v>39</v>
      </c>
      <c r="F5015" s="85">
        <v>1</v>
      </c>
      <c r="G5015" s="86" t="s">
        <v>10103</v>
      </c>
      <c r="H5015" s="86" t="s">
        <v>14</v>
      </c>
      <c r="I5015" s="87">
        <f>VLOOKUP(A5015,'[2]AJUSTE DE VALOR AN_11.5_MED_VIG'!$A$6:$I$6297,9,0)</f>
        <v>1.9095036667453964</v>
      </c>
    </row>
    <row r="5016" s="81" customFormat="1" ht="15" customHeight="1">
      <c r="A5016" s="82">
        <v>90152271</v>
      </c>
      <c r="B5016" s="83">
        <v>20</v>
      </c>
      <c r="C5016" s="84" t="s">
        <v>3633</v>
      </c>
      <c r="D5016" s="84" t="s">
        <v>3633</v>
      </c>
      <c r="E5016" s="84" t="s">
        <v>39</v>
      </c>
      <c r="F5016" s="85">
        <v>1</v>
      </c>
      <c r="G5016" s="86" t="s">
        <v>10103</v>
      </c>
      <c r="H5016" s="86" t="s">
        <v>14</v>
      </c>
      <c r="I5016" s="87">
        <f>VLOOKUP(A5016,'[2]AJUSTE DE VALOR AN_11.5_MED_VIG'!$A$6:$I$6297,9,0)</f>
        <v>3.7475837161617171</v>
      </c>
    </row>
    <row r="5017" s="81" customFormat="1" ht="15" customHeight="1">
      <c r="A5017" s="82">
        <v>92468381</v>
      </c>
      <c r="B5017" s="83">
        <v>20</v>
      </c>
      <c r="C5017" s="84" t="s">
        <v>3644</v>
      </c>
      <c r="D5017" s="84" t="s">
        <v>3644</v>
      </c>
      <c r="E5017" s="84" t="s">
        <v>590</v>
      </c>
      <c r="F5017" s="85">
        <v>1</v>
      </c>
      <c r="G5017" s="86" t="s">
        <v>10103</v>
      </c>
      <c r="H5017" s="86" t="s">
        <v>14</v>
      </c>
      <c r="I5017" s="87">
        <f>VLOOKUP(A5017,'[2]AJUSTE DE VALOR AN_11.5_MED_VIG'!$A$6:$I$6297,9,0)</f>
        <v>3.797609358866902</v>
      </c>
    </row>
    <row r="5018" s="81" customFormat="1" ht="15" customHeight="1">
      <c r="A5018" s="82">
        <v>92394361</v>
      </c>
      <c r="B5018" s="83">
        <v>20</v>
      </c>
      <c r="C5018" s="84" t="s">
        <v>3644</v>
      </c>
      <c r="D5018" s="84" t="s">
        <v>3645</v>
      </c>
      <c r="E5018" s="84" t="s">
        <v>455</v>
      </c>
      <c r="F5018" s="85">
        <v>1</v>
      </c>
      <c r="G5018" s="86" t="s">
        <v>10103</v>
      </c>
      <c r="H5018" s="86" t="s">
        <v>14</v>
      </c>
      <c r="I5018" s="87">
        <f>VLOOKUP(A5018,'[2]AJUSTE DE VALOR AN_11.5_MED_VIG'!$A$6:$I$6297,9,0)</f>
        <v>3.9011211305968381</v>
      </c>
    </row>
    <row r="5019" s="81" customFormat="1" ht="15" customHeight="1">
      <c r="A5019" s="82">
        <v>92394353</v>
      </c>
      <c r="B5019" s="83">
        <v>20</v>
      </c>
      <c r="C5019" s="84" t="s">
        <v>3644</v>
      </c>
      <c r="D5019" s="84" t="s">
        <v>3645</v>
      </c>
      <c r="E5019" s="84" t="s">
        <v>455</v>
      </c>
      <c r="F5019" s="85">
        <v>1</v>
      </c>
      <c r="G5019" s="86" t="s">
        <v>10103</v>
      </c>
      <c r="H5019" s="86" t="s">
        <v>14</v>
      </c>
      <c r="I5019" s="87">
        <f>VLOOKUP(A5019,'[2]AJUSTE DE VALOR AN_11.5_MED_VIG'!$A$6:$I$6297,9,0)</f>
        <v>3.2536321462654119</v>
      </c>
    </row>
    <row r="5020" s="81" customFormat="1" ht="15" customHeight="1">
      <c r="A5020" s="82">
        <v>90250109</v>
      </c>
      <c r="B5020" s="83">
        <v>20</v>
      </c>
      <c r="C5020" s="84" t="s">
        <v>3653</v>
      </c>
      <c r="D5020" s="84" t="s">
        <v>3654</v>
      </c>
      <c r="E5020" s="84" t="s">
        <v>131</v>
      </c>
      <c r="F5020" s="85">
        <v>1</v>
      </c>
      <c r="G5020" s="86" t="s">
        <v>10103</v>
      </c>
      <c r="H5020" s="86" t="s">
        <v>14</v>
      </c>
      <c r="I5020" s="87">
        <f>VLOOKUP(A5020,'[2]AJUSTE DE VALOR AN_11.5_MED_VIG'!$A$6:$I$6297,9,0)</f>
        <v>1.664617520353294</v>
      </c>
    </row>
    <row r="5021" s="81" customFormat="1" ht="15" customHeight="1">
      <c r="A5021" s="82">
        <v>90132688</v>
      </c>
      <c r="B5021" s="83">
        <v>20</v>
      </c>
      <c r="C5021" s="84" t="s">
        <v>3662</v>
      </c>
      <c r="D5021" s="84" t="s">
        <v>3663</v>
      </c>
      <c r="E5021" s="84" t="s">
        <v>150</v>
      </c>
      <c r="F5021" s="85">
        <v>300</v>
      </c>
      <c r="G5021" s="86" t="s">
        <v>10116</v>
      </c>
      <c r="H5021" s="86" t="s">
        <v>19</v>
      </c>
      <c r="I5021" s="87">
        <f>VLOOKUP(A5021,'[2]AJUSTE DE VALOR AN_11.5_MED_VIG'!$A$6:$I$6297,9,0)</f>
        <v>4.7111816613772471e-002</v>
      </c>
    </row>
    <row r="5022" s="81" customFormat="1" ht="15" customHeight="1">
      <c r="A5022" s="82">
        <v>92419453</v>
      </c>
      <c r="B5022" s="83">
        <v>20</v>
      </c>
      <c r="C5022" s="84" t="s">
        <v>3666</v>
      </c>
      <c r="D5022" s="84" t="s">
        <v>3667</v>
      </c>
      <c r="E5022" s="84" t="s">
        <v>154</v>
      </c>
      <c r="F5022" s="85">
        <v>200</v>
      </c>
      <c r="G5022" s="86" t="s">
        <v>10116</v>
      </c>
      <c r="H5022" s="86" t="s">
        <v>19</v>
      </c>
      <c r="I5022" s="87">
        <f>VLOOKUP(A5022,'[2]AJUSTE DE VALOR AN_11.5_MED_VIG'!$A$6:$I$6297,9,0)</f>
        <v>7.8519694356287459e-002</v>
      </c>
    </row>
    <row r="5023" s="81" customFormat="1" ht="15" customHeight="1">
      <c r="A5023" s="82">
        <v>92464254</v>
      </c>
      <c r="B5023" s="83">
        <v>20</v>
      </c>
      <c r="C5023" s="84" t="s">
        <v>3668</v>
      </c>
      <c r="D5023" s="84" t="s">
        <v>3669</v>
      </c>
      <c r="E5023" s="84" t="s">
        <v>1742</v>
      </c>
      <c r="F5023" s="85">
        <v>200</v>
      </c>
      <c r="G5023" s="86" t="s">
        <v>10116</v>
      </c>
      <c r="H5023" s="86" t="s">
        <v>19</v>
      </c>
      <c r="I5023" s="87">
        <f>VLOOKUP(A5023,'[2]AJUSTE DE VALOR AN_11.5_MED_VIG'!$A$6:$I$6297,9,0)</f>
        <v>0.1029380766914528</v>
      </c>
    </row>
    <row r="5024" s="81" customFormat="1" ht="15" customHeight="1">
      <c r="A5024" s="82">
        <v>90240359</v>
      </c>
      <c r="B5024" s="83">
        <v>20</v>
      </c>
      <c r="C5024" s="84" t="s">
        <v>3670</v>
      </c>
      <c r="D5024" s="84" t="s">
        <v>3671</v>
      </c>
      <c r="E5024" s="84" t="s">
        <v>1742</v>
      </c>
      <c r="F5024" s="85">
        <v>200</v>
      </c>
      <c r="G5024" s="86" t="s">
        <v>10116</v>
      </c>
      <c r="H5024" s="86" t="s">
        <v>19</v>
      </c>
      <c r="I5024" s="87">
        <f>VLOOKUP(A5024,'[2]AJUSTE DE VALOR AN_11.5_MED_VIG'!$A$6:$I$6297,9,0)</f>
        <v>0.1176435162188032</v>
      </c>
    </row>
    <row r="5025" s="81" customFormat="1" ht="15" customHeight="1">
      <c r="A5025" s="82">
        <v>92425828</v>
      </c>
      <c r="B5025" s="83">
        <v>20</v>
      </c>
      <c r="C5025" s="84" t="s">
        <v>3676</v>
      </c>
      <c r="D5025" s="84" t="s">
        <v>3677</v>
      </c>
      <c r="E5025" s="84" t="s">
        <v>1221</v>
      </c>
      <c r="F5025" s="85">
        <v>1</v>
      </c>
      <c r="G5025" s="86" t="s">
        <v>10103</v>
      </c>
      <c r="H5025" s="86" t="s">
        <v>14</v>
      </c>
      <c r="I5025" s="87">
        <f>VLOOKUP(A5025,'[2]AJUSTE DE VALOR AN_11.5_MED_VIG'!$A$6:$I$6297,9,0)</f>
        <v>0.75341384492126173</v>
      </c>
    </row>
    <row r="5026" s="81" customFormat="1" ht="15" customHeight="1">
      <c r="A5026" s="82">
        <v>92425844</v>
      </c>
      <c r="B5026" s="83">
        <v>20</v>
      </c>
      <c r="C5026" s="84" t="s">
        <v>3678</v>
      </c>
      <c r="D5026" s="84" t="s">
        <v>3679</v>
      </c>
      <c r="E5026" s="84" t="s">
        <v>1221</v>
      </c>
      <c r="F5026" s="85">
        <v>1</v>
      </c>
      <c r="G5026" s="86" t="s">
        <v>10103</v>
      </c>
      <c r="H5026" s="86" t="s">
        <v>14</v>
      </c>
      <c r="I5026" s="87">
        <f>VLOOKUP(A5026,'[2]AJUSTE DE VALOR AN_11.5_MED_VIG'!$A$6:$I$6297,9,0)</f>
        <v>1.1817376629968566</v>
      </c>
    </row>
    <row r="5027" s="81" customFormat="1" ht="15" customHeight="1">
      <c r="A5027" s="82">
        <v>92412211</v>
      </c>
      <c r="B5027" s="83">
        <v>20</v>
      </c>
      <c r="C5027" s="84" t="s">
        <v>3688</v>
      </c>
      <c r="D5027" s="84" t="s">
        <v>3689</v>
      </c>
      <c r="E5027" s="84" t="s">
        <v>92</v>
      </c>
      <c r="F5027" s="85">
        <v>1</v>
      </c>
      <c r="G5027" s="86" t="s">
        <v>436</v>
      </c>
      <c r="H5027" s="86" t="s">
        <v>14</v>
      </c>
      <c r="I5027" s="87">
        <f>VLOOKUP(A5027,'[2]AJUSTE DE VALOR AN_11.5_MED_VIG'!$A$6:$I$6297,9,0)</f>
        <v>2.2378426821095569</v>
      </c>
    </row>
    <row r="5028" s="81" customFormat="1" ht="15" customHeight="1">
      <c r="A5028" s="82">
        <v>90181042</v>
      </c>
      <c r="B5028" s="83">
        <v>20</v>
      </c>
      <c r="C5028" s="84" t="s">
        <v>3702</v>
      </c>
      <c r="D5028" s="84" t="s">
        <v>3703</v>
      </c>
      <c r="E5028" s="84" t="s">
        <v>69</v>
      </c>
      <c r="F5028" s="85">
        <v>120</v>
      </c>
      <c r="G5028" s="86" t="s">
        <v>18</v>
      </c>
      <c r="H5028" s="86" t="s">
        <v>19</v>
      </c>
      <c r="I5028" s="87">
        <f>VLOOKUP(A5028,'[2]AJUSTE DE VALOR AN_11.5_MED_VIG'!$A$6:$I$6297,9,0)</f>
        <v>9.2573009183188198e-002</v>
      </c>
    </row>
    <row r="5029" s="81" customFormat="1" ht="15" customHeight="1">
      <c r="A5029" s="82">
        <v>92462553</v>
      </c>
      <c r="B5029" s="83">
        <v>20</v>
      </c>
      <c r="C5029" s="84" t="s">
        <v>3708</v>
      </c>
      <c r="D5029" s="84" t="s">
        <v>3709</v>
      </c>
      <c r="E5029" s="84" t="s">
        <v>69</v>
      </c>
      <c r="F5029" s="85">
        <v>100</v>
      </c>
      <c r="G5029" s="86" t="s">
        <v>18</v>
      </c>
      <c r="H5029" s="86" t="s">
        <v>19</v>
      </c>
      <c r="I5029" s="87">
        <f>VLOOKUP(A5029,'[2]AJUSTE DE VALOR AN_11.5_MED_VIG'!$A$6:$I$6297,9,0)</f>
        <v>0.14569632918684219</v>
      </c>
    </row>
    <row r="5030" s="81" customFormat="1" ht="15" customHeight="1">
      <c r="A5030" s="82">
        <v>90278119</v>
      </c>
      <c r="B5030" s="83">
        <v>20</v>
      </c>
      <c r="C5030" s="84" t="s">
        <v>3716</v>
      </c>
      <c r="D5030" s="84" t="s">
        <v>3716</v>
      </c>
      <c r="E5030" s="84" t="s">
        <v>24</v>
      </c>
      <c r="F5030" s="85">
        <v>1</v>
      </c>
      <c r="G5030" s="86" t="s">
        <v>10103</v>
      </c>
      <c r="H5030" s="86" t="s">
        <v>14</v>
      </c>
      <c r="I5030" s="87">
        <f>VLOOKUP(A5030,'[2]AJUSTE DE VALOR AN_11.5_MED_VIG'!$A$6:$I$6297,9,0)</f>
        <v>0.12949369860092788</v>
      </c>
    </row>
    <row r="5031" s="81" customFormat="1" ht="15" customHeight="1">
      <c r="A5031" s="82">
        <v>90258622</v>
      </c>
      <c r="B5031" s="83">
        <v>20</v>
      </c>
      <c r="C5031" s="84" t="s">
        <v>3716</v>
      </c>
      <c r="D5031" s="84" t="s">
        <v>3716</v>
      </c>
      <c r="E5031" s="84" t="s">
        <v>26</v>
      </c>
      <c r="F5031" s="85">
        <v>1</v>
      </c>
      <c r="G5031" s="86" t="s">
        <v>10103</v>
      </c>
      <c r="H5031" s="86" t="s">
        <v>14</v>
      </c>
      <c r="I5031" s="87">
        <f>VLOOKUP(A5031,'[2]AJUSTE DE VALOR AN_11.5_MED_VIG'!$A$6:$I$6297,9,0)</f>
        <v>0.10038902555652185</v>
      </c>
    </row>
    <row r="5032" s="81" customFormat="1" ht="15" customHeight="1">
      <c r="A5032" s="82">
        <v>92421920</v>
      </c>
      <c r="B5032" s="83">
        <v>20</v>
      </c>
      <c r="C5032" s="84" t="s">
        <v>3718</v>
      </c>
      <c r="D5032" s="84" t="s">
        <v>3720</v>
      </c>
      <c r="E5032" s="84" t="s">
        <v>157</v>
      </c>
      <c r="F5032" s="85">
        <v>1</v>
      </c>
      <c r="G5032" s="86" t="s">
        <v>10103</v>
      </c>
      <c r="H5032" s="86" t="s">
        <v>14</v>
      </c>
      <c r="I5032" s="87">
        <f>VLOOKUP(A5032,'[2]AJUSTE DE VALOR AN_11.5_MED_VIG'!$A$6:$I$6297,9,0)</f>
        <v>0.3454866551676648</v>
      </c>
    </row>
    <row r="5033" s="81" customFormat="1" ht="15" customHeight="1">
      <c r="A5033" s="82">
        <v>90258592</v>
      </c>
      <c r="B5033" s="83">
        <v>20</v>
      </c>
      <c r="C5033" s="84" t="s">
        <v>3718</v>
      </c>
      <c r="D5033" s="84" t="s">
        <v>3718</v>
      </c>
      <c r="E5033" s="84" t="s">
        <v>26</v>
      </c>
      <c r="F5033" s="85">
        <v>1</v>
      </c>
      <c r="G5033" s="86" t="s">
        <v>10103</v>
      </c>
      <c r="H5033" s="86" t="s">
        <v>14</v>
      </c>
      <c r="I5033" s="87">
        <f>VLOOKUP(A5033,'[2]AJUSTE DE VALOR AN_11.5_MED_VIG'!$A$6:$I$6297,9,0)</f>
        <v>0.17993278150622108</v>
      </c>
    </row>
    <row r="5034" s="81" customFormat="1" ht="15" customHeight="1">
      <c r="A5034" s="82">
        <v>90162358</v>
      </c>
      <c r="B5034" s="83">
        <v>20</v>
      </c>
      <c r="C5034" s="84" t="s">
        <v>3718</v>
      </c>
      <c r="D5034" s="84" t="s">
        <v>3721</v>
      </c>
      <c r="E5034" s="84" t="s">
        <v>2759</v>
      </c>
      <c r="F5034" s="85">
        <v>1</v>
      </c>
      <c r="G5034" s="86" t="s">
        <v>10103</v>
      </c>
      <c r="H5034" s="86" t="s">
        <v>14</v>
      </c>
      <c r="I5034" s="87">
        <f>VLOOKUP(A5034,'[2]AJUSTE DE VALOR AN_11.5_MED_VIG'!$A$6:$I$6297,9,0)</f>
        <v>0.20730332519949254</v>
      </c>
    </row>
    <row r="5035" s="81" customFormat="1" ht="15" customHeight="1">
      <c r="A5035" s="82">
        <v>90125142</v>
      </c>
      <c r="B5035" s="83">
        <v>20</v>
      </c>
      <c r="C5035" s="84" t="s">
        <v>3722</v>
      </c>
      <c r="D5035" s="84" t="s">
        <v>3718</v>
      </c>
      <c r="E5035" s="84" t="s">
        <v>50</v>
      </c>
      <c r="F5035" s="85">
        <v>1</v>
      </c>
      <c r="G5035" s="86" t="s">
        <v>10103</v>
      </c>
      <c r="H5035" s="86" t="s">
        <v>14</v>
      </c>
      <c r="I5035" s="87">
        <f>VLOOKUP(A5035,'[2]AJUSTE DE VALOR AN_11.5_MED_VIG'!$A$6:$I$6297,9,0)</f>
        <v>0.16188481020760245</v>
      </c>
    </row>
    <row r="5036" s="81" customFormat="1" ht="15" customHeight="1">
      <c r="A5036" s="82">
        <v>90238869</v>
      </c>
      <c r="B5036" s="83">
        <v>20</v>
      </c>
      <c r="C5036" s="84" t="s">
        <v>3723</v>
      </c>
      <c r="D5036" s="84" t="s">
        <v>3723</v>
      </c>
      <c r="E5036" s="84" t="s">
        <v>29</v>
      </c>
      <c r="F5036" s="85">
        <v>1</v>
      </c>
      <c r="G5036" s="86" t="s">
        <v>10103</v>
      </c>
      <c r="H5036" s="86" t="s">
        <v>14</v>
      </c>
      <c r="I5036" s="87">
        <f>VLOOKUP(A5036,'[2]AJUSTE DE VALOR AN_11.5_MED_VIG'!$A$6:$I$6297,9,0)</f>
        <v>0.40471202551900604</v>
      </c>
    </row>
    <row r="5037" s="81" customFormat="1" ht="15" customHeight="1">
      <c r="A5037" s="82">
        <v>90288904</v>
      </c>
      <c r="B5037" s="83">
        <v>20</v>
      </c>
      <c r="C5037" s="84" t="s">
        <v>3727</v>
      </c>
      <c r="D5037" s="84" t="s">
        <v>3728</v>
      </c>
      <c r="E5037" s="84" t="s">
        <v>1592</v>
      </c>
      <c r="F5037" s="85">
        <v>1</v>
      </c>
      <c r="G5037" s="86" t="s">
        <v>10103</v>
      </c>
      <c r="H5037" s="86" t="s">
        <v>14</v>
      </c>
      <c r="I5037" s="87">
        <f>VLOOKUP(A5037,'[2]AJUSTE DE VALOR AN_11.5_MED_VIG'!$A$6:$I$6297,9,0)</f>
        <v>0.28267089968263481</v>
      </c>
    </row>
    <row r="5038" s="81" customFormat="1" ht="15" customHeight="1">
      <c r="A5038" s="82">
        <v>92402283</v>
      </c>
      <c r="B5038" s="83">
        <v>20</v>
      </c>
      <c r="C5038" s="84" t="s">
        <v>3735</v>
      </c>
      <c r="D5038" s="84" t="s">
        <v>3735</v>
      </c>
      <c r="E5038" s="84" t="s">
        <v>24</v>
      </c>
      <c r="F5038" s="85">
        <v>1</v>
      </c>
      <c r="G5038" s="86" t="s">
        <v>10103</v>
      </c>
      <c r="H5038" s="86" t="s">
        <v>14</v>
      </c>
      <c r="I5038" s="87">
        <f>VLOOKUP(A5038,'[2]AJUSTE DE VALOR AN_11.5_MED_VIG'!$A$6:$I$6297,9,0)</f>
        <v>1.2380728083842303</v>
      </c>
    </row>
    <row r="5039" s="81" customFormat="1" ht="15" customHeight="1">
      <c r="A5039" s="82">
        <v>90219040</v>
      </c>
      <c r="B5039" s="83">
        <v>20</v>
      </c>
      <c r="C5039" s="84" t="s">
        <v>3735</v>
      </c>
      <c r="D5039" s="84" t="s">
        <v>3736</v>
      </c>
      <c r="E5039" s="84" t="s">
        <v>806</v>
      </c>
      <c r="F5039" s="85">
        <v>1</v>
      </c>
      <c r="G5039" s="86" t="s">
        <v>10103</v>
      </c>
      <c r="H5039" s="86" t="s">
        <v>14</v>
      </c>
      <c r="I5039" s="87">
        <f>VLOOKUP(A5039,'[2]AJUSTE DE VALOR AN_11.5_MED_VIG'!$A$6:$I$6297,9,0)</f>
        <v>1.2720190485718565</v>
      </c>
    </row>
    <row r="5040" s="81" customFormat="1" ht="15" customHeight="1">
      <c r="A5040" s="82">
        <v>90179943</v>
      </c>
      <c r="B5040" s="83">
        <v>20</v>
      </c>
      <c r="C5040" s="84" t="s">
        <v>3735</v>
      </c>
      <c r="D5040" s="84" t="s">
        <v>3735</v>
      </c>
      <c r="E5040" s="84" t="s">
        <v>24</v>
      </c>
      <c r="F5040" s="85">
        <v>1</v>
      </c>
      <c r="G5040" s="86" t="s">
        <v>10103</v>
      </c>
      <c r="H5040" s="86" t="s">
        <v>14</v>
      </c>
      <c r="I5040" s="87">
        <f>VLOOKUP(A5040,'[2]AJUSTE DE VALOR AN_11.5_MED_VIG'!$A$6:$I$6297,9,0)</f>
        <v>1.2213420947574163</v>
      </c>
    </row>
    <row r="5041" s="81" customFormat="1" ht="15" customHeight="1">
      <c r="A5041" s="82">
        <v>92459854</v>
      </c>
      <c r="B5041" s="83">
        <v>20</v>
      </c>
      <c r="C5041" s="84" t="s">
        <v>3754</v>
      </c>
      <c r="D5041" s="84" t="s">
        <v>3754</v>
      </c>
      <c r="E5041" s="84" t="s">
        <v>360</v>
      </c>
      <c r="F5041" s="85">
        <v>1</v>
      </c>
      <c r="G5041" s="86" t="s">
        <v>10103</v>
      </c>
      <c r="H5041" s="86" t="s">
        <v>14</v>
      </c>
      <c r="I5041" s="87">
        <f>VLOOKUP(A5041,'[2]AJUSTE DE VALOR AN_11.5_MED_VIG'!$A$6:$I$6297,9,0)</f>
        <v>2.1205908023197364</v>
      </c>
    </row>
    <row r="5042" s="81" customFormat="1" ht="15" customHeight="1">
      <c r="A5042" s="82">
        <v>92452361</v>
      </c>
      <c r="B5042" s="83">
        <v>20</v>
      </c>
      <c r="C5042" s="84" t="s">
        <v>3754</v>
      </c>
      <c r="D5042" s="84" t="s">
        <v>3754</v>
      </c>
      <c r="E5042" s="84" t="s">
        <v>17</v>
      </c>
      <c r="F5042" s="85">
        <v>1</v>
      </c>
      <c r="G5042" s="86" t="s">
        <v>10103</v>
      </c>
      <c r="H5042" s="86" t="s">
        <v>14</v>
      </c>
      <c r="I5042" s="87">
        <f>VLOOKUP(A5042,'[2]AJUSTE DE VALOR AN_11.5_MED_VIG'!$A$6:$I$6297,9,0)</f>
        <v>2.3926051090971048</v>
      </c>
    </row>
    <row r="5043" s="81" customFormat="1" ht="15" customHeight="1">
      <c r="A5043" s="82">
        <v>92249213</v>
      </c>
      <c r="B5043" s="83">
        <v>20</v>
      </c>
      <c r="C5043" s="84" t="s">
        <v>3755</v>
      </c>
      <c r="D5043" s="84" t="s">
        <v>3756</v>
      </c>
      <c r="E5043" s="84" t="s">
        <v>235</v>
      </c>
      <c r="F5043" s="85">
        <v>1</v>
      </c>
      <c r="G5043" s="86" t="s">
        <v>10103</v>
      </c>
      <c r="H5043" s="86" t="s">
        <v>14</v>
      </c>
      <c r="I5043" s="87">
        <f>VLOOKUP(A5043,'[2]AJUSTE DE VALOR AN_11.5_MED_VIG'!$A$6:$I$6297,9,0)</f>
        <v>6.1088322209191634</v>
      </c>
    </row>
    <row r="5044" s="81" customFormat="1" ht="15" customHeight="1">
      <c r="A5044" s="82">
        <v>92392105</v>
      </c>
      <c r="B5044" s="83">
        <v>20</v>
      </c>
      <c r="C5044" s="84" t="s">
        <v>3763</v>
      </c>
      <c r="D5044" s="84" t="s">
        <v>3764</v>
      </c>
      <c r="E5044" s="84" t="s">
        <v>244</v>
      </c>
      <c r="F5044" s="85">
        <v>1</v>
      </c>
      <c r="G5044" s="86" t="s">
        <v>10103</v>
      </c>
      <c r="H5044" s="86" t="s">
        <v>14</v>
      </c>
      <c r="I5044" s="87">
        <f>VLOOKUP(A5044,'[2]AJUSTE DE VALOR AN_11.5_MED_VIG'!$A$6:$I$6297,9,0)</f>
        <v>1.1617297226606815</v>
      </c>
    </row>
    <row r="5045" s="81" customFormat="1" ht="15" customHeight="1">
      <c r="A5045" s="82">
        <v>90526015</v>
      </c>
      <c r="B5045" s="83">
        <v>20</v>
      </c>
      <c r="C5045" s="84" t="s">
        <v>3765</v>
      </c>
      <c r="D5045" s="84" t="s">
        <v>3768</v>
      </c>
      <c r="E5045" s="84" t="s">
        <v>36</v>
      </c>
      <c r="F5045" s="85">
        <v>1</v>
      </c>
      <c r="G5045" s="86" t="s">
        <v>10103</v>
      </c>
      <c r="H5045" s="86" t="s">
        <v>14</v>
      </c>
      <c r="I5045" s="87">
        <f>VLOOKUP(A5045,'[2]AJUSTE DE VALOR AN_11.5_MED_VIG'!$A$6:$I$6297,9,0)</f>
        <v>1.1620914764730543</v>
      </c>
    </row>
    <row r="5046" s="81" customFormat="1" ht="15" customHeight="1">
      <c r="A5046" s="82">
        <v>90222890</v>
      </c>
      <c r="B5046" s="83">
        <v>20</v>
      </c>
      <c r="C5046" s="84" t="s">
        <v>3773</v>
      </c>
      <c r="D5046" s="84" t="s">
        <v>3773</v>
      </c>
      <c r="E5046" s="84" t="s">
        <v>871</v>
      </c>
      <c r="F5046" s="85">
        <v>1</v>
      </c>
      <c r="G5046" s="86" t="s">
        <v>64</v>
      </c>
      <c r="H5046" s="86" t="s">
        <v>14</v>
      </c>
      <c r="I5046" s="87">
        <f>VLOOKUP(A5046,'[2]AJUSTE DE VALOR AN_11.5_MED_VIG'!$A$6:$I$6297,9,0)</f>
        <v>1.2548108753986162</v>
      </c>
    </row>
    <row r="5047" s="81" customFormat="1" ht="15" customHeight="1">
      <c r="A5047" s="82">
        <v>90158156</v>
      </c>
      <c r="B5047" s="83">
        <v>20</v>
      </c>
      <c r="C5047" s="84" t="s">
        <v>3796</v>
      </c>
      <c r="D5047" s="84" t="s">
        <v>3798</v>
      </c>
      <c r="E5047" s="84" t="s">
        <v>229</v>
      </c>
      <c r="F5047" s="85">
        <v>1</v>
      </c>
      <c r="G5047" s="86" t="s">
        <v>10103</v>
      </c>
      <c r="H5047" s="86" t="s">
        <v>14</v>
      </c>
      <c r="I5047" s="87">
        <f>VLOOKUP(A5047,'[2]AJUSTE DE VALOR AN_11.5_MED_VIG'!$A$6:$I$6297,9,0)</f>
        <v>1.6996884117918245</v>
      </c>
    </row>
    <row r="5048" s="81" customFormat="1" ht="15" customHeight="1">
      <c r="A5048" s="82">
        <v>90278607</v>
      </c>
      <c r="B5048" s="83">
        <v>20</v>
      </c>
      <c r="C5048" s="84" t="s">
        <v>3806</v>
      </c>
      <c r="D5048" s="84" t="s">
        <v>3807</v>
      </c>
      <c r="E5048" s="84" t="s">
        <v>31</v>
      </c>
      <c r="F5048" s="85">
        <v>1</v>
      </c>
      <c r="G5048" s="86" t="s">
        <v>10103</v>
      </c>
      <c r="H5048" s="86" t="s">
        <v>14</v>
      </c>
      <c r="I5048" s="87">
        <f>VLOOKUP(A5048,'[2]AJUSTE DE VALOR AN_11.5_MED_VIG'!$A$6:$I$6297,9,0)</f>
        <v>2.2012449363300788</v>
      </c>
    </row>
    <row r="5049" s="81" customFormat="1" ht="15" customHeight="1">
      <c r="A5049" s="82">
        <v>90226380</v>
      </c>
      <c r="B5049" s="83">
        <v>20</v>
      </c>
      <c r="C5049" s="84" t="s">
        <v>3806</v>
      </c>
      <c r="D5049" s="84" t="s">
        <v>3806</v>
      </c>
      <c r="E5049" s="84" t="s">
        <v>59</v>
      </c>
      <c r="F5049" s="85">
        <v>1</v>
      </c>
      <c r="G5049" s="86" t="s">
        <v>10103</v>
      </c>
      <c r="H5049" s="86" t="s">
        <v>14</v>
      </c>
      <c r="I5049" s="87">
        <f>VLOOKUP(A5049,'[2]AJUSTE DE VALOR AN_11.5_MED_VIG'!$A$6:$I$6297,9,0)</f>
        <v>2.0559370896365508</v>
      </c>
    </row>
    <row r="5050" s="81" customFormat="1" ht="15" customHeight="1">
      <c r="A5050" s="82">
        <v>92267831</v>
      </c>
      <c r="B5050" s="83">
        <v>20</v>
      </c>
      <c r="C5050" s="84" t="s">
        <v>3809</v>
      </c>
      <c r="D5050" s="84" t="s">
        <v>3808</v>
      </c>
      <c r="E5050" s="84" t="s">
        <v>92</v>
      </c>
      <c r="F5050" s="85">
        <v>1</v>
      </c>
      <c r="G5050" s="86" t="s">
        <v>10103</v>
      </c>
      <c r="H5050" s="86" t="s">
        <v>14</v>
      </c>
      <c r="I5050" s="87">
        <f>VLOOKUP(A5050,'[2]AJUSTE DE VALOR AN_11.5_MED_VIG'!$A$6:$I$6297,9,0)</f>
        <v>2.8466311908869963</v>
      </c>
    </row>
    <row r="5051" s="81" customFormat="1" ht="15" customHeight="1">
      <c r="A5051" s="82">
        <v>90298888</v>
      </c>
      <c r="B5051" s="83">
        <v>20</v>
      </c>
      <c r="C5051" s="84" t="s">
        <v>3820</v>
      </c>
      <c r="D5051" s="84" t="s">
        <v>3823</v>
      </c>
      <c r="E5051" s="84" t="s">
        <v>720</v>
      </c>
      <c r="F5051" s="85">
        <v>1</v>
      </c>
      <c r="G5051" s="86" t="s">
        <v>10103</v>
      </c>
      <c r="H5051" s="86" t="s">
        <v>14</v>
      </c>
      <c r="I5051" s="87">
        <f>VLOOKUP(A5051,'[2]AJUSTE DE VALOR AN_11.5_MED_VIG'!$A$6:$I$6297,9,0)</f>
        <v>3.8160000000000003</v>
      </c>
    </row>
    <row r="5052" s="81" customFormat="1" ht="15" customHeight="1">
      <c r="A5052" s="82">
        <v>92418503</v>
      </c>
      <c r="B5052" s="83">
        <v>20</v>
      </c>
      <c r="C5052" s="84" t="s">
        <v>3825</v>
      </c>
      <c r="D5052" s="84" t="s">
        <v>3826</v>
      </c>
      <c r="E5052" s="84" t="s">
        <v>24</v>
      </c>
      <c r="F5052" s="85">
        <v>1</v>
      </c>
      <c r="G5052" s="86" t="s">
        <v>436</v>
      </c>
      <c r="H5052" s="86" t="s">
        <v>14</v>
      </c>
      <c r="I5052" s="87">
        <f>VLOOKUP(A5052,'[2]AJUSTE DE VALOR AN_11.5_MED_VIG'!$A$6:$I$6297,9,0)</f>
        <v>2.1313834520038419</v>
      </c>
    </row>
    <row r="5053" s="81" customFormat="1" ht="15" customHeight="1">
      <c r="A5053" s="82">
        <v>92470289</v>
      </c>
      <c r="B5053" s="83">
        <v>20</v>
      </c>
      <c r="C5053" s="84" t="s">
        <v>3832</v>
      </c>
      <c r="D5053" s="84" t="s">
        <v>3834</v>
      </c>
      <c r="E5053" s="84" t="s">
        <v>991</v>
      </c>
      <c r="F5053" s="85">
        <v>1</v>
      </c>
      <c r="G5053" s="86" t="s">
        <v>10103</v>
      </c>
      <c r="H5053" s="86" t="s">
        <v>14</v>
      </c>
      <c r="I5053" s="87">
        <f>VLOOKUP(A5053,'[2]AJUSTE DE VALOR AN_11.5_MED_VIG'!$A$6:$I$6297,9,0)</f>
        <v>1.7431372147095816</v>
      </c>
    </row>
    <row r="5054" s="81" customFormat="1" ht="15" customHeight="1">
      <c r="A5054" s="82">
        <v>92402577</v>
      </c>
      <c r="B5054" s="83">
        <v>20</v>
      </c>
      <c r="C5054" s="84" t="s">
        <v>3832</v>
      </c>
      <c r="D5054" s="84" t="s">
        <v>3832</v>
      </c>
      <c r="E5054" s="84" t="s">
        <v>229</v>
      </c>
      <c r="F5054" s="85">
        <v>1</v>
      </c>
      <c r="G5054" s="86" t="s">
        <v>10103</v>
      </c>
      <c r="H5054" s="86" t="s">
        <v>14</v>
      </c>
      <c r="I5054" s="87">
        <f>VLOOKUP(A5054,'[2]AJUSTE DE VALOR AN_11.5_MED_VIG'!$A$6:$I$6297,9,0)</f>
        <v>1.8695419107605358</v>
      </c>
    </row>
    <row r="5055" s="81" customFormat="1" ht="15" customHeight="1">
      <c r="A5055" s="82">
        <v>92402569</v>
      </c>
      <c r="B5055" s="83">
        <v>20</v>
      </c>
      <c r="C5055" s="84" t="s">
        <v>3832</v>
      </c>
      <c r="D5055" s="84" t="s">
        <v>3832</v>
      </c>
      <c r="E5055" s="84" t="s">
        <v>21</v>
      </c>
      <c r="F5055" s="85">
        <v>1</v>
      </c>
      <c r="G5055" s="86" t="s">
        <v>10103</v>
      </c>
      <c r="H5055" s="86" t="s">
        <v>14</v>
      </c>
      <c r="I5055" s="87">
        <f>VLOOKUP(A5055,'[2]AJUSTE DE VALOR AN_11.5_MED_VIG'!$A$6:$I$6297,9,0)</f>
        <v>1.8571969727956548</v>
      </c>
    </row>
    <row r="5056" s="81" customFormat="1" ht="15" customHeight="1">
      <c r="A5056" s="82">
        <v>90221281</v>
      </c>
      <c r="B5056" s="83">
        <v>20</v>
      </c>
      <c r="C5056" s="84" t="s">
        <v>3832</v>
      </c>
      <c r="D5056" s="84" t="s">
        <v>3833</v>
      </c>
      <c r="E5056" s="84" t="s">
        <v>69</v>
      </c>
      <c r="F5056" s="85">
        <v>1</v>
      </c>
      <c r="G5056" s="86" t="s">
        <v>10103</v>
      </c>
      <c r="H5056" s="86" t="s">
        <v>14</v>
      </c>
      <c r="I5056" s="87">
        <f>VLOOKUP(A5056,'[2]AJUSTE DE VALOR AN_11.5_MED_VIG'!$A$6:$I$6297,9,0)</f>
        <v>3.1118540377324577</v>
      </c>
    </row>
    <row r="5057" s="81" customFormat="1" ht="15" customHeight="1">
      <c r="A5057" s="82">
        <v>90272277</v>
      </c>
      <c r="B5057" s="83">
        <v>20</v>
      </c>
      <c r="C5057" s="84" t="s">
        <v>3835</v>
      </c>
      <c r="D5057" s="84" t="s">
        <v>3835</v>
      </c>
      <c r="E5057" s="84" t="s">
        <v>24</v>
      </c>
      <c r="F5057" s="85">
        <v>1</v>
      </c>
      <c r="G5057" s="86" t="s">
        <v>10103</v>
      </c>
      <c r="H5057" s="86" t="s">
        <v>14</v>
      </c>
      <c r="I5057" s="87">
        <f>VLOOKUP(A5057,'[2]AJUSTE DE VALOR AN_11.5_MED_VIG'!$A$6:$I$6297,9,0)</f>
        <v>1.8571969727956548</v>
      </c>
    </row>
    <row r="5058" s="81" customFormat="1" ht="15" customHeight="1">
      <c r="A5058" s="82">
        <v>90267737</v>
      </c>
      <c r="B5058" s="83">
        <v>20</v>
      </c>
      <c r="C5058" s="84" t="s">
        <v>3836</v>
      </c>
      <c r="D5058" s="84" t="s">
        <v>3837</v>
      </c>
      <c r="E5058" s="84" t="s">
        <v>1361</v>
      </c>
      <c r="F5058" s="85">
        <v>1</v>
      </c>
      <c r="G5058" s="86" t="s">
        <v>158</v>
      </c>
      <c r="H5058" s="86" t="s">
        <v>14</v>
      </c>
      <c r="I5058" s="87">
        <f>VLOOKUP(A5058,'[2]AJUSTE DE VALOR AN_11.5_MED_VIG'!$A$6:$I$6297,9,0)</f>
        <v>0.33153213832064204</v>
      </c>
    </row>
    <row r="5059" s="81" customFormat="1" ht="15" customHeight="1">
      <c r="A5059" s="82">
        <v>90125703</v>
      </c>
      <c r="B5059" s="83">
        <v>20</v>
      </c>
      <c r="C5059" s="84" t="s">
        <v>3839</v>
      </c>
      <c r="D5059" s="84" t="s">
        <v>3840</v>
      </c>
      <c r="E5059" s="84" t="s">
        <v>50</v>
      </c>
      <c r="F5059" s="85">
        <v>1</v>
      </c>
      <c r="G5059" s="86" t="s">
        <v>158</v>
      </c>
      <c r="H5059" s="86" t="s">
        <v>14</v>
      </c>
      <c r="I5059" s="87">
        <f>VLOOKUP(A5059,'[2]AJUSTE DE VALOR AN_11.5_MED_VIG'!$A$6:$I$6297,9,0)</f>
        <v>0.32977168281393565</v>
      </c>
    </row>
    <row r="5060" s="81" customFormat="1" ht="15" customHeight="1">
      <c r="A5060" s="82">
        <v>90267745</v>
      </c>
      <c r="B5060" s="83">
        <v>20</v>
      </c>
      <c r="C5060" s="84" t="s">
        <v>3841</v>
      </c>
      <c r="D5060" s="84" t="s">
        <v>3842</v>
      </c>
      <c r="E5060" s="84" t="s">
        <v>1361</v>
      </c>
      <c r="F5060" s="85">
        <v>1</v>
      </c>
      <c r="G5060" s="86" t="s">
        <v>10103</v>
      </c>
      <c r="H5060" s="86" t="s">
        <v>14</v>
      </c>
      <c r="I5060" s="87">
        <f>VLOOKUP(A5060,'[2]AJUSTE DE VALOR AN_11.5_MED_VIG'!$A$6:$I$6297,9,0)</f>
        <v>2.7700935575760006</v>
      </c>
    </row>
    <row r="5061" s="81" customFormat="1" ht="15" customHeight="1">
      <c r="A5061" s="82">
        <v>90125720</v>
      </c>
      <c r="B5061" s="83">
        <v>20</v>
      </c>
      <c r="C5061" s="84" t="s">
        <v>3843</v>
      </c>
      <c r="D5061" s="84" t="s">
        <v>3845</v>
      </c>
      <c r="E5061" s="84" t="s">
        <v>50</v>
      </c>
      <c r="F5061" s="85">
        <v>1</v>
      </c>
      <c r="G5061" s="86" t="s">
        <v>158</v>
      </c>
      <c r="H5061" s="86" t="s">
        <v>14</v>
      </c>
      <c r="I5061" s="87">
        <f>VLOOKUP(A5061,'[2]AJUSTE DE VALOR AN_11.5_MED_VIG'!$A$6:$I$6297,9,0)</f>
        <v>0.59648456198417266</v>
      </c>
    </row>
    <row r="5062" s="81" customFormat="1" ht="15" customHeight="1">
      <c r="A5062" s="82">
        <v>90125738</v>
      </c>
      <c r="B5062" s="83">
        <v>20</v>
      </c>
      <c r="C5062" s="84" t="s">
        <v>3846</v>
      </c>
      <c r="D5062" s="84" t="s">
        <v>3848</v>
      </c>
      <c r="E5062" s="84" t="s">
        <v>50</v>
      </c>
      <c r="F5062" s="85">
        <v>1</v>
      </c>
      <c r="G5062" s="86" t="s">
        <v>158</v>
      </c>
      <c r="H5062" s="86" t="s">
        <v>14</v>
      </c>
      <c r="I5062" s="87">
        <f>VLOOKUP(A5062,'[2]AJUSTE DE VALOR AN_11.5_MED_VIG'!$A$6:$I$6297,9,0)</f>
        <v>0.73151948499305897</v>
      </c>
    </row>
    <row r="5063" s="81" customFormat="1" ht="15" customHeight="1">
      <c r="A5063" s="82">
        <v>92427464</v>
      </c>
      <c r="B5063" s="83">
        <v>20</v>
      </c>
      <c r="C5063" s="84" t="s">
        <v>3854</v>
      </c>
      <c r="D5063" s="84" t="s">
        <v>3853</v>
      </c>
      <c r="E5063" s="84" t="s">
        <v>146</v>
      </c>
      <c r="F5063" s="85">
        <v>1</v>
      </c>
      <c r="G5063" s="86" t="s">
        <v>10103</v>
      </c>
      <c r="H5063" s="86" t="s">
        <v>14</v>
      </c>
      <c r="I5063" s="87">
        <f>VLOOKUP(A5063,'[2]AJUSTE DE VALOR AN_11.5_MED_VIG'!$A$6:$I$6297,9,0)</f>
        <v>1.2598074949869233</v>
      </c>
    </row>
    <row r="5064" s="81" customFormat="1" ht="15" customHeight="1">
      <c r="A5064" s="82">
        <v>90202090</v>
      </c>
      <c r="B5064" s="83">
        <v>20</v>
      </c>
      <c r="C5064" s="84" t="s">
        <v>3895</v>
      </c>
      <c r="D5064" s="84" t="s">
        <v>3896</v>
      </c>
      <c r="E5064" s="84" t="s">
        <v>85</v>
      </c>
      <c r="F5064" s="85">
        <v>1</v>
      </c>
      <c r="G5064" s="86" t="s">
        <v>10036</v>
      </c>
      <c r="H5064" s="86" t="s">
        <v>14</v>
      </c>
      <c r="I5064" s="87">
        <f>VLOOKUP(A5064,'[2]AJUSTE DE VALOR AN_11.5_MED_VIG'!$A$6:$I$6297,9,0)</f>
        <v>8.9041333400029963</v>
      </c>
    </row>
    <row r="5065" s="81" customFormat="1" ht="15" customHeight="1">
      <c r="A5065" s="82">
        <v>92454160</v>
      </c>
      <c r="B5065" s="83">
        <v>20</v>
      </c>
      <c r="C5065" s="84" t="s">
        <v>3914</v>
      </c>
      <c r="D5065" s="84" t="s">
        <v>3914</v>
      </c>
      <c r="E5065" s="84" t="s">
        <v>50</v>
      </c>
      <c r="F5065" s="85">
        <v>1</v>
      </c>
      <c r="G5065" s="86" t="s">
        <v>64</v>
      </c>
      <c r="H5065" s="86" t="s">
        <v>14</v>
      </c>
      <c r="I5065" s="87">
        <f>VLOOKUP(A5065,'[2]AJUSTE DE VALOR AN_11.5_MED_VIG'!$A$6:$I$6297,9,0)</f>
        <v>5.1028971499593538</v>
      </c>
    </row>
    <row r="5066" s="81" customFormat="1" ht="15" customHeight="1">
      <c r="A5066" s="82">
        <v>90267583</v>
      </c>
      <c r="B5066" s="83">
        <v>20</v>
      </c>
      <c r="C5066" s="84" t="s">
        <v>3933</v>
      </c>
      <c r="D5066" s="84" t="s">
        <v>3934</v>
      </c>
      <c r="E5066" s="84" t="s">
        <v>1221</v>
      </c>
      <c r="F5066" s="85">
        <v>1</v>
      </c>
      <c r="G5066" s="86" t="s">
        <v>10103</v>
      </c>
      <c r="H5066" s="86" t="s">
        <v>14</v>
      </c>
      <c r="I5066" s="87">
        <f>VLOOKUP(A5066,'[2]AJUSTE DE VALOR AN_11.5_MED_VIG'!$A$6:$I$6297,9,0)</f>
        <v>0.30399261391764293</v>
      </c>
    </row>
    <row r="5067" s="81" customFormat="1" ht="15" customHeight="1">
      <c r="A5067" s="82">
        <v>90296494</v>
      </c>
      <c r="B5067" s="83">
        <v>20</v>
      </c>
      <c r="C5067" s="84" t="s">
        <v>3935</v>
      </c>
      <c r="D5067" s="84" t="s">
        <v>3937</v>
      </c>
      <c r="E5067" s="84" t="s">
        <v>247</v>
      </c>
      <c r="F5067" s="85">
        <v>1</v>
      </c>
      <c r="G5067" s="86" t="s">
        <v>10036</v>
      </c>
      <c r="H5067" s="86" t="s">
        <v>14</v>
      </c>
      <c r="I5067" s="87">
        <f>VLOOKUP(A5067,'[2]AJUSTE DE VALOR AN_11.5_MED_VIG'!$A$6:$I$6297,9,0)</f>
        <v>31.893509183342388</v>
      </c>
    </row>
    <row r="5068" s="81" customFormat="1" ht="15" customHeight="1">
      <c r="A5068" s="82">
        <v>90178238</v>
      </c>
      <c r="B5068" s="83">
        <v>20</v>
      </c>
      <c r="C5068" s="84" t="s">
        <v>3935</v>
      </c>
      <c r="D5068" s="84" t="s">
        <v>3938</v>
      </c>
      <c r="E5068" s="84" t="s">
        <v>915</v>
      </c>
      <c r="F5068" s="85">
        <v>1</v>
      </c>
      <c r="G5068" s="86" t="s">
        <v>10036</v>
      </c>
      <c r="H5068" s="86" t="s">
        <v>14</v>
      </c>
      <c r="I5068" s="87">
        <f>VLOOKUP(A5068,'[2]AJUSTE DE VALOR AN_11.5_MED_VIG'!$A$6:$I$6297,9,0)</f>
        <v>14.400511944943123</v>
      </c>
    </row>
    <row r="5069" s="81" customFormat="1" ht="15" customHeight="1">
      <c r="A5069" s="82">
        <v>90277147</v>
      </c>
      <c r="B5069" s="83">
        <v>20</v>
      </c>
      <c r="C5069" s="84" t="s">
        <v>3947</v>
      </c>
      <c r="D5069" s="84" t="s">
        <v>3948</v>
      </c>
      <c r="E5069" s="84" t="s">
        <v>207</v>
      </c>
      <c r="F5069" s="85">
        <v>1</v>
      </c>
      <c r="G5069" s="86" t="s">
        <v>13</v>
      </c>
      <c r="H5069" s="86" t="s">
        <v>14</v>
      </c>
      <c r="I5069" s="87">
        <f>VLOOKUP(A5069,'[2]AJUSTE DE VALOR AN_11.5_MED_VIG'!$A$6:$I$6297,9,0)</f>
        <v>36.830712928040001</v>
      </c>
    </row>
    <row r="5070" s="81" customFormat="1" ht="15" customHeight="1">
      <c r="A5070" s="82">
        <v>90135873</v>
      </c>
      <c r="B5070" s="83">
        <v>20</v>
      </c>
      <c r="C5070" s="84" t="s">
        <v>3949</v>
      </c>
      <c r="D5070" s="84" t="s">
        <v>3950</v>
      </c>
      <c r="E5070" s="84" t="s">
        <v>207</v>
      </c>
      <c r="F5070" s="85">
        <v>1</v>
      </c>
      <c r="G5070" s="86" t="s">
        <v>10036</v>
      </c>
      <c r="H5070" s="86" t="s">
        <v>14</v>
      </c>
      <c r="I5070" s="87">
        <f>VLOOKUP(A5070,'[2]AJUSTE DE VALOR AN_11.5_MED_VIG'!$A$6:$I$6297,9,0)</f>
        <v>39.75459394621199</v>
      </c>
    </row>
    <row r="5071" s="81" customFormat="1" ht="15" customHeight="1">
      <c r="A5071" s="82">
        <v>90285905</v>
      </c>
      <c r="B5071" s="83">
        <v>20</v>
      </c>
      <c r="C5071" s="84" t="s">
        <v>3972</v>
      </c>
      <c r="D5071" s="84" t="s">
        <v>3973</v>
      </c>
      <c r="E5071" s="84" t="s">
        <v>207</v>
      </c>
      <c r="F5071" s="85">
        <v>1</v>
      </c>
      <c r="G5071" s="86" t="s">
        <v>64</v>
      </c>
      <c r="H5071" s="86" t="s">
        <v>14</v>
      </c>
      <c r="I5071" s="87">
        <f>VLOOKUP(A5071,'[2]AJUSTE DE VALOR AN_11.5_MED_VIG'!$A$6:$I$6297,9,0)</f>
        <v>1.1956025085805186</v>
      </c>
    </row>
    <row r="5072" s="81" customFormat="1" ht="15" customHeight="1">
      <c r="A5072" s="82">
        <v>90164164</v>
      </c>
      <c r="B5072" s="83">
        <v>20</v>
      </c>
      <c r="C5072" s="84" t="s">
        <v>3974</v>
      </c>
      <c r="D5072" s="84" t="s">
        <v>3975</v>
      </c>
      <c r="E5072" s="84" t="s">
        <v>134</v>
      </c>
      <c r="F5072" s="85">
        <v>1</v>
      </c>
      <c r="G5072" s="86" t="s">
        <v>10103</v>
      </c>
      <c r="H5072" s="86" t="s">
        <v>14</v>
      </c>
      <c r="I5072" s="87">
        <f>VLOOKUP(A5072,'[2]AJUSTE DE VALOR AN_11.5_MED_VIG'!$A$6:$I$6297,9,0)</f>
        <v>3.4924642698766029</v>
      </c>
    </row>
    <row r="5073" s="81" customFormat="1" ht="15" customHeight="1">
      <c r="A5073" s="82">
        <v>92434916</v>
      </c>
      <c r="B5073" s="83">
        <v>20</v>
      </c>
      <c r="C5073" s="84" t="s">
        <v>3976</v>
      </c>
      <c r="D5073" s="84" t="s">
        <v>3980</v>
      </c>
      <c r="E5073" s="84" t="s">
        <v>279</v>
      </c>
      <c r="F5073" s="85">
        <v>1</v>
      </c>
      <c r="G5073" s="86" t="s">
        <v>10103</v>
      </c>
      <c r="H5073" s="86" t="s">
        <v>14</v>
      </c>
      <c r="I5073" s="87">
        <f>VLOOKUP(A5073,'[2]AJUSTE DE VALOR AN_11.5_MED_VIG'!$A$6:$I$6297,9,0)</f>
        <v>0.59674967710778459</v>
      </c>
    </row>
    <row r="5074" s="81" customFormat="1" ht="15" customHeight="1">
      <c r="A5074" s="82">
        <v>92402070</v>
      </c>
      <c r="B5074" s="83">
        <v>20</v>
      </c>
      <c r="C5074" s="84" t="s">
        <v>3976</v>
      </c>
      <c r="D5074" s="84" t="s">
        <v>3976</v>
      </c>
      <c r="E5074" s="84" t="s">
        <v>134</v>
      </c>
      <c r="F5074" s="85">
        <v>1</v>
      </c>
      <c r="G5074" s="86" t="s">
        <v>10103</v>
      </c>
      <c r="H5074" s="86" t="s">
        <v>14</v>
      </c>
      <c r="I5074" s="87">
        <f>VLOOKUP(A5074,'[2]AJUSTE DE VALOR AN_11.5_MED_VIG'!$A$6:$I$6297,9,0)</f>
        <v>0.46247243756356832</v>
      </c>
    </row>
    <row r="5075" s="81" customFormat="1" ht="15" customHeight="1">
      <c r="A5075" s="82">
        <v>90289641</v>
      </c>
      <c r="B5075" s="83">
        <v>20</v>
      </c>
      <c r="C5075" s="84" t="s">
        <v>3976</v>
      </c>
      <c r="D5075" s="84" t="s">
        <v>3976</v>
      </c>
      <c r="E5075" s="84" t="s">
        <v>26</v>
      </c>
      <c r="F5075" s="85">
        <v>1</v>
      </c>
      <c r="G5075" s="86" t="s">
        <v>10103</v>
      </c>
      <c r="H5075" s="86" t="s">
        <v>14</v>
      </c>
      <c r="I5075" s="87">
        <f>VLOOKUP(A5075,'[2]AJUSTE DE VALOR AN_11.5_MED_VIG'!$A$6:$I$6297,9,0)</f>
        <v>0.39441464612640059</v>
      </c>
    </row>
    <row r="5076" s="81" customFormat="1" ht="15" customHeight="1">
      <c r="A5076" s="82">
        <v>90249380</v>
      </c>
      <c r="B5076" s="83">
        <v>20</v>
      </c>
      <c r="C5076" s="84" t="s">
        <v>3976</v>
      </c>
      <c r="D5076" s="84" t="s">
        <v>3976</v>
      </c>
      <c r="E5076" s="84" t="s">
        <v>131</v>
      </c>
      <c r="F5076" s="85">
        <v>1</v>
      </c>
      <c r="G5076" s="86" t="s">
        <v>10103</v>
      </c>
      <c r="H5076" s="86" t="s">
        <v>14</v>
      </c>
      <c r="I5076" s="87">
        <f>VLOOKUP(A5076,'[2]AJUSTE DE VALOR AN_11.5_MED_VIG'!$A$6:$I$6297,9,0)</f>
        <v>0.65685605504805</v>
      </c>
    </row>
    <row r="5077" s="81" customFormat="1" ht="15" customHeight="1">
      <c r="A5077" s="82">
        <v>90212002</v>
      </c>
      <c r="B5077" s="83">
        <v>20</v>
      </c>
      <c r="C5077" s="84" t="s">
        <v>3976</v>
      </c>
      <c r="D5077" s="84" t="s">
        <v>3979</v>
      </c>
      <c r="E5077" s="84" t="s">
        <v>31</v>
      </c>
      <c r="F5077" s="85">
        <v>1</v>
      </c>
      <c r="G5077" s="86" t="s">
        <v>10103</v>
      </c>
      <c r="H5077" s="86" t="s">
        <v>14</v>
      </c>
      <c r="I5077" s="87">
        <f>VLOOKUP(A5077,'[2]AJUSTE DE VALOR AN_11.5_MED_VIG'!$A$6:$I$6297,9,0)</f>
        <v>0.75378906582035954</v>
      </c>
    </row>
    <row r="5078" s="81" customFormat="1" ht="15" customHeight="1">
      <c r="A5078" s="82">
        <v>90143167</v>
      </c>
      <c r="B5078" s="83">
        <v>20</v>
      </c>
      <c r="C5078" s="84" t="s">
        <v>3976</v>
      </c>
      <c r="D5078" s="84" t="s">
        <v>3977</v>
      </c>
      <c r="E5078" s="84" t="s">
        <v>17</v>
      </c>
      <c r="F5078" s="85">
        <v>1</v>
      </c>
      <c r="G5078" s="86" t="s">
        <v>10103</v>
      </c>
      <c r="H5078" s="86" t="s">
        <v>14</v>
      </c>
      <c r="I5078" s="87">
        <f>VLOOKUP(A5078,'[2]AJUSTE DE VALOR AN_11.5_MED_VIG'!$A$6:$I$6297,9,0)</f>
        <v>0.5100458350779602</v>
      </c>
    </row>
    <row r="5079" s="81" customFormat="1" ht="15" customHeight="1">
      <c r="A5079" s="82">
        <v>92379508</v>
      </c>
      <c r="B5079" s="83">
        <v>20</v>
      </c>
      <c r="C5079" s="84" t="s">
        <v>3983</v>
      </c>
      <c r="D5079" s="84" t="s">
        <v>3984</v>
      </c>
      <c r="E5079" s="84" t="s">
        <v>134</v>
      </c>
      <c r="F5079" s="85">
        <v>1</v>
      </c>
      <c r="G5079" s="86" t="s">
        <v>10103</v>
      </c>
      <c r="H5079" s="86" t="s">
        <v>14</v>
      </c>
      <c r="I5079" s="87">
        <f>VLOOKUP(A5079,'[2]AJUSTE DE VALOR AN_11.5_MED_VIG'!$A$6:$I$6297,9,0)</f>
        <v>2.2327544168858604</v>
      </c>
    </row>
    <row r="5080" s="81" customFormat="1" ht="15" customHeight="1">
      <c r="A5080" s="82">
        <v>90968026</v>
      </c>
      <c r="B5080" s="83">
        <v>20</v>
      </c>
      <c r="C5080" s="84" t="s">
        <v>3985</v>
      </c>
      <c r="D5080" s="84" t="s">
        <v>3986</v>
      </c>
      <c r="E5080" s="84" t="s">
        <v>146</v>
      </c>
      <c r="F5080" s="85">
        <v>1</v>
      </c>
      <c r="G5080" s="86" t="s">
        <v>10036</v>
      </c>
      <c r="H5080" s="86" t="s">
        <v>14</v>
      </c>
      <c r="I5080" s="87">
        <f>VLOOKUP(A5080,'[2]AJUSTE DE VALOR AN_11.5_MED_VIG'!$A$6:$I$6297,9,0)</f>
        <v>8.9345333579113024</v>
      </c>
    </row>
    <row r="5081" s="81" customFormat="1" ht="15" customHeight="1">
      <c r="A5081" s="82">
        <v>92372333</v>
      </c>
      <c r="B5081" s="83">
        <v>20</v>
      </c>
      <c r="C5081" s="84" t="s">
        <v>3989</v>
      </c>
      <c r="D5081" s="84" t="s">
        <v>3990</v>
      </c>
      <c r="E5081" s="84" t="s">
        <v>92</v>
      </c>
      <c r="F5081" s="85">
        <v>1</v>
      </c>
      <c r="G5081" s="86" t="s">
        <v>10103</v>
      </c>
      <c r="H5081" s="86" t="s">
        <v>14</v>
      </c>
      <c r="I5081" s="87">
        <f>VLOOKUP(A5081,'[2]AJUSTE DE VALOR AN_11.5_MED_VIG'!$A$6:$I$6297,9,0)</f>
        <v>12.494510866899541</v>
      </c>
    </row>
    <row r="5082" s="81" customFormat="1" ht="15" customHeight="1">
      <c r="A5082" s="82">
        <v>92372368</v>
      </c>
      <c r="B5082" s="83">
        <v>20</v>
      </c>
      <c r="C5082" s="84" t="s">
        <v>3991</v>
      </c>
      <c r="D5082" s="84" t="s">
        <v>3992</v>
      </c>
      <c r="E5082" s="84" t="s">
        <v>92</v>
      </c>
      <c r="F5082" s="85">
        <v>1</v>
      </c>
      <c r="G5082" s="86" t="s">
        <v>10103</v>
      </c>
      <c r="H5082" s="86" t="s">
        <v>14</v>
      </c>
      <c r="I5082" s="87">
        <f>VLOOKUP(A5082,'[2]AJUSTE DE VALOR AN_11.5_MED_VIG'!$A$6:$I$6297,9,0)</f>
        <v>20.800520931827073</v>
      </c>
    </row>
    <row r="5083" s="81" customFormat="1" ht="15" customHeight="1">
      <c r="A5083" s="82">
        <v>90234499</v>
      </c>
      <c r="B5083" s="83">
        <v>20</v>
      </c>
      <c r="C5083" s="84" t="s">
        <v>3998</v>
      </c>
      <c r="D5083" s="84" t="s">
        <v>3999</v>
      </c>
      <c r="E5083" s="84" t="s">
        <v>169</v>
      </c>
      <c r="F5083" s="85">
        <v>1</v>
      </c>
      <c r="G5083" s="86" t="s">
        <v>10103</v>
      </c>
      <c r="H5083" s="86" t="s">
        <v>14</v>
      </c>
      <c r="I5083" s="87">
        <f>VLOOKUP(A5083,'[2]AJUSTE DE VALOR AN_11.5_MED_VIG'!$A$6:$I$6297,9,0)</f>
        <v>0.35121605799195099</v>
      </c>
    </row>
    <row r="5084" s="81" customFormat="1" ht="15" customHeight="1">
      <c r="A5084" s="82">
        <v>90209818</v>
      </c>
      <c r="B5084" s="83">
        <v>20</v>
      </c>
      <c r="C5084" s="84" t="s">
        <v>4000</v>
      </c>
      <c r="D5084" s="84" t="s">
        <v>4001</v>
      </c>
      <c r="E5084" s="84" t="s">
        <v>31</v>
      </c>
      <c r="F5084" s="85">
        <v>1</v>
      </c>
      <c r="G5084" s="86" t="s">
        <v>10103</v>
      </c>
      <c r="H5084" s="86" t="s">
        <v>14</v>
      </c>
      <c r="I5084" s="87">
        <f>VLOOKUP(A5084,'[2]AJUSTE DE VALOR AN_11.5_MED_VIG'!$A$6:$I$6297,9,0)</f>
        <v>0.36119059403892234</v>
      </c>
    </row>
    <row r="5085" s="81" customFormat="1" ht="15" customHeight="1">
      <c r="A5085" s="82">
        <v>90267680</v>
      </c>
      <c r="B5085" s="83">
        <v>20</v>
      </c>
      <c r="C5085" s="84" t="s">
        <v>4002</v>
      </c>
      <c r="D5085" s="84" t="s">
        <v>4003</v>
      </c>
      <c r="E5085" s="84" t="s">
        <v>92</v>
      </c>
      <c r="F5085" s="85">
        <v>1</v>
      </c>
      <c r="G5085" s="86" t="s">
        <v>10103</v>
      </c>
      <c r="H5085" s="86" t="s">
        <v>14</v>
      </c>
      <c r="I5085" s="87">
        <f>VLOOKUP(A5085,'[2]AJUSTE DE VALOR AN_11.5_MED_VIG'!$A$6:$I$6297,9,0)</f>
        <v>0.46645597688103019</v>
      </c>
    </row>
    <row r="5086" s="81" customFormat="1" ht="15" customHeight="1">
      <c r="A5086" s="82">
        <v>90147200</v>
      </c>
      <c r="B5086" s="83">
        <v>20</v>
      </c>
      <c r="C5086" s="84" t="s">
        <v>4004</v>
      </c>
      <c r="D5086" s="84" t="s">
        <v>4004</v>
      </c>
      <c r="E5086" s="84" t="s">
        <v>17</v>
      </c>
      <c r="F5086" s="85">
        <v>1</v>
      </c>
      <c r="G5086" s="86" t="s">
        <v>10103</v>
      </c>
      <c r="H5086" s="86" t="s">
        <v>14</v>
      </c>
      <c r="I5086" s="87">
        <f>VLOOKUP(A5086,'[2]AJUSTE DE VALOR AN_11.5_MED_VIG'!$A$6:$I$6297,9,0)</f>
        <v>0.15941795430673011</v>
      </c>
    </row>
    <row r="5087" s="81" customFormat="1" ht="15" customHeight="1">
      <c r="A5087" s="82">
        <v>90216814</v>
      </c>
      <c r="B5087" s="83">
        <v>20</v>
      </c>
      <c r="C5087" s="84" t="s">
        <v>4006</v>
      </c>
      <c r="D5087" s="84" t="s">
        <v>4007</v>
      </c>
      <c r="E5087" s="84" t="s">
        <v>78</v>
      </c>
      <c r="F5087" s="85">
        <v>1</v>
      </c>
      <c r="G5087" s="86" t="s">
        <v>10103</v>
      </c>
      <c r="H5087" s="86" t="s">
        <v>14</v>
      </c>
      <c r="I5087" s="87">
        <f>VLOOKUP(A5087,'[2]AJUSTE DE VALOR AN_11.5_MED_VIG'!$A$6:$I$6297,9,0)</f>
        <v>0.2041512053263474</v>
      </c>
    </row>
    <row r="5088" s="81" customFormat="1" ht="15" customHeight="1">
      <c r="A5088" s="82">
        <v>92418457</v>
      </c>
      <c r="B5088" s="83">
        <v>20</v>
      </c>
      <c r="C5088" s="84" t="s">
        <v>4012</v>
      </c>
      <c r="D5088" s="84" t="s">
        <v>4013</v>
      </c>
      <c r="E5088" s="84" t="s">
        <v>633</v>
      </c>
      <c r="F5088" s="85">
        <v>1</v>
      </c>
      <c r="G5088" s="86" t="s">
        <v>10103</v>
      </c>
      <c r="H5088" s="86" t="s">
        <v>14</v>
      </c>
      <c r="I5088" s="87">
        <f>VLOOKUP(A5088,'[2]AJUSTE DE VALOR AN_11.5_MED_VIG'!$A$6:$I$6297,9,0)</f>
        <v>1.0050520877604794</v>
      </c>
    </row>
    <row r="5089" s="81" customFormat="1" ht="15" customHeight="1">
      <c r="A5089" s="82">
        <v>90674014</v>
      </c>
      <c r="B5089" s="83">
        <v>20</v>
      </c>
      <c r="C5089" s="84" t="s">
        <v>4018</v>
      </c>
      <c r="D5089" s="84" t="s">
        <v>4019</v>
      </c>
      <c r="E5089" s="84" t="s">
        <v>146</v>
      </c>
      <c r="F5089" s="85">
        <v>1</v>
      </c>
      <c r="G5089" s="86" t="s">
        <v>10103</v>
      </c>
      <c r="H5089" s="86" t="s">
        <v>14</v>
      </c>
      <c r="I5089" s="87">
        <f>VLOOKUP(A5089,'[2]AJUSTE DE VALOR AN_11.5_MED_VIG'!$A$6:$I$6297,9,0)</f>
        <v>0.98336954260350007</v>
      </c>
    </row>
    <row r="5090" s="81" customFormat="1" ht="15" customHeight="1">
      <c r="A5090" s="82">
        <v>90186397</v>
      </c>
      <c r="B5090" s="83">
        <v>20</v>
      </c>
      <c r="C5090" s="84" t="s">
        <v>4018</v>
      </c>
      <c r="D5090" s="84" t="s">
        <v>4019</v>
      </c>
      <c r="E5090" s="84" t="s">
        <v>146</v>
      </c>
      <c r="F5090" s="85">
        <v>1</v>
      </c>
      <c r="G5090" s="86" t="s">
        <v>10103</v>
      </c>
      <c r="H5090" s="86" t="s">
        <v>14</v>
      </c>
      <c r="I5090" s="87">
        <f>VLOOKUP(A5090,'[2]AJUSTE DE VALOR AN_11.5_MED_VIG'!$A$6:$I$6297,9,0)</f>
        <v>0.92644269022307502</v>
      </c>
    </row>
    <row r="5091" s="81" customFormat="1" ht="15" customHeight="1">
      <c r="A5091" s="82">
        <v>92383130</v>
      </c>
      <c r="B5091" s="83">
        <v>20</v>
      </c>
      <c r="C5091" s="84" t="s">
        <v>4020</v>
      </c>
      <c r="D5091" s="84" t="s">
        <v>4021</v>
      </c>
      <c r="E5091" s="84" t="s">
        <v>36</v>
      </c>
      <c r="F5091" s="85">
        <v>1</v>
      </c>
      <c r="G5091" s="86" t="s">
        <v>10103</v>
      </c>
      <c r="H5091" s="86" t="s">
        <v>14</v>
      </c>
      <c r="I5091" s="87">
        <f>VLOOKUP(A5091,'[2]AJUSTE DE VALOR AN_11.5_MED_VIG'!$A$6:$I$6297,9,0)</f>
        <v>1.1306835987305393</v>
      </c>
    </row>
    <row r="5092" s="81" customFormat="1" ht="15" customHeight="1">
      <c r="A5092" s="82">
        <v>90674022</v>
      </c>
      <c r="B5092" s="83">
        <v>20</v>
      </c>
      <c r="C5092" s="84" t="s">
        <v>4020</v>
      </c>
      <c r="D5092" s="84" t="s">
        <v>4022</v>
      </c>
      <c r="E5092" s="84" t="s">
        <v>146</v>
      </c>
      <c r="F5092" s="85">
        <v>1</v>
      </c>
      <c r="G5092" s="86" t="s">
        <v>10103</v>
      </c>
      <c r="H5092" s="86" t="s">
        <v>14</v>
      </c>
      <c r="I5092" s="87">
        <f>VLOOKUP(A5092,'[2]AJUSTE DE VALOR AN_11.5_MED_VIG'!$A$6:$I$6297,9,0)</f>
        <v>1.4558385132076896</v>
      </c>
    </row>
    <row r="5093" s="81" customFormat="1" ht="15" customHeight="1">
      <c r="A5093" s="82">
        <v>90186419</v>
      </c>
      <c r="B5093" s="83">
        <v>20</v>
      </c>
      <c r="C5093" s="84" t="s">
        <v>4020</v>
      </c>
      <c r="D5093" s="84" t="s">
        <v>4023</v>
      </c>
      <c r="E5093" s="84" t="s">
        <v>146</v>
      </c>
      <c r="F5093" s="85">
        <v>1</v>
      </c>
      <c r="G5093" s="86" t="s">
        <v>10103</v>
      </c>
      <c r="H5093" s="86" t="s">
        <v>14</v>
      </c>
      <c r="I5093" s="87">
        <f>VLOOKUP(A5093,'[2]AJUSTE DE VALOR AN_11.5_MED_VIG'!$A$6:$I$6297,9,0)</f>
        <v>1.4558385132076896</v>
      </c>
    </row>
    <row r="5094" s="81" customFormat="1" ht="15" customHeight="1">
      <c r="A5094" s="82">
        <v>90186389</v>
      </c>
      <c r="B5094" s="83">
        <v>20</v>
      </c>
      <c r="C5094" s="84" t="s">
        <v>4020</v>
      </c>
      <c r="D5094" s="84" t="s">
        <v>4022</v>
      </c>
      <c r="E5094" s="84" t="s">
        <v>146</v>
      </c>
      <c r="F5094" s="85">
        <v>1</v>
      </c>
      <c r="G5094" s="86" t="s">
        <v>10103</v>
      </c>
      <c r="H5094" s="86" t="s">
        <v>14</v>
      </c>
      <c r="I5094" s="87">
        <f>VLOOKUP(A5094,'[2]AJUSTE DE VALOR AN_11.5_MED_VIG'!$A$6:$I$6297,9,0)</f>
        <v>1.5477917224404962</v>
      </c>
    </row>
    <row r="5095" s="81" customFormat="1" ht="15" customHeight="1">
      <c r="A5095" s="82">
        <v>90189779</v>
      </c>
      <c r="B5095" s="83">
        <v>20</v>
      </c>
      <c r="C5095" s="84" t="s">
        <v>4024</v>
      </c>
      <c r="D5095" s="84" t="s">
        <v>4024</v>
      </c>
      <c r="E5095" s="84" t="s">
        <v>146</v>
      </c>
      <c r="F5095" s="85">
        <v>1</v>
      </c>
      <c r="G5095" s="86" t="s">
        <v>10103</v>
      </c>
      <c r="H5095" s="86" t="s">
        <v>14</v>
      </c>
      <c r="I5095" s="87">
        <f>VLOOKUP(A5095,'[2]AJUSTE DE VALOR AN_11.5_MED_VIG'!$A$6:$I$6297,9,0)</f>
        <v>0.58882590000000001</v>
      </c>
    </row>
    <row r="5096" s="81" customFormat="1" ht="15" customHeight="1">
      <c r="A5096" s="82">
        <v>90189787</v>
      </c>
      <c r="B5096" s="83">
        <v>20</v>
      </c>
      <c r="C5096" s="84" t="s">
        <v>4025</v>
      </c>
      <c r="D5096" s="84" t="s">
        <v>4025</v>
      </c>
      <c r="E5096" s="84" t="s">
        <v>146</v>
      </c>
      <c r="F5096" s="85">
        <v>1</v>
      </c>
      <c r="G5096" s="86" t="s">
        <v>10103</v>
      </c>
      <c r="H5096" s="86" t="s">
        <v>14</v>
      </c>
      <c r="I5096" s="87">
        <f>VLOOKUP(A5096,'[2]AJUSTE DE VALOR AN_11.5_MED_VIG'!$A$6:$I$6297,9,0)</f>
        <v>1.0103640410375461</v>
      </c>
    </row>
    <row r="5097" s="81" customFormat="1" ht="15" customHeight="1">
      <c r="A5097" s="82">
        <v>92469787</v>
      </c>
      <c r="B5097" s="83">
        <v>20</v>
      </c>
      <c r="C5097" s="84" t="s">
        <v>4026</v>
      </c>
      <c r="D5097" s="84" t="s">
        <v>4026</v>
      </c>
      <c r="E5097" s="84" t="s">
        <v>146</v>
      </c>
      <c r="F5097" s="85">
        <v>1</v>
      </c>
      <c r="G5097" s="86" t="s">
        <v>10103</v>
      </c>
      <c r="H5097" s="86" t="s">
        <v>14</v>
      </c>
      <c r="I5097" s="87">
        <f>VLOOKUP(A5097,'[2]AJUSTE DE VALOR AN_11.5_MED_VIG'!$A$6:$I$6297,9,0)</f>
        <v>0.9381294</v>
      </c>
    </row>
    <row r="5098" s="81" customFormat="1" ht="15" customHeight="1">
      <c r="A5098" s="82">
        <v>90894014</v>
      </c>
      <c r="B5098" s="83">
        <v>20</v>
      </c>
      <c r="C5098" s="84" t="s">
        <v>4033</v>
      </c>
      <c r="D5098" s="84" t="s">
        <v>4034</v>
      </c>
      <c r="E5098" s="84" t="s">
        <v>69</v>
      </c>
      <c r="F5098" s="85">
        <v>100</v>
      </c>
      <c r="G5098" s="86" t="s">
        <v>18</v>
      </c>
      <c r="H5098" s="86" t="s">
        <v>19</v>
      </c>
      <c r="I5098" s="87">
        <f>VLOOKUP(A5098,'[2]AJUSTE DE VALOR AN_11.5_MED_VIG'!$A$6:$I$6297,9,0)</f>
        <v>7.3527197636752001e-002</v>
      </c>
    </row>
    <row r="5099" s="81" customFormat="1" ht="15" customHeight="1">
      <c r="A5099" s="82">
        <v>90164792</v>
      </c>
      <c r="B5099" s="83">
        <v>20</v>
      </c>
      <c r="C5099" s="84" t="s">
        <v>4045</v>
      </c>
      <c r="D5099" s="84" t="s">
        <v>4046</v>
      </c>
      <c r="E5099" s="84" t="s">
        <v>134</v>
      </c>
      <c r="F5099" s="85">
        <v>15</v>
      </c>
      <c r="G5099" s="86" t="s">
        <v>10077</v>
      </c>
      <c r="H5099" s="86" t="s">
        <v>19</v>
      </c>
      <c r="I5099" s="87">
        <f>VLOOKUP(A5099,'[2]AJUSTE DE VALOR AN_11.5_MED_VIG'!$A$6:$I$6297,9,0)</f>
        <v>2.8581168745688634</v>
      </c>
    </row>
    <row r="5100" s="81" customFormat="1" ht="15" customHeight="1">
      <c r="A5100" s="82">
        <v>90263634</v>
      </c>
      <c r="B5100" s="83">
        <v>20</v>
      </c>
      <c r="C5100" s="84" t="s">
        <v>4063</v>
      </c>
      <c r="D5100" s="84" t="s">
        <v>4064</v>
      </c>
      <c r="E5100" s="84" t="s">
        <v>1797</v>
      </c>
      <c r="F5100" s="85">
        <v>1</v>
      </c>
      <c r="G5100" s="86" t="s">
        <v>10103</v>
      </c>
      <c r="H5100" s="86" t="s">
        <v>14</v>
      </c>
      <c r="I5100" s="87">
        <f>VLOOKUP(A5100,'[2]AJUSTE DE VALOR AN_11.5_MED_VIG'!$A$6:$I$6297,9,0)</f>
        <v>0.68621374797839063</v>
      </c>
    </row>
    <row r="5101" s="81" customFormat="1" ht="15" customHeight="1">
      <c r="A5101" s="82">
        <v>90241746</v>
      </c>
      <c r="B5101" s="83">
        <v>20</v>
      </c>
      <c r="C5101" s="84" t="s">
        <v>4072</v>
      </c>
      <c r="D5101" s="84" t="s">
        <v>4073</v>
      </c>
      <c r="E5101" s="84" t="s">
        <v>4074</v>
      </c>
      <c r="F5101" s="85">
        <v>1</v>
      </c>
      <c r="G5101" s="86" t="s">
        <v>10036</v>
      </c>
      <c r="H5101" s="86" t="s">
        <v>14</v>
      </c>
      <c r="I5101" s="87">
        <f>VLOOKUP(A5101,'[2]AJUSTE DE VALOR AN_11.5_MED_VIG'!$A$6:$I$6297,9,0)</f>
        <v>56.603021993663063</v>
      </c>
    </row>
    <row r="5102" s="81" customFormat="1" ht="15" customHeight="1">
      <c r="A5102" s="82">
        <v>92374859</v>
      </c>
      <c r="B5102" s="83">
        <v>20</v>
      </c>
      <c r="C5102" s="84" t="s">
        <v>4076</v>
      </c>
      <c r="D5102" s="84" t="s">
        <v>4076</v>
      </c>
      <c r="E5102" s="84" t="s">
        <v>17</v>
      </c>
      <c r="F5102" s="85">
        <v>120</v>
      </c>
      <c r="G5102" s="86" t="s">
        <v>18</v>
      </c>
      <c r="H5102" s="86" t="s">
        <v>19</v>
      </c>
      <c r="I5102" s="87">
        <f>VLOOKUP(A5102,'[2]AJUSTE DE VALOR AN_11.5_MED_VIG'!$A$6:$I$6297,9,0)</f>
        <v>0.14569632918684219</v>
      </c>
    </row>
    <row r="5103" s="81" customFormat="1" ht="15" customHeight="1">
      <c r="A5103" s="82">
        <v>90204360</v>
      </c>
      <c r="B5103" s="83" t="s">
        <v>10073</v>
      </c>
      <c r="C5103" s="84" t="s">
        <v>4085</v>
      </c>
      <c r="D5103" s="84" t="s">
        <v>4086</v>
      </c>
      <c r="E5103" s="84" t="s">
        <v>888</v>
      </c>
      <c r="F5103" s="85">
        <v>20</v>
      </c>
      <c r="G5103" s="86" t="s">
        <v>18</v>
      </c>
      <c r="H5103" s="86" t="s">
        <v>19</v>
      </c>
      <c r="I5103" s="87">
        <f>VLOOKUP(A5103,'[2]AJUSTE DE VALOR AN_11.5_MED_VIG'!$A$6:$I$6297,9,0)</f>
        <v>155.95301518155841</v>
      </c>
    </row>
    <row r="5104" s="81" customFormat="1" ht="15" customHeight="1">
      <c r="A5104" s="82">
        <v>90168232</v>
      </c>
      <c r="B5104" s="83">
        <v>20</v>
      </c>
      <c r="C5104" s="84" t="s">
        <v>4130</v>
      </c>
      <c r="D5104" s="84" t="s">
        <v>4131</v>
      </c>
      <c r="E5104" s="84" t="s">
        <v>92</v>
      </c>
      <c r="F5104" s="85">
        <v>1</v>
      </c>
      <c r="G5104" s="86" t="s">
        <v>10036</v>
      </c>
      <c r="H5104" s="86" t="s">
        <v>14</v>
      </c>
      <c r="I5104" s="87">
        <f>VLOOKUP(A5104,'[2]AJUSTE DE VALOR AN_11.5_MED_VIG'!$A$6:$I$6297,9,0)</f>
        <v>8.6267587059000004</v>
      </c>
    </row>
    <row r="5105" s="81" customFormat="1" ht="15" customHeight="1">
      <c r="A5105" s="82">
        <v>90168240</v>
      </c>
      <c r="B5105" s="83">
        <v>20</v>
      </c>
      <c r="C5105" s="84" t="s">
        <v>4132</v>
      </c>
      <c r="D5105" s="84" t="s">
        <v>4133</v>
      </c>
      <c r="E5105" s="84" t="s">
        <v>92</v>
      </c>
      <c r="F5105" s="85">
        <v>1</v>
      </c>
      <c r="G5105" s="86" t="s">
        <v>10036</v>
      </c>
      <c r="H5105" s="86" t="s">
        <v>14</v>
      </c>
      <c r="I5105" s="87">
        <f>VLOOKUP(A5105,'[2]AJUSTE DE VALOR AN_11.5_MED_VIG'!$A$6:$I$6297,9,0)</f>
        <v>14.985358381260001</v>
      </c>
    </row>
    <row r="5106" s="81" customFormat="1" ht="15" customHeight="1">
      <c r="A5106" s="82">
        <v>92403492</v>
      </c>
      <c r="B5106" s="83">
        <v>20</v>
      </c>
      <c r="C5106" s="84" t="s">
        <v>4140</v>
      </c>
      <c r="D5106" s="84" t="s">
        <v>4142</v>
      </c>
      <c r="E5106" s="84" t="s">
        <v>603</v>
      </c>
      <c r="F5106" s="85">
        <v>1</v>
      </c>
      <c r="G5106" s="86" t="s">
        <v>64</v>
      </c>
      <c r="H5106" s="86" t="s">
        <v>14</v>
      </c>
      <c r="I5106" s="87">
        <f>VLOOKUP(A5106,'[2]AJUSTE DE VALOR AN_11.5_MED_VIG'!$A$6:$I$6297,9,0)</f>
        <v>14.718731253773548</v>
      </c>
    </row>
    <row r="5107" s="81" customFormat="1" ht="15" customHeight="1">
      <c r="A5107" s="82">
        <v>90125835</v>
      </c>
      <c r="B5107" s="83">
        <v>20</v>
      </c>
      <c r="C5107" s="84" t="s">
        <v>4140</v>
      </c>
      <c r="D5107" s="84" t="s">
        <v>4141</v>
      </c>
      <c r="E5107" s="84" t="s">
        <v>50</v>
      </c>
      <c r="F5107" s="85">
        <v>1</v>
      </c>
      <c r="G5107" s="86" t="s">
        <v>64</v>
      </c>
      <c r="H5107" s="86" t="s">
        <v>14</v>
      </c>
      <c r="I5107" s="87">
        <f>VLOOKUP(A5107,'[2]AJUSTE DE VALOR AN_11.5_MED_VIG'!$A$6:$I$6297,9,0)</f>
        <v>18.116982550480298</v>
      </c>
    </row>
    <row r="5108" s="81" customFormat="1" ht="15" customHeight="1">
      <c r="A5108" s="82">
        <v>90137850</v>
      </c>
      <c r="B5108" s="83">
        <v>20</v>
      </c>
      <c r="C5108" s="84" t="s">
        <v>4152</v>
      </c>
      <c r="D5108" s="84" t="s">
        <v>4153</v>
      </c>
      <c r="E5108" s="84" t="s">
        <v>748</v>
      </c>
      <c r="F5108" s="85">
        <v>1</v>
      </c>
      <c r="G5108" s="86" t="s">
        <v>10103</v>
      </c>
      <c r="H5108" s="86" t="s">
        <v>14</v>
      </c>
      <c r="I5108" s="87">
        <f>VLOOKUP(A5108,'[2]AJUSTE DE VALOR AN_11.5_MED_VIG'!$A$6:$I$6297,9,0)</f>
        <v>3.4413079568409892</v>
      </c>
    </row>
    <row r="5109" s="81" customFormat="1" ht="15" customHeight="1">
      <c r="A5109" s="82">
        <v>92389490</v>
      </c>
      <c r="B5109" s="83">
        <v>20</v>
      </c>
      <c r="C5109" s="84" t="s">
        <v>4158</v>
      </c>
      <c r="D5109" s="84" t="s">
        <v>4159</v>
      </c>
      <c r="E5109" s="84" t="s">
        <v>806</v>
      </c>
      <c r="F5109" s="85">
        <v>250</v>
      </c>
      <c r="G5109" s="86" t="s">
        <v>10111</v>
      </c>
      <c r="H5109" s="86" t="s">
        <v>19</v>
      </c>
      <c r="I5109" s="87">
        <f>VLOOKUP(A5109,'[2]AJUSTE DE VALOR AN_11.5_MED_VIG'!$A$6:$I$6297,9,0)</f>
        <v>9.7076628986346017e-002</v>
      </c>
    </row>
    <row r="5110" s="81" customFormat="1" ht="15" customHeight="1">
      <c r="A5110" s="82">
        <v>92421172</v>
      </c>
      <c r="B5110" s="83">
        <v>20</v>
      </c>
      <c r="C5110" s="84" t="s">
        <v>4170</v>
      </c>
      <c r="D5110" s="84" t="s">
        <v>4171</v>
      </c>
      <c r="E5110" s="84" t="s">
        <v>39</v>
      </c>
      <c r="F5110" s="85">
        <v>1</v>
      </c>
      <c r="G5110" s="86" t="s">
        <v>10103</v>
      </c>
      <c r="H5110" s="86" t="s">
        <v>14</v>
      </c>
      <c r="I5110" s="87">
        <f>VLOOKUP(A5110,'[2]AJUSTE DE VALOR AN_11.5_MED_VIG'!$A$6:$I$6297,9,0)</f>
        <v>1.148318649448697</v>
      </c>
    </row>
    <row r="5111" s="81" customFormat="1" ht="15" customHeight="1">
      <c r="A5111" s="82">
        <v>92466524</v>
      </c>
      <c r="B5111" s="83">
        <v>20</v>
      </c>
      <c r="C5111" s="84" t="s">
        <v>4178</v>
      </c>
      <c r="D5111" s="84" t="s">
        <v>4178</v>
      </c>
      <c r="E5111" s="84" t="s">
        <v>17</v>
      </c>
      <c r="F5111" s="85">
        <v>1</v>
      </c>
      <c r="G5111" s="86" t="s">
        <v>10103</v>
      </c>
      <c r="H5111" s="86" t="s">
        <v>14</v>
      </c>
      <c r="I5111" s="87">
        <f>VLOOKUP(A5111,'[2]AJUSTE DE VALOR AN_11.5_MED_VIG'!$A$6:$I$6297,9,0)</f>
        <v>0.21976763869287502</v>
      </c>
    </row>
    <row r="5112" s="81" customFormat="1" ht="15" customHeight="1">
      <c r="A5112" s="82">
        <v>92395023</v>
      </c>
      <c r="B5112" s="83">
        <v>20</v>
      </c>
      <c r="C5112" s="84" t="s">
        <v>4178</v>
      </c>
      <c r="D5112" s="84" t="s">
        <v>4179</v>
      </c>
      <c r="E5112" s="84" t="s">
        <v>244</v>
      </c>
      <c r="F5112" s="85">
        <v>1</v>
      </c>
      <c r="G5112" s="86" t="s">
        <v>10103</v>
      </c>
      <c r="H5112" s="86" t="s">
        <v>14</v>
      </c>
      <c r="I5112" s="87">
        <f>VLOOKUP(A5112,'[2]AJUSTE DE VALOR AN_11.5_MED_VIG'!$A$6:$I$6297,9,0)</f>
        <v>0.24999247196495683</v>
      </c>
    </row>
    <row r="5113" s="81" customFormat="1" ht="15" customHeight="1">
      <c r="A5113" s="82">
        <v>92412190</v>
      </c>
      <c r="B5113" s="83">
        <v>20</v>
      </c>
      <c r="C5113" s="84" t="s">
        <v>4191</v>
      </c>
      <c r="D5113" s="84" t="s">
        <v>4192</v>
      </c>
      <c r="E5113" s="84" t="s">
        <v>150</v>
      </c>
      <c r="F5113" s="85">
        <v>5</v>
      </c>
      <c r="G5113" s="86" t="s">
        <v>18</v>
      </c>
      <c r="H5113" s="86" t="s">
        <v>19</v>
      </c>
      <c r="I5113" s="87">
        <f>VLOOKUP(A5113,'[2]AJUSTE DE VALOR AN_11.5_MED_VIG'!$A$6:$I$6297,9,0)</f>
        <v>0.82258727420872579</v>
      </c>
    </row>
    <row r="5114" s="81" customFormat="1" ht="15" customHeight="1">
      <c r="A5114" s="82">
        <v>91071011</v>
      </c>
      <c r="B5114" s="83">
        <v>20</v>
      </c>
      <c r="C5114" s="84" t="s">
        <v>4197</v>
      </c>
      <c r="D5114" s="84" t="s">
        <v>4198</v>
      </c>
      <c r="E5114" s="84" t="s">
        <v>154</v>
      </c>
      <c r="F5114" s="85">
        <v>100</v>
      </c>
      <c r="G5114" s="86" t="s">
        <v>10116</v>
      </c>
      <c r="H5114" s="86" t="s">
        <v>19</v>
      </c>
      <c r="I5114" s="87">
        <f>VLOOKUP(A5114,'[2]AJUSTE DE VALOR AN_11.5_MED_VIG'!$A$6:$I$6297,9,0)</f>
        <v>7.8519694356287459e-002</v>
      </c>
    </row>
    <row r="5115" s="81" customFormat="1" ht="15" customHeight="1">
      <c r="A5115" s="82">
        <v>90223675</v>
      </c>
      <c r="B5115" s="83">
        <v>20</v>
      </c>
      <c r="C5115" s="84" t="s">
        <v>4201</v>
      </c>
      <c r="D5115" s="84" t="s">
        <v>4201</v>
      </c>
      <c r="E5115" s="84" t="s">
        <v>26</v>
      </c>
      <c r="F5115" s="85">
        <v>100</v>
      </c>
      <c r="G5115" s="86" t="s">
        <v>18</v>
      </c>
      <c r="H5115" s="86" t="s">
        <v>19</v>
      </c>
      <c r="I5115" s="87">
        <f>VLOOKUP(A5115,'[2]AJUSTE DE VALOR AN_11.5_MED_VIG'!$A$6:$I$6297,9,0)</f>
        <v>3.1407877742514981e-002</v>
      </c>
    </row>
    <row r="5116" s="81" customFormat="1" ht="15" customHeight="1">
      <c r="A5116" s="82">
        <v>90212363</v>
      </c>
      <c r="B5116" s="83">
        <v>20</v>
      </c>
      <c r="C5116" s="84" t="s">
        <v>4203</v>
      </c>
      <c r="D5116" s="84" t="s">
        <v>4203</v>
      </c>
      <c r="E5116" s="84" t="s">
        <v>279</v>
      </c>
      <c r="F5116" s="85">
        <v>120</v>
      </c>
      <c r="G5116" s="86" t="s">
        <v>18</v>
      </c>
      <c r="H5116" s="86" t="s">
        <v>19</v>
      </c>
      <c r="I5116" s="87">
        <f>VLOOKUP(A5116,'[2]AJUSTE DE VALOR AN_11.5_MED_VIG'!$A$6:$I$6297,9,0)</f>
        <v>7.8519694356287459e-002</v>
      </c>
    </row>
    <row r="5117" s="81" customFormat="1" ht="15" customHeight="1">
      <c r="A5117" s="82">
        <v>90141091</v>
      </c>
      <c r="B5117" s="83">
        <v>20</v>
      </c>
      <c r="C5117" s="84" t="s">
        <v>4204</v>
      </c>
      <c r="D5117" s="84" t="s">
        <v>4205</v>
      </c>
      <c r="E5117" s="84" t="s">
        <v>43</v>
      </c>
      <c r="F5117" s="85">
        <v>1</v>
      </c>
      <c r="G5117" s="86" t="s">
        <v>10103</v>
      </c>
      <c r="H5117" s="86" t="s">
        <v>14</v>
      </c>
      <c r="I5117" s="87">
        <f>VLOOKUP(A5117,'[2]AJUSTE DE VALOR AN_11.5_MED_VIG'!$A$6:$I$6297,9,0)</f>
        <v>0.43394288064739783</v>
      </c>
    </row>
    <row r="5118" s="81" customFormat="1" ht="15" customHeight="1">
      <c r="A5118" s="82">
        <v>92250882</v>
      </c>
      <c r="B5118" s="83">
        <v>20</v>
      </c>
      <c r="C5118" s="84" t="s">
        <v>4225</v>
      </c>
      <c r="D5118" s="84" t="s">
        <v>4226</v>
      </c>
      <c r="E5118" s="84" t="s">
        <v>43</v>
      </c>
      <c r="F5118" s="85">
        <v>20</v>
      </c>
      <c r="G5118" s="86" t="s">
        <v>18</v>
      </c>
      <c r="H5118" s="86" t="s">
        <v>19</v>
      </c>
      <c r="I5118" s="87">
        <f>VLOOKUP(A5118,'[2]AJUSTE DE VALOR AN_11.5_MED_VIG'!$A$6:$I$6297,9,0)</f>
        <v>1.3099384662641902</v>
      </c>
    </row>
    <row r="5119" s="81" customFormat="1" ht="15" customHeight="1">
      <c r="A5119" s="82">
        <v>90139631</v>
      </c>
      <c r="B5119" s="83">
        <v>20</v>
      </c>
      <c r="C5119" s="84" t="s">
        <v>4227</v>
      </c>
      <c r="D5119" s="84" t="s">
        <v>4228</v>
      </c>
      <c r="E5119" s="84" t="s">
        <v>43</v>
      </c>
      <c r="F5119" s="85">
        <v>20</v>
      </c>
      <c r="G5119" s="86" t="s">
        <v>18</v>
      </c>
      <c r="H5119" s="86" t="s">
        <v>19</v>
      </c>
      <c r="I5119" s="87">
        <f>VLOOKUP(A5119,'[2]AJUSTE DE VALOR AN_11.5_MED_VIG'!$A$6:$I$6297,9,0)</f>
        <v>1.0439168028182779</v>
      </c>
    </row>
    <row r="5120" s="81" customFormat="1" ht="15" customHeight="1">
      <c r="A5120" s="82">
        <v>90208137</v>
      </c>
      <c r="B5120" s="83">
        <v>20</v>
      </c>
      <c r="C5120" s="84" t="s">
        <v>4233</v>
      </c>
      <c r="D5120" s="84" t="s">
        <v>4236</v>
      </c>
      <c r="E5120" s="84" t="s">
        <v>157</v>
      </c>
      <c r="F5120" s="85">
        <v>1</v>
      </c>
      <c r="G5120" s="86" t="s">
        <v>64</v>
      </c>
      <c r="H5120" s="86" t="s">
        <v>14</v>
      </c>
      <c r="I5120" s="87">
        <f>VLOOKUP(A5120,'[2]AJUSTE DE VALOR AN_11.5_MED_VIG'!$A$6:$I$6297,9,0)</f>
        <v>4.224359556368265</v>
      </c>
    </row>
    <row r="5121" s="81" customFormat="1" ht="15" customHeight="1">
      <c r="A5121" s="82">
        <v>90157362</v>
      </c>
      <c r="B5121" s="83">
        <v>20</v>
      </c>
      <c r="C5121" s="84" t="s">
        <v>4233</v>
      </c>
      <c r="D5121" s="84" t="s">
        <v>4235</v>
      </c>
      <c r="E5121" s="84" t="s">
        <v>229</v>
      </c>
      <c r="F5121" s="85">
        <v>1</v>
      </c>
      <c r="G5121" s="86" t="s">
        <v>10103</v>
      </c>
      <c r="H5121" s="86" t="s">
        <v>14</v>
      </c>
      <c r="I5121" s="87">
        <f>VLOOKUP(A5121,'[2]AJUSTE DE VALOR AN_11.5_MED_VIG'!$A$6:$I$6297,9,0)</f>
        <v>2.2299242628094418</v>
      </c>
    </row>
    <row r="5122" s="81" customFormat="1" ht="15" customHeight="1">
      <c r="A5122" s="82">
        <v>92377343</v>
      </c>
      <c r="B5122" s="83">
        <v>20</v>
      </c>
      <c r="C5122" s="84" t="s">
        <v>4237</v>
      </c>
      <c r="D5122" s="84" t="s">
        <v>4238</v>
      </c>
      <c r="E5122" s="84" t="s">
        <v>244</v>
      </c>
      <c r="F5122" s="85">
        <v>1</v>
      </c>
      <c r="G5122" s="86" t="s">
        <v>64</v>
      </c>
      <c r="H5122" s="86" t="s">
        <v>14</v>
      </c>
      <c r="I5122" s="87">
        <f>VLOOKUP(A5122,'[2]AJUSTE DE VALOR AN_11.5_MED_VIG'!$A$6:$I$6297,9,0)</f>
        <v>5.4116017460649477</v>
      </c>
    </row>
    <row r="5123" s="81" customFormat="1" ht="15" customHeight="1">
      <c r="A5123" s="82">
        <v>91052017</v>
      </c>
      <c r="B5123" s="83">
        <v>20</v>
      </c>
      <c r="C5123" s="84" t="s">
        <v>4242</v>
      </c>
      <c r="D5123" s="84" t="s">
        <v>4243</v>
      </c>
      <c r="E5123" s="84" t="s">
        <v>81</v>
      </c>
      <c r="F5123" s="85">
        <v>50</v>
      </c>
      <c r="G5123" s="86" t="s">
        <v>18</v>
      </c>
      <c r="H5123" s="86" t="s">
        <v>19</v>
      </c>
      <c r="I5123" s="87">
        <f>VLOOKUP(A5123,'[2]AJUSTE DE VALOR AN_11.5_MED_VIG'!$A$6:$I$6297,9,0)</f>
        <v>0.28267089968263481</v>
      </c>
    </row>
    <row r="5124" s="81" customFormat="1" ht="15" customHeight="1">
      <c r="A5124" s="82">
        <v>92447902</v>
      </c>
      <c r="B5124" s="83">
        <v>20</v>
      </c>
      <c r="C5124" s="84" t="s">
        <v>4253</v>
      </c>
      <c r="D5124" s="84" t="s">
        <v>4254</v>
      </c>
      <c r="E5124" s="84" t="s">
        <v>4255</v>
      </c>
      <c r="F5124" s="85">
        <v>100</v>
      </c>
      <c r="G5124" s="86" t="s">
        <v>18</v>
      </c>
      <c r="H5124" s="86" t="s">
        <v>19</v>
      </c>
      <c r="I5124" s="87">
        <f>VLOOKUP(A5124,'[2]AJUSTE DE VALOR AN_11.5_MED_VIG'!$A$6:$I$6297,9,0)</f>
        <v>1.0705019673731189</v>
      </c>
    </row>
    <row r="5125" s="81" customFormat="1" ht="15" customHeight="1">
      <c r="A5125" s="82">
        <v>90273320</v>
      </c>
      <c r="B5125" s="83">
        <v>20</v>
      </c>
      <c r="C5125" s="84" t="s">
        <v>4258</v>
      </c>
      <c r="D5125" s="84" t="s">
        <v>4259</v>
      </c>
      <c r="E5125" s="84" t="s">
        <v>4255</v>
      </c>
      <c r="F5125" s="85">
        <v>50</v>
      </c>
      <c r="G5125" s="86" t="s">
        <v>18</v>
      </c>
      <c r="H5125" s="86" t="s">
        <v>19</v>
      </c>
      <c r="I5125" s="87">
        <f>VLOOKUP(A5125,'[2]AJUSTE DE VALOR AN_11.5_MED_VIG'!$A$6:$I$6297,9,0)</f>
        <v>1.0982075727401319</v>
      </c>
    </row>
    <row r="5126" s="81" customFormat="1" ht="15" customHeight="1">
      <c r="A5126" s="82">
        <v>90273273</v>
      </c>
      <c r="B5126" s="83">
        <v>20</v>
      </c>
      <c r="C5126" s="84" t="s">
        <v>4260</v>
      </c>
      <c r="D5126" s="84" t="s">
        <v>4261</v>
      </c>
      <c r="E5126" s="84" t="s">
        <v>4255</v>
      </c>
      <c r="F5126" s="85">
        <v>100</v>
      </c>
      <c r="G5126" s="86" t="s">
        <v>18</v>
      </c>
      <c r="H5126" s="86" t="s">
        <v>19</v>
      </c>
      <c r="I5126" s="87">
        <f>VLOOKUP(A5126,'[2]AJUSTE DE VALOR AN_11.5_MED_VIG'!$A$6:$I$6297,9,0)</f>
        <v>1.1328059831005541</v>
      </c>
    </row>
    <row r="5127" s="81" customFormat="1" ht="15" customHeight="1">
      <c r="A5127" s="82">
        <v>90273303</v>
      </c>
      <c r="B5127" s="83">
        <v>20</v>
      </c>
      <c r="C5127" s="84" t="s">
        <v>4262</v>
      </c>
      <c r="D5127" s="84" t="s">
        <v>4263</v>
      </c>
      <c r="E5127" s="84" t="s">
        <v>4255</v>
      </c>
      <c r="F5127" s="85">
        <v>100</v>
      </c>
      <c r="G5127" s="86" t="s">
        <v>18</v>
      </c>
      <c r="H5127" s="86" t="s">
        <v>19</v>
      </c>
      <c r="I5127" s="87">
        <f>VLOOKUP(A5127,'[2]AJUSTE DE VALOR AN_11.5_MED_VIG'!$A$6:$I$6297,9,0)</f>
        <v>1.1328059831005541</v>
      </c>
    </row>
    <row r="5128" s="81" customFormat="1" ht="15" customHeight="1">
      <c r="A5128" s="82">
        <v>90273281</v>
      </c>
      <c r="B5128" s="83">
        <v>20</v>
      </c>
      <c r="C5128" s="84" t="s">
        <v>4264</v>
      </c>
      <c r="D5128" s="84" t="s">
        <v>4265</v>
      </c>
      <c r="E5128" s="84" t="s">
        <v>4255</v>
      </c>
      <c r="F5128" s="85">
        <v>20</v>
      </c>
      <c r="G5128" s="86" t="s">
        <v>18</v>
      </c>
      <c r="H5128" s="86" t="s">
        <v>19</v>
      </c>
      <c r="I5128" s="87">
        <f>VLOOKUP(A5128,'[2]AJUSTE DE VALOR AN_11.5_MED_VIG'!$A$6:$I$6297,9,0)</f>
        <v>1.0724736363320719</v>
      </c>
    </row>
    <row r="5129" s="81" customFormat="1" ht="15" customHeight="1">
      <c r="A5129" s="82">
        <v>92442722</v>
      </c>
      <c r="B5129" s="83">
        <v>20</v>
      </c>
      <c r="C5129" s="84" t="s">
        <v>4266</v>
      </c>
      <c r="D5129" s="84" t="s">
        <v>4268</v>
      </c>
      <c r="E5129" s="84" t="s">
        <v>4255</v>
      </c>
      <c r="F5129" s="85">
        <v>50</v>
      </c>
      <c r="G5129" s="86" t="s">
        <v>18</v>
      </c>
      <c r="H5129" s="86" t="s">
        <v>19</v>
      </c>
      <c r="I5129" s="87">
        <f>VLOOKUP(A5129,'[2]AJUSTE DE VALOR AN_11.5_MED_VIG'!$A$6:$I$6297,9,0)</f>
        <v>1.0903257587342832</v>
      </c>
    </row>
    <row r="5130" s="81" customFormat="1" ht="15" customHeight="1">
      <c r="A5130" s="82">
        <v>90273290</v>
      </c>
      <c r="B5130" s="83">
        <v>20</v>
      </c>
      <c r="C5130" s="84" t="s">
        <v>4266</v>
      </c>
      <c r="D5130" s="84" t="s">
        <v>4267</v>
      </c>
      <c r="E5130" s="84" t="s">
        <v>4255</v>
      </c>
      <c r="F5130" s="85">
        <v>50</v>
      </c>
      <c r="G5130" s="86" t="s">
        <v>18</v>
      </c>
      <c r="H5130" s="86" t="s">
        <v>19</v>
      </c>
      <c r="I5130" s="87">
        <f>VLOOKUP(A5130,'[2]AJUSTE DE VALOR AN_11.5_MED_VIG'!$A$6:$I$6297,9,0)</f>
        <v>1.0384054845088411</v>
      </c>
    </row>
    <row r="5131" s="81" customFormat="1" ht="15" customHeight="1">
      <c r="A5131" s="82">
        <v>90231929</v>
      </c>
      <c r="B5131" s="83">
        <v>20</v>
      </c>
      <c r="C5131" s="84" t="s">
        <v>4269</v>
      </c>
      <c r="D5131" s="84" t="s">
        <v>4272</v>
      </c>
      <c r="E5131" s="84" t="s">
        <v>2158</v>
      </c>
      <c r="F5131" s="85">
        <v>1</v>
      </c>
      <c r="G5131" s="86" t="s">
        <v>10103</v>
      </c>
      <c r="H5131" s="86" t="s">
        <v>14</v>
      </c>
      <c r="I5131" s="87">
        <f>VLOOKUP(A5131,'[2]AJUSTE DE VALOR AN_11.5_MED_VIG'!$A$6:$I$6297,9,0)</f>
        <v>0.40830241065269479</v>
      </c>
    </row>
    <row r="5132" s="81" customFormat="1" ht="15" customHeight="1">
      <c r="A5132" s="82">
        <v>90311469</v>
      </c>
      <c r="B5132" s="83">
        <v>20</v>
      </c>
      <c r="C5132" s="84" t="s">
        <v>4294</v>
      </c>
      <c r="D5132" s="84" t="s">
        <v>4294</v>
      </c>
      <c r="E5132" s="84" t="s">
        <v>31</v>
      </c>
      <c r="F5132" s="85">
        <v>1</v>
      </c>
      <c r="G5132" s="86" t="s">
        <v>10103</v>
      </c>
      <c r="H5132" s="86" t="s">
        <v>14</v>
      </c>
      <c r="I5132" s="87">
        <f>VLOOKUP(A5132,'[2]AJUSTE DE VALOR AN_11.5_MED_VIG'!$A$6:$I$6297,9,0)</f>
        <v>0.30744144630350206</v>
      </c>
    </row>
    <row r="5133" s="81" customFormat="1" ht="15" customHeight="1">
      <c r="A5133" s="82">
        <v>92429980</v>
      </c>
      <c r="B5133" s="83">
        <v>20</v>
      </c>
      <c r="C5133" s="84" t="s">
        <v>4300</v>
      </c>
      <c r="D5133" s="84" t="s">
        <v>4301</v>
      </c>
      <c r="E5133" s="84" t="s">
        <v>603</v>
      </c>
      <c r="F5133" s="85">
        <v>1</v>
      </c>
      <c r="G5133" s="86" t="s">
        <v>64</v>
      </c>
      <c r="H5133" s="86" t="s">
        <v>14</v>
      </c>
      <c r="I5133" s="87">
        <f>VLOOKUP(A5133,'[2]AJUSTE DE VALOR AN_11.5_MED_VIG'!$A$6:$I$6297,9,0)</f>
        <v>71.438633881567597</v>
      </c>
    </row>
    <row r="5134" s="81" customFormat="1" ht="15" customHeight="1">
      <c r="A5134" s="82">
        <v>90239130</v>
      </c>
      <c r="B5134" s="83">
        <v>20</v>
      </c>
      <c r="C5134" s="84" t="s">
        <v>4308</v>
      </c>
      <c r="D5134" s="84" t="s">
        <v>4310</v>
      </c>
      <c r="E5134" s="84" t="s">
        <v>29</v>
      </c>
      <c r="F5134" s="85">
        <v>1</v>
      </c>
      <c r="G5134" s="86" t="s">
        <v>436</v>
      </c>
      <c r="H5134" s="86" t="s">
        <v>14</v>
      </c>
      <c r="I5134" s="87">
        <f>VLOOKUP(A5134,'[2]AJUSTE DE VALOR AN_11.5_MED_VIG'!$A$6:$I$6297,9,0)</f>
        <v>1.3841621454005761</v>
      </c>
    </row>
    <row r="5135" s="81" customFormat="1" ht="15" customHeight="1">
      <c r="A5135" s="82">
        <v>90147073</v>
      </c>
      <c r="B5135" s="83">
        <v>20</v>
      </c>
      <c r="C5135" s="84" t="s">
        <v>4308</v>
      </c>
      <c r="D5135" s="84" t="s">
        <v>4309</v>
      </c>
      <c r="E5135" s="84" t="s">
        <v>17</v>
      </c>
      <c r="F5135" s="85">
        <v>1</v>
      </c>
      <c r="G5135" s="86" t="s">
        <v>436</v>
      </c>
      <c r="H5135" s="86" t="s">
        <v>14</v>
      </c>
      <c r="I5135" s="87">
        <f>VLOOKUP(A5135,'[2]AJUSTE DE VALOR AN_11.5_MED_VIG'!$A$6:$I$6297,9,0)</f>
        <v>1.443570336156869</v>
      </c>
    </row>
    <row r="5136" s="81" customFormat="1" ht="15" customHeight="1">
      <c r="A5136" s="82">
        <v>92381448</v>
      </c>
      <c r="B5136" s="83">
        <v>20</v>
      </c>
      <c r="C5136" s="84" t="s">
        <v>4311</v>
      </c>
      <c r="D5136" s="84" t="s">
        <v>4312</v>
      </c>
      <c r="E5136" s="84" t="s">
        <v>146</v>
      </c>
      <c r="F5136" s="85">
        <v>1</v>
      </c>
      <c r="G5136" s="86" t="s">
        <v>10103</v>
      </c>
      <c r="H5136" s="86" t="s">
        <v>14</v>
      </c>
      <c r="I5136" s="87">
        <f>VLOOKUP(A5136,'[2]AJUSTE DE VALOR AN_11.5_MED_VIG'!$A$6:$I$6297,9,0)</f>
        <v>2.2302978302238348</v>
      </c>
    </row>
    <row r="5137" s="81" customFormat="1" ht="15" customHeight="1">
      <c r="A5137" s="82">
        <v>92379109</v>
      </c>
      <c r="B5137" s="83">
        <v>20</v>
      </c>
      <c r="C5137" s="84" t="s">
        <v>4317</v>
      </c>
      <c r="D5137" s="84" t="s">
        <v>4317</v>
      </c>
      <c r="E5137" s="84" t="s">
        <v>603</v>
      </c>
      <c r="F5137" s="85">
        <v>60</v>
      </c>
      <c r="G5137" s="86" t="s">
        <v>10077</v>
      </c>
      <c r="H5137" s="86" t="s">
        <v>19</v>
      </c>
      <c r="I5137" s="87">
        <f>VLOOKUP(A5137,'[2]AJUSTE DE VALOR AN_11.5_MED_VIG'!$A$6:$I$6297,9,0)</f>
        <v>0.17796923973441109</v>
      </c>
    </row>
    <row r="5138" s="81" customFormat="1" ht="15" customHeight="1">
      <c r="A5138" s="82">
        <v>92379079</v>
      </c>
      <c r="B5138" s="83">
        <v>20</v>
      </c>
      <c r="C5138" s="84" t="s">
        <v>4320</v>
      </c>
      <c r="D5138" s="84" t="s">
        <v>4320</v>
      </c>
      <c r="E5138" s="84" t="s">
        <v>24</v>
      </c>
      <c r="F5138" s="85">
        <v>60</v>
      </c>
      <c r="G5138" s="86" t="s">
        <v>10077</v>
      </c>
      <c r="H5138" s="86" t="s">
        <v>19</v>
      </c>
      <c r="I5138" s="87">
        <f>VLOOKUP(A5138,'[2]AJUSTE DE VALOR AN_11.5_MED_VIG'!$A$6:$I$6297,9,0)</f>
        <v>0.22662561343421625</v>
      </c>
    </row>
    <row r="5139" s="81" customFormat="1" ht="15" customHeight="1">
      <c r="A5139" s="82">
        <v>92395236</v>
      </c>
      <c r="B5139" s="83">
        <v>20</v>
      </c>
      <c r="C5139" s="84" t="s">
        <v>4321</v>
      </c>
      <c r="D5139" s="84" t="s">
        <v>4320</v>
      </c>
      <c r="E5139" s="84" t="s">
        <v>39</v>
      </c>
      <c r="F5139" s="85">
        <v>60</v>
      </c>
      <c r="G5139" s="86" t="s">
        <v>10077</v>
      </c>
      <c r="H5139" s="86" t="s">
        <v>19</v>
      </c>
      <c r="I5139" s="87">
        <f>VLOOKUP(A5139,'[2]AJUSTE DE VALOR AN_11.5_MED_VIG'!$A$6:$I$6297,9,0)</f>
        <v>0.17806298198402704</v>
      </c>
    </row>
    <row r="5140" s="81" customFormat="1" ht="15" customHeight="1">
      <c r="A5140" s="82">
        <v>92398480</v>
      </c>
      <c r="B5140" s="83">
        <v>20</v>
      </c>
      <c r="C5140" s="84" t="s">
        <v>4326</v>
      </c>
      <c r="D5140" s="84" t="s">
        <v>4327</v>
      </c>
      <c r="E5140" s="84" t="s">
        <v>271</v>
      </c>
      <c r="F5140" s="85">
        <v>200</v>
      </c>
      <c r="G5140" s="86" t="s">
        <v>10116</v>
      </c>
      <c r="H5140" s="86" t="s">
        <v>19</v>
      </c>
      <c r="I5140" s="87">
        <f>VLOOKUP(A5140,'[2]AJUSTE DE VALOR AN_11.5_MED_VIG'!$A$6:$I$6297,9,0)</f>
        <v>3.1407877742514981e-002</v>
      </c>
    </row>
    <row r="5141" s="81" customFormat="1" ht="15" customHeight="1">
      <c r="A5141" s="82">
        <v>90290437</v>
      </c>
      <c r="B5141" s="83">
        <v>20</v>
      </c>
      <c r="C5141" s="84" t="s">
        <v>4330</v>
      </c>
      <c r="D5141" s="84" t="s">
        <v>4330</v>
      </c>
      <c r="E5141" s="84" t="s">
        <v>1714</v>
      </c>
      <c r="F5141" s="85">
        <v>1</v>
      </c>
      <c r="G5141" s="86" t="s">
        <v>10103</v>
      </c>
      <c r="H5141" s="86" t="s">
        <v>14</v>
      </c>
      <c r="I5141" s="87">
        <f>VLOOKUP(A5141,'[2]AJUSTE DE VALOR AN_11.5_MED_VIG'!$A$6:$I$6297,9,0)</f>
        <v>0.97042724704637795</v>
      </c>
    </row>
    <row r="5142" s="81" customFormat="1" ht="15" customHeight="1">
      <c r="A5142" s="82">
        <v>90289072</v>
      </c>
      <c r="B5142" s="83">
        <v>20</v>
      </c>
      <c r="C5142" s="84" t="s">
        <v>4330</v>
      </c>
      <c r="D5142" s="84" t="s">
        <v>4331</v>
      </c>
      <c r="E5142" s="84" t="s">
        <v>271</v>
      </c>
      <c r="F5142" s="85">
        <v>1</v>
      </c>
      <c r="G5142" s="86" t="s">
        <v>10103</v>
      </c>
      <c r="H5142" s="86" t="s">
        <v>14</v>
      </c>
      <c r="I5142" s="87">
        <f>VLOOKUP(A5142,'[2]AJUSTE DE VALOR AN_11.5_MED_VIG'!$A$6:$I$6297,9,0)</f>
        <v>0.21985514419760491</v>
      </c>
    </row>
    <row r="5143" s="81" customFormat="1" ht="15" customHeight="1">
      <c r="A5143" s="82">
        <v>90143973</v>
      </c>
      <c r="B5143" s="83">
        <v>20</v>
      </c>
      <c r="C5143" s="84" t="s">
        <v>4330</v>
      </c>
      <c r="D5143" s="84" t="s">
        <v>4330</v>
      </c>
      <c r="E5143" s="84" t="s">
        <v>17</v>
      </c>
      <c r="F5143" s="85">
        <v>1</v>
      </c>
      <c r="G5143" s="86" t="s">
        <v>10103</v>
      </c>
      <c r="H5143" s="86" t="s">
        <v>14</v>
      </c>
      <c r="I5143" s="87">
        <f>VLOOKUP(A5143,'[2]AJUSTE DE VALOR AN_11.5_MED_VIG'!$A$6:$I$6297,9,0)</f>
        <v>0.98210113033623059</v>
      </c>
    </row>
    <row r="5144" s="81" customFormat="1" ht="15" customHeight="1">
      <c r="A5144" s="82">
        <v>90188578</v>
      </c>
      <c r="B5144" s="83">
        <v>20</v>
      </c>
      <c r="C5144" s="84" t="s">
        <v>4339</v>
      </c>
      <c r="D5144" s="84" t="s">
        <v>4340</v>
      </c>
      <c r="E5144" s="84" t="s">
        <v>146</v>
      </c>
      <c r="F5144" s="85">
        <v>1</v>
      </c>
      <c r="G5144" s="86" t="s">
        <v>158</v>
      </c>
      <c r="H5144" s="86" t="s">
        <v>14</v>
      </c>
      <c r="I5144" s="87">
        <f>VLOOKUP(A5144,'[2]AJUSTE DE VALOR AN_11.5_MED_VIG'!$A$6:$I$6297,9,0)</f>
        <v>1.4399396188139701</v>
      </c>
    </row>
    <row r="5145" s="81" customFormat="1" ht="15" customHeight="1">
      <c r="A5145" s="82">
        <v>90212797</v>
      </c>
      <c r="B5145" s="83">
        <v>20</v>
      </c>
      <c r="C5145" s="84" t="s">
        <v>4345</v>
      </c>
      <c r="D5145" s="84" t="s">
        <v>4346</v>
      </c>
      <c r="E5145" s="84" t="s">
        <v>279</v>
      </c>
      <c r="F5145" s="85">
        <v>1</v>
      </c>
      <c r="G5145" s="86" t="s">
        <v>64</v>
      </c>
      <c r="H5145" s="86" t="s">
        <v>14</v>
      </c>
      <c r="I5145" s="87">
        <f>VLOOKUP(A5145,'[2]AJUSTE DE VALOR AN_11.5_MED_VIG'!$A$6:$I$6297,9,0)</f>
        <v>2.3869987084311384</v>
      </c>
    </row>
    <row r="5146" s="81" customFormat="1" ht="15" customHeight="1">
      <c r="A5146" s="82">
        <v>92379303</v>
      </c>
      <c r="B5146" s="83">
        <v>20</v>
      </c>
      <c r="C5146" s="84" t="s">
        <v>4353</v>
      </c>
      <c r="D5146" s="84" t="s">
        <v>4353</v>
      </c>
      <c r="E5146" s="84" t="s">
        <v>24</v>
      </c>
      <c r="F5146" s="85">
        <v>400</v>
      </c>
      <c r="G5146" s="86" t="s">
        <v>10116</v>
      </c>
      <c r="H5146" s="86" t="s">
        <v>19</v>
      </c>
      <c r="I5146" s="87">
        <f>VLOOKUP(A5146,'[2]AJUSTE DE VALOR AN_11.5_MED_VIG'!$A$6:$I$6297,9,0)</f>
        <v>2.94108790547008e-002</v>
      </c>
    </row>
    <row r="5147" s="81" customFormat="1" ht="15" customHeight="1">
      <c r="A5147" s="82">
        <v>90269209</v>
      </c>
      <c r="B5147" s="83">
        <v>20</v>
      </c>
      <c r="C5147" s="84" t="s">
        <v>4354</v>
      </c>
      <c r="D5147" s="84" t="s">
        <v>4355</v>
      </c>
      <c r="E5147" s="84" t="s">
        <v>279</v>
      </c>
      <c r="F5147" s="85">
        <v>200</v>
      </c>
      <c r="G5147" s="86" t="s">
        <v>10116</v>
      </c>
      <c r="H5147" s="86" t="s">
        <v>19</v>
      </c>
      <c r="I5147" s="87">
        <f>VLOOKUP(A5147,'[2]AJUSTE DE VALOR AN_11.5_MED_VIG'!$A$6:$I$6297,9,0)</f>
        <v>4.7111816613772471e-002</v>
      </c>
    </row>
    <row r="5148" s="81" customFormat="1" ht="15" customHeight="1">
      <c r="A5148" s="82">
        <v>92384889</v>
      </c>
      <c r="B5148" s="83">
        <v>20</v>
      </c>
      <c r="C5148" s="84" t="s">
        <v>4358</v>
      </c>
      <c r="D5148" s="84" t="s">
        <v>4359</v>
      </c>
      <c r="E5148" s="84" t="s">
        <v>229</v>
      </c>
      <c r="F5148" s="85">
        <v>1</v>
      </c>
      <c r="G5148" s="86" t="s">
        <v>436</v>
      </c>
      <c r="H5148" s="86" t="s">
        <v>14</v>
      </c>
      <c r="I5148" s="87">
        <f>VLOOKUP(A5148,'[2]AJUSTE DE VALOR AN_11.5_MED_VIG'!$A$6:$I$6297,9,0)</f>
        <v>2.0390073002211007</v>
      </c>
    </row>
    <row r="5149" s="81" customFormat="1" ht="15" customHeight="1">
      <c r="A5149" s="82">
        <v>90517040</v>
      </c>
      <c r="B5149" s="83">
        <v>20</v>
      </c>
      <c r="C5149" s="84" t="s">
        <v>4358</v>
      </c>
      <c r="D5149" s="84" t="s">
        <v>4360</v>
      </c>
      <c r="E5149" s="84" t="s">
        <v>146</v>
      </c>
      <c r="F5149" s="85">
        <v>1</v>
      </c>
      <c r="G5149" s="86" t="s">
        <v>10103</v>
      </c>
      <c r="H5149" s="86" t="s">
        <v>14</v>
      </c>
      <c r="I5149" s="87">
        <f>VLOOKUP(A5149,'[2]AJUSTE DE VALOR AN_11.5_MED_VIG'!$A$6:$I$6297,9,0)</f>
        <v>2.274441313563528</v>
      </c>
    </row>
    <row r="5150" s="81" customFormat="1" ht="15" customHeight="1">
      <c r="A5150" s="82">
        <v>92436323</v>
      </c>
      <c r="B5150" s="83">
        <v>20</v>
      </c>
      <c r="C5150" s="84" t="s">
        <v>4363</v>
      </c>
      <c r="D5150" s="84" t="s">
        <v>4364</v>
      </c>
      <c r="E5150" s="84" t="s">
        <v>157</v>
      </c>
      <c r="F5150" s="85">
        <v>30</v>
      </c>
      <c r="G5150" s="86" t="s">
        <v>10077</v>
      </c>
      <c r="H5150" s="86" t="s">
        <v>19</v>
      </c>
      <c r="I5150" s="87">
        <f>VLOOKUP(A5150,'[2]AJUSTE DE VALOR AN_11.5_MED_VIG'!$A$6:$I$6297,9,0)</f>
        <v>0.48682210500898221</v>
      </c>
    </row>
    <row r="5151" s="81" customFormat="1" ht="15" customHeight="1">
      <c r="A5151" s="82">
        <v>92459439</v>
      </c>
      <c r="B5151" s="83">
        <v>20</v>
      </c>
      <c r="C5151" s="84" t="s">
        <v>4371</v>
      </c>
      <c r="D5151" s="84" t="s">
        <v>4371</v>
      </c>
      <c r="E5151" s="84" t="s">
        <v>146</v>
      </c>
      <c r="F5151" s="85">
        <v>1</v>
      </c>
      <c r="G5151" s="86" t="s">
        <v>10103</v>
      </c>
      <c r="H5151" s="86" t="s">
        <v>14</v>
      </c>
      <c r="I5151" s="87">
        <f>VLOOKUP(A5151,'[2]AJUSTE DE VALOR AN_11.5_MED_VIG'!$A$6:$I$6297,9,0)</f>
        <v>0.9703406524585253</v>
      </c>
    </row>
    <row r="5152" s="81" customFormat="1" ht="15" customHeight="1">
      <c r="A5152" s="82">
        <v>90290461</v>
      </c>
      <c r="B5152" s="83">
        <v>20</v>
      </c>
      <c r="C5152" s="84" t="s">
        <v>4371</v>
      </c>
      <c r="D5152" s="84" t="s">
        <v>4371</v>
      </c>
      <c r="E5152" s="84" t="s">
        <v>26</v>
      </c>
      <c r="F5152" s="85">
        <v>1</v>
      </c>
      <c r="G5152" s="86" t="s">
        <v>10103</v>
      </c>
      <c r="H5152" s="86" t="s">
        <v>14</v>
      </c>
      <c r="I5152" s="87">
        <f>VLOOKUP(A5152,'[2]AJUSTE DE VALOR AN_11.5_MED_VIG'!$A$6:$I$6297,9,0)</f>
        <v>0.33418677584357542</v>
      </c>
    </row>
    <row r="5153" s="81" customFormat="1" ht="15" customHeight="1">
      <c r="A5153" s="82">
        <v>92436269</v>
      </c>
      <c r="B5153" s="83">
        <v>20</v>
      </c>
      <c r="C5153" s="84" t="s">
        <v>4377</v>
      </c>
      <c r="D5153" s="84" t="s">
        <v>4378</v>
      </c>
      <c r="E5153" s="84" t="s">
        <v>146</v>
      </c>
      <c r="F5153" s="85">
        <v>60</v>
      </c>
      <c r="G5153" s="86" t="s">
        <v>10077</v>
      </c>
      <c r="H5153" s="86" t="s">
        <v>19</v>
      </c>
      <c r="I5153" s="87">
        <f>VLOOKUP(A5153,'[2]AJUSTE DE VALOR AN_11.5_MED_VIG'!$A$6:$I$6297,9,0)</f>
        <v>0.20938585161676657</v>
      </c>
    </row>
    <row r="5154" s="81" customFormat="1" ht="15" customHeight="1">
      <c r="A5154" s="82">
        <v>92470246</v>
      </c>
      <c r="B5154" s="83">
        <v>20</v>
      </c>
      <c r="C5154" s="84" t="s">
        <v>4388</v>
      </c>
      <c r="D5154" s="84" t="s">
        <v>4389</v>
      </c>
      <c r="E5154" s="84" t="s">
        <v>146</v>
      </c>
      <c r="F5154" s="85">
        <v>1</v>
      </c>
      <c r="G5154" s="86" t="s">
        <v>10103</v>
      </c>
      <c r="H5154" s="86" t="s">
        <v>14</v>
      </c>
      <c r="I5154" s="87">
        <f>VLOOKUP(A5154,'[2]AJUSTE DE VALOR AN_11.5_MED_VIG'!$A$6:$I$6297,9,0)</f>
        <v>3.4430642571000574</v>
      </c>
    </row>
    <row r="5155" s="81" customFormat="1" ht="15" customHeight="1">
      <c r="A5155" s="82">
        <v>92470238</v>
      </c>
      <c r="B5155" s="83">
        <v>20</v>
      </c>
      <c r="C5155" s="84" t="s">
        <v>4388</v>
      </c>
      <c r="D5155" s="84" t="s">
        <v>4389</v>
      </c>
      <c r="E5155" s="84" t="s">
        <v>146</v>
      </c>
      <c r="F5155" s="85">
        <v>1</v>
      </c>
      <c r="G5155" s="86" t="s">
        <v>10103</v>
      </c>
      <c r="H5155" s="86" t="s">
        <v>14</v>
      </c>
      <c r="I5155" s="87">
        <f>VLOOKUP(A5155,'[2]AJUSTE DE VALOR AN_11.5_MED_VIG'!$A$6:$I$6297,9,0)</f>
        <v>3.5186035602820027</v>
      </c>
    </row>
    <row r="5156" s="81" customFormat="1" ht="15" customHeight="1">
      <c r="A5156" s="82">
        <v>90234405</v>
      </c>
      <c r="B5156" s="83">
        <v>20</v>
      </c>
      <c r="C5156" s="84" t="s">
        <v>4391</v>
      </c>
      <c r="D5156" s="84" t="s">
        <v>4392</v>
      </c>
      <c r="E5156" s="84" t="s">
        <v>169</v>
      </c>
      <c r="F5156" s="85">
        <v>1</v>
      </c>
      <c r="G5156" s="86" t="s">
        <v>10103</v>
      </c>
      <c r="H5156" s="86" t="s">
        <v>14</v>
      </c>
      <c r="I5156" s="87">
        <f>VLOOKUP(A5156,'[2]AJUSTE DE VALOR AN_11.5_MED_VIG'!$A$6:$I$6297,9,0)</f>
        <v>0.7940536963296283</v>
      </c>
    </row>
    <row r="5157" s="81" customFormat="1" ht="15" customHeight="1">
      <c r="A5157" s="82">
        <v>90247094</v>
      </c>
      <c r="B5157" s="83">
        <v>20</v>
      </c>
      <c r="C5157" s="84" t="s">
        <v>4393</v>
      </c>
      <c r="D5157" s="84" t="s">
        <v>4394</v>
      </c>
      <c r="E5157" s="84" t="s">
        <v>1002</v>
      </c>
      <c r="F5157" s="85">
        <v>1</v>
      </c>
      <c r="G5157" s="86" t="s">
        <v>10103</v>
      </c>
      <c r="H5157" s="86" t="s">
        <v>14</v>
      </c>
      <c r="I5157" s="87">
        <f>VLOOKUP(A5157,'[2]AJUSTE DE VALOR AN_11.5_MED_VIG'!$A$6:$I$6297,9,0)</f>
        <v>0.48682210500898221</v>
      </c>
    </row>
    <row r="5158" s="81" customFormat="1" ht="15" customHeight="1">
      <c r="A5158" s="82">
        <v>90232755</v>
      </c>
      <c r="B5158" s="83">
        <v>20</v>
      </c>
      <c r="C5158" s="84" t="s">
        <v>4396</v>
      </c>
      <c r="D5158" s="84" t="s">
        <v>4397</v>
      </c>
      <c r="E5158" s="84" t="s">
        <v>511</v>
      </c>
      <c r="F5158" s="85">
        <v>1</v>
      </c>
      <c r="G5158" s="86" t="s">
        <v>64</v>
      </c>
      <c r="H5158" s="86" t="s">
        <v>14</v>
      </c>
      <c r="I5158" s="87">
        <f>VLOOKUP(A5158,'[2]AJUSTE DE VALOR AN_11.5_MED_VIG'!$A$6:$I$6297,9,0)</f>
        <v>0.86371663791916187</v>
      </c>
    </row>
    <row r="5159" s="81" customFormat="1" ht="15" customHeight="1">
      <c r="A5159" s="82">
        <v>92389694</v>
      </c>
      <c r="B5159" s="83">
        <v>20</v>
      </c>
      <c r="C5159" s="84" t="s">
        <v>4402</v>
      </c>
      <c r="D5159" s="84" t="s">
        <v>4403</v>
      </c>
      <c r="E5159" s="84" t="s">
        <v>2261</v>
      </c>
      <c r="F5159" s="85">
        <v>1</v>
      </c>
      <c r="G5159" s="86" t="s">
        <v>10103</v>
      </c>
      <c r="H5159" s="86" t="s">
        <v>14</v>
      </c>
      <c r="I5159" s="87">
        <f>VLOOKUP(A5159,'[2]AJUSTE DE VALOR AN_11.5_MED_VIG'!$A$6:$I$6297,9,0)</f>
        <v>0.94671607806044233</v>
      </c>
    </row>
    <row r="5160" s="81" customFormat="1" ht="15" customHeight="1">
      <c r="A5160" s="82">
        <v>91150019</v>
      </c>
      <c r="B5160" s="83">
        <v>20</v>
      </c>
      <c r="C5160" s="84" t="s">
        <v>4409</v>
      </c>
      <c r="D5160" s="84" t="s">
        <v>4410</v>
      </c>
      <c r="E5160" s="84" t="s">
        <v>69</v>
      </c>
      <c r="F5160" s="85">
        <v>1</v>
      </c>
      <c r="G5160" s="86" t="s">
        <v>10103</v>
      </c>
      <c r="H5160" s="86" t="s">
        <v>14</v>
      </c>
      <c r="I5160" s="87">
        <f>VLOOKUP(A5160,'[2]AJUSTE DE VALOR AN_11.5_MED_VIG'!$A$6:$I$6297,9,0)</f>
        <v>0.42002897130995337</v>
      </c>
    </row>
    <row r="5161" s="81" customFormat="1" ht="15" customHeight="1">
      <c r="A5161" s="82">
        <v>90193318</v>
      </c>
      <c r="B5161" s="83">
        <v>20</v>
      </c>
      <c r="C5161" s="84" t="s">
        <v>4422</v>
      </c>
      <c r="D5161" s="84" t="s">
        <v>4423</v>
      </c>
      <c r="E5161" s="84" t="s">
        <v>492</v>
      </c>
      <c r="F5161" s="85">
        <v>1</v>
      </c>
      <c r="G5161" s="86" t="s">
        <v>10103</v>
      </c>
      <c r="H5161" s="86" t="s">
        <v>14</v>
      </c>
      <c r="I5161" s="87">
        <f>VLOOKUP(A5161,'[2]AJUSTE DE VALOR AN_11.5_MED_VIG'!$A$6:$I$6297,9,0)</f>
        <v>1.0522356761945537</v>
      </c>
    </row>
    <row r="5162" s="81" customFormat="1" ht="15" customHeight="1">
      <c r="A5162" s="82">
        <v>90267567</v>
      </c>
      <c r="B5162" s="83">
        <v>20</v>
      </c>
      <c r="C5162" s="84" t="s">
        <v>4435</v>
      </c>
      <c r="D5162" s="84" t="s">
        <v>4436</v>
      </c>
      <c r="E5162" s="84" t="s">
        <v>39</v>
      </c>
      <c r="F5162" s="85">
        <v>120</v>
      </c>
      <c r="G5162" s="86" t="s">
        <v>18</v>
      </c>
      <c r="H5162" s="86" t="s">
        <v>19</v>
      </c>
      <c r="I5162" s="87">
        <f>VLOOKUP(A5162,'[2]AJUSTE DE VALOR AN_11.5_MED_VIG'!$A$6:$I$6297,9,0)</f>
        <v>0.14133544984131741</v>
      </c>
    </row>
    <row r="5163" s="81" customFormat="1" ht="15" customHeight="1">
      <c r="A5163" s="82">
        <v>90246950</v>
      </c>
      <c r="B5163" s="83">
        <v>20</v>
      </c>
      <c r="C5163" s="84" t="s">
        <v>4437</v>
      </c>
      <c r="D5163" s="84" t="s">
        <v>4438</v>
      </c>
      <c r="E5163" s="84" t="s">
        <v>1002</v>
      </c>
      <c r="F5163" s="85">
        <v>120</v>
      </c>
      <c r="G5163" s="86" t="s">
        <v>18</v>
      </c>
      <c r="H5163" s="86" t="s">
        <v>19</v>
      </c>
      <c r="I5163" s="87">
        <f>VLOOKUP(A5163,'[2]AJUSTE DE VALOR AN_11.5_MED_VIG'!$A$6:$I$6297,9,0)</f>
        <v>9.7130886124561458e-002</v>
      </c>
    </row>
    <row r="5164" s="81" customFormat="1" ht="15" customHeight="1">
      <c r="A5164" s="82">
        <v>90207289</v>
      </c>
      <c r="B5164" s="83">
        <v>20</v>
      </c>
      <c r="C5164" s="84" t="s">
        <v>4439</v>
      </c>
      <c r="D5164" s="84" t="s">
        <v>4440</v>
      </c>
      <c r="E5164" s="84" t="s">
        <v>157</v>
      </c>
      <c r="F5164" s="85">
        <v>100</v>
      </c>
      <c r="G5164" s="86" t="s">
        <v>18</v>
      </c>
      <c r="H5164" s="86" t="s">
        <v>19</v>
      </c>
      <c r="I5164" s="87">
        <f>VLOOKUP(A5164,'[2]AJUSTE DE VALOR AN_11.5_MED_VIG'!$A$6:$I$6297,9,0)</f>
        <v>0.14133544984131741</v>
      </c>
    </row>
    <row r="5165" s="81" customFormat="1" ht="15" customHeight="1">
      <c r="A5165" s="82">
        <v>90938836</v>
      </c>
      <c r="B5165" s="83">
        <v>20</v>
      </c>
      <c r="C5165" s="84" t="s">
        <v>4444</v>
      </c>
      <c r="D5165" s="84" t="s">
        <v>4444</v>
      </c>
      <c r="E5165" s="84" t="s">
        <v>1744</v>
      </c>
      <c r="F5165" s="85">
        <v>1</v>
      </c>
      <c r="G5165" s="86" t="s">
        <v>10036</v>
      </c>
      <c r="H5165" s="86" t="s">
        <v>14</v>
      </c>
      <c r="I5165" s="87">
        <f>VLOOKUP(A5165,'[2]AJUSTE DE VALOR AN_11.5_MED_VIG'!$A$6:$I$6297,9,0)</f>
        <v>249.06787323685606</v>
      </c>
    </row>
    <row r="5166" s="81" customFormat="1" ht="15" customHeight="1">
      <c r="A5166" s="82">
        <v>90259343</v>
      </c>
      <c r="B5166" s="83">
        <v>20</v>
      </c>
      <c r="C5166" s="84" t="s">
        <v>4449</v>
      </c>
      <c r="D5166" s="84" t="s">
        <v>4449</v>
      </c>
      <c r="E5166" s="84" t="s">
        <v>244</v>
      </c>
      <c r="F5166" s="85">
        <v>1</v>
      </c>
      <c r="G5166" s="86" t="s">
        <v>10103</v>
      </c>
      <c r="H5166" s="86" t="s">
        <v>14</v>
      </c>
      <c r="I5166" s="87">
        <f>VLOOKUP(A5166,'[2]AJUSTE DE VALOR AN_11.5_MED_VIG'!$A$6:$I$6297,9,0)</f>
        <v>0.2664354951523546</v>
      </c>
    </row>
    <row r="5167" s="81" customFormat="1" ht="15" customHeight="1">
      <c r="A5167" s="82">
        <v>90255429</v>
      </c>
      <c r="B5167" s="83">
        <v>20</v>
      </c>
      <c r="C5167" s="84" t="s">
        <v>4451</v>
      </c>
      <c r="D5167" s="84" t="s">
        <v>4451</v>
      </c>
      <c r="E5167" s="84" t="s">
        <v>26</v>
      </c>
      <c r="F5167" s="85">
        <v>1200</v>
      </c>
      <c r="G5167" s="86" t="s">
        <v>10116</v>
      </c>
      <c r="H5167" s="86" t="s">
        <v>19</v>
      </c>
      <c r="I5167" s="87">
        <f>VLOOKUP(A5167,'[2]AJUSTE DE VALOR AN_11.5_MED_VIG'!$A$6:$I$6297,9,0)</f>
        <v>1.543946501987019e-002</v>
      </c>
    </row>
    <row r="5168" s="81" customFormat="1" ht="15" customHeight="1">
      <c r="A5168" s="82">
        <v>90164008</v>
      </c>
      <c r="B5168" s="83">
        <v>20</v>
      </c>
      <c r="C5168" s="84" t="s">
        <v>4452</v>
      </c>
      <c r="D5168" s="84" t="s">
        <v>4453</v>
      </c>
      <c r="E5168" s="84" t="s">
        <v>991</v>
      </c>
      <c r="F5168" s="85">
        <v>1</v>
      </c>
      <c r="G5168" s="86" t="s">
        <v>10103</v>
      </c>
      <c r="H5168" s="86" t="s">
        <v>14</v>
      </c>
      <c r="I5168" s="87">
        <f>VLOOKUP(A5168,'[2]AJUSTE DE VALOR AN_11.5_MED_VIG'!$A$6:$I$6297,9,0)</f>
        <v>0.21985514419760491</v>
      </c>
    </row>
    <row r="5169" s="81" customFormat="1" ht="15" customHeight="1">
      <c r="A5169" s="82">
        <v>90234162</v>
      </c>
      <c r="B5169" s="83">
        <v>20</v>
      </c>
      <c r="C5169" s="84" t="s">
        <v>4457</v>
      </c>
      <c r="D5169" s="84" t="s">
        <v>4459</v>
      </c>
      <c r="E5169" s="84" t="s">
        <v>169</v>
      </c>
      <c r="F5169" s="85">
        <v>1</v>
      </c>
      <c r="G5169" s="86" t="s">
        <v>10103</v>
      </c>
      <c r="H5169" s="86" t="s">
        <v>14</v>
      </c>
      <c r="I5169" s="87">
        <f>VLOOKUP(A5169,'[2]AJUSTE DE VALOR AN_11.5_MED_VIG'!$A$6:$I$6297,9,0)</f>
        <v>1.07144395005375</v>
      </c>
    </row>
    <row r="5170" s="81" customFormat="1" ht="15" customHeight="1">
      <c r="A5170" s="82">
        <v>90211650</v>
      </c>
      <c r="B5170" s="83">
        <v>20</v>
      </c>
      <c r="C5170" s="84" t="s">
        <v>4468</v>
      </c>
      <c r="D5170" s="84" t="s">
        <v>4469</v>
      </c>
      <c r="E5170" s="84" t="s">
        <v>31</v>
      </c>
      <c r="F5170" s="85">
        <v>1</v>
      </c>
      <c r="G5170" s="86" t="s">
        <v>10103</v>
      </c>
      <c r="H5170" s="86" t="s">
        <v>14</v>
      </c>
      <c r="I5170" s="87">
        <f>VLOOKUP(A5170,'[2]AJUSTE DE VALOR AN_11.5_MED_VIG'!$A$6:$I$6297,9,0)</f>
        <v>0.36119059403892234</v>
      </c>
    </row>
    <row r="5171" s="81" customFormat="1" ht="15" customHeight="1">
      <c r="A5171" s="82">
        <v>92252354</v>
      </c>
      <c r="B5171" s="83">
        <v>20</v>
      </c>
      <c r="C5171" s="84" t="s">
        <v>4472</v>
      </c>
      <c r="D5171" s="84" t="s">
        <v>4473</v>
      </c>
      <c r="E5171" s="84" t="s">
        <v>1356</v>
      </c>
      <c r="F5171" s="85">
        <v>120</v>
      </c>
      <c r="G5171" s="86" t="s">
        <v>18</v>
      </c>
      <c r="H5171" s="86" t="s">
        <v>19</v>
      </c>
      <c r="I5171" s="87">
        <f>VLOOKUP(A5171,'[2]AJUSTE DE VALOR AN_11.5_MED_VIG'!$A$6:$I$6297,9,0)</f>
        <v>0.19230760220840182</v>
      </c>
    </row>
    <row r="5172" s="81" customFormat="1" ht="15" customHeight="1">
      <c r="A5172" s="82">
        <v>92456154</v>
      </c>
      <c r="B5172" s="83">
        <v>20</v>
      </c>
      <c r="C5172" s="84" t="s">
        <v>4501</v>
      </c>
      <c r="D5172" s="84" t="s">
        <v>4502</v>
      </c>
      <c r="E5172" s="84" t="s">
        <v>17</v>
      </c>
      <c r="F5172" s="85">
        <v>1</v>
      </c>
      <c r="G5172" s="86" t="s">
        <v>10103</v>
      </c>
      <c r="H5172" s="86" t="s">
        <v>14</v>
      </c>
      <c r="I5172" s="87">
        <f>VLOOKUP(A5172,'[2]AJUSTE DE VALOR AN_11.5_MED_VIG'!$A$6:$I$6297,9,0)</f>
        <v>0.64901055895126347</v>
      </c>
    </row>
    <row r="5173" s="81" customFormat="1" ht="15" customHeight="1">
      <c r="A5173" s="82">
        <v>90291468</v>
      </c>
      <c r="B5173" s="83">
        <v>20</v>
      </c>
      <c r="C5173" s="84" t="s">
        <v>4501</v>
      </c>
      <c r="D5173" s="84" t="s">
        <v>4501</v>
      </c>
      <c r="E5173" s="84" t="s">
        <v>590</v>
      </c>
      <c r="F5173" s="85">
        <v>1</v>
      </c>
      <c r="G5173" s="86" t="s">
        <v>10103</v>
      </c>
      <c r="H5173" s="86" t="s">
        <v>14</v>
      </c>
      <c r="I5173" s="87">
        <f>VLOOKUP(A5173,'[2]AJUSTE DE VALOR AN_11.5_MED_VIG'!$A$6:$I$6297,9,0)</f>
        <v>0.54840511642292766</v>
      </c>
    </row>
    <row r="5174" s="81" customFormat="1" ht="15" customHeight="1">
      <c r="A5174" s="82">
        <v>90289030</v>
      </c>
      <c r="B5174" s="83">
        <v>20</v>
      </c>
      <c r="C5174" s="84" t="s">
        <v>4501</v>
      </c>
      <c r="D5174" s="84" t="s">
        <v>4501</v>
      </c>
      <c r="E5174" s="84" t="s">
        <v>134</v>
      </c>
      <c r="F5174" s="85">
        <v>1</v>
      </c>
      <c r="G5174" s="86" t="s">
        <v>10103</v>
      </c>
      <c r="H5174" s="86" t="s">
        <v>14</v>
      </c>
      <c r="I5174" s="87">
        <f>VLOOKUP(A5174,'[2]AJUSTE DE VALOR AN_11.5_MED_VIG'!$A$6:$I$6297,9,0)</f>
        <v>0.31405341500717959</v>
      </c>
    </row>
    <row r="5175" s="81" customFormat="1" ht="15" customHeight="1">
      <c r="A5175" s="82">
        <v>90268768</v>
      </c>
      <c r="B5175" s="83">
        <v>20</v>
      </c>
      <c r="C5175" s="84" t="s">
        <v>4501</v>
      </c>
      <c r="D5175" s="84" t="s">
        <v>4501</v>
      </c>
      <c r="E5175" s="84" t="s">
        <v>36</v>
      </c>
      <c r="F5175" s="85">
        <v>1</v>
      </c>
      <c r="G5175" s="86" t="s">
        <v>10103</v>
      </c>
      <c r="H5175" s="86" t="s">
        <v>14</v>
      </c>
      <c r="I5175" s="87">
        <f>VLOOKUP(A5175,'[2]AJUSTE DE VALOR AN_11.5_MED_VIG'!$A$6:$I$6297,9,0)</f>
        <v>0.48678279326112833</v>
      </c>
    </row>
    <row r="5176" s="81" customFormat="1" ht="15" customHeight="1">
      <c r="A5176" s="82">
        <v>90247370</v>
      </c>
      <c r="B5176" s="83">
        <v>20</v>
      </c>
      <c r="C5176" s="84" t="s">
        <v>4501</v>
      </c>
      <c r="D5176" s="84" t="s">
        <v>4505</v>
      </c>
      <c r="E5176" s="84" t="s">
        <v>1002</v>
      </c>
      <c r="F5176" s="85">
        <v>1</v>
      </c>
      <c r="G5176" s="86" t="s">
        <v>10103</v>
      </c>
      <c r="H5176" s="86" t="s">
        <v>14</v>
      </c>
      <c r="I5176" s="87">
        <f>VLOOKUP(A5176,'[2]AJUSTE DE VALOR AN_11.5_MED_VIG'!$A$6:$I$6297,9,0)</f>
        <v>0.45541422726646719</v>
      </c>
    </row>
    <row r="5177" s="81" customFormat="1" ht="15" customHeight="1">
      <c r="A5177" s="82">
        <v>90243099</v>
      </c>
      <c r="B5177" s="83">
        <v>20</v>
      </c>
      <c r="C5177" s="84" t="s">
        <v>4501</v>
      </c>
      <c r="D5177" s="84" t="s">
        <v>4501</v>
      </c>
      <c r="E5177" s="84" t="s">
        <v>181</v>
      </c>
      <c r="F5177" s="85">
        <v>1</v>
      </c>
      <c r="G5177" s="86" t="s">
        <v>10103</v>
      </c>
      <c r="H5177" s="86" t="s">
        <v>14</v>
      </c>
      <c r="I5177" s="87">
        <f>VLOOKUP(A5177,'[2]AJUSTE DE VALOR AN_11.5_MED_VIG'!$A$6:$I$6297,9,0)</f>
        <v>0.56529614701292319</v>
      </c>
    </row>
    <row r="5178" s="81" customFormat="1" ht="15" customHeight="1">
      <c r="A5178" s="82">
        <v>90213084</v>
      </c>
      <c r="B5178" s="83">
        <v>20</v>
      </c>
      <c r="C5178" s="84" t="s">
        <v>4501</v>
      </c>
      <c r="D5178" s="84" t="s">
        <v>4508</v>
      </c>
      <c r="E5178" s="84" t="s">
        <v>279</v>
      </c>
      <c r="F5178" s="85">
        <v>1</v>
      </c>
      <c r="G5178" s="86" t="s">
        <v>10103</v>
      </c>
      <c r="H5178" s="86" t="s">
        <v>14</v>
      </c>
      <c r="I5178" s="87">
        <f>VLOOKUP(A5178,'[2]AJUSTE DE VALOR AN_11.5_MED_VIG'!$A$6:$I$6297,9,0)</f>
        <v>0.2983748385538923</v>
      </c>
    </row>
    <row r="5179" s="81" customFormat="1" ht="15" customHeight="1">
      <c r="A5179" s="82">
        <v>90211200</v>
      </c>
      <c r="B5179" s="83">
        <v>20</v>
      </c>
      <c r="C5179" s="84" t="s">
        <v>4501</v>
      </c>
      <c r="D5179" s="84" t="s">
        <v>4507</v>
      </c>
      <c r="E5179" s="84" t="s">
        <v>31</v>
      </c>
      <c r="F5179" s="85">
        <v>1</v>
      </c>
      <c r="G5179" s="86" t="s">
        <v>10103</v>
      </c>
      <c r="H5179" s="86" t="s">
        <v>14</v>
      </c>
      <c r="I5179" s="87">
        <f>VLOOKUP(A5179,'[2]AJUSTE DE VALOR AN_11.5_MED_VIG'!$A$6:$I$6297,9,0)</f>
        <v>0.40826943950933353</v>
      </c>
    </row>
    <row r="5180" s="81" customFormat="1" ht="15" customHeight="1">
      <c r="A5180" s="82">
        <v>92355145</v>
      </c>
      <c r="B5180" s="83">
        <v>20</v>
      </c>
      <c r="C5180" s="84" t="s">
        <v>4514</v>
      </c>
      <c r="D5180" s="84" t="s">
        <v>4515</v>
      </c>
      <c r="E5180" s="84" t="s">
        <v>36</v>
      </c>
      <c r="F5180" s="85">
        <v>300</v>
      </c>
      <c r="G5180" s="86" t="s">
        <v>10116</v>
      </c>
      <c r="H5180" s="86" t="s">
        <v>19</v>
      </c>
      <c r="I5180" s="87">
        <f>VLOOKUP(A5180,'[2]AJUSTE DE VALOR AN_11.5_MED_VIG'!$A$6:$I$6297,9,0)</f>
        <v>4.7111816613772471e-002</v>
      </c>
    </row>
    <row r="5181" s="81" customFormat="1" ht="15" customHeight="1">
      <c r="A5181" s="82">
        <v>92360025</v>
      </c>
      <c r="B5181" s="83">
        <v>20</v>
      </c>
      <c r="C5181" s="84" t="s">
        <v>4525</v>
      </c>
      <c r="D5181" s="84" t="s">
        <v>4526</v>
      </c>
      <c r="E5181" s="84" t="s">
        <v>43</v>
      </c>
      <c r="F5181" s="85">
        <v>300</v>
      </c>
      <c r="G5181" s="86" t="s">
        <v>10116</v>
      </c>
      <c r="H5181" s="86" t="s">
        <v>19</v>
      </c>
      <c r="I5181" s="87">
        <f>VLOOKUP(A5181,'[2]AJUSTE DE VALOR AN_11.5_MED_VIG'!$A$6:$I$6297,9,0)</f>
        <v>4.7111816613772471e-002</v>
      </c>
    </row>
    <row r="5182" s="81" customFormat="1" ht="15" customHeight="1">
      <c r="A5182" s="82">
        <v>92456375</v>
      </c>
      <c r="B5182" s="83">
        <v>20</v>
      </c>
      <c r="C5182" s="84" t="s">
        <v>4527</v>
      </c>
      <c r="D5182" s="84" t="s">
        <v>4528</v>
      </c>
      <c r="E5182" s="84" t="s">
        <v>17</v>
      </c>
      <c r="F5182" s="85">
        <v>20</v>
      </c>
      <c r="G5182" s="86" t="s">
        <v>18</v>
      </c>
      <c r="H5182" s="86" t="s">
        <v>19</v>
      </c>
      <c r="I5182" s="87">
        <f>VLOOKUP(A5182,'[2]AJUSTE DE VALOR AN_11.5_MED_VIG'!$A$6:$I$6297,9,0)</f>
        <v>0.82472163313419211</v>
      </c>
    </row>
    <row r="5183" s="81" customFormat="1" ht="15" customHeight="1">
      <c r="A5183" s="82">
        <v>92468632</v>
      </c>
      <c r="B5183" s="83">
        <v>20</v>
      </c>
      <c r="C5183" s="84" t="s">
        <v>4529</v>
      </c>
      <c r="D5183" s="84" t="s">
        <v>4529</v>
      </c>
      <c r="E5183" s="84" t="s">
        <v>17</v>
      </c>
      <c r="F5183" s="85">
        <v>400</v>
      </c>
      <c r="G5183" s="86" t="s">
        <v>10116</v>
      </c>
      <c r="H5183" s="86" t="s">
        <v>19</v>
      </c>
      <c r="I5183" s="87">
        <f>VLOOKUP(A5183,'[2]AJUSTE DE VALOR AN_11.5_MED_VIG'!$A$6:$I$6297,9,0)</f>
        <v>2.6292642492493423e-002</v>
      </c>
    </row>
    <row r="5184" s="81" customFormat="1" ht="15" customHeight="1">
      <c r="A5184" s="82">
        <v>90175298</v>
      </c>
      <c r="B5184" s="83">
        <v>20</v>
      </c>
      <c r="C5184" s="84" t="s">
        <v>4534</v>
      </c>
      <c r="D5184" s="84" t="s">
        <v>4535</v>
      </c>
      <c r="E5184" s="84" t="s">
        <v>34</v>
      </c>
      <c r="F5184" s="85">
        <v>1</v>
      </c>
      <c r="G5184" s="86" t="s">
        <v>436</v>
      </c>
      <c r="H5184" s="86" t="s">
        <v>14</v>
      </c>
      <c r="I5184" s="87">
        <f>VLOOKUP(A5184,'[2]AJUSTE DE VALOR AN_11.5_MED_VIG'!$A$6:$I$6297,9,0)</f>
        <v>1.7112852568006187</v>
      </c>
    </row>
    <row r="5185" s="81" customFormat="1" ht="15" customHeight="1">
      <c r="A5185" s="82">
        <v>90223845</v>
      </c>
      <c r="B5185" s="83">
        <v>20</v>
      </c>
      <c r="C5185" s="84" t="s">
        <v>4538</v>
      </c>
      <c r="D5185" s="84" t="s">
        <v>4538</v>
      </c>
      <c r="E5185" s="84" t="s">
        <v>26</v>
      </c>
      <c r="F5185" s="85">
        <v>1</v>
      </c>
      <c r="G5185" s="86" t="s">
        <v>10103</v>
      </c>
      <c r="H5185" s="86" t="s">
        <v>14</v>
      </c>
      <c r="I5185" s="87">
        <f>VLOOKUP(A5185,'[2]AJUSTE DE VALOR AN_11.5_MED_VIG'!$A$6:$I$6297,9,0)</f>
        <v>0.3090497565789474</v>
      </c>
    </row>
    <row r="5186" s="81" customFormat="1" ht="15" customHeight="1">
      <c r="A5186" s="82">
        <v>90286073</v>
      </c>
      <c r="B5186" s="83">
        <v>20</v>
      </c>
      <c r="C5186" s="84" t="s">
        <v>4548</v>
      </c>
      <c r="D5186" s="84" t="s">
        <v>4548</v>
      </c>
      <c r="E5186" s="84" t="s">
        <v>792</v>
      </c>
      <c r="F5186" s="85">
        <v>200</v>
      </c>
      <c r="G5186" s="86" t="s">
        <v>10116</v>
      </c>
      <c r="H5186" s="86" t="s">
        <v>19</v>
      </c>
      <c r="I5186" s="87">
        <f>VLOOKUP(A5186,'[2]AJUSTE DE VALOR AN_11.5_MED_VIG'!$A$6:$I$6297,9,0)</f>
        <v>1.05775921544385e-002</v>
      </c>
    </row>
    <row r="5187" s="81" customFormat="1" ht="15" customHeight="1">
      <c r="A5187" s="82">
        <v>90239300</v>
      </c>
      <c r="B5187" s="83">
        <v>20</v>
      </c>
      <c r="C5187" s="84" t="s">
        <v>4555</v>
      </c>
      <c r="D5187" s="84" t="s">
        <v>4555</v>
      </c>
      <c r="E5187" s="84" t="s">
        <v>17</v>
      </c>
      <c r="F5187" s="85">
        <v>1</v>
      </c>
      <c r="G5187" s="86" t="s">
        <v>10103</v>
      </c>
      <c r="H5187" s="86" t="s">
        <v>14</v>
      </c>
      <c r="I5187" s="87">
        <f>VLOOKUP(A5187,'[2]AJUSTE DE VALOR AN_11.5_MED_VIG'!$A$6:$I$6297,9,0)</f>
        <v>0.15687137806424201</v>
      </c>
    </row>
    <row r="5188" s="81" customFormat="1" ht="15" customHeight="1">
      <c r="A5188" s="82">
        <v>90239296</v>
      </c>
      <c r="B5188" s="83">
        <v>20</v>
      </c>
      <c r="C5188" s="84" t="s">
        <v>4557</v>
      </c>
      <c r="D5188" s="84" t="s">
        <v>4557</v>
      </c>
      <c r="E5188" s="84" t="s">
        <v>17</v>
      </c>
      <c r="F5188" s="85">
        <v>1</v>
      </c>
      <c r="G5188" s="86" t="s">
        <v>10103</v>
      </c>
      <c r="H5188" s="86" t="s">
        <v>14</v>
      </c>
      <c r="I5188" s="87">
        <f>VLOOKUP(A5188,'[2]AJUSTE DE VALOR AN_11.5_MED_VIG'!$A$6:$I$6297,9,0)</f>
        <v>9.4084216481877703e-002</v>
      </c>
    </row>
    <row r="5189" s="81" customFormat="1" ht="15" customHeight="1">
      <c r="A5189" s="82">
        <v>92469990</v>
      </c>
      <c r="B5189" s="83">
        <v>20</v>
      </c>
      <c r="C5189" s="84" t="s">
        <v>4563</v>
      </c>
      <c r="D5189" s="84" t="s">
        <v>4564</v>
      </c>
      <c r="E5189" s="84" t="s">
        <v>43</v>
      </c>
      <c r="F5189" s="85">
        <v>1</v>
      </c>
      <c r="G5189" s="86" t="s">
        <v>10103</v>
      </c>
      <c r="H5189" s="86" t="s">
        <v>14</v>
      </c>
      <c r="I5189" s="87">
        <f>VLOOKUP(A5189,'[2]AJUSTE DE VALOR AN_11.5_MED_VIG'!$A$6:$I$6297,9,0)</f>
        <v>1.8231096861580947</v>
      </c>
    </row>
    <row r="5190" s="81" customFormat="1" ht="15" customHeight="1">
      <c r="A5190" s="82">
        <v>92254934</v>
      </c>
      <c r="B5190" s="83">
        <v>20</v>
      </c>
      <c r="C5190" s="84" t="s">
        <v>4575</v>
      </c>
      <c r="D5190" s="84" t="s">
        <v>4576</v>
      </c>
      <c r="E5190" s="84" t="s">
        <v>720</v>
      </c>
      <c r="F5190" s="85">
        <v>1</v>
      </c>
      <c r="G5190" s="86" t="s">
        <v>158</v>
      </c>
      <c r="H5190" s="86" t="s">
        <v>14</v>
      </c>
      <c r="I5190" s="87">
        <f>VLOOKUP(A5190,'[2]AJUSTE DE VALOR AN_11.5_MED_VIG'!$A$6:$I$6297,9,0)</f>
        <v>0.15363912931834661</v>
      </c>
    </row>
    <row r="5191" s="81" customFormat="1" ht="15" customHeight="1">
      <c r="A5191" s="82">
        <v>90374029</v>
      </c>
      <c r="B5191" s="83">
        <v>20</v>
      </c>
      <c r="C5191" s="84" t="s">
        <v>4575</v>
      </c>
      <c r="D5191" s="84" t="s">
        <v>4576</v>
      </c>
      <c r="E5191" s="84" t="s">
        <v>720</v>
      </c>
      <c r="F5191" s="85">
        <v>1</v>
      </c>
      <c r="G5191" s="86" t="s">
        <v>158</v>
      </c>
      <c r="H5191" s="86" t="s">
        <v>14</v>
      </c>
      <c r="I5191" s="87">
        <f>VLOOKUP(A5191,'[2]AJUSTE DE VALOR AN_11.5_MED_VIG'!$A$6:$I$6297,9,0)</f>
        <v>0.16760632289274172</v>
      </c>
    </row>
    <row r="5192" s="81" customFormat="1" ht="15" customHeight="1">
      <c r="A5192" s="82">
        <v>92409539</v>
      </c>
      <c r="B5192" s="83">
        <v>20</v>
      </c>
      <c r="C5192" s="84" t="s">
        <v>4577</v>
      </c>
      <c r="D5192" s="84" t="s">
        <v>4578</v>
      </c>
      <c r="E5192" s="84" t="s">
        <v>36</v>
      </c>
      <c r="F5192" s="85">
        <v>100</v>
      </c>
      <c r="G5192" s="86" t="s">
        <v>18</v>
      </c>
      <c r="H5192" s="86" t="s">
        <v>19</v>
      </c>
      <c r="I5192" s="87">
        <f>VLOOKUP(A5192,'[2]AJUSTE DE VALOR AN_11.5_MED_VIG'!$A$6:$I$6297,9,0)</f>
        <v>3.2376118229467621e-002</v>
      </c>
    </row>
    <row r="5193" s="81" customFormat="1" ht="15" customHeight="1">
      <c r="A5193" s="82">
        <v>92409520</v>
      </c>
      <c r="B5193" s="83">
        <v>20</v>
      </c>
      <c r="C5193" s="84" t="s">
        <v>4582</v>
      </c>
      <c r="D5193" s="84" t="s">
        <v>4583</v>
      </c>
      <c r="E5193" s="84" t="s">
        <v>36</v>
      </c>
      <c r="F5193" s="85">
        <v>400</v>
      </c>
      <c r="G5193" s="86" t="s">
        <v>10116</v>
      </c>
      <c r="H5193" s="86" t="s">
        <v>19</v>
      </c>
      <c r="I5193" s="87">
        <f>VLOOKUP(A5193,'[2]AJUSTE DE VALOR AN_11.5_MED_VIG'!$A$6:$I$6297,9,0)</f>
        <v>4.3168157639290147e-002</v>
      </c>
    </row>
    <row r="5194" s="81" customFormat="1" ht="15" customHeight="1">
      <c r="A5194" s="82">
        <v>92254411</v>
      </c>
      <c r="B5194" s="83">
        <v>20</v>
      </c>
      <c r="C5194" s="84" t="s">
        <v>4591</v>
      </c>
      <c r="D5194" s="84" t="s">
        <v>4592</v>
      </c>
      <c r="E5194" s="84" t="s">
        <v>1356</v>
      </c>
      <c r="F5194" s="85">
        <v>300</v>
      </c>
      <c r="G5194" s="86" t="s">
        <v>10116</v>
      </c>
      <c r="H5194" s="86" t="s">
        <v>19</v>
      </c>
      <c r="I5194" s="87">
        <f>VLOOKUP(A5194,'[2]AJUSTE DE VALOR AN_11.5_MED_VIG'!$A$6:$I$6297,9,0)</f>
        <v>4.309851966488374e-002</v>
      </c>
    </row>
    <row r="5195" s="81" customFormat="1" ht="15" customHeight="1">
      <c r="A5195" s="82">
        <v>92432794</v>
      </c>
      <c r="B5195" s="83">
        <v>20</v>
      </c>
      <c r="C5195" s="84" t="s">
        <v>4595</v>
      </c>
      <c r="D5195" s="84" t="s">
        <v>4596</v>
      </c>
      <c r="E5195" s="84" t="s">
        <v>78</v>
      </c>
      <c r="F5195" s="85">
        <v>1</v>
      </c>
      <c r="G5195" s="86" t="s">
        <v>10103</v>
      </c>
      <c r="H5195" s="86" t="s">
        <v>14</v>
      </c>
      <c r="I5195" s="87">
        <f>VLOOKUP(A5195,'[2]AJUSTE DE VALOR AN_11.5_MED_VIG'!$A$6:$I$6297,9,0)</f>
        <v>0.78925453454545458</v>
      </c>
    </row>
    <row r="5196" s="81" customFormat="1" ht="15" customHeight="1">
      <c r="A5196" s="82">
        <v>92255418</v>
      </c>
      <c r="B5196" s="83">
        <v>20</v>
      </c>
      <c r="C5196" s="84" t="s">
        <v>4597</v>
      </c>
      <c r="D5196" s="84" t="s">
        <v>4598</v>
      </c>
      <c r="E5196" s="84" t="s">
        <v>4599</v>
      </c>
      <c r="F5196" s="85">
        <v>1</v>
      </c>
      <c r="G5196" s="86" t="s">
        <v>64</v>
      </c>
      <c r="H5196" s="86" t="s">
        <v>14</v>
      </c>
      <c r="I5196" s="87">
        <f>VLOOKUP(A5196,'[2]AJUSTE DE VALOR AN_11.5_MED_VIG'!$A$6:$I$6297,9,0)</f>
        <v>3.6904256347455107</v>
      </c>
    </row>
    <row r="5197" s="81" customFormat="1" ht="15" customHeight="1">
      <c r="A5197" s="82">
        <v>90155955</v>
      </c>
      <c r="B5197" s="83">
        <v>20</v>
      </c>
      <c r="C5197" s="84" t="s">
        <v>4600</v>
      </c>
      <c r="D5197" s="84" t="s">
        <v>4602</v>
      </c>
      <c r="E5197" s="84" t="s">
        <v>36</v>
      </c>
      <c r="F5197" s="85">
        <v>1</v>
      </c>
      <c r="G5197" s="86" t="s">
        <v>64</v>
      </c>
      <c r="H5197" s="86" t="s">
        <v>14</v>
      </c>
      <c r="I5197" s="87">
        <f>VLOOKUP(A5197,'[2]AJUSTE DE VALOR AN_11.5_MED_VIG'!$A$6:$I$6297,9,0)</f>
        <v>3.0758113939444458</v>
      </c>
    </row>
    <row r="5198" s="81" customFormat="1" ht="15" customHeight="1">
      <c r="A5198" s="82">
        <v>90258304</v>
      </c>
      <c r="B5198" s="83">
        <v>20</v>
      </c>
      <c r="C5198" s="84" t="s">
        <v>4608</v>
      </c>
      <c r="D5198" s="84" t="s">
        <v>4609</v>
      </c>
      <c r="E5198" s="84" t="s">
        <v>69</v>
      </c>
      <c r="F5198" s="85">
        <v>1</v>
      </c>
      <c r="G5198" s="86" t="s">
        <v>10103</v>
      </c>
      <c r="H5198" s="86" t="s">
        <v>14</v>
      </c>
      <c r="I5198" s="87">
        <f>VLOOKUP(A5198,'[2]AJUSTE DE VALOR AN_11.5_MED_VIG'!$A$6:$I$6297,9,0)</f>
        <v>1.3238095421818261</v>
      </c>
    </row>
    <row r="5199" s="81" customFormat="1" ht="15" customHeight="1">
      <c r="A5199" s="82">
        <v>92389317</v>
      </c>
      <c r="B5199" s="83">
        <v>20</v>
      </c>
      <c r="C5199" s="84" t="s">
        <v>4612</v>
      </c>
      <c r="D5199" s="84" t="s">
        <v>4613</v>
      </c>
      <c r="E5199" s="84" t="s">
        <v>235</v>
      </c>
      <c r="F5199" s="85">
        <v>200</v>
      </c>
      <c r="G5199" s="86" t="s">
        <v>10116</v>
      </c>
      <c r="H5199" s="86" t="s">
        <v>19</v>
      </c>
      <c r="I5199" s="87">
        <f>VLOOKUP(A5199,'[2]AJUSTE DE VALOR AN_11.5_MED_VIG'!$A$6:$I$6297,9,0)</f>
        <v>1.570393887125749e-002</v>
      </c>
    </row>
    <row r="5200" s="81" customFormat="1" ht="15" customHeight="1">
      <c r="A5200" s="82">
        <v>90243269</v>
      </c>
      <c r="B5200" s="83">
        <v>20</v>
      </c>
      <c r="C5200" s="84" t="s">
        <v>4626</v>
      </c>
      <c r="D5200" s="84" t="s">
        <v>4627</v>
      </c>
      <c r="E5200" s="84" t="s">
        <v>181</v>
      </c>
      <c r="F5200" s="85">
        <v>100</v>
      </c>
      <c r="G5200" s="86" t="s">
        <v>18</v>
      </c>
      <c r="H5200" s="86" t="s">
        <v>19</v>
      </c>
      <c r="I5200" s="87">
        <f>VLOOKUP(A5200,'[2]AJUSTE DE VALOR AN_11.5_MED_VIG'!$A$6:$I$6297,9,0)</f>
        <v>0.11325904480299689</v>
      </c>
    </row>
    <row r="5201" s="81" customFormat="1" ht="15" customHeight="1">
      <c r="A5201" s="82">
        <v>90242092</v>
      </c>
      <c r="B5201" s="83">
        <v>20</v>
      </c>
      <c r="C5201" s="84" t="s">
        <v>4630</v>
      </c>
      <c r="D5201" s="84" t="s">
        <v>4631</v>
      </c>
      <c r="E5201" s="84" t="s">
        <v>298</v>
      </c>
      <c r="F5201" s="85">
        <v>1</v>
      </c>
      <c r="G5201" s="86" t="s">
        <v>10103</v>
      </c>
      <c r="H5201" s="86" t="s">
        <v>14</v>
      </c>
      <c r="I5201" s="87">
        <f>VLOOKUP(A5201,'[2]AJUSTE DE VALOR AN_11.5_MED_VIG'!$A$6:$I$6297,9,0)</f>
        <v>0.38852354449824583</v>
      </c>
    </row>
    <row r="5202" s="81" customFormat="1" ht="15" customHeight="1">
      <c r="A5202" s="82">
        <v>90258282</v>
      </c>
      <c r="B5202" s="83">
        <v>20</v>
      </c>
      <c r="C5202" s="84" t="s">
        <v>4632</v>
      </c>
      <c r="D5202" s="84" t="s">
        <v>4633</v>
      </c>
      <c r="E5202" s="84" t="s">
        <v>1253</v>
      </c>
      <c r="F5202" s="85">
        <v>1</v>
      </c>
      <c r="G5202" s="86" t="s">
        <v>10103</v>
      </c>
      <c r="H5202" s="86" t="s">
        <v>14</v>
      </c>
      <c r="I5202" s="87">
        <f>VLOOKUP(A5202,'[2]AJUSTE DE VALOR AN_11.5_MED_VIG'!$A$6:$I$6297,9,0)</f>
        <v>0.48798416145815582</v>
      </c>
    </row>
    <row r="5203" s="81" customFormat="1" ht="15" customHeight="1">
      <c r="A5203" s="82">
        <v>92469230</v>
      </c>
      <c r="B5203" s="83">
        <v>20</v>
      </c>
      <c r="C5203" s="84" t="s">
        <v>4643</v>
      </c>
      <c r="D5203" s="84" t="s">
        <v>4643</v>
      </c>
      <c r="E5203" s="84" t="s">
        <v>21</v>
      </c>
      <c r="F5203" s="85">
        <v>400</v>
      </c>
      <c r="G5203" s="86" t="s">
        <v>10116</v>
      </c>
      <c r="H5203" s="86" t="s">
        <v>19</v>
      </c>
      <c r="I5203" s="87">
        <f>VLOOKUP(A5203,'[2]AJUSTE DE VALOR AN_11.5_MED_VIG'!$A$6:$I$6297,9,0)</f>
        <v>1.617986354328527e-002</v>
      </c>
    </row>
    <row r="5204" s="81" customFormat="1" ht="15" customHeight="1">
      <c r="A5204" s="82">
        <v>92379788</v>
      </c>
      <c r="B5204" s="83">
        <v>20</v>
      </c>
      <c r="C5204" s="84" t="s">
        <v>4650</v>
      </c>
      <c r="D5204" s="84" t="s">
        <v>4650</v>
      </c>
      <c r="E5204" s="84" t="s">
        <v>279</v>
      </c>
      <c r="F5204" s="85">
        <v>200</v>
      </c>
      <c r="G5204" s="86" t="s">
        <v>10116</v>
      </c>
      <c r="H5204" s="86" t="s">
        <v>19</v>
      </c>
      <c r="I5204" s="87">
        <f>VLOOKUP(A5204,'[2]AJUSTE DE VALOR AN_11.5_MED_VIG'!$A$6:$I$6297,9,0)</f>
        <v>1.6159823656429012e-002</v>
      </c>
    </row>
    <row r="5205" s="81" customFormat="1" ht="15" customHeight="1">
      <c r="A5205" s="82">
        <v>90126807</v>
      </c>
      <c r="B5205" s="83">
        <v>20</v>
      </c>
      <c r="C5205" s="84" t="s">
        <v>4653</v>
      </c>
      <c r="D5205" s="84" t="s">
        <v>4653</v>
      </c>
      <c r="E5205" s="84" t="s">
        <v>21</v>
      </c>
      <c r="F5205" s="85">
        <v>100</v>
      </c>
      <c r="G5205" s="86" t="s">
        <v>18</v>
      </c>
      <c r="H5205" s="86" t="s">
        <v>19</v>
      </c>
      <c r="I5205" s="87">
        <f>VLOOKUP(A5205,'[2]AJUSTE DE VALOR AN_11.5_MED_VIG'!$A$6:$I$6297,9,0)</f>
        <v>0.1029380766914528</v>
      </c>
    </row>
    <row r="5206" s="81" customFormat="1" ht="15" customHeight="1">
      <c r="A5206" s="82">
        <v>92404804</v>
      </c>
      <c r="B5206" s="83">
        <v>20</v>
      </c>
      <c r="C5206" s="84" t="s">
        <v>4654</v>
      </c>
      <c r="D5206" s="84" t="s">
        <v>4655</v>
      </c>
      <c r="E5206" s="84" t="s">
        <v>334</v>
      </c>
      <c r="F5206" s="85">
        <v>200</v>
      </c>
      <c r="G5206" s="86" t="s">
        <v>10116</v>
      </c>
      <c r="H5206" s="86" t="s">
        <v>19</v>
      </c>
      <c r="I5206" s="87">
        <f>VLOOKUP(A5206,'[2]AJUSTE DE VALOR AN_11.5_MED_VIG'!$A$6:$I$6297,9,0)</f>
        <v>1.594774263558988e-002</v>
      </c>
    </row>
    <row r="5207" s="81" customFormat="1" ht="15" customHeight="1">
      <c r="A5207" s="82">
        <v>90267168</v>
      </c>
      <c r="B5207" s="83">
        <v>20</v>
      </c>
      <c r="C5207" s="84" t="s">
        <v>4627</v>
      </c>
      <c r="D5207" s="84" t="s">
        <v>4627</v>
      </c>
      <c r="E5207" s="84" t="s">
        <v>26</v>
      </c>
      <c r="F5207" s="85">
        <v>100</v>
      </c>
      <c r="G5207" s="86" t="s">
        <v>18</v>
      </c>
      <c r="H5207" s="86" t="s">
        <v>19</v>
      </c>
      <c r="I5207" s="87">
        <f>VLOOKUP(A5207,'[2]AJUSTE DE VALOR AN_11.5_MED_VIG'!$A$6:$I$6297,9,0)</f>
        <v>0.12943890834628216</v>
      </c>
    </row>
    <row r="5208" s="81" customFormat="1" ht="15" customHeight="1">
      <c r="A5208" s="82">
        <v>90196287</v>
      </c>
      <c r="B5208" s="83">
        <v>20</v>
      </c>
      <c r="C5208" s="84" t="s">
        <v>4670</v>
      </c>
      <c r="D5208" s="84" t="s">
        <v>4671</v>
      </c>
      <c r="E5208" s="84" t="s">
        <v>720</v>
      </c>
      <c r="F5208" s="85">
        <v>1</v>
      </c>
      <c r="G5208" s="86" t="s">
        <v>10103</v>
      </c>
      <c r="H5208" s="86" t="s">
        <v>14</v>
      </c>
      <c r="I5208" s="87">
        <f>VLOOKUP(A5208,'[2]AJUSTE DE VALOR AN_11.5_MED_VIG'!$A$6:$I$6297,9,0)</f>
        <v>0.58821758109401601</v>
      </c>
    </row>
    <row r="5209" s="81" customFormat="1" ht="15" customHeight="1">
      <c r="A5209" s="82">
        <v>90263693</v>
      </c>
      <c r="B5209" s="83">
        <v>20</v>
      </c>
      <c r="C5209" s="84" t="s">
        <v>4672</v>
      </c>
      <c r="D5209" s="84" t="s">
        <v>4673</v>
      </c>
      <c r="E5209" s="84" t="s">
        <v>1797</v>
      </c>
      <c r="F5209" s="85">
        <v>1</v>
      </c>
      <c r="G5209" s="86" t="s">
        <v>10103</v>
      </c>
      <c r="H5209" s="86" t="s">
        <v>14</v>
      </c>
      <c r="I5209" s="87">
        <f>VLOOKUP(A5209,'[2]AJUSTE DE VALOR AN_11.5_MED_VIG'!$A$6:$I$6297,9,0)</f>
        <v>0.61762846014871686</v>
      </c>
    </row>
    <row r="5210" s="81" customFormat="1" ht="15" customHeight="1">
      <c r="A5210" s="82">
        <v>90237099</v>
      </c>
      <c r="B5210" s="83">
        <v>20</v>
      </c>
      <c r="C5210" s="84" t="s">
        <v>4676</v>
      </c>
      <c r="D5210" s="84" t="s">
        <v>4676</v>
      </c>
      <c r="E5210" s="84" t="s">
        <v>29</v>
      </c>
      <c r="F5210" s="85">
        <v>1</v>
      </c>
      <c r="G5210" s="86" t="s">
        <v>10103</v>
      </c>
      <c r="H5210" s="86" t="s">
        <v>14</v>
      </c>
      <c r="I5210" s="87">
        <f>VLOOKUP(A5210,'[2]AJUSTE DE VALOR AN_11.5_MED_VIG'!$A$6:$I$6297,9,0)</f>
        <v>0.37204762004196523</v>
      </c>
    </row>
    <row r="5211" s="81" customFormat="1" ht="15" customHeight="1">
      <c r="A5211" s="82">
        <v>90291573</v>
      </c>
      <c r="B5211" s="83">
        <v>20</v>
      </c>
      <c r="C5211" s="84" t="s">
        <v>4677</v>
      </c>
      <c r="D5211" s="84" t="s">
        <v>4677</v>
      </c>
      <c r="E5211" s="84" t="s">
        <v>227</v>
      </c>
      <c r="F5211" s="85">
        <v>1</v>
      </c>
      <c r="G5211" s="86" t="s">
        <v>10103</v>
      </c>
      <c r="H5211" s="86" t="s">
        <v>14</v>
      </c>
      <c r="I5211" s="87">
        <f>VLOOKUP(A5211,'[2]AJUSTE DE VALOR AN_11.5_MED_VIG'!$A$6:$I$6297,9,0)</f>
        <v>0.36947481311851066</v>
      </c>
    </row>
    <row r="5212" s="81" customFormat="1" ht="15" customHeight="1">
      <c r="A5212" s="82">
        <v>90345088</v>
      </c>
      <c r="B5212" s="83">
        <v>20</v>
      </c>
      <c r="C5212" s="84" t="s">
        <v>4695</v>
      </c>
      <c r="D5212" s="84" t="s">
        <v>4696</v>
      </c>
      <c r="E5212" s="84" t="s">
        <v>69</v>
      </c>
      <c r="F5212" s="85">
        <v>200</v>
      </c>
      <c r="G5212" s="86" t="s">
        <v>10116</v>
      </c>
      <c r="H5212" s="86" t="s">
        <v>19</v>
      </c>
      <c r="I5212" s="87">
        <f>VLOOKUP(A5212,'[2]AJUSTE DE VALOR AN_11.5_MED_VIG'!$A$6:$I$6297,9,0)</f>
        <v>4.3167702462450837e-002</v>
      </c>
    </row>
    <row r="5213" s="81" customFormat="1" ht="15" customHeight="1">
      <c r="A5213" s="82">
        <v>90247280</v>
      </c>
      <c r="B5213" s="83">
        <v>20</v>
      </c>
      <c r="C5213" s="84" t="s">
        <v>4699</v>
      </c>
      <c r="D5213" s="84" t="s">
        <v>4700</v>
      </c>
      <c r="E5213" s="84" t="s">
        <v>1002</v>
      </c>
      <c r="F5213" s="85">
        <v>1</v>
      </c>
      <c r="G5213" s="86" t="s">
        <v>10103</v>
      </c>
      <c r="H5213" s="86" t="s">
        <v>14</v>
      </c>
      <c r="I5213" s="87">
        <f>VLOOKUP(A5213,'[2]AJUSTE DE VALOR AN_11.5_MED_VIG'!$A$6:$I$6297,9,0)</f>
        <v>0.85798949410029279</v>
      </c>
    </row>
    <row r="5214" s="81" customFormat="1" ht="15" customHeight="1">
      <c r="A5214" s="82">
        <v>90157125</v>
      </c>
      <c r="B5214" s="83">
        <v>20</v>
      </c>
      <c r="C5214" s="84" t="s">
        <v>4708</v>
      </c>
      <c r="D5214" s="84" t="s">
        <v>4709</v>
      </c>
      <c r="E5214" s="84" t="s">
        <v>36</v>
      </c>
      <c r="F5214" s="85">
        <v>1</v>
      </c>
      <c r="G5214" s="86" t="s">
        <v>10103</v>
      </c>
      <c r="H5214" s="86" t="s">
        <v>14</v>
      </c>
      <c r="I5214" s="87">
        <f>VLOOKUP(A5214,'[2]AJUSTE DE VALOR AN_11.5_MED_VIG'!$A$6:$I$6297,9,0)</f>
        <v>1.45540287989586</v>
      </c>
    </row>
    <row r="5215" s="81" customFormat="1" ht="15" customHeight="1">
      <c r="A5215" s="82">
        <v>90170067</v>
      </c>
      <c r="B5215" s="83">
        <v>20</v>
      </c>
      <c r="C5215" s="84" t="s">
        <v>4710</v>
      </c>
      <c r="D5215" s="84" t="s">
        <v>4712</v>
      </c>
      <c r="E5215" s="84" t="s">
        <v>244</v>
      </c>
      <c r="F5215" s="85">
        <v>1</v>
      </c>
      <c r="G5215" s="86" t="s">
        <v>158</v>
      </c>
      <c r="H5215" s="86" t="s">
        <v>14</v>
      </c>
      <c r="I5215" s="87">
        <f>VLOOKUP(A5215,'[2]AJUSTE DE VALOR AN_11.5_MED_VIG'!$A$6:$I$6297,9,0)</f>
        <v>0.54410126251196467</v>
      </c>
    </row>
    <row r="5216" s="81" customFormat="1" ht="15" customHeight="1">
      <c r="A5216" s="82">
        <v>90136241</v>
      </c>
      <c r="B5216" s="83">
        <v>20</v>
      </c>
      <c r="C5216" s="84" t="s">
        <v>4710</v>
      </c>
      <c r="D5216" s="84" t="s">
        <v>4711</v>
      </c>
      <c r="E5216" s="84" t="s">
        <v>1356</v>
      </c>
      <c r="F5216" s="85">
        <v>1</v>
      </c>
      <c r="G5216" s="86" t="s">
        <v>158</v>
      </c>
      <c r="H5216" s="86" t="s">
        <v>14</v>
      </c>
      <c r="I5216" s="87">
        <f>VLOOKUP(A5216,'[2]AJUSTE DE VALOR AN_11.5_MED_VIG'!$A$6:$I$6297,9,0)</f>
        <v>0.84760422007604685</v>
      </c>
    </row>
    <row r="5217" s="81" customFormat="1" ht="15" customHeight="1">
      <c r="A5217" s="82">
        <v>90228456</v>
      </c>
      <c r="B5217" s="83">
        <v>20</v>
      </c>
      <c r="C5217" s="84" t="s">
        <v>4713</v>
      </c>
      <c r="D5217" s="84" t="s">
        <v>4714</v>
      </c>
      <c r="E5217" s="84" t="s">
        <v>4599</v>
      </c>
      <c r="F5217" s="85">
        <v>1</v>
      </c>
      <c r="G5217" s="86" t="s">
        <v>64</v>
      </c>
      <c r="H5217" s="86" t="s">
        <v>14</v>
      </c>
      <c r="I5217" s="87">
        <f>VLOOKUP(A5217,'[2]AJUSTE DE VALOR AN_11.5_MED_VIG'!$A$6:$I$6297,9,0)</f>
        <v>2.2299593197185632</v>
      </c>
    </row>
    <row r="5218" s="81" customFormat="1" ht="15" customHeight="1">
      <c r="A5218" s="82">
        <v>92377211</v>
      </c>
      <c r="B5218" s="83">
        <v>20</v>
      </c>
      <c r="C5218" s="84" t="s">
        <v>4715</v>
      </c>
      <c r="D5218" s="84" t="s">
        <v>4716</v>
      </c>
      <c r="E5218" s="84" t="s">
        <v>157</v>
      </c>
      <c r="F5218" s="85">
        <v>30</v>
      </c>
      <c r="G5218" s="86" t="s">
        <v>10077</v>
      </c>
      <c r="H5218" s="86" t="s">
        <v>19</v>
      </c>
      <c r="I5218" s="87">
        <f>VLOOKUP(A5218,'[2]AJUSTE DE VALOR AN_11.5_MED_VIG'!$A$6:$I$6297,9,0)</f>
        <v>0.84801269904790455</v>
      </c>
    </row>
    <row r="5219" s="81" customFormat="1" ht="15" customHeight="1">
      <c r="A5219" s="82">
        <v>92412009</v>
      </c>
      <c r="B5219" s="83">
        <v>20</v>
      </c>
      <c r="C5219" s="84" t="s">
        <v>4717</v>
      </c>
      <c r="D5219" s="84" t="s">
        <v>4718</v>
      </c>
      <c r="E5219" s="84" t="s">
        <v>146</v>
      </c>
      <c r="F5219" s="85">
        <v>1</v>
      </c>
      <c r="G5219" s="86" t="s">
        <v>10103</v>
      </c>
      <c r="H5219" s="86" t="s">
        <v>14</v>
      </c>
      <c r="I5219" s="87">
        <f>VLOOKUP(A5219,'[2]AJUSTE DE VALOR AN_11.5_MED_VIG'!$A$6:$I$6297,9,0)</f>
        <v>0.50238994500382472</v>
      </c>
    </row>
    <row r="5220" s="81" customFormat="1" ht="15" customHeight="1">
      <c r="A5220" s="82">
        <v>92399746</v>
      </c>
      <c r="B5220" s="83">
        <v>20</v>
      </c>
      <c r="C5220" s="84" t="s">
        <v>4721</v>
      </c>
      <c r="D5220" s="84" t="s">
        <v>4722</v>
      </c>
      <c r="E5220" s="84" t="s">
        <v>748</v>
      </c>
      <c r="F5220" s="85">
        <v>200</v>
      </c>
      <c r="G5220" s="86" t="s">
        <v>10111</v>
      </c>
      <c r="H5220" s="86" t="s">
        <v>19</v>
      </c>
      <c r="I5220" s="87">
        <f>VLOOKUP(A5220,'[2]AJUSTE DE VALOR AN_11.5_MED_VIG'!$A$6:$I$6297,9,0)</f>
        <v>0.2646979114923072</v>
      </c>
    </row>
    <row r="5221" s="81" customFormat="1" ht="15" customHeight="1">
      <c r="A5221" s="82">
        <v>92380123</v>
      </c>
      <c r="B5221" s="83">
        <v>20</v>
      </c>
      <c r="C5221" s="84" t="s">
        <v>4735</v>
      </c>
      <c r="D5221" s="84" t="s">
        <v>4736</v>
      </c>
      <c r="E5221" s="84" t="s">
        <v>703</v>
      </c>
      <c r="F5221" s="85">
        <v>30</v>
      </c>
      <c r="G5221" s="86" t="s">
        <v>10077</v>
      </c>
      <c r="H5221" s="86" t="s">
        <v>19</v>
      </c>
      <c r="I5221" s="87">
        <f>VLOOKUP(A5221,'[2]AJUSTE DE VALOR AN_11.5_MED_VIG'!$A$6:$I$6297,9,0)</f>
        <v>0.98859975613356532</v>
      </c>
    </row>
    <row r="5222" s="81" customFormat="1" ht="15" customHeight="1">
      <c r="A5222" s="82">
        <v>90146557</v>
      </c>
      <c r="B5222" s="83">
        <v>20</v>
      </c>
      <c r="C5222" s="84" t="s">
        <v>4738</v>
      </c>
      <c r="D5222" s="84" t="s">
        <v>4738</v>
      </c>
      <c r="E5222" s="84" t="s">
        <v>17</v>
      </c>
      <c r="F5222" s="85">
        <v>30</v>
      </c>
      <c r="G5222" s="86" t="s">
        <v>10077</v>
      </c>
      <c r="H5222" s="86" t="s">
        <v>19</v>
      </c>
      <c r="I5222" s="87">
        <f>VLOOKUP(A5222,'[2]AJUSTE DE VALOR AN_11.5_MED_VIG'!$A$6:$I$6297,9,0)</f>
        <v>0.62185057655461184</v>
      </c>
    </row>
    <row r="5223" s="81" customFormat="1" ht="15" customHeight="1">
      <c r="A5223" s="82">
        <v>92402151</v>
      </c>
      <c r="B5223" s="83">
        <v>20</v>
      </c>
      <c r="C5223" s="84" t="s">
        <v>4766</v>
      </c>
      <c r="D5223" s="84" t="s">
        <v>4767</v>
      </c>
      <c r="E5223" s="84" t="s">
        <v>504</v>
      </c>
      <c r="F5223" s="85">
        <v>1</v>
      </c>
      <c r="G5223" s="86" t="s">
        <v>10036</v>
      </c>
      <c r="H5223" s="86" t="s">
        <v>14</v>
      </c>
      <c r="I5223" s="87">
        <f>VLOOKUP(A5223,'[2]AJUSTE DE VALOR AN_11.5_MED_VIG'!$A$6:$I$6297,9,0)</f>
        <v>72.19443844070301</v>
      </c>
    </row>
    <row r="5224" s="81" customFormat="1" ht="15" customHeight="1">
      <c r="A5224" s="82">
        <v>90295722</v>
      </c>
      <c r="B5224" s="83">
        <v>20</v>
      </c>
      <c r="C5224" s="84" t="s">
        <v>4811</v>
      </c>
      <c r="D5224" s="84" t="s">
        <v>4812</v>
      </c>
      <c r="E5224" s="84" t="s">
        <v>633</v>
      </c>
      <c r="F5224" s="85">
        <v>200</v>
      </c>
      <c r="G5224" s="86" t="s">
        <v>18</v>
      </c>
      <c r="H5224" s="86" t="s">
        <v>19</v>
      </c>
      <c r="I5224" s="87">
        <f>VLOOKUP(A5224,'[2]AJUSTE DE VALOR AN_11.5_MED_VIG'!$A$6:$I$6297,9,0)</f>
        <v>0.31994254660876881</v>
      </c>
    </row>
    <row r="5225" s="81" customFormat="1" ht="15" customHeight="1">
      <c r="A5225" s="82">
        <v>90310780</v>
      </c>
      <c r="B5225" s="83">
        <v>20</v>
      </c>
      <c r="C5225" s="84" t="s">
        <v>4815</v>
      </c>
      <c r="D5225" s="84" t="s">
        <v>4815</v>
      </c>
      <c r="E5225" s="84" t="s">
        <v>39</v>
      </c>
      <c r="F5225" s="85">
        <v>1</v>
      </c>
      <c r="G5225" s="86" t="s">
        <v>10103</v>
      </c>
      <c r="H5225" s="86" t="s">
        <v>14</v>
      </c>
      <c r="I5225" s="87">
        <f>VLOOKUP(A5225,'[2]AJUSTE DE VALOR AN_11.5_MED_VIG'!$A$6:$I$6297,9,0)</f>
        <v>0.48340585210084036</v>
      </c>
    </row>
    <row r="5226" s="81" customFormat="1" ht="15" customHeight="1">
      <c r="A5226" s="82">
        <v>90226259</v>
      </c>
      <c r="B5226" s="83">
        <v>20</v>
      </c>
      <c r="C5226" s="84" t="s">
        <v>4819</v>
      </c>
      <c r="D5226" s="84" t="s">
        <v>4820</v>
      </c>
      <c r="E5226" s="84" t="s">
        <v>59</v>
      </c>
      <c r="F5226" s="85">
        <v>1</v>
      </c>
      <c r="G5226" s="86" t="s">
        <v>10103</v>
      </c>
      <c r="H5226" s="86" t="s">
        <v>14</v>
      </c>
      <c r="I5226" s="87">
        <f>VLOOKUP(A5226,'[2]AJUSTE DE VALOR AN_11.5_MED_VIG'!$A$6:$I$6297,9,0)</f>
        <v>2.0880052989704416</v>
      </c>
    </row>
    <row r="5227" s="81" customFormat="1" ht="15" customHeight="1">
      <c r="A5227" s="82">
        <v>92435084</v>
      </c>
      <c r="B5227" s="83">
        <v>20</v>
      </c>
      <c r="C5227" s="84" t="s">
        <v>4827</v>
      </c>
      <c r="D5227" s="84" t="s">
        <v>4828</v>
      </c>
      <c r="E5227" s="84" t="s">
        <v>2261</v>
      </c>
      <c r="F5227" s="85">
        <v>200</v>
      </c>
      <c r="G5227" s="86" t="s">
        <v>10116</v>
      </c>
      <c r="H5227" s="86" t="s">
        <v>19</v>
      </c>
      <c r="I5227" s="87">
        <f>VLOOKUP(A5227,'[2]AJUSTE DE VALOR AN_11.5_MED_VIG'!$A$6:$I$6297,9,0)</f>
        <v>4.5891113007765903e-002</v>
      </c>
    </row>
    <row r="5228" s="81" customFormat="1" ht="15" customHeight="1">
      <c r="A5228" s="82">
        <v>92382878</v>
      </c>
      <c r="B5228" s="83">
        <v>20</v>
      </c>
      <c r="C5228" s="84" t="s">
        <v>4833</v>
      </c>
      <c r="D5228" s="84" t="s">
        <v>4834</v>
      </c>
      <c r="E5228" s="84" t="s">
        <v>50</v>
      </c>
      <c r="F5228" s="85">
        <v>120</v>
      </c>
      <c r="G5228" s="86" t="s">
        <v>18</v>
      </c>
      <c r="H5228" s="86" t="s">
        <v>19</v>
      </c>
      <c r="I5228" s="87">
        <f>VLOOKUP(A5228,'[2]AJUSTE DE VALOR AN_11.5_MED_VIG'!$A$6:$I$6297,9,0)</f>
        <v>0.15908161497810766</v>
      </c>
    </row>
    <row r="5229" s="81" customFormat="1" ht="15" customHeight="1">
      <c r="A5229" s="82">
        <v>92382851</v>
      </c>
      <c r="B5229" s="83">
        <v>20</v>
      </c>
      <c r="C5229" s="84" t="s">
        <v>4846</v>
      </c>
      <c r="D5229" s="84" t="s">
        <v>4847</v>
      </c>
      <c r="E5229" s="84" t="s">
        <v>39</v>
      </c>
      <c r="F5229" s="85">
        <v>1</v>
      </c>
      <c r="G5229" s="86" t="s">
        <v>10103</v>
      </c>
      <c r="H5229" s="86" t="s">
        <v>14</v>
      </c>
      <c r="I5229" s="87">
        <f>VLOOKUP(A5229,'[2]AJUSTE DE VALOR AN_11.5_MED_VIG'!$A$6:$I$6297,9,0)</f>
        <v>4.1118741792731015</v>
      </c>
    </row>
    <row r="5230" s="81" customFormat="1" ht="15" customHeight="1">
      <c r="A5230" s="82">
        <v>90020936</v>
      </c>
      <c r="B5230" s="83">
        <v>20</v>
      </c>
      <c r="C5230" s="84" t="s">
        <v>4848</v>
      </c>
      <c r="D5230" s="84" t="s">
        <v>4848</v>
      </c>
      <c r="E5230" s="84" t="s">
        <v>378</v>
      </c>
      <c r="F5230" s="85">
        <v>1</v>
      </c>
      <c r="G5230" s="86" t="s">
        <v>485</v>
      </c>
      <c r="H5230" s="86" t="s">
        <v>14</v>
      </c>
      <c r="I5230" s="87">
        <f>VLOOKUP(A5230,'[2]AJUSTE DE VALOR AN_11.5_MED_VIG'!$A$6:$I$6297,9,0)</f>
        <v>97.195226483424648</v>
      </c>
    </row>
    <row r="5231" s="81" customFormat="1" ht="15" customHeight="1">
      <c r="A5231" s="82">
        <v>92436773</v>
      </c>
      <c r="B5231" s="83">
        <v>20</v>
      </c>
      <c r="C5231" s="84" t="s">
        <v>4851</v>
      </c>
      <c r="D5231" s="84" t="s">
        <v>4852</v>
      </c>
      <c r="E5231" s="84" t="s">
        <v>69</v>
      </c>
      <c r="F5231" s="85">
        <v>100</v>
      </c>
      <c r="G5231" s="86" t="s">
        <v>18</v>
      </c>
      <c r="H5231" s="86" t="s">
        <v>19</v>
      </c>
      <c r="I5231" s="87">
        <f>VLOOKUP(A5231,'[2]AJUSTE DE VALOR AN_11.5_MED_VIG'!$A$6:$I$6297,9,0)</f>
        <v>0.12563151097005992</v>
      </c>
    </row>
    <row r="5232" s="81" customFormat="1" ht="15" customHeight="1">
      <c r="A5232" s="82">
        <v>92471579</v>
      </c>
      <c r="B5232" s="83">
        <v>20</v>
      </c>
      <c r="C5232" s="84" t="s">
        <v>4872</v>
      </c>
      <c r="D5232" s="84" t="s">
        <v>4874</v>
      </c>
      <c r="E5232" s="84" t="s">
        <v>915</v>
      </c>
      <c r="F5232" s="85">
        <v>1</v>
      </c>
      <c r="G5232" s="86" t="s">
        <v>70</v>
      </c>
      <c r="H5232" s="86" t="s">
        <v>14</v>
      </c>
      <c r="I5232" s="87">
        <f>VLOOKUP(A5232,'[2]AJUSTE DE VALOR AN_11.5_MED_VIG'!$A$6:$I$6297,9,0)</f>
        <v>66.318877832288678</v>
      </c>
    </row>
    <row r="5233" s="81" customFormat="1" ht="15" customHeight="1">
      <c r="A5233" s="82">
        <v>90223411</v>
      </c>
      <c r="B5233" s="83">
        <v>20</v>
      </c>
      <c r="C5233" s="84" t="s">
        <v>4872</v>
      </c>
      <c r="D5233" s="84" t="s">
        <v>4875</v>
      </c>
      <c r="E5233" s="84" t="s">
        <v>871</v>
      </c>
      <c r="F5233" s="85">
        <v>1</v>
      </c>
      <c r="G5233" s="86" t="s">
        <v>70</v>
      </c>
      <c r="H5233" s="86" t="s">
        <v>14</v>
      </c>
      <c r="I5233" s="87">
        <f>VLOOKUP(A5233,'[2]AJUSTE DE VALOR AN_11.5_MED_VIG'!$A$6:$I$6297,9,0)</f>
        <v>63.249483320521847</v>
      </c>
    </row>
    <row r="5234" s="81" customFormat="1" ht="15" customHeight="1">
      <c r="A5234" s="82">
        <v>90292154</v>
      </c>
      <c r="B5234" s="83">
        <v>20</v>
      </c>
      <c r="C5234" s="84" t="s">
        <v>4882</v>
      </c>
      <c r="D5234" s="84" t="s">
        <v>4883</v>
      </c>
      <c r="E5234" s="84" t="s">
        <v>231</v>
      </c>
      <c r="F5234" s="85">
        <v>1</v>
      </c>
      <c r="G5234" s="86" t="s">
        <v>70</v>
      </c>
      <c r="H5234" s="86" t="s">
        <v>14</v>
      </c>
      <c r="I5234" s="87">
        <f>VLOOKUP(A5234,'[2]AJUSTE DE VALOR AN_11.5_MED_VIG'!$A$6:$I$6297,9,0)</f>
        <v>24.278351743620004</v>
      </c>
    </row>
    <row r="5235" s="81" customFormat="1" ht="15" customHeight="1">
      <c r="A5235" s="82">
        <v>91532019</v>
      </c>
      <c r="B5235" s="83">
        <v>20</v>
      </c>
      <c r="C5235" s="84" t="s">
        <v>4896</v>
      </c>
      <c r="D5235" s="84" t="s">
        <v>4897</v>
      </c>
      <c r="E5235" s="84" t="s">
        <v>43</v>
      </c>
      <c r="F5235" s="85">
        <v>1</v>
      </c>
      <c r="G5235" s="86" t="s">
        <v>10103</v>
      </c>
      <c r="H5235" s="86" t="s">
        <v>14</v>
      </c>
      <c r="I5235" s="87">
        <f>VLOOKUP(A5235,'[2]AJUSTE DE VALOR AN_11.5_MED_VIG'!$A$6:$I$6297,9,0)</f>
        <v>2.5092145582178369</v>
      </c>
    </row>
    <row r="5236" s="81" customFormat="1" ht="15" customHeight="1">
      <c r="A5236" s="82">
        <v>90202864</v>
      </c>
      <c r="B5236" s="83">
        <v>20</v>
      </c>
      <c r="C5236" s="84" t="s">
        <v>4904</v>
      </c>
      <c r="D5236" s="84" t="s">
        <v>4905</v>
      </c>
      <c r="E5236" s="84" t="s">
        <v>414</v>
      </c>
      <c r="F5236" s="85">
        <v>1</v>
      </c>
      <c r="G5236" s="86" t="s">
        <v>10103</v>
      </c>
      <c r="H5236" s="86" t="s">
        <v>14</v>
      </c>
      <c r="I5236" s="87">
        <f>VLOOKUP(A5236,'[2]AJUSTE DE VALOR AN_11.5_MED_VIG'!$A$6:$I$6297,9,0)</f>
        <v>0.5262620499646965</v>
      </c>
    </row>
    <row r="5237" s="81" customFormat="1" ht="15" customHeight="1">
      <c r="A5237" s="82">
        <v>90141156</v>
      </c>
      <c r="B5237" s="83">
        <v>20</v>
      </c>
      <c r="C5237" s="84" t="s">
        <v>4906</v>
      </c>
      <c r="D5237" s="84" t="s">
        <v>4908</v>
      </c>
      <c r="E5237" s="84" t="s">
        <v>43</v>
      </c>
      <c r="F5237" s="85">
        <v>10</v>
      </c>
      <c r="G5237" s="86" t="s">
        <v>18</v>
      </c>
      <c r="H5237" s="86" t="s">
        <v>19</v>
      </c>
      <c r="I5237" s="87">
        <f>VLOOKUP(A5237,'[2]AJUSTE DE VALOR AN_11.5_MED_VIG'!$A$6:$I$6297,9,0)</f>
        <v>2.5364328821817947</v>
      </c>
    </row>
    <row r="5238" s="81" customFormat="1" ht="15" customHeight="1">
      <c r="A5238" s="82">
        <v>90141148</v>
      </c>
      <c r="B5238" s="83">
        <v>20</v>
      </c>
      <c r="C5238" s="84" t="s">
        <v>4906</v>
      </c>
      <c r="D5238" s="84" t="s">
        <v>4907</v>
      </c>
      <c r="E5238" s="84" t="s">
        <v>43</v>
      </c>
      <c r="F5238" s="85">
        <v>105</v>
      </c>
      <c r="G5238" s="86" t="s">
        <v>18</v>
      </c>
      <c r="H5238" s="86" t="s">
        <v>19</v>
      </c>
      <c r="I5238" s="87">
        <f>VLOOKUP(A5238,'[2]AJUSTE DE VALOR AN_11.5_MED_VIG'!$A$6:$I$6297,9,0)</f>
        <v>0.14350677951204205</v>
      </c>
    </row>
    <row r="5239" s="81" customFormat="1" ht="15" customHeight="1">
      <c r="A5239" s="82">
        <v>91533015</v>
      </c>
      <c r="B5239" s="83" t="s">
        <v>10073</v>
      </c>
      <c r="C5239" s="84" t="s">
        <v>4911</v>
      </c>
      <c r="D5239" s="84" t="s">
        <v>4912</v>
      </c>
      <c r="E5239" s="84" t="s">
        <v>21</v>
      </c>
      <c r="F5239" s="85">
        <v>1</v>
      </c>
      <c r="G5239" s="86" t="s">
        <v>13</v>
      </c>
      <c r="H5239" s="86" t="s">
        <v>14</v>
      </c>
      <c r="I5239" s="87">
        <f>VLOOKUP(A5239,'[2]AJUSTE DE VALOR AN_11.5_MED_VIG'!$A$6:$I$6297,9,0)</f>
        <v>92.97545630492607</v>
      </c>
    </row>
    <row r="5240" s="81" customFormat="1" ht="15" customHeight="1">
      <c r="A5240" s="82">
        <v>92404014</v>
      </c>
      <c r="B5240" s="83" t="s">
        <v>10073</v>
      </c>
      <c r="C5240" s="84" t="s">
        <v>4913</v>
      </c>
      <c r="D5240" s="84" t="s">
        <v>4914</v>
      </c>
      <c r="E5240" s="84" t="s">
        <v>21</v>
      </c>
      <c r="F5240" s="85">
        <v>1</v>
      </c>
      <c r="G5240" s="86" t="s">
        <v>13</v>
      </c>
      <c r="H5240" s="86" t="s">
        <v>14</v>
      </c>
      <c r="I5240" s="87">
        <f>VLOOKUP(A5240,'[2]AJUSTE DE VALOR AN_11.5_MED_VIG'!$A$6:$I$6297,9,0)</f>
        <v>145.6944208056486</v>
      </c>
    </row>
    <row r="5241" s="81" customFormat="1" ht="15" customHeight="1">
      <c r="A5241" s="82">
        <v>92397140</v>
      </c>
      <c r="B5241" s="83" t="s">
        <v>10073</v>
      </c>
      <c r="C5241" s="84" t="s">
        <v>4915</v>
      </c>
      <c r="D5241" s="84" t="s">
        <v>4916</v>
      </c>
      <c r="E5241" s="84" t="s">
        <v>231</v>
      </c>
      <c r="F5241" s="85">
        <v>1</v>
      </c>
      <c r="G5241" s="86" t="s">
        <v>13</v>
      </c>
      <c r="H5241" s="86" t="s">
        <v>14</v>
      </c>
      <c r="I5241" s="87">
        <f>VLOOKUP(A5241,'[2]AJUSTE DE VALOR AN_11.5_MED_VIG'!$A$6:$I$6297,9,0)</f>
        <v>163.66897964268875</v>
      </c>
    </row>
    <row r="5242" s="81" customFormat="1" ht="15" customHeight="1">
      <c r="A5242" s="82">
        <v>92366082</v>
      </c>
      <c r="B5242" s="83">
        <v>20</v>
      </c>
      <c r="C5242" s="84" t="s">
        <v>4932</v>
      </c>
      <c r="D5242" s="84" t="s">
        <v>4933</v>
      </c>
      <c r="E5242" s="84" t="s">
        <v>956</v>
      </c>
      <c r="F5242" s="85">
        <v>1</v>
      </c>
      <c r="G5242" s="86" t="s">
        <v>10103</v>
      </c>
      <c r="H5242" s="86" t="s">
        <v>14</v>
      </c>
      <c r="I5242" s="87">
        <f>VLOOKUP(A5242,'[2]AJUSTE DE VALOR AN_11.5_MED_VIG'!$A$6:$I$6297,9,0)</f>
        <v>3.8810407755499083</v>
      </c>
    </row>
    <row r="5243" s="81" customFormat="1" ht="15" customHeight="1">
      <c r="A5243" s="82">
        <v>92366104</v>
      </c>
      <c r="B5243" s="83">
        <v>20</v>
      </c>
      <c r="C5243" s="84" t="s">
        <v>4934</v>
      </c>
      <c r="D5243" s="84" t="s">
        <v>4935</v>
      </c>
      <c r="E5243" s="84" t="s">
        <v>956</v>
      </c>
      <c r="F5243" s="85">
        <v>1</v>
      </c>
      <c r="G5243" s="86" t="s">
        <v>10103</v>
      </c>
      <c r="H5243" s="86" t="s">
        <v>14</v>
      </c>
      <c r="I5243" s="87">
        <f>VLOOKUP(A5243,'[2]AJUSTE DE VALOR AN_11.5_MED_VIG'!$A$6:$I$6297,9,0)</f>
        <v>8.116786903789281</v>
      </c>
    </row>
    <row r="5244" s="81" customFormat="1" ht="15" customHeight="1">
      <c r="A5244" s="82">
        <v>92386377</v>
      </c>
      <c r="B5244" s="83">
        <v>20</v>
      </c>
      <c r="C5244" s="84" t="s">
        <v>4937</v>
      </c>
      <c r="D5244" s="84" t="s">
        <v>4938</v>
      </c>
      <c r="E5244" s="84" t="s">
        <v>50</v>
      </c>
      <c r="F5244" s="85">
        <v>1</v>
      </c>
      <c r="G5244" s="86" t="s">
        <v>158</v>
      </c>
      <c r="H5244" s="86" t="s">
        <v>14</v>
      </c>
      <c r="I5244" s="87">
        <f>VLOOKUP(A5244,'[2]AJUSTE DE VALOR AN_11.5_MED_VIG'!$A$6:$I$6297,9,0)</f>
        <v>0.62815755485029967</v>
      </c>
    </row>
    <row r="5245" s="81" customFormat="1" ht="15" customHeight="1">
      <c r="A5245" s="82">
        <v>92386393</v>
      </c>
      <c r="B5245" s="83">
        <v>20</v>
      </c>
      <c r="C5245" s="84" t="s">
        <v>4939</v>
      </c>
      <c r="D5245" s="84" t="s">
        <v>4940</v>
      </c>
      <c r="E5245" s="84" t="s">
        <v>50</v>
      </c>
      <c r="F5245" s="85">
        <v>200</v>
      </c>
      <c r="G5245" s="86" t="s">
        <v>10116</v>
      </c>
      <c r="H5245" s="86" t="s">
        <v>19</v>
      </c>
      <c r="I5245" s="87">
        <f>VLOOKUP(A5245,'[2]AJUSTE DE VALOR AN_11.5_MED_VIG'!$A$6:$I$6297,9,0)</f>
        <v>6.2815755485029962e-002</v>
      </c>
    </row>
    <row r="5246" s="81" customFormat="1" ht="15" customHeight="1">
      <c r="A5246" s="82">
        <v>92419283</v>
      </c>
      <c r="B5246" s="83">
        <v>20</v>
      </c>
      <c r="C5246" s="84" t="s">
        <v>4941</v>
      </c>
      <c r="D5246" s="84" t="s">
        <v>4942</v>
      </c>
      <c r="E5246" s="84" t="s">
        <v>69</v>
      </c>
      <c r="F5246" s="85">
        <v>1</v>
      </c>
      <c r="G5246" s="86" t="s">
        <v>10103</v>
      </c>
      <c r="H5246" s="86" t="s">
        <v>14</v>
      </c>
      <c r="I5246" s="87">
        <f>VLOOKUP(A5246,'[2]AJUSTE DE VALOR AN_11.5_MED_VIG'!$A$6:$I$6297,9,0)</f>
        <v>3.1811693313490172</v>
      </c>
    </row>
    <row r="5247" s="81" customFormat="1" ht="15" customHeight="1">
      <c r="A5247" s="82">
        <v>90147553</v>
      </c>
      <c r="B5247" s="83">
        <v>20</v>
      </c>
      <c r="C5247" s="84" t="s">
        <v>4951</v>
      </c>
      <c r="D5247" s="84" t="s">
        <v>4951</v>
      </c>
      <c r="E5247" s="84" t="s">
        <v>17</v>
      </c>
      <c r="F5247" s="85">
        <v>1</v>
      </c>
      <c r="G5247" s="86" t="s">
        <v>10103</v>
      </c>
      <c r="H5247" s="86" t="s">
        <v>14</v>
      </c>
      <c r="I5247" s="87">
        <f>VLOOKUP(A5247,'[2]AJUSTE DE VALOR AN_11.5_MED_VIG'!$A$6:$I$6297,9,0)</f>
        <v>0.69086372418644393</v>
      </c>
    </row>
    <row r="5248" s="81" customFormat="1" ht="15" customHeight="1">
      <c r="A5248" s="82">
        <v>92387489</v>
      </c>
      <c r="B5248" s="83">
        <v>20</v>
      </c>
      <c r="C5248" s="84" t="s">
        <v>4953</v>
      </c>
      <c r="D5248" s="84" t="s">
        <v>4954</v>
      </c>
      <c r="E5248" s="84" t="s">
        <v>92</v>
      </c>
      <c r="F5248" s="85">
        <v>1</v>
      </c>
      <c r="G5248" s="86" t="s">
        <v>10103</v>
      </c>
      <c r="H5248" s="86" t="s">
        <v>14</v>
      </c>
      <c r="I5248" s="87">
        <f>VLOOKUP(A5248,'[2]AJUSTE DE VALOR AN_11.5_MED_VIG'!$A$6:$I$6297,9,0)</f>
        <v>1.1511897860837439</v>
      </c>
    </row>
    <row r="5249" s="81" customFormat="1" ht="15" customHeight="1">
      <c r="A5249" s="82">
        <v>92415580</v>
      </c>
      <c r="B5249" s="83">
        <v>20</v>
      </c>
      <c r="C5249" s="84" t="s">
        <v>4960</v>
      </c>
      <c r="D5249" s="84" t="s">
        <v>4961</v>
      </c>
      <c r="E5249" s="84" t="s">
        <v>134</v>
      </c>
      <c r="F5249" s="85">
        <v>1</v>
      </c>
      <c r="G5249" s="86" t="s">
        <v>10103</v>
      </c>
      <c r="H5249" s="86" t="s">
        <v>14</v>
      </c>
      <c r="I5249" s="87">
        <f>VLOOKUP(A5249,'[2]AJUSTE DE VALOR AN_11.5_MED_VIG'!$A$6:$I$6297,9,0)</f>
        <v>0.87417797512105311</v>
      </c>
    </row>
    <row r="5250" s="81" customFormat="1" ht="15" customHeight="1">
      <c r="A5250" s="82">
        <v>92385974</v>
      </c>
      <c r="B5250" s="83">
        <v>20</v>
      </c>
      <c r="C5250" s="84" t="s">
        <v>4962</v>
      </c>
      <c r="D5250" s="84" t="s">
        <v>4963</v>
      </c>
      <c r="E5250" s="84" t="s">
        <v>1361</v>
      </c>
      <c r="F5250" s="85">
        <v>100</v>
      </c>
      <c r="G5250" s="86" t="s">
        <v>18</v>
      </c>
      <c r="H5250" s="86" t="s">
        <v>19</v>
      </c>
      <c r="I5250" s="87">
        <f>VLOOKUP(A5250,'[2]AJUSTE DE VALOR AN_11.5_MED_VIG'!$A$6:$I$6297,9,0)</f>
        <v>0.14894509464130617</v>
      </c>
    </row>
    <row r="5251" s="81" customFormat="1" ht="15" customHeight="1">
      <c r="A5251" s="82">
        <v>90243056</v>
      </c>
      <c r="B5251" s="83">
        <v>20</v>
      </c>
      <c r="C5251" s="84" t="s">
        <v>4964</v>
      </c>
      <c r="D5251" s="84" t="s">
        <v>4965</v>
      </c>
      <c r="E5251" s="84" t="s">
        <v>1361</v>
      </c>
      <c r="F5251" s="85">
        <v>100</v>
      </c>
      <c r="G5251" s="86" t="s">
        <v>18</v>
      </c>
      <c r="H5251" s="86" t="s">
        <v>19</v>
      </c>
      <c r="I5251" s="87">
        <f>VLOOKUP(A5251,'[2]AJUSTE DE VALOR AN_11.5_MED_VIG'!$A$6:$I$6297,9,0)</f>
        <v>0.32328256532248772</v>
      </c>
    </row>
    <row r="5252" s="81" customFormat="1" ht="15" customHeight="1">
      <c r="A5252" s="82">
        <v>90303695</v>
      </c>
      <c r="B5252" s="83">
        <v>20</v>
      </c>
      <c r="C5252" s="84" t="s">
        <v>4968</v>
      </c>
      <c r="D5252" s="84" t="s">
        <v>4968</v>
      </c>
      <c r="E5252" s="84" t="s">
        <v>26</v>
      </c>
      <c r="F5252" s="85">
        <v>1</v>
      </c>
      <c r="G5252" s="86" t="s">
        <v>10103</v>
      </c>
      <c r="H5252" s="86" t="s">
        <v>14</v>
      </c>
      <c r="I5252" s="87">
        <f>VLOOKUP(A5252,'[2]AJUSTE DE VALOR AN_11.5_MED_VIG'!$A$6:$I$6297,9,0)</f>
        <v>1.037412638811521</v>
      </c>
    </row>
    <row r="5253" s="81" customFormat="1" ht="15" customHeight="1">
      <c r="A5253" s="82">
        <v>90303687</v>
      </c>
      <c r="B5253" s="83">
        <v>20</v>
      </c>
      <c r="C5253" s="84" t="s">
        <v>4970</v>
      </c>
      <c r="D5253" s="84" t="s">
        <v>4970</v>
      </c>
      <c r="E5253" s="84" t="s">
        <v>26</v>
      </c>
      <c r="F5253" s="85">
        <v>1</v>
      </c>
      <c r="G5253" s="86" t="s">
        <v>10103</v>
      </c>
      <c r="H5253" s="86" t="s">
        <v>14</v>
      </c>
      <c r="I5253" s="87">
        <f>VLOOKUP(A5253,'[2]AJUSTE DE VALOR AN_11.5_MED_VIG'!$A$6:$I$6297,9,0)</f>
        <v>1.5133219454585061</v>
      </c>
    </row>
    <row r="5254" s="81" customFormat="1" ht="15" customHeight="1">
      <c r="A5254" s="82">
        <v>92257607</v>
      </c>
      <c r="B5254" s="83" t="s">
        <v>10073</v>
      </c>
      <c r="C5254" s="84" t="s">
        <v>4971</v>
      </c>
      <c r="D5254" s="84" t="s">
        <v>4972</v>
      </c>
      <c r="E5254" s="84" t="s">
        <v>598</v>
      </c>
      <c r="F5254" s="85">
        <v>1</v>
      </c>
      <c r="G5254" s="86" t="s">
        <v>13</v>
      </c>
      <c r="H5254" s="86" t="s">
        <v>14</v>
      </c>
      <c r="I5254" s="87">
        <f>VLOOKUP(A5254,'[2]AJUSTE DE VALOR AN_11.5_MED_VIG'!$A$6:$I$6297,9,0)</f>
        <v>1198.8194409992611</v>
      </c>
    </row>
    <row r="5255" s="81" customFormat="1" ht="15" customHeight="1">
      <c r="A5255" s="82">
        <v>92460585</v>
      </c>
      <c r="B5255" s="83" t="s">
        <v>10073</v>
      </c>
      <c r="C5255" s="84" t="s">
        <v>4973</v>
      </c>
      <c r="D5255" s="84" t="s">
        <v>4974</v>
      </c>
      <c r="E5255" s="84" t="s">
        <v>85</v>
      </c>
      <c r="F5255" s="85">
        <v>1</v>
      </c>
      <c r="G5255" s="86" t="s">
        <v>13</v>
      </c>
      <c r="H5255" s="86" t="s">
        <v>14</v>
      </c>
      <c r="I5255" s="87">
        <f>VLOOKUP(A5255,'[2]AJUSTE DE VALOR AN_11.5_MED_VIG'!$A$6:$I$6297,9,0)</f>
        <v>1081.9865734742987</v>
      </c>
    </row>
    <row r="5256" s="81" customFormat="1" ht="15" customHeight="1">
      <c r="A5256" s="82">
        <v>92427715</v>
      </c>
      <c r="B5256" s="83" t="s">
        <v>10073</v>
      </c>
      <c r="C5256" s="84" t="s">
        <v>4975</v>
      </c>
      <c r="D5256" s="84" t="s">
        <v>4976</v>
      </c>
      <c r="E5256" s="84" t="s">
        <v>598</v>
      </c>
      <c r="F5256" s="85">
        <v>1</v>
      </c>
      <c r="G5256" s="86" t="s">
        <v>13</v>
      </c>
      <c r="H5256" s="86" t="s">
        <v>14</v>
      </c>
      <c r="I5256" s="87">
        <f>VLOOKUP(A5256,'[2]AJUSTE DE VALOR AN_11.5_MED_VIG'!$A$6:$I$6297,9,0)</f>
        <v>213.87636372044639</v>
      </c>
    </row>
    <row r="5257" s="81" customFormat="1" ht="15" customHeight="1">
      <c r="A5257" s="82">
        <v>92427723</v>
      </c>
      <c r="B5257" s="83" t="s">
        <v>10073</v>
      </c>
      <c r="C5257" s="84" t="s">
        <v>4977</v>
      </c>
      <c r="D5257" s="84" t="s">
        <v>4978</v>
      </c>
      <c r="E5257" s="84" t="s">
        <v>598</v>
      </c>
      <c r="F5257" s="85">
        <v>1</v>
      </c>
      <c r="G5257" s="86" t="s">
        <v>13</v>
      </c>
      <c r="H5257" s="86" t="s">
        <v>14</v>
      </c>
      <c r="I5257" s="87">
        <f>VLOOKUP(A5257,'[2]AJUSTE DE VALOR AN_11.5_MED_VIG'!$A$6:$I$6297,9,0)</f>
        <v>620.12256010556291</v>
      </c>
    </row>
    <row r="5258" s="81" customFormat="1" ht="15" customHeight="1">
      <c r="A5258" s="82">
        <v>90211782</v>
      </c>
      <c r="B5258" s="83">
        <v>20</v>
      </c>
      <c r="C5258" s="84" t="s">
        <v>4979</v>
      </c>
      <c r="D5258" s="84" t="s">
        <v>4980</v>
      </c>
      <c r="E5258" s="84" t="s">
        <v>31</v>
      </c>
      <c r="F5258" s="85">
        <v>1</v>
      </c>
      <c r="G5258" s="86" t="s">
        <v>10036</v>
      </c>
      <c r="H5258" s="86" t="s">
        <v>14</v>
      </c>
      <c r="I5258" s="87">
        <f>VLOOKUP(A5258,'[2]AJUSTE DE VALOR AN_11.5_MED_VIG'!$A$6:$I$6297,9,0)</f>
        <v>33.232525878032519</v>
      </c>
    </row>
    <row r="5259" s="81" customFormat="1" ht="15" customHeight="1">
      <c r="A5259" s="82">
        <v>90292316</v>
      </c>
      <c r="B5259" s="83">
        <v>20</v>
      </c>
      <c r="C5259" s="84" t="s">
        <v>4981</v>
      </c>
      <c r="D5259" s="84" t="s">
        <v>4982</v>
      </c>
      <c r="E5259" s="84" t="s">
        <v>31</v>
      </c>
      <c r="F5259" s="85">
        <v>1</v>
      </c>
      <c r="G5259" s="86" t="s">
        <v>10036</v>
      </c>
      <c r="H5259" s="86" t="s">
        <v>14</v>
      </c>
      <c r="I5259" s="87">
        <f>VLOOKUP(A5259,'[2]AJUSTE DE VALOR AN_11.5_MED_VIG'!$A$6:$I$6297,9,0)</f>
        <v>35.433290394844356</v>
      </c>
    </row>
    <row r="5260" s="81" customFormat="1" ht="15" customHeight="1">
      <c r="A5260" s="82">
        <v>90385012</v>
      </c>
      <c r="B5260" s="83">
        <v>20</v>
      </c>
      <c r="C5260" s="84" t="s">
        <v>4983</v>
      </c>
      <c r="D5260" s="84" t="s">
        <v>4984</v>
      </c>
      <c r="E5260" s="84" t="s">
        <v>3162</v>
      </c>
      <c r="F5260" s="85">
        <v>1</v>
      </c>
      <c r="G5260" s="86" t="s">
        <v>158</v>
      </c>
      <c r="H5260" s="86" t="s">
        <v>14</v>
      </c>
      <c r="I5260" s="87">
        <f>VLOOKUP(A5260,'[2]AJUSTE DE VALOR AN_11.5_MED_VIG'!$A$6:$I$6297,9,0)</f>
        <v>1.5948215018233245</v>
      </c>
    </row>
    <row r="5261" s="81" customFormat="1" ht="15" customHeight="1">
      <c r="A5261" s="82">
        <v>90149556</v>
      </c>
      <c r="B5261" s="83">
        <v>20</v>
      </c>
      <c r="C5261" s="84" t="s">
        <v>4985</v>
      </c>
      <c r="D5261" s="84" t="s">
        <v>4986</v>
      </c>
      <c r="E5261" s="84" t="s">
        <v>3162</v>
      </c>
      <c r="F5261" s="85">
        <v>1</v>
      </c>
      <c r="G5261" s="86" t="s">
        <v>10151</v>
      </c>
      <c r="H5261" s="86" t="s">
        <v>14</v>
      </c>
      <c r="I5261" s="87">
        <f>VLOOKUP(A5261,'[2]AJUSTE DE VALOR AN_11.5_MED_VIG'!$A$6:$I$6297,9,0)</f>
        <v>36.338914548089832</v>
      </c>
    </row>
    <row r="5262" s="81" customFormat="1" ht="15" customHeight="1">
      <c r="A5262" s="82">
        <v>90272170</v>
      </c>
      <c r="B5262" s="83" t="s">
        <v>10073</v>
      </c>
      <c r="C5262" s="84" t="s">
        <v>10000</v>
      </c>
      <c r="D5262" s="84" t="s">
        <v>10001</v>
      </c>
      <c r="E5262" s="84" t="s">
        <v>10002</v>
      </c>
      <c r="F5262" s="85">
        <v>4</v>
      </c>
      <c r="G5262" s="86" t="s">
        <v>70</v>
      </c>
      <c r="H5262" s="86" t="s">
        <v>19</v>
      </c>
      <c r="I5262" s="87">
        <f>VLOOKUP(A5262,'[2]AJUSTE DE VALOR AN_11.5_MED_VIG'!$A$6:$I$6297,9,0)</f>
        <v>2022.7130211286355</v>
      </c>
    </row>
    <row r="5263" s="81" customFormat="1" ht="15" customHeight="1">
      <c r="A5263" s="82">
        <v>90286154</v>
      </c>
      <c r="B5263" s="83">
        <v>20</v>
      </c>
      <c r="C5263" s="84" t="s">
        <v>4995</v>
      </c>
      <c r="D5263" s="84" t="s">
        <v>4996</v>
      </c>
      <c r="E5263" s="84" t="s">
        <v>720</v>
      </c>
      <c r="F5263" s="85">
        <v>1</v>
      </c>
      <c r="G5263" s="86" t="s">
        <v>436</v>
      </c>
      <c r="H5263" s="86" t="s">
        <v>14</v>
      </c>
      <c r="I5263" s="87">
        <f>VLOOKUP(A5263,'[2]AJUSTE DE VALOR AN_11.5_MED_VIG'!$A$6:$I$6297,9,0)</f>
        <v>3.9602777441957069</v>
      </c>
    </row>
    <row r="5264" s="81" customFormat="1" ht="15" customHeight="1">
      <c r="A5264" s="82">
        <v>92466036</v>
      </c>
      <c r="B5264" s="83">
        <v>20</v>
      </c>
      <c r="C5264" s="84" t="s">
        <v>5019</v>
      </c>
      <c r="D5264" s="84" t="s">
        <v>5020</v>
      </c>
      <c r="E5264" s="84" t="s">
        <v>73</v>
      </c>
      <c r="F5264" s="85">
        <v>1</v>
      </c>
      <c r="G5264" s="86" t="s">
        <v>10103</v>
      </c>
      <c r="H5264" s="86" t="s">
        <v>14</v>
      </c>
      <c r="I5264" s="87">
        <f>VLOOKUP(A5264,'[2]AJUSTE DE VALOR AN_11.5_MED_VIG'!$A$6:$I$6297,9,0)</f>
        <v>6.1033636999620207</v>
      </c>
    </row>
    <row r="5265" s="81" customFormat="1" ht="15" customHeight="1">
      <c r="A5265" s="82">
        <v>92466257</v>
      </c>
      <c r="B5265" s="83">
        <v>20</v>
      </c>
      <c r="C5265" s="84" t="s">
        <v>5021</v>
      </c>
      <c r="D5265" s="84" t="s">
        <v>5022</v>
      </c>
      <c r="E5265" s="84" t="s">
        <v>73</v>
      </c>
      <c r="F5265" s="85">
        <v>1</v>
      </c>
      <c r="G5265" s="86" t="s">
        <v>10103</v>
      </c>
      <c r="H5265" s="86" t="s">
        <v>14</v>
      </c>
      <c r="I5265" s="87">
        <f>VLOOKUP(A5265,'[2]AJUSTE DE VALOR AN_11.5_MED_VIG'!$A$6:$I$6297,9,0)</f>
        <v>6.8730370337423317</v>
      </c>
    </row>
    <row r="5266" s="81" customFormat="1" ht="15" customHeight="1">
      <c r="A5266" s="82">
        <v>92466044</v>
      </c>
      <c r="B5266" s="83">
        <v>20</v>
      </c>
      <c r="C5266" s="84" t="s">
        <v>5021</v>
      </c>
      <c r="D5266" s="84" t="s">
        <v>5022</v>
      </c>
      <c r="E5266" s="84" t="s">
        <v>73</v>
      </c>
      <c r="F5266" s="85">
        <v>1</v>
      </c>
      <c r="G5266" s="86" t="s">
        <v>10103</v>
      </c>
      <c r="H5266" s="86" t="s">
        <v>14</v>
      </c>
      <c r="I5266" s="87">
        <f>VLOOKUP(A5266,'[2]AJUSTE DE VALOR AN_11.5_MED_VIG'!$A$6:$I$6297,9,0)</f>
        <v>6.8053288053916692</v>
      </c>
    </row>
    <row r="5267" s="81" customFormat="1" ht="15" customHeight="1">
      <c r="A5267" s="82">
        <v>90844033</v>
      </c>
      <c r="B5267" s="83">
        <v>20</v>
      </c>
      <c r="C5267" s="84" t="s">
        <v>5023</v>
      </c>
      <c r="D5267" s="84" t="s">
        <v>5024</v>
      </c>
      <c r="E5267" s="84" t="s">
        <v>36</v>
      </c>
      <c r="F5267" s="85">
        <v>150</v>
      </c>
      <c r="G5267" s="86" t="s">
        <v>18</v>
      </c>
      <c r="H5267" s="86" t="s">
        <v>19</v>
      </c>
      <c r="I5267" s="87">
        <f>VLOOKUP(A5267,'[2]AJUSTE DE VALOR AN_11.5_MED_VIG'!$A$6:$I$6297,9,0)</f>
        <v>0.14133544984131741</v>
      </c>
    </row>
    <row r="5268" s="81" customFormat="1" ht="15" customHeight="1">
      <c r="A5268" s="82">
        <v>90844882</v>
      </c>
      <c r="B5268" s="83">
        <v>20</v>
      </c>
      <c r="C5268" s="84" t="s">
        <v>5027</v>
      </c>
      <c r="D5268" s="84" t="s">
        <v>5032</v>
      </c>
      <c r="E5268" s="84" t="s">
        <v>5030</v>
      </c>
      <c r="F5268" s="85">
        <v>250</v>
      </c>
      <c r="G5268" s="86" t="s">
        <v>10077</v>
      </c>
      <c r="H5268" s="86" t="s">
        <v>19</v>
      </c>
      <c r="I5268" s="87">
        <f>VLOOKUP(A5268,'[2]AJUSTE DE VALOR AN_11.5_MED_VIG'!$A$6:$I$6297,9,0)</f>
        <v>0.25126302194011985</v>
      </c>
    </row>
    <row r="5269" s="81" customFormat="1" ht="15" customHeight="1">
      <c r="A5269" s="82">
        <v>90222806</v>
      </c>
      <c r="B5269" s="83">
        <v>20</v>
      </c>
      <c r="C5269" s="84" t="s">
        <v>5033</v>
      </c>
      <c r="D5269" s="84" t="s">
        <v>5035</v>
      </c>
      <c r="E5269" s="84" t="s">
        <v>69</v>
      </c>
      <c r="F5269" s="85">
        <v>260</v>
      </c>
      <c r="G5269" s="86" t="s">
        <v>10077</v>
      </c>
      <c r="H5269" s="86" t="s">
        <v>19</v>
      </c>
      <c r="I5269" s="87">
        <f>VLOOKUP(A5269,'[2]AJUSTE DE VALOR AN_11.5_MED_VIG'!$A$6:$I$6297,9,0)</f>
        <v>0.23555908306886236</v>
      </c>
    </row>
    <row r="5270" s="81" customFormat="1" ht="15" customHeight="1">
      <c r="A5270" s="82">
        <v>90164482</v>
      </c>
      <c r="B5270" s="83">
        <v>20</v>
      </c>
      <c r="C5270" s="84" t="s">
        <v>5036</v>
      </c>
      <c r="D5270" s="84" t="s">
        <v>5037</v>
      </c>
      <c r="E5270" s="84" t="s">
        <v>134</v>
      </c>
      <c r="F5270" s="85">
        <v>1</v>
      </c>
      <c r="G5270" s="86" t="s">
        <v>10103</v>
      </c>
      <c r="H5270" s="86" t="s">
        <v>14</v>
      </c>
      <c r="I5270" s="87">
        <f>VLOOKUP(A5270,'[2]AJUSTE DE VALOR AN_11.5_MED_VIG'!$A$6:$I$6297,9,0)</f>
        <v>4.9116168021350326</v>
      </c>
    </row>
    <row r="5271" s="81" customFormat="1" ht="15" customHeight="1">
      <c r="A5271" s="82">
        <v>92429548</v>
      </c>
      <c r="B5271" s="83">
        <v>20</v>
      </c>
      <c r="C5271" s="84" t="s">
        <v>5038</v>
      </c>
      <c r="D5271" s="84" t="s">
        <v>5039</v>
      </c>
      <c r="E5271" s="84" t="s">
        <v>1356</v>
      </c>
      <c r="F5271" s="85">
        <v>1</v>
      </c>
      <c r="G5271" s="86" t="s">
        <v>10103</v>
      </c>
      <c r="H5271" s="86" t="s">
        <v>14</v>
      </c>
      <c r="I5271" s="87">
        <f>VLOOKUP(A5271,'[2]AJUSTE DE VALOR AN_11.5_MED_VIG'!$A$6:$I$6297,9,0)</f>
        <v>2.2799849830137635</v>
      </c>
    </row>
    <row r="5272" s="81" customFormat="1" ht="15" customHeight="1">
      <c r="A5272" s="82">
        <v>90164474</v>
      </c>
      <c r="B5272" s="83">
        <v>20</v>
      </c>
      <c r="C5272" s="84" t="s">
        <v>5040</v>
      </c>
      <c r="D5272" s="84" t="s">
        <v>5042</v>
      </c>
      <c r="E5272" s="84" t="s">
        <v>134</v>
      </c>
      <c r="F5272" s="85">
        <v>1</v>
      </c>
      <c r="G5272" s="86" t="s">
        <v>10103</v>
      </c>
      <c r="H5272" s="86" t="s">
        <v>14</v>
      </c>
      <c r="I5272" s="87">
        <f>VLOOKUP(A5272,'[2]AJUSTE DE VALOR AN_11.5_MED_VIG'!$A$6:$I$6297,9,0)</f>
        <v>3.4116619703452922</v>
      </c>
    </row>
    <row r="5273" s="81" customFormat="1" ht="15" customHeight="1">
      <c r="A5273" s="82">
        <v>90158717</v>
      </c>
      <c r="B5273" s="83">
        <v>20</v>
      </c>
      <c r="C5273" s="84" t="s">
        <v>5040</v>
      </c>
      <c r="D5273" s="84" t="s">
        <v>5041</v>
      </c>
      <c r="E5273" s="84" t="s">
        <v>229</v>
      </c>
      <c r="F5273" s="85">
        <v>1</v>
      </c>
      <c r="G5273" s="86" t="s">
        <v>10103</v>
      </c>
      <c r="H5273" s="86" t="s">
        <v>14</v>
      </c>
      <c r="I5273" s="87">
        <f>VLOOKUP(A5273,'[2]AJUSTE DE VALOR AN_11.5_MED_VIG'!$A$6:$I$6297,9,0)</f>
        <v>1.5860978259970064</v>
      </c>
    </row>
    <row r="5274" s="81" customFormat="1" ht="15" customHeight="1">
      <c r="A5274" s="82">
        <v>90277295</v>
      </c>
      <c r="B5274" s="83">
        <v>20</v>
      </c>
      <c r="C5274" s="84" t="s">
        <v>5044</v>
      </c>
      <c r="D5274" s="84" t="s">
        <v>5045</v>
      </c>
      <c r="E5274" s="84" t="s">
        <v>233</v>
      </c>
      <c r="F5274" s="85">
        <v>1</v>
      </c>
      <c r="G5274" s="86" t="s">
        <v>10103</v>
      </c>
      <c r="H5274" s="86" t="s">
        <v>14</v>
      </c>
      <c r="I5274" s="87">
        <f>VLOOKUP(A5274,'[2]AJUSTE DE VALOR AN_11.5_MED_VIG'!$A$6:$I$6297,9,0)</f>
        <v>2.3869987084311384</v>
      </c>
    </row>
    <row r="5275" s="81" customFormat="1" ht="15" customHeight="1">
      <c r="A5275" s="82">
        <v>90139615</v>
      </c>
      <c r="B5275" s="83">
        <v>20</v>
      </c>
      <c r="C5275" s="84" t="s">
        <v>5046</v>
      </c>
      <c r="D5275" s="84" t="s">
        <v>5047</v>
      </c>
      <c r="E5275" s="84" t="s">
        <v>43</v>
      </c>
      <c r="F5275" s="85">
        <v>1</v>
      </c>
      <c r="G5275" s="86" t="s">
        <v>10103</v>
      </c>
      <c r="H5275" s="86" t="s">
        <v>14</v>
      </c>
      <c r="I5275" s="87">
        <f>VLOOKUP(A5275,'[2]AJUSTE DE VALOR AN_11.5_MED_VIG'!$A$6:$I$6297,9,0)</f>
        <v>1.6643896156610329</v>
      </c>
    </row>
    <row r="5276" s="81" customFormat="1" ht="15" customHeight="1">
      <c r="A5276" s="82">
        <v>90557018</v>
      </c>
      <c r="B5276" s="83">
        <v>20</v>
      </c>
      <c r="C5276" s="84" t="s">
        <v>5048</v>
      </c>
      <c r="D5276" s="84" t="s">
        <v>5049</v>
      </c>
      <c r="E5276" s="84" t="s">
        <v>5050</v>
      </c>
      <c r="F5276" s="85">
        <v>600</v>
      </c>
      <c r="G5276" s="86" t="s">
        <v>10116</v>
      </c>
      <c r="H5276" s="86" t="s">
        <v>19</v>
      </c>
      <c r="I5276" s="87">
        <f>VLOOKUP(A5276,'[2]AJUSTE DE VALOR AN_11.5_MED_VIG'!$A$6:$I$6297,9,0)</f>
        <v>1.47054395273504e-002</v>
      </c>
    </row>
    <row r="5277" s="81" customFormat="1" ht="15" customHeight="1">
      <c r="A5277" s="82">
        <v>90136772</v>
      </c>
      <c r="B5277" s="83">
        <v>20</v>
      </c>
      <c r="C5277" s="84" t="s">
        <v>5055</v>
      </c>
      <c r="D5277" s="84" t="s">
        <v>5056</v>
      </c>
      <c r="E5277" s="84" t="s">
        <v>1356</v>
      </c>
      <c r="F5277" s="85">
        <v>100</v>
      </c>
      <c r="G5277" s="86" t="s">
        <v>10077</v>
      </c>
      <c r="H5277" s="86" t="s">
        <v>19</v>
      </c>
      <c r="I5277" s="87">
        <f>VLOOKUP(A5277,'[2]AJUSTE DE VALOR AN_11.5_MED_VIG'!$A$6:$I$6297,9,0)</f>
        <v>0.65950572687569187</v>
      </c>
    </row>
    <row r="5278" s="81" customFormat="1" ht="15" customHeight="1">
      <c r="A5278" s="82">
        <v>90260520</v>
      </c>
      <c r="B5278" s="83">
        <v>20</v>
      </c>
      <c r="C5278" s="84" t="s">
        <v>5057</v>
      </c>
      <c r="D5278" s="84" t="s">
        <v>5058</v>
      </c>
      <c r="E5278" s="84" t="s">
        <v>360</v>
      </c>
      <c r="F5278" s="85">
        <v>1</v>
      </c>
      <c r="G5278" s="86" t="s">
        <v>436</v>
      </c>
      <c r="H5278" s="86" t="s">
        <v>14</v>
      </c>
      <c r="I5278" s="87">
        <f>VLOOKUP(A5278,'[2]AJUSTE DE VALOR AN_11.5_MED_VIG'!$A$6:$I$6297,9,0)</f>
        <v>1.1323188436059808</v>
      </c>
    </row>
    <row r="5279" s="81" customFormat="1" ht="15" customHeight="1">
      <c r="A5279" s="82">
        <v>92420052</v>
      </c>
      <c r="B5279" s="83">
        <v>20</v>
      </c>
      <c r="C5279" s="84" t="s">
        <v>5059</v>
      </c>
      <c r="D5279" s="84" t="s">
        <v>5060</v>
      </c>
      <c r="E5279" s="84" t="s">
        <v>2165</v>
      </c>
      <c r="F5279" s="85">
        <v>100</v>
      </c>
      <c r="G5279" s="86" t="s">
        <v>10077</v>
      </c>
      <c r="H5279" s="86" t="s">
        <v>19</v>
      </c>
      <c r="I5279" s="87">
        <f>VLOOKUP(A5279,'[2]AJUSTE DE VALOR AN_11.5_MED_VIG'!$A$6:$I$6297,9,0)</f>
        <v>0.34580073394508948</v>
      </c>
    </row>
    <row r="5280" s="81" customFormat="1" ht="15" customHeight="1">
      <c r="A5280" s="82">
        <v>90192370</v>
      </c>
      <c r="B5280" s="83">
        <v>20</v>
      </c>
      <c r="C5280" s="84" t="s">
        <v>5061</v>
      </c>
      <c r="D5280" s="84" t="s">
        <v>5062</v>
      </c>
      <c r="E5280" s="84" t="s">
        <v>358</v>
      </c>
      <c r="F5280" s="85">
        <v>1</v>
      </c>
      <c r="G5280" s="86" t="s">
        <v>10103</v>
      </c>
      <c r="H5280" s="86" t="s">
        <v>14</v>
      </c>
      <c r="I5280" s="87">
        <f>VLOOKUP(A5280,'[2]AJUSTE DE VALOR AN_11.5_MED_VIG'!$A$6:$I$6297,9,0)</f>
        <v>1.8363384000000003</v>
      </c>
    </row>
    <row r="5281" s="81" customFormat="1" ht="15" customHeight="1">
      <c r="A5281" s="82">
        <v>92384463</v>
      </c>
      <c r="B5281" s="83">
        <v>20</v>
      </c>
      <c r="C5281" s="84" t="s">
        <v>5063</v>
      </c>
      <c r="D5281" s="84" t="s">
        <v>5064</v>
      </c>
      <c r="E5281" s="84" t="s">
        <v>39</v>
      </c>
      <c r="F5281" s="85">
        <v>1</v>
      </c>
      <c r="G5281" s="86" t="s">
        <v>10103</v>
      </c>
      <c r="H5281" s="86" t="s">
        <v>14</v>
      </c>
      <c r="I5281" s="87">
        <f>VLOOKUP(A5281,'[2]AJUSTE DE VALOR AN_11.5_MED_VIG'!$A$6:$I$6297,9,0)</f>
        <v>2.2613671974610785</v>
      </c>
    </row>
    <row r="5282" s="81" customFormat="1" ht="15" customHeight="1">
      <c r="A5282" s="82">
        <v>92368565</v>
      </c>
      <c r="B5282" s="83">
        <v>20</v>
      </c>
      <c r="C5282" s="84" t="s">
        <v>5065</v>
      </c>
      <c r="D5282" s="84" t="s">
        <v>5066</v>
      </c>
      <c r="E5282" s="84" t="s">
        <v>354</v>
      </c>
      <c r="F5282" s="85">
        <v>1</v>
      </c>
      <c r="G5282" s="86" t="s">
        <v>10103</v>
      </c>
      <c r="H5282" s="86" t="s">
        <v>14</v>
      </c>
      <c r="I5282" s="87">
        <f>VLOOKUP(A5282,'[2]AJUSTE DE VALOR AN_11.5_MED_VIG'!$A$6:$I$6297,9,0)</f>
        <v>2.5434302925462</v>
      </c>
    </row>
    <row r="5283" s="81" customFormat="1" ht="15" customHeight="1">
      <c r="A5283" s="82">
        <v>92426433</v>
      </c>
      <c r="B5283" s="83">
        <v>20</v>
      </c>
      <c r="C5283" s="84" t="s">
        <v>5067</v>
      </c>
      <c r="D5283" s="84" t="s">
        <v>5068</v>
      </c>
      <c r="E5283" s="84" t="s">
        <v>414</v>
      </c>
      <c r="F5283" s="85">
        <v>1</v>
      </c>
      <c r="G5283" s="86" t="s">
        <v>10103</v>
      </c>
      <c r="H5283" s="86" t="s">
        <v>14</v>
      </c>
      <c r="I5283" s="87">
        <f>VLOOKUP(A5283,'[2]AJUSTE DE VALOR AN_11.5_MED_VIG'!$A$6:$I$6297,9,0)</f>
        <v>1.8688677434624252</v>
      </c>
    </row>
    <row r="5284" s="81" customFormat="1" ht="15" customHeight="1">
      <c r="A5284" s="82">
        <v>92434266</v>
      </c>
      <c r="B5284" s="83">
        <v>20</v>
      </c>
      <c r="C5284" s="84" t="s">
        <v>5069</v>
      </c>
      <c r="D5284" s="84" t="s">
        <v>5070</v>
      </c>
      <c r="E5284" s="84" t="s">
        <v>354</v>
      </c>
      <c r="F5284" s="85">
        <v>1</v>
      </c>
      <c r="G5284" s="86" t="s">
        <v>158</v>
      </c>
      <c r="H5284" s="86" t="s">
        <v>14</v>
      </c>
      <c r="I5284" s="87">
        <f>VLOOKUP(A5284,'[2]AJUSTE DE VALOR AN_11.5_MED_VIG'!$A$6:$I$6297,9,0)</f>
        <v>2.6869533968917709</v>
      </c>
    </row>
    <row r="5285" s="81" customFormat="1" ht="15" customHeight="1">
      <c r="A5285" s="82">
        <v>90292782</v>
      </c>
      <c r="B5285" s="83">
        <v>20</v>
      </c>
      <c r="C5285" s="84" t="s">
        <v>5071</v>
      </c>
      <c r="D5285" s="84" t="s">
        <v>5072</v>
      </c>
      <c r="E5285" s="84" t="s">
        <v>414</v>
      </c>
      <c r="F5285" s="85">
        <v>1</v>
      </c>
      <c r="G5285" s="86" t="s">
        <v>436</v>
      </c>
      <c r="H5285" s="86" t="s">
        <v>14</v>
      </c>
      <c r="I5285" s="87">
        <f>VLOOKUP(A5285,'[2]AJUSTE DE VALOR AN_11.5_MED_VIG'!$A$6:$I$6297,9,0)</f>
        <v>1.868768725679641</v>
      </c>
    </row>
    <row r="5286" s="81" customFormat="1" ht="15" customHeight="1">
      <c r="A5286" s="82">
        <v>90166582</v>
      </c>
      <c r="B5286" s="83">
        <v>20</v>
      </c>
      <c r="C5286" s="84" t="s">
        <v>5075</v>
      </c>
      <c r="D5286" s="84" t="s">
        <v>5076</v>
      </c>
      <c r="E5286" s="84" t="s">
        <v>73</v>
      </c>
      <c r="F5286" s="85">
        <v>1</v>
      </c>
      <c r="G5286" s="86" t="s">
        <v>10103</v>
      </c>
      <c r="H5286" s="86" t="s">
        <v>14</v>
      </c>
      <c r="I5286" s="87">
        <f>VLOOKUP(A5286,'[2]AJUSTE DE VALOR AN_11.5_MED_VIG'!$A$6:$I$6297,9,0)</f>
        <v>3.675250468939173</v>
      </c>
    </row>
    <row r="5287" s="81" customFormat="1" ht="15" customHeight="1">
      <c r="A5287" s="82">
        <v>90257073</v>
      </c>
      <c r="B5287" s="83" t="s">
        <v>10073</v>
      </c>
      <c r="C5287" s="84" t="s">
        <v>5083</v>
      </c>
      <c r="D5287" s="84" t="s">
        <v>5084</v>
      </c>
      <c r="E5287" s="84" t="s">
        <v>620</v>
      </c>
      <c r="F5287" s="85">
        <v>1</v>
      </c>
      <c r="G5287" s="86" t="s">
        <v>10036</v>
      </c>
      <c r="H5287" s="86" t="s">
        <v>14</v>
      </c>
      <c r="I5287" s="87">
        <f>VLOOKUP(A5287,'[2]AJUSTE DE VALOR AN_11.5_MED_VIG'!$A$6:$I$6297,9,0)</f>
        <v>1818.9832066939618</v>
      </c>
    </row>
    <row r="5288" s="81" customFormat="1" ht="15" customHeight="1">
      <c r="A5288" s="82">
        <v>92438377</v>
      </c>
      <c r="B5288" s="83">
        <v>20</v>
      </c>
      <c r="C5288" s="84" t="s">
        <v>5085</v>
      </c>
      <c r="D5288" s="84" t="s">
        <v>5086</v>
      </c>
      <c r="E5288" s="84" t="s">
        <v>956</v>
      </c>
      <c r="F5288" s="85">
        <v>1</v>
      </c>
      <c r="G5288" s="86" t="s">
        <v>10103</v>
      </c>
      <c r="H5288" s="86" t="s">
        <v>14</v>
      </c>
      <c r="I5288" s="87">
        <f>VLOOKUP(A5288,'[2]AJUSTE DE VALOR AN_11.5_MED_VIG'!$A$6:$I$6297,9,0)</f>
        <v>3.7628778427965934</v>
      </c>
    </row>
    <row r="5289" s="81" customFormat="1" ht="15" customHeight="1">
      <c r="A5289" s="82">
        <v>90294017</v>
      </c>
      <c r="B5289" s="83">
        <v>20</v>
      </c>
      <c r="C5289" s="84" t="s">
        <v>5087</v>
      </c>
      <c r="D5289" s="84" t="s">
        <v>5088</v>
      </c>
      <c r="E5289" s="84" t="s">
        <v>220</v>
      </c>
      <c r="F5289" s="85">
        <v>1</v>
      </c>
      <c r="G5289" s="86" t="s">
        <v>10103</v>
      </c>
      <c r="H5289" s="86" t="s">
        <v>14</v>
      </c>
      <c r="I5289" s="87">
        <f>VLOOKUP(A5289,'[2]AJUSTE DE VALOR AN_11.5_MED_VIG'!$A$6:$I$6297,9,0)</f>
        <v>0.36119059403892234</v>
      </c>
    </row>
    <row r="5290" s="81" customFormat="1" ht="15" customHeight="1">
      <c r="A5290" s="82">
        <v>90154193</v>
      </c>
      <c r="B5290" s="83">
        <v>20</v>
      </c>
      <c r="C5290" s="84" t="s">
        <v>5089</v>
      </c>
      <c r="D5290" s="84" t="s">
        <v>5090</v>
      </c>
      <c r="E5290" s="84" t="s">
        <v>220</v>
      </c>
      <c r="F5290" s="85">
        <v>1</v>
      </c>
      <c r="G5290" s="86" t="s">
        <v>10103</v>
      </c>
      <c r="H5290" s="86" t="s">
        <v>14</v>
      </c>
      <c r="I5290" s="87">
        <f>VLOOKUP(A5290,'[2]AJUSTE DE VALOR AN_11.5_MED_VIG'!$A$6:$I$6297,9,0)</f>
        <v>0.32978271629640737</v>
      </c>
    </row>
    <row r="5291" s="81" customFormat="1" ht="15" customHeight="1">
      <c r="A5291" s="82">
        <v>92391494</v>
      </c>
      <c r="B5291" s="83">
        <v>20</v>
      </c>
      <c r="C5291" s="84" t="s">
        <v>5091</v>
      </c>
      <c r="D5291" s="84" t="s">
        <v>5092</v>
      </c>
      <c r="E5291" s="84" t="s">
        <v>146</v>
      </c>
      <c r="F5291" s="85">
        <v>1</v>
      </c>
      <c r="G5291" s="86" t="s">
        <v>158</v>
      </c>
      <c r="H5291" s="86" t="s">
        <v>14</v>
      </c>
      <c r="I5291" s="87">
        <f>VLOOKUP(A5291,'[2]AJUSTE DE VALOR AN_11.5_MED_VIG'!$A$6:$I$6297,9,0)</f>
        <v>0.48682210500898221</v>
      </c>
    </row>
    <row r="5292" s="81" customFormat="1" ht="15" customHeight="1">
      <c r="A5292" s="82">
        <v>90214528</v>
      </c>
      <c r="B5292" s="83">
        <v>20</v>
      </c>
      <c r="C5292" s="84" t="s">
        <v>5108</v>
      </c>
      <c r="D5292" s="84" t="s">
        <v>5109</v>
      </c>
      <c r="E5292" s="84" t="s">
        <v>78</v>
      </c>
      <c r="F5292" s="85">
        <v>1</v>
      </c>
      <c r="G5292" s="86" t="s">
        <v>10103</v>
      </c>
      <c r="H5292" s="86" t="s">
        <v>14</v>
      </c>
      <c r="I5292" s="87">
        <f>VLOOKUP(A5292,'[2]AJUSTE DE VALOR AN_11.5_MED_VIG'!$A$6:$I$6297,9,0)</f>
        <v>0.78519694356287451</v>
      </c>
    </row>
    <row r="5293" s="81" customFormat="1" ht="15" customHeight="1">
      <c r="A5293" s="82">
        <v>90183010</v>
      </c>
      <c r="B5293" s="83">
        <v>20</v>
      </c>
      <c r="C5293" s="84" t="s">
        <v>5110</v>
      </c>
      <c r="D5293" s="84" t="s">
        <v>5113</v>
      </c>
      <c r="E5293" s="84" t="s">
        <v>50</v>
      </c>
      <c r="F5293" s="85">
        <v>1</v>
      </c>
      <c r="G5293" s="86" t="s">
        <v>10103</v>
      </c>
      <c r="H5293" s="86" t="s">
        <v>14</v>
      </c>
      <c r="I5293" s="87">
        <f>VLOOKUP(A5293,'[2]AJUSTE DE VALOR AN_11.5_MED_VIG'!$A$6:$I$6297,9,0)</f>
        <v>0.18844726645508988</v>
      </c>
    </row>
    <row r="5294" s="81" customFormat="1" ht="15" customHeight="1">
      <c r="A5294" s="82">
        <v>90172582</v>
      </c>
      <c r="B5294" s="83">
        <v>20</v>
      </c>
      <c r="C5294" s="84" t="s">
        <v>5122</v>
      </c>
      <c r="D5294" s="84" t="s">
        <v>5123</v>
      </c>
      <c r="E5294" s="84" t="s">
        <v>244</v>
      </c>
      <c r="F5294" s="85">
        <v>1</v>
      </c>
      <c r="G5294" s="86" t="s">
        <v>10103</v>
      </c>
      <c r="H5294" s="86" t="s">
        <v>14</v>
      </c>
      <c r="I5294" s="87">
        <f>VLOOKUP(A5294,'[2]AJUSTE DE VALOR AN_11.5_MED_VIG'!$A$6:$I$6297,9,0)</f>
        <v>0.30881423007435843</v>
      </c>
    </row>
    <row r="5295" s="81" customFormat="1" ht="15" customHeight="1">
      <c r="A5295" s="82">
        <v>92216013</v>
      </c>
      <c r="B5295" s="83">
        <v>20</v>
      </c>
      <c r="C5295" s="84" t="s">
        <v>5133</v>
      </c>
      <c r="D5295" s="84" t="s">
        <v>5134</v>
      </c>
      <c r="E5295" s="84" t="s">
        <v>748</v>
      </c>
      <c r="F5295" s="85">
        <v>1</v>
      </c>
      <c r="G5295" s="86" t="s">
        <v>436</v>
      </c>
      <c r="H5295" s="86" t="s">
        <v>14</v>
      </c>
      <c r="I5295" s="87">
        <f>VLOOKUP(A5295,'[2]AJUSTE DE VALOR AN_11.5_MED_VIG'!$A$6:$I$6297,9,0)</f>
        <v>3.658209989726581</v>
      </c>
    </row>
    <row r="5296" s="81" customFormat="1" ht="15" customHeight="1">
      <c r="A5296" s="82">
        <v>92382770</v>
      </c>
      <c r="B5296" s="83">
        <v>20</v>
      </c>
      <c r="C5296" s="84" t="s">
        <v>5135</v>
      </c>
      <c r="D5296" s="84" t="s">
        <v>5136</v>
      </c>
      <c r="E5296" s="84" t="s">
        <v>633</v>
      </c>
      <c r="F5296" s="85">
        <v>1</v>
      </c>
      <c r="G5296" s="86" t="s">
        <v>5137</v>
      </c>
      <c r="H5296" s="86" t="s">
        <v>14</v>
      </c>
      <c r="I5296" s="87">
        <f>VLOOKUP(A5296,'[2]AJUSTE DE VALOR AN_11.5_MED_VIG'!$A$6:$I$6297,9,0)</f>
        <v>162.19028066234733</v>
      </c>
    </row>
    <row r="5297" s="81" customFormat="1" ht="15" customHeight="1">
      <c r="A5297" s="82">
        <v>90277163</v>
      </c>
      <c r="B5297" s="83">
        <v>20</v>
      </c>
      <c r="C5297" s="84" t="s">
        <v>5144</v>
      </c>
      <c r="D5297" s="84" t="s">
        <v>5145</v>
      </c>
      <c r="E5297" s="84" t="s">
        <v>1356</v>
      </c>
      <c r="F5297" s="85">
        <v>120</v>
      </c>
      <c r="G5297" s="86" t="s">
        <v>18</v>
      </c>
      <c r="H5297" s="86" t="s">
        <v>19</v>
      </c>
      <c r="I5297" s="87">
        <f>VLOOKUP(A5297,'[2]AJUSTE DE VALOR AN_11.5_MED_VIG'!$A$6:$I$6297,9,0)</f>
        <v>0.17279392994415957</v>
      </c>
    </row>
    <row r="5298" s="81" customFormat="1" ht="15" customHeight="1">
      <c r="A5298" s="82">
        <v>90300483</v>
      </c>
      <c r="B5298" s="83">
        <v>20</v>
      </c>
      <c r="C5298" s="84" t="s">
        <v>5146</v>
      </c>
      <c r="D5298" s="84" t="s">
        <v>5147</v>
      </c>
      <c r="E5298" s="84" t="s">
        <v>2405</v>
      </c>
      <c r="F5298" s="85">
        <v>100</v>
      </c>
      <c r="G5298" s="86" t="s">
        <v>18</v>
      </c>
      <c r="H5298" s="86" t="s">
        <v>19</v>
      </c>
      <c r="I5298" s="87">
        <f>VLOOKUP(A5298,'[2]AJUSTE DE VALOR AN_11.5_MED_VIG'!$A$6:$I$6297,9,0)</f>
        <v>0.17272856021561608</v>
      </c>
    </row>
    <row r="5299" s="81" customFormat="1" ht="15" customHeight="1">
      <c r="A5299" s="82">
        <v>90343050</v>
      </c>
      <c r="B5299" s="83">
        <v>20</v>
      </c>
      <c r="C5299" s="84" t="s">
        <v>5152</v>
      </c>
      <c r="D5299" s="84" t="s">
        <v>5153</v>
      </c>
      <c r="E5299" s="84" t="s">
        <v>1356</v>
      </c>
      <c r="F5299" s="85">
        <v>300</v>
      </c>
      <c r="G5299" s="86" t="s">
        <v>10116</v>
      </c>
      <c r="H5299" s="86" t="s">
        <v>19</v>
      </c>
      <c r="I5299" s="87">
        <f>VLOOKUP(A5299,'[2]AJUSTE DE VALOR AN_11.5_MED_VIG'!$A$6:$I$6297,9,0)</f>
        <v>4.7125617257498073e-002</v>
      </c>
    </row>
    <row r="5300" s="81" customFormat="1" ht="15" customHeight="1">
      <c r="A5300" s="82">
        <v>92415911</v>
      </c>
      <c r="B5300" s="83">
        <v>20</v>
      </c>
      <c r="C5300" s="84" t="s">
        <v>5159</v>
      </c>
      <c r="D5300" s="84" t="s">
        <v>5160</v>
      </c>
      <c r="E5300" s="84" t="s">
        <v>1356</v>
      </c>
      <c r="F5300" s="85">
        <v>1</v>
      </c>
      <c r="G5300" s="86" t="s">
        <v>10103</v>
      </c>
      <c r="H5300" s="86" t="s">
        <v>14</v>
      </c>
      <c r="I5300" s="87">
        <f>VLOOKUP(A5300,'[2]AJUSTE DE VALOR AN_11.5_MED_VIG'!$A$6:$I$6297,9,0)</f>
        <v>1.9786962977784437</v>
      </c>
    </row>
    <row r="5301" s="81" customFormat="1" ht="15" customHeight="1">
      <c r="A5301" s="82">
        <v>92459986</v>
      </c>
      <c r="B5301" s="83">
        <v>20</v>
      </c>
      <c r="C5301" s="84" t="s">
        <v>5161</v>
      </c>
      <c r="D5301" s="84" t="s">
        <v>5162</v>
      </c>
      <c r="E5301" s="84" t="s">
        <v>360</v>
      </c>
      <c r="F5301" s="85">
        <v>1</v>
      </c>
      <c r="G5301" s="86" t="s">
        <v>10103</v>
      </c>
      <c r="H5301" s="86" t="s">
        <v>14</v>
      </c>
      <c r="I5301" s="87">
        <f>VLOOKUP(A5301,'[2]AJUSTE DE VALOR AN_11.5_MED_VIG'!$A$6:$I$6297,9,0)</f>
        <v>1.5146602713170914</v>
      </c>
    </row>
    <row r="5302" s="81" customFormat="1" ht="15" customHeight="1">
      <c r="A5302" s="82">
        <v>92368611</v>
      </c>
      <c r="B5302" s="83">
        <v>20</v>
      </c>
      <c r="C5302" s="84" t="s">
        <v>5189</v>
      </c>
      <c r="D5302" s="84" t="s">
        <v>5190</v>
      </c>
      <c r="E5302" s="84" t="s">
        <v>92</v>
      </c>
      <c r="F5302" s="85">
        <v>1</v>
      </c>
      <c r="G5302" s="86" t="s">
        <v>10036</v>
      </c>
      <c r="H5302" s="86" t="s">
        <v>14</v>
      </c>
      <c r="I5302" s="87">
        <f>VLOOKUP(A5302,'[2]AJUSTE DE VALOR AN_11.5_MED_VIG'!$A$6:$I$6297,9,0)</f>
        <v>57.837606862841319</v>
      </c>
    </row>
    <row r="5303" s="81" customFormat="1" ht="15" customHeight="1">
      <c r="A5303" s="82">
        <v>92422454</v>
      </c>
      <c r="B5303" s="83">
        <v>20</v>
      </c>
      <c r="C5303" s="84" t="s">
        <v>5210</v>
      </c>
      <c r="D5303" s="84" t="s">
        <v>5212</v>
      </c>
      <c r="E5303" s="84" t="s">
        <v>455</v>
      </c>
      <c r="F5303" s="85">
        <v>1</v>
      </c>
      <c r="G5303" s="86" t="s">
        <v>10103</v>
      </c>
      <c r="H5303" s="86" t="s">
        <v>14</v>
      </c>
      <c r="I5303" s="87">
        <f>VLOOKUP(A5303,'[2]AJUSTE DE VALOR AN_11.5_MED_VIG'!$A$6:$I$6297,9,0)</f>
        <v>6.9254370422245533</v>
      </c>
    </row>
    <row r="5304" s="81" customFormat="1" ht="15" customHeight="1">
      <c r="A5304" s="82">
        <v>90127994</v>
      </c>
      <c r="B5304" s="83">
        <v>20</v>
      </c>
      <c r="C5304" s="84" t="s">
        <v>5210</v>
      </c>
      <c r="D5304" s="84" t="s">
        <v>5210</v>
      </c>
      <c r="E5304" s="84" t="s">
        <v>21</v>
      </c>
      <c r="F5304" s="85">
        <v>1</v>
      </c>
      <c r="G5304" s="86" t="s">
        <v>10103</v>
      </c>
      <c r="H5304" s="86" t="s">
        <v>14</v>
      </c>
      <c r="I5304" s="87">
        <f>VLOOKUP(A5304,'[2]AJUSTE DE VALOR AN_11.5_MED_VIG'!$A$6:$I$6297,9,0)</f>
        <v>2.4341105250449107</v>
      </c>
    </row>
    <row r="5305" s="81" customFormat="1" ht="15" customHeight="1">
      <c r="A5305" s="82">
        <v>92378560</v>
      </c>
      <c r="B5305" s="83">
        <v>20</v>
      </c>
      <c r="C5305" s="84" t="s">
        <v>5234</v>
      </c>
      <c r="D5305" s="84" t="s">
        <v>5234</v>
      </c>
      <c r="E5305" s="84" t="s">
        <v>24</v>
      </c>
      <c r="F5305" s="85">
        <v>1</v>
      </c>
      <c r="G5305" s="86" t="s">
        <v>10103</v>
      </c>
      <c r="H5305" s="86" t="s">
        <v>14</v>
      </c>
      <c r="I5305" s="87">
        <f>VLOOKUP(A5305,'[2]AJUSTE DE VALOR AN_11.5_MED_VIG'!$A$6:$I$6297,9,0)</f>
        <v>31.505422520488452</v>
      </c>
    </row>
    <row r="5306" s="81" customFormat="1" ht="15" customHeight="1">
      <c r="A5306" s="82">
        <v>90172221</v>
      </c>
      <c r="B5306" s="83">
        <v>20</v>
      </c>
      <c r="C5306" s="84" t="s">
        <v>5238</v>
      </c>
      <c r="D5306" s="84" t="s">
        <v>5240</v>
      </c>
      <c r="E5306" s="84" t="s">
        <v>244</v>
      </c>
      <c r="F5306" s="85">
        <v>1</v>
      </c>
      <c r="G5306" s="86" t="s">
        <v>436</v>
      </c>
      <c r="H5306" s="86" t="s">
        <v>14</v>
      </c>
      <c r="I5306" s="87">
        <f>VLOOKUP(A5306,'[2]AJUSTE DE VALOR AN_11.5_MED_VIG'!$A$6:$I$6297,9,0)</f>
        <v>21.954106542017968</v>
      </c>
    </row>
    <row r="5307" s="81" customFormat="1" ht="15" customHeight="1">
      <c r="A5307" s="82">
        <v>92457894</v>
      </c>
      <c r="B5307" s="83">
        <v>20</v>
      </c>
      <c r="C5307" s="84" t="s">
        <v>5245</v>
      </c>
      <c r="D5307" s="84" t="s">
        <v>5245</v>
      </c>
      <c r="E5307" s="84" t="s">
        <v>244</v>
      </c>
      <c r="F5307" s="85">
        <v>1</v>
      </c>
      <c r="G5307" s="86" t="s">
        <v>10103</v>
      </c>
      <c r="H5307" s="86" t="s">
        <v>14</v>
      </c>
      <c r="I5307" s="87">
        <f>VLOOKUP(A5307,'[2]AJUSTE DE VALOR AN_11.5_MED_VIG'!$A$6:$I$6297,9,0)</f>
        <v>7.7674078175974017</v>
      </c>
    </row>
    <row r="5308" s="81" customFormat="1" ht="15" customHeight="1">
      <c r="A5308" s="82">
        <v>90590031</v>
      </c>
      <c r="B5308" s="83">
        <v>20</v>
      </c>
      <c r="C5308" s="84" t="s">
        <v>5249</v>
      </c>
      <c r="D5308" s="84" t="s">
        <v>5250</v>
      </c>
      <c r="E5308" s="84" t="s">
        <v>92</v>
      </c>
      <c r="F5308" s="85">
        <v>1</v>
      </c>
      <c r="G5308" s="86" t="s">
        <v>436</v>
      </c>
      <c r="H5308" s="86" t="s">
        <v>14</v>
      </c>
      <c r="I5308" s="87">
        <f>VLOOKUP(A5308,'[2]AJUSTE DE VALOR AN_11.5_MED_VIG'!$A$6:$I$6297,9,0)</f>
        <v>58.71366030537186</v>
      </c>
    </row>
    <row r="5309" s="81" customFormat="1" ht="15" customHeight="1">
      <c r="A5309" s="82">
        <v>90149262</v>
      </c>
      <c r="B5309" s="83">
        <v>20</v>
      </c>
      <c r="C5309" s="84" t="s">
        <v>5253</v>
      </c>
      <c r="D5309" s="84" t="s">
        <v>5254</v>
      </c>
      <c r="E5309" s="84" t="s">
        <v>233</v>
      </c>
      <c r="F5309" s="85">
        <v>1</v>
      </c>
      <c r="G5309" s="86" t="s">
        <v>436</v>
      </c>
      <c r="H5309" s="86" t="s">
        <v>14</v>
      </c>
      <c r="I5309" s="87">
        <f>VLOOKUP(A5309,'[2]AJUSTE DE VALOR AN_11.5_MED_VIG'!$A$6:$I$6297,9,0)</f>
        <v>21.420172620395221</v>
      </c>
    </row>
    <row r="5310" s="81" customFormat="1" ht="15" customHeight="1">
      <c r="A5310" s="82">
        <v>90286243</v>
      </c>
      <c r="B5310" s="83">
        <v>20</v>
      </c>
      <c r="C5310" s="84" t="s">
        <v>5262</v>
      </c>
      <c r="D5310" s="84" t="s">
        <v>5262</v>
      </c>
      <c r="E5310" s="84" t="s">
        <v>792</v>
      </c>
      <c r="F5310" s="85">
        <v>1</v>
      </c>
      <c r="G5310" s="86" t="s">
        <v>10036</v>
      </c>
      <c r="H5310" s="86" t="s">
        <v>14</v>
      </c>
      <c r="I5310" s="87">
        <f>VLOOKUP(A5310,'[2]AJUSTE DE VALOR AN_11.5_MED_VIG'!$A$6:$I$6297,9,0)</f>
        <v>120.50705271853923</v>
      </c>
    </row>
    <row r="5311" s="81" customFormat="1" ht="15" customHeight="1">
      <c r="A5311" s="82">
        <v>90301641</v>
      </c>
      <c r="B5311" s="83">
        <v>20</v>
      </c>
      <c r="C5311" s="84" t="s">
        <v>5263</v>
      </c>
      <c r="D5311" s="84" t="s">
        <v>5264</v>
      </c>
      <c r="E5311" s="84" t="s">
        <v>506</v>
      </c>
      <c r="F5311" s="85">
        <v>1</v>
      </c>
      <c r="G5311" s="86" t="s">
        <v>10036</v>
      </c>
      <c r="H5311" s="86" t="s">
        <v>14</v>
      </c>
      <c r="I5311" s="87">
        <f>VLOOKUP(A5311,'[2]AJUSTE DE VALOR AN_11.5_MED_VIG'!$A$6:$I$6297,9,0)</f>
        <v>163.74943826763459</v>
      </c>
    </row>
    <row r="5312" s="81" customFormat="1" ht="15" customHeight="1">
      <c r="A5312" s="82">
        <v>90202805</v>
      </c>
      <c r="B5312" s="83">
        <v>20</v>
      </c>
      <c r="C5312" s="84" t="s">
        <v>5269</v>
      </c>
      <c r="D5312" s="84" t="s">
        <v>5270</v>
      </c>
      <c r="E5312" s="84" t="s">
        <v>414</v>
      </c>
      <c r="F5312" s="85">
        <v>30</v>
      </c>
      <c r="G5312" s="86" t="s">
        <v>10077</v>
      </c>
      <c r="H5312" s="86" t="s">
        <v>19</v>
      </c>
      <c r="I5312" s="87">
        <f>VLOOKUP(A5312,'[2]AJUSTE DE VALOR AN_11.5_MED_VIG'!$A$6:$I$6297,9,0)</f>
        <v>0.84801269904790455</v>
      </c>
    </row>
    <row r="5313" s="81" customFormat="1" ht="15" customHeight="1">
      <c r="A5313" s="82">
        <v>90216547</v>
      </c>
      <c r="B5313" s="83">
        <v>20</v>
      </c>
      <c r="C5313" s="84" t="s">
        <v>5284</v>
      </c>
      <c r="D5313" s="84" t="s">
        <v>5285</v>
      </c>
      <c r="E5313" s="84" t="s">
        <v>78</v>
      </c>
      <c r="F5313" s="85">
        <v>1</v>
      </c>
      <c r="G5313" s="86" t="s">
        <v>10103</v>
      </c>
      <c r="H5313" s="86" t="s">
        <v>14</v>
      </c>
      <c r="I5313" s="87">
        <f>VLOOKUP(A5313,'[2]AJUSTE DE VALOR AN_11.5_MED_VIG'!$A$6:$I$6297,9,0)</f>
        <v>0.98862605641592927</v>
      </c>
    </row>
    <row r="5314" s="81" customFormat="1" ht="15" customHeight="1">
      <c r="A5314" s="82">
        <v>92395287</v>
      </c>
      <c r="B5314" s="83">
        <v>20</v>
      </c>
      <c r="C5314" s="84" t="s">
        <v>5286</v>
      </c>
      <c r="D5314" s="84" t="s">
        <v>5287</v>
      </c>
      <c r="E5314" s="84" t="s">
        <v>157</v>
      </c>
      <c r="F5314" s="85">
        <v>10</v>
      </c>
      <c r="G5314" s="86" t="s">
        <v>10077</v>
      </c>
      <c r="H5314" s="86" t="s">
        <v>19</v>
      </c>
      <c r="I5314" s="87">
        <f>VLOOKUP(A5314,'[2]AJUSTE DE VALOR AN_11.5_MED_VIG'!$A$6:$I$6297,9,0)</f>
        <v>1.5546899482544918</v>
      </c>
    </row>
    <row r="5315" s="81" customFormat="1" ht="15" customHeight="1">
      <c r="A5315" s="82">
        <v>92406335</v>
      </c>
      <c r="B5315" s="83">
        <v>20</v>
      </c>
      <c r="C5315" s="84" t="s">
        <v>5307</v>
      </c>
      <c r="D5315" s="84" t="s">
        <v>5308</v>
      </c>
      <c r="E5315" s="84" t="s">
        <v>146</v>
      </c>
      <c r="F5315" s="85">
        <v>1</v>
      </c>
      <c r="G5315" s="86" t="s">
        <v>436</v>
      </c>
      <c r="H5315" s="86" t="s">
        <v>14</v>
      </c>
      <c r="I5315" s="87">
        <f>VLOOKUP(A5315,'[2]AJUSTE DE VALOR AN_11.5_MED_VIG'!$A$6:$I$6297,9,0)</f>
        <v>2.558746477758969</v>
      </c>
    </row>
    <row r="5316" s="81" customFormat="1" ht="15" customHeight="1">
      <c r="A5316" s="82">
        <v>90187261</v>
      </c>
      <c r="B5316" s="83">
        <v>20</v>
      </c>
      <c r="C5316" s="84" t="s">
        <v>5309</v>
      </c>
      <c r="D5316" s="84" t="s">
        <v>5310</v>
      </c>
      <c r="E5316" s="84" t="s">
        <v>146</v>
      </c>
      <c r="F5316" s="85">
        <v>1</v>
      </c>
      <c r="G5316" s="86" t="s">
        <v>436</v>
      </c>
      <c r="H5316" s="86" t="s">
        <v>14</v>
      </c>
      <c r="I5316" s="87">
        <f>VLOOKUP(A5316,'[2]AJUSTE DE VALOR AN_11.5_MED_VIG'!$A$6:$I$6297,9,0)</f>
        <v>2.3822812034307641</v>
      </c>
    </row>
    <row r="5317" s="81" customFormat="1" ht="15" customHeight="1">
      <c r="A5317" s="82">
        <v>90305353</v>
      </c>
      <c r="B5317" s="83">
        <v>20</v>
      </c>
      <c r="C5317" s="84" t="s">
        <v>5329</v>
      </c>
      <c r="D5317" s="84" t="s">
        <v>5330</v>
      </c>
      <c r="E5317" s="84" t="s">
        <v>235</v>
      </c>
      <c r="F5317" s="85">
        <v>1</v>
      </c>
      <c r="G5317" s="86" t="s">
        <v>70</v>
      </c>
      <c r="H5317" s="86" t="s">
        <v>14</v>
      </c>
      <c r="I5317" s="87">
        <f>VLOOKUP(A5317,'[2]AJUSTE DE VALOR AN_11.5_MED_VIG'!$A$6:$I$6297,9,0)</f>
        <v>56.647842869220796</v>
      </c>
    </row>
    <row r="5318" s="81" customFormat="1" ht="15" customHeight="1">
      <c r="A5318" s="82">
        <v>90259670</v>
      </c>
      <c r="B5318" s="83">
        <v>20</v>
      </c>
      <c r="C5318" s="84" t="s">
        <v>5349</v>
      </c>
      <c r="D5318" s="84" t="s">
        <v>5349</v>
      </c>
      <c r="E5318" s="84" t="s">
        <v>247</v>
      </c>
      <c r="F5318" s="85">
        <v>1</v>
      </c>
      <c r="G5318" s="86" t="s">
        <v>64</v>
      </c>
      <c r="H5318" s="86" t="s">
        <v>14</v>
      </c>
      <c r="I5318" s="87">
        <f>VLOOKUP(A5318,'[2]AJUSTE DE VALOR AN_11.5_MED_VIG'!$A$6:$I$6297,9,0)</f>
        <v>8.5702931996937117</v>
      </c>
    </row>
    <row r="5319" s="81" customFormat="1" ht="15" customHeight="1">
      <c r="A5319" s="82">
        <v>90148380</v>
      </c>
      <c r="B5319" s="83">
        <v>20</v>
      </c>
      <c r="C5319" s="84" t="s">
        <v>5341</v>
      </c>
      <c r="D5319" s="84" t="s">
        <v>5341</v>
      </c>
      <c r="E5319" s="84" t="s">
        <v>17</v>
      </c>
      <c r="F5319" s="85">
        <v>1</v>
      </c>
      <c r="G5319" s="86" t="s">
        <v>64</v>
      </c>
      <c r="H5319" s="86" t="s">
        <v>14</v>
      </c>
      <c r="I5319" s="87">
        <f>VLOOKUP(A5319,'[2]AJUSTE DE VALOR AN_11.5_MED_VIG'!$A$6:$I$6297,9,0)</f>
        <v>4.3851469174911504</v>
      </c>
    </row>
    <row r="5320" s="81" customFormat="1" ht="15" customHeight="1">
      <c r="A5320" s="82">
        <v>92374522</v>
      </c>
      <c r="B5320" s="83">
        <v>20</v>
      </c>
      <c r="C5320" s="84" t="s">
        <v>5356</v>
      </c>
      <c r="D5320" s="84" t="s">
        <v>5357</v>
      </c>
      <c r="E5320" s="84" t="s">
        <v>603</v>
      </c>
      <c r="F5320" s="85">
        <v>1</v>
      </c>
      <c r="G5320" s="86" t="s">
        <v>64</v>
      </c>
      <c r="H5320" s="86" t="s">
        <v>14</v>
      </c>
      <c r="I5320" s="87">
        <f>VLOOKUP(A5320,'[2]AJUSTE DE VALOR AN_11.5_MED_VIG'!$A$6:$I$6297,9,0)</f>
        <v>8.0532596781015435</v>
      </c>
    </row>
    <row r="5321" s="81" customFormat="1" ht="15" customHeight="1">
      <c r="A5321" s="82">
        <v>90166701</v>
      </c>
      <c r="B5321" s="83">
        <v>20</v>
      </c>
      <c r="C5321" s="84" t="s">
        <v>5385</v>
      </c>
      <c r="D5321" s="84" t="s">
        <v>5386</v>
      </c>
      <c r="E5321" s="84" t="s">
        <v>73</v>
      </c>
      <c r="F5321" s="85">
        <v>1</v>
      </c>
      <c r="G5321" s="86" t="s">
        <v>10103</v>
      </c>
      <c r="H5321" s="86" t="s">
        <v>14</v>
      </c>
      <c r="I5321" s="87">
        <f>VLOOKUP(A5321,'[2]AJUSTE DE VALOR AN_11.5_MED_VIG'!$A$6:$I$6297,9,0)</f>
        <v>6.9281840467945948</v>
      </c>
    </row>
    <row r="5322" s="81" customFormat="1" ht="15" customHeight="1">
      <c r="A5322" s="82">
        <v>90137981</v>
      </c>
      <c r="B5322" s="83">
        <v>20</v>
      </c>
      <c r="C5322" s="84" t="s">
        <v>5394</v>
      </c>
      <c r="D5322" s="84" t="s">
        <v>5395</v>
      </c>
      <c r="E5322" s="84" t="s">
        <v>703</v>
      </c>
      <c r="F5322" s="85">
        <v>1</v>
      </c>
      <c r="G5322" s="86" t="s">
        <v>64</v>
      </c>
      <c r="H5322" s="86" t="s">
        <v>14</v>
      </c>
      <c r="I5322" s="87">
        <f>VLOOKUP(A5322,'[2]AJUSTE DE VALOR AN_11.5_MED_VIG'!$A$6:$I$6297,9,0)</f>
        <v>6.3458845601380141</v>
      </c>
    </row>
    <row r="5323" s="81" customFormat="1" ht="15" customHeight="1">
      <c r="A5323" s="82">
        <v>92420842</v>
      </c>
      <c r="B5323" s="83">
        <v>20</v>
      </c>
      <c r="C5323" s="84" t="s">
        <v>5422</v>
      </c>
      <c r="D5323" s="84" t="s">
        <v>5423</v>
      </c>
      <c r="E5323" s="84" t="s">
        <v>43</v>
      </c>
      <c r="F5323" s="85">
        <v>1</v>
      </c>
      <c r="G5323" s="86" t="s">
        <v>10103</v>
      </c>
      <c r="H5323" s="86" t="s">
        <v>14</v>
      </c>
      <c r="I5323" s="87">
        <f>VLOOKUP(A5323,'[2]AJUSTE DE VALOR AN_11.5_MED_VIG'!$A$6:$I$6297,9,0)</f>
        <v>0.78004800866855528</v>
      </c>
    </row>
    <row r="5324" s="81" customFormat="1" ht="15" customHeight="1">
      <c r="A5324" s="82">
        <v>92469108</v>
      </c>
      <c r="B5324" s="83">
        <v>20</v>
      </c>
      <c r="C5324" s="84" t="s">
        <v>5427</v>
      </c>
      <c r="D5324" s="84" t="s">
        <v>5427</v>
      </c>
      <c r="E5324" s="84" t="s">
        <v>24</v>
      </c>
      <c r="F5324" s="85">
        <v>100</v>
      </c>
      <c r="G5324" s="86" t="s">
        <v>18</v>
      </c>
      <c r="H5324" s="86" t="s">
        <v>19</v>
      </c>
      <c r="I5324" s="87">
        <f>VLOOKUP(A5324,'[2]AJUSTE DE VALOR AN_11.5_MED_VIG'!$A$6:$I$6297,9,0)</f>
        <v>0.20679179763188976</v>
      </c>
    </row>
    <row r="5325" s="81" customFormat="1" ht="15" customHeight="1">
      <c r="A5325" s="82">
        <v>91254019</v>
      </c>
      <c r="B5325" s="83">
        <v>20</v>
      </c>
      <c r="C5325" s="84" t="s">
        <v>5428</v>
      </c>
      <c r="D5325" s="84" t="s">
        <v>5429</v>
      </c>
      <c r="E5325" s="84" t="s">
        <v>69</v>
      </c>
      <c r="F5325" s="85">
        <v>100</v>
      </c>
      <c r="G5325" s="86" t="s">
        <v>18</v>
      </c>
      <c r="H5325" s="86" t="s">
        <v>19</v>
      </c>
      <c r="I5325" s="87">
        <f>VLOOKUP(A5325,'[2]AJUSTE DE VALOR AN_11.5_MED_VIG'!$A$6:$I$6297,9,0)</f>
        <v>0.29127191441771594</v>
      </c>
    </row>
    <row r="5326" s="81" customFormat="1" ht="15" customHeight="1">
      <c r="A5326" s="82">
        <v>90225287</v>
      </c>
      <c r="B5326" s="83">
        <v>20</v>
      </c>
      <c r="C5326" s="84" t="s">
        <v>5431</v>
      </c>
      <c r="D5326" s="84" t="s">
        <v>5431</v>
      </c>
      <c r="E5326" s="84" t="s">
        <v>26</v>
      </c>
      <c r="F5326" s="85">
        <v>120</v>
      </c>
      <c r="G5326" s="86" t="s">
        <v>18</v>
      </c>
      <c r="H5326" s="86" t="s">
        <v>19</v>
      </c>
      <c r="I5326" s="87">
        <f>VLOOKUP(A5326,'[2]AJUSTE DE VALOR AN_11.5_MED_VIG'!$A$6:$I$6297,9,0)</f>
        <v>0.16188481020760245</v>
      </c>
    </row>
    <row r="5327" s="81" customFormat="1" ht="15" customHeight="1">
      <c r="A5327" s="82">
        <v>90279107</v>
      </c>
      <c r="B5327" s="83">
        <v>20</v>
      </c>
      <c r="C5327" s="84" t="s">
        <v>5434</v>
      </c>
      <c r="D5327" s="84" t="s">
        <v>5434</v>
      </c>
      <c r="E5327" s="84" t="s">
        <v>69</v>
      </c>
      <c r="F5327" s="85">
        <v>100</v>
      </c>
      <c r="G5327" s="86" t="s">
        <v>18</v>
      </c>
      <c r="H5327" s="86" t="s">
        <v>19</v>
      </c>
      <c r="I5327" s="87">
        <f>VLOOKUP(A5327,'[2]AJUSTE DE VALOR AN_11.5_MED_VIG'!$A$6:$I$6297,9,0)</f>
        <v>0.17807329122836266</v>
      </c>
    </row>
    <row r="5328" s="81" customFormat="1" ht="15" customHeight="1">
      <c r="A5328" s="82">
        <v>92397166</v>
      </c>
      <c r="B5328" s="83">
        <v>20</v>
      </c>
      <c r="C5328" s="84" t="s">
        <v>5486</v>
      </c>
      <c r="D5328" s="84" t="s">
        <v>5487</v>
      </c>
      <c r="E5328" s="84" t="s">
        <v>455</v>
      </c>
      <c r="F5328" s="85">
        <v>1</v>
      </c>
      <c r="G5328" s="86" t="s">
        <v>10036</v>
      </c>
      <c r="H5328" s="86" t="s">
        <v>14</v>
      </c>
      <c r="I5328" s="87">
        <f>VLOOKUP(A5328,'[2]AJUSTE DE VALOR AN_11.5_MED_VIG'!$A$6:$I$6297,9,0)</f>
        <v>2.4184065861736537</v>
      </c>
    </row>
    <row r="5329" s="81" customFormat="1" ht="15" customHeight="1">
      <c r="A5329" s="82">
        <v>90304721</v>
      </c>
      <c r="B5329" s="83">
        <v>20</v>
      </c>
      <c r="C5329" s="84" t="s">
        <v>5492</v>
      </c>
      <c r="D5329" s="84" t="s">
        <v>5492</v>
      </c>
      <c r="E5329" s="84" t="s">
        <v>504</v>
      </c>
      <c r="F5329" s="85">
        <v>1</v>
      </c>
      <c r="G5329" s="86" t="s">
        <v>10036</v>
      </c>
      <c r="H5329" s="86" t="s">
        <v>14</v>
      </c>
      <c r="I5329" s="87">
        <f>VLOOKUP(A5329,'[2]AJUSTE DE VALOR AN_11.5_MED_VIG'!$A$6:$I$6297,9,0)</f>
        <v>14.570132522954715</v>
      </c>
    </row>
    <row r="5330" s="81" customFormat="1" ht="15" customHeight="1">
      <c r="A5330" s="82">
        <v>92393713</v>
      </c>
      <c r="B5330" s="83">
        <v>20</v>
      </c>
      <c r="C5330" s="84" t="s">
        <v>5500</v>
      </c>
      <c r="D5330" s="84" t="s">
        <v>5501</v>
      </c>
      <c r="E5330" s="84" t="s">
        <v>461</v>
      </c>
      <c r="F5330" s="85">
        <v>150</v>
      </c>
      <c r="G5330" s="86" t="s">
        <v>18</v>
      </c>
      <c r="H5330" s="86" t="s">
        <v>19</v>
      </c>
      <c r="I5330" s="87">
        <f>VLOOKUP(A5330,'[2]AJUSTE DE VALOR AN_11.5_MED_VIG'!$A$6:$I$6297,9,0)</f>
        <v>0.10992757209880245</v>
      </c>
    </row>
    <row r="5331" s="81" customFormat="1" ht="15" customHeight="1">
      <c r="A5331" s="82">
        <v>90198034</v>
      </c>
      <c r="B5331" s="83">
        <v>20</v>
      </c>
      <c r="C5331" s="84" t="s">
        <v>5502</v>
      </c>
      <c r="D5331" s="84" t="s">
        <v>5503</v>
      </c>
      <c r="E5331" s="84" t="s">
        <v>1371</v>
      </c>
      <c r="F5331" s="85">
        <v>1</v>
      </c>
      <c r="G5331" s="86" t="s">
        <v>10103</v>
      </c>
      <c r="H5331" s="86" t="s">
        <v>14</v>
      </c>
      <c r="I5331" s="87">
        <f>VLOOKUP(A5331,'[2]AJUSTE DE VALOR AN_11.5_MED_VIG'!$A$6:$I$6297,9,0)</f>
        <v>2.0101041755209588</v>
      </c>
    </row>
    <row r="5332" s="81" customFormat="1" ht="15" customHeight="1">
      <c r="A5332" s="82">
        <v>90158318</v>
      </c>
      <c r="B5332" s="83">
        <v>20</v>
      </c>
      <c r="C5332" s="84" t="s">
        <v>5507</v>
      </c>
      <c r="D5332" s="84" t="s">
        <v>5508</v>
      </c>
      <c r="E5332" s="84" t="s">
        <v>229</v>
      </c>
      <c r="F5332" s="85">
        <v>1</v>
      </c>
      <c r="G5332" s="86" t="s">
        <v>10103</v>
      </c>
      <c r="H5332" s="86" t="s">
        <v>14</v>
      </c>
      <c r="I5332" s="87">
        <f>VLOOKUP(A5332,'[2]AJUSTE DE VALOR AN_11.5_MED_VIG'!$A$6:$I$6297,9,0)</f>
        <v>3.8202336176859495</v>
      </c>
    </row>
    <row r="5333" s="81" customFormat="1" ht="15" customHeight="1">
      <c r="A5333" s="82">
        <v>92393900</v>
      </c>
      <c r="B5333" s="83">
        <v>20</v>
      </c>
      <c r="C5333" s="84" t="s">
        <v>5511</v>
      </c>
      <c r="D5333" s="84" t="s">
        <v>5512</v>
      </c>
      <c r="E5333" s="84" t="s">
        <v>229</v>
      </c>
      <c r="F5333" s="85">
        <v>1</v>
      </c>
      <c r="G5333" s="86" t="s">
        <v>10103</v>
      </c>
      <c r="H5333" s="86" t="s">
        <v>14</v>
      </c>
      <c r="I5333" s="87">
        <f>VLOOKUP(A5333,'[2]AJUSTE DE VALOR AN_11.5_MED_VIG'!$A$6:$I$6297,9,0)</f>
        <v>2.8224329828341328</v>
      </c>
    </row>
    <row r="5334" s="81" customFormat="1" ht="15" customHeight="1">
      <c r="A5334" s="82">
        <v>92389767</v>
      </c>
      <c r="B5334" s="83">
        <v>20</v>
      </c>
      <c r="C5334" s="84" t="s">
        <v>5515</v>
      </c>
      <c r="D5334" s="84" t="s">
        <v>5516</v>
      </c>
      <c r="E5334" s="84" t="s">
        <v>229</v>
      </c>
      <c r="F5334" s="85">
        <v>1</v>
      </c>
      <c r="G5334" s="86" t="s">
        <v>10103</v>
      </c>
      <c r="H5334" s="86" t="s">
        <v>14</v>
      </c>
      <c r="I5334" s="87">
        <f>VLOOKUP(A5334,'[2]AJUSTE DE VALOR AN_11.5_MED_VIG'!$A$6:$I$6297,9,0)</f>
        <v>2.790824364214997</v>
      </c>
    </row>
    <row r="5335" s="81" customFormat="1" ht="15" customHeight="1">
      <c r="A5335" s="82">
        <v>92459919</v>
      </c>
      <c r="B5335" s="83">
        <v>20</v>
      </c>
      <c r="C5335" s="84" t="s">
        <v>5519</v>
      </c>
      <c r="D5335" s="84" t="s">
        <v>5520</v>
      </c>
      <c r="E5335" s="84" t="s">
        <v>360</v>
      </c>
      <c r="F5335" s="85">
        <v>100</v>
      </c>
      <c r="G5335" s="86" t="s">
        <v>18</v>
      </c>
      <c r="H5335" s="86" t="s">
        <v>19</v>
      </c>
      <c r="I5335" s="87">
        <f>VLOOKUP(A5335,'[2]AJUSTE DE VALOR AN_11.5_MED_VIG'!$A$6:$I$6297,9,0)</f>
        <v>0.21985591442936928</v>
      </c>
    </row>
    <row r="5336" s="81" customFormat="1" ht="15" customHeight="1">
      <c r="A5336" s="82">
        <v>92436820</v>
      </c>
      <c r="B5336" s="83">
        <v>20</v>
      </c>
      <c r="C5336" s="84" t="s">
        <v>5521</v>
      </c>
      <c r="D5336" s="84" t="s">
        <v>5522</v>
      </c>
      <c r="E5336" s="84" t="s">
        <v>146</v>
      </c>
      <c r="F5336" s="85">
        <v>1</v>
      </c>
      <c r="G5336" s="86" t="s">
        <v>10103</v>
      </c>
      <c r="H5336" s="86" t="s">
        <v>14</v>
      </c>
      <c r="I5336" s="87">
        <f>VLOOKUP(A5336,'[2]AJUSTE DE VALOR AN_11.5_MED_VIG'!$A$6:$I$6297,9,0)</f>
        <v>5.040964377673653</v>
      </c>
    </row>
    <row r="5337" s="81" customFormat="1" ht="15" customHeight="1">
      <c r="A5337" s="82">
        <v>90615026</v>
      </c>
      <c r="B5337" s="83">
        <v>20</v>
      </c>
      <c r="C5337" s="84" t="s">
        <v>5523</v>
      </c>
      <c r="D5337" s="84" t="s">
        <v>5524</v>
      </c>
      <c r="E5337" s="84" t="s">
        <v>146</v>
      </c>
      <c r="F5337" s="85">
        <v>120</v>
      </c>
      <c r="G5337" s="86" t="s">
        <v>18</v>
      </c>
      <c r="H5337" s="86" t="s">
        <v>19</v>
      </c>
      <c r="I5337" s="87">
        <f>VLOOKUP(A5337,'[2]AJUSTE DE VALOR AN_11.5_MED_VIG'!$A$6:$I$6297,9,0)</f>
        <v>0.1029380766914528</v>
      </c>
    </row>
    <row r="5338" s="81" customFormat="1" ht="15" customHeight="1">
      <c r="A5338" s="82">
        <v>92441599</v>
      </c>
      <c r="B5338" s="83">
        <v>20</v>
      </c>
      <c r="C5338" s="84" t="s">
        <v>5525</v>
      </c>
      <c r="D5338" s="84" t="s">
        <v>5526</v>
      </c>
      <c r="E5338" s="84" t="s">
        <v>146</v>
      </c>
      <c r="F5338" s="85">
        <v>1</v>
      </c>
      <c r="G5338" s="86" t="s">
        <v>10103</v>
      </c>
      <c r="H5338" s="86" t="s">
        <v>14</v>
      </c>
      <c r="I5338" s="87">
        <f>VLOOKUP(A5338,'[2]AJUSTE DE VALOR AN_11.5_MED_VIG'!$A$6:$I$6297,9,0)</f>
        <v>1.294078678406835</v>
      </c>
    </row>
    <row r="5339" s="81" customFormat="1" ht="15" customHeight="1">
      <c r="A5339" s="82">
        <v>92459340</v>
      </c>
      <c r="B5339" s="83">
        <v>20</v>
      </c>
      <c r="C5339" s="84" t="s">
        <v>5527</v>
      </c>
      <c r="D5339" s="84" t="s">
        <v>5528</v>
      </c>
      <c r="E5339" s="84" t="s">
        <v>146</v>
      </c>
      <c r="F5339" s="85">
        <v>1</v>
      </c>
      <c r="G5339" s="86" t="s">
        <v>436</v>
      </c>
      <c r="H5339" s="86" t="s">
        <v>14</v>
      </c>
      <c r="I5339" s="87">
        <f>VLOOKUP(A5339,'[2]AJUSTE DE VALOR AN_11.5_MED_VIG'!$A$6:$I$6297,9,0)</f>
        <v>1.7745450924520965</v>
      </c>
    </row>
    <row r="5340" s="81" customFormat="1" ht="15" customHeight="1">
      <c r="A5340" s="82">
        <v>92454569</v>
      </c>
      <c r="B5340" s="83">
        <v>20</v>
      </c>
      <c r="C5340" s="84" t="s">
        <v>5527</v>
      </c>
      <c r="D5340" s="84" t="s">
        <v>5530</v>
      </c>
      <c r="E5340" s="84" t="s">
        <v>21</v>
      </c>
      <c r="F5340" s="85">
        <v>1</v>
      </c>
      <c r="G5340" s="86" t="s">
        <v>436</v>
      </c>
      <c r="H5340" s="86" t="s">
        <v>14</v>
      </c>
      <c r="I5340" s="87">
        <f>VLOOKUP(A5340,'[2]AJUSTE DE VALOR AN_11.5_MED_VIG'!$A$6:$I$6297,9,0)</f>
        <v>1.3376283592710121</v>
      </c>
    </row>
    <row r="5341" s="81" customFormat="1" ht="15" customHeight="1">
      <c r="A5341" s="82">
        <v>90259491</v>
      </c>
      <c r="B5341" s="83">
        <v>20</v>
      </c>
      <c r="C5341" s="84" t="s">
        <v>5541</v>
      </c>
      <c r="D5341" s="84" t="s">
        <v>5542</v>
      </c>
      <c r="E5341" s="84" t="s">
        <v>455</v>
      </c>
      <c r="F5341" s="85">
        <v>1</v>
      </c>
      <c r="G5341" s="86" t="s">
        <v>436</v>
      </c>
      <c r="H5341" s="86" t="s">
        <v>14</v>
      </c>
      <c r="I5341" s="87">
        <f>VLOOKUP(A5341,'[2]AJUSTE DE VALOR AN_11.5_MED_VIG'!$A$6:$I$6297,9,0)</f>
        <v>1.0678678432455095</v>
      </c>
    </row>
    <row r="5342" s="81" customFormat="1" ht="15" customHeight="1">
      <c r="A5342" s="82">
        <v>90308522</v>
      </c>
      <c r="B5342" s="83">
        <v>20</v>
      </c>
      <c r="C5342" s="84" t="s">
        <v>5563</v>
      </c>
      <c r="D5342" s="84" t="s">
        <v>5563</v>
      </c>
      <c r="E5342" s="84" t="s">
        <v>1175</v>
      </c>
      <c r="F5342" s="85">
        <v>1</v>
      </c>
      <c r="G5342" s="86" t="s">
        <v>10103</v>
      </c>
      <c r="H5342" s="86" t="s">
        <v>14</v>
      </c>
      <c r="I5342" s="87">
        <f>VLOOKUP(A5342,'[2]AJUSTE DE VALOR AN_11.5_MED_VIG'!$A$6:$I$6297,9,0)</f>
        <v>2.0392955844748921</v>
      </c>
    </row>
    <row r="5343" s="81" customFormat="1" ht="15" customHeight="1">
      <c r="A5343" s="82">
        <v>90304098</v>
      </c>
      <c r="B5343" s="83">
        <v>20</v>
      </c>
      <c r="C5343" s="84" t="s">
        <v>5564</v>
      </c>
      <c r="D5343" s="84" t="s">
        <v>5565</v>
      </c>
      <c r="E5343" s="84" t="s">
        <v>235</v>
      </c>
      <c r="F5343" s="85">
        <v>120</v>
      </c>
      <c r="G5343" s="86" t="s">
        <v>10111</v>
      </c>
      <c r="H5343" s="86" t="s">
        <v>19</v>
      </c>
      <c r="I5343" s="87">
        <f>VLOOKUP(A5343,'[2]AJUSTE DE VALOR AN_11.5_MED_VIG'!$A$6:$I$6297,9,0)</f>
        <v>0.36119059403892234</v>
      </c>
    </row>
    <row r="5344" s="81" customFormat="1" ht="15" customHeight="1">
      <c r="A5344" s="82">
        <v>92371515</v>
      </c>
      <c r="B5344" s="83">
        <v>20</v>
      </c>
      <c r="C5344" s="84" t="s">
        <v>5575</v>
      </c>
      <c r="D5344" s="84" t="s">
        <v>5576</v>
      </c>
      <c r="E5344" s="84" t="s">
        <v>271</v>
      </c>
      <c r="F5344" s="85">
        <v>1</v>
      </c>
      <c r="G5344" s="86" t="s">
        <v>10103</v>
      </c>
      <c r="H5344" s="86" t="s">
        <v>14</v>
      </c>
      <c r="I5344" s="87">
        <f>VLOOKUP(A5344,'[2]AJUSTE DE VALOR AN_11.5_MED_VIG'!$A$6:$I$6297,9,0)</f>
        <v>0.25126302194011985</v>
      </c>
    </row>
    <row r="5345" s="81" customFormat="1" ht="15" customHeight="1">
      <c r="A5345" s="82">
        <v>92402887</v>
      </c>
      <c r="B5345" s="83">
        <v>20</v>
      </c>
      <c r="C5345" s="84" t="s">
        <v>5580</v>
      </c>
      <c r="D5345" s="84" t="s">
        <v>5581</v>
      </c>
      <c r="E5345" s="84" t="s">
        <v>1298</v>
      </c>
      <c r="F5345" s="85">
        <v>1</v>
      </c>
      <c r="G5345" s="86" t="s">
        <v>10103</v>
      </c>
      <c r="H5345" s="86" t="s">
        <v>14</v>
      </c>
      <c r="I5345" s="87">
        <f>VLOOKUP(A5345,'[2]AJUSTE DE VALOR AN_11.5_MED_VIG'!$A$6:$I$6297,9,0)</f>
        <v>0.82794283370850685</v>
      </c>
    </row>
    <row r="5346" s="81" customFormat="1" ht="15" customHeight="1">
      <c r="A5346" s="82">
        <v>90273010</v>
      </c>
      <c r="B5346" s="83">
        <v>20</v>
      </c>
      <c r="C5346" s="84" t="s">
        <v>5582</v>
      </c>
      <c r="D5346" s="84" t="s">
        <v>5583</v>
      </c>
      <c r="E5346" s="84" t="s">
        <v>69</v>
      </c>
      <c r="F5346" s="85">
        <v>1</v>
      </c>
      <c r="G5346" s="86" t="s">
        <v>436</v>
      </c>
      <c r="H5346" s="86" t="s">
        <v>14</v>
      </c>
      <c r="I5346" s="87">
        <f>VLOOKUP(A5346,'[2]AJUSTE DE VALOR AN_11.5_MED_VIG'!$A$6:$I$6297,9,0)</f>
        <v>1.6487709489130338</v>
      </c>
    </row>
    <row r="5347" s="81" customFormat="1" ht="15" customHeight="1">
      <c r="A5347" s="82">
        <v>90303920</v>
      </c>
      <c r="B5347" s="83">
        <v>20</v>
      </c>
      <c r="C5347" s="84" t="s">
        <v>5594</v>
      </c>
      <c r="D5347" s="84" t="s">
        <v>5596</v>
      </c>
      <c r="E5347" s="84" t="s">
        <v>244</v>
      </c>
      <c r="F5347" s="85">
        <v>1</v>
      </c>
      <c r="G5347" s="86" t="s">
        <v>10103</v>
      </c>
      <c r="H5347" s="86" t="s">
        <v>14</v>
      </c>
      <c r="I5347" s="87">
        <f>VLOOKUP(A5347,'[2]AJUSTE DE VALOR AN_11.5_MED_VIG'!$A$6:$I$6297,9,0)</f>
        <v>0.3454866551676648</v>
      </c>
    </row>
    <row r="5348" s="81" customFormat="1" ht="15" customHeight="1">
      <c r="A5348" s="82">
        <v>90246810</v>
      </c>
      <c r="B5348" s="83">
        <v>20</v>
      </c>
      <c r="C5348" s="84" t="s">
        <v>5594</v>
      </c>
      <c r="D5348" s="84" t="s">
        <v>5597</v>
      </c>
      <c r="E5348" s="84" t="s">
        <v>1002</v>
      </c>
      <c r="F5348" s="85">
        <v>1</v>
      </c>
      <c r="G5348" s="86" t="s">
        <v>10103</v>
      </c>
      <c r="H5348" s="86" t="s">
        <v>14</v>
      </c>
      <c r="I5348" s="87">
        <f>VLOOKUP(A5348,'[2]AJUSTE DE VALOR AN_11.5_MED_VIG'!$A$6:$I$6297,9,0)</f>
        <v>0.28267089968263481</v>
      </c>
    </row>
    <row r="5349" s="81" customFormat="1" ht="15" customHeight="1">
      <c r="A5349" s="82">
        <v>90293045</v>
      </c>
      <c r="B5349" s="83">
        <v>20</v>
      </c>
      <c r="C5349" s="84" t="s">
        <v>5598</v>
      </c>
      <c r="D5349" s="84" t="s">
        <v>5598</v>
      </c>
      <c r="E5349" s="84" t="s">
        <v>26</v>
      </c>
      <c r="F5349" s="85">
        <v>1</v>
      </c>
      <c r="G5349" s="86" t="s">
        <v>10103</v>
      </c>
      <c r="H5349" s="86" t="s">
        <v>14</v>
      </c>
      <c r="I5349" s="87">
        <f>VLOOKUP(A5349,'[2]AJUSTE DE VALOR AN_11.5_MED_VIG'!$A$6:$I$6297,9,0)</f>
        <v>0.2472120615753397</v>
      </c>
    </row>
    <row r="5350" s="81" customFormat="1" ht="15" customHeight="1">
      <c r="A5350" s="82">
        <v>90301862</v>
      </c>
      <c r="B5350" s="83">
        <v>20</v>
      </c>
      <c r="C5350" s="84" t="s">
        <v>5603</v>
      </c>
      <c r="D5350" s="84" t="s">
        <v>5605</v>
      </c>
      <c r="E5350" s="84" t="s">
        <v>1175</v>
      </c>
      <c r="F5350" s="85">
        <v>1</v>
      </c>
      <c r="G5350" s="86" t="s">
        <v>436</v>
      </c>
      <c r="H5350" s="86" t="s">
        <v>14</v>
      </c>
      <c r="I5350" s="87">
        <f>VLOOKUP(A5350,'[2]AJUSTE DE VALOR AN_11.5_MED_VIG'!$A$6:$I$6297,9,0)</f>
        <v>2.171801738722956</v>
      </c>
    </row>
    <row r="5351" s="81" customFormat="1" ht="15" customHeight="1">
      <c r="A5351" s="82">
        <v>90168496</v>
      </c>
      <c r="B5351" s="83">
        <v>20</v>
      </c>
      <c r="C5351" s="84" t="s">
        <v>5612</v>
      </c>
      <c r="D5351" s="84" t="s">
        <v>5613</v>
      </c>
      <c r="E5351" s="84" t="s">
        <v>92</v>
      </c>
      <c r="F5351" s="85">
        <v>1</v>
      </c>
      <c r="G5351" s="86" t="s">
        <v>10103</v>
      </c>
      <c r="H5351" s="86" t="s">
        <v>14</v>
      </c>
      <c r="I5351" s="87">
        <f>VLOOKUP(A5351,'[2]AJUSTE DE VALOR AN_11.5_MED_VIG'!$A$6:$I$6297,9,0)</f>
        <v>6.8627618905721031</v>
      </c>
    </row>
    <row r="5352" s="81" customFormat="1" ht="15" customHeight="1">
      <c r="A5352" s="82">
        <v>90282140</v>
      </c>
      <c r="B5352" s="83">
        <v>20</v>
      </c>
      <c r="C5352" s="84" t="s">
        <v>5620</v>
      </c>
      <c r="D5352" s="84" t="s">
        <v>5621</v>
      </c>
      <c r="E5352" s="84" t="s">
        <v>5622</v>
      </c>
      <c r="F5352" s="85">
        <v>10</v>
      </c>
      <c r="G5352" s="86" t="s">
        <v>18</v>
      </c>
      <c r="H5352" s="86" t="s">
        <v>19</v>
      </c>
      <c r="I5352" s="87">
        <f>VLOOKUP(A5352,'[2]AJUSTE DE VALOR AN_11.5_MED_VIG'!$A$6:$I$6297,9,0)</f>
        <v>15.531452623128288</v>
      </c>
    </row>
    <row r="5353" s="81" customFormat="1" ht="15" customHeight="1">
      <c r="A5353" s="82">
        <v>90282132</v>
      </c>
      <c r="B5353" s="83">
        <v>20</v>
      </c>
      <c r="C5353" s="84" t="s">
        <v>5623</v>
      </c>
      <c r="D5353" s="84" t="s">
        <v>5624</v>
      </c>
      <c r="E5353" s="84" t="s">
        <v>5622</v>
      </c>
      <c r="F5353" s="85">
        <v>15</v>
      </c>
      <c r="G5353" s="86" t="s">
        <v>18</v>
      </c>
      <c r="H5353" s="86" t="s">
        <v>19</v>
      </c>
      <c r="I5353" s="87">
        <f>VLOOKUP(A5353,'[2]AJUSTE DE VALOR AN_11.5_MED_VIG'!$A$6:$I$6297,9,0)</f>
        <v>13.306526689369189</v>
      </c>
    </row>
    <row r="5354" s="81" customFormat="1" ht="15" customHeight="1">
      <c r="A5354" s="82">
        <v>90275012</v>
      </c>
      <c r="B5354" s="83">
        <v>20</v>
      </c>
      <c r="C5354" s="84" t="s">
        <v>5625</v>
      </c>
      <c r="D5354" s="84" t="s">
        <v>5626</v>
      </c>
      <c r="E5354" s="84" t="s">
        <v>81</v>
      </c>
      <c r="F5354" s="85">
        <v>100</v>
      </c>
      <c r="G5354" s="86" t="s">
        <v>18</v>
      </c>
      <c r="H5354" s="86" t="s">
        <v>19</v>
      </c>
      <c r="I5354" s="87">
        <f>VLOOKUP(A5354,'[2]AJUSTE DE VALOR AN_11.5_MED_VIG'!$A$6:$I$6297,9,0)</f>
        <v>14.416212963931141</v>
      </c>
    </row>
    <row r="5355" s="81" customFormat="1" ht="15" customHeight="1">
      <c r="A5355" s="82">
        <v>90274997</v>
      </c>
      <c r="B5355" s="83">
        <v>20</v>
      </c>
      <c r="C5355" s="84" t="s">
        <v>5627</v>
      </c>
      <c r="D5355" s="84" t="s">
        <v>5628</v>
      </c>
      <c r="E5355" s="84" t="s">
        <v>81</v>
      </c>
      <c r="F5355" s="85">
        <v>15</v>
      </c>
      <c r="G5355" s="86" t="s">
        <v>18</v>
      </c>
      <c r="H5355" s="86" t="s">
        <v>19</v>
      </c>
      <c r="I5355" s="87">
        <f>VLOOKUP(A5355,'[2]AJUSTE DE VALOR AN_11.5_MED_VIG'!$A$6:$I$6297,9,0)</f>
        <v>15.641063185918656</v>
      </c>
    </row>
    <row r="5356" s="81" customFormat="1" ht="15" customHeight="1">
      <c r="A5356" s="82">
        <v>90274989</v>
      </c>
      <c r="B5356" s="83">
        <v>20</v>
      </c>
      <c r="C5356" s="84" t="s">
        <v>5629</v>
      </c>
      <c r="D5356" s="84" t="s">
        <v>5630</v>
      </c>
      <c r="E5356" s="84" t="s">
        <v>81</v>
      </c>
      <c r="F5356" s="85">
        <v>10</v>
      </c>
      <c r="G5356" s="86" t="s">
        <v>18</v>
      </c>
      <c r="H5356" s="86" t="s">
        <v>19</v>
      </c>
      <c r="I5356" s="87">
        <f>VLOOKUP(A5356,'[2]AJUSTE DE VALOR AN_11.5_MED_VIG'!$A$6:$I$6297,9,0)</f>
        <v>15.562586190662007</v>
      </c>
    </row>
    <row r="5357" s="81" customFormat="1" ht="15" customHeight="1">
      <c r="A5357" s="82">
        <v>91445019</v>
      </c>
      <c r="B5357" s="83">
        <v>20</v>
      </c>
      <c r="C5357" s="84" t="s">
        <v>5631</v>
      </c>
      <c r="D5357" s="84" t="s">
        <v>5632</v>
      </c>
      <c r="E5357" s="84" t="s">
        <v>737</v>
      </c>
      <c r="F5357" s="85">
        <v>10</v>
      </c>
      <c r="G5357" s="86" t="s">
        <v>18</v>
      </c>
      <c r="H5357" s="86" t="s">
        <v>19</v>
      </c>
      <c r="I5357" s="87">
        <f>VLOOKUP(A5357,'[2]AJUSTE DE VALOR AN_11.5_MED_VIG'!$A$6:$I$6297,9,0)</f>
        <v>15.508798965868314</v>
      </c>
    </row>
    <row r="5358" s="81" customFormat="1" ht="15" customHeight="1">
      <c r="A5358" s="82">
        <v>90173805</v>
      </c>
      <c r="B5358" s="83">
        <v>20</v>
      </c>
      <c r="C5358" s="84" t="s">
        <v>5633</v>
      </c>
      <c r="D5358" s="84" t="s">
        <v>5634</v>
      </c>
      <c r="E5358" s="84" t="s">
        <v>383</v>
      </c>
      <c r="F5358" s="85">
        <v>15</v>
      </c>
      <c r="G5358" s="86" t="s">
        <v>18</v>
      </c>
      <c r="H5358" s="86" t="s">
        <v>19</v>
      </c>
      <c r="I5358" s="87">
        <f>VLOOKUP(A5358,'[2]AJUSTE DE VALOR AN_11.5_MED_VIG'!$A$6:$I$6297,9,0)</f>
        <v>18.479115368687999</v>
      </c>
    </row>
    <row r="5359" s="81" customFormat="1" ht="15" customHeight="1">
      <c r="A5359" s="82">
        <v>90274261</v>
      </c>
      <c r="B5359" s="83">
        <v>20</v>
      </c>
      <c r="C5359" s="84" t="s">
        <v>5642</v>
      </c>
      <c r="D5359" s="84" t="s">
        <v>5643</v>
      </c>
      <c r="E5359" s="84" t="s">
        <v>5641</v>
      </c>
      <c r="F5359" s="85">
        <v>15</v>
      </c>
      <c r="G5359" s="86" t="s">
        <v>18</v>
      </c>
      <c r="H5359" s="86" t="s">
        <v>19</v>
      </c>
      <c r="I5359" s="87">
        <f>VLOOKUP(A5359,'[2]AJUSTE DE VALOR AN_11.5_MED_VIG'!$A$6:$I$6297,9,0)</f>
        <v>20.246888923157673</v>
      </c>
    </row>
    <row r="5360" s="81" customFormat="1" ht="15" customHeight="1">
      <c r="A5360" s="82">
        <v>90274270</v>
      </c>
      <c r="B5360" s="83">
        <v>20</v>
      </c>
      <c r="C5360" s="84" t="s">
        <v>5646</v>
      </c>
      <c r="D5360" s="84" t="s">
        <v>5647</v>
      </c>
      <c r="E5360" s="84" t="s">
        <v>5641</v>
      </c>
      <c r="F5360" s="85">
        <v>20</v>
      </c>
      <c r="G5360" s="86" t="s">
        <v>18</v>
      </c>
      <c r="H5360" s="86" t="s">
        <v>19</v>
      </c>
      <c r="I5360" s="87">
        <f>VLOOKUP(A5360,'[2]AJUSTE DE VALOR AN_11.5_MED_VIG'!$A$6:$I$6297,9,0)</f>
        <v>20.247066552376889</v>
      </c>
    </row>
    <row r="5361" s="81" customFormat="1" ht="15" customHeight="1">
      <c r="A5361" s="82">
        <v>92375588</v>
      </c>
      <c r="B5361" s="83">
        <v>20</v>
      </c>
      <c r="C5361" s="84" t="s">
        <v>5651</v>
      </c>
      <c r="D5361" s="84" t="s">
        <v>5652</v>
      </c>
      <c r="E5361" s="84" t="s">
        <v>5650</v>
      </c>
      <c r="F5361" s="85">
        <v>150</v>
      </c>
      <c r="G5361" s="86" t="s">
        <v>10077</v>
      </c>
      <c r="H5361" s="86" t="s">
        <v>19</v>
      </c>
      <c r="I5361" s="87">
        <f>VLOOKUP(A5361,'[2]AJUSTE DE VALOR AN_11.5_MED_VIG'!$A$6:$I$6297,9,0)</f>
        <v>0.18849951836630047</v>
      </c>
    </row>
    <row r="5362" s="81" customFormat="1" ht="15" customHeight="1">
      <c r="A5362" s="82">
        <v>90051688</v>
      </c>
      <c r="B5362" s="83">
        <v>20</v>
      </c>
      <c r="C5362" s="84" t="s">
        <v>5654</v>
      </c>
      <c r="D5362" s="84" t="s">
        <v>5655</v>
      </c>
      <c r="E5362" s="84" t="s">
        <v>504</v>
      </c>
      <c r="F5362" s="85">
        <v>1</v>
      </c>
      <c r="G5362" s="86" t="s">
        <v>10036</v>
      </c>
      <c r="H5362" s="86" t="s">
        <v>14</v>
      </c>
      <c r="I5362" s="87">
        <f>VLOOKUP(A5362,'[2]AJUSTE DE VALOR AN_11.5_MED_VIG'!$A$6:$I$6297,9,0)</f>
        <v>106.35841989129426</v>
      </c>
    </row>
    <row r="5363" s="81" customFormat="1" ht="15" customHeight="1">
      <c r="A5363" s="82">
        <v>92438644</v>
      </c>
      <c r="B5363" s="83">
        <v>20</v>
      </c>
      <c r="C5363" s="84" t="s">
        <v>5666</v>
      </c>
      <c r="D5363" s="84" t="s">
        <v>5668</v>
      </c>
      <c r="E5363" s="84" t="s">
        <v>504</v>
      </c>
      <c r="F5363" s="85">
        <v>1</v>
      </c>
      <c r="G5363" s="86" t="s">
        <v>10036</v>
      </c>
      <c r="H5363" s="86" t="s">
        <v>14</v>
      </c>
      <c r="I5363" s="87">
        <f>VLOOKUP(A5363,'[2]AJUSTE DE VALOR AN_11.5_MED_VIG'!$A$6:$I$6297,9,0)</f>
        <v>73.030793817476507</v>
      </c>
    </row>
    <row r="5364" s="81" customFormat="1" ht="15" customHeight="1">
      <c r="A5364" s="82">
        <v>90278690</v>
      </c>
      <c r="B5364" s="83">
        <v>20</v>
      </c>
      <c r="C5364" s="84" t="s">
        <v>5666</v>
      </c>
      <c r="D5364" s="84" t="s">
        <v>5667</v>
      </c>
      <c r="E5364" s="84" t="s">
        <v>506</v>
      </c>
      <c r="F5364" s="85">
        <v>1</v>
      </c>
      <c r="G5364" s="86" t="s">
        <v>10036</v>
      </c>
      <c r="H5364" s="86" t="s">
        <v>14</v>
      </c>
      <c r="I5364" s="87">
        <f>VLOOKUP(A5364,'[2]AJUSTE DE VALOR AN_11.5_MED_VIG'!$A$6:$I$6297,9,0)</f>
        <v>38.719548669358282</v>
      </c>
    </row>
    <row r="5365" s="81" customFormat="1" ht="15" customHeight="1">
      <c r="A5365" s="82">
        <v>90939077</v>
      </c>
      <c r="B5365" s="83">
        <v>20</v>
      </c>
      <c r="C5365" s="84" t="s">
        <v>5672</v>
      </c>
      <c r="D5365" s="84" t="s">
        <v>5672</v>
      </c>
      <c r="E5365" s="84" t="s">
        <v>1744</v>
      </c>
      <c r="F5365" s="85">
        <v>1</v>
      </c>
      <c r="G5365" s="86" t="s">
        <v>10036</v>
      </c>
      <c r="H5365" s="86" t="s">
        <v>14</v>
      </c>
      <c r="I5365" s="87">
        <f>VLOOKUP(A5365,'[2]AJUSTE DE VALOR AN_11.5_MED_VIG'!$A$6:$I$6297,9,0)</f>
        <v>177.55416309817014</v>
      </c>
    </row>
    <row r="5366" s="81" customFormat="1" ht="15" customHeight="1">
      <c r="A5366" s="82">
        <v>90739019</v>
      </c>
      <c r="B5366" s="83">
        <v>20</v>
      </c>
      <c r="C5366" s="84" t="s">
        <v>5675</v>
      </c>
      <c r="D5366" s="84" t="s">
        <v>5676</v>
      </c>
      <c r="E5366" s="84" t="s">
        <v>703</v>
      </c>
      <c r="F5366" s="85">
        <v>200</v>
      </c>
      <c r="G5366" s="86" t="s">
        <v>10116</v>
      </c>
      <c r="H5366" s="86" t="s">
        <v>19</v>
      </c>
      <c r="I5366" s="87">
        <f>VLOOKUP(A5366,'[2]AJUSTE DE VALOR AN_11.5_MED_VIG'!$A$6:$I$6297,9,0)</f>
        <v>4.7128891263001446e-002</v>
      </c>
    </row>
    <row r="5367" s="81" customFormat="1" ht="15" customHeight="1">
      <c r="A5367" s="82">
        <v>92408648</v>
      </c>
      <c r="B5367" s="83">
        <v>20</v>
      </c>
      <c r="C5367" s="84" t="s">
        <v>5677</v>
      </c>
      <c r="D5367" s="84" t="s">
        <v>5680</v>
      </c>
      <c r="E5367" s="84" t="s">
        <v>36</v>
      </c>
      <c r="F5367" s="85">
        <v>1</v>
      </c>
      <c r="G5367" s="86" t="s">
        <v>10103</v>
      </c>
      <c r="H5367" s="86" t="s">
        <v>14</v>
      </c>
      <c r="I5367" s="87">
        <f>VLOOKUP(A5367,'[2]AJUSTE DE VALOR AN_11.5_MED_VIG'!$A$6:$I$6297,9,0)</f>
        <v>0.2983748385538923</v>
      </c>
    </row>
    <row r="5368" s="81" customFormat="1" ht="15" customHeight="1">
      <c r="A5368" s="82">
        <v>92369154</v>
      </c>
      <c r="B5368" s="83">
        <v>20</v>
      </c>
      <c r="C5368" s="84" t="s">
        <v>5677</v>
      </c>
      <c r="D5368" s="84" t="s">
        <v>5679</v>
      </c>
      <c r="E5368" s="84" t="s">
        <v>894</v>
      </c>
      <c r="F5368" s="85">
        <v>1</v>
      </c>
      <c r="G5368" s="86" t="s">
        <v>10103</v>
      </c>
      <c r="H5368" s="86" t="s">
        <v>14</v>
      </c>
      <c r="I5368" s="87">
        <f>VLOOKUP(A5368,'[2]AJUSTE DE VALOR AN_11.5_MED_VIG'!$A$6:$I$6297,9,0)</f>
        <v>0.18324316069145261</v>
      </c>
    </row>
    <row r="5369" s="81" customFormat="1" ht="15" customHeight="1">
      <c r="A5369" s="82">
        <v>92467806</v>
      </c>
      <c r="B5369" s="83">
        <v>20</v>
      </c>
      <c r="C5369" s="84" t="s">
        <v>5682</v>
      </c>
      <c r="D5369" s="84" t="s">
        <v>5677</v>
      </c>
      <c r="E5369" s="84" t="s">
        <v>17</v>
      </c>
      <c r="F5369" s="85">
        <v>1</v>
      </c>
      <c r="G5369" s="86" t="s">
        <v>10103</v>
      </c>
      <c r="H5369" s="86" t="s">
        <v>14</v>
      </c>
      <c r="I5369" s="87">
        <f>VLOOKUP(A5369,'[2]AJUSTE DE VALOR AN_11.5_MED_VIG'!$A$6:$I$6297,9,0)</f>
        <v>0.27097292764995906</v>
      </c>
    </row>
    <row r="5370" s="81" customFormat="1" ht="15" customHeight="1">
      <c r="A5370" s="82">
        <v>92267556</v>
      </c>
      <c r="B5370" s="83">
        <v>20</v>
      </c>
      <c r="C5370" s="84" t="s">
        <v>5683</v>
      </c>
      <c r="D5370" s="84" t="s">
        <v>5684</v>
      </c>
      <c r="E5370" s="84" t="s">
        <v>31</v>
      </c>
      <c r="F5370" s="85">
        <v>1</v>
      </c>
      <c r="G5370" s="86" t="s">
        <v>10103</v>
      </c>
      <c r="H5370" s="86" t="s">
        <v>14</v>
      </c>
      <c r="I5370" s="87">
        <f>VLOOKUP(A5370,'[2]AJUSTE DE VALOR AN_11.5_MED_VIG'!$A$6:$I$6297,9,0)</f>
        <v>0.27090438977191139</v>
      </c>
    </row>
    <row r="5371" s="81" customFormat="1" ht="15" customHeight="1">
      <c r="A5371" s="82">
        <v>90293312</v>
      </c>
      <c r="B5371" s="83">
        <v>20</v>
      </c>
      <c r="C5371" s="84" t="s">
        <v>5685</v>
      </c>
      <c r="D5371" s="84" t="s">
        <v>5685</v>
      </c>
      <c r="E5371" s="84" t="s">
        <v>590</v>
      </c>
      <c r="F5371" s="85">
        <v>1</v>
      </c>
      <c r="G5371" s="86" t="s">
        <v>10103</v>
      </c>
      <c r="H5371" s="86" t="s">
        <v>14</v>
      </c>
      <c r="I5371" s="87">
        <f>VLOOKUP(A5371,'[2]AJUSTE DE VALOR AN_11.5_MED_VIG'!$A$6:$I$6297,9,0)</f>
        <v>0.30301958664155715</v>
      </c>
    </row>
    <row r="5372" s="81" customFormat="1" ht="15" customHeight="1">
      <c r="A5372" s="82">
        <v>90216849</v>
      </c>
      <c r="B5372" s="83">
        <v>20</v>
      </c>
      <c r="C5372" s="84" t="s">
        <v>5685</v>
      </c>
      <c r="D5372" s="84" t="s">
        <v>5686</v>
      </c>
      <c r="E5372" s="84" t="s">
        <v>78</v>
      </c>
      <c r="F5372" s="85">
        <v>1</v>
      </c>
      <c r="G5372" s="86" t="s">
        <v>10103</v>
      </c>
      <c r="H5372" s="86" t="s">
        <v>14</v>
      </c>
      <c r="I5372" s="87">
        <f>VLOOKUP(A5372,'[2]AJUSTE DE VALOR AN_11.5_MED_VIG'!$A$6:$I$6297,9,0)</f>
        <v>0.23555908306886236</v>
      </c>
    </row>
    <row r="5373" s="81" customFormat="1" ht="15" customHeight="1">
      <c r="A5373" s="82">
        <v>90234286</v>
      </c>
      <c r="B5373" s="83">
        <v>20</v>
      </c>
      <c r="C5373" s="84" t="s">
        <v>5688</v>
      </c>
      <c r="D5373" s="84" t="s">
        <v>5689</v>
      </c>
      <c r="E5373" s="84" t="s">
        <v>169</v>
      </c>
      <c r="F5373" s="85">
        <v>1</v>
      </c>
      <c r="G5373" s="86" t="s">
        <v>10103</v>
      </c>
      <c r="H5373" s="86" t="s">
        <v>14</v>
      </c>
      <c r="I5373" s="87">
        <f>VLOOKUP(A5373,'[2]AJUSTE DE VALOR AN_11.5_MED_VIG'!$A$6:$I$6297,9,0)</f>
        <v>0.33594579460099655</v>
      </c>
    </row>
    <row r="5374" s="81" customFormat="1" ht="15" customHeight="1">
      <c r="A5374" s="82">
        <v>92369081</v>
      </c>
      <c r="B5374" s="83">
        <v>20</v>
      </c>
      <c r="C5374" s="84" t="s">
        <v>5701</v>
      </c>
      <c r="D5374" s="84" t="s">
        <v>5702</v>
      </c>
      <c r="E5374" s="84" t="s">
        <v>271</v>
      </c>
      <c r="F5374" s="85">
        <v>1</v>
      </c>
      <c r="G5374" s="86" t="s">
        <v>4349</v>
      </c>
      <c r="H5374" s="86" t="s">
        <v>14</v>
      </c>
      <c r="I5374" s="87">
        <f>VLOOKUP(A5374,'[2]AJUSTE DE VALOR AN_11.5_MED_VIG'!$A$6:$I$6297,9,0)</f>
        <v>2.0101041755209588</v>
      </c>
    </row>
    <row r="5375" s="81" customFormat="1" ht="15" customHeight="1">
      <c r="A5375" s="82">
        <v>92369120</v>
      </c>
      <c r="B5375" s="83">
        <v>20</v>
      </c>
      <c r="C5375" s="84" t="s">
        <v>5703</v>
      </c>
      <c r="D5375" s="84" t="s">
        <v>5704</v>
      </c>
      <c r="E5375" s="84" t="s">
        <v>17</v>
      </c>
      <c r="F5375" s="85">
        <v>1</v>
      </c>
      <c r="G5375" s="86" t="s">
        <v>4349</v>
      </c>
      <c r="H5375" s="86" t="s">
        <v>14</v>
      </c>
      <c r="I5375" s="87">
        <f>VLOOKUP(A5375,'[2]AJUSTE DE VALOR AN_11.5_MED_VIG'!$A$6:$I$6297,9,0)</f>
        <v>2.0729199310059889</v>
      </c>
    </row>
    <row r="5376" s="81" customFormat="1" ht="15" customHeight="1">
      <c r="A5376" s="82">
        <v>96006249</v>
      </c>
      <c r="B5376" s="83">
        <v>20</v>
      </c>
      <c r="C5376" s="84" t="s">
        <v>9942</v>
      </c>
      <c r="D5376" s="84" t="s">
        <v>9942</v>
      </c>
      <c r="E5376" s="84" t="s">
        <v>378</v>
      </c>
      <c r="F5376" s="85">
        <v>1</v>
      </c>
      <c r="G5376" s="86" t="s">
        <v>5137</v>
      </c>
      <c r="H5376" s="86" t="s">
        <v>14</v>
      </c>
      <c r="I5376" s="87">
        <f>VLOOKUP(A5376,'[2]AJUSTE DE VALOR AN_11.5_MED_VIG'!$A$6:$I$6297,9,0)</f>
        <v>1.7600183309753115</v>
      </c>
    </row>
    <row r="5377" s="81" customFormat="1" ht="15" customHeight="1">
      <c r="A5377" s="82">
        <v>92414729</v>
      </c>
      <c r="B5377" s="83">
        <v>20</v>
      </c>
      <c r="C5377" s="84" t="s">
        <v>5705</v>
      </c>
      <c r="D5377" s="84" t="s">
        <v>5706</v>
      </c>
      <c r="E5377" s="84" t="s">
        <v>17</v>
      </c>
      <c r="F5377" s="85">
        <v>480</v>
      </c>
      <c r="G5377" s="86" t="s">
        <v>18</v>
      </c>
      <c r="H5377" s="86" t="s">
        <v>19</v>
      </c>
      <c r="I5377" s="87">
        <f>VLOOKUP(A5377,'[2]AJUSTE DE VALOR AN_11.5_MED_VIG'!$A$6:$I$6297,9,0)</f>
        <v>4.7111816613772471e-002</v>
      </c>
    </row>
    <row r="5378" s="81" customFormat="1" ht="15" customHeight="1">
      <c r="A5378" s="82">
        <v>92389740</v>
      </c>
      <c r="B5378" s="83">
        <v>20</v>
      </c>
      <c r="C5378" s="84" t="s">
        <v>5707</v>
      </c>
      <c r="D5378" s="84" t="s">
        <v>5708</v>
      </c>
      <c r="E5378" s="84" t="s">
        <v>495</v>
      </c>
      <c r="F5378" s="85">
        <v>1</v>
      </c>
      <c r="G5378" s="86" t="s">
        <v>10036</v>
      </c>
      <c r="H5378" s="86" t="s">
        <v>14</v>
      </c>
      <c r="I5378" s="87">
        <f>VLOOKUP(A5378,'[2]AJUSTE DE VALOR AN_11.5_MED_VIG'!$A$6:$I$6297,9,0)</f>
        <v>4.9153328667035945</v>
      </c>
    </row>
    <row r="5379" s="81" customFormat="1" ht="15" customHeight="1">
      <c r="A5379" s="82">
        <v>92374263</v>
      </c>
      <c r="B5379" s="83">
        <v>20</v>
      </c>
      <c r="C5379" s="84" t="s">
        <v>5707</v>
      </c>
      <c r="D5379" s="84" t="s">
        <v>5709</v>
      </c>
      <c r="E5379" s="84" t="s">
        <v>504</v>
      </c>
      <c r="F5379" s="85">
        <v>1</v>
      </c>
      <c r="G5379" s="86" t="s">
        <v>10036</v>
      </c>
      <c r="H5379" s="86" t="s">
        <v>14</v>
      </c>
      <c r="I5379" s="87">
        <f>VLOOKUP(A5379,'[2]AJUSTE DE VALOR AN_11.5_MED_VIG'!$A$6:$I$6297,9,0)</f>
        <v>5.4180188731653729</v>
      </c>
    </row>
    <row r="5380" s="81" customFormat="1" ht="15" customHeight="1">
      <c r="A5380" s="82">
        <v>92369243</v>
      </c>
      <c r="B5380" s="83">
        <v>20</v>
      </c>
      <c r="C5380" s="84" t="s">
        <v>5710</v>
      </c>
      <c r="D5380" s="84" t="s">
        <v>5711</v>
      </c>
      <c r="E5380" s="84" t="s">
        <v>495</v>
      </c>
      <c r="F5380" s="85">
        <v>1</v>
      </c>
      <c r="G5380" s="86" t="s">
        <v>10036</v>
      </c>
      <c r="H5380" s="86" t="s">
        <v>14</v>
      </c>
      <c r="I5380" s="87">
        <f>VLOOKUP(A5380,'[2]AJUSTE DE VALOR AN_11.5_MED_VIG'!$A$6:$I$6297,9,0)</f>
        <v>8.8884294011317397</v>
      </c>
    </row>
    <row r="5381" s="81" customFormat="1" ht="15" customHeight="1">
      <c r="A5381" s="82">
        <v>90273877</v>
      </c>
      <c r="B5381" s="83">
        <v>20</v>
      </c>
      <c r="C5381" s="84" t="s">
        <v>5714</v>
      </c>
      <c r="D5381" s="84" t="s">
        <v>5715</v>
      </c>
      <c r="E5381" s="84" t="s">
        <v>506</v>
      </c>
      <c r="F5381" s="85">
        <v>1</v>
      </c>
      <c r="G5381" s="86" t="s">
        <v>10036</v>
      </c>
      <c r="H5381" s="86" t="s">
        <v>14</v>
      </c>
      <c r="I5381" s="87">
        <f>VLOOKUP(A5381,'[2]AJUSTE DE VALOR AN_11.5_MED_VIG'!$A$6:$I$6297,9,0)</f>
        <v>345.17279018043149</v>
      </c>
    </row>
    <row r="5382" s="81" customFormat="1" ht="15" customHeight="1">
      <c r="A5382" s="82">
        <v>90247426</v>
      </c>
      <c r="B5382" s="83">
        <v>20</v>
      </c>
      <c r="C5382" s="84" t="s">
        <v>5717</v>
      </c>
      <c r="D5382" s="84" t="s">
        <v>5718</v>
      </c>
      <c r="E5382" s="84" t="s">
        <v>1002</v>
      </c>
      <c r="F5382" s="85">
        <v>1</v>
      </c>
      <c r="G5382" s="86" t="s">
        <v>10103</v>
      </c>
      <c r="H5382" s="86" t="s">
        <v>14</v>
      </c>
      <c r="I5382" s="87">
        <f>VLOOKUP(A5382,'[2]AJUSTE DE VALOR AN_11.5_MED_VIG'!$A$6:$I$6297,9,0)</f>
        <v>0.6909733103353296</v>
      </c>
    </row>
    <row r="5383" s="81" customFormat="1" ht="15" customHeight="1">
      <c r="A5383" s="82">
        <v>90281586</v>
      </c>
      <c r="B5383" s="83">
        <v>20</v>
      </c>
      <c r="C5383" s="84" t="s">
        <v>5745</v>
      </c>
      <c r="D5383" s="84" t="s">
        <v>5746</v>
      </c>
      <c r="E5383" s="84" t="s">
        <v>554</v>
      </c>
      <c r="F5383" s="85">
        <v>1</v>
      </c>
      <c r="G5383" s="86" t="s">
        <v>485</v>
      </c>
      <c r="H5383" s="86" t="s">
        <v>14</v>
      </c>
      <c r="I5383" s="87">
        <f>VLOOKUP(A5383,'[2]AJUSTE DE VALOR AN_11.5_MED_VIG'!$A$6:$I$6297,9,0)</f>
        <v>9.6165442468579982</v>
      </c>
    </row>
    <row r="5384" s="81" customFormat="1" ht="15" customHeight="1">
      <c r="A5384" s="82">
        <v>90120523</v>
      </c>
      <c r="B5384" s="83">
        <v>20</v>
      </c>
      <c r="C5384" s="84" t="s">
        <v>5756</v>
      </c>
      <c r="D5384" s="84" t="s">
        <v>5756</v>
      </c>
      <c r="E5384" s="84" t="s">
        <v>504</v>
      </c>
      <c r="F5384" s="85">
        <v>1</v>
      </c>
      <c r="G5384" s="86" t="s">
        <v>10036</v>
      </c>
      <c r="H5384" s="86" t="s">
        <v>14</v>
      </c>
      <c r="I5384" s="87">
        <f>VLOOKUP(A5384,'[2]AJUSTE DE VALOR AN_11.5_MED_VIG'!$A$6:$I$6297,9,0)</f>
        <v>6.1245361597904209</v>
      </c>
    </row>
    <row r="5385" s="81" customFormat="1" ht="15" customHeight="1">
      <c r="A5385" s="82">
        <v>90305000</v>
      </c>
      <c r="B5385" s="83">
        <v>20</v>
      </c>
      <c r="C5385" s="84" t="s">
        <v>5757</v>
      </c>
      <c r="D5385" s="84" t="s">
        <v>5757</v>
      </c>
      <c r="E5385" s="84" t="s">
        <v>566</v>
      </c>
      <c r="F5385" s="85">
        <v>1</v>
      </c>
      <c r="G5385" s="86" t="s">
        <v>10036</v>
      </c>
      <c r="H5385" s="86" t="s">
        <v>14</v>
      </c>
      <c r="I5385" s="87">
        <f>VLOOKUP(A5385,'[2]AJUSTE DE VALOR AN_11.5_MED_VIG'!$A$6:$I$6297,9,0)</f>
        <v>7.6546281243582612</v>
      </c>
    </row>
    <row r="5386" s="81" customFormat="1" ht="15" customHeight="1">
      <c r="A5386" s="82">
        <v>90286685</v>
      </c>
      <c r="B5386" s="83">
        <v>20</v>
      </c>
      <c r="C5386" s="84" t="s">
        <v>5761</v>
      </c>
      <c r="D5386" s="84" t="s">
        <v>5761</v>
      </c>
      <c r="E5386" s="84" t="s">
        <v>573</v>
      </c>
      <c r="F5386" s="85">
        <v>1</v>
      </c>
      <c r="G5386" s="86" t="s">
        <v>10036</v>
      </c>
      <c r="H5386" s="86" t="s">
        <v>14</v>
      </c>
      <c r="I5386" s="87">
        <f>VLOOKUP(A5386,'[2]AJUSTE DE VALOR AN_11.5_MED_VIG'!$A$6:$I$6297,9,0)</f>
        <v>6.362078916954415</v>
      </c>
    </row>
    <row r="5387" s="81" customFormat="1" ht="15" customHeight="1">
      <c r="A5387" s="82">
        <v>90227883</v>
      </c>
      <c r="B5387" s="83">
        <v>20</v>
      </c>
      <c r="C5387" s="84" t="s">
        <v>5764</v>
      </c>
      <c r="D5387" s="84" t="s">
        <v>5764</v>
      </c>
      <c r="E5387" s="84" t="s">
        <v>561</v>
      </c>
      <c r="F5387" s="85">
        <v>1</v>
      </c>
      <c r="G5387" s="86" t="s">
        <v>64</v>
      </c>
      <c r="H5387" s="86" t="s">
        <v>14</v>
      </c>
      <c r="I5387" s="87">
        <f>VLOOKUP(A5387,'[2]AJUSTE DE VALOR AN_11.5_MED_VIG'!$A$6:$I$6297,9,0)</f>
        <v>0.47841425777239133</v>
      </c>
    </row>
    <row r="5388" s="81" customFormat="1" ht="15" customHeight="1">
      <c r="A5388" s="82">
        <v>92253105</v>
      </c>
      <c r="B5388" s="83">
        <v>20</v>
      </c>
      <c r="C5388" s="84" t="s">
        <v>5765</v>
      </c>
      <c r="D5388" s="84" t="s">
        <v>5765</v>
      </c>
      <c r="E5388" s="84" t="s">
        <v>334</v>
      </c>
      <c r="F5388" s="85">
        <v>1</v>
      </c>
      <c r="G5388" s="86" t="s">
        <v>64</v>
      </c>
      <c r="H5388" s="86" t="s">
        <v>14</v>
      </c>
      <c r="I5388" s="87">
        <f>VLOOKUP(A5388,'[2]AJUSTE DE VALOR AN_11.5_MED_VIG'!$A$6:$I$6297,9,0)</f>
        <v>0.81333956316709433</v>
      </c>
    </row>
    <row r="5389" s="81" customFormat="1" ht="15" customHeight="1">
      <c r="A5389" s="82">
        <v>90299310</v>
      </c>
      <c r="B5389" s="83">
        <v>20</v>
      </c>
      <c r="C5389" s="84" t="s">
        <v>5766</v>
      </c>
      <c r="D5389" s="84" t="s">
        <v>5767</v>
      </c>
      <c r="E5389" s="84" t="s">
        <v>511</v>
      </c>
      <c r="F5389" s="85">
        <v>1</v>
      </c>
      <c r="G5389" s="86" t="s">
        <v>64</v>
      </c>
      <c r="H5389" s="86" t="s">
        <v>14</v>
      </c>
      <c r="I5389" s="87">
        <f>VLOOKUP(A5389,'[2]AJUSTE DE VALOR AN_11.5_MED_VIG'!$A$6:$I$6297,9,0)</f>
        <v>1.4290395161041924</v>
      </c>
    </row>
    <row r="5390" s="81" customFormat="1" ht="15" customHeight="1">
      <c r="A5390" s="82">
        <v>90305086</v>
      </c>
      <c r="B5390" s="83">
        <v>20</v>
      </c>
      <c r="C5390" s="84" t="s">
        <v>5782</v>
      </c>
      <c r="D5390" s="84" t="s">
        <v>5782</v>
      </c>
      <c r="E5390" s="84" t="s">
        <v>566</v>
      </c>
      <c r="F5390" s="85">
        <v>1</v>
      </c>
      <c r="G5390" s="86" t="s">
        <v>10036</v>
      </c>
      <c r="H5390" s="86" t="s">
        <v>14</v>
      </c>
      <c r="I5390" s="87">
        <f>VLOOKUP(A5390,'[2]AJUSTE DE VALOR AN_11.5_MED_VIG'!$A$6:$I$6297,9,0)</f>
        <v>5.0194566920022687</v>
      </c>
    </row>
    <row r="5391" s="81" customFormat="1" ht="15" customHeight="1">
      <c r="A5391" s="82">
        <v>90286499</v>
      </c>
      <c r="B5391" s="83">
        <v>20</v>
      </c>
      <c r="C5391" s="84" t="s">
        <v>5793</v>
      </c>
      <c r="D5391" s="84" t="s">
        <v>5793</v>
      </c>
      <c r="E5391" s="84" t="s">
        <v>544</v>
      </c>
      <c r="F5391" s="85">
        <v>1</v>
      </c>
      <c r="G5391" s="86" t="s">
        <v>10036</v>
      </c>
      <c r="H5391" s="86" t="s">
        <v>14</v>
      </c>
      <c r="I5391" s="87">
        <f>VLOOKUP(A5391,'[2]AJUSTE DE VALOR AN_11.5_MED_VIG'!$A$6:$I$6297,9,0)</f>
        <v>6.2467044288231177</v>
      </c>
    </row>
    <row r="5392" s="81" customFormat="1" ht="15" customHeight="1">
      <c r="A5392" s="82">
        <v>90286790</v>
      </c>
      <c r="B5392" s="83">
        <v>20</v>
      </c>
      <c r="C5392" s="84" t="s">
        <v>5795</v>
      </c>
      <c r="D5392" s="84" t="s">
        <v>5795</v>
      </c>
      <c r="E5392" s="84" t="s">
        <v>502</v>
      </c>
      <c r="F5392" s="85">
        <v>1</v>
      </c>
      <c r="G5392" s="86" t="s">
        <v>10036</v>
      </c>
      <c r="H5392" s="86" t="s">
        <v>14</v>
      </c>
      <c r="I5392" s="87">
        <f>VLOOKUP(A5392,'[2]AJUSTE DE VALOR AN_11.5_MED_VIG'!$A$6:$I$6297,9,0)</f>
        <v>6.8723594029800692</v>
      </c>
    </row>
    <row r="5393" s="81" customFormat="1" ht="15" customHeight="1">
      <c r="A5393" s="82">
        <v>90286715</v>
      </c>
      <c r="B5393" s="83">
        <v>20</v>
      </c>
      <c r="C5393" s="84" t="s">
        <v>5797</v>
      </c>
      <c r="D5393" s="84" t="s">
        <v>5798</v>
      </c>
      <c r="E5393" s="84" t="s">
        <v>544</v>
      </c>
      <c r="F5393" s="85">
        <v>1</v>
      </c>
      <c r="G5393" s="86" t="s">
        <v>10036</v>
      </c>
      <c r="H5393" s="86" t="s">
        <v>14</v>
      </c>
      <c r="I5393" s="87">
        <f>VLOOKUP(A5393,'[2]AJUSTE DE VALOR AN_11.5_MED_VIG'!$A$6:$I$6297,9,0)</f>
        <v>4.7138719436501617</v>
      </c>
    </row>
    <row r="5394" s="81" customFormat="1" ht="15" customHeight="1">
      <c r="A5394" s="82">
        <v>92374107</v>
      </c>
      <c r="B5394" s="83">
        <v>20</v>
      </c>
      <c r="C5394" s="84" t="s">
        <v>5803</v>
      </c>
      <c r="D5394" s="84" t="s">
        <v>5803</v>
      </c>
      <c r="E5394" s="84" t="s">
        <v>520</v>
      </c>
      <c r="F5394" s="85">
        <v>1</v>
      </c>
      <c r="G5394" s="86" t="s">
        <v>10036</v>
      </c>
      <c r="H5394" s="86" t="s">
        <v>14</v>
      </c>
      <c r="I5394" s="87">
        <f>VLOOKUP(A5394,'[2]AJUSTE DE VALOR AN_11.5_MED_VIG'!$A$6:$I$6297,9,0)</f>
        <v>5.7363345898617508</v>
      </c>
    </row>
    <row r="5395" s="81" customFormat="1" ht="15" customHeight="1">
      <c r="A5395" s="82">
        <v>90286693</v>
      </c>
      <c r="B5395" s="83">
        <v>20</v>
      </c>
      <c r="C5395" s="84" t="s">
        <v>5805</v>
      </c>
      <c r="D5395" s="84" t="s">
        <v>5805</v>
      </c>
      <c r="E5395" s="84" t="s">
        <v>502</v>
      </c>
      <c r="F5395" s="85">
        <v>1</v>
      </c>
      <c r="G5395" s="86" t="s">
        <v>10036</v>
      </c>
      <c r="H5395" s="86" t="s">
        <v>14</v>
      </c>
      <c r="I5395" s="87">
        <f>VLOOKUP(A5395,'[2]AJUSTE DE VALOR AN_11.5_MED_VIG'!$A$6:$I$6297,9,0)</f>
        <v>6.0261205623151115</v>
      </c>
    </row>
    <row r="5396" s="81" customFormat="1" ht="15" customHeight="1">
      <c r="A5396" s="82">
        <v>90286774</v>
      </c>
      <c r="B5396" s="83">
        <v>20</v>
      </c>
      <c r="C5396" s="84" t="s">
        <v>5811</v>
      </c>
      <c r="D5396" s="84" t="s">
        <v>5811</v>
      </c>
      <c r="E5396" s="84" t="s">
        <v>495</v>
      </c>
      <c r="F5396" s="85">
        <v>1</v>
      </c>
      <c r="G5396" s="86" t="s">
        <v>10036</v>
      </c>
      <c r="H5396" s="86" t="s">
        <v>14</v>
      </c>
      <c r="I5396" s="87">
        <f>VLOOKUP(A5396,'[2]AJUSTE DE VALOR AN_11.5_MED_VIG'!$A$6:$I$6297,9,0)</f>
        <v>5.927398833519554</v>
      </c>
    </row>
    <row r="5397" s="81" customFormat="1" ht="15" customHeight="1">
      <c r="A5397" s="82">
        <v>90227891</v>
      </c>
      <c r="B5397" s="83">
        <v>20</v>
      </c>
      <c r="C5397" s="84" t="s">
        <v>5814</v>
      </c>
      <c r="D5397" s="84" t="s">
        <v>5814</v>
      </c>
      <c r="E5397" s="84" t="s">
        <v>561</v>
      </c>
      <c r="F5397" s="85">
        <v>1</v>
      </c>
      <c r="G5397" s="86" t="s">
        <v>64</v>
      </c>
      <c r="H5397" s="86" t="s">
        <v>14</v>
      </c>
      <c r="I5397" s="87">
        <f>VLOOKUP(A5397,'[2]AJUSTE DE VALOR AN_11.5_MED_VIG'!$A$6:$I$6297,9,0)</f>
        <v>0.78141902074149583</v>
      </c>
    </row>
    <row r="5398" s="81" customFormat="1" ht="15" customHeight="1">
      <c r="A5398" s="82">
        <v>90199200</v>
      </c>
      <c r="B5398" s="83">
        <v>20</v>
      </c>
      <c r="C5398" s="84" t="s">
        <v>5815</v>
      </c>
      <c r="D5398" s="84" t="s">
        <v>5816</v>
      </c>
      <c r="E5398" s="84" t="s">
        <v>620</v>
      </c>
      <c r="F5398" s="85">
        <v>1</v>
      </c>
      <c r="G5398" s="86" t="s">
        <v>10036</v>
      </c>
      <c r="H5398" s="86" t="s">
        <v>14</v>
      </c>
      <c r="I5398" s="87">
        <f>VLOOKUP(A5398,'[2]AJUSTE DE VALOR AN_11.5_MED_VIG'!$A$6:$I$6297,9,0)</f>
        <v>24.305830896559332</v>
      </c>
    </row>
    <row r="5399" s="81" customFormat="1" ht="15" customHeight="1">
      <c r="A5399" s="82">
        <v>90286669</v>
      </c>
      <c r="B5399" s="83">
        <v>20</v>
      </c>
      <c r="C5399" s="84" t="s">
        <v>5829</v>
      </c>
      <c r="D5399" s="84" t="s">
        <v>5830</v>
      </c>
      <c r="E5399" s="84" t="s">
        <v>561</v>
      </c>
      <c r="F5399" s="85">
        <v>1</v>
      </c>
      <c r="G5399" s="86" t="s">
        <v>10036</v>
      </c>
      <c r="H5399" s="86" t="s">
        <v>14</v>
      </c>
      <c r="I5399" s="87">
        <f>VLOOKUP(A5399,'[2]AJUSTE DE VALOR AN_11.5_MED_VIG'!$A$6:$I$6297,9,0)</f>
        <v>6.2325921495928052</v>
      </c>
    </row>
    <row r="5400" s="81" customFormat="1" ht="15" customHeight="1">
      <c r="A5400" s="82">
        <v>90306503</v>
      </c>
      <c r="B5400" s="83">
        <v>20</v>
      </c>
      <c r="C5400" s="84" t="s">
        <v>5852</v>
      </c>
      <c r="D5400" s="84" t="s">
        <v>5853</v>
      </c>
      <c r="E5400" s="84" t="s">
        <v>536</v>
      </c>
      <c r="F5400" s="85">
        <v>1</v>
      </c>
      <c r="G5400" s="86" t="s">
        <v>10036</v>
      </c>
      <c r="H5400" s="86" t="s">
        <v>14</v>
      </c>
      <c r="I5400" s="87">
        <f>VLOOKUP(A5400,'[2]AJUSTE DE VALOR AN_11.5_MED_VIG'!$A$6:$I$6297,9,0)</f>
        <v>5.1753840438552912</v>
      </c>
    </row>
    <row r="5401" s="81" customFormat="1" ht="15" customHeight="1">
      <c r="A5401" s="82">
        <v>90305116</v>
      </c>
      <c r="B5401" s="83">
        <v>20</v>
      </c>
      <c r="C5401" s="84" t="s">
        <v>5854</v>
      </c>
      <c r="D5401" s="84" t="s">
        <v>5855</v>
      </c>
      <c r="E5401" s="84" t="s">
        <v>566</v>
      </c>
      <c r="F5401" s="85">
        <v>1</v>
      </c>
      <c r="G5401" s="86" t="s">
        <v>10036</v>
      </c>
      <c r="H5401" s="86" t="s">
        <v>14</v>
      </c>
      <c r="I5401" s="87">
        <f>VLOOKUP(A5401,'[2]AJUSTE DE VALOR AN_11.5_MED_VIG'!$A$6:$I$6297,9,0)</f>
        <v>9.3106908685588863</v>
      </c>
    </row>
    <row r="5402" s="81" customFormat="1" ht="15" customHeight="1">
      <c r="A5402" s="82">
        <v>90305108</v>
      </c>
      <c r="B5402" s="83">
        <v>20</v>
      </c>
      <c r="C5402" s="84" t="s">
        <v>5856</v>
      </c>
      <c r="D5402" s="84" t="s">
        <v>5857</v>
      </c>
      <c r="E5402" s="84" t="s">
        <v>566</v>
      </c>
      <c r="F5402" s="85">
        <v>1</v>
      </c>
      <c r="G5402" s="86" t="s">
        <v>10036</v>
      </c>
      <c r="H5402" s="86" t="s">
        <v>14</v>
      </c>
      <c r="I5402" s="87">
        <f>VLOOKUP(A5402,'[2]AJUSTE DE VALOR AN_11.5_MED_VIG'!$A$6:$I$6297,9,0)</f>
        <v>4.2714713729820382</v>
      </c>
    </row>
    <row r="5403" s="81" customFormat="1" ht="15" customHeight="1">
      <c r="A5403" s="82">
        <v>90305094</v>
      </c>
      <c r="B5403" s="83">
        <v>20</v>
      </c>
      <c r="C5403" s="84" t="s">
        <v>5858</v>
      </c>
      <c r="D5403" s="84" t="s">
        <v>5859</v>
      </c>
      <c r="E5403" s="84" t="s">
        <v>566</v>
      </c>
      <c r="F5403" s="85">
        <v>1</v>
      </c>
      <c r="G5403" s="86" t="s">
        <v>10036</v>
      </c>
      <c r="H5403" s="86" t="s">
        <v>14</v>
      </c>
      <c r="I5403" s="87">
        <f>VLOOKUP(A5403,'[2]AJUSTE DE VALOR AN_11.5_MED_VIG'!$A$6:$I$6297,9,0)</f>
        <v>6.1140668672095835</v>
      </c>
    </row>
    <row r="5404" s="81" customFormat="1" ht="15" customHeight="1">
      <c r="A5404" s="82">
        <v>90286820</v>
      </c>
      <c r="B5404" s="83">
        <v>20</v>
      </c>
      <c r="C5404" s="84" t="s">
        <v>5864</v>
      </c>
      <c r="D5404" s="84" t="s">
        <v>5865</v>
      </c>
      <c r="E5404" s="84" t="s">
        <v>544</v>
      </c>
      <c r="F5404" s="85">
        <v>1</v>
      </c>
      <c r="G5404" s="86" t="s">
        <v>10036</v>
      </c>
      <c r="H5404" s="86" t="s">
        <v>14</v>
      </c>
      <c r="I5404" s="87">
        <f>VLOOKUP(A5404,'[2]AJUSTE DE VALOR AN_11.5_MED_VIG'!$A$6:$I$6297,9,0)</f>
        <v>5.9660360173493769</v>
      </c>
    </row>
    <row r="5405" s="81" customFormat="1" ht="15" customHeight="1">
      <c r="A5405" s="82">
        <v>90286863</v>
      </c>
      <c r="B5405" s="83">
        <v>20</v>
      </c>
      <c r="C5405" s="84" t="s">
        <v>5868</v>
      </c>
      <c r="D5405" s="84" t="s">
        <v>5869</v>
      </c>
      <c r="E5405" s="84" t="s">
        <v>544</v>
      </c>
      <c r="F5405" s="85">
        <v>1</v>
      </c>
      <c r="G5405" s="86" t="s">
        <v>10036</v>
      </c>
      <c r="H5405" s="86" t="s">
        <v>14</v>
      </c>
      <c r="I5405" s="87">
        <f>VLOOKUP(A5405,'[2]AJUSTE DE VALOR AN_11.5_MED_VIG'!$A$6:$I$6297,9,0)</f>
        <v>3.366058315302074</v>
      </c>
    </row>
    <row r="5406" s="81" customFormat="1" ht="15" customHeight="1">
      <c r="A5406" s="82">
        <v>90285107</v>
      </c>
      <c r="B5406" s="83">
        <v>20</v>
      </c>
      <c r="C5406" s="84" t="s">
        <v>5870</v>
      </c>
      <c r="D5406" s="84" t="s">
        <v>5871</v>
      </c>
      <c r="E5406" s="84" t="s">
        <v>573</v>
      </c>
      <c r="F5406" s="85">
        <v>1</v>
      </c>
      <c r="G5406" s="86" t="s">
        <v>10036</v>
      </c>
      <c r="H5406" s="86" t="s">
        <v>14</v>
      </c>
      <c r="I5406" s="87">
        <f>VLOOKUP(A5406,'[2]AJUSTE DE VALOR AN_11.5_MED_VIG'!$A$6:$I$6297,9,0)</f>
        <v>11.101804766462189</v>
      </c>
    </row>
    <row r="5407" s="81" customFormat="1" ht="15" customHeight="1">
      <c r="A5407" s="82">
        <v>92435335</v>
      </c>
      <c r="B5407" s="83">
        <v>20</v>
      </c>
      <c r="C5407" s="84" t="s">
        <v>5875</v>
      </c>
      <c r="D5407" s="84" t="s">
        <v>5876</v>
      </c>
      <c r="E5407" s="84" t="s">
        <v>504</v>
      </c>
      <c r="F5407" s="85">
        <v>1</v>
      </c>
      <c r="G5407" s="86" t="s">
        <v>10036</v>
      </c>
      <c r="H5407" s="86" t="s">
        <v>14</v>
      </c>
      <c r="I5407" s="87">
        <f>VLOOKUP(A5407,'[2]AJUSTE DE VALOR AN_11.5_MED_VIG'!$A$6:$I$6297,9,0)</f>
        <v>9.5759129472734585</v>
      </c>
    </row>
    <row r="5408" s="81" customFormat="1" ht="15" customHeight="1">
      <c r="A5408" s="82">
        <v>90198921</v>
      </c>
      <c r="B5408" s="83">
        <v>20</v>
      </c>
      <c r="C5408" s="84" t="s">
        <v>5875</v>
      </c>
      <c r="D5408" s="84" t="s">
        <v>5879</v>
      </c>
      <c r="E5408" s="84" t="s">
        <v>620</v>
      </c>
      <c r="F5408" s="85">
        <v>1</v>
      </c>
      <c r="G5408" s="86" t="s">
        <v>10036</v>
      </c>
      <c r="H5408" s="86" t="s">
        <v>14</v>
      </c>
      <c r="I5408" s="87">
        <f>VLOOKUP(A5408,'[2]AJUSTE DE VALOR AN_11.5_MED_VIG'!$A$6:$I$6297,9,0)</f>
        <v>59.146517704317105</v>
      </c>
    </row>
    <row r="5409" s="81" customFormat="1" ht="15" customHeight="1">
      <c r="A5409" s="82">
        <v>90198867</v>
      </c>
      <c r="B5409" s="83">
        <v>20</v>
      </c>
      <c r="C5409" s="84" t="s">
        <v>5875</v>
      </c>
      <c r="D5409" s="84" t="s">
        <v>5878</v>
      </c>
      <c r="E5409" s="84" t="s">
        <v>620</v>
      </c>
      <c r="F5409" s="85">
        <v>1</v>
      </c>
      <c r="G5409" s="86" t="s">
        <v>10036</v>
      </c>
      <c r="H5409" s="86" t="s">
        <v>14</v>
      </c>
      <c r="I5409" s="87">
        <f>VLOOKUP(A5409,'[2]AJUSTE DE VALOR AN_11.5_MED_VIG'!$A$6:$I$6297,9,0)</f>
        <v>59.146517704317105</v>
      </c>
    </row>
    <row r="5410" s="81" customFormat="1" ht="15" customHeight="1">
      <c r="A5410" s="82">
        <v>90198840</v>
      </c>
      <c r="B5410" s="83">
        <v>20</v>
      </c>
      <c r="C5410" s="84" t="s">
        <v>5875</v>
      </c>
      <c r="D5410" s="84" t="s">
        <v>5877</v>
      </c>
      <c r="E5410" s="84" t="s">
        <v>620</v>
      </c>
      <c r="F5410" s="85">
        <v>1</v>
      </c>
      <c r="G5410" s="86" t="s">
        <v>10036</v>
      </c>
      <c r="H5410" s="86" t="s">
        <v>14</v>
      </c>
      <c r="I5410" s="87">
        <f>VLOOKUP(A5410,'[2]AJUSTE DE VALOR AN_11.5_MED_VIG'!$A$6:$I$6297,9,0)</f>
        <v>67.482068749632191</v>
      </c>
    </row>
    <row r="5411" s="81" customFormat="1" ht="15" customHeight="1">
      <c r="A5411" s="82">
        <v>92454720</v>
      </c>
      <c r="B5411" s="83">
        <v>20</v>
      </c>
      <c r="C5411" s="84" t="s">
        <v>5881</v>
      </c>
      <c r="D5411" s="84" t="s">
        <v>5881</v>
      </c>
      <c r="E5411" s="84" t="s">
        <v>21</v>
      </c>
      <c r="F5411" s="85">
        <v>1</v>
      </c>
      <c r="G5411" s="86" t="s">
        <v>10103</v>
      </c>
      <c r="H5411" s="86" t="s">
        <v>14</v>
      </c>
      <c r="I5411" s="87">
        <f>VLOOKUP(A5411,'[2]AJUSTE DE VALOR AN_11.5_MED_VIG'!$A$6:$I$6297,9,0)</f>
        <v>0.63772589416942904</v>
      </c>
    </row>
    <row r="5412" s="81" customFormat="1" ht="15" customHeight="1">
      <c r="A5412" s="82">
        <v>90203747</v>
      </c>
      <c r="B5412" s="83">
        <v>20</v>
      </c>
      <c r="C5412" s="84" t="s">
        <v>5883</v>
      </c>
      <c r="D5412" s="84" t="s">
        <v>5885</v>
      </c>
      <c r="E5412" s="84" t="s">
        <v>414</v>
      </c>
      <c r="F5412" s="85">
        <v>1</v>
      </c>
      <c r="G5412" s="86" t="s">
        <v>10103</v>
      </c>
      <c r="H5412" s="86" t="s">
        <v>14</v>
      </c>
      <c r="I5412" s="87">
        <f>VLOOKUP(A5412,'[2]AJUSTE DE VALOR AN_11.5_MED_VIG'!$A$6:$I$6297,9,0)</f>
        <v>0.98934814888922185</v>
      </c>
    </row>
    <row r="5413" s="81" customFormat="1" ht="15" customHeight="1">
      <c r="A5413" s="82">
        <v>90158792</v>
      </c>
      <c r="B5413" s="83">
        <v>20</v>
      </c>
      <c r="C5413" s="84" t="s">
        <v>5888</v>
      </c>
      <c r="D5413" s="84" t="s">
        <v>5888</v>
      </c>
      <c r="E5413" s="84" t="s">
        <v>229</v>
      </c>
      <c r="F5413" s="85">
        <v>1</v>
      </c>
      <c r="G5413" s="86" t="s">
        <v>10103</v>
      </c>
      <c r="H5413" s="86" t="s">
        <v>14</v>
      </c>
      <c r="I5413" s="87">
        <f>VLOOKUP(A5413,'[2]AJUSTE DE VALOR AN_11.5_MED_VIG'!$A$6:$I$6297,9,0)</f>
        <v>0.72260172807806111</v>
      </c>
    </row>
    <row r="5414" s="81" customFormat="1" ht="15" customHeight="1">
      <c r="A5414" s="82">
        <v>90163974</v>
      </c>
      <c r="B5414" s="83">
        <v>20</v>
      </c>
      <c r="C5414" s="84" t="s">
        <v>5889</v>
      </c>
      <c r="D5414" s="84" t="s">
        <v>5890</v>
      </c>
      <c r="E5414" s="84" t="s">
        <v>991</v>
      </c>
      <c r="F5414" s="85">
        <v>1</v>
      </c>
      <c r="G5414" s="86" t="s">
        <v>10103</v>
      </c>
      <c r="H5414" s="86" t="s">
        <v>14</v>
      </c>
      <c r="I5414" s="87">
        <f>VLOOKUP(A5414,'[2]AJUSTE DE VALOR AN_11.5_MED_VIG'!$A$6:$I$6297,9,0)</f>
        <v>1.1645311769510516</v>
      </c>
    </row>
    <row r="5415" s="81" customFormat="1" ht="15" customHeight="1">
      <c r="A5415" s="82">
        <v>90175492</v>
      </c>
      <c r="B5415" s="83">
        <v>20</v>
      </c>
      <c r="C5415" s="84" t="s">
        <v>5891</v>
      </c>
      <c r="D5415" s="84" t="s">
        <v>5892</v>
      </c>
      <c r="E5415" s="84" t="s">
        <v>34</v>
      </c>
      <c r="F5415" s="85">
        <v>1</v>
      </c>
      <c r="G5415" s="86" t="s">
        <v>10103</v>
      </c>
      <c r="H5415" s="86" t="s">
        <v>14</v>
      </c>
      <c r="I5415" s="87">
        <f>VLOOKUP(A5415,'[2]AJUSTE DE VALOR AN_11.5_MED_VIG'!$A$6:$I$6297,9,0)</f>
        <v>1.7859689351261911</v>
      </c>
    </row>
    <row r="5416" s="81" customFormat="1" ht="15" customHeight="1">
      <c r="A5416" s="82">
        <v>90158814</v>
      </c>
      <c r="B5416" s="83">
        <v>20</v>
      </c>
      <c r="C5416" s="84" t="s">
        <v>5891</v>
      </c>
      <c r="D5416" s="84" t="s">
        <v>5891</v>
      </c>
      <c r="E5416" s="84" t="s">
        <v>229</v>
      </c>
      <c r="F5416" s="85">
        <v>1</v>
      </c>
      <c r="G5416" s="86" t="s">
        <v>10103</v>
      </c>
      <c r="H5416" s="86" t="s">
        <v>14</v>
      </c>
      <c r="I5416" s="87">
        <f>VLOOKUP(A5416,'[2]AJUSTE DE VALOR AN_11.5_MED_VIG'!$A$6:$I$6297,9,0)</f>
        <v>2.1364579976758189</v>
      </c>
    </row>
    <row r="5417" s="81" customFormat="1" ht="15" customHeight="1">
      <c r="A5417" s="82">
        <v>90301692</v>
      </c>
      <c r="B5417" s="83">
        <v>20</v>
      </c>
      <c r="C5417" s="84" t="s">
        <v>5893</v>
      </c>
      <c r="D5417" s="84" t="s">
        <v>5894</v>
      </c>
      <c r="E5417" s="84" t="s">
        <v>69</v>
      </c>
      <c r="F5417" s="85">
        <v>1</v>
      </c>
      <c r="G5417" s="86" t="s">
        <v>10103</v>
      </c>
      <c r="H5417" s="86" t="s">
        <v>14</v>
      </c>
      <c r="I5417" s="87">
        <f>VLOOKUP(A5417,'[2]AJUSTE DE VALOR AN_11.5_MED_VIG'!$A$6:$I$6297,9,0)</f>
        <v>2.8083119555681391</v>
      </c>
    </row>
    <row r="5418" s="81" customFormat="1" ht="15" customHeight="1">
      <c r="A5418" s="82">
        <v>90241207</v>
      </c>
      <c r="B5418" s="83" t="s">
        <v>10073</v>
      </c>
      <c r="C5418" s="84" t="s">
        <v>5916</v>
      </c>
      <c r="D5418" s="84" t="s">
        <v>5917</v>
      </c>
      <c r="E5418" s="84" t="s">
        <v>659</v>
      </c>
      <c r="F5418" s="85">
        <v>1</v>
      </c>
      <c r="G5418" s="86" t="s">
        <v>10036</v>
      </c>
      <c r="H5418" s="86" t="s">
        <v>14</v>
      </c>
      <c r="I5418" s="87">
        <f>VLOOKUP(A5418,'[2]AJUSTE DE VALOR AN_11.5_MED_VIG'!$A$6:$I$6297,9,0)</f>
        <v>2531.8554810104097</v>
      </c>
    </row>
    <row r="5419" s="81" customFormat="1" ht="15" customHeight="1">
      <c r="A5419" s="82">
        <v>92397948</v>
      </c>
      <c r="B5419" s="83">
        <v>20</v>
      </c>
      <c r="C5419" s="84" t="s">
        <v>5918</v>
      </c>
      <c r="D5419" s="84" t="s">
        <v>5919</v>
      </c>
      <c r="E5419" s="84" t="s">
        <v>98</v>
      </c>
      <c r="F5419" s="85">
        <v>1</v>
      </c>
      <c r="G5419" s="86" t="s">
        <v>64</v>
      </c>
      <c r="H5419" s="86" t="s">
        <v>14</v>
      </c>
      <c r="I5419" s="87">
        <f>VLOOKUP(A5419,'[2]AJUSTE DE VALOR AN_11.5_MED_VIG'!$A$6:$I$6297,9,0)</f>
        <v>30.873943820892233</v>
      </c>
    </row>
    <row r="5420" s="81" customFormat="1" ht="15" customHeight="1">
      <c r="A5420" s="82">
        <v>92266363</v>
      </c>
      <c r="B5420" s="83" t="s">
        <v>10073</v>
      </c>
      <c r="C5420" s="84" t="s">
        <v>5924</v>
      </c>
      <c r="D5420" s="84" t="s">
        <v>5925</v>
      </c>
      <c r="E5420" s="84" t="s">
        <v>220</v>
      </c>
      <c r="F5420" s="85">
        <v>1</v>
      </c>
      <c r="G5420" s="86" t="s">
        <v>10103</v>
      </c>
      <c r="H5420" s="86" t="s">
        <v>14</v>
      </c>
      <c r="I5420" s="87">
        <f>VLOOKUP(A5420,'[2]AJUSTE DE VALOR AN_11.5_MED_VIG'!$A$6:$I$6297,9,0)</f>
        <v>52.975840941928972</v>
      </c>
    </row>
    <row r="5421" s="81" customFormat="1" ht="15" customHeight="1">
      <c r="A5421" s="82">
        <v>90223462</v>
      </c>
      <c r="B5421" s="83" t="s">
        <v>10073</v>
      </c>
      <c r="C5421" s="84" t="s">
        <v>5930</v>
      </c>
      <c r="D5421" s="84" t="s">
        <v>5931</v>
      </c>
      <c r="E5421" s="84" t="s">
        <v>871</v>
      </c>
      <c r="F5421" s="85">
        <v>1</v>
      </c>
      <c r="G5421" s="86" t="s">
        <v>64</v>
      </c>
      <c r="H5421" s="86" t="s">
        <v>14</v>
      </c>
      <c r="I5421" s="87">
        <f>VLOOKUP(A5421,'[2]AJUSTE DE VALOR AN_11.5_MED_VIG'!$A$6:$I$6297,9,0)</f>
        <v>89.834959528984641</v>
      </c>
    </row>
    <row r="5422" s="81" customFormat="1" ht="15" customHeight="1">
      <c r="A5422" s="82">
        <v>90153030</v>
      </c>
      <c r="B5422" s="83" t="s">
        <v>10073</v>
      </c>
      <c r="C5422" s="84" t="s">
        <v>5932</v>
      </c>
      <c r="D5422" s="84" t="s">
        <v>5932</v>
      </c>
      <c r="E5422" s="84" t="s">
        <v>39</v>
      </c>
      <c r="F5422" s="85">
        <v>1</v>
      </c>
      <c r="G5422" s="86" t="s">
        <v>64</v>
      </c>
      <c r="H5422" s="86" t="s">
        <v>14</v>
      </c>
      <c r="I5422" s="87">
        <f>VLOOKUP(A5422,'[2]AJUSTE DE VALOR AN_11.5_MED_VIG'!$A$6:$I$6297,9,0)</f>
        <v>116.80997029019436</v>
      </c>
    </row>
    <row r="5423" s="81" customFormat="1" ht="15" customHeight="1">
      <c r="A5423" s="82">
        <v>92453180</v>
      </c>
      <c r="B5423" s="83" t="s">
        <v>10073</v>
      </c>
      <c r="C5423" s="84" t="s">
        <v>5933</v>
      </c>
      <c r="D5423" s="84" t="s">
        <v>5934</v>
      </c>
      <c r="E5423" s="84" t="s">
        <v>1686</v>
      </c>
      <c r="F5423" s="85">
        <v>1</v>
      </c>
      <c r="G5423" s="86" t="s">
        <v>64</v>
      </c>
      <c r="H5423" s="86" t="s">
        <v>14</v>
      </c>
      <c r="I5423" s="87">
        <f>VLOOKUP(A5423,'[2]AJUSTE DE VALOR AN_11.5_MED_VIG'!$A$6:$I$6297,9,0)</f>
        <v>202.01031439893558</v>
      </c>
    </row>
    <row r="5424" s="81" customFormat="1" ht="15" customHeight="1">
      <c r="A5424" s="82">
        <v>92438423</v>
      </c>
      <c r="B5424" s="83">
        <v>20</v>
      </c>
      <c r="C5424" s="84" t="s">
        <v>5935</v>
      </c>
      <c r="D5424" s="84" t="s">
        <v>5936</v>
      </c>
      <c r="E5424" s="84" t="s">
        <v>703</v>
      </c>
      <c r="F5424" s="85">
        <v>1</v>
      </c>
      <c r="G5424" s="86" t="s">
        <v>10103</v>
      </c>
      <c r="H5424" s="86" t="s">
        <v>14</v>
      </c>
      <c r="I5424" s="87">
        <f>VLOOKUP(A5424,'[2]AJUSTE DE VALOR AN_11.5_MED_VIG'!$A$6:$I$6297,9,0)</f>
        <v>0.69985725289678391</v>
      </c>
    </row>
    <row r="5425" s="81" customFormat="1" ht="15" customHeight="1">
      <c r="A5425" s="82">
        <v>92403549</v>
      </c>
      <c r="B5425" s="83">
        <v>20</v>
      </c>
      <c r="C5425" s="84" t="s">
        <v>5964</v>
      </c>
      <c r="D5425" s="84" t="s">
        <v>5965</v>
      </c>
      <c r="E5425" s="84" t="s">
        <v>603</v>
      </c>
      <c r="F5425" s="85">
        <v>100</v>
      </c>
      <c r="G5425" s="86" t="s">
        <v>18</v>
      </c>
      <c r="H5425" s="86" t="s">
        <v>19</v>
      </c>
      <c r="I5425" s="87">
        <f>VLOOKUP(A5425,'[2]AJUSTE DE VALOR AN_11.5_MED_VIG'!$A$6:$I$6297,9,0)</f>
        <v>1.1307074588239696</v>
      </c>
    </row>
    <row r="5426" s="81" customFormat="1" ht="15" customHeight="1">
      <c r="A5426" s="82">
        <v>92403557</v>
      </c>
      <c r="B5426" s="83">
        <v>20</v>
      </c>
      <c r="C5426" s="84" t="s">
        <v>5966</v>
      </c>
      <c r="D5426" s="84" t="s">
        <v>5967</v>
      </c>
      <c r="E5426" s="84" t="s">
        <v>603</v>
      </c>
      <c r="F5426" s="85">
        <v>250</v>
      </c>
      <c r="G5426" s="86" t="s">
        <v>18</v>
      </c>
      <c r="H5426" s="86" t="s">
        <v>19</v>
      </c>
      <c r="I5426" s="87">
        <f>VLOOKUP(A5426,'[2]AJUSTE DE VALOR AN_11.5_MED_VIG'!$A$6:$I$6297,9,0)</f>
        <v>1.2249330803926337</v>
      </c>
    </row>
    <row r="5427" s="81" customFormat="1" ht="15" customHeight="1">
      <c r="A5427" s="82">
        <v>90278160</v>
      </c>
      <c r="B5427" s="83">
        <v>20</v>
      </c>
      <c r="C5427" s="84" t="s">
        <v>5973</v>
      </c>
      <c r="D5427" s="84" t="s">
        <v>5974</v>
      </c>
      <c r="E5427" s="84" t="s">
        <v>146</v>
      </c>
      <c r="F5427" s="85">
        <v>1</v>
      </c>
      <c r="G5427" s="86" t="s">
        <v>10103</v>
      </c>
      <c r="H5427" s="86" t="s">
        <v>14</v>
      </c>
      <c r="I5427" s="87">
        <f>VLOOKUP(A5427,'[2]AJUSTE DE VALOR AN_11.5_MED_VIG'!$A$6:$I$6297,9,0)</f>
        <v>3.9124735206134758</v>
      </c>
    </row>
    <row r="5428" s="81" customFormat="1" ht="15" customHeight="1">
      <c r="A5428" s="82">
        <v>90278151</v>
      </c>
      <c r="B5428" s="83">
        <v>20</v>
      </c>
      <c r="C5428" s="84" t="s">
        <v>5973</v>
      </c>
      <c r="D5428" s="84" t="s">
        <v>5974</v>
      </c>
      <c r="E5428" s="84" t="s">
        <v>146</v>
      </c>
      <c r="F5428" s="85">
        <v>1</v>
      </c>
      <c r="G5428" s="86" t="s">
        <v>10103</v>
      </c>
      <c r="H5428" s="86" t="s">
        <v>14</v>
      </c>
      <c r="I5428" s="87">
        <f>VLOOKUP(A5428,'[2]AJUSTE DE VALOR AN_11.5_MED_VIG'!$A$6:$I$6297,9,0)</f>
        <v>4.2204611443495645</v>
      </c>
    </row>
    <row r="5429" s="81" customFormat="1" ht="15" customHeight="1">
      <c r="A5429" s="82">
        <v>90185480</v>
      </c>
      <c r="B5429" s="83">
        <v>20</v>
      </c>
      <c r="C5429" s="84" t="s">
        <v>5998</v>
      </c>
      <c r="D5429" s="84" t="s">
        <v>5999</v>
      </c>
      <c r="E5429" s="84" t="s">
        <v>603</v>
      </c>
      <c r="F5429" s="85">
        <v>50</v>
      </c>
      <c r="G5429" s="86" t="s">
        <v>18</v>
      </c>
      <c r="H5429" s="86" t="s">
        <v>19</v>
      </c>
      <c r="I5429" s="87">
        <f>VLOOKUP(A5429,'[2]AJUSTE DE VALOR AN_11.5_MED_VIG'!$A$6:$I$6297,9,0)</f>
        <v>5.2539070042514524</v>
      </c>
    </row>
    <row r="5430" s="81" customFormat="1" ht="15" customHeight="1">
      <c r="A5430" s="82">
        <v>92422578</v>
      </c>
      <c r="B5430" s="83">
        <v>20</v>
      </c>
      <c r="C5430" s="84" t="s">
        <v>6025</v>
      </c>
      <c r="D5430" s="84" t="s">
        <v>6026</v>
      </c>
      <c r="E5430" s="84" t="s">
        <v>1298</v>
      </c>
      <c r="F5430" s="85">
        <v>1</v>
      </c>
      <c r="G5430" s="86" t="s">
        <v>436</v>
      </c>
      <c r="H5430" s="86" t="s">
        <v>14</v>
      </c>
      <c r="I5430" s="87">
        <f>VLOOKUP(A5430,'[2]AJUSTE DE VALOR AN_11.5_MED_VIG'!$A$6:$I$6297,9,0)</f>
        <v>2.6162897249932731</v>
      </c>
    </row>
    <row r="5431" s="81" customFormat="1" ht="15" customHeight="1">
      <c r="A5431" s="82">
        <v>92402879</v>
      </c>
      <c r="B5431" s="83">
        <v>20</v>
      </c>
      <c r="C5431" s="84" t="s">
        <v>6027</v>
      </c>
      <c r="D5431" s="84" t="s">
        <v>6027</v>
      </c>
      <c r="E5431" s="84" t="s">
        <v>233</v>
      </c>
      <c r="F5431" s="85">
        <v>1</v>
      </c>
      <c r="G5431" s="86" t="s">
        <v>10036</v>
      </c>
      <c r="H5431" s="86" t="s">
        <v>14</v>
      </c>
      <c r="I5431" s="87">
        <f>VLOOKUP(A5431,'[2]AJUSTE DE VALOR AN_11.5_MED_VIG'!$A$6:$I$6297,9,0)</f>
        <v>6.1873519152754515</v>
      </c>
    </row>
    <row r="5432" s="81" customFormat="1" ht="15" customHeight="1">
      <c r="A5432" s="82">
        <v>90020553</v>
      </c>
      <c r="B5432" s="83">
        <v>20</v>
      </c>
      <c r="C5432" s="84" t="s">
        <v>6028</v>
      </c>
      <c r="D5432" s="84" t="s">
        <v>6028</v>
      </c>
      <c r="E5432" s="84" t="s">
        <v>378</v>
      </c>
      <c r="F5432" s="85">
        <v>30</v>
      </c>
      <c r="G5432" s="86" t="s">
        <v>18</v>
      </c>
      <c r="H5432" s="86" t="s">
        <v>19</v>
      </c>
      <c r="I5432" s="87">
        <f>VLOOKUP(A5432,'[2]AJUSTE DE VALOR AN_11.5_MED_VIG'!$A$6:$I$6297,9,0)</f>
        <v>1.7588411535808393</v>
      </c>
    </row>
    <row r="5433" s="81" customFormat="1" ht="15" customHeight="1">
      <c r="A5433" s="82">
        <v>90020545</v>
      </c>
      <c r="B5433" s="83">
        <v>20</v>
      </c>
      <c r="C5433" s="84" t="s">
        <v>6029</v>
      </c>
      <c r="D5433" s="84" t="s">
        <v>6029</v>
      </c>
      <c r="E5433" s="84" t="s">
        <v>378</v>
      </c>
      <c r="F5433" s="85">
        <v>30</v>
      </c>
      <c r="G5433" s="86" t="s">
        <v>18</v>
      </c>
      <c r="H5433" s="86" t="s">
        <v>19</v>
      </c>
      <c r="I5433" s="87">
        <f>VLOOKUP(A5433,'[2]AJUSTE DE VALOR AN_11.5_MED_VIG'!$A$6:$I$6297,9,0)</f>
        <v>1.1934993542155692</v>
      </c>
    </row>
    <row r="5434" s="81" customFormat="1" ht="15" customHeight="1">
      <c r="A5434" s="82">
        <v>92263836</v>
      </c>
      <c r="B5434" s="83">
        <v>20</v>
      </c>
      <c r="C5434" s="84" t="s">
        <v>6038</v>
      </c>
      <c r="D5434" s="84" t="s">
        <v>6039</v>
      </c>
      <c r="E5434" s="84" t="s">
        <v>894</v>
      </c>
      <c r="F5434" s="85">
        <v>1</v>
      </c>
      <c r="G5434" s="86" t="s">
        <v>10103</v>
      </c>
      <c r="H5434" s="86" t="s">
        <v>14</v>
      </c>
      <c r="I5434" s="87">
        <f>VLOOKUP(A5434,'[2]AJUSTE DE VALOR AN_11.5_MED_VIG'!$A$6:$I$6297,9,0)</f>
        <v>0.25959447764622462</v>
      </c>
    </row>
    <row r="5435" s="81" customFormat="1" ht="15" customHeight="1">
      <c r="A5435" s="82">
        <v>90147448</v>
      </c>
      <c r="B5435" s="83">
        <v>20</v>
      </c>
      <c r="C5435" s="84" t="s">
        <v>6038</v>
      </c>
      <c r="D5435" s="84" t="s">
        <v>6038</v>
      </c>
      <c r="E5435" s="84" t="s">
        <v>17</v>
      </c>
      <c r="F5435" s="85">
        <v>1</v>
      </c>
      <c r="G5435" s="86" t="s">
        <v>10103</v>
      </c>
      <c r="H5435" s="86" t="s">
        <v>14</v>
      </c>
      <c r="I5435" s="87">
        <f>VLOOKUP(A5435,'[2]AJUSTE DE VALOR AN_11.5_MED_VIG'!$A$6:$I$6297,9,0)</f>
        <v>0.2352870324376064</v>
      </c>
    </row>
    <row r="5436" s="81" customFormat="1" ht="15" customHeight="1">
      <c r="A5436" s="82">
        <v>90311442</v>
      </c>
      <c r="B5436" s="83">
        <v>20</v>
      </c>
      <c r="C5436" s="84" t="s">
        <v>6046</v>
      </c>
      <c r="D5436" s="84" t="s">
        <v>6046</v>
      </c>
      <c r="E5436" s="84" t="s">
        <v>31</v>
      </c>
      <c r="F5436" s="85">
        <v>1</v>
      </c>
      <c r="G5436" s="86" t="s">
        <v>10103</v>
      </c>
      <c r="H5436" s="86" t="s">
        <v>14</v>
      </c>
      <c r="I5436" s="87">
        <f>VLOOKUP(A5436,'[2]AJUSTE DE VALOR AN_11.5_MED_VIG'!$A$6:$I$6297,9,0)</f>
        <v>0.16465275571813304</v>
      </c>
    </row>
    <row r="5437" s="81" customFormat="1" ht="15" customHeight="1">
      <c r="A5437" s="82">
        <v>90244788</v>
      </c>
      <c r="B5437" s="83">
        <v>20</v>
      </c>
      <c r="C5437" s="84" t="s">
        <v>6050</v>
      </c>
      <c r="D5437" s="84" t="s">
        <v>6050</v>
      </c>
      <c r="E5437" s="84" t="s">
        <v>181</v>
      </c>
      <c r="F5437" s="85">
        <v>1</v>
      </c>
      <c r="G5437" s="86" t="s">
        <v>10103</v>
      </c>
      <c r="H5437" s="86" t="s">
        <v>14</v>
      </c>
      <c r="I5437" s="87">
        <f>VLOOKUP(A5437,'[2]AJUSTE DE VALOR AN_11.5_MED_VIG'!$A$6:$I$6297,9,0)</f>
        <v>0.15946158943870906</v>
      </c>
    </row>
    <row r="5438" s="81" customFormat="1" ht="15" customHeight="1">
      <c r="A5438" s="82">
        <v>90286944</v>
      </c>
      <c r="B5438" s="83">
        <v>20</v>
      </c>
      <c r="C5438" s="84" t="s">
        <v>6054</v>
      </c>
      <c r="D5438" s="84" t="s">
        <v>6054</v>
      </c>
      <c r="E5438" s="84" t="s">
        <v>69</v>
      </c>
      <c r="F5438" s="85">
        <v>1</v>
      </c>
      <c r="G5438" s="86" t="s">
        <v>10103</v>
      </c>
      <c r="H5438" s="86" t="s">
        <v>14</v>
      </c>
      <c r="I5438" s="87">
        <f>VLOOKUP(A5438,'[2]AJUSTE DE VALOR AN_11.5_MED_VIG'!$A$6:$I$6297,9,0)</f>
        <v>0.27110160711278192</v>
      </c>
    </row>
    <row r="5439" s="81" customFormat="1" ht="15" customHeight="1">
      <c r="A5439" s="82">
        <v>90263804</v>
      </c>
      <c r="B5439" s="83">
        <v>20</v>
      </c>
      <c r="C5439" s="84" t="s">
        <v>6055</v>
      </c>
      <c r="D5439" s="84" t="s">
        <v>6057</v>
      </c>
      <c r="E5439" s="84" t="s">
        <v>1797</v>
      </c>
      <c r="F5439" s="85">
        <v>1</v>
      </c>
      <c r="G5439" s="86" t="s">
        <v>10103</v>
      </c>
      <c r="H5439" s="86" t="s">
        <v>14</v>
      </c>
      <c r="I5439" s="87">
        <f>VLOOKUP(A5439,'[2]AJUSTE DE VALOR AN_11.5_MED_VIG'!$A$6:$I$6297,9,0)</f>
        <v>0.25126302194011985</v>
      </c>
    </row>
    <row r="5440" s="81" customFormat="1" ht="15" customHeight="1">
      <c r="A5440" s="82">
        <v>90244796</v>
      </c>
      <c r="B5440" s="83">
        <v>20</v>
      </c>
      <c r="C5440" s="84" t="s">
        <v>6055</v>
      </c>
      <c r="D5440" s="84" t="s">
        <v>6055</v>
      </c>
      <c r="E5440" s="84" t="s">
        <v>181</v>
      </c>
      <c r="F5440" s="85">
        <v>1</v>
      </c>
      <c r="G5440" s="86" t="s">
        <v>10103</v>
      </c>
      <c r="H5440" s="86" t="s">
        <v>14</v>
      </c>
      <c r="I5440" s="87">
        <f>VLOOKUP(A5440,'[2]AJUSTE DE VALOR AN_11.5_MED_VIG'!$A$6:$I$6297,9,0)</f>
        <v>0.25513854310193446</v>
      </c>
    </row>
    <row r="5441" s="81" customFormat="1" ht="15" customHeight="1">
      <c r="A5441" s="82">
        <v>90242742</v>
      </c>
      <c r="B5441" s="83">
        <v>20</v>
      </c>
      <c r="C5441" s="84" t="s">
        <v>6058</v>
      </c>
      <c r="D5441" s="84" t="s">
        <v>6059</v>
      </c>
      <c r="E5441" s="84" t="s">
        <v>298</v>
      </c>
      <c r="F5441" s="85">
        <v>1</v>
      </c>
      <c r="G5441" s="86" t="s">
        <v>10103</v>
      </c>
      <c r="H5441" s="86" t="s">
        <v>14</v>
      </c>
      <c r="I5441" s="87">
        <f>VLOOKUP(A5441,'[2]AJUSTE DE VALOR AN_11.5_MED_VIG'!$A$6:$I$6297,9,0)</f>
        <v>0.2583720822651096</v>
      </c>
    </row>
    <row r="5442" s="81" customFormat="1" ht="15" customHeight="1">
      <c r="A5442" s="82">
        <v>90234340</v>
      </c>
      <c r="B5442" s="83">
        <v>20</v>
      </c>
      <c r="C5442" s="84" t="s">
        <v>6062</v>
      </c>
      <c r="D5442" s="84" t="s">
        <v>6063</v>
      </c>
      <c r="E5442" s="84" t="s">
        <v>169</v>
      </c>
      <c r="F5442" s="85">
        <v>1</v>
      </c>
      <c r="G5442" s="86" t="s">
        <v>10103</v>
      </c>
      <c r="H5442" s="86" t="s">
        <v>14</v>
      </c>
      <c r="I5442" s="87">
        <f>VLOOKUP(A5442,'[2]AJUSTE DE VALOR AN_11.5_MED_VIG'!$A$6:$I$6297,9,0)</f>
        <v>0.25508841635562279</v>
      </c>
    </row>
    <row r="5443" s="81" customFormat="1" ht="15" customHeight="1">
      <c r="A5443" s="82">
        <v>92396496</v>
      </c>
      <c r="B5443" s="83">
        <v>20</v>
      </c>
      <c r="C5443" s="84" t="s">
        <v>6080</v>
      </c>
      <c r="D5443" s="84" t="s">
        <v>6081</v>
      </c>
      <c r="E5443" s="84" t="s">
        <v>279</v>
      </c>
      <c r="F5443" s="85">
        <v>1</v>
      </c>
      <c r="G5443" s="86" t="s">
        <v>10103</v>
      </c>
      <c r="H5443" s="86" t="s">
        <v>14</v>
      </c>
      <c r="I5443" s="87">
        <f>VLOOKUP(A5443,'[2]AJUSTE DE VALOR AN_11.5_MED_VIG'!$A$6:$I$6297,9,0)</f>
        <v>0.39259847178143725</v>
      </c>
    </row>
    <row r="5444" s="81" customFormat="1" ht="15" customHeight="1">
      <c r="A5444" s="82">
        <v>92367500</v>
      </c>
      <c r="B5444" s="83">
        <v>20</v>
      </c>
      <c r="C5444" s="84" t="s">
        <v>6087</v>
      </c>
      <c r="D5444" s="84" t="s">
        <v>6088</v>
      </c>
      <c r="E5444" s="84" t="s">
        <v>157</v>
      </c>
      <c r="F5444" s="85">
        <v>1</v>
      </c>
      <c r="G5444" s="86" t="s">
        <v>10103</v>
      </c>
      <c r="H5444" s="86" t="s">
        <v>14</v>
      </c>
      <c r="I5444" s="87">
        <f>VLOOKUP(A5444,'[2]AJUSTE DE VALOR AN_11.5_MED_VIG'!$A$6:$I$6297,9,0)</f>
        <v>0.48682210500898221</v>
      </c>
    </row>
    <row r="5445" s="81" customFormat="1" ht="15" customHeight="1">
      <c r="A5445" s="82">
        <v>92367518</v>
      </c>
      <c r="B5445" s="83">
        <v>20</v>
      </c>
      <c r="C5445" s="84" t="s">
        <v>6089</v>
      </c>
      <c r="D5445" s="84" t="s">
        <v>6090</v>
      </c>
      <c r="E5445" s="84" t="s">
        <v>157</v>
      </c>
      <c r="F5445" s="85">
        <v>240</v>
      </c>
      <c r="G5445" s="86" t="s">
        <v>18</v>
      </c>
      <c r="H5445" s="86" t="s">
        <v>19</v>
      </c>
      <c r="I5445" s="87">
        <f>VLOOKUP(A5445,'[2]AJUSTE DE VALOR AN_11.5_MED_VIG'!$A$6:$I$6297,9,0)</f>
        <v>0.12563151097005992</v>
      </c>
    </row>
    <row r="5446" s="81" customFormat="1" ht="15" customHeight="1">
      <c r="A5446" s="82">
        <v>90569024</v>
      </c>
      <c r="B5446" s="83">
        <v>20</v>
      </c>
      <c r="C5446" s="84" t="s">
        <v>6099</v>
      </c>
      <c r="D5446" s="84" t="s">
        <v>6100</v>
      </c>
      <c r="E5446" s="84" t="s">
        <v>24</v>
      </c>
      <c r="F5446" s="85">
        <v>1</v>
      </c>
      <c r="G5446" s="86" t="s">
        <v>10103</v>
      </c>
      <c r="H5446" s="86" t="s">
        <v>14</v>
      </c>
      <c r="I5446" s="87">
        <f>VLOOKUP(A5446,'[2]AJUSTE DE VALOR AN_11.5_MED_VIG'!$A$6:$I$6297,9,0)</f>
        <v>1.1150290970254422</v>
      </c>
    </row>
    <row r="5447" s="81" customFormat="1" ht="15" customHeight="1">
      <c r="A5447" s="82">
        <v>92372287</v>
      </c>
      <c r="B5447" s="83">
        <v>20</v>
      </c>
      <c r="C5447" s="84" t="s">
        <v>6103</v>
      </c>
      <c r="D5447" s="84" t="s">
        <v>6104</v>
      </c>
      <c r="E5447" s="84" t="s">
        <v>50</v>
      </c>
      <c r="F5447" s="85">
        <v>1</v>
      </c>
      <c r="G5447" s="86" t="s">
        <v>10133</v>
      </c>
      <c r="H5447" s="86" t="s">
        <v>14</v>
      </c>
      <c r="I5447" s="87">
        <f>VLOOKUP(A5447,'[2]AJUSTE DE VALOR AN_11.5_MED_VIG'!$A$6:$I$6297,9,0)</f>
        <v>0.61245361597904213</v>
      </c>
    </row>
    <row r="5448" s="81" customFormat="1" ht="15" customHeight="1">
      <c r="A5448" s="82">
        <v>90293690</v>
      </c>
      <c r="B5448" s="83">
        <v>20</v>
      </c>
      <c r="C5448" s="84" t="s">
        <v>6105</v>
      </c>
      <c r="D5448" s="84" t="s">
        <v>6106</v>
      </c>
      <c r="E5448" s="84" t="s">
        <v>1557</v>
      </c>
      <c r="F5448" s="85">
        <v>100</v>
      </c>
      <c r="G5448" s="86" t="s">
        <v>18</v>
      </c>
      <c r="H5448" s="86" t="s">
        <v>19</v>
      </c>
      <c r="I5448" s="87">
        <f>VLOOKUP(A5448,'[2]AJUSTE DE VALOR AN_11.5_MED_VIG'!$A$6:$I$6297,9,0)</f>
        <v>5.8821758109401601e-002</v>
      </c>
    </row>
    <row r="5449" s="81" customFormat="1" ht="15" customHeight="1">
      <c r="A5449" s="82">
        <v>90251539</v>
      </c>
      <c r="B5449" s="83">
        <v>20</v>
      </c>
      <c r="C5449" s="84" t="s">
        <v>6107</v>
      </c>
      <c r="D5449" s="84" t="s">
        <v>6108</v>
      </c>
      <c r="E5449" s="84" t="s">
        <v>17</v>
      </c>
      <c r="F5449" s="85">
        <v>240</v>
      </c>
      <c r="G5449" s="86" t="s">
        <v>18</v>
      </c>
      <c r="H5449" s="86" t="s">
        <v>19</v>
      </c>
      <c r="I5449" s="87">
        <f>VLOOKUP(A5449,'[2]AJUSTE DE VALOR AN_11.5_MED_VIG'!$A$6:$I$6297,9,0)</f>
        <v>0.11331573375935119</v>
      </c>
    </row>
    <row r="5450" s="81" customFormat="1" ht="15" customHeight="1">
      <c r="A5450" s="82">
        <v>92409474</v>
      </c>
      <c r="B5450" s="83">
        <v>20</v>
      </c>
      <c r="C5450" s="84" t="s">
        <v>6109</v>
      </c>
      <c r="D5450" s="84" t="s">
        <v>6110</v>
      </c>
      <c r="E5450" s="84" t="s">
        <v>69</v>
      </c>
      <c r="F5450" s="85">
        <v>240</v>
      </c>
      <c r="G5450" s="86" t="s">
        <v>18</v>
      </c>
      <c r="H5450" s="86" t="s">
        <v>19</v>
      </c>
      <c r="I5450" s="87">
        <f>VLOOKUP(A5450,'[2]AJUSTE DE VALOR AN_11.5_MED_VIG'!$A$6:$I$6297,9,0)</f>
        <v>7.8539051516481634e-002</v>
      </c>
    </row>
    <row r="5451" s="81" customFormat="1" ht="15" customHeight="1">
      <c r="A5451" s="82">
        <v>90269500</v>
      </c>
      <c r="B5451" s="83">
        <v>20</v>
      </c>
      <c r="C5451" s="84" t="s">
        <v>6109</v>
      </c>
      <c r="D5451" s="84" t="s">
        <v>6112</v>
      </c>
      <c r="E5451" s="84" t="s">
        <v>3438</v>
      </c>
      <c r="F5451" s="85">
        <v>240</v>
      </c>
      <c r="G5451" s="86" t="s">
        <v>18</v>
      </c>
      <c r="H5451" s="86" t="s">
        <v>19</v>
      </c>
      <c r="I5451" s="87">
        <f>VLOOKUP(A5451,'[2]AJUSTE DE VALOR AN_11.5_MED_VIG'!$A$6:$I$6297,9,0)</f>
        <v>9.6225837743428758e-002</v>
      </c>
    </row>
    <row r="5452" s="81" customFormat="1" ht="15" customHeight="1">
      <c r="A5452" s="82">
        <v>90569016</v>
      </c>
      <c r="B5452" s="83">
        <v>20</v>
      </c>
      <c r="C5452" s="84" t="s">
        <v>6113</v>
      </c>
      <c r="D5452" s="84" t="s">
        <v>6114</v>
      </c>
      <c r="E5452" s="84" t="s">
        <v>24</v>
      </c>
      <c r="F5452" s="85">
        <v>200</v>
      </c>
      <c r="G5452" s="86" t="s">
        <v>18</v>
      </c>
      <c r="H5452" s="86" t="s">
        <v>19</v>
      </c>
      <c r="I5452" s="87">
        <f>VLOOKUP(A5452,'[2]AJUSTE DE VALOR AN_11.5_MED_VIG'!$A$6:$I$6297,9,0)</f>
        <v>0.12562700707616115</v>
      </c>
    </row>
    <row r="5453" s="81" customFormat="1" ht="15" customHeight="1">
      <c r="A5453" s="82">
        <v>90306694</v>
      </c>
      <c r="B5453" s="83">
        <v>20</v>
      </c>
      <c r="C5453" s="84" t="s">
        <v>6123</v>
      </c>
      <c r="D5453" s="84" t="s">
        <v>6124</v>
      </c>
      <c r="E5453" s="84" t="s">
        <v>504</v>
      </c>
      <c r="F5453" s="85">
        <v>1</v>
      </c>
      <c r="G5453" s="86" t="s">
        <v>10036</v>
      </c>
      <c r="H5453" s="86" t="s">
        <v>14</v>
      </c>
      <c r="I5453" s="87">
        <f>VLOOKUP(A5453,'[2]AJUSTE DE VALOR AN_11.5_MED_VIG'!$A$6:$I$6297,9,0)</f>
        <v>128.97928184801594</v>
      </c>
    </row>
    <row r="5454" s="81" customFormat="1" ht="15" customHeight="1">
      <c r="A5454" s="82">
        <v>90176820</v>
      </c>
      <c r="B5454" s="83">
        <v>20</v>
      </c>
      <c r="C5454" s="84" t="s">
        <v>6136</v>
      </c>
      <c r="D5454" s="84" t="s">
        <v>6137</v>
      </c>
      <c r="E5454" s="84" t="s">
        <v>139</v>
      </c>
      <c r="F5454" s="85">
        <v>1</v>
      </c>
      <c r="G5454" s="86" t="s">
        <v>64</v>
      </c>
      <c r="H5454" s="86" t="s">
        <v>14</v>
      </c>
      <c r="I5454" s="87">
        <f>VLOOKUP(A5454,'[2]AJUSTE DE VALOR AN_11.5_MED_VIG'!$A$6:$I$6297,9,0)</f>
        <v>14.494735578170669</v>
      </c>
    </row>
    <row r="5455" s="81" customFormat="1" ht="15" customHeight="1">
      <c r="A5455" s="82">
        <v>90176812</v>
      </c>
      <c r="B5455" s="83">
        <v>20</v>
      </c>
      <c r="C5455" s="84" t="s">
        <v>6138</v>
      </c>
      <c r="D5455" s="84" t="s">
        <v>6139</v>
      </c>
      <c r="E5455" s="84" t="s">
        <v>139</v>
      </c>
      <c r="F5455" s="85">
        <v>1</v>
      </c>
      <c r="G5455" s="86" t="s">
        <v>64</v>
      </c>
      <c r="H5455" s="86" t="s">
        <v>14</v>
      </c>
      <c r="I5455" s="87">
        <f>VLOOKUP(A5455,'[2]AJUSTE DE VALOR AN_11.5_MED_VIG'!$A$6:$I$6297,9,0)</f>
        <v>10.914237515523958</v>
      </c>
    </row>
    <row r="5456" s="81" customFormat="1" ht="15" customHeight="1">
      <c r="A5456" s="82">
        <v>92459447</v>
      </c>
      <c r="B5456" s="83">
        <v>20</v>
      </c>
      <c r="C5456" s="84" t="s">
        <v>6143</v>
      </c>
      <c r="D5456" s="84" t="s">
        <v>6144</v>
      </c>
      <c r="E5456" s="84" t="s">
        <v>146</v>
      </c>
      <c r="F5456" s="85">
        <v>10</v>
      </c>
      <c r="G5456" s="86" t="s">
        <v>18</v>
      </c>
      <c r="H5456" s="86" t="s">
        <v>19</v>
      </c>
      <c r="I5456" s="87">
        <f>VLOOKUP(A5456,'[2]AJUSTE DE VALOR AN_11.5_MED_VIG'!$A$6:$I$6297,9,0)</f>
        <v>3.2978271629640736</v>
      </c>
    </row>
    <row r="5457" s="81" customFormat="1" ht="15" customHeight="1">
      <c r="A5457" s="82">
        <v>92370845</v>
      </c>
      <c r="B5457" s="83">
        <v>20</v>
      </c>
      <c r="C5457" s="84" t="s">
        <v>6147</v>
      </c>
      <c r="D5457" s="84" t="s">
        <v>6148</v>
      </c>
      <c r="E5457" s="84" t="s">
        <v>358</v>
      </c>
      <c r="F5457" s="85">
        <v>1</v>
      </c>
      <c r="G5457" s="86" t="s">
        <v>10103</v>
      </c>
      <c r="H5457" s="86" t="s">
        <v>14</v>
      </c>
      <c r="I5457" s="87">
        <f>VLOOKUP(A5457,'[2]AJUSTE DE VALOR AN_11.5_MED_VIG'!$A$6:$I$6297,9,0)</f>
        <v>2.4341105250449107</v>
      </c>
    </row>
    <row r="5458" s="81" customFormat="1" ht="15" customHeight="1">
      <c r="A5458" s="82">
        <v>92370837</v>
      </c>
      <c r="B5458" s="83">
        <v>20</v>
      </c>
      <c r="C5458" s="84" t="s">
        <v>6147</v>
      </c>
      <c r="D5458" s="84" t="s">
        <v>6148</v>
      </c>
      <c r="E5458" s="84" t="s">
        <v>358</v>
      </c>
      <c r="F5458" s="85">
        <v>1</v>
      </c>
      <c r="G5458" s="86" t="s">
        <v>10103</v>
      </c>
      <c r="H5458" s="86" t="s">
        <v>14</v>
      </c>
      <c r="I5458" s="87">
        <f>VLOOKUP(A5458,'[2]AJUSTE DE VALOR AN_11.5_MED_VIG'!$A$6:$I$6297,9,0)</f>
        <v>2.7010774858562892</v>
      </c>
    </row>
    <row r="5459" s="81" customFormat="1" ht="15" customHeight="1">
      <c r="A5459" s="82">
        <v>90176960</v>
      </c>
      <c r="B5459" s="83">
        <v>20</v>
      </c>
      <c r="C5459" s="84" t="s">
        <v>6153</v>
      </c>
      <c r="D5459" s="84" t="s">
        <v>6154</v>
      </c>
      <c r="E5459" s="84" t="s">
        <v>327</v>
      </c>
      <c r="F5459" s="85">
        <v>1</v>
      </c>
      <c r="G5459" s="86" t="s">
        <v>10103</v>
      </c>
      <c r="H5459" s="86" t="s">
        <v>14</v>
      </c>
      <c r="I5459" s="87">
        <f>VLOOKUP(A5459,'[2]AJUSTE DE VALOR AN_11.5_MED_VIG'!$A$6:$I$6297,9,0)</f>
        <v>0.69278959551072994</v>
      </c>
    </row>
    <row r="5460" s="81" customFormat="1" ht="15" customHeight="1">
      <c r="A5460" s="82">
        <v>90148134</v>
      </c>
      <c r="B5460" s="83">
        <v>20</v>
      </c>
      <c r="C5460" s="84" t="s">
        <v>6153</v>
      </c>
      <c r="D5460" s="84" t="s">
        <v>6153</v>
      </c>
      <c r="E5460" s="84" t="s">
        <v>17</v>
      </c>
      <c r="F5460" s="85">
        <v>1</v>
      </c>
      <c r="G5460" s="86" t="s">
        <v>10103</v>
      </c>
      <c r="H5460" s="86" t="s">
        <v>14</v>
      </c>
      <c r="I5460" s="87">
        <f>VLOOKUP(A5460,'[2]AJUSTE DE VALOR AN_11.5_MED_VIG'!$A$6:$I$6297,9,0)</f>
        <v>0.61512393997921488</v>
      </c>
    </row>
    <row r="5461" s="81" customFormat="1" ht="15" customHeight="1">
      <c r="A5461" s="82">
        <v>92461298</v>
      </c>
      <c r="B5461" s="83">
        <v>20</v>
      </c>
      <c r="C5461" s="84" t="s">
        <v>6155</v>
      </c>
      <c r="D5461" s="84" t="s">
        <v>6156</v>
      </c>
      <c r="E5461" s="84" t="s">
        <v>31</v>
      </c>
      <c r="F5461" s="85">
        <v>1</v>
      </c>
      <c r="G5461" s="86" t="s">
        <v>10103</v>
      </c>
      <c r="H5461" s="86" t="s">
        <v>14</v>
      </c>
      <c r="I5461" s="87">
        <f>VLOOKUP(A5461,'[2]AJUSTE DE VALOR AN_11.5_MED_VIG'!$A$6:$I$6297,9,0)</f>
        <v>0.59674967710778459</v>
      </c>
    </row>
    <row r="5462" s="81" customFormat="1" ht="15" customHeight="1">
      <c r="A5462" s="82">
        <v>90290119</v>
      </c>
      <c r="B5462" s="83">
        <v>20</v>
      </c>
      <c r="C5462" s="84" t="s">
        <v>6157</v>
      </c>
      <c r="D5462" s="84" t="s">
        <v>6160</v>
      </c>
      <c r="E5462" s="84" t="s">
        <v>134</v>
      </c>
      <c r="F5462" s="85">
        <v>1</v>
      </c>
      <c r="G5462" s="86" t="s">
        <v>10103</v>
      </c>
      <c r="H5462" s="86" t="s">
        <v>14</v>
      </c>
      <c r="I5462" s="87">
        <f>VLOOKUP(A5462,'[2]AJUSTE DE VALOR AN_11.5_MED_VIG'!$A$6:$I$6297,9,0)</f>
        <v>1.1241491549796752</v>
      </c>
    </row>
    <row r="5463" s="81" customFormat="1" ht="15" customHeight="1">
      <c r="A5463" s="82">
        <v>90288815</v>
      </c>
      <c r="B5463" s="83">
        <v>20</v>
      </c>
      <c r="C5463" s="84" t="s">
        <v>6157</v>
      </c>
      <c r="D5463" s="84" t="s">
        <v>6159</v>
      </c>
      <c r="E5463" s="84" t="s">
        <v>720</v>
      </c>
      <c r="F5463" s="85">
        <v>1</v>
      </c>
      <c r="G5463" s="86" t="s">
        <v>436</v>
      </c>
      <c r="H5463" s="86" t="s">
        <v>14</v>
      </c>
      <c r="I5463" s="87">
        <f>VLOOKUP(A5463,'[2]AJUSTE DE VALOR AN_11.5_MED_VIG'!$A$6:$I$6297,9,0)</f>
        <v>1.781392562267327</v>
      </c>
    </row>
    <row r="5464" s="81" customFormat="1" ht="15" customHeight="1">
      <c r="A5464" s="82">
        <v>90303334</v>
      </c>
      <c r="B5464" s="83">
        <v>20</v>
      </c>
      <c r="C5464" s="84" t="s">
        <v>6163</v>
      </c>
      <c r="D5464" s="84" t="s">
        <v>6165</v>
      </c>
      <c r="E5464" s="84" t="s">
        <v>1592</v>
      </c>
      <c r="F5464" s="85">
        <v>1</v>
      </c>
      <c r="G5464" s="86" t="s">
        <v>10103</v>
      </c>
      <c r="H5464" s="86" t="s">
        <v>14</v>
      </c>
      <c r="I5464" s="87">
        <f>VLOOKUP(A5464,'[2]AJUSTE DE VALOR AN_11.5_MED_VIG'!$A$6:$I$6297,9,0)</f>
        <v>0.71226647739916205</v>
      </c>
    </row>
    <row r="5465" s="81" customFormat="1" ht="15" customHeight="1">
      <c r="A5465" s="82">
        <v>90268504</v>
      </c>
      <c r="B5465" s="83">
        <v>20</v>
      </c>
      <c r="C5465" s="84" t="s">
        <v>6163</v>
      </c>
      <c r="D5465" s="84" t="s">
        <v>6166</v>
      </c>
      <c r="E5465" s="84" t="s">
        <v>134</v>
      </c>
      <c r="F5465" s="85">
        <v>1</v>
      </c>
      <c r="G5465" s="86" t="s">
        <v>10103</v>
      </c>
      <c r="H5465" s="86" t="s">
        <v>14</v>
      </c>
      <c r="I5465" s="87">
        <f>VLOOKUP(A5465,'[2]AJUSTE DE VALOR AN_11.5_MED_VIG'!$A$6:$I$6297,9,0)</f>
        <v>1.6470092270632446</v>
      </c>
    </row>
    <row r="5466" s="81" customFormat="1" ht="15" customHeight="1">
      <c r="A5466" s="82">
        <v>90268512</v>
      </c>
      <c r="B5466" s="83">
        <v>20</v>
      </c>
      <c r="C5466" s="84" t="s">
        <v>6170</v>
      </c>
      <c r="D5466" s="84" t="s">
        <v>6171</v>
      </c>
      <c r="E5466" s="84" t="s">
        <v>134</v>
      </c>
      <c r="F5466" s="85">
        <v>100</v>
      </c>
      <c r="G5466" s="86" t="s">
        <v>18</v>
      </c>
      <c r="H5466" s="86" t="s">
        <v>19</v>
      </c>
      <c r="I5466" s="87">
        <f>VLOOKUP(A5466,'[2]AJUSTE DE VALOR AN_11.5_MED_VIG'!$A$6:$I$6297,9,0)</f>
        <v>0.14378651982298168</v>
      </c>
    </row>
    <row r="5467" s="81" customFormat="1" ht="15" customHeight="1">
      <c r="A5467" s="82">
        <v>92403085</v>
      </c>
      <c r="B5467" s="83">
        <v>20</v>
      </c>
      <c r="C5467" s="84" t="s">
        <v>6177</v>
      </c>
      <c r="D5467" s="84" t="s">
        <v>6178</v>
      </c>
      <c r="E5467" s="84" t="s">
        <v>354</v>
      </c>
      <c r="F5467" s="85">
        <v>10</v>
      </c>
      <c r="G5467" s="86" t="s">
        <v>18</v>
      </c>
      <c r="H5467" s="86" t="s">
        <v>19</v>
      </c>
      <c r="I5467" s="87">
        <f>VLOOKUP(A5467,'[2]AJUSTE DE VALOR AN_11.5_MED_VIG'!$A$6:$I$6297,9,0)</f>
        <v>3.6951368164068934</v>
      </c>
    </row>
    <row r="5468" s="81" customFormat="1" ht="15" customHeight="1">
      <c r="A5468" s="82">
        <v>90487010</v>
      </c>
      <c r="B5468" s="83" t="s">
        <v>10073</v>
      </c>
      <c r="C5468" s="84" t="s">
        <v>6197</v>
      </c>
      <c r="D5468" s="84" t="s">
        <v>6198</v>
      </c>
      <c r="E5468" s="84" t="s">
        <v>73</v>
      </c>
      <c r="F5468" s="85">
        <v>1</v>
      </c>
      <c r="G5468" s="86" t="s">
        <v>13</v>
      </c>
      <c r="H5468" s="86" t="s">
        <v>14</v>
      </c>
      <c r="I5468" s="87">
        <f>VLOOKUP(A5468,'[2]AJUSTE DE VALOR AN_11.5_MED_VIG'!$A$6:$I$6297,9,0)</f>
        <v>153.81029762001637</v>
      </c>
    </row>
    <row r="5469" s="81" customFormat="1" ht="15" customHeight="1">
      <c r="A5469" s="82">
        <v>92430910</v>
      </c>
      <c r="B5469" s="83" t="s">
        <v>10073</v>
      </c>
      <c r="C5469" s="84" t="s">
        <v>6201</v>
      </c>
      <c r="D5469" s="84" t="s">
        <v>6202</v>
      </c>
      <c r="E5469" s="84" t="s">
        <v>73</v>
      </c>
      <c r="F5469" s="85">
        <v>1</v>
      </c>
      <c r="G5469" s="86" t="s">
        <v>13</v>
      </c>
      <c r="H5469" s="86" t="s">
        <v>14</v>
      </c>
      <c r="I5469" s="87">
        <f>VLOOKUP(A5469,'[2]AJUSTE DE VALOR AN_11.5_MED_VIG'!$A$6:$I$6297,9,0)</f>
        <v>150.11396068707731</v>
      </c>
    </row>
    <row r="5470" s="81" customFormat="1" ht="15" customHeight="1">
      <c r="A5470" s="82">
        <v>90241215</v>
      </c>
      <c r="B5470" s="83" t="s">
        <v>10073</v>
      </c>
      <c r="C5470" s="84" t="s">
        <v>10023</v>
      </c>
      <c r="D5470" s="84" t="s">
        <v>10024</v>
      </c>
      <c r="E5470" s="84" t="s">
        <v>659</v>
      </c>
      <c r="F5470" s="85">
        <v>1</v>
      </c>
      <c r="G5470" s="86" t="s">
        <v>13</v>
      </c>
      <c r="H5470" s="86" t="s">
        <v>14</v>
      </c>
      <c r="I5470" s="87">
        <f>VLOOKUP(A5470,'[2]AJUSTE DE VALOR AN_11.5_MED_VIG'!$A$6:$I$6297,9,0)</f>
        <v>593.14635115865997</v>
      </c>
    </row>
    <row r="5471" s="81" customFormat="1" ht="15" customHeight="1">
      <c r="A5471" s="82">
        <v>92460321</v>
      </c>
      <c r="B5471" s="83" t="s">
        <v>10073</v>
      </c>
      <c r="C5471" s="84" t="s">
        <v>6221</v>
      </c>
      <c r="D5471" s="84" t="s">
        <v>6222</v>
      </c>
      <c r="E5471" s="84" t="s">
        <v>613</v>
      </c>
      <c r="F5471" s="85">
        <v>1</v>
      </c>
      <c r="G5471" s="86" t="s">
        <v>13</v>
      </c>
      <c r="H5471" s="86" t="s">
        <v>14</v>
      </c>
      <c r="I5471" s="87">
        <f>VLOOKUP(A5471,'[2]AJUSTE DE VALOR AN_11.5_MED_VIG'!$A$6:$I$6297,9,0)</f>
        <v>659.76453901131765</v>
      </c>
    </row>
    <row r="5472" s="81" customFormat="1" ht="15" customHeight="1">
      <c r="A5472" s="82">
        <v>90292081</v>
      </c>
      <c r="B5472" s="83" t="s">
        <v>10073</v>
      </c>
      <c r="C5472" s="84" t="s">
        <v>6225</v>
      </c>
      <c r="D5472" s="84" t="s">
        <v>6226</v>
      </c>
      <c r="E5472" s="84" t="s">
        <v>620</v>
      </c>
      <c r="F5472" s="85">
        <v>1</v>
      </c>
      <c r="G5472" s="86" t="s">
        <v>10036</v>
      </c>
      <c r="H5472" s="86" t="s">
        <v>14</v>
      </c>
      <c r="I5472" s="87">
        <f>VLOOKUP(A5472,'[2]AJUSTE DE VALOR AN_11.5_MED_VIG'!$A$6:$I$6297,9,0)</f>
        <v>3364.8341342328722</v>
      </c>
    </row>
    <row r="5473" s="81" customFormat="1" ht="15" customHeight="1">
      <c r="A5473" s="82">
        <v>92369502</v>
      </c>
      <c r="B5473" s="83" t="s">
        <v>10073</v>
      </c>
      <c r="C5473" s="84" t="s">
        <v>6229</v>
      </c>
      <c r="D5473" s="84" t="s">
        <v>6230</v>
      </c>
      <c r="E5473" s="84" t="s">
        <v>231</v>
      </c>
      <c r="F5473" s="85">
        <v>1</v>
      </c>
      <c r="G5473" s="86" t="s">
        <v>10036</v>
      </c>
      <c r="H5473" s="86" t="s">
        <v>14</v>
      </c>
      <c r="I5473" s="87">
        <f>VLOOKUP(A5473,'[2]AJUSTE DE VALOR AN_11.5_MED_VIG'!$A$6:$I$6297,9,0)</f>
        <v>2800</v>
      </c>
    </row>
    <row r="5474" s="81" customFormat="1" ht="15" customHeight="1">
      <c r="A5474" s="82">
        <v>90020847</v>
      </c>
      <c r="B5474" s="83">
        <v>20</v>
      </c>
      <c r="C5474" s="84" t="s">
        <v>6240</v>
      </c>
      <c r="D5474" s="84" t="s">
        <v>6240</v>
      </c>
      <c r="E5474" s="84" t="s">
        <v>378</v>
      </c>
      <c r="F5474" s="85">
        <v>1</v>
      </c>
      <c r="G5474" s="86" t="s">
        <v>18</v>
      </c>
      <c r="H5474" s="86" t="s">
        <v>19</v>
      </c>
      <c r="I5474" s="87">
        <f>VLOOKUP(A5474,'[2]AJUSTE DE VALOR AN_11.5_MED_VIG'!$A$6:$I$6297,9,0)</f>
        <v>0.26696696081137739</v>
      </c>
    </row>
    <row r="5475" s="81" customFormat="1" ht="15" customHeight="1">
      <c r="A5475" s="82">
        <v>90268113</v>
      </c>
      <c r="B5475" s="83">
        <v>20</v>
      </c>
      <c r="C5475" s="84" t="s">
        <v>6241</v>
      </c>
      <c r="D5475" s="84" t="s">
        <v>6242</v>
      </c>
      <c r="E5475" s="84" t="s">
        <v>73</v>
      </c>
      <c r="F5475" s="85">
        <v>1</v>
      </c>
      <c r="G5475" s="86" t="s">
        <v>436</v>
      </c>
      <c r="H5475" s="86" t="s">
        <v>14</v>
      </c>
      <c r="I5475" s="87">
        <f>VLOOKUP(A5475,'[2]AJUSTE DE VALOR AN_11.5_MED_VIG'!$A$6:$I$6297,9,0)</f>
        <v>2.0415120532634736</v>
      </c>
    </row>
    <row r="5476" s="81" customFormat="1" ht="15" customHeight="1">
      <c r="A5476" s="82">
        <v>90141784</v>
      </c>
      <c r="B5476" s="83">
        <v>20</v>
      </c>
      <c r="C5476" s="84" t="s">
        <v>6256</v>
      </c>
      <c r="D5476" s="84" t="s">
        <v>6257</v>
      </c>
      <c r="E5476" s="84" t="s">
        <v>3491</v>
      </c>
      <c r="F5476" s="85">
        <v>300</v>
      </c>
      <c r="G5476" s="86" t="s">
        <v>6251</v>
      </c>
      <c r="H5476" s="86" t="s">
        <v>19</v>
      </c>
      <c r="I5476" s="87">
        <f>VLOOKUP(A5476,'[2]AJUSTE DE VALOR AN_11.5_MED_VIG'!$A$6:$I$6297,9,0)</f>
        <v>0.27436039360250086</v>
      </c>
    </row>
    <row r="5477" s="81" customFormat="1" ht="15" customHeight="1">
      <c r="A5477" s="82">
        <v>92370560</v>
      </c>
      <c r="B5477" s="83">
        <v>20</v>
      </c>
      <c r="C5477" s="84" t="s">
        <v>6268</v>
      </c>
      <c r="D5477" s="84" t="s">
        <v>6269</v>
      </c>
      <c r="E5477" s="84" t="s">
        <v>69</v>
      </c>
      <c r="F5477" s="85">
        <v>300</v>
      </c>
      <c r="G5477" s="86" t="s">
        <v>6251</v>
      </c>
      <c r="H5477" s="86" t="s">
        <v>19</v>
      </c>
      <c r="I5477" s="87">
        <f>VLOOKUP(A5477,'[2]AJUSTE DE VALOR AN_11.5_MED_VIG'!$A$6:$I$6297,9,0)</f>
        <v>7.8519694356287459e-002</v>
      </c>
    </row>
    <row r="5478" s="81" customFormat="1" ht="15" customHeight="1">
      <c r="A5478" s="82">
        <v>92370551</v>
      </c>
      <c r="B5478" s="83">
        <v>20</v>
      </c>
      <c r="C5478" s="84" t="s">
        <v>6272</v>
      </c>
      <c r="D5478" s="84" t="s">
        <v>6273</v>
      </c>
      <c r="E5478" s="84" t="s">
        <v>69</v>
      </c>
      <c r="F5478" s="85">
        <v>500</v>
      </c>
      <c r="G5478" s="86" t="s">
        <v>6251</v>
      </c>
      <c r="H5478" s="86" t="s">
        <v>19</v>
      </c>
      <c r="I5478" s="87">
        <f>VLOOKUP(A5478,'[2]AJUSTE DE VALOR AN_11.5_MED_VIG'!$A$6:$I$6297,9,0)</f>
        <v>4.7111816613772471e-002</v>
      </c>
    </row>
    <row r="5479" s="81" customFormat="1" ht="15" customHeight="1">
      <c r="A5479" s="82">
        <v>90312678</v>
      </c>
      <c r="B5479" s="83">
        <v>20</v>
      </c>
      <c r="C5479" s="84" t="s">
        <v>6294</v>
      </c>
      <c r="D5479" s="84" t="s">
        <v>6295</v>
      </c>
      <c r="E5479" s="84" t="s">
        <v>12</v>
      </c>
      <c r="F5479" s="85">
        <v>300</v>
      </c>
      <c r="G5479" s="86" t="s">
        <v>6251</v>
      </c>
      <c r="H5479" s="86" t="s">
        <v>19</v>
      </c>
      <c r="I5479" s="87">
        <f>VLOOKUP(A5479,'[2]AJUSTE DE VALOR AN_11.5_MED_VIG'!$A$6:$I$6297,9,0)</f>
        <v>0.12563085178410641</v>
      </c>
    </row>
    <row r="5480" s="81" customFormat="1" ht="15" customHeight="1">
      <c r="A5480" s="82">
        <v>92370381</v>
      </c>
      <c r="B5480" s="83">
        <v>20</v>
      </c>
      <c r="C5480" s="84" t="s">
        <v>6296</v>
      </c>
      <c r="D5480" s="84" t="s">
        <v>6297</v>
      </c>
      <c r="E5480" s="84" t="s">
        <v>69</v>
      </c>
      <c r="F5480" s="85">
        <v>500</v>
      </c>
      <c r="G5480" s="86" t="s">
        <v>6251</v>
      </c>
      <c r="H5480" s="86" t="s">
        <v>19</v>
      </c>
      <c r="I5480" s="87">
        <f>VLOOKUP(A5480,'[2]AJUSTE DE VALOR AN_11.5_MED_VIG'!$A$6:$I$6297,9,0)</f>
        <v>4.7111816613772471e-002</v>
      </c>
    </row>
    <row r="5481" s="81" customFormat="1" ht="15" customHeight="1">
      <c r="A5481" s="82">
        <v>92370519</v>
      </c>
      <c r="B5481" s="83">
        <v>20</v>
      </c>
      <c r="C5481" s="84" t="s">
        <v>6298</v>
      </c>
      <c r="D5481" s="84" t="s">
        <v>6299</v>
      </c>
      <c r="E5481" s="84" t="s">
        <v>69</v>
      </c>
      <c r="F5481" s="85">
        <v>300</v>
      </c>
      <c r="G5481" s="86" t="s">
        <v>6251</v>
      </c>
      <c r="H5481" s="86" t="s">
        <v>19</v>
      </c>
      <c r="I5481" s="87">
        <f>VLOOKUP(A5481,'[2]AJUSTE DE VALOR AN_11.5_MED_VIG'!$A$6:$I$6297,9,0)</f>
        <v>7.8519694356287459e-002</v>
      </c>
    </row>
    <row r="5482" s="81" customFormat="1" ht="15" customHeight="1">
      <c r="A5482" s="82">
        <v>92370527</v>
      </c>
      <c r="B5482" s="83">
        <v>20</v>
      </c>
      <c r="C5482" s="84" t="s">
        <v>6300</v>
      </c>
      <c r="D5482" s="84" t="s">
        <v>6301</v>
      </c>
      <c r="E5482" s="84" t="s">
        <v>69</v>
      </c>
      <c r="F5482" s="85">
        <v>300</v>
      </c>
      <c r="G5482" s="86" t="s">
        <v>6251</v>
      </c>
      <c r="H5482" s="86" t="s">
        <v>19</v>
      </c>
      <c r="I5482" s="87">
        <f>VLOOKUP(A5482,'[2]AJUSTE DE VALOR AN_11.5_MED_VIG'!$A$6:$I$6297,9,0)</f>
        <v>7.8519694356287459e-002</v>
      </c>
    </row>
    <row r="5483" s="81" customFormat="1" ht="15" customHeight="1">
      <c r="A5483" s="82">
        <v>92370500</v>
      </c>
      <c r="B5483" s="83">
        <v>20</v>
      </c>
      <c r="C5483" s="84" t="s">
        <v>6302</v>
      </c>
      <c r="D5483" s="84" t="s">
        <v>6303</v>
      </c>
      <c r="E5483" s="84" t="s">
        <v>69</v>
      </c>
      <c r="F5483" s="85">
        <v>500</v>
      </c>
      <c r="G5483" s="86" t="s">
        <v>6251</v>
      </c>
      <c r="H5483" s="86" t="s">
        <v>19</v>
      </c>
      <c r="I5483" s="87">
        <f>VLOOKUP(A5483,'[2]AJUSTE DE VALOR AN_11.5_MED_VIG'!$A$6:$I$6297,9,0)</f>
        <v>4.7111816613772471e-002</v>
      </c>
    </row>
    <row r="5484" s="81" customFormat="1" ht="15" customHeight="1">
      <c r="A5484" s="82">
        <v>90938925</v>
      </c>
      <c r="B5484" s="83">
        <v>20</v>
      </c>
      <c r="C5484" s="84" t="s">
        <v>10186</v>
      </c>
      <c r="D5484" s="84" t="s">
        <v>10186</v>
      </c>
      <c r="E5484" s="84" t="s">
        <v>1744</v>
      </c>
      <c r="F5484" s="85">
        <v>1</v>
      </c>
      <c r="G5484" s="86" t="s">
        <v>10036</v>
      </c>
      <c r="H5484" s="86" t="s">
        <v>14</v>
      </c>
      <c r="I5484" s="87">
        <f>VLOOKUP(A5484,'[2]AJUSTE DE VALOR AN_11.5_MED_VIG'!$A$6:$I$6297,9,0)</f>
        <v>224.60805594449999</v>
      </c>
    </row>
    <row r="5485" s="81" customFormat="1" ht="15" customHeight="1">
      <c r="A5485" s="82">
        <v>90938763</v>
      </c>
      <c r="B5485" s="83">
        <v>20</v>
      </c>
      <c r="C5485" s="84" t="s">
        <v>10186</v>
      </c>
      <c r="D5485" s="84" t="s">
        <v>10186</v>
      </c>
      <c r="E5485" s="84" t="s">
        <v>1744</v>
      </c>
      <c r="F5485" s="85">
        <v>1</v>
      </c>
      <c r="G5485" s="86" t="s">
        <v>10036</v>
      </c>
      <c r="H5485" s="86" t="s">
        <v>14</v>
      </c>
      <c r="I5485" s="87">
        <f>VLOOKUP(A5485,'[2]AJUSTE DE VALOR AN_11.5_MED_VIG'!$A$6:$I$6297,9,0)</f>
        <v>224.60805594449999</v>
      </c>
    </row>
    <row r="5486" s="81" customFormat="1" ht="15" customHeight="1">
      <c r="A5486" s="82">
        <v>90939034</v>
      </c>
      <c r="B5486" s="83">
        <v>20</v>
      </c>
      <c r="C5486" s="84" t="s">
        <v>10187</v>
      </c>
      <c r="D5486" s="84" t="s">
        <v>10187</v>
      </c>
      <c r="E5486" s="84" t="s">
        <v>1744</v>
      </c>
      <c r="F5486" s="85">
        <v>1</v>
      </c>
      <c r="G5486" s="86" t="s">
        <v>10036</v>
      </c>
      <c r="H5486" s="86" t="s">
        <v>14</v>
      </c>
      <c r="I5486" s="87">
        <f>VLOOKUP(A5486,'[2]AJUSTE DE VALOR AN_11.5_MED_VIG'!$A$6:$I$6297,9,0)</f>
        <v>44.673901513200001</v>
      </c>
    </row>
    <row r="5487" s="81" customFormat="1" ht="15" customHeight="1">
      <c r="A5487" s="82">
        <v>90939026</v>
      </c>
      <c r="B5487" s="83">
        <v>20</v>
      </c>
      <c r="C5487" s="84" t="s">
        <v>10188</v>
      </c>
      <c r="D5487" s="84" t="s">
        <v>10188</v>
      </c>
      <c r="E5487" s="84" t="s">
        <v>1744</v>
      </c>
      <c r="F5487" s="85">
        <v>1</v>
      </c>
      <c r="G5487" s="86" t="s">
        <v>10036</v>
      </c>
      <c r="H5487" s="86" t="s">
        <v>14</v>
      </c>
      <c r="I5487" s="87">
        <f>VLOOKUP(A5487,'[2]AJUSTE DE VALOR AN_11.5_MED_VIG'!$A$6:$I$6297,9,0)</f>
        <v>44.673901513200001</v>
      </c>
    </row>
    <row r="5488" s="81" customFormat="1" ht="15" customHeight="1">
      <c r="A5488" s="82">
        <v>90939450</v>
      </c>
      <c r="B5488" s="83">
        <v>20</v>
      </c>
      <c r="C5488" s="84" t="s">
        <v>10189</v>
      </c>
      <c r="D5488" s="84" t="s">
        <v>10189</v>
      </c>
      <c r="E5488" s="84" t="s">
        <v>1744</v>
      </c>
      <c r="F5488" s="85">
        <v>1</v>
      </c>
      <c r="G5488" s="86" t="s">
        <v>10036</v>
      </c>
      <c r="H5488" s="86" t="s">
        <v>14</v>
      </c>
      <c r="I5488" s="87">
        <f>VLOOKUP(A5488,'[2]AJUSTE DE VALOR AN_11.5_MED_VIG'!$A$6:$I$6297,9,0)</f>
        <v>4984.4248644212994</v>
      </c>
    </row>
    <row r="5489" s="81" customFormat="1" ht="15" customHeight="1">
      <c r="A5489" s="82">
        <v>90939174</v>
      </c>
      <c r="B5489" s="83">
        <v>20</v>
      </c>
      <c r="C5489" s="84" t="s">
        <v>10190</v>
      </c>
      <c r="D5489" s="84" t="s">
        <v>10190</v>
      </c>
      <c r="E5489" s="84" t="s">
        <v>1744</v>
      </c>
      <c r="F5489" s="85">
        <v>1</v>
      </c>
      <c r="G5489" s="86" t="s">
        <v>10036</v>
      </c>
      <c r="H5489" s="86" t="s">
        <v>14</v>
      </c>
      <c r="I5489" s="87">
        <f>VLOOKUP(A5489,'[2]AJUSTE DE VALOR AN_11.5_MED_VIG'!$A$6:$I$6297,9,0)</f>
        <v>120.946941657</v>
      </c>
    </row>
    <row r="5490" s="81" customFormat="1" ht="15" customHeight="1">
      <c r="A5490" s="82">
        <v>90939182</v>
      </c>
      <c r="B5490" s="83">
        <v>20</v>
      </c>
      <c r="C5490" s="84" t="s">
        <v>10191</v>
      </c>
      <c r="D5490" s="84" t="s">
        <v>10191</v>
      </c>
      <c r="E5490" s="84" t="s">
        <v>1744</v>
      </c>
      <c r="F5490" s="85">
        <v>1</v>
      </c>
      <c r="G5490" s="86" t="s">
        <v>10036</v>
      </c>
      <c r="H5490" s="86" t="s">
        <v>14</v>
      </c>
      <c r="I5490" s="87">
        <f>VLOOKUP(A5490,'[2]AJUSTE DE VALOR AN_11.5_MED_VIG'!$A$6:$I$6297,9,0)</f>
        <v>927.2203960887</v>
      </c>
    </row>
    <row r="5491" s="81" customFormat="1" ht="15" customHeight="1">
      <c r="A5491" s="82">
        <v>90939131</v>
      </c>
      <c r="B5491" s="83">
        <v>20</v>
      </c>
      <c r="C5491" s="84" t="s">
        <v>10192</v>
      </c>
      <c r="D5491" s="84" t="s">
        <v>10192</v>
      </c>
      <c r="E5491" s="84" t="s">
        <v>1744</v>
      </c>
      <c r="F5491" s="85">
        <v>1</v>
      </c>
      <c r="G5491" s="86" t="s">
        <v>10036</v>
      </c>
      <c r="H5491" s="86" t="s">
        <v>14</v>
      </c>
      <c r="I5491" s="87">
        <f>VLOOKUP(A5491,'[2]AJUSTE DE VALOR AN_11.5_MED_VIG'!$A$6:$I$6297,9,0)</f>
        <v>224.60805594449999</v>
      </c>
    </row>
    <row r="5492" s="81" customFormat="1" ht="15" customHeight="1">
      <c r="A5492" s="82">
        <v>90939271</v>
      </c>
      <c r="B5492" s="83">
        <v>20</v>
      </c>
      <c r="C5492" s="84" t="s">
        <v>10193</v>
      </c>
      <c r="D5492" s="84" t="s">
        <v>10193</v>
      </c>
      <c r="E5492" s="84" t="s">
        <v>1744</v>
      </c>
      <c r="F5492" s="85">
        <v>1</v>
      </c>
      <c r="G5492" s="86" t="s">
        <v>10036</v>
      </c>
      <c r="H5492" s="86" t="s">
        <v>14</v>
      </c>
      <c r="I5492" s="87">
        <f>VLOOKUP(A5492,'[2]AJUSTE DE VALOR AN_11.5_MED_VIG'!$A$6:$I$6297,9,0)</f>
        <v>224.60805594449999</v>
      </c>
    </row>
    <row r="5493" s="81" customFormat="1" ht="15" customHeight="1">
      <c r="A5493" s="82">
        <v>90939280</v>
      </c>
      <c r="B5493" s="83">
        <v>20</v>
      </c>
      <c r="C5493" s="84" t="s">
        <v>10194</v>
      </c>
      <c r="D5493" s="84" t="s">
        <v>10194</v>
      </c>
      <c r="E5493" s="84" t="s">
        <v>1744</v>
      </c>
      <c r="F5493" s="85">
        <v>1</v>
      </c>
      <c r="G5493" s="86" t="s">
        <v>10036</v>
      </c>
      <c r="H5493" s="86" t="s">
        <v>14</v>
      </c>
      <c r="I5493" s="87">
        <f>VLOOKUP(A5493,'[2]AJUSTE DE VALOR AN_11.5_MED_VIG'!$A$6:$I$6297,9,0)</f>
        <v>224.60805594449999</v>
      </c>
    </row>
    <row r="5494" s="81" customFormat="1" ht="15" customHeight="1">
      <c r="A5494" s="82">
        <v>90939301</v>
      </c>
      <c r="B5494" s="83">
        <v>20</v>
      </c>
      <c r="C5494" s="84" t="s">
        <v>10195</v>
      </c>
      <c r="D5494" s="84" t="s">
        <v>10195</v>
      </c>
      <c r="E5494" s="84" t="s">
        <v>1744</v>
      </c>
      <c r="F5494" s="85">
        <v>1</v>
      </c>
      <c r="G5494" s="86" t="s">
        <v>10036</v>
      </c>
      <c r="H5494" s="86" t="s">
        <v>14</v>
      </c>
      <c r="I5494" s="87">
        <f>VLOOKUP(A5494,'[2]AJUSTE DE VALOR AN_11.5_MED_VIG'!$A$6:$I$6297,9,0)</f>
        <v>224.60805594449999</v>
      </c>
    </row>
    <row r="5495" s="81" customFormat="1" ht="15" customHeight="1">
      <c r="A5495" s="82">
        <v>90939107</v>
      </c>
      <c r="B5495" s="83">
        <v>20</v>
      </c>
      <c r="C5495" s="84" t="s">
        <v>10196</v>
      </c>
      <c r="D5495" s="84" t="s">
        <v>10196</v>
      </c>
      <c r="E5495" s="84" t="s">
        <v>1744</v>
      </c>
      <c r="F5495" s="85">
        <v>1</v>
      </c>
      <c r="G5495" s="86" t="s">
        <v>10036</v>
      </c>
      <c r="H5495" s="86" t="s">
        <v>14</v>
      </c>
      <c r="I5495" s="87">
        <f>VLOOKUP(A5495,'[2]AJUSTE DE VALOR AN_11.5_MED_VIG'!$A$6:$I$6297,9,0)</f>
        <v>39.956647689000008</v>
      </c>
    </row>
    <row r="5496" s="81" customFormat="1" ht="15" customHeight="1">
      <c r="A5496" s="82">
        <v>90939557</v>
      </c>
      <c r="B5496" s="83">
        <v>20</v>
      </c>
      <c r="C5496" s="84" t="s">
        <v>10197</v>
      </c>
      <c r="D5496" s="84" t="s">
        <v>10197</v>
      </c>
      <c r="E5496" s="84" t="s">
        <v>1744</v>
      </c>
      <c r="F5496" s="85">
        <v>1</v>
      </c>
      <c r="G5496" s="86" t="s">
        <v>10036</v>
      </c>
      <c r="H5496" s="86" t="s">
        <v>14</v>
      </c>
      <c r="I5496" s="87">
        <f>VLOOKUP(A5496,'[2]AJUSTE DE VALOR AN_11.5_MED_VIG'!$A$6:$I$6297,9,0)</f>
        <v>5931.4081846364998</v>
      </c>
    </row>
    <row r="5497" s="81" customFormat="1" ht="15" customHeight="1">
      <c r="A5497" s="82">
        <v>90938690</v>
      </c>
      <c r="B5497" s="83">
        <v>20</v>
      </c>
      <c r="C5497" s="84" t="s">
        <v>10198</v>
      </c>
      <c r="D5497" s="84" t="s">
        <v>10198</v>
      </c>
      <c r="E5497" s="84" t="s">
        <v>1744</v>
      </c>
      <c r="F5497" s="85">
        <v>1</v>
      </c>
      <c r="G5497" s="86" t="s">
        <v>10036</v>
      </c>
      <c r="H5497" s="86" t="s">
        <v>14</v>
      </c>
      <c r="I5497" s="87">
        <f>VLOOKUP(A5497,'[2]AJUSTE DE VALOR AN_11.5_MED_VIG'!$A$6:$I$6297,9,0)</f>
        <v>1780.9679483676</v>
      </c>
    </row>
    <row r="5498" s="81" customFormat="1" ht="15" customHeight="1">
      <c r="A5498" s="82">
        <v>90939409</v>
      </c>
      <c r="B5498" s="83">
        <v>20</v>
      </c>
      <c r="C5498" s="84" t="s">
        <v>10199</v>
      </c>
      <c r="D5498" s="84" t="s">
        <v>10199</v>
      </c>
      <c r="E5498" s="84" t="s">
        <v>1744</v>
      </c>
      <c r="F5498" s="85">
        <v>1</v>
      </c>
      <c r="G5498" s="86" t="s">
        <v>10036</v>
      </c>
      <c r="H5498" s="86" t="s">
        <v>14</v>
      </c>
      <c r="I5498" s="87">
        <f>VLOOKUP(A5498,'[2]AJUSTE DE VALOR AN_11.5_MED_VIG'!$A$6:$I$6297,9,0)</f>
        <v>629.87185537560003</v>
      </c>
    </row>
    <row r="5499" s="81" customFormat="1" ht="15" customHeight="1">
      <c r="A5499" s="82">
        <v>90939166</v>
      </c>
      <c r="B5499" s="83">
        <v>20</v>
      </c>
      <c r="C5499" s="84" t="s">
        <v>10200</v>
      </c>
      <c r="D5499" s="84" t="s">
        <v>10200</v>
      </c>
      <c r="E5499" s="84" t="s">
        <v>1744</v>
      </c>
      <c r="F5499" s="85">
        <v>1</v>
      </c>
      <c r="G5499" s="86" t="s">
        <v>10036</v>
      </c>
      <c r="H5499" s="86" t="s">
        <v>14</v>
      </c>
      <c r="I5499" s="87">
        <f>VLOOKUP(A5499,'[2]AJUSTE DE VALOR AN_11.5_MED_VIG'!$A$6:$I$6297,9,0)</f>
        <v>120.946941657</v>
      </c>
    </row>
    <row r="5500" s="81" customFormat="1" ht="15" customHeight="1">
      <c r="A5500" s="82">
        <v>90939158</v>
      </c>
      <c r="B5500" s="83">
        <v>20</v>
      </c>
      <c r="C5500" s="84" t="s">
        <v>10200</v>
      </c>
      <c r="D5500" s="84" t="s">
        <v>10200</v>
      </c>
      <c r="E5500" s="84" t="s">
        <v>1744</v>
      </c>
      <c r="F5500" s="85">
        <v>1</v>
      </c>
      <c r="G5500" s="86" t="s">
        <v>10036</v>
      </c>
      <c r="H5500" s="86" t="s">
        <v>14</v>
      </c>
      <c r="I5500" s="87">
        <f>VLOOKUP(A5500,'[2]AJUSTE DE VALOR AN_11.5_MED_VIG'!$A$6:$I$6297,9,0)</f>
        <v>120.946941657</v>
      </c>
    </row>
    <row r="5501" s="81" customFormat="1" ht="15" customHeight="1">
      <c r="A5501" s="82">
        <v>90939140</v>
      </c>
      <c r="B5501" s="83">
        <v>20</v>
      </c>
      <c r="C5501" s="84" t="s">
        <v>10200</v>
      </c>
      <c r="D5501" s="84" t="s">
        <v>10200</v>
      </c>
      <c r="E5501" s="84" t="s">
        <v>1744</v>
      </c>
      <c r="F5501" s="85">
        <v>1</v>
      </c>
      <c r="G5501" s="86" t="s">
        <v>10036</v>
      </c>
      <c r="H5501" s="86" t="s">
        <v>14</v>
      </c>
      <c r="I5501" s="87">
        <f>VLOOKUP(A5501,'[2]AJUSTE DE VALOR AN_11.5_MED_VIG'!$A$6:$I$6297,9,0)</f>
        <v>224.60805594449999</v>
      </c>
    </row>
    <row r="5502" s="81" customFormat="1" ht="15" customHeight="1">
      <c r="A5502" s="82">
        <v>90938755</v>
      </c>
      <c r="B5502" s="83">
        <v>20</v>
      </c>
      <c r="C5502" s="84" t="s">
        <v>10201</v>
      </c>
      <c r="D5502" s="84" t="s">
        <v>10201</v>
      </c>
      <c r="E5502" s="84" t="s">
        <v>1744</v>
      </c>
      <c r="F5502" s="85">
        <v>1</v>
      </c>
      <c r="G5502" s="86" t="s">
        <v>10036</v>
      </c>
      <c r="H5502" s="86" t="s">
        <v>14</v>
      </c>
      <c r="I5502" s="87">
        <f>VLOOKUP(A5502,'[2]AJUSTE DE VALOR AN_11.5_MED_VIG'!$A$6:$I$6297,9,0)</f>
        <v>224.60805594449999</v>
      </c>
    </row>
    <row r="5503" s="81" customFormat="1" ht="15" customHeight="1">
      <c r="A5503" s="82">
        <v>90939115</v>
      </c>
      <c r="B5503" s="83">
        <v>20</v>
      </c>
      <c r="C5503" s="84" t="s">
        <v>10202</v>
      </c>
      <c r="D5503" s="84" t="s">
        <v>10202</v>
      </c>
      <c r="E5503" s="84" t="s">
        <v>1744</v>
      </c>
      <c r="F5503" s="85">
        <v>1</v>
      </c>
      <c r="G5503" s="86" t="s">
        <v>10036</v>
      </c>
      <c r="H5503" s="86" t="s">
        <v>14</v>
      </c>
      <c r="I5503" s="87">
        <f>VLOOKUP(A5503,'[2]AJUSTE DE VALOR AN_11.5_MED_VIG'!$A$6:$I$6297,9,0)</f>
        <v>37.748800579499999</v>
      </c>
    </row>
    <row r="5504" s="81" customFormat="1" ht="15" customHeight="1">
      <c r="A5504" s="82">
        <v>90939336</v>
      </c>
      <c r="B5504" s="83">
        <v>20</v>
      </c>
      <c r="C5504" s="84" t="s">
        <v>10203</v>
      </c>
      <c r="D5504" s="84" t="s">
        <v>10203</v>
      </c>
      <c r="E5504" s="84" t="s">
        <v>1744</v>
      </c>
      <c r="F5504" s="85">
        <v>1</v>
      </c>
      <c r="G5504" s="86" t="s">
        <v>10036</v>
      </c>
      <c r="H5504" s="86" t="s">
        <v>14</v>
      </c>
      <c r="I5504" s="87">
        <f>VLOOKUP(A5504,'[2]AJUSTE DE VALOR AN_11.5_MED_VIG'!$A$6:$I$6297,9,0)</f>
        <v>1885.0167821475</v>
      </c>
    </row>
    <row r="5505" s="81" customFormat="1" ht="15" customHeight="1">
      <c r="A5505" s="82">
        <v>90938798</v>
      </c>
      <c r="B5505" s="83">
        <v>20</v>
      </c>
      <c r="C5505" s="84" t="s">
        <v>10204</v>
      </c>
      <c r="D5505" s="84" t="s">
        <v>10204</v>
      </c>
      <c r="E5505" s="84" t="s">
        <v>1744</v>
      </c>
      <c r="F5505" s="85">
        <v>1</v>
      </c>
      <c r="G5505" s="86" t="s">
        <v>10036</v>
      </c>
      <c r="H5505" s="86" t="s">
        <v>14</v>
      </c>
      <c r="I5505" s="87">
        <f>VLOOKUP(A5505,'[2]AJUSTE DE VALOR AN_11.5_MED_VIG'!$A$6:$I$6297,9,0)</f>
        <v>224.60805594449999</v>
      </c>
    </row>
    <row r="5506" s="81" customFormat="1" ht="15" customHeight="1">
      <c r="A5506" s="82">
        <v>90938780</v>
      </c>
      <c r="B5506" s="83">
        <v>20</v>
      </c>
      <c r="C5506" s="84" t="s">
        <v>10204</v>
      </c>
      <c r="D5506" s="84" t="s">
        <v>10204</v>
      </c>
      <c r="E5506" s="84" t="s">
        <v>1744</v>
      </c>
      <c r="F5506" s="85">
        <v>1</v>
      </c>
      <c r="G5506" s="86" t="s">
        <v>10036</v>
      </c>
      <c r="H5506" s="86" t="s">
        <v>14</v>
      </c>
      <c r="I5506" s="87">
        <f>VLOOKUP(A5506,'[2]AJUSTE DE VALOR AN_11.5_MED_VIG'!$A$6:$I$6297,9,0)</f>
        <v>224.60805594449999</v>
      </c>
    </row>
    <row r="5507" s="81" customFormat="1" ht="15" customHeight="1">
      <c r="A5507" s="82">
        <v>90938771</v>
      </c>
      <c r="B5507" s="83">
        <v>20</v>
      </c>
      <c r="C5507" s="84" t="s">
        <v>10204</v>
      </c>
      <c r="D5507" s="84" t="s">
        <v>10204</v>
      </c>
      <c r="E5507" s="84" t="s">
        <v>1744</v>
      </c>
      <c r="F5507" s="85">
        <v>1</v>
      </c>
      <c r="G5507" s="86" t="s">
        <v>10036</v>
      </c>
      <c r="H5507" s="86" t="s">
        <v>14</v>
      </c>
      <c r="I5507" s="87">
        <f>VLOOKUP(A5507,'[2]AJUSTE DE VALOR AN_11.5_MED_VIG'!$A$6:$I$6297,9,0)</f>
        <v>224.60805594449999</v>
      </c>
    </row>
    <row r="5508" s="81" customFormat="1" ht="15" customHeight="1">
      <c r="A5508" s="82">
        <v>90939565</v>
      </c>
      <c r="B5508" s="83">
        <v>20</v>
      </c>
      <c r="C5508" s="84" t="s">
        <v>10205</v>
      </c>
      <c r="D5508" s="84" t="s">
        <v>10205</v>
      </c>
      <c r="E5508" s="84" t="s">
        <v>1744</v>
      </c>
      <c r="F5508" s="85">
        <v>1</v>
      </c>
      <c r="G5508" s="86" t="s">
        <v>10036</v>
      </c>
      <c r="H5508" s="86" t="s">
        <v>14</v>
      </c>
      <c r="I5508" s="87">
        <f>VLOOKUP(A5508,'[2]AJUSTE DE VALOR AN_11.5_MED_VIG'!$A$6:$I$6297,9,0)</f>
        <v>1901.8502701092002</v>
      </c>
    </row>
    <row r="5509" s="81" customFormat="1" ht="15" customHeight="1">
      <c r="A5509" s="82">
        <v>90246110</v>
      </c>
      <c r="B5509" s="83">
        <v>20</v>
      </c>
      <c r="C5509" s="84" t="s">
        <v>6307</v>
      </c>
      <c r="D5509" s="84" t="s">
        <v>6308</v>
      </c>
      <c r="E5509" s="84" t="s">
        <v>6306</v>
      </c>
      <c r="F5509" s="85">
        <v>1</v>
      </c>
      <c r="G5509" s="86" t="s">
        <v>10036</v>
      </c>
      <c r="H5509" s="86" t="s">
        <v>14</v>
      </c>
      <c r="I5509" s="87">
        <f>VLOOKUP(A5509,'[2]AJUSTE DE VALOR AN_11.5_MED_VIG'!$A$6:$I$6297,9,0)</f>
        <v>1511.5179747706004</v>
      </c>
    </row>
    <row r="5510" s="81" customFormat="1" ht="15" customHeight="1">
      <c r="A5510" s="82">
        <v>92390340</v>
      </c>
      <c r="B5510" s="83" t="s">
        <v>10073</v>
      </c>
      <c r="C5510" s="84" t="s">
        <v>6309</v>
      </c>
      <c r="D5510" s="84" t="s">
        <v>6310</v>
      </c>
      <c r="E5510" s="84" t="s">
        <v>231</v>
      </c>
      <c r="F5510" s="85">
        <v>1</v>
      </c>
      <c r="G5510" s="86" t="s">
        <v>13</v>
      </c>
      <c r="H5510" s="86" t="s">
        <v>14</v>
      </c>
      <c r="I5510" s="87">
        <f>VLOOKUP(A5510,'[2]AJUSTE DE VALOR AN_11.5_MED_VIG'!$A$6:$I$6297,9,0)</f>
        <v>123.20048503822002</v>
      </c>
    </row>
    <row r="5511" s="81" customFormat="1" ht="15" customHeight="1">
      <c r="A5511" s="82">
        <v>92390366</v>
      </c>
      <c r="B5511" s="83" t="s">
        <v>10073</v>
      </c>
      <c r="C5511" s="84" t="s">
        <v>6311</v>
      </c>
      <c r="D5511" s="84" t="s">
        <v>6312</v>
      </c>
      <c r="E5511" s="84" t="s">
        <v>231</v>
      </c>
      <c r="F5511" s="85">
        <v>1</v>
      </c>
      <c r="G5511" s="86" t="s">
        <v>13</v>
      </c>
      <c r="H5511" s="86" t="s">
        <v>14</v>
      </c>
      <c r="I5511" s="87">
        <f>VLOOKUP(A5511,'[2]AJUSTE DE VALOR AN_11.5_MED_VIG'!$A$6:$I$6297,9,0)</f>
        <v>340.4396149703345</v>
      </c>
    </row>
    <row r="5512" s="81" customFormat="1" ht="15" customHeight="1">
      <c r="A5512" s="82">
        <v>92390374</v>
      </c>
      <c r="B5512" s="83" t="s">
        <v>10073</v>
      </c>
      <c r="C5512" s="84" t="s">
        <v>6313</v>
      </c>
      <c r="D5512" s="84" t="s">
        <v>6314</v>
      </c>
      <c r="E5512" s="84" t="s">
        <v>231</v>
      </c>
      <c r="F5512" s="85">
        <v>1</v>
      </c>
      <c r="G5512" s="86" t="s">
        <v>13</v>
      </c>
      <c r="H5512" s="86" t="s">
        <v>14</v>
      </c>
      <c r="I5512" s="87">
        <f>VLOOKUP(A5512,'[2]AJUSTE DE VALOR AN_11.5_MED_VIG'!$A$6:$I$6297,9,0)</f>
        <v>361.64564788797276</v>
      </c>
    </row>
    <row r="5513" s="81" customFormat="1" ht="15" customHeight="1">
      <c r="A5513" s="82">
        <v>92422004</v>
      </c>
      <c r="B5513" s="83" t="s">
        <v>10073</v>
      </c>
      <c r="C5513" s="84" t="s">
        <v>6317</v>
      </c>
      <c r="D5513" s="84" t="s">
        <v>6318</v>
      </c>
      <c r="E5513" s="84" t="s">
        <v>220</v>
      </c>
      <c r="F5513" s="85">
        <v>1</v>
      </c>
      <c r="G5513" s="86" t="s">
        <v>13</v>
      </c>
      <c r="H5513" s="86" t="s">
        <v>14</v>
      </c>
      <c r="I5513" s="87">
        <f>VLOOKUP(A5513,'[2]AJUSTE DE VALOR AN_11.5_MED_VIG'!$A$6:$I$6297,9,0)</f>
        <v>104.06476825353297</v>
      </c>
    </row>
    <row r="5514" s="81" customFormat="1" ht="15" customHeight="1">
      <c r="A5514" s="82">
        <v>92453864</v>
      </c>
      <c r="B5514" s="83" t="s">
        <v>10073</v>
      </c>
      <c r="C5514" s="84" t="s">
        <v>6319</v>
      </c>
      <c r="D5514" s="84" t="s">
        <v>6320</v>
      </c>
      <c r="E5514" s="84" t="s">
        <v>220</v>
      </c>
      <c r="F5514" s="85">
        <v>1</v>
      </c>
      <c r="G5514" s="86" t="s">
        <v>13</v>
      </c>
      <c r="H5514" s="86" t="s">
        <v>14</v>
      </c>
      <c r="I5514" s="87">
        <f>VLOOKUP(A5514,'[2]AJUSTE DE VALOR AN_11.5_MED_VIG'!$A$6:$I$6297,9,0)</f>
        <v>285.79772840011185</v>
      </c>
    </row>
    <row r="5515" s="81" customFormat="1" ht="15" customHeight="1">
      <c r="A5515" s="82">
        <v>90173589</v>
      </c>
      <c r="B5515" s="83">
        <v>20</v>
      </c>
      <c r="C5515" s="84" t="s">
        <v>6327</v>
      </c>
      <c r="D5515" s="84" t="s">
        <v>6328</v>
      </c>
      <c r="E5515" s="84" t="s">
        <v>383</v>
      </c>
      <c r="F5515" s="85">
        <v>100</v>
      </c>
      <c r="G5515" s="86" t="s">
        <v>18</v>
      </c>
      <c r="H5515" s="86" t="s">
        <v>19</v>
      </c>
      <c r="I5515" s="87">
        <f>VLOOKUP(A5515,'[2]AJUSTE DE VALOR AN_11.5_MED_VIG'!$A$6:$I$6297,9,0)</f>
        <v>3.8945918174266536</v>
      </c>
    </row>
    <row r="5516" s="81" customFormat="1" ht="15" customHeight="1">
      <c r="A5516" s="82">
        <v>90293886</v>
      </c>
      <c r="B5516" s="83">
        <v>20</v>
      </c>
      <c r="C5516" s="84" t="s">
        <v>6331</v>
      </c>
      <c r="D5516" s="84" t="s">
        <v>6331</v>
      </c>
      <c r="E5516" s="84" t="s">
        <v>26</v>
      </c>
      <c r="F5516" s="85">
        <v>100</v>
      </c>
      <c r="G5516" s="86" t="s">
        <v>18</v>
      </c>
      <c r="H5516" s="86" t="s">
        <v>19</v>
      </c>
      <c r="I5516" s="87">
        <f>VLOOKUP(A5516,'[2]AJUSTE DE VALOR AN_11.5_MED_VIG'!$A$6:$I$6297,9,0)</f>
        <v>0.12950784816608193</v>
      </c>
    </row>
    <row r="5517" s="81" customFormat="1" ht="15" customHeight="1">
      <c r="A5517" s="82">
        <v>90316010</v>
      </c>
      <c r="B5517" s="83">
        <v>20</v>
      </c>
      <c r="C5517" s="84" t="s">
        <v>6332</v>
      </c>
      <c r="D5517" s="84" t="s">
        <v>6333</v>
      </c>
      <c r="E5517" s="84" t="s">
        <v>36</v>
      </c>
      <c r="F5517" s="85">
        <v>120</v>
      </c>
      <c r="G5517" s="86" t="s">
        <v>18</v>
      </c>
      <c r="H5517" s="86" t="s">
        <v>19</v>
      </c>
      <c r="I5517" s="87">
        <f>VLOOKUP(A5517,'[2]AJUSTE DE VALOR AN_11.5_MED_VIG'!$A$6:$I$6297,9,0)</f>
        <v>0.1029380766914528</v>
      </c>
    </row>
    <row r="5518" s="81" customFormat="1" ht="15" customHeight="1">
      <c r="A5518" s="82">
        <v>90843991</v>
      </c>
      <c r="B5518" s="83">
        <v>20</v>
      </c>
      <c r="C5518" s="84" t="s">
        <v>6334</v>
      </c>
      <c r="D5518" s="84" t="s">
        <v>6335</v>
      </c>
      <c r="E5518" s="84" t="s">
        <v>36</v>
      </c>
      <c r="F5518" s="85">
        <v>100</v>
      </c>
      <c r="G5518" s="86" t="s">
        <v>18</v>
      </c>
      <c r="H5518" s="86" t="s">
        <v>19</v>
      </c>
      <c r="I5518" s="87">
        <f>VLOOKUP(A5518,'[2]AJUSTE DE VALOR AN_11.5_MED_VIG'!$A$6:$I$6297,9,0)</f>
        <v>5.0685084417963155</v>
      </c>
    </row>
    <row r="5519" s="81" customFormat="1" ht="15" customHeight="1">
      <c r="A5519" s="82">
        <v>90843983</v>
      </c>
      <c r="B5519" s="83">
        <v>20</v>
      </c>
      <c r="C5519" s="84" t="s">
        <v>6336</v>
      </c>
      <c r="D5519" s="84" t="s">
        <v>6337</v>
      </c>
      <c r="E5519" s="84" t="s">
        <v>36</v>
      </c>
      <c r="F5519" s="85">
        <v>50</v>
      </c>
      <c r="G5519" s="86" t="s">
        <v>18</v>
      </c>
      <c r="H5519" s="86" t="s">
        <v>19</v>
      </c>
      <c r="I5519" s="87">
        <f>VLOOKUP(A5519,'[2]AJUSTE DE VALOR AN_11.5_MED_VIG'!$A$6:$I$6297,9,0)</f>
        <v>5.5487250678443134</v>
      </c>
    </row>
    <row r="5520" s="81" customFormat="1" ht="15" customHeight="1">
      <c r="A5520" s="82">
        <v>92403581</v>
      </c>
      <c r="B5520" s="83">
        <v>20</v>
      </c>
      <c r="C5520" s="84" t="s">
        <v>6346</v>
      </c>
      <c r="D5520" s="84" t="s">
        <v>6347</v>
      </c>
      <c r="E5520" s="84" t="s">
        <v>50</v>
      </c>
      <c r="F5520" s="85">
        <v>30</v>
      </c>
      <c r="G5520" s="86" t="s">
        <v>18</v>
      </c>
      <c r="H5520" s="86" t="s">
        <v>19</v>
      </c>
      <c r="I5520" s="87">
        <f>VLOOKUP(A5520,'[2]AJUSTE DE VALOR AN_11.5_MED_VIG'!$A$6:$I$6297,9,0)</f>
        <v>0.42568377579172212</v>
      </c>
    </row>
    <row r="5521" s="81" customFormat="1" ht="15" customHeight="1">
      <c r="A5521" s="82">
        <v>90274822</v>
      </c>
      <c r="B5521" s="83">
        <v>20</v>
      </c>
      <c r="C5521" s="84" t="s">
        <v>6351</v>
      </c>
      <c r="D5521" s="84" t="s">
        <v>6352</v>
      </c>
      <c r="E5521" s="84" t="s">
        <v>36</v>
      </c>
      <c r="F5521" s="85">
        <v>20</v>
      </c>
      <c r="G5521" s="86" t="s">
        <v>18</v>
      </c>
      <c r="H5521" s="86" t="s">
        <v>19</v>
      </c>
      <c r="I5521" s="87">
        <f>VLOOKUP(A5521,'[2]AJUSTE DE VALOR AN_11.5_MED_VIG'!$A$6:$I$6297,9,0)</f>
        <v>4.6483659058922173</v>
      </c>
    </row>
    <row r="5522" s="81" customFormat="1" ht="15" customHeight="1">
      <c r="A5522" s="82">
        <v>90274946</v>
      </c>
      <c r="B5522" s="83">
        <v>20</v>
      </c>
      <c r="C5522" s="84" t="s">
        <v>6359</v>
      </c>
      <c r="D5522" s="84" t="s">
        <v>6360</v>
      </c>
      <c r="E5522" s="84" t="s">
        <v>737</v>
      </c>
      <c r="F5522" s="85">
        <v>20</v>
      </c>
      <c r="G5522" s="86" t="s">
        <v>18</v>
      </c>
      <c r="H5522" s="86" t="s">
        <v>19</v>
      </c>
      <c r="I5522" s="87">
        <f>VLOOKUP(A5522,'[2]AJUSTE DE VALOR AN_11.5_MED_VIG'!$A$6:$I$6297,9,0)</f>
        <v>3.3920507961916182</v>
      </c>
    </row>
    <row r="5523" s="81" customFormat="1" ht="15" customHeight="1">
      <c r="A5523" s="82">
        <v>90903056</v>
      </c>
      <c r="B5523" s="83">
        <v>20</v>
      </c>
      <c r="C5523" s="84" t="s">
        <v>6363</v>
      </c>
      <c r="D5523" s="84" t="s">
        <v>6364</v>
      </c>
      <c r="E5523" s="84" t="s">
        <v>737</v>
      </c>
      <c r="F5523" s="85">
        <v>10</v>
      </c>
      <c r="G5523" s="86" t="s">
        <v>18</v>
      </c>
      <c r="H5523" s="86" t="s">
        <v>19</v>
      </c>
      <c r="I5523" s="87">
        <f>VLOOKUP(A5523,'[2]AJUSTE DE VALOR AN_11.5_MED_VIG'!$A$6:$I$6297,9,0)</f>
        <v>6.6584700814131761</v>
      </c>
    </row>
    <row r="5524" s="81" customFormat="1" ht="15" customHeight="1">
      <c r="A5524" s="82">
        <v>90903021</v>
      </c>
      <c r="B5524" s="83">
        <v>20</v>
      </c>
      <c r="C5524" s="84" t="s">
        <v>6365</v>
      </c>
      <c r="D5524" s="84" t="s">
        <v>6366</v>
      </c>
      <c r="E5524" s="84" t="s">
        <v>737</v>
      </c>
      <c r="F5524" s="85">
        <v>20</v>
      </c>
      <c r="G5524" s="86" t="s">
        <v>18</v>
      </c>
      <c r="H5524" s="86" t="s">
        <v>19</v>
      </c>
      <c r="I5524" s="87">
        <f>VLOOKUP(A5524,'[2]AJUSTE DE VALOR AN_11.5_MED_VIG'!$A$6:$I$6297,9,0)</f>
        <v>4.6954777225059905</v>
      </c>
    </row>
    <row r="5525" s="81" customFormat="1" ht="15" customHeight="1">
      <c r="A5525" s="82">
        <v>90274938</v>
      </c>
      <c r="B5525" s="83">
        <v>20</v>
      </c>
      <c r="C5525" s="84" t="s">
        <v>6376</v>
      </c>
      <c r="D5525" s="84" t="s">
        <v>6377</v>
      </c>
      <c r="E5525" s="84" t="s">
        <v>737</v>
      </c>
      <c r="F5525" s="85">
        <v>200</v>
      </c>
      <c r="G5525" s="86" t="s">
        <v>18</v>
      </c>
      <c r="H5525" s="86" t="s">
        <v>19</v>
      </c>
      <c r="I5525" s="87">
        <f>VLOOKUP(A5525,'[2]AJUSTE DE VALOR AN_11.5_MED_VIG'!$A$6:$I$6297,9,0)</f>
        <v>3.4234586739341339</v>
      </c>
    </row>
    <row r="5526" s="81" customFormat="1" ht="15" customHeight="1">
      <c r="A5526" s="82">
        <v>90304934</v>
      </c>
      <c r="B5526" s="83">
        <v>20</v>
      </c>
      <c r="C5526" s="84" t="s">
        <v>6386</v>
      </c>
      <c r="D5526" s="84" t="s">
        <v>6387</v>
      </c>
      <c r="E5526" s="84" t="s">
        <v>6383</v>
      </c>
      <c r="F5526" s="85">
        <v>20</v>
      </c>
      <c r="G5526" s="86" t="s">
        <v>18</v>
      </c>
      <c r="H5526" s="86" t="s">
        <v>19</v>
      </c>
      <c r="I5526" s="87">
        <f>VLOOKUP(A5526,'[2]AJUSTE DE VALOR AN_11.5_MED_VIG'!$A$6:$I$6297,9,0)</f>
        <v>3.062267214376587</v>
      </c>
    </row>
    <row r="5527" s="81" customFormat="1" ht="15" customHeight="1">
      <c r="A5527" s="82">
        <v>90274237</v>
      </c>
      <c r="B5527" s="83">
        <v>20</v>
      </c>
      <c r="C5527" s="84" t="s">
        <v>6394</v>
      </c>
      <c r="D5527" s="84" t="s">
        <v>6395</v>
      </c>
      <c r="E5527" s="84" t="s">
        <v>5641</v>
      </c>
      <c r="F5527" s="85">
        <v>50</v>
      </c>
      <c r="G5527" s="86" t="s">
        <v>18</v>
      </c>
      <c r="H5527" s="86" t="s">
        <v>19</v>
      </c>
      <c r="I5527" s="87">
        <f>VLOOKUP(A5527,'[2]AJUSTE DE VALOR AN_11.5_MED_VIG'!$A$6:$I$6297,9,0)</f>
        <v>0.91082845453293437</v>
      </c>
    </row>
    <row r="5528" s="81" customFormat="1" ht="15" customHeight="1">
      <c r="A5528" s="82">
        <v>90274334</v>
      </c>
      <c r="B5528" s="83">
        <v>20</v>
      </c>
      <c r="C5528" s="84" t="s">
        <v>6396</v>
      </c>
      <c r="D5528" s="84" t="s">
        <v>6397</v>
      </c>
      <c r="E5528" s="84" t="s">
        <v>5641</v>
      </c>
      <c r="F5528" s="85">
        <v>100</v>
      </c>
      <c r="G5528" s="86" t="s">
        <v>18</v>
      </c>
      <c r="H5528" s="86" t="s">
        <v>19</v>
      </c>
      <c r="I5528" s="87">
        <f>VLOOKUP(A5528,'[2]AJUSTE DE VALOR AN_11.5_MED_VIG'!$A$6:$I$6297,9,0)</f>
        <v>2.5046039513825047</v>
      </c>
    </row>
    <row r="5529" s="81" customFormat="1" ht="15" customHeight="1">
      <c r="A5529" s="82">
        <v>90274326</v>
      </c>
      <c r="B5529" s="83">
        <v>20</v>
      </c>
      <c r="C5529" s="84" t="s">
        <v>6398</v>
      </c>
      <c r="D5529" s="84" t="s">
        <v>6399</v>
      </c>
      <c r="E5529" s="84" t="s">
        <v>5641</v>
      </c>
      <c r="F5529" s="85">
        <v>50</v>
      </c>
      <c r="G5529" s="86" t="s">
        <v>18</v>
      </c>
      <c r="H5529" s="86" t="s">
        <v>19</v>
      </c>
      <c r="I5529" s="87">
        <f>VLOOKUP(A5529,'[2]AJUSTE DE VALOR AN_11.5_MED_VIG'!$A$6:$I$6297,9,0)</f>
        <v>2.1985514419760488</v>
      </c>
    </row>
    <row r="5530" s="81" customFormat="1" ht="15" customHeight="1">
      <c r="A5530" s="82">
        <v>90878701</v>
      </c>
      <c r="B5530" s="83">
        <v>20</v>
      </c>
      <c r="C5530" s="84" t="s">
        <v>6402</v>
      </c>
      <c r="D5530" s="84" t="s">
        <v>6403</v>
      </c>
      <c r="E5530" s="84" t="s">
        <v>5641</v>
      </c>
      <c r="F5530" s="85">
        <v>100</v>
      </c>
      <c r="G5530" s="86" t="s">
        <v>18</v>
      </c>
      <c r="H5530" s="86" t="s">
        <v>19</v>
      </c>
      <c r="I5530" s="87">
        <f>VLOOKUP(A5530,'[2]AJUSTE DE VALOR AN_11.5_MED_VIG'!$A$6:$I$6297,9,0)</f>
        <v>3.5327239914213004</v>
      </c>
    </row>
    <row r="5531" s="81" customFormat="1" ht="15" customHeight="1">
      <c r="A5531" s="82">
        <v>90274369</v>
      </c>
      <c r="B5531" s="83">
        <v>20</v>
      </c>
      <c r="C5531" s="84" t="s">
        <v>6406</v>
      </c>
      <c r="D5531" s="84" t="s">
        <v>6407</v>
      </c>
      <c r="E5531" s="84" t="s">
        <v>5641</v>
      </c>
      <c r="F5531" s="85">
        <v>20</v>
      </c>
      <c r="G5531" s="86" t="s">
        <v>18</v>
      </c>
      <c r="H5531" s="86" t="s">
        <v>19</v>
      </c>
      <c r="I5531" s="87">
        <f>VLOOKUP(A5531,'[2]AJUSTE DE VALOR AN_11.5_MED_VIG'!$A$6:$I$6297,9,0)</f>
        <v>5.119484072029941</v>
      </c>
    </row>
    <row r="5532" s="81" customFormat="1" ht="15" customHeight="1">
      <c r="A5532" s="82">
        <v>90878698</v>
      </c>
      <c r="B5532" s="83">
        <v>20</v>
      </c>
      <c r="C5532" s="84" t="s">
        <v>6410</v>
      </c>
      <c r="D5532" s="84" t="s">
        <v>6411</v>
      </c>
      <c r="E5532" s="84" t="s">
        <v>5641</v>
      </c>
      <c r="F5532" s="85">
        <v>75</v>
      </c>
      <c r="G5532" s="86" t="s">
        <v>18</v>
      </c>
      <c r="H5532" s="86" t="s">
        <v>19</v>
      </c>
      <c r="I5532" s="87">
        <f>VLOOKUP(A5532,'[2]AJUSTE DE VALOR AN_11.5_MED_VIG'!$A$6:$I$6297,9,0)</f>
        <v>3.5328305689091999</v>
      </c>
    </row>
    <row r="5533" s="81" customFormat="1" ht="15" customHeight="1">
      <c r="A5533" s="82">
        <v>90274385</v>
      </c>
      <c r="B5533" s="83">
        <v>20</v>
      </c>
      <c r="C5533" s="84" t="s">
        <v>6412</v>
      </c>
      <c r="D5533" s="84" t="s">
        <v>6413</v>
      </c>
      <c r="E5533" s="84" t="s">
        <v>5641</v>
      </c>
      <c r="F5533" s="85">
        <v>100</v>
      </c>
      <c r="G5533" s="86" t="s">
        <v>18</v>
      </c>
      <c r="H5533" s="86" t="s">
        <v>19</v>
      </c>
      <c r="I5533" s="87">
        <f>VLOOKUP(A5533,'[2]AJUSTE DE VALOR AN_11.5_MED_VIG'!$A$6:$I$6297,9,0)</f>
        <v>5.0685086508342039</v>
      </c>
    </row>
    <row r="5534" s="81" customFormat="1" ht="15" customHeight="1">
      <c r="A5534" s="82">
        <v>90274377</v>
      </c>
      <c r="B5534" s="83">
        <v>20</v>
      </c>
      <c r="C5534" s="84" t="s">
        <v>6414</v>
      </c>
      <c r="D5534" s="84" t="s">
        <v>6415</v>
      </c>
      <c r="E5534" s="84" t="s">
        <v>5641</v>
      </c>
      <c r="F5534" s="85">
        <v>50</v>
      </c>
      <c r="G5534" s="86" t="s">
        <v>18</v>
      </c>
      <c r="H5534" s="86" t="s">
        <v>19</v>
      </c>
      <c r="I5534" s="87">
        <f>VLOOKUP(A5534,'[2]AJUSTE DE VALOR AN_11.5_MED_VIG'!$A$6:$I$6297,9,0)</f>
        <v>5.0686186707749616</v>
      </c>
    </row>
    <row r="5535" s="81" customFormat="1" ht="15" customHeight="1">
      <c r="A5535" s="82">
        <v>90173759</v>
      </c>
      <c r="B5535" s="83">
        <v>20</v>
      </c>
      <c r="C5535" s="84" t="s">
        <v>6416</v>
      </c>
      <c r="D5535" s="84" t="s">
        <v>6417</v>
      </c>
      <c r="E5535" s="84" t="s">
        <v>383</v>
      </c>
      <c r="F5535" s="85">
        <v>100</v>
      </c>
      <c r="G5535" s="86" t="s">
        <v>18</v>
      </c>
      <c r="H5535" s="86" t="s">
        <v>19</v>
      </c>
      <c r="I5535" s="87">
        <f>VLOOKUP(A5535,'[2]AJUSTE DE VALOR AN_11.5_MED_VIG'!$A$6:$I$6297,9,0)</f>
        <v>1.276675332715915</v>
      </c>
    </row>
    <row r="5536" s="81" customFormat="1" ht="15" customHeight="1">
      <c r="A5536" s="82">
        <v>90173775</v>
      </c>
      <c r="B5536" s="83">
        <v>20</v>
      </c>
      <c r="C5536" s="84" t="s">
        <v>6419</v>
      </c>
      <c r="D5536" s="84" t="s">
        <v>6420</v>
      </c>
      <c r="E5536" s="84" t="s">
        <v>383</v>
      </c>
      <c r="F5536" s="85">
        <v>50</v>
      </c>
      <c r="G5536" s="86" t="s">
        <v>18</v>
      </c>
      <c r="H5536" s="86" t="s">
        <v>19</v>
      </c>
      <c r="I5536" s="87">
        <f>VLOOKUP(A5536,'[2]AJUSTE DE VALOR AN_11.5_MED_VIG'!$A$6:$I$6297,9,0)</f>
        <v>1.2746949676703367</v>
      </c>
    </row>
    <row r="5537" s="81" customFormat="1" ht="15" customHeight="1">
      <c r="A5537" s="82">
        <v>90173783</v>
      </c>
      <c r="B5537" s="83">
        <v>20</v>
      </c>
      <c r="C5537" s="84" t="s">
        <v>6421</v>
      </c>
      <c r="D5537" s="84" t="s">
        <v>6422</v>
      </c>
      <c r="E5537" s="84" t="s">
        <v>383</v>
      </c>
      <c r="F5537" s="85">
        <v>100</v>
      </c>
      <c r="G5537" s="86" t="s">
        <v>18</v>
      </c>
      <c r="H5537" s="86" t="s">
        <v>19</v>
      </c>
      <c r="I5537" s="87">
        <f>VLOOKUP(A5537,'[2]AJUSTE DE VALOR AN_11.5_MED_VIG'!$A$6:$I$6297,9,0)</f>
        <v>1.2877269616977731</v>
      </c>
    </row>
    <row r="5538" s="81" customFormat="1" ht="15" customHeight="1">
      <c r="A5538" s="82">
        <v>92385559</v>
      </c>
      <c r="B5538" s="83">
        <v>20</v>
      </c>
      <c r="C5538" s="84" t="s">
        <v>6423</v>
      </c>
      <c r="D5538" s="84" t="s">
        <v>6424</v>
      </c>
      <c r="E5538" s="84" t="s">
        <v>139</v>
      </c>
      <c r="F5538" s="85">
        <v>1</v>
      </c>
      <c r="G5538" s="86" t="s">
        <v>10103</v>
      </c>
      <c r="H5538" s="86" t="s">
        <v>14</v>
      </c>
      <c r="I5538" s="87">
        <f>VLOOKUP(A5538,'[2]AJUSTE DE VALOR AN_11.5_MED_VIG'!$A$6:$I$6297,9,0)</f>
        <v>4.7425895391197628</v>
      </c>
    </row>
    <row r="5539" s="81" customFormat="1" ht="15" customHeight="1">
      <c r="A5539" s="82">
        <v>91520010</v>
      </c>
      <c r="B5539" s="83">
        <v>20</v>
      </c>
      <c r="C5539" s="84" t="s">
        <v>6425</v>
      </c>
      <c r="D5539" s="84" t="s">
        <v>6426</v>
      </c>
      <c r="E5539" s="84" t="s">
        <v>69</v>
      </c>
      <c r="F5539" s="85">
        <v>1</v>
      </c>
      <c r="G5539" s="86" t="s">
        <v>10103</v>
      </c>
      <c r="H5539" s="86" t="s">
        <v>14</v>
      </c>
      <c r="I5539" s="87">
        <f>VLOOKUP(A5539,'[2]AJUSTE DE VALOR AN_11.5_MED_VIG'!$A$6:$I$6297,9,0)</f>
        <v>4.7268100827825226</v>
      </c>
    </row>
    <row r="5540" s="81" customFormat="1" ht="15" customHeight="1">
      <c r="A5540" s="82">
        <v>92384404</v>
      </c>
      <c r="B5540" s="83">
        <v>20</v>
      </c>
      <c r="C5540" s="84" t="s">
        <v>6427</v>
      </c>
      <c r="D5540" s="84" t="s">
        <v>6428</v>
      </c>
      <c r="E5540" s="84" t="s">
        <v>69</v>
      </c>
      <c r="F5540" s="85">
        <v>1</v>
      </c>
      <c r="G5540" s="86" t="s">
        <v>10103</v>
      </c>
      <c r="H5540" s="86" t="s">
        <v>14</v>
      </c>
      <c r="I5540" s="87">
        <f>VLOOKUP(A5540,'[2]AJUSTE DE VALOR AN_11.5_MED_VIG'!$A$6:$I$6297,9,0)</f>
        <v>4.2310257288016846</v>
      </c>
    </row>
    <row r="5541" s="81" customFormat="1" ht="15" customHeight="1">
      <c r="A5541" s="82">
        <v>90277996</v>
      </c>
      <c r="B5541" s="83">
        <v>20</v>
      </c>
      <c r="C5541" s="84" t="s">
        <v>6439</v>
      </c>
      <c r="D5541" s="84" t="s">
        <v>6439</v>
      </c>
      <c r="E5541" s="84" t="s">
        <v>915</v>
      </c>
      <c r="F5541" s="85">
        <v>50</v>
      </c>
      <c r="G5541" s="86" t="s">
        <v>18</v>
      </c>
      <c r="H5541" s="86" t="s">
        <v>19</v>
      </c>
      <c r="I5541" s="87">
        <f>VLOOKUP(A5541,'[2]AJUSTE DE VALOR AN_11.5_MED_VIG'!$A$6:$I$6297,9,0)</f>
        <v>5.3079254986708042</v>
      </c>
    </row>
    <row r="5542" s="81" customFormat="1" ht="15" customHeight="1">
      <c r="A5542" s="82">
        <v>92425658</v>
      </c>
      <c r="B5542" s="83">
        <v>20</v>
      </c>
      <c r="C5542" s="84" t="s">
        <v>6446</v>
      </c>
      <c r="D5542" s="84" t="s">
        <v>6447</v>
      </c>
      <c r="E5542" s="84" t="s">
        <v>244</v>
      </c>
      <c r="F5542" s="85">
        <v>1</v>
      </c>
      <c r="G5542" s="86" t="s">
        <v>158</v>
      </c>
      <c r="H5542" s="86" t="s">
        <v>14</v>
      </c>
      <c r="I5542" s="87">
        <f>VLOOKUP(A5542,'[2]AJUSTE DE VALOR AN_11.5_MED_VIG'!$A$6:$I$6297,9,0)</f>
        <v>0.60292302062136627</v>
      </c>
    </row>
    <row r="5543" s="81" customFormat="1" ht="15" customHeight="1">
      <c r="A5543" s="82">
        <v>92421750</v>
      </c>
      <c r="B5543" s="83">
        <v>20</v>
      </c>
      <c r="C5543" s="84" t="s">
        <v>6456</v>
      </c>
      <c r="D5543" s="84" t="s">
        <v>6457</v>
      </c>
      <c r="E5543" s="84" t="s">
        <v>220</v>
      </c>
      <c r="F5543" s="85">
        <v>1</v>
      </c>
      <c r="G5543" s="86" t="s">
        <v>436</v>
      </c>
      <c r="H5543" s="86" t="s">
        <v>14</v>
      </c>
      <c r="I5543" s="87">
        <f>VLOOKUP(A5543,'[2]AJUSTE DE VALOR AN_11.5_MED_VIG'!$A$6:$I$6297,9,0)</f>
        <v>3.2978410882741827</v>
      </c>
    </row>
    <row r="5544" s="81" customFormat="1" ht="15" customHeight="1">
      <c r="A5544" s="82">
        <v>90279328</v>
      </c>
      <c r="B5544" s="83">
        <v>20</v>
      </c>
      <c r="C5544" s="84" t="s">
        <v>6458</v>
      </c>
      <c r="D5544" s="84" t="s">
        <v>6459</v>
      </c>
      <c r="E5544" s="84" t="s">
        <v>26</v>
      </c>
      <c r="F5544" s="85">
        <v>1</v>
      </c>
      <c r="G5544" s="86" t="s">
        <v>436</v>
      </c>
      <c r="H5544" s="86" t="s">
        <v>14</v>
      </c>
      <c r="I5544" s="87">
        <f>VLOOKUP(A5544,'[2]AJUSTE DE VALOR AN_11.5_MED_VIG'!$A$6:$I$6297,9,0)</f>
        <v>7.3542332845262424</v>
      </c>
    </row>
    <row r="5545" s="81" customFormat="1" ht="15" customHeight="1">
      <c r="A5545" s="82">
        <v>90195515</v>
      </c>
      <c r="B5545" s="83">
        <v>20</v>
      </c>
      <c r="C5545" s="84" t="s">
        <v>6458</v>
      </c>
      <c r="D5545" s="84" t="s">
        <v>6461</v>
      </c>
      <c r="E5545" s="84" t="s">
        <v>2080</v>
      </c>
      <c r="F5545" s="85">
        <v>1</v>
      </c>
      <c r="G5545" s="86" t="s">
        <v>436</v>
      </c>
      <c r="H5545" s="86" t="s">
        <v>14</v>
      </c>
      <c r="I5545" s="87">
        <f>VLOOKUP(A5545,'[2]AJUSTE DE VALOR AN_11.5_MED_VIG'!$A$6:$I$6297,9,0)</f>
        <v>6.3921336962894255</v>
      </c>
    </row>
    <row r="5546" s="81" customFormat="1" ht="15" customHeight="1">
      <c r="A5546" s="82">
        <v>92217010</v>
      </c>
      <c r="B5546" s="83">
        <v>20</v>
      </c>
      <c r="C5546" s="84" t="s">
        <v>6462</v>
      </c>
      <c r="D5546" s="84" t="s">
        <v>6463</v>
      </c>
      <c r="E5546" s="84" t="s">
        <v>894</v>
      </c>
      <c r="F5546" s="85">
        <v>1</v>
      </c>
      <c r="G5546" s="86" t="s">
        <v>436</v>
      </c>
      <c r="H5546" s="86" t="s">
        <v>14</v>
      </c>
      <c r="I5546" s="87">
        <f>VLOOKUP(A5546,'[2]AJUSTE DE VALOR AN_11.5_MED_VIG'!$A$6:$I$6297,9,0)</f>
        <v>3.6801334772200072</v>
      </c>
    </row>
    <row r="5547" s="81" customFormat="1" ht="15" customHeight="1">
      <c r="A5547" s="82">
        <v>92438407</v>
      </c>
      <c r="B5547" s="83">
        <v>20</v>
      </c>
      <c r="C5547" s="84" t="s">
        <v>6464</v>
      </c>
      <c r="D5547" s="84" t="s">
        <v>6465</v>
      </c>
      <c r="E5547" s="84" t="s">
        <v>633</v>
      </c>
      <c r="F5547" s="85">
        <v>1</v>
      </c>
      <c r="G5547" s="86" t="s">
        <v>436</v>
      </c>
      <c r="H5547" s="86" t="s">
        <v>14</v>
      </c>
      <c r="I5547" s="87">
        <f>VLOOKUP(A5547,'[2]AJUSTE DE VALOR AN_11.5_MED_VIG'!$A$6:$I$6297,9,0)</f>
        <v>17.625848934113744</v>
      </c>
    </row>
    <row r="5548" s="81" customFormat="1" ht="15" customHeight="1">
      <c r="A5548" s="82">
        <v>92438393</v>
      </c>
      <c r="B5548" s="83">
        <v>20</v>
      </c>
      <c r="C5548" s="84" t="s">
        <v>6466</v>
      </c>
      <c r="D5548" s="84" t="s">
        <v>6465</v>
      </c>
      <c r="E5548" s="84" t="s">
        <v>633</v>
      </c>
      <c r="F5548" s="85">
        <v>1</v>
      </c>
      <c r="G5548" s="86" t="s">
        <v>436</v>
      </c>
      <c r="H5548" s="86" t="s">
        <v>14</v>
      </c>
      <c r="I5548" s="87">
        <f>VLOOKUP(A5548,'[2]AJUSTE DE VALOR AN_11.5_MED_VIG'!$A$6:$I$6297,9,0)</f>
        <v>9.9064437751592713</v>
      </c>
    </row>
    <row r="5549" s="81" customFormat="1" ht="15" customHeight="1">
      <c r="A5549" s="82">
        <v>92416195</v>
      </c>
      <c r="B5549" s="83">
        <v>20</v>
      </c>
      <c r="C5549" s="84" t="s">
        <v>6498</v>
      </c>
      <c r="D5549" s="84" t="s">
        <v>6499</v>
      </c>
      <c r="E5549" s="84" t="s">
        <v>235</v>
      </c>
      <c r="F5549" s="85">
        <v>1</v>
      </c>
      <c r="G5549" s="86" t="s">
        <v>10103</v>
      </c>
      <c r="H5549" s="86" t="s">
        <v>14</v>
      </c>
      <c r="I5549" s="87">
        <f>VLOOKUP(A5549,'[2]AJUSTE DE VALOR AN_11.5_MED_VIG'!$A$6:$I$6297,9,0)</f>
        <v>8.7180385102200013</v>
      </c>
    </row>
    <row r="5550" s="81" customFormat="1" ht="15" customHeight="1">
      <c r="A5550" s="82">
        <v>92390242</v>
      </c>
      <c r="B5550" s="83">
        <v>20</v>
      </c>
      <c r="C5550" s="84" t="s">
        <v>6500</v>
      </c>
      <c r="D5550" s="84" t="s">
        <v>6501</v>
      </c>
      <c r="E5550" s="84" t="s">
        <v>235</v>
      </c>
      <c r="F5550" s="85">
        <v>1</v>
      </c>
      <c r="G5550" s="86" t="s">
        <v>10103</v>
      </c>
      <c r="H5550" s="86" t="s">
        <v>14</v>
      </c>
      <c r="I5550" s="87">
        <f>VLOOKUP(A5550,'[2]AJUSTE DE VALOR AN_11.5_MED_VIG'!$A$6:$I$6297,9,0)</f>
        <v>13.897704422159999</v>
      </c>
    </row>
    <row r="5551" s="81" customFormat="1" ht="15" customHeight="1">
      <c r="A5551" s="82">
        <v>92384200</v>
      </c>
      <c r="B5551" s="83">
        <v>20</v>
      </c>
      <c r="C5551" s="84" t="s">
        <v>6502</v>
      </c>
      <c r="D5551" s="84" t="s">
        <v>6503</v>
      </c>
      <c r="E5551" s="84" t="s">
        <v>235</v>
      </c>
      <c r="F5551" s="85">
        <v>240</v>
      </c>
      <c r="G5551" s="86" t="s">
        <v>18</v>
      </c>
      <c r="H5551" s="86" t="s">
        <v>19</v>
      </c>
      <c r="I5551" s="87">
        <f>VLOOKUP(A5551,'[2]AJUSTE DE VALOR AN_11.5_MED_VIG'!$A$6:$I$6297,9,0)</f>
        <v>0.61245361597904213</v>
      </c>
    </row>
    <row r="5552" s="81" customFormat="1" ht="15" customHeight="1">
      <c r="A5552" s="82">
        <v>90185072</v>
      </c>
      <c r="B5552" s="83">
        <v>20</v>
      </c>
      <c r="C5552" s="84" t="s">
        <v>6504</v>
      </c>
      <c r="D5552" s="84" t="s">
        <v>6506</v>
      </c>
      <c r="E5552" s="84" t="s">
        <v>603</v>
      </c>
      <c r="F5552" s="85">
        <v>1</v>
      </c>
      <c r="G5552" s="86" t="s">
        <v>10103</v>
      </c>
      <c r="H5552" s="86" t="s">
        <v>14</v>
      </c>
      <c r="I5552" s="87">
        <f>VLOOKUP(A5552,'[2]AJUSTE DE VALOR AN_11.5_MED_VIG'!$A$6:$I$6297,9,0)</f>
        <v>2.8166735803810958</v>
      </c>
    </row>
    <row r="5553" s="81" customFormat="1" ht="15" customHeight="1">
      <c r="A5553" s="82">
        <v>90185080</v>
      </c>
      <c r="B5553" s="83">
        <v>20</v>
      </c>
      <c r="C5553" s="84" t="s">
        <v>6507</v>
      </c>
      <c r="D5553" s="84" t="s">
        <v>6509</v>
      </c>
      <c r="E5553" s="84" t="s">
        <v>603</v>
      </c>
      <c r="F5553" s="85">
        <v>1</v>
      </c>
      <c r="G5553" s="86" t="s">
        <v>10103</v>
      </c>
      <c r="H5553" s="86" t="s">
        <v>14</v>
      </c>
      <c r="I5553" s="87">
        <f>VLOOKUP(A5553,'[2]AJUSTE DE VALOR AN_11.5_MED_VIG'!$A$6:$I$6297,9,0)</f>
        <v>1.0198526143612694</v>
      </c>
    </row>
    <row r="5554" s="81" customFormat="1" ht="15" customHeight="1">
      <c r="A5554" s="82">
        <v>90232321</v>
      </c>
      <c r="B5554" s="83">
        <v>20</v>
      </c>
      <c r="C5554" s="84" t="s">
        <v>6511</v>
      </c>
      <c r="D5554" s="84" t="s">
        <v>6513</v>
      </c>
      <c r="E5554" s="84" t="s">
        <v>440</v>
      </c>
      <c r="F5554" s="85">
        <v>1</v>
      </c>
      <c r="G5554" s="86" t="s">
        <v>10103</v>
      </c>
      <c r="H5554" s="86" t="s">
        <v>14</v>
      </c>
      <c r="I5554" s="87">
        <f>VLOOKUP(A5554,'[2]AJUSTE DE VALOR AN_11.5_MED_VIG'!$A$6:$I$6297,9,0)</f>
        <v>1.4796939089376338</v>
      </c>
    </row>
    <row r="5555" s="81" customFormat="1" ht="15" customHeight="1">
      <c r="A5555" s="82">
        <v>90185099</v>
      </c>
      <c r="B5555" s="83">
        <v>20</v>
      </c>
      <c r="C5555" s="84" t="s">
        <v>6511</v>
      </c>
      <c r="D5555" s="84" t="s">
        <v>6514</v>
      </c>
      <c r="E5555" s="84" t="s">
        <v>603</v>
      </c>
      <c r="F5555" s="85">
        <v>1</v>
      </c>
      <c r="G5555" s="86" t="s">
        <v>10103</v>
      </c>
      <c r="H5555" s="86" t="s">
        <v>14</v>
      </c>
      <c r="I5555" s="87">
        <f>VLOOKUP(A5555,'[2]AJUSTE DE VALOR AN_11.5_MED_VIG'!$A$6:$I$6297,9,0)</f>
        <v>1.0172469195418361</v>
      </c>
    </row>
    <row r="5556" s="81" customFormat="1" ht="15" customHeight="1">
      <c r="A5556" s="82">
        <v>90152964</v>
      </c>
      <c r="B5556" s="83">
        <v>20</v>
      </c>
      <c r="C5556" s="84" t="s">
        <v>6515</v>
      </c>
      <c r="D5556" s="84" t="s">
        <v>6515</v>
      </c>
      <c r="E5556" s="84" t="s">
        <v>39</v>
      </c>
      <c r="F5556" s="85">
        <v>1</v>
      </c>
      <c r="G5556" s="86" t="s">
        <v>10103</v>
      </c>
      <c r="H5556" s="86" t="s">
        <v>14</v>
      </c>
      <c r="I5556" s="87">
        <f>VLOOKUP(A5556,'[2]AJUSTE DE VALOR AN_11.5_MED_VIG'!$A$6:$I$6297,9,0)</f>
        <v>2.5739613435978912</v>
      </c>
    </row>
    <row r="5557" s="81" customFormat="1" ht="15" customHeight="1">
      <c r="A5557" s="82">
        <v>90152972</v>
      </c>
      <c r="B5557" s="83">
        <v>20</v>
      </c>
      <c r="C5557" s="84" t="s">
        <v>6517</v>
      </c>
      <c r="D5557" s="84" t="s">
        <v>6517</v>
      </c>
      <c r="E5557" s="84" t="s">
        <v>39</v>
      </c>
      <c r="F5557" s="85">
        <v>1</v>
      </c>
      <c r="G5557" s="86" t="s">
        <v>10103</v>
      </c>
      <c r="H5557" s="86" t="s">
        <v>14</v>
      </c>
      <c r="I5557" s="87">
        <f>VLOOKUP(A5557,'[2]AJUSTE DE VALOR AN_11.5_MED_VIG'!$A$6:$I$6297,9,0)</f>
        <v>0.93884752907343061</v>
      </c>
    </row>
    <row r="5558" s="81" customFormat="1" ht="15" customHeight="1">
      <c r="A5558" s="82">
        <v>90266234</v>
      </c>
      <c r="B5558" s="83">
        <v>20</v>
      </c>
      <c r="C5558" s="84" t="s">
        <v>6519</v>
      </c>
      <c r="D5558" s="84" t="s">
        <v>6520</v>
      </c>
      <c r="E5558" s="84" t="s">
        <v>613</v>
      </c>
      <c r="F5558" s="85">
        <v>1</v>
      </c>
      <c r="G5558" s="86" t="s">
        <v>10103</v>
      </c>
      <c r="H5558" s="86" t="s">
        <v>14</v>
      </c>
      <c r="I5558" s="87">
        <f>VLOOKUP(A5558,'[2]AJUSTE DE VALOR AN_11.5_MED_VIG'!$A$6:$I$6297,9,0)</f>
        <v>2.638261730371259</v>
      </c>
    </row>
    <row r="5559" s="81" customFormat="1" ht="15" customHeight="1">
      <c r="A5559" s="82">
        <v>90145054</v>
      </c>
      <c r="B5559" s="83">
        <v>20</v>
      </c>
      <c r="C5559" s="84" t="s">
        <v>6521</v>
      </c>
      <c r="D5559" s="84" t="s">
        <v>6522</v>
      </c>
      <c r="E5559" s="84" t="s">
        <v>17</v>
      </c>
      <c r="F5559" s="85">
        <v>1</v>
      </c>
      <c r="G5559" s="86" t="s">
        <v>436</v>
      </c>
      <c r="H5559" s="86" t="s">
        <v>14</v>
      </c>
      <c r="I5559" s="87">
        <f>VLOOKUP(A5559,'[2]AJUSTE DE VALOR AN_11.5_MED_VIG'!$A$6:$I$6297,9,0)</f>
        <v>5.4717065850169613</v>
      </c>
    </row>
    <row r="5560" s="81" customFormat="1" ht="15" customHeight="1">
      <c r="A5560" s="82">
        <v>92266266</v>
      </c>
      <c r="B5560" s="83">
        <v>20</v>
      </c>
      <c r="C5560" s="84" t="s">
        <v>6524</v>
      </c>
      <c r="D5560" s="84" t="s">
        <v>6525</v>
      </c>
      <c r="E5560" s="84" t="s">
        <v>24</v>
      </c>
      <c r="F5560" s="85">
        <v>1</v>
      </c>
      <c r="G5560" s="86" t="s">
        <v>436</v>
      </c>
      <c r="H5560" s="86" t="s">
        <v>14</v>
      </c>
      <c r="I5560" s="87">
        <f>VLOOKUP(A5560,'[2]AJUSTE DE VALOR AN_11.5_MED_VIG'!$A$6:$I$6297,9,0)</f>
        <v>2.4767579068172441</v>
      </c>
    </row>
    <row r="5561" s="81" customFormat="1" ht="15" customHeight="1">
      <c r="A5561" s="82">
        <v>92458815</v>
      </c>
      <c r="B5561" s="83">
        <v>20</v>
      </c>
      <c r="C5561" s="84" t="s">
        <v>6526</v>
      </c>
      <c r="D5561" s="84" t="s">
        <v>6527</v>
      </c>
      <c r="E5561" s="84" t="s">
        <v>24</v>
      </c>
      <c r="F5561" s="85">
        <v>1</v>
      </c>
      <c r="G5561" s="86" t="s">
        <v>436</v>
      </c>
      <c r="H5561" s="86" t="s">
        <v>14</v>
      </c>
      <c r="I5561" s="87">
        <f>VLOOKUP(A5561,'[2]AJUSTE DE VALOR AN_11.5_MED_VIG'!$A$6:$I$6297,9,0)</f>
        <v>2.2613671974610785</v>
      </c>
    </row>
    <row r="5562" s="81" customFormat="1" ht="15" customHeight="1">
      <c r="A5562" s="82">
        <v>92458823</v>
      </c>
      <c r="B5562" s="83">
        <v>20</v>
      </c>
      <c r="C5562" s="84" t="s">
        <v>6528</v>
      </c>
      <c r="D5562" s="84" t="s">
        <v>6529</v>
      </c>
      <c r="E5562" s="84" t="s">
        <v>24</v>
      </c>
      <c r="F5562" s="85">
        <v>1</v>
      </c>
      <c r="G5562" s="86" t="s">
        <v>436</v>
      </c>
      <c r="H5562" s="86" t="s">
        <v>14</v>
      </c>
      <c r="I5562" s="87">
        <f>VLOOKUP(A5562,'[2]AJUSTE DE VALOR AN_11.5_MED_VIG'!$A$6:$I$6297,9,0)</f>
        <v>2.6539656692425155</v>
      </c>
    </row>
    <row r="5563" s="81" customFormat="1" ht="15" customHeight="1">
      <c r="A5563" s="82">
        <v>92403620</v>
      </c>
      <c r="B5563" s="83">
        <v>20</v>
      </c>
      <c r="C5563" s="84" t="s">
        <v>6530</v>
      </c>
      <c r="D5563" s="84" t="s">
        <v>6531</v>
      </c>
      <c r="E5563" s="84" t="s">
        <v>78</v>
      </c>
      <c r="F5563" s="85">
        <v>1</v>
      </c>
      <c r="G5563" s="86" t="s">
        <v>10103</v>
      </c>
      <c r="H5563" s="86" t="s">
        <v>14</v>
      </c>
      <c r="I5563" s="87">
        <f>VLOOKUP(A5563,'[2]AJUSTE DE VALOR AN_11.5_MED_VIG'!$A$6:$I$6297,9,0)</f>
        <v>3.4548665516766475</v>
      </c>
    </row>
    <row r="5564" s="81" customFormat="1" ht="15" customHeight="1">
      <c r="A5564" s="82">
        <v>90145070</v>
      </c>
      <c r="B5564" s="83">
        <v>20</v>
      </c>
      <c r="C5564" s="84" t="s">
        <v>6532</v>
      </c>
      <c r="D5564" s="84" t="s">
        <v>6532</v>
      </c>
      <c r="E5564" s="84" t="s">
        <v>17</v>
      </c>
      <c r="F5564" s="85">
        <v>1</v>
      </c>
      <c r="G5564" s="86" t="s">
        <v>436</v>
      </c>
      <c r="H5564" s="86" t="s">
        <v>14</v>
      </c>
      <c r="I5564" s="87">
        <f>VLOOKUP(A5564,'[2]AJUSTE DE VALOR AN_11.5_MED_VIG'!$A$6:$I$6297,9,0)</f>
        <v>4.8889212682695931</v>
      </c>
    </row>
    <row r="5565" s="81" customFormat="1" ht="15" customHeight="1">
      <c r="A5565" s="82">
        <v>90247442</v>
      </c>
      <c r="B5565" s="83">
        <v>20</v>
      </c>
      <c r="C5565" s="84" t="s">
        <v>6535</v>
      </c>
      <c r="D5565" s="84" t="s">
        <v>6536</v>
      </c>
      <c r="E5565" s="84" t="s">
        <v>1002</v>
      </c>
      <c r="F5565" s="85">
        <v>1</v>
      </c>
      <c r="G5565" s="86" t="s">
        <v>436</v>
      </c>
      <c r="H5565" s="86" t="s">
        <v>14</v>
      </c>
      <c r="I5565" s="87">
        <f>VLOOKUP(A5565,'[2]AJUSTE DE VALOR AN_11.5_MED_VIG'!$A$6:$I$6297,9,0)</f>
        <v>0.84801269904790455</v>
      </c>
    </row>
    <row r="5566" s="81" customFormat="1" ht="15" customHeight="1">
      <c r="A5566" s="82">
        <v>92459161</v>
      </c>
      <c r="B5566" s="83">
        <v>20</v>
      </c>
      <c r="C5566" s="84" t="s">
        <v>6549</v>
      </c>
      <c r="D5566" s="84" t="s">
        <v>6550</v>
      </c>
      <c r="E5566" s="84" t="s">
        <v>603</v>
      </c>
      <c r="F5566" s="85">
        <v>1</v>
      </c>
      <c r="G5566" s="86" t="s">
        <v>10103</v>
      </c>
      <c r="H5566" s="86" t="s">
        <v>14</v>
      </c>
      <c r="I5566" s="87">
        <f>VLOOKUP(A5566,'[2]AJUSTE DE VALOR AN_11.5_MED_VIG'!$A$6:$I$6297,9,0)</f>
        <v>1.3346989521652954</v>
      </c>
    </row>
    <row r="5567" s="81" customFormat="1" ht="15" customHeight="1">
      <c r="A5567" s="82">
        <v>90189515</v>
      </c>
      <c r="B5567" s="83">
        <v>20</v>
      </c>
      <c r="C5567" s="84" t="s">
        <v>6553</v>
      </c>
      <c r="D5567" s="84" t="s">
        <v>6554</v>
      </c>
      <c r="E5567" s="84" t="s">
        <v>146</v>
      </c>
      <c r="F5567" s="85">
        <v>1</v>
      </c>
      <c r="G5567" s="86" t="s">
        <v>10103</v>
      </c>
      <c r="H5567" s="86" t="s">
        <v>14</v>
      </c>
      <c r="I5567" s="87">
        <f>VLOOKUP(A5567,'[2]AJUSTE DE VALOR AN_11.5_MED_VIG'!$A$6:$I$6297,9,0)</f>
        <v>6.1984577590805063</v>
      </c>
    </row>
    <row r="5568" s="81" customFormat="1" ht="15" customHeight="1">
      <c r="A5568" s="82">
        <v>90211715</v>
      </c>
      <c r="B5568" s="83">
        <v>20</v>
      </c>
      <c r="C5568" s="84" t="s">
        <v>6559</v>
      </c>
      <c r="D5568" s="84" t="s">
        <v>6560</v>
      </c>
      <c r="E5568" s="84" t="s">
        <v>31</v>
      </c>
      <c r="F5568" s="85">
        <v>1</v>
      </c>
      <c r="G5568" s="86" t="s">
        <v>10103</v>
      </c>
      <c r="H5568" s="86" t="s">
        <v>14</v>
      </c>
      <c r="I5568" s="87">
        <f>VLOOKUP(A5568,'[2]AJUSTE DE VALOR AN_11.5_MED_VIG'!$A$6:$I$6297,9,0)</f>
        <v>1.4447623761556894</v>
      </c>
    </row>
    <row r="5569" s="81" customFormat="1" ht="15" customHeight="1">
      <c r="A5569" s="82">
        <v>92384072</v>
      </c>
      <c r="B5569" s="83">
        <v>20</v>
      </c>
      <c r="C5569" s="84" t="s">
        <v>6561</v>
      </c>
      <c r="D5569" s="84" t="s">
        <v>6562</v>
      </c>
      <c r="E5569" s="84" t="s">
        <v>43</v>
      </c>
      <c r="F5569" s="85">
        <v>400</v>
      </c>
      <c r="G5569" s="86" t="s">
        <v>10116</v>
      </c>
      <c r="H5569" s="86" t="s">
        <v>19</v>
      </c>
      <c r="I5569" s="87">
        <f>VLOOKUP(A5569,'[2]AJUSTE DE VALOR AN_11.5_MED_VIG'!$A$6:$I$6297,9,0)</f>
        <v>4.7849037754530171e-002</v>
      </c>
    </row>
    <row r="5570" s="81" customFormat="1" ht="15" customHeight="1">
      <c r="A5570" s="82">
        <v>92457207</v>
      </c>
      <c r="B5570" s="83">
        <v>20</v>
      </c>
      <c r="C5570" s="84" t="s">
        <v>6567</v>
      </c>
      <c r="D5570" s="84" t="s">
        <v>6568</v>
      </c>
      <c r="E5570" s="84" t="s">
        <v>39</v>
      </c>
      <c r="F5570" s="85">
        <v>120</v>
      </c>
      <c r="G5570" s="86" t="s">
        <v>18</v>
      </c>
      <c r="H5570" s="86" t="s">
        <v>19</v>
      </c>
      <c r="I5570" s="87">
        <f>VLOOKUP(A5570,'[2]AJUSTE DE VALOR AN_11.5_MED_VIG'!$A$6:$I$6297,9,0)</f>
        <v>0.22326733411450811</v>
      </c>
    </row>
    <row r="5571" s="81" customFormat="1" ht="15" customHeight="1">
      <c r="A5571" s="82">
        <v>92463835</v>
      </c>
      <c r="B5571" s="83">
        <v>20</v>
      </c>
      <c r="C5571" s="84" t="s">
        <v>6572</v>
      </c>
      <c r="D5571" s="84" t="s">
        <v>6572</v>
      </c>
      <c r="E5571" s="84" t="s">
        <v>59</v>
      </c>
      <c r="F5571" s="85">
        <v>1</v>
      </c>
      <c r="G5571" s="86" t="s">
        <v>10103</v>
      </c>
      <c r="H5571" s="86" t="s">
        <v>14</v>
      </c>
      <c r="I5571" s="87">
        <f>VLOOKUP(A5571,'[2]AJUSTE DE VALOR AN_11.5_MED_VIG'!$A$6:$I$6297,9,0)</f>
        <v>11.599849030611169</v>
      </c>
    </row>
    <row r="5572" s="81" customFormat="1" ht="15" customHeight="1">
      <c r="A5572" s="82">
        <v>92463010</v>
      </c>
      <c r="B5572" s="83">
        <v>20</v>
      </c>
      <c r="C5572" s="84" t="s">
        <v>6572</v>
      </c>
      <c r="D5572" s="84" t="s">
        <v>6574</v>
      </c>
      <c r="E5572" s="84" t="s">
        <v>1221</v>
      </c>
      <c r="F5572" s="85">
        <v>1</v>
      </c>
      <c r="G5572" s="86" t="s">
        <v>10103</v>
      </c>
      <c r="H5572" s="86" t="s">
        <v>14</v>
      </c>
      <c r="I5572" s="87">
        <f>VLOOKUP(A5572,'[2]AJUSTE DE VALOR AN_11.5_MED_VIG'!$A$6:$I$6297,9,0)</f>
        <v>9.4159607624603243</v>
      </c>
    </row>
    <row r="5573" s="81" customFormat="1" ht="15" customHeight="1">
      <c r="A5573" s="82">
        <v>92459153</v>
      </c>
      <c r="B5573" s="83">
        <v>20</v>
      </c>
      <c r="C5573" s="84" t="s">
        <v>6579</v>
      </c>
      <c r="D5573" s="84" t="s">
        <v>6580</v>
      </c>
      <c r="E5573" s="84" t="s">
        <v>603</v>
      </c>
      <c r="F5573" s="85">
        <v>1</v>
      </c>
      <c r="G5573" s="86" t="s">
        <v>10103</v>
      </c>
      <c r="H5573" s="86" t="s">
        <v>14</v>
      </c>
      <c r="I5573" s="87">
        <f>VLOOKUP(A5573,'[2]AJUSTE DE VALOR AN_11.5_MED_VIG'!$A$6:$I$6297,9,0)</f>
        <v>5.2647960763571779</v>
      </c>
    </row>
    <row r="5574" s="81" customFormat="1" ht="15" customHeight="1">
      <c r="A5574" s="82">
        <v>92463827</v>
      </c>
      <c r="B5574" s="83">
        <v>20</v>
      </c>
      <c r="C5574" s="84" t="s">
        <v>6581</v>
      </c>
      <c r="D5574" s="84" t="s">
        <v>6581</v>
      </c>
      <c r="E5574" s="84" t="s">
        <v>59</v>
      </c>
      <c r="F5574" s="85">
        <v>1</v>
      </c>
      <c r="G5574" s="86" t="s">
        <v>10103</v>
      </c>
      <c r="H5574" s="86" t="s">
        <v>14</v>
      </c>
      <c r="I5574" s="87">
        <f>VLOOKUP(A5574,'[2]AJUSTE DE VALOR AN_11.5_MED_VIG'!$A$6:$I$6297,9,0)</f>
        <v>4.7480890557677311</v>
      </c>
    </row>
    <row r="5575" s="81" customFormat="1" ht="15" customHeight="1">
      <c r="A5575" s="82">
        <v>92456880</v>
      </c>
      <c r="B5575" s="83">
        <v>20</v>
      </c>
      <c r="C5575" s="84" t="s">
        <v>6581</v>
      </c>
      <c r="D5575" s="84" t="s">
        <v>6581</v>
      </c>
      <c r="E5575" s="84" t="s">
        <v>39</v>
      </c>
      <c r="F5575" s="85">
        <v>1</v>
      </c>
      <c r="G5575" s="86" t="s">
        <v>10103</v>
      </c>
      <c r="H5575" s="86" t="s">
        <v>14</v>
      </c>
      <c r="I5575" s="87">
        <f>VLOOKUP(A5575,'[2]AJUSTE DE VALOR AN_11.5_MED_VIG'!$A$6:$I$6297,9,0)</f>
        <v>3.5888898934139211</v>
      </c>
    </row>
    <row r="5576" s="81" customFormat="1" ht="15" customHeight="1">
      <c r="A5576" s="82">
        <v>90257480</v>
      </c>
      <c r="B5576" s="83">
        <v>20</v>
      </c>
      <c r="C5576" s="84" t="s">
        <v>6582</v>
      </c>
      <c r="D5576" s="84" t="s">
        <v>6582</v>
      </c>
      <c r="E5576" s="84" t="s">
        <v>131</v>
      </c>
      <c r="F5576" s="85">
        <v>1</v>
      </c>
      <c r="G5576" s="86" t="s">
        <v>10103</v>
      </c>
      <c r="H5576" s="86" t="s">
        <v>14</v>
      </c>
      <c r="I5576" s="87">
        <f>VLOOKUP(A5576,'[2]AJUSTE DE VALOR AN_11.5_MED_VIG'!$A$6:$I$6297,9,0)</f>
        <v>4.5282417752023534</v>
      </c>
    </row>
    <row r="5577" s="81" customFormat="1" ht="15" customHeight="1">
      <c r="A5577" s="82">
        <v>90299981</v>
      </c>
      <c r="B5577" s="83">
        <v>20</v>
      </c>
      <c r="C5577" s="84" t="s">
        <v>6588</v>
      </c>
      <c r="D5577" s="84" t="s">
        <v>6589</v>
      </c>
      <c r="E5577" s="84" t="s">
        <v>34</v>
      </c>
      <c r="F5577" s="85">
        <v>1</v>
      </c>
      <c r="G5577" s="86" t="s">
        <v>10103</v>
      </c>
      <c r="H5577" s="86" t="s">
        <v>14</v>
      </c>
      <c r="I5577" s="87">
        <f>VLOOKUP(A5577,'[2]AJUSTE DE VALOR AN_11.5_MED_VIG'!$A$6:$I$6297,9,0)</f>
        <v>8.1158434527159251</v>
      </c>
    </row>
    <row r="5578" s="81" customFormat="1" ht="15" customHeight="1">
      <c r="A5578" s="82">
        <v>90299965</v>
      </c>
      <c r="B5578" s="83">
        <v>20</v>
      </c>
      <c r="C5578" s="84" t="s">
        <v>6590</v>
      </c>
      <c r="D5578" s="84" t="s">
        <v>6591</v>
      </c>
      <c r="E5578" s="84" t="s">
        <v>78</v>
      </c>
      <c r="F5578" s="85">
        <v>1</v>
      </c>
      <c r="G5578" s="86" t="s">
        <v>10103</v>
      </c>
      <c r="H5578" s="86" t="s">
        <v>14</v>
      </c>
      <c r="I5578" s="87">
        <f>VLOOKUP(A5578,'[2]AJUSTE DE VALOR AN_11.5_MED_VIG'!$A$6:$I$6297,9,0)</f>
        <v>6.011288107652744</v>
      </c>
    </row>
    <row r="5579" s="81" customFormat="1" ht="15" customHeight="1">
      <c r="A5579" s="82">
        <v>90159527</v>
      </c>
      <c r="B5579" s="83">
        <v>20</v>
      </c>
      <c r="C5579" s="84" t="s">
        <v>6592</v>
      </c>
      <c r="D5579" s="84" t="s">
        <v>6593</v>
      </c>
      <c r="E5579" s="84" t="s">
        <v>1221</v>
      </c>
      <c r="F5579" s="85">
        <v>1</v>
      </c>
      <c r="G5579" s="86" t="s">
        <v>10103</v>
      </c>
      <c r="H5579" s="86" t="s">
        <v>14</v>
      </c>
      <c r="I5579" s="87">
        <f>VLOOKUP(A5579,'[2]AJUSTE DE VALOR AN_11.5_MED_VIG'!$A$6:$I$6297,9,0)</f>
        <v>9.4640262774405368</v>
      </c>
    </row>
    <row r="5580" s="81" customFormat="1" ht="15" customHeight="1">
      <c r="A5580" s="82">
        <v>90152174</v>
      </c>
      <c r="B5580" s="83">
        <v>20</v>
      </c>
      <c r="C5580" s="84" t="s">
        <v>6594</v>
      </c>
      <c r="D5580" s="84" t="s">
        <v>6595</v>
      </c>
      <c r="E5580" s="84" t="s">
        <v>39</v>
      </c>
      <c r="F5580" s="85">
        <v>1</v>
      </c>
      <c r="G5580" s="86" t="s">
        <v>10103</v>
      </c>
      <c r="H5580" s="86" t="s">
        <v>14</v>
      </c>
      <c r="I5580" s="87">
        <f>VLOOKUP(A5580,'[2]AJUSTE DE VALOR AN_11.5_MED_VIG'!$A$6:$I$6297,9,0)</f>
        <v>9.5989485339656735</v>
      </c>
    </row>
    <row r="5581" s="81" customFormat="1" ht="15" customHeight="1">
      <c r="A5581" s="82">
        <v>90146263</v>
      </c>
      <c r="B5581" s="83">
        <v>20</v>
      </c>
      <c r="C5581" s="84" t="s">
        <v>6596</v>
      </c>
      <c r="D5581" s="84" t="s">
        <v>6596</v>
      </c>
      <c r="E5581" s="84" t="s">
        <v>17</v>
      </c>
      <c r="F5581" s="85">
        <v>1</v>
      </c>
      <c r="G5581" s="86" t="s">
        <v>10103</v>
      </c>
      <c r="H5581" s="86" t="s">
        <v>14</v>
      </c>
      <c r="I5581" s="87">
        <f>VLOOKUP(A5581,'[2]AJUSTE DE VALOR AN_11.5_MED_VIG'!$A$6:$I$6297,9,0)</f>
        <v>9.0571333570861725</v>
      </c>
    </row>
    <row r="5582" s="81" customFormat="1" ht="15" customHeight="1">
      <c r="A5582" s="82">
        <v>90299973</v>
      </c>
      <c r="B5582" s="83">
        <v>20</v>
      </c>
      <c r="C5582" s="84" t="s">
        <v>6597</v>
      </c>
      <c r="D5582" s="84" t="s">
        <v>6598</v>
      </c>
      <c r="E5582" s="84" t="s">
        <v>78</v>
      </c>
      <c r="F5582" s="85">
        <v>1</v>
      </c>
      <c r="G5582" s="86" t="s">
        <v>10103</v>
      </c>
      <c r="H5582" s="86" t="s">
        <v>14</v>
      </c>
      <c r="I5582" s="87">
        <f>VLOOKUP(A5582,'[2]AJUSTE DE VALOR AN_11.5_MED_VIG'!$A$6:$I$6297,9,0)</f>
        <v>6.4098739122115527</v>
      </c>
    </row>
    <row r="5583" s="81" customFormat="1" ht="15" customHeight="1">
      <c r="A5583" s="82">
        <v>90244451</v>
      </c>
      <c r="B5583" s="83">
        <v>20</v>
      </c>
      <c r="C5583" s="84" t="s">
        <v>6597</v>
      </c>
      <c r="D5583" s="84" t="s">
        <v>6597</v>
      </c>
      <c r="E5583" s="84" t="s">
        <v>181</v>
      </c>
      <c r="F5583" s="85">
        <v>1</v>
      </c>
      <c r="G5583" s="86" t="s">
        <v>10103</v>
      </c>
      <c r="H5583" s="86" t="s">
        <v>14</v>
      </c>
      <c r="I5583" s="87">
        <f>VLOOKUP(A5583,'[2]AJUSTE DE VALOR AN_11.5_MED_VIG'!$A$6:$I$6297,9,0)</f>
        <v>8.7860571826663385</v>
      </c>
    </row>
    <row r="5584" s="81" customFormat="1" ht="15" customHeight="1">
      <c r="A5584" s="82">
        <v>90238630</v>
      </c>
      <c r="B5584" s="83">
        <v>20</v>
      </c>
      <c r="C5584" s="84" t="s">
        <v>6599</v>
      </c>
      <c r="D5584" s="84" t="s">
        <v>6599</v>
      </c>
      <c r="E5584" s="84" t="s">
        <v>29</v>
      </c>
      <c r="F5584" s="85">
        <v>1</v>
      </c>
      <c r="G5584" s="86" t="s">
        <v>10103</v>
      </c>
      <c r="H5584" s="86" t="s">
        <v>14</v>
      </c>
      <c r="I5584" s="87">
        <f>VLOOKUP(A5584,'[2]AJUSTE DE VALOR AN_11.5_MED_VIG'!$A$6:$I$6297,9,0)</f>
        <v>9.0885050588952545</v>
      </c>
    </row>
    <row r="5585" s="81" customFormat="1" ht="15" customHeight="1">
      <c r="A5585" s="82">
        <v>90294335</v>
      </c>
      <c r="B5585" s="83">
        <v>20</v>
      </c>
      <c r="C5585" s="84" t="s">
        <v>6603</v>
      </c>
      <c r="D5585" s="84" t="s">
        <v>6608</v>
      </c>
      <c r="E5585" s="84" t="s">
        <v>229</v>
      </c>
      <c r="F5585" s="85">
        <v>1</v>
      </c>
      <c r="G5585" s="86" t="s">
        <v>10103</v>
      </c>
      <c r="H5585" s="86" t="s">
        <v>14</v>
      </c>
      <c r="I5585" s="87">
        <f>VLOOKUP(A5585,'[2]AJUSTE DE VALOR AN_11.5_MED_VIG'!$A$6:$I$6297,9,0)</f>
        <v>0.32467631495139415</v>
      </c>
    </row>
    <row r="5586" s="81" customFormat="1" ht="15" customHeight="1">
      <c r="A5586" s="82">
        <v>92428738</v>
      </c>
      <c r="B5586" s="83">
        <v>20</v>
      </c>
      <c r="C5586" s="84" t="s">
        <v>6620</v>
      </c>
      <c r="D5586" s="84" t="s">
        <v>6622</v>
      </c>
      <c r="E5586" s="84" t="s">
        <v>134</v>
      </c>
      <c r="F5586" s="85">
        <v>1</v>
      </c>
      <c r="G5586" s="86" t="s">
        <v>10103</v>
      </c>
      <c r="H5586" s="86" t="s">
        <v>14</v>
      </c>
      <c r="I5586" s="87">
        <f>VLOOKUP(A5586,'[2]AJUSTE DE VALOR AN_11.5_MED_VIG'!$A$6:$I$6297,9,0)</f>
        <v>1.1149623754350506</v>
      </c>
    </row>
    <row r="5587" s="81" customFormat="1" ht="15" customHeight="1">
      <c r="A5587" s="82">
        <v>90141555</v>
      </c>
      <c r="B5587" s="83">
        <v>20</v>
      </c>
      <c r="C5587" s="84" t="s">
        <v>6633</v>
      </c>
      <c r="D5587" s="84" t="s">
        <v>6634</v>
      </c>
      <c r="E5587" s="84" t="s">
        <v>43</v>
      </c>
      <c r="F5587" s="85">
        <v>1</v>
      </c>
      <c r="G5587" s="86" t="s">
        <v>10103</v>
      </c>
      <c r="H5587" s="86" t="s">
        <v>14</v>
      </c>
      <c r="I5587" s="87">
        <f>VLOOKUP(A5587,'[2]AJUSTE DE VALOR AN_11.5_MED_VIG'!$A$6:$I$6297,9,0)</f>
        <v>0.39259476169348312</v>
      </c>
    </row>
    <row r="5588" s="81" customFormat="1" ht="15" customHeight="1">
      <c r="A5588" s="82">
        <v>92461832</v>
      </c>
      <c r="B5588" s="83">
        <v>20</v>
      </c>
      <c r="C5588" s="84" t="s">
        <v>6640</v>
      </c>
      <c r="D5588" s="84" t="s">
        <v>6641</v>
      </c>
      <c r="E5588" s="84" t="s">
        <v>31</v>
      </c>
      <c r="F5588" s="85">
        <v>1</v>
      </c>
      <c r="G5588" s="86" t="s">
        <v>10103</v>
      </c>
      <c r="H5588" s="86" t="s">
        <v>14</v>
      </c>
      <c r="I5588" s="87">
        <f>VLOOKUP(A5588,'[2]AJUSTE DE VALOR AN_11.5_MED_VIG'!$A$6:$I$6297,9,0)</f>
        <v>0.51822998275149723</v>
      </c>
    </row>
    <row r="5589" s="81" customFormat="1" ht="15" customHeight="1">
      <c r="A5589" s="82">
        <v>90157621</v>
      </c>
      <c r="B5589" s="83">
        <v>20</v>
      </c>
      <c r="C5589" s="84" t="s">
        <v>6642</v>
      </c>
      <c r="D5589" s="84" t="s">
        <v>6643</v>
      </c>
      <c r="E5589" s="84" t="s">
        <v>229</v>
      </c>
      <c r="F5589" s="85">
        <v>1</v>
      </c>
      <c r="G5589" s="86" t="s">
        <v>10103</v>
      </c>
      <c r="H5589" s="86" t="s">
        <v>14</v>
      </c>
      <c r="I5589" s="87">
        <f>VLOOKUP(A5589,'[2]AJUSTE DE VALOR AN_11.5_MED_VIG'!$A$6:$I$6297,9,0)</f>
        <v>0.57328710980794939</v>
      </c>
    </row>
    <row r="5590" s="81" customFormat="1" ht="15" customHeight="1">
      <c r="A5590" s="82">
        <v>90157630</v>
      </c>
      <c r="B5590" s="83">
        <v>20</v>
      </c>
      <c r="C5590" s="84" t="s">
        <v>6644</v>
      </c>
      <c r="D5590" s="84" t="s">
        <v>6645</v>
      </c>
      <c r="E5590" s="84" t="s">
        <v>229</v>
      </c>
      <c r="F5590" s="85">
        <v>1</v>
      </c>
      <c r="G5590" s="86" t="s">
        <v>10103</v>
      </c>
      <c r="H5590" s="86" t="s">
        <v>14</v>
      </c>
      <c r="I5590" s="87">
        <f>VLOOKUP(A5590,'[2]AJUSTE DE VALOR AN_11.5_MED_VIG'!$A$6:$I$6297,9,0)</f>
        <v>0.63943001862321258</v>
      </c>
    </row>
    <row r="5591" s="81" customFormat="1" ht="15" customHeight="1">
      <c r="A5591" s="82">
        <v>90157664</v>
      </c>
      <c r="B5591" s="83">
        <v>20</v>
      </c>
      <c r="C5591" s="84" t="s">
        <v>6646</v>
      </c>
      <c r="D5591" s="84" t="s">
        <v>6647</v>
      </c>
      <c r="E5591" s="84" t="s">
        <v>229</v>
      </c>
      <c r="F5591" s="85">
        <v>1</v>
      </c>
      <c r="G5591" s="86" t="s">
        <v>10103</v>
      </c>
      <c r="H5591" s="86" t="s">
        <v>14</v>
      </c>
      <c r="I5591" s="87">
        <f>VLOOKUP(A5591,'[2]AJUSTE DE VALOR AN_11.5_MED_VIG'!$A$6:$I$6297,9,0)</f>
        <v>0.84798789977700828</v>
      </c>
    </row>
    <row r="5592" s="81" customFormat="1" ht="15" customHeight="1">
      <c r="A5592" s="82">
        <v>90157591</v>
      </c>
      <c r="B5592" s="83">
        <v>20</v>
      </c>
      <c r="C5592" s="84" t="s">
        <v>6650</v>
      </c>
      <c r="D5592" s="84" t="s">
        <v>6651</v>
      </c>
      <c r="E5592" s="84" t="s">
        <v>229</v>
      </c>
      <c r="F5592" s="85">
        <v>1</v>
      </c>
      <c r="G5592" s="86" t="s">
        <v>10103</v>
      </c>
      <c r="H5592" s="86" t="s">
        <v>14</v>
      </c>
      <c r="I5592" s="87">
        <f>VLOOKUP(A5592,'[2]AJUSTE DE VALOR AN_11.5_MED_VIG'!$A$6:$I$6297,9,0)</f>
        <v>0.43683436246961593</v>
      </c>
    </row>
    <row r="5593" s="81" customFormat="1" ht="15" customHeight="1">
      <c r="A5593" s="82">
        <v>92462766</v>
      </c>
      <c r="B5593" s="83">
        <v>20</v>
      </c>
      <c r="C5593" s="84" t="s">
        <v>6654</v>
      </c>
      <c r="D5593" s="84" t="s">
        <v>6655</v>
      </c>
      <c r="E5593" s="84" t="s">
        <v>229</v>
      </c>
      <c r="F5593" s="85">
        <v>1</v>
      </c>
      <c r="G5593" s="86" t="s">
        <v>10103</v>
      </c>
      <c r="H5593" s="86" t="s">
        <v>14</v>
      </c>
      <c r="I5593" s="87">
        <f>VLOOKUP(A5593,'[2]AJUSTE DE VALOR AN_11.5_MED_VIG'!$A$6:$I$6297,9,0)</f>
        <v>0.54989979477755335</v>
      </c>
    </row>
    <row r="5594" s="81" customFormat="1" ht="15" customHeight="1">
      <c r="A5594" s="82">
        <v>92383319</v>
      </c>
      <c r="B5594" s="83">
        <v>20</v>
      </c>
      <c r="C5594" s="84" t="s">
        <v>6662</v>
      </c>
      <c r="D5594" s="84" t="s">
        <v>6663</v>
      </c>
      <c r="E5594" s="84" t="s">
        <v>956</v>
      </c>
      <c r="F5594" s="85">
        <v>5</v>
      </c>
      <c r="G5594" s="86" t="s">
        <v>10077</v>
      </c>
      <c r="H5594" s="86" t="s">
        <v>19</v>
      </c>
      <c r="I5594" s="87">
        <f>VLOOKUP(A5594,'[2]AJUSTE DE VALOR AN_11.5_MED_VIG'!$A$6:$I$6297,9,0)</f>
        <v>3.0575293021552046</v>
      </c>
    </row>
    <row r="5595" s="81" customFormat="1" ht="15" customHeight="1">
      <c r="A5595" s="82">
        <v>91236010</v>
      </c>
      <c r="B5595" s="83">
        <v>20</v>
      </c>
      <c r="C5595" s="84" t="s">
        <v>6664</v>
      </c>
      <c r="D5595" s="84" t="s">
        <v>6665</v>
      </c>
      <c r="E5595" s="84" t="s">
        <v>2405</v>
      </c>
      <c r="F5595" s="85">
        <v>200</v>
      </c>
      <c r="G5595" s="86" t="s">
        <v>10116</v>
      </c>
      <c r="H5595" s="86" t="s">
        <v>19</v>
      </c>
      <c r="I5595" s="87">
        <f>VLOOKUP(A5595,'[2]AJUSTE DE VALOR AN_11.5_MED_VIG'!$A$6:$I$6297,9,0)</f>
        <v>4.7075903895731783e-002</v>
      </c>
    </row>
    <row r="5596" s="81" customFormat="1" ht="15" customHeight="1">
      <c r="A5596" s="82">
        <v>92421393</v>
      </c>
      <c r="B5596" s="83">
        <v>20</v>
      </c>
      <c r="C5596" s="84" t="s">
        <v>6666</v>
      </c>
      <c r="D5596" s="84" t="s">
        <v>6667</v>
      </c>
      <c r="E5596" s="84" t="s">
        <v>146</v>
      </c>
      <c r="F5596" s="85">
        <v>15</v>
      </c>
      <c r="G5596" s="86" t="s">
        <v>10077</v>
      </c>
      <c r="H5596" s="86" t="s">
        <v>19</v>
      </c>
      <c r="I5596" s="87">
        <f>VLOOKUP(A5596,'[2]AJUSTE DE VALOR AN_11.5_MED_VIG'!$A$6:$I$6297,9,0)</f>
        <v>1.7870213921063871</v>
      </c>
    </row>
    <row r="5597" s="81" customFormat="1" ht="15" customHeight="1">
      <c r="A5597" s="82">
        <v>92266088</v>
      </c>
      <c r="B5597" s="83">
        <v>20</v>
      </c>
      <c r="C5597" s="84" t="s">
        <v>6674</v>
      </c>
      <c r="D5597" s="84" t="s">
        <v>6675</v>
      </c>
      <c r="E5597" s="84" t="s">
        <v>31</v>
      </c>
      <c r="F5597" s="85">
        <v>1</v>
      </c>
      <c r="G5597" s="86" t="s">
        <v>64</v>
      </c>
      <c r="H5597" s="86" t="s">
        <v>14</v>
      </c>
      <c r="I5597" s="87">
        <f>VLOOKUP(A5597,'[2]AJUSTE DE VALOR AN_11.5_MED_VIG'!$A$6:$I$6297,9,0)</f>
        <v>12.280434612036967</v>
      </c>
    </row>
    <row r="5598" s="81" customFormat="1" ht="15" customHeight="1">
      <c r="A5598" s="82">
        <v>90157060</v>
      </c>
      <c r="B5598" s="83">
        <v>20</v>
      </c>
      <c r="C5598" s="84" t="s">
        <v>6678</v>
      </c>
      <c r="D5598" s="84" t="s">
        <v>6679</v>
      </c>
      <c r="E5598" s="84" t="s">
        <v>36</v>
      </c>
      <c r="F5598" s="85">
        <v>1</v>
      </c>
      <c r="G5598" s="86" t="s">
        <v>436</v>
      </c>
      <c r="H5598" s="86" t="s">
        <v>14</v>
      </c>
      <c r="I5598" s="87">
        <f>VLOOKUP(A5598,'[2]AJUSTE DE VALOR AN_11.5_MED_VIG'!$A$6:$I$6297,9,0)</f>
        <v>4.2242043924606909</v>
      </c>
    </row>
    <row r="5599" s="81" customFormat="1" ht="15" customHeight="1">
      <c r="A5599" s="82">
        <v>90262530</v>
      </c>
      <c r="B5599" s="83">
        <v>20</v>
      </c>
      <c r="C5599" s="84" t="s">
        <v>6680</v>
      </c>
      <c r="D5599" s="84" t="s">
        <v>6681</v>
      </c>
      <c r="E5599" s="84" t="s">
        <v>1221</v>
      </c>
      <c r="F5599" s="85">
        <v>1</v>
      </c>
      <c r="G5599" s="86" t="s">
        <v>436</v>
      </c>
      <c r="H5599" s="86" t="s">
        <v>14</v>
      </c>
      <c r="I5599" s="87">
        <f>VLOOKUP(A5599,'[2]AJUSTE DE VALOR AN_11.5_MED_VIG'!$A$6:$I$6297,9,0)</f>
        <v>3.6844108789643459</v>
      </c>
    </row>
    <row r="5600" s="81" customFormat="1" ht="15" customHeight="1">
      <c r="A5600" s="82">
        <v>92393810</v>
      </c>
      <c r="B5600" s="83">
        <v>20</v>
      </c>
      <c r="C5600" s="84" t="s">
        <v>6682</v>
      </c>
      <c r="D5600" s="84" t="s">
        <v>6683</v>
      </c>
      <c r="E5600" s="84" t="s">
        <v>43</v>
      </c>
      <c r="F5600" s="85">
        <v>1</v>
      </c>
      <c r="G5600" s="86" t="s">
        <v>436</v>
      </c>
      <c r="H5600" s="86" t="s">
        <v>14</v>
      </c>
      <c r="I5600" s="87">
        <f>VLOOKUP(A5600,'[2]AJUSTE DE VALOR AN_11.5_MED_VIG'!$A$6:$I$6297,9,0)</f>
        <v>2.2586514766797694</v>
      </c>
    </row>
    <row r="5601" s="81" customFormat="1" ht="15" customHeight="1">
      <c r="A5601" s="82">
        <v>92459099</v>
      </c>
      <c r="B5601" s="83">
        <v>20</v>
      </c>
      <c r="C5601" s="84" t="s">
        <v>6684</v>
      </c>
      <c r="D5601" s="84" t="s">
        <v>6684</v>
      </c>
      <c r="E5601" s="84" t="s">
        <v>603</v>
      </c>
      <c r="F5601" s="85">
        <v>1</v>
      </c>
      <c r="G5601" s="86" t="s">
        <v>10103</v>
      </c>
      <c r="H5601" s="86" t="s">
        <v>14</v>
      </c>
      <c r="I5601" s="87">
        <f>VLOOKUP(A5601,'[2]AJUSTE DE VALOR AN_11.5_MED_VIG'!$A$6:$I$6297,9,0)</f>
        <v>1.2798841642010652</v>
      </c>
    </row>
    <row r="5602" s="81" customFormat="1" ht="15" customHeight="1">
      <c r="A5602" s="82">
        <v>92434584</v>
      </c>
      <c r="B5602" s="83">
        <v>20</v>
      </c>
      <c r="C5602" s="84" t="s">
        <v>6684</v>
      </c>
      <c r="D5602" s="84" t="s">
        <v>6685</v>
      </c>
      <c r="E5602" s="84" t="s">
        <v>50</v>
      </c>
      <c r="F5602" s="85">
        <v>1</v>
      </c>
      <c r="G5602" s="86" t="s">
        <v>10103</v>
      </c>
      <c r="H5602" s="86" t="s">
        <v>14</v>
      </c>
      <c r="I5602" s="87">
        <f>VLOOKUP(A5602,'[2]AJUSTE DE VALOR AN_11.5_MED_VIG'!$A$6:$I$6297,9,0)</f>
        <v>1.3191308651856295</v>
      </c>
    </row>
    <row r="5603" s="81" customFormat="1" ht="15" customHeight="1">
      <c r="A5603" s="82">
        <v>92408745</v>
      </c>
      <c r="B5603" s="83">
        <v>20</v>
      </c>
      <c r="C5603" s="84" t="s">
        <v>6684</v>
      </c>
      <c r="D5603" s="84" t="s">
        <v>6684</v>
      </c>
      <c r="E5603" s="84" t="s">
        <v>59</v>
      </c>
      <c r="F5603" s="85">
        <v>1</v>
      </c>
      <c r="G5603" s="86" t="s">
        <v>10103</v>
      </c>
      <c r="H5603" s="86" t="s">
        <v>14</v>
      </c>
      <c r="I5603" s="87">
        <f>VLOOKUP(A5603,'[2]AJUSTE DE VALOR AN_11.5_MED_VIG'!$A$6:$I$6297,9,0)</f>
        <v>1.0350298039130315</v>
      </c>
    </row>
    <row r="5604" s="81" customFormat="1" ht="15" customHeight="1">
      <c r="A5604" s="82">
        <v>90244265</v>
      </c>
      <c r="B5604" s="83">
        <v>20</v>
      </c>
      <c r="C5604" s="84" t="s">
        <v>6687</v>
      </c>
      <c r="D5604" s="84" t="s">
        <v>6688</v>
      </c>
      <c r="E5604" s="84" t="s">
        <v>181</v>
      </c>
      <c r="F5604" s="85">
        <v>1</v>
      </c>
      <c r="G5604" s="86" t="s">
        <v>10103</v>
      </c>
      <c r="H5604" s="86" t="s">
        <v>14</v>
      </c>
      <c r="I5604" s="87">
        <f>VLOOKUP(A5604,'[2]AJUSTE DE VALOR AN_11.5_MED_VIG'!$A$6:$I$6297,9,0)</f>
        <v>1.8497490254314721</v>
      </c>
    </row>
    <row r="5605" s="81" customFormat="1" ht="15" customHeight="1">
      <c r="A5605" s="82">
        <v>90386019</v>
      </c>
      <c r="B5605" s="83">
        <v>20</v>
      </c>
      <c r="C5605" s="84" t="s">
        <v>6689</v>
      </c>
      <c r="D5605" s="84" t="s">
        <v>6690</v>
      </c>
      <c r="E5605" s="84" t="s">
        <v>73</v>
      </c>
      <c r="F5605" s="85">
        <v>1</v>
      </c>
      <c r="G5605" s="86" t="s">
        <v>10103</v>
      </c>
      <c r="H5605" s="86" t="s">
        <v>14</v>
      </c>
      <c r="I5605" s="87">
        <f>VLOOKUP(A5605,'[2]AJUSTE DE VALOR AN_11.5_MED_VIG'!$A$6:$I$6297,9,0)</f>
        <v>3.9227302381645721</v>
      </c>
    </row>
    <row r="5606" s="81" customFormat="1" ht="15" customHeight="1">
      <c r="A5606" s="82">
        <v>92459080</v>
      </c>
      <c r="B5606" s="83">
        <v>20</v>
      </c>
      <c r="C5606" s="84" t="s">
        <v>6691</v>
      </c>
      <c r="D5606" s="84" t="s">
        <v>6691</v>
      </c>
      <c r="E5606" s="84" t="s">
        <v>603</v>
      </c>
      <c r="F5606" s="85">
        <v>1</v>
      </c>
      <c r="G5606" s="86" t="s">
        <v>10103</v>
      </c>
      <c r="H5606" s="86" t="s">
        <v>14</v>
      </c>
      <c r="I5606" s="87">
        <f>VLOOKUP(A5606,'[2]AJUSTE DE VALOR AN_11.5_MED_VIG'!$A$6:$I$6297,9,0)</f>
        <v>0.92036614054908039</v>
      </c>
    </row>
    <row r="5607" s="81" customFormat="1" ht="15" customHeight="1">
      <c r="A5607" s="82">
        <v>90524012</v>
      </c>
      <c r="B5607" s="83">
        <v>20</v>
      </c>
      <c r="C5607" s="84" t="s">
        <v>6691</v>
      </c>
      <c r="D5607" s="84" t="s">
        <v>6692</v>
      </c>
      <c r="E5607" s="84" t="s">
        <v>956</v>
      </c>
      <c r="F5607" s="85">
        <v>1</v>
      </c>
      <c r="G5607" s="86" t="s">
        <v>10103</v>
      </c>
      <c r="H5607" s="86" t="s">
        <v>14</v>
      </c>
      <c r="I5607" s="87">
        <f>VLOOKUP(A5607,'[2]AJUSTE DE VALOR AN_11.5_MED_VIG'!$A$6:$I$6297,9,0)</f>
        <v>1.7699938829635127</v>
      </c>
    </row>
    <row r="5608" s="81" customFormat="1" ht="15" customHeight="1">
      <c r="A5608" s="82">
        <v>90232283</v>
      </c>
      <c r="B5608" s="83">
        <v>20</v>
      </c>
      <c r="C5608" s="84" t="s">
        <v>6693</v>
      </c>
      <c r="D5608" s="84" t="s">
        <v>6694</v>
      </c>
      <c r="E5608" s="84" t="s">
        <v>440</v>
      </c>
      <c r="F5608" s="85">
        <v>1</v>
      </c>
      <c r="G5608" s="86" t="s">
        <v>10103</v>
      </c>
      <c r="H5608" s="86" t="s">
        <v>14</v>
      </c>
      <c r="I5608" s="87">
        <f>VLOOKUP(A5608,'[2]AJUSTE DE VALOR AN_11.5_MED_VIG'!$A$6:$I$6297,9,0)</f>
        <v>0.99256712041203521</v>
      </c>
    </row>
    <row r="5609" s="81" customFormat="1" ht="15" customHeight="1">
      <c r="A5609" s="82">
        <v>90145801</v>
      </c>
      <c r="B5609" s="83">
        <v>20</v>
      </c>
      <c r="C5609" s="84" t="s">
        <v>6695</v>
      </c>
      <c r="D5609" s="84" t="s">
        <v>6696</v>
      </c>
      <c r="E5609" s="84" t="s">
        <v>17</v>
      </c>
      <c r="F5609" s="85">
        <v>1</v>
      </c>
      <c r="G5609" s="86" t="s">
        <v>10103</v>
      </c>
      <c r="H5609" s="86" t="s">
        <v>14</v>
      </c>
      <c r="I5609" s="87">
        <f>VLOOKUP(A5609,'[2]AJUSTE DE VALOR AN_11.5_MED_VIG'!$A$6:$I$6297,9,0)</f>
        <v>1.6825957083048961</v>
      </c>
    </row>
    <row r="5610" s="81" customFormat="1" ht="15" customHeight="1">
      <c r="A5610" s="82">
        <v>90244257</v>
      </c>
      <c r="B5610" s="83">
        <v>20</v>
      </c>
      <c r="C5610" s="84" t="s">
        <v>6699</v>
      </c>
      <c r="D5610" s="84" t="s">
        <v>6700</v>
      </c>
      <c r="E5610" s="84" t="s">
        <v>181</v>
      </c>
      <c r="F5610" s="85">
        <v>1</v>
      </c>
      <c r="G5610" s="86" t="s">
        <v>10103</v>
      </c>
      <c r="H5610" s="86" t="s">
        <v>14</v>
      </c>
      <c r="I5610" s="87">
        <f>VLOOKUP(A5610,'[2]AJUSTE DE VALOR AN_11.5_MED_VIG'!$A$6:$I$6297,9,0)</f>
        <v>0.7319054160913705</v>
      </c>
    </row>
    <row r="5611" s="81" customFormat="1" ht="15" customHeight="1">
      <c r="A5611" s="82">
        <v>90294521</v>
      </c>
      <c r="B5611" s="83">
        <v>20</v>
      </c>
      <c r="C5611" s="84" t="s">
        <v>6701</v>
      </c>
      <c r="D5611" s="84" t="s">
        <v>6702</v>
      </c>
      <c r="E5611" s="84" t="s">
        <v>1557</v>
      </c>
      <c r="F5611" s="85">
        <v>100</v>
      </c>
      <c r="G5611" s="86" t="s">
        <v>18</v>
      </c>
      <c r="H5611" s="86" t="s">
        <v>19</v>
      </c>
      <c r="I5611" s="87">
        <f>VLOOKUP(A5611,'[2]AJUSTE DE VALOR AN_11.5_MED_VIG'!$A$6:$I$6297,9,0)</f>
        <v>0.15152188666051583</v>
      </c>
    </row>
    <row r="5612" s="81" customFormat="1" ht="15" customHeight="1">
      <c r="A5612" s="82">
        <v>92461379</v>
      </c>
      <c r="B5612" s="83">
        <v>20</v>
      </c>
      <c r="C5612" s="84" t="s">
        <v>6706</v>
      </c>
      <c r="D5612" s="84" t="s">
        <v>6709</v>
      </c>
      <c r="E5612" s="84" t="s">
        <v>31</v>
      </c>
      <c r="F5612" s="85">
        <v>1</v>
      </c>
      <c r="G5612" s="86" t="s">
        <v>10103</v>
      </c>
      <c r="H5612" s="86" t="s">
        <v>14</v>
      </c>
      <c r="I5612" s="87">
        <f>VLOOKUP(A5612,'[2]AJUSTE DE VALOR AN_11.5_MED_VIG'!$A$6:$I$6297,9,0)</f>
        <v>2.4120836720932761</v>
      </c>
    </row>
    <row r="5613" s="81" customFormat="1" ht="15" customHeight="1">
      <c r="A5613" s="82">
        <v>92454143</v>
      </c>
      <c r="B5613" s="83">
        <v>20</v>
      </c>
      <c r="C5613" s="84" t="s">
        <v>6710</v>
      </c>
      <c r="D5613" s="84" t="s">
        <v>6710</v>
      </c>
      <c r="E5613" s="84" t="s">
        <v>50</v>
      </c>
      <c r="F5613" s="85">
        <v>100</v>
      </c>
      <c r="G5613" s="86" t="s">
        <v>18</v>
      </c>
      <c r="H5613" s="86" t="s">
        <v>19</v>
      </c>
      <c r="I5613" s="87">
        <f>VLOOKUP(A5613,'[2]AJUSTE DE VALOR AN_11.5_MED_VIG'!$A$6:$I$6297,9,0)</f>
        <v>0.21045025326988318</v>
      </c>
    </row>
    <row r="5614" s="81" customFormat="1" ht="15" customHeight="1">
      <c r="A5614" s="82">
        <v>92407943</v>
      </c>
      <c r="B5614" s="83">
        <v>20</v>
      </c>
      <c r="C5614" s="84" t="s">
        <v>6713</v>
      </c>
      <c r="D5614" s="84" t="s">
        <v>6714</v>
      </c>
      <c r="E5614" s="84" t="s">
        <v>17</v>
      </c>
      <c r="F5614" s="85">
        <v>100</v>
      </c>
      <c r="G5614" s="86" t="s">
        <v>18</v>
      </c>
      <c r="H5614" s="86" t="s">
        <v>19</v>
      </c>
      <c r="I5614" s="87">
        <f>VLOOKUP(A5614,'[2]AJUSTE DE VALOR AN_11.5_MED_VIG'!$A$6:$I$6297,9,0)</f>
        <v>0.22663873429064343</v>
      </c>
    </row>
    <row r="5615" s="81" customFormat="1" ht="15" customHeight="1">
      <c r="A5615" s="82">
        <v>92407790</v>
      </c>
      <c r="B5615" s="83">
        <v>20</v>
      </c>
      <c r="C5615" s="84" t="s">
        <v>6715</v>
      </c>
      <c r="D5615" s="84" t="s">
        <v>6716</v>
      </c>
      <c r="E5615" s="84" t="s">
        <v>36</v>
      </c>
      <c r="F5615" s="85">
        <v>1</v>
      </c>
      <c r="G5615" s="86" t="s">
        <v>10103</v>
      </c>
      <c r="H5615" s="86" t="s">
        <v>14</v>
      </c>
      <c r="I5615" s="87">
        <f>VLOOKUP(A5615,'[2]AJUSTE DE VALOR AN_11.5_MED_VIG'!$A$6:$I$6297,9,0)</f>
        <v>2.638261730371259</v>
      </c>
    </row>
    <row r="5616" s="81" customFormat="1" ht="15" customHeight="1">
      <c r="A5616" s="82">
        <v>92407897</v>
      </c>
      <c r="B5616" s="83">
        <v>20</v>
      </c>
      <c r="C5616" s="84" t="s">
        <v>6719</v>
      </c>
      <c r="D5616" s="84" t="s">
        <v>6720</v>
      </c>
      <c r="E5616" s="84" t="s">
        <v>455</v>
      </c>
      <c r="F5616" s="85">
        <v>1</v>
      </c>
      <c r="G5616" s="86" t="s">
        <v>10103</v>
      </c>
      <c r="H5616" s="86" t="s">
        <v>14</v>
      </c>
      <c r="I5616" s="87">
        <f>VLOOKUP(A5616,'[2]AJUSTE DE VALOR AN_11.5_MED_VIG'!$A$6:$I$6297,9,0)</f>
        <v>2.8267089968263495</v>
      </c>
    </row>
    <row r="5617" s="81" customFormat="1" ht="15" customHeight="1">
      <c r="A5617" s="82">
        <v>92456090</v>
      </c>
      <c r="B5617" s="83">
        <v>20</v>
      </c>
      <c r="C5617" s="84" t="s">
        <v>6721</v>
      </c>
      <c r="D5617" s="84" t="s">
        <v>6722</v>
      </c>
      <c r="E5617" s="84" t="s">
        <v>17</v>
      </c>
      <c r="F5617" s="85">
        <v>1</v>
      </c>
      <c r="G5617" s="86" t="s">
        <v>158</v>
      </c>
      <c r="H5617" s="86" t="s">
        <v>14</v>
      </c>
      <c r="I5617" s="87">
        <f>VLOOKUP(A5617,'[2]AJUSTE DE VALOR AN_11.5_MED_VIG'!$A$6:$I$6297,9,0)</f>
        <v>2.8589565519601297</v>
      </c>
    </row>
    <row r="5618" s="81" customFormat="1" ht="15" customHeight="1">
      <c r="A5618" s="82">
        <v>92456332</v>
      </c>
      <c r="B5618" s="83">
        <v>20</v>
      </c>
      <c r="C5618" s="84" t="s">
        <v>6723</v>
      </c>
      <c r="D5618" s="84" t="s">
        <v>6724</v>
      </c>
      <c r="E5618" s="84" t="s">
        <v>17</v>
      </c>
      <c r="F5618" s="85">
        <v>60</v>
      </c>
      <c r="G5618" s="86" t="s">
        <v>18</v>
      </c>
      <c r="H5618" s="86" t="s">
        <v>19</v>
      </c>
      <c r="I5618" s="87">
        <f>VLOOKUP(A5618,'[2]AJUSTE DE VALOR AN_11.5_MED_VIG'!$A$6:$I$6297,9,0)</f>
        <v>0.37683925787449746</v>
      </c>
    </row>
    <row r="5619" s="81" customFormat="1" ht="15" customHeight="1">
      <c r="A5619" s="82">
        <v>92454038</v>
      </c>
      <c r="B5619" s="83">
        <v>20</v>
      </c>
      <c r="C5619" s="84" t="s">
        <v>6732</v>
      </c>
      <c r="D5619" s="84" t="s">
        <v>6733</v>
      </c>
      <c r="E5619" s="84" t="s">
        <v>50</v>
      </c>
      <c r="F5619" s="85">
        <v>1</v>
      </c>
      <c r="G5619" s="86" t="s">
        <v>158</v>
      </c>
      <c r="H5619" s="86" t="s">
        <v>14</v>
      </c>
      <c r="I5619" s="87">
        <f>VLOOKUP(A5619,'[2]AJUSTE DE VALOR AN_11.5_MED_VIG'!$A$6:$I$6297,9,0)</f>
        <v>2.9260421875935712</v>
      </c>
    </row>
    <row r="5620" s="81" customFormat="1" ht="15" customHeight="1">
      <c r="A5620" s="82">
        <v>90181557</v>
      </c>
      <c r="B5620" s="83">
        <v>20</v>
      </c>
      <c r="C5620" s="84" t="s">
        <v>6741</v>
      </c>
      <c r="D5620" s="84" t="s">
        <v>6741</v>
      </c>
      <c r="E5620" s="84" t="s">
        <v>24</v>
      </c>
      <c r="F5620" s="85">
        <v>1</v>
      </c>
      <c r="G5620" s="86" t="s">
        <v>10103</v>
      </c>
      <c r="H5620" s="86" t="s">
        <v>14</v>
      </c>
      <c r="I5620" s="87">
        <f>VLOOKUP(A5620,'[2]AJUSTE DE VALOR AN_11.5_MED_VIG'!$A$6:$I$6297,9,0)</f>
        <v>0.38234142771111046</v>
      </c>
    </row>
    <row r="5621" s="81" customFormat="1" ht="15" customHeight="1">
      <c r="A5621" s="82">
        <v>90158474</v>
      </c>
      <c r="B5621" s="83">
        <v>20</v>
      </c>
      <c r="C5621" s="84" t="s">
        <v>6741</v>
      </c>
      <c r="D5621" s="84" t="s">
        <v>6741</v>
      </c>
      <c r="E5621" s="84" t="s">
        <v>229</v>
      </c>
      <c r="F5621" s="85">
        <v>1</v>
      </c>
      <c r="G5621" s="86" t="s">
        <v>10103</v>
      </c>
      <c r="H5621" s="86" t="s">
        <v>14</v>
      </c>
      <c r="I5621" s="87">
        <f>VLOOKUP(A5621,'[2]AJUSTE DE VALOR AN_11.5_MED_VIG'!$A$6:$I$6297,9,0)</f>
        <v>0.38831755131672391</v>
      </c>
    </row>
    <row r="5622" s="81" customFormat="1" ht="15" customHeight="1">
      <c r="A5622" s="82">
        <v>90269756</v>
      </c>
      <c r="B5622" s="83">
        <v>20</v>
      </c>
      <c r="C5622" s="84" t="s">
        <v>6746</v>
      </c>
      <c r="D5622" s="84" t="s">
        <v>6755</v>
      </c>
      <c r="E5622" s="84" t="s">
        <v>181</v>
      </c>
      <c r="F5622" s="85">
        <v>1</v>
      </c>
      <c r="G5622" s="86" t="s">
        <v>10103</v>
      </c>
      <c r="H5622" s="86" t="s">
        <v>14</v>
      </c>
      <c r="I5622" s="87">
        <f>VLOOKUP(A5622,'[2]AJUSTE DE VALOR AN_11.5_MED_VIG'!$A$6:$I$6297,9,0)</f>
        <v>1.4852493922623902</v>
      </c>
    </row>
    <row r="5623" s="81" customFormat="1" ht="15" customHeight="1">
      <c r="A5623" s="82">
        <v>90235703</v>
      </c>
      <c r="B5623" s="83">
        <v>20</v>
      </c>
      <c r="C5623" s="84" t="s">
        <v>6746</v>
      </c>
      <c r="D5623" s="84" t="s">
        <v>6751</v>
      </c>
      <c r="E5623" s="84" t="s">
        <v>590</v>
      </c>
      <c r="F5623" s="85">
        <v>1</v>
      </c>
      <c r="G5623" s="86" t="s">
        <v>10103</v>
      </c>
      <c r="H5623" s="86" t="s">
        <v>14</v>
      </c>
      <c r="I5623" s="87">
        <f>VLOOKUP(A5623,'[2]AJUSTE DE VALOR AN_11.5_MED_VIG'!$A$6:$I$6297,9,0)</f>
        <v>1.3050365671292541</v>
      </c>
    </row>
    <row r="5624" s="81" customFormat="1" ht="15" customHeight="1">
      <c r="A5624" s="82">
        <v>90211383</v>
      </c>
      <c r="B5624" s="83">
        <v>20</v>
      </c>
      <c r="C5624" s="84" t="s">
        <v>6746</v>
      </c>
      <c r="D5624" s="84" t="s">
        <v>6749</v>
      </c>
      <c r="E5624" s="84" t="s">
        <v>31</v>
      </c>
      <c r="F5624" s="85">
        <v>1</v>
      </c>
      <c r="G5624" s="86" t="s">
        <v>10103</v>
      </c>
      <c r="H5624" s="86" t="s">
        <v>14</v>
      </c>
      <c r="I5624" s="87">
        <f>VLOOKUP(A5624,'[2]AJUSTE DE VALOR AN_11.5_MED_VIG'!$A$6:$I$6297,9,0)</f>
        <v>1.829298355345907</v>
      </c>
    </row>
    <row r="5625" s="81" customFormat="1" ht="15" customHeight="1">
      <c r="A5625" s="82">
        <v>90158890</v>
      </c>
      <c r="B5625" s="83">
        <v>20</v>
      </c>
      <c r="C5625" s="84" t="s">
        <v>6746</v>
      </c>
      <c r="D5625" s="84" t="s">
        <v>6758</v>
      </c>
      <c r="E5625" s="84" t="s">
        <v>229</v>
      </c>
      <c r="F5625" s="85">
        <v>1</v>
      </c>
      <c r="G5625" s="86" t="s">
        <v>10103</v>
      </c>
      <c r="H5625" s="86" t="s">
        <v>14</v>
      </c>
      <c r="I5625" s="87">
        <f>VLOOKUP(A5625,'[2]AJUSTE DE VALOR AN_11.5_MED_VIG'!$A$6:$I$6297,9,0)</f>
        <v>0.99385109516041958</v>
      </c>
    </row>
    <row r="5626" s="81" customFormat="1" ht="15" customHeight="1">
      <c r="A5626" s="82">
        <v>90166175</v>
      </c>
      <c r="B5626" s="83">
        <v>20</v>
      </c>
      <c r="C5626" s="84" t="s">
        <v>6760</v>
      </c>
      <c r="D5626" s="84" t="s">
        <v>6762</v>
      </c>
      <c r="E5626" s="84" t="s">
        <v>73</v>
      </c>
      <c r="F5626" s="85">
        <v>1</v>
      </c>
      <c r="G5626" s="86" t="s">
        <v>10103</v>
      </c>
      <c r="H5626" s="86" t="s">
        <v>14</v>
      </c>
      <c r="I5626" s="87">
        <f>VLOOKUP(A5626,'[2]AJUSTE DE VALOR AN_11.5_MED_VIG'!$A$6:$I$6297,9,0)</f>
        <v>1.764446261826865</v>
      </c>
    </row>
    <row r="5627" s="81" customFormat="1" ht="15" customHeight="1">
      <c r="A5627" s="82">
        <v>90182278</v>
      </c>
      <c r="B5627" s="83">
        <v>20</v>
      </c>
      <c r="C5627" s="84" t="s">
        <v>6767</v>
      </c>
      <c r="D5627" s="84" t="s">
        <v>6767</v>
      </c>
      <c r="E5627" s="84" t="s">
        <v>24</v>
      </c>
      <c r="F5627" s="85">
        <v>1</v>
      </c>
      <c r="G5627" s="86" t="s">
        <v>10103</v>
      </c>
      <c r="H5627" s="86" t="s">
        <v>14</v>
      </c>
      <c r="I5627" s="87">
        <f>VLOOKUP(A5627,'[2]AJUSTE DE VALOR AN_11.5_MED_VIG'!$A$6:$I$6297,9,0)</f>
        <v>1.0791088297834568</v>
      </c>
    </row>
    <row r="5628" s="81" customFormat="1" ht="15" customHeight="1">
      <c r="A5628" s="82">
        <v>92471412</v>
      </c>
      <c r="B5628" s="83">
        <v>20</v>
      </c>
      <c r="C5628" s="84" t="s">
        <v>6768</v>
      </c>
      <c r="D5628" s="84" t="s">
        <v>6773</v>
      </c>
      <c r="E5628" s="84" t="s">
        <v>24</v>
      </c>
      <c r="F5628" s="85">
        <v>1</v>
      </c>
      <c r="G5628" s="86" t="s">
        <v>10103</v>
      </c>
      <c r="H5628" s="86" t="s">
        <v>14</v>
      </c>
      <c r="I5628" s="87">
        <f>VLOOKUP(A5628,'[2]AJUSTE DE VALOR AN_11.5_MED_VIG'!$A$6:$I$6297,9,0)</f>
        <v>0.37192507471257058</v>
      </c>
    </row>
    <row r="5629" s="81" customFormat="1" ht="15" customHeight="1">
      <c r="A5629" s="82">
        <v>92460232</v>
      </c>
      <c r="B5629" s="83">
        <v>20</v>
      </c>
      <c r="C5629" s="84" t="s">
        <v>6779</v>
      </c>
      <c r="D5629" s="84" t="s">
        <v>6780</v>
      </c>
      <c r="E5629" s="84" t="s">
        <v>78</v>
      </c>
      <c r="F5629" s="85">
        <v>1</v>
      </c>
      <c r="G5629" s="86" t="s">
        <v>10103</v>
      </c>
      <c r="H5629" s="86" t="s">
        <v>14</v>
      </c>
      <c r="I5629" s="87">
        <f>VLOOKUP(A5629,'[2]AJUSTE DE VALOR AN_11.5_MED_VIG'!$A$6:$I$6297,9,0)</f>
        <v>2.8110050579550907</v>
      </c>
    </row>
    <row r="5630" s="81" customFormat="1" ht="15" customHeight="1">
      <c r="A5630" s="82">
        <v>92460216</v>
      </c>
      <c r="B5630" s="83">
        <v>20</v>
      </c>
      <c r="C5630" s="84" t="s">
        <v>6784</v>
      </c>
      <c r="D5630" s="84" t="s">
        <v>6785</v>
      </c>
      <c r="E5630" s="84" t="s">
        <v>78</v>
      </c>
      <c r="F5630" s="85">
        <v>1</v>
      </c>
      <c r="G5630" s="86" t="s">
        <v>10103</v>
      </c>
      <c r="H5630" s="86" t="s">
        <v>14</v>
      </c>
      <c r="I5630" s="87">
        <f>VLOOKUP(A5630,'[2]AJUSTE DE VALOR AN_11.5_MED_VIG'!$A$6:$I$6297,9,0)</f>
        <v>1.4290584372844317</v>
      </c>
    </row>
    <row r="5631" s="81" customFormat="1" ht="15" customHeight="1">
      <c r="A5631" s="82">
        <v>90303989</v>
      </c>
      <c r="B5631" s="83">
        <v>20</v>
      </c>
      <c r="C5631" s="84" t="s">
        <v>6786</v>
      </c>
      <c r="D5631" s="84" t="s">
        <v>6787</v>
      </c>
      <c r="E5631" s="84" t="s">
        <v>244</v>
      </c>
      <c r="F5631" s="85">
        <v>1</v>
      </c>
      <c r="G5631" s="86" t="s">
        <v>10103</v>
      </c>
      <c r="H5631" s="86" t="s">
        <v>14</v>
      </c>
      <c r="I5631" s="87">
        <f>VLOOKUP(A5631,'[2]AJUSTE DE VALOR AN_11.5_MED_VIG'!$A$6:$I$6297,9,0)</f>
        <v>0.25796528707341598</v>
      </c>
    </row>
    <row r="5632" s="81" customFormat="1" ht="15" customHeight="1">
      <c r="A5632" s="82">
        <v>90301048</v>
      </c>
      <c r="B5632" s="83">
        <v>20</v>
      </c>
      <c r="C5632" s="84" t="s">
        <v>6790</v>
      </c>
      <c r="D5632" s="84" t="s">
        <v>6794</v>
      </c>
      <c r="E5632" s="84" t="s">
        <v>78</v>
      </c>
      <c r="F5632" s="85">
        <v>1</v>
      </c>
      <c r="G5632" s="86" t="s">
        <v>10103</v>
      </c>
      <c r="H5632" s="86" t="s">
        <v>14</v>
      </c>
      <c r="I5632" s="87">
        <f>VLOOKUP(A5632,'[2]AJUSTE DE VALOR AN_11.5_MED_VIG'!$A$6:$I$6297,9,0)</f>
        <v>1.1777954153443118</v>
      </c>
    </row>
    <row r="5633" s="81" customFormat="1" ht="15" customHeight="1">
      <c r="A5633" s="82">
        <v>90301030</v>
      </c>
      <c r="B5633" s="83">
        <v>20</v>
      </c>
      <c r="C5633" s="84" t="s">
        <v>6790</v>
      </c>
      <c r="D5633" s="84" t="s">
        <v>6793</v>
      </c>
      <c r="E5633" s="84" t="s">
        <v>78</v>
      </c>
      <c r="F5633" s="85">
        <v>1</v>
      </c>
      <c r="G5633" s="86" t="s">
        <v>10103</v>
      </c>
      <c r="H5633" s="86" t="s">
        <v>14</v>
      </c>
      <c r="I5633" s="87">
        <f>VLOOKUP(A5633,'[2]AJUSTE DE VALOR AN_11.5_MED_VIG'!$A$6:$I$6297,9,0)</f>
        <v>1.9629923589071865</v>
      </c>
    </row>
    <row r="5634" s="81" customFormat="1" ht="15" customHeight="1">
      <c r="A5634" s="82">
        <v>90287053</v>
      </c>
      <c r="B5634" s="83">
        <v>20</v>
      </c>
      <c r="C5634" s="84" t="s">
        <v>6790</v>
      </c>
      <c r="D5634" s="84" t="s">
        <v>6792</v>
      </c>
      <c r="E5634" s="84" t="s">
        <v>39</v>
      </c>
      <c r="F5634" s="85">
        <v>1</v>
      </c>
      <c r="G5634" s="86" t="s">
        <v>10103</v>
      </c>
      <c r="H5634" s="86" t="s">
        <v>14</v>
      </c>
      <c r="I5634" s="87">
        <f>VLOOKUP(A5634,'[2]AJUSTE DE VALOR AN_11.5_MED_VIG'!$A$6:$I$6297,9,0)</f>
        <v>1.2588561288124036</v>
      </c>
    </row>
    <row r="5635" s="81" customFormat="1" ht="15" customHeight="1">
      <c r="A5635" s="82">
        <v>90148070</v>
      </c>
      <c r="B5635" s="83">
        <v>20</v>
      </c>
      <c r="C5635" s="84" t="s">
        <v>6790</v>
      </c>
      <c r="D5635" s="84" t="s">
        <v>6791</v>
      </c>
      <c r="E5635" s="84" t="s">
        <v>17</v>
      </c>
      <c r="F5635" s="85">
        <v>1</v>
      </c>
      <c r="G5635" s="86" t="s">
        <v>10103</v>
      </c>
      <c r="H5635" s="86" t="s">
        <v>14</v>
      </c>
      <c r="I5635" s="87">
        <f>VLOOKUP(A5635,'[2]AJUSTE DE VALOR AN_11.5_MED_VIG'!$A$6:$I$6297,9,0)</f>
        <v>2.0747140963669151</v>
      </c>
    </row>
    <row r="5636" s="81" customFormat="1" ht="15" customHeight="1">
      <c r="A5636" s="82">
        <v>90148061</v>
      </c>
      <c r="B5636" s="83">
        <v>20</v>
      </c>
      <c r="C5636" s="84" t="s">
        <v>6795</v>
      </c>
      <c r="D5636" s="84" t="s">
        <v>6795</v>
      </c>
      <c r="E5636" s="84" t="s">
        <v>17</v>
      </c>
      <c r="F5636" s="85">
        <v>1</v>
      </c>
      <c r="G5636" s="86" t="s">
        <v>10103</v>
      </c>
      <c r="H5636" s="86" t="s">
        <v>14</v>
      </c>
      <c r="I5636" s="87">
        <f>VLOOKUP(A5636,'[2]AJUSTE DE VALOR AN_11.5_MED_VIG'!$A$6:$I$6297,9,0)</f>
        <v>1.1801331902027683</v>
      </c>
    </row>
    <row r="5637" s="81" customFormat="1" ht="15" customHeight="1">
      <c r="A5637" s="82">
        <v>90251440</v>
      </c>
      <c r="B5637" s="83">
        <v>20</v>
      </c>
      <c r="C5637" s="84" t="s">
        <v>6796</v>
      </c>
      <c r="D5637" s="84" t="s">
        <v>6797</v>
      </c>
      <c r="E5637" s="84" t="s">
        <v>21</v>
      </c>
      <c r="F5637" s="85">
        <v>1</v>
      </c>
      <c r="G5637" s="86" t="s">
        <v>10103</v>
      </c>
      <c r="H5637" s="86" t="s">
        <v>14</v>
      </c>
      <c r="I5637" s="87">
        <f>VLOOKUP(A5637,'[2]AJUSTE DE VALOR AN_11.5_MED_VIG'!$A$6:$I$6297,9,0)</f>
        <v>1.3130241442024626</v>
      </c>
    </row>
    <row r="5638" s="81" customFormat="1" ht="15" customHeight="1">
      <c r="A5638" s="82">
        <v>90249747</v>
      </c>
      <c r="B5638" s="83">
        <v>20</v>
      </c>
      <c r="C5638" s="84" t="s">
        <v>6798</v>
      </c>
      <c r="D5638" s="84" t="s">
        <v>6798</v>
      </c>
      <c r="E5638" s="84" t="s">
        <v>131</v>
      </c>
      <c r="F5638" s="85">
        <v>1</v>
      </c>
      <c r="G5638" s="86" t="s">
        <v>10103</v>
      </c>
      <c r="H5638" s="86" t="s">
        <v>14</v>
      </c>
      <c r="I5638" s="87">
        <f>VLOOKUP(A5638,'[2]AJUSTE DE VALOR AN_11.5_MED_VIG'!$A$6:$I$6297,9,0)</f>
        <v>1.23100938837</v>
      </c>
    </row>
    <row r="5639" s="81" customFormat="1" ht="15" customHeight="1">
      <c r="A5639" s="82">
        <v>90249755</v>
      </c>
      <c r="B5639" s="83">
        <v>20</v>
      </c>
      <c r="C5639" s="84" t="s">
        <v>6799</v>
      </c>
      <c r="D5639" s="84" t="s">
        <v>6799</v>
      </c>
      <c r="E5639" s="84" t="s">
        <v>131</v>
      </c>
      <c r="F5639" s="85">
        <v>1</v>
      </c>
      <c r="G5639" s="86" t="s">
        <v>10103</v>
      </c>
      <c r="H5639" s="86" t="s">
        <v>14</v>
      </c>
      <c r="I5639" s="87">
        <f>VLOOKUP(A5639,'[2]AJUSTE DE VALOR AN_11.5_MED_VIG'!$A$6:$I$6297,9,0)</f>
        <v>1.8776504699999998</v>
      </c>
    </row>
    <row r="5640" s="81" customFormat="1" ht="15" customHeight="1">
      <c r="A5640" s="82">
        <v>92417620</v>
      </c>
      <c r="B5640" s="83">
        <v>20</v>
      </c>
      <c r="C5640" s="84" t="s">
        <v>6800</v>
      </c>
      <c r="D5640" s="84" t="s">
        <v>6801</v>
      </c>
      <c r="E5640" s="84" t="s">
        <v>1298</v>
      </c>
      <c r="F5640" s="85">
        <v>1</v>
      </c>
      <c r="G5640" s="86" t="s">
        <v>158</v>
      </c>
      <c r="H5640" s="86" t="s">
        <v>14</v>
      </c>
      <c r="I5640" s="87">
        <f>VLOOKUP(A5640,'[2]AJUSTE DE VALOR AN_11.5_MED_VIG'!$A$6:$I$6297,9,0)</f>
        <v>3.2369032782719858</v>
      </c>
    </row>
    <row r="5641" s="81" customFormat="1" ht="15" customHeight="1">
      <c r="A5641" s="82">
        <v>91049024</v>
      </c>
      <c r="B5641" s="83">
        <v>20</v>
      </c>
      <c r="C5641" s="84" t="s">
        <v>6805</v>
      </c>
      <c r="D5641" s="84" t="s">
        <v>6807</v>
      </c>
      <c r="E5641" s="84" t="s">
        <v>1356</v>
      </c>
      <c r="F5641" s="85">
        <v>1</v>
      </c>
      <c r="G5641" s="86" t="s">
        <v>10133</v>
      </c>
      <c r="H5641" s="86" t="s">
        <v>14</v>
      </c>
      <c r="I5641" s="87">
        <f>VLOOKUP(A5641,'[2]AJUSTE DE VALOR AN_11.5_MED_VIG'!$A$6:$I$6297,9,0)</f>
        <v>1.3365841611940217</v>
      </c>
    </row>
    <row r="5642" s="81" customFormat="1" ht="15" customHeight="1">
      <c r="A5642" s="82">
        <v>91049016</v>
      </c>
      <c r="B5642" s="83">
        <v>20</v>
      </c>
      <c r="C5642" s="84" t="s">
        <v>6805</v>
      </c>
      <c r="D5642" s="84" t="s">
        <v>6806</v>
      </c>
      <c r="E5642" s="84" t="s">
        <v>1356</v>
      </c>
      <c r="F5642" s="85">
        <v>240</v>
      </c>
      <c r="G5642" s="86" t="s">
        <v>18</v>
      </c>
      <c r="H5642" s="86" t="s">
        <v>19</v>
      </c>
      <c r="I5642" s="87">
        <f>VLOOKUP(A5642,'[2]AJUSTE DE VALOR AN_11.5_MED_VIG'!$A$6:$I$6297,9,0)</f>
        <v>9.7095052111202645e-002</v>
      </c>
    </row>
    <row r="5643" s="81" customFormat="1" ht="15" customHeight="1">
      <c r="A5643" s="82">
        <v>90177061</v>
      </c>
      <c r="B5643" s="83">
        <v>20</v>
      </c>
      <c r="C5643" s="84" t="s">
        <v>6816</v>
      </c>
      <c r="D5643" s="84" t="s">
        <v>6817</v>
      </c>
      <c r="E5643" s="84" t="s">
        <v>327</v>
      </c>
      <c r="F5643" s="85">
        <v>1</v>
      </c>
      <c r="G5643" s="86" t="s">
        <v>436</v>
      </c>
      <c r="H5643" s="86" t="s">
        <v>14</v>
      </c>
      <c r="I5643" s="87">
        <f>VLOOKUP(A5643,'[2]AJUSTE DE VALOR AN_11.5_MED_VIG'!$A$6:$I$6297,9,0)</f>
        <v>1.3348348040568865</v>
      </c>
    </row>
    <row r="5644" s="81" customFormat="1" ht="15" customHeight="1">
      <c r="A5644" s="82">
        <v>90290151</v>
      </c>
      <c r="B5644" s="83">
        <v>20</v>
      </c>
      <c r="C5644" s="84" t="s">
        <v>6818</v>
      </c>
      <c r="D5644" s="84" t="s">
        <v>6820</v>
      </c>
      <c r="E5644" s="84" t="s">
        <v>43</v>
      </c>
      <c r="F5644" s="85">
        <v>1</v>
      </c>
      <c r="G5644" s="86" t="s">
        <v>10103</v>
      </c>
      <c r="H5644" s="86" t="s">
        <v>14</v>
      </c>
      <c r="I5644" s="87">
        <f>VLOOKUP(A5644,'[2]AJUSTE DE VALOR AN_11.5_MED_VIG'!$A$6:$I$6297,9,0)</f>
        <v>0.81691403907598537</v>
      </c>
    </row>
    <row r="5645" s="81" customFormat="1" ht="15" customHeight="1">
      <c r="A5645" s="82">
        <v>92428347</v>
      </c>
      <c r="B5645" s="83">
        <v>20</v>
      </c>
      <c r="C5645" s="84" t="s">
        <v>6821</v>
      </c>
      <c r="D5645" s="84" t="s">
        <v>6822</v>
      </c>
      <c r="E5645" s="84" t="s">
        <v>39</v>
      </c>
      <c r="F5645" s="85">
        <v>1</v>
      </c>
      <c r="G5645" s="86" t="s">
        <v>10103</v>
      </c>
      <c r="H5645" s="86" t="s">
        <v>14</v>
      </c>
      <c r="I5645" s="87">
        <f>VLOOKUP(A5645,'[2]AJUSTE DE VALOR AN_11.5_MED_VIG'!$A$6:$I$6297,9,0)</f>
        <v>0.5496378604940122</v>
      </c>
    </row>
    <row r="5646" s="81" customFormat="1" ht="15" customHeight="1">
      <c r="A5646" s="82">
        <v>90166841</v>
      </c>
      <c r="B5646" s="83">
        <v>20</v>
      </c>
      <c r="C5646" s="84" t="s">
        <v>6823</v>
      </c>
      <c r="D5646" s="84" t="s">
        <v>6824</v>
      </c>
      <c r="E5646" s="84" t="s">
        <v>683</v>
      </c>
      <c r="F5646" s="85">
        <v>1</v>
      </c>
      <c r="G5646" s="86" t="s">
        <v>436</v>
      </c>
      <c r="H5646" s="86" t="s">
        <v>14</v>
      </c>
      <c r="I5646" s="87">
        <f>VLOOKUP(A5646,'[2]AJUSTE DE VALOR AN_11.5_MED_VIG'!$A$6:$I$6297,9,0)</f>
        <v>0.84801269904790455</v>
      </c>
    </row>
    <row r="5647" s="81" customFormat="1" ht="15" customHeight="1">
      <c r="A5647" s="82">
        <v>90198000</v>
      </c>
      <c r="B5647" s="83">
        <v>20</v>
      </c>
      <c r="C5647" s="84" t="s">
        <v>6825</v>
      </c>
      <c r="D5647" s="84" t="s">
        <v>6826</v>
      </c>
      <c r="E5647" s="84" t="s">
        <v>1274</v>
      </c>
      <c r="F5647" s="85">
        <v>1</v>
      </c>
      <c r="G5647" s="86" t="s">
        <v>10103</v>
      </c>
      <c r="H5647" s="86" t="s">
        <v>14</v>
      </c>
      <c r="I5647" s="87">
        <f>VLOOKUP(A5647,'[2]AJUSTE DE VALOR AN_11.5_MED_VIG'!$A$6:$I$6297,9,0)</f>
        <v>0.78665549484582997</v>
      </c>
    </row>
    <row r="5648" s="81" customFormat="1" ht="15" customHeight="1">
      <c r="A5648" s="82">
        <v>92469949</v>
      </c>
      <c r="B5648" s="83">
        <v>20</v>
      </c>
      <c r="C5648" s="84" t="s">
        <v>6827</v>
      </c>
      <c r="D5648" s="84" t="s">
        <v>6827</v>
      </c>
      <c r="E5648" s="84" t="s">
        <v>24</v>
      </c>
      <c r="F5648" s="85">
        <v>120</v>
      </c>
      <c r="G5648" s="86" t="s">
        <v>18</v>
      </c>
      <c r="H5648" s="86" t="s">
        <v>19</v>
      </c>
      <c r="I5648" s="87">
        <f>VLOOKUP(A5648,'[2]AJUSTE DE VALOR AN_11.5_MED_VIG'!$A$6:$I$6297,9,0)</f>
        <v>0.21996241650910442</v>
      </c>
    </row>
    <row r="5649" s="81" customFormat="1" ht="15" customHeight="1">
      <c r="A5649" s="82">
        <v>92409695</v>
      </c>
      <c r="B5649" s="83">
        <v>20</v>
      </c>
      <c r="C5649" s="84" t="s">
        <v>6830</v>
      </c>
      <c r="D5649" s="84" t="s">
        <v>6831</v>
      </c>
      <c r="E5649" s="84" t="s">
        <v>603</v>
      </c>
      <c r="F5649" s="85">
        <v>120</v>
      </c>
      <c r="G5649" s="86" t="s">
        <v>18</v>
      </c>
      <c r="H5649" s="86" t="s">
        <v>19</v>
      </c>
      <c r="I5649" s="87">
        <f>VLOOKUP(A5649,'[2]AJUSTE DE VALOR AN_11.5_MED_VIG'!$A$6:$I$6297,9,0)</f>
        <v>9.7125059969907557e-002</v>
      </c>
    </row>
    <row r="5650" s="81" customFormat="1" ht="15" customHeight="1">
      <c r="A5650" s="82">
        <v>92458335</v>
      </c>
      <c r="B5650" s="83">
        <v>20</v>
      </c>
      <c r="C5650" s="84" t="s">
        <v>6834</v>
      </c>
      <c r="D5650" s="84" t="s">
        <v>6834</v>
      </c>
      <c r="E5650" s="84" t="s">
        <v>24</v>
      </c>
      <c r="F5650" s="85">
        <v>120</v>
      </c>
      <c r="G5650" s="86" t="s">
        <v>18</v>
      </c>
      <c r="H5650" s="86" t="s">
        <v>19</v>
      </c>
      <c r="I5650" s="87">
        <f>VLOOKUP(A5650,'[2]AJUSTE DE VALOR AN_11.5_MED_VIG'!$A$6:$I$6297,9,0)</f>
        <v>9.7125059969907557e-002</v>
      </c>
    </row>
    <row r="5651" s="81" customFormat="1" ht="15" customHeight="1">
      <c r="A5651" s="82">
        <v>90158199</v>
      </c>
      <c r="B5651" s="83">
        <v>20</v>
      </c>
      <c r="C5651" s="84" t="s">
        <v>6844</v>
      </c>
      <c r="D5651" s="84" t="s">
        <v>6845</v>
      </c>
      <c r="E5651" s="84" t="s">
        <v>229</v>
      </c>
      <c r="F5651" s="85">
        <v>120</v>
      </c>
      <c r="G5651" s="86" t="s">
        <v>18</v>
      </c>
      <c r="H5651" s="86" t="s">
        <v>19</v>
      </c>
      <c r="I5651" s="87">
        <f>VLOOKUP(A5651,'[2]AJUSTE DE VALOR AN_11.5_MED_VIG'!$A$6:$I$6297,9,0)</f>
        <v>9.7092210607740648e-002</v>
      </c>
    </row>
    <row r="5652" s="81" customFormat="1" ht="15" customHeight="1">
      <c r="A5652" s="82">
        <v>90237803</v>
      </c>
      <c r="B5652" s="83">
        <v>20</v>
      </c>
      <c r="C5652" s="84" t="s">
        <v>6847</v>
      </c>
      <c r="D5652" s="84" t="s">
        <v>6847</v>
      </c>
      <c r="E5652" s="84" t="s">
        <v>29</v>
      </c>
      <c r="F5652" s="85">
        <v>1</v>
      </c>
      <c r="G5652" s="86" t="s">
        <v>10103</v>
      </c>
      <c r="H5652" s="86" t="s">
        <v>14</v>
      </c>
      <c r="I5652" s="87">
        <f>VLOOKUP(A5652,'[2]AJUSTE DE VALOR AN_11.5_MED_VIG'!$A$6:$I$6297,9,0)</f>
        <v>0.43775927503367568</v>
      </c>
    </row>
    <row r="5653" s="81" customFormat="1" ht="15" customHeight="1">
      <c r="A5653" s="82">
        <v>90213220</v>
      </c>
      <c r="B5653" s="83">
        <v>20</v>
      </c>
      <c r="C5653" s="84" t="s">
        <v>6847</v>
      </c>
      <c r="D5653" s="84" t="s">
        <v>6848</v>
      </c>
      <c r="E5653" s="84" t="s">
        <v>279</v>
      </c>
      <c r="F5653" s="85">
        <v>1</v>
      </c>
      <c r="G5653" s="86" t="s">
        <v>10103</v>
      </c>
      <c r="H5653" s="86" t="s">
        <v>14</v>
      </c>
      <c r="I5653" s="87">
        <f>VLOOKUP(A5653,'[2]AJUSTE DE VALOR AN_11.5_MED_VIG'!$A$6:$I$6297,9,0)</f>
        <v>0.2983748385538923</v>
      </c>
    </row>
    <row r="5654" s="81" customFormat="1" ht="15" customHeight="1">
      <c r="A5654" s="82">
        <v>90303440</v>
      </c>
      <c r="B5654" s="83">
        <v>20</v>
      </c>
      <c r="C5654" s="84" t="s">
        <v>6849</v>
      </c>
      <c r="D5654" s="84" t="s">
        <v>6850</v>
      </c>
      <c r="E5654" s="84" t="s">
        <v>31</v>
      </c>
      <c r="F5654" s="85">
        <v>100</v>
      </c>
      <c r="G5654" s="86" t="s">
        <v>18</v>
      </c>
      <c r="H5654" s="86" t="s">
        <v>19</v>
      </c>
      <c r="I5654" s="87">
        <f>VLOOKUP(A5654,'[2]AJUSTE DE VALOR AN_11.5_MED_VIG'!$A$6:$I$6297,9,0)</f>
        <v>0.1176435162188032</v>
      </c>
    </row>
    <row r="5655" s="81" customFormat="1" ht="15" customHeight="1">
      <c r="A5655" s="82">
        <v>90125169</v>
      </c>
      <c r="B5655" s="83">
        <v>20</v>
      </c>
      <c r="C5655" s="84" t="s">
        <v>6851</v>
      </c>
      <c r="D5655" s="84" t="s">
        <v>6853</v>
      </c>
      <c r="E5655" s="84" t="s">
        <v>50</v>
      </c>
      <c r="F5655" s="85">
        <v>120</v>
      </c>
      <c r="G5655" s="86" t="s">
        <v>18</v>
      </c>
      <c r="H5655" s="86" t="s">
        <v>19</v>
      </c>
      <c r="I5655" s="87">
        <f>VLOOKUP(A5655,'[2]AJUSTE DE VALOR AN_11.5_MED_VIG'!$A$6:$I$6297,9,0)</f>
        <v>0.17544416312386066</v>
      </c>
    </row>
    <row r="5656" s="81" customFormat="1" ht="15" customHeight="1">
      <c r="A5656" s="82">
        <v>90124936</v>
      </c>
      <c r="B5656" s="83">
        <v>20</v>
      </c>
      <c r="C5656" s="84" t="s">
        <v>6851</v>
      </c>
      <c r="D5656" s="84" t="s">
        <v>6854</v>
      </c>
      <c r="E5656" s="84" t="s">
        <v>50</v>
      </c>
      <c r="F5656" s="85">
        <v>120</v>
      </c>
      <c r="G5656" s="86" t="s">
        <v>18</v>
      </c>
      <c r="H5656" s="86" t="s">
        <v>19</v>
      </c>
      <c r="I5656" s="87">
        <f>VLOOKUP(A5656,'[2]AJUSTE DE VALOR AN_11.5_MED_VIG'!$A$6:$I$6297,9,0)</f>
        <v>0.21045025326988318</v>
      </c>
    </row>
    <row r="5657" s="81" customFormat="1" ht="15" customHeight="1">
      <c r="A5657" s="82">
        <v>90125177</v>
      </c>
      <c r="B5657" s="83">
        <v>20</v>
      </c>
      <c r="C5657" s="84" t="s">
        <v>6856</v>
      </c>
      <c r="D5657" s="84" t="s">
        <v>6857</v>
      </c>
      <c r="E5657" s="84" t="s">
        <v>50</v>
      </c>
      <c r="F5657" s="85">
        <v>1</v>
      </c>
      <c r="G5657" s="86" t="s">
        <v>10103</v>
      </c>
      <c r="H5657" s="86" t="s">
        <v>14</v>
      </c>
      <c r="I5657" s="87">
        <f>VLOOKUP(A5657,'[2]AJUSTE DE VALOR AN_11.5_MED_VIG'!$A$6:$I$6297,9,0)</f>
        <v>0.83921188019791604</v>
      </c>
    </row>
    <row r="5658" s="81" customFormat="1" ht="15" customHeight="1">
      <c r="A5658" s="82">
        <v>90240898</v>
      </c>
      <c r="B5658" s="83">
        <v>20</v>
      </c>
      <c r="C5658" s="84" t="s">
        <v>6860</v>
      </c>
      <c r="D5658" s="84" t="s">
        <v>6860</v>
      </c>
      <c r="E5658" s="84" t="s">
        <v>227</v>
      </c>
      <c r="F5658" s="85">
        <v>120</v>
      </c>
      <c r="G5658" s="86" t="s">
        <v>18</v>
      </c>
      <c r="H5658" s="86" t="s">
        <v>19</v>
      </c>
      <c r="I5658" s="87">
        <f>VLOOKUP(A5658,'[2]AJUSTE DE VALOR AN_11.5_MED_VIG'!$A$6:$I$6297,9,0)</f>
        <v>0.2232234286282061</v>
      </c>
    </row>
    <row r="5659" s="81" customFormat="1" ht="15" customHeight="1">
      <c r="A5659" s="82">
        <v>90278470</v>
      </c>
      <c r="B5659" s="83">
        <v>20</v>
      </c>
      <c r="C5659" s="84" t="s">
        <v>6861</v>
      </c>
      <c r="D5659" s="84" t="s">
        <v>6861</v>
      </c>
      <c r="E5659" s="84" t="s">
        <v>31</v>
      </c>
      <c r="F5659" s="85">
        <v>120</v>
      </c>
      <c r="G5659" s="86" t="s">
        <v>18</v>
      </c>
      <c r="H5659" s="86" t="s">
        <v>19</v>
      </c>
      <c r="I5659" s="87">
        <f>VLOOKUP(A5659,'[2]AJUSTE DE VALOR AN_11.5_MED_VIG'!$A$6:$I$6297,9,0)</f>
        <v>0.20727889801190566</v>
      </c>
    </row>
    <row r="5660" s="81" customFormat="1" ht="15" customHeight="1">
      <c r="A5660" s="82">
        <v>90175204</v>
      </c>
      <c r="B5660" s="83">
        <v>20</v>
      </c>
      <c r="C5660" s="84" t="s">
        <v>6863</v>
      </c>
      <c r="D5660" s="84" t="s">
        <v>6864</v>
      </c>
      <c r="E5660" s="84" t="s">
        <v>34</v>
      </c>
      <c r="F5660" s="85">
        <v>120</v>
      </c>
      <c r="G5660" s="86" t="s">
        <v>18</v>
      </c>
      <c r="H5660" s="86" t="s">
        <v>19</v>
      </c>
      <c r="I5660" s="87">
        <f>VLOOKUP(A5660,'[2]AJUSTE DE VALOR AN_11.5_MED_VIG'!$A$6:$I$6297,9,0)</f>
        <v>0.1753636101780166</v>
      </c>
    </row>
    <row r="5661" s="81" customFormat="1" ht="15" customHeight="1">
      <c r="A5661" s="82">
        <v>90182286</v>
      </c>
      <c r="B5661" s="83">
        <v>20</v>
      </c>
      <c r="C5661" s="84" t="s">
        <v>6865</v>
      </c>
      <c r="D5661" s="84" t="s">
        <v>6866</v>
      </c>
      <c r="E5661" s="84" t="s">
        <v>24</v>
      </c>
      <c r="F5661" s="85">
        <v>120</v>
      </c>
      <c r="G5661" s="86" t="s">
        <v>18</v>
      </c>
      <c r="H5661" s="86" t="s">
        <v>19</v>
      </c>
      <c r="I5661" s="87">
        <f>VLOOKUP(A5661,'[2]AJUSTE DE VALOR AN_11.5_MED_VIG'!$A$6:$I$6297,9,0)</f>
        <v>0.12950784816608193</v>
      </c>
    </row>
    <row r="5662" s="81" customFormat="1" ht="15" customHeight="1">
      <c r="A5662" s="82">
        <v>92465307</v>
      </c>
      <c r="B5662" s="83">
        <v>20</v>
      </c>
      <c r="C5662" s="84" t="s">
        <v>6868</v>
      </c>
      <c r="D5662" s="84" t="s">
        <v>6876</v>
      </c>
      <c r="E5662" s="84" t="s">
        <v>169</v>
      </c>
      <c r="F5662" s="85">
        <v>1</v>
      </c>
      <c r="G5662" s="86" t="s">
        <v>10103</v>
      </c>
      <c r="H5662" s="86" t="s">
        <v>14</v>
      </c>
      <c r="I5662" s="87">
        <f>VLOOKUP(A5662,'[2]AJUSTE DE VALOR AN_11.5_MED_VIG'!$A$6:$I$6297,9,0)</f>
        <v>1.1452697543215791</v>
      </c>
    </row>
    <row r="5663" s="81" customFormat="1" ht="15" customHeight="1">
      <c r="A5663" s="82">
        <v>91521033</v>
      </c>
      <c r="B5663" s="83">
        <v>20</v>
      </c>
      <c r="C5663" s="84" t="s">
        <v>6868</v>
      </c>
      <c r="D5663" s="84" t="s">
        <v>6878</v>
      </c>
      <c r="E5663" s="84" t="s">
        <v>414</v>
      </c>
      <c r="F5663" s="85">
        <v>1</v>
      </c>
      <c r="G5663" s="86" t="s">
        <v>10103</v>
      </c>
      <c r="H5663" s="86" t="s">
        <v>14</v>
      </c>
      <c r="I5663" s="87">
        <f>VLOOKUP(A5663,'[2]AJUSTE DE VALOR AN_11.5_MED_VIG'!$A$6:$I$6297,9,0)</f>
        <v>1.0992495793942023</v>
      </c>
    </row>
    <row r="5664" s="81" customFormat="1" ht="15" customHeight="1">
      <c r="A5664" s="82">
        <v>90204174</v>
      </c>
      <c r="B5664" s="83">
        <v>20</v>
      </c>
      <c r="C5664" s="84" t="s">
        <v>6868</v>
      </c>
      <c r="D5664" s="84" t="s">
        <v>6872</v>
      </c>
      <c r="E5664" s="84" t="s">
        <v>888</v>
      </c>
      <c r="F5664" s="85">
        <v>1</v>
      </c>
      <c r="G5664" s="86" t="s">
        <v>10103</v>
      </c>
      <c r="H5664" s="86" t="s">
        <v>14</v>
      </c>
      <c r="I5664" s="87">
        <f>VLOOKUP(A5664,'[2]AJUSTE DE VALOR AN_11.5_MED_VIG'!$A$6:$I$6297,9,0)</f>
        <v>0.84515945908033652</v>
      </c>
    </row>
    <row r="5665" s="81" customFormat="1" ht="15" customHeight="1">
      <c r="A5665" s="82">
        <v>90249305</v>
      </c>
      <c r="B5665" s="83">
        <v>20</v>
      </c>
      <c r="C5665" s="84" t="s">
        <v>6879</v>
      </c>
      <c r="D5665" s="84" t="s">
        <v>6879</v>
      </c>
      <c r="E5665" s="84" t="s">
        <v>131</v>
      </c>
      <c r="F5665" s="85">
        <v>1</v>
      </c>
      <c r="G5665" s="86" t="s">
        <v>10103</v>
      </c>
      <c r="H5665" s="86" t="s">
        <v>14</v>
      </c>
      <c r="I5665" s="87">
        <f>VLOOKUP(A5665,'[2]AJUSTE DE VALOR AN_11.5_MED_VIG'!$A$6:$I$6297,9,0)</f>
        <v>1.0679871526410931</v>
      </c>
    </row>
    <row r="5666" s="81" customFormat="1" ht="15" customHeight="1">
      <c r="A5666" s="82">
        <v>92377815</v>
      </c>
      <c r="B5666" s="83">
        <v>20</v>
      </c>
      <c r="C5666" s="84" t="s">
        <v>6880</v>
      </c>
      <c r="D5666" s="84" t="s">
        <v>6881</v>
      </c>
      <c r="E5666" s="84" t="s">
        <v>21</v>
      </c>
      <c r="F5666" s="85">
        <v>1</v>
      </c>
      <c r="G5666" s="86" t="s">
        <v>10103</v>
      </c>
      <c r="H5666" s="86" t="s">
        <v>14</v>
      </c>
      <c r="I5666" s="87">
        <f>VLOOKUP(A5666,'[2]AJUSTE DE VALOR AN_11.5_MED_VIG'!$A$6:$I$6297,9,0)</f>
        <v>0.73365857957366221</v>
      </c>
    </row>
    <row r="5667" s="81" customFormat="1" ht="15" customHeight="1">
      <c r="A5667" s="82">
        <v>92421059</v>
      </c>
      <c r="B5667" s="83">
        <v>20</v>
      </c>
      <c r="C5667" s="84" t="s">
        <v>6882</v>
      </c>
      <c r="D5667" s="84" t="s">
        <v>6885</v>
      </c>
      <c r="E5667" s="84" t="s">
        <v>244</v>
      </c>
      <c r="F5667" s="85">
        <v>1</v>
      </c>
      <c r="G5667" s="86" t="s">
        <v>10103</v>
      </c>
      <c r="H5667" s="86" t="s">
        <v>14</v>
      </c>
      <c r="I5667" s="87">
        <f>VLOOKUP(A5667,'[2]AJUSTE DE VALOR AN_11.5_MED_VIG'!$A$6:$I$6297,9,0)</f>
        <v>1.1323188436059808</v>
      </c>
    </row>
    <row r="5668" s="81" customFormat="1" ht="15" customHeight="1">
      <c r="A5668" s="82">
        <v>90208951</v>
      </c>
      <c r="B5668" s="83">
        <v>20</v>
      </c>
      <c r="C5668" s="84" t="s">
        <v>6882</v>
      </c>
      <c r="D5668" s="84" t="s">
        <v>6882</v>
      </c>
      <c r="E5668" s="84" t="s">
        <v>31</v>
      </c>
      <c r="F5668" s="85">
        <v>1</v>
      </c>
      <c r="G5668" s="86" t="s">
        <v>10103</v>
      </c>
      <c r="H5668" s="86" t="s">
        <v>14</v>
      </c>
      <c r="I5668" s="87">
        <f>VLOOKUP(A5668,'[2]AJUSTE DE VALOR AN_11.5_MED_VIG'!$A$6:$I$6297,9,0)</f>
        <v>1.351471123945309</v>
      </c>
    </row>
    <row r="5669" s="81" customFormat="1" ht="15" customHeight="1">
      <c r="A5669" s="82">
        <v>92409610</v>
      </c>
      <c r="B5669" s="83">
        <v>20</v>
      </c>
      <c r="C5669" s="84" t="s">
        <v>6888</v>
      </c>
      <c r="D5669" s="84" t="s">
        <v>6888</v>
      </c>
      <c r="E5669" s="84" t="s">
        <v>24</v>
      </c>
      <c r="F5669" s="85">
        <v>1</v>
      </c>
      <c r="G5669" s="86" t="s">
        <v>10103</v>
      </c>
      <c r="H5669" s="86" t="s">
        <v>14</v>
      </c>
      <c r="I5669" s="87">
        <f>VLOOKUP(A5669,'[2]AJUSTE DE VALOR AN_11.5_MED_VIG'!$A$6:$I$6297,9,0)</f>
        <v>1.7630416465138254</v>
      </c>
    </row>
    <row r="5670" s="81" customFormat="1" ht="15" customHeight="1">
      <c r="A5670" s="82">
        <v>92421105</v>
      </c>
      <c r="B5670" s="83">
        <v>20</v>
      </c>
      <c r="C5670" s="84" t="s">
        <v>6889</v>
      </c>
      <c r="D5670" s="84" t="s">
        <v>6892</v>
      </c>
      <c r="E5670" s="84" t="s">
        <v>244</v>
      </c>
      <c r="F5670" s="85">
        <v>1</v>
      </c>
      <c r="G5670" s="86" t="s">
        <v>10103</v>
      </c>
      <c r="H5670" s="86" t="s">
        <v>14</v>
      </c>
      <c r="I5670" s="87">
        <f>VLOOKUP(A5670,'[2]AJUSTE DE VALOR AN_11.5_MED_VIG'!$A$6:$I$6297,9,0)</f>
        <v>0.45586862534786238</v>
      </c>
    </row>
    <row r="5671" s="81" customFormat="1" ht="15" customHeight="1">
      <c r="A5671" s="82">
        <v>91521025</v>
      </c>
      <c r="B5671" s="83">
        <v>20</v>
      </c>
      <c r="C5671" s="84" t="s">
        <v>6889</v>
      </c>
      <c r="D5671" s="84" t="s">
        <v>6895</v>
      </c>
      <c r="E5671" s="84" t="s">
        <v>414</v>
      </c>
      <c r="F5671" s="85">
        <v>1</v>
      </c>
      <c r="G5671" s="86" t="s">
        <v>10103</v>
      </c>
      <c r="H5671" s="86" t="s">
        <v>14</v>
      </c>
      <c r="I5671" s="87">
        <f>VLOOKUP(A5671,'[2]AJUSTE DE VALOR AN_11.5_MED_VIG'!$A$6:$I$6297,9,0)</f>
        <v>0.76551438611460931</v>
      </c>
    </row>
    <row r="5672" s="81" customFormat="1" ht="15" customHeight="1">
      <c r="A5672" s="82">
        <v>90208943</v>
      </c>
      <c r="B5672" s="83">
        <v>20</v>
      </c>
      <c r="C5672" s="84" t="s">
        <v>6891</v>
      </c>
      <c r="D5672" s="84" t="s">
        <v>6891</v>
      </c>
      <c r="E5672" s="84" t="s">
        <v>31</v>
      </c>
      <c r="F5672" s="85">
        <v>1</v>
      </c>
      <c r="G5672" s="86" t="s">
        <v>10103</v>
      </c>
      <c r="H5672" s="86" t="s">
        <v>14</v>
      </c>
      <c r="I5672" s="87">
        <f>VLOOKUP(A5672,'[2]AJUSTE DE VALOR AN_11.5_MED_VIG'!$A$6:$I$6297,9,0)</f>
        <v>0.4943306351004344</v>
      </c>
    </row>
    <row r="5673" s="81" customFormat="1" ht="15" customHeight="1">
      <c r="A5673" s="82">
        <v>92396933</v>
      </c>
      <c r="B5673" s="83">
        <v>20</v>
      </c>
      <c r="C5673" s="84" t="s">
        <v>6896</v>
      </c>
      <c r="D5673" s="84" t="s">
        <v>6898</v>
      </c>
      <c r="E5673" s="84" t="s">
        <v>461</v>
      </c>
      <c r="F5673" s="85">
        <v>1</v>
      </c>
      <c r="G5673" s="86" t="s">
        <v>10103</v>
      </c>
      <c r="H5673" s="86" t="s">
        <v>14</v>
      </c>
      <c r="I5673" s="87">
        <f>VLOOKUP(A5673,'[2]AJUSTE DE VALOR AN_11.5_MED_VIG'!$A$6:$I$6297,9,0)</f>
        <v>1.0190952988141126</v>
      </c>
    </row>
    <row r="5674" s="81" customFormat="1" ht="15" customHeight="1">
      <c r="A5674" s="82">
        <v>92375219</v>
      </c>
      <c r="B5674" s="83">
        <v>20</v>
      </c>
      <c r="C5674" s="84" t="s">
        <v>6896</v>
      </c>
      <c r="D5674" s="84" t="s">
        <v>6897</v>
      </c>
      <c r="E5674" s="84" t="s">
        <v>73</v>
      </c>
      <c r="F5674" s="85">
        <v>1</v>
      </c>
      <c r="G5674" s="86" t="s">
        <v>10103</v>
      </c>
      <c r="H5674" s="86" t="s">
        <v>14</v>
      </c>
      <c r="I5674" s="87">
        <f>VLOOKUP(A5674,'[2]AJUSTE DE VALOR AN_11.5_MED_VIG'!$A$6:$I$6297,9,0)</f>
        <v>1.1481258856868697</v>
      </c>
    </row>
    <row r="5675" s="81" customFormat="1" ht="15" customHeight="1">
      <c r="A5675" s="82">
        <v>92375138</v>
      </c>
      <c r="B5675" s="83">
        <v>20</v>
      </c>
      <c r="C5675" s="84" t="s">
        <v>6899</v>
      </c>
      <c r="D5675" s="84" t="s">
        <v>6900</v>
      </c>
      <c r="E5675" s="84" t="s">
        <v>244</v>
      </c>
      <c r="F5675" s="85">
        <v>1</v>
      </c>
      <c r="G5675" s="86" t="s">
        <v>10103</v>
      </c>
      <c r="H5675" s="86" t="s">
        <v>14</v>
      </c>
      <c r="I5675" s="87">
        <f>VLOOKUP(A5675,'[2]AJUSTE DE VALOR AN_11.5_MED_VIG'!$A$6:$I$6297,9,0)</f>
        <v>0.8682687</v>
      </c>
    </row>
    <row r="5676" s="81" customFormat="1" ht="15" customHeight="1">
      <c r="A5676" s="82">
        <v>92434630</v>
      </c>
      <c r="B5676" s="83">
        <v>20</v>
      </c>
      <c r="C5676" s="84" t="s">
        <v>6901</v>
      </c>
      <c r="D5676" s="84" t="s">
        <v>6902</v>
      </c>
      <c r="E5676" s="84" t="s">
        <v>414</v>
      </c>
      <c r="F5676" s="85">
        <v>1</v>
      </c>
      <c r="G5676" s="86" t="s">
        <v>10103</v>
      </c>
      <c r="H5676" s="86" t="s">
        <v>14</v>
      </c>
      <c r="I5676" s="87">
        <f>VLOOKUP(A5676,'[2]AJUSTE DE VALOR AN_11.5_MED_VIG'!$A$6:$I$6297,9,0)</f>
        <v>1.9610664208209905</v>
      </c>
    </row>
    <row r="5677" s="81" customFormat="1" ht="15" customHeight="1">
      <c r="A5677" s="82">
        <v>90740017</v>
      </c>
      <c r="B5677" s="83">
        <v>20</v>
      </c>
      <c r="C5677" s="84" t="s">
        <v>6903</v>
      </c>
      <c r="D5677" s="84" t="s">
        <v>6904</v>
      </c>
      <c r="E5677" s="84" t="s">
        <v>73</v>
      </c>
      <c r="F5677" s="85">
        <v>1</v>
      </c>
      <c r="G5677" s="86" t="s">
        <v>10103</v>
      </c>
      <c r="H5677" s="86" t="s">
        <v>14</v>
      </c>
      <c r="I5677" s="87">
        <f>VLOOKUP(A5677,'[2]AJUSTE DE VALOR AN_11.5_MED_VIG'!$A$6:$I$6297,9,0)</f>
        <v>1.7540106289427215</v>
      </c>
    </row>
    <row r="5678" s="81" customFormat="1" ht="15" customHeight="1">
      <c r="A5678" s="82">
        <v>92383530</v>
      </c>
      <c r="B5678" s="83">
        <v>20</v>
      </c>
      <c r="C5678" s="84" t="s">
        <v>6906</v>
      </c>
      <c r="D5678" s="84" t="s">
        <v>6908</v>
      </c>
      <c r="E5678" s="84" t="s">
        <v>806</v>
      </c>
      <c r="F5678" s="85">
        <v>1</v>
      </c>
      <c r="G5678" s="86" t="s">
        <v>10103</v>
      </c>
      <c r="H5678" s="86" t="s">
        <v>14</v>
      </c>
      <c r="I5678" s="87">
        <f>VLOOKUP(A5678,'[2]AJUSTE DE VALOR AN_11.5_MED_VIG'!$A$6:$I$6297,9,0)</f>
        <v>0.46503751364636831</v>
      </c>
    </row>
    <row r="5679" s="81" customFormat="1" ht="15" customHeight="1">
      <c r="A5679" s="82">
        <v>90310470</v>
      </c>
      <c r="B5679" s="83">
        <v>20</v>
      </c>
      <c r="C5679" s="84" t="s">
        <v>6906</v>
      </c>
      <c r="D5679" s="84" t="s">
        <v>6909</v>
      </c>
      <c r="E5679" s="84" t="s">
        <v>3047</v>
      </c>
      <c r="F5679" s="85">
        <v>1</v>
      </c>
      <c r="G5679" s="86" t="s">
        <v>10103</v>
      </c>
      <c r="H5679" s="86" t="s">
        <v>14</v>
      </c>
      <c r="I5679" s="87">
        <f>VLOOKUP(A5679,'[2]AJUSTE DE VALOR AN_11.5_MED_VIG'!$A$6:$I$6297,9,0)</f>
        <v>0.54259501444927871</v>
      </c>
    </row>
    <row r="5680" s="81" customFormat="1" ht="15" customHeight="1">
      <c r="A5680" s="82">
        <v>90263758</v>
      </c>
      <c r="B5680" s="83">
        <v>20</v>
      </c>
      <c r="C5680" s="84" t="s">
        <v>6906</v>
      </c>
      <c r="D5680" s="84" t="s">
        <v>6907</v>
      </c>
      <c r="E5680" s="84" t="s">
        <v>1797</v>
      </c>
      <c r="F5680" s="85">
        <v>1</v>
      </c>
      <c r="G5680" s="86" t="s">
        <v>10103</v>
      </c>
      <c r="H5680" s="86" t="s">
        <v>14</v>
      </c>
      <c r="I5680" s="87">
        <f>VLOOKUP(A5680,'[2]AJUSTE DE VALOR AN_11.5_MED_VIG'!$A$6:$I$6297,9,0)</f>
        <v>0.60596908477880973</v>
      </c>
    </row>
    <row r="5681" s="81" customFormat="1" ht="15" customHeight="1">
      <c r="A5681" s="82">
        <v>92464220</v>
      </c>
      <c r="B5681" s="83">
        <v>20</v>
      </c>
      <c r="C5681" s="84" t="s">
        <v>6912</v>
      </c>
      <c r="D5681" s="84" t="s">
        <v>6912</v>
      </c>
      <c r="E5681" s="84" t="s">
        <v>227</v>
      </c>
      <c r="F5681" s="85">
        <v>1</v>
      </c>
      <c r="G5681" s="86" t="s">
        <v>10103</v>
      </c>
      <c r="H5681" s="86" t="s">
        <v>14</v>
      </c>
      <c r="I5681" s="87">
        <f>VLOOKUP(A5681,'[2]AJUSTE DE VALOR AN_11.5_MED_VIG'!$A$6:$I$6297,9,0)</f>
        <v>1.1631822160578165</v>
      </c>
    </row>
    <row r="5682" s="81" customFormat="1" ht="15" customHeight="1">
      <c r="A5682" s="82">
        <v>90263740</v>
      </c>
      <c r="B5682" s="83">
        <v>20</v>
      </c>
      <c r="C5682" s="84" t="s">
        <v>6915</v>
      </c>
      <c r="D5682" s="84" t="s">
        <v>6916</v>
      </c>
      <c r="E5682" s="84" t="s">
        <v>1797</v>
      </c>
      <c r="F5682" s="85">
        <v>1</v>
      </c>
      <c r="G5682" s="86" t="s">
        <v>10103</v>
      </c>
      <c r="H5682" s="86" t="s">
        <v>14</v>
      </c>
      <c r="I5682" s="87">
        <f>VLOOKUP(A5682,'[2]AJUSTE DE VALOR AN_11.5_MED_VIG'!$A$6:$I$6297,9,0)</f>
        <v>0.86111396258041395</v>
      </c>
    </row>
    <row r="5683" s="81" customFormat="1" ht="15" customHeight="1">
      <c r="A5683" s="82">
        <v>92454933</v>
      </c>
      <c r="B5683" s="83">
        <v>20</v>
      </c>
      <c r="C5683" s="84" t="s">
        <v>6917</v>
      </c>
      <c r="D5683" s="84" t="s">
        <v>6918</v>
      </c>
      <c r="E5683" s="84" t="s">
        <v>894</v>
      </c>
      <c r="F5683" s="85">
        <v>1</v>
      </c>
      <c r="G5683" s="86" t="s">
        <v>10103</v>
      </c>
      <c r="H5683" s="86" t="s">
        <v>14</v>
      </c>
      <c r="I5683" s="87">
        <f>VLOOKUP(A5683,'[2]AJUSTE DE VALOR AN_11.5_MED_VIG'!$A$6:$I$6297,9,0)</f>
        <v>0.47337816511958591</v>
      </c>
    </row>
    <row r="5684" s="81" customFormat="1" ht="15" customHeight="1">
      <c r="A5684" s="82">
        <v>90263766</v>
      </c>
      <c r="B5684" s="83">
        <v>20</v>
      </c>
      <c r="C5684" s="84" t="s">
        <v>6919</v>
      </c>
      <c r="D5684" s="84" t="s">
        <v>6920</v>
      </c>
      <c r="E5684" s="84" t="s">
        <v>1797</v>
      </c>
      <c r="F5684" s="85">
        <v>1</v>
      </c>
      <c r="G5684" s="86" t="s">
        <v>10103</v>
      </c>
      <c r="H5684" s="86" t="s">
        <v>14</v>
      </c>
      <c r="I5684" s="87">
        <f>VLOOKUP(A5684,'[2]AJUSTE DE VALOR AN_11.5_MED_VIG'!$A$6:$I$6297,9,0)</f>
        <v>0.41461042642760676</v>
      </c>
    </row>
    <row r="5685" s="81" customFormat="1" ht="15" customHeight="1">
      <c r="A5685" s="82">
        <v>90182154</v>
      </c>
      <c r="B5685" s="83">
        <v>20</v>
      </c>
      <c r="C5685" s="84" t="s">
        <v>6921</v>
      </c>
      <c r="D5685" s="84" t="s">
        <v>6921</v>
      </c>
      <c r="E5685" s="84" t="s">
        <v>24</v>
      </c>
      <c r="F5685" s="85">
        <v>1</v>
      </c>
      <c r="G5685" s="86" t="s">
        <v>10103</v>
      </c>
      <c r="H5685" s="86" t="s">
        <v>14</v>
      </c>
      <c r="I5685" s="87">
        <f>VLOOKUP(A5685,'[2]AJUSTE DE VALOR AN_11.5_MED_VIG'!$A$6:$I$6297,9,0)</f>
        <v>1.2336197609228687</v>
      </c>
    </row>
    <row r="5686" s="81" customFormat="1" ht="15" customHeight="1">
      <c r="A5686" s="82">
        <v>90146824</v>
      </c>
      <c r="B5686" s="83">
        <v>20</v>
      </c>
      <c r="C5686" s="84" t="s">
        <v>6921</v>
      </c>
      <c r="D5686" s="84" t="s">
        <v>6921</v>
      </c>
      <c r="E5686" s="84" t="s">
        <v>17</v>
      </c>
      <c r="F5686" s="85">
        <v>1</v>
      </c>
      <c r="G5686" s="86" t="s">
        <v>10103</v>
      </c>
      <c r="H5686" s="86" t="s">
        <v>14</v>
      </c>
      <c r="I5686" s="87">
        <f>VLOOKUP(A5686,'[2]AJUSTE DE VALOR AN_11.5_MED_VIG'!$A$6:$I$6297,9,0)</f>
        <v>1.1213612425209794</v>
      </c>
    </row>
    <row r="5687" s="81" customFormat="1" ht="15" customHeight="1">
      <c r="A5687" s="82">
        <v>90146859</v>
      </c>
      <c r="B5687" s="83">
        <v>20</v>
      </c>
      <c r="C5687" s="84" t="s">
        <v>6922</v>
      </c>
      <c r="D5687" s="84" t="s">
        <v>6922</v>
      </c>
      <c r="E5687" s="84" t="s">
        <v>17</v>
      </c>
      <c r="F5687" s="85">
        <v>1</v>
      </c>
      <c r="G5687" s="86" t="s">
        <v>10103</v>
      </c>
      <c r="H5687" s="86" t="s">
        <v>14</v>
      </c>
      <c r="I5687" s="87">
        <f>VLOOKUP(A5687,'[2]AJUSTE DE VALOR AN_11.5_MED_VIG'!$A$6:$I$6297,9,0)</f>
        <v>0.97371201040508648</v>
      </c>
    </row>
    <row r="5688" s="81" customFormat="1" ht="15" customHeight="1">
      <c r="A5688" s="82">
        <v>90158830</v>
      </c>
      <c r="B5688" s="83">
        <v>20</v>
      </c>
      <c r="C5688" s="84" t="s">
        <v>6923</v>
      </c>
      <c r="D5688" s="84" t="s">
        <v>6923</v>
      </c>
      <c r="E5688" s="84" t="s">
        <v>229</v>
      </c>
      <c r="F5688" s="85">
        <v>1</v>
      </c>
      <c r="G5688" s="86" t="s">
        <v>10103</v>
      </c>
      <c r="H5688" s="86" t="s">
        <v>14</v>
      </c>
      <c r="I5688" s="87">
        <f>VLOOKUP(A5688,'[2]AJUSTE DE VALOR AN_11.5_MED_VIG'!$A$6:$I$6297,9,0)</f>
        <v>1.7429633125081458</v>
      </c>
    </row>
    <row r="5689" s="81" customFormat="1" ht="15" customHeight="1">
      <c r="A5689" s="82">
        <v>90146840</v>
      </c>
      <c r="B5689" s="83">
        <v>20</v>
      </c>
      <c r="C5689" s="84" t="s">
        <v>6924</v>
      </c>
      <c r="D5689" s="84" t="s">
        <v>6924</v>
      </c>
      <c r="E5689" s="84" t="s">
        <v>17</v>
      </c>
      <c r="F5689" s="85">
        <v>1</v>
      </c>
      <c r="G5689" s="86" t="s">
        <v>10103</v>
      </c>
      <c r="H5689" s="86" t="s">
        <v>14</v>
      </c>
      <c r="I5689" s="87">
        <f>VLOOKUP(A5689,'[2]AJUSTE DE VALOR AN_11.5_MED_VIG'!$A$6:$I$6297,9,0)</f>
        <v>1.66473343714418</v>
      </c>
    </row>
    <row r="5690" s="81" customFormat="1" ht="15" customHeight="1">
      <c r="A5690" s="82">
        <v>90311981</v>
      </c>
      <c r="B5690" s="83">
        <v>20</v>
      </c>
      <c r="C5690" s="84" t="s">
        <v>6927</v>
      </c>
      <c r="D5690" s="84" t="s">
        <v>6928</v>
      </c>
      <c r="E5690" s="84" t="s">
        <v>146</v>
      </c>
      <c r="F5690" s="85">
        <v>1</v>
      </c>
      <c r="G5690" s="86" t="s">
        <v>436</v>
      </c>
      <c r="H5690" s="86" t="s">
        <v>14</v>
      </c>
      <c r="I5690" s="87">
        <f>VLOOKUP(A5690,'[2]AJUSTE DE VALOR AN_11.5_MED_VIG'!$A$6:$I$6297,9,0)</f>
        <v>3.7511347210612942</v>
      </c>
    </row>
    <row r="5691" s="81" customFormat="1" ht="15" customHeight="1">
      <c r="A5691" s="82">
        <v>90333047</v>
      </c>
      <c r="B5691" s="83">
        <v>20</v>
      </c>
      <c r="C5691" s="84" t="s">
        <v>6931</v>
      </c>
      <c r="D5691" s="84" t="s">
        <v>6932</v>
      </c>
      <c r="E5691" s="84" t="s">
        <v>69</v>
      </c>
      <c r="F5691" s="85">
        <v>1</v>
      </c>
      <c r="G5691" s="86" t="s">
        <v>64</v>
      </c>
      <c r="H5691" s="86" t="s">
        <v>14</v>
      </c>
      <c r="I5691" s="87">
        <f>VLOOKUP(A5691,'[2]AJUSTE DE VALOR AN_11.5_MED_VIG'!$A$6:$I$6297,9,0)</f>
        <v>1.7549759354940835</v>
      </c>
    </row>
    <row r="5692" s="81" customFormat="1" ht="15" customHeight="1">
      <c r="A5692" s="82">
        <v>90268040</v>
      </c>
      <c r="B5692" s="83">
        <v>20</v>
      </c>
      <c r="C5692" s="84" t="s">
        <v>6935</v>
      </c>
      <c r="D5692" s="84" t="s">
        <v>6936</v>
      </c>
      <c r="E5692" s="84" t="s">
        <v>603</v>
      </c>
      <c r="F5692" s="85">
        <v>1</v>
      </c>
      <c r="G5692" s="86" t="s">
        <v>10103</v>
      </c>
      <c r="H5692" s="86" t="s">
        <v>14</v>
      </c>
      <c r="I5692" s="87">
        <f>VLOOKUP(A5692,'[2]AJUSTE DE VALOR AN_11.5_MED_VIG'!$A$6:$I$6297,9,0)</f>
        <v>0.87708610624848804</v>
      </c>
    </row>
    <row r="5693" s="81" customFormat="1" ht="15" customHeight="1">
      <c r="A5693" s="82">
        <v>92416420</v>
      </c>
      <c r="B5693" s="83">
        <v>20</v>
      </c>
      <c r="C5693" s="84" t="s">
        <v>6945</v>
      </c>
      <c r="D5693" s="84" t="s">
        <v>6946</v>
      </c>
      <c r="E5693" s="84" t="s">
        <v>50</v>
      </c>
      <c r="F5693" s="85">
        <v>1</v>
      </c>
      <c r="G5693" s="86" t="s">
        <v>158</v>
      </c>
      <c r="H5693" s="86" t="s">
        <v>14</v>
      </c>
      <c r="I5693" s="87">
        <f>VLOOKUP(A5693,'[2]AJUSTE DE VALOR AN_11.5_MED_VIG'!$A$6:$I$6297,9,0)</f>
        <v>0.31409234169872985</v>
      </c>
    </row>
    <row r="5694" s="81" customFormat="1" ht="15" customHeight="1">
      <c r="A5694" s="82">
        <v>90301021</v>
      </c>
      <c r="B5694" s="83">
        <v>20</v>
      </c>
      <c r="C5694" s="84" t="s">
        <v>6945</v>
      </c>
      <c r="D5694" s="84" t="s">
        <v>6947</v>
      </c>
      <c r="E5694" s="84" t="s">
        <v>146</v>
      </c>
      <c r="F5694" s="85">
        <v>1</v>
      </c>
      <c r="G5694" s="86" t="s">
        <v>158</v>
      </c>
      <c r="H5694" s="86" t="s">
        <v>14</v>
      </c>
      <c r="I5694" s="87">
        <f>VLOOKUP(A5694,'[2]AJUSTE DE VALOR AN_11.5_MED_VIG'!$A$6:$I$6297,9,0)</f>
        <v>0.55880670203931515</v>
      </c>
    </row>
    <row r="5695" s="81" customFormat="1" ht="15" customHeight="1">
      <c r="A5695" s="82">
        <v>92430961</v>
      </c>
      <c r="B5695" s="83">
        <v>20</v>
      </c>
      <c r="C5695" s="84" t="s">
        <v>6971</v>
      </c>
      <c r="D5695" s="84" t="s">
        <v>6972</v>
      </c>
      <c r="E5695" s="84" t="s">
        <v>73</v>
      </c>
      <c r="F5695" s="85">
        <v>100</v>
      </c>
      <c r="G5695" s="86" t="s">
        <v>10116</v>
      </c>
      <c r="H5695" s="86" t="s">
        <v>19</v>
      </c>
      <c r="I5695" s="87">
        <f>VLOOKUP(A5695,'[2]AJUSTE DE VALOR AN_11.5_MED_VIG'!$A$6:$I$6297,9,0)</f>
        <v>9.5662009178722085e-002</v>
      </c>
    </row>
    <row r="5696" s="81" customFormat="1" ht="15" customHeight="1">
      <c r="A5696" s="82">
        <v>92454372</v>
      </c>
      <c r="B5696" s="83">
        <v>20</v>
      </c>
      <c r="C5696" s="84" t="s">
        <v>6973</v>
      </c>
      <c r="D5696" s="84" t="s">
        <v>6973</v>
      </c>
      <c r="E5696" s="84" t="s">
        <v>21</v>
      </c>
      <c r="F5696" s="85">
        <v>100</v>
      </c>
      <c r="G5696" s="86" t="s">
        <v>10116</v>
      </c>
      <c r="H5696" s="86" t="s">
        <v>19</v>
      </c>
      <c r="I5696" s="87">
        <f>VLOOKUP(A5696,'[2]AJUSTE DE VALOR AN_11.5_MED_VIG'!$A$6:$I$6297,9,0)</f>
        <v>7.3527197636752001e-002</v>
      </c>
    </row>
    <row r="5697" s="81" customFormat="1" ht="15" customHeight="1">
      <c r="A5697" s="82">
        <v>90587022</v>
      </c>
      <c r="B5697" s="83">
        <v>20</v>
      </c>
      <c r="C5697" s="84" t="s">
        <v>6975</v>
      </c>
      <c r="D5697" s="84" t="s">
        <v>6976</v>
      </c>
      <c r="E5697" s="84" t="s">
        <v>73</v>
      </c>
      <c r="F5697" s="85">
        <v>100</v>
      </c>
      <c r="G5697" s="86" t="s">
        <v>10116</v>
      </c>
      <c r="H5697" s="86" t="s">
        <v>19</v>
      </c>
      <c r="I5697" s="87">
        <f>VLOOKUP(A5697,'[2]AJUSTE DE VALOR AN_11.5_MED_VIG'!$A$6:$I$6297,9,0)</f>
        <v>0.12754976252520159</v>
      </c>
    </row>
    <row r="5698" s="81" customFormat="1" ht="15" customHeight="1">
      <c r="A5698" s="82">
        <v>90182332</v>
      </c>
      <c r="B5698" s="83">
        <v>20</v>
      </c>
      <c r="C5698" s="84" t="s">
        <v>6977</v>
      </c>
      <c r="D5698" s="84" t="s">
        <v>6978</v>
      </c>
      <c r="E5698" s="84" t="s">
        <v>24</v>
      </c>
      <c r="F5698" s="85">
        <v>1</v>
      </c>
      <c r="G5698" s="86" t="s">
        <v>436</v>
      </c>
      <c r="H5698" s="86" t="s">
        <v>14</v>
      </c>
      <c r="I5698" s="87">
        <f>VLOOKUP(A5698,'[2]AJUSTE DE VALOR AN_11.5_MED_VIG'!$A$6:$I$6297,9,0)</f>
        <v>2.8165377895631498</v>
      </c>
    </row>
    <row r="5699" s="81" customFormat="1" ht="15" customHeight="1">
      <c r="A5699" s="82">
        <v>90287126</v>
      </c>
      <c r="B5699" s="83">
        <v>20</v>
      </c>
      <c r="C5699" s="84" t="s">
        <v>6993</v>
      </c>
      <c r="D5699" s="84" t="s">
        <v>6993</v>
      </c>
      <c r="E5699" s="84" t="s">
        <v>502</v>
      </c>
      <c r="F5699" s="85">
        <v>1</v>
      </c>
      <c r="G5699" s="86" t="s">
        <v>10036</v>
      </c>
      <c r="H5699" s="86" t="s">
        <v>14</v>
      </c>
      <c r="I5699" s="87">
        <f>VLOOKUP(A5699,'[2]AJUSTE DE VALOR AN_11.5_MED_VIG'!$A$6:$I$6297,9,0)</f>
        <v>14.036779973610313</v>
      </c>
    </row>
    <row r="5700" s="81" customFormat="1" ht="15" customHeight="1">
      <c r="A5700" s="82">
        <v>90287134</v>
      </c>
      <c r="B5700" s="83">
        <v>20</v>
      </c>
      <c r="C5700" s="84" t="s">
        <v>6994</v>
      </c>
      <c r="D5700" s="84" t="s">
        <v>6994</v>
      </c>
      <c r="E5700" s="84" t="s">
        <v>544</v>
      </c>
      <c r="F5700" s="85">
        <v>1</v>
      </c>
      <c r="G5700" s="86" t="s">
        <v>10036</v>
      </c>
      <c r="H5700" s="86" t="s">
        <v>14</v>
      </c>
      <c r="I5700" s="87">
        <f>VLOOKUP(A5700,'[2]AJUSTE DE VALOR AN_11.5_MED_VIG'!$A$6:$I$6297,9,0)</f>
        <v>10.745953603520281</v>
      </c>
    </row>
    <row r="5701" s="81" customFormat="1" ht="15" customHeight="1">
      <c r="A5701" s="82">
        <v>90122178</v>
      </c>
      <c r="B5701" s="83">
        <v>20</v>
      </c>
      <c r="C5701" s="84" t="s">
        <v>6997</v>
      </c>
      <c r="D5701" s="84" t="s">
        <v>6998</v>
      </c>
      <c r="E5701" s="84" t="s">
        <v>506</v>
      </c>
      <c r="F5701" s="85">
        <v>1</v>
      </c>
      <c r="G5701" s="86" t="s">
        <v>10036</v>
      </c>
      <c r="H5701" s="86" t="s">
        <v>14</v>
      </c>
      <c r="I5701" s="87">
        <f>VLOOKUP(A5701,'[2]AJUSTE DE VALOR AN_11.5_MED_VIG'!$A$6:$I$6297,9,0)</f>
        <v>25.920441830468004</v>
      </c>
    </row>
    <row r="5702" s="81" customFormat="1" ht="15" customHeight="1">
      <c r="A5702" s="82">
        <v>91304016</v>
      </c>
      <c r="B5702" s="83">
        <v>20</v>
      </c>
      <c r="C5702" s="84" t="s">
        <v>6999</v>
      </c>
      <c r="D5702" s="84" t="s">
        <v>7000</v>
      </c>
      <c r="E5702" s="84" t="s">
        <v>146</v>
      </c>
      <c r="F5702" s="85">
        <v>1</v>
      </c>
      <c r="G5702" s="86" t="s">
        <v>10103</v>
      </c>
      <c r="H5702" s="86" t="s">
        <v>14</v>
      </c>
      <c r="I5702" s="87">
        <f>VLOOKUP(A5702,'[2]AJUSTE DE VALOR AN_11.5_MED_VIG'!$A$6:$I$6297,9,0)</f>
        <v>1.6323037875358943</v>
      </c>
    </row>
    <row r="5703" s="81" customFormat="1" ht="15" customHeight="1">
      <c r="A5703" s="82">
        <v>91304024</v>
      </c>
      <c r="B5703" s="83">
        <v>20</v>
      </c>
      <c r="C5703" s="84" t="s">
        <v>7001</v>
      </c>
      <c r="D5703" s="84" t="s">
        <v>7002</v>
      </c>
      <c r="E5703" s="84" t="s">
        <v>146</v>
      </c>
      <c r="F5703" s="85">
        <v>1</v>
      </c>
      <c r="G5703" s="86" t="s">
        <v>10103</v>
      </c>
      <c r="H5703" s="86" t="s">
        <v>14</v>
      </c>
      <c r="I5703" s="87">
        <f>VLOOKUP(A5703,'[2]AJUSTE DE VALOR AN_11.5_MED_VIG'!$A$6:$I$6297,9,0)</f>
        <v>4.3114032000000009</v>
      </c>
    </row>
    <row r="5704" s="81" customFormat="1" ht="15" customHeight="1">
      <c r="A5704" s="82">
        <v>92382622</v>
      </c>
      <c r="B5704" s="83">
        <v>20</v>
      </c>
      <c r="C5704" s="84" t="s">
        <v>7003</v>
      </c>
      <c r="D5704" s="84" t="s">
        <v>7004</v>
      </c>
      <c r="E5704" s="84" t="s">
        <v>279</v>
      </c>
      <c r="F5704" s="85">
        <v>1</v>
      </c>
      <c r="G5704" s="86" t="s">
        <v>10103</v>
      </c>
      <c r="H5704" s="86" t="s">
        <v>14</v>
      </c>
      <c r="I5704" s="87">
        <f>VLOOKUP(A5704,'[2]AJUSTE DE VALOR AN_11.5_MED_VIG'!$A$6:$I$6297,9,0)</f>
        <v>0.45541422726646719</v>
      </c>
    </row>
    <row r="5705" s="81" customFormat="1" ht="15" customHeight="1">
      <c r="A5705" s="82">
        <v>92413900</v>
      </c>
      <c r="B5705" s="83">
        <v>20</v>
      </c>
      <c r="C5705" s="84" t="s">
        <v>7005</v>
      </c>
      <c r="D5705" s="84" t="s">
        <v>7006</v>
      </c>
      <c r="E5705" s="84" t="s">
        <v>43</v>
      </c>
      <c r="F5705" s="85">
        <v>30</v>
      </c>
      <c r="G5705" s="86" t="s">
        <v>18</v>
      </c>
      <c r="H5705" s="86" t="s">
        <v>19</v>
      </c>
      <c r="I5705" s="87">
        <f>VLOOKUP(A5705,'[2]AJUSTE DE VALOR AN_11.5_MED_VIG'!$A$6:$I$6297,9,0)</f>
        <v>0.28267089968263481</v>
      </c>
    </row>
    <row r="5706" s="81" customFormat="1" ht="15" customHeight="1">
      <c r="A5706" s="82">
        <v>92469639</v>
      </c>
      <c r="B5706" s="83">
        <v>20</v>
      </c>
      <c r="C5706" s="84" t="s">
        <v>7010</v>
      </c>
      <c r="D5706" s="84" t="s">
        <v>7010</v>
      </c>
      <c r="E5706" s="84" t="s">
        <v>17</v>
      </c>
      <c r="F5706" s="85">
        <v>1</v>
      </c>
      <c r="G5706" s="86" t="s">
        <v>10103</v>
      </c>
      <c r="H5706" s="86" t="s">
        <v>14</v>
      </c>
      <c r="I5706" s="87">
        <f>VLOOKUP(A5706,'[2]AJUSTE DE VALOR AN_11.5_MED_VIG'!$A$6:$I$6297,9,0)</f>
        <v>3.7627489089990527</v>
      </c>
    </row>
    <row r="5707" s="81" customFormat="1" ht="15" customHeight="1">
      <c r="A5707" s="82">
        <v>92456863</v>
      </c>
      <c r="B5707" s="83">
        <v>20</v>
      </c>
      <c r="C5707" s="84" t="s">
        <v>7010</v>
      </c>
      <c r="D5707" s="84" t="s">
        <v>7010</v>
      </c>
      <c r="E5707" s="84" t="s">
        <v>39</v>
      </c>
      <c r="F5707" s="85">
        <v>1</v>
      </c>
      <c r="G5707" s="86" t="s">
        <v>10103</v>
      </c>
      <c r="H5707" s="86" t="s">
        <v>14</v>
      </c>
      <c r="I5707" s="87">
        <f>VLOOKUP(A5707,'[2]AJUSTE DE VALOR AN_11.5_MED_VIG'!$A$6:$I$6297,9,0)</f>
        <v>2.4282721531140359</v>
      </c>
    </row>
    <row r="5708" s="81" customFormat="1" ht="15" customHeight="1">
      <c r="A5708" s="82">
        <v>92411029</v>
      </c>
      <c r="B5708" s="83">
        <v>20</v>
      </c>
      <c r="C5708" s="84" t="s">
        <v>7010</v>
      </c>
      <c r="D5708" s="84" t="s">
        <v>7013</v>
      </c>
      <c r="E5708" s="84" t="s">
        <v>360</v>
      </c>
      <c r="F5708" s="85">
        <v>1</v>
      </c>
      <c r="G5708" s="86" t="s">
        <v>10103</v>
      </c>
      <c r="H5708" s="86" t="s">
        <v>14</v>
      </c>
      <c r="I5708" s="87">
        <f>VLOOKUP(A5708,'[2]AJUSTE DE VALOR AN_11.5_MED_VIG'!$A$6:$I$6297,9,0)</f>
        <v>3.7846492679730552</v>
      </c>
    </row>
    <row r="5709" s="81" customFormat="1" ht="15" customHeight="1">
      <c r="A5709" s="82">
        <v>90248643</v>
      </c>
      <c r="B5709" s="83">
        <v>20</v>
      </c>
      <c r="C5709" s="84" t="s">
        <v>7010</v>
      </c>
      <c r="D5709" s="84" t="s">
        <v>7012</v>
      </c>
      <c r="E5709" s="84" t="s">
        <v>1182</v>
      </c>
      <c r="F5709" s="85">
        <v>1</v>
      </c>
      <c r="G5709" s="86" t="s">
        <v>10103</v>
      </c>
      <c r="H5709" s="86" t="s">
        <v>14</v>
      </c>
      <c r="I5709" s="87">
        <f>VLOOKUP(A5709,'[2]AJUSTE DE VALOR AN_11.5_MED_VIG'!$A$6:$I$6297,9,0)</f>
        <v>2.2245182229302571</v>
      </c>
    </row>
    <row r="5710" s="81" customFormat="1" ht="15" customHeight="1">
      <c r="A5710" s="82">
        <v>92412823</v>
      </c>
      <c r="B5710" s="83">
        <v>20</v>
      </c>
      <c r="C5710" s="84" t="s">
        <v>7016</v>
      </c>
      <c r="D5710" s="84" t="s">
        <v>7017</v>
      </c>
      <c r="E5710" s="84" t="s">
        <v>806</v>
      </c>
      <c r="F5710" s="85">
        <v>1</v>
      </c>
      <c r="G5710" s="86" t="s">
        <v>10103</v>
      </c>
      <c r="H5710" s="86" t="s">
        <v>14</v>
      </c>
      <c r="I5710" s="87">
        <f>VLOOKUP(A5710,'[2]AJUSTE DE VALOR AN_11.5_MED_VIG'!$A$6:$I$6297,9,0)</f>
        <v>1.7483559502421062</v>
      </c>
    </row>
    <row r="5711" s="81" customFormat="1" ht="15" customHeight="1">
      <c r="A5711" s="82">
        <v>91412021</v>
      </c>
      <c r="B5711" s="83">
        <v>20</v>
      </c>
      <c r="C5711" s="84" t="s">
        <v>7016</v>
      </c>
      <c r="D5711" s="84" t="s">
        <v>7018</v>
      </c>
      <c r="E5711" s="84" t="s">
        <v>720</v>
      </c>
      <c r="F5711" s="85">
        <v>1</v>
      </c>
      <c r="G5711" s="86" t="s">
        <v>10103</v>
      </c>
      <c r="H5711" s="86" t="s">
        <v>14</v>
      </c>
      <c r="I5711" s="87">
        <f>VLOOKUP(A5711,'[2]AJUSTE DE VALOR AN_11.5_MED_VIG'!$A$6:$I$6297,9,0)</f>
        <v>2.1483282563177601</v>
      </c>
    </row>
    <row r="5712" s="81" customFormat="1" ht="15" customHeight="1">
      <c r="A5712" s="82">
        <v>90190874</v>
      </c>
      <c r="B5712" s="83">
        <v>20</v>
      </c>
      <c r="C5712" s="84" t="s">
        <v>7019</v>
      </c>
      <c r="D5712" s="84" t="s">
        <v>7019</v>
      </c>
      <c r="E5712" s="84" t="s">
        <v>360</v>
      </c>
      <c r="F5712" s="85">
        <v>1</v>
      </c>
      <c r="G5712" s="86" t="s">
        <v>64</v>
      </c>
      <c r="H5712" s="86" t="s">
        <v>14</v>
      </c>
      <c r="I5712" s="87">
        <f>VLOOKUP(A5712,'[2]AJUSTE DE VALOR AN_11.5_MED_VIG'!$A$6:$I$6297,9,0)</f>
        <v>4.4801579295192546</v>
      </c>
    </row>
    <row r="5713" s="81" customFormat="1" ht="15" customHeight="1">
      <c r="A5713" s="82">
        <v>90294904</v>
      </c>
      <c r="B5713" s="83">
        <v>20</v>
      </c>
      <c r="C5713" s="84" t="s">
        <v>7022</v>
      </c>
      <c r="D5713" s="84" t="s">
        <v>7022</v>
      </c>
      <c r="E5713" s="84" t="s">
        <v>590</v>
      </c>
      <c r="F5713" s="85">
        <v>1</v>
      </c>
      <c r="G5713" s="86" t="s">
        <v>10103</v>
      </c>
      <c r="H5713" s="86" t="s">
        <v>14</v>
      </c>
      <c r="I5713" s="87">
        <f>VLOOKUP(A5713,'[2]AJUSTE DE VALOR AN_11.5_MED_VIG'!$A$6:$I$6297,9,0)</f>
        <v>3.1287912965115994</v>
      </c>
    </row>
    <row r="5714" s="81" customFormat="1" ht="15" customHeight="1">
      <c r="A5714" s="82">
        <v>90172620</v>
      </c>
      <c r="B5714" s="83">
        <v>20</v>
      </c>
      <c r="C5714" s="84" t="s">
        <v>7022</v>
      </c>
      <c r="D5714" s="84" t="s">
        <v>7024</v>
      </c>
      <c r="E5714" s="84" t="s">
        <v>244</v>
      </c>
      <c r="F5714" s="85">
        <v>1</v>
      </c>
      <c r="G5714" s="86" t="s">
        <v>10103</v>
      </c>
      <c r="H5714" s="86" t="s">
        <v>14</v>
      </c>
      <c r="I5714" s="87">
        <f>VLOOKUP(A5714,'[2]AJUSTE DE VALOR AN_11.5_MED_VIG'!$A$6:$I$6297,9,0)</f>
        <v>1.9562367603067379</v>
      </c>
    </row>
    <row r="5715" s="81" customFormat="1" ht="15" customHeight="1">
      <c r="A5715" s="82">
        <v>90153715</v>
      </c>
      <c r="B5715" s="83">
        <v>20</v>
      </c>
      <c r="C5715" s="84" t="s">
        <v>7022</v>
      </c>
      <c r="D5715" s="84" t="s">
        <v>7023</v>
      </c>
      <c r="E5715" s="84" t="s">
        <v>39</v>
      </c>
      <c r="F5715" s="85">
        <v>1</v>
      </c>
      <c r="G5715" s="86" t="s">
        <v>10103</v>
      </c>
      <c r="H5715" s="86" t="s">
        <v>14</v>
      </c>
      <c r="I5715" s="87">
        <f>VLOOKUP(A5715,'[2]AJUSTE DE VALOR AN_11.5_MED_VIG'!$A$6:$I$6297,9,0)</f>
        <v>2.7355889548111096</v>
      </c>
    </row>
    <row r="5716" s="81" customFormat="1" ht="15" customHeight="1">
      <c r="A5716" s="82">
        <v>90146182</v>
      </c>
      <c r="B5716" s="83">
        <v>20</v>
      </c>
      <c r="C5716" s="84" t="s">
        <v>7025</v>
      </c>
      <c r="D5716" s="84" t="s">
        <v>7021</v>
      </c>
      <c r="E5716" s="84" t="s">
        <v>17</v>
      </c>
      <c r="F5716" s="85">
        <v>1</v>
      </c>
      <c r="G5716" s="86" t="s">
        <v>10103</v>
      </c>
      <c r="H5716" s="86" t="s">
        <v>14</v>
      </c>
      <c r="I5716" s="87">
        <f>VLOOKUP(A5716,'[2]AJUSTE DE VALOR AN_11.5_MED_VIG'!$A$6:$I$6297,9,0)</f>
        <v>3.3663763408792873</v>
      </c>
    </row>
    <row r="5717" s="81" customFormat="1" ht="15" customHeight="1">
      <c r="A5717" s="82">
        <v>90197534</v>
      </c>
      <c r="B5717" s="83">
        <v>20</v>
      </c>
      <c r="C5717" s="84" t="s">
        <v>7026</v>
      </c>
      <c r="D5717" s="84" t="s">
        <v>7027</v>
      </c>
      <c r="E5717" s="84" t="s">
        <v>2405</v>
      </c>
      <c r="F5717" s="85">
        <v>1</v>
      </c>
      <c r="G5717" s="86" t="s">
        <v>64</v>
      </c>
      <c r="H5717" s="86" t="s">
        <v>14</v>
      </c>
      <c r="I5717" s="87">
        <f>VLOOKUP(A5717,'[2]AJUSTE DE VALOR AN_11.5_MED_VIG'!$A$6:$I$6297,9,0)</f>
        <v>6.4072070594730555</v>
      </c>
    </row>
    <row r="5718" s="81" customFormat="1" ht="15" customHeight="1">
      <c r="A5718" s="82">
        <v>90127803</v>
      </c>
      <c r="B5718" s="83">
        <v>20</v>
      </c>
      <c r="C5718" s="84" t="s">
        <v>7028</v>
      </c>
      <c r="D5718" s="84" t="s">
        <v>7021</v>
      </c>
      <c r="E5718" s="84" t="s">
        <v>21</v>
      </c>
      <c r="F5718" s="85">
        <v>1</v>
      </c>
      <c r="G5718" s="86" t="s">
        <v>10103</v>
      </c>
      <c r="H5718" s="86" t="s">
        <v>14</v>
      </c>
      <c r="I5718" s="87">
        <f>VLOOKUP(A5718,'[2]AJUSTE DE VALOR AN_11.5_MED_VIG'!$A$6:$I$6297,9,0)</f>
        <v>1.3922093677853811</v>
      </c>
    </row>
    <row r="5719" s="81" customFormat="1" ht="15" customHeight="1">
      <c r="A5719" s="82">
        <v>90020960</v>
      </c>
      <c r="B5719" s="83">
        <v>20</v>
      </c>
      <c r="C5719" s="84" t="s">
        <v>7029</v>
      </c>
      <c r="D5719" s="84" t="s">
        <v>7029</v>
      </c>
      <c r="E5719" s="84" t="s">
        <v>378</v>
      </c>
      <c r="F5719" s="85">
        <v>1</v>
      </c>
      <c r="G5719" s="86" t="s">
        <v>10151</v>
      </c>
      <c r="H5719" s="86" t="s">
        <v>14</v>
      </c>
      <c r="I5719" s="87">
        <f>VLOOKUP(A5719,'[2]AJUSTE DE VALOR AN_11.5_MED_VIG'!$A$6:$I$6297,9,0)</f>
        <v>1.9851342408240704</v>
      </c>
    </row>
    <row r="5720" s="81" customFormat="1" ht="15" customHeight="1">
      <c r="A5720" s="82">
        <v>90252454</v>
      </c>
      <c r="B5720" s="83" t="s">
        <v>10073</v>
      </c>
      <c r="C5720" s="84" t="s">
        <v>7043</v>
      </c>
      <c r="D5720" s="84" t="s">
        <v>7044</v>
      </c>
      <c r="E5720" s="84" t="s">
        <v>871</v>
      </c>
      <c r="F5720" s="85">
        <v>1</v>
      </c>
      <c r="G5720" s="86" t="s">
        <v>10036</v>
      </c>
      <c r="H5720" s="86" t="s">
        <v>14</v>
      </c>
      <c r="I5720" s="87">
        <f>VLOOKUP(A5720,'[2]AJUSTE DE VALOR AN_11.5_MED_VIG'!$A$6:$I$6297,9,0)</f>
        <v>110.12487326117366</v>
      </c>
    </row>
    <row r="5721" s="81" customFormat="1" ht="15" customHeight="1">
      <c r="A5721" s="82">
        <v>90313070</v>
      </c>
      <c r="B5721" s="83" t="s">
        <v>10073</v>
      </c>
      <c r="C5721" s="84" t="s">
        <v>7049</v>
      </c>
      <c r="D5721" s="84" t="s">
        <v>7049</v>
      </c>
      <c r="E5721" s="84" t="s">
        <v>39</v>
      </c>
      <c r="F5721" s="85">
        <v>1</v>
      </c>
      <c r="G5721" s="86" t="s">
        <v>13</v>
      </c>
      <c r="H5721" s="86" t="s">
        <v>14</v>
      </c>
      <c r="I5721" s="87">
        <f>VLOOKUP(A5721,'[2]AJUSTE DE VALOR AN_11.5_MED_VIG'!$A$6:$I$6297,9,0)</f>
        <v>100.40518181644167</v>
      </c>
    </row>
    <row r="5722" s="81" customFormat="1" ht="15" customHeight="1">
      <c r="A5722" s="82">
        <v>92385109</v>
      </c>
      <c r="B5722" s="83">
        <v>20</v>
      </c>
      <c r="C5722" s="84" t="s">
        <v>7060</v>
      </c>
      <c r="D5722" s="84" t="s">
        <v>7061</v>
      </c>
      <c r="E5722" s="84" t="s">
        <v>229</v>
      </c>
      <c r="F5722" s="85">
        <v>1</v>
      </c>
      <c r="G5722" s="86" t="s">
        <v>193</v>
      </c>
      <c r="H5722" s="86" t="s">
        <v>14</v>
      </c>
      <c r="I5722" s="87">
        <f>VLOOKUP(A5722,'[2]AJUSTE DE VALOR AN_11.5_MED_VIG'!$A$6:$I$6297,9,0)</f>
        <v>45.057958127267632</v>
      </c>
    </row>
    <row r="5723" s="81" customFormat="1" ht="15" customHeight="1">
      <c r="A5723" s="82">
        <v>90148100</v>
      </c>
      <c r="B5723" s="83">
        <v>20</v>
      </c>
      <c r="C5723" s="84" t="s">
        <v>7064</v>
      </c>
      <c r="D5723" s="84" t="s">
        <v>7065</v>
      </c>
      <c r="E5723" s="84" t="s">
        <v>17</v>
      </c>
      <c r="F5723" s="85">
        <v>1</v>
      </c>
      <c r="G5723" s="86" t="s">
        <v>10036</v>
      </c>
      <c r="H5723" s="86" t="s">
        <v>14</v>
      </c>
      <c r="I5723" s="87">
        <f>VLOOKUP(A5723,'[2]AJUSTE DE VALOR AN_11.5_MED_VIG'!$A$6:$I$6297,9,0)</f>
        <v>30.705684487488924</v>
      </c>
    </row>
    <row r="5724" s="81" customFormat="1" ht="15" customHeight="1">
      <c r="A5724" s="82">
        <v>92385125</v>
      </c>
      <c r="B5724" s="83">
        <v>20</v>
      </c>
      <c r="C5724" s="84" t="s">
        <v>7069</v>
      </c>
      <c r="D5724" s="84" t="s">
        <v>7070</v>
      </c>
      <c r="E5724" s="84" t="s">
        <v>229</v>
      </c>
      <c r="F5724" s="85">
        <v>1</v>
      </c>
      <c r="G5724" s="86" t="s">
        <v>4349</v>
      </c>
      <c r="H5724" s="86" t="s">
        <v>14</v>
      </c>
      <c r="I5724" s="87">
        <f>VLOOKUP(A5724,'[2]AJUSTE DE VALOR AN_11.5_MED_VIG'!$A$6:$I$6297,9,0)</f>
        <v>3.5012660452408206</v>
      </c>
    </row>
    <row r="5725" s="81" customFormat="1" ht="15" customHeight="1">
      <c r="A5725" s="82">
        <v>92418589</v>
      </c>
      <c r="B5725" s="83">
        <v>20</v>
      </c>
      <c r="C5725" s="84" t="s">
        <v>7072</v>
      </c>
      <c r="D5725" s="84" t="s">
        <v>7073</v>
      </c>
      <c r="E5725" s="84" t="s">
        <v>146</v>
      </c>
      <c r="F5725" s="85">
        <v>1</v>
      </c>
      <c r="G5725" s="86" t="s">
        <v>10103</v>
      </c>
      <c r="H5725" s="86" t="s">
        <v>14</v>
      </c>
      <c r="I5725" s="87">
        <f>VLOOKUP(A5725,'[2]AJUSTE DE VALOR AN_11.5_MED_VIG'!$A$6:$I$6297,9,0)</f>
        <v>3.0738708000000003</v>
      </c>
    </row>
    <row r="5726" s="81" customFormat="1" ht="15" customHeight="1">
      <c r="A5726" s="82">
        <v>90237013</v>
      </c>
      <c r="B5726" s="83">
        <v>20</v>
      </c>
      <c r="C5726" s="84" t="s">
        <v>7074</v>
      </c>
      <c r="D5726" s="84" t="s">
        <v>7075</v>
      </c>
      <c r="E5726" s="84" t="s">
        <v>146</v>
      </c>
      <c r="F5726" s="85">
        <v>1</v>
      </c>
      <c r="G5726" s="86" t="s">
        <v>64</v>
      </c>
      <c r="H5726" s="86" t="s">
        <v>14</v>
      </c>
      <c r="I5726" s="87">
        <f>VLOOKUP(A5726,'[2]AJUSTE DE VALOR AN_11.5_MED_VIG'!$A$6:$I$6297,9,0)</f>
        <v>2.4002926814414485</v>
      </c>
    </row>
    <row r="5727" s="81" customFormat="1" ht="15" customHeight="1">
      <c r="A5727" s="82">
        <v>92404510</v>
      </c>
      <c r="B5727" s="83">
        <v>20</v>
      </c>
      <c r="C5727" s="84" t="s">
        <v>7076</v>
      </c>
      <c r="D5727" s="84" t="s">
        <v>7077</v>
      </c>
      <c r="E5727" s="84" t="s">
        <v>146</v>
      </c>
      <c r="F5727" s="85">
        <v>1</v>
      </c>
      <c r="G5727" s="86" t="s">
        <v>436</v>
      </c>
      <c r="H5727" s="86" t="s">
        <v>14</v>
      </c>
      <c r="I5727" s="87">
        <f>VLOOKUP(A5727,'[2]AJUSTE DE VALOR AN_11.5_MED_VIG'!$A$6:$I$6297,9,0)</f>
        <v>1.206776920095</v>
      </c>
    </row>
    <row r="5728" s="81" customFormat="1" ht="15" customHeight="1">
      <c r="A5728" s="82">
        <v>90237021</v>
      </c>
      <c r="B5728" s="83">
        <v>20</v>
      </c>
      <c r="C5728" s="84" t="s">
        <v>7078</v>
      </c>
      <c r="D5728" s="84" t="s">
        <v>7079</v>
      </c>
      <c r="E5728" s="84" t="s">
        <v>146</v>
      </c>
      <c r="F5728" s="85">
        <v>600</v>
      </c>
      <c r="G5728" s="86" t="s">
        <v>10116</v>
      </c>
      <c r="H5728" s="86" t="s">
        <v>19</v>
      </c>
      <c r="I5728" s="87">
        <f>VLOOKUP(A5728,'[2]AJUSTE DE VALOR AN_11.5_MED_VIG'!$A$6:$I$6297,9,0)</f>
        <v>5.2155000000000007e-002</v>
      </c>
    </row>
    <row r="5729" s="81" customFormat="1" ht="15" customHeight="1">
      <c r="A5729" s="82">
        <v>90237048</v>
      </c>
      <c r="B5729" s="83">
        <v>20</v>
      </c>
      <c r="C5729" s="84" t="s">
        <v>7080</v>
      </c>
      <c r="D5729" s="84" t="s">
        <v>7081</v>
      </c>
      <c r="E5729" s="84" t="s">
        <v>146</v>
      </c>
      <c r="F5729" s="85">
        <v>1</v>
      </c>
      <c r="G5729" s="86" t="s">
        <v>10103</v>
      </c>
      <c r="H5729" s="86" t="s">
        <v>14</v>
      </c>
      <c r="I5729" s="87">
        <f>VLOOKUP(A5729,'[2]AJUSTE DE VALOR AN_11.5_MED_VIG'!$A$6:$I$6297,9,0)</f>
        <v>4.1109985151759609</v>
      </c>
    </row>
    <row r="5730" s="81" customFormat="1" ht="15" customHeight="1">
      <c r="A5730" s="82">
        <v>92404472</v>
      </c>
      <c r="B5730" s="83">
        <v>20</v>
      </c>
      <c r="C5730" s="84" t="s">
        <v>7082</v>
      </c>
      <c r="D5730" s="84" t="s">
        <v>7083</v>
      </c>
      <c r="E5730" s="84" t="s">
        <v>146</v>
      </c>
      <c r="F5730" s="85">
        <v>300</v>
      </c>
      <c r="G5730" s="86" t="s">
        <v>10116</v>
      </c>
      <c r="H5730" s="86" t="s">
        <v>19</v>
      </c>
      <c r="I5730" s="87">
        <f>VLOOKUP(A5730,'[2]AJUSTE DE VALOR AN_11.5_MED_VIG'!$A$6:$I$6297,9,0)</f>
        <v>0.11935156979543114</v>
      </c>
    </row>
    <row r="5731" s="81" customFormat="1" ht="15" customHeight="1">
      <c r="A5731" s="82">
        <v>92395317</v>
      </c>
      <c r="B5731" s="83">
        <v>20</v>
      </c>
      <c r="C5731" s="84" t="s">
        <v>7084</v>
      </c>
      <c r="D5731" s="84" t="s">
        <v>7085</v>
      </c>
      <c r="E5731" s="84" t="s">
        <v>146</v>
      </c>
      <c r="F5731" s="85">
        <v>1</v>
      </c>
      <c r="G5731" s="86" t="s">
        <v>64</v>
      </c>
      <c r="H5731" s="86" t="s">
        <v>14</v>
      </c>
      <c r="I5731" s="87">
        <f>VLOOKUP(A5731,'[2]AJUSTE DE VALOR AN_11.5_MED_VIG'!$A$6:$I$6297,9,0)</f>
        <v>52.30756461739945</v>
      </c>
    </row>
    <row r="5732" s="81" customFormat="1" ht="15" customHeight="1">
      <c r="A5732" s="82">
        <v>90959027</v>
      </c>
      <c r="B5732" s="83">
        <v>20</v>
      </c>
      <c r="C5732" s="84" t="s">
        <v>7086</v>
      </c>
      <c r="D5732" s="84" t="s">
        <v>7087</v>
      </c>
      <c r="E5732" s="84" t="s">
        <v>43</v>
      </c>
      <c r="F5732" s="85">
        <v>1</v>
      </c>
      <c r="G5732" s="86" t="s">
        <v>436</v>
      </c>
      <c r="H5732" s="86" t="s">
        <v>14</v>
      </c>
      <c r="I5732" s="87">
        <f>VLOOKUP(A5732,'[2]AJUSTE DE VALOR AN_11.5_MED_VIG'!$A$6:$I$6297,9,0)</f>
        <v>5.0214031260504211</v>
      </c>
    </row>
    <row r="5733" s="81" customFormat="1" ht="15" customHeight="1">
      <c r="A5733" s="82">
        <v>92412041</v>
      </c>
      <c r="B5733" s="83">
        <v>20</v>
      </c>
      <c r="C5733" s="84" t="s">
        <v>7088</v>
      </c>
      <c r="D5733" s="84" t="s">
        <v>7089</v>
      </c>
      <c r="E5733" s="84" t="s">
        <v>78</v>
      </c>
      <c r="F5733" s="85">
        <v>1</v>
      </c>
      <c r="G5733" s="86" t="s">
        <v>10103</v>
      </c>
      <c r="H5733" s="86" t="s">
        <v>14</v>
      </c>
      <c r="I5733" s="87">
        <f>VLOOKUP(A5733,'[2]AJUSTE DE VALOR AN_11.5_MED_VIG'!$A$6:$I$6297,9,0)</f>
        <v>1.1310765373197802</v>
      </c>
    </row>
    <row r="5734" s="81" customFormat="1" ht="15" customHeight="1">
      <c r="A5734" s="82">
        <v>90291980</v>
      </c>
      <c r="B5734" s="83">
        <v>20</v>
      </c>
      <c r="C5734" s="84" t="s">
        <v>7090</v>
      </c>
      <c r="D5734" s="84" t="s">
        <v>7096</v>
      </c>
      <c r="E5734" s="84" t="s">
        <v>39</v>
      </c>
      <c r="F5734" s="85">
        <v>1</v>
      </c>
      <c r="G5734" s="86" t="s">
        <v>10103</v>
      </c>
      <c r="H5734" s="86" t="s">
        <v>14</v>
      </c>
      <c r="I5734" s="87">
        <f>VLOOKUP(A5734,'[2]AJUSTE DE VALOR AN_11.5_MED_VIG'!$A$6:$I$6297,9,0)</f>
        <v>0.8093930932097384</v>
      </c>
    </row>
    <row r="5735" s="81" customFormat="1" ht="15" customHeight="1">
      <c r="A5735" s="82">
        <v>90291948</v>
      </c>
      <c r="B5735" s="83">
        <v>20</v>
      </c>
      <c r="C5735" s="84" t="s">
        <v>7090</v>
      </c>
      <c r="D5735" s="84" t="s">
        <v>7093</v>
      </c>
      <c r="E5735" s="84" t="s">
        <v>50</v>
      </c>
      <c r="F5735" s="85">
        <v>1</v>
      </c>
      <c r="G5735" s="86" t="s">
        <v>10103</v>
      </c>
      <c r="H5735" s="86" t="s">
        <v>14</v>
      </c>
      <c r="I5735" s="87">
        <f>VLOOKUP(A5735,'[2]AJUSTE DE VALOR AN_11.5_MED_VIG'!$A$6:$I$6297,9,0)</f>
        <v>3.6516873441193756</v>
      </c>
    </row>
    <row r="5736" s="81" customFormat="1" ht="15" customHeight="1">
      <c r="A5736" s="82">
        <v>90281136</v>
      </c>
      <c r="B5736" s="83">
        <v>20</v>
      </c>
      <c r="C5736" s="84" t="s">
        <v>7090</v>
      </c>
      <c r="D5736" s="84" t="s">
        <v>7095</v>
      </c>
      <c r="E5736" s="84" t="s">
        <v>131</v>
      </c>
      <c r="F5736" s="85">
        <v>1</v>
      </c>
      <c r="G5736" s="86" t="s">
        <v>10103</v>
      </c>
      <c r="H5736" s="86" t="s">
        <v>14</v>
      </c>
      <c r="I5736" s="87">
        <f>VLOOKUP(A5736,'[2]AJUSTE DE VALOR AN_11.5_MED_VIG'!$A$6:$I$6297,9,0)</f>
        <v>1.7239671192673387</v>
      </c>
    </row>
    <row r="5737" s="81" customFormat="1" ht="15" customHeight="1">
      <c r="A5737" s="82">
        <v>90168704</v>
      </c>
      <c r="B5737" s="83">
        <v>20</v>
      </c>
      <c r="C5737" s="84" t="s">
        <v>7090</v>
      </c>
      <c r="D5737" s="84" t="s">
        <v>7091</v>
      </c>
      <c r="E5737" s="84" t="s">
        <v>92</v>
      </c>
      <c r="F5737" s="85">
        <v>1</v>
      </c>
      <c r="G5737" s="86" t="s">
        <v>10103</v>
      </c>
      <c r="H5737" s="86" t="s">
        <v>14</v>
      </c>
      <c r="I5737" s="87">
        <f>VLOOKUP(A5737,'[2]AJUSTE DE VALOR AN_11.5_MED_VIG'!$A$6:$I$6297,9,0)</f>
        <v>7.7367917677296623</v>
      </c>
    </row>
    <row r="5738" s="81" customFormat="1" ht="15" customHeight="1">
      <c r="A5738" s="82">
        <v>92410979</v>
      </c>
      <c r="B5738" s="83">
        <v>20</v>
      </c>
      <c r="C5738" s="84" t="s">
        <v>7101</v>
      </c>
      <c r="D5738" s="84" t="s">
        <v>7101</v>
      </c>
      <c r="E5738" s="84" t="s">
        <v>229</v>
      </c>
      <c r="F5738" s="85">
        <v>1</v>
      </c>
      <c r="G5738" s="86" t="s">
        <v>10103</v>
      </c>
      <c r="H5738" s="86" t="s">
        <v>14</v>
      </c>
      <c r="I5738" s="87">
        <f>VLOOKUP(A5738,'[2]AJUSTE DE VALOR AN_11.5_MED_VIG'!$A$6:$I$6297,9,0)</f>
        <v>1.2704844643543898</v>
      </c>
    </row>
    <row r="5739" s="81" customFormat="1" ht="15" customHeight="1">
      <c r="A5739" s="82">
        <v>92433898</v>
      </c>
      <c r="B5739" s="83">
        <v>20</v>
      </c>
      <c r="C5739" s="84" t="s">
        <v>7108</v>
      </c>
      <c r="D5739" s="84" t="s">
        <v>7109</v>
      </c>
      <c r="E5739" s="84" t="s">
        <v>1221</v>
      </c>
      <c r="F5739" s="85">
        <v>1</v>
      </c>
      <c r="G5739" s="86" t="s">
        <v>10103</v>
      </c>
      <c r="H5739" s="86" t="s">
        <v>14</v>
      </c>
      <c r="I5739" s="87">
        <f>VLOOKUP(A5739,'[2]AJUSTE DE VALOR AN_11.5_MED_VIG'!$A$6:$I$6297,9,0)</f>
        <v>3.1574456035744065</v>
      </c>
    </row>
    <row r="5740" s="81" customFormat="1" ht="15" customHeight="1">
      <c r="A5740" s="82">
        <v>90159276</v>
      </c>
      <c r="B5740" s="83">
        <v>20</v>
      </c>
      <c r="C5740" s="84" t="s">
        <v>7110</v>
      </c>
      <c r="D5740" s="84" t="s">
        <v>7111</v>
      </c>
      <c r="E5740" s="84" t="s">
        <v>1221</v>
      </c>
      <c r="F5740" s="85">
        <v>1</v>
      </c>
      <c r="G5740" s="86" t="s">
        <v>10103</v>
      </c>
      <c r="H5740" s="86" t="s">
        <v>14</v>
      </c>
      <c r="I5740" s="87">
        <f>VLOOKUP(A5740,'[2]AJUSTE DE VALOR AN_11.5_MED_VIG'!$A$6:$I$6297,9,0)</f>
        <v>3.6517931475683794</v>
      </c>
    </row>
    <row r="5741" s="81" customFormat="1" ht="15" customHeight="1">
      <c r="A5741" s="82">
        <v>92432808</v>
      </c>
      <c r="B5741" s="83">
        <v>20</v>
      </c>
      <c r="C5741" s="84" t="s">
        <v>7124</v>
      </c>
      <c r="D5741" s="84" t="s">
        <v>7125</v>
      </c>
      <c r="E5741" s="84" t="s">
        <v>78</v>
      </c>
      <c r="F5741" s="85">
        <v>300</v>
      </c>
      <c r="G5741" s="86" t="s">
        <v>10116</v>
      </c>
      <c r="H5741" s="86" t="s">
        <v>19</v>
      </c>
      <c r="I5741" s="87">
        <f>VLOOKUP(A5741,'[2]AJUSTE DE VALOR AN_11.5_MED_VIG'!$A$6:$I$6297,9,0)</f>
        <v>6.2828990380604577e-002</v>
      </c>
    </row>
    <row r="5742" s="81" customFormat="1" ht="15" customHeight="1">
      <c r="A5742" s="82">
        <v>90145372</v>
      </c>
      <c r="B5742" s="83">
        <v>20</v>
      </c>
      <c r="C5742" s="84" t="s">
        <v>7126</v>
      </c>
      <c r="D5742" s="84" t="s">
        <v>7129</v>
      </c>
      <c r="E5742" s="84" t="s">
        <v>17</v>
      </c>
      <c r="F5742" s="85">
        <v>1</v>
      </c>
      <c r="G5742" s="86" t="s">
        <v>10103</v>
      </c>
      <c r="H5742" s="86" t="s">
        <v>14</v>
      </c>
      <c r="I5742" s="87">
        <f>VLOOKUP(A5742,'[2]AJUSTE DE VALOR AN_11.5_MED_VIG'!$A$6:$I$6297,9,0)</f>
        <v>0.50252604388023969</v>
      </c>
    </row>
    <row r="5743" s="81" customFormat="1" ht="15" customHeight="1">
      <c r="A5743" s="82">
        <v>90145364</v>
      </c>
      <c r="B5743" s="83">
        <v>20</v>
      </c>
      <c r="C5743" s="84" t="s">
        <v>7126</v>
      </c>
      <c r="D5743" s="84" t="s">
        <v>7130</v>
      </c>
      <c r="E5743" s="84" t="s">
        <v>17</v>
      </c>
      <c r="F5743" s="85">
        <v>1</v>
      </c>
      <c r="G5743" s="86" t="s">
        <v>10103</v>
      </c>
      <c r="H5743" s="86" t="s">
        <v>14</v>
      </c>
      <c r="I5743" s="87">
        <f>VLOOKUP(A5743,'[2]AJUSTE DE VALOR AN_11.5_MED_VIG'!$A$6:$I$6297,9,0)</f>
        <v>0.94223633227544945</v>
      </c>
    </row>
    <row r="5744" s="81" customFormat="1" ht="15" customHeight="1">
      <c r="A5744" s="82">
        <v>92382665</v>
      </c>
      <c r="B5744" s="83">
        <v>20</v>
      </c>
      <c r="C5744" s="84" t="s">
        <v>7132</v>
      </c>
      <c r="D5744" s="84" t="s">
        <v>7134</v>
      </c>
      <c r="E5744" s="84" t="s">
        <v>279</v>
      </c>
      <c r="F5744" s="85">
        <v>1</v>
      </c>
      <c r="G5744" s="86" t="s">
        <v>10103</v>
      </c>
      <c r="H5744" s="86" t="s">
        <v>14</v>
      </c>
      <c r="I5744" s="87">
        <f>VLOOKUP(A5744,'[2]AJUSTE DE VALOR AN_11.5_MED_VIG'!$A$6:$I$6297,9,0)</f>
        <v>0.73808512694910211</v>
      </c>
    </row>
    <row r="5745" s="81" customFormat="1" ht="15" customHeight="1">
      <c r="A5745" s="82">
        <v>92262252</v>
      </c>
      <c r="B5745" s="83">
        <v>20</v>
      </c>
      <c r="C5745" s="84" t="s">
        <v>7140</v>
      </c>
      <c r="D5745" s="84" t="s">
        <v>7140</v>
      </c>
      <c r="E5745" s="84" t="s">
        <v>24</v>
      </c>
      <c r="F5745" s="85">
        <v>1</v>
      </c>
      <c r="G5745" s="86" t="s">
        <v>10103</v>
      </c>
      <c r="H5745" s="86" t="s">
        <v>14</v>
      </c>
      <c r="I5745" s="87">
        <f>VLOOKUP(A5745,'[2]AJUSTE DE VALOR AN_11.5_MED_VIG'!$A$6:$I$6297,9,0)</f>
        <v>1.0521728047416627</v>
      </c>
    </row>
    <row r="5746" s="81" customFormat="1" ht="15" customHeight="1">
      <c r="A5746" s="82">
        <v>90215699</v>
      </c>
      <c r="B5746" s="83">
        <v>20</v>
      </c>
      <c r="C5746" s="84" t="s">
        <v>7141</v>
      </c>
      <c r="D5746" s="84" t="s">
        <v>7142</v>
      </c>
      <c r="E5746" s="84" t="s">
        <v>78</v>
      </c>
      <c r="F5746" s="85">
        <v>1</v>
      </c>
      <c r="G5746" s="86" t="s">
        <v>10103</v>
      </c>
      <c r="H5746" s="86" t="s">
        <v>14</v>
      </c>
      <c r="I5746" s="87">
        <f>VLOOKUP(A5746,'[2]AJUSTE DE VALOR AN_11.5_MED_VIG'!$A$6:$I$6297,9,0)</f>
        <v>0.45541422726646719</v>
      </c>
    </row>
    <row r="5747" s="81" customFormat="1" ht="15" customHeight="1">
      <c r="A5747" s="82">
        <v>90203810</v>
      </c>
      <c r="B5747" s="83">
        <v>20</v>
      </c>
      <c r="C5747" s="84" t="s">
        <v>7149</v>
      </c>
      <c r="D5747" s="84" t="s">
        <v>7150</v>
      </c>
      <c r="E5747" s="84" t="s">
        <v>414</v>
      </c>
      <c r="F5747" s="85">
        <v>1</v>
      </c>
      <c r="G5747" s="86" t="s">
        <v>10103</v>
      </c>
      <c r="H5747" s="86" t="s">
        <v>14</v>
      </c>
      <c r="I5747" s="87">
        <f>VLOOKUP(A5747,'[2]AJUSTE DE VALOR AN_11.5_MED_VIG'!$A$6:$I$6297,9,0)</f>
        <v>1.2877229874431142</v>
      </c>
    </row>
    <row r="5748" s="81" customFormat="1" ht="15" customHeight="1">
      <c r="A5748" s="82">
        <v>90295366</v>
      </c>
      <c r="B5748" s="83">
        <v>20</v>
      </c>
      <c r="C5748" s="84" t="s">
        <v>7206</v>
      </c>
      <c r="D5748" s="84" t="s">
        <v>7207</v>
      </c>
      <c r="E5748" s="84" t="s">
        <v>220</v>
      </c>
      <c r="F5748" s="85">
        <v>1</v>
      </c>
      <c r="G5748" s="86" t="s">
        <v>10036</v>
      </c>
      <c r="H5748" s="86" t="s">
        <v>14</v>
      </c>
      <c r="I5748" s="87">
        <f>VLOOKUP(A5748,'[2]AJUSTE DE VALOR AN_11.5_MED_VIG'!$A$6:$I$6297,9,0)</f>
        <v>425.63109970752959</v>
      </c>
    </row>
    <row r="5749" s="81" customFormat="1" ht="15" customHeight="1">
      <c r="A5749" s="82">
        <v>90243161</v>
      </c>
      <c r="B5749" s="83">
        <v>20</v>
      </c>
      <c r="C5749" s="84" t="s">
        <v>7208</v>
      </c>
      <c r="D5749" s="84" t="s">
        <v>7209</v>
      </c>
      <c r="E5749" s="84" t="s">
        <v>181</v>
      </c>
      <c r="F5749" s="85">
        <v>1</v>
      </c>
      <c r="G5749" s="86" t="s">
        <v>10036</v>
      </c>
      <c r="H5749" s="86" t="s">
        <v>14</v>
      </c>
      <c r="I5749" s="87">
        <f>VLOOKUP(A5749,'[2]AJUSTE DE VALOR AN_11.5_MED_VIG'!$A$6:$I$6297,9,0)</f>
        <v>11.244020231820363</v>
      </c>
    </row>
    <row r="5750" s="81" customFormat="1" ht="15" customHeight="1">
      <c r="A5750" s="82">
        <v>92403905</v>
      </c>
      <c r="B5750" s="83">
        <v>20</v>
      </c>
      <c r="C5750" s="84" t="s">
        <v>7219</v>
      </c>
      <c r="D5750" s="84" t="s">
        <v>7220</v>
      </c>
      <c r="E5750" s="84" t="s">
        <v>244</v>
      </c>
      <c r="F5750" s="85">
        <v>80</v>
      </c>
      <c r="G5750" s="86" t="s">
        <v>18</v>
      </c>
      <c r="H5750" s="86" t="s">
        <v>19</v>
      </c>
      <c r="I5750" s="87">
        <f>VLOOKUP(A5750,'[2]AJUSTE DE VALOR AN_11.5_MED_VIG'!$A$6:$I$6297,9,0)</f>
        <v>0.16175983480085437</v>
      </c>
    </row>
    <row r="5751" s="81" customFormat="1" ht="15" customHeight="1">
      <c r="A5751" s="82">
        <v>92420044</v>
      </c>
      <c r="B5751" s="83">
        <v>20</v>
      </c>
      <c r="C5751" s="84" t="s">
        <v>7221</v>
      </c>
      <c r="D5751" s="84" t="s">
        <v>7224</v>
      </c>
      <c r="E5751" s="84" t="s">
        <v>26</v>
      </c>
      <c r="F5751" s="85">
        <v>1</v>
      </c>
      <c r="G5751" s="86" t="s">
        <v>10103</v>
      </c>
      <c r="H5751" s="86" t="s">
        <v>14</v>
      </c>
      <c r="I5751" s="87">
        <f>VLOOKUP(A5751,'[2]AJUSTE DE VALOR AN_11.5_MED_VIG'!$A$6:$I$6297,9,0)</f>
        <v>9.4223633227544942e-002</v>
      </c>
    </row>
    <row r="5752" s="81" customFormat="1" ht="15" customHeight="1">
      <c r="A5752" s="82">
        <v>92411541</v>
      </c>
      <c r="B5752" s="83">
        <v>20</v>
      </c>
      <c r="C5752" s="84" t="s">
        <v>7221</v>
      </c>
      <c r="D5752" s="84" t="s">
        <v>7221</v>
      </c>
      <c r="E5752" s="84" t="s">
        <v>17</v>
      </c>
      <c r="F5752" s="85">
        <v>1</v>
      </c>
      <c r="G5752" s="86" t="s">
        <v>10103</v>
      </c>
      <c r="H5752" s="86" t="s">
        <v>14</v>
      </c>
      <c r="I5752" s="87">
        <f>VLOOKUP(A5752,'[2]AJUSTE DE VALOR AN_11.5_MED_VIG'!$A$6:$I$6297,9,0)</f>
        <v>0.33822510912905923</v>
      </c>
    </row>
    <row r="5753" s="81" customFormat="1" ht="15" customHeight="1">
      <c r="A5753" s="82">
        <v>92411550</v>
      </c>
      <c r="B5753" s="83">
        <v>20</v>
      </c>
      <c r="C5753" s="84" t="s">
        <v>7228</v>
      </c>
      <c r="D5753" s="84" t="s">
        <v>7228</v>
      </c>
      <c r="E5753" s="84" t="s">
        <v>17</v>
      </c>
      <c r="F5753" s="85">
        <v>1</v>
      </c>
      <c r="G5753" s="86" t="s">
        <v>10103</v>
      </c>
      <c r="H5753" s="86" t="s">
        <v>14</v>
      </c>
      <c r="I5753" s="87">
        <f>VLOOKUP(A5753,'[2]AJUSTE DE VALOR AN_11.5_MED_VIG'!$A$6:$I$6297,9,0)</f>
        <v>0.38234142771111046</v>
      </c>
    </row>
    <row r="5754" s="81" customFormat="1" ht="15" customHeight="1">
      <c r="A5754" s="82">
        <v>92469485</v>
      </c>
      <c r="B5754" s="83">
        <v>20</v>
      </c>
      <c r="C5754" s="84" t="s">
        <v>7231</v>
      </c>
      <c r="D5754" s="84" t="s">
        <v>7232</v>
      </c>
      <c r="E5754" s="84" t="s">
        <v>31</v>
      </c>
      <c r="F5754" s="85">
        <v>80</v>
      </c>
      <c r="G5754" s="86" t="s">
        <v>18</v>
      </c>
      <c r="H5754" s="86" t="s">
        <v>19</v>
      </c>
      <c r="I5754" s="87">
        <f>VLOOKUP(A5754,'[2]AJUSTE DE VALOR AN_11.5_MED_VIG'!$A$6:$I$6297,9,0)</f>
        <v>0.17807329122836266</v>
      </c>
    </row>
    <row r="5755" s="81" customFormat="1" ht="15" customHeight="1">
      <c r="A5755" s="82">
        <v>92403921</v>
      </c>
      <c r="B5755" s="83">
        <v>20</v>
      </c>
      <c r="C5755" s="84" t="s">
        <v>7234</v>
      </c>
      <c r="D5755" s="84" t="s">
        <v>7235</v>
      </c>
      <c r="E5755" s="84" t="s">
        <v>244</v>
      </c>
      <c r="F5755" s="85">
        <v>1</v>
      </c>
      <c r="G5755" s="86" t="s">
        <v>10103</v>
      </c>
      <c r="H5755" s="86" t="s">
        <v>14</v>
      </c>
      <c r="I5755" s="87">
        <f>VLOOKUP(A5755,'[2]AJUSTE DE VALOR AN_11.5_MED_VIG'!$A$6:$I$6297,9,0)</f>
        <v>0.75378906582035954</v>
      </c>
    </row>
    <row r="5756" s="81" customFormat="1" ht="15" customHeight="1">
      <c r="A5756" s="82">
        <v>92374670</v>
      </c>
      <c r="B5756" s="83">
        <v>20</v>
      </c>
      <c r="C5756" s="84" t="s">
        <v>7241</v>
      </c>
      <c r="D5756" s="84" t="s">
        <v>7242</v>
      </c>
      <c r="E5756" s="84" t="s">
        <v>244</v>
      </c>
      <c r="F5756" s="85">
        <v>40</v>
      </c>
      <c r="G5756" s="86" t="s">
        <v>10077</v>
      </c>
      <c r="H5756" s="86" t="s">
        <v>19</v>
      </c>
      <c r="I5756" s="87">
        <f>VLOOKUP(A5756,'[2]AJUSTE DE VALOR AN_11.5_MED_VIG'!$A$6:$I$6297,9,0)</f>
        <v>0.4117523067658112</v>
      </c>
    </row>
    <row r="5757" s="81" customFormat="1" ht="15" customHeight="1">
      <c r="A5757" s="82">
        <v>92452507</v>
      </c>
      <c r="B5757" s="83">
        <v>20</v>
      </c>
      <c r="C5757" s="84" t="s">
        <v>7251</v>
      </c>
      <c r="D5757" s="84" t="s">
        <v>7251</v>
      </c>
      <c r="E5757" s="84" t="s">
        <v>26</v>
      </c>
      <c r="F5757" s="85">
        <v>1</v>
      </c>
      <c r="G5757" s="86" t="s">
        <v>10036</v>
      </c>
      <c r="H5757" s="86" t="s">
        <v>14</v>
      </c>
      <c r="I5757" s="87">
        <f>VLOOKUP(A5757,'[2]AJUSTE DE VALOR AN_11.5_MED_VIG'!$A$6:$I$6297,9,0)</f>
        <v>4.6419826947488083</v>
      </c>
    </row>
    <row r="5758" s="81" customFormat="1" ht="15" customHeight="1">
      <c r="A5758" s="82">
        <v>90225104</v>
      </c>
      <c r="B5758" s="83">
        <v>20</v>
      </c>
      <c r="C5758" s="84" t="s">
        <v>7264</v>
      </c>
      <c r="D5758" s="84" t="s">
        <v>7265</v>
      </c>
      <c r="E5758" s="84" t="s">
        <v>26</v>
      </c>
      <c r="F5758" s="85">
        <v>1</v>
      </c>
      <c r="G5758" s="86" t="s">
        <v>10036</v>
      </c>
      <c r="H5758" s="86" t="s">
        <v>14</v>
      </c>
      <c r="I5758" s="87">
        <f>VLOOKUP(A5758,'[2]AJUSTE DE VALOR AN_11.5_MED_VIG'!$A$6:$I$6297,9,0)</f>
        <v>29.077990810360625</v>
      </c>
    </row>
    <row r="5759" s="81" customFormat="1" ht="15" customHeight="1">
      <c r="A5759" s="82">
        <v>92368727</v>
      </c>
      <c r="B5759" s="83">
        <v>20</v>
      </c>
      <c r="C5759" s="84" t="s">
        <v>7275</v>
      </c>
      <c r="D5759" s="84" t="s">
        <v>7276</v>
      </c>
      <c r="E5759" s="84" t="s">
        <v>157</v>
      </c>
      <c r="F5759" s="85">
        <v>1</v>
      </c>
      <c r="G5759" s="86" t="s">
        <v>10036</v>
      </c>
      <c r="H5759" s="86" t="s">
        <v>14</v>
      </c>
      <c r="I5759" s="87">
        <f>VLOOKUP(A5759,'[2]AJUSTE DE VALOR AN_11.5_MED_VIG'!$A$6:$I$6297,9,0)</f>
        <v>23.131656376522177</v>
      </c>
    </row>
    <row r="5760" s="81" customFormat="1" ht="15" customHeight="1">
      <c r="A5760" s="82">
        <v>90217373</v>
      </c>
      <c r="B5760" s="83">
        <v>20</v>
      </c>
      <c r="C5760" s="84" t="s">
        <v>7277</v>
      </c>
      <c r="D5760" s="84" t="s">
        <v>7278</v>
      </c>
      <c r="E5760" s="84" t="s">
        <v>78</v>
      </c>
      <c r="F5760" s="85">
        <v>1</v>
      </c>
      <c r="G5760" s="86" t="s">
        <v>10103</v>
      </c>
      <c r="H5760" s="86" t="s">
        <v>14</v>
      </c>
      <c r="I5760" s="87">
        <f>VLOOKUP(A5760,'[2]AJUSTE DE VALOR AN_11.5_MED_VIG'!$A$6:$I$6297,9,0)</f>
        <v>1.3191308651856295</v>
      </c>
    </row>
    <row r="5761" s="81" customFormat="1" ht="15" customHeight="1">
      <c r="A5761" s="82">
        <v>90217381</v>
      </c>
      <c r="B5761" s="83">
        <v>20</v>
      </c>
      <c r="C5761" s="84" t="s">
        <v>7279</v>
      </c>
      <c r="D5761" s="84" t="s">
        <v>7280</v>
      </c>
      <c r="E5761" s="84" t="s">
        <v>78</v>
      </c>
      <c r="F5761" s="85">
        <v>1</v>
      </c>
      <c r="G5761" s="86" t="s">
        <v>10103</v>
      </c>
      <c r="H5761" s="86" t="s">
        <v>14</v>
      </c>
      <c r="I5761" s="87">
        <f>VLOOKUP(A5761,'[2]AJUSTE DE VALOR AN_11.5_MED_VIG'!$A$6:$I$6297,9,0)</f>
        <v>2.4812223416586838</v>
      </c>
    </row>
    <row r="5762" s="81" customFormat="1" ht="15" customHeight="1">
      <c r="A5762" s="82">
        <v>90278640</v>
      </c>
      <c r="B5762" s="83">
        <v>20</v>
      </c>
      <c r="C5762" s="84" t="s">
        <v>7288</v>
      </c>
      <c r="D5762" s="84" t="s">
        <v>7289</v>
      </c>
      <c r="E5762" s="84" t="s">
        <v>31</v>
      </c>
      <c r="F5762" s="85">
        <v>1</v>
      </c>
      <c r="G5762" s="86" t="s">
        <v>64</v>
      </c>
      <c r="H5762" s="86" t="s">
        <v>14</v>
      </c>
      <c r="I5762" s="87">
        <f>VLOOKUP(A5762,'[2]AJUSTE DE VALOR AN_11.5_MED_VIG'!$A$6:$I$6297,9,0)</f>
        <v>11.118388720850303</v>
      </c>
    </row>
    <row r="5763" s="81" customFormat="1" ht="15" customHeight="1">
      <c r="A5763" s="82">
        <v>92467490</v>
      </c>
      <c r="B5763" s="83">
        <v>20</v>
      </c>
      <c r="C5763" s="84" t="s">
        <v>7332</v>
      </c>
      <c r="D5763" s="84" t="s">
        <v>7332</v>
      </c>
      <c r="E5763" s="84" t="s">
        <v>131</v>
      </c>
      <c r="F5763" s="85">
        <v>1</v>
      </c>
      <c r="G5763" s="86" t="s">
        <v>10103</v>
      </c>
      <c r="H5763" s="86" t="s">
        <v>14</v>
      </c>
      <c r="I5763" s="87">
        <f>VLOOKUP(A5763,'[2]AJUSTE DE VALOR AN_11.5_MED_VIG'!$A$6:$I$6297,9,0)</f>
        <v>5.2647303565317962</v>
      </c>
    </row>
    <row r="5764" s="81" customFormat="1" ht="15" customHeight="1">
      <c r="A5764" s="82">
        <v>90287290</v>
      </c>
      <c r="B5764" s="83">
        <v>20</v>
      </c>
      <c r="C5764" s="84" t="s">
        <v>7334</v>
      </c>
      <c r="D5764" s="84" t="s">
        <v>7335</v>
      </c>
      <c r="E5764" s="84" t="s">
        <v>461</v>
      </c>
      <c r="F5764" s="85">
        <v>1</v>
      </c>
      <c r="G5764" s="86" t="s">
        <v>10103</v>
      </c>
      <c r="H5764" s="86" t="s">
        <v>14</v>
      </c>
      <c r="I5764" s="87">
        <f>VLOOKUP(A5764,'[2]AJUSTE DE VALOR AN_11.5_MED_VIG'!$A$6:$I$6297,9,0)</f>
        <v>25.047782499655693</v>
      </c>
    </row>
    <row r="5765" s="81" customFormat="1" ht="15" customHeight="1">
      <c r="A5765" s="82">
        <v>90020880</v>
      </c>
      <c r="B5765" s="83" t="s">
        <v>10073</v>
      </c>
      <c r="C5765" s="84" t="s">
        <v>7340</v>
      </c>
      <c r="D5765" s="84" t="s">
        <v>7341</v>
      </c>
      <c r="E5765" s="84" t="s">
        <v>378</v>
      </c>
      <c r="F5765" s="85">
        <v>1</v>
      </c>
      <c r="G5765" s="86" t="s">
        <v>743</v>
      </c>
      <c r="H5765" s="86" t="s">
        <v>14</v>
      </c>
      <c r="I5765" s="87">
        <f>VLOOKUP(A5765,'[2]AJUSTE DE VALOR AN_11.5_MED_VIG'!$A$6:$I$6297,9,0)</f>
        <v>44.161601726640086</v>
      </c>
    </row>
    <row r="5766" s="81" customFormat="1" ht="15" customHeight="1">
      <c r="A5766" s="82">
        <v>90133420</v>
      </c>
      <c r="B5766" s="83">
        <v>20</v>
      </c>
      <c r="C5766" s="84" t="s">
        <v>7354</v>
      </c>
      <c r="D5766" s="84" t="s">
        <v>7356</v>
      </c>
      <c r="E5766" s="84" t="s">
        <v>1298</v>
      </c>
      <c r="F5766" s="85">
        <v>1</v>
      </c>
      <c r="G5766" s="86" t="s">
        <v>436</v>
      </c>
      <c r="H5766" s="86" t="s">
        <v>14</v>
      </c>
      <c r="I5766" s="87">
        <f>VLOOKUP(A5766,'[2]AJUSTE DE VALOR AN_11.5_MED_VIG'!$A$6:$I$6297,9,0)</f>
        <v>1.3348348040568865</v>
      </c>
    </row>
    <row r="5767" s="81" customFormat="1" ht="15" customHeight="1">
      <c r="A5767" s="82">
        <v>92375260</v>
      </c>
      <c r="B5767" s="83">
        <v>20</v>
      </c>
      <c r="C5767" s="84" t="s">
        <v>7361</v>
      </c>
      <c r="D5767" s="84" t="s">
        <v>7362</v>
      </c>
      <c r="E5767" s="84" t="s">
        <v>414</v>
      </c>
      <c r="F5767" s="85">
        <v>1</v>
      </c>
      <c r="G5767" s="86" t="s">
        <v>10103</v>
      </c>
      <c r="H5767" s="86" t="s">
        <v>14</v>
      </c>
      <c r="I5767" s="87">
        <f>VLOOKUP(A5767,'[2]AJUSTE DE VALOR AN_11.5_MED_VIG'!$A$6:$I$6297,9,0)</f>
        <v>0.41336075863811883</v>
      </c>
    </row>
    <row r="5768" s="81" customFormat="1" ht="15" customHeight="1">
      <c r="A5768" s="82">
        <v>90248678</v>
      </c>
      <c r="B5768" s="83">
        <v>20</v>
      </c>
      <c r="C5768" s="84" t="s">
        <v>7363</v>
      </c>
      <c r="D5768" s="84" t="s">
        <v>7363</v>
      </c>
      <c r="E5768" s="84" t="s">
        <v>1182</v>
      </c>
      <c r="F5768" s="85">
        <v>1</v>
      </c>
      <c r="G5768" s="86" t="s">
        <v>10103</v>
      </c>
      <c r="H5768" s="86" t="s">
        <v>14</v>
      </c>
      <c r="I5768" s="87">
        <f>VLOOKUP(A5768,'[2]AJUSTE DE VALOR AN_11.5_MED_VIG'!$A$6:$I$6297,9,0)</f>
        <v>0.23540417032904809</v>
      </c>
    </row>
    <row r="5769" s="81" customFormat="1" ht="15" customHeight="1">
      <c r="A5769" s="82">
        <v>90248686</v>
      </c>
      <c r="B5769" s="83">
        <v>20</v>
      </c>
      <c r="C5769" s="84" t="s">
        <v>7365</v>
      </c>
      <c r="D5769" s="84" t="s">
        <v>7365</v>
      </c>
      <c r="E5769" s="84" t="s">
        <v>1182</v>
      </c>
      <c r="F5769" s="85">
        <v>1</v>
      </c>
      <c r="G5769" s="86" t="s">
        <v>10103</v>
      </c>
      <c r="H5769" s="86" t="s">
        <v>14</v>
      </c>
      <c r="I5769" s="87">
        <f>VLOOKUP(A5769,'[2]AJUSTE DE VALOR AN_11.5_MED_VIG'!$A$6:$I$6297,9,0)</f>
        <v>0.65852440441523041</v>
      </c>
    </row>
    <row r="5770" s="81" customFormat="1" ht="15" customHeight="1">
      <c r="A5770" s="82">
        <v>91341019</v>
      </c>
      <c r="B5770" s="83">
        <v>20</v>
      </c>
      <c r="C5770" s="84" t="s">
        <v>7369</v>
      </c>
      <c r="D5770" s="84" t="s">
        <v>7370</v>
      </c>
      <c r="E5770" s="84" t="s">
        <v>78</v>
      </c>
      <c r="F5770" s="85">
        <v>1</v>
      </c>
      <c r="G5770" s="86" t="s">
        <v>10103</v>
      </c>
      <c r="H5770" s="86" t="s">
        <v>14</v>
      </c>
      <c r="I5770" s="87">
        <f>VLOOKUP(A5770,'[2]AJUSTE DE VALOR AN_11.5_MED_VIG'!$A$6:$I$6297,9,0)</f>
        <v>0.36142345160411399</v>
      </c>
    </row>
    <row r="5771" s="81" customFormat="1" ht="15" customHeight="1">
      <c r="A5771" s="82">
        <v>92412661</v>
      </c>
      <c r="B5771" s="83">
        <v>20</v>
      </c>
      <c r="C5771" s="84" t="s">
        <v>7372</v>
      </c>
      <c r="D5771" s="84" t="s">
        <v>7373</v>
      </c>
      <c r="E5771" s="84" t="s">
        <v>991</v>
      </c>
      <c r="F5771" s="85">
        <v>1</v>
      </c>
      <c r="G5771" s="86" t="s">
        <v>64</v>
      </c>
      <c r="H5771" s="86" t="s">
        <v>14</v>
      </c>
      <c r="I5771" s="87">
        <f>VLOOKUP(A5771,'[2]AJUSTE DE VALOR AN_11.5_MED_VIG'!$A$6:$I$6297,9,0)</f>
        <v>6.0799802088727217</v>
      </c>
    </row>
    <row r="5772" s="81" customFormat="1" ht="15" customHeight="1">
      <c r="A5772" s="82">
        <v>92412335</v>
      </c>
      <c r="B5772" s="83">
        <v>20</v>
      </c>
      <c r="C5772" s="84" t="s">
        <v>7376</v>
      </c>
      <c r="D5772" s="84" t="s">
        <v>7377</v>
      </c>
      <c r="E5772" s="84" t="s">
        <v>229</v>
      </c>
      <c r="F5772" s="85">
        <v>1</v>
      </c>
      <c r="G5772" s="86" t="s">
        <v>10103</v>
      </c>
      <c r="H5772" s="86" t="s">
        <v>14</v>
      </c>
      <c r="I5772" s="87">
        <f>VLOOKUP(A5772,'[2]AJUSTE DE VALOR AN_11.5_MED_VIG'!$A$6:$I$6297,9,0)</f>
        <v>1.5075781316407191</v>
      </c>
    </row>
    <row r="5773" s="81" customFormat="1" ht="15" customHeight="1">
      <c r="A5773" s="82">
        <v>92427154</v>
      </c>
      <c r="B5773" s="83">
        <v>20</v>
      </c>
      <c r="C5773" s="84" t="s">
        <v>7380</v>
      </c>
      <c r="D5773" s="84" t="s">
        <v>7381</v>
      </c>
      <c r="E5773" s="84" t="s">
        <v>73</v>
      </c>
      <c r="F5773" s="85">
        <v>1</v>
      </c>
      <c r="G5773" s="86" t="s">
        <v>10103</v>
      </c>
      <c r="H5773" s="86" t="s">
        <v>14</v>
      </c>
      <c r="I5773" s="87">
        <f>VLOOKUP(A5773,'[2]AJUSTE DE VALOR AN_11.5_MED_VIG'!$A$6:$I$6297,9,0)</f>
        <v>3.6108093455494537</v>
      </c>
    </row>
    <row r="5774" s="81" customFormat="1" ht="15" customHeight="1">
      <c r="A5774" s="82">
        <v>92461646</v>
      </c>
      <c r="B5774" s="83">
        <v>20</v>
      </c>
      <c r="C5774" s="84" t="s">
        <v>7388</v>
      </c>
      <c r="D5774" s="84" t="s">
        <v>7389</v>
      </c>
      <c r="E5774" s="84" t="s">
        <v>31</v>
      </c>
      <c r="F5774" s="85">
        <v>1</v>
      </c>
      <c r="G5774" s="86" t="s">
        <v>10103</v>
      </c>
      <c r="H5774" s="86" t="s">
        <v>14</v>
      </c>
      <c r="I5774" s="87">
        <f>VLOOKUP(A5774,'[2]AJUSTE DE VALOR AN_11.5_MED_VIG'!$A$6:$I$6297,9,0)</f>
        <v>0.61516227878888918</v>
      </c>
    </row>
    <row r="5775" s="81" customFormat="1" ht="15" customHeight="1">
      <c r="A5775" s="82">
        <v>92461638</v>
      </c>
      <c r="B5775" s="83">
        <v>20</v>
      </c>
      <c r="C5775" s="84" t="s">
        <v>7390</v>
      </c>
      <c r="D5775" s="84" t="s">
        <v>7391</v>
      </c>
      <c r="E5775" s="84" t="s">
        <v>31</v>
      </c>
      <c r="F5775" s="85">
        <v>300</v>
      </c>
      <c r="G5775" s="86" t="s">
        <v>10116</v>
      </c>
      <c r="H5775" s="86" t="s">
        <v>19</v>
      </c>
      <c r="I5775" s="87">
        <f>VLOOKUP(A5775,'[2]AJUSTE DE VALOR AN_11.5_MED_VIG'!$A$6:$I$6297,9,0)</f>
        <v>4.8565443062280729e-002</v>
      </c>
    </row>
    <row r="5776" s="81" customFormat="1" ht="15" customHeight="1">
      <c r="A5776" s="82">
        <v>92410065</v>
      </c>
      <c r="B5776" s="83">
        <v>20</v>
      </c>
      <c r="C5776" s="84" t="s">
        <v>7393</v>
      </c>
      <c r="D5776" s="84" t="s">
        <v>7394</v>
      </c>
      <c r="E5776" s="84" t="s">
        <v>244</v>
      </c>
      <c r="F5776" s="85">
        <v>1</v>
      </c>
      <c r="G5776" s="86" t="s">
        <v>158</v>
      </c>
      <c r="H5776" s="86" t="s">
        <v>14</v>
      </c>
      <c r="I5776" s="87">
        <f>VLOOKUP(A5776,'[2]AJUSTE DE VALOR AN_11.5_MED_VIG'!$A$6:$I$6297,9,0)</f>
        <v>1.6267562999999998</v>
      </c>
    </row>
    <row r="5777" s="81" customFormat="1" ht="15" customHeight="1">
      <c r="A5777" s="82">
        <v>90172566</v>
      </c>
      <c r="B5777" s="83">
        <v>20</v>
      </c>
      <c r="C5777" s="84" t="s">
        <v>7410</v>
      </c>
      <c r="D5777" s="84" t="s">
        <v>7412</v>
      </c>
      <c r="E5777" s="84" t="s">
        <v>244</v>
      </c>
      <c r="F5777" s="85">
        <v>1</v>
      </c>
      <c r="G5777" s="86" t="s">
        <v>10103</v>
      </c>
      <c r="H5777" s="86" t="s">
        <v>14</v>
      </c>
      <c r="I5777" s="87">
        <f>VLOOKUP(A5777,'[2]AJUSTE DE VALOR AN_11.5_MED_VIG'!$A$6:$I$6297,9,0)</f>
        <v>0.63872640000000014</v>
      </c>
    </row>
    <row r="5778" s="81" customFormat="1" ht="15" customHeight="1">
      <c r="A5778" s="82">
        <v>90131908</v>
      </c>
      <c r="B5778" s="83">
        <v>20</v>
      </c>
      <c r="C5778" s="84" t="s">
        <v>7410</v>
      </c>
      <c r="D5778" s="84" t="s">
        <v>7411</v>
      </c>
      <c r="E5778" s="84" t="s">
        <v>81</v>
      </c>
      <c r="F5778" s="85">
        <v>1</v>
      </c>
      <c r="G5778" s="86" t="s">
        <v>10103</v>
      </c>
      <c r="H5778" s="86" t="s">
        <v>14</v>
      </c>
      <c r="I5778" s="87">
        <f>VLOOKUP(A5778,'[2]AJUSTE DE VALOR AN_11.5_MED_VIG'!$A$6:$I$6297,9,0)</f>
        <v>1.3348348040568865</v>
      </c>
    </row>
    <row r="5779" s="81" customFormat="1" ht="15" customHeight="1">
      <c r="A5779" s="82">
        <v>92438822</v>
      </c>
      <c r="B5779" s="83">
        <v>20</v>
      </c>
      <c r="C5779" s="84" t="s">
        <v>7414</v>
      </c>
      <c r="D5779" s="84" t="s">
        <v>7415</v>
      </c>
      <c r="E5779" s="84" t="s">
        <v>81</v>
      </c>
      <c r="F5779" s="85">
        <v>1</v>
      </c>
      <c r="G5779" s="86" t="s">
        <v>10103</v>
      </c>
      <c r="H5779" s="86" t="s">
        <v>14</v>
      </c>
      <c r="I5779" s="87">
        <f>VLOOKUP(A5779,'[2]AJUSTE DE VALOR AN_11.5_MED_VIG'!$A$6:$I$6297,9,0)</f>
        <v>1.3743477944820002</v>
      </c>
    </row>
    <row r="5780" s="81" customFormat="1" ht="15" customHeight="1">
      <c r="A5780" s="82">
        <v>90191048</v>
      </c>
      <c r="B5780" s="83">
        <v>20</v>
      </c>
      <c r="C5780" s="84" t="s">
        <v>7416</v>
      </c>
      <c r="D5780" s="84" t="s">
        <v>7417</v>
      </c>
      <c r="E5780" s="84" t="s">
        <v>81</v>
      </c>
      <c r="F5780" s="85">
        <v>1</v>
      </c>
      <c r="G5780" s="86" t="s">
        <v>10103</v>
      </c>
      <c r="H5780" s="86" t="s">
        <v>14</v>
      </c>
      <c r="I5780" s="87">
        <f>VLOOKUP(A5780,'[2]AJUSTE DE VALOR AN_11.5_MED_VIG'!$A$6:$I$6297,9,0)</f>
        <v>2.6178543821429998</v>
      </c>
    </row>
    <row r="5781" s="81" customFormat="1" ht="15" customHeight="1">
      <c r="A5781" s="82">
        <v>90021045</v>
      </c>
      <c r="B5781" s="83">
        <v>20</v>
      </c>
      <c r="C5781" s="84" t="s">
        <v>7418</v>
      </c>
      <c r="D5781" s="84" t="s">
        <v>7418</v>
      </c>
      <c r="E5781" s="84" t="s">
        <v>378</v>
      </c>
      <c r="F5781" s="85">
        <v>1</v>
      </c>
      <c r="G5781" s="86" t="s">
        <v>64</v>
      </c>
      <c r="H5781" s="86" t="s">
        <v>14</v>
      </c>
      <c r="I5781" s="87">
        <f>VLOOKUP(A5781,'[2]AJUSTE DE VALOR AN_11.5_MED_VIG'!$A$6:$I$6297,9,0)</f>
        <v>9.6355361996922166</v>
      </c>
    </row>
    <row r="5782" s="81" customFormat="1" ht="15" customHeight="1">
      <c r="A5782" s="82">
        <v>92459633</v>
      </c>
      <c r="B5782" s="83">
        <v>20</v>
      </c>
      <c r="C5782" s="84" t="s">
        <v>7421</v>
      </c>
      <c r="D5782" s="84" t="s">
        <v>7422</v>
      </c>
      <c r="E5782" s="84" t="s">
        <v>146</v>
      </c>
      <c r="F5782" s="85">
        <v>1</v>
      </c>
      <c r="G5782" s="86" t="s">
        <v>10103</v>
      </c>
      <c r="H5782" s="86" t="s">
        <v>14</v>
      </c>
      <c r="I5782" s="87">
        <f>VLOOKUP(A5782,'[2]AJUSTE DE VALOR AN_11.5_MED_VIG'!$A$6:$I$6297,9,0)</f>
        <v>2.3712947695598814</v>
      </c>
    </row>
    <row r="5783" s="81" customFormat="1" ht="15" customHeight="1">
      <c r="A5783" s="82">
        <v>92459625</v>
      </c>
      <c r="B5783" s="83">
        <v>20</v>
      </c>
      <c r="C5783" s="84" t="s">
        <v>7421</v>
      </c>
      <c r="D5783" s="84" t="s">
        <v>7422</v>
      </c>
      <c r="E5783" s="84" t="s">
        <v>146</v>
      </c>
      <c r="F5783" s="85">
        <v>1</v>
      </c>
      <c r="G5783" s="86" t="s">
        <v>10103</v>
      </c>
      <c r="H5783" s="86" t="s">
        <v>14</v>
      </c>
      <c r="I5783" s="87">
        <f>VLOOKUP(A5783,'[2]AJUSTE DE VALOR AN_11.5_MED_VIG'!$A$6:$I$6297,9,0)</f>
        <v>2.3712947695598814</v>
      </c>
    </row>
    <row r="5784" s="81" customFormat="1" ht="15" customHeight="1">
      <c r="A5784" s="82">
        <v>90021010</v>
      </c>
      <c r="B5784" s="83">
        <v>20</v>
      </c>
      <c r="C5784" s="84" t="s">
        <v>7429</v>
      </c>
      <c r="D5784" s="84" t="s">
        <v>7429</v>
      </c>
      <c r="E5784" s="84" t="s">
        <v>378</v>
      </c>
      <c r="F5784" s="85">
        <v>1</v>
      </c>
      <c r="G5784" s="86" t="s">
        <v>436</v>
      </c>
      <c r="H5784" s="86" t="s">
        <v>14</v>
      </c>
      <c r="I5784" s="87">
        <f>VLOOKUP(A5784,'[2]AJUSTE DE VALOR AN_11.5_MED_VIG'!$A$6:$I$6297,9,0)</f>
        <v>0.41229711155576848</v>
      </c>
    </row>
    <row r="5785" s="81" customFormat="1" ht="15" customHeight="1">
      <c r="A5785" s="82">
        <v>90939263</v>
      </c>
      <c r="B5785" s="83">
        <v>20</v>
      </c>
      <c r="C5785" s="84" t="s">
        <v>7434</v>
      </c>
      <c r="D5785" s="84" t="s">
        <v>7434</v>
      </c>
      <c r="E5785" s="84" t="s">
        <v>1744</v>
      </c>
      <c r="F5785" s="85">
        <v>1</v>
      </c>
      <c r="G5785" s="86" t="s">
        <v>10036</v>
      </c>
      <c r="H5785" s="86" t="s">
        <v>14</v>
      </c>
      <c r="I5785" s="87">
        <f>VLOOKUP(A5785,'[2]AJUSTE DE VALOR AN_11.5_MED_VIG'!$A$6:$I$6297,9,0)</f>
        <v>249.06787323685606</v>
      </c>
    </row>
    <row r="5786" s="81" customFormat="1" ht="15" customHeight="1">
      <c r="A5786" s="82">
        <v>90939298</v>
      </c>
      <c r="B5786" s="83">
        <v>20</v>
      </c>
      <c r="C5786" s="84" t="s">
        <v>7435</v>
      </c>
      <c r="D5786" s="84" t="s">
        <v>7435</v>
      </c>
      <c r="E5786" s="84" t="s">
        <v>1744</v>
      </c>
      <c r="F5786" s="85">
        <v>1</v>
      </c>
      <c r="G5786" s="86" t="s">
        <v>10036</v>
      </c>
      <c r="H5786" s="86" t="s">
        <v>14</v>
      </c>
      <c r="I5786" s="87">
        <f>VLOOKUP(A5786,'[2]AJUSTE DE VALOR AN_11.5_MED_VIG'!$A$6:$I$6297,9,0)</f>
        <v>249.06787323685606</v>
      </c>
    </row>
    <row r="5787" s="81" customFormat="1" ht="15" customHeight="1">
      <c r="A5787" s="82">
        <v>92435505</v>
      </c>
      <c r="B5787" s="83">
        <v>20</v>
      </c>
      <c r="C5787" s="84" t="s">
        <v>7436</v>
      </c>
      <c r="D5787" s="84" t="s">
        <v>7437</v>
      </c>
      <c r="E5787" s="84" t="s">
        <v>720</v>
      </c>
      <c r="F5787" s="85">
        <v>1</v>
      </c>
      <c r="G5787" s="86" t="s">
        <v>10103</v>
      </c>
      <c r="H5787" s="86" t="s">
        <v>14</v>
      </c>
      <c r="I5787" s="87">
        <f>VLOOKUP(A5787,'[2]AJUSTE DE VALOR AN_11.5_MED_VIG'!$A$6:$I$6297,9,0)</f>
        <v>2.1985514419760488</v>
      </c>
    </row>
    <row r="5788" s="81" customFormat="1" ht="15" customHeight="1">
      <c r="A5788" s="82">
        <v>90242521</v>
      </c>
      <c r="B5788" s="83">
        <v>20</v>
      </c>
      <c r="C5788" s="84" t="s">
        <v>7448</v>
      </c>
      <c r="D5788" s="84" t="s">
        <v>7450</v>
      </c>
      <c r="E5788" s="84" t="s">
        <v>298</v>
      </c>
      <c r="F5788" s="85">
        <v>1</v>
      </c>
      <c r="G5788" s="86" t="s">
        <v>10103</v>
      </c>
      <c r="H5788" s="86" t="s">
        <v>14</v>
      </c>
      <c r="I5788" s="87">
        <f>VLOOKUP(A5788,'[2]AJUSTE DE VALOR AN_11.5_MED_VIG'!$A$6:$I$6297,9,0)</f>
        <v>0.30296088845856989</v>
      </c>
    </row>
    <row r="5789" s="81" customFormat="1" ht="15" customHeight="1">
      <c r="A5789" s="82">
        <v>92254640</v>
      </c>
      <c r="B5789" s="83">
        <v>20</v>
      </c>
      <c r="C5789" s="84" t="s">
        <v>7459</v>
      </c>
      <c r="D5789" s="84" t="s">
        <v>7461</v>
      </c>
      <c r="E5789" s="84" t="s">
        <v>21</v>
      </c>
      <c r="F5789" s="85">
        <v>1</v>
      </c>
      <c r="G5789" s="86" t="s">
        <v>10103</v>
      </c>
      <c r="H5789" s="86" t="s">
        <v>14</v>
      </c>
      <c r="I5789" s="87">
        <f>VLOOKUP(A5789,'[2]AJUSTE DE VALOR AN_11.5_MED_VIG'!$A$6:$I$6297,9,0)</f>
        <v>0.98714071606876175</v>
      </c>
    </row>
    <row r="5790" s="81" customFormat="1" ht="15" customHeight="1">
      <c r="A5790" s="82">
        <v>91393019</v>
      </c>
      <c r="B5790" s="83">
        <v>20</v>
      </c>
      <c r="C5790" s="84" t="s">
        <v>7459</v>
      </c>
      <c r="D5790" s="84" t="s">
        <v>7460</v>
      </c>
      <c r="E5790" s="84" t="s">
        <v>24</v>
      </c>
      <c r="F5790" s="85">
        <v>1</v>
      </c>
      <c r="G5790" s="86" t="s">
        <v>10103</v>
      </c>
      <c r="H5790" s="86" t="s">
        <v>14</v>
      </c>
      <c r="I5790" s="87">
        <f>VLOOKUP(A5790,'[2]AJUSTE DE VALOR AN_11.5_MED_VIG'!$A$6:$I$6297,9,0)</f>
        <v>0.56534179936526963</v>
      </c>
    </row>
    <row r="5791" s="81" customFormat="1" ht="15" customHeight="1">
      <c r="A5791" s="82">
        <v>90287363</v>
      </c>
      <c r="B5791" s="83">
        <v>20</v>
      </c>
      <c r="C5791" s="84" t="s">
        <v>7465</v>
      </c>
      <c r="D5791" s="84" t="s">
        <v>7466</v>
      </c>
      <c r="E5791" s="84" t="s">
        <v>81</v>
      </c>
      <c r="F5791" s="85">
        <v>1</v>
      </c>
      <c r="G5791" s="86" t="s">
        <v>10103</v>
      </c>
      <c r="H5791" s="86" t="s">
        <v>14</v>
      </c>
      <c r="I5791" s="87">
        <f>VLOOKUP(A5791,'[2]AJUSTE DE VALOR AN_11.5_MED_VIG'!$A$6:$I$6297,9,0)</f>
        <v>8.0304018753950022</v>
      </c>
    </row>
    <row r="5792" s="81" customFormat="1" ht="15" customHeight="1">
      <c r="A5792" s="82">
        <v>91205018</v>
      </c>
      <c r="B5792" s="83">
        <v>20</v>
      </c>
      <c r="C5792" s="84" t="s">
        <v>7467</v>
      </c>
      <c r="D5792" s="84" t="s">
        <v>7468</v>
      </c>
      <c r="E5792" s="84" t="s">
        <v>21</v>
      </c>
      <c r="F5792" s="85">
        <v>1</v>
      </c>
      <c r="G5792" s="86" t="s">
        <v>436</v>
      </c>
      <c r="H5792" s="86" t="s">
        <v>14</v>
      </c>
      <c r="I5792" s="87">
        <f>VLOOKUP(A5792,'[2]AJUSTE DE VALOR AN_11.5_MED_VIG'!$A$6:$I$6297,9,0)</f>
        <v>1.2165374876490949</v>
      </c>
    </row>
    <row r="5793" s="81" customFormat="1" ht="15" customHeight="1">
      <c r="A5793" s="82">
        <v>92415008</v>
      </c>
      <c r="B5793" s="83">
        <v>20</v>
      </c>
      <c r="C5793" s="84" t="s">
        <v>7469</v>
      </c>
      <c r="D5793" s="84" t="s">
        <v>7470</v>
      </c>
      <c r="E5793" s="84" t="s">
        <v>21</v>
      </c>
      <c r="F5793" s="85">
        <v>1</v>
      </c>
      <c r="G5793" s="86" t="s">
        <v>436</v>
      </c>
      <c r="H5793" s="86" t="s">
        <v>14</v>
      </c>
      <c r="I5793" s="87">
        <f>VLOOKUP(A5793,'[2]AJUSTE DE VALOR AN_11.5_MED_VIG'!$A$6:$I$6297,9,0)</f>
        <v>1.6623753659876404</v>
      </c>
    </row>
    <row r="5794" s="81" customFormat="1" ht="15" customHeight="1">
      <c r="A5794" s="82">
        <v>90260740</v>
      </c>
      <c r="B5794" s="83">
        <v>20</v>
      </c>
      <c r="C5794" s="84" t="s">
        <v>7473</v>
      </c>
      <c r="D5794" s="84" t="s">
        <v>7476</v>
      </c>
      <c r="E5794" s="84" t="s">
        <v>21</v>
      </c>
      <c r="F5794" s="85">
        <v>1</v>
      </c>
      <c r="G5794" s="86" t="s">
        <v>10103</v>
      </c>
      <c r="H5794" s="86" t="s">
        <v>14</v>
      </c>
      <c r="I5794" s="87">
        <f>VLOOKUP(A5794,'[2]AJUSTE DE VALOR AN_11.5_MED_VIG'!$A$6:$I$6297,9,0)</f>
        <v>1.6026596210552642</v>
      </c>
    </row>
    <row r="5795" s="81" customFormat="1" ht="15" customHeight="1">
      <c r="A5795" s="82">
        <v>90258398</v>
      </c>
      <c r="B5795" s="83">
        <v>20</v>
      </c>
      <c r="C5795" s="84" t="s">
        <v>7473</v>
      </c>
      <c r="D5795" s="84" t="s">
        <v>7476</v>
      </c>
      <c r="E5795" s="84" t="s">
        <v>1175</v>
      </c>
      <c r="F5795" s="85">
        <v>1</v>
      </c>
      <c r="G5795" s="86" t="s">
        <v>10103</v>
      </c>
      <c r="H5795" s="86" t="s">
        <v>14</v>
      </c>
      <c r="I5795" s="87">
        <f>VLOOKUP(A5795,'[2]AJUSTE DE VALOR AN_11.5_MED_VIG'!$A$6:$I$6297,9,0)</f>
        <v>1.5864711400345035</v>
      </c>
    </row>
    <row r="5796" s="81" customFormat="1" ht="15" customHeight="1">
      <c r="A5796" s="82">
        <v>90240707</v>
      </c>
      <c r="B5796" s="83">
        <v>20</v>
      </c>
      <c r="C5796" s="84" t="s">
        <v>7473</v>
      </c>
      <c r="D5796" s="84" t="s">
        <v>7476</v>
      </c>
      <c r="E5796" s="84" t="s">
        <v>227</v>
      </c>
      <c r="F5796" s="85">
        <v>1</v>
      </c>
      <c r="G5796" s="86" t="s">
        <v>10103</v>
      </c>
      <c r="H5796" s="86" t="s">
        <v>14</v>
      </c>
      <c r="I5796" s="87">
        <f>VLOOKUP(A5796,'[2]AJUSTE DE VALOR AN_11.5_MED_VIG'!$A$6:$I$6297,9,0)</f>
        <v>1.7733702491995476</v>
      </c>
    </row>
    <row r="5797" s="81" customFormat="1" ht="15" customHeight="1">
      <c r="A5797" s="82">
        <v>92457622</v>
      </c>
      <c r="B5797" s="83">
        <v>20</v>
      </c>
      <c r="C5797" s="84" t="s">
        <v>7477</v>
      </c>
      <c r="D5797" s="84" t="s">
        <v>7478</v>
      </c>
      <c r="E5797" s="84" t="s">
        <v>244</v>
      </c>
      <c r="F5797" s="85">
        <v>1</v>
      </c>
      <c r="G5797" s="86" t="s">
        <v>10103</v>
      </c>
      <c r="H5797" s="86" t="s">
        <v>14</v>
      </c>
      <c r="I5797" s="87">
        <f>VLOOKUP(A5797,'[2]AJUSTE DE VALOR AN_11.5_MED_VIG'!$A$6:$I$6297,9,0)</f>
        <v>1.4852493922623902</v>
      </c>
    </row>
    <row r="5798" s="81" customFormat="1" ht="15" customHeight="1">
      <c r="A5798" s="82">
        <v>90761030</v>
      </c>
      <c r="B5798" s="83">
        <v>20</v>
      </c>
      <c r="C5798" s="84" t="s">
        <v>7482</v>
      </c>
      <c r="D5798" s="84" t="s">
        <v>7483</v>
      </c>
      <c r="E5798" s="84" t="s">
        <v>43</v>
      </c>
      <c r="F5798" s="85">
        <v>1</v>
      </c>
      <c r="G5798" s="86" t="s">
        <v>4349</v>
      </c>
      <c r="H5798" s="86" t="s">
        <v>14</v>
      </c>
      <c r="I5798" s="87">
        <f>VLOOKUP(A5798,'[2]AJUSTE DE VALOR AN_11.5_MED_VIG'!$A$6:$I$6297,9,0)</f>
        <v>3.0402176963117311</v>
      </c>
    </row>
    <row r="5799" s="81" customFormat="1" ht="15" customHeight="1">
      <c r="A5799" s="82">
        <v>92456723</v>
      </c>
      <c r="B5799" s="83">
        <v>20</v>
      </c>
      <c r="C5799" s="84" t="s">
        <v>7484</v>
      </c>
      <c r="D5799" s="84" t="s">
        <v>7484</v>
      </c>
      <c r="E5799" s="84" t="s">
        <v>39</v>
      </c>
      <c r="F5799" s="85">
        <v>300</v>
      </c>
      <c r="G5799" s="86" t="s">
        <v>10116</v>
      </c>
      <c r="H5799" s="86" t="s">
        <v>19</v>
      </c>
      <c r="I5799" s="87">
        <f>VLOOKUP(A5799,'[2]AJUSTE DE VALOR AN_11.5_MED_VIG'!$A$6:$I$6297,9,0)</f>
        <v>4.8546632486842781e-002</v>
      </c>
    </row>
    <row r="5800" s="81" customFormat="1" ht="15" customHeight="1">
      <c r="A5800" s="82">
        <v>92415067</v>
      </c>
      <c r="B5800" s="83">
        <v>20</v>
      </c>
      <c r="C5800" s="84" t="s">
        <v>7484</v>
      </c>
      <c r="D5800" s="84" t="s">
        <v>7486</v>
      </c>
      <c r="E5800" s="84" t="s">
        <v>78</v>
      </c>
      <c r="F5800" s="85">
        <v>300</v>
      </c>
      <c r="G5800" s="86" t="s">
        <v>10116</v>
      </c>
      <c r="H5800" s="86" t="s">
        <v>19</v>
      </c>
      <c r="I5800" s="87">
        <f>VLOOKUP(A5800,'[2]AJUSTE DE VALOR AN_11.5_MED_VIG'!$A$6:$I$6297,9,0)</f>
        <v>4.8565443062280729e-002</v>
      </c>
    </row>
    <row r="5801" s="81" customFormat="1" ht="15" customHeight="1">
      <c r="A5801" s="82">
        <v>92369790</v>
      </c>
      <c r="B5801" s="83">
        <v>20</v>
      </c>
      <c r="C5801" s="84" t="s">
        <v>7484</v>
      </c>
      <c r="D5801" s="84" t="s">
        <v>7485</v>
      </c>
      <c r="E5801" s="84" t="s">
        <v>34</v>
      </c>
      <c r="F5801" s="85">
        <v>300</v>
      </c>
      <c r="G5801" s="86" t="s">
        <v>10116</v>
      </c>
      <c r="H5801" s="86" t="s">
        <v>19</v>
      </c>
      <c r="I5801" s="87">
        <f>VLOOKUP(A5801,'[2]AJUSTE DE VALOR AN_11.5_MED_VIG'!$A$6:$I$6297,9,0)</f>
        <v>6.4747940223166753e-002</v>
      </c>
    </row>
    <row r="5802" s="81" customFormat="1" ht="15" customHeight="1">
      <c r="A5802" s="82">
        <v>90207777</v>
      </c>
      <c r="B5802" s="83">
        <v>20</v>
      </c>
      <c r="C5802" s="84" t="s">
        <v>7491</v>
      </c>
      <c r="D5802" s="84" t="s">
        <v>7492</v>
      </c>
      <c r="E5802" s="84" t="s">
        <v>157</v>
      </c>
      <c r="F5802" s="85">
        <v>60</v>
      </c>
      <c r="G5802" s="86" t="s">
        <v>18</v>
      </c>
      <c r="H5802" s="86" t="s">
        <v>19</v>
      </c>
      <c r="I5802" s="87">
        <f>VLOOKUP(A5802,'[2]AJUSTE DE VALOR AN_11.5_MED_VIG'!$A$6:$I$6297,9,0)</f>
        <v>0.2983748385538923</v>
      </c>
    </row>
    <row r="5803" s="81" customFormat="1" ht="15" customHeight="1">
      <c r="A5803" s="82">
        <v>92468624</v>
      </c>
      <c r="B5803" s="83">
        <v>20</v>
      </c>
      <c r="C5803" s="100" t="s">
        <v>7494</v>
      </c>
      <c r="D5803" s="100" t="s">
        <v>7494</v>
      </c>
      <c r="E5803" s="100" t="s">
        <v>131</v>
      </c>
      <c r="F5803" s="85">
        <v>1</v>
      </c>
      <c r="G5803" s="86" t="s">
        <v>10103</v>
      </c>
      <c r="H5803" s="86" t="s">
        <v>14</v>
      </c>
      <c r="I5803" s="87">
        <f>VLOOKUP(A5803,'[2]AJUSTE DE VALOR AN_11.5_MED_VIG'!$A$6:$I$6297,9,0)</f>
        <v>1.8070024600173942</v>
      </c>
    </row>
    <row r="5804" s="81" customFormat="1" ht="15" customHeight="1">
      <c r="A5804" s="82">
        <v>90195540</v>
      </c>
      <c r="B5804" s="83">
        <v>20</v>
      </c>
      <c r="C5804" s="84" t="s">
        <v>7495</v>
      </c>
      <c r="D5804" s="84" t="s">
        <v>7496</v>
      </c>
      <c r="E5804" s="84" t="s">
        <v>2080</v>
      </c>
      <c r="F5804" s="85">
        <v>1</v>
      </c>
      <c r="G5804" s="86" t="s">
        <v>436</v>
      </c>
      <c r="H5804" s="86" t="s">
        <v>14</v>
      </c>
      <c r="I5804" s="87">
        <f>VLOOKUP(A5804,'[2]AJUSTE DE VALOR AN_11.5_MED_VIG'!$A$6:$I$6297,9,0)</f>
        <v>4.4135388146435428</v>
      </c>
    </row>
    <row r="5805" s="81" customFormat="1" ht="15" customHeight="1">
      <c r="A5805" s="82">
        <v>92381219</v>
      </c>
      <c r="B5805" s="83">
        <v>20</v>
      </c>
      <c r="C5805" s="84" t="s">
        <v>7499</v>
      </c>
      <c r="D5805" s="84" t="s">
        <v>7500</v>
      </c>
      <c r="E5805" s="84" t="s">
        <v>233</v>
      </c>
      <c r="F5805" s="85">
        <v>300</v>
      </c>
      <c r="G5805" s="86" t="s">
        <v>10116</v>
      </c>
      <c r="H5805" s="86" t="s">
        <v>19</v>
      </c>
      <c r="I5805" s="87">
        <f>VLOOKUP(A5805,'[2]AJUSTE DE VALOR AN_11.5_MED_VIG'!$A$6:$I$6297,9,0)</f>
        <v>6.2815755485029962e-002</v>
      </c>
    </row>
    <row r="5806" s="81" customFormat="1" ht="15" customHeight="1">
      <c r="A5806" s="82">
        <v>92415130</v>
      </c>
      <c r="B5806" s="83">
        <v>20</v>
      </c>
      <c r="C5806" s="84" t="s">
        <v>7501</v>
      </c>
      <c r="D5806" s="84" t="s">
        <v>7502</v>
      </c>
      <c r="E5806" s="84" t="s">
        <v>2080</v>
      </c>
      <c r="F5806" s="85">
        <v>1</v>
      </c>
      <c r="G5806" s="86" t="s">
        <v>10103</v>
      </c>
      <c r="H5806" s="86" t="s">
        <v>14</v>
      </c>
      <c r="I5806" s="87">
        <f>VLOOKUP(A5806,'[2]AJUSTE DE VALOR AN_11.5_MED_VIG'!$A$6:$I$6297,9,0)</f>
        <v>1.1364859930782372</v>
      </c>
    </row>
    <row r="5807" s="81" customFormat="1" ht="15" customHeight="1">
      <c r="A5807" s="82">
        <v>91219019</v>
      </c>
      <c r="B5807" s="83">
        <v>20</v>
      </c>
      <c r="C5807" s="84" t="s">
        <v>7501</v>
      </c>
      <c r="D5807" s="84" t="s">
        <v>7503</v>
      </c>
      <c r="E5807" s="84" t="s">
        <v>1221</v>
      </c>
      <c r="F5807" s="85">
        <v>1</v>
      </c>
      <c r="G5807" s="86" t="s">
        <v>10103</v>
      </c>
      <c r="H5807" s="86" t="s">
        <v>14</v>
      </c>
      <c r="I5807" s="87">
        <f>VLOOKUP(A5807,'[2]AJUSTE DE VALOR AN_11.5_MED_VIG'!$A$6:$I$6297,9,0)</f>
        <v>1.1463875376017967</v>
      </c>
    </row>
    <row r="5808" s="81" customFormat="1" ht="15" customHeight="1">
      <c r="A5808" s="82">
        <v>90238478</v>
      </c>
      <c r="B5808" s="83">
        <v>20</v>
      </c>
      <c r="C5808" s="84" t="s">
        <v>7506</v>
      </c>
      <c r="D5808" s="84" t="s">
        <v>7506</v>
      </c>
      <c r="E5808" s="84" t="s">
        <v>29</v>
      </c>
      <c r="F5808" s="85">
        <v>1</v>
      </c>
      <c r="G5808" s="86" t="s">
        <v>10103</v>
      </c>
      <c r="H5808" s="86" t="s">
        <v>14</v>
      </c>
      <c r="I5808" s="87">
        <f>VLOOKUP(A5808,'[2]AJUSTE DE VALOR AN_11.5_MED_VIG'!$A$6:$I$6297,9,0)</f>
        <v>2.2158609988343319</v>
      </c>
    </row>
    <row r="5809" s="81" customFormat="1" ht="15" customHeight="1">
      <c r="A5809" s="82">
        <v>90575016</v>
      </c>
      <c r="B5809" s="83">
        <v>20</v>
      </c>
      <c r="C5809" s="84" t="s">
        <v>7507</v>
      </c>
      <c r="D5809" s="84" t="s">
        <v>7509</v>
      </c>
      <c r="E5809" s="84" t="s">
        <v>81</v>
      </c>
      <c r="F5809" s="85">
        <v>1</v>
      </c>
      <c r="G5809" s="86" t="s">
        <v>10103</v>
      </c>
      <c r="H5809" s="86" t="s">
        <v>14</v>
      </c>
      <c r="I5809" s="87">
        <f>VLOOKUP(A5809,'[2]AJUSTE DE VALOR AN_11.5_MED_VIG'!$A$6:$I$6297,9,0)</f>
        <v>3.344938979577845</v>
      </c>
    </row>
    <row r="5810" s="81" customFormat="1" ht="15" customHeight="1">
      <c r="A5810" s="82">
        <v>92262066</v>
      </c>
      <c r="B5810" s="83">
        <v>20</v>
      </c>
      <c r="C5810" s="84" t="s">
        <v>7517</v>
      </c>
      <c r="D5810" s="84" t="s">
        <v>7518</v>
      </c>
      <c r="E5810" s="84" t="s">
        <v>279</v>
      </c>
      <c r="F5810" s="85">
        <v>50</v>
      </c>
      <c r="G5810" s="86" t="s">
        <v>18</v>
      </c>
      <c r="H5810" s="86" t="s">
        <v>19</v>
      </c>
      <c r="I5810" s="87">
        <f>VLOOKUP(A5810,'[2]AJUSTE DE VALOR AN_11.5_MED_VIG'!$A$6:$I$6297,9,0)</f>
        <v>0.29818809608821084</v>
      </c>
    </row>
    <row r="5811" s="81" customFormat="1" ht="15" customHeight="1">
      <c r="A5811" s="82">
        <v>92461107</v>
      </c>
      <c r="B5811" s="83">
        <v>20</v>
      </c>
      <c r="C5811" s="84" t="s">
        <v>7519</v>
      </c>
      <c r="D5811" s="84" t="s">
        <v>7519</v>
      </c>
      <c r="E5811" s="84" t="s">
        <v>31</v>
      </c>
      <c r="F5811" s="85">
        <v>50</v>
      </c>
      <c r="G5811" s="86" t="s">
        <v>18</v>
      </c>
      <c r="H5811" s="86" t="s">
        <v>19</v>
      </c>
      <c r="I5811" s="87">
        <f>VLOOKUP(A5811,'[2]AJUSTE DE VALOR AN_11.5_MED_VIG'!$A$6:$I$6297,9,0)</f>
        <v>0.32971464067331369</v>
      </c>
    </row>
    <row r="5812" s="81" customFormat="1" ht="15" customHeight="1">
      <c r="A5812" s="82">
        <v>92262155</v>
      </c>
      <c r="B5812" s="83">
        <v>20</v>
      </c>
      <c r="C5812" s="84" t="s">
        <v>7531</v>
      </c>
      <c r="D5812" s="84" t="s">
        <v>7532</v>
      </c>
      <c r="E5812" s="84" t="s">
        <v>24</v>
      </c>
      <c r="F5812" s="85">
        <v>60</v>
      </c>
      <c r="G5812" s="86" t="s">
        <v>10077</v>
      </c>
      <c r="H5812" s="86" t="s">
        <v>19</v>
      </c>
      <c r="I5812" s="87">
        <f>VLOOKUP(A5812,'[2]AJUSTE DE VALOR AN_11.5_MED_VIG'!$A$6:$I$6297,9,0)</f>
        <v>0.20735532584165001</v>
      </c>
    </row>
    <row r="5813" s="81" customFormat="1" ht="15" customHeight="1">
      <c r="A5813" s="82">
        <v>90171780</v>
      </c>
      <c r="B5813" s="83">
        <v>20</v>
      </c>
      <c r="C5813" s="84" t="s">
        <v>7538</v>
      </c>
      <c r="D5813" s="84" t="s">
        <v>7539</v>
      </c>
      <c r="E5813" s="84" t="s">
        <v>244</v>
      </c>
      <c r="F5813" s="85">
        <v>50</v>
      </c>
      <c r="G5813" s="86" t="s">
        <v>18</v>
      </c>
      <c r="H5813" s="86" t="s">
        <v>19</v>
      </c>
      <c r="I5813" s="87">
        <f>VLOOKUP(A5813,'[2]AJUSTE DE VALOR AN_11.5_MED_VIG'!$A$6:$I$6297,9,0)</f>
        <v>0.30062570197140004</v>
      </c>
    </row>
    <row r="5814" s="81" customFormat="1" ht="15" customHeight="1">
      <c r="A5814" s="82">
        <v>90705025</v>
      </c>
      <c r="B5814" s="83">
        <v>20</v>
      </c>
      <c r="C5814" s="84" t="s">
        <v>7560</v>
      </c>
      <c r="D5814" s="84" t="s">
        <v>7561</v>
      </c>
      <c r="E5814" s="84" t="s">
        <v>633</v>
      </c>
      <c r="F5814" s="85">
        <v>30</v>
      </c>
      <c r="G5814" s="86" t="s">
        <v>18</v>
      </c>
      <c r="H5814" s="86" t="s">
        <v>19</v>
      </c>
      <c r="I5814" s="87">
        <f>VLOOKUP(A5814,'[2]AJUSTE DE VALOR AN_11.5_MED_VIG'!$A$6:$I$6297,9,0)</f>
        <v>0.58112048859689092</v>
      </c>
    </row>
    <row r="5815" s="81" customFormat="1" ht="15" customHeight="1">
      <c r="A5815" s="82">
        <v>90222016</v>
      </c>
      <c r="B5815" s="83">
        <v>20</v>
      </c>
      <c r="C5815" s="84" t="s">
        <v>7564</v>
      </c>
      <c r="D5815" s="84" t="s">
        <v>7565</v>
      </c>
      <c r="E5815" s="84" t="s">
        <v>633</v>
      </c>
      <c r="F5815" s="85">
        <v>1</v>
      </c>
      <c r="G5815" s="86" t="s">
        <v>10036</v>
      </c>
      <c r="H5815" s="86" t="s">
        <v>14</v>
      </c>
      <c r="I5815" s="87">
        <f>VLOOKUP(A5815,'[2]AJUSTE DE VALOR AN_11.5_MED_VIG'!$A$6:$I$6297,9,0)</f>
        <v>21.784165342807778</v>
      </c>
    </row>
    <row r="5816" s="81" customFormat="1" ht="15" customHeight="1">
      <c r="A5816" s="82">
        <v>90207084</v>
      </c>
      <c r="B5816" s="83">
        <v>20</v>
      </c>
      <c r="C5816" s="84" t="s">
        <v>7566</v>
      </c>
      <c r="D5816" s="84" t="s">
        <v>7567</v>
      </c>
      <c r="E5816" s="84" t="s">
        <v>157</v>
      </c>
      <c r="F5816" s="85">
        <v>28</v>
      </c>
      <c r="G5816" s="86" t="s">
        <v>10077</v>
      </c>
      <c r="H5816" s="86" t="s">
        <v>19</v>
      </c>
      <c r="I5816" s="87">
        <f>VLOOKUP(A5816,'[2]AJUSTE DE VALOR AN_11.5_MED_VIG'!$A$6:$I$6297,9,0)</f>
        <v>0.6617447787307682</v>
      </c>
    </row>
    <row r="5817" s="81" customFormat="1" ht="15" customHeight="1">
      <c r="A5817" s="82">
        <v>90207076</v>
      </c>
      <c r="B5817" s="83">
        <v>20</v>
      </c>
      <c r="C5817" s="84" t="s">
        <v>7568</v>
      </c>
      <c r="D5817" s="84" t="s">
        <v>7569</v>
      </c>
      <c r="E5817" s="84" t="s">
        <v>157</v>
      </c>
      <c r="F5817" s="85">
        <v>1</v>
      </c>
      <c r="G5817" s="86" t="s">
        <v>10036</v>
      </c>
      <c r="H5817" s="86" t="s">
        <v>14</v>
      </c>
      <c r="I5817" s="87">
        <f>VLOOKUP(A5817,'[2]AJUSTE DE VALOR AN_11.5_MED_VIG'!$A$6:$I$6297,9,0)</f>
        <v>14.274880433973058</v>
      </c>
    </row>
    <row r="5818" s="81" customFormat="1" ht="15" customHeight="1">
      <c r="A5818" s="82">
        <v>90182596</v>
      </c>
      <c r="B5818" s="83">
        <v>20</v>
      </c>
      <c r="C5818" s="84" t="s">
        <v>7570</v>
      </c>
      <c r="D5818" s="84" t="s">
        <v>7570</v>
      </c>
      <c r="E5818" s="84" t="s">
        <v>24</v>
      </c>
      <c r="F5818" s="85">
        <v>1</v>
      </c>
      <c r="G5818" s="86" t="s">
        <v>10036</v>
      </c>
      <c r="H5818" s="86" t="s">
        <v>14</v>
      </c>
      <c r="I5818" s="87">
        <f>VLOOKUP(A5818,'[2]AJUSTE DE VALOR AN_11.5_MED_VIG'!$A$6:$I$6297,9,0)</f>
        <v>18.325360515500595</v>
      </c>
    </row>
    <row r="5819" s="81" customFormat="1" ht="15" customHeight="1">
      <c r="A5819" s="82">
        <v>90267842</v>
      </c>
      <c r="B5819" s="83">
        <v>20</v>
      </c>
      <c r="C5819" s="84" t="s">
        <v>7574</v>
      </c>
      <c r="D5819" s="84" t="s">
        <v>7575</v>
      </c>
      <c r="E5819" s="84" t="s">
        <v>78</v>
      </c>
      <c r="F5819" s="85">
        <v>1</v>
      </c>
      <c r="G5819" s="86" t="s">
        <v>10103</v>
      </c>
      <c r="H5819" s="86" t="s">
        <v>14</v>
      </c>
      <c r="I5819" s="87">
        <f>VLOOKUP(A5819,'[2]AJUSTE DE VALOR AN_11.5_MED_VIG'!$A$6:$I$6297,9,0)</f>
        <v>0.4610307788347206</v>
      </c>
    </row>
    <row r="5820" s="81" customFormat="1" ht="15" customHeight="1">
      <c r="A5820" s="82">
        <v>92454593</v>
      </c>
      <c r="B5820" s="83">
        <v>20</v>
      </c>
      <c r="C5820" s="84" t="s">
        <v>7579</v>
      </c>
      <c r="D5820" s="84" t="s">
        <v>7579</v>
      </c>
      <c r="E5820" s="84" t="s">
        <v>21</v>
      </c>
      <c r="F5820" s="85">
        <v>1</v>
      </c>
      <c r="G5820" s="86" t="s">
        <v>10103</v>
      </c>
      <c r="H5820" s="86" t="s">
        <v>14</v>
      </c>
      <c r="I5820" s="87">
        <f>VLOOKUP(A5820,'[2]AJUSTE DE VALOR AN_11.5_MED_VIG'!$A$6:$I$6297,9,0)</f>
        <v>1.3635438999627238</v>
      </c>
    </row>
    <row r="5821" s="81" customFormat="1" ht="15" customHeight="1">
      <c r="A5821" s="82">
        <v>92415563</v>
      </c>
      <c r="B5821" s="83">
        <v>20</v>
      </c>
      <c r="C5821" s="84" t="s">
        <v>7580</v>
      </c>
      <c r="D5821" s="84" t="s">
        <v>7581</v>
      </c>
      <c r="E5821" s="84" t="s">
        <v>21</v>
      </c>
      <c r="F5821" s="85">
        <v>1</v>
      </c>
      <c r="G5821" s="86" t="s">
        <v>436</v>
      </c>
      <c r="H5821" s="86" t="s">
        <v>14</v>
      </c>
      <c r="I5821" s="87">
        <f>VLOOKUP(A5821,'[2]AJUSTE DE VALOR AN_11.5_MED_VIG'!$A$6:$I$6297,9,0)</f>
        <v>1.1161629508630035</v>
      </c>
    </row>
    <row r="5822" s="81" customFormat="1" ht="15" customHeight="1">
      <c r="A5822" s="82">
        <v>90209010</v>
      </c>
      <c r="B5822" s="83">
        <v>20</v>
      </c>
      <c r="C5822" s="84" t="s">
        <v>7582</v>
      </c>
      <c r="D5822" s="84" t="s">
        <v>7583</v>
      </c>
      <c r="E5822" s="84" t="s">
        <v>703</v>
      </c>
      <c r="F5822" s="85">
        <v>30</v>
      </c>
      <c r="G5822" s="86" t="s">
        <v>10077</v>
      </c>
      <c r="H5822" s="86" t="s">
        <v>19</v>
      </c>
      <c r="I5822" s="87">
        <f>VLOOKUP(A5822,'[2]AJUSTE DE VALOR AN_11.5_MED_VIG'!$A$6:$I$6297,9,0)</f>
        <v>0.37233506347748563</v>
      </c>
    </row>
    <row r="5823" s="81" customFormat="1" ht="15" customHeight="1">
      <c r="A5823" s="82">
        <v>90209028</v>
      </c>
      <c r="B5823" s="83">
        <v>20</v>
      </c>
      <c r="C5823" s="84" t="s">
        <v>7584</v>
      </c>
      <c r="D5823" s="84" t="s">
        <v>7585</v>
      </c>
      <c r="E5823" s="84" t="s">
        <v>703</v>
      </c>
      <c r="F5823" s="85">
        <v>30</v>
      </c>
      <c r="G5823" s="86" t="s">
        <v>18</v>
      </c>
      <c r="H5823" s="86" t="s">
        <v>19</v>
      </c>
      <c r="I5823" s="87">
        <f>VLOOKUP(A5823,'[2]AJUSTE DE VALOR AN_11.5_MED_VIG'!$A$6:$I$6297,9,0)</f>
        <v>0.25901569633216387</v>
      </c>
    </row>
    <row r="5824" s="81" customFormat="1" ht="15" customHeight="1">
      <c r="A5824" s="82">
        <v>91357012</v>
      </c>
      <c r="B5824" s="83">
        <v>20</v>
      </c>
      <c r="C5824" s="84" t="s">
        <v>7590</v>
      </c>
      <c r="D5824" s="84" t="s">
        <v>7591</v>
      </c>
      <c r="E5824" s="84" t="s">
        <v>146</v>
      </c>
      <c r="F5824" s="85">
        <v>1</v>
      </c>
      <c r="G5824" s="86" t="s">
        <v>10036</v>
      </c>
      <c r="H5824" s="86" t="s">
        <v>14</v>
      </c>
      <c r="I5824" s="87">
        <f>VLOOKUP(A5824,'[2]AJUSTE DE VALOR AN_11.5_MED_VIG'!$A$6:$I$6297,9,0)</f>
        <v>10.286079960673653</v>
      </c>
    </row>
    <row r="5825" s="81" customFormat="1" ht="15" customHeight="1">
      <c r="A5825" s="82">
        <v>92386547</v>
      </c>
      <c r="B5825" s="83">
        <v>20</v>
      </c>
      <c r="C5825" s="84" t="s">
        <v>7607</v>
      </c>
      <c r="D5825" s="84" t="s">
        <v>7608</v>
      </c>
      <c r="E5825" s="84" t="s">
        <v>2405</v>
      </c>
      <c r="F5825" s="85">
        <v>1</v>
      </c>
      <c r="G5825" s="86" t="s">
        <v>436</v>
      </c>
      <c r="H5825" s="86" t="s">
        <v>14</v>
      </c>
      <c r="I5825" s="87">
        <f>VLOOKUP(A5825,'[2]AJUSTE DE VALOR AN_11.5_MED_VIG'!$A$6:$I$6297,9,0)</f>
        <v>2.9786398129546114</v>
      </c>
    </row>
    <row r="5826" s="81" customFormat="1" ht="15" customHeight="1">
      <c r="A5826" s="82">
        <v>91136016</v>
      </c>
      <c r="B5826" s="83">
        <v>20</v>
      </c>
      <c r="C5826" s="84" t="s">
        <v>7609</v>
      </c>
      <c r="D5826" s="84" t="s">
        <v>7610</v>
      </c>
      <c r="E5826" s="84" t="s">
        <v>81</v>
      </c>
      <c r="F5826" s="85">
        <v>1</v>
      </c>
      <c r="G5826" s="86" t="s">
        <v>10103</v>
      </c>
      <c r="H5826" s="86" t="s">
        <v>14</v>
      </c>
      <c r="I5826" s="87">
        <f>VLOOKUP(A5826,'[2]AJUSTE DE VALOR AN_11.5_MED_VIG'!$A$6:$I$6297,9,0)</f>
        <v>0.28272273774777323</v>
      </c>
    </row>
    <row r="5827" s="81" customFormat="1" ht="15" customHeight="1">
      <c r="A5827" s="82">
        <v>90303830</v>
      </c>
      <c r="B5827" s="83">
        <v>20</v>
      </c>
      <c r="C5827" s="84" t="s">
        <v>7611</v>
      </c>
      <c r="D5827" s="84" t="s">
        <v>7613</v>
      </c>
      <c r="E5827" s="84" t="s">
        <v>131</v>
      </c>
      <c r="F5827" s="85">
        <v>1</v>
      </c>
      <c r="G5827" s="86" t="s">
        <v>10103</v>
      </c>
      <c r="H5827" s="86" t="s">
        <v>14</v>
      </c>
      <c r="I5827" s="87">
        <f>VLOOKUP(A5827,'[2]AJUSTE DE VALOR AN_11.5_MED_VIG'!$A$6:$I$6297,9,0)</f>
        <v>2.5544300809994187</v>
      </c>
    </row>
    <row r="5828" s="81" customFormat="1" ht="15" customHeight="1">
      <c r="A5828" s="82">
        <v>90171365</v>
      </c>
      <c r="B5828" s="83">
        <v>20</v>
      </c>
      <c r="C5828" s="84" t="s">
        <v>7611</v>
      </c>
      <c r="D5828" s="84" t="s">
        <v>7612</v>
      </c>
      <c r="E5828" s="84" t="s">
        <v>244</v>
      </c>
      <c r="F5828" s="85">
        <v>1</v>
      </c>
      <c r="G5828" s="86" t="s">
        <v>10103</v>
      </c>
      <c r="H5828" s="86" t="s">
        <v>14</v>
      </c>
      <c r="I5828" s="87">
        <f>VLOOKUP(A5828,'[2]AJUSTE DE VALOR AN_11.5_MED_VIG'!$A$6:$I$6297,9,0)</f>
        <v>1.6775281240666282</v>
      </c>
    </row>
    <row r="5829" s="81" customFormat="1" ht="15" customHeight="1">
      <c r="A5829" s="82">
        <v>92464033</v>
      </c>
      <c r="B5829" s="83">
        <v>20</v>
      </c>
      <c r="C5829" s="84" t="s">
        <v>7614</v>
      </c>
      <c r="D5829" s="84" t="s">
        <v>7614</v>
      </c>
      <c r="E5829" s="84" t="s">
        <v>227</v>
      </c>
      <c r="F5829" s="85">
        <v>1</v>
      </c>
      <c r="G5829" s="86" t="s">
        <v>10103</v>
      </c>
      <c r="H5829" s="86" t="s">
        <v>14</v>
      </c>
      <c r="I5829" s="87">
        <f>VLOOKUP(A5829,'[2]AJUSTE DE VALOR AN_11.5_MED_VIG'!$A$6:$I$6297,9,0)</f>
        <v>2.4502767262958489</v>
      </c>
    </row>
    <row r="5830" s="81" customFormat="1" ht="15" customHeight="1">
      <c r="A5830" s="82">
        <v>92458211</v>
      </c>
      <c r="B5830" s="83">
        <v>20</v>
      </c>
      <c r="C5830" s="84" t="s">
        <v>7614</v>
      </c>
      <c r="D5830" s="84" t="s">
        <v>7614</v>
      </c>
      <c r="E5830" s="84" t="s">
        <v>24</v>
      </c>
      <c r="F5830" s="85">
        <v>1</v>
      </c>
      <c r="G5830" s="86" t="s">
        <v>10103</v>
      </c>
      <c r="H5830" s="86" t="s">
        <v>14</v>
      </c>
      <c r="I5830" s="87">
        <f>VLOOKUP(A5830,'[2]AJUSTE DE VALOR AN_11.5_MED_VIG'!$A$6:$I$6297,9,0)</f>
        <v>3.0298989714204319</v>
      </c>
    </row>
    <row r="5831" s="81" customFormat="1" ht="15" customHeight="1">
      <c r="A5831" s="82">
        <v>92458190</v>
      </c>
      <c r="B5831" s="83">
        <v>20</v>
      </c>
      <c r="C5831" s="84" t="s">
        <v>7614</v>
      </c>
      <c r="D5831" s="84" t="s">
        <v>7614</v>
      </c>
      <c r="E5831" s="84" t="s">
        <v>24</v>
      </c>
      <c r="F5831" s="85">
        <v>1</v>
      </c>
      <c r="G5831" s="86" t="s">
        <v>10103</v>
      </c>
      <c r="H5831" s="86" t="s">
        <v>14</v>
      </c>
      <c r="I5831" s="87">
        <f>VLOOKUP(A5831,'[2]AJUSTE DE VALOR AN_11.5_MED_VIG'!$A$6:$I$6297,9,0)</f>
        <v>2.519600197286465</v>
      </c>
    </row>
    <row r="5832" s="81" customFormat="1" ht="15" customHeight="1">
      <c r="A5832" s="82">
        <v>92433979</v>
      </c>
      <c r="B5832" s="83">
        <v>20</v>
      </c>
      <c r="C5832" s="84" t="s">
        <v>7614</v>
      </c>
      <c r="D5832" s="84" t="s">
        <v>7614</v>
      </c>
      <c r="E5832" s="84" t="s">
        <v>21</v>
      </c>
      <c r="F5832" s="85">
        <v>1</v>
      </c>
      <c r="G5832" s="86" t="s">
        <v>10103</v>
      </c>
      <c r="H5832" s="86" t="s">
        <v>14</v>
      </c>
      <c r="I5832" s="87">
        <f>VLOOKUP(A5832,'[2]AJUSTE DE VALOR AN_11.5_MED_VIG'!$A$6:$I$6297,9,0)</f>
        <v>2.2803976469111671</v>
      </c>
    </row>
    <row r="5833" s="81" customFormat="1" ht="15" customHeight="1">
      <c r="A5833" s="82">
        <v>92381480</v>
      </c>
      <c r="B5833" s="83">
        <v>20</v>
      </c>
      <c r="C5833" s="84" t="s">
        <v>7614</v>
      </c>
      <c r="D5833" s="84" t="s">
        <v>7616</v>
      </c>
      <c r="E5833" s="84" t="s">
        <v>5650</v>
      </c>
      <c r="F5833" s="85">
        <v>1</v>
      </c>
      <c r="G5833" s="86" t="s">
        <v>10103</v>
      </c>
      <c r="H5833" s="86" t="s">
        <v>14</v>
      </c>
      <c r="I5833" s="87">
        <f>VLOOKUP(A5833,'[2]AJUSTE DE VALOR AN_11.5_MED_VIG'!$A$6:$I$6297,9,0)</f>
        <v>2.4498144639161685</v>
      </c>
    </row>
    <row r="5834" s="81" customFormat="1" ht="15" customHeight="1">
      <c r="A5834" s="82">
        <v>92252540</v>
      </c>
      <c r="B5834" s="83">
        <v>20</v>
      </c>
      <c r="C5834" s="84" t="s">
        <v>7614</v>
      </c>
      <c r="D5834" s="84" t="s">
        <v>7615</v>
      </c>
      <c r="E5834" s="84" t="s">
        <v>73</v>
      </c>
      <c r="F5834" s="85">
        <v>1</v>
      </c>
      <c r="G5834" s="86" t="s">
        <v>10103</v>
      </c>
      <c r="H5834" s="86" t="s">
        <v>14</v>
      </c>
      <c r="I5834" s="87">
        <f>VLOOKUP(A5834,'[2]AJUSTE DE VALOR AN_11.5_MED_VIG'!$A$6:$I$6297,9,0)</f>
        <v>2.5196085467934966</v>
      </c>
    </row>
    <row r="5835" s="81" customFormat="1" ht="15" customHeight="1">
      <c r="A5835" s="82">
        <v>92434053</v>
      </c>
      <c r="B5835" s="83">
        <v>20</v>
      </c>
      <c r="C5835" s="84" t="s">
        <v>7620</v>
      </c>
      <c r="D5835" s="84" t="s">
        <v>7621</v>
      </c>
      <c r="E5835" s="84" t="s">
        <v>888</v>
      </c>
      <c r="F5835" s="85">
        <v>1</v>
      </c>
      <c r="G5835" s="86" t="s">
        <v>10103</v>
      </c>
      <c r="H5835" s="86" t="s">
        <v>14</v>
      </c>
      <c r="I5835" s="87">
        <f>VLOOKUP(A5835,'[2]AJUSTE DE VALOR AN_11.5_MED_VIG'!$A$6:$I$6297,9,0)</f>
        <v>2.9052286911826357</v>
      </c>
    </row>
    <row r="5836" s="81" customFormat="1" ht="15" customHeight="1">
      <c r="A5836" s="82">
        <v>92415822</v>
      </c>
      <c r="B5836" s="83">
        <v>20</v>
      </c>
      <c r="C5836" s="84" t="s">
        <v>7620</v>
      </c>
      <c r="D5836" s="84" t="s">
        <v>7620</v>
      </c>
      <c r="E5836" s="84" t="s">
        <v>21</v>
      </c>
      <c r="F5836" s="85">
        <v>1</v>
      </c>
      <c r="G5836" s="86" t="s">
        <v>10103</v>
      </c>
      <c r="H5836" s="86" t="s">
        <v>14</v>
      </c>
      <c r="I5836" s="87">
        <f>VLOOKUP(A5836,'[2]AJUSTE DE VALOR AN_11.5_MED_VIG'!$A$6:$I$6297,9,0)</f>
        <v>2.539273597549216</v>
      </c>
    </row>
    <row r="5837" s="81" customFormat="1" ht="15" customHeight="1">
      <c r="A5837" s="82">
        <v>90124111</v>
      </c>
      <c r="B5837" s="83">
        <v>20</v>
      </c>
      <c r="C5837" s="84" t="s">
        <v>7622</v>
      </c>
      <c r="D5837" s="84" t="s">
        <v>7622</v>
      </c>
      <c r="E5837" s="84" t="s">
        <v>50</v>
      </c>
      <c r="F5837" s="85">
        <v>1</v>
      </c>
      <c r="G5837" s="86" t="s">
        <v>10103</v>
      </c>
      <c r="H5837" s="86" t="s">
        <v>14</v>
      </c>
      <c r="I5837" s="87">
        <f>VLOOKUP(A5837,'[2]AJUSTE DE VALOR AN_11.5_MED_VIG'!$A$6:$I$6297,9,0)</f>
        <v>3.0303074848843394</v>
      </c>
    </row>
    <row r="5838" s="81" customFormat="1" ht="15" customHeight="1">
      <c r="A5838" s="82">
        <v>90296451</v>
      </c>
      <c r="B5838" s="83">
        <v>20</v>
      </c>
      <c r="C5838" s="84" t="s">
        <v>7613</v>
      </c>
      <c r="D5838" s="84" t="s">
        <v>7613</v>
      </c>
      <c r="E5838" s="84" t="s">
        <v>1592</v>
      </c>
      <c r="F5838" s="85">
        <v>1</v>
      </c>
      <c r="G5838" s="86" t="s">
        <v>10103</v>
      </c>
      <c r="H5838" s="86" t="s">
        <v>14</v>
      </c>
      <c r="I5838" s="87">
        <f>VLOOKUP(A5838,'[2]AJUSTE DE VALOR AN_11.5_MED_VIG'!$A$6:$I$6297,9,0)</f>
        <v>1.9290733538127205</v>
      </c>
    </row>
    <row r="5839" s="81" customFormat="1" ht="15" customHeight="1">
      <c r="A5839" s="82">
        <v>92464025</v>
      </c>
      <c r="B5839" s="83">
        <v>20</v>
      </c>
      <c r="C5839" s="84" t="s">
        <v>7623</v>
      </c>
      <c r="D5839" s="84" t="s">
        <v>7623</v>
      </c>
      <c r="E5839" s="84" t="s">
        <v>227</v>
      </c>
      <c r="F5839" s="85">
        <v>1</v>
      </c>
      <c r="G5839" s="86" t="s">
        <v>10103</v>
      </c>
      <c r="H5839" s="86" t="s">
        <v>14</v>
      </c>
      <c r="I5839" s="87">
        <f>VLOOKUP(A5839,'[2]AJUSTE DE VALOR AN_11.5_MED_VIG'!$A$6:$I$6297,9,0)</f>
        <v>2.2332303518155179</v>
      </c>
    </row>
    <row r="5840" s="81" customFormat="1" ht="15" customHeight="1">
      <c r="A5840" s="82">
        <v>90261275</v>
      </c>
      <c r="B5840" s="83">
        <v>20</v>
      </c>
      <c r="C5840" s="84" t="s">
        <v>7633</v>
      </c>
      <c r="D5840" s="84" t="s">
        <v>7633</v>
      </c>
      <c r="E5840" s="84" t="s">
        <v>481</v>
      </c>
      <c r="F5840" s="85">
        <v>1</v>
      </c>
      <c r="G5840" s="86" t="s">
        <v>10036</v>
      </c>
      <c r="H5840" s="86" t="s">
        <v>14</v>
      </c>
      <c r="I5840" s="87">
        <f>VLOOKUP(A5840,'[2]AJUSTE DE VALOR AN_11.5_MED_VIG'!$A$6:$I$6297,9,0)</f>
        <v>498.85486027780104</v>
      </c>
    </row>
    <row r="5841" s="81" customFormat="1" ht="15" customHeight="1">
      <c r="A5841" s="82">
        <v>90936477</v>
      </c>
      <c r="B5841" s="83">
        <v>20</v>
      </c>
      <c r="C5841" s="84" t="s">
        <v>7635</v>
      </c>
      <c r="D5841" s="84" t="s">
        <v>7635</v>
      </c>
      <c r="E5841" s="84" t="s">
        <v>484</v>
      </c>
      <c r="F5841" s="85">
        <v>1</v>
      </c>
      <c r="G5841" s="86" t="s">
        <v>485</v>
      </c>
      <c r="H5841" s="86" t="s">
        <v>14</v>
      </c>
      <c r="I5841" s="87">
        <f>VLOOKUP(A5841,'[2]AJUSTE DE VALOR AN_11.5_MED_VIG'!$A$6:$I$6297,9,0)</f>
        <v>912.67163139585432</v>
      </c>
    </row>
    <row r="5842" s="81" customFormat="1" ht="15" customHeight="1">
      <c r="A5842" s="82">
        <v>96006374</v>
      </c>
      <c r="B5842" s="83">
        <v>20</v>
      </c>
      <c r="C5842" s="84" t="s">
        <v>9982</v>
      </c>
      <c r="D5842" s="84" t="s">
        <v>9982</v>
      </c>
      <c r="E5842" s="84" t="s">
        <v>484</v>
      </c>
      <c r="F5842" s="85">
        <v>1</v>
      </c>
      <c r="G5842" s="86" t="s">
        <v>10036</v>
      </c>
      <c r="H5842" s="86" t="s">
        <v>14</v>
      </c>
      <c r="I5842" s="87">
        <f>VLOOKUP(A5842,'[2]AJUSTE DE VALOR AN_11.5_MED_VIG'!$A$6:$I$6297,9,0)</f>
        <v>327.40167082947261</v>
      </c>
    </row>
    <row r="5843" s="81" customFormat="1" ht="15" customHeight="1">
      <c r="A5843" s="82">
        <v>96006605</v>
      </c>
      <c r="B5843" s="83">
        <v>20</v>
      </c>
      <c r="C5843" s="84" t="s">
        <v>10206</v>
      </c>
      <c r="D5843" s="84" t="s">
        <v>10206</v>
      </c>
      <c r="E5843" s="84" t="s">
        <v>484</v>
      </c>
      <c r="F5843" s="85">
        <v>1</v>
      </c>
      <c r="G5843" s="86" t="s">
        <v>10036</v>
      </c>
      <c r="H5843" s="86" t="s">
        <v>625</v>
      </c>
      <c r="I5843" s="87">
        <f>VLOOKUP(A5843,'[2]AJUSTE DE VALOR AN_11.5_MED_VIG'!$A$6:$I$6297,9,0)</f>
        <v>226.76332234251151</v>
      </c>
    </row>
    <row r="5844" s="81" customFormat="1" ht="15" customHeight="1">
      <c r="A5844" s="82">
        <v>96006591</v>
      </c>
      <c r="B5844" s="83">
        <v>20</v>
      </c>
      <c r="C5844" s="84" t="s">
        <v>10207</v>
      </c>
      <c r="D5844" s="84" t="s">
        <v>10207</v>
      </c>
      <c r="E5844" s="84" t="s">
        <v>484</v>
      </c>
      <c r="F5844" s="85">
        <v>1</v>
      </c>
      <c r="G5844" s="86" t="s">
        <v>10036</v>
      </c>
      <c r="H5844" s="86" t="s">
        <v>625</v>
      </c>
      <c r="I5844" s="87">
        <f>VLOOKUP(A5844,'[2]AJUSTE DE VALOR AN_11.5_MED_VIG'!$A$6:$I$6297,9,0)</f>
        <v>340.14498351376727</v>
      </c>
    </row>
    <row r="5845" s="81" customFormat="1" ht="15" customHeight="1">
      <c r="A5845" s="82">
        <v>96006583</v>
      </c>
      <c r="B5845" s="83">
        <v>20</v>
      </c>
      <c r="C5845" s="84" t="s">
        <v>10208</v>
      </c>
      <c r="D5845" s="84" t="s">
        <v>10208</v>
      </c>
      <c r="E5845" s="84" t="s">
        <v>484</v>
      </c>
      <c r="F5845" s="85">
        <v>1</v>
      </c>
      <c r="G5845" s="86" t="s">
        <v>10036</v>
      </c>
      <c r="H5845" s="86" t="s">
        <v>625</v>
      </c>
      <c r="I5845" s="87">
        <f>VLOOKUP(A5845,'[2]AJUSTE DE VALOR AN_11.5_MED_VIG'!$A$6:$I$6297,9,0)</f>
        <v>453.52664468502303</v>
      </c>
    </row>
    <row r="5846" s="81" customFormat="1" ht="15" customHeight="1">
      <c r="A5846" s="82">
        <v>96006575</v>
      </c>
      <c r="B5846" s="83">
        <v>20</v>
      </c>
      <c r="C5846" s="84" t="s">
        <v>10209</v>
      </c>
      <c r="D5846" s="84" t="s">
        <v>10209</v>
      </c>
      <c r="E5846" s="84" t="s">
        <v>484</v>
      </c>
      <c r="F5846" s="85">
        <v>1</v>
      </c>
      <c r="G5846" s="86" t="s">
        <v>10036</v>
      </c>
      <c r="H5846" s="86" t="s">
        <v>625</v>
      </c>
      <c r="I5846" s="87">
        <f>VLOOKUP(A5846,'[2]AJUSTE DE VALOR AN_11.5_MED_VIG'!$A$6:$I$6297,9,0)</f>
        <v>566.84718366696814</v>
      </c>
    </row>
    <row r="5847" s="81" customFormat="1" ht="15" customHeight="1">
      <c r="A5847" s="82">
        <v>96006613</v>
      </c>
      <c r="B5847" s="83">
        <v>20</v>
      </c>
      <c r="C5847" s="84" t="s">
        <v>10210</v>
      </c>
      <c r="D5847" s="84" t="s">
        <v>10210</v>
      </c>
      <c r="E5847" s="84" t="s">
        <v>484</v>
      </c>
      <c r="F5847" s="85">
        <v>1</v>
      </c>
      <c r="G5847" s="86" t="s">
        <v>10036</v>
      </c>
      <c r="H5847" s="86" t="s">
        <v>625</v>
      </c>
      <c r="I5847" s="87">
        <f>VLOOKUP(A5847,'[2]AJUSTE DE VALOR AN_11.5_MED_VIG'!$A$6:$I$6297,9,0)</f>
        <v>113.38166117125576</v>
      </c>
    </row>
    <row r="5848" s="81" customFormat="1" ht="15" customHeight="1">
      <c r="A5848" s="82">
        <v>96006471</v>
      </c>
      <c r="B5848" s="83">
        <v>20</v>
      </c>
      <c r="C5848" s="84" t="s">
        <v>10038</v>
      </c>
      <c r="D5848" s="84" t="s">
        <v>10038</v>
      </c>
      <c r="E5848" s="84" t="s">
        <v>520</v>
      </c>
      <c r="F5848" s="85">
        <v>1</v>
      </c>
      <c r="G5848" s="86" t="s">
        <v>10036</v>
      </c>
      <c r="H5848" s="86" t="s">
        <v>14</v>
      </c>
      <c r="I5848" s="87">
        <f>VLOOKUP(A5848,'[2]AJUSTE DE VALOR AN_11.5_MED_VIG'!$A$6:$I$6297,9,0)</f>
        <v>264.00274964629676</v>
      </c>
    </row>
    <row r="5849" s="81" customFormat="1" ht="15" customHeight="1">
      <c r="A5849" s="82">
        <v>92413412</v>
      </c>
      <c r="B5849" s="83">
        <v>20</v>
      </c>
      <c r="C5849" s="84" t="s">
        <v>7687</v>
      </c>
      <c r="D5849" s="84" t="s">
        <v>7688</v>
      </c>
      <c r="E5849" s="84" t="s">
        <v>39</v>
      </c>
      <c r="F5849" s="85">
        <v>1</v>
      </c>
      <c r="G5849" s="86" t="s">
        <v>64</v>
      </c>
      <c r="H5849" s="86" t="s">
        <v>14</v>
      </c>
      <c r="I5849" s="87">
        <f>VLOOKUP(A5849,'[2]AJUSTE DE VALOR AN_11.5_MED_VIG'!$A$6:$I$6297,9,0)</f>
        <v>1.1817591145154975</v>
      </c>
    </row>
    <row r="5850" s="81" customFormat="1" ht="15" customHeight="1">
      <c r="A5850" s="82">
        <v>90223373</v>
      </c>
      <c r="B5850" s="83">
        <v>20</v>
      </c>
      <c r="C5850" s="84" t="s">
        <v>7705</v>
      </c>
      <c r="D5850" s="84" t="s">
        <v>7706</v>
      </c>
      <c r="E5850" s="84" t="s">
        <v>871</v>
      </c>
      <c r="F5850" s="85">
        <v>1</v>
      </c>
      <c r="G5850" s="86" t="s">
        <v>10103</v>
      </c>
      <c r="H5850" s="86" t="s">
        <v>14</v>
      </c>
      <c r="I5850" s="87">
        <f>VLOOKUP(A5850,'[2]AJUSTE DE VALOR AN_11.5_MED_VIG'!$A$6:$I$6297,9,0)</f>
        <v>12.118197253349217</v>
      </c>
    </row>
    <row r="5851" s="81" customFormat="1" ht="15" customHeight="1">
      <c r="A5851" s="82">
        <v>92417043</v>
      </c>
      <c r="B5851" s="83">
        <v>20</v>
      </c>
      <c r="C5851" s="84" t="s">
        <v>7707</v>
      </c>
      <c r="D5851" s="84" t="s">
        <v>7708</v>
      </c>
      <c r="E5851" s="84" t="s">
        <v>154</v>
      </c>
      <c r="F5851" s="85">
        <v>100</v>
      </c>
      <c r="G5851" s="86" t="s">
        <v>10116</v>
      </c>
      <c r="H5851" s="86" t="s">
        <v>19</v>
      </c>
      <c r="I5851" s="87">
        <f>VLOOKUP(A5851,'[2]AJUSTE DE VALOR AN_11.5_MED_VIG'!$A$6:$I$6297,9,0)</f>
        <v>0.30688099894846044</v>
      </c>
    </row>
    <row r="5852" s="81" customFormat="1" ht="15" customHeight="1">
      <c r="A5852" s="82">
        <v>92420397</v>
      </c>
      <c r="B5852" s="83">
        <v>20</v>
      </c>
      <c r="C5852" s="84" t="s">
        <v>7738</v>
      </c>
      <c r="D5852" s="84" t="s">
        <v>7739</v>
      </c>
      <c r="E5852" s="84" t="s">
        <v>34</v>
      </c>
      <c r="F5852" s="85">
        <v>45</v>
      </c>
      <c r="G5852" s="86" t="s">
        <v>10077</v>
      </c>
      <c r="H5852" s="86" t="s">
        <v>19</v>
      </c>
      <c r="I5852" s="87">
        <f>VLOOKUP(A5852,'[2]AJUSTE DE VALOR AN_11.5_MED_VIG'!$A$6:$I$6297,9,0)</f>
        <v>0.31407877742514984</v>
      </c>
    </row>
    <row r="5853" s="81" customFormat="1" ht="15" customHeight="1">
      <c r="A5853" s="82">
        <v>90288920</v>
      </c>
      <c r="B5853" s="83">
        <v>20</v>
      </c>
      <c r="C5853" s="84" t="s">
        <v>7740</v>
      </c>
      <c r="D5853" s="84" t="s">
        <v>7741</v>
      </c>
      <c r="E5853" s="84" t="s">
        <v>7742</v>
      </c>
      <c r="F5853" s="85">
        <v>100</v>
      </c>
      <c r="G5853" s="86" t="s">
        <v>18</v>
      </c>
      <c r="H5853" s="86" t="s">
        <v>19</v>
      </c>
      <c r="I5853" s="87">
        <f>VLOOKUP(A5853,'[2]AJUSTE DE VALOR AN_11.5_MED_VIG'!$A$6:$I$6297,9,0)</f>
        <v>0.50252604388023969</v>
      </c>
    </row>
    <row r="5854" s="81" customFormat="1" ht="15" customHeight="1">
      <c r="A5854" s="82">
        <v>90274130</v>
      </c>
      <c r="B5854" s="83">
        <v>20</v>
      </c>
      <c r="C5854" s="84" t="s">
        <v>7746</v>
      </c>
      <c r="D5854" s="84" t="s">
        <v>7747</v>
      </c>
      <c r="E5854" s="84" t="s">
        <v>506</v>
      </c>
      <c r="F5854" s="85">
        <v>100</v>
      </c>
      <c r="G5854" s="86" t="s">
        <v>18</v>
      </c>
      <c r="H5854" s="86" t="s">
        <v>19</v>
      </c>
      <c r="I5854" s="87">
        <f>VLOOKUP(A5854,'[2]AJUSTE DE VALOR AN_11.5_MED_VIG'!$A$6:$I$6297,9,0)</f>
        <v>2.2948662559451805</v>
      </c>
    </row>
    <row r="5855" s="81" customFormat="1" ht="15" customHeight="1">
      <c r="A5855" s="82">
        <v>90269616</v>
      </c>
      <c r="B5855" s="83">
        <v>20</v>
      </c>
      <c r="C5855" s="84" t="s">
        <v>7760</v>
      </c>
      <c r="D5855" s="84" t="s">
        <v>7761</v>
      </c>
      <c r="E5855" s="84" t="s">
        <v>3438</v>
      </c>
      <c r="F5855" s="85">
        <v>240</v>
      </c>
      <c r="G5855" s="86" t="s">
        <v>18</v>
      </c>
      <c r="H5855" s="86" t="s">
        <v>19</v>
      </c>
      <c r="I5855" s="87">
        <f>VLOOKUP(A5855,'[2]AJUSTE DE VALOR AN_11.5_MED_VIG'!$A$6:$I$6297,9,0)</f>
        <v>6.1972923722405253e-002</v>
      </c>
    </row>
    <row r="5856" s="81" customFormat="1" ht="15" customHeight="1">
      <c r="A5856" s="82">
        <v>90269608</v>
      </c>
      <c r="B5856" s="83">
        <v>20</v>
      </c>
      <c r="C5856" s="84" t="s">
        <v>7760</v>
      </c>
      <c r="D5856" s="84" t="s">
        <v>7762</v>
      </c>
      <c r="E5856" s="84" t="s">
        <v>3438</v>
      </c>
      <c r="F5856" s="85">
        <v>240</v>
      </c>
      <c r="G5856" s="86" t="s">
        <v>18</v>
      </c>
      <c r="H5856" s="86" t="s">
        <v>19</v>
      </c>
      <c r="I5856" s="87">
        <f>VLOOKUP(A5856,'[2]AJUSTE DE VALOR AN_11.5_MED_VIG'!$A$6:$I$6297,9,0)</f>
        <v>6.2815755485029962e-002</v>
      </c>
    </row>
    <row r="5857" s="81" customFormat="1" ht="15" customHeight="1">
      <c r="A5857" s="82">
        <v>92457614</v>
      </c>
      <c r="B5857" s="83">
        <v>20</v>
      </c>
      <c r="C5857" s="84" t="s">
        <v>7774</v>
      </c>
      <c r="D5857" s="84" t="s">
        <v>7775</v>
      </c>
      <c r="E5857" s="84" t="s">
        <v>92</v>
      </c>
      <c r="F5857" s="85">
        <v>1</v>
      </c>
      <c r="G5857" s="86" t="s">
        <v>10103</v>
      </c>
      <c r="H5857" s="86" t="s">
        <v>14</v>
      </c>
      <c r="I5857" s="87">
        <f>VLOOKUP(A5857,'[2]AJUSTE DE VALOR AN_11.5_MED_VIG'!$A$6:$I$6297,9,0)</f>
        <v>4.2083529093681538</v>
      </c>
    </row>
    <row r="5858" s="81" customFormat="1" ht="15" customHeight="1">
      <c r="A5858" s="82">
        <v>90282078</v>
      </c>
      <c r="B5858" s="83">
        <v>20</v>
      </c>
      <c r="C5858" s="84" t="s">
        <v>7776</v>
      </c>
      <c r="D5858" s="84" t="s">
        <v>7777</v>
      </c>
      <c r="E5858" s="84" t="s">
        <v>409</v>
      </c>
      <c r="F5858" s="85">
        <v>1</v>
      </c>
      <c r="G5858" s="86" t="s">
        <v>10103</v>
      </c>
      <c r="H5858" s="86" t="s">
        <v>14</v>
      </c>
      <c r="I5858" s="87">
        <f>VLOOKUP(A5858,'[2]AJUSTE DE VALOR AN_11.5_MED_VIG'!$A$6:$I$6297,9,0)</f>
        <v>1.9628155662026188</v>
      </c>
    </row>
    <row r="5859" s="81" customFormat="1" ht="15" customHeight="1">
      <c r="A5859" s="82">
        <v>90169425</v>
      </c>
      <c r="B5859" s="83">
        <v>20</v>
      </c>
      <c r="C5859" s="84" t="s">
        <v>7778</v>
      </c>
      <c r="D5859" s="84" t="s">
        <v>7779</v>
      </c>
      <c r="E5859" s="84" t="s">
        <v>92</v>
      </c>
      <c r="F5859" s="85">
        <v>1</v>
      </c>
      <c r="G5859" s="86" t="s">
        <v>10103</v>
      </c>
      <c r="H5859" s="86" t="s">
        <v>14</v>
      </c>
      <c r="I5859" s="87">
        <f>VLOOKUP(A5859,'[2]AJUSTE DE VALOR AN_11.5_MED_VIG'!$A$6:$I$6297,9,0)</f>
        <v>4.0218331128310627</v>
      </c>
    </row>
    <row r="5860" s="81" customFormat="1" ht="15" customHeight="1">
      <c r="A5860" s="82">
        <v>92417353</v>
      </c>
      <c r="B5860" s="83">
        <v>20</v>
      </c>
      <c r="C5860" s="84" t="s">
        <v>7786</v>
      </c>
      <c r="D5860" s="84" t="s">
        <v>7786</v>
      </c>
      <c r="E5860" s="84" t="s">
        <v>24</v>
      </c>
      <c r="F5860" s="85">
        <v>1</v>
      </c>
      <c r="G5860" s="86" t="s">
        <v>10103</v>
      </c>
      <c r="H5860" s="86" t="s">
        <v>14</v>
      </c>
      <c r="I5860" s="87">
        <f>VLOOKUP(A5860,'[2]AJUSTE DE VALOR AN_11.5_MED_VIG'!$A$6:$I$6297,9,0)</f>
        <v>1.8236835108898413</v>
      </c>
    </row>
    <row r="5861" s="81" customFormat="1" ht="15" customHeight="1">
      <c r="A5861" s="82">
        <v>92419100</v>
      </c>
      <c r="B5861" s="83">
        <v>20</v>
      </c>
      <c r="C5861" s="84" t="s">
        <v>7788</v>
      </c>
      <c r="D5861" s="84" t="s">
        <v>7793</v>
      </c>
      <c r="E5861" s="84" t="s">
        <v>455</v>
      </c>
      <c r="F5861" s="85">
        <v>1</v>
      </c>
      <c r="G5861" s="86" t="s">
        <v>436</v>
      </c>
      <c r="H5861" s="86" t="s">
        <v>14</v>
      </c>
      <c r="I5861" s="87">
        <f>VLOOKUP(A5861,'[2]AJUSTE DE VALOR AN_11.5_MED_VIG'!$A$6:$I$6297,9,0)</f>
        <v>2.5283341582724566</v>
      </c>
    </row>
    <row r="5862" s="81" customFormat="1" ht="15" customHeight="1">
      <c r="A5862" s="82">
        <v>92417302</v>
      </c>
      <c r="B5862" s="83">
        <v>20</v>
      </c>
      <c r="C5862" s="84" t="s">
        <v>7788</v>
      </c>
      <c r="D5862" s="84" t="s">
        <v>7788</v>
      </c>
      <c r="E5862" s="84" t="s">
        <v>455</v>
      </c>
      <c r="F5862" s="85">
        <v>1</v>
      </c>
      <c r="G5862" s="86" t="s">
        <v>436</v>
      </c>
      <c r="H5862" s="86" t="s">
        <v>14</v>
      </c>
      <c r="I5862" s="87">
        <f>VLOOKUP(A5862,'[2]AJUSTE DE VALOR AN_11.5_MED_VIG'!$A$6:$I$6297,9,0)</f>
        <v>2.6141791369402054</v>
      </c>
    </row>
    <row r="5863" s="81" customFormat="1" ht="15" customHeight="1">
      <c r="A5863" s="82">
        <v>90170407</v>
      </c>
      <c r="B5863" s="83">
        <v>20</v>
      </c>
      <c r="C5863" s="84" t="s">
        <v>7805</v>
      </c>
      <c r="D5863" s="84" t="s">
        <v>7807</v>
      </c>
      <c r="E5863" s="84" t="s">
        <v>244</v>
      </c>
      <c r="F5863" s="85">
        <v>1</v>
      </c>
      <c r="G5863" s="86" t="s">
        <v>436</v>
      </c>
      <c r="H5863" s="86" t="s">
        <v>14</v>
      </c>
      <c r="I5863" s="87">
        <f>VLOOKUP(A5863,'[2]AJUSTE DE VALOR AN_11.5_MED_VIG'!$A$6:$I$6297,9,0)</f>
        <v>2.669669608113773</v>
      </c>
    </row>
    <row r="5864" s="81" customFormat="1" ht="15" customHeight="1">
      <c r="A5864" s="82">
        <v>90171306</v>
      </c>
      <c r="B5864" s="83">
        <v>20</v>
      </c>
      <c r="C5864" s="84" t="s">
        <v>7809</v>
      </c>
      <c r="D5864" s="84" t="s">
        <v>7809</v>
      </c>
      <c r="E5864" s="84" t="s">
        <v>244</v>
      </c>
      <c r="F5864" s="85">
        <v>1</v>
      </c>
      <c r="G5864" s="86" t="s">
        <v>436</v>
      </c>
      <c r="H5864" s="86" t="s">
        <v>14</v>
      </c>
      <c r="I5864" s="87">
        <f>VLOOKUP(A5864,'[2]AJUSTE DE VALOR AN_11.5_MED_VIG'!$A$6:$I$6297,9,0)</f>
        <v>0.97811799735000005</v>
      </c>
    </row>
    <row r="5865" s="81" customFormat="1" ht="15" customHeight="1">
      <c r="A5865" s="82">
        <v>90225546</v>
      </c>
      <c r="B5865" s="83">
        <v>20</v>
      </c>
      <c r="C5865" s="84" t="s">
        <v>7810</v>
      </c>
      <c r="D5865" s="84" t="s">
        <v>7811</v>
      </c>
      <c r="E5865" s="84" t="s">
        <v>26</v>
      </c>
      <c r="F5865" s="85">
        <v>1</v>
      </c>
      <c r="G5865" s="86" t="s">
        <v>436</v>
      </c>
      <c r="H5865" s="86" t="s">
        <v>14</v>
      </c>
      <c r="I5865" s="87">
        <f>VLOOKUP(A5865,'[2]AJUSTE DE VALOR AN_11.5_MED_VIG'!$A$6:$I$6297,9,0)</f>
        <v>0.84623529542713782</v>
      </c>
    </row>
    <row r="5866" s="81" customFormat="1" ht="15" customHeight="1">
      <c r="A5866" s="82">
        <v>90225538</v>
      </c>
      <c r="B5866" s="83">
        <v>20</v>
      </c>
      <c r="C5866" s="84" t="s">
        <v>7812</v>
      </c>
      <c r="D5866" s="84" t="s">
        <v>7813</v>
      </c>
      <c r="E5866" s="84" t="s">
        <v>26</v>
      </c>
      <c r="F5866" s="85">
        <v>1</v>
      </c>
      <c r="G5866" s="86" t="s">
        <v>436</v>
      </c>
      <c r="H5866" s="86" t="s">
        <v>14</v>
      </c>
      <c r="I5866" s="87">
        <f>VLOOKUP(A5866,'[2]AJUSTE DE VALOR AN_11.5_MED_VIG'!$A$6:$I$6297,9,0)</f>
        <v>1.2302683350932024</v>
      </c>
    </row>
    <row r="5867" s="81" customFormat="1" ht="15" customHeight="1">
      <c r="A5867" s="82">
        <v>90293142</v>
      </c>
      <c r="B5867" s="83">
        <v>20</v>
      </c>
      <c r="C5867" s="84" t="s">
        <v>7816</v>
      </c>
      <c r="D5867" s="84" t="s">
        <v>7817</v>
      </c>
      <c r="E5867" s="84" t="s">
        <v>271</v>
      </c>
      <c r="F5867" s="85">
        <v>1</v>
      </c>
      <c r="G5867" s="86" t="s">
        <v>436</v>
      </c>
      <c r="H5867" s="86" t="s">
        <v>14</v>
      </c>
      <c r="I5867" s="87">
        <f>VLOOKUP(A5867,'[2]AJUSTE DE VALOR AN_11.5_MED_VIG'!$A$6:$I$6297,9,0)</f>
        <v>0.37689453291017977</v>
      </c>
    </row>
    <row r="5868" s="81" customFormat="1" ht="15" customHeight="1">
      <c r="A5868" s="82">
        <v>90294637</v>
      </c>
      <c r="B5868" s="83">
        <v>20</v>
      </c>
      <c r="C5868" s="84" t="s">
        <v>7822</v>
      </c>
      <c r="D5868" s="84" t="s">
        <v>7823</v>
      </c>
      <c r="E5868" s="84" t="s">
        <v>1592</v>
      </c>
      <c r="F5868" s="85">
        <v>1</v>
      </c>
      <c r="G5868" s="86" t="s">
        <v>436</v>
      </c>
      <c r="H5868" s="86" t="s">
        <v>14</v>
      </c>
      <c r="I5868" s="87">
        <f>VLOOKUP(A5868,'[2]AJUSTE DE VALOR AN_11.5_MED_VIG'!$A$6:$I$6297,9,0)</f>
        <v>1.2303245575777784</v>
      </c>
    </row>
    <row r="5869" s="81" customFormat="1" ht="15" customHeight="1">
      <c r="A5869" s="82">
        <v>90294653</v>
      </c>
      <c r="B5869" s="83">
        <v>20</v>
      </c>
      <c r="C5869" s="84" t="s">
        <v>7824</v>
      </c>
      <c r="D5869" s="84" t="s">
        <v>7825</v>
      </c>
      <c r="E5869" s="84" t="s">
        <v>1592</v>
      </c>
      <c r="F5869" s="85">
        <v>1</v>
      </c>
      <c r="G5869" s="86" t="s">
        <v>436</v>
      </c>
      <c r="H5869" s="86" t="s">
        <v>14</v>
      </c>
      <c r="I5869" s="87">
        <f>VLOOKUP(A5869,'[2]AJUSTE DE VALOR AN_11.5_MED_VIG'!$A$6:$I$6297,9,0)</f>
        <v>0.82561253205877216</v>
      </c>
    </row>
    <row r="5870" s="81" customFormat="1" ht="15" customHeight="1">
      <c r="A5870" s="82">
        <v>92433758</v>
      </c>
      <c r="B5870" s="83">
        <v>20</v>
      </c>
      <c r="C5870" s="84" t="s">
        <v>7828</v>
      </c>
      <c r="D5870" s="84" t="s">
        <v>7829</v>
      </c>
      <c r="E5870" s="84" t="s">
        <v>50</v>
      </c>
      <c r="F5870" s="85">
        <v>1</v>
      </c>
      <c r="G5870" s="86" t="s">
        <v>436</v>
      </c>
      <c r="H5870" s="86" t="s">
        <v>14</v>
      </c>
      <c r="I5870" s="87">
        <f>VLOOKUP(A5870,'[2]AJUSTE DE VALOR AN_11.5_MED_VIG'!$A$6:$I$6297,9,0)</f>
        <v>3.0268523151516771</v>
      </c>
    </row>
    <row r="5871" s="81" customFormat="1" ht="15" customHeight="1">
      <c r="A5871" s="82">
        <v>90134710</v>
      </c>
      <c r="B5871" s="83">
        <v>20</v>
      </c>
      <c r="C5871" s="84" t="s">
        <v>7846</v>
      </c>
      <c r="D5871" s="84" t="s">
        <v>7847</v>
      </c>
      <c r="E5871" s="84" t="s">
        <v>455</v>
      </c>
      <c r="F5871" s="85">
        <v>1</v>
      </c>
      <c r="G5871" s="86" t="s">
        <v>436</v>
      </c>
      <c r="H5871" s="86" t="s">
        <v>14</v>
      </c>
      <c r="I5871" s="87">
        <f>VLOOKUP(A5871,'[2]AJUSTE DE VALOR AN_11.5_MED_VIG'!$A$6:$I$6297,9,0)</f>
        <v>2.4812223416586838</v>
      </c>
    </row>
    <row r="5872" s="81" customFormat="1" ht="15" customHeight="1">
      <c r="A5872" s="82">
        <v>90939379</v>
      </c>
      <c r="B5872" s="83">
        <v>20</v>
      </c>
      <c r="C5872" s="84" t="s">
        <v>7850</v>
      </c>
      <c r="D5872" s="84" t="s">
        <v>7850</v>
      </c>
      <c r="E5872" s="84" t="s">
        <v>1744</v>
      </c>
      <c r="F5872" s="85">
        <v>1</v>
      </c>
      <c r="G5872" s="86" t="s">
        <v>10036</v>
      </c>
      <c r="H5872" s="86" t="s">
        <v>14</v>
      </c>
      <c r="I5872" s="87">
        <f>VLOOKUP(A5872,'[2]AJUSTE DE VALOR AN_11.5_MED_VIG'!$A$6:$I$6297,9,0)</f>
        <v>931.25375718228486</v>
      </c>
    </row>
    <row r="5873" s="81" customFormat="1" ht="15" customHeight="1">
      <c r="A5873" s="82">
        <v>92426840</v>
      </c>
      <c r="B5873" s="83">
        <v>20</v>
      </c>
      <c r="C5873" s="84" t="s">
        <v>7893</v>
      </c>
      <c r="D5873" s="84" t="s">
        <v>7894</v>
      </c>
      <c r="E5873" s="84" t="s">
        <v>871</v>
      </c>
      <c r="F5873" s="85">
        <v>1</v>
      </c>
      <c r="G5873" s="86" t="s">
        <v>64</v>
      </c>
      <c r="H5873" s="86" t="s">
        <v>14</v>
      </c>
      <c r="I5873" s="87">
        <f>VLOOKUP(A5873,'[2]AJUSTE DE VALOR AN_11.5_MED_VIG'!$A$6:$I$6297,9,0)</f>
        <v>35.091065272413182</v>
      </c>
    </row>
    <row r="5874" s="81" customFormat="1" ht="15" customHeight="1">
      <c r="A5874" s="82">
        <v>90287398</v>
      </c>
      <c r="B5874" s="83">
        <v>20</v>
      </c>
      <c r="C5874" s="84" t="s">
        <v>7915</v>
      </c>
      <c r="D5874" s="84" t="s">
        <v>7916</v>
      </c>
      <c r="E5874" s="84" t="s">
        <v>21</v>
      </c>
      <c r="F5874" s="85">
        <v>1</v>
      </c>
      <c r="G5874" s="86" t="s">
        <v>10103</v>
      </c>
      <c r="H5874" s="86" t="s">
        <v>14</v>
      </c>
      <c r="I5874" s="87">
        <f>VLOOKUP(A5874,'[2]AJUSTE DE VALOR AN_11.5_MED_VIG'!$A$6:$I$6297,9,0)</f>
        <v>12.719943910175491</v>
      </c>
    </row>
    <row r="5875" s="81" customFormat="1" ht="15" customHeight="1">
      <c r="A5875" s="82">
        <v>92417485</v>
      </c>
      <c r="B5875" s="83">
        <v>20</v>
      </c>
      <c r="C5875" s="84" t="s">
        <v>7917</v>
      </c>
      <c r="D5875" s="84" t="s">
        <v>7919</v>
      </c>
      <c r="E5875" s="84" t="s">
        <v>231</v>
      </c>
      <c r="F5875" s="85">
        <v>1</v>
      </c>
      <c r="G5875" s="86" t="s">
        <v>10103</v>
      </c>
      <c r="H5875" s="86" t="s">
        <v>14</v>
      </c>
      <c r="I5875" s="87">
        <f>VLOOKUP(A5875,'[2]AJUSTE DE VALOR AN_11.5_MED_VIG'!$A$6:$I$6297,9,0)</f>
        <v>5.6847988801473122</v>
      </c>
    </row>
    <row r="5876" s="81" customFormat="1" ht="15" customHeight="1">
      <c r="A5876" s="82">
        <v>90297571</v>
      </c>
      <c r="B5876" s="83">
        <v>20</v>
      </c>
      <c r="C5876" s="84" t="s">
        <v>7927</v>
      </c>
      <c r="D5876" s="84" t="s">
        <v>7929</v>
      </c>
      <c r="E5876" s="84" t="s">
        <v>1253</v>
      </c>
      <c r="F5876" s="85">
        <v>1</v>
      </c>
      <c r="G5876" s="86" t="s">
        <v>10103</v>
      </c>
      <c r="H5876" s="86" t="s">
        <v>14</v>
      </c>
      <c r="I5876" s="87">
        <f>VLOOKUP(A5876,'[2]AJUSTE DE VALOR AN_11.5_MED_VIG'!$A$6:$I$6297,9,0)</f>
        <v>0.38175658477385965</v>
      </c>
    </row>
    <row r="5877" s="81" customFormat="1" ht="15" customHeight="1">
      <c r="A5877" s="82">
        <v>90170466</v>
      </c>
      <c r="B5877" s="83">
        <v>20</v>
      </c>
      <c r="C5877" s="84" t="s">
        <v>7927</v>
      </c>
      <c r="D5877" s="84" t="s">
        <v>7930</v>
      </c>
      <c r="E5877" s="84" t="s">
        <v>244</v>
      </c>
      <c r="F5877" s="85">
        <v>1</v>
      </c>
      <c r="G5877" s="86" t="s">
        <v>10103</v>
      </c>
      <c r="H5877" s="86" t="s">
        <v>14</v>
      </c>
      <c r="I5877" s="87">
        <f>VLOOKUP(A5877,'[2]AJUSTE DE VALOR AN_11.5_MED_VIG'!$A$6:$I$6297,9,0)</f>
        <v>0.38234142771111046</v>
      </c>
    </row>
    <row r="5878" s="81" customFormat="1" ht="15" customHeight="1">
      <c r="A5878" s="82">
        <v>90303865</v>
      </c>
      <c r="B5878" s="83">
        <v>20</v>
      </c>
      <c r="C5878" s="84" t="s">
        <v>7931</v>
      </c>
      <c r="D5878" s="84" t="s">
        <v>7932</v>
      </c>
      <c r="E5878" s="84" t="s">
        <v>69</v>
      </c>
      <c r="F5878" s="85">
        <v>1</v>
      </c>
      <c r="G5878" s="86" t="s">
        <v>10103</v>
      </c>
      <c r="H5878" s="86" t="s">
        <v>14</v>
      </c>
      <c r="I5878" s="87">
        <f>VLOOKUP(A5878,'[2]AJUSTE DE VALOR AN_11.5_MED_VIG'!$A$6:$I$6297,9,0)</f>
        <v>0.91384271046414178</v>
      </c>
    </row>
    <row r="5879" s="81" customFormat="1" ht="15" customHeight="1">
      <c r="A5879" s="82">
        <v>90939581</v>
      </c>
      <c r="B5879" s="83">
        <v>20</v>
      </c>
      <c r="C5879" s="84" t="s">
        <v>7934</v>
      </c>
      <c r="D5879" s="84" t="s">
        <v>7934</v>
      </c>
      <c r="E5879" s="84" t="s">
        <v>1744</v>
      </c>
      <c r="F5879" s="85">
        <v>1</v>
      </c>
      <c r="G5879" s="86" t="s">
        <v>10036</v>
      </c>
      <c r="H5879" s="86" t="s">
        <v>14</v>
      </c>
      <c r="I5879" s="87">
        <f>VLOOKUP(A5879,'[2]AJUSTE DE VALOR AN_11.5_MED_VIG'!$A$6:$I$6297,9,0)</f>
        <v>3489.6134780482707</v>
      </c>
    </row>
    <row r="5880" s="81" customFormat="1" ht="15" customHeight="1">
      <c r="A5880" s="82">
        <v>92389678</v>
      </c>
      <c r="B5880" s="83">
        <v>20</v>
      </c>
      <c r="C5880" s="84" t="s">
        <v>7938</v>
      </c>
      <c r="D5880" s="84" t="s">
        <v>7939</v>
      </c>
      <c r="E5880" s="84" t="s">
        <v>871</v>
      </c>
      <c r="F5880" s="85">
        <v>1</v>
      </c>
      <c r="G5880" s="86" t="s">
        <v>13</v>
      </c>
      <c r="H5880" s="86" t="s">
        <v>14</v>
      </c>
      <c r="I5880" s="87">
        <f>VLOOKUP(A5880,'[2]AJUSTE DE VALOR AN_11.5_MED_VIG'!$A$6:$I$6297,9,0)</f>
        <v>2.958487478154586</v>
      </c>
    </row>
    <row r="5881" s="81" customFormat="1" ht="15" customHeight="1">
      <c r="A5881" s="82">
        <v>92410030</v>
      </c>
      <c r="B5881" s="83">
        <v>20</v>
      </c>
      <c r="C5881" s="84" t="s">
        <v>7997</v>
      </c>
      <c r="D5881" s="84" t="s">
        <v>7998</v>
      </c>
      <c r="E5881" s="84" t="s">
        <v>92</v>
      </c>
      <c r="F5881" s="85">
        <v>12</v>
      </c>
      <c r="G5881" s="86" t="s">
        <v>18</v>
      </c>
      <c r="H5881" s="86" t="s">
        <v>19</v>
      </c>
      <c r="I5881" s="87">
        <f>VLOOKUP(A5881,'[2]AJUSTE DE VALOR AN_11.5_MED_VIG'!$A$6:$I$6297,9,0)</f>
        <v>3.030860202152696</v>
      </c>
    </row>
    <row r="5882" s="81" customFormat="1" ht="15" customHeight="1">
      <c r="A5882" s="82">
        <v>90182537</v>
      </c>
      <c r="B5882" s="83">
        <v>20</v>
      </c>
      <c r="C5882" s="84" t="s">
        <v>7999</v>
      </c>
      <c r="D5882" s="84" t="s">
        <v>8002</v>
      </c>
      <c r="E5882" s="84" t="s">
        <v>24</v>
      </c>
      <c r="F5882" s="85">
        <v>1</v>
      </c>
      <c r="G5882" s="86" t="s">
        <v>10103</v>
      </c>
      <c r="H5882" s="86" t="s">
        <v>14</v>
      </c>
      <c r="I5882" s="87">
        <f>VLOOKUP(A5882,'[2]AJUSTE DE VALOR AN_11.5_MED_VIG'!$A$6:$I$6297,9,0)</f>
        <v>2.703214687874413</v>
      </c>
    </row>
    <row r="5883" s="81" customFormat="1" ht="15" customHeight="1">
      <c r="A5883" s="82">
        <v>90182510</v>
      </c>
      <c r="B5883" s="83">
        <v>20</v>
      </c>
      <c r="C5883" s="84" t="s">
        <v>7999</v>
      </c>
      <c r="D5883" s="84" t="s">
        <v>8001</v>
      </c>
      <c r="E5883" s="84" t="s">
        <v>24</v>
      </c>
      <c r="F5883" s="85">
        <v>1</v>
      </c>
      <c r="G5883" s="86" t="s">
        <v>10103</v>
      </c>
      <c r="H5883" s="86" t="s">
        <v>14</v>
      </c>
      <c r="I5883" s="87">
        <f>VLOOKUP(A5883,'[2]AJUSTE DE VALOR AN_11.5_MED_VIG'!$A$6:$I$6297,9,0)</f>
        <v>1.4082615439824786</v>
      </c>
    </row>
    <row r="5884" s="81" customFormat="1" ht="15" customHeight="1">
      <c r="A5884" s="82">
        <v>92432450</v>
      </c>
      <c r="B5884" s="83">
        <v>20</v>
      </c>
      <c r="C5884" s="84" t="s">
        <v>8003</v>
      </c>
      <c r="D5884" s="84" t="s">
        <v>8004</v>
      </c>
      <c r="E5884" s="84" t="s">
        <v>146</v>
      </c>
      <c r="F5884" s="85">
        <v>1</v>
      </c>
      <c r="G5884" s="86" t="s">
        <v>10103</v>
      </c>
      <c r="H5884" s="86" t="s">
        <v>14</v>
      </c>
      <c r="I5884" s="87">
        <f>VLOOKUP(A5884,'[2]AJUSTE DE VALOR AN_11.5_MED_VIG'!$A$6:$I$6297,9,0)</f>
        <v>2.1682194979484928</v>
      </c>
    </row>
    <row r="5885" s="81" customFormat="1" ht="15" customHeight="1">
      <c r="A5885" s="82">
        <v>90182529</v>
      </c>
      <c r="B5885" s="83">
        <v>20</v>
      </c>
      <c r="C5885" s="84" t="s">
        <v>8003</v>
      </c>
      <c r="D5885" s="84" t="s">
        <v>8003</v>
      </c>
      <c r="E5885" s="84" t="s">
        <v>24</v>
      </c>
      <c r="F5885" s="85">
        <v>1</v>
      </c>
      <c r="G5885" s="86" t="s">
        <v>10103</v>
      </c>
      <c r="H5885" s="86" t="s">
        <v>14</v>
      </c>
      <c r="I5885" s="87">
        <f>VLOOKUP(A5885,'[2]AJUSTE DE VALOR AN_11.5_MED_VIG'!$A$6:$I$6297,9,0)</f>
        <v>1.4082615439824786</v>
      </c>
    </row>
    <row r="5886" s="81" customFormat="1" ht="15" customHeight="1">
      <c r="A5886" s="82">
        <v>90125754</v>
      </c>
      <c r="B5886" s="83">
        <v>20</v>
      </c>
      <c r="C5886" s="84" t="s">
        <v>8002</v>
      </c>
      <c r="D5886" s="84" t="s">
        <v>8011</v>
      </c>
      <c r="E5886" s="84" t="s">
        <v>50</v>
      </c>
      <c r="F5886" s="85">
        <v>1</v>
      </c>
      <c r="G5886" s="86" t="s">
        <v>10103</v>
      </c>
      <c r="H5886" s="86" t="s">
        <v>14</v>
      </c>
      <c r="I5886" s="87">
        <f>VLOOKUP(A5886,'[2]AJUSTE DE VALOR AN_11.5_MED_VIG'!$A$6:$I$6297,9,0)</f>
        <v>2.6704264331007459</v>
      </c>
    </row>
    <row r="5887" s="81" customFormat="1" ht="15" customHeight="1">
      <c r="A5887" s="82">
        <v>92459293</v>
      </c>
      <c r="B5887" s="83">
        <v>20</v>
      </c>
      <c r="C5887" s="84" t="s">
        <v>8012</v>
      </c>
      <c r="D5887" s="84" t="s">
        <v>8013</v>
      </c>
      <c r="E5887" s="84" t="s">
        <v>146</v>
      </c>
      <c r="F5887" s="85">
        <v>1</v>
      </c>
      <c r="G5887" s="86" t="s">
        <v>10103</v>
      </c>
      <c r="H5887" s="86" t="s">
        <v>14</v>
      </c>
      <c r="I5887" s="87">
        <f>VLOOKUP(A5887,'[2]AJUSTE DE VALOR AN_11.5_MED_VIG'!$A$6:$I$6297,9,0)</f>
        <v>4.4013912881229444</v>
      </c>
    </row>
    <row r="5888" s="81" customFormat="1" ht="15" customHeight="1">
      <c r="A5888" s="82">
        <v>90263642</v>
      </c>
      <c r="B5888" s="83">
        <v>20</v>
      </c>
      <c r="C5888" s="84" t="s">
        <v>8014</v>
      </c>
      <c r="D5888" s="84" t="s">
        <v>8015</v>
      </c>
      <c r="E5888" s="84" t="s">
        <v>1797</v>
      </c>
      <c r="F5888" s="85">
        <v>80</v>
      </c>
      <c r="G5888" s="86" t="s">
        <v>10077</v>
      </c>
      <c r="H5888" s="86" t="s">
        <v>19</v>
      </c>
      <c r="I5888" s="87">
        <f>VLOOKUP(A5888,'[2]AJUSTE DE VALOR AN_11.5_MED_VIG'!$A$6:$I$6297,9,0)</f>
        <v>0.16175983480085437</v>
      </c>
    </row>
    <row r="5889" s="81" customFormat="1" ht="15" customHeight="1">
      <c r="A5889" s="82">
        <v>92430201</v>
      </c>
      <c r="B5889" s="83">
        <v>20</v>
      </c>
      <c r="C5889" s="84" t="s">
        <v>8016</v>
      </c>
      <c r="D5889" s="84" t="s">
        <v>8017</v>
      </c>
      <c r="E5889" s="84" t="s">
        <v>92</v>
      </c>
      <c r="F5889" s="85">
        <v>1</v>
      </c>
      <c r="G5889" s="86" t="s">
        <v>64</v>
      </c>
      <c r="H5889" s="86" t="s">
        <v>14</v>
      </c>
      <c r="I5889" s="87">
        <f>VLOOKUP(A5889,'[2]AJUSTE DE VALOR AN_11.5_MED_VIG'!$A$6:$I$6297,9,0)</f>
        <v>5.560760139011701</v>
      </c>
    </row>
    <row r="5890" s="81" customFormat="1" ht="15" customHeight="1">
      <c r="A5890" s="82">
        <v>92431151</v>
      </c>
      <c r="B5890" s="83">
        <v>20</v>
      </c>
      <c r="C5890" s="84" t="s">
        <v>8023</v>
      </c>
      <c r="D5890" s="84" t="s">
        <v>8024</v>
      </c>
      <c r="E5890" s="84" t="s">
        <v>1274</v>
      </c>
      <c r="F5890" s="85">
        <v>120</v>
      </c>
      <c r="G5890" s="86" t="s">
        <v>18</v>
      </c>
      <c r="H5890" s="86" t="s">
        <v>19</v>
      </c>
      <c r="I5890" s="87">
        <f>VLOOKUP(A5890,'[2]AJUSTE DE VALOR AN_11.5_MED_VIG'!$A$6:$I$6297,9,0)</f>
        <v>0.1323489557461536</v>
      </c>
    </row>
    <row r="5891" s="81" customFormat="1" ht="15" customHeight="1">
      <c r="A5891" s="82">
        <v>92391834</v>
      </c>
      <c r="B5891" s="83">
        <v>20</v>
      </c>
      <c r="C5891" s="84" t="s">
        <v>8025</v>
      </c>
      <c r="D5891" s="84" t="s">
        <v>8026</v>
      </c>
      <c r="E5891" s="84" t="s">
        <v>157</v>
      </c>
      <c r="F5891" s="85">
        <v>1</v>
      </c>
      <c r="G5891" s="86" t="s">
        <v>158</v>
      </c>
      <c r="H5891" s="86" t="s">
        <v>14</v>
      </c>
      <c r="I5891" s="87">
        <f>VLOOKUP(A5891,'[2]AJUSTE DE VALOR AN_11.5_MED_VIG'!$A$6:$I$6297,9,0)</f>
        <v>1.3034269263143716</v>
      </c>
    </row>
    <row r="5892" s="81" customFormat="1" ht="15" customHeight="1">
      <c r="A5892" s="82">
        <v>90287479</v>
      </c>
      <c r="B5892" s="83">
        <v>20</v>
      </c>
      <c r="C5892" s="84" t="s">
        <v>8077</v>
      </c>
      <c r="D5892" s="84" t="s">
        <v>8078</v>
      </c>
      <c r="E5892" s="84" t="s">
        <v>633</v>
      </c>
      <c r="F5892" s="85">
        <v>1</v>
      </c>
      <c r="G5892" s="86" t="s">
        <v>10103</v>
      </c>
      <c r="H5892" s="86" t="s">
        <v>14</v>
      </c>
      <c r="I5892" s="87">
        <f>VLOOKUP(A5892,'[2]AJUSTE DE VALOR AN_11.5_MED_VIG'!$A$6:$I$6297,9,0)</f>
        <v>12.316957544348023</v>
      </c>
    </row>
    <row r="5893" s="81" customFormat="1" ht="15" customHeight="1">
      <c r="A5893" s="82">
        <v>92436137</v>
      </c>
      <c r="B5893" s="83">
        <v>20</v>
      </c>
      <c r="C5893" s="84" t="s">
        <v>8079</v>
      </c>
      <c r="D5893" s="84" t="s">
        <v>8080</v>
      </c>
      <c r="E5893" s="84" t="s">
        <v>50</v>
      </c>
      <c r="F5893" s="85">
        <v>1</v>
      </c>
      <c r="G5893" s="86" t="s">
        <v>13</v>
      </c>
      <c r="H5893" s="86" t="s">
        <v>14</v>
      </c>
      <c r="I5893" s="87">
        <f>VLOOKUP(A5893,'[2]AJUSTE DE VALOR AN_11.5_MED_VIG'!$A$6:$I$6297,9,0)</f>
        <v>5.5988580231742713</v>
      </c>
    </row>
    <row r="5894" s="81" customFormat="1" ht="15" customHeight="1">
      <c r="A5894" s="82">
        <v>90491033</v>
      </c>
      <c r="B5894" s="83">
        <v>20</v>
      </c>
      <c r="C5894" s="84" t="s">
        <v>8097</v>
      </c>
      <c r="D5894" s="84" t="s">
        <v>8098</v>
      </c>
      <c r="E5894" s="84" t="s">
        <v>146</v>
      </c>
      <c r="F5894" s="85">
        <v>1</v>
      </c>
      <c r="G5894" s="86" t="s">
        <v>436</v>
      </c>
      <c r="H5894" s="86" t="s">
        <v>14</v>
      </c>
      <c r="I5894" s="87">
        <f>VLOOKUP(A5894,'[2]AJUSTE DE VALOR AN_11.5_MED_VIG'!$A$6:$I$6297,9,0)</f>
        <v>1.0980061513754964</v>
      </c>
    </row>
    <row r="5895" s="81" customFormat="1" ht="15" customHeight="1">
      <c r="A5895" s="82">
        <v>90278135</v>
      </c>
      <c r="B5895" s="83">
        <v>20</v>
      </c>
      <c r="C5895" s="84" t="s">
        <v>8099</v>
      </c>
      <c r="D5895" s="84" t="s">
        <v>8100</v>
      </c>
      <c r="E5895" s="84" t="s">
        <v>146</v>
      </c>
      <c r="F5895" s="85">
        <v>1</v>
      </c>
      <c r="G5895" s="86" t="s">
        <v>436</v>
      </c>
      <c r="H5895" s="86" t="s">
        <v>14</v>
      </c>
      <c r="I5895" s="87">
        <f>VLOOKUP(A5895,'[2]AJUSTE DE VALOR AN_11.5_MED_VIG'!$A$6:$I$6297,9,0)</f>
        <v>1.6445287050930271</v>
      </c>
    </row>
    <row r="5896" s="81" customFormat="1" ht="15" customHeight="1">
      <c r="A5896" s="82">
        <v>92436030</v>
      </c>
      <c r="B5896" s="83">
        <v>20</v>
      </c>
      <c r="C5896" s="84" t="s">
        <v>8101</v>
      </c>
      <c r="D5896" s="84" t="s">
        <v>8102</v>
      </c>
      <c r="E5896" s="84" t="s">
        <v>358</v>
      </c>
      <c r="F5896" s="85">
        <v>1</v>
      </c>
      <c r="G5896" s="86" t="s">
        <v>436</v>
      </c>
      <c r="H5896" s="86" t="s">
        <v>14</v>
      </c>
      <c r="I5896" s="87">
        <f>VLOOKUP(A5896,'[2]AJUSTE DE VALOR AN_11.5_MED_VIG'!$A$6:$I$6297,9,0)</f>
        <v>2.0691817895450924</v>
      </c>
    </row>
    <row r="5897" s="81" customFormat="1" ht="15" customHeight="1">
      <c r="A5897" s="82">
        <v>90277554</v>
      </c>
      <c r="B5897" s="83">
        <v>20</v>
      </c>
      <c r="C5897" s="84" t="s">
        <v>8105</v>
      </c>
      <c r="D5897" s="84" t="s">
        <v>8106</v>
      </c>
      <c r="E5897" s="84" t="s">
        <v>1221</v>
      </c>
      <c r="F5897" s="85">
        <v>1</v>
      </c>
      <c r="G5897" s="86" t="s">
        <v>158</v>
      </c>
      <c r="H5897" s="86" t="s">
        <v>14</v>
      </c>
      <c r="I5897" s="87">
        <f>VLOOKUP(A5897,'[2]AJUSTE DE VALOR AN_11.5_MED_VIG'!$A$6:$I$6297,9,0)</f>
        <v>0.75378906582035954</v>
      </c>
    </row>
    <row r="5898" s="81" customFormat="1" ht="15" customHeight="1">
      <c r="A5898" s="82">
        <v>90303156</v>
      </c>
      <c r="B5898" s="83">
        <v>20</v>
      </c>
      <c r="C5898" s="84" t="s">
        <v>8110</v>
      </c>
      <c r="D5898" s="84" t="s">
        <v>8118</v>
      </c>
      <c r="E5898" s="84" t="s">
        <v>24</v>
      </c>
      <c r="F5898" s="85">
        <v>1</v>
      </c>
      <c r="G5898" s="86" t="s">
        <v>10103</v>
      </c>
      <c r="H5898" s="86" t="s">
        <v>14</v>
      </c>
      <c r="I5898" s="87">
        <f>VLOOKUP(A5898,'[2]AJUSTE DE VALOR AN_11.5_MED_VIG'!$A$6:$I$6297,9,0)</f>
        <v>1.6997127952442121</v>
      </c>
    </row>
    <row r="5899" s="81" customFormat="1" ht="15" customHeight="1">
      <c r="A5899" s="82">
        <v>90269578</v>
      </c>
      <c r="B5899" s="83">
        <v>20</v>
      </c>
      <c r="C5899" s="84" t="s">
        <v>8110</v>
      </c>
      <c r="D5899" s="84" t="s">
        <v>8120</v>
      </c>
      <c r="E5899" s="84" t="s">
        <v>29</v>
      </c>
      <c r="F5899" s="85">
        <v>1</v>
      </c>
      <c r="G5899" s="86" t="s">
        <v>10103</v>
      </c>
      <c r="H5899" s="86" t="s">
        <v>14</v>
      </c>
      <c r="I5899" s="87">
        <f>VLOOKUP(A5899,'[2]AJUSTE DE VALOR AN_11.5_MED_VIG'!$A$6:$I$6297,9,0)</f>
        <v>3.3797638604029032</v>
      </c>
    </row>
    <row r="5900" s="81" customFormat="1" ht="15" customHeight="1">
      <c r="A5900" s="82">
        <v>90218876</v>
      </c>
      <c r="B5900" s="83">
        <v>20</v>
      </c>
      <c r="C5900" s="84" t="s">
        <v>8110</v>
      </c>
      <c r="D5900" s="84" t="s">
        <v>8114</v>
      </c>
      <c r="E5900" s="84" t="s">
        <v>806</v>
      </c>
      <c r="F5900" s="85">
        <v>1</v>
      </c>
      <c r="G5900" s="86" t="s">
        <v>10103</v>
      </c>
      <c r="H5900" s="86" t="s">
        <v>14</v>
      </c>
      <c r="I5900" s="87">
        <f>VLOOKUP(A5900,'[2]AJUSTE DE VALOR AN_11.5_MED_VIG'!$A$6:$I$6297,9,0)</f>
        <v>2.0806382189115187</v>
      </c>
    </row>
    <row r="5901" s="81" customFormat="1" ht="15" customHeight="1">
      <c r="A5901" s="82">
        <v>90158776</v>
      </c>
      <c r="B5901" s="83">
        <v>20</v>
      </c>
      <c r="C5901" s="84" t="s">
        <v>8110</v>
      </c>
      <c r="D5901" s="84" t="s">
        <v>8121</v>
      </c>
      <c r="E5901" s="84" t="s">
        <v>229</v>
      </c>
      <c r="F5901" s="85">
        <v>1</v>
      </c>
      <c r="G5901" s="86" t="s">
        <v>10103</v>
      </c>
      <c r="H5901" s="86" t="s">
        <v>14</v>
      </c>
      <c r="I5901" s="87">
        <f>VLOOKUP(A5901,'[2]AJUSTE DE VALOR AN_11.5_MED_VIG'!$A$6:$I$6297,9,0)</f>
        <v>3.7864139964770338</v>
      </c>
    </row>
    <row r="5902" s="81" customFormat="1" ht="15" customHeight="1">
      <c r="A5902" s="82">
        <v>90158768</v>
      </c>
      <c r="B5902" s="83">
        <v>20</v>
      </c>
      <c r="C5902" s="84" t="s">
        <v>8110</v>
      </c>
      <c r="D5902" s="84" t="s">
        <v>8120</v>
      </c>
      <c r="E5902" s="84" t="s">
        <v>229</v>
      </c>
      <c r="F5902" s="85">
        <v>1</v>
      </c>
      <c r="G5902" s="86" t="s">
        <v>10103</v>
      </c>
      <c r="H5902" s="86" t="s">
        <v>14</v>
      </c>
      <c r="I5902" s="87">
        <f>VLOOKUP(A5902,'[2]AJUSTE DE VALOR AN_11.5_MED_VIG'!$A$6:$I$6297,9,0)</f>
        <v>4.0583023320739127</v>
      </c>
    </row>
    <row r="5903" s="81" customFormat="1" ht="15" customHeight="1">
      <c r="A5903" s="82">
        <v>90158733</v>
      </c>
      <c r="B5903" s="83">
        <v>20</v>
      </c>
      <c r="C5903" s="84" t="s">
        <v>8110</v>
      </c>
      <c r="D5903" s="84" t="s">
        <v>8119</v>
      </c>
      <c r="E5903" s="84" t="s">
        <v>229</v>
      </c>
      <c r="F5903" s="85">
        <v>1</v>
      </c>
      <c r="G5903" s="86" t="s">
        <v>10103</v>
      </c>
      <c r="H5903" s="86" t="s">
        <v>14</v>
      </c>
      <c r="I5903" s="87">
        <f>VLOOKUP(A5903,'[2]AJUSTE DE VALOR AN_11.5_MED_VIG'!$A$6:$I$6297,9,0)</f>
        <v>2.2007186546632993</v>
      </c>
    </row>
    <row r="5904" s="81" customFormat="1" ht="15" customHeight="1">
      <c r="A5904" s="82">
        <v>90158725</v>
      </c>
      <c r="B5904" s="83">
        <v>20</v>
      </c>
      <c r="C5904" s="84" t="s">
        <v>8110</v>
      </c>
      <c r="D5904" s="84" t="s">
        <v>8123</v>
      </c>
      <c r="E5904" s="84" t="s">
        <v>229</v>
      </c>
      <c r="F5904" s="85">
        <v>1</v>
      </c>
      <c r="G5904" s="86" t="s">
        <v>10103</v>
      </c>
      <c r="H5904" s="86" t="s">
        <v>14</v>
      </c>
      <c r="I5904" s="87">
        <f>VLOOKUP(A5904,'[2]AJUSTE DE VALOR AN_11.5_MED_VIG'!$A$6:$I$6297,9,0)</f>
        <v>3.916571977605932</v>
      </c>
    </row>
    <row r="5905" s="81" customFormat="1" ht="15" customHeight="1">
      <c r="A5905" s="82">
        <v>90242564</v>
      </c>
      <c r="B5905" s="83">
        <v>20</v>
      </c>
      <c r="C5905" s="84" t="s">
        <v>8126</v>
      </c>
      <c r="D5905" s="84" t="s">
        <v>8127</v>
      </c>
      <c r="E5905" s="84" t="s">
        <v>298</v>
      </c>
      <c r="F5905" s="85">
        <v>1</v>
      </c>
      <c r="G5905" s="86" t="s">
        <v>10103</v>
      </c>
      <c r="H5905" s="86" t="s">
        <v>14</v>
      </c>
      <c r="I5905" s="87">
        <f>VLOOKUP(A5905,'[2]AJUSTE DE VALOR AN_11.5_MED_VIG'!$A$6:$I$6297,9,0)</f>
        <v>2.4184065861736537</v>
      </c>
    </row>
    <row r="5906" s="81" customFormat="1" ht="15" customHeight="1">
      <c r="A5906" s="82">
        <v>92458769</v>
      </c>
      <c r="B5906" s="83">
        <v>20</v>
      </c>
      <c r="C5906" s="84" t="s">
        <v>8128</v>
      </c>
      <c r="D5906" s="84" t="s">
        <v>8128</v>
      </c>
      <c r="E5906" s="84" t="s">
        <v>24</v>
      </c>
      <c r="F5906" s="85">
        <v>1</v>
      </c>
      <c r="G5906" s="86" t="s">
        <v>10103</v>
      </c>
      <c r="H5906" s="86" t="s">
        <v>14</v>
      </c>
      <c r="I5906" s="87">
        <f>VLOOKUP(A5906,'[2]AJUSTE DE VALOR AN_11.5_MED_VIG'!$A$6:$I$6297,9,0)</f>
        <v>2.1367817997355809</v>
      </c>
    </row>
    <row r="5907" s="81" customFormat="1" ht="15" customHeight="1">
      <c r="A5907" s="82">
        <v>92418180</v>
      </c>
      <c r="B5907" s="83">
        <v>20</v>
      </c>
      <c r="C5907" s="84" t="s">
        <v>8128</v>
      </c>
      <c r="D5907" s="84" t="s">
        <v>8129</v>
      </c>
      <c r="E5907" s="84" t="s">
        <v>39</v>
      </c>
      <c r="F5907" s="85">
        <v>1</v>
      </c>
      <c r="G5907" s="86" t="s">
        <v>10103</v>
      </c>
      <c r="H5907" s="86" t="s">
        <v>14</v>
      </c>
      <c r="I5907" s="87">
        <f>VLOOKUP(A5907,'[2]AJUSTE DE VALOR AN_11.5_MED_VIG'!$A$6:$I$6297,9,0)</f>
        <v>2.2985109707858893</v>
      </c>
    </row>
    <row r="5908" s="81" customFormat="1" ht="15" customHeight="1">
      <c r="A5908" s="82">
        <v>90150635</v>
      </c>
      <c r="B5908" s="83">
        <v>20</v>
      </c>
      <c r="C5908" s="84" t="s">
        <v>8128</v>
      </c>
      <c r="D5908" s="84" t="s">
        <v>8129</v>
      </c>
      <c r="E5908" s="84" t="s">
        <v>39</v>
      </c>
      <c r="F5908" s="85">
        <v>1</v>
      </c>
      <c r="G5908" s="86" t="s">
        <v>10103</v>
      </c>
      <c r="H5908" s="86" t="s">
        <v>14</v>
      </c>
      <c r="I5908" s="87">
        <f>VLOOKUP(A5908,'[2]AJUSTE DE VALOR AN_11.5_MED_VIG'!$A$6:$I$6297,9,0)</f>
        <v>2.1042706070575048</v>
      </c>
    </row>
    <row r="5909" s="81" customFormat="1" ht="15" customHeight="1">
      <c r="A5909" s="82">
        <v>92458785</v>
      </c>
      <c r="B5909" s="83">
        <v>20</v>
      </c>
      <c r="C5909" s="84" t="s">
        <v>8131</v>
      </c>
      <c r="D5909" s="84" t="s">
        <v>8131</v>
      </c>
      <c r="E5909" s="84" t="s">
        <v>24</v>
      </c>
      <c r="F5909" s="85">
        <v>1</v>
      </c>
      <c r="G5909" s="86" t="s">
        <v>10103</v>
      </c>
      <c r="H5909" s="86" t="s">
        <v>14</v>
      </c>
      <c r="I5909" s="87">
        <f>VLOOKUP(A5909,'[2]AJUSTE DE VALOR AN_11.5_MED_VIG'!$A$6:$I$6297,9,0)</f>
        <v>4.030747485864846</v>
      </c>
    </row>
    <row r="5910" s="81" customFormat="1" ht="15" customHeight="1">
      <c r="A5910" s="82">
        <v>92418228</v>
      </c>
      <c r="B5910" s="83">
        <v>20</v>
      </c>
      <c r="C5910" s="84" t="s">
        <v>8131</v>
      </c>
      <c r="D5910" s="84" t="s">
        <v>8132</v>
      </c>
      <c r="E5910" s="84" t="s">
        <v>39</v>
      </c>
      <c r="F5910" s="85">
        <v>1</v>
      </c>
      <c r="G5910" s="86" t="s">
        <v>10103</v>
      </c>
      <c r="H5910" s="86" t="s">
        <v>14</v>
      </c>
      <c r="I5910" s="87">
        <f>VLOOKUP(A5910,'[2]AJUSTE DE VALOR AN_11.5_MED_VIG'!$A$6:$I$6297,9,0)</f>
        <v>3.9173083552051238</v>
      </c>
    </row>
    <row r="5911" s="81" customFormat="1" ht="15" customHeight="1">
      <c r="A5911" s="82">
        <v>90272358</v>
      </c>
      <c r="B5911" s="83">
        <v>20</v>
      </c>
      <c r="C5911" s="84" t="s">
        <v>8139</v>
      </c>
      <c r="D5911" s="84" t="s">
        <v>8157</v>
      </c>
      <c r="E5911" s="84" t="s">
        <v>271</v>
      </c>
      <c r="F5911" s="85">
        <v>1</v>
      </c>
      <c r="G5911" s="86" t="s">
        <v>10103</v>
      </c>
      <c r="H5911" s="86" t="s">
        <v>14</v>
      </c>
      <c r="I5911" s="87">
        <f>VLOOKUP(A5911,'[2]AJUSTE DE VALOR AN_11.5_MED_VIG'!$A$6:$I$6297,9,0)</f>
        <v>0.50364163175698518</v>
      </c>
    </row>
    <row r="5912" s="81" customFormat="1" ht="15" customHeight="1">
      <c r="A5912" s="82">
        <v>90257227</v>
      </c>
      <c r="B5912" s="83">
        <v>20</v>
      </c>
      <c r="C5912" s="84" t="s">
        <v>8139</v>
      </c>
      <c r="D5912" s="84" t="s">
        <v>8151</v>
      </c>
      <c r="E5912" s="84" t="s">
        <v>131</v>
      </c>
      <c r="F5912" s="85">
        <v>1</v>
      </c>
      <c r="G5912" s="86" t="s">
        <v>10103</v>
      </c>
      <c r="H5912" s="86" t="s">
        <v>14</v>
      </c>
      <c r="I5912" s="87">
        <f>VLOOKUP(A5912,'[2]AJUSTE DE VALOR AN_11.5_MED_VIG'!$A$6:$I$6297,9,0)</f>
        <v>0.6349685758976209</v>
      </c>
    </row>
    <row r="5913" s="81" customFormat="1" ht="15" customHeight="1">
      <c r="A5913" s="82">
        <v>90257111</v>
      </c>
      <c r="B5913" s="83">
        <v>20</v>
      </c>
      <c r="C5913" s="84" t="s">
        <v>8139</v>
      </c>
      <c r="D5913" s="84" t="s">
        <v>8148</v>
      </c>
      <c r="E5913" s="84" t="s">
        <v>26</v>
      </c>
      <c r="F5913" s="85">
        <v>1</v>
      </c>
      <c r="G5913" s="86" t="s">
        <v>10103</v>
      </c>
      <c r="H5913" s="86" t="s">
        <v>14</v>
      </c>
      <c r="I5913" s="87">
        <f>VLOOKUP(A5913,'[2]AJUSTE DE VALOR AN_11.5_MED_VIG'!$A$6:$I$6297,9,0)</f>
        <v>0.37178041976625276</v>
      </c>
    </row>
    <row r="5914" s="81" customFormat="1" ht="15" customHeight="1">
      <c r="A5914" s="82">
        <v>90219848</v>
      </c>
      <c r="B5914" s="83">
        <v>20</v>
      </c>
      <c r="C5914" s="84" t="s">
        <v>8139</v>
      </c>
      <c r="D5914" s="84" t="s">
        <v>8144</v>
      </c>
      <c r="E5914" s="84" t="s">
        <v>69</v>
      </c>
      <c r="F5914" s="85">
        <v>1</v>
      </c>
      <c r="G5914" s="86" t="s">
        <v>10103</v>
      </c>
      <c r="H5914" s="86" t="s">
        <v>14</v>
      </c>
      <c r="I5914" s="87">
        <f>VLOOKUP(A5914,'[2]AJUSTE DE VALOR AN_11.5_MED_VIG'!$A$6:$I$6297,9,0)</f>
        <v>1.7266665285313421</v>
      </c>
    </row>
    <row r="5915" s="81" customFormat="1" ht="15" customHeight="1">
      <c r="A5915" s="82">
        <v>90206584</v>
      </c>
      <c r="B5915" s="83">
        <v>20</v>
      </c>
      <c r="C5915" s="84" t="s">
        <v>8139</v>
      </c>
      <c r="D5915" s="84" t="s">
        <v>8153</v>
      </c>
      <c r="E5915" s="84" t="s">
        <v>157</v>
      </c>
      <c r="F5915" s="85">
        <v>1</v>
      </c>
      <c r="G5915" s="86" t="s">
        <v>10103</v>
      </c>
      <c r="H5915" s="86" t="s">
        <v>14</v>
      </c>
      <c r="I5915" s="87">
        <f>VLOOKUP(A5915,'[2]AJUSTE DE VALOR AN_11.5_MED_VIG'!$A$6:$I$6297,9,0)</f>
        <v>0.49829861016860416</v>
      </c>
    </row>
    <row r="5916" s="81" customFormat="1" ht="15" customHeight="1">
      <c r="A5916" s="82">
        <v>90177169</v>
      </c>
      <c r="B5916" s="83">
        <v>20</v>
      </c>
      <c r="C5916" s="84" t="s">
        <v>8139</v>
      </c>
      <c r="D5916" s="84" t="s">
        <v>8164</v>
      </c>
      <c r="E5916" s="84" t="s">
        <v>8165</v>
      </c>
      <c r="F5916" s="85">
        <v>1</v>
      </c>
      <c r="G5916" s="86" t="s">
        <v>10036</v>
      </c>
      <c r="H5916" s="86" t="s">
        <v>14</v>
      </c>
      <c r="I5916" s="87">
        <f>VLOOKUP(A5916,'[2]AJUSTE DE VALOR AN_11.5_MED_VIG'!$A$6:$I$6297,9,0)</f>
        <v>1.7111009888403663</v>
      </c>
    </row>
    <row r="5917" s="81" customFormat="1" ht="15" customHeight="1">
      <c r="A5917" s="82">
        <v>90126831</v>
      </c>
      <c r="B5917" s="83">
        <v>20</v>
      </c>
      <c r="C5917" s="84" t="s">
        <v>8139</v>
      </c>
      <c r="D5917" s="84" t="s">
        <v>8154</v>
      </c>
      <c r="E5917" s="84" t="s">
        <v>21</v>
      </c>
      <c r="F5917" s="85">
        <v>1</v>
      </c>
      <c r="G5917" s="86" t="s">
        <v>10103</v>
      </c>
      <c r="H5917" s="86" t="s">
        <v>14</v>
      </c>
      <c r="I5917" s="87">
        <f>VLOOKUP(A5917,'[2]AJUSTE DE VALOR AN_11.5_MED_VIG'!$A$6:$I$6297,9,0)</f>
        <v>0.55302718200168977</v>
      </c>
    </row>
    <row r="5918" s="81" customFormat="1" ht="15" customHeight="1">
      <c r="A5918" s="82">
        <v>90297474</v>
      </c>
      <c r="B5918" s="83">
        <v>20</v>
      </c>
      <c r="C5918" s="84" t="s">
        <v>8167</v>
      </c>
      <c r="D5918" s="84" t="s">
        <v>8153</v>
      </c>
      <c r="E5918" s="84" t="s">
        <v>1592</v>
      </c>
      <c r="F5918" s="85">
        <v>1</v>
      </c>
      <c r="G5918" s="86" t="s">
        <v>10103</v>
      </c>
      <c r="H5918" s="86" t="s">
        <v>14</v>
      </c>
      <c r="I5918" s="87">
        <f>VLOOKUP(A5918,'[2]AJUSTE DE VALOR AN_11.5_MED_VIG'!$A$6:$I$6297,9,0)</f>
        <v>0.62429390132655682</v>
      </c>
    </row>
    <row r="5919" s="81" customFormat="1" ht="15" customHeight="1">
      <c r="A5919" s="82">
        <v>90297466</v>
      </c>
      <c r="B5919" s="83">
        <v>20</v>
      </c>
      <c r="C5919" s="84" t="s">
        <v>8167</v>
      </c>
      <c r="D5919" s="84" t="s">
        <v>8151</v>
      </c>
      <c r="E5919" s="84" t="s">
        <v>1592</v>
      </c>
      <c r="F5919" s="85">
        <v>1</v>
      </c>
      <c r="G5919" s="86" t="s">
        <v>10103</v>
      </c>
      <c r="H5919" s="86" t="s">
        <v>14</v>
      </c>
      <c r="I5919" s="87">
        <f>VLOOKUP(A5919,'[2]AJUSTE DE VALOR AN_11.5_MED_VIG'!$A$6:$I$6297,9,0)</f>
        <v>0.57970147980323128</v>
      </c>
    </row>
    <row r="5920" s="81" customFormat="1" ht="15" customHeight="1">
      <c r="A5920" s="82">
        <v>90291891</v>
      </c>
      <c r="B5920" s="83">
        <v>20</v>
      </c>
      <c r="C5920" s="84" t="s">
        <v>8167</v>
      </c>
      <c r="D5920" s="84" t="s">
        <v>8169</v>
      </c>
      <c r="E5920" s="84" t="s">
        <v>1592</v>
      </c>
      <c r="F5920" s="85">
        <v>1</v>
      </c>
      <c r="G5920" s="86" t="s">
        <v>10103</v>
      </c>
      <c r="H5920" s="86" t="s">
        <v>14</v>
      </c>
      <c r="I5920" s="87">
        <f>VLOOKUP(A5920,'[2]AJUSTE DE VALOR AN_11.5_MED_VIG'!$A$6:$I$6297,9,0)</f>
        <v>0.4604662472412886</v>
      </c>
    </row>
    <row r="5921" s="81" customFormat="1" ht="15" customHeight="1">
      <c r="A5921" s="82">
        <v>90291883</v>
      </c>
      <c r="B5921" s="83">
        <v>20</v>
      </c>
      <c r="C5921" s="84" t="s">
        <v>8167</v>
      </c>
      <c r="D5921" s="84" t="s">
        <v>8168</v>
      </c>
      <c r="E5921" s="84" t="s">
        <v>1592</v>
      </c>
      <c r="F5921" s="85">
        <v>1</v>
      </c>
      <c r="G5921" s="86" t="s">
        <v>10103</v>
      </c>
      <c r="H5921" s="86" t="s">
        <v>14</v>
      </c>
      <c r="I5921" s="87">
        <f>VLOOKUP(A5921,'[2]AJUSTE DE VALOR AN_11.5_MED_VIG'!$A$6:$I$6297,9,0)</f>
        <v>0.56796209947155496</v>
      </c>
    </row>
    <row r="5922" s="81" customFormat="1" ht="15" customHeight="1">
      <c r="A5922" s="82">
        <v>92418384</v>
      </c>
      <c r="B5922" s="83">
        <v>20</v>
      </c>
      <c r="C5922" s="84" t="s">
        <v>8170</v>
      </c>
      <c r="D5922" s="84" t="s">
        <v>8170</v>
      </c>
      <c r="E5922" s="84" t="s">
        <v>26</v>
      </c>
      <c r="F5922" s="85">
        <v>300</v>
      </c>
      <c r="G5922" s="86" t="s">
        <v>10116</v>
      </c>
      <c r="H5922" s="86" t="s">
        <v>19</v>
      </c>
      <c r="I5922" s="87">
        <f>VLOOKUP(A5922,'[2]AJUSTE DE VALOR AN_11.5_MED_VIG'!$A$6:$I$6297,9,0)</f>
        <v>1.6179715825143142e-002</v>
      </c>
    </row>
    <row r="5923" s="81" customFormat="1" ht="15" customHeight="1">
      <c r="A5923" s="82">
        <v>90263685</v>
      </c>
      <c r="B5923" s="83">
        <v>20</v>
      </c>
      <c r="C5923" s="84" t="s">
        <v>8180</v>
      </c>
      <c r="D5923" s="84" t="s">
        <v>8181</v>
      </c>
      <c r="E5923" s="84" t="s">
        <v>1797</v>
      </c>
      <c r="F5923" s="85">
        <v>1</v>
      </c>
      <c r="G5923" s="86" t="s">
        <v>10103</v>
      </c>
      <c r="H5923" s="86" t="s">
        <v>14</v>
      </c>
      <c r="I5923" s="87">
        <f>VLOOKUP(A5923,'[2]AJUSTE DE VALOR AN_11.5_MED_VIG'!$A$6:$I$6297,9,0)</f>
        <v>0.59674967710778459</v>
      </c>
    </row>
    <row r="5924" s="81" customFormat="1" ht="15" customHeight="1">
      <c r="A5924" s="82">
        <v>90176774</v>
      </c>
      <c r="B5924" s="83">
        <v>20</v>
      </c>
      <c r="C5924" s="84" t="s">
        <v>8197</v>
      </c>
      <c r="D5924" s="84" t="s">
        <v>8198</v>
      </c>
      <c r="E5924" s="84" t="s">
        <v>139</v>
      </c>
      <c r="F5924" s="85">
        <v>1</v>
      </c>
      <c r="G5924" s="86" t="s">
        <v>10103</v>
      </c>
      <c r="H5924" s="86" t="s">
        <v>14</v>
      </c>
      <c r="I5924" s="87">
        <f>VLOOKUP(A5924,'[2]AJUSTE DE VALOR AN_11.5_MED_VIG'!$A$6:$I$6297,9,0)</f>
        <v>1.1056040587100442</v>
      </c>
    </row>
    <row r="5925" s="81" customFormat="1" ht="15" customHeight="1">
      <c r="A5925" s="82">
        <v>92416071</v>
      </c>
      <c r="B5925" s="83">
        <v>20</v>
      </c>
      <c r="C5925" s="84" t="s">
        <v>8201</v>
      </c>
      <c r="D5925" s="84" t="s">
        <v>8202</v>
      </c>
      <c r="E5925" s="84" t="s">
        <v>43</v>
      </c>
      <c r="F5925" s="85">
        <v>1</v>
      </c>
      <c r="G5925" s="86" t="s">
        <v>2483</v>
      </c>
      <c r="H5925" s="86" t="s">
        <v>14</v>
      </c>
      <c r="I5925" s="87">
        <f>VLOOKUP(A5925,'[2]AJUSTE DE VALOR AN_11.5_MED_VIG'!$A$6:$I$6297,9,0)</f>
        <v>0.99233821659133181</v>
      </c>
    </row>
    <row r="5926" s="81" customFormat="1" ht="15" customHeight="1">
      <c r="A5926" s="82">
        <v>90243374</v>
      </c>
      <c r="B5926" s="83">
        <v>20</v>
      </c>
      <c r="C5926" s="84" t="s">
        <v>8204</v>
      </c>
      <c r="D5926" s="84" t="s">
        <v>8204</v>
      </c>
      <c r="E5926" s="84" t="s">
        <v>181</v>
      </c>
      <c r="F5926" s="85">
        <v>15</v>
      </c>
      <c r="G5926" s="86" t="s">
        <v>18</v>
      </c>
      <c r="H5926" s="86" t="s">
        <v>19</v>
      </c>
      <c r="I5926" s="87">
        <f>VLOOKUP(A5926,'[2]AJUSTE DE VALOR AN_11.5_MED_VIG'!$A$6:$I$6297,9,0)</f>
        <v>0.86499123338725836</v>
      </c>
    </row>
    <row r="5927" s="81" customFormat="1" ht="15" customHeight="1">
      <c r="A5927" s="82">
        <v>90143760</v>
      </c>
      <c r="B5927" s="83">
        <v>20</v>
      </c>
      <c r="C5927" s="84" t="s">
        <v>8204</v>
      </c>
      <c r="D5927" s="84" t="s">
        <v>8204</v>
      </c>
      <c r="E5927" s="84" t="s">
        <v>17</v>
      </c>
      <c r="F5927" s="85">
        <v>15</v>
      </c>
      <c r="G5927" s="86" t="s">
        <v>18</v>
      </c>
      <c r="H5927" s="86" t="s">
        <v>19</v>
      </c>
      <c r="I5927" s="87">
        <f>VLOOKUP(A5927,'[2]AJUSTE DE VALOR AN_11.5_MED_VIG'!$A$6:$I$6297,9,0)</f>
        <v>0.75814710452117606</v>
      </c>
    </row>
    <row r="5928" s="81" customFormat="1" ht="15" customHeight="1">
      <c r="A5928" s="82">
        <v>90823010</v>
      </c>
      <c r="B5928" s="83">
        <v>20</v>
      </c>
      <c r="C5928" s="84" t="s">
        <v>8209</v>
      </c>
      <c r="D5928" s="84" t="s">
        <v>8210</v>
      </c>
      <c r="E5928" s="84" t="s">
        <v>24</v>
      </c>
      <c r="F5928" s="85">
        <v>300</v>
      </c>
      <c r="G5928" s="86" t="s">
        <v>10116</v>
      </c>
      <c r="H5928" s="86" t="s">
        <v>19</v>
      </c>
      <c r="I5928" s="87">
        <f>VLOOKUP(A5928,'[2]AJUSTE DE VALOR AN_11.5_MED_VIG'!$A$6:$I$6297,9,0)</f>
        <v>3.1905551831662028e-002</v>
      </c>
    </row>
    <row r="5929" s="81" customFormat="1" ht="15" customHeight="1">
      <c r="A5929" s="82">
        <v>90297458</v>
      </c>
      <c r="B5929" s="83">
        <v>20</v>
      </c>
      <c r="C5929" s="84" t="s">
        <v>8209</v>
      </c>
      <c r="D5929" s="84" t="s">
        <v>8209</v>
      </c>
      <c r="E5929" s="84" t="s">
        <v>590</v>
      </c>
      <c r="F5929" s="85">
        <v>300</v>
      </c>
      <c r="G5929" s="86" t="s">
        <v>10116</v>
      </c>
      <c r="H5929" s="86" t="s">
        <v>19</v>
      </c>
      <c r="I5929" s="87">
        <f>VLOOKUP(A5929,'[2]AJUSTE DE VALOR AN_11.5_MED_VIG'!$A$6:$I$6297,9,0)</f>
        <v>3.2359830831575877e-002</v>
      </c>
    </row>
    <row r="5930" s="81" customFormat="1" ht="15" customHeight="1">
      <c r="A5930" s="82">
        <v>90219864</v>
      </c>
      <c r="B5930" s="83">
        <v>20</v>
      </c>
      <c r="C5930" s="84" t="s">
        <v>8214</v>
      </c>
      <c r="D5930" s="84" t="s">
        <v>8215</v>
      </c>
      <c r="E5930" s="84" t="s">
        <v>69</v>
      </c>
      <c r="F5930" s="85">
        <v>200</v>
      </c>
      <c r="G5930" s="86" t="s">
        <v>10116</v>
      </c>
      <c r="H5930" s="86" t="s">
        <v>19</v>
      </c>
      <c r="I5930" s="87">
        <f>VLOOKUP(A5930,'[2]AJUSTE DE VALOR AN_11.5_MED_VIG'!$A$6:$I$6297,9,0)</f>
        <v>7.1944438688805928e-002</v>
      </c>
    </row>
    <row r="5931" s="81" customFormat="1" ht="15" customHeight="1">
      <c r="A5931" s="82">
        <v>90143752</v>
      </c>
      <c r="B5931" s="83">
        <v>20</v>
      </c>
      <c r="C5931" s="84" t="s">
        <v>8216</v>
      </c>
      <c r="D5931" s="84" t="s">
        <v>8216</v>
      </c>
      <c r="E5931" s="84" t="s">
        <v>17</v>
      </c>
      <c r="F5931" s="85">
        <v>60</v>
      </c>
      <c r="G5931" s="86" t="s">
        <v>18</v>
      </c>
      <c r="H5931" s="86" t="s">
        <v>19</v>
      </c>
      <c r="I5931" s="87">
        <f>VLOOKUP(A5931,'[2]AJUSTE DE VALOR AN_11.5_MED_VIG'!$A$6:$I$6297,9,0)</f>
        <v>0.15828600081353442</v>
      </c>
    </row>
    <row r="5932" s="81" customFormat="1" ht="15" customHeight="1">
      <c r="A5932" s="82">
        <v>90311043</v>
      </c>
      <c r="B5932" s="83">
        <v>20</v>
      </c>
      <c r="C5932" s="84" t="s">
        <v>8218</v>
      </c>
      <c r="D5932" s="84" t="s">
        <v>8218</v>
      </c>
      <c r="E5932" s="84" t="s">
        <v>244</v>
      </c>
      <c r="F5932" s="85">
        <v>1</v>
      </c>
      <c r="G5932" s="86" t="s">
        <v>10103</v>
      </c>
      <c r="H5932" s="86" t="s">
        <v>14</v>
      </c>
      <c r="I5932" s="87">
        <f>VLOOKUP(A5932,'[2]AJUSTE DE VALOR AN_11.5_MED_VIG'!$A$6:$I$6297,9,0)</f>
        <v>0.2379591716895334</v>
      </c>
    </row>
    <row r="5933" s="81" customFormat="1" ht="15" customHeight="1">
      <c r="A5933" s="82">
        <v>90254724</v>
      </c>
      <c r="B5933" s="83">
        <v>20</v>
      </c>
      <c r="C5933" s="84" t="s">
        <v>8222</v>
      </c>
      <c r="D5933" s="84" t="s">
        <v>8222</v>
      </c>
      <c r="E5933" s="84" t="s">
        <v>26</v>
      </c>
      <c r="F5933" s="85">
        <v>1</v>
      </c>
      <c r="G5933" s="86" t="s">
        <v>10103</v>
      </c>
      <c r="H5933" s="86" t="s">
        <v>14</v>
      </c>
      <c r="I5933" s="87">
        <f>VLOOKUP(A5933,'[2]AJUSTE DE VALOR AN_11.5_MED_VIG'!$A$6:$I$6297,9,0)</f>
        <v>0.13384208691682573</v>
      </c>
    </row>
    <row r="5934" s="81" customFormat="1" ht="15" customHeight="1">
      <c r="A5934" s="82">
        <v>92366333</v>
      </c>
      <c r="B5934" s="83">
        <v>20</v>
      </c>
      <c r="C5934" s="84" t="s">
        <v>8154</v>
      </c>
      <c r="D5934" s="84" t="s">
        <v>8227</v>
      </c>
      <c r="E5934" s="84" t="s">
        <v>24</v>
      </c>
      <c r="F5934" s="85">
        <v>1</v>
      </c>
      <c r="G5934" s="86" t="s">
        <v>10103</v>
      </c>
      <c r="H5934" s="86" t="s">
        <v>14</v>
      </c>
      <c r="I5934" s="87">
        <f>VLOOKUP(A5934,'[2]AJUSTE DE VALOR AN_11.5_MED_VIG'!$A$6:$I$6297,9,0)</f>
        <v>0.66647152715027325</v>
      </c>
    </row>
    <row r="5935" s="81" customFormat="1" ht="15" customHeight="1">
      <c r="A5935" s="82">
        <v>92463371</v>
      </c>
      <c r="B5935" s="83">
        <v>20</v>
      </c>
      <c r="C5935" s="84" t="s">
        <v>8229</v>
      </c>
      <c r="D5935" s="84" t="s">
        <v>8229</v>
      </c>
      <c r="E5935" s="84" t="s">
        <v>26</v>
      </c>
      <c r="F5935" s="85">
        <v>1</v>
      </c>
      <c r="G5935" s="86" t="s">
        <v>10103</v>
      </c>
      <c r="H5935" s="86" t="s">
        <v>14</v>
      </c>
      <c r="I5935" s="87">
        <f>VLOOKUP(A5935,'[2]AJUSTE DE VALOR AN_11.5_MED_VIG'!$A$6:$I$6297,9,0)</f>
        <v>0.60410374934254041</v>
      </c>
    </row>
    <row r="5936" s="81" customFormat="1" ht="15" customHeight="1">
      <c r="A5936" s="82">
        <v>90287525</v>
      </c>
      <c r="B5936" s="83">
        <v>20</v>
      </c>
      <c r="C5936" s="84" t="s">
        <v>8231</v>
      </c>
      <c r="D5936" s="84" t="s">
        <v>8231</v>
      </c>
      <c r="E5936" s="84" t="s">
        <v>792</v>
      </c>
      <c r="F5936" s="85">
        <v>1</v>
      </c>
      <c r="G5936" s="86" t="s">
        <v>10103</v>
      </c>
      <c r="H5936" s="86" t="s">
        <v>14</v>
      </c>
      <c r="I5936" s="87">
        <f>VLOOKUP(A5936,'[2]AJUSTE DE VALOR AN_11.5_MED_VIG'!$A$6:$I$6297,9,0)</f>
        <v>0.47589774075554747</v>
      </c>
    </row>
    <row r="5937" s="81" customFormat="1" ht="15" customHeight="1">
      <c r="A5937" s="82">
        <v>90267893</v>
      </c>
      <c r="B5937" s="83">
        <v>20</v>
      </c>
      <c r="C5937" s="84" t="s">
        <v>8232</v>
      </c>
      <c r="D5937" s="84" t="s">
        <v>8233</v>
      </c>
      <c r="E5937" s="84" t="s">
        <v>8160</v>
      </c>
      <c r="F5937" s="85">
        <v>1</v>
      </c>
      <c r="G5937" s="86" t="s">
        <v>10103</v>
      </c>
      <c r="H5937" s="86" t="s">
        <v>14</v>
      </c>
      <c r="I5937" s="87">
        <f>VLOOKUP(A5937,'[2]AJUSTE DE VALOR AN_11.5_MED_VIG'!$A$6:$I$6297,9,0)</f>
        <v>0.82717787100005757</v>
      </c>
    </row>
    <row r="5938" s="81" customFormat="1" ht="15" customHeight="1">
      <c r="A5938" s="82">
        <v>92267602</v>
      </c>
      <c r="B5938" s="83">
        <v>20</v>
      </c>
      <c r="C5938" s="84" t="s">
        <v>8234</v>
      </c>
      <c r="D5938" s="84" t="s">
        <v>8235</v>
      </c>
      <c r="E5938" s="84" t="s">
        <v>271</v>
      </c>
      <c r="F5938" s="85">
        <v>300</v>
      </c>
      <c r="G5938" s="86" t="s">
        <v>10116</v>
      </c>
      <c r="H5938" s="86" t="s">
        <v>19</v>
      </c>
      <c r="I5938" s="87">
        <f>VLOOKUP(A5938,'[2]AJUSTE DE VALOR AN_11.5_MED_VIG'!$A$6:$I$6297,9,0)</f>
        <v>1.618367371574762e-002</v>
      </c>
    </row>
    <row r="5939" s="81" customFormat="1" ht="15" customHeight="1">
      <c r="A5939" s="82">
        <v>90287541</v>
      </c>
      <c r="B5939" s="83">
        <v>20</v>
      </c>
      <c r="C5939" s="84" t="s">
        <v>8236</v>
      </c>
      <c r="D5939" s="84" t="s">
        <v>8237</v>
      </c>
      <c r="E5939" s="84" t="s">
        <v>1274</v>
      </c>
      <c r="F5939" s="85">
        <v>1</v>
      </c>
      <c r="G5939" s="86" t="s">
        <v>10103</v>
      </c>
      <c r="H5939" s="86" t="s">
        <v>14</v>
      </c>
      <c r="I5939" s="87">
        <f>VLOOKUP(A5939,'[2]AJUSTE DE VALOR AN_11.5_MED_VIG'!$A$6:$I$6297,9,0)</f>
        <v>0.88821540848185432</v>
      </c>
    </row>
    <row r="5940" s="81" customFormat="1" ht="15" customHeight="1">
      <c r="A5940" s="82">
        <v>90139526</v>
      </c>
      <c r="B5940" s="83">
        <v>20</v>
      </c>
      <c r="C5940" s="84" t="s">
        <v>8242</v>
      </c>
      <c r="D5940" s="84" t="s">
        <v>8243</v>
      </c>
      <c r="E5940" s="84" t="s">
        <v>43</v>
      </c>
      <c r="F5940" s="85">
        <v>1</v>
      </c>
      <c r="G5940" s="86" t="s">
        <v>10103</v>
      </c>
      <c r="H5940" s="86" t="s">
        <v>14</v>
      </c>
      <c r="I5940" s="87">
        <f>VLOOKUP(A5940,'[2]AJUSTE DE VALOR AN_11.5_MED_VIG'!$A$6:$I$6297,9,0)</f>
        <v>0.92066158922459329</v>
      </c>
    </row>
    <row r="5941" s="81" customFormat="1" ht="15" customHeight="1">
      <c r="A5941" s="82">
        <v>92432506</v>
      </c>
      <c r="B5941" s="83">
        <v>20</v>
      </c>
      <c r="C5941" s="84" t="s">
        <v>8246</v>
      </c>
      <c r="D5941" s="84" t="s">
        <v>8247</v>
      </c>
      <c r="E5941" s="84" t="s">
        <v>146</v>
      </c>
      <c r="F5941" s="85">
        <v>1</v>
      </c>
      <c r="G5941" s="86" t="s">
        <v>10103</v>
      </c>
      <c r="H5941" s="86" t="s">
        <v>14</v>
      </c>
      <c r="I5941" s="87">
        <f>VLOOKUP(A5941,'[2]AJUSTE DE VALOR AN_11.5_MED_VIG'!$A$6:$I$6297,9,0)</f>
        <v>0.73352570542364715</v>
      </c>
    </row>
    <row r="5942" s="81" customFormat="1" ht="15" customHeight="1">
      <c r="A5942" s="82">
        <v>90176626</v>
      </c>
      <c r="B5942" s="83">
        <v>20</v>
      </c>
      <c r="C5942" s="84" t="s">
        <v>8250</v>
      </c>
      <c r="D5942" s="84" t="s">
        <v>8251</v>
      </c>
      <c r="E5942" s="84" t="s">
        <v>139</v>
      </c>
      <c r="F5942" s="85">
        <v>60</v>
      </c>
      <c r="G5942" s="86" t="s">
        <v>18</v>
      </c>
      <c r="H5942" s="86" t="s">
        <v>19</v>
      </c>
      <c r="I5942" s="87">
        <f>VLOOKUP(A5942,'[2]AJUSTE DE VALOR AN_11.5_MED_VIG'!$A$6:$I$6297,9,0)</f>
        <v>0.2041512053263474</v>
      </c>
    </row>
    <row r="5943" s="81" customFormat="1" ht="15" customHeight="1">
      <c r="A5943" s="82">
        <v>90295811</v>
      </c>
      <c r="B5943" s="83">
        <v>20</v>
      </c>
      <c r="C5943" s="84" t="s">
        <v>8252</v>
      </c>
      <c r="D5943" s="84" t="s">
        <v>8254</v>
      </c>
      <c r="E5943" s="84" t="s">
        <v>1592</v>
      </c>
      <c r="F5943" s="85">
        <v>1</v>
      </c>
      <c r="G5943" s="86" t="s">
        <v>436</v>
      </c>
      <c r="H5943" s="86" t="s">
        <v>14</v>
      </c>
      <c r="I5943" s="87">
        <f>VLOOKUP(A5943,'[2]AJUSTE DE VALOR AN_11.5_MED_VIG'!$A$6:$I$6297,9,0)</f>
        <v>1.0175471072433049</v>
      </c>
    </row>
    <row r="5944" s="81" customFormat="1" ht="15" customHeight="1">
      <c r="A5944" s="82">
        <v>90132025</v>
      </c>
      <c r="B5944" s="83">
        <v>20</v>
      </c>
      <c r="C5944" s="84" t="s">
        <v>8255</v>
      </c>
      <c r="D5944" s="84" t="s">
        <v>8256</v>
      </c>
      <c r="E5944" s="84" t="s">
        <v>81</v>
      </c>
      <c r="F5944" s="85">
        <v>1</v>
      </c>
      <c r="G5944" s="86" t="s">
        <v>10103</v>
      </c>
      <c r="H5944" s="86" t="s">
        <v>14</v>
      </c>
      <c r="I5944" s="87">
        <f>VLOOKUP(A5944,'[2]AJUSTE DE VALOR AN_11.5_MED_VIG'!$A$6:$I$6297,9,0)</f>
        <v>0.82561253205877216</v>
      </c>
    </row>
    <row r="5945" s="81" customFormat="1" ht="15" customHeight="1">
      <c r="A5945" s="82">
        <v>90265416</v>
      </c>
      <c r="B5945" s="83">
        <v>20</v>
      </c>
      <c r="C5945" s="84" t="s">
        <v>8257</v>
      </c>
      <c r="D5945" s="84" t="s">
        <v>8258</v>
      </c>
      <c r="E5945" s="84" t="s">
        <v>29</v>
      </c>
      <c r="F5945" s="85">
        <v>1</v>
      </c>
      <c r="G5945" s="86" t="s">
        <v>10103</v>
      </c>
      <c r="H5945" s="86" t="s">
        <v>14</v>
      </c>
      <c r="I5945" s="87">
        <f>VLOOKUP(A5945,'[2]AJUSTE DE VALOR AN_11.5_MED_VIG'!$A$6:$I$6297,9,0)</f>
        <v>0.38484576878298327</v>
      </c>
    </row>
    <row r="5946" s="81" customFormat="1" ht="15" customHeight="1">
      <c r="A5946" s="82">
        <v>90369025</v>
      </c>
      <c r="B5946" s="83">
        <v>20</v>
      </c>
      <c r="C5946" s="84" t="s">
        <v>8264</v>
      </c>
      <c r="D5946" s="84" t="s">
        <v>8265</v>
      </c>
      <c r="E5946" s="84" t="s">
        <v>69</v>
      </c>
      <c r="F5946" s="85">
        <v>1</v>
      </c>
      <c r="G5946" s="86" t="s">
        <v>10103</v>
      </c>
      <c r="H5946" s="86" t="s">
        <v>14</v>
      </c>
      <c r="I5946" s="87">
        <f>VLOOKUP(A5946,'[2]AJUSTE DE VALOR AN_11.5_MED_VIG'!$A$6:$I$6297,9,0)</f>
        <v>21.388764742652693</v>
      </c>
    </row>
    <row r="5947" s="81" customFormat="1" ht="15" customHeight="1">
      <c r="A5947" s="82">
        <v>92418864</v>
      </c>
      <c r="B5947" s="83">
        <v>20</v>
      </c>
      <c r="C5947" s="84" t="s">
        <v>8281</v>
      </c>
      <c r="D5947" s="84" t="s">
        <v>8281</v>
      </c>
      <c r="E5947" s="84" t="s">
        <v>244</v>
      </c>
      <c r="F5947" s="85">
        <v>1</v>
      </c>
      <c r="G5947" s="86" t="s">
        <v>10103</v>
      </c>
      <c r="H5947" s="86" t="s">
        <v>14</v>
      </c>
      <c r="I5947" s="87">
        <f>VLOOKUP(A5947,'[2]AJUSTE DE VALOR AN_11.5_MED_VIG'!$A$6:$I$6297,9,0)</f>
        <v>1.0678678432455095</v>
      </c>
    </row>
    <row r="5948" s="81" customFormat="1" ht="15" customHeight="1">
      <c r="A5948" s="82">
        <v>90248953</v>
      </c>
      <c r="B5948" s="83">
        <v>20</v>
      </c>
      <c r="C5948" s="84" t="s">
        <v>8284</v>
      </c>
      <c r="D5948" s="84" t="s">
        <v>8285</v>
      </c>
      <c r="E5948" s="84" t="s">
        <v>247</v>
      </c>
      <c r="F5948" s="85">
        <v>1</v>
      </c>
      <c r="G5948" s="86" t="s">
        <v>13</v>
      </c>
      <c r="H5948" s="86" t="s">
        <v>14</v>
      </c>
      <c r="I5948" s="87">
        <f>VLOOKUP(A5948,'[2]AJUSTE DE VALOR AN_11.5_MED_VIG'!$A$6:$I$6297,9,0)</f>
        <v>4.1037084374402326</v>
      </c>
    </row>
    <row r="5949" s="81" customFormat="1" ht="15" customHeight="1">
      <c r="A5949" s="82">
        <v>90263200</v>
      </c>
      <c r="B5949" s="83">
        <v>20</v>
      </c>
      <c r="C5949" s="84" t="s">
        <v>8288</v>
      </c>
      <c r="D5949" s="84" t="s">
        <v>8291</v>
      </c>
      <c r="E5949" s="84" t="s">
        <v>244</v>
      </c>
      <c r="F5949" s="85">
        <v>1</v>
      </c>
      <c r="G5949" s="86" t="s">
        <v>158</v>
      </c>
      <c r="H5949" s="86" t="s">
        <v>14</v>
      </c>
      <c r="I5949" s="87">
        <f>VLOOKUP(A5949,'[2]AJUSTE DE VALOR AN_11.5_MED_VIG'!$A$6:$I$6297,9,0)</f>
        <v>1.9001766034221563</v>
      </c>
    </row>
    <row r="5950" s="81" customFormat="1" ht="15" customHeight="1">
      <c r="A5950" s="82">
        <v>90217004</v>
      </c>
      <c r="B5950" s="83">
        <v>20</v>
      </c>
      <c r="C5950" s="84" t="s">
        <v>8288</v>
      </c>
      <c r="D5950" s="84" t="s">
        <v>8292</v>
      </c>
      <c r="E5950" s="84" t="s">
        <v>78</v>
      </c>
      <c r="F5950" s="85">
        <v>1</v>
      </c>
      <c r="G5950" s="86" t="s">
        <v>10103</v>
      </c>
      <c r="H5950" s="86" t="s">
        <v>14</v>
      </c>
      <c r="I5950" s="87">
        <f>VLOOKUP(A5950,'[2]AJUSTE DE VALOR AN_11.5_MED_VIG'!$A$6:$I$6297,9,0)</f>
        <v>0.87942057679041963</v>
      </c>
    </row>
    <row r="5951" s="81" customFormat="1" ht="15" customHeight="1">
      <c r="A5951" s="82">
        <v>90144520</v>
      </c>
      <c r="B5951" s="83">
        <v>20</v>
      </c>
      <c r="C5951" s="84" t="s">
        <v>8288</v>
      </c>
      <c r="D5951" s="84" t="s">
        <v>8290</v>
      </c>
      <c r="E5951" s="84" t="s">
        <v>17</v>
      </c>
      <c r="F5951" s="85">
        <v>1</v>
      </c>
      <c r="G5951" s="86" t="s">
        <v>10103</v>
      </c>
      <c r="H5951" s="86" t="s">
        <v>14</v>
      </c>
      <c r="I5951" s="87">
        <f>VLOOKUP(A5951,'[2]AJUSTE DE VALOR AN_11.5_MED_VIG'!$A$6:$I$6297,9,0)</f>
        <v>1.5546899482544918</v>
      </c>
    </row>
    <row r="5952" s="81" customFormat="1" ht="15" customHeight="1">
      <c r="A5952" s="82">
        <v>92455778</v>
      </c>
      <c r="B5952" s="83">
        <v>20</v>
      </c>
      <c r="C5952" s="84" t="s">
        <v>8297</v>
      </c>
      <c r="D5952" s="84" t="s">
        <v>8297</v>
      </c>
      <c r="E5952" s="84" t="s">
        <v>17</v>
      </c>
      <c r="F5952" s="85">
        <v>1</v>
      </c>
      <c r="G5952" s="86" t="s">
        <v>10103</v>
      </c>
      <c r="H5952" s="86" t="s">
        <v>14</v>
      </c>
      <c r="I5952" s="87">
        <f>VLOOKUP(A5952,'[2]AJUSTE DE VALOR AN_11.5_MED_VIG'!$A$6:$I$6297,9,0)</f>
        <v>1.8182477994647634</v>
      </c>
    </row>
    <row r="5953" s="81" customFormat="1" ht="15" customHeight="1">
      <c r="A5953" s="82">
        <v>92397859</v>
      </c>
      <c r="B5953" s="83">
        <v>20</v>
      </c>
      <c r="C5953" s="84" t="s">
        <v>8297</v>
      </c>
      <c r="D5953" s="84" t="s">
        <v>8298</v>
      </c>
      <c r="E5953" s="84" t="s">
        <v>2080</v>
      </c>
      <c r="F5953" s="85">
        <v>1</v>
      </c>
      <c r="G5953" s="86" t="s">
        <v>10103</v>
      </c>
      <c r="H5953" s="86" t="s">
        <v>14</v>
      </c>
      <c r="I5953" s="87">
        <f>VLOOKUP(A5953,'[2]AJUSTE DE VALOR AN_11.5_MED_VIG'!$A$6:$I$6297,9,0)</f>
        <v>1.0994589641487158</v>
      </c>
    </row>
    <row r="5954" s="81" customFormat="1" ht="15" customHeight="1">
      <c r="A5954" s="82">
        <v>92432042</v>
      </c>
      <c r="B5954" s="83">
        <v>20</v>
      </c>
      <c r="C5954" s="84" t="s">
        <v>8302</v>
      </c>
      <c r="D5954" s="84" t="s">
        <v>8303</v>
      </c>
      <c r="E5954" s="84" t="s">
        <v>69</v>
      </c>
      <c r="F5954" s="85">
        <v>1</v>
      </c>
      <c r="G5954" s="86" t="s">
        <v>10103</v>
      </c>
      <c r="H5954" s="86" t="s">
        <v>14</v>
      </c>
      <c r="I5954" s="87">
        <f>VLOOKUP(A5954,'[2]AJUSTE DE VALOR AN_11.5_MED_VIG'!$A$6:$I$6297,9,0)</f>
        <v>3.3135311018353306</v>
      </c>
    </row>
    <row r="5955" s="81" customFormat="1" ht="15" customHeight="1">
      <c r="A5955" s="82">
        <v>90591038</v>
      </c>
      <c r="B5955" s="83">
        <v>20</v>
      </c>
      <c r="C5955" s="84" t="s">
        <v>8310</v>
      </c>
      <c r="D5955" s="84" t="s">
        <v>8311</v>
      </c>
      <c r="E5955" s="84" t="s">
        <v>69</v>
      </c>
      <c r="F5955" s="85">
        <v>1</v>
      </c>
      <c r="G5955" s="86" t="s">
        <v>10103</v>
      </c>
      <c r="H5955" s="86" t="s">
        <v>14</v>
      </c>
      <c r="I5955" s="87">
        <f>VLOOKUP(A5955,'[2]AJUSTE DE VALOR AN_11.5_MED_VIG'!$A$6:$I$6297,9,0)</f>
        <v>0.40816402992825351</v>
      </c>
    </row>
    <row r="5956" s="81" customFormat="1" ht="15" customHeight="1">
      <c r="A5956" s="82">
        <v>90193210</v>
      </c>
      <c r="B5956" s="83">
        <v>20</v>
      </c>
      <c r="C5956" s="84" t="s">
        <v>8316</v>
      </c>
      <c r="D5956" s="84" t="s">
        <v>8317</v>
      </c>
      <c r="E5956" s="84" t="s">
        <v>492</v>
      </c>
      <c r="F5956" s="85">
        <v>1</v>
      </c>
      <c r="G5956" s="86" t="s">
        <v>10103</v>
      </c>
      <c r="H5956" s="86" t="s">
        <v>14</v>
      </c>
      <c r="I5956" s="87">
        <f>VLOOKUP(A5956,'[2]AJUSTE DE VALOR AN_11.5_MED_VIG'!$A$6:$I$6297,9,0)</f>
        <v>5.2786660527963152</v>
      </c>
    </row>
    <row r="5957" s="81" customFormat="1" ht="15" customHeight="1">
      <c r="A5957" s="82">
        <v>90193342</v>
      </c>
      <c r="B5957" s="83">
        <v>20</v>
      </c>
      <c r="C5957" s="84" t="s">
        <v>8318</v>
      </c>
      <c r="D5957" s="84" t="s">
        <v>8319</v>
      </c>
      <c r="E5957" s="84" t="s">
        <v>492</v>
      </c>
      <c r="F5957" s="85">
        <v>1</v>
      </c>
      <c r="G5957" s="86" t="s">
        <v>10103</v>
      </c>
      <c r="H5957" s="86" t="s">
        <v>14</v>
      </c>
      <c r="I5957" s="87">
        <f>VLOOKUP(A5957,'[2]AJUSTE DE VALOR AN_11.5_MED_VIG'!$A$6:$I$6297,9,0)</f>
        <v>3.4856347873616609</v>
      </c>
    </row>
    <row r="5958" s="81" customFormat="1" ht="15" customHeight="1">
      <c r="A5958" s="82">
        <v>90193334</v>
      </c>
      <c r="B5958" s="83">
        <v>20</v>
      </c>
      <c r="C5958" s="84" t="s">
        <v>8320</v>
      </c>
      <c r="D5958" s="84" t="s">
        <v>8321</v>
      </c>
      <c r="E5958" s="84" t="s">
        <v>492</v>
      </c>
      <c r="F5958" s="85">
        <v>1</v>
      </c>
      <c r="G5958" s="86" t="s">
        <v>10103</v>
      </c>
      <c r="H5958" s="86" t="s">
        <v>14</v>
      </c>
      <c r="I5958" s="87">
        <f>VLOOKUP(A5958,'[2]AJUSTE DE VALOR AN_11.5_MED_VIG'!$A$6:$I$6297,9,0)</f>
        <v>2.5483179550816684</v>
      </c>
    </row>
    <row r="5959" s="81" customFormat="1" ht="15" customHeight="1">
      <c r="A5959" s="82">
        <v>92402291</v>
      </c>
      <c r="B5959" s="83">
        <v>20</v>
      </c>
      <c r="C5959" s="84" t="s">
        <v>8329</v>
      </c>
      <c r="D5959" s="84" t="s">
        <v>8330</v>
      </c>
      <c r="E5959" s="84" t="s">
        <v>720</v>
      </c>
      <c r="F5959" s="85">
        <v>1</v>
      </c>
      <c r="G5959" s="86" t="s">
        <v>10036</v>
      </c>
      <c r="H5959" s="86" t="s">
        <v>14</v>
      </c>
      <c r="I5959" s="87">
        <f>VLOOKUP(A5959,'[2]AJUSTE DE VALOR AN_11.5_MED_VIG'!$A$6:$I$6297,9,0)</f>
        <v>0.47061359719557244</v>
      </c>
    </row>
    <row r="5960" s="81" customFormat="1" ht="15" customHeight="1">
      <c r="A5960" s="82">
        <v>91105013</v>
      </c>
      <c r="B5960" s="83">
        <v>20</v>
      </c>
      <c r="C5960" s="84" t="s">
        <v>8331</v>
      </c>
      <c r="D5960" s="84" t="s">
        <v>8332</v>
      </c>
      <c r="E5960" s="84" t="s">
        <v>991</v>
      </c>
      <c r="F5960" s="85">
        <v>1</v>
      </c>
      <c r="G5960" s="86" t="s">
        <v>10148</v>
      </c>
      <c r="H5960" s="86" t="s">
        <v>14</v>
      </c>
      <c r="I5960" s="87">
        <f>VLOOKUP(A5960,'[2]AJUSTE DE VALOR AN_11.5_MED_VIG'!$A$6:$I$6297,9,0)</f>
        <v>2.7732883365776342</v>
      </c>
    </row>
    <row r="5961" s="81" customFormat="1" ht="15" customHeight="1">
      <c r="A5961" s="82">
        <v>96006307</v>
      </c>
      <c r="B5961" s="83">
        <v>20</v>
      </c>
      <c r="C5961" s="84" t="s">
        <v>9962</v>
      </c>
      <c r="D5961" s="84" t="s">
        <v>9963</v>
      </c>
      <c r="E5961" s="84" t="s">
        <v>9964</v>
      </c>
      <c r="F5961" s="85">
        <v>1</v>
      </c>
      <c r="G5961" s="86" t="s">
        <v>10148</v>
      </c>
      <c r="H5961" s="86" t="s">
        <v>14</v>
      </c>
      <c r="I5961" s="87">
        <f>VLOOKUP(A5961,'[2]AJUSTE DE VALOR AN_11.5_MED_VIG'!$A$6:$I$6297,9,0)</f>
        <v>1.5687320946526</v>
      </c>
    </row>
    <row r="5962" s="81" customFormat="1" ht="15" customHeight="1">
      <c r="A5962" s="82">
        <v>92465471</v>
      </c>
      <c r="B5962" s="83">
        <v>20</v>
      </c>
      <c r="C5962" s="84" t="s">
        <v>8335</v>
      </c>
      <c r="D5962" s="84" t="s">
        <v>8336</v>
      </c>
      <c r="E5962" s="84" t="s">
        <v>146</v>
      </c>
      <c r="F5962" s="85">
        <v>15</v>
      </c>
      <c r="G5962" s="86" t="s">
        <v>10077</v>
      </c>
      <c r="H5962" s="86" t="s">
        <v>19</v>
      </c>
      <c r="I5962" s="87">
        <f>VLOOKUP(A5962,'[2]AJUSTE DE VALOR AN_11.5_MED_VIG'!$A$6:$I$6297,9,0)</f>
        <v>9.7236231132118274</v>
      </c>
    </row>
    <row r="5963" s="81" customFormat="1" ht="15" customHeight="1">
      <c r="A5963" s="82">
        <v>92413250</v>
      </c>
      <c r="B5963" s="83">
        <v>20</v>
      </c>
      <c r="C5963" s="84" t="s">
        <v>8337</v>
      </c>
      <c r="D5963" s="84" t="s">
        <v>8338</v>
      </c>
      <c r="E5963" s="84" t="s">
        <v>146</v>
      </c>
      <c r="F5963" s="85">
        <v>120</v>
      </c>
      <c r="G5963" s="86" t="s">
        <v>18</v>
      </c>
      <c r="H5963" s="86" t="s">
        <v>19</v>
      </c>
      <c r="I5963" s="87">
        <f>VLOOKUP(A5963,'[2]AJUSTE DE VALOR AN_11.5_MED_VIG'!$A$6:$I$6297,9,0)</f>
        <v>7.8519694356287459e-002</v>
      </c>
    </row>
    <row r="5964" s="81" customFormat="1" ht="15" customHeight="1">
      <c r="A5964" s="82">
        <v>91242029</v>
      </c>
      <c r="B5964" s="83">
        <v>20</v>
      </c>
      <c r="C5964" s="84" t="s">
        <v>8341</v>
      </c>
      <c r="D5964" s="84" t="s">
        <v>8342</v>
      </c>
      <c r="E5964" s="84" t="s">
        <v>633</v>
      </c>
      <c r="F5964" s="85">
        <v>1</v>
      </c>
      <c r="G5964" s="86" t="s">
        <v>10103</v>
      </c>
      <c r="H5964" s="86" t="s">
        <v>14</v>
      </c>
      <c r="I5964" s="87">
        <f>VLOOKUP(A5964,'[2]AJUSTE DE VALOR AN_11.5_MED_VIG'!$A$6:$I$6297,9,0)</f>
        <v>0.94041120175609316</v>
      </c>
    </row>
    <row r="5965" s="81" customFormat="1" ht="15" customHeight="1">
      <c r="A5965" s="82">
        <v>92435688</v>
      </c>
      <c r="B5965" s="83">
        <v>20</v>
      </c>
      <c r="C5965" s="84" t="s">
        <v>8343</v>
      </c>
      <c r="D5965" s="84" t="s">
        <v>8344</v>
      </c>
      <c r="E5965" s="84" t="s">
        <v>146</v>
      </c>
      <c r="F5965" s="85">
        <v>1</v>
      </c>
      <c r="G5965" s="86" t="s">
        <v>10103</v>
      </c>
      <c r="H5965" s="86" t="s">
        <v>14</v>
      </c>
      <c r="I5965" s="87">
        <f>VLOOKUP(A5965,'[2]AJUSTE DE VALOR AN_11.5_MED_VIG'!$A$6:$I$6297,9,0)</f>
        <v>1.1260328399999999</v>
      </c>
    </row>
    <row r="5966" s="81" customFormat="1" ht="15" customHeight="1">
      <c r="A5966" s="82">
        <v>90263294</v>
      </c>
      <c r="B5966" s="83">
        <v>20</v>
      </c>
      <c r="C5966" s="84" t="s">
        <v>8352</v>
      </c>
      <c r="D5966" s="84" t="s">
        <v>8356</v>
      </c>
      <c r="E5966" s="84" t="s">
        <v>836</v>
      </c>
      <c r="F5966" s="85">
        <v>1</v>
      </c>
      <c r="G5966" s="86" t="s">
        <v>13</v>
      </c>
      <c r="H5966" s="86" t="s">
        <v>14</v>
      </c>
      <c r="I5966" s="87">
        <f>VLOOKUP(A5966,'[2]AJUSTE DE VALOR AN_11.5_MED_VIG'!$A$6:$I$6297,9,0)</f>
        <v>70.395026824058959</v>
      </c>
    </row>
    <row r="5967" s="81" customFormat="1" ht="15" customHeight="1">
      <c r="A5967" s="82">
        <v>90258444</v>
      </c>
      <c r="B5967" s="83">
        <v>20</v>
      </c>
      <c r="C5967" s="84" t="s">
        <v>8352</v>
      </c>
      <c r="D5967" s="84" t="s">
        <v>8355</v>
      </c>
      <c r="E5967" s="84" t="s">
        <v>247</v>
      </c>
      <c r="F5967" s="85">
        <v>1</v>
      </c>
      <c r="G5967" s="86" t="s">
        <v>13</v>
      </c>
      <c r="H5967" s="86" t="s">
        <v>14</v>
      </c>
      <c r="I5967" s="87">
        <f>VLOOKUP(A5967,'[2]AJUSTE DE VALOR AN_11.5_MED_VIG'!$A$6:$I$6297,9,0)</f>
        <v>84.577924996399233</v>
      </c>
    </row>
    <row r="5968" s="81" customFormat="1" ht="15" customHeight="1">
      <c r="A5968" s="82">
        <v>90178211</v>
      </c>
      <c r="B5968" s="83">
        <v>20</v>
      </c>
      <c r="C5968" s="84" t="s">
        <v>8352</v>
      </c>
      <c r="D5968" s="84" t="s">
        <v>8361</v>
      </c>
      <c r="E5968" s="84" t="s">
        <v>915</v>
      </c>
      <c r="F5968" s="85">
        <v>1</v>
      </c>
      <c r="G5968" s="86" t="s">
        <v>13</v>
      </c>
      <c r="H5968" s="86" t="s">
        <v>14</v>
      </c>
      <c r="I5968" s="87">
        <f>VLOOKUP(A5968,'[2]AJUSTE DE VALOR AN_11.5_MED_VIG'!$A$6:$I$6297,9,0)</f>
        <v>125.19180068166472</v>
      </c>
    </row>
    <row r="5969" s="81" customFormat="1" ht="15" customHeight="1">
      <c r="A5969" s="82">
        <v>90178165</v>
      </c>
      <c r="B5969" s="83">
        <v>20</v>
      </c>
      <c r="C5969" s="84" t="s">
        <v>8352</v>
      </c>
      <c r="D5969" s="84" t="s">
        <v>8359</v>
      </c>
      <c r="E5969" s="84" t="s">
        <v>915</v>
      </c>
      <c r="F5969" s="85">
        <v>1</v>
      </c>
      <c r="G5969" s="86" t="s">
        <v>13</v>
      </c>
      <c r="H5969" s="86" t="s">
        <v>14</v>
      </c>
      <c r="I5969" s="87">
        <f>VLOOKUP(A5969,'[2]AJUSTE DE VALOR AN_11.5_MED_VIG'!$A$6:$I$6297,9,0)</f>
        <v>77.187276496255734</v>
      </c>
    </row>
    <row r="5970" s="81" customFormat="1" ht="15" customHeight="1">
      <c r="A5970" s="82">
        <v>92419534</v>
      </c>
      <c r="B5970" s="83">
        <v>20</v>
      </c>
      <c r="C5970" s="84" t="s">
        <v>8367</v>
      </c>
      <c r="D5970" s="84" t="s">
        <v>8368</v>
      </c>
      <c r="E5970" s="84" t="s">
        <v>69</v>
      </c>
      <c r="F5970" s="85">
        <v>1</v>
      </c>
      <c r="G5970" s="86" t="s">
        <v>10103</v>
      </c>
      <c r="H5970" s="86" t="s">
        <v>14</v>
      </c>
      <c r="I5970" s="87">
        <f>VLOOKUP(A5970,'[2]AJUSTE DE VALOR AN_11.5_MED_VIG'!$A$6:$I$6297,9,0)</f>
        <v>2.920932630053894</v>
      </c>
    </row>
    <row r="5971" s="81" customFormat="1" ht="15" customHeight="1">
      <c r="A5971" s="82">
        <v>90340019</v>
      </c>
      <c r="B5971" s="83">
        <v>20</v>
      </c>
      <c r="C5971" s="84" t="s">
        <v>8369</v>
      </c>
      <c r="D5971" s="84" t="s">
        <v>8370</v>
      </c>
      <c r="E5971" s="84" t="s">
        <v>21</v>
      </c>
      <c r="F5971" s="85">
        <v>1</v>
      </c>
      <c r="G5971" s="86" t="s">
        <v>10103</v>
      </c>
      <c r="H5971" s="86" t="s">
        <v>14</v>
      </c>
      <c r="I5971" s="87">
        <f>VLOOKUP(A5971,'[2]AJUSTE DE VALOR AN_11.5_MED_VIG'!$A$6:$I$6297,9,0)</f>
        <v>0.5178995815861609</v>
      </c>
    </row>
    <row r="5972" s="81" customFormat="1" ht="15" customHeight="1">
      <c r="A5972" s="82">
        <v>90341023</v>
      </c>
      <c r="B5972" s="83">
        <v>20</v>
      </c>
      <c r="C5972" s="84" t="s">
        <v>8371</v>
      </c>
      <c r="D5972" s="84" t="s">
        <v>8372</v>
      </c>
      <c r="E5972" s="84" t="s">
        <v>69</v>
      </c>
      <c r="F5972" s="85">
        <v>1</v>
      </c>
      <c r="G5972" s="86" t="s">
        <v>64</v>
      </c>
      <c r="H5972" s="86" t="s">
        <v>14</v>
      </c>
      <c r="I5972" s="87">
        <f>VLOOKUP(A5972,'[2]AJUSTE DE VALOR AN_11.5_MED_VIG'!$A$6:$I$6297,9,0)</f>
        <v>2.246417543375395</v>
      </c>
    </row>
    <row r="5973" s="81" customFormat="1" ht="15" customHeight="1">
      <c r="A5973" s="82">
        <v>92398650</v>
      </c>
      <c r="B5973" s="83">
        <v>20</v>
      </c>
      <c r="C5973" s="84" t="s">
        <v>8373</v>
      </c>
      <c r="D5973" s="84" t="s">
        <v>8374</v>
      </c>
      <c r="E5973" s="84" t="s">
        <v>24</v>
      </c>
      <c r="F5973" s="85">
        <v>1</v>
      </c>
      <c r="G5973" s="86" t="s">
        <v>436</v>
      </c>
      <c r="H5973" s="86" t="s">
        <v>14</v>
      </c>
      <c r="I5973" s="87">
        <f>VLOOKUP(A5973,'[2]AJUSTE DE VALOR AN_11.5_MED_VIG'!$A$6:$I$6297,9,0)</f>
        <v>0.43971028839520981</v>
      </c>
    </row>
    <row r="5974" s="81" customFormat="1" ht="15" customHeight="1">
      <c r="A5974" s="82">
        <v>92370950</v>
      </c>
      <c r="B5974" s="83">
        <v>20</v>
      </c>
      <c r="C5974" s="84" t="s">
        <v>8377</v>
      </c>
      <c r="D5974" s="84" t="s">
        <v>8378</v>
      </c>
      <c r="E5974" s="84" t="s">
        <v>43</v>
      </c>
      <c r="F5974" s="85">
        <v>1</v>
      </c>
      <c r="G5974" s="86" t="s">
        <v>10103</v>
      </c>
      <c r="H5974" s="86" t="s">
        <v>14</v>
      </c>
      <c r="I5974" s="87">
        <f>VLOOKUP(A5974,'[2]AJUSTE DE VALOR AN_11.5_MED_VIG'!$A$6:$I$6297,9,0)</f>
        <v>0.97364421001796442</v>
      </c>
    </row>
    <row r="5975" s="81" customFormat="1" ht="15" customHeight="1">
      <c r="A5975" s="82">
        <v>91118018</v>
      </c>
      <c r="B5975" s="83">
        <v>20</v>
      </c>
      <c r="C5975" s="84" t="s">
        <v>8379</v>
      </c>
      <c r="D5975" s="84" t="s">
        <v>8380</v>
      </c>
      <c r="E5975" s="84" t="s">
        <v>69</v>
      </c>
      <c r="F5975" s="85">
        <v>1</v>
      </c>
      <c r="G5975" s="86" t="s">
        <v>10103</v>
      </c>
      <c r="H5975" s="86" t="s">
        <v>14</v>
      </c>
      <c r="I5975" s="87">
        <f>VLOOKUP(A5975,'[2]AJUSTE DE VALOR AN_11.5_MED_VIG'!$A$6:$I$6297,9,0)</f>
        <v>1.0734970854965791</v>
      </c>
    </row>
    <row r="5976" s="81" customFormat="1" ht="15" customHeight="1">
      <c r="A5976" s="82">
        <v>90137248</v>
      </c>
      <c r="B5976" s="83">
        <v>20</v>
      </c>
      <c r="C5976" s="84" t="s">
        <v>8383</v>
      </c>
      <c r="D5976" s="84" t="s">
        <v>8384</v>
      </c>
      <c r="E5976" s="84" t="s">
        <v>748</v>
      </c>
      <c r="F5976" s="85">
        <v>1</v>
      </c>
      <c r="G5976" s="86" t="s">
        <v>10152</v>
      </c>
      <c r="H5976" s="86" t="s">
        <v>14</v>
      </c>
      <c r="I5976" s="87">
        <f>VLOOKUP(A5976,'[2]AJUSTE DE VALOR AN_11.5_MED_VIG'!$A$6:$I$6297,9,0)</f>
        <v>6.6372772185116986</v>
      </c>
    </row>
    <row r="5977" s="81" customFormat="1" ht="15" customHeight="1">
      <c r="A5977" s="82">
        <v>92369944</v>
      </c>
      <c r="B5977" s="83">
        <v>20</v>
      </c>
      <c r="C5977" s="84" t="s">
        <v>8390</v>
      </c>
      <c r="D5977" s="84" t="s">
        <v>8391</v>
      </c>
      <c r="E5977" s="84" t="s">
        <v>360</v>
      </c>
      <c r="F5977" s="85">
        <v>1</v>
      </c>
      <c r="G5977" s="86" t="s">
        <v>64</v>
      </c>
      <c r="H5977" s="86" t="s">
        <v>14</v>
      </c>
      <c r="I5977" s="87">
        <f>VLOOKUP(A5977,'[2]AJUSTE DE VALOR AN_11.5_MED_VIG'!$A$6:$I$6297,9,0)</f>
        <v>6.9568449199670681</v>
      </c>
    </row>
    <row r="5978" s="81" customFormat="1" ht="15" customHeight="1">
      <c r="A5978" s="82">
        <v>92452299</v>
      </c>
      <c r="B5978" s="83">
        <v>20</v>
      </c>
      <c r="C5978" s="84" t="s">
        <v>8394</v>
      </c>
      <c r="D5978" s="84" t="s">
        <v>8395</v>
      </c>
      <c r="E5978" s="84" t="s">
        <v>748</v>
      </c>
      <c r="F5978" s="85">
        <v>10</v>
      </c>
      <c r="G5978" s="86" t="s">
        <v>18</v>
      </c>
      <c r="H5978" s="86" t="s">
        <v>19</v>
      </c>
      <c r="I5978" s="87">
        <f>VLOOKUP(A5978,'[2]AJUSTE DE VALOR AN_11.5_MED_VIG'!$A$6:$I$6297,9,0)</f>
        <v>1.570393887125749</v>
      </c>
    </row>
    <row r="5979" s="81" customFormat="1" ht="15" customHeight="1">
      <c r="A5979" s="82">
        <v>90272242</v>
      </c>
      <c r="B5979" s="83">
        <v>20</v>
      </c>
      <c r="C5979" s="84" t="s">
        <v>8397</v>
      </c>
      <c r="D5979" s="84" t="s">
        <v>8397</v>
      </c>
      <c r="E5979" s="84" t="s">
        <v>360</v>
      </c>
      <c r="F5979" s="85">
        <v>1</v>
      </c>
      <c r="G5979" s="86" t="s">
        <v>64</v>
      </c>
      <c r="H5979" s="86" t="s">
        <v>14</v>
      </c>
      <c r="I5979" s="87">
        <f>VLOOKUP(A5979,'[2]AJUSTE DE VALOR AN_11.5_MED_VIG'!$A$6:$I$6297,9,0)</f>
        <v>5.5196784348923664</v>
      </c>
    </row>
    <row r="5980" s="81" customFormat="1" ht="15" customHeight="1">
      <c r="A5980" s="82">
        <v>90168860</v>
      </c>
      <c r="B5980" s="83">
        <v>20</v>
      </c>
      <c r="C5980" s="84" t="s">
        <v>8398</v>
      </c>
      <c r="D5980" s="84" t="s">
        <v>8398</v>
      </c>
      <c r="E5980" s="84" t="s">
        <v>92</v>
      </c>
      <c r="F5980" s="85">
        <v>1</v>
      </c>
      <c r="G5980" s="86" t="s">
        <v>4349</v>
      </c>
      <c r="H5980" s="86" t="s">
        <v>14</v>
      </c>
      <c r="I5980" s="87">
        <f>VLOOKUP(A5980,'[2]AJUSTE DE VALOR AN_11.5_MED_VIG'!$A$6:$I$6297,9,0)</f>
        <v>2.6225577915000011</v>
      </c>
    </row>
    <row r="5981" s="81" customFormat="1" ht="15" customHeight="1">
      <c r="A5981" s="82">
        <v>92409369</v>
      </c>
      <c r="B5981" s="83">
        <v>20</v>
      </c>
      <c r="C5981" s="84" t="s">
        <v>8399</v>
      </c>
      <c r="D5981" s="84" t="s">
        <v>8400</v>
      </c>
      <c r="E5981" s="84" t="s">
        <v>146</v>
      </c>
      <c r="F5981" s="85">
        <v>15</v>
      </c>
      <c r="G5981" s="86" t="s">
        <v>10077</v>
      </c>
      <c r="H5981" s="86" t="s">
        <v>19</v>
      </c>
      <c r="I5981" s="87">
        <f>VLOOKUP(A5981,'[2]AJUSTE DE VALOR AN_11.5_MED_VIG'!$A$6:$I$6297,9,0)</f>
        <v>1.6644587096140282</v>
      </c>
    </row>
    <row r="5982" s="81" customFormat="1" ht="15" customHeight="1">
      <c r="A5982" s="82">
        <v>92367186</v>
      </c>
      <c r="B5982" s="83">
        <v>20</v>
      </c>
      <c r="C5982" s="84" t="s">
        <v>8403</v>
      </c>
      <c r="D5982" s="84" t="s">
        <v>8404</v>
      </c>
      <c r="E5982" s="84" t="s">
        <v>1356</v>
      </c>
      <c r="F5982" s="85">
        <v>250</v>
      </c>
      <c r="G5982" s="86" t="s">
        <v>10077</v>
      </c>
      <c r="H5982" s="86" t="s">
        <v>19</v>
      </c>
      <c r="I5982" s="87">
        <f>VLOOKUP(A5982,'[2]AJUSTE DE VALOR AN_11.5_MED_VIG'!$A$6:$I$6297,9,0)</f>
        <v>0.56529062303630717</v>
      </c>
    </row>
    <row r="5983" s="81" customFormat="1" ht="15" customHeight="1">
      <c r="A5983" s="82">
        <v>92367178</v>
      </c>
      <c r="B5983" s="83">
        <v>20</v>
      </c>
      <c r="C5983" s="84" t="s">
        <v>8405</v>
      </c>
      <c r="D5983" s="84" t="s">
        <v>8406</v>
      </c>
      <c r="E5983" s="84" t="s">
        <v>1356</v>
      </c>
      <c r="F5983" s="85">
        <v>1</v>
      </c>
      <c r="G5983" s="86" t="s">
        <v>10036</v>
      </c>
      <c r="H5983" s="86" t="s">
        <v>14</v>
      </c>
      <c r="I5983" s="87">
        <f>VLOOKUP(A5983,'[2]AJUSTE DE VALOR AN_11.5_MED_VIG'!$A$6:$I$6297,9,0)</f>
        <v>3.6743890497359968</v>
      </c>
    </row>
    <row r="5984" s="81" customFormat="1" ht="15" customHeight="1">
      <c r="A5984" s="82">
        <v>90852435</v>
      </c>
      <c r="B5984" s="83">
        <v>20</v>
      </c>
      <c r="C5984" s="84" t="s">
        <v>8411</v>
      </c>
      <c r="D5984" s="84" t="s">
        <v>8411</v>
      </c>
      <c r="E5984" s="84" t="s">
        <v>725</v>
      </c>
      <c r="F5984" s="85">
        <v>1</v>
      </c>
      <c r="G5984" s="86" t="s">
        <v>10036</v>
      </c>
      <c r="H5984" s="86" t="s">
        <v>14</v>
      </c>
      <c r="I5984" s="87">
        <f>VLOOKUP(A5984,'[2]AJUSTE DE VALOR AN_11.5_MED_VIG'!$A$6:$I$6297,9,0)</f>
        <v>3.9686525807602084</v>
      </c>
    </row>
    <row r="5985" s="81" customFormat="1" ht="15" customHeight="1">
      <c r="A5985" s="82">
        <v>92421407</v>
      </c>
      <c r="B5985" s="83">
        <v>20</v>
      </c>
      <c r="C5985" s="84" t="s">
        <v>8417</v>
      </c>
      <c r="D5985" s="84" t="s">
        <v>8418</v>
      </c>
      <c r="E5985" s="84" t="s">
        <v>1356</v>
      </c>
      <c r="F5985" s="85">
        <v>1</v>
      </c>
      <c r="G5985" s="86" t="s">
        <v>4349</v>
      </c>
      <c r="H5985" s="86" t="s">
        <v>14</v>
      </c>
      <c r="I5985" s="87">
        <f>VLOOKUP(A5985,'[2]AJUSTE DE VALOR AN_11.5_MED_VIG'!$A$6:$I$6297,9,0)</f>
        <v>3.366794923619203</v>
      </c>
    </row>
    <row r="5986" s="81" customFormat="1" ht="15" customHeight="1">
      <c r="A5986" s="82">
        <v>92367372</v>
      </c>
      <c r="B5986" s="83">
        <v>20</v>
      </c>
      <c r="C5986" s="84" t="s">
        <v>8421</v>
      </c>
      <c r="D5986" s="84" t="s">
        <v>8422</v>
      </c>
      <c r="E5986" s="84" t="s">
        <v>1356</v>
      </c>
      <c r="F5986" s="85">
        <v>12</v>
      </c>
      <c r="G5986" s="86" t="s">
        <v>18</v>
      </c>
      <c r="H5986" s="86" t="s">
        <v>19</v>
      </c>
      <c r="I5986" s="87">
        <f>VLOOKUP(A5986,'[2]AJUSTE DE VALOR AN_11.5_MED_VIG'!$A$6:$I$6297,9,0)</f>
        <v>1.7148962949433884</v>
      </c>
    </row>
    <row r="5987" s="81" customFormat="1" ht="15" customHeight="1">
      <c r="A5987" s="82">
        <v>90872150</v>
      </c>
      <c r="B5987" s="83">
        <v>20</v>
      </c>
      <c r="C5987" s="84" t="s">
        <v>8427</v>
      </c>
      <c r="D5987" s="84" t="s">
        <v>8428</v>
      </c>
      <c r="E5987" s="84" t="s">
        <v>69</v>
      </c>
      <c r="F5987" s="85">
        <v>1</v>
      </c>
      <c r="G5987" s="86" t="s">
        <v>485</v>
      </c>
      <c r="H5987" s="86" t="s">
        <v>14</v>
      </c>
      <c r="I5987" s="87">
        <f>VLOOKUP(A5987,'[2]AJUSTE DE VALOR AN_11.5_MED_VIG'!$A$6:$I$6297,9,0)</f>
        <v>73.714289061682663</v>
      </c>
    </row>
    <row r="5988" s="81" customFormat="1" ht="15" customHeight="1">
      <c r="A5988" s="82">
        <v>92396216</v>
      </c>
      <c r="B5988" s="83">
        <v>20</v>
      </c>
      <c r="C5988" s="84" t="s">
        <v>8435</v>
      </c>
      <c r="D5988" s="84" t="s">
        <v>8436</v>
      </c>
      <c r="E5988" s="84" t="s">
        <v>327</v>
      </c>
      <c r="F5988" s="85">
        <v>1</v>
      </c>
      <c r="G5988" s="86" t="s">
        <v>10103</v>
      </c>
      <c r="H5988" s="86" t="s">
        <v>14</v>
      </c>
      <c r="I5988" s="87">
        <f>VLOOKUP(A5988,'[2]AJUSTE DE VALOR AN_11.5_MED_VIG'!$A$6:$I$6297,9,0)</f>
        <v>1.3034269263143716</v>
      </c>
    </row>
    <row r="5989" s="81" customFormat="1" ht="15" customHeight="1">
      <c r="A5989" s="82">
        <v>92379370</v>
      </c>
      <c r="B5989" s="83">
        <v>20</v>
      </c>
      <c r="C5989" s="84" t="s">
        <v>8448</v>
      </c>
      <c r="D5989" s="84" t="s">
        <v>8449</v>
      </c>
      <c r="E5989" s="84" t="s">
        <v>154</v>
      </c>
      <c r="F5989" s="85">
        <v>5</v>
      </c>
      <c r="G5989" s="86" t="s">
        <v>18</v>
      </c>
      <c r="H5989" s="86" t="s">
        <v>19</v>
      </c>
      <c r="I5989" s="87">
        <f>VLOOKUP(A5989,'[2]AJUSTE DE VALOR AN_11.5_MED_VIG'!$A$6:$I$6297,9,0)</f>
        <v>1.4768146384199357</v>
      </c>
    </row>
    <row r="5990" s="81" customFormat="1" ht="15" customHeight="1">
      <c r="A5990" s="82">
        <v>90804015</v>
      </c>
      <c r="B5990" s="83">
        <v>20</v>
      </c>
      <c r="C5990" s="84" t="s">
        <v>8450</v>
      </c>
      <c r="D5990" s="84" t="s">
        <v>8451</v>
      </c>
      <c r="E5990" s="84" t="s">
        <v>139</v>
      </c>
      <c r="F5990" s="85">
        <v>1</v>
      </c>
      <c r="G5990" s="86" t="s">
        <v>10103</v>
      </c>
      <c r="H5990" s="86" t="s">
        <v>14</v>
      </c>
      <c r="I5990" s="87">
        <f>VLOOKUP(A5990,'[2]AJUSTE DE VALOR AN_11.5_MED_VIG'!$A$6:$I$6297,9,0)</f>
        <v>2.2299593197185632</v>
      </c>
    </row>
    <row r="5991" s="81" customFormat="1" ht="15" customHeight="1">
      <c r="A5991" s="82">
        <v>90176189</v>
      </c>
      <c r="B5991" s="83">
        <v>20</v>
      </c>
      <c r="C5991" s="84" t="s">
        <v>8454</v>
      </c>
      <c r="D5991" s="84" t="s">
        <v>8455</v>
      </c>
      <c r="E5991" s="84" t="s">
        <v>139</v>
      </c>
      <c r="F5991" s="85">
        <v>1</v>
      </c>
      <c r="G5991" s="86" t="s">
        <v>10103</v>
      </c>
      <c r="H5991" s="86" t="s">
        <v>14</v>
      </c>
      <c r="I5991" s="87">
        <f>VLOOKUP(A5991,'[2]AJUSTE DE VALOR AN_11.5_MED_VIG'!$A$6:$I$6297,9,0)</f>
        <v>6.1245361597904209</v>
      </c>
    </row>
    <row r="5992" s="81" customFormat="1" ht="15" customHeight="1">
      <c r="A5992" s="82">
        <v>90268393</v>
      </c>
      <c r="B5992" s="83">
        <v>20</v>
      </c>
      <c r="C5992" s="84" t="s">
        <v>8456</v>
      </c>
      <c r="D5992" s="84" t="s">
        <v>8457</v>
      </c>
      <c r="E5992" s="84" t="s">
        <v>409</v>
      </c>
      <c r="F5992" s="85">
        <v>1</v>
      </c>
      <c r="G5992" s="86" t="s">
        <v>10103</v>
      </c>
      <c r="H5992" s="86" t="s">
        <v>14</v>
      </c>
      <c r="I5992" s="87">
        <f>VLOOKUP(A5992,'[2]AJUSTE DE VALOR AN_11.5_MED_VIG'!$A$6:$I$6297,9,0)</f>
        <v>2.7324853635988031</v>
      </c>
    </row>
    <row r="5993" s="81" customFormat="1" ht="15" customHeight="1">
      <c r="A5993" s="82">
        <v>90211456</v>
      </c>
      <c r="B5993" s="83">
        <v>20</v>
      </c>
      <c r="C5993" s="84" t="s">
        <v>8458</v>
      </c>
      <c r="D5993" s="84" t="s">
        <v>8464</v>
      </c>
      <c r="E5993" s="84" t="s">
        <v>31</v>
      </c>
      <c r="F5993" s="85">
        <v>1</v>
      </c>
      <c r="G5993" s="86" t="s">
        <v>10103</v>
      </c>
      <c r="H5993" s="86" t="s">
        <v>14</v>
      </c>
      <c r="I5993" s="87">
        <f>VLOOKUP(A5993,'[2]AJUSTE DE VALOR AN_11.5_MED_VIG'!$A$6:$I$6297,9,0)</f>
        <v>0.50184291164356754</v>
      </c>
    </row>
    <row r="5994" s="81" customFormat="1" ht="15" customHeight="1">
      <c r="A5994" s="82">
        <v>92440797</v>
      </c>
      <c r="B5994" s="83">
        <v>20</v>
      </c>
      <c r="C5994" s="84" t="s">
        <v>8467</v>
      </c>
      <c r="D5994" s="84" t="s">
        <v>8468</v>
      </c>
      <c r="E5994" s="84" t="s">
        <v>85</v>
      </c>
      <c r="F5994" s="85">
        <v>1</v>
      </c>
      <c r="G5994" s="86" t="s">
        <v>10103</v>
      </c>
      <c r="H5994" s="86" t="s">
        <v>14</v>
      </c>
      <c r="I5994" s="87">
        <f>VLOOKUP(A5994,'[2]AJUSTE DE VALOR AN_11.5_MED_VIG'!$A$6:$I$6297,9,0)</f>
        <v>0.81660482130538958</v>
      </c>
    </row>
    <row r="5995" s="81" customFormat="1" ht="15" customHeight="1">
      <c r="A5995" s="82">
        <v>92470939</v>
      </c>
      <c r="B5995" s="83">
        <v>20</v>
      </c>
      <c r="C5995" s="84" t="s">
        <v>8471</v>
      </c>
      <c r="D5995" s="84" t="s">
        <v>8472</v>
      </c>
      <c r="E5995" s="84" t="s">
        <v>244</v>
      </c>
      <c r="F5995" s="85">
        <v>1</v>
      </c>
      <c r="G5995" s="86" t="s">
        <v>10103</v>
      </c>
      <c r="H5995" s="86" t="s">
        <v>14</v>
      </c>
      <c r="I5995" s="87">
        <f>VLOOKUP(A5995,'[2]AJUSTE DE VALOR AN_11.5_MED_VIG'!$A$6:$I$6297,9,0)</f>
        <v>0.40830241065269479</v>
      </c>
    </row>
    <row r="5996" s="81" customFormat="1" ht="15" customHeight="1">
      <c r="A5996" s="82">
        <v>90197852</v>
      </c>
      <c r="B5996" s="83">
        <v>20</v>
      </c>
      <c r="C5996" s="84" t="s">
        <v>8482</v>
      </c>
      <c r="D5996" s="84" t="s">
        <v>8483</v>
      </c>
      <c r="E5996" s="84" t="s">
        <v>2405</v>
      </c>
      <c r="F5996" s="85">
        <v>1</v>
      </c>
      <c r="G5996" s="86" t="s">
        <v>436</v>
      </c>
      <c r="H5996" s="86" t="s">
        <v>14</v>
      </c>
      <c r="I5996" s="87">
        <f>VLOOKUP(A5996,'[2]AJUSTE DE VALOR AN_11.5_MED_VIG'!$A$6:$I$6297,9,0)</f>
        <v>1.5667015600801699</v>
      </c>
    </row>
    <row r="5997" s="81" customFormat="1" ht="15" customHeight="1">
      <c r="A5997" s="82">
        <v>90582012</v>
      </c>
      <c r="B5997" s="83">
        <v>20</v>
      </c>
      <c r="C5997" s="84" t="s">
        <v>8490</v>
      </c>
      <c r="D5997" s="84" t="s">
        <v>8492</v>
      </c>
      <c r="E5997" s="84" t="s">
        <v>414</v>
      </c>
      <c r="F5997" s="85">
        <v>1</v>
      </c>
      <c r="G5997" s="86" t="s">
        <v>10103</v>
      </c>
      <c r="H5997" s="86" t="s">
        <v>14</v>
      </c>
      <c r="I5997" s="87">
        <f>VLOOKUP(A5997,'[2]AJUSTE DE VALOR AN_11.5_MED_VIG'!$A$6:$I$6297,9,0)</f>
        <v>0.64371484214855446</v>
      </c>
    </row>
    <row r="5998" s="81" customFormat="1" ht="15" customHeight="1">
      <c r="A5998" s="82">
        <v>90169115</v>
      </c>
      <c r="B5998" s="83">
        <v>20</v>
      </c>
      <c r="C5998" s="84" t="s">
        <v>8490</v>
      </c>
      <c r="D5998" s="84" t="s">
        <v>8491</v>
      </c>
      <c r="E5998" s="84" t="s">
        <v>92</v>
      </c>
      <c r="F5998" s="85">
        <v>1</v>
      </c>
      <c r="G5998" s="86" t="s">
        <v>10103</v>
      </c>
      <c r="H5998" s="86" t="s">
        <v>14</v>
      </c>
      <c r="I5998" s="87">
        <f>VLOOKUP(A5998,'[2]AJUSTE DE VALOR AN_11.5_MED_VIG'!$A$6:$I$6297,9,0)</f>
        <v>0.63654170557563272</v>
      </c>
    </row>
    <row r="5999" s="81" customFormat="1" ht="15" customHeight="1">
      <c r="A5999" s="82">
        <v>92422918</v>
      </c>
      <c r="B5999" s="83">
        <v>20</v>
      </c>
      <c r="C5999" s="84" t="s">
        <v>8493</v>
      </c>
      <c r="D5999" s="84" t="s">
        <v>8494</v>
      </c>
      <c r="E5999" s="84" t="s">
        <v>235</v>
      </c>
      <c r="F5999" s="85">
        <v>50</v>
      </c>
      <c r="G5999" s="86" t="s">
        <v>10077</v>
      </c>
      <c r="H5999" s="86" t="s">
        <v>19</v>
      </c>
      <c r="I5999" s="87">
        <f>VLOOKUP(A5999,'[2]AJUSTE DE VALOR AN_11.5_MED_VIG'!$A$6:$I$6297,9,0)</f>
        <v>0.75373567632659666</v>
      </c>
    </row>
    <row r="6000" s="81" customFormat="1" ht="15" customHeight="1">
      <c r="A6000" s="82">
        <v>92400140</v>
      </c>
      <c r="B6000" s="83">
        <v>20</v>
      </c>
      <c r="C6000" s="84" t="s">
        <v>8497</v>
      </c>
      <c r="D6000" s="84" t="s">
        <v>8498</v>
      </c>
      <c r="E6000" s="84" t="s">
        <v>1361</v>
      </c>
      <c r="F6000" s="85">
        <v>30</v>
      </c>
      <c r="G6000" s="86" t="s">
        <v>10077</v>
      </c>
      <c r="H6000" s="86" t="s">
        <v>19</v>
      </c>
      <c r="I6000" s="87">
        <f>VLOOKUP(A6000,'[2]AJUSTE DE VALOR AN_11.5_MED_VIG'!$A$6:$I$6297,9,0)</f>
        <v>0.7222480678457317</v>
      </c>
    </row>
    <row r="6001" s="81" customFormat="1" ht="15" customHeight="1">
      <c r="A6001" s="82">
        <v>92422950</v>
      </c>
      <c r="B6001" s="83">
        <v>20</v>
      </c>
      <c r="C6001" s="84" t="s">
        <v>8499</v>
      </c>
      <c r="D6001" s="84" t="s">
        <v>8500</v>
      </c>
      <c r="E6001" s="84" t="s">
        <v>235</v>
      </c>
      <c r="F6001" s="85">
        <v>30</v>
      </c>
      <c r="G6001" s="86" t="s">
        <v>10077</v>
      </c>
      <c r="H6001" s="86" t="s">
        <v>19</v>
      </c>
      <c r="I6001" s="87">
        <f>VLOOKUP(A6001,'[2]AJUSTE DE VALOR AN_11.5_MED_VIG'!$A$6:$I$6297,9,0)</f>
        <v>0.89512451566167683</v>
      </c>
    </row>
    <row r="6002" s="81" customFormat="1" ht="15" customHeight="1">
      <c r="A6002" s="82">
        <v>92422942</v>
      </c>
      <c r="B6002" s="83">
        <v>20</v>
      </c>
      <c r="C6002" s="84" t="s">
        <v>8503</v>
      </c>
      <c r="D6002" s="84" t="s">
        <v>8504</v>
      </c>
      <c r="E6002" s="84" t="s">
        <v>235</v>
      </c>
      <c r="F6002" s="85">
        <v>30</v>
      </c>
      <c r="G6002" s="86" t="s">
        <v>10077</v>
      </c>
      <c r="H6002" s="86" t="s">
        <v>19</v>
      </c>
      <c r="I6002" s="87">
        <f>VLOOKUP(A6002,'[2]AJUSTE DE VALOR AN_11.5_MED_VIG'!$A$6:$I$6297,9,0)</f>
        <v>0.89036645614181309</v>
      </c>
    </row>
    <row r="6003" s="81" customFormat="1" ht="15" customHeight="1">
      <c r="A6003" s="82">
        <v>92381081</v>
      </c>
      <c r="B6003" s="83">
        <v>20</v>
      </c>
      <c r="C6003" s="84" t="s">
        <v>8505</v>
      </c>
      <c r="D6003" s="84" t="s">
        <v>8506</v>
      </c>
      <c r="E6003" s="84" t="s">
        <v>235</v>
      </c>
      <c r="F6003" s="85">
        <v>60</v>
      </c>
      <c r="G6003" s="86" t="s">
        <v>10111</v>
      </c>
      <c r="H6003" s="86" t="s">
        <v>19</v>
      </c>
      <c r="I6003" s="87">
        <f>VLOOKUP(A6003,'[2]AJUSTE DE VALOR AN_11.5_MED_VIG'!$A$6:$I$6297,9,0)</f>
        <v>1.5190617402305342</v>
      </c>
    </row>
    <row r="6004" s="81" customFormat="1" ht="15" customHeight="1">
      <c r="A6004" s="82">
        <v>92455255</v>
      </c>
      <c r="B6004" s="83">
        <v>20</v>
      </c>
      <c r="C6004" s="84" t="s">
        <v>8507</v>
      </c>
      <c r="D6004" s="84" t="s">
        <v>8509</v>
      </c>
      <c r="E6004" s="84" t="s">
        <v>455</v>
      </c>
      <c r="F6004" s="85">
        <v>60</v>
      </c>
      <c r="G6004" s="86" t="s">
        <v>10111</v>
      </c>
      <c r="H6004" s="86" t="s">
        <v>19</v>
      </c>
      <c r="I6004" s="87">
        <f>VLOOKUP(A6004,'[2]AJUSTE DE VALOR AN_11.5_MED_VIG'!$A$6:$I$6297,9,0)</f>
        <v>0.49834384948325533</v>
      </c>
    </row>
    <row r="6005" s="81" customFormat="1" ht="15" customHeight="1">
      <c r="A6005" s="82">
        <v>90178157</v>
      </c>
      <c r="B6005" s="83">
        <v>20</v>
      </c>
      <c r="C6005" s="84" t="s">
        <v>8530</v>
      </c>
      <c r="D6005" s="84" t="s">
        <v>8531</v>
      </c>
      <c r="E6005" s="84" t="s">
        <v>915</v>
      </c>
      <c r="F6005" s="85">
        <v>1</v>
      </c>
      <c r="G6005" s="86" t="s">
        <v>64</v>
      </c>
      <c r="H6005" s="86" t="s">
        <v>14</v>
      </c>
      <c r="I6005" s="87">
        <f>VLOOKUP(A6005,'[2]AJUSTE DE VALOR AN_11.5_MED_VIG'!$A$6:$I$6297,9,0)</f>
        <v>32.495205600000006</v>
      </c>
    </row>
    <row r="6006" s="81" customFormat="1" ht="15" customHeight="1">
      <c r="A6006" s="82">
        <v>90298110</v>
      </c>
      <c r="B6006" s="83">
        <v>20</v>
      </c>
      <c r="C6006" s="84" t="s">
        <v>8537</v>
      </c>
      <c r="D6006" s="84" t="s">
        <v>8538</v>
      </c>
      <c r="E6006" s="84" t="s">
        <v>915</v>
      </c>
      <c r="F6006" s="85">
        <v>1</v>
      </c>
      <c r="G6006" s="86" t="s">
        <v>64</v>
      </c>
      <c r="H6006" s="86" t="s">
        <v>14</v>
      </c>
      <c r="I6006" s="87">
        <f>VLOOKUP(A6006,'[2]AJUSTE DE VALOR AN_11.5_MED_VIG'!$A$6:$I$6297,9,0)</f>
        <v>34.116619703452926</v>
      </c>
    </row>
    <row r="6007" s="81" customFormat="1" ht="15" customHeight="1">
      <c r="A6007" s="82">
        <v>90213769</v>
      </c>
      <c r="B6007" s="83">
        <v>20</v>
      </c>
      <c r="C6007" s="84" t="s">
        <v>8543</v>
      </c>
      <c r="D6007" s="84" t="s">
        <v>8545</v>
      </c>
      <c r="E6007" s="84" t="s">
        <v>506</v>
      </c>
      <c r="F6007" s="85">
        <v>50</v>
      </c>
      <c r="G6007" s="86" t="s">
        <v>18</v>
      </c>
      <c r="H6007" s="86" t="s">
        <v>19</v>
      </c>
      <c r="I6007" s="87">
        <f>VLOOKUP(A6007,'[2]AJUSTE DE VALOR AN_11.5_MED_VIG'!$A$6:$I$6297,9,0)</f>
        <v>4.3499748593384968</v>
      </c>
    </row>
    <row r="6008" s="81" customFormat="1" ht="15" customHeight="1">
      <c r="A6008" s="82">
        <v>92418562</v>
      </c>
      <c r="B6008" s="83">
        <v>20</v>
      </c>
      <c r="C6008" s="84" t="s">
        <v>8553</v>
      </c>
      <c r="D6008" s="84" t="s">
        <v>8554</v>
      </c>
      <c r="E6008" s="84" t="s">
        <v>633</v>
      </c>
      <c r="F6008" s="85">
        <v>1</v>
      </c>
      <c r="G6008" s="86" t="s">
        <v>10103</v>
      </c>
      <c r="H6008" s="86" t="s">
        <v>14</v>
      </c>
      <c r="I6008" s="87">
        <f>VLOOKUP(A6008,'[2]AJUSTE DE VALOR AN_11.5_MED_VIG'!$A$6:$I$6297,9,0)</f>
        <v>10.084961339608567</v>
      </c>
    </row>
    <row r="6009" s="81" customFormat="1" ht="15" customHeight="1">
      <c r="A6009" s="82">
        <v>90204433</v>
      </c>
      <c r="B6009" s="83">
        <v>20</v>
      </c>
      <c r="C6009" s="84" t="s">
        <v>8557</v>
      </c>
      <c r="D6009" s="84" t="s">
        <v>8558</v>
      </c>
      <c r="E6009" s="84" t="s">
        <v>888</v>
      </c>
      <c r="F6009" s="85">
        <v>1</v>
      </c>
      <c r="G6009" s="86" t="s">
        <v>10036</v>
      </c>
      <c r="H6009" s="86" t="s">
        <v>14</v>
      </c>
      <c r="I6009" s="87">
        <f>VLOOKUP(A6009,'[2]AJUSTE DE VALOR AN_11.5_MED_VIG'!$A$6:$I$6297,9,0)</f>
        <v>2.1694138992673948</v>
      </c>
    </row>
    <row r="6010" s="81" customFormat="1" ht="15" customHeight="1">
      <c r="A6010" s="82">
        <v>90269780</v>
      </c>
      <c r="B6010" s="83">
        <v>20</v>
      </c>
      <c r="C6010" s="84" t="s">
        <v>8559</v>
      </c>
      <c r="D6010" s="84" t="s">
        <v>8560</v>
      </c>
      <c r="E6010" s="84" t="s">
        <v>131</v>
      </c>
      <c r="F6010" s="85">
        <v>1</v>
      </c>
      <c r="G6010" s="86" t="s">
        <v>10103</v>
      </c>
      <c r="H6010" s="86" t="s">
        <v>14</v>
      </c>
      <c r="I6010" s="87">
        <f>VLOOKUP(A6010,'[2]AJUSTE DE VALOR AN_11.5_MED_VIG'!$A$6:$I$6297,9,0)</f>
        <v>3.84320150588947</v>
      </c>
    </row>
    <row r="6011" s="81" customFormat="1" ht="15" customHeight="1">
      <c r="A6011" s="82">
        <v>92432093</v>
      </c>
      <c r="B6011" s="83">
        <v>20</v>
      </c>
      <c r="C6011" s="84" t="s">
        <v>8563</v>
      </c>
      <c r="D6011" s="84" t="s">
        <v>8564</v>
      </c>
      <c r="E6011" s="84" t="s">
        <v>69</v>
      </c>
      <c r="F6011" s="85">
        <v>1</v>
      </c>
      <c r="G6011" s="86" t="s">
        <v>10103</v>
      </c>
      <c r="H6011" s="86" t="s">
        <v>14</v>
      </c>
      <c r="I6011" s="87">
        <f>VLOOKUP(A6011,'[2]AJUSTE DE VALOR AN_11.5_MED_VIG'!$A$6:$I$6297,9,0)</f>
        <v>3.173362328706467</v>
      </c>
    </row>
    <row r="6012" s="81" customFormat="1" ht="15" customHeight="1">
      <c r="A6012" s="82">
        <v>92413463</v>
      </c>
      <c r="B6012" s="83">
        <v>20</v>
      </c>
      <c r="C6012" s="84" t="s">
        <v>8565</v>
      </c>
      <c r="D6012" s="84" t="s">
        <v>8567</v>
      </c>
      <c r="E6012" s="84" t="s">
        <v>455</v>
      </c>
      <c r="F6012" s="85">
        <v>1</v>
      </c>
      <c r="G6012" s="86" t="s">
        <v>10103</v>
      </c>
      <c r="H6012" s="86" t="s">
        <v>14</v>
      </c>
      <c r="I6012" s="87">
        <f>VLOOKUP(A6012,'[2]AJUSTE DE VALOR AN_11.5_MED_VIG'!$A$6:$I$6297,9,0)</f>
        <v>1.5467138578004007</v>
      </c>
    </row>
    <row r="6013" s="81" customFormat="1" ht="15" customHeight="1">
      <c r="A6013" s="82">
        <v>92413455</v>
      </c>
      <c r="B6013" s="83">
        <v>20</v>
      </c>
      <c r="C6013" s="84" t="s">
        <v>8565</v>
      </c>
      <c r="D6013" s="84" t="s">
        <v>8567</v>
      </c>
      <c r="E6013" s="84" t="s">
        <v>455</v>
      </c>
      <c r="F6013" s="85">
        <v>1</v>
      </c>
      <c r="G6013" s="86" t="s">
        <v>10103</v>
      </c>
      <c r="H6013" s="86" t="s">
        <v>14</v>
      </c>
      <c r="I6013" s="87">
        <f>VLOOKUP(A6013,'[2]AJUSTE DE VALOR AN_11.5_MED_VIG'!$A$6:$I$6297,9,0)</f>
        <v>3.4615189201219776</v>
      </c>
    </row>
    <row r="6014" s="81" customFormat="1" ht="15" customHeight="1">
      <c r="A6014" s="82">
        <v>90232550</v>
      </c>
      <c r="B6014" s="83">
        <v>20</v>
      </c>
      <c r="C6014" s="84" t="s">
        <v>8565</v>
      </c>
      <c r="D6014" s="84" t="s">
        <v>8566</v>
      </c>
      <c r="E6014" s="84" t="s">
        <v>440</v>
      </c>
      <c r="F6014" s="85">
        <v>1</v>
      </c>
      <c r="G6014" s="86" t="s">
        <v>10103</v>
      </c>
      <c r="H6014" s="86" t="s">
        <v>14</v>
      </c>
      <c r="I6014" s="87">
        <f>VLOOKUP(A6014,'[2]AJUSTE DE VALOR AN_11.5_MED_VIG'!$A$6:$I$6297,9,0)</f>
        <v>1.2756906443568077</v>
      </c>
    </row>
    <row r="6015" s="81" customFormat="1" ht="15" customHeight="1">
      <c r="A6015" s="82">
        <v>90227409</v>
      </c>
      <c r="B6015" s="83">
        <v>20</v>
      </c>
      <c r="C6015" s="84" t="s">
        <v>8565</v>
      </c>
      <c r="D6015" s="84" t="s">
        <v>8565</v>
      </c>
      <c r="E6015" s="84" t="s">
        <v>59</v>
      </c>
      <c r="F6015" s="85">
        <v>1</v>
      </c>
      <c r="G6015" s="86" t="s">
        <v>10103</v>
      </c>
      <c r="H6015" s="86" t="s">
        <v>14</v>
      </c>
      <c r="I6015" s="87">
        <f>VLOOKUP(A6015,'[2]AJUSTE DE VALOR AN_11.5_MED_VIG'!$A$6:$I$6297,9,0)</f>
        <v>2.1049900364207885</v>
      </c>
    </row>
    <row r="6016" s="81" customFormat="1" ht="15" customHeight="1">
      <c r="A6016" s="82">
        <v>90193350</v>
      </c>
      <c r="B6016" s="83">
        <v>20</v>
      </c>
      <c r="C6016" s="84" t="s">
        <v>8569</v>
      </c>
      <c r="D6016" s="84" t="s">
        <v>8570</v>
      </c>
      <c r="E6016" s="84" t="s">
        <v>492</v>
      </c>
      <c r="F6016" s="85">
        <v>1</v>
      </c>
      <c r="G6016" s="86" t="s">
        <v>10036</v>
      </c>
      <c r="H6016" s="86" t="s">
        <v>14</v>
      </c>
      <c r="I6016" s="87">
        <f>VLOOKUP(A6016,'[2]AJUSTE DE VALOR AN_11.5_MED_VIG'!$A$6:$I$6297,9,0)</f>
        <v>5.9517928322065909</v>
      </c>
    </row>
    <row r="6017" s="81" customFormat="1" ht="15" customHeight="1">
      <c r="A6017" s="82">
        <v>92388612</v>
      </c>
      <c r="B6017" s="83">
        <v>20</v>
      </c>
      <c r="C6017" s="84" t="s">
        <v>8576</v>
      </c>
      <c r="D6017" s="84" t="s">
        <v>8577</v>
      </c>
      <c r="E6017" s="84" t="s">
        <v>50</v>
      </c>
      <c r="F6017" s="85">
        <v>27.899999999999999</v>
      </c>
      <c r="G6017" s="86" t="s">
        <v>10077</v>
      </c>
      <c r="H6017" s="86" t="s">
        <v>19</v>
      </c>
      <c r="I6017" s="87">
        <f>VLOOKUP(A6017,'[2]AJUSTE DE VALOR AN_11.5_MED_VIG'!$A$6:$I$6297,9,0)</f>
        <v>0.14133544984131741</v>
      </c>
    </row>
    <row r="6018" s="81" customFormat="1" ht="15" customHeight="1">
      <c r="A6018" s="82">
        <v>92388604</v>
      </c>
      <c r="B6018" s="83">
        <v>20</v>
      </c>
      <c r="C6018" s="84" t="s">
        <v>8576</v>
      </c>
      <c r="D6018" s="84" t="s">
        <v>8577</v>
      </c>
      <c r="E6018" s="84" t="s">
        <v>50</v>
      </c>
      <c r="F6018" s="85">
        <v>27.899999999999999</v>
      </c>
      <c r="G6018" s="86" t="s">
        <v>10077</v>
      </c>
      <c r="H6018" s="86" t="s">
        <v>19</v>
      </c>
      <c r="I6018" s="87">
        <f>VLOOKUP(A6018,'[2]AJUSTE DE VALOR AN_11.5_MED_VIG'!$A$6:$I$6297,9,0)</f>
        <v>0.14133544984131741</v>
      </c>
    </row>
    <row r="6019" s="81" customFormat="1" ht="15" customHeight="1">
      <c r="A6019" s="82">
        <v>90298160</v>
      </c>
      <c r="B6019" s="83">
        <v>20</v>
      </c>
      <c r="C6019" s="84" t="s">
        <v>8578</v>
      </c>
      <c r="D6019" s="84" t="s">
        <v>8579</v>
      </c>
      <c r="E6019" s="84" t="s">
        <v>1690</v>
      </c>
      <c r="F6019" s="85">
        <v>1</v>
      </c>
      <c r="G6019" s="86" t="s">
        <v>10103</v>
      </c>
      <c r="H6019" s="86" t="s">
        <v>14</v>
      </c>
      <c r="I6019" s="87">
        <f>VLOOKUP(A6019,'[2]AJUSTE DE VALOR AN_11.5_MED_VIG'!$A$6:$I$6297,9,0)</f>
        <v>1.8843133773121246</v>
      </c>
    </row>
    <row r="6020" s="81" customFormat="1" ht="15" customHeight="1">
      <c r="A6020" s="82">
        <v>90939425</v>
      </c>
      <c r="B6020" s="83">
        <v>20</v>
      </c>
      <c r="C6020" s="84" t="s">
        <v>8594</v>
      </c>
      <c r="D6020" s="84" t="s">
        <v>8594</v>
      </c>
      <c r="E6020" s="84" t="s">
        <v>1744</v>
      </c>
      <c r="F6020" s="85">
        <v>1</v>
      </c>
      <c r="G6020" s="86" t="s">
        <v>10036</v>
      </c>
      <c r="H6020" s="86" t="s">
        <v>14</v>
      </c>
      <c r="I6020" s="87">
        <f>VLOOKUP(A6020,'[2]AJUSTE DE VALOR AN_11.5_MED_VIG'!$A$6:$I$6297,9,0)</f>
        <v>265.97958182963856</v>
      </c>
    </row>
    <row r="6021" s="81" customFormat="1" ht="15" customHeight="1">
      <c r="A6021" s="82">
        <v>90211138</v>
      </c>
      <c r="B6021" s="83">
        <v>20</v>
      </c>
      <c r="C6021" s="84" t="s">
        <v>8605</v>
      </c>
      <c r="D6021" s="84" t="s">
        <v>8606</v>
      </c>
      <c r="E6021" s="84" t="s">
        <v>31</v>
      </c>
      <c r="F6021" s="85">
        <v>45</v>
      </c>
      <c r="G6021" s="86" t="s">
        <v>10077</v>
      </c>
      <c r="H6021" s="86" t="s">
        <v>19</v>
      </c>
      <c r="I6021" s="87">
        <f>VLOOKUP(A6021,'[2]AJUSTE DE VALOR AN_11.5_MED_VIG'!$A$6:$I$6297,9,0)</f>
        <v>0.2983748385538923</v>
      </c>
    </row>
    <row r="6022" s="81" customFormat="1" ht="15" customHeight="1">
      <c r="A6022" s="82">
        <v>90111761</v>
      </c>
      <c r="B6022" s="83">
        <v>20</v>
      </c>
      <c r="C6022" s="84" t="s">
        <v>8607</v>
      </c>
      <c r="D6022" s="84" t="s">
        <v>8609</v>
      </c>
      <c r="E6022" s="84" t="s">
        <v>3726</v>
      </c>
      <c r="F6022" s="85">
        <v>45</v>
      </c>
      <c r="G6022" s="86" t="s">
        <v>10077</v>
      </c>
      <c r="H6022" s="86" t="s">
        <v>19</v>
      </c>
      <c r="I6022" s="87">
        <f>VLOOKUP(A6022,'[2]AJUSTE DE VALOR AN_11.5_MED_VIG'!$A$6:$I$6297,9,0)</f>
        <v>0.31407877742514984</v>
      </c>
    </row>
    <row r="6023" s="81" customFormat="1" ht="15" customHeight="1">
      <c r="A6023" s="82">
        <v>92413269</v>
      </c>
      <c r="B6023" s="83">
        <v>20</v>
      </c>
      <c r="C6023" s="84" t="s">
        <v>8610</v>
      </c>
      <c r="D6023" s="84" t="s">
        <v>8611</v>
      </c>
      <c r="E6023" s="84" t="s">
        <v>1361</v>
      </c>
      <c r="F6023" s="85">
        <v>1</v>
      </c>
      <c r="G6023" s="86" t="s">
        <v>13</v>
      </c>
      <c r="H6023" s="86" t="s">
        <v>14</v>
      </c>
      <c r="I6023" s="87">
        <f>VLOOKUP(A6023,'[2]AJUSTE DE VALOR AN_11.5_MED_VIG'!$A$6:$I$6297,9,0)</f>
        <v>10.694382371326347</v>
      </c>
    </row>
    <row r="6024" s="81" customFormat="1" ht="15" customHeight="1">
      <c r="A6024" s="82">
        <v>90133358</v>
      </c>
      <c r="B6024" s="83">
        <v>20</v>
      </c>
      <c r="C6024" s="84" t="s">
        <v>8612</v>
      </c>
      <c r="D6024" s="84" t="s">
        <v>8613</v>
      </c>
      <c r="E6024" s="84" t="s">
        <v>1298</v>
      </c>
      <c r="F6024" s="85">
        <v>1</v>
      </c>
      <c r="G6024" s="86" t="s">
        <v>64</v>
      </c>
      <c r="H6024" s="86" t="s">
        <v>14</v>
      </c>
      <c r="I6024" s="87">
        <f>VLOOKUP(A6024,'[2]AJUSTE DE VALOR AN_11.5_MED_VIG'!$A$6:$I$6297,9,0)</f>
        <v>9.051320902241784</v>
      </c>
    </row>
    <row r="6025" s="81" customFormat="1" ht="15" customHeight="1">
      <c r="A6025" s="82">
        <v>92406920</v>
      </c>
      <c r="B6025" s="83">
        <v>20</v>
      </c>
      <c r="C6025" s="84" t="s">
        <v>8616</v>
      </c>
      <c r="D6025" s="84" t="s">
        <v>8617</v>
      </c>
      <c r="E6025" s="84" t="s">
        <v>157</v>
      </c>
      <c r="F6025" s="85">
        <v>1</v>
      </c>
      <c r="G6025" s="86" t="s">
        <v>10103</v>
      </c>
      <c r="H6025" s="86" t="s">
        <v>14</v>
      </c>
      <c r="I6025" s="87">
        <f>VLOOKUP(A6025,'[2]AJUSTE DE VALOR AN_11.5_MED_VIG'!$A$6:$I$6297,9,0)</f>
        <v>0.10992757209880245</v>
      </c>
    </row>
    <row r="6026" s="81" customFormat="1" ht="15" customHeight="1">
      <c r="A6026" s="82">
        <v>92457312</v>
      </c>
      <c r="B6026" s="83">
        <v>20</v>
      </c>
      <c r="C6026" s="84" t="s">
        <v>8618</v>
      </c>
      <c r="D6026" s="84" t="s">
        <v>8619</v>
      </c>
      <c r="E6026" s="84" t="s">
        <v>39</v>
      </c>
      <c r="F6026" s="85">
        <v>20</v>
      </c>
      <c r="G6026" s="86" t="s">
        <v>18</v>
      </c>
      <c r="H6026" s="86" t="s">
        <v>19</v>
      </c>
      <c r="I6026" s="87">
        <f>VLOOKUP(A6026,'[2]AJUSTE DE VALOR AN_11.5_MED_VIG'!$A$6:$I$6297,9,0)</f>
        <v>0.76069123713052944</v>
      </c>
    </row>
    <row r="6027" s="81" customFormat="1" ht="15" customHeight="1">
      <c r="A6027" s="82">
        <v>92468039</v>
      </c>
      <c r="B6027" s="83">
        <v>20</v>
      </c>
      <c r="C6027" s="84" t="s">
        <v>8620</v>
      </c>
      <c r="D6027" s="84" t="s">
        <v>8621</v>
      </c>
      <c r="E6027" s="84" t="s">
        <v>17</v>
      </c>
      <c r="F6027" s="85">
        <v>20</v>
      </c>
      <c r="G6027" s="86" t="s">
        <v>18</v>
      </c>
      <c r="H6027" s="86" t="s">
        <v>19</v>
      </c>
      <c r="I6027" s="87">
        <f>VLOOKUP(A6027,'[2]AJUSTE DE VALOR AN_11.5_MED_VIG'!$A$6:$I$6297,9,0)</f>
        <v>0.6635817174968448</v>
      </c>
    </row>
    <row r="6028" s="81" customFormat="1" ht="15" customHeight="1">
      <c r="A6028" s="82">
        <v>92425615</v>
      </c>
      <c r="B6028" s="83">
        <v>20</v>
      </c>
      <c r="C6028" s="84" t="s">
        <v>8627</v>
      </c>
      <c r="D6028" s="84" t="s">
        <v>8628</v>
      </c>
      <c r="E6028" s="84" t="s">
        <v>69</v>
      </c>
      <c r="F6028" s="85">
        <v>1</v>
      </c>
      <c r="G6028" s="86" t="s">
        <v>64</v>
      </c>
      <c r="H6028" s="86" t="s">
        <v>14</v>
      </c>
      <c r="I6028" s="87">
        <f>VLOOKUP(A6028,'[2]AJUSTE DE VALOR AN_11.5_MED_VIG'!$A$6:$I$6297,9,0)</f>
        <v>15.347235041315702</v>
      </c>
    </row>
    <row r="6029" s="81" customFormat="1" ht="15" customHeight="1">
      <c r="A6029" s="82">
        <v>92425569</v>
      </c>
      <c r="B6029" s="83">
        <v>20</v>
      </c>
      <c r="C6029" s="84" t="s">
        <v>8629</v>
      </c>
      <c r="D6029" s="84" t="s">
        <v>8630</v>
      </c>
      <c r="E6029" s="84" t="s">
        <v>69</v>
      </c>
      <c r="F6029" s="85">
        <v>60</v>
      </c>
      <c r="G6029" s="86" t="s">
        <v>18</v>
      </c>
      <c r="H6029" s="86" t="s">
        <v>19</v>
      </c>
      <c r="I6029" s="87">
        <f>VLOOKUP(A6029,'[2]AJUSTE DE VALOR AN_11.5_MED_VIG'!$A$6:$I$6297,9,0)</f>
        <v>0.20418950798908767</v>
      </c>
    </row>
    <row r="6030" s="81" customFormat="1" ht="15" customHeight="1">
      <c r="A6030" s="82">
        <v>90298659</v>
      </c>
      <c r="B6030" s="83">
        <v>20</v>
      </c>
      <c r="C6030" s="84" t="s">
        <v>8644</v>
      </c>
      <c r="D6030" s="84" t="s">
        <v>8654</v>
      </c>
      <c r="E6030" s="84" t="s">
        <v>39</v>
      </c>
      <c r="F6030" s="85">
        <v>1</v>
      </c>
      <c r="G6030" s="86" t="s">
        <v>10103</v>
      </c>
      <c r="H6030" s="86" t="s">
        <v>14</v>
      </c>
      <c r="I6030" s="87">
        <f>VLOOKUP(A6030,'[2]AJUSTE DE VALOR AN_11.5_MED_VIG'!$A$6:$I$6297,9,0)</f>
        <v>1.6186021322766222</v>
      </c>
    </row>
    <row r="6031" s="81" customFormat="1" ht="15" customHeight="1">
      <c r="A6031" s="82">
        <v>90281055</v>
      </c>
      <c r="B6031" s="83">
        <v>20</v>
      </c>
      <c r="C6031" s="84" t="s">
        <v>8644</v>
      </c>
      <c r="D6031" s="84" t="s">
        <v>8650</v>
      </c>
      <c r="E6031" s="84" t="s">
        <v>131</v>
      </c>
      <c r="F6031" s="85">
        <v>1</v>
      </c>
      <c r="G6031" s="86" t="s">
        <v>10103</v>
      </c>
      <c r="H6031" s="86" t="s">
        <v>14</v>
      </c>
      <c r="I6031" s="87">
        <f>VLOOKUP(A6031,'[2]AJUSTE DE VALOR AN_11.5_MED_VIG'!$A$6:$I$6297,9,0)</f>
        <v>1.3961075590591754</v>
      </c>
    </row>
    <row r="6032" s="81" customFormat="1" ht="15" customHeight="1">
      <c r="A6032" s="82">
        <v>90194500</v>
      </c>
      <c r="B6032" s="83">
        <v>20</v>
      </c>
      <c r="C6032" s="84" t="s">
        <v>8669</v>
      </c>
      <c r="D6032" s="84" t="s">
        <v>8670</v>
      </c>
      <c r="E6032" s="84" t="s">
        <v>633</v>
      </c>
      <c r="F6032" s="85">
        <v>1</v>
      </c>
      <c r="G6032" s="86" t="s">
        <v>10103</v>
      </c>
      <c r="H6032" s="86" t="s">
        <v>14</v>
      </c>
      <c r="I6032" s="87">
        <f>VLOOKUP(A6032,'[2]AJUSTE DE VALOR AN_11.5_MED_VIG'!$A$6:$I$6297,9,0)</f>
        <v>2.2015452839666629</v>
      </c>
    </row>
    <row r="6033" s="81" customFormat="1" ht="15" customHeight="1">
      <c r="A6033" s="82">
        <v>90281071</v>
      </c>
      <c r="B6033" s="83">
        <v>20</v>
      </c>
      <c r="C6033" s="84" t="s">
        <v>8649</v>
      </c>
      <c r="D6033" s="84" t="s">
        <v>8649</v>
      </c>
      <c r="E6033" s="84" t="s">
        <v>131</v>
      </c>
      <c r="F6033" s="85">
        <v>1</v>
      </c>
      <c r="G6033" s="86" t="s">
        <v>10103</v>
      </c>
      <c r="H6033" s="86" t="s">
        <v>14</v>
      </c>
      <c r="I6033" s="87">
        <f>VLOOKUP(A6033,'[2]AJUSTE DE VALOR AN_11.5_MED_VIG'!$A$6:$I$6297,9,0)</f>
        <v>2.5550093930400002</v>
      </c>
    </row>
    <row r="6034" s="81" customFormat="1" ht="15" customHeight="1">
      <c r="A6034" s="82">
        <v>90239504</v>
      </c>
      <c r="B6034" s="83">
        <v>20</v>
      </c>
      <c r="C6034" s="84" t="s">
        <v>8674</v>
      </c>
      <c r="D6034" s="84" t="s">
        <v>8674</v>
      </c>
      <c r="E6034" s="84" t="s">
        <v>29</v>
      </c>
      <c r="F6034" s="85">
        <v>30</v>
      </c>
      <c r="G6034" s="86" t="s">
        <v>18</v>
      </c>
      <c r="H6034" s="86" t="s">
        <v>19</v>
      </c>
      <c r="I6034" s="87">
        <f>VLOOKUP(A6034,'[2]AJUSTE DE VALOR AN_11.5_MED_VIG'!$A$6:$I$6297,9,0)</f>
        <v>3.0110574698614059</v>
      </c>
    </row>
    <row r="6035" s="81" customFormat="1" ht="15" customHeight="1">
      <c r="A6035" s="82">
        <v>90287681</v>
      </c>
      <c r="B6035" s="83">
        <v>20</v>
      </c>
      <c r="C6035" s="84" t="s">
        <v>8679</v>
      </c>
      <c r="D6035" s="84" t="s">
        <v>8680</v>
      </c>
      <c r="E6035" s="84" t="s">
        <v>603</v>
      </c>
      <c r="F6035" s="85">
        <v>1</v>
      </c>
      <c r="G6035" s="86" t="s">
        <v>436</v>
      </c>
      <c r="H6035" s="86" t="s">
        <v>14</v>
      </c>
      <c r="I6035" s="87">
        <f>VLOOKUP(A6035,'[2]AJUSTE DE VALOR AN_11.5_MED_VIG'!$A$6:$I$6297,9,0)</f>
        <v>3.6276098792604805</v>
      </c>
    </row>
    <row r="6036" s="81" customFormat="1" ht="15" customHeight="1">
      <c r="A6036" s="82">
        <v>90262441</v>
      </c>
      <c r="B6036" s="83">
        <v>20</v>
      </c>
      <c r="C6036" s="84" t="s">
        <v>8693</v>
      </c>
      <c r="D6036" s="84" t="s">
        <v>8694</v>
      </c>
      <c r="E6036" s="84" t="s">
        <v>146</v>
      </c>
      <c r="F6036" s="85">
        <v>1</v>
      </c>
      <c r="G6036" s="86" t="s">
        <v>10036</v>
      </c>
      <c r="H6036" s="86" t="s">
        <v>14</v>
      </c>
      <c r="I6036" s="87">
        <f>VLOOKUP(A6036,'[2]AJUSTE DE VALOR AN_11.5_MED_VIG'!$A$6:$I$6297,9,0)</f>
        <v>17.776858802263479</v>
      </c>
    </row>
    <row r="6037" s="81" customFormat="1" ht="15" customHeight="1">
      <c r="A6037" s="82">
        <v>92421768</v>
      </c>
      <c r="B6037" s="83">
        <v>20</v>
      </c>
      <c r="C6037" s="84" t="s">
        <v>8695</v>
      </c>
      <c r="D6037" s="84" t="s">
        <v>8696</v>
      </c>
      <c r="E6037" s="84" t="s">
        <v>21</v>
      </c>
      <c r="F6037" s="85">
        <v>1</v>
      </c>
      <c r="G6037" s="86" t="s">
        <v>436</v>
      </c>
      <c r="H6037" s="86" t="s">
        <v>14</v>
      </c>
      <c r="I6037" s="87">
        <f>VLOOKUP(A6037,'[2]AJUSTE DE VALOR AN_11.5_MED_VIG'!$A$6:$I$6297,9,0)</f>
        <v>5.6534179936526989</v>
      </c>
    </row>
    <row r="6038" s="81" customFormat="1" ht="15" customHeight="1">
      <c r="A6038" s="82">
        <v>92378099</v>
      </c>
      <c r="B6038" s="83">
        <v>20</v>
      </c>
      <c r="C6038" s="84" t="s">
        <v>8697</v>
      </c>
      <c r="D6038" s="84" t="s">
        <v>8698</v>
      </c>
      <c r="E6038" s="84" t="s">
        <v>146</v>
      </c>
      <c r="F6038" s="85">
        <v>120</v>
      </c>
      <c r="G6038" s="86" t="s">
        <v>18</v>
      </c>
      <c r="H6038" s="86" t="s">
        <v>19</v>
      </c>
      <c r="I6038" s="87">
        <f>VLOOKUP(A6038,'[2]AJUSTE DE VALOR AN_11.5_MED_VIG'!$A$6:$I$6297,9,0)</f>
        <v>4.4819986056043186</v>
      </c>
    </row>
    <row r="6039" s="81" customFormat="1" ht="15" customHeight="1">
      <c r="A6039" s="82">
        <v>92421792</v>
      </c>
      <c r="B6039" s="83">
        <v>20</v>
      </c>
      <c r="C6039" s="84" t="s">
        <v>8699</v>
      </c>
      <c r="D6039" s="84" t="s">
        <v>8700</v>
      </c>
      <c r="E6039" s="84" t="s">
        <v>21</v>
      </c>
      <c r="F6039" s="85">
        <v>1</v>
      </c>
      <c r="G6039" s="86" t="s">
        <v>436</v>
      </c>
      <c r="H6039" s="86" t="s">
        <v>14</v>
      </c>
      <c r="I6039" s="87">
        <f>VLOOKUP(A6039,'[2]AJUSTE DE VALOR AN_11.5_MED_VIG'!$A$6:$I$6297,9,0)</f>
        <v>6.4386149372155712</v>
      </c>
    </row>
    <row r="6040" s="81" customFormat="1" ht="15" customHeight="1">
      <c r="A6040" s="82">
        <v>92421814</v>
      </c>
      <c r="B6040" s="83">
        <v>20</v>
      </c>
      <c r="C6040" s="84" t="s">
        <v>8703</v>
      </c>
      <c r="D6040" s="84" t="s">
        <v>8704</v>
      </c>
      <c r="E6040" s="84" t="s">
        <v>21</v>
      </c>
      <c r="F6040" s="85">
        <v>1</v>
      </c>
      <c r="G6040" s="86" t="s">
        <v>436</v>
      </c>
      <c r="H6040" s="86" t="s">
        <v>14</v>
      </c>
      <c r="I6040" s="87">
        <f>VLOOKUP(A6040,'[2]AJUSTE DE VALOR AN_11.5_MED_VIG'!$A$6:$I$6297,9,0)</f>
        <v>7.3494433917485065</v>
      </c>
    </row>
    <row r="6041" s="81" customFormat="1" ht="15" customHeight="1">
      <c r="A6041" s="82">
        <v>92438180</v>
      </c>
      <c r="B6041" s="83">
        <v>20</v>
      </c>
      <c r="C6041" s="84" t="s">
        <v>8705</v>
      </c>
      <c r="D6041" s="84" t="s">
        <v>8706</v>
      </c>
      <c r="E6041" s="84" t="s">
        <v>146</v>
      </c>
      <c r="F6041" s="85">
        <v>1</v>
      </c>
      <c r="G6041" s="86" t="s">
        <v>10103</v>
      </c>
      <c r="H6041" s="86" t="s">
        <v>14</v>
      </c>
      <c r="I6041" s="87">
        <f>VLOOKUP(A6041,'[2]AJUSTE DE VALOR AN_11.5_MED_VIG'!$A$6:$I$6297,9,0)</f>
        <v>6.6268742227236901</v>
      </c>
    </row>
    <row r="6042" s="81" customFormat="1" ht="15" customHeight="1">
      <c r="A6042" s="82">
        <v>90203917</v>
      </c>
      <c r="B6042" s="83">
        <v>20</v>
      </c>
      <c r="C6042" s="84" t="s">
        <v>8717</v>
      </c>
      <c r="D6042" s="84" t="s">
        <v>8718</v>
      </c>
      <c r="E6042" s="84" t="s">
        <v>414</v>
      </c>
      <c r="F6042" s="85">
        <v>1</v>
      </c>
      <c r="G6042" s="86" t="s">
        <v>10103</v>
      </c>
      <c r="H6042" s="86" t="s">
        <v>14</v>
      </c>
      <c r="I6042" s="87">
        <f>VLOOKUP(A6042,'[2]AJUSTE DE VALOR AN_11.5_MED_VIG'!$A$6:$I$6297,9,0)</f>
        <v>3.2894471594394226</v>
      </c>
    </row>
    <row r="6043" s="81" customFormat="1" ht="15" customHeight="1">
      <c r="A6043" s="82">
        <v>90509013</v>
      </c>
      <c r="B6043" s="83">
        <v>20</v>
      </c>
      <c r="C6043" s="84" t="s">
        <v>8721</v>
      </c>
      <c r="D6043" s="84" t="s">
        <v>8722</v>
      </c>
      <c r="E6043" s="84" t="s">
        <v>8723</v>
      </c>
      <c r="F6043" s="85">
        <v>1</v>
      </c>
      <c r="G6043" s="86" t="s">
        <v>158</v>
      </c>
      <c r="H6043" s="86" t="s">
        <v>14</v>
      </c>
      <c r="I6043" s="87">
        <f>VLOOKUP(A6043,'[2]AJUSTE DE VALOR AN_11.5_MED_VIG'!$A$6:$I$6297,9,0)</f>
        <v>2.1072963479517051</v>
      </c>
    </row>
    <row r="6044" s="81" customFormat="1" ht="15" customHeight="1">
      <c r="A6044" s="82">
        <v>92460097</v>
      </c>
      <c r="B6044" s="83">
        <v>20</v>
      </c>
      <c r="C6044" s="84" t="s">
        <v>8730</v>
      </c>
      <c r="D6044" s="84" t="s">
        <v>8731</v>
      </c>
      <c r="E6044" s="84" t="s">
        <v>78</v>
      </c>
      <c r="F6044" s="85">
        <v>1</v>
      </c>
      <c r="G6044" s="86" t="s">
        <v>436</v>
      </c>
      <c r="H6044" s="86" t="s">
        <v>14</v>
      </c>
      <c r="I6044" s="87">
        <f>VLOOKUP(A6044,'[2]AJUSTE DE VALOR AN_11.5_MED_VIG'!$A$6:$I$6297,9,0)</f>
        <v>1.9315844811646712</v>
      </c>
    </row>
    <row r="6045" s="81" customFormat="1" ht="15" customHeight="1">
      <c r="A6045" s="82">
        <v>92460119</v>
      </c>
      <c r="B6045" s="83">
        <v>20</v>
      </c>
      <c r="C6045" s="84" t="s">
        <v>8733</v>
      </c>
      <c r="D6045" s="84" t="s">
        <v>8734</v>
      </c>
      <c r="E6045" s="84" t="s">
        <v>78</v>
      </c>
      <c r="F6045" s="85">
        <v>1</v>
      </c>
      <c r="G6045" s="86" t="s">
        <v>10077</v>
      </c>
      <c r="H6045" s="86" t="s">
        <v>14</v>
      </c>
      <c r="I6045" s="87">
        <f>VLOOKUP(A6045,'[2]AJUSTE DE VALOR AN_11.5_MED_VIG'!$A$6:$I$6297,9,0)</f>
        <v>3.5490901849041929</v>
      </c>
    </row>
    <row r="6046" s="81" customFormat="1" ht="15" customHeight="1">
      <c r="A6046" s="82">
        <v>90292596</v>
      </c>
      <c r="B6046" s="83">
        <v>20</v>
      </c>
      <c r="C6046" s="84" t="s">
        <v>8751</v>
      </c>
      <c r="D6046" s="84" t="s">
        <v>8752</v>
      </c>
      <c r="E6046" s="84" t="s">
        <v>229</v>
      </c>
      <c r="F6046" s="85">
        <v>1</v>
      </c>
      <c r="G6046" s="86" t="s">
        <v>10036</v>
      </c>
      <c r="H6046" s="86" t="s">
        <v>14</v>
      </c>
      <c r="I6046" s="87">
        <f>VLOOKUP(A6046,'[2]AJUSTE DE VALOR AN_11.5_MED_VIG'!$A$6:$I$6297,9,0)</f>
        <v>5.1037801331586854</v>
      </c>
    </row>
    <row r="6047" s="81" customFormat="1" ht="15" customHeight="1">
      <c r="A6047" s="82">
        <v>90211588</v>
      </c>
      <c r="B6047" s="83">
        <v>20</v>
      </c>
      <c r="C6047" s="84" t="s">
        <v>8753</v>
      </c>
      <c r="D6047" s="84" t="s">
        <v>8754</v>
      </c>
      <c r="E6047" s="84" t="s">
        <v>31</v>
      </c>
      <c r="F6047" s="85">
        <v>1</v>
      </c>
      <c r="G6047" s="86" t="s">
        <v>10036</v>
      </c>
      <c r="H6047" s="86" t="s">
        <v>14</v>
      </c>
      <c r="I6047" s="87">
        <f>VLOOKUP(A6047,'[2]AJUSTE DE VALOR AN_11.5_MED_VIG'!$A$6:$I$6297,9,0)</f>
        <v>5.4231411419546802</v>
      </c>
    </row>
    <row r="6048" s="81" customFormat="1" ht="15" customHeight="1">
      <c r="A6048" s="82">
        <v>90195680</v>
      </c>
      <c r="B6048" s="83">
        <v>20</v>
      </c>
      <c r="C6048" s="84" t="s">
        <v>8759</v>
      </c>
      <c r="D6048" s="84" t="s">
        <v>8760</v>
      </c>
      <c r="E6048" s="84" t="s">
        <v>461</v>
      </c>
      <c r="F6048" s="85">
        <v>1</v>
      </c>
      <c r="G6048" s="86" t="s">
        <v>10036</v>
      </c>
      <c r="H6048" s="86" t="s">
        <v>14</v>
      </c>
      <c r="I6048" s="87">
        <f>VLOOKUP(A6048,'[2]AJUSTE DE VALOR AN_11.5_MED_VIG'!$A$6:$I$6297,9,0)</f>
        <v>3.4090789845630494</v>
      </c>
    </row>
    <row r="6049" s="81" customFormat="1" ht="15" customHeight="1">
      <c r="A6049" s="82">
        <v>92423221</v>
      </c>
      <c r="B6049" s="83">
        <v>20</v>
      </c>
      <c r="C6049" s="84" t="s">
        <v>8761</v>
      </c>
      <c r="D6049" s="84" t="s">
        <v>8761</v>
      </c>
      <c r="E6049" s="84" t="s">
        <v>233</v>
      </c>
      <c r="F6049" s="85">
        <v>120</v>
      </c>
      <c r="G6049" s="86" t="s">
        <v>18</v>
      </c>
      <c r="H6049" s="86" t="s">
        <v>19</v>
      </c>
      <c r="I6049" s="87">
        <f>VLOOKUP(A6049,'[2]AJUSTE DE VALOR AN_11.5_MED_VIG'!$A$6:$I$6297,9,0)</f>
        <v>7.8519694356287459e-002</v>
      </c>
    </row>
    <row r="6050" s="81" customFormat="1" ht="15" customHeight="1">
      <c r="A6050" s="82">
        <v>92366880</v>
      </c>
      <c r="B6050" s="83">
        <v>20</v>
      </c>
      <c r="C6050" s="84" t="s">
        <v>8768</v>
      </c>
      <c r="D6050" s="84" t="s">
        <v>8769</v>
      </c>
      <c r="E6050" s="84" t="s">
        <v>8770</v>
      </c>
      <c r="F6050" s="85">
        <v>1</v>
      </c>
      <c r="G6050" s="86" t="s">
        <v>10103</v>
      </c>
      <c r="H6050" s="86" t="s">
        <v>14</v>
      </c>
      <c r="I6050" s="87">
        <f>VLOOKUP(A6050,'[2]AJUSTE DE VALOR AN_11.5_MED_VIG'!$A$6:$I$6297,9,0)</f>
        <v>0.18844726645508988</v>
      </c>
    </row>
    <row r="6051" s="81" customFormat="1" ht="15" customHeight="1">
      <c r="A6051" s="82">
        <v>92366899</v>
      </c>
      <c r="B6051" s="83">
        <v>20</v>
      </c>
      <c r="C6051" s="84" t="s">
        <v>8771</v>
      </c>
      <c r="D6051" s="84" t="s">
        <v>8772</v>
      </c>
      <c r="E6051" s="84" t="s">
        <v>8770</v>
      </c>
      <c r="F6051" s="85">
        <v>1</v>
      </c>
      <c r="G6051" s="86" t="s">
        <v>10103</v>
      </c>
      <c r="H6051" s="86" t="s">
        <v>14</v>
      </c>
      <c r="I6051" s="87">
        <f>VLOOKUP(A6051,'[2]AJUSTE DE VALOR AN_11.5_MED_VIG'!$A$6:$I$6297,9,0)</f>
        <v>0.24999247196495683</v>
      </c>
    </row>
    <row r="6052" s="81" customFormat="1" ht="15" customHeight="1">
      <c r="A6052" s="82">
        <v>92372104</v>
      </c>
      <c r="B6052" s="83">
        <v>20</v>
      </c>
      <c r="C6052" s="84" t="s">
        <v>8773</v>
      </c>
      <c r="D6052" s="84" t="s">
        <v>8774</v>
      </c>
      <c r="E6052" s="84" t="s">
        <v>1253</v>
      </c>
      <c r="F6052" s="85">
        <v>20</v>
      </c>
      <c r="G6052" s="86" t="s">
        <v>10077</v>
      </c>
      <c r="H6052" s="86" t="s">
        <v>19</v>
      </c>
      <c r="I6052" s="87">
        <f>VLOOKUP(A6052,'[2]AJUSTE DE VALOR AN_11.5_MED_VIG'!$A$6:$I$6297,9,0)</f>
        <v>0.72848164593421116</v>
      </c>
    </row>
    <row r="6053" s="81" customFormat="1" ht="15" customHeight="1">
      <c r="A6053" s="82">
        <v>92372074</v>
      </c>
      <c r="B6053" s="83">
        <v>20</v>
      </c>
      <c r="C6053" s="84" t="s">
        <v>8775</v>
      </c>
      <c r="D6053" s="84" t="s">
        <v>8776</v>
      </c>
      <c r="E6053" s="84" t="s">
        <v>1253</v>
      </c>
      <c r="F6053" s="85">
        <v>60</v>
      </c>
      <c r="G6053" s="86" t="s">
        <v>18</v>
      </c>
      <c r="H6053" s="86" t="s">
        <v>19</v>
      </c>
      <c r="I6053" s="87">
        <f>VLOOKUP(A6053,'[2]AJUSTE DE VALOR AN_11.5_MED_VIG'!$A$6:$I$6297,9,0)</f>
        <v>0.45846082711649999</v>
      </c>
    </row>
    <row r="6054" s="81" customFormat="1" ht="15" customHeight="1">
      <c r="A6054" s="82">
        <v>92426441</v>
      </c>
      <c r="B6054" s="83">
        <v>20</v>
      </c>
      <c r="C6054" s="84" t="s">
        <v>8783</v>
      </c>
      <c r="D6054" s="84" t="s">
        <v>8784</v>
      </c>
      <c r="E6054" s="84" t="s">
        <v>235</v>
      </c>
      <c r="F6054" s="85">
        <v>60</v>
      </c>
      <c r="G6054" s="86" t="s">
        <v>10111</v>
      </c>
      <c r="H6054" s="86" t="s">
        <v>19</v>
      </c>
      <c r="I6054" s="87">
        <f>VLOOKUP(A6054,'[2]AJUSTE DE VALOR AN_11.5_MED_VIG'!$A$6:$I$6297,9,0)</f>
        <v>1.5421762499129998</v>
      </c>
    </row>
    <row r="6055" s="81" customFormat="1" ht="15" customHeight="1">
      <c r="A6055" s="82">
        <v>92426468</v>
      </c>
      <c r="B6055" s="83">
        <v>20</v>
      </c>
      <c r="C6055" s="84" t="s">
        <v>8787</v>
      </c>
      <c r="D6055" s="84" t="s">
        <v>8788</v>
      </c>
      <c r="E6055" s="84" t="s">
        <v>235</v>
      </c>
      <c r="F6055" s="85">
        <v>60</v>
      </c>
      <c r="G6055" s="86" t="s">
        <v>10111</v>
      </c>
      <c r="H6055" s="86" t="s">
        <v>19</v>
      </c>
      <c r="I6055" s="87">
        <f>VLOOKUP(A6055,'[2]AJUSTE DE VALOR AN_11.5_MED_VIG'!$A$6:$I$6297,9,0)</f>
        <v>2.9852077259321463</v>
      </c>
    </row>
    <row r="6056" s="81" customFormat="1" ht="15" customHeight="1">
      <c r="A6056" s="82">
        <v>90190939</v>
      </c>
      <c r="B6056" s="83">
        <v>20</v>
      </c>
      <c r="C6056" s="84" t="s">
        <v>8789</v>
      </c>
      <c r="D6056" s="84" t="s">
        <v>8790</v>
      </c>
      <c r="E6056" s="84" t="s">
        <v>360</v>
      </c>
      <c r="F6056" s="85">
        <v>1</v>
      </c>
      <c r="G6056" s="86" t="s">
        <v>436</v>
      </c>
      <c r="H6056" s="86" t="s">
        <v>14</v>
      </c>
      <c r="I6056" s="87">
        <f>VLOOKUP(A6056,'[2]AJUSTE DE VALOR AN_11.5_MED_VIG'!$A$6:$I$6297,9,0)</f>
        <v>1.3823113155709374</v>
      </c>
    </row>
    <row r="6057" s="81" customFormat="1" ht="15" customHeight="1">
      <c r="A6057" s="82">
        <v>90278038</v>
      </c>
      <c r="B6057" s="83">
        <v>20</v>
      </c>
      <c r="C6057" s="84" t="s">
        <v>8801</v>
      </c>
      <c r="D6057" s="84" t="s">
        <v>8801</v>
      </c>
      <c r="E6057" s="84" t="s">
        <v>915</v>
      </c>
      <c r="F6057" s="85">
        <v>50</v>
      </c>
      <c r="G6057" s="86" t="s">
        <v>18</v>
      </c>
      <c r="H6057" s="86" t="s">
        <v>19</v>
      </c>
      <c r="I6057" s="87">
        <f>VLOOKUP(A6057,'[2]AJUSTE DE VALOR AN_11.5_MED_VIG'!$A$6:$I$6297,9,0)</f>
        <v>5.4178293030539502</v>
      </c>
    </row>
    <row r="6058" s="81" customFormat="1" ht="15" customHeight="1">
      <c r="A6058" s="82">
        <v>90287711</v>
      </c>
      <c r="B6058" s="83">
        <v>20</v>
      </c>
      <c r="C6058" s="84" t="s">
        <v>8806</v>
      </c>
      <c r="D6058" s="84" t="s">
        <v>8807</v>
      </c>
      <c r="E6058" s="84" t="s">
        <v>915</v>
      </c>
      <c r="F6058" s="85">
        <v>50</v>
      </c>
      <c r="G6058" s="86" t="s">
        <v>18</v>
      </c>
      <c r="H6058" s="86" t="s">
        <v>19</v>
      </c>
      <c r="I6058" s="87">
        <f>VLOOKUP(A6058,'[2]AJUSTE DE VALOR AN_11.5_MED_VIG'!$A$6:$I$6297,9,0)</f>
        <v>6.9411409810958107</v>
      </c>
    </row>
    <row r="6059" s="81" customFormat="1" ht="15" customHeight="1">
      <c r="A6059" s="82">
        <v>90276043</v>
      </c>
      <c r="B6059" s="83">
        <v>20</v>
      </c>
      <c r="C6059" s="84" t="s">
        <v>8808</v>
      </c>
      <c r="D6059" s="84" t="s">
        <v>8809</v>
      </c>
      <c r="E6059" s="84" t="s">
        <v>1356</v>
      </c>
      <c r="F6059" s="85">
        <v>1</v>
      </c>
      <c r="G6059" s="86" t="s">
        <v>436</v>
      </c>
      <c r="H6059" s="86" t="s">
        <v>14</v>
      </c>
      <c r="I6059" s="87">
        <f>VLOOKUP(A6059,'[2]AJUSTE DE VALOR AN_11.5_MED_VIG'!$A$6:$I$6297,9,0)</f>
        <v>4.066940459229393</v>
      </c>
    </row>
    <row r="6060" s="81" customFormat="1" ht="15" customHeight="1">
      <c r="A6060" s="82">
        <v>90276035</v>
      </c>
      <c r="B6060" s="83">
        <v>20</v>
      </c>
      <c r="C6060" s="84" t="s">
        <v>8810</v>
      </c>
      <c r="D6060" s="84" t="s">
        <v>8811</v>
      </c>
      <c r="E6060" s="84" t="s">
        <v>1356</v>
      </c>
      <c r="F6060" s="85">
        <v>1</v>
      </c>
      <c r="G6060" s="86" t="s">
        <v>158</v>
      </c>
      <c r="H6060" s="86" t="s">
        <v>14</v>
      </c>
      <c r="I6060" s="87">
        <f>VLOOKUP(A6060,'[2]AJUSTE DE VALOR AN_11.5_MED_VIG'!$A$6:$I$6297,9,0)</f>
        <v>2.1198338301002622</v>
      </c>
    </row>
    <row r="6061" s="81" customFormat="1" ht="15" customHeight="1">
      <c r="A6061" s="82">
        <v>92427049</v>
      </c>
      <c r="B6061" s="83">
        <v>20</v>
      </c>
      <c r="C6061" s="84" t="s">
        <v>8812</v>
      </c>
      <c r="D6061" s="84" t="s">
        <v>8813</v>
      </c>
      <c r="E6061" s="84" t="s">
        <v>354</v>
      </c>
      <c r="F6061" s="85">
        <v>1</v>
      </c>
      <c r="G6061" s="86" t="s">
        <v>158</v>
      </c>
      <c r="H6061" s="86" t="s">
        <v>14</v>
      </c>
      <c r="I6061" s="87">
        <f>VLOOKUP(A6061,'[2]AJUSTE DE VALOR AN_11.5_MED_VIG'!$A$6:$I$6297,9,0)</f>
        <v>1.6410497070044712</v>
      </c>
    </row>
    <row r="6062" s="81" customFormat="1" ht="15" customHeight="1">
      <c r="A6062" s="82">
        <v>90299140</v>
      </c>
      <c r="B6062" s="83">
        <v>20</v>
      </c>
      <c r="C6062" s="84" t="s">
        <v>8818</v>
      </c>
      <c r="D6062" s="84" t="s">
        <v>8829</v>
      </c>
      <c r="E6062" s="84" t="s">
        <v>39</v>
      </c>
      <c r="F6062" s="85">
        <v>1</v>
      </c>
      <c r="G6062" s="86" t="s">
        <v>10103</v>
      </c>
      <c r="H6062" s="86" t="s">
        <v>14</v>
      </c>
      <c r="I6062" s="87">
        <f>VLOOKUP(A6062,'[2]AJUSTE DE VALOR AN_11.5_MED_VIG'!$A$6:$I$6297,9,0)</f>
        <v>2.4768375961763169</v>
      </c>
    </row>
    <row r="6063" s="81" customFormat="1" ht="15" customHeight="1">
      <c r="A6063" s="82">
        <v>90247760</v>
      </c>
      <c r="B6063" s="83">
        <v>20</v>
      </c>
      <c r="C6063" s="84" t="s">
        <v>8818</v>
      </c>
      <c r="D6063" s="84" t="s">
        <v>8830</v>
      </c>
      <c r="E6063" s="84" t="s">
        <v>1002</v>
      </c>
      <c r="F6063" s="85">
        <v>1</v>
      </c>
      <c r="G6063" s="86" t="s">
        <v>10103</v>
      </c>
      <c r="H6063" s="86" t="s">
        <v>14</v>
      </c>
      <c r="I6063" s="87">
        <f>VLOOKUP(A6063,'[2]AJUSTE DE VALOR AN_11.5_MED_VIG'!$A$6:$I$6297,9,0)</f>
        <v>1.853064786808384</v>
      </c>
    </row>
    <row r="6064" s="81" customFormat="1" ht="15" customHeight="1">
      <c r="A6064" s="82">
        <v>90235290</v>
      </c>
      <c r="B6064" s="83">
        <v>20</v>
      </c>
      <c r="C6064" s="84" t="s">
        <v>8818</v>
      </c>
      <c r="D6064" s="84" t="s">
        <v>8822</v>
      </c>
      <c r="E6064" s="84" t="s">
        <v>590</v>
      </c>
      <c r="F6064" s="85">
        <v>1</v>
      </c>
      <c r="G6064" s="86" t="s">
        <v>10103</v>
      </c>
      <c r="H6064" s="86" t="s">
        <v>14</v>
      </c>
      <c r="I6064" s="87">
        <f>VLOOKUP(A6064,'[2]AJUSTE DE VALOR AN_11.5_MED_VIG'!$A$6:$I$6297,9,0)</f>
        <v>2.7520417735292408</v>
      </c>
    </row>
    <row r="6065" s="81" customFormat="1" ht="15" customHeight="1">
      <c r="A6065" s="82">
        <v>90182375</v>
      </c>
      <c r="B6065" s="83">
        <v>20</v>
      </c>
      <c r="C6065" s="84" t="s">
        <v>8818</v>
      </c>
      <c r="D6065" s="84" t="s">
        <v>8820</v>
      </c>
      <c r="E6065" s="84" t="s">
        <v>24</v>
      </c>
      <c r="F6065" s="85">
        <v>1</v>
      </c>
      <c r="G6065" s="86" t="s">
        <v>10103</v>
      </c>
      <c r="H6065" s="86" t="s">
        <v>14</v>
      </c>
      <c r="I6065" s="87">
        <f>VLOOKUP(A6065,'[2]AJUSTE DE VALOR AN_11.5_MED_VIG'!$A$6:$I$6297,9,0)</f>
        <v>1.664617520353294</v>
      </c>
    </row>
    <row r="6066" s="81" customFormat="1" ht="15" customHeight="1">
      <c r="A6066" s="82">
        <v>90125665</v>
      </c>
      <c r="B6066" s="83">
        <v>20</v>
      </c>
      <c r="C6066" s="84" t="s">
        <v>8831</v>
      </c>
      <c r="D6066" s="84" t="s">
        <v>8832</v>
      </c>
      <c r="E6066" s="84" t="s">
        <v>50</v>
      </c>
      <c r="F6066" s="85">
        <v>1</v>
      </c>
      <c r="G6066" s="86" t="s">
        <v>10103</v>
      </c>
      <c r="H6066" s="86" t="s">
        <v>14</v>
      </c>
      <c r="I6066" s="87">
        <f>VLOOKUP(A6066,'[2]AJUSTE DE VALOR AN_11.5_MED_VIG'!$A$6:$I$6297,9,0)</f>
        <v>1.617505703739522</v>
      </c>
    </row>
    <row r="6067" s="81" customFormat="1" ht="15" customHeight="1">
      <c r="A6067" s="82">
        <v>92427340</v>
      </c>
      <c r="B6067" s="83">
        <v>20</v>
      </c>
      <c r="C6067" s="84" t="s">
        <v>8833</v>
      </c>
      <c r="D6067" s="84" t="s">
        <v>8833</v>
      </c>
      <c r="E6067" s="84" t="s">
        <v>59</v>
      </c>
      <c r="F6067" s="85">
        <v>1</v>
      </c>
      <c r="G6067" s="86" t="s">
        <v>10103</v>
      </c>
      <c r="H6067" s="86" t="s">
        <v>14</v>
      </c>
      <c r="I6067" s="87">
        <f>VLOOKUP(A6067,'[2]AJUSTE DE VALOR AN_11.5_MED_VIG'!$A$6:$I$6297,9,0)</f>
        <v>1.942521942798872</v>
      </c>
    </row>
    <row r="6068" s="81" customFormat="1" ht="15" customHeight="1">
      <c r="A6068" s="82">
        <v>92434568</v>
      </c>
      <c r="B6068" s="83">
        <v>20</v>
      </c>
      <c r="C6068" s="84" t="s">
        <v>8836</v>
      </c>
      <c r="D6068" s="84" t="s">
        <v>8838</v>
      </c>
      <c r="E6068" s="84" t="s">
        <v>414</v>
      </c>
      <c r="F6068" s="85">
        <v>1</v>
      </c>
      <c r="G6068" s="86" t="s">
        <v>10103</v>
      </c>
      <c r="H6068" s="86" t="s">
        <v>14</v>
      </c>
      <c r="I6068" s="87">
        <f>VLOOKUP(A6068,'[2]AJUSTE DE VALOR AN_11.5_MED_VIG'!$A$6:$I$6297,9,0)</f>
        <v>0.75685333606375416</v>
      </c>
    </row>
    <row r="6069" s="81" customFormat="1" ht="15" customHeight="1">
      <c r="A6069" s="82">
        <v>90127293</v>
      </c>
      <c r="B6069" s="83">
        <v>20</v>
      </c>
      <c r="C6069" s="84" t="s">
        <v>8840</v>
      </c>
      <c r="D6069" s="84" t="s">
        <v>8840</v>
      </c>
      <c r="E6069" s="84" t="s">
        <v>21</v>
      </c>
      <c r="F6069" s="85">
        <v>1</v>
      </c>
      <c r="G6069" s="86" t="s">
        <v>10103</v>
      </c>
      <c r="H6069" s="86" t="s">
        <v>14</v>
      </c>
      <c r="I6069" s="87">
        <f>VLOOKUP(A6069,'[2]AJUSTE DE VALOR AN_11.5_MED_VIG'!$A$6:$I$6297,9,0)</f>
        <v>2.7682302545500015</v>
      </c>
    </row>
    <row r="6070" s="81" customFormat="1" ht="15" customHeight="1">
      <c r="A6070" s="82">
        <v>90174542</v>
      </c>
      <c r="B6070" s="83">
        <v>20</v>
      </c>
      <c r="C6070" s="84" t="s">
        <v>8843</v>
      </c>
      <c r="D6070" s="84" t="s">
        <v>8844</v>
      </c>
      <c r="E6070" s="84" t="s">
        <v>34</v>
      </c>
      <c r="F6070" s="85">
        <v>1</v>
      </c>
      <c r="G6070" s="86" t="s">
        <v>10103</v>
      </c>
      <c r="H6070" s="86" t="s">
        <v>14</v>
      </c>
      <c r="I6070" s="87">
        <f>VLOOKUP(A6070,'[2]AJUSTE DE VALOR AN_11.5_MED_VIG'!$A$6:$I$6297,9,0)</f>
        <v>0.9227434181833335</v>
      </c>
    </row>
    <row r="6071" s="81" customFormat="1" ht="15" customHeight="1">
      <c r="A6071" s="82">
        <v>90226453</v>
      </c>
      <c r="B6071" s="83">
        <v>20</v>
      </c>
      <c r="C6071" s="84" t="s">
        <v>8847</v>
      </c>
      <c r="D6071" s="84" t="s">
        <v>8847</v>
      </c>
      <c r="E6071" s="84" t="s">
        <v>59</v>
      </c>
      <c r="F6071" s="85">
        <v>1</v>
      </c>
      <c r="G6071" s="86" t="s">
        <v>10103</v>
      </c>
      <c r="H6071" s="86" t="s">
        <v>14</v>
      </c>
      <c r="I6071" s="87">
        <f>VLOOKUP(A6071,'[2]AJUSTE DE VALOR AN_11.5_MED_VIG'!$A$6:$I$6297,9,0)</f>
        <v>0.88938572888015732</v>
      </c>
    </row>
    <row r="6072" s="81" customFormat="1" ht="15" customHeight="1">
      <c r="A6072" s="82">
        <v>90294980</v>
      </c>
      <c r="B6072" s="83">
        <v>20</v>
      </c>
      <c r="C6072" s="84" t="s">
        <v>8848</v>
      </c>
      <c r="D6072" s="84" t="s">
        <v>8850</v>
      </c>
      <c r="E6072" s="84" t="s">
        <v>1592</v>
      </c>
      <c r="F6072" s="85">
        <v>1</v>
      </c>
      <c r="G6072" s="86" t="s">
        <v>10103</v>
      </c>
      <c r="H6072" s="86" t="s">
        <v>14</v>
      </c>
      <c r="I6072" s="87">
        <f>VLOOKUP(A6072,'[2]AJUSTE DE VALOR AN_11.5_MED_VIG'!$A$6:$I$6297,9,0)</f>
        <v>0.90649345055418895</v>
      </c>
    </row>
    <row r="6073" s="81" customFormat="1" ht="15" customHeight="1">
      <c r="A6073" s="82">
        <v>90226445</v>
      </c>
      <c r="B6073" s="83">
        <v>20</v>
      </c>
      <c r="C6073" s="84" t="s">
        <v>8852</v>
      </c>
      <c r="D6073" s="84" t="s">
        <v>8852</v>
      </c>
      <c r="E6073" s="84" t="s">
        <v>59</v>
      </c>
      <c r="F6073" s="85">
        <v>1</v>
      </c>
      <c r="G6073" s="86" t="s">
        <v>10103</v>
      </c>
      <c r="H6073" s="86" t="s">
        <v>14</v>
      </c>
      <c r="I6073" s="87">
        <f>VLOOKUP(A6073,'[2]AJUSTE DE VALOR AN_11.5_MED_VIG'!$A$6:$I$6297,9,0)</f>
        <v>1.27444463388102</v>
      </c>
    </row>
    <row r="6074" s="81" customFormat="1" ht="15" customHeight="1">
      <c r="A6074" s="82">
        <v>92470912</v>
      </c>
      <c r="B6074" s="83">
        <v>20</v>
      </c>
      <c r="C6074" s="84" t="s">
        <v>8855</v>
      </c>
      <c r="D6074" s="84" t="s">
        <v>8856</v>
      </c>
      <c r="E6074" s="84" t="s">
        <v>3162</v>
      </c>
      <c r="F6074" s="85">
        <v>1</v>
      </c>
      <c r="G6074" s="86" t="s">
        <v>158</v>
      </c>
      <c r="H6074" s="86" t="s">
        <v>14</v>
      </c>
      <c r="I6074" s="87">
        <f>VLOOKUP(A6074,'[2]AJUSTE DE VALOR AN_11.5_MED_VIG'!$A$6:$I$6297,9,0)</f>
        <v>35.410004607885668</v>
      </c>
    </row>
    <row r="6075" s="81" customFormat="1" ht="15" customHeight="1">
      <c r="A6075" s="82">
        <v>90294041</v>
      </c>
      <c r="B6075" s="83">
        <v>20</v>
      </c>
      <c r="C6075" s="84" t="s">
        <v>8857</v>
      </c>
      <c r="D6075" s="84" t="s">
        <v>8860</v>
      </c>
      <c r="E6075" s="84" t="s">
        <v>73</v>
      </c>
      <c r="F6075" s="85">
        <v>1</v>
      </c>
      <c r="G6075" s="86" t="s">
        <v>10103</v>
      </c>
      <c r="H6075" s="86" t="s">
        <v>14</v>
      </c>
      <c r="I6075" s="87">
        <f>VLOOKUP(A6075,'[2]AJUSTE DE VALOR AN_11.5_MED_VIG'!$A$6:$I$6297,9,0)</f>
        <v>3.4425359585487074</v>
      </c>
    </row>
    <row r="6076" s="81" customFormat="1" ht="15" customHeight="1">
      <c r="A6076" s="82">
        <v>90294025</v>
      </c>
      <c r="B6076" s="83">
        <v>20</v>
      </c>
      <c r="C6076" s="84" t="s">
        <v>8857</v>
      </c>
      <c r="D6076" s="84" t="s">
        <v>8859</v>
      </c>
      <c r="E6076" s="84" t="s">
        <v>73</v>
      </c>
      <c r="F6076" s="85">
        <v>1</v>
      </c>
      <c r="G6076" s="86" t="s">
        <v>10103</v>
      </c>
      <c r="H6076" s="86" t="s">
        <v>14</v>
      </c>
      <c r="I6076" s="87">
        <f>VLOOKUP(A6076,'[2]AJUSTE DE VALOR AN_11.5_MED_VIG'!$A$6:$I$6297,9,0)</f>
        <v>3.4435972508185047</v>
      </c>
    </row>
    <row r="6077" s="81" customFormat="1" ht="15" customHeight="1">
      <c r="A6077" s="82">
        <v>90294009</v>
      </c>
      <c r="B6077" s="83">
        <v>20</v>
      </c>
      <c r="C6077" s="84" t="s">
        <v>8857</v>
      </c>
      <c r="D6077" s="84" t="s">
        <v>8858</v>
      </c>
      <c r="E6077" s="84" t="s">
        <v>73</v>
      </c>
      <c r="F6077" s="85">
        <v>1</v>
      </c>
      <c r="G6077" s="86" t="s">
        <v>10103</v>
      </c>
      <c r="H6077" s="86" t="s">
        <v>14</v>
      </c>
      <c r="I6077" s="87">
        <f>VLOOKUP(A6077,'[2]AJUSTE DE VALOR AN_11.5_MED_VIG'!$A$6:$I$6297,9,0)</f>
        <v>3.4424996882723207</v>
      </c>
    </row>
    <row r="6078" s="81" customFormat="1" ht="15" customHeight="1">
      <c r="A6078" s="82">
        <v>90304322</v>
      </c>
      <c r="B6078" s="83">
        <v>20</v>
      </c>
      <c r="C6078" s="84" t="s">
        <v>9958</v>
      </c>
      <c r="D6078" s="84" t="s">
        <v>9959</v>
      </c>
      <c r="E6078" s="84" t="s">
        <v>2995</v>
      </c>
      <c r="F6078" s="85">
        <v>1</v>
      </c>
      <c r="G6078" s="86" t="s">
        <v>10036</v>
      </c>
      <c r="H6078" s="86" t="s">
        <v>14</v>
      </c>
      <c r="I6078" s="87">
        <f>VLOOKUP(A6078,'[2]AJUSTE DE VALOR AN_11.5_MED_VIG'!$A$6:$I$6297,9,0)</f>
        <v>195.04820146961754</v>
      </c>
    </row>
    <row r="6079" s="81" customFormat="1" ht="15" customHeight="1">
      <c r="A6079" s="82">
        <v>90304314</v>
      </c>
      <c r="B6079" s="83">
        <v>20</v>
      </c>
      <c r="C6079" s="84" t="s">
        <v>9960</v>
      </c>
      <c r="D6079" s="84" t="s">
        <v>9961</v>
      </c>
      <c r="E6079" s="84" t="s">
        <v>2995</v>
      </c>
      <c r="F6079" s="85">
        <v>1</v>
      </c>
      <c r="G6079" s="86" t="s">
        <v>10036</v>
      </c>
      <c r="H6079" s="86" t="s">
        <v>14</v>
      </c>
      <c r="I6079" s="87">
        <f>VLOOKUP(A6079,'[2]AJUSTE DE VALOR AN_11.5_MED_VIG'!$A$6:$I$6297,9,0)</f>
        <v>224.63416461388539</v>
      </c>
    </row>
    <row r="6080" s="81" customFormat="1" ht="15" customHeight="1">
      <c r="A6080" s="82">
        <v>90250923</v>
      </c>
      <c r="B6080" s="83">
        <v>20</v>
      </c>
      <c r="C6080" s="84" t="s">
        <v>9957</v>
      </c>
      <c r="D6080" s="84" t="s">
        <v>9957</v>
      </c>
      <c r="E6080" s="84" t="s">
        <v>2995</v>
      </c>
      <c r="F6080" s="85">
        <v>1</v>
      </c>
      <c r="G6080" s="86" t="s">
        <v>10036</v>
      </c>
      <c r="H6080" s="86" t="s">
        <v>14</v>
      </c>
      <c r="I6080" s="87">
        <f>VLOOKUP(A6080,'[2]AJUSTE DE VALOR AN_11.5_MED_VIG'!$A$6:$I$6297,9,0)</f>
        <v>461.3135203322762</v>
      </c>
    </row>
    <row r="6081" s="81" customFormat="1" ht="15" customHeight="1">
      <c r="A6081" s="82">
        <v>92435319</v>
      </c>
      <c r="B6081" s="83">
        <v>20</v>
      </c>
      <c r="C6081" s="84" t="s">
        <v>8861</v>
      </c>
      <c r="D6081" s="84" t="s">
        <v>8861</v>
      </c>
      <c r="E6081" s="84" t="s">
        <v>495</v>
      </c>
      <c r="F6081" s="85">
        <v>1</v>
      </c>
      <c r="G6081" s="86" t="s">
        <v>485</v>
      </c>
      <c r="H6081" s="86" t="s">
        <v>14</v>
      </c>
      <c r="I6081" s="87">
        <f>VLOOKUP(A6081,'[2]AJUSTE DE VALOR AN_11.5_MED_VIG'!$A$6:$I$6297,9,0)</f>
        <v>10.537342982613776</v>
      </c>
    </row>
    <row r="6082" s="81" customFormat="1" ht="15" customHeight="1">
      <c r="A6082" s="82">
        <v>90199251</v>
      </c>
      <c r="B6082" s="83">
        <v>20</v>
      </c>
      <c r="C6082" s="84" t="s">
        <v>8866</v>
      </c>
      <c r="D6082" s="84" t="s">
        <v>8867</v>
      </c>
      <c r="E6082" s="84" t="s">
        <v>620</v>
      </c>
      <c r="F6082" s="85">
        <v>1</v>
      </c>
      <c r="G6082" s="86" t="s">
        <v>10036</v>
      </c>
      <c r="H6082" s="86" t="s">
        <v>14</v>
      </c>
      <c r="I6082" s="87">
        <f>VLOOKUP(A6082,'[2]AJUSTE DE VALOR AN_11.5_MED_VIG'!$A$6:$I$6297,9,0)</f>
        <v>17.947358710008558</v>
      </c>
    </row>
    <row r="6083" s="81" customFormat="1" ht="15" customHeight="1">
      <c r="A6083" s="82">
        <v>92440703</v>
      </c>
      <c r="B6083" s="83">
        <v>20</v>
      </c>
      <c r="C6083" s="84" t="s">
        <v>8868</v>
      </c>
      <c r="D6083" s="84" t="s">
        <v>8868</v>
      </c>
      <c r="E6083" s="84" t="s">
        <v>334</v>
      </c>
      <c r="F6083" s="85">
        <v>1</v>
      </c>
      <c r="G6083" s="86" t="s">
        <v>485</v>
      </c>
      <c r="H6083" s="86" t="s">
        <v>14</v>
      </c>
      <c r="I6083" s="87">
        <f>VLOOKUP(A6083,'[2]AJUSTE DE VALOR AN_11.5_MED_VIG'!$A$6:$I$6297,9,0)</f>
        <v>5.5907191540581831</v>
      </c>
    </row>
    <row r="6084" s="81" customFormat="1" ht="15" customHeight="1">
      <c r="A6084" s="82">
        <v>90306376</v>
      </c>
      <c r="B6084" s="83">
        <v>20</v>
      </c>
      <c r="C6084" s="84" t="s">
        <v>8881</v>
      </c>
      <c r="D6084" s="84" t="s">
        <v>8881</v>
      </c>
      <c r="E6084" s="84" t="s">
        <v>536</v>
      </c>
      <c r="F6084" s="85">
        <v>1</v>
      </c>
      <c r="G6084" s="86" t="s">
        <v>10036</v>
      </c>
      <c r="H6084" s="86" t="s">
        <v>14</v>
      </c>
      <c r="I6084" s="87">
        <f>VLOOKUP(A6084,'[2]AJUSTE DE VALOR AN_11.5_MED_VIG'!$A$6:$I$6297,9,0)</f>
        <v>12.987410815412908</v>
      </c>
    </row>
    <row r="6085" s="81" customFormat="1" ht="15" customHeight="1">
      <c r="A6085" s="82">
        <v>92439993</v>
      </c>
      <c r="B6085" s="83">
        <v>20</v>
      </c>
      <c r="C6085" s="84" t="s">
        <v>8884</v>
      </c>
      <c r="D6085" s="84" t="s">
        <v>8884</v>
      </c>
      <c r="E6085" s="84" t="s">
        <v>534</v>
      </c>
      <c r="F6085" s="85">
        <v>1</v>
      </c>
      <c r="G6085" s="86" t="s">
        <v>64</v>
      </c>
      <c r="H6085" s="86" t="s">
        <v>14</v>
      </c>
      <c r="I6085" s="87">
        <f>VLOOKUP(A6085,'[2]AJUSTE DE VALOR AN_11.5_MED_VIG'!$A$6:$I$6297,9,0)</f>
        <v>0.46243183848086722</v>
      </c>
    </row>
    <row r="6086" s="81" customFormat="1" ht="15" customHeight="1">
      <c r="A6086" s="82">
        <v>90443136</v>
      </c>
      <c r="B6086" s="83">
        <v>20</v>
      </c>
      <c r="C6086" s="84" t="s">
        <v>8899</v>
      </c>
      <c r="D6086" s="84" t="s">
        <v>8899</v>
      </c>
      <c r="E6086" s="84" t="s">
        <v>504</v>
      </c>
      <c r="F6086" s="85">
        <v>1</v>
      </c>
      <c r="G6086" s="86" t="s">
        <v>10036</v>
      </c>
      <c r="H6086" s="86" t="s">
        <v>14</v>
      </c>
      <c r="I6086" s="87">
        <f>VLOOKUP(A6086,'[2]AJUSTE DE VALOR AN_11.5_MED_VIG'!$A$6:$I$6297,9,0)</f>
        <v>9.2816397208480197</v>
      </c>
    </row>
    <row r="6087" s="81" customFormat="1" ht="15" customHeight="1">
      <c r="A6087" s="82">
        <v>90201663</v>
      </c>
      <c r="B6087" s="83">
        <v>20</v>
      </c>
      <c r="C6087" s="84" t="s">
        <v>8903</v>
      </c>
      <c r="D6087" s="84" t="s">
        <v>8904</v>
      </c>
      <c r="E6087" s="84" t="s">
        <v>85</v>
      </c>
      <c r="F6087" s="85">
        <v>1</v>
      </c>
      <c r="G6087" s="86" t="s">
        <v>13</v>
      </c>
      <c r="H6087" s="86" t="s">
        <v>14</v>
      </c>
      <c r="I6087" s="87">
        <f>VLOOKUP(A6087,'[2]AJUSTE DE VALOR AN_11.5_MED_VIG'!$A$6:$I$6297,9,0)</f>
        <v>196.78654572790006</v>
      </c>
    </row>
    <row r="6088" s="81" customFormat="1" ht="15" customHeight="1">
      <c r="A6088" s="82">
        <v>92436366</v>
      </c>
      <c r="B6088" s="83">
        <v>20</v>
      </c>
      <c r="C6088" s="84" t="s">
        <v>8905</v>
      </c>
      <c r="D6088" s="84" t="s">
        <v>8906</v>
      </c>
      <c r="E6088" s="84" t="s">
        <v>21</v>
      </c>
      <c r="F6088" s="85">
        <v>1</v>
      </c>
      <c r="G6088" s="86" t="s">
        <v>13</v>
      </c>
      <c r="H6088" s="86" t="s">
        <v>14</v>
      </c>
      <c r="I6088" s="87">
        <f>VLOOKUP(A6088,'[2]AJUSTE DE VALOR AN_11.5_MED_VIG'!$A$6:$I$6297,9,0)</f>
        <v>189.06822096923182</v>
      </c>
    </row>
    <row r="6089" s="81" customFormat="1" ht="15" customHeight="1">
      <c r="A6089" s="82">
        <v>92438237</v>
      </c>
      <c r="B6089" s="83">
        <v>20</v>
      </c>
      <c r="C6089" s="84" t="s">
        <v>8910</v>
      </c>
      <c r="D6089" s="84" t="s">
        <v>8910</v>
      </c>
      <c r="E6089" s="84" t="s">
        <v>520</v>
      </c>
      <c r="F6089" s="85">
        <v>1</v>
      </c>
      <c r="G6089" s="86" t="s">
        <v>485</v>
      </c>
      <c r="H6089" s="86" t="s">
        <v>14</v>
      </c>
      <c r="I6089" s="87">
        <f>VLOOKUP(A6089,'[2]AJUSTE DE VALOR AN_11.5_MED_VIG'!$A$6:$I$6297,9,0)</f>
        <v>19.981107139687353</v>
      </c>
    </row>
    <row r="6090" s="81" customFormat="1" ht="15" customHeight="1">
      <c r="A6090" s="82">
        <v>92427731</v>
      </c>
      <c r="B6090" s="83">
        <v>20</v>
      </c>
      <c r="C6090" s="84" t="s">
        <v>8913</v>
      </c>
      <c r="D6090" s="84" t="s">
        <v>8913</v>
      </c>
      <c r="E6090" s="84" t="s">
        <v>244</v>
      </c>
      <c r="F6090" s="85">
        <v>1</v>
      </c>
      <c r="G6090" s="86" t="s">
        <v>436</v>
      </c>
      <c r="H6090" s="86" t="s">
        <v>14</v>
      </c>
      <c r="I6090" s="87">
        <f>VLOOKUP(A6090,'[2]AJUSTE DE VALOR AN_11.5_MED_VIG'!$A$6:$I$6297,9,0)</f>
        <v>1.6323037875358943</v>
      </c>
    </row>
    <row r="6091" s="81" customFormat="1" ht="15" customHeight="1">
      <c r="A6091" s="82">
        <v>92419232</v>
      </c>
      <c r="B6091" s="83">
        <v>20</v>
      </c>
      <c r="C6091" s="84" t="s">
        <v>8914</v>
      </c>
      <c r="D6091" s="84" t="s">
        <v>8915</v>
      </c>
      <c r="E6091" s="84" t="s">
        <v>36</v>
      </c>
      <c r="F6091" s="85">
        <v>1</v>
      </c>
      <c r="G6091" s="86" t="s">
        <v>10103</v>
      </c>
      <c r="H6091" s="86" t="s">
        <v>14</v>
      </c>
      <c r="I6091" s="87">
        <f>VLOOKUP(A6091,'[2]AJUSTE DE VALOR AN_11.5_MED_VIG'!$A$6:$I$6297,9,0)</f>
        <v>2.5126302194011987</v>
      </c>
    </row>
    <row r="6092" s="81" customFormat="1" ht="15" customHeight="1">
      <c r="A6092" s="82">
        <v>90297954</v>
      </c>
      <c r="B6092" s="83">
        <v>20</v>
      </c>
      <c r="C6092" s="84" t="s">
        <v>8921</v>
      </c>
      <c r="D6092" s="84" t="s">
        <v>8922</v>
      </c>
      <c r="E6092" s="84" t="s">
        <v>3162</v>
      </c>
      <c r="F6092" s="85">
        <v>1</v>
      </c>
      <c r="G6092" s="86" t="s">
        <v>10103</v>
      </c>
      <c r="H6092" s="86" t="s">
        <v>14</v>
      </c>
      <c r="I6092" s="87">
        <f>VLOOKUP(A6092,'[2]AJUSTE DE VALOR AN_11.5_MED_VIG'!$A$6:$I$6297,9,0)</f>
        <v>5.1351880109011985</v>
      </c>
    </row>
    <row r="6093" s="81" customFormat="1" ht="15" customHeight="1">
      <c r="A6093" s="82">
        <v>92426140</v>
      </c>
      <c r="B6093" s="83">
        <v>20</v>
      </c>
      <c r="C6093" s="84" t="s">
        <v>8933</v>
      </c>
      <c r="D6093" s="84" t="s">
        <v>8934</v>
      </c>
      <c r="E6093" s="84" t="s">
        <v>956</v>
      </c>
      <c r="F6093" s="85">
        <v>1</v>
      </c>
      <c r="G6093" s="86" t="s">
        <v>10103</v>
      </c>
      <c r="H6093" s="86" t="s">
        <v>14</v>
      </c>
      <c r="I6093" s="87">
        <f>VLOOKUP(A6093,'[2]AJUSTE DE VALOR AN_11.5_MED_VIG'!$A$6:$I$6297,9,0)</f>
        <v>2.4397195711801141</v>
      </c>
    </row>
    <row r="6094" s="81" customFormat="1" ht="15" customHeight="1">
      <c r="A6094" s="82">
        <v>92426212</v>
      </c>
      <c r="B6094" s="83">
        <v>20</v>
      </c>
      <c r="C6094" s="84" t="s">
        <v>8935</v>
      </c>
      <c r="D6094" s="84" t="s">
        <v>8936</v>
      </c>
      <c r="E6094" s="84" t="s">
        <v>956</v>
      </c>
      <c r="F6094" s="85">
        <v>1</v>
      </c>
      <c r="G6094" s="86" t="s">
        <v>10103</v>
      </c>
      <c r="H6094" s="86" t="s">
        <v>14</v>
      </c>
      <c r="I6094" s="87">
        <f>VLOOKUP(A6094,'[2]AJUSTE DE VALOR AN_11.5_MED_VIG'!$A$6:$I$6297,9,0)</f>
        <v>2.3516205622069757</v>
      </c>
    </row>
    <row r="6095" s="81" customFormat="1" ht="15" customHeight="1">
      <c r="A6095" s="82">
        <v>90153391</v>
      </c>
      <c r="B6095" s="83">
        <v>20</v>
      </c>
      <c r="C6095" s="84" t="s">
        <v>8939</v>
      </c>
      <c r="D6095" s="84" t="s">
        <v>8939</v>
      </c>
      <c r="E6095" s="84" t="s">
        <v>39</v>
      </c>
      <c r="F6095" s="85">
        <v>1</v>
      </c>
      <c r="G6095" s="86" t="s">
        <v>10103</v>
      </c>
      <c r="H6095" s="86" t="s">
        <v>14</v>
      </c>
      <c r="I6095" s="87">
        <f>VLOOKUP(A6095,'[2]AJUSTE DE VALOR AN_11.5_MED_VIG'!$A$6:$I$6297,9,0)</f>
        <v>17.392544972489773</v>
      </c>
    </row>
    <row r="6096" s="81" customFormat="1" ht="15" customHeight="1">
      <c r="A6096" s="82">
        <v>92428282</v>
      </c>
      <c r="B6096" s="83">
        <v>20</v>
      </c>
      <c r="C6096" s="84" t="s">
        <v>8941</v>
      </c>
      <c r="D6096" s="84" t="s">
        <v>8942</v>
      </c>
      <c r="E6096" s="84" t="s">
        <v>455</v>
      </c>
      <c r="F6096" s="85">
        <v>1</v>
      </c>
      <c r="G6096" s="86" t="s">
        <v>10103</v>
      </c>
      <c r="H6096" s="86" t="s">
        <v>14</v>
      </c>
      <c r="I6096" s="87">
        <f>VLOOKUP(A6096,'[2]AJUSTE DE VALOR AN_11.5_MED_VIG'!$A$6:$I$6297,9,0)</f>
        <v>23.596710578264492</v>
      </c>
    </row>
    <row r="6097" s="81" customFormat="1" ht="15" customHeight="1">
      <c r="A6097" s="82">
        <v>90257219</v>
      </c>
      <c r="B6097" s="83">
        <v>20</v>
      </c>
      <c r="C6097" s="84" t="s">
        <v>8951</v>
      </c>
      <c r="D6097" s="84" t="s">
        <v>8951</v>
      </c>
      <c r="E6097" s="84" t="s">
        <v>247</v>
      </c>
      <c r="F6097" s="85">
        <v>1</v>
      </c>
      <c r="G6097" s="86" t="s">
        <v>13</v>
      </c>
      <c r="H6097" s="86" t="s">
        <v>14</v>
      </c>
      <c r="I6097" s="87">
        <f>VLOOKUP(A6097,'[2]AJUSTE DE VALOR AN_11.5_MED_VIG'!$A$6:$I$6297,9,0)</f>
        <v>3.5469258576268072</v>
      </c>
    </row>
    <row r="6098" s="81" customFormat="1" ht="15" customHeight="1">
      <c r="A6098" s="82">
        <v>90259211</v>
      </c>
      <c r="B6098" s="83">
        <v>20</v>
      </c>
      <c r="C6098" s="84" t="s">
        <v>8975</v>
      </c>
      <c r="D6098" s="84" t="s">
        <v>8976</v>
      </c>
      <c r="E6098" s="84" t="s">
        <v>17</v>
      </c>
      <c r="F6098" s="85">
        <v>1</v>
      </c>
      <c r="G6098" s="86" t="s">
        <v>13</v>
      </c>
      <c r="H6098" s="86" t="s">
        <v>14</v>
      </c>
      <c r="I6098" s="87">
        <f>VLOOKUP(A6098,'[2]AJUSTE DE VALOR AN_11.5_MED_VIG'!$A$6:$I$6297,9,0)</f>
        <v>3.2036035297365277</v>
      </c>
    </row>
    <row r="6099" s="81" customFormat="1" ht="15" customHeight="1">
      <c r="A6099" s="82">
        <v>90222920</v>
      </c>
      <c r="B6099" s="83">
        <v>20</v>
      </c>
      <c r="C6099" s="84" t="s">
        <v>8985</v>
      </c>
      <c r="D6099" s="84" t="s">
        <v>8986</v>
      </c>
      <c r="E6099" s="84" t="s">
        <v>871</v>
      </c>
      <c r="F6099" s="85">
        <v>1</v>
      </c>
      <c r="G6099" s="86" t="s">
        <v>13</v>
      </c>
      <c r="H6099" s="86" t="s">
        <v>14</v>
      </c>
      <c r="I6099" s="87">
        <f>VLOOKUP(A6099,'[2]AJUSTE DE VALOR AN_11.5_MED_VIG'!$A$6:$I$6297,9,0)</f>
        <v>12.154848686353299</v>
      </c>
    </row>
    <row r="6100" s="81" customFormat="1" ht="15" customHeight="1">
      <c r="A6100" s="82">
        <v>90223101</v>
      </c>
      <c r="B6100" s="83">
        <v>20</v>
      </c>
      <c r="C6100" s="84" t="s">
        <v>8995</v>
      </c>
      <c r="D6100" s="84" t="s">
        <v>8997</v>
      </c>
      <c r="E6100" s="84" t="s">
        <v>871</v>
      </c>
      <c r="F6100" s="85">
        <v>1</v>
      </c>
      <c r="G6100" s="86" t="s">
        <v>10036</v>
      </c>
      <c r="H6100" s="86" t="s">
        <v>14</v>
      </c>
      <c r="I6100" s="87">
        <f>VLOOKUP(A6100,'[2]AJUSTE DE VALOR AN_11.5_MED_VIG'!$A$6:$I$6297,9,0)</f>
        <v>94.930310476751544</v>
      </c>
    </row>
    <row r="6101" s="81" customFormat="1" ht="15" customHeight="1">
      <c r="A6101" s="82">
        <v>90167686</v>
      </c>
      <c r="B6101" s="83">
        <v>20</v>
      </c>
      <c r="C6101" s="84" t="s">
        <v>9002</v>
      </c>
      <c r="D6101" s="84" t="s">
        <v>9003</v>
      </c>
      <c r="E6101" s="84" t="s">
        <v>92</v>
      </c>
      <c r="F6101" s="85">
        <v>1</v>
      </c>
      <c r="G6101" s="86" t="s">
        <v>10036</v>
      </c>
      <c r="H6101" s="86" t="s">
        <v>14</v>
      </c>
      <c r="I6101" s="87">
        <f>VLOOKUP(A6101,'[2]AJUSTE DE VALOR AN_11.5_MED_VIG'!$A$6:$I$6297,9,0)</f>
        <v>101.25647430786637</v>
      </c>
    </row>
    <row r="6102" s="81" customFormat="1" ht="15" customHeight="1">
      <c r="A6102" s="82">
        <v>92384633</v>
      </c>
      <c r="B6102" s="83">
        <v>20</v>
      </c>
      <c r="C6102" s="84" t="s">
        <v>9020</v>
      </c>
      <c r="D6102" s="84" t="s">
        <v>9021</v>
      </c>
      <c r="E6102" s="84" t="s">
        <v>492</v>
      </c>
      <c r="F6102" s="85">
        <v>1</v>
      </c>
      <c r="G6102" s="86" t="s">
        <v>158</v>
      </c>
      <c r="H6102" s="86" t="s">
        <v>14</v>
      </c>
      <c r="I6102" s="87">
        <f>VLOOKUP(A6102,'[2]AJUSTE DE VALOR AN_11.5_MED_VIG'!$A$6:$I$6297,9,0)</f>
        <v>1.6988197387208746</v>
      </c>
    </row>
    <row r="6103" s="81" customFormat="1" ht="15" customHeight="1">
      <c r="A6103" s="82">
        <v>92384625</v>
      </c>
      <c r="B6103" s="83">
        <v>20</v>
      </c>
      <c r="C6103" s="84" t="s">
        <v>9020</v>
      </c>
      <c r="D6103" s="84" t="s">
        <v>9022</v>
      </c>
      <c r="E6103" s="84" t="s">
        <v>492</v>
      </c>
      <c r="F6103" s="85">
        <v>1</v>
      </c>
      <c r="G6103" s="86" t="s">
        <v>158</v>
      </c>
      <c r="H6103" s="86" t="s">
        <v>14</v>
      </c>
      <c r="I6103" s="87">
        <f>VLOOKUP(A6103,'[2]AJUSTE DE VALOR AN_11.5_MED_VIG'!$A$6:$I$6297,9,0)</f>
        <v>1.7562122974614442</v>
      </c>
    </row>
    <row r="6104" s="81" customFormat="1" ht="15" customHeight="1">
      <c r="A6104" s="82">
        <v>90768027</v>
      </c>
      <c r="B6104" s="83">
        <v>20</v>
      </c>
      <c r="C6104" s="84" t="s">
        <v>9023</v>
      </c>
      <c r="D6104" s="84" t="s">
        <v>9024</v>
      </c>
      <c r="E6104" s="84" t="s">
        <v>69</v>
      </c>
      <c r="F6104" s="85">
        <v>200</v>
      </c>
      <c r="G6104" s="86" t="s">
        <v>10111</v>
      </c>
      <c r="H6104" s="86" t="s">
        <v>19</v>
      </c>
      <c r="I6104" s="87">
        <f>VLOOKUP(A6104,'[2]AJUSTE DE VALOR AN_11.5_MED_VIG'!$A$6:$I$6297,9,0)</f>
        <v>6.2815755485029962e-002</v>
      </c>
    </row>
    <row r="6105" s="81" customFormat="1" ht="15" customHeight="1">
      <c r="A6105" s="82">
        <v>90235843</v>
      </c>
      <c r="B6105" s="83">
        <v>20</v>
      </c>
      <c r="C6105" s="84" t="s">
        <v>9045</v>
      </c>
      <c r="D6105" s="84" t="s">
        <v>9046</v>
      </c>
      <c r="E6105" s="84" t="s">
        <v>2859</v>
      </c>
      <c r="F6105" s="85">
        <v>50</v>
      </c>
      <c r="G6105" s="86" t="s">
        <v>10077</v>
      </c>
      <c r="H6105" s="86" t="s">
        <v>19</v>
      </c>
      <c r="I6105" s="87">
        <f>VLOOKUP(A6105,'[2]AJUSTE DE VALOR AN_11.5_MED_VIG'!$A$6:$I$6297,9,0)</f>
        <v>0.59674967710778459</v>
      </c>
    </row>
    <row r="6106" s="81" customFormat="1" ht="15" customHeight="1">
      <c r="A6106" s="82">
        <v>92378749</v>
      </c>
      <c r="B6106" s="83">
        <v>20</v>
      </c>
      <c r="C6106" s="84" t="s">
        <v>9048</v>
      </c>
      <c r="D6106" s="84" t="s">
        <v>9049</v>
      </c>
      <c r="E6106" s="84" t="s">
        <v>220</v>
      </c>
      <c r="F6106" s="85">
        <v>1</v>
      </c>
      <c r="G6106" s="86" t="s">
        <v>10103</v>
      </c>
      <c r="H6106" s="86" t="s">
        <v>14</v>
      </c>
      <c r="I6106" s="87">
        <f>VLOOKUP(A6106,'[2]AJUSTE DE VALOR AN_11.5_MED_VIG'!$A$6:$I$6297,9,0)</f>
        <v>0.3454866551676648</v>
      </c>
    </row>
    <row r="6107" s="81" customFormat="1" ht="15" customHeight="1">
      <c r="A6107" s="82">
        <v>92423965</v>
      </c>
      <c r="B6107" s="83">
        <v>20</v>
      </c>
      <c r="C6107" s="84" t="s">
        <v>9050</v>
      </c>
      <c r="D6107" s="84" t="s">
        <v>9053</v>
      </c>
      <c r="E6107" s="84" t="s">
        <v>806</v>
      </c>
      <c r="F6107" s="85">
        <v>1</v>
      </c>
      <c r="G6107" s="86" t="s">
        <v>10103</v>
      </c>
      <c r="H6107" s="86" t="s">
        <v>14</v>
      </c>
      <c r="I6107" s="87">
        <f>VLOOKUP(A6107,'[2]AJUSTE DE VALOR AN_11.5_MED_VIG'!$A$6:$I$6297,9,0)</f>
        <v>1.2877229874431142</v>
      </c>
    </row>
    <row r="6108" s="81" customFormat="1" ht="15" customHeight="1">
      <c r="A6108" s="82">
        <v>92427855</v>
      </c>
      <c r="B6108" s="83">
        <v>20</v>
      </c>
      <c r="C6108" s="84" t="s">
        <v>9054</v>
      </c>
      <c r="D6108" s="84" t="s">
        <v>9055</v>
      </c>
      <c r="E6108" s="84" t="s">
        <v>17</v>
      </c>
      <c r="F6108" s="85">
        <v>100</v>
      </c>
      <c r="G6108" s="86" t="s">
        <v>18</v>
      </c>
      <c r="H6108" s="86" t="s">
        <v>19</v>
      </c>
      <c r="I6108" s="87">
        <f>VLOOKUP(A6108,'[2]AJUSTE DE VALOR AN_11.5_MED_VIG'!$A$6:$I$6297,9,0)</f>
        <v>9.4224997824527035e-002</v>
      </c>
    </row>
    <row r="6109" s="81" customFormat="1" ht="15" customHeight="1">
      <c r="A6109" s="82">
        <v>92267165</v>
      </c>
      <c r="B6109" s="83">
        <v>20</v>
      </c>
      <c r="C6109" s="84" t="s">
        <v>9060</v>
      </c>
      <c r="D6109" s="84" t="s">
        <v>9061</v>
      </c>
      <c r="E6109" s="84" t="s">
        <v>628</v>
      </c>
      <c r="F6109" s="85">
        <v>50</v>
      </c>
      <c r="G6109" s="86" t="s">
        <v>18</v>
      </c>
      <c r="H6109" s="86" t="s">
        <v>19</v>
      </c>
      <c r="I6109" s="87">
        <f>VLOOKUP(A6109,'[2]AJUSTE DE VALOR AN_11.5_MED_VIG'!$A$6:$I$6297,9,0)</f>
        <v>0.17276762278681984</v>
      </c>
    </row>
    <row r="6110" s="81" customFormat="1" ht="15" customHeight="1">
      <c r="A6110" s="82">
        <v>92422349</v>
      </c>
      <c r="B6110" s="83">
        <v>20</v>
      </c>
      <c r="C6110" s="84" t="s">
        <v>9066</v>
      </c>
      <c r="D6110" s="84" t="s">
        <v>9067</v>
      </c>
      <c r="E6110" s="84" t="s">
        <v>894</v>
      </c>
      <c r="F6110" s="85">
        <v>1</v>
      </c>
      <c r="G6110" s="86" t="s">
        <v>10103</v>
      </c>
      <c r="H6110" s="86" t="s">
        <v>14</v>
      </c>
      <c r="I6110" s="87">
        <f>VLOOKUP(A6110,'[2]AJUSTE DE VALOR AN_11.5_MED_VIG'!$A$6:$I$6297,9,0)</f>
        <v>0.62608079902912983</v>
      </c>
    </row>
    <row r="6111" s="81" customFormat="1" ht="15" customHeight="1">
      <c r="A6111" s="82">
        <v>92387101</v>
      </c>
      <c r="B6111" s="83">
        <v>20</v>
      </c>
      <c r="C6111" s="84" t="s">
        <v>9068</v>
      </c>
      <c r="D6111" s="84" t="s">
        <v>9069</v>
      </c>
      <c r="E6111" s="84" t="s">
        <v>34</v>
      </c>
      <c r="F6111" s="85">
        <v>1</v>
      </c>
      <c r="G6111" s="86" t="s">
        <v>10103</v>
      </c>
      <c r="H6111" s="86" t="s">
        <v>14</v>
      </c>
      <c r="I6111" s="87">
        <f>VLOOKUP(A6111,'[2]AJUSTE DE VALOR AN_11.5_MED_VIG'!$A$6:$I$6297,9,0)</f>
        <v>0.929688530394707</v>
      </c>
    </row>
    <row r="6112" s="81" customFormat="1" ht="15" customHeight="1">
      <c r="A6112" s="82">
        <v>90212444</v>
      </c>
      <c r="B6112" s="83">
        <v>20</v>
      </c>
      <c r="C6112" s="84" t="s">
        <v>9074</v>
      </c>
      <c r="D6112" s="84" t="s">
        <v>9075</v>
      </c>
      <c r="E6112" s="84" t="s">
        <v>279</v>
      </c>
      <c r="F6112" s="85">
        <v>100</v>
      </c>
      <c r="G6112" s="86" t="s">
        <v>18</v>
      </c>
      <c r="H6112" s="86" t="s">
        <v>19</v>
      </c>
      <c r="I6112" s="87">
        <f>VLOOKUP(A6112,'[2]AJUSTE DE VALOR AN_11.5_MED_VIG'!$A$6:$I$6297,9,0)</f>
        <v>0.12563411476011418</v>
      </c>
    </row>
    <row r="6113" s="81" customFormat="1" ht="15" customHeight="1">
      <c r="A6113" s="82">
        <v>90174771</v>
      </c>
      <c r="B6113" s="83">
        <v>20</v>
      </c>
      <c r="C6113" s="84" t="s">
        <v>9074</v>
      </c>
      <c r="D6113" s="84" t="s">
        <v>9079</v>
      </c>
      <c r="E6113" s="84" t="s">
        <v>34</v>
      </c>
      <c r="F6113" s="85">
        <v>1</v>
      </c>
      <c r="G6113" s="86" t="s">
        <v>10103</v>
      </c>
      <c r="H6113" s="86" t="s">
        <v>14</v>
      </c>
      <c r="I6113" s="87">
        <f>VLOOKUP(A6113,'[2]AJUSTE DE VALOR AN_11.5_MED_VIG'!$A$6:$I$6297,9,0)</f>
        <v>1.9314304729485321</v>
      </c>
    </row>
    <row r="6114" s="81" customFormat="1" ht="15" customHeight="1">
      <c r="A6114" s="82">
        <v>90144660</v>
      </c>
      <c r="B6114" s="83">
        <v>20</v>
      </c>
      <c r="C6114" s="84" t="s">
        <v>9074</v>
      </c>
      <c r="D6114" s="84" t="s">
        <v>9080</v>
      </c>
      <c r="E6114" s="84" t="s">
        <v>17</v>
      </c>
      <c r="F6114" s="85">
        <v>100</v>
      </c>
      <c r="G6114" s="86" t="s">
        <v>18</v>
      </c>
      <c r="H6114" s="86" t="s">
        <v>19</v>
      </c>
      <c r="I6114" s="87">
        <f>VLOOKUP(A6114,'[2]AJUSTE DE VALOR AN_11.5_MED_VIG'!$A$6:$I$6297,9,0)</f>
        <v>0.1176435162188032</v>
      </c>
    </row>
    <row r="6115" s="81" customFormat="1" ht="15" customHeight="1">
      <c r="A6115" s="82">
        <v>90242378</v>
      </c>
      <c r="B6115" s="83">
        <v>20</v>
      </c>
      <c r="C6115" s="84" t="s">
        <v>9082</v>
      </c>
      <c r="D6115" s="84" t="s">
        <v>9083</v>
      </c>
      <c r="E6115" s="84" t="s">
        <v>298</v>
      </c>
      <c r="F6115" s="85">
        <v>1</v>
      </c>
      <c r="G6115" s="86" t="s">
        <v>10103</v>
      </c>
      <c r="H6115" s="86" t="s">
        <v>14</v>
      </c>
      <c r="I6115" s="87">
        <f>VLOOKUP(A6115,'[2]AJUSTE DE VALOR AN_11.5_MED_VIG'!$A$6:$I$6297,9,0)</f>
        <v>0.53408489139014692</v>
      </c>
    </row>
    <row r="6116" s="81" customFormat="1" ht="15" customHeight="1">
      <c r="A6116" s="82">
        <v>90224396</v>
      </c>
      <c r="B6116" s="83">
        <v>20</v>
      </c>
      <c r="C6116" s="84" t="s">
        <v>9086</v>
      </c>
      <c r="D6116" s="84" t="s">
        <v>9087</v>
      </c>
      <c r="E6116" s="84" t="s">
        <v>26</v>
      </c>
      <c r="F6116" s="85">
        <v>50</v>
      </c>
      <c r="G6116" s="86" t="s">
        <v>18</v>
      </c>
      <c r="H6116" s="86" t="s">
        <v>19</v>
      </c>
      <c r="I6116" s="87">
        <f>VLOOKUP(A6116,'[2]AJUSTE DE VALOR AN_11.5_MED_VIG'!$A$6:$I$6297,9,0)</f>
        <v>3.1404454435055247e-002</v>
      </c>
    </row>
    <row r="6117" s="81" customFormat="1" ht="15" customHeight="1">
      <c r="A6117" s="82">
        <v>90153901</v>
      </c>
      <c r="B6117" s="83">
        <v>20</v>
      </c>
      <c r="C6117" s="84" t="s">
        <v>9090</v>
      </c>
      <c r="D6117" s="84" t="s">
        <v>9091</v>
      </c>
      <c r="E6117" s="84" t="s">
        <v>220</v>
      </c>
      <c r="F6117" s="85">
        <v>50</v>
      </c>
      <c r="G6117" s="86" t="s">
        <v>18</v>
      </c>
      <c r="H6117" s="86" t="s">
        <v>19</v>
      </c>
      <c r="I6117" s="87">
        <f>VLOOKUP(A6117,'[2]AJUSTE DE VALOR AN_11.5_MED_VIG'!$A$6:$I$6297,9,0)</f>
        <v>0.14134116398091387</v>
      </c>
    </row>
    <row r="6118" s="81" customFormat="1" ht="15" customHeight="1">
      <c r="A6118" s="82">
        <v>90219635</v>
      </c>
      <c r="B6118" s="83">
        <v>20</v>
      </c>
      <c r="C6118" s="84" t="s">
        <v>9092</v>
      </c>
      <c r="D6118" s="84" t="s">
        <v>9093</v>
      </c>
      <c r="E6118" s="84" t="s">
        <v>69</v>
      </c>
      <c r="F6118" s="85">
        <v>1</v>
      </c>
      <c r="G6118" s="86" t="s">
        <v>10103</v>
      </c>
      <c r="H6118" s="86" t="s">
        <v>14</v>
      </c>
      <c r="I6118" s="87">
        <f>VLOOKUP(A6118,'[2]AJUSTE DE VALOR AN_11.5_MED_VIG'!$A$6:$I$6297,9,0)</f>
        <v>0.62815755485029967</v>
      </c>
    </row>
    <row r="6119" s="81" customFormat="1" ht="15" customHeight="1">
      <c r="A6119" s="82">
        <v>90171454</v>
      </c>
      <c r="B6119" s="83">
        <v>20</v>
      </c>
      <c r="C6119" s="84" t="s">
        <v>9094</v>
      </c>
      <c r="D6119" s="84" t="s">
        <v>9094</v>
      </c>
      <c r="E6119" s="84" t="s">
        <v>244</v>
      </c>
      <c r="F6119" s="85">
        <v>1</v>
      </c>
      <c r="G6119" s="86" t="s">
        <v>10103</v>
      </c>
      <c r="H6119" s="86" t="s">
        <v>14</v>
      </c>
      <c r="I6119" s="87">
        <f>VLOOKUP(A6119,'[2]AJUSTE DE VALOR AN_11.5_MED_VIG'!$A$6:$I$6297,9,0)</f>
        <v>0.53254838746223565</v>
      </c>
    </row>
    <row r="6120" s="81" customFormat="1" ht="15" customHeight="1">
      <c r="A6120" s="82">
        <v>91421012</v>
      </c>
      <c r="B6120" s="83">
        <v>20</v>
      </c>
      <c r="C6120" s="84" t="s">
        <v>9098</v>
      </c>
      <c r="D6120" s="84" t="s">
        <v>9099</v>
      </c>
      <c r="E6120" s="84" t="s">
        <v>1221</v>
      </c>
      <c r="F6120" s="85">
        <v>1</v>
      </c>
      <c r="G6120" s="86" t="s">
        <v>10103</v>
      </c>
      <c r="H6120" s="86" t="s">
        <v>14</v>
      </c>
      <c r="I6120" s="87">
        <f>VLOOKUP(A6120,'[2]AJUSTE DE VALOR AN_11.5_MED_VIG'!$A$6:$I$6297,9,0)</f>
        <v>1.3053745085313728</v>
      </c>
    </row>
    <row r="6121" s="81" customFormat="1" ht="15" customHeight="1">
      <c r="A6121" s="82">
        <v>92368107</v>
      </c>
      <c r="B6121" s="83">
        <v>20</v>
      </c>
      <c r="C6121" s="84" t="s">
        <v>9111</v>
      </c>
      <c r="D6121" s="84" t="s">
        <v>9112</v>
      </c>
      <c r="E6121" s="84" t="s">
        <v>207</v>
      </c>
      <c r="F6121" s="85">
        <v>1</v>
      </c>
      <c r="G6121" s="86" t="s">
        <v>64</v>
      </c>
      <c r="H6121" s="86" t="s">
        <v>14</v>
      </c>
      <c r="I6121" s="87">
        <f>VLOOKUP(A6121,'[2]AJUSTE DE VALOR AN_11.5_MED_VIG'!$A$6:$I$6297,9,0)</f>
        <v>0.87657674136125663</v>
      </c>
    </row>
    <row r="6122" s="81" customFormat="1" ht="15" customHeight="1">
      <c r="A6122" s="82">
        <v>90307909</v>
      </c>
      <c r="B6122" s="83">
        <v>20</v>
      </c>
      <c r="C6122" s="84" t="s">
        <v>9115</v>
      </c>
      <c r="D6122" s="84" t="s">
        <v>9115</v>
      </c>
      <c r="E6122" s="84" t="s">
        <v>792</v>
      </c>
      <c r="F6122" s="85">
        <v>1</v>
      </c>
      <c r="G6122" s="86" t="s">
        <v>64</v>
      </c>
      <c r="H6122" s="86" t="s">
        <v>14</v>
      </c>
      <c r="I6122" s="87">
        <f>VLOOKUP(A6122,'[2]AJUSTE DE VALOR AN_11.5_MED_VIG'!$A$6:$I$6297,9,0)</f>
        <v>3.8767680971427296</v>
      </c>
    </row>
    <row r="6123" s="81" customFormat="1" ht="15" customHeight="1">
      <c r="A6123" s="82">
        <v>92428029</v>
      </c>
      <c r="B6123" s="83">
        <v>20</v>
      </c>
      <c r="C6123" s="84" t="s">
        <v>9116</v>
      </c>
      <c r="D6123" s="84" t="s">
        <v>9116</v>
      </c>
      <c r="E6123" s="84" t="s">
        <v>244</v>
      </c>
      <c r="F6123" s="85">
        <v>1</v>
      </c>
      <c r="G6123" s="86" t="s">
        <v>64</v>
      </c>
      <c r="H6123" s="86" t="s">
        <v>14</v>
      </c>
      <c r="I6123" s="87">
        <f>VLOOKUP(A6123,'[2]AJUSTE DE VALOR AN_11.5_MED_VIG'!$A$6:$I$6297,9,0)</f>
        <v>0.89757992198256087</v>
      </c>
    </row>
    <row r="6124" s="81" customFormat="1" ht="15" customHeight="1">
      <c r="A6124" s="82">
        <v>92248314</v>
      </c>
      <c r="B6124" s="83">
        <v>20</v>
      </c>
      <c r="C6124" s="84" t="s">
        <v>9120</v>
      </c>
      <c r="D6124" s="84" t="s">
        <v>9121</v>
      </c>
      <c r="E6124" s="84" t="s">
        <v>894</v>
      </c>
      <c r="F6124" s="85">
        <v>1</v>
      </c>
      <c r="G6124" s="86" t="s">
        <v>64</v>
      </c>
      <c r="H6124" s="86" t="s">
        <v>14</v>
      </c>
      <c r="I6124" s="87">
        <f>VLOOKUP(A6124,'[2]AJUSTE DE VALOR AN_11.5_MED_VIG'!$A$6:$I$6297,9,0)</f>
        <v>4.3151801023258258</v>
      </c>
    </row>
    <row r="6125" s="81" customFormat="1" ht="15" customHeight="1">
      <c r="A6125" s="82">
        <v>90232720</v>
      </c>
      <c r="B6125" s="83">
        <v>20</v>
      </c>
      <c r="C6125" s="84" t="s">
        <v>9131</v>
      </c>
      <c r="D6125" s="84" t="s">
        <v>9132</v>
      </c>
      <c r="E6125" s="84" t="s">
        <v>511</v>
      </c>
      <c r="F6125" s="85">
        <v>1</v>
      </c>
      <c r="G6125" s="86" t="s">
        <v>64</v>
      </c>
      <c r="H6125" s="86" t="s">
        <v>14</v>
      </c>
      <c r="I6125" s="87">
        <f>VLOOKUP(A6125,'[2]AJUSTE DE VALOR AN_11.5_MED_VIG'!$A$6:$I$6297,9,0)</f>
        <v>0.44650413869886274</v>
      </c>
    </row>
    <row r="6126" s="81" customFormat="1" ht="15" customHeight="1">
      <c r="A6126" s="82">
        <v>90258452</v>
      </c>
      <c r="B6126" s="83">
        <v>20</v>
      </c>
      <c r="C6126" s="84" t="s">
        <v>9144</v>
      </c>
      <c r="D6126" s="84" t="s">
        <v>9145</v>
      </c>
      <c r="E6126" s="84" t="s">
        <v>247</v>
      </c>
      <c r="F6126" s="85">
        <v>1</v>
      </c>
      <c r="G6126" s="86" t="s">
        <v>64</v>
      </c>
      <c r="H6126" s="86" t="s">
        <v>14</v>
      </c>
      <c r="I6126" s="87">
        <f>VLOOKUP(A6126,'[2]AJUSTE DE VALOR AN_11.5_MED_VIG'!$A$6:$I$6297,9,0)</f>
        <v>0.72238118807784468</v>
      </c>
    </row>
    <row r="6127" s="81" customFormat="1" ht="15" customHeight="1">
      <c r="A6127" s="82">
        <v>90260465</v>
      </c>
      <c r="B6127" s="83">
        <v>20</v>
      </c>
      <c r="C6127" s="84" t="s">
        <v>9154</v>
      </c>
      <c r="D6127" s="84" t="s">
        <v>9155</v>
      </c>
      <c r="E6127" s="84" t="s">
        <v>9156</v>
      </c>
      <c r="F6127" s="85">
        <v>450</v>
      </c>
      <c r="G6127" s="86" t="s">
        <v>18</v>
      </c>
      <c r="H6127" s="86" t="s">
        <v>19</v>
      </c>
      <c r="I6127" s="87">
        <f>VLOOKUP(A6127,'[2]AJUSTE DE VALOR AN_11.5_MED_VIG'!$A$6:$I$6297,9,0)</f>
        <v>0.5496378604940122</v>
      </c>
    </row>
    <row r="6128" s="81" customFormat="1" ht="15" customHeight="1">
      <c r="A6128" s="82">
        <v>90282116</v>
      </c>
      <c r="B6128" s="83">
        <v>20</v>
      </c>
      <c r="C6128" s="84" t="s">
        <v>9157</v>
      </c>
      <c r="D6128" s="84" t="s">
        <v>9157</v>
      </c>
      <c r="E6128" s="84" t="s">
        <v>5622</v>
      </c>
      <c r="F6128" s="85">
        <v>1</v>
      </c>
      <c r="G6128" s="86" t="s">
        <v>10036</v>
      </c>
      <c r="H6128" s="86" t="s">
        <v>14</v>
      </c>
      <c r="I6128" s="87">
        <f>VLOOKUP(A6128,'[2]AJUSTE DE VALOR AN_11.5_MED_VIG'!$A$6:$I$6297,9,0)</f>
        <v>74.62765782764771</v>
      </c>
    </row>
    <row r="6129" s="81" customFormat="1" ht="15" customHeight="1">
      <c r="A6129" s="82">
        <v>90282124</v>
      </c>
      <c r="B6129" s="83">
        <v>20</v>
      </c>
      <c r="C6129" s="84" t="s">
        <v>9158</v>
      </c>
      <c r="D6129" s="84" t="s">
        <v>9158</v>
      </c>
      <c r="E6129" s="84" t="s">
        <v>5622</v>
      </c>
      <c r="F6129" s="85">
        <v>1</v>
      </c>
      <c r="G6129" s="86" t="s">
        <v>10036</v>
      </c>
      <c r="H6129" s="86" t="s">
        <v>14</v>
      </c>
      <c r="I6129" s="87">
        <f>VLOOKUP(A6129,'[2]AJUSTE DE VALOR AN_11.5_MED_VIG'!$A$6:$I$6297,9,0)</f>
        <v>100.46030861414117</v>
      </c>
    </row>
    <row r="6130" s="81" customFormat="1" ht="15" customHeight="1">
      <c r="A6130" s="82">
        <v>90282086</v>
      </c>
      <c r="B6130" s="83">
        <v>20</v>
      </c>
      <c r="C6130" s="84" t="s">
        <v>9159</v>
      </c>
      <c r="D6130" s="84" t="s">
        <v>9159</v>
      </c>
      <c r="E6130" s="84" t="s">
        <v>5622</v>
      </c>
      <c r="F6130" s="85">
        <v>150</v>
      </c>
      <c r="G6130" s="86" t="s">
        <v>18</v>
      </c>
      <c r="H6130" s="86" t="s">
        <v>19</v>
      </c>
      <c r="I6130" s="87">
        <f>VLOOKUP(A6130,'[2]AJUSTE DE VALOR AN_11.5_MED_VIG'!$A$6:$I$6297,9,0)</f>
        <v>0.11162256512682353</v>
      </c>
    </row>
    <row r="6131" s="81" customFormat="1" ht="15" customHeight="1">
      <c r="A6131" s="82">
        <v>90269659</v>
      </c>
      <c r="B6131" s="83">
        <v>20</v>
      </c>
      <c r="C6131" s="84" t="s">
        <v>9166</v>
      </c>
      <c r="D6131" s="84" t="s">
        <v>9167</v>
      </c>
      <c r="E6131" s="84" t="s">
        <v>603</v>
      </c>
      <c r="F6131" s="85">
        <v>200</v>
      </c>
      <c r="G6131" s="86" t="s">
        <v>18</v>
      </c>
      <c r="H6131" s="86" t="s">
        <v>19</v>
      </c>
      <c r="I6131" s="87">
        <f>VLOOKUP(A6131,'[2]AJUSTE DE VALOR AN_11.5_MED_VIG'!$A$6:$I$6297,9,0)</f>
        <v>9.4220826493405324e-002</v>
      </c>
    </row>
    <row r="6132" s="81" customFormat="1" ht="15" customHeight="1">
      <c r="A6132" s="82">
        <v>92470742</v>
      </c>
      <c r="B6132" s="83">
        <v>20</v>
      </c>
      <c r="C6132" s="84" t="s">
        <v>9180</v>
      </c>
      <c r="D6132" s="84" t="s">
        <v>9181</v>
      </c>
      <c r="E6132" s="84" t="s">
        <v>43</v>
      </c>
      <c r="F6132" s="85">
        <v>1</v>
      </c>
      <c r="G6132" s="86" t="s">
        <v>436</v>
      </c>
      <c r="H6132" s="86" t="s">
        <v>14</v>
      </c>
      <c r="I6132" s="87">
        <f>VLOOKUP(A6132,'[2]AJUSTE DE VALOR AN_11.5_MED_VIG'!$A$6:$I$6297,9,0)</f>
        <v>2.2928349786756965</v>
      </c>
    </row>
    <row r="6133" s="81" customFormat="1" ht="15" customHeight="1">
      <c r="A6133" s="82">
        <v>92252630</v>
      </c>
      <c r="B6133" s="83">
        <v>20</v>
      </c>
      <c r="C6133" s="84" t="s">
        <v>9185</v>
      </c>
      <c r="D6133" s="84" t="s">
        <v>9186</v>
      </c>
      <c r="E6133" s="84" t="s">
        <v>703</v>
      </c>
      <c r="F6133" s="85">
        <v>1</v>
      </c>
      <c r="G6133" s="86" t="s">
        <v>64</v>
      </c>
      <c r="H6133" s="86" t="s">
        <v>14</v>
      </c>
      <c r="I6133" s="87">
        <f>VLOOKUP(A6133,'[2]AJUSTE DE VALOR AN_11.5_MED_VIG'!$A$6:$I$6297,9,0)</f>
        <v>9.9888717004359151</v>
      </c>
    </row>
    <row r="6134" s="81" customFormat="1" ht="15" customHeight="1">
      <c r="A6134" s="82">
        <v>92372406</v>
      </c>
      <c r="B6134" s="83">
        <v>20</v>
      </c>
      <c r="C6134" s="84" t="s">
        <v>9187</v>
      </c>
      <c r="D6134" s="84" t="s">
        <v>9188</v>
      </c>
      <c r="E6134" s="84" t="s">
        <v>279</v>
      </c>
      <c r="F6134" s="85">
        <v>1</v>
      </c>
      <c r="G6134" s="86" t="s">
        <v>64</v>
      </c>
      <c r="H6134" s="86" t="s">
        <v>14</v>
      </c>
      <c r="I6134" s="87">
        <f>VLOOKUP(A6134,'[2]AJUSTE DE VALOR AN_11.5_MED_VIG'!$A$6:$I$6297,9,0)</f>
        <v>6.680455595832937</v>
      </c>
    </row>
    <row r="6135" s="81" customFormat="1" ht="15" customHeight="1">
      <c r="A6135" s="82">
        <v>90212061</v>
      </c>
      <c r="B6135" s="83">
        <v>20</v>
      </c>
      <c r="C6135" s="84" t="s">
        <v>9191</v>
      </c>
      <c r="D6135" s="84" t="s">
        <v>9192</v>
      </c>
      <c r="E6135" s="84" t="s">
        <v>703</v>
      </c>
      <c r="F6135" s="85">
        <v>1</v>
      </c>
      <c r="G6135" s="86" t="s">
        <v>64</v>
      </c>
      <c r="H6135" s="86" t="s">
        <v>14</v>
      </c>
      <c r="I6135" s="87">
        <f>VLOOKUP(A6135,'[2]AJUSTE DE VALOR AN_11.5_MED_VIG'!$A$6:$I$6297,9,0)</f>
        <v>24.844932477835819</v>
      </c>
    </row>
    <row r="6136" s="81" customFormat="1" ht="15" customHeight="1">
      <c r="A6136" s="82">
        <v>90212100</v>
      </c>
      <c r="B6136" s="83">
        <v>20</v>
      </c>
      <c r="C6136" s="84" t="s">
        <v>9193</v>
      </c>
      <c r="D6136" s="84" t="s">
        <v>9194</v>
      </c>
      <c r="E6136" s="84" t="s">
        <v>703</v>
      </c>
      <c r="F6136" s="85">
        <v>30</v>
      </c>
      <c r="G6136" s="86" t="s">
        <v>10077</v>
      </c>
      <c r="H6136" s="86" t="s">
        <v>19</v>
      </c>
      <c r="I6136" s="87">
        <f>VLOOKUP(A6136,'[2]AJUSTE DE VALOR AN_11.5_MED_VIG'!$A$6:$I$6297,9,0)</f>
        <v>0.28630523982141154</v>
      </c>
    </row>
    <row r="6137" s="81" customFormat="1" ht="15" customHeight="1">
      <c r="A6137" s="82">
        <v>92372430</v>
      </c>
      <c r="B6137" s="83">
        <v>20</v>
      </c>
      <c r="C6137" s="84" t="s">
        <v>9202</v>
      </c>
      <c r="D6137" s="84" t="s">
        <v>9204</v>
      </c>
      <c r="E6137" s="84" t="s">
        <v>279</v>
      </c>
      <c r="F6137" s="85">
        <v>1</v>
      </c>
      <c r="G6137" s="86" t="s">
        <v>64</v>
      </c>
      <c r="H6137" s="86" t="s">
        <v>14</v>
      </c>
      <c r="I6137" s="87">
        <f>VLOOKUP(A6137,'[2]AJUSTE DE VALOR AN_11.5_MED_VIG'!$A$6:$I$6297,9,0)</f>
        <v>4.437731217231879</v>
      </c>
    </row>
    <row r="6138" s="81" customFormat="1" ht="15" customHeight="1">
      <c r="A6138" s="82">
        <v>90212053</v>
      </c>
      <c r="B6138" s="83">
        <v>20</v>
      </c>
      <c r="C6138" s="84" t="s">
        <v>9206</v>
      </c>
      <c r="D6138" s="84" t="s">
        <v>9207</v>
      </c>
      <c r="E6138" s="84" t="s">
        <v>703</v>
      </c>
      <c r="F6138" s="85">
        <v>1</v>
      </c>
      <c r="G6138" s="86" t="s">
        <v>64</v>
      </c>
      <c r="H6138" s="86" t="s">
        <v>14</v>
      </c>
      <c r="I6138" s="87">
        <f>VLOOKUP(A6138,'[2]AJUSTE DE VALOR AN_11.5_MED_VIG'!$A$6:$I$6297,9,0)</f>
        <v>13.631310584830535</v>
      </c>
    </row>
    <row r="6139" s="81" customFormat="1" ht="15" customHeight="1">
      <c r="A6139" s="82">
        <v>90215028</v>
      </c>
      <c r="B6139" s="83">
        <v>20</v>
      </c>
      <c r="C6139" s="84" t="s">
        <v>9210</v>
      </c>
      <c r="D6139" s="84" t="s">
        <v>9211</v>
      </c>
      <c r="E6139" s="84" t="s">
        <v>207</v>
      </c>
      <c r="F6139" s="85">
        <v>1</v>
      </c>
      <c r="G6139" s="86" t="s">
        <v>64</v>
      </c>
      <c r="H6139" s="86" t="s">
        <v>14</v>
      </c>
      <c r="I6139" s="87">
        <f>VLOOKUP(A6139,'[2]AJUSTE DE VALOR AN_11.5_MED_VIG'!$A$6:$I$6297,9,0)</f>
        <v>0.81119817949399964</v>
      </c>
    </row>
    <row r="6140" s="81" customFormat="1" ht="15" customHeight="1">
      <c r="A6140" s="82">
        <v>90309669</v>
      </c>
      <c r="B6140" s="83">
        <v>20</v>
      </c>
      <c r="C6140" s="84" t="s">
        <v>9214</v>
      </c>
      <c r="D6140" s="84" t="s">
        <v>9214</v>
      </c>
      <c r="E6140" s="84" t="s">
        <v>792</v>
      </c>
      <c r="F6140" s="85">
        <v>1</v>
      </c>
      <c r="G6140" s="86" t="s">
        <v>64</v>
      </c>
      <c r="H6140" s="86" t="s">
        <v>14</v>
      </c>
      <c r="I6140" s="87">
        <f>VLOOKUP(A6140,'[2]AJUSTE DE VALOR AN_11.5_MED_VIG'!$A$6:$I$6297,9,0)</f>
        <v>2.2084407901367431</v>
      </c>
    </row>
    <row r="6141" s="81" customFormat="1" ht="15" customHeight="1">
      <c r="A6141" s="82">
        <v>90215087</v>
      </c>
      <c r="B6141" s="83">
        <v>20</v>
      </c>
      <c r="C6141" s="84" t="s">
        <v>9219</v>
      </c>
      <c r="D6141" s="84" t="s">
        <v>9220</v>
      </c>
      <c r="E6141" s="84" t="s">
        <v>154</v>
      </c>
      <c r="F6141" s="85">
        <v>3.5</v>
      </c>
      <c r="G6141" s="86" t="s">
        <v>10077</v>
      </c>
      <c r="H6141" s="86" t="s">
        <v>19</v>
      </c>
      <c r="I6141" s="87">
        <f>VLOOKUP(A6141,'[2]AJUSTE DE VALOR AN_11.5_MED_VIG'!$A$6:$I$6297,9,0)</f>
        <v>2.783680269909234</v>
      </c>
    </row>
    <row r="6142" s="81" customFormat="1" ht="15" customHeight="1">
      <c r="A6142" s="82">
        <v>90215044</v>
      </c>
      <c r="B6142" s="83">
        <v>20</v>
      </c>
      <c r="C6142" s="84" t="s">
        <v>9221</v>
      </c>
      <c r="D6142" s="84" t="s">
        <v>9222</v>
      </c>
      <c r="E6142" s="84" t="s">
        <v>207</v>
      </c>
      <c r="F6142" s="85">
        <v>1</v>
      </c>
      <c r="G6142" s="86" t="s">
        <v>64</v>
      </c>
      <c r="H6142" s="86" t="s">
        <v>14</v>
      </c>
      <c r="I6142" s="87">
        <f>VLOOKUP(A6142,'[2]AJUSTE DE VALOR AN_11.5_MED_VIG'!$A$6:$I$6297,9,0)</f>
        <v>0.95435079940470513</v>
      </c>
    </row>
    <row r="6143" s="81" customFormat="1" ht="15" customHeight="1">
      <c r="A6143" s="82">
        <v>92379826</v>
      </c>
      <c r="B6143" s="83">
        <v>20</v>
      </c>
      <c r="C6143" s="84" t="s">
        <v>9229</v>
      </c>
      <c r="D6143" s="84" t="s">
        <v>9230</v>
      </c>
      <c r="E6143" s="84" t="s">
        <v>124</v>
      </c>
      <c r="F6143" s="85">
        <v>1</v>
      </c>
      <c r="G6143" s="86" t="s">
        <v>5137</v>
      </c>
      <c r="H6143" s="86" t="s">
        <v>14</v>
      </c>
      <c r="I6143" s="87">
        <f>VLOOKUP(A6143,'[2]AJUSTE DE VALOR AN_11.5_MED_VIG'!$A$6:$I$6297,9,0)</f>
        <v>6.0615495497133303</v>
      </c>
    </row>
    <row r="6144" s="81" customFormat="1" ht="15" customHeight="1">
      <c r="A6144" s="82">
        <v>92428037</v>
      </c>
      <c r="B6144" s="83">
        <v>20</v>
      </c>
      <c r="C6144" s="84" t="s">
        <v>9234</v>
      </c>
      <c r="D6144" s="84" t="s">
        <v>9235</v>
      </c>
      <c r="E6144" s="84" t="s">
        <v>534</v>
      </c>
      <c r="F6144" s="85">
        <v>1</v>
      </c>
      <c r="G6144" s="86" t="s">
        <v>64</v>
      </c>
      <c r="H6144" s="86" t="s">
        <v>14</v>
      </c>
      <c r="I6144" s="87">
        <f>VLOOKUP(A6144,'[2]AJUSTE DE VALOR AN_11.5_MED_VIG'!$A$6:$I$6297,9,0)</f>
        <v>0.97274115930823635</v>
      </c>
    </row>
    <row r="6145" s="81" customFormat="1" ht="15" customHeight="1">
      <c r="A6145" s="82">
        <v>92379796</v>
      </c>
      <c r="B6145" s="83">
        <v>20</v>
      </c>
      <c r="C6145" s="84" t="s">
        <v>9250</v>
      </c>
      <c r="D6145" s="84" t="s">
        <v>9251</v>
      </c>
      <c r="E6145" s="84" t="s">
        <v>603</v>
      </c>
      <c r="F6145" s="85">
        <v>1</v>
      </c>
      <c r="G6145" s="86" t="s">
        <v>436</v>
      </c>
      <c r="H6145" s="86" t="s">
        <v>14</v>
      </c>
      <c r="I6145" s="87">
        <f>VLOOKUP(A6145,'[2]AJUSTE DE VALOR AN_11.5_MED_VIG'!$A$6:$I$6297,9,0)</f>
        <v>3.9280845612383524</v>
      </c>
    </row>
    <row r="6146" s="81" customFormat="1" ht="15" customHeight="1">
      <c r="A6146" s="82">
        <v>92454259</v>
      </c>
      <c r="B6146" s="83">
        <v>20</v>
      </c>
      <c r="C6146" s="84" t="s">
        <v>9275</v>
      </c>
      <c r="D6146" s="84" t="s">
        <v>9276</v>
      </c>
      <c r="E6146" s="84" t="s">
        <v>50</v>
      </c>
      <c r="F6146" s="85">
        <v>1</v>
      </c>
      <c r="G6146" s="86" t="s">
        <v>10103</v>
      </c>
      <c r="H6146" s="86" t="s">
        <v>14</v>
      </c>
      <c r="I6146" s="87">
        <f>VLOOKUP(A6146,'[2]AJUSTE DE VALOR AN_11.5_MED_VIG'!$A$6:$I$6297,9,0)</f>
        <v>0.5496378604940122</v>
      </c>
    </row>
    <row r="6147" s="81" customFormat="1" ht="15" customHeight="1">
      <c r="A6147" s="82">
        <v>90125274</v>
      </c>
      <c r="B6147" s="83">
        <v>20</v>
      </c>
      <c r="C6147" s="84" t="s">
        <v>9279</v>
      </c>
      <c r="D6147" s="84" t="s">
        <v>9280</v>
      </c>
      <c r="E6147" s="84" t="s">
        <v>50</v>
      </c>
      <c r="F6147" s="85">
        <v>1</v>
      </c>
      <c r="G6147" s="86" t="s">
        <v>64</v>
      </c>
      <c r="H6147" s="86" t="s">
        <v>14</v>
      </c>
      <c r="I6147" s="87">
        <f>VLOOKUP(A6147,'[2]AJUSTE DE VALOR AN_11.5_MED_VIG'!$A$6:$I$6297,9,0)</f>
        <v>5.2740420393378127</v>
      </c>
    </row>
    <row r="6148" s="81" customFormat="1" ht="15" customHeight="1">
      <c r="A6148" s="82">
        <v>92454313</v>
      </c>
      <c r="B6148" s="83">
        <v>20</v>
      </c>
      <c r="C6148" s="84" t="s">
        <v>9293</v>
      </c>
      <c r="D6148" s="84" t="s">
        <v>9294</v>
      </c>
      <c r="E6148" s="84" t="s">
        <v>50</v>
      </c>
      <c r="F6148" s="85">
        <v>1</v>
      </c>
      <c r="G6148" s="86" t="s">
        <v>10036</v>
      </c>
      <c r="H6148" s="86" t="s">
        <v>14</v>
      </c>
      <c r="I6148" s="87">
        <f>VLOOKUP(A6148,'[2]AJUSTE DE VALOR AN_11.5_MED_VIG'!$A$6:$I$6297,9,0)</f>
        <v>9.2175515726737789</v>
      </c>
    </row>
    <row r="6149" s="81" customFormat="1" ht="15" customHeight="1">
      <c r="A6149" s="82">
        <v>92470467</v>
      </c>
      <c r="B6149" s="83">
        <v>20</v>
      </c>
      <c r="C6149" s="84" t="s">
        <v>9297</v>
      </c>
      <c r="D6149" s="84" t="s">
        <v>9298</v>
      </c>
      <c r="E6149" s="84" t="s">
        <v>2759</v>
      </c>
      <c r="F6149" s="85">
        <v>10</v>
      </c>
      <c r="G6149" s="86" t="s">
        <v>10077</v>
      </c>
      <c r="H6149" s="86" t="s">
        <v>19</v>
      </c>
      <c r="I6149" s="87">
        <f>VLOOKUP(A6149,'[2]AJUSTE DE VALOR AN_11.5_MED_VIG'!$A$6:$I$6297,9,0)</f>
        <v>0.78519694356287451</v>
      </c>
    </row>
    <row r="6150" s="81" customFormat="1" ht="15" customHeight="1">
      <c r="A6150" s="82">
        <v>91334012</v>
      </c>
      <c r="B6150" s="83">
        <v>20</v>
      </c>
      <c r="C6150" s="84" t="s">
        <v>9299</v>
      </c>
      <c r="D6150" s="84" t="s">
        <v>9300</v>
      </c>
      <c r="E6150" s="84" t="s">
        <v>628</v>
      </c>
      <c r="F6150" s="85">
        <v>5</v>
      </c>
      <c r="G6150" s="86" t="s">
        <v>18</v>
      </c>
      <c r="H6150" s="86" t="s">
        <v>19</v>
      </c>
      <c r="I6150" s="87">
        <f>VLOOKUP(A6150,'[2]AJUSTE DE VALOR AN_11.5_MED_VIG'!$A$6:$I$6297,9,0)</f>
        <v>1.5349393800000004</v>
      </c>
    </row>
    <row r="6151" s="81" customFormat="1" ht="15" customHeight="1">
      <c r="A6151" s="82">
        <v>92393586</v>
      </c>
      <c r="B6151" s="83">
        <v>20</v>
      </c>
      <c r="C6151" s="84" t="s">
        <v>9308</v>
      </c>
      <c r="D6151" s="84" t="s">
        <v>9309</v>
      </c>
      <c r="E6151" s="84" t="s">
        <v>36</v>
      </c>
      <c r="F6151" s="85">
        <v>10</v>
      </c>
      <c r="G6151" s="86" t="s">
        <v>10077</v>
      </c>
      <c r="H6151" s="86" t="s">
        <v>19</v>
      </c>
      <c r="I6151" s="87">
        <f>VLOOKUP(A6151,'[2]AJUSTE DE VALOR AN_11.5_MED_VIG'!$A$6:$I$6297,9,0)</f>
        <v>1.1556846329205628</v>
      </c>
    </row>
    <row r="6152" s="81" customFormat="1" ht="15" customHeight="1">
      <c r="A6152" s="82">
        <v>90223632</v>
      </c>
      <c r="B6152" s="83">
        <v>20</v>
      </c>
      <c r="C6152" s="84" t="s">
        <v>9314</v>
      </c>
      <c r="D6152" s="84" t="s">
        <v>9317</v>
      </c>
      <c r="E6152" s="84" t="s">
        <v>26</v>
      </c>
      <c r="F6152" s="85">
        <v>120</v>
      </c>
      <c r="G6152" s="86" t="s">
        <v>18</v>
      </c>
      <c r="H6152" s="86" t="s">
        <v>19</v>
      </c>
      <c r="I6152" s="87">
        <f>VLOOKUP(A6152,'[2]AJUSTE DE VALOR AN_11.5_MED_VIG'!$A$6:$I$6297,9,0)</f>
        <v>2.94108790547008e-002</v>
      </c>
    </row>
    <row r="6153" s="81" customFormat="1" ht="15" customHeight="1">
      <c r="A6153" s="82">
        <v>90206550</v>
      </c>
      <c r="B6153" s="83">
        <v>20</v>
      </c>
      <c r="C6153" s="84" t="s">
        <v>9314</v>
      </c>
      <c r="D6153" s="84" t="s">
        <v>9316</v>
      </c>
      <c r="E6153" s="84" t="s">
        <v>157</v>
      </c>
      <c r="F6153" s="85">
        <v>100</v>
      </c>
      <c r="G6153" s="86" t="s">
        <v>18</v>
      </c>
      <c r="H6153" s="86" t="s">
        <v>19</v>
      </c>
      <c r="I6153" s="87">
        <f>VLOOKUP(A6153,'[2]AJUSTE DE VALOR AN_11.5_MED_VIG'!$A$6:$I$6297,9,0)</f>
        <v>4.4116318582051194e-002</v>
      </c>
    </row>
    <row r="6154" s="81" customFormat="1" ht="15" customHeight="1">
      <c r="A6154" s="82">
        <v>92458971</v>
      </c>
      <c r="B6154" s="83">
        <v>20</v>
      </c>
      <c r="C6154" s="84" t="s">
        <v>9322</v>
      </c>
      <c r="D6154" s="84" t="s">
        <v>9323</v>
      </c>
      <c r="E6154" s="84" t="s">
        <v>603</v>
      </c>
      <c r="F6154" s="85">
        <v>120</v>
      </c>
      <c r="G6154" s="86" t="s">
        <v>18</v>
      </c>
      <c r="H6154" s="86" t="s">
        <v>19</v>
      </c>
      <c r="I6154" s="87">
        <f>VLOOKUP(A6154,'[2]AJUSTE DE VALOR AN_11.5_MED_VIG'!$A$6:$I$6297,9,0)</f>
        <v>4.4116318582051194e-002</v>
      </c>
    </row>
    <row r="6155" s="81" customFormat="1" ht="15" customHeight="1">
      <c r="A6155" s="82">
        <v>92423230</v>
      </c>
      <c r="B6155" s="83">
        <v>20</v>
      </c>
      <c r="C6155" s="84" t="s">
        <v>9322</v>
      </c>
      <c r="D6155" s="84" t="s">
        <v>9322</v>
      </c>
      <c r="E6155" s="84" t="s">
        <v>24</v>
      </c>
      <c r="F6155" s="85">
        <v>120</v>
      </c>
      <c r="G6155" s="86" t="s">
        <v>18</v>
      </c>
      <c r="H6155" s="86" t="s">
        <v>19</v>
      </c>
      <c r="I6155" s="87">
        <f>VLOOKUP(A6155,'[2]AJUSTE DE VALOR AN_11.5_MED_VIG'!$A$6:$I$6297,9,0)</f>
        <v>2.94108790547008e-002</v>
      </c>
    </row>
    <row r="6156" s="81" customFormat="1" ht="15" customHeight="1">
      <c r="A6156" s="82">
        <v>92366996</v>
      </c>
      <c r="B6156" s="83">
        <v>20</v>
      </c>
      <c r="C6156" s="84" t="s">
        <v>9324</v>
      </c>
      <c r="D6156" s="84" t="s">
        <v>9325</v>
      </c>
      <c r="E6156" s="84" t="s">
        <v>894</v>
      </c>
      <c r="F6156" s="85">
        <v>1</v>
      </c>
      <c r="G6156" s="86" t="s">
        <v>10103</v>
      </c>
      <c r="H6156" s="86" t="s">
        <v>14</v>
      </c>
      <c r="I6156" s="87">
        <f>VLOOKUP(A6156,'[2]AJUSTE DE VALOR AN_11.5_MED_VIG'!$A$6:$I$6297,9,0)</f>
        <v>0.21378368747336143</v>
      </c>
    </row>
    <row r="6157" s="81" customFormat="1" ht="15" customHeight="1">
      <c r="A6157" s="82">
        <v>90223659</v>
      </c>
      <c r="B6157" s="83">
        <v>20</v>
      </c>
      <c r="C6157" s="84" t="s">
        <v>9331</v>
      </c>
      <c r="D6157" s="84" t="s">
        <v>9332</v>
      </c>
      <c r="E6157" s="84" t="s">
        <v>26</v>
      </c>
      <c r="F6157" s="85">
        <v>120</v>
      </c>
      <c r="G6157" s="86" t="s">
        <v>18</v>
      </c>
      <c r="H6157" s="86" t="s">
        <v>19</v>
      </c>
      <c r="I6157" s="87">
        <f>VLOOKUP(A6157,'[2]AJUSTE DE VALOR AN_11.5_MED_VIG'!$A$6:$I$6297,9,0)</f>
        <v>1.47054395273504e-002</v>
      </c>
    </row>
    <row r="6158" s="81" customFormat="1" ht="15" customHeight="1">
      <c r="A6158" s="82">
        <v>90228510</v>
      </c>
      <c r="B6158" s="83">
        <v>20</v>
      </c>
      <c r="C6158" s="84" t="s">
        <v>9337</v>
      </c>
      <c r="D6158" s="84" t="s">
        <v>9338</v>
      </c>
      <c r="E6158" s="84" t="s">
        <v>235</v>
      </c>
      <c r="F6158" s="85">
        <v>1</v>
      </c>
      <c r="G6158" s="86" t="s">
        <v>10103</v>
      </c>
      <c r="H6158" s="86" t="s">
        <v>14</v>
      </c>
      <c r="I6158" s="87">
        <f>VLOOKUP(A6158,'[2]AJUSTE DE VALOR AN_11.5_MED_VIG'!$A$6:$I$6297,9,0)</f>
        <v>0.2042050807093431</v>
      </c>
    </row>
    <row r="6159" s="81" customFormat="1" ht="15" customHeight="1">
      <c r="A6159" s="82">
        <v>90228537</v>
      </c>
      <c r="B6159" s="83">
        <v>20</v>
      </c>
      <c r="C6159" s="84" t="s">
        <v>9339</v>
      </c>
      <c r="D6159" s="84" t="s">
        <v>9340</v>
      </c>
      <c r="E6159" s="84" t="s">
        <v>235</v>
      </c>
      <c r="F6159" s="85">
        <v>1</v>
      </c>
      <c r="G6159" s="86" t="s">
        <v>10103</v>
      </c>
      <c r="H6159" s="86" t="s">
        <v>14</v>
      </c>
      <c r="I6159" s="87">
        <f>VLOOKUP(A6159,'[2]AJUSTE DE VALOR AN_11.5_MED_VIG'!$A$6:$I$6297,9,0)</f>
        <v>0.30758688500430686</v>
      </c>
    </row>
    <row r="6160" s="81" customFormat="1" ht="15" customHeight="1">
      <c r="A6160" s="82">
        <v>92367011</v>
      </c>
      <c r="B6160" s="83">
        <v>20</v>
      </c>
      <c r="C6160" s="84" t="s">
        <v>9341</v>
      </c>
      <c r="D6160" s="84" t="s">
        <v>9342</v>
      </c>
      <c r="E6160" s="84" t="s">
        <v>894</v>
      </c>
      <c r="F6160" s="85">
        <v>120</v>
      </c>
      <c r="G6160" s="86" t="s">
        <v>18</v>
      </c>
      <c r="H6160" s="86" t="s">
        <v>19</v>
      </c>
      <c r="I6160" s="87">
        <f>VLOOKUP(A6160,'[2]AJUSTE DE VALOR AN_11.5_MED_VIG'!$A$6:$I$6297,9,0)</f>
        <v>7.8519694356287459e-002</v>
      </c>
    </row>
    <row r="6161" s="81" customFormat="1" ht="15" customHeight="1">
      <c r="A6161" s="82">
        <v>90148436</v>
      </c>
      <c r="B6161" s="83">
        <v>20</v>
      </c>
      <c r="C6161" s="84" t="s">
        <v>9343</v>
      </c>
      <c r="D6161" s="84" t="s">
        <v>9344</v>
      </c>
      <c r="E6161" s="84" t="s">
        <v>17</v>
      </c>
      <c r="F6161" s="85">
        <v>120</v>
      </c>
      <c r="G6161" s="86" t="s">
        <v>18</v>
      </c>
      <c r="H6161" s="86" t="s">
        <v>19</v>
      </c>
      <c r="I6161" s="87">
        <f>VLOOKUP(A6161,'[2]AJUSTE DE VALOR AN_11.5_MED_VIG'!$A$6:$I$6297,9,0)</f>
        <v>7.8539600682939525e-002</v>
      </c>
    </row>
    <row r="6162" s="81" customFormat="1" ht="15" customHeight="1">
      <c r="A6162" s="82">
        <v>92458653</v>
      </c>
      <c r="B6162" s="83">
        <v>20</v>
      </c>
      <c r="C6162" s="84" t="s">
        <v>9348</v>
      </c>
      <c r="D6162" s="84" t="s">
        <v>9348</v>
      </c>
      <c r="E6162" s="84" t="s">
        <v>24</v>
      </c>
      <c r="F6162" s="85">
        <v>100</v>
      </c>
      <c r="G6162" s="86" t="s">
        <v>18</v>
      </c>
      <c r="H6162" s="86" t="s">
        <v>19</v>
      </c>
      <c r="I6162" s="87">
        <f>VLOOKUP(A6162,'[2]AJUSTE DE VALOR AN_11.5_MED_VIG'!$A$6:$I$6297,9,0)</f>
        <v>9.4225182930277041e-002</v>
      </c>
    </row>
    <row r="6163" s="81" customFormat="1" ht="15" customHeight="1">
      <c r="A6163" s="82">
        <v>92458696</v>
      </c>
      <c r="B6163" s="83">
        <v>20</v>
      </c>
      <c r="C6163" s="84" t="s">
        <v>9351</v>
      </c>
      <c r="D6163" s="84" t="s">
        <v>9352</v>
      </c>
      <c r="E6163" s="84" t="s">
        <v>24</v>
      </c>
      <c r="F6163" s="85">
        <v>100</v>
      </c>
      <c r="G6163" s="86" t="s">
        <v>18</v>
      </c>
      <c r="H6163" s="86" t="s">
        <v>19</v>
      </c>
      <c r="I6163" s="87">
        <f>VLOOKUP(A6163,'[2]AJUSTE DE VALOR AN_11.5_MED_VIG'!$A$6:$I$6297,9,0)</f>
        <v>0.10992724977614221</v>
      </c>
    </row>
    <row r="6164" s="81" customFormat="1" ht="15" customHeight="1">
      <c r="A6164" s="82">
        <v>92463584</v>
      </c>
      <c r="B6164" s="83">
        <v>20</v>
      </c>
      <c r="C6164" s="84" t="s">
        <v>9353</v>
      </c>
      <c r="D6164" s="84" t="s">
        <v>9353</v>
      </c>
      <c r="E6164" s="84" t="s">
        <v>26</v>
      </c>
      <c r="F6164" s="85">
        <v>100</v>
      </c>
      <c r="G6164" s="86" t="s">
        <v>18</v>
      </c>
      <c r="H6164" s="86" t="s">
        <v>19</v>
      </c>
      <c r="I6164" s="87">
        <f>VLOOKUP(A6164,'[2]AJUSTE DE VALOR AN_11.5_MED_VIG'!$A$6:$I$6297,9,0)</f>
        <v>3.1407785650326342e-002</v>
      </c>
    </row>
    <row r="6165" s="81" customFormat="1" ht="15" customHeight="1">
      <c r="A6165" s="82">
        <v>90161912</v>
      </c>
      <c r="B6165" s="83">
        <v>20</v>
      </c>
      <c r="C6165" s="84" t="s">
        <v>9354</v>
      </c>
      <c r="D6165" s="84" t="s">
        <v>9355</v>
      </c>
      <c r="E6165" s="84" t="s">
        <v>90</v>
      </c>
      <c r="F6165" s="85">
        <v>100</v>
      </c>
      <c r="G6165" s="86" t="s">
        <v>18</v>
      </c>
      <c r="H6165" s="86" t="s">
        <v>19</v>
      </c>
      <c r="I6165" s="87">
        <f>VLOOKUP(A6165,'[2]AJUSTE DE VALOR AN_11.5_MED_VIG'!$A$6:$I$6297,9,0)</f>
        <v>0.10992757209880245</v>
      </c>
    </row>
    <row r="6166" s="81" customFormat="1" ht="15" customHeight="1">
      <c r="A6166" s="82">
        <v>90269349</v>
      </c>
      <c r="B6166" s="83">
        <v>20</v>
      </c>
      <c r="C6166" s="84" t="s">
        <v>9356</v>
      </c>
      <c r="D6166" s="84" t="s">
        <v>9356</v>
      </c>
      <c r="E6166" s="84" t="s">
        <v>17</v>
      </c>
      <c r="F6166" s="85">
        <v>100</v>
      </c>
      <c r="G6166" s="86" t="s">
        <v>18</v>
      </c>
      <c r="H6166" s="86" t="s">
        <v>19</v>
      </c>
      <c r="I6166" s="87">
        <f>VLOOKUP(A6166,'[2]AJUSTE DE VALOR AN_11.5_MED_VIG'!$A$6:$I$6297,9,0)</f>
        <v>9.4223356950979012e-002</v>
      </c>
    </row>
    <row r="6167" s="81" customFormat="1" ht="15" customHeight="1">
      <c r="A6167" s="82">
        <v>90158520</v>
      </c>
      <c r="B6167" s="83">
        <v>20</v>
      </c>
      <c r="C6167" s="84" t="s">
        <v>9356</v>
      </c>
      <c r="D6167" s="84" t="s">
        <v>9356</v>
      </c>
      <c r="E6167" s="84" t="s">
        <v>229</v>
      </c>
      <c r="F6167" s="85">
        <v>100</v>
      </c>
      <c r="G6167" s="86" t="s">
        <v>18</v>
      </c>
      <c r="H6167" s="86" t="s">
        <v>19</v>
      </c>
      <c r="I6167" s="87">
        <f>VLOOKUP(A6167,'[2]AJUSTE DE VALOR AN_11.5_MED_VIG'!$A$6:$I$6297,9,0)</f>
        <v>9.4223356950979012e-002</v>
      </c>
    </row>
    <row r="6168" s="81" customFormat="1" ht="15" customHeight="1">
      <c r="A6168" s="82">
        <v>92437257</v>
      </c>
      <c r="B6168" s="83">
        <v>20</v>
      </c>
      <c r="C6168" s="84" t="s">
        <v>9366</v>
      </c>
      <c r="D6168" s="84" t="s">
        <v>9367</v>
      </c>
      <c r="E6168" s="84" t="s">
        <v>154</v>
      </c>
      <c r="F6168" s="85">
        <v>10</v>
      </c>
      <c r="G6168" s="86" t="s">
        <v>18</v>
      </c>
      <c r="H6168" s="86" t="s">
        <v>19</v>
      </c>
      <c r="I6168" s="87">
        <f>VLOOKUP(A6168,'[2]AJUSTE DE VALOR AN_11.5_MED_VIG'!$A$6:$I$6297,9,0)</f>
        <v>0.83275726088281044</v>
      </c>
    </row>
    <row r="6169" s="81" customFormat="1" ht="15" customHeight="1">
      <c r="A6169" s="82">
        <v>92410308</v>
      </c>
      <c r="B6169" s="83">
        <v>20</v>
      </c>
      <c r="C6169" s="84" t="s">
        <v>9374</v>
      </c>
      <c r="D6169" s="84" t="s">
        <v>9375</v>
      </c>
      <c r="E6169" s="84" t="s">
        <v>2759</v>
      </c>
      <c r="F6169" s="85">
        <v>1</v>
      </c>
      <c r="G6169" s="86" t="s">
        <v>158</v>
      </c>
      <c r="H6169" s="86" t="s">
        <v>14</v>
      </c>
      <c r="I6169" s="87">
        <f>VLOOKUP(A6169,'[2]AJUSTE DE VALOR AN_11.5_MED_VIG'!$A$6:$I$6297,9,0)</f>
        <v>0.18324060697150216</v>
      </c>
    </row>
    <row r="6170" s="81" customFormat="1" ht="15" customHeight="1">
      <c r="A6170" s="82">
        <v>90185013</v>
      </c>
      <c r="B6170" s="83">
        <v>20</v>
      </c>
      <c r="C6170" s="84" t="s">
        <v>9378</v>
      </c>
      <c r="D6170" s="84" t="s">
        <v>9379</v>
      </c>
      <c r="E6170" s="84" t="s">
        <v>139</v>
      </c>
      <c r="F6170" s="85">
        <v>600</v>
      </c>
      <c r="G6170" s="86" t="s">
        <v>10116</v>
      </c>
      <c r="H6170" s="86" t="s">
        <v>19</v>
      </c>
      <c r="I6170" s="87">
        <f>VLOOKUP(A6170,'[2]AJUSTE DE VALOR AN_11.5_MED_VIG'!$A$6:$I$6297,9,0)</f>
        <v>1.6182597620802389e-002</v>
      </c>
    </row>
    <row r="6171" s="81" customFormat="1" ht="15" customHeight="1">
      <c r="A6171" s="82">
        <v>92404278</v>
      </c>
      <c r="B6171" s="83">
        <v>20</v>
      </c>
      <c r="C6171" s="100" t="s">
        <v>9382</v>
      </c>
      <c r="D6171" s="100" t="s">
        <v>9383</v>
      </c>
      <c r="E6171" s="100" t="s">
        <v>134</v>
      </c>
      <c r="F6171" s="85">
        <v>120</v>
      </c>
      <c r="G6171" s="86" t="s">
        <v>18</v>
      </c>
      <c r="H6171" s="86" t="s">
        <v>19</v>
      </c>
      <c r="I6171" s="87">
        <f>VLOOKUP(A6171,'[2]AJUSTE DE VALOR AN_11.5_MED_VIG'!$A$6:$I$6297,9,0)</f>
        <v>6.2815755485029962e-002</v>
      </c>
    </row>
    <row r="6172" s="81" customFormat="1" ht="15" customHeight="1">
      <c r="A6172" s="82">
        <v>90140478</v>
      </c>
      <c r="B6172" s="83">
        <v>20</v>
      </c>
      <c r="C6172" s="100" t="s">
        <v>9384</v>
      </c>
      <c r="D6172" s="100" t="s">
        <v>9385</v>
      </c>
      <c r="E6172" s="100" t="s">
        <v>43</v>
      </c>
      <c r="F6172" s="85">
        <v>600</v>
      </c>
      <c r="G6172" s="86" t="s">
        <v>10116</v>
      </c>
      <c r="H6172" s="86" t="s">
        <v>19</v>
      </c>
      <c r="I6172" s="87">
        <f>VLOOKUP(A6172,'[2]AJUSTE DE VALOR AN_11.5_MED_VIG'!$A$6:$I$6297,9,0)</f>
        <v>2.9640896999999999e-002</v>
      </c>
    </row>
    <row r="6173" s="81" customFormat="1" ht="15" customHeight="1">
      <c r="A6173" s="82">
        <v>90162218</v>
      </c>
      <c r="B6173" s="83">
        <v>20</v>
      </c>
      <c r="C6173" s="84" t="s">
        <v>9390</v>
      </c>
      <c r="D6173" s="84" t="s">
        <v>9391</v>
      </c>
      <c r="E6173" s="84" t="s">
        <v>2759</v>
      </c>
      <c r="F6173" s="85">
        <v>1</v>
      </c>
      <c r="G6173" s="86" t="s">
        <v>158</v>
      </c>
      <c r="H6173" s="86" t="s">
        <v>14</v>
      </c>
      <c r="I6173" s="87">
        <f>VLOOKUP(A6173,'[2]AJUSTE DE VALOR AN_11.5_MED_VIG'!$A$6:$I$6297,9,0)</f>
        <v>0.21378070813341923</v>
      </c>
    </row>
    <row r="6174" s="81" customFormat="1" ht="15" customHeight="1">
      <c r="A6174" s="82">
        <v>90309006</v>
      </c>
      <c r="B6174" s="83">
        <v>20</v>
      </c>
      <c r="C6174" s="84" t="s">
        <v>9394</v>
      </c>
      <c r="D6174" s="84" t="s">
        <v>9395</v>
      </c>
      <c r="E6174" s="84" t="s">
        <v>3468</v>
      </c>
      <c r="F6174" s="85">
        <v>1</v>
      </c>
      <c r="G6174" s="86" t="s">
        <v>158</v>
      </c>
      <c r="H6174" s="86" t="s">
        <v>14</v>
      </c>
      <c r="I6174" s="87">
        <f>VLOOKUP(A6174,'[2]AJUSTE DE VALOR AN_11.5_MED_VIG'!$A$6:$I$6297,9,0)</f>
        <v>0.220058207576906</v>
      </c>
    </row>
    <row r="6175" s="81" customFormat="1" ht="15" customHeight="1">
      <c r="A6175" s="82">
        <v>92471668</v>
      </c>
      <c r="B6175" s="83">
        <v>20</v>
      </c>
      <c r="C6175" s="84" t="s">
        <v>9396</v>
      </c>
      <c r="D6175" s="84" t="s">
        <v>9397</v>
      </c>
      <c r="E6175" s="84" t="s">
        <v>24</v>
      </c>
      <c r="F6175" s="85">
        <v>200</v>
      </c>
      <c r="G6175" s="86" t="s">
        <v>18</v>
      </c>
      <c r="H6175" s="86" t="s">
        <v>19</v>
      </c>
      <c r="I6175" s="87">
        <f>VLOOKUP(A6175,'[2]AJUSTE DE VALOR AN_11.5_MED_VIG'!$A$6:$I$6297,9,0)</f>
        <v>9.4223633227544942e-002</v>
      </c>
    </row>
    <row r="6176" s="81" customFormat="1" ht="15" customHeight="1">
      <c r="A6176" s="82">
        <v>90219724</v>
      </c>
      <c r="B6176" s="83">
        <v>20</v>
      </c>
      <c r="C6176" s="84" t="s">
        <v>9398</v>
      </c>
      <c r="D6176" s="84" t="s">
        <v>9399</v>
      </c>
      <c r="E6176" s="84" t="s">
        <v>69</v>
      </c>
      <c r="F6176" s="85">
        <v>1</v>
      </c>
      <c r="G6176" s="86" t="s">
        <v>10103</v>
      </c>
      <c r="H6176" s="86" t="s">
        <v>14</v>
      </c>
      <c r="I6176" s="87">
        <f>VLOOKUP(A6176,'[2]AJUSTE DE VALOR AN_11.5_MED_VIG'!$A$6:$I$6297,9,0)</f>
        <v>1.1771069492437845</v>
      </c>
    </row>
    <row r="6177" s="81" customFormat="1" ht="15" customHeight="1">
      <c r="A6177" s="82">
        <v>90163079</v>
      </c>
      <c r="B6177" s="83">
        <v>20</v>
      </c>
      <c r="C6177" s="84" t="s">
        <v>9414</v>
      </c>
      <c r="D6177" s="84" t="s">
        <v>9415</v>
      </c>
      <c r="E6177" s="84" t="s">
        <v>12</v>
      </c>
      <c r="F6177" s="85">
        <v>1</v>
      </c>
      <c r="G6177" s="86" t="s">
        <v>10103</v>
      </c>
      <c r="H6177" s="86" t="s">
        <v>14</v>
      </c>
      <c r="I6177" s="87">
        <f>VLOOKUP(A6177,'[2]AJUSTE DE VALOR AN_11.5_MED_VIG'!$A$6:$I$6297,9,0)</f>
        <v>46.163977813604006</v>
      </c>
    </row>
    <row r="6178" s="81" customFormat="1" ht="15" customHeight="1">
      <c r="A6178" s="82">
        <v>90206401</v>
      </c>
      <c r="B6178" s="83">
        <v>20</v>
      </c>
      <c r="C6178" s="84" t="s">
        <v>9419</v>
      </c>
      <c r="D6178" s="84" t="s">
        <v>9420</v>
      </c>
      <c r="E6178" s="84" t="s">
        <v>154</v>
      </c>
      <c r="F6178" s="85">
        <v>100</v>
      </c>
      <c r="G6178" s="86" t="s">
        <v>10116</v>
      </c>
      <c r="H6178" s="86" t="s">
        <v>19</v>
      </c>
      <c r="I6178" s="87">
        <f>VLOOKUP(A6178,'[2]AJUSTE DE VALOR AN_11.5_MED_VIG'!$A$6:$I$6297,9,0)</f>
        <v>0.81323900246834346</v>
      </c>
    </row>
    <row r="6179" s="81" customFormat="1" ht="15" customHeight="1">
      <c r="A6179" s="82">
        <v>90290364</v>
      </c>
      <c r="B6179" s="83">
        <v>20</v>
      </c>
      <c r="C6179" s="84" t="s">
        <v>9429</v>
      </c>
      <c r="D6179" s="84" t="s">
        <v>9430</v>
      </c>
      <c r="E6179" s="84" t="s">
        <v>92</v>
      </c>
      <c r="F6179" s="85">
        <v>1</v>
      </c>
      <c r="G6179" s="86" t="s">
        <v>436</v>
      </c>
      <c r="H6179" s="86" t="s">
        <v>14</v>
      </c>
      <c r="I6179" s="87">
        <f>VLOOKUP(A6179,'[2]AJUSTE DE VALOR AN_11.5_MED_VIG'!$A$6:$I$6297,9,0)</f>
        <v>12.18590640284981</v>
      </c>
    </row>
    <row r="6180" s="81" customFormat="1" ht="15" customHeight="1">
      <c r="A6180" s="82">
        <v>90169506</v>
      </c>
      <c r="B6180" s="83" t="s">
        <v>10073</v>
      </c>
      <c r="C6180" s="84" t="s">
        <v>9431</v>
      </c>
      <c r="D6180" s="84" t="s">
        <v>9432</v>
      </c>
      <c r="E6180" s="84" t="s">
        <v>92</v>
      </c>
      <c r="F6180" s="85">
        <v>1</v>
      </c>
      <c r="G6180" s="86" t="s">
        <v>10103</v>
      </c>
      <c r="H6180" s="86" t="s">
        <v>14</v>
      </c>
      <c r="I6180" s="87">
        <f>VLOOKUP(A6180,'[2]AJUSTE DE VALOR AN_11.5_MED_VIG'!$A$6:$I$6297,9,0)</f>
        <v>7.4122591472335362</v>
      </c>
    </row>
    <row r="6181" s="81" customFormat="1" ht="15" customHeight="1">
      <c r="A6181" s="82">
        <v>90169530</v>
      </c>
      <c r="B6181" s="83" t="s">
        <v>10073</v>
      </c>
      <c r="C6181" s="84" t="s">
        <v>9433</v>
      </c>
      <c r="D6181" s="84" t="s">
        <v>9434</v>
      </c>
      <c r="E6181" s="84" t="s">
        <v>92</v>
      </c>
      <c r="F6181" s="85">
        <v>1</v>
      </c>
      <c r="G6181" s="86" t="s">
        <v>10103</v>
      </c>
      <c r="H6181" s="86" t="s">
        <v>14</v>
      </c>
      <c r="I6181" s="87">
        <f>VLOOKUP(A6181,'[2]AJUSTE DE VALOR AN_11.5_MED_VIG'!$A$6:$I$6297,9,0)</f>
        <v>7.8205615578862311</v>
      </c>
    </row>
    <row r="6182" s="81" customFormat="1" ht="15" customHeight="1">
      <c r="A6182" s="82">
        <v>90219961</v>
      </c>
      <c r="B6182" s="83">
        <v>20</v>
      </c>
      <c r="C6182" s="84" t="s">
        <v>9437</v>
      </c>
      <c r="D6182" s="84" t="s">
        <v>9438</v>
      </c>
      <c r="E6182" s="84" t="s">
        <v>69</v>
      </c>
      <c r="F6182" s="85">
        <v>1</v>
      </c>
      <c r="G6182" s="86" t="s">
        <v>10103</v>
      </c>
      <c r="H6182" s="86" t="s">
        <v>14</v>
      </c>
      <c r="I6182" s="87">
        <f>VLOOKUP(A6182,'[2]AJUSTE DE VALOR AN_11.5_MED_VIG'!$A$6:$I$6297,9,0)</f>
        <v>4.9332711289208628</v>
      </c>
    </row>
    <row r="6183" s="81" customFormat="1" ht="15" customHeight="1">
      <c r="A6183" s="82">
        <v>92452930</v>
      </c>
      <c r="B6183" s="83">
        <v>20</v>
      </c>
      <c r="C6183" s="84" t="s">
        <v>9439</v>
      </c>
      <c r="D6183" s="84" t="s">
        <v>9440</v>
      </c>
      <c r="E6183" s="84" t="s">
        <v>146</v>
      </c>
      <c r="F6183" s="85">
        <v>1</v>
      </c>
      <c r="G6183" s="86" t="s">
        <v>10103</v>
      </c>
      <c r="H6183" s="86" t="s">
        <v>14</v>
      </c>
      <c r="I6183" s="87">
        <f>VLOOKUP(A6183,'[2]AJUSTE DE VALOR AN_11.5_MED_VIG'!$A$6:$I$6297,9,0)</f>
        <v>5.4807347885967532</v>
      </c>
    </row>
    <row r="6184" s="81" customFormat="1" ht="15" customHeight="1">
      <c r="A6184" s="82">
        <v>90188950</v>
      </c>
      <c r="B6184" s="83">
        <v>20</v>
      </c>
      <c r="C6184" s="84" t="s">
        <v>9439</v>
      </c>
      <c r="D6184" s="84" t="s">
        <v>9440</v>
      </c>
      <c r="E6184" s="84" t="s">
        <v>146</v>
      </c>
      <c r="F6184" s="85">
        <v>1</v>
      </c>
      <c r="G6184" s="86" t="s">
        <v>10103</v>
      </c>
      <c r="H6184" s="86" t="s">
        <v>14</v>
      </c>
      <c r="I6184" s="87">
        <f>VLOOKUP(A6184,'[2]AJUSTE DE VALOR AN_11.5_MED_VIG'!$A$6:$I$6297,9,0)</f>
        <v>5.4807347885967532</v>
      </c>
    </row>
    <row r="6185" s="81" customFormat="1" ht="15" customHeight="1">
      <c r="A6185" s="82">
        <v>90279697</v>
      </c>
      <c r="B6185" s="83" t="s">
        <v>10073</v>
      </c>
      <c r="C6185" s="84" t="s">
        <v>9441</v>
      </c>
      <c r="D6185" s="84" t="s">
        <v>9443</v>
      </c>
      <c r="E6185" s="84" t="s">
        <v>528</v>
      </c>
      <c r="F6185" s="85">
        <v>1</v>
      </c>
      <c r="G6185" s="86" t="s">
        <v>10036</v>
      </c>
      <c r="H6185" s="86" t="s">
        <v>14</v>
      </c>
      <c r="I6185" s="87">
        <f>VLOOKUP(A6185,'[2]AJUSTE DE VALOR AN_11.5_MED_VIG'!$A$6:$I$6297,9,0)</f>
        <v>215.78218024868352</v>
      </c>
    </row>
    <row r="6186" s="81" customFormat="1" ht="15" customHeight="1">
      <c r="A6186" s="82">
        <v>90153081</v>
      </c>
      <c r="B6186" s="83" t="s">
        <v>10073</v>
      </c>
      <c r="C6186" s="84" t="s">
        <v>9441</v>
      </c>
      <c r="D6186" s="84" t="s">
        <v>9442</v>
      </c>
      <c r="E6186" s="84" t="s">
        <v>39</v>
      </c>
      <c r="F6186" s="85">
        <v>1</v>
      </c>
      <c r="G6186" s="86" t="s">
        <v>10036</v>
      </c>
      <c r="H6186" s="86" t="s">
        <v>14</v>
      </c>
      <c r="I6186" s="87">
        <f>VLOOKUP(A6186,'[2]AJUSTE DE VALOR AN_11.5_MED_VIG'!$A$6:$I$6297,9,0)</f>
        <v>269.57187540753307</v>
      </c>
    </row>
    <row r="6187" s="81" customFormat="1" ht="15" customHeight="1">
      <c r="A6187" s="82">
        <v>90153553</v>
      </c>
      <c r="B6187" s="83" t="s">
        <v>10073</v>
      </c>
      <c r="C6187" s="84" t="s">
        <v>9451</v>
      </c>
      <c r="D6187" s="84" t="s">
        <v>9451</v>
      </c>
      <c r="E6187" s="84" t="s">
        <v>39</v>
      </c>
      <c r="F6187" s="85">
        <v>1</v>
      </c>
      <c r="G6187" s="86" t="s">
        <v>13</v>
      </c>
      <c r="H6187" s="86" t="s">
        <v>14</v>
      </c>
      <c r="I6187" s="87">
        <f>VLOOKUP(A6187,'[2]AJUSTE DE VALOR AN_11.5_MED_VIG'!$A$6:$I$6297,9,0)</f>
        <v>215.78316878284872</v>
      </c>
    </row>
    <row r="6188" s="81" customFormat="1" ht="15" customHeight="1">
      <c r="A6188" s="82">
        <v>90177746</v>
      </c>
      <c r="B6188" s="83" t="s">
        <v>10073</v>
      </c>
      <c r="C6188" s="84" t="s">
        <v>9453</v>
      </c>
      <c r="D6188" s="84" t="s">
        <v>9454</v>
      </c>
      <c r="E6188" s="84" t="s">
        <v>915</v>
      </c>
      <c r="F6188" s="85">
        <v>1</v>
      </c>
      <c r="G6188" s="86" t="s">
        <v>10036</v>
      </c>
      <c r="H6188" s="86" t="s">
        <v>14</v>
      </c>
      <c r="I6188" s="87">
        <f>VLOOKUP(A6188,'[2]AJUSTE DE VALOR AN_11.5_MED_VIG'!$A$6:$I$6297,9,0)</f>
        <v>587.84096390526838</v>
      </c>
    </row>
    <row r="6189" s="81" customFormat="1" ht="15" customHeight="1">
      <c r="A6189" s="82">
        <v>92411711</v>
      </c>
      <c r="B6189" s="83">
        <v>20</v>
      </c>
      <c r="C6189" s="84" t="s">
        <v>9457</v>
      </c>
      <c r="D6189" s="84" t="s">
        <v>9458</v>
      </c>
      <c r="E6189" s="84" t="s">
        <v>720</v>
      </c>
      <c r="F6189" s="85">
        <v>1</v>
      </c>
      <c r="G6189" s="86" t="s">
        <v>10103</v>
      </c>
      <c r="H6189" s="86" t="s">
        <v>14</v>
      </c>
      <c r="I6189" s="87">
        <f>VLOOKUP(A6189,'[2]AJUSTE DE VALOR AN_11.5_MED_VIG'!$A$6:$I$6297,9,0)</f>
        <v>4.849120092648751</v>
      </c>
    </row>
    <row r="6190" s="81" customFormat="1" ht="15" customHeight="1">
      <c r="A6190" s="82">
        <v>90197062</v>
      </c>
      <c r="B6190" s="83">
        <v>20</v>
      </c>
      <c r="C6190" s="84" t="s">
        <v>9459</v>
      </c>
      <c r="D6190" s="84" t="s">
        <v>9460</v>
      </c>
      <c r="E6190" s="84" t="s">
        <v>720</v>
      </c>
      <c r="F6190" s="85">
        <v>1</v>
      </c>
      <c r="G6190" s="86" t="s">
        <v>10103</v>
      </c>
      <c r="H6190" s="86" t="s">
        <v>14</v>
      </c>
      <c r="I6190" s="87">
        <f>VLOOKUP(A6190,'[2]AJUSTE DE VALOR AN_11.5_MED_VIG'!$A$6:$I$6297,9,0)</f>
        <v>3.7690372499199367</v>
      </c>
    </row>
    <row r="6191" s="81" customFormat="1" ht="15" customHeight="1">
      <c r="A6191" s="82">
        <v>92468764</v>
      </c>
      <c r="B6191" s="83">
        <v>20</v>
      </c>
      <c r="C6191" s="84" t="s">
        <v>9465</v>
      </c>
      <c r="D6191" s="84" t="s">
        <v>9465</v>
      </c>
      <c r="E6191" s="84" t="s">
        <v>29</v>
      </c>
      <c r="F6191" s="85">
        <v>1</v>
      </c>
      <c r="G6191" s="86" t="s">
        <v>10103</v>
      </c>
      <c r="H6191" s="86" t="s">
        <v>14</v>
      </c>
      <c r="I6191" s="87">
        <f>VLOOKUP(A6191,'[2]AJUSTE DE VALOR AN_11.5_MED_VIG'!$A$6:$I$6297,9,0)</f>
        <v>2.4604951105040871</v>
      </c>
    </row>
    <row r="6192" s="81" customFormat="1" ht="15" customHeight="1">
      <c r="A6192" s="82">
        <v>92429874</v>
      </c>
      <c r="B6192" s="83">
        <v>20</v>
      </c>
      <c r="C6192" s="84" t="s">
        <v>9465</v>
      </c>
      <c r="D6192" s="84" t="s">
        <v>9466</v>
      </c>
      <c r="E6192" s="84" t="s">
        <v>43</v>
      </c>
      <c r="F6192" s="85">
        <v>1</v>
      </c>
      <c r="G6192" s="86" t="s">
        <v>10103</v>
      </c>
      <c r="H6192" s="86" t="s">
        <v>14</v>
      </c>
      <c r="I6192" s="87">
        <f>VLOOKUP(A6192,'[2]AJUSTE DE VALOR AN_11.5_MED_VIG'!$A$6:$I$6297,9,0)</f>
        <v>2.936636568925151</v>
      </c>
    </row>
    <row r="6193" s="81" customFormat="1" ht="15" customHeight="1">
      <c r="A6193" s="82">
        <v>90226771</v>
      </c>
      <c r="B6193" s="83">
        <v>20</v>
      </c>
      <c r="C6193" s="84" t="s">
        <v>9474</v>
      </c>
      <c r="D6193" s="84" t="s">
        <v>9475</v>
      </c>
      <c r="E6193" s="84" t="s">
        <v>59</v>
      </c>
      <c r="F6193" s="85">
        <v>1</v>
      </c>
      <c r="G6193" s="86" t="s">
        <v>10103</v>
      </c>
      <c r="H6193" s="86" t="s">
        <v>14</v>
      </c>
      <c r="I6193" s="87">
        <f>VLOOKUP(A6193,'[2]AJUSTE DE VALOR AN_11.5_MED_VIG'!$A$6:$I$6297,9,0)</f>
        <v>2.42812017483956</v>
      </c>
    </row>
    <row r="6194" s="81" customFormat="1" ht="15" customHeight="1">
      <c r="A6194" s="82">
        <v>90300157</v>
      </c>
      <c r="B6194" s="83">
        <v>20</v>
      </c>
      <c r="C6194" s="84" t="s">
        <v>9476</v>
      </c>
      <c r="D6194" s="84" t="s">
        <v>9478</v>
      </c>
      <c r="E6194" s="84" t="s">
        <v>1002</v>
      </c>
      <c r="F6194" s="85">
        <v>1</v>
      </c>
      <c r="G6194" s="86" t="s">
        <v>10103</v>
      </c>
      <c r="H6194" s="86" t="s">
        <v>14</v>
      </c>
      <c r="I6194" s="87">
        <f>VLOOKUP(A6194,'[2]AJUSTE DE VALOR AN_11.5_MED_VIG'!$A$6:$I$6297,9,0)</f>
        <v>2.3958951910725159</v>
      </c>
    </row>
    <row r="6195" s="81" customFormat="1" ht="15" customHeight="1">
      <c r="A6195" s="82">
        <v>90242688</v>
      </c>
      <c r="B6195" s="83">
        <v>20</v>
      </c>
      <c r="C6195" s="84" t="s">
        <v>9476</v>
      </c>
      <c r="D6195" s="84" t="s">
        <v>9477</v>
      </c>
      <c r="E6195" s="84" t="s">
        <v>298</v>
      </c>
      <c r="F6195" s="85">
        <v>1</v>
      </c>
      <c r="G6195" s="86" t="s">
        <v>10103</v>
      </c>
      <c r="H6195" s="86" t="s">
        <v>14</v>
      </c>
      <c r="I6195" s="87">
        <f>VLOOKUP(A6195,'[2]AJUSTE DE VALOR AN_11.5_MED_VIG'!$A$6:$I$6297,9,0)</f>
        <v>1.8218830218842506</v>
      </c>
    </row>
    <row r="6196" s="81" customFormat="1" ht="15" customHeight="1">
      <c r="A6196" s="82">
        <v>90145399</v>
      </c>
      <c r="B6196" s="83">
        <v>20</v>
      </c>
      <c r="C6196" s="84" t="s">
        <v>9481</v>
      </c>
      <c r="D6196" s="84" t="s">
        <v>9475</v>
      </c>
      <c r="E6196" s="84" t="s">
        <v>17</v>
      </c>
      <c r="F6196" s="85">
        <v>1</v>
      </c>
      <c r="G6196" s="86" t="s">
        <v>10103</v>
      </c>
      <c r="H6196" s="86" t="s">
        <v>14</v>
      </c>
      <c r="I6196" s="87">
        <f>VLOOKUP(A6196,'[2]AJUSTE DE VALOR AN_11.5_MED_VIG'!$A$6:$I$6297,9,0)</f>
        <v>2.768056999317098</v>
      </c>
    </row>
    <row r="6197" s="81" customFormat="1" ht="15" customHeight="1">
      <c r="A6197" s="82">
        <v>90472012</v>
      </c>
      <c r="B6197" s="83">
        <v>20</v>
      </c>
      <c r="C6197" s="84" t="s">
        <v>9490</v>
      </c>
      <c r="D6197" s="84" t="s">
        <v>9491</v>
      </c>
      <c r="E6197" s="84" t="s">
        <v>146</v>
      </c>
      <c r="F6197" s="85">
        <v>1</v>
      </c>
      <c r="G6197" s="86" t="s">
        <v>436</v>
      </c>
      <c r="H6197" s="86" t="s">
        <v>14</v>
      </c>
      <c r="I6197" s="87">
        <f>VLOOKUP(A6197,'[2]AJUSTE DE VALOR AN_11.5_MED_VIG'!$A$6:$I$6297,9,0)</f>
        <v>0.6718915892019931</v>
      </c>
    </row>
    <row r="6198" s="81" customFormat="1" ht="15" customHeight="1">
      <c r="A6198" s="82">
        <v>90472039</v>
      </c>
      <c r="B6198" s="83">
        <v>20</v>
      </c>
      <c r="C6198" s="84" t="s">
        <v>9496</v>
      </c>
      <c r="D6198" s="84" t="s">
        <v>9497</v>
      </c>
      <c r="E6198" s="84" t="s">
        <v>146</v>
      </c>
      <c r="F6198" s="85">
        <v>1</v>
      </c>
      <c r="G6198" s="86" t="s">
        <v>436</v>
      </c>
      <c r="H6198" s="86" t="s">
        <v>14</v>
      </c>
      <c r="I6198" s="87">
        <f>VLOOKUP(A6198,'[2]AJUSTE DE VALOR AN_11.5_MED_VIG'!$A$6:$I$6297,9,0)</f>
        <v>1.0050520877604794</v>
      </c>
    </row>
    <row r="6199" s="81" customFormat="1" ht="15" customHeight="1">
      <c r="A6199" s="82">
        <v>90300092</v>
      </c>
      <c r="B6199" s="83">
        <v>20</v>
      </c>
      <c r="C6199" s="84" t="s">
        <v>9500</v>
      </c>
      <c r="D6199" s="84" t="s">
        <v>9501</v>
      </c>
      <c r="E6199" s="84" t="s">
        <v>1592</v>
      </c>
      <c r="F6199" s="85">
        <v>200</v>
      </c>
      <c r="G6199" s="86" t="s">
        <v>18</v>
      </c>
      <c r="H6199" s="86" t="s">
        <v>19</v>
      </c>
      <c r="I6199" s="87">
        <f>VLOOKUP(A6199,'[2]AJUSTE DE VALOR AN_11.5_MED_VIG'!$A$6:$I$6297,9,0)</f>
        <v>6.2815755485029962e-002</v>
      </c>
    </row>
    <row r="6200" s="81" customFormat="1" ht="15" customHeight="1">
      <c r="A6200" s="82">
        <v>90220064</v>
      </c>
      <c r="B6200" s="83">
        <v>20</v>
      </c>
      <c r="C6200" s="84" t="s">
        <v>9502</v>
      </c>
      <c r="D6200" s="84" t="s">
        <v>9503</v>
      </c>
      <c r="E6200" s="84" t="s">
        <v>69</v>
      </c>
      <c r="F6200" s="85">
        <v>60</v>
      </c>
      <c r="G6200" s="86" t="s">
        <v>18</v>
      </c>
      <c r="H6200" s="86" t="s">
        <v>19</v>
      </c>
      <c r="I6200" s="87">
        <f>VLOOKUP(A6200,'[2]AJUSTE DE VALOR AN_11.5_MED_VIG'!$A$6:$I$6297,9,0)</f>
        <v>9.4147674292422101e-002</v>
      </c>
    </row>
    <row r="6201" s="81" customFormat="1" ht="15" customHeight="1">
      <c r="A6201" s="82">
        <v>92402917</v>
      </c>
      <c r="B6201" s="83">
        <v>20</v>
      </c>
      <c r="C6201" s="84" t="s">
        <v>9507</v>
      </c>
      <c r="D6201" s="84" t="s">
        <v>9508</v>
      </c>
      <c r="E6201" s="84" t="s">
        <v>633</v>
      </c>
      <c r="F6201" s="85">
        <v>30</v>
      </c>
      <c r="G6201" s="86" t="s">
        <v>10077</v>
      </c>
      <c r="H6201" s="86" t="s">
        <v>19</v>
      </c>
      <c r="I6201" s="87">
        <f>VLOOKUP(A6201,'[2]AJUSTE DE VALOR AN_11.5_MED_VIG'!$A$6:$I$6297,9,0)</f>
        <v>1.7314562120665589</v>
      </c>
    </row>
    <row r="6202" s="81" customFormat="1" ht="15" customHeight="1">
      <c r="A6202" s="82">
        <v>92430759</v>
      </c>
      <c r="B6202" s="83">
        <v>20</v>
      </c>
      <c r="C6202" s="84" t="s">
        <v>9512</v>
      </c>
      <c r="D6202" s="84" t="s">
        <v>9513</v>
      </c>
      <c r="E6202" s="84" t="s">
        <v>90</v>
      </c>
      <c r="F6202" s="85">
        <v>1</v>
      </c>
      <c r="G6202" s="86" t="s">
        <v>10103</v>
      </c>
      <c r="H6202" s="86" t="s">
        <v>14</v>
      </c>
      <c r="I6202" s="87">
        <f>VLOOKUP(A6202,'[2]AJUSTE DE VALOR AN_11.5_MED_VIG'!$A$6:$I$6297,9,0)</f>
        <v>2.31183585</v>
      </c>
    </row>
    <row r="6203" s="81" customFormat="1" ht="15" customHeight="1">
      <c r="A6203" s="82">
        <v>90233433</v>
      </c>
      <c r="B6203" s="83">
        <v>20</v>
      </c>
      <c r="C6203" s="84" t="s">
        <v>9522</v>
      </c>
      <c r="D6203" s="84" t="s">
        <v>9523</v>
      </c>
      <c r="E6203" s="84" t="s">
        <v>169</v>
      </c>
      <c r="F6203" s="85">
        <v>1</v>
      </c>
      <c r="G6203" s="86" t="s">
        <v>10103</v>
      </c>
      <c r="H6203" s="86" t="s">
        <v>14</v>
      </c>
      <c r="I6203" s="87">
        <f>VLOOKUP(A6203,'[2]AJUSTE DE VALOR AN_11.5_MED_VIG'!$A$6:$I$6297,9,0)</f>
        <v>0.78690223755964395</v>
      </c>
    </row>
    <row r="6204" s="81" customFormat="1" ht="15" customHeight="1">
      <c r="A6204" s="82">
        <v>90208110</v>
      </c>
      <c r="B6204" s="83">
        <v>20</v>
      </c>
      <c r="C6204" s="84" t="s">
        <v>9529</v>
      </c>
      <c r="D6204" s="84" t="s">
        <v>9531</v>
      </c>
      <c r="E6204" s="84" t="s">
        <v>157</v>
      </c>
      <c r="F6204" s="85">
        <v>1</v>
      </c>
      <c r="G6204" s="86" t="s">
        <v>64</v>
      </c>
      <c r="H6204" s="86" t="s">
        <v>14</v>
      </c>
      <c r="I6204" s="87">
        <f>VLOOKUP(A6204,'[2]AJUSTE DE VALOR AN_11.5_MED_VIG'!$A$6:$I$6297,9,0)</f>
        <v>3.9102807789431155</v>
      </c>
    </row>
    <row r="6205" s="81" customFormat="1" ht="15" customHeight="1">
      <c r="A6205" s="82">
        <v>90132130</v>
      </c>
      <c r="B6205" s="83">
        <v>20</v>
      </c>
      <c r="C6205" s="84" t="s">
        <v>9532</v>
      </c>
      <c r="D6205" s="84" t="s">
        <v>9533</v>
      </c>
      <c r="E6205" s="84" t="s">
        <v>81</v>
      </c>
      <c r="F6205" s="85">
        <v>1</v>
      </c>
      <c r="G6205" s="86" t="s">
        <v>10103</v>
      </c>
      <c r="H6205" s="86" t="s">
        <v>14</v>
      </c>
      <c r="I6205" s="87">
        <f>VLOOKUP(A6205,'[2]AJUSTE DE VALOR AN_11.5_MED_VIG'!$A$6:$I$6297,9,0)</f>
        <v>1.3819466206706592</v>
      </c>
    </row>
    <row r="6206" s="81" customFormat="1" ht="15" customHeight="1">
      <c r="A6206" s="82">
        <v>92250521</v>
      </c>
      <c r="B6206" s="83">
        <v>20</v>
      </c>
      <c r="C6206" s="84" t="s">
        <v>9534</v>
      </c>
      <c r="D6206" s="84" t="s">
        <v>9535</v>
      </c>
      <c r="E6206" s="84" t="s">
        <v>233</v>
      </c>
      <c r="F6206" s="85">
        <v>1</v>
      </c>
      <c r="G6206" s="86" t="s">
        <v>158</v>
      </c>
      <c r="H6206" s="86" t="s">
        <v>14</v>
      </c>
      <c r="I6206" s="87">
        <f>VLOOKUP(A6206,'[2]AJUSTE DE VALOR AN_11.5_MED_VIG'!$A$6:$I$6297,9,0)</f>
        <v>1.1170051904324563</v>
      </c>
    </row>
    <row r="6207" s="81" customFormat="1" ht="15" customHeight="1">
      <c r="A6207" s="82">
        <v>90131860</v>
      </c>
      <c r="B6207" s="83">
        <v>20</v>
      </c>
      <c r="C6207" s="84" t="s">
        <v>9536</v>
      </c>
      <c r="D6207" s="84" t="s">
        <v>9537</v>
      </c>
      <c r="E6207" s="84" t="s">
        <v>81</v>
      </c>
      <c r="F6207" s="85">
        <v>1</v>
      </c>
      <c r="G6207" s="86" t="s">
        <v>158</v>
      </c>
      <c r="H6207" s="86" t="s">
        <v>14</v>
      </c>
      <c r="I6207" s="87">
        <f>VLOOKUP(A6207,'[2]AJUSTE DE VALOR AN_11.5_MED_VIG'!$A$6:$I$6297,9,0)</f>
        <v>0.76949300469161697</v>
      </c>
    </row>
    <row r="6208" s="81" customFormat="1" ht="15" customHeight="1">
      <c r="A6208" s="82">
        <v>92430880</v>
      </c>
      <c r="B6208" s="83">
        <v>20</v>
      </c>
      <c r="C6208" s="84" t="s">
        <v>9544</v>
      </c>
      <c r="D6208" s="84" t="s">
        <v>9545</v>
      </c>
      <c r="E6208" s="84" t="s">
        <v>31</v>
      </c>
      <c r="F6208" s="85">
        <v>30</v>
      </c>
      <c r="G6208" s="86" t="s">
        <v>18</v>
      </c>
      <c r="H6208" s="86" t="s">
        <v>19</v>
      </c>
      <c r="I6208" s="87">
        <f>VLOOKUP(A6208,'[2]AJUSTE DE VALOR AN_11.5_MED_VIG'!$A$6:$I$6297,9,0)</f>
        <v>0.36118346316217093</v>
      </c>
    </row>
    <row r="6209" s="81" customFormat="1" ht="15" customHeight="1">
      <c r="A6209" s="82">
        <v>90207467</v>
      </c>
      <c r="B6209" s="83">
        <v>20</v>
      </c>
      <c r="C6209" s="84" t="s">
        <v>9546</v>
      </c>
      <c r="D6209" s="84" t="s">
        <v>9547</v>
      </c>
      <c r="E6209" s="84" t="s">
        <v>157</v>
      </c>
      <c r="F6209" s="85">
        <v>600</v>
      </c>
      <c r="G6209" s="86" t="s">
        <v>10116</v>
      </c>
      <c r="H6209" s="86" t="s">
        <v>19</v>
      </c>
      <c r="I6209" s="87">
        <f>VLOOKUP(A6209,'[2]AJUSTE DE VALOR AN_11.5_MED_VIG'!$A$6:$I$6297,9,0)</f>
        <v>1.570393887125749e-002</v>
      </c>
    </row>
    <row r="6210" s="81" customFormat="1" ht="15" customHeight="1">
      <c r="A6210" s="82">
        <v>90708016</v>
      </c>
      <c r="B6210" s="83">
        <v>20</v>
      </c>
      <c r="C6210" s="84" t="s">
        <v>9551</v>
      </c>
      <c r="D6210" s="84" t="s">
        <v>9552</v>
      </c>
      <c r="E6210" s="84" t="s">
        <v>39</v>
      </c>
      <c r="F6210" s="85">
        <v>1</v>
      </c>
      <c r="G6210" s="86" t="s">
        <v>10103</v>
      </c>
      <c r="H6210" s="86" t="s">
        <v>14</v>
      </c>
      <c r="I6210" s="87">
        <f>VLOOKUP(A6210,'[2]AJUSTE DE VALOR AN_11.5_MED_VIG'!$A$6:$I$6297,9,0)</f>
        <v>1.0050520877604794</v>
      </c>
    </row>
    <row r="6211" s="81" customFormat="1" ht="15" customHeight="1">
      <c r="A6211" s="82">
        <v>90122917</v>
      </c>
      <c r="B6211" s="83">
        <v>20</v>
      </c>
      <c r="C6211" s="84" t="s">
        <v>9553</v>
      </c>
      <c r="D6211" s="84" t="s">
        <v>9554</v>
      </c>
      <c r="E6211" s="84" t="s">
        <v>50</v>
      </c>
      <c r="F6211" s="85">
        <v>1</v>
      </c>
      <c r="G6211" s="86" t="s">
        <v>436</v>
      </c>
      <c r="H6211" s="86" t="s">
        <v>14</v>
      </c>
      <c r="I6211" s="87">
        <f>VLOOKUP(A6211,'[2]AJUSTE DE VALOR AN_11.5_MED_VIG'!$A$6:$I$6297,9,0)</f>
        <v>0.68468413674374995</v>
      </c>
    </row>
    <row r="6212" s="81" customFormat="1" ht="15" customHeight="1">
      <c r="A6212" s="82">
        <v>92460518</v>
      </c>
      <c r="B6212" s="83">
        <v>20</v>
      </c>
      <c r="C6212" s="84" t="s">
        <v>9557</v>
      </c>
      <c r="D6212" s="84" t="s">
        <v>9558</v>
      </c>
      <c r="E6212" s="84" t="s">
        <v>2405</v>
      </c>
      <c r="F6212" s="85">
        <v>1</v>
      </c>
      <c r="G6212" s="86" t="s">
        <v>10103</v>
      </c>
      <c r="H6212" s="86" t="s">
        <v>14</v>
      </c>
      <c r="I6212" s="87">
        <f>VLOOKUP(A6212,'[2]AJUSTE DE VALOR AN_11.5_MED_VIG'!$A$6:$I$6297,9,0)</f>
        <v>2.0727995229532619</v>
      </c>
    </row>
    <row r="6213" s="81" customFormat="1" ht="15" customHeight="1">
      <c r="A6213" s="82">
        <v>92380620</v>
      </c>
      <c r="B6213" s="83">
        <v>20</v>
      </c>
      <c r="C6213" s="84" t="s">
        <v>9565</v>
      </c>
      <c r="D6213" s="84" t="s">
        <v>9566</v>
      </c>
      <c r="E6213" s="84" t="s">
        <v>36</v>
      </c>
      <c r="F6213" s="85">
        <v>1</v>
      </c>
      <c r="G6213" s="86" t="s">
        <v>10103</v>
      </c>
      <c r="H6213" s="86" t="s">
        <v>14</v>
      </c>
      <c r="I6213" s="87">
        <f>VLOOKUP(A6213,'[2]AJUSTE DE VALOR AN_11.5_MED_VIG'!$A$6:$I$6297,9,0)</f>
        <v>0.77699914013496241</v>
      </c>
    </row>
    <row r="6214" s="81" customFormat="1" ht="15" customHeight="1">
      <c r="A6214" s="82">
        <v>92380611</v>
      </c>
      <c r="B6214" s="83">
        <v>20</v>
      </c>
      <c r="C6214" s="84" t="s">
        <v>9565</v>
      </c>
      <c r="D6214" s="84" t="s">
        <v>9566</v>
      </c>
      <c r="E6214" s="84" t="s">
        <v>36</v>
      </c>
      <c r="F6214" s="85">
        <v>1</v>
      </c>
      <c r="G6214" s="86" t="s">
        <v>10103</v>
      </c>
      <c r="H6214" s="86" t="s">
        <v>14</v>
      </c>
      <c r="I6214" s="87">
        <f>VLOOKUP(A6214,'[2]AJUSTE DE VALOR AN_11.5_MED_VIG'!$A$6:$I$6297,9,0)</f>
        <v>2.0923699876373978</v>
      </c>
    </row>
    <row r="6215" s="81" customFormat="1" ht="15" customHeight="1">
      <c r="A6215" s="82">
        <v>92459811</v>
      </c>
      <c r="B6215" s="83">
        <v>20</v>
      </c>
      <c r="C6215" s="84" t="s">
        <v>9569</v>
      </c>
      <c r="D6215" s="84" t="s">
        <v>9570</v>
      </c>
      <c r="E6215" s="84" t="s">
        <v>360</v>
      </c>
      <c r="F6215" s="85">
        <v>35</v>
      </c>
      <c r="G6215" s="86" t="s">
        <v>10077</v>
      </c>
      <c r="H6215" s="86" t="s">
        <v>19</v>
      </c>
      <c r="I6215" s="87">
        <f>VLOOKUP(A6215,'[2]AJUSTE DE VALOR AN_11.5_MED_VIG'!$A$6:$I$6297,9,0)</f>
        <v>0.90813635072643317</v>
      </c>
    </row>
    <row r="6216" s="81" customFormat="1" ht="15" customHeight="1">
      <c r="A6216" s="82">
        <v>90145720</v>
      </c>
      <c r="B6216" s="83">
        <v>20</v>
      </c>
      <c r="C6216" s="84" t="s">
        <v>9571</v>
      </c>
      <c r="D6216" s="84" t="s">
        <v>9572</v>
      </c>
      <c r="E6216" s="84" t="s">
        <v>17</v>
      </c>
      <c r="F6216" s="85">
        <v>1</v>
      </c>
      <c r="G6216" s="86" t="s">
        <v>10036</v>
      </c>
      <c r="H6216" s="86" t="s">
        <v>14</v>
      </c>
      <c r="I6216" s="87">
        <f>VLOOKUP(A6216,'[2]AJUSTE DE VALOR AN_11.5_MED_VIG'!$A$6:$I$6297,9,0)</f>
        <v>29.023415302246846</v>
      </c>
    </row>
    <row r="6217" s="81" customFormat="1" ht="15" customHeight="1">
      <c r="A6217" s="82">
        <v>92424643</v>
      </c>
      <c r="B6217" s="83">
        <v>20</v>
      </c>
      <c r="C6217" s="84" t="s">
        <v>9573</v>
      </c>
      <c r="D6217" s="84" t="s">
        <v>9574</v>
      </c>
      <c r="E6217" s="84" t="s">
        <v>9575</v>
      </c>
      <c r="F6217" s="85">
        <v>100</v>
      </c>
      <c r="G6217" s="86" t="s">
        <v>18</v>
      </c>
      <c r="H6217" s="86" t="s">
        <v>19</v>
      </c>
      <c r="I6217" s="87">
        <f>VLOOKUP(A6217,'[2]AJUSTE DE VALOR AN_11.5_MED_VIG'!$A$6:$I$6297,9,0)</f>
        <v>0.10992757209880245</v>
      </c>
    </row>
    <row r="6218" s="81" customFormat="1" ht="15" customHeight="1">
      <c r="A6218" s="82">
        <v>92368506</v>
      </c>
      <c r="B6218" s="83">
        <v>20</v>
      </c>
      <c r="C6218" s="84" t="s">
        <v>9584</v>
      </c>
      <c r="D6218" s="84" t="s">
        <v>9585</v>
      </c>
      <c r="E6218" s="84" t="s">
        <v>806</v>
      </c>
      <c r="F6218" s="85">
        <v>1</v>
      </c>
      <c r="G6218" s="86" t="s">
        <v>2483</v>
      </c>
      <c r="H6218" s="86" t="s">
        <v>14</v>
      </c>
      <c r="I6218" s="87">
        <f>VLOOKUP(A6218,'[2]AJUSTE DE VALOR AN_11.5_MED_VIG'!$A$6:$I$6297,9,0)</f>
        <v>0.72238118807784468</v>
      </c>
    </row>
    <row r="6219" s="81" customFormat="1" ht="15" customHeight="1">
      <c r="A6219" s="82">
        <v>92381502</v>
      </c>
      <c r="B6219" s="83">
        <v>20</v>
      </c>
      <c r="C6219" s="84" t="s">
        <v>9586</v>
      </c>
      <c r="D6219" s="84" t="s">
        <v>9587</v>
      </c>
      <c r="E6219" s="84" t="s">
        <v>1274</v>
      </c>
      <c r="F6219" s="85">
        <v>100</v>
      </c>
      <c r="G6219" s="86" t="s">
        <v>18</v>
      </c>
      <c r="H6219" s="86" t="s">
        <v>19</v>
      </c>
      <c r="I6219" s="87">
        <f>VLOOKUP(A6219,'[2]AJUSTE DE VALOR AN_11.5_MED_VIG'!$A$6:$I$6297,9,0)</f>
        <v>0.21985514419760491</v>
      </c>
    </row>
    <row r="6220" s="81" customFormat="1" ht="15" customHeight="1">
      <c r="A6220" s="82">
        <v>92431305</v>
      </c>
      <c r="B6220" s="83">
        <v>20</v>
      </c>
      <c r="C6220" s="84" t="s">
        <v>9590</v>
      </c>
      <c r="D6220" s="84" t="s">
        <v>9591</v>
      </c>
      <c r="E6220" s="84" t="s">
        <v>50</v>
      </c>
      <c r="F6220" s="85">
        <v>3.5</v>
      </c>
      <c r="G6220" s="86" t="s">
        <v>10077</v>
      </c>
      <c r="H6220" s="86" t="s">
        <v>19</v>
      </c>
      <c r="I6220" s="87">
        <f>VLOOKUP(A6220,'[2]AJUSTE DE VALOR AN_11.5_MED_VIG'!$A$6:$I$6297,9,0)</f>
        <v>5.7738223363984646</v>
      </c>
    </row>
    <row r="6221" s="81" customFormat="1" ht="15" customHeight="1">
      <c r="A6221" s="82">
        <v>92460925</v>
      </c>
      <c r="B6221" s="83">
        <v>20</v>
      </c>
      <c r="C6221" s="84" t="s">
        <v>9602</v>
      </c>
      <c r="D6221" s="84" t="s">
        <v>9603</v>
      </c>
      <c r="E6221" s="84" t="s">
        <v>154</v>
      </c>
      <c r="F6221" s="85">
        <v>100</v>
      </c>
      <c r="G6221" s="86" t="s">
        <v>10116</v>
      </c>
      <c r="H6221" s="86" t="s">
        <v>19</v>
      </c>
      <c r="I6221" s="87">
        <f>VLOOKUP(A6221,'[2]AJUSTE DE VALOR AN_11.5_MED_VIG'!$A$6:$I$6297,9,0)</f>
        <v>0.19970180100000001</v>
      </c>
    </row>
    <row r="6222" s="81" customFormat="1" ht="15" customHeight="1">
      <c r="A6222" s="82">
        <v>92465625</v>
      </c>
      <c r="B6222" s="83">
        <v>20</v>
      </c>
      <c r="C6222" s="84" t="s">
        <v>9604</v>
      </c>
      <c r="D6222" s="84" t="s">
        <v>9605</v>
      </c>
      <c r="E6222" s="84" t="s">
        <v>43</v>
      </c>
      <c r="F6222" s="85">
        <v>1</v>
      </c>
      <c r="G6222" s="86" t="s">
        <v>436</v>
      </c>
      <c r="H6222" s="86" t="s">
        <v>14</v>
      </c>
      <c r="I6222" s="87">
        <f>VLOOKUP(A6222,'[2]AJUSTE DE VALOR AN_11.5_MED_VIG'!$A$6:$I$6297,9,0)</f>
        <v>0.93277944875898633</v>
      </c>
    </row>
    <row r="6223" s="81" customFormat="1" ht="15" customHeight="1">
      <c r="A6223" s="82">
        <v>90260325</v>
      </c>
      <c r="B6223" s="83">
        <v>20</v>
      </c>
      <c r="C6223" s="84" t="s">
        <v>9606</v>
      </c>
      <c r="D6223" s="84" t="s">
        <v>9606</v>
      </c>
      <c r="E6223" s="84" t="s">
        <v>131</v>
      </c>
      <c r="F6223" s="85">
        <v>1</v>
      </c>
      <c r="G6223" s="86" t="s">
        <v>10103</v>
      </c>
      <c r="H6223" s="86" t="s">
        <v>14</v>
      </c>
      <c r="I6223" s="87">
        <f>VLOOKUP(A6223,'[2]AJUSTE DE VALOR AN_11.5_MED_VIG'!$A$6:$I$6297,9,0)</f>
        <v>2.472825926741625</v>
      </c>
    </row>
    <row r="6224" s="81" customFormat="1" ht="15" customHeight="1">
      <c r="A6224" s="82">
        <v>90153812</v>
      </c>
      <c r="B6224" s="83">
        <v>20</v>
      </c>
      <c r="C6224" s="84" t="s">
        <v>9612</v>
      </c>
      <c r="D6224" s="84" t="s">
        <v>9613</v>
      </c>
      <c r="E6224" s="84" t="s">
        <v>39</v>
      </c>
      <c r="F6224" s="85">
        <v>1</v>
      </c>
      <c r="G6224" s="86" t="s">
        <v>10103</v>
      </c>
      <c r="H6224" s="86" t="s">
        <v>14</v>
      </c>
      <c r="I6224" s="87">
        <f>VLOOKUP(A6224,'[2]AJUSTE DE VALOR AN_11.5_MED_VIG'!$A$6:$I$6297,9,0)</f>
        <v>2.3176424341795805</v>
      </c>
    </row>
    <row r="6225" s="81" customFormat="1" ht="15" customHeight="1">
      <c r="A6225" s="82">
        <v>90153464</v>
      </c>
      <c r="B6225" s="83">
        <v>20</v>
      </c>
      <c r="C6225" s="84" t="s">
        <v>9612</v>
      </c>
      <c r="D6225" s="84" t="s">
        <v>9612</v>
      </c>
      <c r="E6225" s="84" t="s">
        <v>39</v>
      </c>
      <c r="F6225" s="85">
        <v>1</v>
      </c>
      <c r="G6225" s="86" t="s">
        <v>10103</v>
      </c>
      <c r="H6225" s="86" t="s">
        <v>14</v>
      </c>
      <c r="I6225" s="87">
        <f>VLOOKUP(A6225,'[2]AJUSTE DE VALOR AN_11.5_MED_VIG'!$A$6:$I$6297,9,0)</f>
        <v>5.5361839279415035</v>
      </c>
    </row>
    <row r="6226" s="81" customFormat="1" ht="15" customHeight="1">
      <c r="A6226" s="82">
        <v>90148185</v>
      </c>
      <c r="B6226" s="83">
        <v>20</v>
      </c>
      <c r="C6226" s="84" t="s">
        <v>9612</v>
      </c>
      <c r="D6226" s="84" t="s">
        <v>9612</v>
      </c>
      <c r="E6226" s="84" t="s">
        <v>17</v>
      </c>
      <c r="F6226" s="85">
        <v>1</v>
      </c>
      <c r="G6226" s="86" t="s">
        <v>10103</v>
      </c>
      <c r="H6226" s="86" t="s">
        <v>14</v>
      </c>
      <c r="I6226" s="87">
        <f>VLOOKUP(A6226,'[2]AJUSTE DE VALOR AN_11.5_MED_VIG'!$A$6:$I$6297,9,0)</f>
        <v>5.9869084416302245</v>
      </c>
    </row>
    <row r="6227" s="81" customFormat="1" ht="15" customHeight="1">
      <c r="A6227" s="82">
        <v>90153820</v>
      </c>
      <c r="B6227" s="83">
        <v>20</v>
      </c>
      <c r="C6227" s="100" t="s">
        <v>9614</v>
      </c>
      <c r="D6227" s="100" t="s">
        <v>9615</v>
      </c>
      <c r="E6227" s="100" t="s">
        <v>39</v>
      </c>
      <c r="F6227" s="85">
        <v>1</v>
      </c>
      <c r="G6227" s="86" t="s">
        <v>10103</v>
      </c>
      <c r="H6227" s="86" t="s">
        <v>14</v>
      </c>
      <c r="I6227" s="87">
        <f>VLOOKUP(A6227,'[2]AJUSTE DE VALOR AN_11.5_MED_VIG'!$A$6:$I$6297,9,0)</f>
        <v>0.53421987368508805</v>
      </c>
    </row>
    <row r="6228" s="81" customFormat="1" ht="15" customHeight="1">
      <c r="A6228" s="82">
        <v>90153839</v>
      </c>
      <c r="B6228" s="83">
        <v>20</v>
      </c>
      <c r="C6228" s="84" t="s">
        <v>9616</v>
      </c>
      <c r="D6228" s="84" t="s">
        <v>9617</v>
      </c>
      <c r="E6228" s="84" t="s">
        <v>39</v>
      </c>
      <c r="F6228" s="85">
        <v>1</v>
      </c>
      <c r="G6228" s="86" t="s">
        <v>10103</v>
      </c>
      <c r="H6228" s="86" t="s">
        <v>14</v>
      </c>
      <c r="I6228" s="87">
        <f>VLOOKUP(A6228,'[2]AJUSTE DE VALOR AN_11.5_MED_VIG'!$A$6:$I$6297,9,0)</f>
        <v>1.0846282283909363</v>
      </c>
    </row>
    <row r="6229" s="81" customFormat="1" ht="15" customHeight="1">
      <c r="A6229" s="82">
        <v>92433286</v>
      </c>
      <c r="B6229" s="83">
        <v>20</v>
      </c>
      <c r="C6229" s="84" t="s">
        <v>9618</v>
      </c>
      <c r="D6229" s="84" t="s">
        <v>9619</v>
      </c>
      <c r="E6229" s="84" t="s">
        <v>92</v>
      </c>
      <c r="F6229" s="85">
        <v>60</v>
      </c>
      <c r="G6229" s="86" t="s">
        <v>18</v>
      </c>
      <c r="H6229" s="86" t="s">
        <v>19</v>
      </c>
      <c r="I6229" s="87">
        <f>VLOOKUP(A6229,'[2]AJUSTE DE VALOR AN_11.5_MED_VIG'!$A$6:$I$6297,9,0)</f>
        <v>1.3495524507901395</v>
      </c>
    </row>
    <row r="6230" s="81" customFormat="1" ht="15" customHeight="1">
      <c r="A6230" s="82">
        <v>92459269</v>
      </c>
      <c r="B6230" s="83" t="s">
        <v>10073</v>
      </c>
      <c r="C6230" s="100" t="s">
        <v>10211</v>
      </c>
      <c r="D6230" s="100" t="s">
        <v>10212</v>
      </c>
      <c r="E6230" s="100" t="s">
        <v>10213</v>
      </c>
      <c r="F6230" s="85">
        <v>100</v>
      </c>
      <c r="G6230" s="86" t="s">
        <v>9979</v>
      </c>
      <c r="H6230" s="86" t="s">
        <v>19</v>
      </c>
      <c r="I6230" s="87">
        <f>VLOOKUP(A6230,'[2]AJUSTE DE VALOR AN_11.5_MED_VIG'!$A$6:$I$6297,9,0)</f>
        <v>14.432802568991594</v>
      </c>
    </row>
    <row r="6231" s="81" customFormat="1" ht="15" customHeight="1">
      <c r="A6231" s="82">
        <v>92418627</v>
      </c>
      <c r="B6231" s="83">
        <v>20</v>
      </c>
      <c r="C6231" s="84" t="s">
        <v>9630</v>
      </c>
      <c r="D6231" s="84" t="s">
        <v>9631</v>
      </c>
      <c r="E6231" s="84" t="s">
        <v>235</v>
      </c>
      <c r="F6231" s="85">
        <v>1</v>
      </c>
      <c r="G6231" s="86" t="s">
        <v>10103</v>
      </c>
      <c r="H6231" s="86" t="s">
        <v>14</v>
      </c>
      <c r="I6231" s="87">
        <f>VLOOKUP(A6231,'[2]AJUSTE DE VALOR AN_11.5_MED_VIG'!$A$6:$I$6297,9,0)</f>
        <v>1.3271715645935762</v>
      </c>
    </row>
    <row r="6232" s="81" customFormat="1" ht="15" customHeight="1">
      <c r="A6232" s="82">
        <v>92462677</v>
      </c>
      <c r="B6232" s="83">
        <v>20</v>
      </c>
      <c r="C6232" s="84" t="s">
        <v>9645</v>
      </c>
      <c r="D6232" s="84" t="s">
        <v>9646</v>
      </c>
      <c r="E6232" s="84" t="s">
        <v>43</v>
      </c>
      <c r="F6232" s="85">
        <v>120</v>
      </c>
      <c r="G6232" s="86" t="s">
        <v>10111</v>
      </c>
      <c r="H6232" s="86" t="s">
        <v>19</v>
      </c>
      <c r="I6232" s="87">
        <f>VLOOKUP(A6232,'[2]AJUSTE DE VALOR AN_11.5_MED_VIG'!$A$6:$I$6297,9,0)</f>
        <v>0.47797889129802351</v>
      </c>
    </row>
    <row r="6233" s="81" customFormat="1" ht="15" customHeight="1">
      <c r="A6233" s="82">
        <v>92456901</v>
      </c>
      <c r="B6233" s="83">
        <v>20</v>
      </c>
      <c r="C6233" s="84" t="s">
        <v>9650</v>
      </c>
      <c r="D6233" s="84" t="s">
        <v>9651</v>
      </c>
      <c r="E6233" s="84" t="s">
        <v>39</v>
      </c>
      <c r="F6233" s="85">
        <v>30</v>
      </c>
      <c r="G6233" s="86" t="s">
        <v>10077</v>
      </c>
      <c r="H6233" s="86" t="s">
        <v>19</v>
      </c>
      <c r="I6233" s="87">
        <f>VLOOKUP(A6233,'[2]AJUSTE DE VALOR AN_11.5_MED_VIG'!$A$6:$I$6297,9,0)</f>
        <v>0.82911921833251978</v>
      </c>
    </row>
    <row r="6234" s="81" customFormat="1" ht="15" customHeight="1">
      <c r="A6234" s="82">
        <v>90186680</v>
      </c>
      <c r="B6234" s="83">
        <v>20</v>
      </c>
      <c r="C6234" s="84" t="s">
        <v>9652</v>
      </c>
      <c r="D6234" s="84" t="s">
        <v>9653</v>
      </c>
      <c r="E6234" s="84" t="s">
        <v>146</v>
      </c>
      <c r="F6234" s="85">
        <v>1</v>
      </c>
      <c r="G6234" s="86" t="s">
        <v>10036</v>
      </c>
      <c r="H6234" s="86" t="s">
        <v>14</v>
      </c>
      <c r="I6234" s="87">
        <f>VLOOKUP(A6234,'[2]AJUSTE DE VALOR AN_11.5_MED_VIG'!$A$6:$I$6297,9,0)</f>
        <v>20.429911511544308</v>
      </c>
    </row>
    <row r="6235" s="81" customFormat="1" ht="15" customHeight="1">
      <c r="A6235" s="82">
        <v>90046471</v>
      </c>
      <c r="B6235" s="83">
        <v>20</v>
      </c>
      <c r="C6235" s="84" t="s">
        <v>9654</v>
      </c>
      <c r="D6235" s="84" t="s">
        <v>9655</v>
      </c>
      <c r="E6235" s="84" t="s">
        <v>7737</v>
      </c>
      <c r="F6235" s="85">
        <v>1</v>
      </c>
      <c r="G6235" s="86" t="s">
        <v>10036</v>
      </c>
      <c r="H6235" s="86" t="s">
        <v>14</v>
      </c>
      <c r="I6235" s="87">
        <f>VLOOKUP(A6235,'[2]AJUSTE DE VALOR AN_11.5_MED_VIG'!$A$6:$I$6297,9,0)</f>
        <v>17.447076085967069</v>
      </c>
    </row>
    <row r="6236" s="81" customFormat="1" ht="15" customHeight="1">
      <c r="A6236" s="82">
        <v>92382886</v>
      </c>
      <c r="B6236" s="83">
        <v>20</v>
      </c>
      <c r="C6236" s="84" t="s">
        <v>9658</v>
      </c>
      <c r="D6236" s="84" t="s">
        <v>9659</v>
      </c>
      <c r="E6236" s="84" t="s">
        <v>17</v>
      </c>
      <c r="F6236" s="85">
        <v>1</v>
      </c>
      <c r="G6236" s="86" t="s">
        <v>10103</v>
      </c>
      <c r="H6236" s="86" t="s">
        <v>14</v>
      </c>
      <c r="I6236" s="87">
        <f>VLOOKUP(A6236,'[2]AJUSTE DE VALOR AN_11.5_MED_VIG'!$A$6:$I$6297,9,0)</f>
        <v>0.72983096374240009</v>
      </c>
    </row>
    <row r="6237" s="81" customFormat="1" ht="15" customHeight="1">
      <c r="A6237" s="82">
        <v>90638026</v>
      </c>
      <c r="B6237" s="83">
        <v>20</v>
      </c>
      <c r="C6237" s="84" t="s">
        <v>9660</v>
      </c>
      <c r="D6237" s="84" t="s">
        <v>9661</v>
      </c>
      <c r="E6237" s="84" t="s">
        <v>720</v>
      </c>
      <c r="F6237" s="85">
        <v>120</v>
      </c>
      <c r="G6237" s="86" t="s">
        <v>18</v>
      </c>
      <c r="H6237" s="86" t="s">
        <v>19</v>
      </c>
      <c r="I6237" s="87">
        <f>VLOOKUP(A6237,'[2]AJUSTE DE VALOR AN_11.5_MED_VIG'!$A$6:$I$6297,9,0)</f>
        <v>0.10745430220312466</v>
      </c>
    </row>
    <row r="6238" s="81" customFormat="1" ht="15" customHeight="1">
      <c r="A6238" s="82">
        <v>92393667</v>
      </c>
      <c r="B6238" s="83">
        <v>20</v>
      </c>
      <c r="C6238" s="84" t="s">
        <v>9667</v>
      </c>
      <c r="D6238" s="84" t="s">
        <v>9668</v>
      </c>
      <c r="E6238" s="84" t="s">
        <v>742</v>
      </c>
      <c r="F6238" s="85">
        <v>1</v>
      </c>
      <c r="G6238" s="86" t="s">
        <v>436</v>
      </c>
      <c r="H6238" s="86" t="s">
        <v>14</v>
      </c>
      <c r="I6238" s="87">
        <f>VLOOKUP(A6238,'[2]AJUSTE DE VALOR AN_11.5_MED_VIG'!$A$6:$I$6297,9,0)</f>
        <v>2.1688378924023666</v>
      </c>
    </row>
    <row r="6239" s="81" customFormat="1" ht="15" customHeight="1">
      <c r="A6239" s="82">
        <v>90231295</v>
      </c>
      <c r="B6239" s="83">
        <v>20</v>
      </c>
      <c r="C6239" s="84" t="s">
        <v>9671</v>
      </c>
      <c r="D6239" s="84" t="s">
        <v>9672</v>
      </c>
      <c r="E6239" s="84" t="s">
        <v>9673</v>
      </c>
      <c r="F6239" s="85">
        <v>1</v>
      </c>
      <c r="G6239" s="86" t="s">
        <v>10036</v>
      </c>
      <c r="H6239" s="86" t="s">
        <v>14</v>
      </c>
      <c r="I6239" s="87">
        <f>VLOOKUP(A6239,'[2]AJUSTE DE VALOR AN_11.5_MED_VIG'!$A$6:$I$6297,9,0)</f>
        <v>73.88703238926648</v>
      </c>
    </row>
    <row r="6240" s="81" customFormat="1" ht="15" customHeight="1">
      <c r="A6240" s="82">
        <v>92268021</v>
      </c>
      <c r="B6240" s="83">
        <v>20</v>
      </c>
      <c r="C6240" s="84" t="s">
        <v>9674</v>
      </c>
      <c r="D6240" s="84" t="s">
        <v>9675</v>
      </c>
      <c r="E6240" s="84" t="s">
        <v>235</v>
      </c>
      <c r="F6240" s="85">
        <v>1</v>
      </c>
      <c r="G6240" s="86" t="s">
        <v>10103</v>
      </c>
      <c r="H6240" s="86" t="s">
        <v>14</v>
      </c>
      <c r="I6240" s="87">
        <f>VLOOKUP(A6240,'[2]AJUSTE DE VALOR AN_11.5_MED_VIG'!$A$6:$I$6297,9,0)</f>
        <v>14.106173042217002</v>
      </c>
    </row>
    <row r="6241" s="81" customFormat="1" ht="15" customHeight="1">
      <c r="A6241" s="82">
        <v>91528011</v>
      </c>
      <c r="B6241" s="83">
        <v>20</v>
      </c>
      <c r="C6241" s="84" t="s">
        <v>9674</v>
      </c>
      <c r="D6241" s="84" t="s">
        <v>9675</v>
      </c>
      <c r="E6241" s="84" t="s">
        <v>235</v>
      </c>
      <c r="F6241" s="85">
        <v>1</v>
      </c>
      <c r="G6241" s="86" t="s">
        <v>10103</v>
      </c>
      <c r="H6241" s="86" t="s">
        <v>14</v>
      </c>
      <c r="I6241" s="87">
        <f>VLOOKUP(A6241,'[2]AJUSTE DE VALOR AN_11.5_MED_VIG'!$A$6:$I$6297,9,0)</f>
        <v>12.666991836196418</v>
      </c>
    </row>
    <row r="6242" s="81" customFormat="1" ht="15" customHeight="1">
      <c r="A6242" s="82">
        <v>92389430</v>
      </c>
      <c r="B6242" s="83">
        <v>20</v>
      </c>
      <c r="C6242" s="84" t="s">
        <v>9688</v>
      </c>
      <c r="D6242" s="84" t="s">
        <v>9689</v>
      </c>
      <c r="E6242" s="84" t="s">
        <v>235</v>
      </c>
      <c r="F6242" s="85">
        <v>30</v>
      </c>
      <c r="G6242" s="86" t="s">
        <v>10077</v>
      </c>
      <c r="H6242" s="86" t="s">
        <v>19</v>
      </c>
      <c r="I6242" s="87">
        <f>VLOOKUP(A6242,'[2]AJUSTE DE VALOR AN_11.5_MED_VIG'!$A$6:$I$6297,9,0)</f>
        <v>0.94071946069914836</v>
      </c>
    </row>
    <row r="6243" s="81" customFormat="1" ht="15" customHeight="1">
      <c r="A6243" s="82">
        <v>90143604</v>
      </c>
      <c r="B6243" s="83">
        <v>20</v>
      </c>
      <c r="C6243" s="84" t="s">
        <v>9691</v>
      </c>
      <c r="D6243" s="84" t="s">
        <v>9692</v>
      </c>
      <c r="E6243" s="84" t="s">
        <v>17</v>
      </c>
      <c r="F6243" s="85">
        <v>20</v>
      </c>
      <c r="G6243" s="86" t="s">
        <v>10077</v>
      </c>
      <c r="H6243" s="86" t="s">
        <v>19</v>
      </c>
      <c r="I6243" s="87">
        <f>VLOOKUP(A6243,'[2]AJUSTE DE VALOR AN_11.5_MED_VIG'!$A$6:$I$6297,9,0)</f>
        <v>1.0983104654433955</v>
      </c>
    </row>
    <row r="6244" s="81" customFormat="1" ht="15" customHeight="1">
      <c r="A6244" s="82">
        <v>90160339</v>
      </c>
      <c r="B6244" s="83">
        <v>20</v>
      </c>
      <c r="C6244" s="84" t="s">
        <v>9693</v>
      </c>
      <c r="D6244" s="84" t="s">
        <v>9694</v>
      </c>
      <c r="E6244" s="84" t="s">
        <v>737</v>
      </c>
      <c r="F6244" s="85">
        <v>15</v>
      </c>
      <c r="G6244" s="86" t="s">
        <v>10077</v>
      </c>
      <c r="H6244" s="86" t="s">
        <v>19</v>
      </c>
      <c r="I6244" s="87">
        <f>VLOOKUP(A6244,'[2]AJUSTE DE VALOR AN_11.5_MED_VIG'!$A$6:$I$6297,9,0)</f>
        <v>1.6315915077482988</v>
      </c>
    </row>
    <row r="6245" s="81" customFormat="1" ht="15" customHeight="1">
      <c r="A6245" s="82">
        <v>92434282</v>
      </c>
      <c r="B6245" s="83">
        <v>20</v>
      </c>
      <c r="C6245" s="84" t="s">
        <v>9695</v>
      </c>
      <c r="D6245" s="84" t="s">
        <v>9696</v>
      </c>
      <c r="E6245" s="84" t="s">
        <v>360</v>
      </c>
      <c r="F6245" s="85">
        <v>1</v>
      </c>
      <c r="G6245" s="86" t="s">
        <v>10103</v>
      </c>
      <c r="H6245" s="86" t="s">
        <v>14</v>
      </c>
      <c r="I6245" s="87">
        <f>VLOOKUP(A6245,'[2]AJUSTE DE VALOR AN_11.5_MED_VIG'!$A$6:$I$6297,9,0)</f>
        <v>1.2249072319580843</v>
      </c>
    </row>
    <row r="6246" s="81" customFormat="1" ht="15" customHeight="1">
      <c r="A6246" s="82">
        <v>90221460</v>
      </c>
      <c r="B6246" s="83">
        <v>20</v>
      </c>
      <c r="C6246" s="84" t="s">
        <v>9697</v>
      </c>
      <c r="D6246" s="84" t="s">
        <v>9698</v>
      </c>
      <c r="E6246" s="84" t="s">
        <v>69</v>
      </c>
      <c r="F6246" s="85">
        <v>1</v>
      </c>
      <c r="G6246" s="86" t="s">
        <v>10103</v>
      </c>
      <c r="H6246" s="86" t="s">
        <v>14</v>
      </c>
      <c r="I6246" s="87">
        <f>VLOOKUP(A6246,'[2]AJUSTE DE VALOR AN_11.5_MED_VIG'!$A$6:$I$6297,9,0)</f>
        <v>0.33995810143596511</v>
      </c>
    </row>
    <row r="6247" s="81" customFormat="1" ht="15" customHeight="1">
      <c r="A6247" s="82">
        <v>90125401</v>
      </c>
      <c r="B6247" s="83">
        <v>20</v>
      </c>
      <c r="C6247" s="84" t="s">
        <v>9701</v>
      </c>
      <c r="D6247" s="84" t="s">
        <v>9701</v>
      </c>
      <c r="E6247" s="84" t="s">
        <v>50</v>
      </c>
      <c r="F6247" s="85">
        <v>100</v>
      </c>
      <c r="G6247" s="86" t="s">
        <v>18</v>
      </c>
      <c r="H6247" s="86" t="s">
        <v>19</v>
      </c>
      <c r="I6247" s="87">
        <f>VLOOKUP(A6247,'[2]AJUSTE DE VALOR AN_11.5_MED_VIG'!$A$6:$I$6297,9,0)</f>
        <v>6.4649088458235082e-002</v>
      </c>
    </row>
    <row r="6248" s="81" customFormat="1" ht="15" customHeight="1">
      <c r="A6248" s="82">
        <v>90312058</v>
      </c>
      <c r="B6248" s="83">
        <v>20</v>
      </c>
      <c r="C6248" s="84" t="s">
        <v>9702</v>
      </c>
      <c r="D6248" s="84" t="s">
        <v>9703</v>
      </c>
      <c r="E6248" s="84" t="s">
        <v>134</v>
      </c>
      <c r="F6248" s="85">
        <v>1</v>
      </c>
      <c r="G6248" s="86" t="s">
        <v>13</v>
      </c>
      <c r="H6248" s="86" t="s">
        <v>14</v>
      </c>
      <c r="I6248" s="87">
        <f>VLOOKUP(A6248,'[2]AJUSTE DE VALOR AN_11.5_MED_VIG'!$A$6:$I$6297,9,0)</f>
        <v>15.908090076583841</v>
      </c>
    </row>
    <row r="6249" s="81" customFormat="1" ht="15" customHeight="1">
      <c r="A6249" s="82">
        <v>90147251</v>
      </c>
      <c r="B6249" s="83">
        <v>20</v>
      </c>
      <c r="C6249" s="84" t="s">
        <v>9706</v>
      </c>
      <c r="D6249" s="84" t="s">
        <v>9706</v>
      </c>
      <c r="E6249" s="84" t="s">
        <v>17</v>
      </c>
      <c r="F6249" s="85">
        <v>100</v>
      </c>
      <c r="G6249" s="86" t="s">
        <v>18</v>
      </c>
      <c r="H6249" s="86" t="s">
        <v>19</v>
      </c>
      <c r="I6249" s="87">
        <f>VLOOKUP(A6249,'[2]AJUSTE DE VALOR AN_11.5_MED_VIG'!$A$6:$I$6297,9,0)</f>
        <v>8.0811360572793867e-002</v>
      </c>
    </row>
    <row r="6250" s="81" customFormat="1" ht="15" customHeight="1">
      <c r="A6250" s="82">
        <v>90172906</v>
      </c>
      <c r="B6250" s="83">
        <v>20</v>
      </c>
      <c r="C6250" s="84" t="s">
        <v>9707</v>
      </c>
      <c r="D6250" s="84" t="s">
        <v>9707</v>
      </c>
      <c r="E6250" s="84" t="s">
        <v>244</v>
      </c>
      <c r="F6250" s="85">
        <v>100</v>
      </c>
      <c r="G6250" s="86" t="s">
        <v>18</v>
      </c>
      <c r="H6250" s="86" t="s">
        <v>19</v>
      </c>
      <c r="I6250" s="87">
        <f>VLOOKUP(A6250,'[2]AJUSTE DE VALOR AN_11.5_MED_VIG'!$A$6:$I$6297,9,0)</f>
        <v>9.6973632687352623e-002</v>
      </c>
    </row>
    <row r="6251" s="81" customFormat="1" ht="15" customHeight="1">
      <c r="A6251" s="82">
        <v>92267203</v>
      </c>
      <c r="B6251" s="83">
        <v>20</v>
      </c>
      <c r="C6251" s="84" t="s">
        <v>9708</v>
      </c>
      <c r="D6251" s="84" t="s">
        <v>9709</v>
      </c>
      <c r="E6251" s="84" t="s">
        <v>146</v>
      </c>
      <c r="F6251" s="85">
        <v>1</v>
      </c>
      <c r="G6251" s="86" t="s">
        <v>10103</v>
      </c>
      <c r="H6251" s="86" t="s">
        <v>14</v>
      </c>
      <c r="I6251" s="87">
        <f>VLOOKUP(A6251,'[2]AJUSTE DE VALOR AN_11.5_MED_VIG'!$A$6:$I$6297,9,0)</f>
        <v>2.8905826504019094</v>
      </c>
    </row>
    <row r="6252" s="81" customFormat="1" ht="15" customHeight="1">
      <c r="A6252" s="85">
        <v>92459757</v>
      </c>
      <c r="B6252" s="83">
        <v>20</v>
      </c>
      <c r="C6252" s="100" t="s">
        <v>9714</v>
      </c>
      <c r="D6252" s="100" t="s">
        <v>9715</v>
      </c>
      <c r="E6252" s="100" t="s">
        <v>146</v>
      </c>
      <c r="F6252" s="85">
        <v>1</v>
      </c>
      <c r="G6252" s="86" t="s">
        <v>10103</v>
      </c>
      <c r="H6252" s="86" t="s">
        <v>14</v>
      </c>
      <c r="I6252" s="87">
        <f>VLOOKUP(A6252,'[2]AJUSTE DE VALOR AN_11.5_MED_VIG'!$A$6:$I$6297,9,0)</f>
        <v>3.5727139972294166</v>
      </c>
    </row>
    <row r="6253" s="81" customFormat="1" ht="15" customHeight="1">
      <c r="A6253" s="85">
        <v>90251997</v>
      </c>
      <c r="B6253" s="83">
        <v>20</v>
      </c>
      <c r="C6253" s="100" t="s">
        <v>9714</v>
      </c>
      <c r="D6253" s="100" t="s">
        <v>9716</v>
      </c>
      <c r="E6253" s="100" t="s">
        <v>146</v>
      </c>
      <c r="F6253" s="85">
        <v>1</v>
      </c>
      <c r="G6253" s="86" t="s">
        <v>10103</v>
      </c>
      <c r="H6253" s="86" t="s">
        <v>14</v>
      </c>
      <c r="I6253" s="87">
        <f>VLOOKUP(A6253,'[2]AJUSTE DE VALOR AN_11.5_MED_VIG'!$A$6:$I$6297,9,0)</f>
        <v>3.5772000975802043</v>
      </c>
    </row>
    <row r="6254" s="81" customFormat="1" ht="15" customHeight="1">
      <c r="A6254" s="85">
        <v>92379877</v>
      </c>
      <c r="B6254" s="83">
        <v>20</v>
      </c>
      <c r="C6254" s="100" t="s">
        <v>9719</v>
      </c>
      <c r="D6254" s="100" t="s">
        <v>9720</v>
      </c>
      <c r="E6254" s="100" t="s">
        <v>146</v>
      </c>
      <c r="F6254" s="85">
        <v>1</v>
      </c>
      <c r="G6254" s="86" t="s">
        <v>10103</v>
      </c>
      <c r="H6254" s="86" t="s">
        <v>14</v>
      </c>
      <c r="I6254" s="87">
        <f>VLOOKUP(A6254,'[2]AJUSTE DE VALOR AN_11.5_MED_VIG'!$A$6:$I$6297,9,0)</f>
        <v>3.0069581898281896</v>
      </c>
    </row>
    <row r="6255" s="81" customFormat="1" ht="15" customHeight="1">
      <c r="A6255" s="85">
        <v>92379869</v>
      </c>
      <c r="B6255" s="83">
        <v>20</v>
      </c>
      <c r="C6255" s="100" t="s">
        <v>9719</v>
      </c>
      <c r="D6255" s="100" t="s">
        <v>9721</v>
      </c>
      <c r="E6255" s="100" t="s">
        <v>146</v>
      </c>
      <c r="F6255" s="85">
        <v>1</v>
      </c>
      <c r="G6255" s="86" t="s">
        <v>10103</v>
      </c>
      <c r="H6255" s="86" t="s">
        <v>14</v>
      </c>
      <c r="I6255" s="87">
        <f>VLOOKUP(A6255,'[2]AJUSTE DE VALOR AN_11.5_MED_VIG'!$A$6:$I$6297,9,0)</f>
        <v>3.1217275863865179</v>
      </c>
    </row>
    <row r="6256" s="81" customFormat="1" ht="15" customHeight="1">
      <c r="A6256" s="85">
        <v>90187717</v>
      </c>
      <c r="B6256" s="83">
        <v>20</v>
      </c>
      <c r="C6256" s="100" t="s">
        <v>9722</v>
      </c>
      <c r="D6256" s="100" t="s">
        <v>9723</v>
      </c>
      <c r="E6256" s="100" t="s">
        <v>146</v>
      </c>
      <c r="F6256" s="85">
        <v>1</v>
      </c>
      <c r="G6256" s="86" t="s">
        <v>10103</v>
      </c>
      <c r="H6256" s="86" t="s">
        <v>14</v>
      </c>
      <c r="I6256" s="87">
        <f>VLOOKUP(A6256,'[2]AJUSTE DE VALOR AN_11.5_MED_VIG'!$A$6:$I$6297,9,0)</f>
        <v>4.736070320240878</v>
      </c>
    </row>
    <row r="6257" s="81" customFormat="1" ht="15" customHeight="1">
      <c r="A6257" s="85">
        <v>90187709</v>
      </c>
      <c r="B6257" s="83">
        <v>20</v>
      </c>
      <c r="C6257" s="100" t="s">
        <v>9722</v>
      </c>
      <c r="D6257" s="100" t="s">
        <v>9723</v>
      </c>
      <c r="E6257" s="100" t="s">
        <v>146</v>
      </c>
      <c r="F6257" s="85">
        <v>1</v>
      </c>
      <c r="G6257" s="86" t="s">
        <v>10103</v>
      </c>
      <c r="H6257" s="86" t="s">
        <v>14</v>
      </c>
      <c r="I6257" s="87">
        <f>VLOOKUP(A6257,'[2]AJUSTE DE VALOR AN_11.5_MED_VIG'!$A$6:$I$6297,9,0)</f>
        <v>3.5151380078489671</v>
      </c>
    </row>
    <row r="6258" s="81" customFormat="1" ht="15" customHeight="1">
      <c r="A6258" s="85">
        <v>90252020</v>
      </c>
      <c r="B6258" s="83">
        <v>20</v>
      </c>
      <c r="C6258" s="100" t="s">
        <v>9728</v>
      </c>
      <c r="D6258" s="100" t="s">
        <v>9729</v>
      </c>
      <c r="E6258" s="100" t="s">
        <v>146</v>
      </c>
      <c r="F6258" s="85">
        <v>1</v>
      </c>
      <c r="G6258" s="86" t="s">
        <v>10103</v>
      </c>
      <c r="H6258" s="86" t="s">
        <v>14</v>
      </c>
      <c r="I6258" s="87">
        <f>VLOOKUP(A6258,'[2]AJUSTE DE VALOR AN_11.5_MED_VIG'!$A$6:$I$6297,9,0)</f>
        <v>4.2203194971521265</v>
      </c>
    </row>
    <row r="6259" s="81" customFormat="1" ht="15" customHeight="1">
      <c r="A6259" s="85">
        <v>90252004</v>
      </c>
      <c r="B6259" s="83">
        <v>20</v>
      </c>
      <c r="C6259" s="100" t="s">
        <v>9730</v>
      </c>
      <c r="D6259" s="100" t="s">
        <v>9731</v>
      </c>
      <c r="E6259" s="100" t="s">
        <v>146</v>
      </c>
      <c r="F6259" s="85">
        <v>1</v>
      </c>
      <c r="G6259" s="86" t="s">
        <v>10103</v>
      </c>
      <c r="H6259" s="86" t="s">
        <v>14</v>
      </c>
      <c r="I6259" s="87">
        <f>VLOOKUP(A6259,'[2]AJUSTE DE VALOR AN_11.5_MED_VIG'!$A$6:$I$6297,9,0)</f>
        <v>3.5775565344173486</v>
      </c>
    </row>
    <row r="6260" s="81" customFormat="1" ht="15" customHeight="1">
      <c r="A6260" s="85">
        <v>90251989</v>
      </c>
      <c r="B6260" s="83">
        <v>20</v>
      </c>
      <c r="C6260" s="100" t="s">
        <v>9732</v>
      </c>
      <c r="D6260" s="100" t="s">
        <v>9733</v>
      </c>
      <c r="E6260" s="100" t="s">
        <v>146</v>
      </c>
      <c r="F6260" s="85">
        <v>1</v>
      </c>
      <c r="G6260" s="86" t="s">
        <v>10103</v>
      </c>
      <c r="H6260" s="86" t="s">
        <v>14</v>
      </c>
      <c r="I6260" s="87">
        <f>VLOOKUP(A6260,'[2]AJUSTE DE VALOR AN_11.5_MED_VIG'!$A$6:$I$6297,9,0)</f>
        <v>3.5805541067234046</v>
      </c>
    </row>
    <row r="6261" s="81" customFormat="1" ht="15" customHeight="1">
      <c r="A6261" s="85">
        <v>90189477</v>
      </c>
      <c r="B6261" s="83">
        <v>20</v>
      </c>
      <c r="C6261" s="84" t="s">
        <v>9736</v>
      </c>
      <c r="D6261" s="84" t="s">
        <v>9737</v>
      </c>
      <c r="E6261" s="84" t="s">
        <v>146</v>
      </c>
      <c r="F6261" s="85">
        <v>1</v>
      </c>
      <c r="G6261" s="86" t="s">
        <v>10103</v>
      </c>
      <c r="H6261" s="86" t="s">
        <v>14</v>
      </c>
      <c r="I6261" s="87">
        <f>VLOOKUP(A6261,'[2]AJUSTE DE VALOR AN_11.5_MED_VIG'!$A$6:$I$6297,9,0)</f>
        <v>4.9628356020601752</v>
      </c>
    </row>
    <row r="6262" s="81" customFormat="1" ht="15" customHeight="1">
      <c r="A6262" s="85">
        <v>92452396</v>
      </c>
      <c r="B6262" s="83">
        <v>20</v>
      </c>
      <c r="C6262" s="84" t="s">
        <v>9749</v>
      </c>
      <c r="D6262" s="84" t="s">
        <v>9750</v>
      </c>
      <c r="E6262" s="84" t="s">
        <v>139</v>
      </c>
      <c r="F6262" s="85">
        <v>1</v>
      </c>
      <c r="G6262" s="86" t="s">
        <v>10103</v>
      </c>
      <c r="H6262" s="86" t="s">
        <v>14</v>
      </c>
      <c r="I6262" s="87">
        <f>VLOOKUP(A6262,'[2]AJUSTE DE VALOR AN_11.5_MED_VIG'!$A$6:$I$6297,9,0)</f>
        <v>0.24104598880748834</v>
      </c>
    </row>
    <row r="6263" s="81" customFormat="1" ht="15" customHeight="1">
      <c r="A6263" s="85">
        <v>90293100</v>
      </c>
      <c r="B6263" s="83">
        <v>20</v>
      </c>
      <c r="C6263" s="84" t="s">
        <v>9765</v>
      </c>
      <c r="D6263" s="84" t="s">
        <v>9767</v>
      </c>
      <c r="E6263" s="84" t="s">
        <v>146</v>
      </c>
      <c r="F6263" s="85">
        <v>1</v>
      </c>
      <c r="G6263" s="86" t="s">
        <v>10103</v>
      </c>
      <c r="H6263" s="86" t="s">
        <v>14</v>
      </c>
      <c r="I6263" s="87">
        <f>VLOOKUP(A6263,'[2]AJUSTE DE VALOR AN_11.5_MED_VIG'!$A$6:$I$6297,9,0)</f>
        <v>3.4705428288288536</v>
      </c>
    </row>
    <row r="6264" s="81" customFormat="1" ht="15" customHeight="1">
      <c r="A6264" s="82">
        <v>92422934</v>
      </c>
      <c r="B6264" s="82">
        <v>20</v>
      </c>
      <c r="C6264" s="99" t="s">
        <v>9770</v>
      </c>
      <c r="D6264" s="84" t="s">
        <v>9771</v>
      </c>
      <c r="E6264" s="84" t="s">
        <v>69</v>
      </c>
      <c r="F6264" s="85">
        <v>1</v>
      </c>
      <c r="G6264" s="85" t="s">
        <v>10103</v>
      </c>
      <c r="H6264" s="86" t="s">
        <v>14</v>
      </c>
      <c r="I6264" s="87">
        <f>VLOOKUP(A6264,'[2]AJUSTE DE VALOR AN_11.5_MED_VIG'!$A$6:$I$6297,9,0)</f>
        <v>4.2250523607999071</v>
      </c>
    </row>
    <row r="6265" s="81" customFormat="1" ht="15" customHeight="1">
      <c r="A6265" s="82">
        <v>92402984</v>
      </c>
      <c r="B6265" s="82">
        <v>20</v>
      </c>
      <c r="C6265" s="99" t="s">
        <v>9810</v>
      </c>
      <c r="D6265" s="84" t="s">
        <v>9811</v>
      </c>
      <c r="E6265" s="84" t="s">
        <v>34</v>
      </c>
      <c r="F6265" s="85">
        <v>1</v>
      </c>
      <c r="G6265" s="85" t="s">
        <v>10036</v>
      </c>
      <c r="H6265" s="86" t="s">
        <v>14</v>
      </c>
      <c r="I6265" s="87">
        <f>VLOOKUP(A6265,'[2]AJUSTE DE VALOR AN_11.5_MED_VIG'!$A$6:$I$6297,9,0)</f>
        <v>31.311203770673131</v>
      </c>
    </row>
    <row r="6266" s="81" customFormat="1" ht="15" customHeight="1">
      <c r="A6266" s="82">
        <v>90020723</v>
      </c>
      <c r="B6266" s="82">
        <v>20</v>
      </c>
      <c r="C6266" s="99" t="s">
        <v>9812</v>
      </c>
      <c r="D6266" s="84" t="s">
        <v>9812</v>
      </c>
      <c r="E6266" s="84" t="s">
        <v>378</v>
      </c>
      <c r="F6266" s="85">
        <v>1</v>
      </c>
      <c r="G6266" s="85" t="s">
        <v>18</v>
      </c>
      <c r="H6266" s="86" t="s">
        <v>19</v>
      </c>
      <c r="I6266" s="87">
        <f>VLOOKUP(A6266,'[2]AJUSTE DE VALOR AN_11.5_MED_VIG'!$A$6:$I$6297,9,0)</f>
        <v>0.37689453291017977</v>
      </c>
    </row>
    <row r="6267" s="81" customFormat="1" ht="15" customHeight="1">
      <c r="A6267" s="82">
        <v>92406572</v>
      </c>
      <c r="B6267" s="82">
        <v>20</v>
      </c>
      <c r="C6267" s="99" t="s">
        <v>9813</v>
      </c>
      <c r="D6267" s="84" t="s">
        <v>9814</v>
      </c>
      <c r="E6267" s="84" t="s">
        <v>146</v>
      </c>
      <c r="F6267" s="85">
        <v>10</v>
      </c>
      <c r="G6267" s="85" t="s">
        <v>10077</v>
      </c>
      <c r="H6267" s="86" t="s">
        <v>19</v>
      </c>
      <c r="I6267" s="87">
        <f>VLOOKUP(A6267,'[2]AJUSTE DE VALOR AN_11.5_MED_VIG'!$A$6:$I$6297,9,0)</f>
        <v>3.8945768400718577</v>
      </c>
    </row>
    <row r="6268" s="81" customFormat="1" ht="15" customHeight="1">
      <c r="A6268" s="82">
        <v>92403808</v>
      </c>
      <c r="B6268" s="82">
        <v>20</v>
      </c>
      <c r="C6268" s="99" t="s">
        <v>9815</v>
      </c>
      <c r="D6268" s="84" t="s">
        <v>9816</v>
      </c>
      <c r="E6268" s="84" t="s">
        <v>157</v>
      </c>
      <c r="F6268" s="85">
        <v>1</v>
      </c>
      <c r="G6268" s="85" t="s">
        <v>10036</v>
      </c>
      <c r="H6268" s="86" t="s">
        <v>14</v>
      </c>
      <c r="I6268" s="87">
        <f>VLOOKUP(A6268,'[2]AJUSTE DE VALOR AN_11.5_MED_VIG'!$A$6:$I$6297,9,0)</f>
        <v>11.479579314889222</v>
      </c>
    </row>
    <row r="6269" s="81" customFormat="1" ht="15" customHeight="1">
      <c r="A6269" s="82">
        <v>92395422</v>
      </c>
      <c r="B6269" s="82">
        <v>20</v>
      </c>
      <c r="C6269" s="99" t="s">
        <v>9821</v>
      </c>
      <c r="D6269" s="84" t="s">
        <v>9822</v>
      </c>
      <c r="E6269" s="84" t="s">
        <v>244</v>
      </c>
      <c r="F6269" s="85">
        <v>1</v>
      </c>
      <c r="G6269" s="85" t="s">
        <v>64</v>
      </c>
      <c r="H6269" s="86" t="s">
        <v>14</v>
      </c>
      <c r="I6269" s="87">
        <f>VLOOKUP(A6269,'[2]AJUSTE DE VALOR AN_11.5_MED_VIG'!$A$6:$I$6297,9,0)</f>
        <v>7.6312758399628136</v>
      </c>
    </row>
    <row r="6270" s="81" customFormat="1" ht="15" customHeight="1">
      <c r="A6270" s="82">
        <v>92386873</v>
      </c>
      <c r="B6270" s="82">
        <v>20</v>
      </c>
      <c r="C6270" s="99" t="s">
        <v>9825</v>
      </c>
      <c r="D6270" s="84" t="s">
        <v>9826</v>
      </c>
      <c r="E6270" s="84" t="s">
        <v>157</v>
      </c>
      <c r="F6270" s="85">
        <v>1</v>
      </c>
      <c r="G6270" s="85" t="s">
        <v>64</v>
      </c>
      <c r="H6270" s="86" t="s">
        <v>14</v>
      </c>
      <c r="I6270" s="87">
        <f>VLOOKUP(A6270,'[2]AJUSTE DE VALOR AN_11.5_MED_VIG'!$A$6:$I$6297,9,0)</f>
        <v>3.5881272446734971</v>
      </c>
    </row>
    <row r="6271" s="81" customFormat="1" ht="15" customHeight="1">
      <c r="A6271" s="82">
        <v>92436552</v>
      </c>
      <c r="B6271" s="82">
        <v>20</v>
      </c>
      <c r="C6271" s="99" t="s">
        <v>9829</v>
      </c>
      <c r="D6271" s="84" t="s">
        <v>9830</v>
      </c>
      <c r="E6271" s="84" t="s">
        <v>1356</v>
      </c>
      <c r="F6271" s="85">
        <v>1</v>
      </c>
      <c r="G6271" s="85" t="s">
        <v>158</v>
      </c>
      <c r="H6271" s="86" t="s">
        <v>14</v>
      </c>
      <c r="I6271" s="87">
        <f>VLOOKUP(A6271,'[2]AJUSTE DE VALOR AN_11.5_MED_VIG'!$A$6:$I$6297,9,0)</f>
        <v>0.27520417735292418</v>
      </c>
    </row>
    <row r="6272" s="81" customFormat="1" ht="15" customHeight="1">
      <c r="A6272" s="82">
        <v>92383769</v>
      </c>
      <c r="B6272" s="82">
        <v>20</v>
      </c>
      <c r="C6272" s="99" t="s">
        <v>9835</v>
      </c>
      <c r="D6272" s="84" t="s">
        <v>9836</v>
      </c>
      <c r="E6272" s="84" t="s">
        <v>17</v>
      </c>
      <c r="F6272" s="85">
        <v>1</v>
      </c>
      <c r="G6272" s="85" t="s">
        <v>10103</v>
      </c>
      <c r="H6272" s="86" t="s">
        <v>14</v>
      </c>
      <c r="I6272" s="87">
        <f>VLOOKUP(A6272,'[2]AJUSTE DE VALOR AN_11.5_MED_VIG'!$A$6:$I$6297,9,0)</f>
        <v>1.0360383099567259</v>
      </c>
    </row>
    <row r="6273" s="81" customFormat="1" ht="15" customHeight="1">
      <c r="A6273" s="82">
        <v>92383777</v>
      </c>
      <c r="B6273" s="82">
        <v>20</v>
      </c>
      <c r="C6273" s="99" t="s">
        <v>9838</v>
      </c>
      <c r="D6273" s="84" t="s">
        <v>9839</v>
      </c>
      <c r="E6273" s="84" t="s">
        <v>17</v>
      </c>
      <c r="F6273" s="85">
        <v>1</v>
      </c>
      <c r="G6273" s="85" t="s">
        <v>10152</v>
      </c>
      <c r="H6273" s="86" t="s">
        <v>14</v>
      </c>
      <c r="I6273" s="87">
        <f>VLOOKUP(A6273,'[2]AJUSTE DE VALOR AN_11.5_MED_VIG'!$A$6:$I$6297,9,0)</f>
        <v>1.5961588852432489</v>
      </c>
    </row>
    <row r="6274" s="81" customFormat="1" ht="15" customHeight="1">
      <c r="A6274" s="82">
        <v>90149289</v>
      </c>
      <c r="B6274" s="82">
        <v>20</v>
      </c>
      <c r="C6274" s="99" t="s">
        <v>9851</v>
      </c>
      <c r="D6274" s="84" t="s">
        <v>9852</v>
      </c>
      <c r="E6274" s="84" t="s">
        <v>233</v>
      </c>
      <c r="F6274" s="85">
        <v>1</v>
      </c>
      <c r="G6274" s="85" t="s">
        <v>10103</v>
      </c>
      <c r="H6274" s="86" t="s">
        <v>14</v>
      </c>
      <c r="I6274" s="87">
        <f>VLOOKUP(A6274,'[2]AJUSTE DE VALOR AN_11.5_MED_VIG'!$A$6:$I$6297,9,0)</f>
        <v>2.8109589198248126</v>
      </c>
    </row>
    <row r="6275" s="81" customFormat="1" ht="15" customHeight="1">
      <c r="A6275" s="82">
        <v>92426506</v>
      </c>
      <c r="B6275" s="82">
        <v>20</v>
      </c>
      <c r="C6275" s="99" t="s">
        <v>9857</v>
      </c>
      <c r="D6275" s="84" t="s">
        <v>9858</v>
      </c>
      <c r="E6275" s="84" t="s">
        <v>235</v>
      </c>
      <c r="F6275" s="85">
        <v>60</v>
      </c>
      <c r="G6275" s="85" t="s">
        <v>10111</v>
      </c>
      <c r="H6275" s="86" t="s">
        <v>19</v>
      </c>
      <c r="I6275" s="87">
        <f>VLOOKUP(A6275,'[2]AJUSTE DE VALOR AN_11.5_MED_VIG'!$A$6:$I$6297,9,0)</f>
        <v>1.2539361100340753</v>
      </c>
    </row>
    <row r="6276" s="81" customFormat="1" ht="15" customHeight="1">
      <c r="A6276" s="82">
        <v>92426476</v>
      </c>
      <c r="B6276" s="83">
        <v>20</v>
      </c>
      <c r="C6276" s="84" t="s">
        <v>9859</v>
      </c>
      <c r="D6276" s="84" t="s">
        <v>9860</v>
      </c>
      <c r="E6276" s="84" t="s">
        <v>235</v>
      </c>
      <c r="F6276" s="85">
        <v>60</v>
      </c>
      <c r="G6276" s="86" t="s">
        <v>10111</v>
      </c>
      <c r="H6276" s="86" t="s">
        <v>19</v>
      </c>
      <c r="I6276" s="87">
        <f>VLOOKUP(A6276,'[2]AJUSTE DE VALOR AN_11.5_MED_VIG'!$A$6:$I$6297,9,0)</f>
        <v>1.5107461695339173</v>
      </c>
    </row>
    <row r="6277" s="81" customFormat="1" ht="15" customHeight="1">
      <c r="A6277" s="128">
        <v>90268962</v>
      </c>
      <c r="B6277" s="101">
        <v>20</v>
      </c>
      <c r="C6277" s="129" t="s">
        <v>9873</v>
      </c>
      <c r="D6277" s="129" t="s">
        <v>9873</v>
      </c>
      <c r="E6277" s="129" t="s">
        <v>69</v>
      </c>
      <c r="F6277" s="101">
        <v>1</v>
      </c>
      <c r="G6277" s="130" t="s">
        <v>10103</v>
      </c>
      <c r="H6277" s="130" t="s">
        <v>14</v>
      </c>
      <c r="I6277" s="87">
        <f>VLOOKUP(A6277,'[2]AJUSTE DE VALOR AN_11.5_MED_VIG'!$A$6:$I$6297,9,0)</f>
        <v>1.5215159058009686</v>
      </c>
    </row>
    <row r="6278" s="81" customFormat="1" ht="15" customHeight="1">
      <c r="A6278" s="128">
        <v>90231597</v>
      </c>
      <c r="B6278" s="101">
        <v>20</v>
      </c>
      <c r="C6278" s="129" t="s">
        <v>9874</v>
      </c>
      <c r="D6278" s="129" t="s">
        <v>9875</v>
      </c>
      <c r="E6278" s="129" t="s">
        <v>2232</v>
      </c>
      <c r="F6278" s="101">
        <v>1</v>
      </c>
      <c r="G6278" s="130" t="s">
        <v>64</v>
      </c>
      <c r="H6278" s="130" t="s">
        <v>14</v>
      </c>
      <c r="I6278" s="87">
        <f>VLOOKUP(A6278,'[2]AJUSTE DE VALOR AN_11.5_MED_VIG'!$A$6:$I$6297,9,0)</f>
        <v>33.465814393822903</v>
      </c>
    </row>
    <row r="6279" s="81" customFormat="1" ht="15" customHeight="1">
      <c r="A6279" s="128">
        <v>90473493</v>
      </c>
      <c r="B6279" s="101">
        <v>20</v>
      </c>
      <c r="C6279" s="129" t="s">
        <v>10214</v>
      </c>
      <c r="D6279" s="129" t="s">
        <v>10214</v>
      </c>
      <c r="E6279" s="129" t="s">
        <v>10215</v>
      </c>
      <c r="F6279" s="101">
        <v>100</v>
      </c>
      <c r="G6279" s="130" t="s">
        <v>427</v>
      </c>
      <c r="H6279" s="130" t="s">
        <v>19</v>
      </c>
      <c r="I6279" s="87">
        <f>VLOOKUP(A6279,'[2]AJUSTE DE VALOR AN_11.5_MED_VIG'!$A$6:$I$6297,9,0)</f>
        <v>0.399204</v>
      </c>
    </row>
    <row r="6280" s="81" customFormat="1" ht="15" customHeight="1">
      <c r="A6280" s="128">
        <v>90048970</v>
      </c>
      <c r="B6280" s="101" t="s">
        <v>10073</v>
      </c>
      <c r="C6280" s="129" t="s">
        <v>10216</v>
      </c>
      <c r="D6280" s="129" t="s">
        <v>10217</v>
      </c>
      <c r="E6280" s="129" t="s">
        <v>10218</v>
      </c>
      <c r="F6280" s="101">
        <v>1</v>
      </c>
      <c r="G6280" s="130" t="s">
        <v>10173</v>
      </c>
      <c r="H6280" s="130" t="s">
        <v>9886</v>
      </c>
      <c r="I6280" s="87">
        <f>VLOOKUP(A6280,'[2]AJUSTE DE VALOR AN_11.5_MED_VIG'!$A$6:$I$6297,9,0)</f>
        <v>2048.6373050000002</v>
      </c>
    </row>
    <row r="6281" s="81" customFormat="1" ht="15" customHeight="1">
      <c r="A6281" s="128">
        <v>96546603</v>
      </c>
      <c r="B6281" s="101">
        <v>20</v>
      </c>
      <c r="C6281" s="129" t="s">
        <v>10219</v>
      </c>
      <c r="D6281" s="129" t="s">
        <v>10220</v>
      </c>
      <c r="E6281" s="129" t="s">
        <v>10221</v>
      </c>
      <c r="F6281" s="101">
        <v>1</v>
      </c>
      <c r="G6281" s="130" t="s">
        <v>10099</v>
      </c>
      <c r="H6281" s="130" t="s">
        <v>9886</v>
      </c>
      <c r="I6281" s="87">
        <f>VLOOKUP(A6281,'[2]AJUSTE DE VALOR AN_11.5_MED_VIG'!$A$6:$I$6297,9,0)</f>
        <v>97.649734000000009</v>
      </c>
    </row>
    <row r="6282" s="81" customFormat="1" ht="15" customHeight="1">
      <c r="A6282" s="128">
        <v>90219562</v>
      </c>
      <c r="B6282" s="101" t="s">
        <v>10073</v>
      </c>
      <c r="C6282" s="129" t="s">
        <v>10222</v>
      </c>
      <c r="D6282" s="129" t="s">
        <v>10223</v>
      </c>
      <c r="E6282" s="129" t="s">
        <v>720</v>
      </c>
      <c r="F6282" s="101">
        <v>1</v>
      </c>
      <c r="G6282" s="130" t="s">
        <v>10173</v>
      </c>
      <c r="H6282" s="130" t="s">
        <v>9886</v>
      </c>
      <c r="I6282" s="87">
        <f>VLOOKUP(A6282,'[2]AJUSTE DE VALOR AN_11.5_MED_VIG'!$A$6:$I$6297,9,0)</f>
        <v>498.89410999999996</v>
      </c>
    </row>
    <row r="6283" s="81" customFormat="1" ht="15" customHeight="1">
      <c r="A6283" s="128">
        <v>96546700</v>
      </c>
      <c r="B6283" s="101">
        <v>20</v>
      </c>
      <c r="C6283" s="129" t="s">
        <v>10224</v>
      </c>
      <c r="D6283" s="129" t="s">
        <v>10224</v>
      </c>
      <c r="E6283" s="129" t="s">
        <v>10225</v>
      </c>
      <c r="F6283" s="101">
        <v>1</v>
      </c>
      <c r="G6283" s="130" t="s">
        <v>485</v>
      </c>
      <c r="H6283" s="130" t="s">
        <v>14</v>
      </c>
      <c r="I6283" s="87">
        <f>VLOOKUP(A6283,'[2]AJUSTE DE VALOR AN_11.5_MED_VIG'!$A$6:$I$6297,9,0)</f>
        <v>85.25</v>
      </c>
    </row>
    <row r="6284" s="81" customFormat="1" ht="15" customHeight="1">
      <c r="A6284" s="128">
        <v>96546662</v>
      </c>
      <c r="B6284" s="101">
        <v>20</v>
      </c>
      <c r="C6284" s="129" t="s">
        <v>10226</v>
      </c>
      <c r="D6284" s="129" t="s">
        <v>10226</v>
      </c>
      <c r="E6284" s="129" t="s">
        <v>484</v>
      </c>
      <c r="F6284" s="101">
        <v>1</v>
      </c>
      <c r="G6284" s="130" t="s">
        <v>10036</v>
      </c>
      <c r="H6284" s="130" t="s">
        <v>14</v>
      </c>
      <c r="I6284" s="87">
        <f>VLOOKUP(A6284,'[2]AJUSTE DE VALOR AN_11.5_MED_VIG'!$A$6:$I$6297,9,0)</f>
        <v>160.5</v>
      </c>
    </row>
    <row r="6285" s="81" customFormat="1" ht="15" customHeight="1">
      <c r="A6285" s="128">
        <v>90937007</v>
      </c>
      <c r="B6285" s="101">
        <v>20</v>
      </c>
      <c r="C6285" s="129" t="s">
        <v>10227</v>
      </c>
      <c r="D6285" s="129" t="s">
        <v>10227</v>
      </c>
      <c r="E6285" s="129" t="s">
        <v>484</v>
      </c>
      <c r="F6285" s="101">
        <v>1</v>
      </c>
      <c r="G6285" s="130" t="s">
        <v>10036</v>
      </c>
      <c r="H6285" s="130" t="s">
        <v>14</v>
      </c>
      <c r="I6285" s="87">
        <f>VLOOKUP(A6285,'[2]AJUSTE DE VALOR AN_11.5_MED_VIG'!$A$6:$I$6297,9,0)</f>
        <v>260</v>
      </c>
    </row>
    <row r="6286" s="81" customFormat="1" ht="15" customHeight="1">
      <c r="A6286" s="128">
        <v>90255690</v>
      </c>
      <c r="B6286" s="101">
        <v>20</v>
      </c>
      <c r="C6286" s="129" t="s">
        <v>10228</v>
      </c>
      <c r="D6286" s="129" t="s">
        <v>10228</v>
      </c>
      <c r="E6286" s="129" t="s">
        <v>484</v>
      </c>
      <c r="F6286" s="101">
        <v>1</v>
      </c>
      <c r="G6286" s="130" t="s">
        <v>10036</v>
      </c>
      <c r="H6286" s="130" t="s">
        <v>14</v>
      </c>
      <c r="I6286" s="87">
        <f>VLOOKUP(A6286,'[2]AJUSTE DE VALOR AN_11.5_MED_VIG'!$A$6:$I$6297,9,0)</f>
        <v>352.25668800000005</v>
      </c>
    </row>
    <row r="6287" s="81" customFormat="1" ht="15" customHeight="1">
      <c r="A6287" s="128">
        <v>90255704</v>
      </c>
      <c r="B6287" s="101">
        <v>20</v>
      </c>
      <c r="C6287" s="129" t="s">
        <v>10229</v>
      </c>
      <c r="D6287" s="129" t="s">
        <v>10229</v>
      </c>
      <c r="E6287" s="129" t="s">
        <v>484</v>
      </c>
      <c r="F6287" s="101">
        <v>1</v>
      </c>
      <c r="G6287" s="130" t="s">
        <v>10036</v>
      </c>
      <c r="H6287" s="130" t="s">
        <v>14</v>
      </c>
      <c r="I6287" s="87">
        <f>VLOOKUP(A6287,'[2]AJUSTE DE VALOR AN_11.5_MED_VIG'!$A$6:$I$6297,9,0)</f>
        <v>440.2202152320001</v>
      </c>
    </row>
    <row r="6288" s="81" customFormat="1" ht="15" customHeight="1">
      <c r="A6288" s="128">
        <v>90937031</v>
      </c>
      <c r="B6288" s="101">
        <v>20</v>
      </c>
      <c r="C6288" s="129" t="s">
        <v>10230</v>
      </c>
      <c r="D6288" s="129" t="s">
        <v>10230</v>
      </c>
      <c r="E6288" s="129" t="s">
        <v>484</v>
      </c>
      <c r="F6288" s="101">
        <v>1</v>
      </c>
      <c r="G6288" s="130" t="s">
        <v>10036</v>
      </c>
      <c r="H6288" s="130" t="s">
        <v>14</v>
      </c>
      <c r="I6288" s="87">
        <f>VLOOKUP(A6288,'[2]AJUSTE DE VALOR AN_11.5_MED_VIG'!$A$6:$I$6297,9,0)</f>
        <v>713.15674867584016</v>
      </c>
    </row>
    <row r="6289" s="81" customFormat="1" ht="15" customHeight="1">
      <c r="A6289" s="128">
        <v>96546670</v>
      </c>
      <c r="B6289" s="101">
        <v>20</v>
      </c>
      <c r="C6289" s="129" t="s">
        <v>10231</v>
      </c>
      <c r="D6289" s="129" t="s">
        <v>10231</v>
      </c>
      <c r="E6289" s="129" t="s">
        <v>484</v>
      </c>
      <c r="F6289" s="101">
        <v>1</v>
      </c>
      <c r="G6289" s="130" t="s">
        <v>10036</v>
      </c>
      <c r="H6289" s="130" t="s">
        <v>14</v>
      </c>
      <c r="I6289" s="87">
        <f>VLOOKUP(A6289,'[2]AJUSTE DE VALOR AN_11.5_MED_VIG'!$A$6:$I$6297,9,0)</f>
        <v>924.25</v>
      </c>
    </row>
    <row r="6290" s="81" customFormat="1" ht="15" customHeight="1">
      <c r="A6290" s="128">
        <v>96546689</v>
      </c>
      <c r="B6290" s="101">
        <v>20</v>
      </c>
      <c r="C6290" s="129" t="s">
        <v>10232</v>
      </c>
      <c r="D6290" s="129" t="s">
        <v>10232</v>
      </c>
      <c r="E6290" s="129" t="s">
        <v>484</v>
      </c>
      <c r="F6290" s="101">
        <v>1</v>
      </c>
      <c r="G6290" s="130" t="s">
        <v>10036</v>
      </c>
      <c r="H6290" s="130" t="s">
        <v>14</v>
      </c>
      <c r="I6290" s="87">
        <f>VLOOKUP(A6290,'[2]AJUSTE DE VALOR AN_11.5_MED_VIG'!$A$6:$I$6297,9,0)</f>
        <v>1201.5250000000001</v>
      </c>
    </row>
    <row r="6291" s="81" customFormat="1" ht="15" customHeight="1">
      <c r="A6291" s="128">
        <v>96546697</v>
      </c>
      <c r="B6291" s="101">
        <v>20</v>
      </c>
      <c r="C6291" s="129" t="s">
        <v>10233</v>
      </c>
      <c r="D6291" s="129" t="s">
        <v>10233</v>
      </c>
      <c r="E6291" s="129" t="s">
        <v>484</v>
      </c>
      <c r="F6291" s="101">
        <v>1</v>
      </c>
      <c r="G6291" s="130" t="s">
        <v>10036</v>
      </c>
      <c r="H6291" s="130" t="s">
        <v>14</v>
      </c>
      <c r="I6291" s="87">
        <f>VLOOKUP(A6291,'[2]AJUSTE DE VALOR AN_11.5_MED_VIG'!$A$6:$I$6297,9,0)</f>
        <v>1561.9825000000001</v>
      </c>
    </row>
    <row r="6292" s="81" customFormat="1" ht="36.75" customHeight="1">
      <c r="A6292" s="128">
        <v>90292693</v>
      </c>
      <c r="B6292" s="101">
        <v>20</v>
      </c>
      <c r="C6292" s="132" t="s">
        <v>10234</v>
      </c>
      <c r="D6292" s="129" t="s">
        <v>10235</v>
      </c>
      <c r="E6292" s="129" t="s">
        <v>39</v>
      </c>
      <c r="F6292" s="101">
        <v>1</v>
      </c>
      <c r="G6292" s="130" t="s">
        <v>10099</v>
      </c>
      <c r="H6292" s="130" t="s">
        <v>14</v>
      </c>
      <c r="I6292" s="87">
        <f>VLOOKUP(A6292,'[2]AJUSTE DE VALOR AN_11.5_MED_VIG'!$A$6:$I$6297,9,0)</f>
        <v>41.649999999999999</v>
      </c>
    </row>
    <row r="6293" s="81" customFormat="1" ht="15" customHeight="1">
      <c r="A6293" s="128">
        <v>96546654</v>
      </c>
      <c r="B6293" s="101" t="s">
        <v>10073</v>
      </c>
      <c r="C6293" s="132" t="s">
        <v>10236</v>
      </c>
      <c r="D6293" s="129" t="s">
        <v>10236</v>
      </c>
      <c r="E6293" s="129" t="s">
        <v>10237</v>
      </c>
      <c r="F6293" s="101">
        <v>100</v>
      </c>
      <c r="G6293" s="130" t="s">
        <v>10238</v>
      </c>
      <c r="H6293" s="130" t="s">
        <v>9934</v>
      </c>
      <c r="I6293" s="87">
        <f>VLOOKUP(A6293,'[2]AJUSTE DE VALOR AN_11.5_MED_VIG'!$A$6:$I$6297,9,0)</f>
        <v>1.28</v>
      </c>
    </row>
    <row r="6294" s="81" customFormat="1" ht="15" customHeight="1">
      <c r="A6294" s="128">
        <v>96546727</v>
      </c>
      <c r="B6294" s="101">
        <v>20</v>
      </c>
      <c r="C6294" s="132" t="s">
        <v>10239</v>
      </c>
      <c r="D6294" s="129" t="s">
        <v>10239</v>
      </c>
      <c r="E6294" s="129" t="s">
        <v>378</v>
      </c>
      <c r="F6294" s="101">
        <v>60</v>
      </c>
      <c r="G6294" s="130" t="s">
        <v>427</v>
      </c>
      <c r="H6294" s="130" t="s">
        <v>9934</v>
      </c>
      <c r="I6294" s="87">
        <f>VLOOKUP(A6294,'[2]AJUSTE DE VALOR AN_11.5_MED_VIG'!$A$6:$I$6297,9,0)</f>
        <v>0.28000000000000003</v>
      </c>
    </row>
    <row r="6295" s="81" customFormat="1" ht="15" customHeight="1">
      <c r="A6295" s="128">
        <v>96546743</v>
      </c>
      <c r="B6295" s="101">
        <v>20</v>
      </c>
      <c r="C6295" s="132" t="s">
        <v>10240</v>
      </c>
      <c r="D6295" s="129" t="s">
        <v>10240</v>
      </c>
      <c r="E6295" s="129" t="s">
        <v>10241</v>
      </c>
      <c r="F6295" s="101">
        <v>1</v>
      </c>
      <c r="G6295" s="130" t="s">
        <v>485</v>
      </c>
      <c r="H6295" s="130" t="s">
        <v>14</v>
      </c>
      <c r="I6295" s="87">
        <f>VLOOKUP(A6295,'[2]AJUSTE DE VALOR AN_11.5_MED_VIG'!$A$6:$I$6297,9,0)</f>
        <v>23.989999999999998</v>
      </c>
    </row>
    <row r="6296" s="81" customFormat="1" ht="15" customHeight="1">
      <c r="A6296" s="128">
        <v>96546751</v>
      </c>
      <c r="B6296" s="101">
        <v>20</v>
      </c>
      <c r="C6296" s="132" t="s">
        <v>10242</v>
      </c>
      <c r="D6296" s="129" t="s">
        <v>10243</v>
      </c>
      <c r="E6296" s="129" t="s">
        <v>10244</v>
      </c>
      <c r="F6296" s="101">
        <v>1</v>
      </c>
      <c r="G6296" s="130" t="s">
        <v>10103</v>
      </c>
      <c r="H6296" s="130" t="s">
        <v>14</v>
      </c>
      <c r="I6296" s="87">
        <f>VLOOKUP(A6296,'[2]AJUSTE DE VALOR AN_11.5_MED_VIG'!$A$6:$I$6297,9,0)</f>
        <v>0.76000000000000001</v>
      </c>
    </row>
    <row r="6297" s="81" customFormat="1" ht="15" customHeight="1">
      <c r="A6297" s="128">
        <v>96546760</v>
      </c>
      <c r="B6297" s="101">
        <v>20</v>
      </c>
      <c r="C6297" s="132" t="s">
        <v>10245</v>
      </c>
      <c r="D6297" s="129" t="s">
        <v>10246</v>
      </c>
      <c r="E6297" s="129" t="s">
        <v>10247</v>
      </c>
      <c r="F6297" s="101">
        <v>1</v>
      </c>
      <c r="G6297" s="130" t="s">
        <v>10103</v>
      </c>
      <c r="H6297" s="130" t="s">
        <v>14</v>
      </c>
      <c r="I6297" s="87">
        <f>VLOOKUP(A6297,'[2]AJUSTE DE VALOR AN_11.5_MED_VIG'!$A$6:$I$6297,9,0)</f>
        <v>16.039999999999999</v>
      </c>
    </row>
  </sheetData>
  <mergeCells count="1">
    <mergeCell ref="A1:H1"/>
  </mergeCells>
  <conditionalFormatting sqref="A6298:A65536 A4:A5 A6270:A6273">
    <cfRule type="expression" priority="1" dxfId="1" stopIfTrue="1">
      <formula>AND(COUNTIF($A$6298:$A$65536,A6298)+COUNTIF($A$4:$A$5,A6298)+COUNTIF($A$6270:$A$6273,A6298)&gt;1,NOT(ISBLANK(A6298)))</formula>
    </cfRule>
  </conditionalFormatting>
  <conditionalFormatting sqref="A1:A2">
    <cfRule type="expression" priority="2" dxfId="1" stopIfTrue="1">
      <formula>AND(COUNTIF($A$1:$A$2,A1)&gt;1,NOT(ISBLANK(A1)))</formula>
    </cfRule>
  </conditionalFormatting>
  <conditionalFormatting sqref="A6193">
    <cfRule type="expression" priority="3" dxfId="0" stopIfTrue="1">
      <formula>AND(COUNTIF($A$6193,A6193)&gt;1,NOT(ISBLANK(A6193)))</formula>
    </cfRule>
  </conditionalFormatting>
  <conditionalFormatting sqref="A6194">
    <cfRule type="expression" priority="4" dxfId="0" stopIfTrue="1">
      <formula>AND(COUNTIF($A$6194,A6194)&gt;1,NOT(ISBLANK(A6194)))</formula>
    </cfRule>
  </conditionalFormatting>
  <conditionalFormatting sqref="A6195:A6199">
    <cfRule type="expression" priority="5" dxfId="0" stopIfTrue="1">
      <formula>AND(COUNTIF($A$6195:$A$6199,A6195)&gt;1,NOT(ISBLANK(A6195)))</formula>
    </cfRule>
  </conditionalFormatting>
  <conditionalFormatting sqref="A6203:A6207">
    <cfRule type="expression" priority="6" dxfId="1" stopIfTrue="1">
      <formula>AND(COUNTIF($A$6203:$A$6207,A6203)&gt;1,NOT(ISBLANK(A6203)))</formula>
    </cfRule>
  </conditionalFormatting>
  <conditionalFormatting sqref="A6208:A6211">
    <cfRule type="expression" priority="7" dxfId="1" stopIfTrue="1">
      <formula>AND(COUNTIF($A$6208:$A$6211,A6208)&gt;1,NOT(ISBLANK(A6208)))</formula>
    </cfRule>
  </conditionalFormatting>
  <conditionalFormatting sqref="A6212:A6224">
    <cfRule type="expression" priority="8" dxfId="1" stopIfTrue="1">
      <formula>AND(COUNTIF($A$6212:$A$6224,A6212)&gt;1,NOT(ISBLANK(A6212)))</formula>
    </cfRule>
  </conditionalFormatting>
  <conditionalFormatting sqref="A6225">
    <cfRule type="expression" priority="9" dxfId="0" stopIfTrue="1">
      <formula>AND(COUNTIF($A$6225,A6225)&gt;1,NOT(ISBLANK(A6225)))</formula>
    </cfRule>
  </conditionalFormatting>
  <conditionalFormatting sqref="A3">
    <cfRule type="expression" priority="10" dxfId="1" stopIfTrue="1">
      <formula>AND(COUNTIF($A$3,A3)&gt;1,NOT(ISBLANK(A3)))</formula>
    </cfRule>
  </conditionalFormatting>
  <conditionalFormatting sqref="A6255">
    <cfRule type="expression" priority="11" dxfId="0" stopIfTrue="1">
      <formula>AND(COUNTIF($A$6255,A6255)&gt;1,NOT(ISBLANK(A6255)))</formula>
    </cfRule>
  </conditionalFormatting>
  <conditionalFormatting sqref="A6255">
    <cfRule type="expression" priority="12" dxfId="1" stopIfTrue="1">
      <formula>AND(COUNTIF($A$6255,A6255)&gt;1,NOT(ISBLANK(A6255)))</formula>
    </cfRule>
  </conditionalFormatting>
  <conditionalFormatting sqref="A6256:A6261">
    <cfRule type="expression" priority="13" dxfId="0" stopIfTrue="1">
      <formula>AND(COUNTIF($A$6256:$A$6261,A6256)&gt;1,NOT(ISBLANK(A6256)))</formula>
    </cfRule>
  </conditionalFormatting>
  <conditionalFormatting sqref="A6256:A6261">
    <cfRule type="expression" priority="14" dxfId="1" stopIfTrue="1">
      <formula>AND(COUNTIF($A$6256:$A$6261,A6256)&gt;1,NOT(ISBLANK(A6256)))</formula>
    </cfRule>
  </conditionalFormatting>
  <conditionalFormatting sqref="A6262">
    <cfRule type="expression" priority="15" dxfId="0" stopIfTrue="1">
      <formula>AND(COUNTIF($A$6262,A6262)&gt;1,NOT(ISBLANK(A6262)))</formula>
    </cfRule>
  </conditionalFormatting>
  <conditionalFormatting sqref="A6262">
    <cfRule type="expression" priority="16" dxfId="1" stopIfTrue="1">
      <formula>AND(COUNTIF($A$6262,A6262)&gt;1,NOT(ISBLANK(A6262)))</formula>
    </cfRule>
  </conditionalFormatting>
  <conditionalFormatting sqref="A6145:A6202 A7:A6140">
    <cfRule type="expression" priority="17" dxfId="1" stopIfTrue="1">
      <formula>AND(COUNTIF($A$6145:$A$6202,A6145)+COUNTIF($A$7:$A$6140,A6145)&gt;1,NOT(ISBLANK(A6145)))</formula>
    </cfRule>
  </conditionalFormatting>
  <conditionalFormatting sqref="A6273">
    <cfRule type="expression" priority="18" dxfId="1" stopIfTrue="1">
      <formula>AND(COUNTIF($A$6273,A6273)&gt;1,NOT(ISBLANK(A6273)))</formula>
    </cfRule>
  </conditionalFormatting>
  <conditionalFormatting sqref="A6141:A6144">
    <cfRule type="expression" priority="19" dxfId="1" stopIfTrue="1">
      <formula>AND(COUNTIF($A$6141:$A$6144,A6141)&gt;1,NOT(ISBLANK(A6141)))</formula>
    </cfRule>
  </conditionalFormatting>
  <conditionalFormatting sqref="A6274">
    <cfRule type="expression" priority="20" dxfId="1" stopIfTrue="1">
      <formula>AND(COUNTIF($A$6274,A6274)&gt;1,NOT(ISBLANK(A6274)))</formula>
    </cfRule>
  </conditionalFormatting>
  <conditionalFormatting sqref="A6274">
    <cfRule type="expression" priority="21" dxfId="1" stopIfTrue="1">
      <formula>AND(COUNTIF($A$6274,A6274)&gt;1,NOT(ISBLANK(A6274)))</formula>
    </cfRule>
  </conditionalFormatting>
  <conditionalFormatting sqref="A6275">
    <cfRule type="expression" priority="22" dxfId="1" stopIfTrue="1">
      <formula>AND(COUNTIF($A$6275,A6275)&gt;1,NOT(ISBLANK(A6275)))</formula>
    </cfRule>
  </conditionalFormatting>
  <conditionalFormatting sqref="A6275">
    <cfRule type="expression" priority="23" dxfId="1" stopIfTrue="1">
      <formula>AND(COUNTIF($A$6275,A6275)&gt;1,NOT(ISBLANK(A6275)))</formula>
    </cfRule>
  </conditionalFormatting>
  <conditionalFormatting sqref="A6276:A6278">
    <cfRule type="expression" priority="24" dxfId="1" stopIfTrue="1">
      <formula>AND(COUNTIF($A$6276:$A$6278,A6276)&gt;1,NOT(ISBLANK(A6276)))</formula>
    </cfRule>
  </conditionalFormatting>
  <conditionalFormatting sqref="A6276:A6278">
    <cfRule type="expression" priority="25" dxfId="1" stopIfTrue="1">
      <formula>AND(COUNTIF($A$6276:$A$6278,A6276)&gt;1,NOT(ISBLANK(A6276)))</formula>
    </cfRule>
  </conditionalFormatting>
  <conditionalFormatting sqref="A6298:A65536 A1:A5 A7:A6278">
    <cfRule type="expression" priority="26" dxfId="1" stopIfTrue="1">
      <formula>AND(COUNTIF($A$6298:$A$65536,A6298)+COUNTIF($A$1:$A$5,A6298)+COUNTIF($A$7:$A$6278,A6298)&gt;1,NOT(ISBLANK(A6298)))</formula>
    </cfRule>
  </conditionalFormatting>
  <conditionalFormatting sqref="A6">
    <cfRule type="expression" priority="27" dxfId="0" stopIfTrue="1">
      <formula>AND(COUNTIF($A$6,A6)&gt;1,NOT(ISBLANK(A6)))</formula>
    </cfRule>
  </conditionalFormatting>
  <conditionalFormatting sqref="A6">
    <cfRule type="expression" priority="28" dxfId="1" stopIfTrue="1">
      <formula>AND(COUNTIF($A$6,A6)&gt;1,NOT(ISBLANK(A6)))</formula>
    </cfRule>
  </conditionalFormatting>
  <conditionalFormatting sqref="A6279:A6282">
    <cfRule type="expression" priority="29" dxfId="1" stopIfTrue="1">
      <formula>AND(COUNTIF($A$6279:$A$6282,A6279)&gt;1,NOT(ISBLANK(A6279)))</formula>
    </cfRule>
  </conditionalFormatting>
  <conditionalFormatting sqref="A6279:A6282">
    <cfRule type="expression" priority="30" dxfId="1" stopIfTrue="1">
      <formula>AND(COUNTIF($A$6279:$A$6282,A6279)&gt;1,NOT(ISBLANK(A6279)))</formula>
    </cfRule>
  </conditionalFormatting>
  <conditionalFormatting sqref="A6279:A6282">
    <cfRule type="expression" priority="31" dxfId="1" stopIfTrue="1">
      <formula>AND(COUNTIF($A$6279:$A$6282,A6279)&gt;1,NOT(ISBLANK(A6279)))</formula>
    </cfRule>
  </conditionalFormatting>
  <conditionalFormatting sqref="A6284:A6290">
    <cfRule type="expression" priority="32" dxfId="1" stopIfTrue="1">
      <formula>AND(COUNTIF($A$6284:$A$6290,A6284)&gt;1,NOT(ISBLANK(A6284)))</formula>
    </cfRule>
  </conditionalFormatting>
  <conditionalFormatting sqref="A6284:A6290">
    <cfRule type="expression" priority="33" dxfId="1" stopIfTrue="1">
      <formula>AND(COUNTIF($A$6284:$A$6290,A6284)&gt;1,NOT(ISBLANK(A6284)))</formula>
    </cfRule>
  </conditionalFormatting>
  <conditionalFormatting sqref="A6284:A6290">
    <cfRule type="expression" priority="34" dxfId="1" stopIfTrue="1">
      <formula>AND(COUNTIF($A$6284:$A$6290,A6284)&gt;1,NOT(ISBLANK(A6284)))</formula>
    </cfRule>
  </conditionalFormatting>
  <conditionalFormatting sqref="A6291">
    <cfRule type="expression" priority="35" dxfId="1" stopIfTrue="1">
      <formula>AND(COUNTIF($A$6291,A6291)&gt;1,NOT(ISBLANK(A6291)))</formula>
    </cfRule>
  </conditionalFormatting>
  <conditionalFormatting sqref="A6291">
    <cfRule type="expression" priority="36" dxfId="1" stopIfTrue="1">
      <formula>AND(COUNTIF($A$6291,A6291)&gt;1,NOT(ISBLANK(A6291)))</formula>
    </cfRule>
  </conditionalFormatting>
  <conditionalFormatting sqref="A6291">
    <cfRule type="expression" priority="37" dxfId="1" stopIfTrue="1">
      <formula>AND(COUNTIF($A$6291,A6291)&gt;1,NOT(ISBLANK(A6291)))</formula>
    </cfRule>
  </conditionalFormatting>
  <conditionalFormatting sqref="A6292">
    <cfRule type="expression" priority="38" dxfId="1" stopIfTrue="1">
      <formula>AND(COUNTIF($A$6292,A6292)&gt;1,NOT(ISBLANK(A6292)))</formula>
    </cfRule>
  </conditionalFormatting>
  <conditionalFormatting sqref="A6292">
    <cfRule type="expression" priority="39" dxfId="1" stopIfTrue="1">
      <formula>AND(COUNTIF($A$6292,A6292)&gt;1,NOT(ISBLANK(A6292)))</formula>
    </cfRule>
  </conditionalFormatting>
  <conditionalFormatting sqref="A6292">
    <cfRule type="expression" priority="40" dxfId="1" stopIfTrue="1">
      <formula>AND(COUNTIF($A$6292,A6292)&gt;1,NOT(ISBLANK(A6292)))</formula>
    </cfRule>
  </conditionalFormatting>
  <conditionalFormatting sqref="A6293">
    <cfRule type="expression" priority="41" dxfId="1" stopIfTrue="1">
      <formula>AND(COUNTIF($A$6293,A6293)&gt;1,NOT(ISBLANK(A6293)))</formula>
    </cfRule>
  </conditionalFormatting>
  <conditionalFormatting sqref="A6293">
    <cfRule type="expression" priority="42" dxfId="1" stopIfTrue="1">
      <formula>AND(COUNTIF($A$6293,A6293)&gt;1,NOT(ISBLANK(A6293)))</formula>
    </cfRule>
  </conditionalFormatting>
  <conditionalFormatting sqref="A6293">
    <cfRule type="expression" priority="43" dxfId="1" stopIfTrue="1">
      <formula>AND(COUNTIF($A$6293,A6293)&gt;1,NOT(ISBLANK(A6293)))</formula>
    </cfRule>
  </conditionalFormatting>
  <conditionalFormatting sqref="A6283">
    <cfRule type="expression" priority="44" dxfId="1" stopIfTrue="1">
      <formula>AND(COUNTIF($A$6283,A6283)&gt;1,NOT(ISBLANK(A6283)))</formula>
    </cfRule>
  </conditionalFormatting>
  <conditionalFormatting sqref="A6283">
    <cfRule type="expression" priority="45" dxfId="1" stopIfTrue="1">
      <formula>AND(COUNTIF($A$6283,A6283)&gt;1,NOT(ISBLANK(A6283)))</formula>
    </cfRule>
  </conditionalFormatting>
  <conditionalFormatting sqref="A6283">
    <cfRule type="expression" priority="46" dxfId="1" stopIfTrue="1">
      <formula>AND(COUNTIF($A$6283,A6283)&gt;1,NOT(ISBLANK(A6283)))</formula>
    </cfRule>
  </conditionalFormatting>
  <conditionalFormatting sqref="A6294">
    <cfRule type="expression" priority="47" dxfId="1" stopIfTrue="1">
      <formula>AND(COUNTIF($A$6294,A6294)&gt;1,NOT(ISBLANK(A6294)))</formula>
    </cfRule>
  </conditionalFormatting>
  <conditionalFormatting sqref="A6294">
    <cfRule type="expression" priority="48" dxfId="1" stopIfTrue="1">
      <formula>AND(COUNTIF($A$6294,A6294)&gt;1,NOT(ISBLANK(A6294)))</formula>
    </cfRule>
  </conditionalFormatting>
  <conditionalFormatting sqref="A6295:A6297">
    <cfRule type="expression" priority="49" dxfId="1" stopIfTrue="1">
      <formula>AND(COUNTIF($A$6295:$A$6297,A6295)&gt;1,NOT(ISBLANK(A6295)))</formula>
    </cfRule>
  </conditionalFormatting>
  <conditionalFormatting sqref="A6295:A6297">
    <cfRule type="expression" priority="50" dxfId="1" stopIfTrue="1">
      <formula>AND(COUNTIF($A$6295:$A$6297,A6295)&gt;1,NOT(ISBLANK(A6295)))</formula>
    </cfRule>
  </conditionalFormatting>
  <conditionalFormatting sqref="A1:A65536">
    <cfRule type="expression" priority="51" dxfId="1" stopIfTrue="1">
      <formula>AND(COUNTIF($A:$A,A1)&gt;1,NOT(ISBLANK(A1)))</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workbookViewId="0">
      <selection activeCell="K12" sqref="K12"/>
    </sheetView>
  </sheetViews>
  <sheetFormatPr baseColWidth="8" defaultRowHeight="12.75" customHeight="1"/>
  <cols>
    <col customWidth="1" min="4" max="4" width="26.406199999999998"/>
    <col customWidth="1" min="5" max="5" width="27.273399999999999"/>
    <col customWidth="1" min="10" max="10" width="14.8398"/>
  </cols>
  <sheetData>
    <row r="6" ht="25.5">
      <c r="D6" s="74" t="s">
        <v>3</v>
      </c>
      <c r="E6" s="74" t="s">
        <v>4</v>
      </c>
      <c r="F6" s="74" t="s">
        <v>5</v>
      </c>
      <c r="G6" s="74" t="s">
        <v>6</v>
      </c>
      <c r="H6" s="74" t="s">
        <v>7</v>
      </c>
      <c r="I6" s="74" t="s">
        <v>8</v>
      </c>
      <c r="J6" s="74" t="s">
        <v>10060</v>
      </c>
    </row>
    <row r="7" ht="12.75">
      <c r="D7" s="84" t="s">
        <v>10248</v>
      </c>
      <c r="E7" s="84" t="s">
        <v>10248</v>
      </c>
      <c r="F7" s="84" t="s">
        <v>5467</v>
      </c>
      <c r="G7" s="85">
        <v>1</v>
      </c>
      <c r="H7" s="86" t="s">
        <v>10036</v>
      </c>
      <c r="I7" s="86" t="s">
        <v>14</v>
      </c>
      <c r="J7" s="87">
        <v>85.25</v>
      </c>
    </row>
    <row r="10" ht="25.5">
      <c r="D10" s="74" t="s">
        <v>3</v>
      </c>
      <c r="E10" s="74" t="s">
        <v>4</v>
      </c>
      <c r="F10" s="74" t="s">
        <v>5</v>
      </c>
      <c r="G10" s="74" t="s">
        <v>6</v>
      </c>
      <c r="H10" s="74" t="s">
        <v>7</v>
      </c>
      <c r="I10" s="74" t="s">
        <v>8</v>
      </c>
      <c r="J10" s="74" t="s">
        <v>10060</v>
      </c>
    </row>
    <row r="11" ht="12.75">
      <c r="D11" s="84" t="s">
        <v>10249</v>
      </c>
      <c r="E11" s="84" t="s">
        <v>10249</v>
      </c>
      <c r="F11" s="84" t="s">
        <v>10125</v>
      </c>
      <c r="G11" s="85">
        <v>1</v>
      </c>
      <c r="H11" s="86" t="s">
        <v>10036</v>
      </c>
      <c r="I11" s="86" t="s">
        <v>14</v>
      </c>
      <c r="J11" s="87">
        <v>88.060000000000002</v>
      </c>
    </row>
  </sheetData>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workbookViewId="0">
      <selection activeCell="J14" sqref="J14"/>
    </sheetView>
  </sheetViews>
  <sheetFormatPr baseColWidth="8" defaultRowHeight="12.75" customHeight="1"/>
  <cols>
    <col customWidth="1" min="1" max="1" style="133" width="12.4062"/>
    <col customWidth="1" min="2" max="2" style="134" width="10.550800000000001"/>
    <col customWidth="1" min="3" max="3" style="134" width="59.406199999999998"/>
    <col customWidth="1" min="4" max="4" style="135" width="20.550799999999999"/>
    <col customWidth="1" min="5" max="5" style="135" width="48.839799999999997"/>
    <col customWidth="1" min="6" max="6" style="135" width="9.1289099999999994"/>
    <col customWidth="1" min="7" max="7" style="133" width="5.9843799999999998"/>
    <col customWidth="1" min="8" max="8" style="135" width="7.40625"/>
    <col customWidth="1" min="9" max="9" style="133" width="9.40625"/>
    <col customWidth="1" min="10" max="10" width="14.1289"/>
    <col customWidth="1" min="11" max="11" width="10.273400000000001"/>
  </cols>
  <sheetData>
    <row r="1" ht="72.75" customHeight="1">
      <c r="A1" s="136" t="s">
        <v>0</v>
      </c>
      <c r="B1" s="136"/>
      <c r="C1" s="136"/>
      <c r="D1" s="136"/>
      <c r="E1" s="136"/>
      <c r="F1" s="136"/>
      <c r="G1" s="136"/>
      <c r="H1" s="136"/>
      <c r="I1" s="136"/>
      <c r="J1" s="137"/>
    </row>
    <row r="2" ht="10.5" customHeight="1">
      <c r="A2" s="138"/>
      <c r="B2" s="138"/>
      <c r="C2" s="138"/>
      <c r="D2" s="138"/>
      <c r="E2" s="138"/>
      <c r="F2" s="138"/>
      <c r="G2" s="139"/>
      <c r="H2" s="139"/>
      <c r="I2" s="139"/>
    </row>
    <row r="3" ht="15" customHeight="1">
      <c r="A3" s="62" t="s">
        <v>10250</v>
      </c>
      <c r="B3" s="66"/>
      <c r="C3" s="66"/>
      <c r="D3" s="64"/>
      <c r="E3" s="64"/>
      <c r="F3" s="64"/>
      <c r="G3" s="140"/>
      <c r="H3" s="141"/>
      <c r="I3" s="140"/>
    </row>
    <row r="4" ht="7.5" customHeight="1">
      <c r="A4" s="142"/>
      <c r="B4" s="66"/>
      <c r="C4" s="66"/>
      <c r="D4" s="64"/>
      <c r="E4" s="64"/>
      <c r="F4" s="64"/>
      <c r="G4" s="140"/>
      <c r="H4" s="141"/>
      <c r="I4" s="140"/>
    </row>
    <row r="5" s="146" customFormat="1" ht="30" customHeight="1">
      <c r="A5" s="143" t="s">
        <v>2</v>
      </c>
      <c r="B5" s="144" t="s">
        <v>10058</v>
      </c>
      <c r="C5" s="144" t="s">
        <v>3</v>
      </c>
      <c r="D5" s="145" t="s">
        <v>10251</v>
      </c>
      <c r="E5" s="145" t="s">
        <v>10252</v>
      </c>
      <c r="F5" s="145" t="s">
        <v>5</v>
      </c>
      <c r="G5" s="145" t="s">
        <v>6</v>
      </c>
      <c r="H5" s="145" t="s">
        <v>7</v>
      </c>
      <c r="I5" s="145" t="s">
        <v>10253</v>
      </c>
      <c r="J5" s="145" t="s">
        <v>10254</v>
      </c>
    </row>
    <row r="6" s="146" customFormat="1" ht="15" customHeight="1">
      <c r="A6" s="147">
        <v>96546271</v>
      </c>
      <c r="B6" s="148">
        <v>20</v>
      </c>
      <c r="C6" s="149" t="s">
        <v>10255</v>
      </c>
      <c r="D6" s="149" t="s">
        <v>10256</v>
      </c>
      <c r="E6" s="150" t="s">
        <v>10257</v>
      </c>
      <c r="F6" s="151" t="s">
        <v>10258</v>
      </c>
      <c r="G6" s="151">
        <v>400</v>
      </c>
      <c r="H6" s="152" t="s">
        <v>743</v>
      </c>
      <c r="I6" s="153" t="s">
        <v>19</v>
      </c>
      <c r="J6" s="154">
        <f>VLOOKUP(A6,'[2]AJUSTE DE VALOR Oncologia'!$A$6:$J$121,10,0)</f>
        <v>19.918148294200002</v>
      </c>
    </row>
    <row r="7" s="146" customFormat="1" ht="15" customHeight="1">
      <c r="A7" s="147">
        <v>96546344</v>
      </c>
      <c r="B7" s="148">
        <v>20</v>
      </c>
      <c r="C7" s="149" t="s">
        <v>10259</v>
      </c>
      <c r="D7" s="149" t="s">
        <v>10260</v>
      </c>
      <c r="E7" s="150" t="s">
        <v>10261</v>
      </c>
      <c r="F7" s="151" t="s">
        <v>10258</v>
      </c>
      <c r="G7" s="151">
        <v>420</v>
      </c>
      <c r="H7" s="152" t="s">
        <v>743</v>
      </c>
      <c r="I7" s="153" t="s">
        <v>19</v>
      </c>
      <c r="J7" s="154">
        <f>VLOOKUP(A7,'[2]AJUSTE DE VALOR Oncologia'!$A$6:$J$121,10,0)</f>
        <v>31.795617223500003</v>
      </c>
    </row>
    <row r="8" s="146" customFormat="1" ht="15" customHeight="1">
      <c r="A8" s="147">
        <v>96546379</v>
      </c>
      <c r="B8" s="148">
        <v>20</v>
      </c>
      <c r="C8" s="149" t="s">
        <v>10262</v>
      </c>
      <c r="D8" s="149" t="s">
        <v>10263</v>
      </c>
      <c r="E8" s="150" t="s">
        <v>10264</v>
      </c>
      <c r="F8" s="151" t="s">
        <v>10258</v>
      </c>
      <c r="G8" s="151">
        <v>440</v>
      </c>
      <c r="H8" s="152" t="s">
        <v>743</v>
      </c>
      <c r="I8" s="153" t="s">
        <v>19</v>
      </c>
      <c r="J8" s="154">
        <f>VLOOKUP(A8,'[2]AJUSTE DE VALOR Oncologia'!$A$6:$J$121,10,0)</f>
        <v>17.277394982899999</v>
      </c>
    </row>
    <row r="9" s="146" customFormat="1" ht="15" customHeight="1">
      <c r="A9" s="147">
        <v>96546115</v>
      </c>
      <c r="B9" s="148">
        <v>20</v>
      </c>
      <c r="C9" s="149" t="s">
        <v>10265</v>
      </c>
      <c r="D9" s="149" t="s">
        <v>10266</v>
      </c>
      <c r="E9" s="150" t="s">
        <v>10267</v>
      </c>
      <c r="F9" s="151" t="s">
        <v>10258</v>
      </c>
      <c r="G9" s="151">
        <v>100</v>
      </c>
      <c r="H9" s="152" t="s">
        <v>743</v>
      </c>
      <c r="I9" s="153" t="s">
        <v>19</v>
      </c>
      <c r="J9" s="154">
        <f>VLOOKUP(A9,'[2]AJUSTE DE VALOR Oncologia'!$A$6:$J$121,10,0)</f>
        <v>27.899617943599999</v>
      </c>
    </row>
    <row r="10" s="146" customFormat="1" ht="15" customHeight="1">
      <c r="A10" s="147">
        <v>96545704</v>
      </c>
      <c r="B10" s="148">
        <v>20</v>
      </c>
      <c r="C10" s="149" t="s">
        <v>10268</v>
      </c>
      <c r="D10" s="149" t="s">
        <v>10269</v>
      </c>
      <c r="E10" s="150" t="s">
        <v>10270</v>
      </c>
      <c r="F10" s="151" t="s">
        <v>10258</v>
      </c>
      <c r="G10" s="151">
        <v>100</v>
      </c>
      <c r="H10" s="152" t="s">
        <v>743</v>
      </c>
      <c r="I10" s="153" t="s">
        <v>19</v>
      </c>
      <c r="J10" s="154">
        <f>VLOOKUP(A10,'[2]AJUSTE DE VALOR Oncologia'!$A$6:$J$121,10,0)</f>
        <v>20.0720935545</v>
      </c>
    </row>
    <row r="11" s="146" customFormat="1" ht="15" customHeight="1">
      <c r="A11" s="147">
        <v>96546069</v>
      </c>
      <c r="B11" s="148">
        <v>20</v>
      </c>
      <c r="C11" s="149" t="s">
        <v>10271</v>
      </c>
      <c r="D11" s="149" t="s">
        <v>10256</v>
      </c>
      <c r="E11" s="150" t="s">
        <v>10272</v>
      </c>
      <c r="F11" s="151" t="s">
        <v>10258</v>
      </c>
      <c r="G11" s="151">
        <v>100</v>
      </c>
      <c r="H11" s="152" t="s">
        <v>743</v>
      </c>
      <c r="I11" s="153" t="s">
        <v>19</v>
      </c>
      <c r="J11" s="154">
        <f>VLOOKUP(A11,'[2]AJUSTE DE VALOR Oncologia'!$A$6:$J$121,10,0)</f>
        <v>20.581297107800001</v>
      </c>
    </row>
    <row r="12" s="146" customFormat="1" ht="15" customHeight="1">
      <c r="A12" s="147">
        <v>96546093</v>
      </c>
      <c r="B12" s="148">
        <v>20</v>
      </c>
      <c r="C12" s="149" t="s">
        <v>10273</v>
      </c>
      <c r="D12" s="149" t="s">
        <v>10274</v>
      </c>
      <c r="E12" s="150" t="s">
        <v>10275</v>
      </c>
      <c r="F12" s="151" t="s">
        <v>10258</v>
      </c>
      <c r="G12" s="151">
        <v>1</v>
      </c>
      <c r="H12" s="152" t="s">
        <v>70</v>
      </c>
      <c r="I12" s="153" t="s">
        <v>14</v>
      </c>
      <c r="J12" s="154">
        <f>VLOOKUP(A12,'[2]AJUSTE DE VALOR Oncologia'!$A$6:$J$121,10,0)</f>
        <v>2332.3417452035997</v>
      </c>
    </row>
    <row r="13" s="146" customFormat="1" ht="15" customHeight="1">
      <c r="A13" s="147">
        <v>96546212</v>
      </c>
      <c r="B13" s="148">
        <v>20</v>
      </c>
      <c r="C13" s="149" t="s">
        <v>10276</v>
      </c>
      <c r="D13" s="149" t="s">
        <v>10277</v>
      </c>
      <c r="E13" s="150" t="s">
        <v>10278</v>
      </c>
      <c r="F13" s="151" t="s">
        <v>10258</v>
      </c>
      <c r="G13" s="151">
        <v>500</v>
      </c>
      <c r="H13" s="152" t="s">
        <v>743</v>
      </c>
      <c r="I13" s="153" t="s">
        <v>19</v>
      </c>
      <c r="J13" s="154">
        <f>VLOOKUP(A13,'[2]AJUSTE DE VALOR Oncologia'!$A$6:$J$121,10,0)</f>
        <v>9.935390260900002</v>
      </c>
    </row>
    <row r="14" s="146" customFormat="1" ht="15" customHeight="1">
      <c r="A14" s="147">
        <v>96545623</v>
      </c>
      <c r="B14" s="148">
        <v>20</v>
      </c>
      <c r="C14" s="149" t="s">
        <v>10279</v>
      </c>
      <c r="D14" s="149" t="s">
        <v>10280</v>
      </c>
      <c r="E14" s="150" t="s">
        <v>10281</v>
      </c>
      <c r="F14" s="151" t="s">
        <v>10258</v>
      </c>
      <c r="G14" s="151">
        <v>1</v>
      </c>
      <c r="H14" s="152" t="s">
        <v>13</v>
      </c>
      <c r="I14" s="153" t="s">
        <v>14</v>
      </c>
      <c r="J14" s="154">
        <f>VLOOKUP(A14,'[2]AJUSTE DE VALOR Oncologia'!$A$6:$J$121,10,0)</f>
        <v>951.31065699540011</v>
      </c>
    </row>
    <row r="15" s="146" customFormat="1" ht="15" customHeight="1">
      <c r="A15" s="147">
        <v>96546077</v>
      </c>
      <c r="B15" s="148">
        <v>20</v>
      </c>
      <c r="C15" s="149" t="s">
        <v>10282</v>
      </c>
      <c r="D15" s="149" t="s">
        <v>10283</v>
      </c>
      <c r="E15" s="150" t="s">
        <v>10284</v>
      </c>
      <c r="F15" s="151" t="s">
        <v>10258</v>
      </c>
      <c r="G15" s="151">
        <v>100</v>
      </c>
      <c r="H15" s="152" t="s">
        <v>743</v>
      </c>
      <c r="I15" s="153" t="s">
        <v>19</v>
      </c>
      <c r="J15" s="154">
        <f>VLOOKUP(A15,'[2]AJUSTE DE VALOR Oncologia'!$A$6:$J$121,10,0)</f>
        <v>13.238673619600002</v>
      </c>
    </row>
    <row r="16" s="146" customFormat="1" ht="15" customHeight="1">
      <c r="A16" s="147">
        <v>96546247</v>
      </c>
      <c r="B16" s="148">
        <v>20</v>
      </c>
      <c r="C16" s="149" t="s">
        <v>10285</v>
      </c>
      <c r="D16" s="149" t="s">
        <v>10286</v>
      </c>
      <c r="E16" s="150" t="s">
        <v>10287</v>
      </c>
      <c r="F16" s="151" t="s">
        <v>10258</v>
      </c>
      <c r="G16" s="151">
        <v>120</v>
      </c>
      <c r="H16" s="152" t="s">
        <v>743</v>
      </c>
      <c r="I16" s="153" t="s">
        <v>19</v>
      </c>
      <c r="J16" s="154">
        <f>VLOOKUP(A16,'[2]AJUSTE DE VALOR Oncologia'!$A$6:$J$121,10,0)</f>
        <v>59.422870475800003</v>
      </c>
    </row>
    <row r="17" s="146" customFormat="1" ht="15" customHeight="1">
      <c r="A17" s="147">
        <v>96545720</v>
      </c>
      <c r="B17" s="148">
        <v>20</v>
      </c>
      <c r="C17" s="149" t="s">
        <v>10288</v>
      </c>
      <c r="D17" s="149" t="s">
        <v>10289</v>
      </c>
      <c r="E17" s="150" t="s">
        <v>10290</v>
      </c>
      <c r="F17" s="151" t="s">
        <v>10258</v>
      </c>
      <c r="G17" s="151">
        <v>1</v>
      </c>
      <c r="H17" s="152" t="s">
        <v>70</v>
      </c>
      <c r="I17" s="153" t="s">
        <v>14</v>
      </c>
      <c r="J17" s="154">
        <f>VLOOKUP(A17,'[2]AJUSTE DE VALOR Oncologia'!$A$6:$J$121,10,0)</f>
        <v>579.21312090720005</v>
      </c>
    </row>
    <row r="18" s="146" customFormat="1" ht="15" customHeight="1">
      <c r="A18" s="147">
        <v>96545925</v>
      </c>
      <c r="B18" s="148">
        <v>20</v>
      </c>
      <c r="C18" s="149" t="s">
        <v>10291</v>
      </c>
      <c r="D18" s="149" t="s">
        <v>10292</v>
      </c>
      <c r="E18" s="150" t="s">
        <v>10293</v>
      </c>
      <c r="F18" s="151" t="s">
        <v>10258</v>
      </c>
      <c r="G18" s="151">
        <v>100</v>
      </c>
      <c r="H18" s="152" t="s">
        <v>743</v>
      </c>
      <c r="I18" s="153" t="s">
        <v>19</v>
      </c>
      <c r="J18" s="154">
        <f>VLOOKUP(A18,'[2]AJUSTE DE VALOR Oncologia'!$A$6:$J$121,10,0)</f>
        <v>14.574884812800001</v>
      </c>
    </row>
    <row r="19" s="146" customFormat="1" ht="15" customHeight="1">
      <c r="A19" s="147">
        <v>96546123</v>
      </c>
      <c r="B19" s="148">
        <v>20</v>
      </c>
      <c r="C19" s="149" t="s">
        <v>10294</v>
      </c>
      <c r="D19" s="149" t="s">
        <v>10295</v>
      </c>
      <c r="E19" s="150" t="s">
        <v>10296</v>
      </c>
      <c r="F19" s="151" t="s">
        <v>10258</v>
      </c>
      <c r="G19" s="151">
        <v>3.5</v>
      </c>
      <c r="H19" s="152" t="s">
        <v>743</v>
      </c>
      <c r="I19" s="153" t="s">
        <v>19</v>
      </c>
      <c r="J19" s="154">
        <f>VLOOKUP(A19,'[2]AJUSTE DE VALOR Oncologia'!$A$6:$J$121,10,0)</f>
        <v>823.28557269399994</v>
      </c>
    </row>
    <row r="20" s="146" customFormat="1" ht="15" customHeight="1">
      <c r="A20" s="147">
        <v>96545968</v>
      </c>
      <c r="B20" s="148">
        <v>20</v>
      </c>
      <c r="C20" s="149" t="s">
        <v>10297</v>
      </c>
      <c r="D20" s="149" t="s">
        <v>10266</v>
      </c>
      <c r="E20" s="150" t="s">
        <v>10298</v>
      </c>
      <c r="F20" s="151" t="s">
        <v>10258</v>
      </c>
      <c r="G20" s="151">
        <v>50</v>
      </c>
      <c r="H20" s="152" t="s">
        <v>743</v>
      </c>
      <c r="I20" s="153" t="s">
        <v>19</v>
      </c>
      <c r="J20" s="154">
        <f>VLOOKUP(A20,'[2]AJUSTE DE VALOR Oncologia'!$A$6:$J$121,10,0)</f>
        <v>27.899617943599999</v>
      </c>
    </row>
    <row r="21" s="146" customFormat="1" ht="15" customHeight="1">
      <c r="A21" s="147">
        <v>96546280</v>
      </c>
      <c r="B21" s="148" t="s">
        <v>10073</v>
      </c>
      <c r="C21" s="149" t="s">
        <v>10299</v>
      </c>
      <c r="D21" s="149" t="s">
        <v>10300</v>
      </c>
      <c r="E21" s="150" t="s">
        <v>10301</v>
      </c>
      <c r="F21" s="151" t="s">
        <v>10258</v>
      </c>
      <c r="G21" s="151">
        <v>1</v>
      </c>
      <c r="H21" s="152" t="s">
        <v>13</v>
      </c>
      <c r="I21" s="153" t="s">
        <v>14</v>
      </c>
      <c r="J21" s="154">
        <f>VLOOKUP(A21,'[2]AJUSTE DE VALOR Oncologia'!$A$6:$J$121,10,0)</f>
        <v>8220.6413741906999</v>
      </c>
    </row>
    <row r="22" s="146" customFormat="1" ht="15" customHeight="1">
      <c r="A22" s="147">
        <v>96546301</v>
      </c>
      <c r="B22" s="148">
        <v>20</v>
      </c>
      <c r="C22" s="149" t="s">
        <v>10302</v>
      </c>
      <c r="D22" s="149" t="s">
        <v>10303</v>
      </c>
      <c r="E22" s="150" t="s">
        <v>10304</v>
      </c>
      <c r="F22" s="151" t="s">
        <v>10258</v>
      </c>
      <c r="G22" s="151">
        <v>100</v>
      </c>
      <c r="H22" s="152" t="s">
        <v>743</v>
      </c>
      <c r="I22" s="153" t="s">
        <v>19</v>
      </c>
      <c r="J22" s="154">
        <f>VLOOKUP(A22,'[2]AJUSTE DE VALOR Oncologia'!$A$6:$J$121,10,0)</f>
        <v>83.90016686349999</v>
      </c>
    </row>
    <row r="23" s="146" customFormat="1" ht="15" customHeight="1">
      <c r="A23" s="147">
        <v>96546298</v>
      </c>
      <c r="B23" s="148">
        <v>20</v>
      </c>
      <c r="C23" s="149" t="s">
        <v>10305</v>
      </c>
      <c r="D23" s="149" t="s">
        <v>10306</v>
      </c>
      <c r="E23" s="150" t="s">
        <v>10307</v>
      </c>
      <c r="F23" s="151" t="s">
        <v>10258</v>
      </c>
      <c r="G23" s="151">
        <v>500</v>
      </c>
      <c r="H23" s="152" t="s">
        <v>743</v>
      </c>
      <c r="I23" s="153" t="s">
        <v>19</v>
      </c>
      <c r="J23" s="154">
        <f>VLOOKUP(A23,'[2]AJUSTE DE VALOR Oncologia'!$A$6:$J$121,10,0)</f>
        <v>10.041967748800003</v>
      </c>
    </row>
    <row r="24" s="146" customFormat="1" ht="15" customHeight="1">
      <c r="A24" s="147">
        <v>96546352</v>
      </c>
      <c r="B24" s="148">
        <v>20</v>
      </c>
      <c r="C24" s="149" t="s">
        <v>10308</v>
      </c>
      <c r="D24" s="149" t="s">
        <v>10303</v>
      </c>
      <c r="E24" s="150" t="s">
        <v>10309</v>
      </c>
      <c r="F24" s="151" t="s">
        <v>10258</v>
      </c>
      <c r="G24" s="151">
        <v>160</v>
      </c>
      <c r="H24" s="152" t="s">
        <v>743</v>
      </c>
      <c r="I24" s="153" t="s">
        <v>19</v>
      </c>
      <c r="J24" s="154">
        <f>VLOOKUP(A24,'[2]AJUSTE DE VALOR Oncologia'!$A$6:$J$121,10,0)</f>
        <v>83.90016686349999</v>
      </c>
    </row>
    <row r="25" s="146" customFormat="1" ht="15" customHeight="1">
      <c r="A25" s="147">
        <v>96546107</v>
      </c>
      <c r="B25" s="148">
        <v>20</v>
      </c>
      <c r="C25" s="149" t="s">
        <v>10310</v>
      </c>
      <c r="D25" s="149" t="s">
        <v>10286</v>
      </c>
      <c r="E25" s="150" t="s">
        <v>10311</v>
      </c>
      <c r="F25" s="151" t="s">
        <v>10258</v>
      </c>
      <c r="G25" s="151">
        <v>80</v>
      </c>
      <c r="H25" s="152" t="s">
        <v>743</v>
      </c>
      <c r="I25" s="153" t="s">
        <v>19</v>
      </c>
      <c r="J25" s="154">
        <f>VLOOKUP(A25,'[2]AJUSTE DE VALOR Oncologia'!$A$6:$J$121,10,0)</f>
        <v>38.98367668520001</v>
      </c>
    </row>
    <row r="26" s="146" customFormat="1" ht="15" customHeight="1">
      <c r="A26" s="147">
        <v>96545461</v>
      </c>
      <c r="B26" s="148">
        <v>20</v>
      </c>
      <c r="C26" s="149" t="s">
        <v>10312</v>
      </c>
      <c r="D26" s="149" t="s">
        <v>10313</v>
      </c>
      <c r="E26" s="150" t="s">
        <v>10314</v>
      </c>
      <c r="F26" s="151" t="s">
        <v>10258</v>
      </c>
      <c r="G26" s="151">
        <v>1</v>
      </c>
      <c r="H26" s="152" t="s">
        <v>70</v>
      </c>
      <c r="I26" s="153" t="s">
        <v>14</v>
      </c>
      <c r="J26" s="154">
        <f>VLOOKUP(A26,'[2]AJUSTE DE VALOR Oncologia'!$A$6:$J$121,10,0)</f>
        <v>5304.5510438725996</v>
      </c>
    </row>
    <row r="27" s="146" customFormat="1" ht="15" customHeight="1">
      <c r="A27" s="147">
        <v>96545739</v>
      </c>
      <c r="B27" s="148">
        <v>20</v>
      </c>
      <c r="C27" s="149" t="s">
        <v>10315</v>
      </c>
      <c r="D27" s="149" t="s">
        <v>10316</v>
      </c>
      <c r="E27" s="150" t="s">
        <v>10317</v>
      </c>
      <c r="F27" s="151" t="s">
        <v>10258</v>
      </c>
      <c r="G27" s="151">
        <v>300</v>
      </c>
      <c r="H27" s="152" t="s">
        <v>743</v>
      </c>
      <c r="I27" s="153" t="s">
        <v>19</v>
      </c>
      <c r="J27" s="154">
        <f>VLOOKUP(A27,'[2]AJUSTE DE VALOR Oncologia'!$A$6:$J$121,10,0)</f>
        <v>1.0894587652000001</v>
      </c>
    </row>
    <row r="28" s="146" customFormat="1" ht="15" customHeight="1">
      <c r="A28" s="147">
        <v>96545712</v>
      </c>
      <c r="B28" s="148">
        <v>20</v>
      </c>
      <c r="C28" s="149" t="s">
        <v>10318</v>
      </c>
      <c r="D28" s="149" t="s">
        <v>10319</v>
      </c>
      <c r="E28" s="150" t="s">
        <v>10320</v>
      </c>
      <c r="F28" s="151" t="s">
        <v>10258</v>
      </c>
      <c r="G28" s="151">
        <v>1</v>
      </c>
      <c r="H28" s="152" t="s">
        <v>70</v>
      </c>
      <c r="I28" s="153" t="s">
        <v>14</v>
      </c>
      <c r="J28" s="154">
        <f>VLOOKUP(A28,'[2]AJUSTE DE VALOR Oncologia'!$A$6:$J$121,10,0)</f>
        <v>5304.5510438725996</v>
      </c>
    </row>
    <row r="29" s="146" customFormat="1" ht="15" customHeight="1">
      <c r="A29" s="147">
        <v>96545291</v>
      </c>
      <c r="B29" s="148">
        <v>20</v>
      </c>
      <c r="C29" s="149" t="s">
        <v>10321</v>
      </c>
      <c r="D29" s="149" t="s">
        <v>10322</v>
      </c>
      <c r="E29" s="150" t="s">
        <v>10323</v>
      </c>
      <c r="F29" s="151" t="s">
        <v>10258</v>
      </c>
      <c r="G29" s="151">
        <v>20</v>
      </c>
      <c r="H29" s="152" t="s">
        <v>743</v>
      </c>
      <c r="I29" s="153" t="s">
        <v>19</v>
      </c>
      <c r="J29" s="154">
        <f>VLOOKUP(A29,'[2]AJUSTE DE VALOR Oncologia'!$A$6:$J$121,10,0)</f>
        <v>136.28892313790001</v>
      </c>
    </row>
    <row r="30" s="146" customFormat="1" ht="15" customHeight="1">
      <c r="A30" s="147">
        <v>96545674</v>
      </c>
      <c r="B30" s="148">
        <v>20</v>
      </c>
      <c r="C30" s="149" t="s">
        <v>10324</v>
      </c>
      <c r="D30" s="149" t="s">
        <v>10269</v>
      </c>
      <c r="E30" s="150" t="s">
        <v>10325</v>
      </c>
      <c r="F30" s="151" t="s">
        <v>10258</v>
      </c>
      <c r="G30" s="151">
        <v>30</v>
      </c>
      <c r="H30" s="152" t="s">
        <v>743</v>
      </c>
      <c r="I30" s="153" t="s">
        <v>19</v>
      </c>
      <c r="J30" s="154">
        <f>VLOOKUP(A30,'[2]AJUSTE DE VALOR Oncologia'!$A$6:$J$121,10,0)</f>
        <v>20.0720935545</v>
      </c>
    </row>
    <row r="31" s="146" customFormat="1" ht="15" customHeight="1">
      <c r="A31" s="147">
        <v>96546131</v>
      </c>
      <c r="B31" s="148">
        <v>20</v>
      </c>
      <c r="C31" s="149" t="s">
        <v>10326</v>
      </c>
      <c r="D31" s="149" t="s">
        <v>10306</v>
      </c>
      <c r="E31" s="150" t="s">
        <v>10327</v>
      </c>
      <c r="F31" s="151" t="s">
        <v>10258</v>
      </c>
      <c r="G31" s="151">
        <v>100</v>
      </c>
      <c r="H31" s="152" t="s">
        <v>743</v>
      </c>
      <c r="I31" s="153" t="s">
        <v>19</v>
      </c>
      <c r="J31" s="154">
        <f>VLOOKUP(A31,'[2]AJUSTE DE VALOR Oncologia'!$A$6:$J$121,10,0)</f>
        <v>10.041967748800003</v>
      </c>
    </row>
    <row r="32" s="146" customFormat="1" ht="15" customHeight="1">
      <c r="A32" s="147">
        <v>96545950</v>
      </c>
      <c r="B32" s="148">
        <v>20</v>
      </c>
      <c r="C32" s="149" t="s">
        <v>10328</v>
      </c>
      <c r="D32" s="149" t="s">
        <v>10277</v>
      </c>
      <c r="E32" s="150" t="s">
        <v>10329</v>
      </c>
      <c r="F32" s="151" t="s">
        <v>10258</v>
      </c>
      <c r="G32" s="151">
        <v>100</v>
      </c>
      <c r="H32" s="152" t="s">
        <v>743</v>
      </c>
      <c r="I32" s="153" t="s">
        <v>19</v>
      </c>
      <c r="J32" s="154">
        <f>VLOOKUP(A32,'[2]AJUSTE DE VALOR Oncologia'!$A$6:$J$121,10,0)</f>
        <v>9.9235483178000017</v>
      </c>
    </row>
    <row r="33" s="146" customFormat="1" ht="15" customHeight="1">
      <c r="A33" s="147">
        <v>96546085</v>
      </c>
      <c r="B33" s="148">
        <v>20</v>
      </c>
      <c r="C33" s="149" t="s">
        <v>10330</v>
      </c>
      <c r="D33" s="149" t="s">
        <v>10269</v>
      </c>
      <c r="E33" s="150" t="s">
        <v>10331</v>
      </c>
      <c r="F33" s="151" t="s">
        <v>10258</v>
      </c>
      <c r="G33" s="151">
        <v>150</v>
      </c>
      <c r="H33" s="152" t="s">
        <v>743</v>
      </c>
      <c r="I33" s="153" t="s">
        <v>19</v>
      </c>
      <c r="J33" s="154">
        <f>VLOOKUP(A33,'[2]AJUSTE DE VALOR Oncologia'!$A$6:$J$121,10,0)</f>
        <v>20.0720935545</v>
      </c>
    </row>
    <row r="34" s="146" customFormat="1" ht="15" customHeight="1">
      <c r="A34" s="147">
        <v>96545747</v>
      </c>
      <c r="B34" s="148">
        <v>20</v>
      </c>
      <c r="C34" s="149" t="s">
        <v>10332</v>
      </c>
      <c r="D34" s="149" t="s">
        <v>10333</v>
      </c>
      <c r="E34" s="150" t="s">
        <v>10334</v>
      </c>
      <c r="F34" s="151" t="s">
        <v>10258</v>
      </c>
      <c r="G34" s="151">
        <v>1000</v>
      </c>
      <c r="H34" s="152" t="s">
        <v>743</v>
      </c>
      <c r="I34" s="153" t="s">
        <v>19</v>
      </c>
      <c r="J34" s="154">
        <f>VLOOKUP(A34,'[2]AJUSTE DE VALOR Oncologia'!$A$6:$J$121,10,0)</f>
        <v>0.65916564480000006</v>
      </c>
    </row>
    <row r="35" s="146" customFormat="1" ht="15" customHeight="1">
      <c r="A35" s="147">
        <v>96546328</v>
      </c>
      <c r="B35" s="148">
        <v>20</v>
      </c>
      <c r="C35" s="149" t="s">
        <v>10335</v>
      </c>
      <c r="D35" s="149" t="s">
        <v>10336</v>
      </c>
      <c r="E35" s="150" t="s">
        <v>10337</v>
      </c>
      <c r="F35" s="151" t="s">
        <v>10258</v>
      </c>
      <c r="G35" s="151">
        <v>1</v>
      </c>
      <c r="H35" s="152" t="s">
        <v>13</v>
      </c>
      <c r="I35" s="153" t="s">
        <v>14</v>
      </c>
      <c r="J35" s="154">
        <f>VLOOKUP(A35,'[2]AJUSTE DE VALOR Oncologia'!$A$6:$J$121,10,0)</f>
        <v>10908.347989882201</v>
      </c>
    </row>
    <row r="36" s="146" customFormat="1" ht="15" customHeight="1">
      <c r="A36" s="147">
        <v>96546042</v>
      </c>
      <c r="B36" s="148">
        <v>20</v>
      </c>
      <c r="C36" s="149" t="s">
        <v>10338</v>
      </c>
      <c r="D36" s="149" t="s">
        <v>10339</v>
      </c>
      <c r="E36" s="150" t="s">
        <v>10340</v>
      </c>
      <c r="F36" s="151" t="s">
        <v>10258</v>
      </c>
      <c r="G36" s="151">
        <v>100</v>
      </c>
      <c r="H36" s="152" t="s">
        <v>743</v>
      </c>
      <c r="I36" s="153" t="s">
        <v>19</v>
      </c>
      <c r="J36" s="154">
        <f>VLOOKUP(A36,'[2]AJUSTE DE VALOR Oncologia'!$A$6:$J$121,10,0)</f>
        <v>18.8168475859</v>
      </c>
    </row>
    <row r="37" s="146" customFormat="1" ht="15" customHeight="1">
      <c r="A37" s="147">
        <v>96545933</v>
      </c>
      <c r="B37" s="148">
        <v>20</v>
      </c>
      <c r="C37" s="149" t="s">
        <v>10341</v>
      </c>
      <c r="D37" s="149" t="s">
        <v>10342</v>
      </c>
      <c r="E37" s="150" t="s">
        <v>10343</v>
      </c>
      <c r="F37" s="151" t="s">
        <v>10258</v>
      </c>
      <c r="G37" s="151">
        <v>1</v>
      </c>
      <c r="H37" s="152" t="s">
        <v>70</v>
      </c>
      <c r="I37" s="153" t="s">
        <v>14</v>
      </c>
      <c r="J37" s="154">
        <f>VLOOKUP(A37,'[2]AJUSTE DE VALOR Oncologia'!$A$6:$J$121,10,0)</f>
        <v>1117.7017994934999</v>
      </c>
    </row>
    <row r="38" s="146" customFormat="1" ht="15" customHeight="1">
      <c r="A38" s="147">
        <v>96545640</v>
      </c>
      <c r="B38" s="148">
        <v>20</v>
      </c>
      <c r="C38" s="149" t="s">
        <v>10344</v>
      </c>
      <c r="D38" s="149" t="s">
        <v>10345</v>
      </c>
      <c r="E38" s="150" t="s">
        <v>10346</v>
      </c>
      <c r="F38" s="151" t="s">
        <v>10258</v>
      </c>
      <c r="G38" s="151">
        <v>100</v>
      </c>
      <c r="H38" s="152" t="s">
        <v>743</v>
      </c>
      <c r="I38" s="153" t="s">
        <v>19</v>
      </c>
      <c r="J38" s="154">
        <f>VLOOKUP(A38,'[2]AJUSTE DE VALOR Oncologia'!$A$6:$J$121,10,0)</f>
        <v>7.7801566167000002</v>
      </c>
    </row>
    <row r="39" s="146" customFormat="1" ht="15" customHeight="1">
      <c r="A39" s="147">
        <v>96545828</v>
      </c>
      <c r="B39" s="148">
        <v>20</v>
      </c>
      <c r="C39" s="149" t="s">
        <v>10347</v>
      </c>
      <c r="D39" s="149" t="s">
        <v>10286</v>
      </c>
      <c r="E39" s="150" t="s">
        <v>10348</v>
      </c>
      <c r="F39" s="151" t="s">
        <v>10258</v>
      </c>
      <c r="G39" s="151">
        <v>20</v>
      </c>
      <c r="H39" s="152" t="s">
        <v>743</v>
      </c>
      <c r="I39" s="153" t="s">
        <v>19</v>
      </c>
      <c r="J39" s="154">
        <f>VLOOKUP(A39,'[2]AJUSTE DE VALOR Oncologia'!$A$6:$J$121,10,0)</f>
        <v>43.246776201200007</v>
      </c>
    </row>
    <row r="40" s="146" customFormat="1" ht="15" customHeight="1">
      <c r="A40" s="147">
        <v>96545356</v>
      </c>
      <c r="B40" s="148">
        <v>20</v>
      </c>
      <c r="C40" s="149" t="s">
        <v>10349</v>
      </c>
      <c r="D40" s="149" t="s">
        <v>10316</v>
      </c>
      <c r="E40" s="150" t="s">
        <v>10350</v>
      </c>
      <c r="F40" s="151" t="s">
        <v>10258</v>
      </c>
      <c r="G40" s="151">
        <v>50</v>
      </c>
      <c r="H40" s="152" t="s">
        <v>743</v>
      </c>
      <c r="I40" s="153" t="s">
        <v>19</v>
      </c>
      <c r="J40" s="154">
        <f>VLOOKUP(A40,'[2]AJUSTE DE VALOR Oncologia'!$A$6:$J$121,10,0)</f>
        <v>1.4091912289000001</v>
      </c>
    </row>
    <row r="41" s="146" customFormat="1" ht="15" customHeight="1">
      <c r="A41" s="147">
        <v>96546034</v>
      </c>
      <c r="B41" s="148">
        <v>20</v>
      </c>
      <c r="C41" s="149" t="s">
        <v>10351</v>
      </c>
      <c r="D41" s="149" t="s">
        <v>10352</v>
      </c>
      <c r="E41" s="150" t="s">
        <v>10353</v>
      </c>
      <c r="F41" s="151" t="s">
        <v>10258</v>
      </c>
      <c r="G41" s="151">
        <v>1</v>
      </c>
      <c r="H41" s="152" t="s">
        <v>70</v>
      </c>
      <c r="I41" s="153" t="s">
        <v>14</v>
      </c>
      <c r="J41" s="154">
        <f>VLOOKUP(A41,'[2]AJUSTE DE VALOR Oncologia'!$A$6:$J$121,10,0)</f>
        <v>1875.5743159504002</v>
      </c>
    </row>
    <row r="42" s="146" customFormat="1" ht="15" customHeight="1">
      <c r="A42" s="147">
        <v>96546158</v>
      </c>
      <c r="B42" s="148">
        <v>20</v>
      </c>
      <c r="C42" s="149" t="s">
        <v>10354</v>
      </c>
      <c r="D42" s="149" t="s">
        <v>10355</v>
      </c>
      <c r="E42" s="150" t="s">
        <v>10356</v>
      </c>
      <c r="F42" s="151" t="s">
        <v>10258</v>
      </c>
      <c r="G42" s="151">
        <v>50</v>
      </c>
      <c r="H42" s="152" t="s">
        <v>743</v>
      </c>
      <c r="I42" s="153" t="s">
        <v>19</v>
      </c>
      <c r="J42" s="154">
        <f>VLOOKUP(A42,'[2]AJUSTE DE VALOR Oncologia'!$A$6:$J$121,10,0)</f>
        <v>73.301627788999994</v>
      </c>
    </row>
    <row r="43" s="146" customFormat="1" ht="15" customHeight="1">
      <c r="A43" s="147">
        <v>96546506</v>
      </c>
      <c r="B43" s="148">
        <v>20</v>
      </c>
      <c r="C43" s="149" t="s">
        <v>10357</v>
      </c>
      <c r="D43" s="149" t="s">
        <v>10289</v>
      </c>
      <c r="E43" s="150" t="s">
        <v>10358</v>
      </c>
      <c r="F43" s="151" t="s">
        <v>10258</v>
      </c>
      <c r="G43" s="151">
        <v>1</v>
      </c>
      <c r="H43" s="152" t="s">
        <v>10359</v>
      </c>
      <c r="I43" s="153" t="s">
        <v>14</v>
      </c>
      <c r="J43" s="154">
        <f>VLOOKUP(A43,'[2]AJUSTE DE VALOR Oncologia'!$A$6:$J$121,10,0)</f>
        <v>579.21312090720005</v>
      </c>
    </row>
    <row r="44" s="146" customFormat="1" ht="15" customHeight="1">
      <c r="A44" s="147">
        <v>96545666</v>
      </c>
      <c r="B44" s="148">
        <v>20</v>
      </c>
      <c r="C44" s="149" t="s">
        <v>10360</v>
      </c>
      <c r="D44" s="149" t="s">
        <v>10283</v>
      </c>
      <c r="E44" s="150" t="s">
        <v>10361</v>
      </c>
      <c r="F44" s="151" t="s">
        <v>10258</v>
      </c>
      <c r="G44" s="151">
        <v>40</v>
      </c>
      <c r="H44" s="152" t="s">
        <v>743</v>
      </c>
      <c r="I44" s="153" t="s">
        <v>19</v>
      </c>
      <c r="J44" s="154">
        <f>VLOOKUP(A44,'[2]AJUSTE DE VALOR Oncologia'!$A$6:$J$121,10,0)</f>
        <v>13.047029085999998</v>
      </c>
    </row>
    <row r="45" s="146" customFormat="1" ht="15" customHeight="1">
      <c r="A45" s="147">
        <v>96546190</v>
      </c>
      <c r="B45" s="148">
        <v>20</v>
      </c>
      <c r="C45" s="149" t="s">
        <v>10362</v>
      </c>
      <c r="D45" s="149" t="s">
        <v>10363</v>
      </c>
      <c r="E45" s="150" t="s">
        <v>10364</v>
      </c>
      <c r="F45" s="151" t="s">
        <v>10258</v>
      </c>
      <c r="G45" s="151">
        <v>500</v>
      </c>
      <c r="H45" s="152" t="s">
        <v>743</v>
      </c>
      <c r="I45" s="153" t="s">
        <v>19</v>
      </c>
      <c r="J45" s="154">
        <f>VLOOKUP(A45,'[2]AJUSTE DE VALOR Oncologia'!$A$6:$J$121,10,0)</f>
        <v>9.3788189352000018</v>
      </c>
    </row>
    <row r="46" s="146" customFormat="1" ht="15" customHeight="1">
      <c r="A46" s="147">
        <v>96545445</v>
      </c>
      <c r="B46" s="148">
        <v>20</v>
      </c>
      <c r="C46" s="149" t="s">
        <v>10365</v>
      </c>
      <c r="D46" s="149" t="s">
        <v>10366</v>
      </c>
      <c r="E46" s="150" t="s">
        <v>10367</v>
      </c>
      <c r="F46" s="151" t="s">
        <v>10258</v>
      </c>
      <c r="G46" s="151">
        <v>450</v>
      </c>
      <c r="H46" s="152" t="s">
        <v>743</v>
      </c>
      <c r="I46" s="153" t="s">
        <v>19</v>
      </c>
      <c r="J46" s="154">
        <f>VLOOKUP(A46,'[2]AJUSTE DE VALOR Oncologia'!$A$6:$J$121,10,0)</f>
        <v>2.6695303751999999</v>
      </c>
    </row>
    <row r="47" s="146" customFormat="1" ht="15" customHeight="1">
      <c r="A47" s="147">
        <v>96546166</v>
      </c>
      <c r="B47" s="148">
        <v>20</v>
      </c>
      <c r="C47" s="149" t="s">
        <v>10368</v>
      </c>
      <c r="D47" s="149" t="s">
        <v>10342</v>
      </c>
      <c r="E47" s="150" t="s">
        <v>10369</v>
      </c>
      <c r="F47" s="151" t="s">
        <v>10258</v>
      </c>
      <c r="G47" s="151">
        <v>1</v>
      </c>
      <c r="H47" s="152" t="s">
        <v>70</v>
      </c>
      <c r="I47" s="153" t="s">
        <v>14</v>
      </c>
      <c r="J47" s="154">
        <f>VLOOKUP(A47,'[2]AJUSTE DE VALOR Oncologia'!$A$6:$J$121,10,0)</f>
        <v>2063.1388527113004</v>
      </c>
    </row>
    <row r="48" s="146" customFormat="1" ht="15" customHeight="1">
      <c r="A48" s="147">
        <v>96545682</v>
      </c>
      <c r="B48" s="148">
        <v>20</v>
      </c>
      <c r="C48" s="149" t="s">
        <v>10370</v>
      </c>
      <c r="D48" s="149" t="s">
        <v>10269</v>
      </c>
      <c r="E48" s="150" t="s">
        <v>10371</v>
      </c>
      <c r="F48" s="151" t="s">
        <v>10258</v>
      </c>
      <c r="G48" s="151">
        <v>300</v>
      </c>
      <c r="H48" s="152" t="s">
        <v>743</v>
      </c>
      <c r="I48" s="153" t="s">
        <v>19</v>
      </c>
      <c r="J48" s="154">
        <f>VLOOKUP(A48,'[2]AJUSTE DE VALOR Oncologia'!$A$6:$J$121,10,0)</f>
        <v>20.0720935545</v>
      </c>
    </row>
    <row r="49" s="146" customFormat="1" ht="15" customHeight="1">
      <c r="A49" s="147">
        <v>96545798</v>
      </c>
      <c r="B49" s="148">
        <v>20</v>
      </c>
      <c r="C49" s="149" t="s">
        <v>10372</v>
      </c>
      <c r="D49" s="149" t="s">
        <v>10352</v>
      </c>
      <c r="E49" s="150" t="s">
        <v>10373</v>
      </c>
      <c r="F49" s="151" t="s">
        <v>10258</v>
      </c>
      <c r="G49" s="151">
        <v>1</v>
      </c>
      <c r="H49" s="152" t="s">
        <v>70</v>
      </c>
      <c r="I49" s="153" t="s">
        <v>14</v>
      </c>
      <c r="J49" s="154">
        <f>VLOOKUP(A49,'[2]AJUSTE DE VALOR Oncologia'!$A$6:$J$121,10,0)</f>
        <v>732.53075822290009</v>
      </c>
    </row>
    <row r="50" s="146" customFormat="1" ht="15" customHeight="1">
      <c r="A50" s="147">
        <v>96545224</v>
      </c>
      <c r="B50" s="148">
        <v>20</v>
      </c>
      <c r="C50" s="149" t="s">
        <v>10374</v>
      </c>
      <c r="D50" s="149" t="s">
        <v>10375</v>
      </c>
      <c r="E50" s="150" t="s">
        <v>10376</v>
      </c>
      <c r="F50" s="151" t="s">
        <v>10258</v>
      </c>
      <c r="G50" s="151">
        <v>2500</v>
      </c>
      <c r="H50" s="152" t="s">
        <v>743</v>
      </c>
      <c r="I50" s="153" t="s">
        <v>19</v>
      </c>
      <c r="J50" s="154">
        <f>VLOOKUP(A50,'[2]AJUSTE DE VALOR Oncologia'!$A$6:$J$121,10,0)</f>
        <v>4.7367772400000008e-002</v>
      </c>
    </row>
    <row r="51" s="146" customFormat="1" ht="15" customHeight="1">
      <c r="A51" s="147">
        <v>96545470</v>
      </c>
      <c r="B51" s="148">
        <v>20</v>
      </c>
      <c r="C51" s="149" t="s">
        <v>10377</v>
      </c>
      <c r="D51" s="149" t="s">
        <v>10333</v>
      </c>
      <c r="E51" s="150" t="s">
        <v>10378</v>
      </c>
      <c r="F51" s="151" t="s">
        <v>10258</v>
      </c>
      <c r="G51" s="151">
        <v>200</v>
      </c>
      <c r="H51" s="152" t="s">
        <v>743</v>
      </c>
      <c r="I51" s="153" t="s">
        <v>19</v>
      </c>
      <c r="J51" s="154">
        <f>VLOOKUP(A51,'[2]AJUSTE DE VALOR Oncologia'!$A$6:$J$121,10,0)</f>
        <v>0.65916564480000006</v>
      </c>
    </row>
    <row r="52" s="146" customFormat="1" ht="15" customHeight="1">
      <c r="A52" s="147">
        <v>96545437</v>
      </c>
      <c r="B52" s="148">
        <v>20</v>
      </c>
      <c r="C52" s="149" t="s">
        <v>10379</v>
      </c>
      <c r="D52" s="149" t="s">
        <v>10366</v>
      </c>
      <c r="E52" s="150" t="s">
        <v>10380</v>
      </c>
      <c r="F52" s="151" t="s">
        <v>10258</v>
      </c>
      <c r="G52" s="151">
        <v>150</v>
      </c>
      <c r="H52" s="152" t="s">
        <v>743</v>
      </c>
      <c r="I52" s="153" t="s">
        <v>19</v>
      </c>
      <c r="J52" s="154">
        <f>VLOOKUP(A52,'[2]AJUSTE DE VALOR Oncologia'!$A$6:$J$121,10,0)</f>
        <v>3.0904022811999994</v>
      </c>
    </row>
    <row r="53" s="146" customFormat="1" ht="15" customHeight="1">
      <c r="A53" s="147">
        <v>96546255</v>
      </c>
      <c r="B53" s="148">
        <v>20</v>
      </c>
      <c r="C53" s="149" t="s">
        <v>10381</v>
      </c>
      <c r="D53" s="149" t="s">
        <v>10339</v>
      </c>
      <c r="E53" s="150" t="s">
        <v>10382</v>
      </c>
      <c r="F53" s="151" t="s">
        <v>10258</v>
      </c>
      <c r="G53" s="151">
        <v>400</v>
      </c>
      <c r="H53" s="152" t="s">
        <v>743</v>
      </c>
      <c r="I53" s="153" t="s">
        <v>19</v>
      </c>
      <c r="J53" s="154">
        <f>VLOOKUP(A53,'[2]AJUSTE DE VALOR Oncologia'!$A$6:$J$121,10,0)</f>
        <v>18.8168475859</v>
      </c>
    </row>
    <row r="54" s="146" customFormat="1" ht="15" customHeight="1">
      <c r="A54" s="147">
        <v>96546360</v>
      </c>
      <c r="B54" s="148">
        <v>20</v>
      </c>
      <c r="C54" s="149" t="s">
        <v>10383</v>
      </c>
      <c r="D54" s="149" t="s">
        <v>10384</v>
      </c>
      <c r="E54" s="150" t="s">
        <v>10385</v>
      </c>
      <c r="F54" s="151" t="s">
        <v>10258</v>
      </c>
      <c r="G54" s="151">
        <v>300</v>
      </c>
      <c r="H54" s="152" t="s">
        <v>743</v>
      </c>
      <c r="I54" s="153" t="s">
        <v>19</v>
      </c>
      <c r="J54" s="154">
        <f>VLOOKUP(A54,'[2]AJUSTE DE VALOR Oncologia'!$A$6:$J$121,10,0)</f>
        <v>246.66222563839997</v>
      </c>
    </row>
    <row r="55" s="146" customFormat="1" ht="15" customHeight="1">
      <c r="A55" s="147">
        <v>96546239</v>
      </c>
      <c r="B55" s="148" t="s">
        <v>10073</v>
      </c>
      <c r="C55" s="149" t="s">
        <v>10386</v>
      </c>
      <c r="D55" s="149" t="s">
        <v>10300</v>
      </c>
      <c r="E55" s="150" t="s">
        <v>10387</v>
      </c>
      <c r="F55" s="151" t="s">
        <v>10258</v>
      </c>
      <c r="G55" s="151">
        <v>1</v>
      </c>
      <c r="H55" s="152" t="s">
        <v>13</v>
      </c>
      <c r="I55" s="153" t="s">
        <v>14</v>
      </c>
      <c r="J55" s="154">
        <f>VLOOKUP(A55,'[2]AJUSTE DE VALOR Oncologia'!$A$6:$J$121,10,0)</f>
        <v>6089.4113486544011</v>
      </c>
    </row>
    <row r="56" s="146" customFormat="1" ht="15" customHeight="1">
      <c r="A56" s="147">
        <v>96545496</v>
      </c>
      <c r="B56" s="148">
        <v>20</v>
      </c>
      <c r="C56" s="149" t="s">
        <v>10388</v>
      </c>
      <c r="D56" s="149" t="s">
        <v>10389</v>
      </c>
      <c r="E56" s="150" t="s">
        <v>10390</v>
      </c>
      <c r="F56" s="151" t="s">
        <v>10258</v>
      </c>
      <c r="G56" s="151">
        <v>50</v>
      </c>
      <c r="H56" s="152" t="s">
        <v>743</v>
      </c>
      <c r="I56" s="153" t="s">
        <v>19</v>
      </c>
      <c r="J56" s="154">
        <f>VLOOKUP(A56,'[2]AJUSTE DE VALOR Oncologia'!$A$6:$J$121,10,0)</f>
        <v>2.8302244009000002</v>
      </c>
    </row>
    <row r="57" s="146" customFormat="1" ht="15" customHeight="1">
      <c r="A57" s="147">
        <v>96546000</v>
      </c>
      <c r="B57" s="148">
        <v>20</v>
      </c>
      <c r="C57" s="149" t="s">
        <v>10391</v>
      </c>
      <c r="D57" s="149" t="s">
        <v>10392</v>
      </c>
      <c r="E57" s="150" t="s">
        <v>10393</v>
      </c>
      <c r="F57" s="151" t="s">
        <v>10258</v>
      </c>
      <c r="G57" s="155"/>
      <c r="H57" s="152" t="s">
        <v>13</v>
      </c>
      <c r="I57" s="153" t="s">
        <v>14</v>
      </c>
      <c r="J57" s="154">
        <f>VLOOKUP(A57,'[2]AJUSTE DE VALOR Oncologia'!$A$6:$J$121,10,0)</f>
        <v>1703.4753568781</v>
      </c>
    </row>
    <row r="58" s="146" customFormat="1" ht="15" customHeight="1">
      <c r="A58" s="147">
        <v>96545615</v>
      </c>
      <c r="B58" s="148" t="s">
        <v>10073</v>
      </c>
      <c r="C58" s="149" t="s">
        <v>10394</v>
      </c>
      <c r="D58" s="149" t="s">
        <v>10300</v>
      </c>
      <c r="E58" s="150" t="s">
        <v>10395</v>
      </c>
      <c r="F58" s="151" t="s">
        <v>10258</v>
      </c>
      <c r="G58" s="151">
        <v>1</v>
      </c>
      <c r="H58" s="152" t="s">
        <v>13</v>
      </c>
      <c r="I58" s="153" t="s">
        <v>14</v>
      </c>
      <c r="J58" s="154">
        <f>VLOOKUP(A58,'[2]AJUSTE DE VALOR Oncologia'!$A$6:$J$121,10,0)</f>
        <v>72.224010966900011</v>
      </c>
    </row>
    <row r="59" s="146" customFormat="1" ht="15" customHeight="1">
      <c r="A59" s="147">
        <v>96545410</v>
      </c>
      <c r="B59" s="148">
        <v>20</v>
      </c>
      <c r="C59" s="149" t="s">
        <v>10396</v>
      </c>
      <c r="D59" s="149" t="s">
        <v>10366</v>
      </c>
      <c r="E59" s="150" t="s">
        <v>10397</v>
      </c>
      <c r="F59" s="151" t="s">
        <v>10258</v>
      </c>
      <c r="G59" s="151">
        <v>50</v>
      </c>
      <c r="H59" s="152" t="s">
        <v>743</v>
      </c>
      <c r="I59" s="153" t="s">
        <v>19</v>
      </c>
      <c r="J59" s="154">
        <f>VLOOKUP(A59,'[2]AJUSTE DE VALOR Oncologia'!$A$6:$J$121,10,0)</f>
        <v>2.3208079387999998</v>
      </c>
    </row>
    <row r="60" s="146" customFormat="1" ht="15" customHeight="1">
      <c r="A60" s="147">
        <v>96545860</v>
      </c>
      <c r="B60" s="148">
        <v>20</v>
      </c>
      <c r="C60" s="149" t="s">
        <v>10398</v>
      </c>
      <c r="D60" s="149" t="s">
        <v>10280</v>
      </c>
      <c r="E60" s="150" t="s">
        <v>10399</v>
      </c>
      <c r="F60" s="156" t="s">
        <v>10258</v>
      </c>
      <c r="G60" s="151">
        <v>1</v>
      </c>
      <c r="H60" s="152" t="s">
        <v>13</v>
      </c>
      <c r="I60" s="153" t="s">
        <v>14</v>
      </c>
      <c r="J60" s="154">
        <f>VLOOKUP(A60,'[2]AJUSTE DE VALOR Oncologia'!$A$6:$J$121,10,0)</f>
        <v>1433.4536371011998</v>
      </c>
    </row>
    <row r="61" s="146" customFormat="1" ht="15" customHeight="1">
      <c r="A61" s="147">
        <v>96546336</v>
      </c>
      <c r="B61" s="148">
        <v>20</v>
      </c>
      <c r="C61" s="149" t="s">
        <v>10400</v>
      </c>
      <c r="D61" s="149" t="s">
        <v>10263</v>
      </c>
      <c r="E61" s="150" t="s">
        <v>10401</v>
      </c>
      <c r="F61" s="151" t="s">
        <v>10258</v>
      </c>
      <c r="G61" s="151">
        <v>1</v>
      </c>
      <c r="H61" s="152" t="s">
        <v>13</v>
      </c>
      <c r="I61" s="153" t="s">
        <v>14</v>
      </c>
      <c r="J61" s="154">
        <f>VLOOKUP(A61,'[2]AJUSTE DE VALOR Oncologia'!$A$6:$J$121,10,0)</f>
        <v>12654.039873911801</v>
      </c>
    </row>
    <row r="62" s="146" customFormat="1" ht="15" customHeight="1">
      <c r="A62" s="147">
        <v>96545852</v>
      </c>
      <c r="B62" s="148">
        <v>20</v>
      </c>
      <c r="C62" s="149" t="s">
        <v>10402</v>
      </c>
      <c r="D62" s="149" t="s">
        <v>10363</v>
      </c>
      <c r="E62" s="150" t="s">
        <v>10403</v>
      </c>
      <c r="F62" s="156" t="s">
        <v>10258</v>
      </c>
      <c r="G62" s="151">
        <v>100</v>
      </c>
      <c r="H62" s="152" t="s">
        <v>743</v>
      </c>
      <c r="I62" s="153" t="s">
        <v>19</v>
      </c>
      <c r="J62" s="154">
        <f>VLOOKUP(A62,'[2]AJUSTE DE VALOR Oncologia'!$A$6:$J$121,10,0)</f>
        <v>9.3788189352000018</v>
      </c>
    </row>
    <row r="63" s="146" customFormat="1" ht="15" customHeight="1">
      <c r="A63" s="147">
        <v>96545216</v>
      </c>
      <c r="B63" s="148">
        <v>20</v>
      </c>
      <c r="C63" s="149" t="s">
        <v>10404</v>
      </c>
      <c r="D63" s="149" t="s">
        <v>10375</v>
      </c>
      <c r="E63" s="150" t="s">
        <v>10405</v>
      </c>
      <c r="F63" s="151" t="s">
        <v>10258</v>
      </c>
      <c r="G63" s="151">
        <v>500</v>
      </c>
      <c r="H63" s="152" t="s">
        <v>743</v>
      </c>
      <c r="I63" s="153" t="s">
        <v>19</v>
      </c>
      <c r="J63" s="154">
        <f>VLOOKUP(A63,'[2]AJUSTE DE VALOR Oncologia'!$A$6:$J$121,10,0)</f>
        <v>2.3683886200000004e-002</v>
      </c>
    </row>
    <row r="64" s="146" customFormat="1" ht="15" customHeight="1">
      <c r="A64" s="147">
        <v>96545577</v>
      </c>
      <c r="B64" s="148">
        <v>20</v>
      </c>
      <c r="C64" s="149" t="s">
        <v>10406</v>
      </c>
      <c r="D64" s="149" t="s">
        <v>10407</v>
      </c>
      <c r="E64" s="150" t="s">
        <v>10408</v>
      </c>
      <c r="F64" s="151" t="s">
        <v>10258</v>
      </c>
      <c r="G64" s="151">
        <v>1000</v>
      </c>
      <c r="H64" s="152" t="s">
        <v>743</v>
      </c>
      <c r="I64" s="153" t="s">
        <v>19</v>
      </c>
      <c r="J64" s="154">
        <f>VLOOKUP(A64,'[2]AJUSTE DE VALOR Oncologia'!$A$6:$J$121,10,0)</f>
        <v>0.39078412230000004</v>
      </c>
    </row>
    <row r="65" s="146" customFormat="1" ht="15" customHeight="1">
      <c r="A65" s="147">
        <v>96545917</v>
      </c>
      <c r="B65" s="148">
        <v>20</v>
      </c>
      <c r="C65" s="149" t="s">
        <v>10409</v>
      </c>
      <c r="D65" s="149" t="s">
        <v>10407</v>
      </c>
      <c r="E65" s="150" t="s">
        <v>10410</v>
      </c>
      <c r="F65" s="151" t="s">
        <v>10258</v>
      </c>
      <c r="G65" s="151">
        <v>5000</v>
      </c>
      <c r="H65" s="152" t="s">
        <v>743</v>
      </c>
      <c r="I65" s="153" t="s">
        <v>19</v>
      </c>
      <c r="J65" s="154">
        <f>VLOOKUP(A65,'[2]AJUSTE DE VALOR Oncologia'!$A$6:$J$121,10,0)</f>
        <v>0.44999383780000007</v>
      </c>
    </row>
    <row r="66" s="146" customFormat="1" ht="15" customHeight="1">
      <c r="A66" s="147">
        <v>96545313</v>
      </c>
      <c r="B66" s="148">
        <v>20</v>
      </c>
      <c r="C66" s="149" t="s">
        <v>10411</v>
      </c>
      <c r="D66" s="149" t="s">
        <v>10412</v>
      </c>
      <c r="E66" s="150" t="s">
        <v>10413</v>
      </c>
      <c r="F66" s="151" t="s">
        <v>10258</v>
      </c>
      <c r="G66" s="151">
        <v>100</v>
      </c>
      <c r="H66" s="152" t="s">
        <v>743</v>
      </c>
      <c r="I66" s="153" t="s">
        <v>19</v>
      </c>
      <c r="J66" s="154">
        <f>VLOOKUP(A66,'[2]AJUSTE DE VALOR Oncologia'!$A$6:$J$121,10,0)</f>
        <v>4.5093418499999993</v>
      </c>
    </row>
    <row r="67" s="146" customFormat="1" ht="15" customHeight="1">
      <c r="A67" s="147">
        <v>96545330</v>
      </c>
      <c r="B67" s="148">
        <v>20</v>
      </c>
      <c r="C67" s="149" t="s">
        <v>10414</v>
      </c>
      <c r="D67" s="149" t="s">
        <v>10389</v>
      </c>
      <c r="E67" s="150" t="s">
        <v>10415</v>
      </c>
      <c r="F67" s="151" t="s">
        <v>10258</v>
      </c>
      <c r="G67" s="151">
        <v>10</v>
      </c>
      <c r="H67" s="152" t="s">
        <v>743</v>
      </c>
      <c r="I67" s="153" t="s">
        <v>19</v>
      </c>
      <c r="J67" s="154">
        <f>VLOOKUP(A67,'[2]AJUSTE DE VALOR Oncologia'!$A$6:$J$121,10,0)</f>
        <v>3.3394279542000005</v>
      </c>
    </row>
    <row r="68" s="146" customFormat="1" ht="15" customHeight="1">
      <c r="A68" s="147">
        <v>96545372</v>
      </c>
      <c r="B68" s="148">
        <v>20</v>
      </c>
      <c r="C68" s="149" t="s">
        <v>10416</v>
      </c>
      <c r="D68" s="149" t="s">
        <v>10417</v>
      </c>
      <c r="E68" s="150" t="s">
        <v>10418</v>
      </c>
      <c r="F68" s="151" t="s">
        <v>10258</v>
      </c>
      <c r="G68" s="151">
        <v>100</v>
      </c>
      <c r="H68" s="152" t="s">
        <v>743</v>
      </c>
      <c r="I68" s="153" t="s">
        <v>19</v>
      </c>
      <c r="J68" s="154">
        <f>VLOOKUP(A68,'[2]AJUSTE DE VALOR Oncologia'!$A$6:$J$121,10,0)</f>
        <v>0.71051658600000001</v>
      </c>
    </row>
    <row r="69" s="146" customFormat="1" ht="15" customHeight="1">
      <c r="A69" s="147">
        <v>96545658</v>
      </c>
      <c r="B69" s="148">
        <v>20</v>
      </c>
      <c r="C69" s="149" t="s">
        <v>10419</v>
      </c>
      <c r="D69" s="149" t="s">
        <v>10342</v>
      </c>
      <c r="E69" s="150" t="s">
        <v>10420</v>
      </c>
      <c r="F69" s="151" t="s">
        <v>10258</v>
      </c>
      <c r="G69" s="151">
        <v>1</v>
      </c>
      <c r="H69" s="152" t="s">
        <v>70</v>
      </c>
      <c r="I69" s="153" t="s">
        <v>14</v>
      </c>
      <c r="J69" s="154">
        <f>VLOOKUP(A69,'[2]AJUSTE DE VALOR Oncologia'!$A$6:$J$121,10,0)</f>
        <v>626.78220633989997</v>
      </c>
    </row>
    <row r="70" s="146" customFormat="1" ht="15" customHeight="1">
      <c r="A70" s="147">
        <v>96546387</v>
      </c>
      <c r="B70" s="148">
        <v>20</v>
      </c>
      <c r="C70" s="149" t="s">
        <v>10421</v>
      </c>
      <c r="D70" s="149" t="s">
        <v>10422</v>
      </c>
      <c r="E70" s="150" t="s">
        <v>10423</v>
      </c>
      <c r="F70" s="151" t="s">
        <v>10258</v>
      </c>
      <c r="G70" s="151">
        <v>1000</v>
      </c>
      <c r="H70" s="152" t="s">
        <v>743</v>
      </c>
      <c r="I70" s="153" t="s">
        <v>19</v>
      </c>
      <c r="J70" s="154">
        <f>VLOOKUP(A70,'[2]AJUSTE DE VALOR Oncologia'!$A$6:$J$121,10,0)</f>
        <v>6.0124558000000008e-002</v>
      </c>
    </row>
    <row r="71" s="146" customFormat="1" ht="15" customHeight="1">
      <c r="A71" s="147">
        <v>96545984</v>
      </c>
      <c r="B71" s="148" t="s">
        <v>10073</v>
      </c>
      <c r="C71" s="149" t="s">
        <v>10424</v>
      </c>
      <c r="D71" s="149" t="s">
        <v>10300</v>
      </c>
      <c r="E71" s="150" t="s">
        <v>10425</v>
      </c>
      <c r="F71" s="151" t="s">
        <v>10258</v>
      </c>
      <c r="G71" s="151">
        <v>1</v>
      </c>
      <c r="H71" s="152" t="s">
        <v>13</v>
      </c>
      <c r="I71" s="153" t="s">
        <v>14</v>
      </c>
      <c r="J71" s="154">
        <f>VLOOKUP(A71,'[2]AJUSTE DE VALOR Oncologia'!$A$6:$J$121,10,0)</f>
        <v>312.88782058820004</v>
      </c>
    </row>
    <row r="72" s="146" customFormat="1" ht="15" customHeight="1">
      <c r="A72" s="147">
        <v>96545283</v>
      </c>
      <c r="B72" s="148">
        <v>20</v>
      </c>
      <c r="C72" s="149" t="s">
        <v>10426</v>
      </c>
      <c r="D72" s="149" t="s">
        <v>10412</v>
      </c>
      <c r="E72" s="150" t="s">
        <v>10427</v>
      </c>
      <c r="F72" s="151" t="s">
        <v>10258</v>
      </c>
      <c r="G72" s="151">
        <v>10</v>
      </c>
      <c r="H72" s="152" t="s">
        <v>743</v>
      </c>
      <c r="I72" s="153" t="s">
        <v>19</v>
      </c>
      <c r="J72" s="154">
        <f>VLOOKUP(A72,'[2]AJUSTE DE VALOR Oncologia'!$A$6:$J$121,10,0)</f>
        <v>4.1846692367999996</v>
      </c>
    </row>
    <row r="73" s="146" customFormat="1" ht="15" customHeight="1">
      <c r="A73" s="147">
        <v>96545305</v>
      </c>
      <c r="B73" s="148">
        <v>20</v>
      </c>
      <c r="C73" s="149" t="s">
        <v>10428</v>
      </c>
      <c r="D73" s="149" t="s">
        <v>10412</v>
      </c>
      <c r="E73" s="150" t="s">
        <v>10429</v>
      </c>
      <c r="F73" s="151" t="s">
        <v>10258</v>
      </c>
      <c r="G73" s="151">
        <v>50</v>
      </c>
      <c r="H73" s="152" t="s">
        <v>743</v>
      </c>
      <c r="I73" s="153" t="s">
        <v>19</v>
      </c>
      <c r="J73" s="154">
        <f>VLOOKUP(A73,'[2]AJUSTE DE VALOR Oncologia'!$A$6:$J$121,10,0)</f>
        <v>4.0163204743999996</v>
      </c>
    </row>
    <row r="74" s="146" customFormat="1" ht="15" customHeight="1">
      <c r="A74" s="147">
        <v>96545690</v>
      </c>
      <c r="B74" s="148">
        <v>20</v>
      </c>
      <c r="C74" s="149" t="s">
        <v>10430</v>
      </c>
      <c r="D74" s="149" t="s">
        <v>10431</v>
      </c>
      <c r="E74" s="150" t="s">
        <v>10432</v>
      </c>
      <c r="F74" s="151" t="s">
        <v>10258</v>
      </c>
      <c r="G74" s="151">
        <v>600</v>
      </c>
      <c r="H74" s="152" t="s">
        <v>743</v>
      </c>
      <c r="I74" s="153" t="s">
        <v>19</v>
      </c>
      <c r="J74" s="154">
        <f>VLOOKUP(A74,'[2]AJUSTE DE VALOR Oncologia'!$A$6:$J$121,10,0)</f>
        <v>0.93551350490000007</v>
      </c>
    </row>
    <row r="75" s="146" customFormat="1" ht="15" customHeight="1">
      <c r="A75" s="147">
        <v>96545585</v>
      </c>
      <c r="B75" s="148">
        <v>20</v>
      </c>
      <c r="C75" s="149" t="s">
        <v>10433</v>
      </c>
      <c r="D75" s="149" t="s">
        <v>10434</v>
      </c>
      <c r="E75" s="150" t="s">
        <v>10435</v>
      </c>
      <c r="F75" s="151" t="s">
        <v>10258</v>
      </c>
      <c r="G75" s="151">
        <v>10</v>
      </c>
      <c r="H75" s="152" t="s">
        <v>743</v>
      </c>
      <c r="I75" s="153" t="s">
        <v>19</v>
      </c>
      <c r="J75" s="154">
        <f>VLOOKUP(A75,'[2]AJUSTE DE VALOR Oncologia'!$A$6:$J$121,10,0)</f>
        <v>25.306232404700001</v>
      </c>
    </row>
    <row r="76" s="146" customFormat="1" ht="15" customHeight="1">
      <c r="A76" s="147">
        <v>96545836</v>
      </c>
      <c r="B76" s="148">
        <v>20</v>
      </c>
      <c r="C76" s="149" t="s">
        <v>10436</v>
      </c>
      <c r="D76" s="149" t="s">
        <v>10437</v>
      </c>
      <c r="E76" s="150" t="s">
        <v>10438</v>
      </c>
      <c r="F76" s="151" t="s">
        <v>10258</v>
      </c>
      <c r="G76" s="151">
        <v>1</v>
      </c>
      <c r="H76" s="152" t="s">
        <v>13</v>
      </c>
      <c r="I76" s="153" t="s">
        <v>14</v>
      </c>
      <c r="J76" s="154">
        <f>VLOOKUP(A76,'[2]AJUSTE DE VALOR Oncologia'!$A$6:$J$121,10,0)</f>
        <v>894.45748817230015</v>
      </c>
    </row>
    <row r="77" s="146" customFormat="1" ht="15" customHeight="1">
      <c r="A77" s="147">
        <v>96545992</v>
      </c>
      <c r="B77" s="148">
        <v>20</v>
      </c>
      <c r="C77" s="149" t="s">
        <v>10439</v>
      </c>
      <c r="D77" s="149" t="s">
        <v>10440</v>
      </c>
      <c r="E77" s="150" t="s">
        <v>10441</v>
      </c>
      <c r="F77" s="151" t="s">
        <v>10258</v>
      </c>
      <c r="G77" s="151">
        <v>20</v>
      </c>
      <c r="H77" s="152" t="s">
        <v>743</v>
      </c>
      <c r="I77" s="153" t="s">
        <v>19</v>
      </c>
      <c r="J77" s="154">
        <f>VLOOKUP(A77,'[2]AJUSTE DE VALOR Oncologia'!$A$6:$J$121,10,0)</f>
        <v>63.733337764200009</v>
      </c>
    </row>
    <row r="78" s="146" customFormat="1" ht="15" customHeight="1">
      <c r="A78" s="147">
        <v>96545259</v>
      </c>
      <c r="B78" s="148">
        <v>20</v>
      </c>
      <c r="C78" s="149" t="s">
        <v>10442</v>
      </c>
      <c r="D78" s="149" t="s">
        <v>10422</v>
      </c>
      <c r="E78" s="150" t="s">
        <v>10443</v>
      </c>
      <c r="F78" s="151" t="s">
        <v>10258</v>
      </c>
      <c r="G78" s="151">
        <v>200</v>
      </c>
      <c r="H78" s="152" t="s">
        <v>743</v>
      </c>
      <c r="I78" s="153" t="s">
        <v>19</v>
      </c>
      <c r="J78" s="154">
        <f>VLOOKUP(A78,'[2]AJUSTE DE VALOR Oncologia'!$A$6:$J$121,10,0)</f>
        <v>6.0124558000000008e-002</v>
      </c>
    </row>
    <row r="79" s="146" customFormat="1" ht="15" customHeight="1">
      <c r="A79" s="147">
        <v>96545534</v>
      </c>
      <c r="B79" s="148">
        <v>20</v>
      </c>
      <c r="C79" s="149" t="s">
        <v>10444</v>
      </c>
      <c r="D79" s="149" t="s">
        <v>10445</v>
      </c>
      <c r="E79" s="150" t="s">
        <v>10446</v>
      </c>
      <c r="F79" s="151" t="s">
        <v>10258</v>
      </c>
      <c r="G79" s="151">
        <v>20000</v>
      </c>
      <c r="H79" s="152" t="s">
        <v>743</v>
      </c>
      <c r="I79" s="153" t="s">
        <v>19</v>
      </c>
      <c r="J79" s="154">
        <f>VLOOKUP(A79,'[2]AJUSTE DE VALOR Oncologia'!$A$6:$J$121,10,0)</f>
        <v>9.6199292800000016e-002</v>
      </c>
    </row>
    <row r="80" s="146" customFormat="1" ht="15" customHeight="1">
      <c r="A80" s="147">
        <v>96546395</v>
      </c>
      <c r="B80" s="148">
        <v>20</v>
      </c>
      <c r="C80" s="149" t="s">
        <v>10447</v>
      </c>
      <c r="D80" s="149" t="s">
        <v>10448</v>
      </c>
      <c r="E80" s="150" t="s">
        <v>10449</v>
      </c>
      <c r="F80" s="151" t="s">
        <v>10258</v>
      </c>
      <c r="G80" s="151">
        <v>1</v>
      </c>
      <c r="H80" s="152" t="s">
        <v>64</v>
      </c>
      <c r="I80" s="153" t="s">
        <v>14</v>
      </c>
      <c r="J80" s="154">
        <f>VLOOKUP(A80,'[2]AJUSTE DE VALOR Oncologia'!$A$6:$J$121,10,0)</f>
        <v>337.68484943960004</v>
      </c>
    </row>
    <row r="81" s="146" customFormat="1" ht="15" customHeight="1">
      <c r="A81" s="147">
        <v>96545275</v>
      </c>
      <c r="B81" s="148">
        <v>20</v>
      </c>
      <c r="C81" s="149" t="s">
        <v>10450</v>
      </c>
      <c r="D81" s="149" t="s">
        <v>10451</v>
      </c>
      <c r="E81" s="150" t="s">
        <v>10452</v>
      </c>
      <c r="F81" s="151" t="s">
        <v>10258</v>
      </c>
      <c r="G81" s="151">
        <v>1</v>
      </c>
      <c r="H81" s="152" t="s">
        <v>13</v>
      </c>
      <c r="I81" s="153" t="s">
        <v>14</v>
      </c>
      <c r="J81" s="154">
        <f>VLOOKUP(A81,'[2]AJUSTE DE VALOR Oncologia'!$A$6:$J$121,10,0)</f>
        <v>28.7522378468</v>
      </c>
    </row>
    <row r="82" s="146" customFormat="1" ht="15" customHeight="1">
      <c r="A82" s="147">
        <v>96545380</v>
      </c>
      <c r="B82" s="148">
        <v>20</v>
      </c>
      <c r="C82" s="149" t="s">
        <v>10453</v>
      </c>
      <c r="D82" s="149" t="s">
        <v>10445</v>
      </c>
      <c r="E82" s="150" t="s">
        <v>10454</v>
      </c>
      <c r="F82" s="151" t="s">
        <v>10258</v>
      </c>
      <c r="G82" s="151">
        <v>500</v>
      </c>
      <c r="H82" s="152" t="s">
        <v>743</v>
      </c>
      <c r="I82" s="153" t="s">
        <v>19</v>
      </c>
      <c r="J82" s="154">
        <f>VLOOKUP(A82,'[2]AJUSTE DE VALOR Oncologia'!$A$6:$J$121,10,0)</f>
        <v>0.16834876240000002</v>
      </c>
    </row>
    <row r="83" s="146" customFormat="1" ht="15" customHeight="1">
      <c r="A83" s="147">
        <v>96545500</v>
      </c>
      <c r="B83" s="148">
        <v>20</v>
      </c>
      <c r="C83" s="149" t="s">
        <v>10455</v>
      </c>
      <c r="D83" s="149" t="s">
        <v>10445</v>
      </c>
      <c r="E83" s="150" t="s">
        <v>10456</v>
      </c>
      <c r="F83" s="151" t="s">
        <v>10258</v>
      </c>
      <c r="G83" s="151">
        <v>1000</v>
      </c>
      <c r="H83" s="152" t="s">
        <v>743</v>
      </c>
      <c r="I83" s="153" t="s">
        <v>19</v>
      </c>
      <c r="J83" s="154">
        <f>VLOOKUP(A83,'[2]AJUSTE DE VALOR Oncologia'!$A$6:$J$121,10,0)</f>
        <v>9.6199292800000016e-002</v>
      </c>
    </row>
    <row r="84" s="146" customFormat="1" ht="15" customHeight="1">
      <c r="A84" s="147">
        <v>96545348</v>
      </c>
      <c r="B84" s="148">
        <v>20</v>
      </c>
      <c r="C84" s="149" t="s">
        <v>10457</v>
      </c>
      <c r="D84" s="149" t="s">
        <v>10458</v>
      </c>
      <c r="E84" s="150" t="s">
        <v>10459</v>
      </c>
      <c r="F84" s="151" t="s">
        <v>10258</v>
      </c>
      <c r="G84" s="151">
        <v>20</v>
      </c>
      <c r="H84" s="152" t="s">
        <v>743</v>
      </c>
      <c r="I84" s="153" t="s">
        <v>19</v>
      </c>
      <c r="J84" s="154">
        <f>VLOOKUP(A84,'[2]AJUSTE DE VALOR Oncologia'!$A$6:$J$121,10,0)</f>
        <v>4.8788805571999996</v>
      </c>
    </row>
    <row r="85" s="146" customFormat="1" ht="15" customHeight="1">
      <c r="A85" s="147">
        <v>96545526</v>
      </c>
      <c r="B85" s="148">
        <v>20</v>
      </c>
      <c r="C85" s="149" t="s">
        <v>10460</v>
      </c>
      <c r="D85" s="149" t="s">
        <v>10461</v>
      </c>
      <c r="E85" s="150" t="s">
        <v>10462</v>
      </c>
      <c r="F85" s="151" t="s">
        <v>10258</v>
      </c>
      <c r="G85" s="151">
        <v>4000</v>
      </c>
      <c r="H85" s="152" t="s">
        <v>743</v>
      </c>
      <c r="I85" s="153" t="s">
        <v>19</v>
      </c>
      <c r="J85" s="154">
        <f>VLOOKUP(A85,'[2]AJUSTE DE VALOR Oncologia'!$A$6:$J$121,10,0)</f>
        <v>3.5525829300000006e-002</v>
      </c>
    </row>
    <row r="86" s="146" customFormat="1" ht="15" customHeight="1">
      <c r="A86" s="147">
        <v>96545399</v>
      </c>
      <c r="B86" s="148">
        <v>20</v>
      </c>
      <c r="C86" s="149" t="s">
        <v>10463</v>
      </c>
      <c r="D86" s="149" t="s">
        <v>10464</v>
      </c>
      <c r="E86" s="150" t="s">
        <v>10465</v>
      </c>
      <c r="F86" s="151" t="s">
        <v>10258</v>
      </c>
      <c r="G86" s="151">
        <v>1000</v>
      </c>
      <c r="H86" s="152" t="s">
        <v>743</v>
      </c>
      <c r="I86" s="153" t="s">
        <v>19</v>
      </c>
      <c r="J86" s="154">
        <f>VLOOKUP(A86,'[2]AJUSTE DE VALOR Oncologia'!$A$6:$J$121,10,0)</f>
        <v>9.4735544800000016e-002</v>
      </c>
    </row>
    <row r="87" s="146" customFormat="1" ht="15" customHeight="1">
      <c r="A87" s="147">
        <v>96545429</v>
      </c>
      <c r="B87" s="148">
        <v>20</v>
      </c>
      <c r="C87" s="149" t="s">
        <v>10466</v>
      </c>
      <c r="D87" s="149" t="s">
        <v>10431</v>
      </c>
      <c r="E87" s="150" t="s">
        <v>10467</v>
      </c>
      <c r="F87" s="151" t="s">
        <v>10258</v>
      </c>
      <c r="G87" s="151">
        <v>200</v>
      </c>
      <c r="H87" s="152" t="s">
        <v>743</v>
      </c>
      <c r="I87" s="153" t="s">
        <v>19</v>
      </c>
      <c r="J87" s="154">
        <f>VLOOKUP(A87,'[2]AJUSTE DE VALOR Oncologia'!$A$6:$J$121,10,0)</f>
        <v>0.47367772400000008</v>
      </c>
    </row>
    <row r="88" s="146" customFormat="1" ht="15" customHeight="1">
      <c r="A88" s="147">
        <v>96545232</v>
      </c>
      <c r="B88" s="148">
        <v>20</v>
      </c>
      <c r="C88" s="149" t="s">
        <v>10468</v>
      </c>
      <c r="D88" s="149" t="s">
        <v>10464</v>
      </c>
      <c r="E88" s="150" t="s">
        <v>10469</v>
      </c>
      <c r="F88" s="151" t="s">
        <v>10258</v>
      </c>
      <c r="G88" s="151">
        <v>100</v>
      </c>
      <c r="H88" s="152" t="s">
        <v>743</v>
      </c>
      <c r="I88" s="153" t="s">
        <v>19</v>
      </c>
      <c r="J88" s="154">
        <f>VLOOKUP(A88,'[2]AJUSTE DE VALOR Oncologia'!$A$6:$J$121,10,0)</f>
        <v>9.7680783199999996e-002</v>
      </c>
    </row>
    <row r="89" s="146" customFormat="1" ht="15" customHeight="1">
      <c r="A89" s="147">
        <v>96545631</v>
      </c>
      <c r="B89" s="148">
        <v>20</v>
      </c>
      <c r="C89" s="149" t="s">
        <v>10470</v>
      </c>
      <c r="D89" s="149" t="s">
        <v>10471</v>
      </c>
      <c r="E89" s="150" t="s">
        <v>10356</v>
      </c>
      <c r="F89" s="151" t="s">
        <v>10258</v>
      </c>
      <c r="G89" s="151">
        <v>50</v>
      </c>
      <c r="H89" s="152" t="s">
        <v>743</v>
      </c>
      <c r="I89" s="153" t="s">
        <v>19</v>
      </c>
      <c r="J89" s="154">
        <f>VLOOKUP(A89,'[2]AJUSTE DE VALOR Oncologia'!$A$6:$J$121,10,0)</f>
        <v>6.4420170464000011</v>
      </c>
    </row>
    <row r="90" s="146" customFormat="1" ht="15" customHeight="1">
      <c r="A90" s="147">
        <v>96545909</v>
      </c>
      <c r="B90" s="148">
        <v>20</v>
      </c>
      <c r="C90" s="149" t="s">
        <v>10472</v>
      </c>
      <c r="D90" s="149" t="s">
        <v>10434</v>
      </c>
      <c r="E90" s="150" t="s">
        <v>10473</v>
      </c>
      <c r="F90" s="151" t="s">
        <v>10258</v>
      </c>
      <c r="G90" s="151">
        <v>50</v>
      </c>
      <c r="H90" s="152" t="s">
        <v>743</v>
      </c>
      <c r="I90" s="153" t="s">
        <v>19</v>
      </c>
      <c r="J90" s="154">
        <f>VLOOKUP(A90,'[2]AJUSTE DE VALOR Oncologia'!$A$6:$J$121,10,0)</f>
        <v>25.306232404700001</v>
      </c>
    </row>
    <row r="91" s="146" customFormat="1" ht="15" customHeight="1">
      <c r="A91" s="147">
        <v>96545267</v>
      </c>
      <c r="B91" s="148">
        <v>20</v>
      </c>
      <c r="C91" s="149" t="s">
        <v>10474</v>
      </c>
      <c r="D91" s="149" t="s">
        <v>10407</v>
      </c>
      <c r="E91" s="150" t="s">
        <v>10475</v>
      </c>
      <c r="F91" s="151" t="s">
        <v>10258</v>
      </c>
      <c r="G91" s="151">
        <v>50</v>
      </c>
      <c r="H91" s="152" t="s">
        <v>743</v>
      </c>
      <c r="I91" s="153" t="s">
        <v>19</v>
      </c>
      <c r="J91" s="154">
        <f>VLOOKUP(A91,'[2]AJUSTE DE VALOR Oncologia'!$A$6:$J$121,10,0)</f>
        <v>0.46183578090000005</v>
      </c>
    </row>
    <row r="92" s="146" customFormat="1" ht="15" customHeight="1">
      <c r="A92" s="147">
        <v>96545402</v>
      </c>
      <c r="B92" s="148">
        <v>20</v>
      </c>
      <c r="C92" s="149" t="s">
        <v>10476</v>
      </c>
      <c r="D92" s="149" t="s">
        <v>10477</v>
      </c>
      <c r="E92" s="150" t="s">
        <v>10478</v>
      </c>
      <c r="F92" s="151" t="s">
        <v>10258</v>
      </c>
      <c r="G92" s="151">
        <v>10</v>
      </c>
      <c r="H92" s="152" t="s">
        <v>743</v>
      </c>
      <c r="I92" s="153" t="s">
        <v>19</v>
      </c>
      <c r="J92" s="154">
        <f>VLOOKUP(A92,'[2]AJUSTE DE VALOR Oncologia'!$A$6:$J$121,10,0)</f>
        <v>7.7209469012000005</v>
      </c>
    </row>
    <row r="93" s="146" customFormat="1" ht="15" customHeight="1">
      <c r="A93" s="147">
        <v>96545321</v>
      </c>
      <c r="B93" s="148">
        <v>20</v>
      </c>
      <c r="C93" s="149" t="s">
        <v>10479</v>
      </c>
      <c r="D93" s="149" t="s">
        <v>10464</v>
      </c>
      <c r="E93" s="150" t="s">
        <v>10480</v>
      </c>
      <c r="F93" s="151" t="s">
        <v>10258</v>
      </c>
      <c r="G93" s="151">
        <v>500</v>
      </c>
      <c r="H93" s="152" t="s">
        <v>743</v>
      </c>
      <c r="I93" s="153" t="s">
        <v>19</v>
      </c>
      <c r="J93" s="154">
        <f>VLOOKUP(A93,'[2]AJUSTE DE VALOR Oncologia'!$A$6:$J$121,10,0)</f>
        <v>9.7636427200000001e-002</v>
      </c>
    </row>
    <row r="94" s="146" customFormat="1" ht="15" customHeight="1">
      <c r="A94" s="147">
        <v>96545844</v>
      </c>
      <c r="B94" s="148">
        <v>20</v>
      </c>
      <c r="C94" s="149" t="s">
        <v>10481</v>
      </c>
      <c r="D94" s="149" t="s">
        <v>10482</v>
      </c>
      <c r="E94" s="150" t="s">
        <v>10483</v>
      </c>
      <c r="F94" s="151" t="s">
        <v>10258</v>
      </c>
      <c r="G94" s="151">
        <v>4</v>
      </c>
      <c r="H94" s="152" t="s">
        <v>743</v>
      </c>
      <c r="I94" s="153" t="s">
        <v>19</v>
      </c>
      <c r="J94" s="154">
        <f>VLOOKUP(A94,'[2]AJUSTE DE VALOR Oncologia'!$A$6:$J$121,10,0)</f>
        <v>225.81401297390002</v>
      </c>
    </row>
    <row r="95" s="146" customFormat="1" ht="15" customHeight="1">
      <c r="A95" s="147">
        <v>96545364</v>
      </c>
      <c r="B95" s="148">
        <v>20</v>
      </c>
      <c r="C95" s="149" t="s">
        <v>10484</v>
      </c>
      <c r="D95" s="149" t="s">
        <v>10407</v>
      </c>
      <c r="E95" s="150" t="s">
        <v>10485</v>
      </c>
      <c r="F95" s="151" t="s">
        <v>10258</v>
      </c>
      <c r="G95" s="151">
        <v>500</v>
      </c>
      <c r="H95" s="152" t="s">
        <v>743</v>
      </c>
      <c r="I95" s="153" t="s">
        <v>19</v>
      </c>
      <c r="J95" s="154">
        <f>VLOOKUP(A95,'[2]AJUSTE DE VALOR Oncologia'!$A$6:$J$121,10,0)</f>
        <v>0.36710023609999998</v>
      </c>
    </row>
    <row r="96" s="146" customFormat="1" ht="15" customHeight="1">
      <c r="A96" s="147">
        <v>96545208</v>
      </c>
      <c r="B96" s="157">
        <v>20</v>
      </c>
      <c r="C96" s="149" t="s">
        <v>10486</v>
      </c>
      <c r="D96" s="149" t="s">
        <v>10375</v>
      </c>
      <c r="E96" s="150" t="s">
        <v>10487</v>
      </c>
      <c r="F96" s="151" t="s">
        <v>10258</v>
      </c>
      <c r="G96" s="151">
        <v>250</v>
      </c>
      <c r="H96" s="152" t="s">
        <v>743</v>
      </c>
      <c r="I96" s="153" t="s">
        <v>19</v>
      </c>
      <c r="J96" s="154">
        <f>VLOOKUP(A96,'[2]AJUSTE DE VALOR Oncologia'!$A$6:$J$121,10,0)</f>
        <v>2.3683886200000004e-002</v>
      </c>
    </row>
    <row r="97" s="146" customFormat="1" ht="15" customHeight="1">
      <c r="A97" s="147">
        <v>96546050</v>
      </c>
      <c r="B97" s="148">
        <v>20</v>
      </c>
      <c r="C97" s="149" t="s">
        <v>10488</v>
      </c>
      <c r="D97" s="149" t="s">
        <v>10489</v>
      </c>
      <c r="E97" s="150" t="s">
        <v>10490</v>
      </c>
      <c r="F97" s="151" t="s">
        <v>10258</v>
      </c>
      <c r="G97" s="151">
        <v>1</v>
      </c>
      <c r="H97" s="152" t="s">
        <v>70</v>
      </c>
      <c r="I97" s="153" t="s">
        <v>14</v>
      </c>
      <c r="J97" s="154">
        <f>VLOOKUP(A97,'[2]AJUSTE DE VALOR Oncologia'!$A$6:$J$121,10,0)</f>
        <v>1909.8567412249001</v>
      </c>
    </row>
    <row r="98" s="146" customFormat="1" ht="15" customHeight="1">
      <c r="A98" s="147">
        <v>96546140</v>
      </c>
      <c r="B98" s="148">
        <v>20</v>
      </c>
      <c r="C98" s="149" t="s">
        <v>10491</v>
      </c>
      <c r="D98" s="149" t="s">
        <v>10492</v>
      </c>
      <c r="E98" s="150" t="s">
        <v>10493</v>
      </c>
      <c r="F98" s="151" t="s">
        <v>10258</v>
      </c>
      <c r="G98" s="151">
        <v>1000</v>
      </c>
      <c r="H98" s="152" t="s">
        <v>743</v>
      </c>
      <c r="I98" s="153" t="s">
        <v>19</v>
      </c>
      <c r="J98" s="154">
        <f>VLOOKUP(A98,'[2]AJUSTE DE VALOR Oncologia'!$A$6:$J$121,10,0)</f>
        <v>2.8619289607999998</v>
      </c>
    </row>
    <row r="99" s="146" customFormat="1" ht="15" customHeight="1">
      <c r="A99" s="147">
        <v>96546018</v>
      </c>
      <c r="B99" s="148">
        <v>20</v>
      </c>
      <c r="C99" s="149" t="s">
        <v>10494</v>
      </c>
      <c r="D99" s="149" t="s">
        <v>10495</v>
      </c>
      <c r="E99" s="150" t="s">
        <v>10496</v>
      </c>
      <c r="F99" s="151" t="s">
        <v>10258</v>
      </c>
      <c r="G99" s="151">
        <v>8</v>
      </c>
      <c r="H99" s="152" t="s">
        <v>743</v>
      </c>
      <c r="I99" s="153" t="s">
        <v>19</v>
      </c>
      <c r="J99" s="154">
        <f>VLOOKUP(A99,'[2]AJUSTE DE VALOR Oncologia'!$A$6:$J$121,10,0)</f>
        <v>225.32279356079999</v>
      </c>
    </row>
    <row r="100" s="146" customFormat="1" ht="15" customHeight="1">
      <c r="A100" s="147">
        <v>96546484</v>
      </c>
      <c r="B100" s="148">
        <v>20</v>
      </c>
      <c r="C100" s="149" t="s">
        <v>10497</v>
      </c>
      <c r="D100" s="149" t="s">
        <v>10498</v>
      </c>
      <c r="E100" s="150" t="s">
        <v>10499</v>
      </c>
      <c r="F100" s="151" t="s">
        <v>10258</v>
      </c>
      <c r="G100" s="151">
        <v>1</v>
      </c>
      <c r="H100" s="152" t="s">
        <v>10103</v>
      </c>
      <c r="I100" s="153" t="s">
        <v>19</v>
      </c>
      <c r="J100" s="154">
        <f>VLOOKUP(A100,'[2]AJUSTE DE VALOR Oncologia'!$A$6:$J$121,10,0)</f>
        <v>3.3669752479999993</v>
      </c>
    </row>
    <row r="101" s="146" customFormat="1" ht="15" customHeight="1">
      <c r="A101" s="147">
        <v>96545976</v>
      </c>
      <c r="B101" s="148">
        <v>20</v>
      </c>
      <c r="C101" s="149" t="s">
        <v>10500</v>
      </c>
      <c r="D101" s="149" t="s">
        <v>10501</v>
      </c>
      <c r="E101" s="150" t="s">
        <v>10502</v>
      </c>
      <c r="F101" s="151" t="s">
        <v>10258</v>
      </c>
      <c r="G101" s="151">
        <v>1</v>
      </c>
      <c r="H101" s="152" t="s">
        <v>13</v>
      </c>
      <c r="I101" s="153" t="s">
        <v>14</v>
      </c>
      <c r="J101" s="154">
        <f>VLOOKUP(A101,'[2]AJUSTE DE VALOR Oncologia'!$A$6:$J$121,10,0)</f>
        <v>1503.4886218053002</v>
      </c>
    </row>
    <row r="102" s="146" customFormat="1" ht="15" customHeight="1">
      <c r="A102" s="147">
        <v>96545453</v>
      </c>
      <c r="B102" s="148">
        <v>20</v>
      </c>
      <c r="C102" s="149" t="s">
        <v>10503</v>
      </c>
      <c r="D102" s="149" t="s">
        <v>10471</v>
      </c>
      <c r="E102" s="150" t="s">
        <v>10504</v>
      </c>
      <c r="F102" s="151" t="s">
        <v>10258</v>
      </c>
      <c r="G102" s="151">
        <v>10</v>
      </c>
      <c r="H102" s="152" t="s">
        <v>743</v>
      </c>
      <c r="I102" s="153" t="s">
        <v>19</v>
      </c>
      <c r="J102" s="154">
        <f>VLOOKUP(A102,'[2]AJUSTE DE VALOR Oncologia'!$A$6:$J$121,10,0)</f>
        <v>7.7327888442999999</v>
      </c>
    </row>
    <row r="103" s="146" customFormat="1" ht="15" customHeight="1">
      <c r="A103" s="147">
        <v>96546026</v>
      </c>
      <c r="B103" s="148">
        <v>20</v>
      </c>
      <c r="C103" s="149" t="s">
        <v>10505</v>
      </c>
      <c r="D103" s="149" t="s">
        <v>10471</v>
      </c>
      <c r="E103" s="150" t="s">
        <v>10506</v>
      </c>
      <c r="F103" s="151" t="s">
        <v>10258</v>
      </c>
      <c r="G103" s="151">
        <v>200</v>
      </c>
      <c r="H103" s="152" t="s">
        <v>743</v>
      </c>
      <c r="I103" s="153" t="s">
        <v>19</v>
      </c>
      <c r="J103" s="154">
        <f>VLOOKUP(A103,'[2]AJUSTE DE VALOR Oncologia'!$A$6:$J$121,10,0)</f>
        <v>8.6564604061000008</v>
      </c>
    </row>
    <row r="104" s="146" customFormat="1" ht="15" customHeight="1">
      <c r="A104" s="147">
        <v>96545488</v>
      </c>
      <c r="B104" s="148">
        <v>20</v>
      </c>
      <c r="C104" s="149" t="s">
        <v>10507</v>
      </c>
      <c r="D104" s="149" t="s">
        <v>10471</v>
      </c>
      <c r="E104" s="150" t="s">
        <v>10508</v>
      </c>
      <c r="F104" s="151" t="s">
        <v>10258</v>
      </c>
      <c r="G104" s="151">
        <v>20</v>
      </c>
      <c r="H104" s="152" t="s">
        <v>743</v>
      </c>
      <c r="I104" s="153" t="s">
        <v>19</v>
      </c>
      <c r="J104" s="154">
        <f>VLOOKUP(A104,'[2]AJUSTE DE VALOR Oncologia'!$A$6:$J$121,10,0)</f>
        <v>6.8683269980000006</v>
      </c>
    </row>
    <row r="105" s="146" customFormat="1" ht="15" customHeight="1">
      <c r="A105" s="147">
        <v>96545780</v>
      </c>
      <c r="B105" s="148">
        <v>20</v>
      </c>
      <c r="C105" s="149" t="s">
        <v>10509</v>
      </c>
      <c r="D105" s="149" t="s">
        <v>10510</v>
      </c>
      <c r="E105" s="150" t="s">
        <v>10511</v>
      </c>
      <c r="F105" s="151" t="s">
        <v>10258</v>
      </c>
      <c r="G105" s="151">
        <v>10</v>
      </c>
      <c r="H105" s="152" t="s">
        <v>743</v>
      </c>
      <c r="I105" s="153" t="s">
        <v>19</v>
      </c>
      <c r="J105" s="154">
        <f>VLOOKUP(A105,'[2]AJUSTE DE VALOR Oncologia'!$A$6:$J$121,10,0)</f>
        <v>132.037665565</v>
      </c>
    </row>
    <row r="106" s="146" customFormat="1" ht="15" customHeight="1">
      <c r="A106" s="147">
        <v>96545771</v>
      </c>
      <c r="B106" s="148">
        <v>20</v>
      </c>
      <c r="C106" s="149" t="s">
        <v>10512</v>
      </c>
      <c r="D106" s="149" t="s">
        <v>10510</v>
      </c>
      <c r="E106" s="150" t="s">
        <v>10513</v>
      </c>
      <c r="F106" s="151" t="s">
        <v>10258</v>
      </c>
      <c r="G106" s="151">
        <v>5</v>
      </c>
      <c r="H106" s="152" t="s">
        <v>743</v>
      </c>
      <c r="I106" s="153" t="s">
        <v>19</v>
      </c>
      <c r="J106" s="154">
        <f>VLOOKUP(A106,'[2]AJUSTE DE VALOR Oncologia'!$A$6:$J$121,10,0)</f>
        <v>137.98232100120001</v>
      </c>
    </row>
    <row r="107" s="146" customFormat="1" ht="15" customHeight="1">
      <c r="A107" s="147">
        <v>96546417</v>
      </c>
      <c r="B107" s="148">
        <v>20</v>
      </c>
      <c r="C107" s="149" t="s">
        <v>10514</v>
      </c>
      <c r="D107" s="149" t="s">
        <v>10431</v>
      </c>
      <c r="E107" s="150" t="s">
        <v>10515</v>
      </c>
      <c r="F107" s="151" t="s">
        <v>10258</v>
      </c>
      <c r="G107" s="151">
        <v>100</v>
      </c>
      <c r="H107" s="152" t="s">
        <v>743</v>
      </c>
      <c r="I107" s="153" t="s">
        <v>19</v>
      </c>
      <c r="J107" s="154">
        <f>VLOOKUP(A107,'[2]AJUSTE DE VALOR Oncologia'!$A$6:$J$121,10,0)</f>
        <v>0.67499075669999997</v>
      </c>
    </row>
    <row r="108" s="146" customFormat="1" ht="15" customHeight="1">
      <c r="A108" s="158">
        <v>96546565</v>
      </c>
      <c r="B108" s="148">
        <v>20</v>
      </c>
      <c r="C108" s="159" t="s">
        <v>10516</v>
      </c>
      <c r="D108" s="159" t="s">
        <v>10517</v>
      </c>
      <c r="E108" s="160" t="s">
        <v>10518</v>
      </c>
      <c r="F108" s="161" t="s">
        <v>10258</v>
      </c>
      <c r="G108" s="161">
        <v>1</v>
      </c>
      <c r="H108" s="161" t="s">
        <v>10519</v>
      </c>
      <c r="I108" s="162" t="s">
        <v>14</v>
      </c>
      <c r="J108" s="154">
        <f>VLOOKUP(A108,'[2]AJUSTE DE VALOR Oncologia'!$A$6:$J$121,10,0)</f>
        <v>567.85669747430006</v>
      </c>
    </row>
    <row r="109" s="146" customFormat="1" ht="15" customHeight="1">
      <c r="A109" s="158">
        <v>96546557</v>
      </c>
      <c r="B109" s="148">
        <v>20</v>
      </c>
      <c r="C109" s="159" t="s">
        <v>10520</v>
      </c>
      <c r="D109" s="159" t="s">
        <v>10517</v>
      </c>
      <c r="E109" s="160" t="s">
        <v>10521</v>
      </c>
      <c r="F109" s="161" t="s">
        <v>10258</v>
      </c>
      <c r="G109" s="161">
        <v>1</v>
      </c>
      <c r="H109" s="161" t="s">
        <v>10519</v>
      </c>
      <c r="I109" s="162" t="s">
        <v>14</v>
      </c>
      <c r="J109" s="154">
        <f>VLOOKUP(A109,'[2]AJUSTE DE VALOR Oncologia'!$A$6:$J$121,10,0)</f>
        <v>623.85724639420005</v>
      </c>
    </row>
    <row r="110" s="146" customFormat="1" ht="15" customHeight="1">
      <c r="A110" s="147">
        <v>96545518</v>
      </c>
      <c r="B110" s="148">
        <v>20</v>
      </c>
      <c r="C110" s="149" t="s">
        <v>10522</v>
      </c>
      <c r="D110" s="149" t="s">
        <v>10316</v>
      </c>
      <c r="E110" s="150" t="s">
        <v>10523</v>
      </c>
      <c r="F110" s="151" t="s">
        <v>10258</v>
      </c>
      <c r="G110" s="151">
        <v>10</v>
      </c>
      <c r="H110" s="152" t="s">
        <v>10103</v>
      </c>
      <c r="I110" s="153" t="s">
        <v>19</v>
      </c>
      <c r="J110" s="154">
        <f>VLOOKUP(A110,'[2]AJUSTE DE VALOR Oncologia'!$A$6:$J$121,10,0)</f>
        <v>13.9498089718</v>
      </c>
    </row>
    <row r="111" s="146" customFormat="1" ht="15" customHeight="1">
      <c r="A111" s="147">
        <v>96545755</v>
      </c>
      <c r="B111" s="148">
        <v>20</v>
      </c>
      <c r="C111" s="149" t="s">
        <v>10524</v>
      </c>
      <c r="D111" s="149" t="s">
        <v>10525</v>
      </c>
      <c r="E111" s="150" t="s">
        <v>10526</v>
      </c>
      <c r="F111" s="151" t="s">
        <v>10258</v>
      </c>
      <c r="G111" s="151">
        <v>50</v>
      </c>
      <c r="H111" s="152" t="s">
        <v>743</v>
      </c>
      <c r="I111" s="153" t="s">
        <v>19</v>
      </c>
      <c r="J111" s="154">
        <f>VLOOKUP(A111,'[2]AJUSTE DE VALOR Oncologia'!$A$6:$J$121,10,0)</f>
        <v>17.360288584599999</v>
      </c>
    </row>
    <row r="112" s="146" customFormat="1" ht="15" customHeight="1">
      <c r="A112" s="147">
        <v>96546204</v>
      </c>
      <c r="B112" s="148">
        <v>20</v>
      </c>
      <c r="C112" s="149" t="s">
        <v>10527</v>
      </c>
      <c r="D112" s="149" t="s">
        <v>5448</v>
      </c>
      <c r="E112" s="150" t="s">
        <v>10528</v>
      </c>
      <c r="F112" s="151" t="s">
        <v>10258</v>
      </c>
      <c r="G112" s="151">
        <v>1</v>
      </c>
      <c r="H112" s="152" t="s">
        <v>13</v>
      </c>
      <c r="I112" s="153" t="s">
        <v>14</v>
      </c>
      <c r="J112" s="154">
        <f>VLOOKUP(A112,'[2]AJUSTE DE VALOR Oncologia'!$A$6:$J$121,10,0)</f>
        <v>4008.3674779758999</v>
      </c>
    </row>
    <row r="113" s="146" customFormat="1" ht="15" customHeight="1">
      <c r="A113" s="147">
        <v>96545550</v>
      </c>
      <c r="B113" s="148">
        <v>20</v>
      </c>
      <c r="C113" s="149" t="s">
        <v>10529</v>
      </c>
      <c r="D113" s="149" t="s">
        <v>10530</v>
      </c>
      <c r="E113" s="150" t="s">
        <v>10531</v>
      </c>
      <c r="F113" s="151" t="s">
        <v>10258</v>
      </c>
      <c r="G113" s="151">
        <v>50</v>
      </c>
      <c r="H113" s="152" t="s">
        <v>743</v>
      </c>
      <c r="I113" s="153" t="s">
        <v>19</v>
      </c>
      <c r="J113" s="154">
        <f>VLOOKUP(A113,'[2]AJUSTE DE VALOR Oncologia'!$A$6:$J$121,10,0)</f>
        <v>3.8959992799000003</v>
      </c>
    </row>
    <row r="114" s="146" customFormat="1" ht="15" customHeight="1">
      <c r="A114" s="147">
        <v>96546522</v>
      </c>
      <c r="B114" s="148">
        <v>20</v>
      </c>
      <c r="C114" s="149" t="s">
        <v>10532</v>
      </c>
      <c r="D114" s="149" t="s">
        <v>10533</v>
      </c>
      <c r="E114" s="150" t="s">
        <v>10534</v>
      </c>
      <c r="F114" s="151" t="s">
        <v>10258</v>
      </c>
      <c r="G114" s="151">
        <v>100</v>
      </c>
      <c r="H114" s="152" t="s">
        <v>743</v>
      </c>
      <c r="I114" s="153" t="s">
        <v>19</v>
      </c>
      <c r="J114" s="154">
        <f>VLOOKUP(A114,'[2]AJUSTE DE VALOR Oncologia'!$A$6:$J$121,10,0)</f>
        <v>10.302490497000001</v>
      </c>
    </row>
    <row r="115" s="146" customFormat="1" ht="15" customHeight="1">
      <c r="A115" s="147">
        <v>96546174</v>
      </c>
      <c r="B115" s="148" t="s">
        <v>10073</v>
      </c>
      <c r="C115" s="149" t="s">
        <v>10535</v>
      </c>
      <c r="D115" s="149" t="s">
        <v>10300</v>
      </c>
      <c r="E115" s="150" t="s">
        <v>10536</v>
      </c>
      <c r="F115" s="151" t="s">
        <v>10258</v>
      </c>
      <c r="G115" s="151">
        <v>1</v>
      </c>
      <c r="H115" s="152" t="s">
        <v>13</v>
      </c>
      <c r="I115" s="153" t="s">
        <v>14</v>
      </c>
      <c r="J115" s="154">
        <f>VLOOKUP(A115,'[2]AJUSTE DE VALOR Oncologia'!$A$6:$J$121,10,0)</f>
        <v>3958.4063200370001</v>
      </c>
    </row>
    <row r="116" s="146" customFormat="1" ht="15" customHeight="1">
      <c r="A116" s="147">
        <v>96545810</v>
      </c>
      <c r="B116" s="148">
        <v>20</v>
      </c>
      <c r="C116" s="149" t="s">
        <v>10537</v>
      </c>
      <c r="D116" s="149" t="s">
        <v>10437</v>
      </c>
      <c r="E116" s="150" t="s">
        <v>10538</v>
      </c>
      <c r="F116" s="151" t="s">
        <v>10258</v>
      </c>
      <c r="G116" s="151">
        <v>1</v>
      </c>
      <c r="H116" s="152" t="s">
        <v>13</v>
      </c>
      <c r="I116" s="153" t="s">
        <v>14</v>
      </c>
      <c r="J116" s="154">
        <f>VLOOKUP(A116,'[2]AJUSTE DE VALOR Oncologia'!$A$6:$J$121,10,0)</f>
        <v>987.98515477609999</v>
      </c>
    </row>
    <row r="117" s="146" customFormat="1" ht="15" customHeight="1">
      <c r="A117" s="147">
        <v>96546409</v>
      </c>
      <c r="B117" s="148" t="s">
        <v>10134</v>
      </c>
      <c r="C117" s="149" t="s">
        <v>10539</v>
      </c>
      <c r="D117" s="149" t="s">
        <v>10540</v>
      </c>
      <c r="E117" s="150" t="s">
        <v>10541</v>
      </c>
      <c r="F117" s="151" t="s">
        <v>10258</v>
      </c>
      <c r="G117" s="151">
        <v>3750</v>
      </c>
      <c r="H117" s="152" t="s">
        <v>6251</v>
      </c>
      <c r="I117" s="153" t="s">
        <v>19</v>
      </c>
      <c r="J117" s="154">
        <f>VLOOKUP(A117,'[2]AJUSTE DE VALOR Oncologia'!$A$6:$J$121,10,0)</f>
        <v>2.1789175304000001</v>
      </c>
    </row>
    <row r="118" s="146" customFormat="1" ht="15" customHeight="1">
      <c r="A118" s="158">
        <v>96546549</v>
      </c>
      <c r="B118" s="163">
        <v>20</v>
      </c>
      <c r="C118" s="159" t="s">
        <v>10542</v>
      </c>
      <c r="D118" s="159" t="s">
        <v>10543</v>
      </c>
      <c r="E118" s="160" t="s">
        <v>10544</v>
      </c>
      <c r="F118" s="161" t="s">
        <v>10258</v>
      </c>
      <c r="G118" s="161">
        <v>100</v>
      </c>
      <c r="H118" s="161" t="s">
        <v>743</v>
      </c>
      <c r="I118" s="162" t="s">
        <v>19</v>
      </c>
      <c r="J118" s="154">
        <f>VLOOKUP(A118,'[2]AJUSTE DE VALOR Oncologia'!$A$6:$J$121,10,0)</f>
        <v>182.44881734170002</v>
      </c>
    </row>
    <row r="119" s="146" customFormat="1" ht="15" customHeight="1">
      <c r="A119" s="147">
        <v>96545569</v>
      </c>
      <c r="B119" s="148">
        <v>20</v>
      </c>
      <c r="C119" s="149" t="s">
        <v>10545</v>
      </c>
      <c r="D119" s="149" t="s">
        <v>10546</v>
      </c>
      <c r="E119" s="150" t="s">
        <v>10547</v>
      </c>
      <c r="F119" s="151" t="s">
        <v>10258</v>
      </c>
      <c r="G119" s="151">
        <v>1</v>
      </c>
      <c r="H119" s="152" t="s">
        <v>13</v>
      </c>
      <c r="I119" s="153" t="s">
        <v>14</v>
      </c>
      <c r="J119" s="154">
        <f>VLOOKUP(A119,'[2]AJUSTE DE VALOR Oncologia'!$A$6:$J$121,10,0)</f>
        <v>308.68393078770004</v>
      </c>
    </row>
    <row r="120" s="146" customFormat="1" ht="15" customHeight="1">
      <c r="A120" s="147">
        <v>96545879</v>
      </c>
      <c r="B120" s="148">
        <v>20</v>
      </c>
      <c r="C120" s="149" t="s">
        <v>10548</v>
      </c>
      <c r="D120" s="149" t="s">
        <v>10549</v>
      </c>
      <c r="E120" s="150" t="s">
        <v>10550</v>
      </c>
      <c r="F120" s="151" t="s">
        <v>10258</v>
      </c>
      <c r="G120" s="151">
        <v>50</v>
      </c>
      <c r="H120" s="152" t="s">
        <v>743</v>
      </c>
      <c r="I120" s="153" t="s">
        <v>19</v>
      </c>
      <c r="J120" s="154">
        <f>VLOOKUP(A120,'[2]AJUSTE DE VALOR Oncologia'!$A$6:$J$121,10,0)</f>
        <v>2.1078658718000005</v>
      </c>
    </row>
    <row r="121" s="146" customFormat="1" ht="15" customHeight="1">
      <c r="A121" s="147">
        <v>96546182</v>
      </c>
      <c r="B121" s="148">
        <v>20</v>
      </c>
      <c r="C121" s="149" t="s">
        <v>10551</v>
      </c>
      <c r="D121" s="149" t="s">
        <v>10552</v>
      </c>
      <c r="E121" s="150" t="s">
        <v>10553</v>
      </c>
      <c r="F121" s="151" t="s">
        <v>10258</v>
      </c>
      <c r="G121" s="151">
        <v>30</v>
      </c>
      <c r="H121" s="152" t="s">
        <v>743</v>
      </c>
      <c r="I121" s="153" t="s">
        <v>19</v>
      </c>
      <c r="J121" s="154">
        <f>VLOOKUP(A121,'[2]AJUSTE DE VALOR Oncologia'!$A$6:$J$121,10,0)</f>
        <v>142.6835724119</v>
      </c>
    </row>
  </sheetData>
  <mergeCells count="1">
    <mergeCell ref="A1:I1"/>
  </mergeCells>
  <conditionalFormatting sqref="A5">
    <cfRule type="expression" priority="1" dxfId="1" stopIfTrue="1">
      <formula>AND(COUNTIF($A$5,A5)&gt;1,NOT(ISBLANK(A5)))</formula>
    </cfRule>
  </conditionalFormatting>
  <conditionalFormatting sqref="A119 A7:A112 A122:A65536">
    <cfRule type="expression" priority="2" dxfId="1" stopIfTrue="1">
      <formula>AND(COUNTIF($A$119,A119)+COUNTIF($A$7:$A$112,A119)+COUNTIF($A$122:$A$65536,A119)&gt;1,NOT(ISBLANK(A119)))</formula>
    </cfRule>
  </conditionalFormatting>
  <conditionalFormatting sqref="A113">
    <cfRule type="expression" priority="3" dxfId="1" stopIfTrue="1">
      <formula>AND(COUNTIF($A$113,A113)&gt;1,NOT(ISBLANK(A113)))</formula>
    </cfRule>
  </conditionalFormatting>
  <conditionalFormatting sqref="A113">
    <cfRule type="expression" priority="4" dxfId="0" stopIfTrue="1">
      <formula>AND(COUNTIF($A$113,A113)&gt;1,NOT(ISBLANK(A113)))</formula>
    </cfRule>
  </conditionalFormatting>
  <conditionalFormatting sqref="A114">
    <cfRule type="expression" priority="5" dxfId="1" stopIfTrue="1">
      <formula>AND(COUNTIF($A$114,A114)&gt;1,NOT(ISBLANK(A114)))</formula>
    </cfRule>
  </conditionalFormatting>
  <conditionalFormatting sqref="A114">
    <cfRule type="expression" priority="6" dxfId="0" stopIfTrue="1">
      <formula>AND(COUNTIF($A$114,A114)&gt;1,NOT(ISBLANK(A114)))</formula>
    </cfRule>
  </conditionalFormatting>
  <conditionalFormatting sqref="A115">
    <cfRule type="expression" priority="7" dxfId="1" stopIfTrue="1">
      <formula>AND(COUNTIF($A$115,A115)&gt;1,NOT(ISBLANK(A115)))</formula>
    </cfRule>
  </conditionalFormatting>
  <conditionalFormatting sqref="A115">
    <cfRule type="expression" priority="8" dxfId="0" stopIfTrue="1">
      <formula>AND(COUNTIF($A$115,A115)&gt;1,NOT(ISBLANK(A115)))</formula>
    </cfRule>
  </conditionalFormatting>
  <conditionalFormatting sqref="A115">
    <cfRule type="expression" priority="9" dxfId="1" stopIfTrue="1">
      <formula>AND(COUNTIF($A$115,A115)&gt;1,NOT(ISBLANK(A115)))</formula>
    </cfRule>
  </conditionalFormatting>
  <conditionalFormatting sqref="A1:A2">
    <cfRule type="expression" priority="10" dxfId="1" stopIfTrue="1">
      <formula>AND(COUNTIF($A$1:$A$2,A1)&gt;1,NOT(ISBLANK(A1)))</formula>
    </cfRule>
  </conditionalFormatting>
  <conditionalFormatting sqref="A4">
    <cfRule type="expression" priority="11" dxfId="1" stopIfTrue="1">
      <formula>AND(COUNTIF($A$4,A4)&gt;1,NOT(ISBLANK(A4)))</formula>
    </cfRule>
  </conditionalFormatting>
  <conditionalFormatting sqref="A116">
    <cfRule type="expression" priority="12" dxfId="1" stopIfTrue="1">
      <formula>AND(COUNTIF($A$116,A116)&gt;1,NOT(ISBLANK(A116)))</formula>
    </cfRule>
  </conditionalFormatting>
  <conditionalFormatting sqref="A116">
    <cfRule type="expression" priority="13" dxfId="0" stopIfTrue="1">
      <formula>AND(COUNTIF($A$116,A116)&gt;1,NOT(ISBLANK(A116)))</formula>
    </cfRule>
  </conditionalFormatting>
  <conditionalFormatting sqref="A116">
    <cfRule type="expression" priority="14" dxfId="1" stopIfTrue="1">
      <formula>AND(COUNTIF($A$116,A116)&gt;1,NOT(ISBLANK(A116)))</formula>
    </cfRule>
  </conditionalFormatting>
  <conditionalFormatting sqref="A117">
    <cfRule type="expression" priority="15" dxfId="1" stopIfTrue="1">
      <formula>AND(COUNTIF($A$117,A117)&gt;1,NOT(ISBLANK(A117)))</formula>
    </cfRule>
  </conditionalFormatting>
  <conditionalFormatting sqref="A117">
    <cfRule type="expression" priority="16" dxfId="0" stopIfTrue="1">
      <formula>AND(COUNTIF($A$117,A117)&gt;1,NOT(ISBLANK(A117)))</formula>
    </cfRule>
  </conditionalFormatting>
  <conditionalFormatting sqref="A117">
    <cfRule type="expression" priority="17" dxfId="1" stopIfTrue="1">
      <formula>AND(COUNTIF($A$117,A117)&gt;1,NOT(ISBLANK(A117)))</formula>
    </cfRule>
  </conditionalFormatting>
  <conditionalFormatting sqref="A6:A112">
    <cfRule type="expression" priority="18" dxfId="0" stopIfTrue="1">
      <formula>AND(COUNTIF($A$6:$A$112,A6)&gt;1,NOT(ISBLANK(A6)))</formula>
    </cfRule>
  </conditionalFormatting>
  <conditionalFormatting sqref="A6:A112">
    <cfRule type="expression" priority="19" dxfId="1" stopIfTrue="1">
      <formula>AND(COUNTIF($A$6:$A$112,A6)&gt;1,NOT(ISBLANK(A6)))</formula>
    </cfRule>
  </conditionalFormatting>
  <conditionalFormatting sqref="A118">
    <cfRule type="expression" priority="20" dxfId="1" stopIfTrue="1">
      <formula>AND(COUNTIF($A$118,A118)&gt;1,NOT(ISBLANK(A118)))</formula>
    </cfRule>
  </conditionalFormatting>
  <conditionalFormatting sqref="A118">
    <cfRule type="expression" priority="21" dxfId="0" stopIfTrue="1">
      <formula>AND(COUNTIF($A$118,A118)&gt;1,NOT(ISBLANK(A118)))</formula>
    </cfRule>
  </conditionalFormatting>
  <conditionalFormatting sqref="A118">
    <cfRule type="expression" priority="22" dxfId="1" stopIfTrue="1">
      <formula>AND(COUNTIF($A$118,A118)&gt;1,NOT(ISBLANK(A118)))</formula>
    </cfRule>
  </conditionalFormatting>
  <conditionalFormatting sqref="A120:A121">
    <cfRule type="expression" priority="23" dxfId="1" stopIfTrue="1">
      <formula>AND(COUNTIF($A$120:$A$121,A120)&gt;1,NOT(ISBLANK(A120)))</formula>
    </cfRule>
  </conditionalFormatting>
  <conditionalFormatting sqref="A3">
    <cfRule type="expression" priority="24" dxfId="1" stopIfTrue="1">
      <formula>AND(COUNTIF($A$3,A3)&gt;1,NOT(ISBLANK(A3)))</formula>
    </cfRule>
  </conditionalFormatting>
  <conditionalFormatting sqref="A3">
    <cfRule type="expression" priority="25" dxfId="1" stopIfTrue="1">
      <formula>AND(COUNTIF($A$3,A3)&gt;1,NOT(ISBLANK(A3)))</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showGridLines="0" workbookViewId="0">
      <selection activeCell="I13" sqref="I13"/>
    </sheetView>
  </sheetViews>
  <sheetFormatPr baseColWidth="8" defaultRowHeight="12.75" customHeight="1"/>
  <cols>
    <col customWidth="1" min="1" max="1" style="1" width="11.550800000000001"/>
    <col customWidth="1" min="2" max="2" style="55" width="9.2734400000000008"/>
    <col customWidth="1" min="3" max="3" style="2" width="46.839799999999997"/>
    <col customWidth="1" min="4" max="4" style="2" width="49.273400000000002"/>
    <col customWidth="1" min="5" max="5" style="164" width="24.6953"/>
    <col customWidth="1" min="6" max="6" style="2" width="8.1289099999999994"/>
    <col customWidth="1" min="7" max="8" style="2" width="9.6953099999999992"/>
    <col customWidth="1" min="9" max="9" style="58" width="16.550799999999999"/>
    <col customWidth="1" min="10" max="257" style="54" width="8.6953099999999992"/>
  </cols>
  <sheetData>
    <row r="1" ht="73.5" customHeight="1">
      <c r="A1" s="115" t="s">
        <v>0</v>
      </c>
      <c r="B1" s="115"/>
      <c r="C1" s="115"/>
      <c r="D1" s="115"/>
      <c r="E1" s="115"/>
      <c r="F1" s="115"/>
      <c r="G1" s="115"/>
      <c r="H1" s="115"/>
      <c r="I1" s="165"/>
    </row>
    <row r="2" ht="10.5" customHeight="1">
      <c r="A2" s="60" t="s">
        <v>10054</v>
      </c>
      <c r="B2" s="60"/>
      <c r="C2" s="60"/>
      <c r="D2" s="60"/>
      <c r="E2" s="60"/>
      <c r="F2" s="60"/>
      <c r="G2" s="60"/>
      <c r="H2" s="60"/>
      <c r="I2" s="61"/>
    </row>
    <row r="3" ht="12.75" customHeight="1">
      <c r="A3" s="62" t="s">
        <v>10554</v>
      </c>
      <c r="B3" s="63"/>
      <c r="C3" s="64"/>
      <c r="D3" s="64"/>
      <c r="E3" s="166"/>
      <c r="F3" s="65"/>
      <c r="G3" s="65"/>
      <c r="H3" s="65"/>
    </row>
    <row r="4" ht="9.75" customHeight="1">
      <c r="A4" s="62"/>
      <c r="B4" s="66"/>
      <c r="C4" s="64"/>
      <c r="D4" s="64"/>
      <c r="E4" s="166"/>
      <c r="F4" s="65"/>
      <c r="G4" s="65"/>
      <c r="H4" s="65"/>
    </row>
    <row r="5" s="71" customFormat="1" ht="30" customHeight="1">
      <c r="A5" s="72" t="s">
        <v>2</v>
      </c>
      <c r="B5" s="73" t="s">
        <v>10058</v>
      </c>
      <c r="C5" s="74" t="s">
        <v>3</v>
      </c>
      <c r="D5" s="74" t="s">
        <v>4</v>
      </c>
      <c r="E5" s="74" t="s">
        <v>5</v>
      </c>
      <c r="F5" s="74" t="s">
        <v>6</v>
      </c>
      <c r="G5" s="74" t="s">
        <v>7</v>
      </c>
      <c r="H5" s="74" t="s">
        <v>8</v>
      </c>
      <c r="I5" s="167" t="s">
        <v>10060</v>
      </c>
    </row>
    <row r="6" s="81" customFormat="1" ht="15" customHeight="1">
      <c r="A6" s="82">
        <v>90266609</v>
      </c>
      <c r="B6" s="83" t="s">
        <v>10073</v>
      </c>
      <c r="C6" s="84" t="s">
        <v>7686</v>
      </c>
      <c r="D6" s="84" t="s">
        <v>7686</v>
      </c>
      <c r="E6" s="84" t="s">
        <v>10074</v>
      </c>
      <c r="F6" s="85">
        <v>1</v>
      </c>
      <c r="G6" s="86" t="s">
        <v>10036</v>
      </c>
      <c r="H6" s="86" t="s">
        <v>14</v>
      </c>
      <c r="I6" s="104">
        <f>VLOOKUP(A6,'[2]AJUSTE DE VALOR Produtos Nutric'!$A$6:$I$205,9,0)</f>
        <v>458.14365907200005</v>
      </c>
    </row>
    <row r="7" s="81" customFormat="1" ht="15" customHeight="1">
      <c r="A7" s="82">
        <v>90870352</v>
      </c>
      <c r="B7" s="83" t="s">
        <v>10073</v>
      </c>
      <c r="C7" s="84" t="s">
        <v>5463</v>
      </c>
      <c r="D7" s="84" t="s">
        <v>5463</v>
      </c>
      <c r="E7" s="84" t="s">
        <v>2995</v>
      </c>
      <c r="F7" s="85">
        <v>1</v>
      </c>
      <c r="G7" s="86" t="s">
        <v>10036</v>
      </c>
      <c r="H7" s="86" t="s">
        <v>14</v>
      </c>
      <c r="I7" s="104">
        <f>VLOOKUP(A7,'[2]AJUSTE DE VALOR Produtos Nutric'!$A$6:$I$205,9,0)</f>
        <v>613.53163276812006</v>
      </c>
    </row>
    <row r="8" s="81" customFormat="1" ht="15" customHeight="1">
      <c r="A8" s="82">
        <v>90312520</v>
      </c>
      <c r="B8" s="83" t="s">
        <v>10073</v>
      </c>
      <c r="C8" s="84" t="s">
        <v>7672</v>
      </c>
      <c r="D8" s="84" t="s">
        <v>7672</v>
      </c>
      <c r="E8" s="84" t="s">
        <v>10074</v>
      </c>
      <c r="F8" s="85">
        <v>1</v>
      </c>
      <c r="G8" s="86" t="s">
        <v>10036</v>
      </c>
      <c r="H8" s="86" t="s">
        <v>14</v>
      </c>
      <c r="I8" s="104">
        <f>VLOOKUP(A8,'[2]AJUSTE DE VALOR Produtos Nutric'!$A$6:$I$205,9,0)</f>
        <v>604.67008836959997</v>
      </c>
    </row>
    <row r="9" s="81" customFormat="1" ht="15" customHeight="1">
      <c r="A9" s="82">
        <v>90266641</v>
      </c>
      <c r="B9" s="83" t="s">
        <v>10073</v>
      </c>
      <c r="C9" s="84" t="s">
        <v>7678</v>
      </c>
      <c r="D9" s="84" t="s">
        <v>7678</v>
      </c>
      <c r="E9" s="84" t="s">
        <v>10074</v>
      </c>
      <c r="F9" s="85">
        <v>1</v>
      </c>
      <c r="G9" s="86" t="s">
        <v>10036</v>
      </c>
      <c r="H9" s="86" t="s">
        <v>14</v>
      </c>
      <c r="I9" s="104">
        <f>VLOOKUP(A9,'[2]AJUSTE DE VALOR Produtos Nutric'!$A$6:$I$205,9,0)</f>
        <v>759.44246400000009</v>
      </c>
    </row>
    <row r="10" s="81" customFormat="1" ht="15" customHeight="1">
      <c r="A10" s="82">
        <v>90852745</v>
      </c>
      <c r="B10" s="83" t="s">
        <v>10073</v>
      </c>
      <c r="C10" s="84" t="s">
        <v>7676</v>
      </c>
      <c r="D10" s="84" t="s">
        <v>7676</v>
      </c>
      <c r="E10" s="84" t="s">
        <v>10074</v>
      </c>
      <c r="F10" s="85">
        <v>1</v>
      </c>
      <c r="G10" s="86" t="s">
        <v>10036</v>
      </c>
      <c r="H10" s="86" t="s">
        <v>14</v>
      </c>
      <c r="I10" s="104">
        <f>VLOOKUP(A10,'[2]AJUSTE DE VALOR Produtos Nutric'!$A$6:$I$205,9,0)</f>
        <v>803.79420367752016</v>
      </c>
    </row>
    <row r="11" s="81" customFormat="1" ht="15" customHeight="1">
      <c r="A11" s="82">
        <v>96006072</v>
      </c>
      <c r="B11" s="83">
        <v>20</v>
      </c>
      <c r="C11" s="84" t="s">
        <v>9911</v>
      </c>
      <c r="D11" s="84" t="s">
        <v>9911</v>
      </c>
      <c r="E11" s="84" t="s">
        <v>2995</v>
      </c>
      <c r="F11" s="85">
        <v>1</v>
      </c>
      <c r="G11" s="86" t="s">
        <v>10036</v>
      </c>
      <c r="H11" s="86" t="s">
        <v>14</v>
      </c>
      <c r="I11" s="104">
        <f>VLOOKUP(A11,'[2]AJUSTE DE VALOR Produtos Nutric'!$A$6:$I$205,9,0)</f>
        <v>210.87632392200004</v>
      </c>
    </row>
    <row r="12" s="81" customFormat="1" ht="15" customHeight="1">
      <c r="A12" s="82">
        <v>90852788</v>
      </c>
      <c r="B12" s="83" t="s">
        <v>10073</v>
      </c>
      <c r="C12" s="84" t="s">
        <v>7681</v>
      </c>
      <c r="D12" s="84" t="s">
        <v>7681</v>
      </c>
      <c r="E12" s="84" t="s">
        <v>10074</v>
      </c>
      <c r="F12" s="85">
        <v>1</v>
      </c>
      <c r="G12" s="86" t="s">
        <v>10036</v>
      </c>
      <c r="H12" s="86" t="s">
        <v>14</v>
      </c>
      <c r="I12" s="104">
        <f>VLOOKUP(A12,'[2]AJUSTE DE VALOR Produtos Nutric'!$A$6:$I$205,9,0)</f>
        <v>755.24597205656937</v>
      </c>
    </row>
    <row r="13" s="81" customFormat="1" ht="15" customHeight="1">
      <c r="A13" s="82">
        <v>90266668</v>
      </c>
      <c r="B13" s="83" t="s">
        <v>10073</v>
      </c>
      <c r="C13" s="84" t="s">
        <v>5464</v>
      </c>
      <c r="D13" s="84" t="s">
        <v>5464</v>
      </c>
      <c r="E13" s="84" t="s">
        <v>2995</v>
      </c>
      <c r="F13" s="85">
        <v>1</v>
      </c>
      <c r="G13" s="86" t="s">
        <v>10036</v>
      </c>
      <c r="H13" s="86" t="s">
        <v>14</v>
      </c>
      <c r="I13" s="104">
        <f>VLOOKUP(A13,'[2]AJUSTE DE VALOR Produtos Nutric'!$A$6:$I$205,9,0)</f>
        <v>535.09274845983009</v>
      </c>
    </row>
    <row r="14" s="81" customFormat="1" ht="15" customHeight="1">
      <c r="A14" s="82">
        <v>90852729</v>
      </c>
      <c r="B14" s="83" t="s">
        <v>10073</v>
      </c>
      <c r="C14" s="84" t="s">
        <v>7668</v>
      </c>
      <c r="D14" s="84" t="s">
        <v>7668</v>
      </c>
      <c r="E14" s="84" t="s">
        <v>10074</v>
      </c>
      <c r="F14" s="85">
        <v>1</v>
      </c>
      <c r="G14" s="86" t="s">
        <v>10036</v>
      </c>
      <c r="H14" s="86" t="s">
        <v>14</v>
      </c>
      <c r="I14" s="104">
        <f>VLOOKUP(A14,'[2]AJUSTE DE VALOR Produtos Nutric'!$A$6:$I$205,9,0)</f>
        <v>655.43240292188682</v>
      </c>
    </row>
    <row r="15" s="81" customFormat="1" ht="15" customHeight="1">
      <c r="A15" s="82">
        <v>90276361</v>
      </c>
      <c r="B15" s="83">
        <v>20</v>
      </c>
      <c r="C15" s="84" t="s">
        <v>6451</v>
      </c>
      <c r="D15" s="84" t="s">
        <v>6451</v>
      </c>
      <c r="E15" s="84" t="s">
        <v>6476</v>
      </c>
      <c r="F15" s="85">
        <v>1</v>
      </c>
      <c r="G15" s="86" t="s">
        <v>10036</v>
      </c>
      <c r="H15" s="86" t="s">
        <v>14</v>
      </c>
      <c r="I15" s="104">
        <f>VLOOKUP(A15,'[2]AJUSTE DE VALOR Produtos Nutric'!$A$6:$I$205,9,0)</f>
        <v>748.88771265000014</v>
      </c>
    </row>
    <row r="16" s="81" customFormat="1" ht="15" customHeight="1">
      <c r="A16" s="82">
        <v>90311680</v>
      </c>
      <c r="B16" s="83">
        <v>20</v>
      </c>
      <c r="C16" s="84" t="s">
        <v>7658</v>
      </c>
      <c r="D16" s="84" t="s">
        <v>7659</v>
      </c>
      <c r="E16" s="84" t="s">
        <v>10074</v>
      </c>
      <c r="F16" s="85">
        <v>1</v>
      </c>
      <c r="G16" s="86" t="s">
        <v>10036</v>
      </c>
      <c r="H16" s="86" t="s">
        <v>14</v>
      </c>
      <c r="I16" s="104">
        <f>VLOOKUP(A16,'[2]AJUSTE DE VALOR Produtos Nutric'!$A$6:$I$205,9,0)</f>
        <v>62.953783200000011</v>
      </c>
    </row>
    <row r="17" s="81" customFormat="1" ht="15" customHeight="1">
      <c r="A17" s="82">
        <v>90852370</v>
      </c>
      <c r="B17" s="83" t="s">
        <v>10073</v>
      </c>
      <c r="C17" s="84" t="s">
        <v>7670</v>
      </c>
      <c r="D17" s="84" t="s">
        <v>7670</v>
      </c>
      <c r="E17" s="84" t="s">
        <v>10074</v>
      </c>
      <c r="F17" s="85">
        <v>1</v>
      </c>
      <c r="G17" s="86" t="s">
        <v>10036</v>
      </c>
      <c r="H17" s="86" t="s">
        <v>14</v>
      </c>
      <c r="I17" s="104">
        <f>VLOOKUP(A17,'[2]AJUSTE DE VALOR Produtos Nutric'!$A$6:$I$205,9,0)</f>
        <v>707.88362358306779</v>
      </c>
    </row>
    <row r="18" s="81" customFormat="1" ht="15" customHeight="1">
      <c r="A18" s="82">
        <v>90870360</v>
      </c>
      <c r="B18" s="83" t="s">
        <v>10073</v>
      </c>
      <c r="C18" s="84" t="s">
        <v>5458</v>
      </c>
      <c r="D18" s="84" t="s">
        <v>5458</v>
      </c>
      <c r="E18" s="84" t="s">
        <v>2995</v>
      </c>
      <c r="F18" s="85">
        <v>1</v>
      </c>
      <c r="G18" s="86" t="s">
        <v>10036</v>
      </c>
      <c r="H18" s="86" t="s">
        <v>14</v>
      </c>
      <c r="I18" s="104">
        <f>VLOOKUP(A18,'[2]AJUSTE DE VALOR Produtos Nutric'!$A$6:$I$205,9,0)</f>
        <v>685.77454418814</v>
      </c>
    </row>
    <row r="19" s="81" customFormat="1" ht="15" customHeight="1">
      <c r="A19" s="82">
        <v>90323670</v>
      </c>
      <c r="B19" s="83">
        <v>20</v>
      </c>
      <c r="C19" s="84" t="s">
        <v>5482</v>
      </c>
      <c r="D19" s="84" t="s">
        <v>5482</v>
      </c>
      <c r="E19" s="84" t="s">
        <v>2995</v>
      </c>
      <c r="F19" s="85">
        <v>300</v>
      </c>
      <c r="G19" s="86" t="s">
        <v>10077</v>
      </c>
      <c r="H19" s="86" t="s">
        <v>19</v>
      </c>
      <c r="I19" s="104">
        <f>VLOOKUP(A19,'[2]AJUSTE DE VALOR Produtos Nutric'!$A$6:$I$205,9,0)</f>
        <v>0.75583761046200015</v>
      </c>
    </row>
    <row r="20" s="81" customFormat="1" ht="15" customHeight="1">
      <c r="A20" s="82">
        <v>90276450</v>
      </c>
      <c r="B20" s="83">
        <v>20</v>
      </c>
      <c r="C20" s="84" t="s">
        <v>7632</v>
      </c>
      <c r="D20" s="84" t="s">
        <v>7632</v>
      </c>
      <c r="E20" s="84" t="s">
        <v>6476</v>
      </c>
      <c r="F20" s="85">
        <v>1</v>
      </c>
      <c r="G20" s="86" t="s">
        <v>10036</v>
      </c>
      <c r="H20" s="86" t="s">
        <v>14</v>
      </c>
      <c r="I20" s="104">
        <f>VLOOKUP(A20,'[2]AJUSTE DE VALOR Produtos Nutric'!$A$6:$I$205,9,0)</f>
        <v>583.6737753000001</v>
      </c>
    </row>
    <row r="21" s="81" customFormat="1" ht="15" customHeight="1">
      <c r="A21" s="82">
        <v>92450814</v>
      </c>
      <c r="B21" s="83" t="s">
        <v>10073</v>
      </c>
      <c r="C21" s="84" t="s">
        <v>5471</v>
      </c>
      <c r="D21" s="84" t="s">
        <v>5471</v>
      </c>
      <c r="E21" s="84" t="s">
        <v>2995</v>
      </c>
      <c r="F21" s="85">
        <v>1</v>
      </c>
      <c r="G21" s="86" t="s">
        <v>10036</v>
      </c>
      <c r="H21" s="86" t="s">
        <v>14</v>
      </c>
      <c r="I21" s="104">
        <f>VLOOKUP(A21,'[2]AJUSTE DE VALOR Produtos Nutric'!$A$6:$I$205,9,0)</f>
        <v>428.61205186371006</v>
      </c>
    </row>
    <row r="22" s="81" customFormat="1" ht="15" customHeight="1">
      <c r="A22" s="82">
        <v>90870344</v>
      </c>
      <c r="B22" s="83" t="s">
        <v>10073</v>
      </c>
      <c r="C22" s="84" t="s">
        <v>5460</v>
      </c>
      <c r="D22" s="84" t="s">
        <v>5460</v>
      </c>
      <c r="E22" s="84" t="s">
        <v>2995</v>
      </c>
      <c r="F22" s="85">
        <v>1</v>
      </c>
      <c r="G22" s="86" t="s">
        <v>10036</v>
      </c>
      <c r="H22" s="86" t="s">
        <v>14</v>
      </c>
      <c r="I22" s="104">
        <f>VLOOKUP(A22,'[2]AJUSTE DE VALOR Produtos Nutric'!$A$6:$I$205,9,0)</f>
        <v>757.92267973224</v>
      </c>
    </row>
    <row r="23" s="81" customFormat="1" ht="15" customHeight="1">
      <c r="A23" s="82">
        <v>90264878</v>
      </c>
      <c r="B23" s="83" t="s">
        <v>10073</v>
      </c>
      <c r="C23" s="84" t="s">
        <v>5472</v>
      </c>
      <c r="D23" s="84" t="s">
        <v>5472</v>
      </c>
      <c r="E23" s="84" t="s">
        <v>2995</v>
      </c>
      <c r="F23" s="85">
        <v>1</v>
      </c>
      <c r="G23" s="86" t="s">
        <v>10036</v>
      </c>
      <c r="H23" s="86" t="s">
        <v>14</v>
      </c>
      <c r="I23" s="104">
        <f>VLOOKUP(A23,'[2]AJUSTE DE VALOR Produtos Nutric'!$A$6:$I$205,9,0)</f>
        <v>326.97677192400005</v>
      </c>
    </row>
    <row r="24" s="81" customFormat="1" ht="15" customHeight="1">
      <c r="A24" s="82">
        <v>90266676</v>
      </c>
      <c r="B24" s="83" t="s">
        <v>10073</v>
      </c>
      <c r="C24" s="84" t="s">
        <v>5459</v>
      </c>
      <c r="D24" s="84" t="s">
        <v>5459</v>
      </c>
      <c r="E24" s="84" t="s">
        <v>2995</v>
      </c>
      <c r="F24" s="85">
        <v>1</v>
      </c>
      <c r="G24" s="86" t="s">
        <v>10036</v>
      </c>
      <c r="H24" s="86" t="s">
        <v>14</v>
      </c>
      <c r="I24" s="104">
        <f>VLOOKUP(A24,'[2]AJUSTE DE VALOR Produtos Nutric'!$A$6:$I$205,9,0)</f>
        <v>511.78972996800002</v>
      </c>
    </row>
    <row r="25" s="81" customFormat="1" ht="15" customHeight="1">
      <c r="A25" s="82">
        <v>90276698</v>
      </c>
      <c r="B25" s="83">
        <v>20</v>
      </c>
      <c r="C25" s="84" t="s">
        <v>8305</v>
      </c>
      <c r="D25" s="84" t="s">
        <v>8305</v>
      </c>
      <c r="E25" s="84" t="s">
        <v>6476</v>
      </c>
      <c r="F25" s="85">
        <v>1</v>
      </c>
      <c r="G25" s="86" t="s">
        <v>10036</v>
      </c>
      <c r="H25" s="86" t="s">
        <v>14</v>
      </c>
      <c r="I25" s="104">
        <f>VLOOKUP(A25,'[2]AJUSTE DE VALOR Produtos Nutric'!$A$6:$I$205,9,0)</f>
        <v>951.48329760000001</v>
      </c>
    </row>
    <row r="26" s="81" customFormat="1" ht="15" customHeight="1">
      <c r="A26" s="82">
        <v>90852753</v>
      </c>
      <c r="B26" s="83">
        <v>20</v>
      </c>
      <c r="C26" s="84" t="s">
        <v>4252</v>
      </c>
      <c r="D26" s="84" t="s">
        <v>4252</v>
      </c>
      <c r="E26" s="84" t="s">
        <v>10074</v>
      </c>
      <c r="F26" s="85">
        <v>1</v>
      </c>
      <c r="G26" s="86" t="s">
        <v>10036</v>
      </c>
      <c r="H26" s="86" t="s">
        <v>14</v>
      </c>
      <c r="I26" s="104">
        <f>VLOOKUP(A26,'[2]AJUSTE DE VALOR Produtos Nutric'!$A$6:$I$205,9,0)</f>
        <v>113.73105110400002</v>
      </c>
    </row>
    <row r="27" s="81" customFormat="1" ht="15" customHeight="1">
      <c r="A27" s="82">
        <v>90290550</v>
      </c>
      <c r="B27" s="83" t="s">
        <v>10073</v>
      </c>
      <c r="C27" s="84" t="s">
        <v>9408</v>
      </c>
      <c r="D27" s="84" t="s">
        <v>9408</v>
      </c>
      <c r="E27" s="84" t="s">
        <v>2995</v>
      </c>
      <c r="F27" s="85">
        <v>1</v>
      </c>
      <c r="G27" s="86" t="s">
        <v>10036</v>
      </c>
      <c r="H27" s="86" t="s">
        <v>14</v>
      </c>
      <c r="I27" s="104">
        <f>VLOOKUP(A27,'[2]AJUSTE DE VALOR Produtos Nutric'!$A$6:$I$205,9,0)</f>
        <v>413.10434916629998</v>
      </c>
    </row>
    <row r="28" s="81" customFormat="1" ht="15" customHeight="1">
      <c r="A28" s="82">
        <v>96006080</v>
      </c>
      <c r="B28" s="83">
        <v>20</v>
      </c>
      <c r="C28" s="84" t="s">
        <v>9912</v>
      </c>
      <c r="D28" s="84" t="s">
        <v>9912</v>
      </c>
      <c r="E28" s="84" t="s">
        <v>2995</v>
      </c>
      <c r="F28" s="85">
        <v>1</v>
      </c>
      <c r="G28" s="86" t="s">
        <v>10036</v>
      </c>
      <c r="H28" s="86" t="s">
        <v>14</v>
      </c>
      <c r="I28" s="104">
        <f>VLOOKUP(A28,'[2]AJUSTE DE VALOR Produtos Nutric'!$A$6:$I$205,9,0)</f>
        <v>82.928891430000007</v>
      </c>
    </row>
    <row r="29" s="81" customFormat="1" ht="15" customHeight="1">
      <c r="A29" s="82">
        <v>90276906</v>
      </c>
      <c r="B29" s="83" t="s">
        <v>10073</v>
      </c>
      <c r="C29" s="84" t="s">
        <v>7628</v>
      </c>
      <c r="D29" s="84" t="s">
        <v>7628</v>
      </c>
      <c r="E29" s="84" t="s">
        <v>6476</v>
      </c>
      <c r="F29" s="85">
        <v>1</v>
      </c>
      <c r="G29" s="86" t="s">
        <v>10036</v>
      </c>
      <c r="H29" s="86" t="s">
        <v>14</v>
      </c>
      <c r="I29" s="104">
        <f>VLOOKUP(A29,'[2]AJUSTE DE VALOR Produtos Nutric'!$A$6:$I$205,9,0)</f>
        <v>590.55520065300004</v>
      </c>
    </row>
    <row r="30" s="81" customFormat="1" ht="15" customHeight="1">
      <c r="A30" s="82">
        <v>90307089</v>
      </c>
      <c r="B30" s="83">
        <v>20</v>
      </c>
      <c r="C30" s="84" t="s">
        <v>7348</v>
      </c>
      <c r="D30" s="84" t="s">
        <v>7348</v>
      </c>
      <c r="E30" s="84" t="s">
        <v>10258</v>
      </c>
      <c r="F30" s="85">
        <v>250</v>
      </c>
      <c r="G30" s="86" t="s">
        <v>10077</v>
      </c>
      <c r="H30" s="86" t="s">
        <v>19</v>
      </c>
      <c r="I30" s="104">
        <f>VLOOKUP(A30,'[2]AJUSTE DE VALOR Produtos Nutric'!$A$6:$I$205,9,0)</f>
        <v>0.71220441600000006</v>
      </c>
    </row>
    <row r="31" s="81" customFormat="1" ht="15" customHeight="1">
      <c r="A31" s="82">
        <v>96006161</v>
      </c>
      <c r="B31" s="83">
        <v>20</v>
      </c>
      <c r="C31" s="84" t="s">
        <v>9921</v>
      </c>
      <c r="D31" s="84" t="s">
        <v>9921</v>
      </c>
      <c r="E31" s="84" t="s">
        <v>10074</v>
      </c>
      <c r="F31" s="85">
        <v>1</v>
      </c>
      <c r="G31" s="86" t="s">
        <v>10036</v>
      </c>
      <c r="H31" s="86" t="s">
        <v>14</v>
      </c>
      <c r="I31" s="104">
        <f>VLOOKUP(A31,'[2]AJUSTE DE VALOR Produtos Nutric'!$A$6:$I$205,9,0)</f>
        <v>164.43614472120001</v>
      </c>
    </row>
    <row r="32" s="81" customFormat="1" ht="15" customHeight="1">
      <c r="A32" s="82">
        <v>90276485</v>
      </c>
      <c r="B32" s="83" t="s">
        <v>10073</v>
      </c>
      <c r="C32" s="84" t="s">
        <v>7629</v>
      </c>
      <c r="D32" s="84" t="s">
        <v>7629</v>
      </c>
      <c r="E32" s="84" t="s">
        <v>6476</v>
      </c>
      <c r="F32" s="85">
        <v>1</v>
      </c>
      <c r="G32" s="86" t="s">
        <v>10036</v>
      </c>
      <c r="H32" s="86" t="s">
        <v>14</v>
      </c>
      <c r="I32" s="104">
        <f>VLOOKUP(A32,'[2]AJUSTE DE VALOR Produtos Nutric'!$A$6:$I$205,9,0)</f>
        <v>779.69884301100035</v>
      </c>
    </row>
    <row r="33" s="81" customFormat="1" ht="15" customHeight="1">
      <c r="A33" s="82">
        <v>90290534</v>
      </c>
      <c r="B33" s="83">
        <v>20</v>
      </c>
      <c r="C33" s="84" t="s">
        <v>5483</v>
      </c>
      <c r="D33" s="84" t="s">
        <v>5483</v>
      </c>
      <c r="E33" s="84" t="s">
        <v>2995</v>
      </c>
      <c r="F33" s="85">
        <v>1</v>
      </c>
      <c r="G33" s="86" t="s">
        <v>10036</v>
      </c>
      <c r="H33" s="86" t="s">
        <v>14</v>
      </c>
      <c r="I33" s="104">
        <f>VLOOKUP(A33,'[2]AJUSTE DE VALOR Produtos Nutric'!$A$6:$I$205,9,0)</f>
        <v>293.07070231361996</v>
      </c>
    </row>
    <row r="34" s="81" customFormat="1" ht="15" customHeight="1">
      <c r="A34" s="82">
        <v>92448526</v>
      </c>
      <c r="B34" s="83">
        <v>20</v>
      </c>
      <c r="C34" s="84" t="s">
        <v>5331</v>
      </c>
      <c r="D34" s="84" t="s">
        <v>5332</v>
      </c>
      <c r="E34" s="84" t="s">
        <v>10074</v>
      </c>
      <c r="F34" s="85">
        <v>400</v>
      </c>
      <c r="G34" s="86" t="s">
        <v>10077</v>
      </c>
      <c r="H34" s="86" t="s">
        <v>19</v>
      </c>
      <c r="I34" s="104">
        <f>VLOOKUP(A34,'[2]AJUSTE DE VALOR Produtos Nutric'!$A$6:$I$205,9,0)</f>
        <v>0.71081906939999995</v>
      </c>
    </row>
    <row r="35" s="81" customFormat="1" ht="15" customHeight="1">
      <c r="A35" s="82">
        <v>90306953</v>
      </c>
      <c r="B35" s="83">
        <v>20</v>
      </c>
      <c r="C35" s="84" t="s">
        <v>6205</v>
      </c>
      <c r="D35" s="84" t="s">
        <v>6206</v>
      </c>
      <c r="E35" s="84" t="s">
        <v>6476</v>
      </c>
      <c r="F35" s="85">
        <v>1</v>
      </c>
      <c r="G35" s="86" t="s">
        <v>10036</v>
      </c>
      <c r="H35" s="86" t="s">
        <v>14</v>
      </c>
      <c r="I35" s="104">
        <f>VLOOKUP(A35,'[2]AJUSTE DE VALOR Produtos Nutric'!$A$6:$I$205,9,0)</f>
        <v>66.155977800000002</v>
      </c>
    </row>
    <row r="36" s="81" customFormat="1" ht="15" customHeight="1">
      <c r="A36" s="82">
        <v>96003863</v>
      </c>
      <c r="B36" s="83">
        <v>20</v>
      </c>
      <c r="C36" s="84" t="s">
        <v>6477</v>
      </c>
      <c r="D36" s="84" t="s">
        <v>6477</v>
      </c>
      <c r="E36" s="84" t="s">
        <v>6476</v>
      </c>
      <c r="F36" s="85">
        <v>1</v>
      </c>
      <c r="G36" s="86" t="s">
        <v>10036</v>
      </c>
      <c r="H36" s="86" t="s">
        <v>14</v>
      </c>
      <c r="I36" s="104">
        <f>VLOOKUP(A36,'[2]AJUSTE DE VALOR Produtos Nutric'!$A$6:$I$205,9,0)</f>
        <v>176.688468</v>
      </c>
    </row>
    <row r="37" s="81" customFormat="1" ht="15" customHeight="1">
      <c r="A37" s="82">
        <v>90942396</v>
      </c>
      <c r="B37" s="83">
        <v>20</v>
      </c>
      <c r="C37" s="84" t="s">
        <v>660</v>
      </c>
      <c r="D37" s="84" t="s">
        <v>661</v>
      </c>
      <c r="E37" s="84" t="s">
        <v>10555</v>
      </c>
      <c r="F37" s="85">
        <v>1</v>
      </c>
      <c r="G37" s="86" t="s">
        <v>10036</v>
      </c>
      <c r="H37" s="86" t="s">
        <v>14</v>
      </c>
      <c r="I37" s="104">
        <f>VLOOKUP(A37,'[2]AJUSTE DE VALOR Produtos Nutric'!$A$6:$I$205,9,0)</f>
        <v>308.02159674000001</v>
      </c>
    </row>
    <row r="38" s="81" customFormat="1" ht="15" customHeight="1">
      <c r="A38" s="82">
        <v>92442960</v>
      </c>
      <c r="B38" s="83" t="s">
        <v>10073</v>
      </c>
      <c r="C38" s="84" t="s">
        <v>4097</v>
      </c>
      <c r="D38" s="84" t="s">
        <v>4097</v>
      </c>
      <c r="E38" s="84" t="s">
        <v>10074</v>
      </c>
      <c r="F38" s="85">
        <v>1</v>
      </c>
      <c r="G38" s="86" t="s">
        <v>10036</v>
      </c>
      <c r="H38" s="86" t="s">
        <v>14</v>
      </c>
      <c r="I38" s="104">
        <f>VLOOKUP(A38,'[2]AJUSTE DE VALOR Produtos Nutric'!$A$6:$I$205,9,0)</f>
        <v>70.613477173265395</v>
      </c>
    </row>
    <row r="39" s="81" customFormat="1" ht="15" customHeight="1">
      <c r="A39" s="82">
        <v>90311086</v>
      </c>
      <c r="B39" s="83">
        <v>20</v>
      </c>
      <c r="C39" s="84" t="s">
        <v>726</v>
      </c>
      <c r="D39" s="84" t="s">
        <v>727</v>
      </c>
      <c r="E39" s="84" t="s">
        <v>6476</v>
      </c>
      <c r="F39" s="85">
        <v>125</v>
      </c>
      <c r="G39" s="86" t="s">
        <v>10077</v>
      </c>
      <c r="H39" s="86" t="s">
        <v>19</v>
      </c>
      <c r="I39" s="104">
        <f>VLOOKUP(A39,'[2]AJUSTE DE VALOR Produtos Nutric'!$A$6:$I$205,9,0)</f>
        <v>2.16248516352</v>
      </c>
    </row>
    <row r="40" s="81" customFormat="1" ht="15" customHeight="1">
      <c r="A40" s="82">
        <v>90299639</v>
      </c>
      <c r="B40" s="83">
        <v>20</v>
      </c>
      <c r="C40" s="84" t="s">
        <v>5477</v>
      </c>
      <c r="D40" s="84" t="s">
        <v>5477</v>
      </c>
      <c r="E40" s="84" t="s">
        <v>2995</v>
      </c>
      <c r="F40" s="85">
        <v>1</v>
      </c>
      <c r="G40" s="86" t="s">
        <v>10036</v>
      </c>
      <c r="H40" s="86" t="s">
        <v>14</v>
      </c>
      <c r="I40" s="104">
        <f>VLOOKUP(A40,'[2]AJUSTE DE VALOR Produtos Nutric'!$A$6:$I$205,9,0)</f>
        <v>57.528956683440008</v>
      </c>
    </row>
    <row r="41" s="81" customFormat="1" ht="15" customHeight="1">
      <c r="A41" s="82">
        <v>96006153</v>
      </c>
      <c r="B41" s="83">
        <v>20</v>
      </c>
      <c r="C41" s="84" t="s">
        <v>9920</v>
      </c>
      <c r="D41" s="84" t="s">
        <v>9920</v>
      </c>
      <c r="E41" s="84" t="s">
        <v>10074</v>
      </c>
      <c r="F41" s="85">
        <v>1</v>
      </c>
      <c r="G41" s="86" t="s">
        <v>10036</v>
      </c>
      <c r="H41" s="86" t="s">
        <v>14</v>
      </c>
      <c r="I41" s="104">
        <f>VLOOKUP(A41,'[2]AJUSTE DE VALOR Produtos Nutric'!$A$6:$I$205,9,0)</f>
        <v>33.6454359516</v>
      </c>
    </row>
    <row r="42" s="81" customFormat="1" ht="15" customHeight="1">
      <c r="A42" s="82">
        <v>96006323</v>
      </c>
      <c r="B42" s="83">
        <v>20</v>
      </c>
      <c r="C42" s="84" t="s">
        <v>9974</v>
      </c>
      <c r="D42" s="84" t="s">
        <v>9974</v>
      </c>
      <c r="E42" s="84" t="s">
        <v>6476</v>
      </c>
      <c r="F42" s="85">
        <v>1</v>
      </c>
      <c r="G42" s="86" t="s">
        <v>10036</v>
      </c>
      <c r="H42" s="86" t="s">
        <v>14</v>
      </c>
      <c r="I42" s="104">
        <f>VLOOKUP(A42,'[2]AJUSTE DE VALOR Produtos Nutric'!$A$6:$I$205,9,0)</f>
        <v>247.38915367287001</v>
      </c>
    </row>
    <row r="43" s="81" customFormat="1" ht="15" customHeight="1">
      <c r="A43" s="82">
        <v>90261674</v>
      </c>
      <c r="B43" s="83">
        <v>20</v>
      </c>
      <c r="C43" s="84" t="s">
        <v>6207</v>
      </c>
      <c r="D43" s="84" t="s">
        <v>6207</v>
      </c>
      <c r="E43" s="84" t="s">
        <v>6476</v>
      </c>
      <c r="F43" s="85">
        <v>1</v>
      </c>
      <c r="G43" s="86" t="s">
        <v>10036</v>
      </c>
      <c r="H43" s="86" t="s">
        <v>14</v>
      </c>
      <c r="I43" s="104">
        <f>VLOOKUP(A43,'[2]AJUSTE DE VALOR Produtos Nutric'!$A$6:$I$205,9,0)</f>
        <v>787.14712494000003</v>
      </c>
    </row>
    <row r="44" s="81" customFormat="1" ht="15" customHeight="1">
      <c r="A44" s="82">
        <v>90266625</v>
      </c>
      <c r="B44" s="83" t="s">
        <v>10073</v>
      </c>
      <c r="C44" s="84" t="s">
        <v>7680</v>
      </c>
      <c r="D44" s="84" t="s">
        <v>7680</v>
      </c>
      <c r="E44" s="84" t="s">
        <v>10074</v>
      </c>
      <c r="F44" s="85">
        <v>1</v>
      </c>
      <c r="G44" s="86" t="s">
        <v>10036</v>
      </c>
      <c r="H44" s="86" t="s">
        <v>14</v>
      </c>
      <c r="I44" s="104">
        <f>VLOOKUP(A44,'[2]AJUSTE DE VALOR Produtos Nutric'!$A$6:$I$205,9,0)</f>
        <v>504.90058301100009</v>
      </c>
    </row>
    <row r="45" s="81" customFormat="1" ht="15" customHeight="1">
      <c r="A45" s="82">
        <v>90296621</v>
      </c>
      <c r="B45" s="83">
        <v>20</v>
      </c>
      <c r="C45" s="84" t="s">
        <v>7662</v>
      </c>
      <c r="D45" s="84" t="s">
        <v>7662</v>
      </c>
      <c r="E45" s="84" t="s">
        <v>10074</v>
      </c>
      <c r="F45" s="85">
        <v>1</v>
      </c>
      <c r="G45" s="86" t="s">
        <v>10036</v>
      </c>
      <c r="H45" s="86" t="s">
        <v>14</v>
      </c>
      <c r="I45" s="104">
        <f>VLOOKUP(A45,'[2]AJUSTE DE VALOR Produtos Nutric'!$A$6:$I$205,9,0)</f>
        <v>114.6788098632</v>
      </c>
    </row>
    <row r="46" s="81" customFormat="1" ht="15" customHeight="1">
      <c r="A46" s="82">
        <v>90276841</v>
      </c>
      <c r="B46" s="83">
        <v>20</v>
      </c>
      <c r="C46" s="84" t="s">
        <v>8590</v>
      </c>
      <c r="D46" s="84" t="s">
        <v>8590</v>
      </c>
      <c r="E46" s="84" t="s">
        <v>6476</v>
      </c>
      <c r="F46" s="85">
        <v>1</v>
      </c>
      <c r="G46" s="86" t="s">
        <v>5137</v>
      </c>
      <c r="H46" s="86" t="s">
        <v>14</v>
      </c>
      <c r="I46" s="104">
        <f>VLOOKUP(A46,'[2]AJUSTE DE VALOR Produtos Nutric'!$A$6:$I$205,9,0)</f>
        <v>6.6012137943839999</v>
      </c>
    </row>
    <row r="47" s="81" customFormat="1" ht="15" customHeight="1">
      <c r="A47" s="82">
        <v>90266650</v>
      </c>
      <c r="B47" s="83" t="s">
        <v>10073</v>
      </c>
      <c r="C47" s="84" t="s">
        <v>5470</v>
      </c>
      <c r="D47" s="84" t="s">
        <v>5470</v>
      </c>
      <c r="E47" s="84" t="s">
        <v>2995</v>
      </c>
      <c r="F47" s="85">
        <v>1</v>
      </c>
      <c r="G47" s="86" t="s">
        <v>10036</v>
      </c>
      <c r="H47" s="86" t="s">
        <v>14</v>
      </c>
      <c r="I47" s="104">
        <f>VLOOKUP(A47,'[2]AJUSTE DE VALOR Produtos Nutric'!$A$6:$I$205,9,0)</f>
        <v>221.62153885443001</v>
      </c>
    </row>
    <row r="48" s="81" customFormat="1" ht="15" customHeight="1">
      <c r="A48" s="82">
        <v>90870336</v>
      </c>
      <c r="B48" s="83">
        <v>20</v>
      </c>
      <c r="C48" s="84" t="s">
        <v>5473</v>
      </c>
      <c r="D48" s="84" t="s">
        <v>5473</v>
      </c>
      <c r="E48" s="84" t="s">
        <v>2995</v>
      </c>
      <c r="F48" s="85">
        <v>1</v>
      </c>
      <c r="G48" s="86" t="s">
        <v>10036</v>
      </c>
      <c r="H48" s="86" t="s">
        <v>14</v>
      </c>
      <c r="I48" s="104">
        <f>VLOOKUP(A48,'[2]AJUSTE DE VALOR Produtos Nutric'!$A$6:$I$205,9,0)</f>
        <v>527.52252537072002</v>
      </c>
    </row>
    <row r="49" s="81" customFormat="1" ht="15" customHeight="1">
      <c r="A49" s="82">
        <v>90301366</v>
      </c>
      <c r="B49" s="83">
        <v>20</v>
      </c>
      <c r="C49" s="84" t="s">
        <v>5475</v>
      </c>
      <c r="D49" s="84" t="s">
        <v>5475</v>
      </c>
      <c r="E49" s="84" t="s">
        <v>2995</v>
      </c>
      <c r="F49" s="85">
        <v>1</v>
      </c>
      <c r="G49" s="86" t="s">
        <v>10036</v>
      </c>
      <c r="H49" s="86" t="s">
        <v>14</v>
      </c>
      <c r="I49" s="104">
        <f>VLOOKUP(A49,'[2]AJUSTE DE VALOR Produtos Nutric'!$A$6:$I$205,9,0)</f>
        <v>54.787801412143814</v>
      </c>
    </row>
    <row r="50" s="81" customFormat="1" ht="15" customHeight="1">
      <c r="A50" s="82">
        <v>96006021</v>
      </c>
      <c r="B50" s="83">
        <v>20</v>
      </c>
      <c r="C50" s="84" t="s">
        <v>6475</v>
      </c>
      <c r="D50" s="84" t="s">
        <v>6475</v>
      </c>
      <c r="E50" s="84" t="s">
        <v>6476</v>
      </c>
      <c r="F50" s="85">
        <v>1</v>
      </c>
      <c r="G50" s="86" t="s">
        <v>10036</v>
      </c>
      <c r="H50" s="86" t="s">
        <v>14</v>
      </c>
      <c r="I50" s="104">
        <f>VLOOKUP(A50,'[2]AJUSTE DE VALOR Produtos Nutric'!$A$6:$I$205,9,0)</f>
        <v>177.14268000000001</v>
      </c>
    </row>
    <row r="51" s="81" customFormat="1" ht="15" customHeight="1">
      <c r="A51" s="82">
        <v>90308093</v>
      </c>
      <c r="B51" s="83">
        <v>20</v>
      </c>
      <c r="C51" s="84" t="s">
        <v>5455</v>
      </c>
      <c r="D51" s="84" t="s">
        <v>5455</v>
      </c>
      <c r="E51" s="84" t="s">
        <v>2995</v>
      </c>
      <c r="F51" s="85">
        <v>1</v>
      </c>
      <c r="G51" s="86" t="s">
        <v>10036</v>
      </c>
      <c r="H51" s="86" t="s">
        <v>14</v>
      </c>
      <c r="I51" s="104">
        <f>VLOOKUP(A51,'[2]AJUSTE DE VALOR Produtos Nutric'!$A$6:$I$205,9,0)</f>
        <v>51.149355535575012</v>
      </c>
    </row>
    <row r="52" s="81" customFormat="1" ht="15" customHeight="1">
      <c r="A52" s="82">
        <v>90314158</v>
      </c>
      <c r="B52" s="83">
        <v>20</v>
      </c>
      <c r="C52" s="84" t="s">
        <v>7626</v>
      </c>
      <c r="D52" s="84" t="s">
        <v>7626</v>
      </c>
      <c r="E52" s="84" t="s">
        <v>6476</v>
      </c>
      <c r="F52" s="85">
        <v>1</v>
      </c>
      <c r="G52" s="86" t="s">
        <v>10036</v>
      </c>
      <c r="H52" s="86" t="s">
        <v>14</v>
      </c>
      <c r="I52" s="104">
        <f>VLOOKUP(A52,'[2]AJUSTE DE VALOR Produtos Nutric'!$A$6:$I$205,9,0)</f>
        <v>103.3559406</v>
      </c>
    </row>
    <row r="53" s="81" customFormat="1" ht="15" customHeight="1">
      <c r="A53" s="82">
        <v>90312350</v>
      </c>
      <c r="B53" s="83" t="s">
        <v>10073</v>
      </c>
      <c r="C53" s="84" t="s">
        <v>5897</v>
      </c>
      <c r="D53" s="84" t="s">
        <v>5897</v>
      </c>
      <c r="E53" s="84" t="s">
        <v>10045</v>
      </c>
      <c r="F53" s="85">
        <v>1</v>
      </c>
      <c r="G53" s="86" t="s">
        <v>10036</v>
      </c>
      <c r="H53" s="86" t="s">
        <v>14</v>
      </c>
      <c r="I53" s="104">
        <f>VLOOKUP(A53,'[2]AJUSTE DE VALOR Produtos Nutric'!$A$6:$I$205,9,0)</f>
        <v>545.0544000000001</v>
      </c>
    </row>
    <row r="54" s="81" customFormat="1" ht="15" customHeight="1">
      <c r="A54" s="82">
        <v>90276442</v>
      </c>
      <c r="B54" s="83">
        <v>20</v>
      </c>
      <c r="C54" s="84" t="s">
        <v>10079</v>
      </c>
      <c r="D54" s="84" t="s">
        <v>10079</v>
      </c>
      <c r="E54" s="84" t="s">
        <v>6476</v>
      </c>
      <c r="F54" s="85">
        <v>1</v>
      </c>
      <c r="G54" s="86" t="s">
        <v>10036</v>
      </c>
      <c r="H54" s="86" t="s">
        <v>14</v>
      </c>
      <c r="I54" s="104">
        <f>VLOOKUP(A54,'[2]AJUSTE DE VALOR Produtos Nutric'!$A$6:$I$205,9,0)</f>
        <v>583.66242000000011</v>
      </c>
    </row>
    <row r="55" s="81" customFormat="1" ht="15" customHeight="1">
      <c r="A55" s="82">
        <v>90282167</v>
      </c>
      <c r="B55" s="83">
        <v>20</v>
      </c>
      <c r="C55" s="84" t="s">
        <v>5914</v>
      </c>
      <c r="D55" s="84" t="s">
        <v>5915</v>
      </c>
      <c r="E55" s="84" t="s">
        <v>5913</v>
      </c>
      <c r="F55" s="85">
        <v>1</v>
      </c>
      <c r="G55" s="86" t="s">
        <v>10036</v>
      </c>
      <c r="H55" s="86" t="s">
        <v>14</v>
      </c>
      <c r="I55" s="104">
        <f>VLOOKUP(A55,'[2]AJUSTE DE VALOR Produtos Nutric'!$A$6:$I$205,9,0)</f>
        <v>18.955175183999998</v>
      </c>
    </row>
    <row r="56" s="81" customFormat="1" ht="15" customHeight="1">
      <c r="A56" s="82">
        <v>90315871</v>
      </c>
      <c r="B56" s="83">
        <v>20</v>
      </c>
      <c r="C56" s="84" t="s">
        <v>8591</v>
      </c>
      <c r="D56" s="84" t="s">
        <v>8591</v>
      </c>
      <c r="E56" s="84" t="s">
        <v>6476</v>
      </c>
      <c r="F56" s="85">
        <v>1</v>
      </c>
      <c r="G56" s="86" t="s">
        <v>5137</v>
      </c>
      <c r="H56" s="86" t="s">
        <v>14</v>
      </c>
      <c r="I56" s="104">
        <f>VLOOKUP(A56,'[2]AJUSTE DE VALOR Produtos Nutric'!$A$6:$I$205,9,0)</f>
        <v>7.9146441000000003</v>
      </c>
    </row>
    <row r="57" s="81" customFormat="1" ht="15" customHeight="1">
      <c r="A57" s="82">
        <v>96006331</v>
      </c>
      <c r="B57" s="83">
        <v>20</v>
      </c>
      <c r="C57" s="84" t="s">
        <v>9975</v>
      </c>
      <c r="D57" s="84" t="s">
        <v>9975</v>
      </c>
      <c r="E57" s="84" t="s">
        <v>2995</v>
      </c>
      <c r="F57" s="85">
        <v>1</v>
      </c>
      <c r="G57" s="86" t="s">
        <v>10036</v>
      </c>
      <c r="H57" s="86" t="s">
        <v>14</v>
      </c>
      <c r="I57" s="104">
        <f>VLOOKUP(A57,'[2]AJUSTE DE VALOR Produtos Nutric'!$A$6:$I$205,9,0)</f>
        <v>25.240945216905004</v>
      </c>
    </row>
    <row r="58" s="81" customFormat="1" ht="15" customHeight="1">
      <c r="A58" s="82">
        <v>90306996</v>
      </c>
      <c r="B58" s="83">
        <v>20</v>
      </c>
      <c r="C58" s="84" t="s">
        <v>7645</v>
      </c>
      <c r="D58" s="84" t="s">
        <v>7645</v>
      </c>
      <c r="E58" s="84" t="s">
        <v>6476</v>
      </c>
      <c r="F58" s="85">
        <v>1</v>
      </c>
      <c r="G58" s="86" t="s">
        <v>10036</v>
      </c>
      <c r="H58" s="86" t="s">
        <v>14</v>
      </c>
      <c r="I58" s="104">
        <f>VLOOKUP(A58,'[2]AJUSTE DE VALOR Produtos Nutric'!$A$6:$I$205,9,0)</f>
        <v>44.067648240000004</v>
      </c>
    </row>
    <row r="59" s="81" customFormat="1" ht="15" customHeight="1">
      <c r="A59" s="82">
        <v>96006200</v>
      </c>
      <c r="B59" s="83">
        <v>20</v>
      </c>
      <c r="C59" s="84" t="s">
        <v>9925</v>
      </c>
      <c r="D59" s="84" t="s">
        <v>9925</v>
      </c>
      <c r="E59" s="84" t="s">
        <v>10045</v>
      </c>
      <c r="F59" s="85">
        <v>1</v>
      </c>
      <c r="G59" s="86" t="s">
        <v>10036</v>
      </c>
      <c r="H59" s="86" t="s">
        <v>14</v>
      </c>
      <c r="I59" s="104">
        <f>VLOOKUP(A59,'[2]AJUSTE DE VALOR Produtos Nutric'!$A$6:$I$205,9,0)</f>
        <v>115.82406000000002</v>
      </c>
    </row>
    <row r="60" s="81" customFormat="1" ht="15" customHeight="1">
      <c r="A60" s="82">
        <v>90307739</v>
      </c>
      <c r="B60" s="83">
        <v>20</v>
      </c>
      <c r="C60" s="84" t="s">
        <v>7346</v>
      </c>
      <c r="D60" s="84" t="s">
        <v>7347</v>
      </c>
      <c r="E60" s="84" t="s">
        <v>10556</v>
      </c>
      <c r="F60" s="85">
        <v>1</v>
      </c>
      <c r="G60" s="86" t="s">
        <v>10036</v>
      </c>
      <c r="H60" s="86" t="s">
        <v>14</v>
      </c>
      <c r="I60" s="104">
        <f>VLOOKUP(A60,'[2]AJUSTE DE VALOR Produtos Nutric'!$A$6:$I$205,9,0)</f>
        <v>36.962591608799997</v>
      </c>
    </row>
    <row r="61" s="81" customFormat="1" ht="15" customHeight="1">
      <c r="A61" s="82">
        <v>90852770</v>
      </c>
      <c r="B61" s="83" t="s">
        <v>10073</v>
      </c>
      <c r="C61" s="84" t="s">
        <v>7682</v>
      </c>
      <c r="D61" s="84" t="s">
        <v>7682</v>
      </c>
      <c r="E61" s="84" t="s">
        <v>10074</v>
      </c>
      <c r="F61" s="85">
        <v>1</v>
      </c>
      <c r="G61" s="86" t="s">
        <v>10036</v>
      </c>
      <c r="H61" s="86" t="s">
        <v>14</v>
      </c>
      <c r="I61" s="104">
        <f>VLOOKUP(A61,'[2]AJUSTE DE VALOR Produtos Nutric'!$A$6:$I$205,9,0)</f>
        <v>528.66931346935212</v>
      </c>
    </row>
    <row r="62" s="81" customFormat="1" ht="15" customHeight="1">
      <c r="A62" s="82">
        <v>96006129</v>
      </c>
      <c r="B62" s="83">
        <v>20</v>
      </c>
      <c r="C62" s="84" t="s">
        <v>9917</v>
      </c>
      <c r="D62" s="84" t="s">
        <v>9917</v>
      </c>
      <c r="E62" s="84" t="s">
        <v>10045</v>
      </c>
      <c r="F62" s="85">
        <v>1</v>
      </c>
      <c r="G62" s="86" t="s">
        <v>10036</v>
      </c>
      <c r="H62" s="86" t="s">
        <v>14</v>
      </c>
      <c r="I62" s="104">
        <f>VLOOKUP(A62,'[2]AJUSTE DE VALOR Produtos Nutric'!$A$6:$I$205,9,0)</f>
        <v>112.68999719999999</v>
      </c>
    </row>
    <row r="63" s="81" customFormat="1" ht="15" customHeight="1">
      <c r="A63" s="82">
        <v>90300130</v>
      </c>
      <c r="B63" s="83">
        <v>20</v>
      </c>
      <c r="C63" s="84" t="s">
        <v>731</v>
      </c>
      <c r="D63" s="84" t="s">
        <v>732</v>
      </c>
      <c r="E63" s="84" t="s">
        <v>2995</v>
      </c>
      <c r="F63" s="85">
        <v>1</v>
      </c>
      <c r="G63" s="86" t="s">
        <v>10036</v>
      </c>
      <c r="H63" s="86" t="s">
        <v>14</v>
      </c>
      <c r="I63" s="104">
        <f>VLOOKUP(A63,'[2]AJUSTE DE VALOR Produtos Nutric'!$A$6:$I$205,9,0)</f>
        <v>51.652852376400006</v>
      </c>
    </row>
    <row r="64" s="81" customFormat="1" ht="15" customHeight="1">
      <c r="A64" s="82">
        <v>90264860</v>
      </c>
      <c r="B64" s="83" t="s">
        <v>10073</v>
      </c>
      <c r="C64" s="84" t="s">
        <v>5461</v>
      </c>
      <c r="D64" s="84" t="s">
        <v>5461</v>
      </c>
      <c r="E64" s="84" t="s">
        <v>2995</v>
      </c>
      <c r="F64" s="85">
        <v>1</v>
      </c>
      <c r="G64" s="86" t="s">
        <v>10036</v>
      </c>
      <c r="H64" s="86" t="s">
        <v>14</v>
      </c>
      <c r="I64" s="104">
        <f>VLOOKUP(A64,'[2]AJUSTE DE VALOR Produtos Nutric'!$A$6:$I$205,9,0)</f>
        <v>475.66827425798999</v>
      </c>
    </row>
    <row r="65" s="81" customFormat="1" ht="15" customHeight="1">
      <c r="A65" s="82">
        <v>90310454</v>
      </c>
      <c r="B65" s="83">
        <v>20</v>
      </c>
      <c r="C65" s="84" t="s">
        <v>8306</v>
      </c>
      <c r="D65" s="84" t="s">
        <v>8306</v>
      </c>
      <c r="E65" s="84" t="s">
        <v>6476</v>
      </c>
      <c r="F65" s="85">
        <v>1</v>
      </c>
      <c r="G65" s="86" t="s">
        <v>10036</v>
      </c>
      <c r="H65" s="86" t="s">
        <v>14</v>
      </c>
      <c r="I65" s="104">
        <f>VLOOKUP(A65,'[2]AJUSTE DE VALOR Produtos Nutric'!$A$6:$I$205,9,0)</f>
        <v>979.40825136000012</v>
      </c>
    </row>
    <row r="66" s="81" customFormat="1" ht="15" customHeight="1">
      <c r="A66" s="82">
        <v>90852451</v>
      </c>
      <c r="B66" s="83">
        <v>20</v>
      </c>
      <c r="C66" s="84" t="s">
        <v>9656</v>
      </c>
      <c r="D66" s="84" t="s">
        <v>9657</v>
      </c>
      <c r="E66" s="84" t="s">
        <v>10074</v>
      </c>
      <c r="F66" s="85">
        <v>250</v>
      </c>
      <c r="G66" s="86" t="s">
        <v>18</v>
      </c>
      <c r="H66" s="86" t="s">
        <v>19</v>
      </c>
      <c r="I66" s="104">
        <f>VLOOKUP(A66,'[2]AJUSTE DE VALOR Produtos Nutric'!$A$6:$I$205,9,0)</f>
        <v>0.31936781250000001</v>
      </c>
    </row>
    <row r="67" s="81" customFormat="1" ht="15" customHeight="1">
      <c r="A67" s="82">
        <v>92467105</v>
      </c>
      <c r="B67" s="83" t="s">
        <v>10073</v>
      </c>
      <c r="C67" s="84" t="s">
        <v>4096</v>
      </c>
      <c r="D67" s="84" t="s">
        <v>4096</v>
      </c>
      <c r="E67" s="84" t="s">
        <v>10074</v>
      </c>
      <c r="F67" s="85">
        <v>1</v>
      </c>
      <c r="G67" s="86" t="s">
        <v>10036</v>
      </c>
      <c r="H67" s="86" t="s">
        <v>14</v>
      </c>
      <c r="I67" s="104">
        <f>VLOOKUP(A67,'[2]AJUSTE DE VALOR Produtos Nutric'!$A$6:$I$205,9,0)</f>
        <v>714.47547600000019</v>
      </c>
    </row>
    <row r="68" s="81" customFormat="1" ht="15" customHeight="1">
      <c r="A68" s="82">
        <v>90308425</v>
      </c>
      <c r="B68" s="83">
        <v>20</v>
      </c>
      <c r="C68" s="84" t="s">
        <v>6453</v>
      </c>
      <c r="D68" s="84" t="s">
        <v>6453</v>
      </c>
      <c r="E68" s="84" t="s">
        <v>6476</v>
      </c>
      <c r="F68" s="85">
        <v>1</v>
      </c>
      <c r="G68" s="86" t="s">
        <v>10036</v>
      </c>
      <c r="H68" s="86" t="s">
        <v>14</v>
      </c>
      <c r="I68" s="104">
        <f>VLOOKUP(A68,'[2]AJUSTE DE VALOR Produtos Nutric'!$A$6:$I$205,9,0)</f>
        <v>94.085473679999993</v>
      </c>
    </row>
    <row r="69" s="81" customFormat="1" ht="15" customHeight="1">
      <c r="A69" s="82">
        <v>90308042</v>
      </c>
      <c r="B69" s="83">
        <v>20</v>
      </c>
      <c r="C69" s="84" t="s">
        <v>5462</v>
      </c>
      <c r="D69" s="84" t="s">
        <v>5462</v>
      </c>
      <c r="E69" s="84" t="s">
        <v>2995</v>
      </c>
      <c r="F69" s="85">
        <v>1</v>
      </c>
      <c r="G69" s="86" t="s">
        <v>10036</v>
      </c>
      <c r="H69" s="86" t="s">
        <v>14</v>
      </c>
      <c r="I69" s="104">
        <f>VLOOKUP(A69,'[2]AJUSTE DE VALOR Produtos Nutric'!$A$6:$I$205,9,0)</f>
        <v>353.25553752000002</v>
      </c>
    </row>
    <row r="70" s="81" customFormat="1" ht="15" customHeight="1">
      <c r="A70" s="82">
        <v>96003804</v>
      </c>
      <c r="B70" s="83">
        <v>20</v>
      </c>
      <c r="C70" s="84" t="s">
        <v>5901</v>
      </c>
      <c r="D70" s="84" t="s">
        <v>5901</v>
      </c>
      <c r="E70" s="84" t="s">
        <v>10045</v>
      </c>
      <c r="F70" s="85">
        <v>1</v>
      </c>
      <c r="G70" s="86" t="s">
        <v>10036</v>
      </c>
      <c r="H70" s="86" t="s">
        <v>14</v>
      </c>
      <c r="I70" s="104">
        <f>VLOOKUP(A70,'[2]AJUSTE DE VALOR Produtos Nutric'!$A$6:$I$205,9,0)</f>
        <v>95.479904520000019</v>
      </c>
    </row>
    <row r="71" s="81" customFormat="1" ht="15" customHeight="1">
      <c r="A71" s="82">
        <v>96006170</v>
      </c>
      <c r="B71" s="83">
        <v>20</v>
      </c>
      <c r="C71" s="84" t="s">
        <v>9922</v>
      </c>
      <c r="D71" s="84" t="s">
        <v>9922</v>
      </c>
      <c r="E71" s="84" t="s">
        <v>10074</v>
      </c>
      <c r="F71" s="85">
        <v>1</v>
      </c>
      <c r="G71" s="86" t="s">
        <v>10036</v>
      </c>
      <c r="H71" s="86" t="s">
        <v>14</v>
      </c>
      <c r="I71" s="104">
        <f>VLOOKUP(A71,'[2]AJUSTE DE VALOR Produtos Nutric'!$A$6:$I$205,9,0)</f>
        <v>175.14414720000002</v>
      </c>
    </row>
    <row r="72" s="81" customFormat="1" ht="15" customHeight="1">
      <c r="A72" s="82">
        <v>90255658</v>
      </c>
      <c r="B72" s="83">
        <v>20</v>
      </c>
      <c r="C72" s="84" t="s">
        <v>5480</v>
      </c>
      <c r="D72" s="84" t="s">
        <v>5481</v>
      </c>
      <c r="E72" s="84" t="s">
        <v>2995</v>
      </c>
      <c r="F72" s="85">
        <v>1</v>
      </c>
      <c r="G72" s="86" t="s">
        <v>10036</v>
      </c>
      <c r="H72" s="86" t="s">
        <v>14</v>
      </c>
      <c r="I72" s="104">
        <f>VLOOKUP(A72,'[2]AJUSTE DE VALOR Produtos Nutric'!$A$6:$I$205,9,0)</f>
        <v>54.792303266250009</v>
      </c>
    </row>
    <row r="73" s="81" customFormat="1" ht="15" customHeight="1">
      <c r="A73" s="82">
        <v>90317092</v>
      </c>
      <c r="B73" s="83">
        <v>20</v>
      </c>
      <c r="C73" s="84" t="s">
        <v>5465</v>
      </c>
      <c r="D73" s="84" t="s">
        <v>5466</v>
      </c>
      <c r="E73" s="84" t="s">
        <v>2995</v>
      </c>
      <c r="F73" s="85">
        <v>1</v>
      </c>
      <c r="G73" s="86" t="s">
        <v>485</v>
      </c>
      <c r="H73" s="86" t="s">
        <v>14</v>
      </c>
      <c r="I73" s="104">
        <f>VLOOKUP(A73,'[2]AJUSTE DE VALOR Produtos Nutric'!$A$6:$I$205,9,0)</f>
        <v>59.047560000000004</v>
      </c>
    </row>
    <row r="74" s="81" customFormat="1" ht="15" customHeight="1">
      <c r="A74" s="82">
        <v>90299620</v>
      </c>
      <c r="B74" s="83">
        <v>20</v>
      </c>
      <c r="C74" s="84" t="s">
        <v>5476</v>
      </c>
      <c r="D74" s="84" t="s">
        <v>5476</v>
      </c>
      <c r="E74" s="84" t="s">
        <v>2995</v>
      </c>
      <c r="F74" s="85">
        <v>1</v>
      </c>
      <c r="G74" s="86" t="s">
        <v>10036</v>
      </c>
      <c r="H74" s="86" t="s">
        <v>14</v>
      </c>
      <c r="I74" s="104">
        <f>VLOOKUP(A74,'[2]AJUSTE DE VALOR Produtos Nutric'!$A$6:$I$205,9,0)</f>
        <v>54.787801412143807</v>
      </c>
    </row>
    <row r="75" s="81" customFormat="1" ht="15" customHeight="1">
      <c r="A75" s="82">
        <v>90299655</v>
      </c>
      <c r="B75" s="83">
        <v>20</v>
      </c>
      <c r="C75" s="84" t="s">
        <v>5479</v>
      </c>
      <c r="D75" s="84" t="s">
        <v>5479</v>
      </c>
      <c r="E75" s="84" t="s">
        <v>2995</v>
      </c>
      <c r="F75" s="85">
        <v>1</v>
      </c>
      <c r="G75" s="86" t="s">
        <v>10036</v>
      </c>
      <c r="H75" s="86" t="s">
        <v>14</v>
      </c>
      <c r="I75" s="104">
        <f>VLOOKUP(A75,'[2]AJUSTE DE VALOR Produtos Nutric'!$A$6:$I$205,9,0)</f>
        <v>54.787801412143814</v>
      </c>
    </row>
    <row r="76" s="81" customFormat="1" ht="15" customHeight="1">
      <c r="A76" s="82">
        <v>90852915</v>
      </c>
      <c r="B76" s="83">
        <v>20</v>
      </c>
      <c r="C76" s="84" t="s">
        <v>5335</v>
      </c>
      <c r="D76" s="84" t="s">
        <v>5335</v>
      </c>
      <c r="E76" s="84" t="s">
        <v>10074</v>
      </c>
      <c r="F76" s="85">
        <v>1</v>
      </c>
      <c r="G76" s="86" t="s">
        <v>10036</v>
      </c>
      <c r="H76" s="86" t="s">
        <v>14</v>
      </c>
      <c r="I76" s="104">
        <f>VLOOKUP(A76,'[2]AJUSTE DE VALOR Produtos Nutric'!$A$6:$I$205,9,0)</f>
        <v>90.00853089137911</v>
      </c>
    </row>
    <row r="77" s="81" customFormat="1" ht="15" customHeight="1">
      <c r="A77" s="82">
        <v>96546492</v>
      </c>
      <c r="B77" s="83">
        <v>20</v>
      </c>
      <c r="C77" s="84" t="s">
        <v>10081</v>
      </c>
      <c r="D77" s="84" t="s">
        <v>10082</v>
      </c>
      <c r="E77" s="84" t="s">
        <v>5913</v>
      </c>
      <c r="F77" s="85">
        <v>1</v>
      </c>
      <c r="G77" s="86" t="s">
        <v>5137</v>
      </c>
      <c r="H77" s="86" t="s">
        <v>14</v>
      </c>
      <c r="I77" s="104">
        <f>VLOOKUP(A77,'[2]AJUSTE DE VALOR Produtos Nutric'!$A$6:$I$205,9,0)</f>
        <v>8.0033744142000014</v>
      </c>
    </row>
    <row r="78" s="81" customFormat="1" ht="15" customHeight="1">
      <c r="A78" s="82">
        <v>90299647</v>
      </c>
      <c r="B78" s="83">
        <v>20</v>
      </c>
      <c r="C78" s="84" t="s">
        <v>5478</v>
      </c>
      <c r="D78" s="84" t="s">
        <v>5478</v>
      </c>
      <c r="E78" s="84" t="s">
        <v>2995</v>
      </c>
      <c r="F78" s="85">
        <v>1</v>
      </c>
      <c r="G78" s="86" t="s">
        <v>10036</v>
      </c>
      <c r="H78" s="86" t="s">
        <v>14</v>
      </c>
      <c r="I78" s="104">
        <f>VLOOKUP(A78,'[2]AJUSTE DE VALOR Produtos Nutric'!$A$6:$I$205,9,0)</f>
        <v>57.527191482750993</v>
      </c>
    </row>
    <row r="79" s="81" customFormat="1" ht="15" customHeight="1">
      <c r="A79" s="82">
        <v>90276922</v>
      </c>
      <c r="B79" s="83">
        <v>20</v>
      </c>
      <c r="C79" s="84" t="s">
        <v>8583</v>
      </c>
      <c r="D79" s="84" t="s">
        <v>8584</v>
      </c>
      <c r="E79" s="84" t="s">
        <v>6476</v>
      </c>
      <c r="F79" s="85">
        <v>1</v>
      </c>
      <c r="G79" s="86" t="s">
        <v>10036</v>
      </c>
      <c r="H79" s="86" t="s">
        <v>14</v>
      </c>
      <c r="I79" s="104">
        <f>VLOOKUP(A79,'[2]AJUSTE DE VALOR Produtos Nutric'!$A$6:$I$205,9,0)</f>
        <v>4.4140322159999998</v>
      </c>
    </row>
    <row r="80" s="81" customFormat="1" ht="15" customHeight="1">
      <c r="A80" s="82">
        <v>90942370</v>
      </c>
      <c r="B80" s="83">
        <v>20</v>
      </c>
      <c r="C80" s="84" t="s">
        <v>665</v>
      </c>
      <c r="D80" s="84" t="s">
        <v>666</v>
      </c>
      <c r="E80" s="84" t="s">
        <v>10555</v>
      </c>
      <c r="F80" s="85">
        <v>1</v>
      </c>
      <c r="G80" s="86" t="s">
        <v>485</v>
      </c>
      <c r="H80" s="86" t="s">
        <v>14</v>
      </c>
      <c r="I80" s="104">
        <f>VLOOKUP(A80,'[2]AJUSTE DE VALOR Produtos Nutric'!$A$6:$I$205,9,0)</f>
        <v>266.81778468378002</v>
      </c>
    </row>
    <row r="81" s="81" customFormat="1" ht="15" customHeight="1">
      <c r="A81" s="82">
        <v>96006630</v>
      </c>
      <c r="B81" s="83">
        <v>20</v>
      </c>
      <c r="C81" s="84" t="s">
        <v>10084</v>
      </c>
      <c r="D81" s="84" t="s">
        <v>10084</v>
      </c>
      <c r="E81" s="84" t="s">
        <v>2995</v>
      </c>
      <c r="F81" s="85">
        <v>1</v>
      </c>
      <c r="G81" s="86" t="s">
        <v>10036</v>
      </c>
      <c r="H81" s="86" t="s">
        <v>625</v>
      </c>
      <c r="I81" s="104">
        <f>VLOOKUP(A81,'[2]AJUSTE DE VALOR Produtos Nutric'!$A$6:$I$205,9,0)</f>
        <v>42.68466354240001</v>
      </c>
    </row>
    <row r="82" s="81" customFormat="1" ht="15" customHeight="1">
      <c r="A82" s="82">
        <v>90299574</v>
      </c>
      <c r="B82" s="83">
        <v>20</v>
      </c>
      <c r="C82" s="84" t="s">
        <v>5457</v>
      </c>
      <c r="D82" s="84" t="s">
        <v>5457</v>
      </c>
      <c r="E82" s="84" t="s">
        <v>2995</v>
      </c>
      <c r="F82" s="85">
        <v>1</v>
      </c>
      <c r="G82" s="86" t="s">
        <v>10036</v>
      </c>
      <c r="H82" s="86" t="s">
        <v>14</v>
      </c>
      <c r="I82" s="104">
        <f>VLOOKUP(A82,'[2]AJUSTE DE VALOR Produtos Nutric'!$A$6:$I$205,9,0)</f>
        <v>40.046361671547004</v>
      </c>
    </row>
    <row r="83" s="81" customFormat="1" ht="15" customHeight="1">
      <c r="A83" s="82">
        <v>90942400</v>
      </c>
      <c r="B83" s="83">
        <v>20</v>
      </c>
      <c r="C83" s="84" t="s">
        <v>669</v>
      </c>
      <c r="D83" s="84" t="s">
        <v>670</v>
      </c>
      <c r="E83" s="84" t="s">
        <v>10555</v>
      </c>
      <c r="F83" s="85">
        <v>1</v>
      </c>
      <c r="G83" s="86" t="s">
        <v>10036</v>
      </c>
      <c r="H83" s="86" t="s">
        <v>14</v>
      </c>
      <c r="I83" s="104">
        <f>VLOOKUP(A83,'[2]AJUSTE DE VALOR Produtos Nutric'!$A$6:$I$205,9,0)</f>
        <v>72.693096830640002</v>
      </c>
    </row>
    <row r="84" s="81" customFormat="1" ht="15" customHeight="1">
      <c r="A84" s="82">
        <v>90308336</v>
      </c>
      <c r="B84" s="83">
        <v>20</v>
      </c>
      <c r="C84" s="84" t="s">
        <v>5911</v>
      </c>
      <c r="D84" s="84" t="s">
        <v>5912</v>
      </c>
      <c r="E84" s="84" t="s">
        <v>5913</v>
      </c>
      <c r="F84" s="85">
        <v>1</v>
      </c>
      <c r="G84" s="86" t="s">
        <v>10036</v>
      </c>
      <c r="H84" s="86" t="s">
        <v>14</v>
      </c>
      <c r="I84" s="104">
        <f>VLOOKUP(A84,'[2]AJUSTE DE VALOR Produtos Nutric'!$A$6:$I$205,9,0)</f>
        <v>24.227668080000004</v>
      </c>
    </row>
    <row r="85" s="81" customFormat="1" ht="15" customHeight="1">
      <c r="A85" s="82">
        <v>96006358</v>
      </c>
      <c r="B85" s="83">
        <v>20</v>
      </c>
      <c r="C85" s="84" t="s">
        <v>9980</v>
      </c>
      <c r="D85" s="84" t="s">
        <v>9980</v>
      </c>
      <c r="E85" s="84" t="s">
        <v>5913</v>
      </c>
      <c r="F85" s="85">
        <v>1</v>
      </c>
      <c r="G85" s="86" t="s">
        <v>5137</v>
      </c>
      <c r="H85" s="86" t="s">
        <v>14</v>
      </c>
      <c r="I85" s="104">
        <f>VLOOKUP(A85,'[2]AJUSTE DE VALOR Produtos Nutric'!$A$6:$I$205,9,0)</f>
        <v>11.36236640319</v>
      </c>
    </row>
    <row r="86" s="81" customFormat="1" ht="15" customHeight="1">
      <c r="A86" s="82">
        <v>90299663</v>
      </c>
      <c r="B86" s="83">
        <v>20</v>
      </c>
      <c r="C86" s="84" t="s">
        <v>5468</v>
      </c>
      <c r="D86" s="84" t="s">
        <v>5468</v>
      </c>
      <c r="E86" s="84" t="s">
        <v>2995</v>
      </c>
      <c r="F86" s="85">
        <v>1</v>
      </c>
      <c r="G86" s="86" t="s">
        <v>10036</v>
      </c>
      <c r="H86" s="86" t="s">
        <v>14</v>
      </c>
      <c r="I86" s="104">
        <f>VLOOKUP(A86,'[2]AJUSTE DE VALOR Produtos Nutric'!$A$6:$I$205,9,0)</f>
        <v>55.231084532660198</v>
      </c>
    </row>
    <row r="87" s="81" customFormat="1" ht="15" customHeight="1">
      <c r="A87" s="82">
        <v>90942353</v>
      </c>
      <c r="B87" s="83">
        <v>20</v>
      </c>
      <c r="C87" s="84" t="s">
        <v>663</v>
      </c>
      <c r="D87" s="84" t="s">
        <v>664</v>
      </c>
      <c r="E87" s="84" t="s">
        <v>10555</v>
      </c>
      <c r="F87" s="85">
        <v>800</v>
      </c>
      <c r="G87" s="86" t="s">
        <v>10077</v>
      </c>
      <c r="H87" s="86" t="s">
        <v>19</v>
      </c>
      <c r="I87" s="104">
        <f>VLOOKUP(A87,'[2]AJUSTE DE VALOR Produtos Nutric'!$A$6:$I$205,9,0)</f>
        <v>0.43091285934312007</v>
      </c>
    </row>
    <row r="88" s="81" customFormat="1" ht="15" customHeight="1">
      <c r="A88" s="82">
        <v>90276531</v>
      </c>
      <c r="B88" s="83">
        <v>20</v>
      </c>
      <c r="C88" s="84" t="s">
        <v>7646</v>
      </c>
      <c r="D88" s="84" t="s">
        <v>7647</v>
      </c>
      <c r="E88" s="84" t="s">
        <v>6476</v>
      </c>
      <c r="F88" s="85">
        <v>400</v>
      </c>
      <c r="G88" s="86" t="s">
        <v>10077</v>
      </c>
      <c r="H88" s="86" t="s">
        <v>19</v>
      </c>
      <c r="I88" s="104">
        <f>VLOOKUP(A88,'[2]AJUSTE DE VALOR Produtos Nutric'!$A$6:$I$205,9,0)</f>
        <v>0.30275500859999999</v>
      </c>
    </row>
    <row r="89" s="81" customFormat="1" ht="15" customHeight="1">
      <c r="A89" s="82">
        <v>96006498</v>
      </c>
      <c r="B89" s="83">
        <v>20</v>
      </c>
      <c r="C89" s="84" t="s">
        <v>10041</v>
      </c>
      <c r="D89" s="84" t="s">
        <v>10041</v>
      </c>
      <c r="E89" s="84" t="s">
        <v>2995</v>
      </c>
      <c r="F89" s="85">
        <v>1</v>
      </c>
      <c r="G89" s="86" t="s">
        <v>10036</v>
      </c>
      <c r="H89" s="86" t="s">
        <v>14</v>
      </c>
      <c r="I89" s="104">
        <f>VLOOKUP(A89,'[2]AJUSTE DE VALOR Produtos Nutric'!$A$6:$I$205,9,0)</f>
        <v>55.147429658020698</v>
      </c>
    </row>
    <row r="90" s="81" customFormat="1" ht="15" customHeight="1">
      <c r="A90" s="82">
        <v>90276914</v>
      </c>
      <c r="B90" s="83">
        <v>20</v>
      </c>
      <c r="C90" s="84" t="s">
        <v>8585</v>
      </c>
      <c r="D90" s="84" t="s">
        <v>8586</v>
      </c>
      <c r="E90" s="84" t="s">
        <v>6476</v>
      </c>
      <c r="F90" s="85">
        <v>260</v>
      </c>
      <c r="G90" s="86" t="s">
        <v>10077</v>
      </c>
      <c r="H90" s="86" t="s">
        <v>19</v>
      </c>
      <c r="I90" s="104">
        <f>VLOOKUP(A90,'[2]AJUSTE DE VALOR Produtos Nutric'!$A$6:$I$205,9,0)</f>
        <v>0.46902629907692311</v>
      </c>
    </row>
    <row r="91" s="81" customFormat="1" ht="15" customHeight="1">
      <c r="A91" s="82">
        <v>90276957</v>
      </c>
      <c r="B91" s="83">
        <v>20</v>
      </c>
      <c r="C91" s="84" t="s">
        <v>8588</v>
      </c>
      <c r="D91" s="84" t="s">
        <v>8588</v>
      </c>
      <c r="E91" s="84" t="s">
        <v>6476</v>
      </c>
      <c r="F91" s="85">
        <v>1</v>
      </c>
      <c r="G91" s="86" t="s">
        <v>10036</v>
      </c>
      <c r="H91" s="86" t="s">
        <v>14</v>
      </c>
      <c r="I91" s="104">
        <f>VLOOKUP(A91,'[2]AJUSTE DE VALOR Produtos Nutric'!$A$6:$I$205,9,0)</f>
        <v>26.083124100000003</v>
      </c>
    </row>
    <row r="92" s="81" customFormat="1" ht="15" customHeight="1">
      <c r="A92" s="82">
        <v>90307097</v>
      </c>
      <c r="B92" s="83">
        <v>20</v>
      </c>
      <c r="C92" s="84" t="s">
        <v>5456</v>
      </c>
      <c r="D92" s="84" t="s">
        <v>5456</v>
      </c>
      <c r="E92" s="84" t="s">
        <v>2995</v>
      </c>
      <c r="F92" s="85">
        <v>1</v>
      </c>
      <c r="G92" s="86" t="s">
        <v>10036</v>
      </c>
      <c r="H92" s="86" t="s">
        <v>14</v>
      </c>
      <c r="I92" s="104">
        <f>VLOOKUP(A92,'[2]AJUSTE DE VALOR Produtos Nutric'!$A$6:$I$205,9,0)</f>
        <v>52.204921853634019</v>
      </c>
    </row>
    <row r="93" s="81" customFormat="1" ht="15" customHeight="1">
      <c r="A93" s="82">
        <v>90312082</v>
      </c>
      <c r="B93" s="83">
        <v>20</v>
      </c>
      <c r="C93" s="84" t="s">
        <v>8587</v>
      </c>
      <c r="D93" s="84" t="s">
        <v>8587</v>
      </c>
      <c r="E93" s="84" t="s">
        <v>6476</v>
      </c>
      <c r="F93" s="85">
        <v>1</v>
      </c>
      <c r="G93" s="86" t="s">
        <v>5137</v>
      </c>
      <c r="H93" s="86" t="s">
        <v>14</v>
      </c>
      <c r="I93" s="104">
        <f>VLOOKUP(A93,'[2]AJUSTE DE VALOR Produtos Nutric'!$A$6:$I$205,9,0)</f>
        <v>11.244775049719198</v>
      </c>
    </row>
    <row r="94" s="81" customFormat="1" ht="15" customHeight="1">
      <c r="A94" s="82">
        <v>90299671</v>
      </c>
      <c r="B94" s="83">
        <v>20</v>
      </c>
      <c r="C94" s="84" t="s">
        <v>5469</v>
      </c>
      <c r="D94" s="84" t="s">
        <v>5469</v>
      </c>
      <c r="E94" s="84" t="s">
        <v>2995</v>
      </c>
      <c r="F94" s="85">
        <v>1</v>
      </c>
      <c r="G94" s="86" t="s">
        <v>10036</v>
      </c>
      <c r="H94" s="86" t="s">
        <v>14</v>
      </c>
      <c r="I94" s="104">
        <f>VLOOKUP(A94,'[2]AJUSTE DE VALOR Produtos Nutric'!$A$6:$I$205,9,0)</f>
        <v>72.242911420019993</v>
      </c>
    </row>
    <row r="95" s="81" customFormat="1" ht="15" customHeight="1">
      <c r="A95" s="82">
        <v>90276876</v>
      </c>
      <c r="B95" s="83">
        <v>20</v>
      </c>
      <c r="C95" s="84" t="s">
        <v>7627</v>
      </c>
      <c r="D95" s="84" t="s">
        <v>7627</v>
      </c>
      <c r="E95" s="84" t="s">
        <v>6476</v>
      </c>
      <c r="F95" s="85">
        <v>1</v>
      </c>
      <c r="G95" s="86" t="s">
        <v>10036</v>
      </c>
      <c r="H95" s="86" t="s">
        <v>14</v>
      </c>
      <c r="I95" s="104">
        <f>VLOOKUP(A95,'[2]AJUSTE DE VALOR Produtos Nutric'!$A$6:$I$205,9,0)</f>
        <v>103.36048272000001</v>
      </c>
    </row>
    <row r="96" s="81" customFormat="1" ht="15" customHeight="1">
      <c r="A96" s="82">
        <v>90298381</v>
      </c>
      <c r="B96" s="83">
        <v>20</v>
      </c>
      <c r="C96" s="84" t="s">
        <v>7625</v>
      </c>
      <c r="D96" s="84" t="s">
        <v>7625</v>
      </c>
      <c r="E96" s="84" t="s">
        <v>6476</v>
      </c>
      <c r="F96" s="85">
        <v>1</v>
      </c>
      <c r="G96" s="86" t="s">
        <v>10036</v>
      </c>
      <c r="H96" s="86" t="s">
        <v>14</v>
      </c>
      <c r="I96" s="104">
        <f>VLOOKUP(A96,'[2]AJUSTE DE VALOR Produtos Nutric'!$A$6:$I$205,9,0)</f>
        <v>278.54550900000004</v>
      </c>
    </row>
    <row r="97" s="81" customFormat="1" ht="15" customHeight="1">
      <c r="A97" s="82">
        <v>90288220</v>
      </c>
      <c r="B97" s="83">
        <v>20</v>
      </c>
      <c r="C97" s="84" t="s">
        <v>5968</v>
      </c>
      <c r="D97" s="84" t="s">
        <v>5968</v>
      </c>
      <c r="E97" s="84" t="s">
        <v>10555</v>
      </c>
      <c r="F97" s="85">
        <v>1</v>
      </c>
      <c r="G97" s="86" t="s">
        <v>10036</v>
      </c>
      <c r="H97" s="86" t="s">
        <v>14</v>
      </c>
      <c r="I97" s="104">
        <f>VLOOKUP(A97,'[2]AJUSTE DE VALOR Produtos Nutric'!$A$6:$I$205,9,0)</f>
        <v>89.030088442350021</v>
      </c>
    </row>
    <row r="98" s="81" customFormat="1" ht="15" customHeight="1">
      <c r="A98" s="82">
        <v>90276388</v>
      </c>
      <c r="B98" s="83">
        <v>20</v>
      </c>
      <c r="C98" s="84" t="s">
        <v>6450</v>
      </c>
      <c r="D98" s="84" t="s">
        <v>6450</v>
      </c>
      <c r="E98" s="84" t="s">
        <v>6476</v>
      </c>
      <c r="F98" s="85">
        <v>1</v>
      </c>
      <c r="G98" s="86" t="s">
        <v>10036</v>
      </c>
      <c r="H98" s="86" t="s">
        <v>14</v>
      </c>
      <c r="I98" s="104">
        <f>VLOOKUP(A98,'[2]AJUSTE DE VALOR Produtos Nutric'!$A$6:$I$205,9,0)</f>
        <v>309.12533189999999</v>
      </c>
    </row>
    <row r="99" s="81" customFormat="1" ht="15" customHeight="1">
      <c r="A99" s="82">
        <v>90868226</v>
      </c>
      <c r="B99" s="83">
        <v>20</v>
      </c>
      <c r="C99" s="84" t="s">
        <v>4433</v>
      </c>
      <c r="D99" s="84" t="s">
        <v>4434</v>
      </c>
      <c r="E99" s="84" t="s">
        <v>10556</v>
      </c>
      <c r="F99" s="85">
        <v>1</v>
      </c>
      <c r="G99" s="86" t="s">
        <v>10036</v>
      </c>
      <c r="H99" s="86" t="s">
        <v>14</v>
      </c>
      <c r="I99" s="104">
        <f>VLOOKUP(A99,'[2]AJUSTE DE VALOR Produtos Nutric'!$A$6:$I$205,9,0)</f>
        <v>80.559494532000002</v>
      </c>
    </row>
    <row r="100" s="81" customFormat="1" ht="15" customHeight="1">
      <c r="A100" s="82">
        <v>90276965</v>
      </c>
      <c r="B100" s="83">
        <v>20</v>
      </c>
      <c r="C100" s="84" t="s">
        <v>8589</v>
      </c>
      <c r="D100" s="84" t="s">
        <v>8589</v>
      </c>
      <c r="E100" s="84" t="s">
        <v>6476</v>
      </c>
      <c r="F100" s="85">
        <v>240</v>
      </c>
      <c r="G100" s="86" t="s">
        <v>10077</v>
      </c>
      <c r="H100" s="86" t="s">
        <v>19</v>
      </c>
      <c r="I100" s="104">
        <f>VLOOKUP(A100,'[2]AJUSTE DE VALOR Produtos Nutric'!$A$6:$I$205,9,0)</f>
        <v>0.93547265768880017</v>
      </c>
    </row>
    <row r="101" s="81" customFormat="1" ht="15" customHeight="1">
      <c r="A101" s="82">
        <v>90276299</v>
      </c>
      <c r="B101" s="83">
        <v>20</v>
      </c>
      <c r="C101" s="84" t="s">
        <v>6452</v>
      </c>
      <c r="D101" s="84" t="s">
        <v>6452</v>
      </c>
      <c r="E101" s="84" t="s">
        <v>6476</v>
      </c>
      <c r="F101" s="85">
        <v>1</v>
      </c>
      <c r="G101" s="86" t="s">
        <v>10036</v>
      </c>
      <c r="H101" s="86" t="s">
        <v>14</v>
      </c>
      <c r="I101" s="104">
        <f>VLOOKUP(A101,'[2]AJUSTE DE VALOR Produtos Nutric'!$A$6:$I$205,9,0)</f>
        <v>56.292423561000007</v>
      </c>
    </row>
    <row r="102" s="81" customFormat="1" ht="15" customHeight="1">
      <c r="A102" s="82">
        <v>96006412</v>
      </c>
      <c r="B102" s="83">
        <v>20</v>
      </c>
      <c r="C102" s="84" t="s">
        <v>10005</v>
      </c>
      <c r="D102" s="84" t="s">
        <v>10006</v>
      </c>
      <c r="E102" s="84" t="s">
        <v>5913</v>
      </c>
      <c r="F102" s="85">
        <v>1</v>
      </c>
      <c r="G102" s="86" t="s">
        <v>5137</v>
      </c>
      <c r="H102" s="86" t="s">
        <v>14</v>
      </c>
      <c r="I102" s="104">
        <f>VLOOKUP(A102,'[2]AJUSTE DE VALOR Produtos Nutric'!$A$6:$I$205,9,0)</f>
        <v>3.78276702632443</v>
      </c>
    </row>
    <row r="103" s="81" customFormat="1" ht="15" customHeight="1">
      <c r="A103" s="82">
        <v>90852699</v>
      </c>
      <c r="B103" s="83">
        <v>20</v>
      </c>
      <c r="C103" s="84" t="s">
        <v>5336</v>
      </c>
      <c r="D103" s="84" t="s">
        <v>5336</v>
      </c>
      <c r="E103" s="84" t="s">
        <v>10074</v>
      </c>
      <c r="F103" s="85">
        <v>1</v>
      </c>
      <c r="G103" s="86" t="s">
        <v>10036</v>
      </c>
      <c r="H103" s="86" t="s">
        <v>14</v>
      </c>
      <c r="I103" s="104">
        <f>VLOOKUP(A103,'[2]AJUSTE DE VALOR Produtos Nutric'!$A$6:$I$205,9,0)</f>
        <v>51.057516708000001</v>
      </c>
    </row>
    <row r="104" s="81" customFormat="1" ht="15" customHeight="1">
      <c r="A104" s="82">
        <v>90307100</v>
      </c>
      <c r="B104" s="83">
        <v>20</v>
      </c>
      <c r="C104" s="84" t="s">
        <v>5337</v>
      </c>
      <c r="D104" s="84" t="s">
        <v>5337</v>
      </c>
      <c r="E104" s="84" t="s">
        <v>10074</v>
      </c>
      <c r="F104" s="85">
        <v>400</v>
      </c>
      <c r="G104" s="86" t="s">
        <v>10077</v>
      </c>
      <c r="H104" s="86" t="s">
        <v>19</v>
      </c>
      <c r="I104" s="104">
        <f>VLOOKUP(A104,'[2]AJUSTE DE VALOR Produtos Nutric'!$A$6:$I$205,9,0)</f>
        <v>0.26955790689802872</v>
      </c>
    </row>
    <row r="105" s="81" customFormat="1" ht="15" customHeight="1">
      <c r="A105" s="82">
        <v>90307003</v>
      </c>
      <c r="B105" s="83">
        <v>20</v>
      </c>
      <c r="C105" s="84" t="s">
        <v>7648</v>
      </c>
      <c r="D105" s="84" t="s">
        <v>7648</v>
      </c>
      <c r="E105" s="84" t="s">
        <v>6476</v>
      </c>
      <c r="F105" s="85">
        <v>1</v>
      </c>
      <c r="G105" s="86" t="s">
        <v>10036</v>
      </c>
      <c r="H105" s="86" t="s">
        <v>14</v>
      </c>
      <c r="I105" s="104">
        <f>VLOOKUP(A105,'[2]AJUSTE DE VALOR Produtos Nutric'!$A$6:$I$205,9,0)</f>
        <v>54.4145976</v>
      </c>
    </row>
    <row r="106" s="81" customFormat="1" ht="15" customHeight="1">
      <c r="A106" s="82">
        <v>96006226</v>
      </c>
      <c r="B106" s="83">
        <v>20</v>
      </c>
      <c r="C106" s="84" t="s">
        <v>9927</v>
      </c>
      <c r="D106" s="84" t="s">
        <v>9927</v>
      </c>
      <c r="E106" s="84" t="s">
        <v>2995</v>
      </c>
      <c r="F106" s="85">
        <v>1</v>
      </c>
      <c r="G106" s="86" t="s">
        <v>10036</v>
      </c>
      <c r="H106" s="86" t="s">
        <v>14</v>
      </c>
      <c r="I106" s="104">
        <f>VLOOKUP(A106,'[2]AJUSTE DE VALOR Produtos Nutric'!$A$6:$I$205,9,0)</f>
        <v>115.82406000000002</v>
      </c>
    </row>
    <row r="107" s="81" customFormat="1" ht="15" customHeight="1">
      <c r="A107" s="82">
        <v>90870379</v>
      </c>
      <c r="B107" s="83">
        <v>20</v>
      </c>
      <c r="C107" s="84" t="s">
        <v>5454</v>
      </c>
      <c r="D107" s="84" t="s">
        <v>5454</v>
      </c>
      <c r="E107" s="84" t="s">
        <v>2995</v>
      </c>
      <c r="F107" s="85">
        <v>1</v>
      </c>
      <c r="G107" s="86" t="s">
        <v>10036</v>
      </c>
      <c r="H107" s="86" t="s">
        <v>14</v>
      </c>
      <c r="I107" s="104">
        <f>VLOOKUP(A107,'[2]AJUSTE DE VALOR Produtos Nutric'!$A$6:$I$205,9,0)</f>
        <v>186.09243236892004</v>
      </c>
    </row>
    <row r="108" s="81" customFormat="1" ht="15" customHeight="1">
      <c r="A108" s="82">
        <v>94321167</v>
      </c>
      <c r="B108" s="83">
        <v>20</v>
      </c>
      <c r="C108" s="84" t="s">
        <v>6478</v>
      </c>
      <c r="D108" s="149" t="s">
        <v>6478</v>
      </c>
      <c r="E108" s="84" t="s">
        <v>6476</v>
      </c>
      <c r="F108" s="85">
        <v>370</v>
      </c>
      <c r="G108" s="86" t="s">
        <v>10077</v>
      </c>
      <c r="H108" s="86" t="s">
        <v>19</v>
      </c>
      <c r="I108" s="104">
        <f>VLOOKUP(A108,'[2]AJUSTE DE VALOR Produtos Nutric'!$A$6:$I$205,9,0)</f>
        <v>9.2077856640000011e-002</v>
      </c>
    </row>
    <row r="109" s="81" customFormat="1" ht="15" customHeight="1">
      <c r="A109" s="82">
        <v>94313385</v>
      </c>
      <c r="B109" s="83" t="s">
        <v>10073</v>
      </c>
      <c r="C109" s="84" t="s">
        <v>5895</v>
      </c>
      <c r="D109" s="84" t="s">
        <v>5896</v>
      </c>
      <c r="E109" s="84" t="s">
        <v>10045</v>
      </c>
      <c r="F109" s="85">
        <v>1</v>
      </c>
      <c r="G109" s="86" t="s">
        <v>10036</v>
      </c>
      <c r="H109" s="86" t="s">
        <v>14</v>
      </c>
      <c r="I109" s="104">
        <f>VLOOKUP(A109,'[2]AJUSTE DE VALOR Produtos Nutric'!$A$6:$I$205,9,0)</f>
        <v>62.476860600000009</v>
      </c>
    </row>
    <row r="110" s="81" customFormat="1" ht="15" customHeight="1">
      <c r="A110" s="82">
        <v>96003855</v>
      </c>
      <c r="B110" s="83">
        <v>20</v>
      </c>
      <c r="C110" s="84" t="s">
        <v>9876</v>
      </c>
      <c r="D110" s="84" t="s">
        <v>9876</v>
      </c>
      <c r="E110" s="84" t="s">
        <v>10074</v>
      </c>
      <c r="F110" s="85">
        <v>225</v>
      </c>
      <c r="G110" s="86" t="s">
        <v>10077</v>
      </c>
      <c r="H110" s="86" t="s">
        <v>19</v>
      </c>
      <c r="I110" s="104">
        <f>VLOOKUP(A110,'[2]AJUSTE DE VALOR Produtos Nutric'!$A$6:$I$205,9,0)</f>
        <v>0.69766963200000021</v>
      </c>
    </row>
    <row r="111" s="81" customFormat="1" ht="15" customHeight="1">
      <c r="A111" s="82">
        <v>90852583</v>
      </c>
      <c r="B111" s="83">
        <v>20</v>
      </c>
      <c r="C111" s="84" t="s">
        <v>7683</v>
      </c>
      <c r="D111" s="84" t="s">
        <v>7683</v>
      </c>
      <c r="E111" s="84" t="s">
        <v>10074</v>
      </c>
      <c r="F111" s="85">
        <v>800</v>
      </c>
      <c r="G111" s="86" t="s">
        <v>10077</v>
      </c>
      <c r="H111" s="86" t="s">
        <v>19</v>
      </c>
      <c r="I111" s="104">
        <f>VLOOKUP(A111,'[2]AJUSTE DE VALOR Produtos Nutric'!$A$6:$I$205,9,0)</f>
        <v>0.36607182074100003</v>
      </c>
    </row>
    <row r="112" s="81" customFormat="1" ht="15" customHeight="1">
      <c r="A112" s="82">
        <v>90852400</v>
      </c>
      <c r="B112" s="83">
        <v>20</v>
      </c>
      <c r="C112" s="84" t="s">
        <v>1794</v>
      </c>
      <c r="D112" s="84" t="s">
        <v>1794</v>
      </c>
      <c r="E112" s="84" t="s">
        <v>10074</v>
      </c>
      <c r="F112" s="85">
        <v>250</v>
      </c>
      <c r="G112" s="86" t="s">
        <v>10077</v>
      </c>
      <c r="H112" s="86" t="s">
        <v>19</v>
      </c>
      <c r="I112" s="104">
        <f>VLOOKUP(A112,'[2]AJUSTE DE VALOR Produtos Nutric'!$A$6:$I$205,9,0)</f>
        <v>0.63226310399999996</v>
      </c>
    </row>
    <row r="113" s="81" customFormat="1" ht="15" customHeight="1">
      <c r="A113" s="82">
        <v>96546441</v>
      </c>
      <c r="B113" s="83">
        <v>20</v>
      </c>
      <c r="C113" s="84" t="s">
        <v>10085</v>
      </c>
      <c r="D113" s="149" t="s">
        <v>10085</v>
      </c>
      <c r="E113" s="84" t="s">
        <v>6476</v>
      </c>
      <c r="F113" s="85">
        <v>1</v>
      </c>
      <c r="G113" s="86" t="s">
        <v>88</v>
      </c>
      <c r="H113" s="86" t="s">
        <v>14</v>
      </c>
      <c r="I113" s="104">
        <f>VLOOKUP(A113,'[2]AJUSTE DE VALOR Produtos Nutric'!$A$6:$I$205,9,0)</f>
        <v>36.015184863900004</v>
      </c>
    </row>
    <row r="114" s="81" customFormat="1" ht="15" customHeight="1">
      <c r="A114" s="82">
        <v>96006510</v>
      </c>
      <c r="B114" s="83">
        <v>20</v>
      </c>
      <c r="C114" s="84" t="s">
        <v>10044</v>
      </c>
      <c r="D114" s="149" t="s">
        <v>10044</v>
      </c>
      <c r="E114" s="84" t="s">
        <v>10045</v>
      </c>
      <c r="F114" s="85">
        <v>400</v>
      </c>
      <c r="G114" s="86" t="s">
        <v>10077</v>
      </c>
      <c r="H114" s="86" t="s">
        <v>9934</v>
      </c>
      <c r="I114" s="104">
        <f>VLOOKUP(A114,'[2]AJUSTE DE VALOR Produtos Nutric'!$A$6:$I$205,9,0)</f>
        <v>0.19402119792000003</v>
      </c>
    </row>
    <row r="115" s="81" customFormat="1" ht="15" customHeight="1">
      <c r="A115" s="82">
        <v>90303709</v>
      </c>
      <c r="B115" s="83">
        <v>20</v>
      </c>
      <c r="C115" s="84" t="s">
        <v>8309</v>
      </c>
      <c r="D115" s="84" t="s">
        <v>8309</v>
      </c>
      <c r="E115" s="84" t="s">
        <v>10555</v>
      </c>
      <c r="F115" s="85">
        <v>400</v>
      </c>
      <c r="G115" s="86" t="s">
        <v>10077</v>
      </c>
      <c r="H115" s="86" t="s">
        <v>19</v>
      </c>
      <c r="I115" s="104">
        <f>VLOOKUP(A115,'[2]AJUSTE DE VALOR Produtos Nutric'!$A$6:$I$205,9,0)</f>
        <v>0.89160620671458002</v>
      </c>
    </row>
    <row r="116" s="81" customFormat="1" ht="15" customHeight="1">
      <c r="A116" s="82">
        <v>90312252</v>
      </c>
      <c r="B116" s="83">
        <v>20</v>
      </c>
      <c r="C116" s="84" t="s">
        <v>7423</v>
      </c>
      <c r="D116" s="84" t="s">
        <v>7424</v>
      </c>
      <c r="E116" s="84" t="s">
        <v>10074</v>
      </c>
      <c r="F116" s="85">
        <v>400</v>
      </c>
      <c r="G116" s="86" t="s">
        <v>10077</v>
      </c>
      <c r="H116" s="86" t="s">
        <v>19</v>
      </c>
      <c r="I116" s="104">
        <f>VLOOKUP(A116,'[2]AJUSTE DE VALOR Produtos Nutric'!$A$6:$I$205,9,0)</f>
        <v>0.67850911169999994</v>
      </c>
    </row>
    <row r="117" s="81" customFormat="1" ht="15" customHeight="1">
      <c r="A117" s="82">
        <v>90275098</v>
      </c>
      <c r="B117" s="83">
        <v>20</v>
      </c>
      <c r="C117" s="84" t="s">
        <v>5899</v>
      </c>
      <c r="D117" s="149" t="s">
        <v>5900</v>
      </c>
      <c r="E117" s="84" t="s">
        <v>10045</v>
      </c>
      <c r="F117" s="85">
        <v>1</v>
      </c>
      <c r="G117" s="86" t="s">
        <v>10036</v>
      </c>
      <c r="H117" s="86" t="s">
        <v>14</v>
      </c>
      <c r="I117" s="104">
        <f>VLOOKUP(A117,'[2]AJUSTE DE VALOR Produtos Nutric'!$A$6:$I$205,9,0)</f>
        <v>19.87631712</v>
      </c>
    </row>
    <row r="118" s="81" customFormat="1" ht="15" customHeight="1">
      <c r="A118" s="82">
        <v>90852397</v>
      </c>
      <c r="B118" s="83" t="s">
        <v>10073</v>
      </c>
      <c r="C118" s="84" t="s">
        <v>7663</v>
      </c>
      <c r="D118" s="84" t="s">
        <v>7663</v>
      </c>
      <c r="E118" s="84" t="s">
        <v>10074</v>
      </c>
      <c r="F118" s="85">
        <v>1</v>
      </c>
      <c r="G118" s="86" t="s">
        <v>10036</v>
      </c>
      <c r="H118" s="86" t="s">
        <v>14</v>
      </c>
      <c r="I118" s="104">
        <f>VLOOKUP(A118,'[2]AJUSTE DE VALOR Produtos Nutric'!$A$6:$I$205,9,0)</f>
        <v>80.08561515240001</v>
      </c>
    </row>
    <row r="119" s="81" customFormat="1" ht="15" customHeight="1">
      <c r="A119" s="82">
        <v>96006480</v>
      </c>
      <c r="B119" s="83">
        <v>20</v>
      </c>
      <c r="C119" s="84" t="s">
        <v>10040</v>
      </c>
      <c r="D119" s="149" t="s">
        <v>10040</v>
      </c>
      <c r="E119" s="84" t="s">
        <v>6476</v>
      </c>
      <c r="F119" s="85">
        <v>1</v>
      </c>
      <c r="G119" s="86" t="s">
        <v>10036</v>
      </c>
      <c r="H119" s="86" t="s">
        <v>14</v>
      </c>
      <c r="I119" s="104">
        <f>VLOOKUP(A119,'[2]AJUSTE DE VALOR Produtos Nutric'!$A$6:$I$205,9,0)</f>
        <v>64.487795658660005</v>
      </c>
    </row>
    <row r="120" s="81" customFormat="1" ht="15" customHeight="1">
      <c r="A120" s="82">
        <v>96006064</v>
      </c>
      <c r="B120" s="83">
        <v>20</v>
      </c>
      <c r="C120" s="84" t="s">
        <v>9910</v>
      </c>
      <c r="D120" s="149" t="s">
        <v>9910</v>
      </c>
      <c r="E120" s="84" t="s">
        <v>10045</v>
      </c>
      <c r="F120" s="85">
        <v>1</v>
      </c>
      <c r="G120" s="86" t="s">
        <v>10036</v>
      </c>
      <c r="H120" s="86" t="s">
        <v>14</v>
      </c>
      <c r="I120" s="104">
        <f>VLOOKUP(A120,'[2]AJUSTE DE VALOR Produtos Nutric'!$A$6:$I$205,9,0)</f>
        <v>11.991196800000001</v>
      </c>
    </row>
    <row r="121" s="81" customFormat="1" ht="15" customHeight="1">
      <c r="A121" s="82">
        <v>92448518</v>
      </c>
      <c r="B121" s="83">
        <v>20</v>
      </c>
      <c r="C121" s="84" t="s">
        <v>5333</v>
      </c>
      <c r="D121" s="84" t="s">
        <v>5334</v>
      </c>
      <c r="E121" s="84" t="s">
        <v>10074</v>
      </c>
      <c r="F121" s="85">
        <v>400</v>
      </c>
      <c r="G121" s="86" t="s">
        <v>10077</v>
      </c>
      <c r="H121" s="86" t="s">
        <v>19</v>
      </c>
      <c r="I121" s="104">
        <f>VLOOKUP(A121,'[2]AJUSTE DE VALOR Produtos Nutric'!$A$6:$I$205,9,0)</f>
        <v>0.44262959400000007</v>
      </c>
    </row>
    <row r="122" s="81" customFormat="1" ht="15" customHeight="1">
      <c r="A122" s="82">
        <v>92450580</v>
      </c>
      <c r="B122" s="83">
        <v>20</v>
      </c>
      <c r="C122" s="84" t="s">
        <v>7349</v>
      </c>
      <c r="D122" s="84" t="s">
        <v>7350</v>
      </c>
      <c r="E122" s="84" t="s">
        <v>10258</v>
      </c>
      <c r="F122" s="85">
        <v>250</v>
      </c>
      <c r="G122" s="86" t="s">
        <v>10077</v>
      </c>
      <c r="H122" s="86" t="s">
        <v>19</v>
      </c>
      <c r="I122" s="104">
        <f>VLOOKUP(A122,'[2]AJUSTE DE VALOR Produtos Nutric'!$A$6:$I$205,9,0)</f>
        <v>0.68137613913600004</v>
      </c>
    </row>
    <row r="123" s="81" customFormat="1" ht="15" customHeight="1">
      <c r="A123" s="82">
        <v>90288211</v>
      </c>
      <c r="B123" s="83">
        <v>20</v>
      </c>
      <c r="C123" s="84" t="s">
        <v>4249</v>
      </c>
      <c r="D123" s="84" t="s">
        <v>4249</v>
      </c>
      <c r="E123" s="84" t="s">
        <v>10555</v>
      </c>
      <c r="F123" s="85">
        <v>1</v>
      </c>
      <c r="G123" s="86" t="s">
        <v>10036</v>
      </c>
      <c r="H123" s="86" t="s">
        <v>14</v>
      </c>
      <c r="I123" s="104">
        <f>VLOOKUP(A123,'[2]AJUSTE DE VALOR Produtos Nutric'!$A$6:$I$205,9,0)</f>
        <v>80.606882469960013</v>
      </c>
    </row>
    <row r="124" s="81" customFormat="1" ht="15" customHeight="1">
      <c r="A124" s="82">
        <v>90893824</v>
      </c>
      <c r="B124" s="83">
        <v>20</v>
      </c>
      <c r="C124" s="84" t="s">
        <v>4426</v>
      </c>
      <c r="D124" s="84" t="s">
        <v>4426</v>
      </c>
      <c r="E124" s="84" t="s">
        <v>4427</v>
      </c>
      <c r="F124" s="85">
        <v>1</v>
      </c>
      <c r="G124" s="86" t="s">
        <v>10036</v>
      </c>
      <c r="H124" s="86" t="s">
        <v>14</v>
      </c>
      <c r="I124" s="104">
        <f>VLOOKUP(A124,'[2]AJUSTE DE VALOR Produtos Nutric'!$A$6:$I$205,9,0)</f>
        <v>213.35158741743004</v>
      </c>
    </row>
    <row r="125" s="81" customFormat="1" ht="15" customHeight="1">
      <c r="A125" s="82">
        <v>90870166</v>
      </c>
      <c r="B125" s="83">
        <v>20</v>
      </c>
      <c r="C125" s="84" t="s">
        <v>729</v>
      </c>
      <c r="D125" s="84" t="s">
        <v>730</v>
      </c>
      <c r="E125" s="84" t="s">
        <v>2995</v>
      </c>
      <c r="F125" s="85">
        <v>225</v>
      </c>
      <c r="G125" s="86" t="s">
        <v>10077</v>
      </c>
      <c r="H125" s="86" t="s">
        <v>19</v>
      </c>
      <c r="I125" s="104">
        <f>VLOOKUP(A125,'[2]AJUSTE DE VALOR Produtos Nutric'!$A$6:$I$205,9,0)</f>
        <v>1.8870929950429347</v>
      </c>
    </row>
    <row r="126" s="81" customFormat="1" ht="15" customHeight="1">
      <c r="A126" s="82">
        <v>90852419</v>
      </c>
      <c r="B126" s="83">
        <v>20</v>
      </c>
      <c r="C126" s="84" t="s">
        <v>5907</v>
      </c>
      <c r="D126" s="84" t="s">
        <v>5907</v>
      </c>
      <c r="E126" s="84" t="s">
        <v>10074</v>
      </c>
      <c r="F126" s="85">
        <v>1</v>
      </c>
      <c r="G126" s="86" t="s">
        <v>10036</v>
      </c>
      <c r="H126" s="86" t="s">
        <v>14</v>
      </c>
      <c r="I126" s="104">
        <f>VLOOKUP(A126,'[2]AJUSTE DE VALOR Produtos Nutric'!$A$6:$I$205,9,0)</f>
        <v>20.144302199999998</v>
      </c>
    </row>
    <row r="127" s="81" customFormat="1" ht="15" customHeight="1">
      <c r="A127" s="82">
        <v>96546450</v>
      </c>
      <c r="B127" s="83">
        <v>20</v>
      </c>
      <c r="C127" s="84" t="s">
        <v>10086</v>
      </c>
      <c r="D127" s="84" t="s">
        <v>10086</v>
      </c>
      <c r="E127" s="84" t="s">
        <v>2995</v>
      </c>
      <c r="F127" s="85">
        <v>1</v>
      </c>
      <c r="G127" s="86" t="s">
        <v>88</v>
      </c>
      <c r="H127" s="86" t="s">
        <v>14</v>
      </c>
      <c r="I127" s="104">
        <f>VLOOKUP(A127,'[2]AJUSTE DE VALOR Produtos Nutric'!$A$6:$I$205,9,0)</f>
        <v>26.544525140430004</v>
      </c>
    </row>
    <row r="128" s="81" customFormat="1" ht="15" customHeight="1">
      <c r="A128" s="82">
        <v>90276469</v>
      </c>
      <c r="B128" s="83">
        <v>20</v>
      </c>
      <c r="C128" s="84" t="s">
        <v>7631</v>
      </c>
      <c r="D128" s="84" t="s">
        <v>7631</v>
      </c>
      <c r="E128" s="84" t="s">
        <v>6476</v>
      </c>
      <c r="F128" s="85">
        <v>1</v>
      </c>
      <c r="G128" s="86" t="s">
        <v>10036</v>
      </c>
      <c r="H128" s="86" t="s">
        <v>14</v>
      </c>
      <c r="I128" s="104">
        <f>VLOOKUP(A128,'[2]AJUSTE DE VALOR Produtos Nutric'!$A$6:$I$205,9,0)</f>
        <v>73.650475800000009</v>
      </c>
    </row>
    <row r="129" s="81" customFormat="1" ht="15" customHeight="1">
      <c r="A129" s="82">
        <v>90278305</v>
      </c>
      <c r="B129" s="83">
        <v>20</v>
      </c>
      <c r="C129" s="84" t="s">
        <v>1535</v>
      </c>
      <c r="D129" s="84" t="s">
        <v>1535</v>
      </c>
      <c r="E129" s="84" t="s">
        <v>10074</v>
      </c>
      <c r="F129" s="85">
        <v>1</v>
      </c>
      <c r="G129" s="86" t="s">
        <v>10036</v>
      </c>
      <c r="H129" s="86" t="s">
        <v>14</v>
      </c>
      <c r="I129" s="104">
        <f>VLOOKUP(A129,'[2]AJUSTE DE VALOR Produtos Nutric'!$A$6:$I$205,9,0)</f>
        <v>60.864408000000005</v>
      </c>
    </row>
    <row r="130" s="81" customFormat="1" ht="15" customHeight="1">
      <c r="A130" s="82">
        <v>96546476</v>
      </c>
      <c r="B130" s="83">
        <v>20</v>
      </c>
      <c r="C130" s="84" t="s">
        <v>10087</v>
      </c>
      <c r="D130" s="149" t="s">
        <v>10087</v>
      </c>
      <c r="E130" s="84" t="s">
        <v>10045</v>
      </c>
      <c r="F130" s="85">
        <v>1</v>
      </c>
      <c r="G130" s="86" t="s">
        <v>10088</v>
      </c>
      <c r="H130" s="86" t="s">
        <v>19</v>
      </c>
      <c r="I130" s="104">
        <f>VLOOKUP(A130,'[2]AJUSTE DE VALOR Produtos Nutric'!$A$6:$I$205,9,0)</f>
        <v>0.10913692383000001</v>
      </c>
    </row>
    <row r="131" s="81" customFormat="1" ht="15" customHeight="1">
      <c r="A131" s="82">
        <v>90296613</v>
      </c>
      <c r="B131" s="83">
        <v>20</v>
      </c>
      <c r="C131" s="84" t="s">
        <v>7660</v>
      </c>
      <c r="D131" s="84" t="s">
        <v>7660</v>
      </c>
      <c r="E131" s="84" t="s">
        <v>10074</v>
      </c>
      <c r="F131" s="85">
        <v>350</v>
      </c>
      <c r="G131" s="86" t="s">
        <v>10077</v>
      </c>
      <c r="H131" s="86" t="s">
        <v>19</v>
      </c>
      <c r="I131" s="104">
        <f>VLOOKUP(A131,'[2]AJUSTE DE VALOR Produtos Nutric'!$A$6:$I$205,9,0)</f>
        <v>0.2487683695464</v>
      </c>
    </row>
    <row r="132" s="81" customFormat="1" ht="15" customHeight="1">
      <c r="A132" s="82">
        <v>96546433</v>
      </c>
      <c r="B132" s="83">
        <v>20</v>
      </c>
      <c r="C132" s="84" t="s">
        <v>10089</v>
      </c>
      <c r="D132" s="84" t="s">
        <v>10089</v>
      </c>
      <c r="E132" s="84" t="s">
        <v>2995</v>
      </c>
      <c r="F132" s="85">
        <v>1</v>
      </c>
      <c r="G132" s="86" t="s">
        <v>88</v>
      </c>
      <c r="H132" s="86" t="s">
        <v>14</v>
      </c>
      <c r="I132" s="104">
        <f>VLOOKUP(A132,'[2]AJUSTE DE VALOR Produtos Nutric'!$A$6:$I$205,9,0)</f>
        <v>37.349080599600008</v>
      </c>
    </row>
    <row r="133" s="81" customFormat="1" ht="15" customHeight="1">
      <c r="A133" s="82">
        <v>90311906</v>
      </c>
      <c r="B133" s="83">
        <v>20</v>
      </c>
      <c r="C133" s="84" t="s">
        <v>8263</v>
      </c>
      <c r="D133" s="84" t="s">
        <v>8263</v>
      </c>
      <c r="E133" s="84" t="s">
        <v>10045</v>
      </c>
      <c r="F133" s="85">
        <v>900</v>
      </c>
      <c r="G133" s="86" t="s">
        <v>10077</v>
      </c>
      <c r="H133" s="86" t="s">
        <v>19</v>
      </c>
      <c r="I133" s="104">
        <f>VLOOKUP(A133,'[2]AJUSTE DE VALOR Produtos Nutric'!$A$6:$I$205,9,0)</f>
        <v>7.1411483960006406e-002</v>
      </c>
    </row>
    <row r="134" s="81" customFormat="1" ht="15" customHeight="1">
      <c r="A134" s="82">
        <v>90276515</v>
      </c>
      <c r="B134" s="83">
        <v>20</v>
      </c>
      <c r="C134" s="84" t="s">
        <v>7649</v>
      </c>
      <c r="D134" s="84" t="s">
        <v>7649</v>
      </c>
      <c r="E134" s="84" t="s">
        <v>6476</v>
      </c>
      <c r="F134" s="85">
        <v>400</v>
      </c>
      <c r="G134" s="86" t="s">
        <v>10077</v>
      </c>
      <c r="H134" s="86" t="s">
        <v>19</v>
      </c>
      <c r="I134" s="104">
        <f>VLOOKUP(A134,'[2]AJUSTE DE VALOR Produtos Nutric'!$A$6:$I$205,9,0)</f>
        <v>5.7548660400000007e-002</v>
      </c>
    </row>
    <row r="135" s="81" customFormat="1" ht="15" customHeight="1">
      <c r="A135" s="82">
        <v>96006567</v>
      </c>
      <c r="B135" s="83">
        <v>20</v>
      </c>
      <c r="C135" s="84" t="s">
        <v>10090</v>
      </c>
      <c r="D135" s="149" t="s">
        <v>10090</v>
      </c>
      <c r="E135" s="84" t="s">
        <v>10074</v>
      </c>
      <c r="F135" s="85">
        <v>1</v>
      </c>
      <c r="G135" s="86" t="s">
        <v>10036</v>
      </c>
      <c r="H135" s="86" t="s">
        <v>625</v>
      </c>
      <c r="I135" s="104">
        <f>VLOOKUP(A135,'[2]AJUSTE DE VALOR Produtos Nutric'!$A$6:$I$205,9,0)</f>
        <v>9.3372701499000019</v>
      </c>
    </row>
    <row r="136" s="81" customFormat="1" ht="15" customHeight="1">
      <c r="A136" s="82">
        <v>96006439</v>
      </c>
      <c r="B136" s="83">
        <v>20</v>
      </c>
      <c r="C136" s="84" t="s">
        <v>10011</v>
      </c>
      <c r="D136" s="149" t="s">
        <v>10012</v>
      </c>
      <c r="E136" s="84" t="s">
        <v>10556</v>
      </c>
      <c r="F136" s="85">
        <v>400</v>
      </c>
      <c r="G136" s="86" t="s">
        <v>10077</v>
      </c>
      <c r="H136" s="86" t="s">
        <v>19</v>
      </c>
      <c r="I136" s="104">
        <f>VLOOKUP(A136,'[2]AJUSTE DE VALOR Produtos Nutric'!$A$6:$I$205,9,0)</f>
        <v>0.101211157894968</v>
      </c>
    </row>
    <row r="137" s="81" customFormat="1" ht="15" customHeight="1">
      <c r="A137" s="82">
        <v>90852672</v>
      </c>
      <c r="B137" s="83">
        <v>20</v>
      </c>
      <c r="C137" s="84" t="s">
        <v>9409</v>
      </c>
      <c r="D137" s="84" t="s">
        <v>9409</v>
      </c>
      <c r="E137" s="84" t="s">
        <v>10074</v>
      </c>
      <c r="F137" s="85">
        <v>450</v>
      </c>
      <c r="G137" s="86" t="s">
        <v>10077</v>
      </c>
      <c r="H137" s="86" t="s">
        <v>19</v>
      </c>
      <c r="I137" s="104">
        <f>VLOOKUP(A137,'[2]AJUSTE DE VALOR Produtos Nutric'!$A$6:$I$205,9,0)</f>
        <v>7.6700854581120012e-002</v>
      </c>
    </row>
    <row r="138" s="81" customFormat="1" ht="15" customHeight="1">
      <c r="A138" s="82">
        <v>96546530</v>
      </c>
      <c r="B138" s="83">
        <v>0</v>
      </c>
      <c r="C138" s="99" t="s">
        <v>10091</v>
      </c>
      <c r="D138" s="99" t="s">
        <v>10091</v>
      </c>
      <c r="E138" s="84" t="s">
        <v>2995</v>
      </c>
      <c r="F138" s="101">
        <v>1</v>
      </c>
      <c r="G138" s="86" t="s">
        <v>10092</v>
      </c>
      <c r="H138" s="86" t="s">
        <v>14</v>
      </c>
      <c r="I138" s="104">
        <f>VLOOKUP(A138,'[2]AJUSTE DE VALOR Produtos Nutric'!$A$6:$I$205,9,0)</f>
        <v>33.631374700000002</v>
      </c>
    </row>
    <row r="139" s="81" customFormat="1" ht="15" customHeight="1">
      <c r="A139" s="82">
        <v>90942388</v>
      </c>
      <c r="B139" s="83">
        <v>20</v>
      </c>
      <c r="C139" s="84" t="s">
        <v>667</v>
      </c>
      <c r="D139" s="84" t="s">
        <v>668</v>
      </c>
      <c r="E139" s="84" t="s">
        <v>10555</v>
      </c>
      <c r="F139" s="85">
        <v>1</v>
      </c>
      <c r="G139" s="86" t="s">
        <v>10036</v>
      </c>
      <c r="H139" s="86" t="s">
        <v>14</v>
      </c>
      <c r="I139" s="104">
        <f>VLOOKUP(A139,'[2]AJUSTE DE VALOR Produtos Nutric'!$A$6:$I$205,9,0)</f>
        <v>274.02075125370004</v>
      </c>
    </row>
    <row r="140" s="81" customFormat="1" ht="15" customHeight="1">
      <c r="A140" s="82">
        <v>90852702</v>
      </c>
      <c r="B140" s="83">
        <v>20</v>
      </c>
      <c r="C140" s="84" t="s">
        <v>723</v>
      </c>
      <c r="D140" s="84" t="s">
        <v>724</v>
      </c>
      <c r="E140" s="84" t="s">
        <v>10074</v>
      </c>
      <c r="F140" s="85">
        <v>300</v>
      </c>
      <c r="G140" s="86" t="s">
        <v>10077</v>
      </c>
      <c r="H140" s="86" t="s">
        <v>19</v>
      </c>
      <c r="I140" s="104">
        <f>VLOOKUP(A140,'[2]AJUSTE DE VALOR Produtos Nutric'!$A$6:$I$205,9,0)</f>
        <v>0.36034151999999969</v>
      </c>
    </row>
    <row r="141" s="81" customFormat="1" ht="15" customHeight="1">
      <c r="A141" s="82">
        <v>90311922</v>
      </c>
      <c r="B141" s="83">
        <v>20</v>
      </c>
      <c r="C141" s="84" t="s">
        <v>974</v>
      </c>
      <c r="D141" s="84" t="s">
        <v>974</v>
      </c>
      <c r="E141" s="84" t="s">
        <v>10074</v>
      </c>
      <c r="F141" s="85">
        <v>400</v>
      </c>
      <c r="G141" s="86" t="s">
        <v>10077</v>
      </c>
      <c r="H141" s="86" t="s">
        <v>19</v>
      </c>
      <c r="I141" s="104">
        <f>VLOOKUP(A141,'[2]AJUSTE DE VALOR Produtos Nutric'!$A$6:$I$205,9,0)</f>
        <v>0.15452775769319999</v>
      </c>
    </row>
    <row r="142" s="81" customFormat="1" ht="15" customHeight="1">
      <c r="A142" s="82">
        <v>90852877</v>
      </c>
      <c r="B142" s="83">
        <v>20</v>
      </c>
      <c r="C142" s="84" t="s">
        <v>976</v>
      </c>
      <c r="D142" s="84" t="s">
        <v>976</v>
      </c>
      <c r="E142" s="84" t="s">
        <v>10074</v>
      </c>
      <c r="F142" s="85">
        <v>400</v>
      </c>
      <c r="G142" s="86" t="s">
        <v>10077</v>
      </c>
      <c r="H142" s="86" t="s">
        <v>19</v>
      </c>
      <c r="I142" s="104">
        <f>VLOOKUP(A142,'[2]AJUSTE DE VALOR Produtos Nutric'!$A$6:$I$205,9,0)</f>
        <v>8.6458345049260796e-002</v>
      </c>
    </row>
    <row r="143" s="81" customFormat="1" ht="15" customHeight="1">
      <c r="A143" s="82">
        <v>90849388</v>
      </c>
      <c r="B143" s="83">
        <v>20</v>
      </c>
      <c r="C143" s="84" t="s">
        <v>1097</v>
      </c>
      <c r="D143" s="84" t="s">
        <v>1097</v>
      </c>
      <c r="E143" s="84" t="s">
        <v>1221</v>
      </c>
      <c r="F143" s="85">
        <v>200</v>
      </c>
      <c r="G143" s="86" t="s">
        <v>10077</v>
      </c>
      <c r="H143" s="86" t="s">
        <v>19</v>
      </c>
      <c r="I143" s="104">
        <f>VLOOKUP(A143,'[2]AJUSTE DE VALOR Produtos Nutric'!$A$6:$I$205,9,0)</f>
        <v>0.20717517744000002</v>
      </c>
    </row>
    <row r="144" s="81" customFormat="1" ht="15" customHeight="1">
      <c r="A144" s="82">
        <v>90849396</v>
      </c>
      <c r="B144" s="83">
        <v>20</v>
      </c>
      <c r="C144" s="84" t="s">
        <v>1098</v>
      </c>
      <c r="D144" s="84" t="s">
        <v>1098</v>
      </c>
      <c r="E144" s="84" t="s">
        <v>1221</v>
      </c>
      <c r="F144" s="85">
        <v>1</v>
      </c>
      <c r="G144" s="86" t="s">
        <v>10036</v>
      </c>
      <c r="H144" s="86" t="s">
        <v>14</v>
      </c>
      <c r="I144" s="104">
        <f>VLOOKUP(A144,'[2]AJUSTE DE VALOR Produtos Nutric'!$A$6:$I$205,9,0)</f>
        <v>1.8127828026000001</v>
      </c>
    </row>
    <row r="145" s="81" customFormat="1" ht="15" customHeight="1">
      <c r="A145" s="82">
        <v>90852796</v>
      </c>
      <c r="B145" s="83">
        <v>20</v>
      </c>
      <c r="C145" s="84" t="s">
        <v>4095</v>
      </c>
      <c r="D145" s="84" t="s">
        <v>4095</v>
      </c>
      <c r="E145" s="84" t="s">
        <v>10074</v>
      </c>
      <c r="F145" s="85">
        <v>1</v>
      </c>
      <c r="G145" s="86" t="s">
        <v>10036</v>
      </c>
      <c r="H145" s="86" t="s">
        <v>14</v>
      </c>
      <c r="I145" s="104">
        <f>VLOOKUP(A145,'[2]AJUSTE DE VALOR Produtos Nutric'!$A$6:$I$205,9,0)</f>
        <v>300.68834400000003</v>
      </c>
    </row>
    <row r="146" s="81" customFormat="1" ht="15" customHeight="1">
      <c r="A146" s="82">
        <v>96006048</v>
      </c>
      <c r="B146" s="83">
        <v>20</v>
      </c>
      <c r="C146" s="84" t="s">
        <v>9907</v>
      </c>
      <c r="D146" s="84" t="s">
        <v>9907</v>
      </c>
      <c r="E146" s="84" t="s">
        <v>10045</v>
      </c>
      <c r="F146" s="85">
        <v>1</v>
      </c>
      <c r="G146" s="86" t="s">
        <v>10036</v>
      </c>
      <c r="H146" s="86" t="s">
        <v>14</v>
      </c>
      <c r="I146" s="104">
        <f>VLOOKUP(A146,'[2]AJUSTE DE VALOR Produtos Nutric'!$A$6:$I$205,9,0)</f>
        <v>122.2057386</v>
      </c>
    </row>
    <row r="147" s="81" customFormat="1" ht="15" customHeight="1">
      <c r="A147" s="82">
        <v>96006030</v>
      </c>
      <c r="B147" s="83">
        <v>20</v>
      </c>
      <c r="C147" s="84" t="s">
        <v>9906</v>
      </c>
      <c r="D147" s="149" t="s">
        <v>9906</v>
      </c>
      <c r="E147" s="84" t="s">
        <v>10045</v>
      </c>
      <c r="F147" s="85">
        <v>1</v>
      </c>
      <c r="G147" s="86" t="s">
        <v>10036</v>
      </c>
      <c r="H147" s="86" t="s">
        <v>14</v>
      </c>
      <c r="I147" s="104">
        <f>VLOOKUP(A147,'[2]AJUSTE DE VALOR Produtos Nutric'!$A$6:$I$205,9,0)</f>
        <v>24.005104200000005</v>
      </c>
    </row>
    <row r="148" s="81" customFormat="1" ht="15" customHeight="1">
      <c r="A148" s="82" t="s">
        <v>10094</v>
      </c>
      <c r="B148" s="83">
        <v>20</v>
      </c>
      <c r="C148" s="84" t="s">
        <v>10095</v>
      </c>
      <c r="D148" s="84" t="s">
        <v>10095</v>
      </c>
      <c r="E148" s="84" t="s">
        <v>2995</v>
      </c>
      <c r="F148" s="85">
        <v>1</v>
      </c>
      <c r="G148" s="86" t="s">
        <v>88</v>
      </c>
      <c r="H148" s="86" t="s">
        <v>14</v>
      </c>
      <c r="I148" s="104">
        <f>VLOOKUP(A148,'[2]AJUSTE DE VALOR Produtos Nutric'!$A$6:$I$205,9,0)</f>
        <v>65.227501475730008</v>
      </c>
    </row>
    <row r="149" s="81" customFormat="1" ht="15" customHeight="1">
      <c r="A149" s="82">
        <v>90290577</v>
      </c>
      <c r="B149" s="83">
        <v>20</v>
      </c>
      <c r="C149" s="84" t="s">
        <v>4428</v>
      </c>
      <c r="D149" s="84" t="s">
        <v>4429</v>
      </c>
      <c r="E149" s="84" t="s">
        <v>10556</v>
      </c>
      <c r="F149" s="85">
        <v>800</v>
      </c>
      <c r="G149" s="86" t="s">
        <v>10077</v>
      </c>
      <c r="H149" s="86" t="s">
        <v>19</v>
      </c>
      <c r="I149" s="104">
        <f>VLOOKUP(A149,'[2]AJUSTE DE VALOR Produtos Nutric'!$A$6:$I$205,9,0)</f>
        <v>0.39026336306958004</v>
      </c>
    </row>
    <row r="150" s="81" customFormat="1" ht="15" customHeight="1">
      <c r="A150" s="82">
        <v>90846907</v>
      </c>
      <c r="B150" s="83">
        <v>20</v>
      </c>
      <c r="C150" s="84" t="s">
        <v>4431</v>
      </c>
      <c r="D150" s="84" t="s">
        <v>4432</v>
      </c>
      <c r="E150" s="84" t="s">
        <v>10125</v>
      </c>
      <c r="F150" s="85">
        <v>1</v>
      </c>
      <c r="G150" s="86" t="s">
        <v>10036</v>
      </c>
      <c r="H150" s="86" t="s">
        <v>14</v>
      </c>
      <c r="I150" s="104">
        <f>VLOOKUP(A150,'[2]AJUSTE DE VALOR Produtos Nutric'!$A$6:$I$205,9,0)</f>
        <v>444.60548092521009</v>
      </c>
    </row>
    <row r="151" s="81" customFormat="1" ht="15" customHeight="1">
      <c r="A151" s="82">
        <v>96006056</v>
      </c>
      <c r="B151" s="83">
        <v>20</v>
      </c>
      <c r="C151" s="84" t="s">
        <v>9908</v>
      </c>
      <c r="D151" s="149" t="s">
        <v>9908</v>
      </c>
      <c r="E151" s="84" t="s">
        <v>10555</v>
      </c>
      <c r="F151" s="85">
        <v>1</v>
      </c>
      <c r="G151" s="86" t="s">
        <v>10036</v>
      </c>
      <c r="H151" s="86" t="s">
        <v>14</v>
      </c>
      <c r="I151" s="104">
        <f>VLOOKUP(A151,'[2]AJUSTE DE VALOR Produtos Nutric'!$A$6:$I$205,9,0)</f>
        <v>21.798451461600003</v>
      </c>
    </row>
    <row r="152" s="81" customFormat="1" ht="15" customHeight="1">
      <c r="A152" s="82">
        <v>96006640</v>
      </c>
      <c r="B152" s="83">
        <v>20</v>
      </c>
      <c r="C152" s="84" t="s">
        <v>10096</v>
      </c>
      <c r="D152" s="149" t="s">
        <v>10096</v>
      </c>
      <c r="E152" s="84" t="s">
        <v>10045</v>
      </c>
      <c r="F152" s="85">
        <v>1</v>
      </c>
      <c r="G152" s="86" t="s">
        <v>10036</v>
      </c>
      <c r="H152" s="86" t="s">
        <v>625</v>
      </c>
      <c r="I152" s="104">
        <f>VLOOKUP(A152,'[2]AJUSTE DE VALOR Produtos Nutric'!$A$6:$I$205,9,0)</f>
        <v>22.943006654040005</v>
      </c>
    </row>
    <row r="153" s="81" customFormat="1" ht="15" customHeight="1">
      <c r="A153" s="82">
        <v>96546468</v>
      </c>
      <c r="B153" s="83">
        <v>20</v>
      </c>
      <c r="C153" s="84" t="s">
        <v>10097</v>
      </c>
      <c r="D153" s="149" t="s">
        <v>10097</v>
      </c>
      <c r="E153" s="84" t="s">
        <v>10045</v>
      </c>
      <c r="F153" s="85">
        <v>1</v>
      </c>
      <c r="G153" s="86" t="s">
        <v>10088</v>
      </c>
      <c r="H153" s="86" t="s">
        <v>19</v>
      </c>
      <c r="I153" s="104">
        <f>VLOOKUP(A153,'[2]AJUSTE DE VALOR Produtos Nutric'!$A$6:$I$205,9,0)</f>
        <v>9.4585333986000025e-002</v>
      </c>
    </row>
    <row r="154" s="81" customFormat="1" ht="15" customHeight="1">
      <c r="A154" s="82">
        <v>96546514</v>
      </c>
      <c r="B154" s="83" t="s">
        <v>10073</v>
      </c>
      <c r="C154" s="84" t="s">
        <v>10098</v>
      </c>
      <c r="D154" s="84" t="s">
        <v>10098</v>
      </c>
      <c r="E154" s="84" t="s">
        <v>2995</v>
      </c>
      <c r="F154" s="85">
        <v>1</v>
      </c>
      <c r="G154" s="86" t="s">
        <v>10099</v>
      </c>
      <c r="H154" s="86" t="s">
        <v>14</v>
      </c>
      <c r="I154" s="104">
        <f>VLOOKUP(A154,'[2]AJUSTE DE VALOR Produtos Nutric'!$A$6:$I$205,9,0)</f>
        <v>84.277957846500016</v>
      </c>
    </row>
    <row r="155" s="81" customFormat="1" ht="15" customHeight="1">
      <c r="A155" s="82">
        <v>96006099</v>
      </c>
      <c r="B155" s="83">
        <v>20</v>
      </c>
      <c r="C155" s="84" t="s">
        <v>9913</v>
      </c>
      <c r="D155" s="84" t="s">
        <v>9913</v>
      </c>
      <c r="E155" s="84" t="s">
        <v>2995</v>
      </c>
      <c r="F155" s="85">
        <v>1</v>
      </c>
      <c r="G155" s="86" t="s">
        <v>10036</v>
      </c>
      <c r="H155" s="86" t="s">
        <v>14</v>
      </c>
      <c r="I155" s="104">
        <f>VLOOKUP(A155,'[2]AJUSTE DE VALOR Produtos Nutric'!$A$6:$I$205,9,0)</f>
        <v>24.981660000000002</v>
      </c>
    </row>
    <row r="156" s="81" customFormat="1" ht="15" customHeight="1">
      <c r="A156" s="82">
        <v>90264886</v>
      </c>
      <c r="B156" s="83">
        <v>20</v>
      </c>
      <c r="C156" s="84" t="s">
        <v>5474</v>
      </c>
      <c r="D156" s="84" t="s">
        <v>5474</v>
      </c>
      <c r="E156" s="84" t="s">
        <v>2995</v>
      </c>
      <c r="F156" s="85">
        <v>1</v>
      </c>
      <c r="G156" s="86" t="s">
        <v>10036</v>
      </c>
      <c r="H156" s="86" t="s">
        <v>14</v>
      </c>
      <c r="I156" s="104">
        <f>VLOOKUP(A156,'[2]AJUSTE DE VALOR Produtos Nutric'!$A$6:$I$205,9,0)</f>
        <v>398.05867886400006</v>
      </c>
    </row>
    <row r="157" s="81" customFormat="1" ht="15" customHeight="1">
      <c r="A157" s="82">
        <v>96006528</v>
      </c>
      <c r="B157" s="83">
        <v>20</v>
      </c>
      <c r="C157" s="84" t="s">
        <v>10047</v>
      </c>
      <c r="D157" s="149" t="s">
        <v>10047</v>
      </c>
      <c r="E157" s="84" t="s">
        <v>10045</v>
      </c>
      <c r="F157" s="85">
        <v>1</v>
      </c>
      <c r="G157" s="86" t="s">
        <v>10036</v>
      </c>
      <c r="H157" s="86" t="s">
        <v>14</v>
      </c>
      <c r="I157" s="104">
        <f>VLOOKUP(A157,'[2]AJUSTE DE VALOR Produtos Nutric'!$A$6:$I$205,9,0)</f>
        <v>111.38029393095002</v>
      </c>
    </row>
    <row r="158" s="81" customFormat="1" ht="15" customHeight="1">
      <c r="A158" s="82">
        <v>90844335</v>
      </c>
      <c r="B158" s="83">
        <v>20</v>
      </c>
      <c r="C158" s="84" t="s">
        <v>5898</v>
      </c>
      <c r="D158" s="84" t="s">
        <v>5898</v>
      </c>
      <c r="E158" s="84" t="s">
        <v>10045</v>
      </c>
      <c r="F158" s="85">
        <v>1</v>
      </c>
      <c r="G158" s="86" t="s">
        <v>10036</v>
      </c>
      <c r="H158" s="86" t="s">
        <v>14</v>
      </c>
      <c r="I158" s="104">
        <f>VLOOKUP(A158,'[2]AJUSTE DE VALOR Produtos Nutric'!$A$6:$I$205,9,0)</f>
        <v>90.842400000000012</v>
      </c>
    </row>
    <row r="159" s="81" customFormat="1" ht="15" customHeight="1">
      <c r="A159" s="82">
        <v>96006110</v>
      </c>
      <c r="B159" s="83">
        <v>20</v>
      </c>
      <c r="C159" s="84" t="s">
        <v>9914</v>
      </c>
      <c r="D159" s="84" t="s">
        <v>9914</v>
      </c>
      <c r="E159" s="84" t="s">
        <v>6476</v>
      </c>
      <c r="F159" s="85">
        <v>1</v>
      </c>
      <c r="G159" s="86" t="s">
        <v>10036</v>
      </c>
      <c r="H159" s="86" t="s">
        <v>14</v>
      </c>
      <c r="I159" s="104">
        <f>VLOOKUP(A159,'[2]AJUSTE DE VALOR Produtos Nutric'!$A$6:$I$205,9,0)</f>
        <v>102.65191200000002</v>
      </c>
    </row>
    <row r="160" s="81" customFormat="1" ht="15" customHeight="1">
      <c r="A160" s="82">
        <v>90276280</v>
      </c>
      <c r="B160" s="83">
        <v>20</v>
      </c>
      <c r="C160" s="84" t="s">
        <v>6454</v>
      </c>
      <c r="D160" s="84" t="s">
        <v>6454</v>
      </c>
      <c r="E160" s="84" t="s">
        <v>6476</v>
      </c>
      <c r="F160" s="85">
        <v>1</v>
      </c>
      <c r="G160" s="86" t="s">
        <v>10036</v>
      </c>
      <c r="H160" s="86" t="s">
        <v>14</v>
      </c>
      <c r="I160" s="104">
        <f>VLOOKUP(A160,'[2]AJUSTE DE VALOR Produtos Nutric'!$A$6:$I$205,9,0)</f>
        <v>248.13601560000004</v>
      </c>
    </row>
    <row r="161" s="81" customFormat="1" ht="15" customHeight="1">
      <c r="A161" s="82">
        <v>90276302</v>
      </c>
      <c r="B161" s="83">
        <v>20</v>
      </c>
      <c r="C161" s="84" t="s">
        <v>6455</v>
      </c>
      <c r="D161" s="84" t="s">
        <v>6455</v>
      </c>
      <c r="E161" s="84" t="s">
        <v>6476</v>
      </c>
      <c r="F161" s="85">
        <v>1</v>
      </c>
      <c r="G161" s="86" t="s">
        <v>10036</v>
      </c>
      <c r="H161" s="86" t="s">
        <v>14</v>
      </c>
      <c r="I161" s="104">
        <f>VLOOKUP(A161,'[2]AJUSTE DE VALOR Produtos Nutric'!$A$6:$I$205,9,0)</f>
        <v>378.23368769999996</v>
      </c>
    </row>
    <row r="162" s="81" customFormat="1" ht="15" customHeight="1">
      <c r="A162" s="82">
        <v>90844378</v>
      </c>
      <c r="B162" s="83" t="s">
        <v>10073</v>
      </c>
      <c r="C162" s="84" t="s">
        <v>6472</v>
      </c>
      <c r="D162" s="84" t="s">
        <v>6472</v>
      </c>
      <c r="E162" s="84" t="s">
        <v>10045</v>
      </c>
      <c r="F162" s="85">
        <v>1</v>
      </c>
      <c r="G162" s="86" t="s">
        <v>10036</v>
      </c>
      <c r="H162" s="86" t="s">
        <v>14</v>
      </c>
      <c r="I162" s="104">
        <f>VLOOKUP(A162,'[2]AJUSTE DE VALOR Produtos Nutric'!$A$6:$I$205,9,0)</f>
        <v>485.39365380000004</v>
      </c>
    </row>
    <row r="163" s="81" customFormat="1" ht="15" customHeight="1">
      <c r="A163" s="82">
        <v>90942434</v>
      </c>
      <c r="B163" s="83">
        <v>20</v>
      </c>
      <c r="C163" s="84" t="s">
        <v>7351</v>
      </c>
      <c r="D163" s="84" t="s">
        <v>7351</v>
      </c>
      <c r="E163" s="84" t="s">
        <v>10555</v>
      </c>
      <c r="F163" s="85">
        <v>400</v>
      </c>
      <c r="G163" s="86" t="s">
        <v>10077</v>
      </c>
      <c r="H163" s="86" t="s">
        <v>19</v>
      </c>
      <c r="I163" s="104">
        <f>VLOOKUP(A163,'[2]AJUSTE DE VALOR Produtos Nutric'!$A$6:$I$205,9,0)</f>
        <v>0.89249028297795285</v>
      </c>
    </row>
    <row r="164" s="81" customFormat="1" ht="15" customHeight="1">
      <c r="A164" s="82">
        <v>90312031</v>
      </c>
      <c r="B164" s="83">
        <v>20</v>
      </c>
      <c r="C164" s="84" t="s">
        <v>7392</v>
      </c>
      <c r="D164" s="84" t="s">
        <v>7392</v>
      </c>
      <c r="E164" s="84" t="s">
        <v>10074</v>
      </c>
      <c r="F164" s="85">
        <v>350</v>
      </c>
      <c r="G164" s="86" t="s">
        <v>10077</v>
      </c>
      <c r="H164" s="86" t="s">
        <v>19</v>
      </c>
      <c r="I164" s="104">
        <f>VLOOKUP(A164,'[2]AJUSTE DE VALOR Produtos Nutric'!$A$6:$I$205,9,0)</f>
        <v>0.62387979570000007</v>
      </c>
    </row>
    <row r="165" s="81" customFormat="1" ht="15" customHeight="1">
      <c r="A165" s="82">
        <v>90276477</v>
      </c>
      <c r="B165" s="83">
        <v>20</v>
      </c>
      <c r="C165" s="84" t="s">
        <v>7630</v>
      </c>
      <c r="D165" s="84" t="s">
        <v>7630</v>
      </c>
      <c r="E165" s="84" t="s">
        <v>6476</v>
      </c>
      <c r="F165" s="85">
        <v>1</v>
      </c>
      <c r="G165" s="86" t="s">
        <v>10036</v>
      </c>
      <c r="H165" s="86" t="s">
        <v>14</v>
      </c>
      <c r="I165" s="104">
        <f>VLOOKUP(A165,'[2]AJUSTE DE VALOR Produtos Nutric'!$A$6:$I$205,9,0)</f>
        <v>52.63760670300001</v>
      </c>
    </row>
    <row r="166" s="81" customFormat="1" ht="15" customHeight="1">
      <c r="A166" s="82">
        <v>96006145</v>
      </c>
      <c r="B166" s="83">
        <v>20</v>
      </c>
      <c r="C166" s="84" t="s">
        <v>9918</v>
      </c>
      <c r="D166" s="84" t="s">
        <v>9918</v>
      </c>
      <c r="E166" s="84" t="s">
        <v>6476</v>
      </c>
      <c r="F166" s="85">
        <v>1</v>
      </c>
      <c r="G166" s="86" t="s">
        <v>10036</v>
      </c>
      <c r="H166" s="86" t="s">
        <v>14</v>
      </c>
      <c r="I166" s="104">
        <f>VLOOKUP(A166,'[2]AJUSTE DE VALOR Produtos Nutric'!$A$6:$I$205,9,0)</f>
        <v>40.606552800000003</v>
      </c>
    </row>
    <row r="167" s="81" customFormat="1" ht="15" customHeight="1">
      <c r="A167" s="82">
        <v>90276540</v>
      </c>
      <c r="B167" s="83">
        <v>20</v>
      </c>
      <c r="C167" s="84" t="s">
        <v>7650</v>
      </c>
      <c r="D167" s="84" t="s">
        <v>7650</v>
      </c>
      <c r="E167" s="84" t="s">
        <v>6476</v>
      </c>
      <c r="F167" s="85">
        <v>400</v>
      </c>
      <c r="G167" s="86" t="s">
        <v>10077</v>
      </c>
      <c r="H167" s="86" t="s">
        <v>19</v>
      </c>
      <c r="I167" s="104">
        <f>VLOOKUP(A167,'[2]AJUSTE DE VALOR Produtos Nutric'!$A$6:$I$205,9,0)</f>
        <v>0.14962651704000002</v>
      </c>
    </row>
    <row r="168" s="81" customFormat="1" ht="15" customHeight="1">
      <c r="A168" s="82">
        <v>96003812</v>
      </c>
      <c r="B168" s="83">
        <v>20</v>
      </c>
      <c r="C168" s="84" t="s">
        <v>7651</v>
      </c>
      <c r="D168" s="84" t="s">
        <v>7651</v>
      </c>
      <c r="E168" s="84" t="s">
        <v>10556</v>
      </c>
      <c r="F168" s="85">
        <v>1</v>
      </c>
      <c r="G168" s="86" t="s">
        <v>10036</v>
      </c>
      <c r="H168" s="86" t="s">
        <v>14</v>
      </c>
      <c r="I168" s="104">
        <f>VLOOKUP(A168,'[2]AJUSTE DE VALOR Produtos Nutric'!$A$6:$I$205,9,0)</f>
        <v>67.450482000000008</v>
      </c>
    </row>
    <row r="169" s="81" customFormat="1" ht="15" customHeight="1">
      <c r="A169" s="82">
        <v>96006621</v>
      </c>
      <c r="B169" s="83">
        <v>20</v>
      </c>
      <c r="C169" s="84" t="s">
        <v>10100</v>
      </c>
      <c r="D169" s="149" t="s">
        <v>10100</v>
      </c>
      <c r="E169" s="84" t="s">
        <v>10074</v>
      </c>
      <c r="F169" s="85">
        <v>1</v>
      </c>
      <c r="G169" s="86" t="s">
        <v>10036</v>
      </c>
      <c r="H169" s="86" t="s">
        <v>625</v>
      </c>
      <c r="I169" s="104">
        <f>VLOOKUP(A169,'[2]AJUSTE DE VALOR Produtos Nutric'!$A$6:$I$205,9,0)</f>
        <v>7.5910793686200009</v>
      </c>
    </row>
    <row r="170" s="81" customFormat="1" ht="15" customHeight="1">
      <c r="A170" s="82">
        <v>96003839</v>
      </c>
      <c r="B170" s="83">
        <v>20</v>
      </c>
      <c r="C170" s="84" t="s">
        <v>7653</v>
      </c>
      <c r="D170" s="84" t="s">
        <v>7653</v>
      </c>
      <c r="E170" s="84" t="s">
        <v>10556</v>
      </c>
      <c r="F170" s="85">
        <v>1</v>
      </c>
      <c r="G170" s="86" t="s">
        <v>10036</v>
      </c>
      <c r="H170" s="86" t="s">
        <v>14</v>
      </c>
      <c r="I170" s="104">
        <f>VLOOKUP(A170,'[2]AJUSTE DE VALOR Produtos Nutric'!$A$6:$I$205,9,0)</f>
        <v>66.722216647680014</v>
      </c>
    </row>
    <row r="171" s="81" customFormat="1" ht="15" customHeight="1">
      <c r="A171" s="82">
        <v>96003820</v>
      </c>
      <c r="B171" s="83">
        <v>20</v>
      </c>
      <c r="C171" s="84" t="s">
        <v>7654</v>
      </c>
      <c r="D171" s="149" t="s">
        <v>7654</v>
      </c>
      <c r="E171" s="84" t="s">
        <v>10556</v>
      </c>
      <c r="F171" s="85">
        <v>1</v>
      </c>
      <c r="G171" s="86" t="s">
        <v>10036</v>
      </c>
      <c r="H171" s="86" t="s">
        <v>14</v>
      </c>
      <c r="I171" s="104">
        <f>VLOOKUP(A171,'[2]AJUSTE DE VALOR Produtos Nutric'!$A$6:$I$205,9,0)</f>
        <v>17.941374000000003</v>
      </c>
    </row>
    <row r="172" s="81" customFormat="1" ht="15" customHeight="1">
      <c r="A172" s="82">
        <v>96003847</v>
      </c>
      <c r="B172" s="83">
        <v>20</v>
      </c>
      <c r="C172" s="84" t="s">
        <v>7655</v>
      </c>
      <c r="D172" s="149" t="s">
        <v>7655</v>
      </c>
      <c r="E172" s="84" t="s">
        <v>10556</v>
      </c>
      <c r="F172" s="85">
        <v>1</v>
      </c>
      <c r="G172" s="86" t="s">
        <v>10036</v>
      </c>
      <c r="H172" s="86" t="s">
        <v>14</v>
      </c>
      <c r="I172" s="104">
        <f>VLOOKUP(A172,'[2]AJUSTE DE VALOR Produtos Nutric'!$A$6:$I$205,9,0)</f>
        <v>19.281299400000002</v>
      </c>
    </row>
    <row r="173" s="81" customFormat="1" ht="15" customHeight="1">
      <c r="A173" s="82">
        <v>94318557</v>
      </c>
      <c r="B173" s="83">
        <v>20</v>
      </c>
      <c r="C173" s="84" t="s">
        <v>6479</v>
      </c>
      <c r="D173" s="84" t="s">
        <v>6479</v>
      </c>
      <c r="E173" s="84" t="s">
        <v>10556</v>
      </c>
      <c r="F173" s="85">
        <v>1</v>
      </c>
      <c r="G173" s="86" t="s">
        <v>10036</v>
      </c>
      <c r="H173" s="86" t="s">
        <v>14</v>
      </c>
      <c r="I173" s="104">
        <f>VLOOKUP(A173,'[2]AJUSTE DE VALOR Produtos Nutric'!$A$6:$I$205,9,0)</f>
        <v>184.15571328000004</v>
      </c>
    </row>
    <row r="174" s="81" customFormat="1" ht="15" customHeight="1">
      <c r="A174" s="82">
        <v>90310462</v>
      </c>
      <c r="B174" s="83">
        <v>20</v>
      </c>
      <c r="C174" s="84" t="s">
        <v>7657</v>
      </c>
      <c r="D174" s="84" t="s">
        <v>7657</v>
      </c>
      <c r="E174" s="84" t="s">
        <v>10125</v>
      </c>
      <c r="F174" s="85">
        <v>1</v>
      </c>
      <c r="G174" s="86" t="s">
        <v>10036</v>
      </c>
      <c r="H174" s="86" t="s">
        <v>14</v>
      </c>
      <c r="I174" s="104">
        <f>VLOOKUP(A174,'[2]AJUSTE DE VALOR Produtos Nutric'!$A$6:$I$205,9,0)</f>
        <v>384.58972372747411</v>
      </c>
    </row>
    <row r="175" s="81" customFormat="1" ht="15" customHeight="1">
      <c r="A175" s="82">
        <v>90852508</v>
      </c>
      <c r="B175" s="83">
        <v>20</v>
      </c>
      <c r="C175" s="84" t="s">
        <v>7661</v>
      </c>
      <c r="D175" s="84" t="s">
        <v>7661</v>
      </c>
      <c r="E175" s="84" t="s">
        <v>10074</v>
      </c>
      <c r="F175" s="85">
        <v>1</v>
      </c>
      <c r="G175" s="86" t="s">
        <v>10036</v>
      </c>
      <c r="H175" s="86" t="s">
        <v>14</v>
      </c>
      <c r="I175" s="104">
        <f>VLOOKUP(A175,'[2]AJUSTE DE VALOR Produtos Nutric'!$A$6:$I$205,9,0)</f>
        <v>63.589680000000001</v>
      </c>
    </row>
    <row r="176" s="81" customFormat="1" ht="15" customHeight="1">
      <c r="A176" s="82">
        <v>90852621</v>
      </c>
      <c r="B176" s="83">
        <v>20</v>
      </c>
      <c r="C176" s="84" t="s">
        <v>7664</v>
      </c>
      <c r="D176" s="105" t="s">
        <v>7664</v>
      </c>
      <c r="E176" s="105" t="s">
        <v>10074</v>
      </c>
      <c r="F176" s="106">
        <v>1</v>
      </c>
      <c r="G176" s="107" t="s">
        <v>10036</v>
      </c>
      <c r="H176" s="107" t="s">
        <v>14</v>
      </c>
      <c r="I176" s="104">
        <f>VLOOKUP(A176,'[2]AJUSTE DE VALOR Produtos Nutric'!$A$6:$I$205,9,0)</f>
        <v>323.7662391272101</v>
      </c>
    </row>
    <row r="177" s="81" customFormat="1" ht="15" customHeight="1">
      <c r="A177" s="82">
        <v>90852664</v>
      </c>
      <c r="B177" s="83">
        <v>20</v>
      </c>
      <c r="C177" s="84" t="s">
        <v>7665</v>
      </c>
      <c r="D177" s="105" t="s">
        <v>7665</v>
      </c>
      <c r="E177" s="105" t="s">
        <v>10074</v>
      </c>
      <c r="F177" s="106">
        <v>1</v>
      </c>
      <c r="G177" s="107" t="s">
        <v>10036</v>
      </c>
      <c r="H177" s="107" t="s">
        <v>14</v>
      </c>
      <c r="I177" s="104">
        <f>VLOOKUP(A177,'[2]AJUSTE DE VALOR Produtos Nutric'!$A$6:$I$205,9,0)</f>
        <v>331.71556572000003</v>
      </c>
    </row>
    <row r="178" s="81" customFormat="1" ht="15" customHeight="1">
      <c r="A178" s="82">
        <v>96006501</v>
      </c>
      <c r="B178" s="83">
        <v>20</v>
      </c>
      <c r="C178" s="84" t="s">
        <v>10042</v>
      </c>
      <c r="D178" s="105" t="s">
        <v>10042</v>
      </c>
      <c r="E178" s="105" t="s">
        <v>10074</v>
      </c>
      <c r="F178" s="106">
        <v>1</v>
      </c>
      <c r="G178" s="107" t="s">
        <v>10036</v>
      </c>
      <c r="H178" s="107" t="s">
        <v>14</v>
      </c>
      <c r="I178" s="104">
        <f>VLOOKUP(A178,'[2]AJUSTE DE VALOR Produtos Nutric'!$A$6:$I$205,9,0)</f>
        <v>161.34323707931588</v>
      </c>
    </row>
    <row r="179" s="81" customFormat="1" ht="15" customHeight="1">
      <c r="A179" s="82">
        <v>90852648</v>
      </c>
      <c r="B179" s="83">
        <v>20</v>
      </c>
      <c r="C179" s="84" t="s">
        <v>7666</v>
      </c>
      <c r="D179" s="105" t="s">
        <v>7666</v>
      </c>
      <c r="E179" s="105" t="s">
        <v>10074</v>
      </c>
      <c r="F179" s="106">
        <v>1</v>
      </c>
      <c r="G179" s="107" t="s">
        <v>10036</v>
      </c>
      <c r="H179" s="107" t="s">
        <v>14</v>
      </c>
      <c r="I179" s="104">
        <f>VLOOKUP(A179,'[2]AJUSTE DE VALOR Produtos Nutric'!$A$6:$I$205,9,0)</f>
        <v>163.79001018711543</v>
      </c>
    </row>
    <row r="180" s="81" customFormat="1" ht="15" customHeight="1">
      <c r="A180" s="82">
        <v>90852710</v>
      </c>
      <c r="B180" s="83" t="s">
        <v>10073</v>
      </c>
      <c r="C180" s="84" t="s">
        <v>7667</v>
      </c>
      <c r="D180" s="105" t="s">
        <v>7667</v>
      </c>
      <c r="E180" s="105" t="s">
        <v>10074</v>
      </c>
      <c r="F180" s="106">
        <v>1</v>
      </c>
      <c r="G180" s="107" t="s">
        <v>10036</v>
      </c>
      <c r="H180" s="107" t="s">
        <v>14</v>
      </c>
      <c r="I180" s="104">
        <f>VLOOKUP(A180,'[2]AJUSTE DE VALOR Produtos Nutric'!$A$6:$I$205,9,0)</f>
        <v>169.87528799999998</v>
      </c>
    </row>
    <row r="181" s="81" customFormat="1" ht="15" customHeight="1">
      <c r="A181" s="82">
        <v>90852346</v>
      </c>
      <c r="B181" s="83">
        <v>20</v>
      </c>
      <c r="C181" s="84" t="s">
        <v>7669</v>
      </c>
      <c r="D181" s="105" t="s">
        <v>7669</v>
      </c>
      <c r="E181" s="105" t="s">
        <v>10074</v>
      </c>
      <c r="F181" s="106">
        <v>1</v>
      </c>
      <c r="G181" s="107" t="s">
        <v>10036</v>
      </c>
      <c r="H181" s="107" t="s">
        <v>14</v>
      </c>
      <c r="I181" s="104">
        <f>VLOOKUP(A181,'[2]AJUSTE DE VALOR Produtos Nutric'!$A$6:$I$205,9,0)</f>
        <v>100.86806922413761</v>
      </c>
    </row>
    <row r="182" s="81" customFormat="1" ht="15" customHeight="1">
      <c r="A182" s="82">
        <v>90852362</v>
      </c>
      <c r="B182" s="83" t="s">
        <v>10073</v>
      </c>
      <c r="C182" s="84" t="s">
        <v>7671</v>
      </c>
      <c r="D182" s="105" t="s">
        <v>7671</v>
      </c>
      <c r="E182" s="105" t="s">
        <v>10074</v>
      </c>
      <c r="F182" s="106">
        <v>1</v>
      </c>
      <c r="G182" s="107" t="s">
        <v>10036</v>
      </c>
      <c r="H182" s="107" t="s">
        <v>14</v>
      </c>
      <c r="I182" s="104">
        <f>VLOOKUP(A182,'[2]AJUSTE DE VALOR Produtos Nutric'!$A$6:$I$205,9,0)</f>
        <v>228.92284800000002</v>
      </c>
    </row>
    <row r="183" s="81" customFormat="1" ht="15" customHeight="1">
      <c r="A183" s="82">
        <v>92448178</v>
      </c>
      <c r="B183" s="83">
        <v>20</v>
      </c>
      <c r="C183" s="84" t="s">
        <v>7673</v>
      </c>
      <c r="D183" s="105" t="s">
        <v>7673</v>
      </c>
      <c r="E183" s="105" t="s">
        <v>10074</v>
      </c>
      <c r="F183" s="106">
        <v>1</v>
      </c>
      <c r="G183" s="107" t="s">
        <v>10036</v>
      </c>
      <c r="H183" s="107" t="s">
        <v>14</v>
      </c>
      <c r="I183" s="104">
        <f>VLOOKUP(A183,'[2]AJUSTE DE VALOR Produtos Nutric'!$A$6:$I$205,9,0)</f>
        <v>40.617844510320005</v>
      </c>
    </row>
    <row r="184" s="81" customFormat="1" ht="15" customHeight="1">
      <c r="A184" s="82">
        <v>90852281</v>
      </c>
      <c r="B184" s="83">
        <v>20</v>
      </c>
      <c r="C184" s="84" t="s">
        <v>7674</v>
      </c>
      <c r="D184" s="105" t="s">
        <v>7674</v>
      </c>
      <c r="E184" s="105" t="s">
        <v>10074</v>
      </c>
      <c r="F184" s="106">
        <v>1</v>
      </c>
      <c r="G184" s="107" t="s">
        <v>10036</v>
      </c>
      <c r="H184" s="107" t="s">
        <v>14</v>
      </c>
      <c r="I184" s="104">
        <f>VLOOKUP(A184,'[2]AJUSTE DE VALOR Produtos Nutric'!$A$6:$I$205,9,0)</f>
        <v>42.649144163999999</v>
      </c>
    </row>
    <row r="185" s="81" customFormat="1" ht="15" customHeight="1">
      <c r="A185" s="82">
        <v>90852737</v>
      </c>
      <c r="B185" s="83" t="s">
        <v>10073</v>
      </c>
      <c r="C185" s="84" t="s">
        <v>7675</v>
      </c>
      <c r="D185" s="105" t="s">
        <v>7675</v>
      </c>
      <c r="E185" s="105" t="s">
        <v>10074</v>
      </c>
      <c r="F185" s="106">
        <v>1</v>
      </c>
      <c r="G185" s="107" t="s">
        <v>10036</v>
      </c>
      <c r="H185" s="107" t="s">
        <v>14</v>
      </c>
      <c r="I185" s="104">
        <f>VLOOKUP(A185,'[2]AJUSTE DE VALOR Produtos Nutric'!$A$6:$I$205,9,0)</f>
        <v>159.88262400000002</v>
      </c>
    </row>
    <row r="186" s="81" customFormat="1" ht="15" customHeight="1">
      <c r="A186" s="82">
        <v>90266633</v>
      </c>
      <c r="B186" s="83" t="s">
        <v>10073</v>
      </c>
      <c r="C186" s="84" t="s">
        <v>7677</v>
      </c>
      <c r="D186" s="105" t="s">
        <v>7677</v>
      </c>
      <c r="E186" s="105" t="s">
        <v>10074</v>
      </c>
      <c r="F186" s="106">
        <v>1</v>
      </c>
      <c r="G186" s="107" t="s">
        <v>10036</v>
      </c>
      <c r="H186" s="107" t="s">
        <v>14</v>
      </c>
      <c r="I186" s="104">
        <f>VLOOKUP(A186,'[2]AJUSTE DE VALOR Produtos Nutric'!$A$6:$I$205,9,0)</f>
        <v>139.95834209280002</v>
      </c>
    </row>
    <row r="187" s="81" customFormat="1" ht="15" customHeight="1">
      <c r="A187" s="82">
        <v>90266617</v>
      </c>
      <c r="B187" s="83" t="s">
        <v>10073</v>
      </c>
      <c r="C187" s="84" t="s">
        <v>7679</v>
      </c>
      <c r="D187" s="105" t="s">
        <v>7679</v>
      </c>
      <c r="E187" s="105" t="s">
        <v>10074</v>
      </c>
      <c r="F187" s="106">
        <v>1</v>
      </c>
      <c r="G187" s="107" t="s">
        <v>10036</v>
      </c>
      <c r="H187" s="107" t="s">
        <v>14</v>
      </c>
      <c r="I187" s="104">
        <f>VLOOKUP(A187,'[2]AJUSTE DE VALOR Produtos Nutric'!$A$6:$I$205,9,0)</f>
        <v>121.72881600000001</v>
      </c>
    </row>
    <row r="188" s="81" customFormat="1" ht="15" customHeight="1">
      <c r="A188" s="82">
        <v>96006188</v>
      </c>
      <c r="B188" s="83">
        <v>20</v>
      </c>
      <c r="C188" s="84" t="s">
        <v>9923</v>
      </c>
      <c r="D188" s="105" t="s">
        <v>9923</v>
      </c>
      <c r="E188" s="105" t="s">
        <v>10074</v>
      </c>
      <c r="F188" s="106">
        <v>1</v>
      </c>
      <c r="G188" s="107" t="s">
        <v>10036</v>
      </c>
      <c r="H188" s="107" t="s">
        <v>14</v>
      </c>
      <c r="I188" s="104">
        <f>VLOOKUP(A188,'[2]AJUSTE DE VALOR Produtos Nutric'!$A$6:$I$205,9,0)</f>
        <v>178.06017688470004</v>
      </c>
    </row>
    <row r="189" s="81" customFormat="1" ht="15" customHeight="1">
      <c r="A189" s="82">
        <v>90273354</v>
      </c>
      <c r="B189" s="83">
        <v>20</v>
      </c>
      <c r="C189" s="84" t="s">
        <v>7684</v>
      </c>
      <c r="D189" s="105" t="s">
        <v>7684</v>
      </c>
      <c r="E189" s="105" t="s">
        <v>10074</v>
      </c>
      <c r="F189" s="106">
        <v>800</v>
      </c>
      <c r="G189" s="107" t="s">
        <v>10077</v>
      </c>
      <c r="H189" s="107" t="s">
        <v>19</v>
      </c>
      <c r="I189" s="104">
        <f>VLOOKUP(A189,'[2]AJUSTE DE VALOR Produtos Nutric'!$A$6:$I$205,9,0)</f>
        <v>0.42508686315886557</v>
      </c>
    </row>
    <row r="190" s="81" customFormat="1" ht="15" customHeight="1">
      <c r="A190" s="82">
        <v>90266595</v>
      </c>
      <c r="B190" s="83" t="s">
        <v>10073</v>
      </c>
      <c r="C190" s="84" t="s">
        <v>7685</v>
      </c>
      <c r="D190" s="105" t="s">
        <v>7685</v>
      </c>
      <c r="E190" s="105" t="s">
        <v>10074</v>
      </c>
      <c r="F190" s="106">
        <v>1</v>
      </c>
      <c r="G190" s="107" t="s">
        <v>10036</v>
      </c>
      <c r="H190" s="107" t="s">
        <v>14</v>
      </c>
      <c r="I190" s="104">
        <f>VLOOKUP(A190,'[2]AJUSTE DE VALOR Produtos Nutric'!$A$6:$I$205,9,0)</f>
        <v>106.285608</v>
      </c>
    </row>
    <row r="191" s="81" customFormat="1" ht="15" customHeight="1">
      <c r="A191" s="82">
        <v>90287320</v>
      </c>
      <c r="B191" s="83">
        <v>20</v>
      </c>
      <c r="C191" s="84" t="s">
        <v>7767</v>
      </c>
      <c r="D191" s="84" t="s">
        <v>7767</v>
      </c>
      <c r="E191" s="84" t="s">
        <v>10074</v>
      </c>
      <c r="F191" s="85">
        <v>400</v>
      </c>
      <c r="G191" s="86" t="s">
        <v>10077</v>
      </c>
      <c r="H191" s="86" t="s">
        <v>19</v>
      </c>
      <c r="I191" s="104">
        <f>VLOOKUP(A191,'[2]AJUSTE DE VALOR Produtos Nutric'!$A$6:$I$205,9,0)</f>
        <v>0.12200316004800003</v>
      </c>
    </row>
    <row r="192" s="81" customFormat="1" ht="15" customHeight="1">
      <c r="A192" s="82">
        <v>90307755</v>
      </c>
      <c r="B192" s="83" t="s">
        <v>10073</v>
      </c>
      <c r="C192" s="84" t="s">
        <v>7933</v>
      </c>
      <c r="D192" s="84" t="s">
        <v>7933</v>
      </c>
      <c r="E192" s="84" t="s">
        <v>10045</v>
      </c>
      <c r="F192" s="85">
        <v>1</v>
      </c>
      <c r="G192" s="86" t="s">
        <v>10036</v>
      </c>
      <c r="H192" s="86" t="s">
        <v>14</v>
      </c>
      <c r="I192" s="104">
        <f>VLOOKUP(A192,'[2]AJUSTE DE VALOR Produtos Nutric'!$A$6:$I$205,9,0)</f>
        <v>708.81713001000026</v>
      </c>
    </row>
    <row r="193" s="81" customFormat="1" ht="15" customHeight="1">
      <c r="A193" s="82">
        <v>96006196</v>
      </c>
      <c r="B193" s="83">
        <v>20</v>
      </c>
      <c r="C193" s="84" t="s">
        <v>9924</v>
      </c>
      <c r="D193" s="84" t="s">
        <v>9924</v>
      </c>
      <c r="E193" s="84" t="s">
        <v>10045</v>
      </c>
      <c r="F193" s="85">
        <v>1</v>
      </c>
      <c r="G193" s="86" t="s">
        <v>10036</v>
      </c>
      <c r="H193" s="86" t="s">
        <v>14</v>
      </c>
      <c r="I193" s="104">
        <f>VLOOKUP(A193,'[2]AJUSTE DE VALOR Produtos Nutric'!$A$6:$I$205,9,0)</f>
        <v>91.114927199999997</v>
      </c>
    </row>
    <row r="194" s="81" customFormat="1" ht="15" customHeight="1">
      <c r="A194" s="82">
        <v>90276680</v>
      </c>
      <c r="B194" s="83">
        <v>20</v>
      </c>
      <c r="C194" s="84" t="s">
        <v>8304</v>
      </c>
      <c r="D194" s="84" t="s">
        <v>8304</v>
      </c>
      <c r="E194" s="84" t="s">
        <v>6476</v>
      </c>
      <c r="F194" s="85">
        <v>1</v>
      </c>
      <c r="G194" s="86" t="s">
        <v>10036</v>
      </c>
      <c r="H194" s="86" t="s">
        <v>14</v>
      </c>
      <c r="I194" s="104">
        <f>VLOOKUP(A194,'[2]AJUSTE DE VALOR Produtos Nutric'!$A$6:$I$205,9,0)</f>
        <v>190.21443624691202</v>
      </c>
    </row>
    <row r="195" s="81" customFormat="1" ht="15" customHeight="1">
      <c r="A195" s="82">
        <v>90316789</v>
      </c>
      <c r="B195" s="83">
        <v>20</v>
      </c>
      <c r="C195" s="84" t="s">
        <v>8307</v>
      </c>
      <c r="D195" s="84" t="s">
        <v>8307</v>
      </c>
      <c r="E195" s="84" t="s">
        <v>6476</v>
      </c>
      <c r="F195" s="85">
        <v>1</v>
      </c>
      <c r="G195" s="86" t="s">
        <v>10036</v>
      </c>
      <c r="H195" s="86" t="s">
        <v>14</v>
      </c>
      <c r="I195" s="104">
        <f>VLOOKUP(A195,'[2]AJUSTE DE VALOR Produtos Nutric'!$A$6:$I$205,9,0)</f>
        <v>1196.6487667200001</v>
      </c>
    </row>
    <row r="196" s="81" customFormat="1" ht="15" customHeight="1">
      <c r="A196" s="82">
        <v>90276663</v>
      </c>
      <c r="B196" s="83">
        <v>20</v>
      </c>
      <c r="C196" s="84" t="s">
        <v>8308</v>
      </c>
      <c r="D196" s="84" t="s">
        <v>8308</v>
      </c>
      <c r="E196" s="84" t="s">
        <v>6476</v>
      </c>
      <c r="F196" s="85">
        <v>1</v>
      </c>
      <c r="G196" s="86" t="s">
        <v>10036</v>
      </c>
      <c r="H196" s="86" t="s">
        <v>14</v>
      </c>
      <c r="I196" s="104">
        <f>VLOOKUP(A196,'[2]AJUSTE DE VALOR Produtos Nutric'!$A$6:$I$205,9,0)</f>
        <v>921.75512219999996</v>
      </c>
    </row>
    <row r="197" s="81" customFormat="1" ht="15" customHeight="1">
      <c r="A197" s="82">
        <v>96006218</v>
      </c>
      <c r="B197" s="83">
        <v>20</v>
      </c>
      <c r="C197" s="84" t="s">
        <v>9926</v>
      </c>
      <c r="D197" s="84" t="s">
        <v>9926</v>
      </c>
      <c r="E197" s="84" t="s">
        <v>10045</v>
      </c>
      <c r="F197" s="85">
        <v>1</v>
      </c>
      <c r="G197" s="86" t="s">
        <v>10036</v>
      </c>
      <c r="H197" s="86" t="s">
        <v>14</v>
      </c>
      <c r="I197" s="104">
        <f>VLOOKUP(A197,'[2]AJUSTE DE VALOR Produtos Nutric'!$A$6:$I$205,9,0)</f>
        <v>26.117190000000001</v>
      </c>
    </row>
    <row r="198" s="81" customFormat="1" ht="15" customHeight="1">
      <c r="A198" s="82">
        <v>96006420</v>
      </c>
      <c r="B198" s="83">
        <v>20</v>
      </c>
      <c r="C198" s="84" t="s">
        <v>10008</v>
      </c>
      <c r="D198" s="84" t="s">
        <v>10008</v>
      </c>
      <c r="E198" s="84" t="s">
        <v>10045</v>
      </c>
      <c r="F198" s="85">
        <v>1</v>
      </c>
      <c r="G198" s="86" t="s">
        <v>10036</v>
      </c>
      <c r="H198" s="86" t="s">
        <v>14</v>
      </c>
      <c r="I198" s="104">
        <f>VLOOKUP(A198,'[2]AJUSTE DE VALOR Produtos Nutric'!$A$6:$I$205,9,0)</f>
        <v>20.226709883160005</v>
      </c>
    </row>
    <row r="199" s="81" customFormat="1" ht="15" customHeight="1">
      <c r="A199" s="82">
        <v>90290542</v>
      </c>
      <c r="B199" s="83">
        <v>20</v>
      </c>
      <c r="C199" s="84" t="s">
        <v>8575</v>
      </c>
      <c r="D199" s="84" t="s">
        <v>8575</v>
      </c>
      <c r="E199" s="84" t="s">
        <v>2995</v>
      </c>
      <c r="F199" s="85">
        <v>1</v>
      </c>
      <c r="G199" s="86" t="s">
        <v>10036</v>
      </c>
      <c r="H199" s="86" t="s">
        <v>14</v>
      </c>
      <c r="I199" s="104">
        <f>VLOOKUP(A199,'[2]AJUSTE DE VALOR Produtos Nutric'!$A$6:$I$205,9,0)</f>
        <v>421.75264784400008</v>
      </c>
    </row>
    <row r="200" s="81" customFormat="1" ht="15" customHeight="1">
      <c r="A200" s="82">
        <v>90844394</v>
      </c>
      <c r="B200" s="83">
        <v>20</v>
      </c>
      <c r="C200" s="84" t="s">
        <v>8580</v>
      </c>
      <c r="D200" s="84" t="s">
        <v>8580</v>
      </c>
      <c r="E200" s="84" t="s">
        <v>10045</v>
      </c>
      <c r="F200" s="85">
        <v>1</v>
      </c>
      <c r="G200" s="86" t="s">
        <v>10036</v>
      </c>
      <c r="H200" s="86" t="s">
        <v>14</v>
      </c>
      <c r="I200" s="104">
        <f>VLOOKUP(A200,'[2]AJUSTE DE VALOR Produtos Nutric'!$A$6:$I$205,9,0)</f>
        <v>90.842400000000012</v>
      </c>
    </row>
    <row r="201" s="81" customFormat="1" ht="15" customHeight="1">
      <c r="A201" s="82">
        <v>90307011</v>
      </c>
      <c r="B201" s="83">
        <v>20</v>
      </c>
      <c r="C201" s="84" t="s">
        <v>8592</v>
      </c>
      <c r="D201" s="84" t="s">
        <v>8593</v>
      </c>
      <c r="E201" s="84" t="s">
        <v>10074</v>
      </c>
      <c r="F201" s="85">
        <v>1</v>
      </c>
      <c r="G201" s="86" t="s">
        <v>10036</v>
      </c>
      <c r="H201" s="86" t="s">
        <v>14</v>
      </c>
      <c r="I201" s="104">
        <f>VLOOKUP(A201,'[2]AJUSTE DE VALOR Produtos Nutric'!$A$6:$I$205,9,0)</f>
        <v>36.831142656000004</v>
      </c>
    </row>
    <row r="202" s="81" customFormat="1" ht="15" customHeight="1">
      <c r="A202" s="82">
        <v>90288645</v>
      </c>
      <c r="B202" s="83">
        <v>20</v>
      </c>
      <c r="C202" s="84" t="s">
        <v>5179</v>
      </c>
      <c r="D202" s="84" t="s">
        <v>5180</v>
      </c>
      <c r="E202" s="84" t="s">
        <v>1221</v>
      </c>
      <c r="F202" s="85">
        <v>1</v>
      </c>
      <c r="G202" s="86" t="s">
        <v>10036</v>
      </c>
      <c r="H202" s="86" t="s">
        <v>14</v>
      </c>
      <c r="I202" s="104">
        <f>VLOOKUP(A202,'[2]AJUSTE DE VALOR Produtos Nutric'!$A$6:$I$205,9,0)</f>
        <v>8.44238848068</v>
      </c>
    </row>
    <row r="203" s="81" customFormat="1" ht="15" customHeight="1">
      <c r="A203" s="82">
        <v>92453627</v>
      </c>
      <c r="B203" s="83">
        <v>20</v>
      </c>
      <c r="C203" s="84" t="s">
        <v>9620</v>
      </c>
      <c r="D203" s="84" t="s">
        <v>9621</v>
      </c>
      <c r="E203" s="84" t="s">
        <v>9622</v>
      </c>
      <c r="F203" s="85">
        <v>1</v>
      </c>
      <c r="G203" s="86" t="s">
        <v>10036</v>
      </c>
      <c r="H203" s="86" t="s">
        <v>14</v>
      </c>
      <c r="I203" s="104">
        <f>VLOOKUP(A203,'[2]AJUSTE DE VALOR Produtos Nutric'!$A$6:$I$205,9,0)</f>
        <v>15.011706600000002</v>
      </c>
    </row>
    <row r="204" s="81" customFormat="1" ht="15" customHeight="1">
      <c r="A204" s="82">
        <v>96546719</v>
      </c>
      <c r="B204" s="83">
        <v>20</v>
      </c>
      <c r="C204" s="84" t="s">
        <v>10557</v>
      </c>
      <c r="D204" s="84" t="s">
        <v>10557</v>
      </c>
      <c r="E204" s="84" t="s">
        <v>6476</v>
      </c>
      <c r="F204" s="85">
        <v>1</v>
      </c>
      <c r="G204" s="86" t="s">
        <v>10558</v>
      </c>
      <c r="H204" s="86" t="s">
        <v>9886</v>
      </c>
      <c r="I204" s="104">
        <f>VLOOKUP(A204,'[2]AJUSTE DE VALOR Produtos Nutric'!$A$6:$I$205,9,0)</f>
        <v>4.4000000000000004</v>
      </c>
    </row>
    <row r="205" s="81" customFormat="1" ht="15" customHeight="1">
      <c r="A205" s="128">
        <v>96546735</v>
      </c>
      <c r="B205" s="101">
        <v>20</v>
      </c>
      <c r="C205" s="132" t="s">
        <v>10559</v>
      </c>
      <c r="D205" s="129" t="s">
        <v>10559</v>
      </c>
      <c r="E205" s="129" t="s">
        <v>10556</v>
      </c>
      <c r="F205" s="101">
        <v>1</v>
      </c>
      <c r="G205" s="130" t="s">
        <v>10560</v>
      </c>
      <c r="H205" s="130" t="s">
        <v>10561</v>
      </c>
      <c r="I205" s="104">
        <f>VLOOKUP(A205,'[2]AJUSTE DE VALOR Produtos Nutric'!$A$6:$I$205,9,0)</f>
        <v>19.140000000000001</v>
      </c>
    </row>
    <row r="206" s="81" customFormat="1" ht="15" customHeight="1">
      <c r="A206" s="128">
        <v>96546778</v>
      </c>
      <c r="B206" s="101">
        <v>20</v>
      </c>
      <c r="C206" s="132" t="s">
        <v>10562</v>
      </c>
      <c r="D206" s="129" t="s">
        <v>10563</v>
      </c>
      <c r="E206" s="129" t="s">
        <v>6476</v>
      </c>
      <c r="F206" s="101">
        <v>400</v>
      </c>
      <c r="G206" s="130" t="s">
        <v>10077</v>
      </c>
      <c r="H206" s="130" t="s">
        <v>19</v>
      </c>
      <c r="I206" s="104">
        <v>8.9999999999999997e-002</v>
      </c>
    </row>
  </sheetData>
  <mergeCells count="1">
    <mergeCell ref="A1:H1"/>
  </mergeCells>
  <conditionalFormatting sqref="A207:A65536 A4:A5">
    <cfRule type="expression" priority="1" dxfId="1" stopIfTrue="1">
      <formula>AND(COUNTIF($A$206:$A$65536,A207)+COUNTIF($A$4:$A$5,A207)&gt;1,NOT(ISBLANK(A207)))</formula>
    </cfRule>
  </conditionalFormatting>
  <conditionalFormatting sqref="A1:A2">
    <cfRule type="expression" priority="2" dxfId="1" stopIfTrue="1">
      <formula>AND(COUNTIF($A$1:$A$2,A1)&gt;1,NOT(ISBLANK(A1)))</formula>
    </cfRule>
  </conditionalFormatting>
  <conditionalFormatting sqref="A203 A1:A2 A4:A201 A207:A65536">
    <cfRule type="expression" priority="3" dxfId="1" stopIfTrue="1">
      <formula>AND(COUNTIF($A$203,A203)+COUNTIF($A$1:$A$2,A203)+COUNTIF($A$4:$A$201,A203)+COUNTIF($A$206:$A$65536,A203)&gt;1,NOT(ISBLANK(A203)))</formula>
    </cfRule>
  </conditionalFormatting>
  <conditionalFormatting sqref="A202">
    <cfRule type="expression" priority="4" dxfId="1" stopIfTrue="1">
      <formula>AND(COUNTIF($A$202,A202)&gt;1,NOT(ISBLANK(A202)))</formula>
    </cfRule>
  </conditionalFormatting>
  <conditionalFormatting sqref="A1:A2 A4:A203 A207:A65536">
    <cfRule type="expression" priority="5" dxfId="1" stopIfTrue="1">
      <formula>AND(COUNTIF($A$1:$A$2,A1)+COUNTIF($A$4:$A$203,A1)+COUNTIF($A$206:$A$65536,A1)&gt;1,NOT(ISBLANK(A1)))</formula>
    </cfRule>
  </conditionalFormatting>
  <conditionalFormatting sqref="A6:A201">
    <cfRule type="expression" priority="6" dxfId="1" stopIfTrue="1">
      <formula>AND(COUNTIF($A$6:$A$201,A6)&gt;1,NOT(ISBLANK(A6)))</formula>
    </cfRule>
  </conditionalFormatting>
  <conditionalFormatting sqref="A3">
    <cfRule type="expression" priority="7" dxfId="1" stopIfTrue="1">
      <formula>AND(COUNTIF($A$3,A3)&gt;1,NOT(ISBLANK(A3)))</formula>
    </cfRule>
  </conditionalFormatting>
  <conditionalFormatting sqref="A3">
    <cfRule type="expression" priority="8" dxfId="1" stopIfTrue="1">
      <formula>AND(COUNTIF($A$3,A3)&gt;1,NOT(ISBLANK(A3)))</formula>
    </cfRule>
  </conditionalFormatting>
  <conditionalFormatting sqref="A204">
    <cfRule type="expression" priority="9" dxfId="1" stopIfTrue="1">
      <formula>AND(COUNTIF($A$204,A204)&gt;1,NOT(ISBLANK(A204)))</formula>
    </cfRule>
  </conditionalFormatting>
  <conditionalFormatting sqref="A204">
    <cfRule type="expression" priority="10" dxfId="1" stopIfTrue="1">
      <formula>AND(COUNTIF($A$204,A204)&gt;1,NOT(ISBLANK(A204)))</formula>
    </cfRule>
  </conditionalFormatting>
  <conditionalFormatting sqref="A1:A204 A207:A65536">
    <cfRule type="expression" priority="11" dxfId="1" stopIfTrue="1">
      <formula>AND(COUNTIF($A$1:$A$204,A1)+COUNTIF($A$206:$A$65536,A1)&gt;1,NOT(ISBLANK(A1)))</formula>
    </cfRule>
  </conditionalFormatting>
  <conditionalFormatting sqref="A205:A206">
    <cfRule type="expression" priority="12" dxfId="1" stopIfTrue="1">
      <formula>AND(COUNTIF($A$205:$A$206,A205)&gt;1,NOT(ISBLANK(A205)))</formula>
    </cfRule>
  </conditionalFormatting>
  <conditionalFormatting sqref="A205:A206">
    <cfRule type="expression" priority="13" dxfId="1" stopIfTrue="1">
      <formula>AND(COUNTIF($A$205:$A$206,A205)&gt;1,NOT(ISBLANK(A205)))</formula>
    </cfRule>
  </conditionalFormatting>
  <conditionalFormatting sqref="A205:A206">
    <cfRule type="expression" priority="14" dxfId="1" stopIfTrue="1">
      <formula>AND(COUNTIF($A$205:$A$206,A205)&gt;1,NOT(ISBLANK(A205)))</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topLeftCell="A406" workbookViewId="0">
      <selection activeCell="E213" sqref="E213"/>
    </sheetView>
  </sheetViews>
  <sheetFormatPr baseColWidth="8" defaultRowHeight="15" customHeight="1"/>
  <cols>
    <col customWidth="1" min="1" max="1" style="82" width="9.1289099999999994"/>
    <col customWidth="1" min="3" max="3" style="82" width="9.1289099999999994"/>
    <col customWidth="1" min="4" max="4" style="82" width="11.8398"/>
    <col customWidth="1" min="5" max="5" style="82" width="9.1289099999999994"/>
    <col customWidth="1" min="6" max="12" style="82" width="54.406199999999998"/>
  </cols>
  <sheetData>
    <row r="1" ht="15" customHeight="1">
      <c r="A1" s="82" t="s">
        <v>2</v>
      </c>
      <c r="B1" s="168" t="s">
        <v>10564</v>
      </c>
      <c r="C1" s="168" t="s">
        <v>10564</v>
      </c>
      <c r="D1" s="82" t="s">
        <v>10564</v>
      </c>
      <c r="E1" s="168"/>
      <c r="F1" s="168" t="s">
        <v>3</v>
      </c>
      <c r="G1" s="168" t="s">
        <v>4</v>
      </c>
      <c r="H1" s="168" t="s">
        <v>5</v>
      </c>
      <c r="I1" s="168" t="s">
        <v>6</v>
      </c>
      <c r="J1" s="168" t="s">
        <v>7</v>
      </c>
      <c r="K1" s="168" t="s">
        <v>8</v>
      </c>
      <c r="L1" s="168" t="s">
        <v>9</v>
      </c>
    </row>
    <row r="2" ht="15" customHeight="1">
      <c r="A2" s="82">
        <v>9026076</v>
      </c>
      <c r="B2" s="169">
        <v>7</v>
      </c>
      <c r="C2" s="82">
        <f t="shared" ref="C2:C213" si="0">_xlfn.CONCAT(A2:B2)</f>
        <v>0</v>
      </c>
      <c r="D2" s="85">
        <v>90260767</v>
      </c>
      <c r="E2" s="82" t="s">
        <v>10565</v>
      </c>
      <c r="F2" s="82" t="s">
        <v>479</v>
      </c>
      <c r="G2" s="82" t="s">
        <v>480</v>
      </c>
      <c r="H2" s="82" t="s">
        <v>481</v>
      </c>
      <c r="I2" s="82">
        <v>1</v>
      </c>
      <c r="J2" s="82" t="s">
        <v>88</v>
      </c>
      <c r="K2" s="82" t="s">
        <v>14</v>
      </c>
      <c r="L2" s="82">
        <v>8.0324999999999989</v>
      </c>
    </row>
    <row r="3" ht="15" customHeight="1">
      <c r="A3" s="82">
        <v>9093707</v>
      </c>
      <c r="B3" s="169">
        <v>4</v>
      </c>
      <c r="C3" s="82">
        <f t="shared" si="0"/>
        <v>0</v>
      </c>
      <c r="D3" s="85">
        <v>90937074</v>
      </c>
      <c r="E3" s="82" t="s">
        <v>10565</v>
      </c>
      <c r="F3" s="82" t="s">
        <v>482</v>
      </c>
      <c r="G3" s="82" t="s">
        <v>483</v>
      </c>
      <c r="H3" s="82" t="s">
        <v>484</v>
      </c>
      <c r="I3" s="82">
        <v>1</v>
      </c>
      <c r="J3" s="82" t="s">
        <v>10566</v>
      </c>
      <c r="K3" s="82" t="s">
        <v>14</v>
      </c>
      <c r="L3" s="82">
        <v>3.71</v>
      </c>
    </row>
    <row r="4" ht="15" customHeight="1">
      <c r="A4" s="82">
        <v>9094239</v>
      </c>
      <c r="B4" s="169">
        <v>6</v>
      </c>
      <c r="C4" s="82">
        <f t="shared" si="0"/>
        <v>0</v>
      </c>
      <c r="D4" s="85">
        <v>90942396</v>
      </c>
      <c r="E4" s="82" t="s">
        <v>10565</v>
      </c>
      <c r="F4" s="82" t="s">
        <v>660</v>
      </c>
      <c r="G4" s="82" t="s">
        <v>661</v>
      </c>
      <c r="H4" s="82" t="s">
        <v>662</v>
      </c>
      <c r="I4" s="82">
        <v>1</v>
      </c>
      <c r="J4" s="82" t="s">
        <v>88</v>
      </c>
      <c r="K4" s="82" t="s">
        <v>14</v>
      </c>
      <c r="L4" s="82">
        <v>160.06999999999999</v>
      </c>
    </row>
    <row r="5" ht="15" customHeight="1">
      <c r="A5" s="82">
        <v>9030719</v>
      </c>
      <c r="B5" s="169">
        <v>4</v>
      </c>
      <c r="C5" s="82">
        <f t="shared" si="0"/>
        <v>0</v>
      </c>
      <c r="D5" s="85">
        <v>90307194</v>
      </c>
      <c r="E5" s="82" t="s">
        <v>10565</v>
      </c>
      <c r="F5" s="82" t="s">
        <v>10567</v>
      </c>
      <c r="G5" s="82" t="s">
        <v>10568</v>
      </c>
      <c r="H5" s="82" t="s">
        <v>662</v>
      </c>
      <c r="I5" s="82">
        <v>1</v>
      </c>
      <c r="J5" s="82" t="s">
        <v>88</v>
      </c>
      <c r="K5" s="82" t="s">
        <v>14</v>
      </c>
      <c r="L5" s="82">
        <v>114.3</v>
      </c>
    </row>
    <row r="6" ht="15" customHeight="1">
      <c r="A6" s="82">
        <v>9094235</v>
      </c>
      <c r="B6" s="169">
        <v>3</v>
      </c>
      <c r="C6" s="82">
        <f t="shared" si="0"/>
        <v>0</v>
      </c>
      <c r="D6" s="85">
        <v>90942353</v>
      </c>
      <c r="E6" s="82" t="s">
        <v>10565</v>
      </c>
      <c r="F6" s="82" t="s">
        <v>663</v>
      </c>
      <c r="G6" s="82" t="s">
        <v>664</v>
      </c>
      <c r="H6" s="82" t="s">
        <v>662</v>
      </c>
      <c r="I6" s="82">
        <v>800</v>
      </c>
      <c r="J6" s="82" t="s">
        <v>95</v>
      </c>
      <c r="K6" s="82" t="s">
        <v>19</v>
      </c>
      <c r="L6" s="82">
        <v>0.32000000000000001</v>
      </c>
    </row>
    <row r="7" ht="15" customHeight="1">
      <c r="A7" s="82">
        <v>9094237</v>
      </c>
      <c r="B7" s="169">
        <v>0</v>
      </c>
      <c r="C7" s="82">
        <f t="shared" si="0"/>
        <v>0</v>
      </c>
      <c r="D7" s="85">
        <v>90942370</v>
      </c>
      <c r="E7" s="82" t="s">
        <v>10565</v>
      </c>
      <c r="F7" s="82" t="s">
        <v>665</v>
      </c>
      <c r="G7" s="82" t="s">
        <v>666</v>
      </c>
      <c r="H7" s="82" t="s">
        <v>662</v>
      </c>
      <c r="I7" s="82">
        <v>1</v>
      </c>
      <c r="J7" s="82" t="s">
        <v>485</v>
      </c>
      <c r="K7" s="82" t="s">
        <v>14</v>
      </c>
      <c r="L7" s="82">
        <v>149.59999999999999</v>
      </c>
    </row>
    <row r="8" ht="15" customHeight="1">
      <c r="A8" s="82">
        <v>9094238</v>
      </c>
      <c r="B8" s="169">
        <v>8</v>
      </c>
      <c r="C8" s="82">
        <f t="shared" si="0"/>
        <v>0</v>
      </c>
      <c r="D8" s="85">
        <v>90942388</v>
      </c>
      <c r="E8" s="82" t="s">
        <v>10565</v>
      </c>
      <c r="F8" s="82" t="s">
        <v>667</v>
      </c>
      <c r="G8" s="82" t="s">
        <v>668</v>
      </c>
      <c r="H8" s="82" t="s">
        <v>662</v>
      </c>
      <c r="I8" s="82">
        <v>1</v>
      </c>
      <c r="J8" s="82" t="s">
        <v>88</v>
      </c>
      <c r="K8" s="82" t="s">
        <v>14</v>
      </c>
      <c r="L8" s="82">
        <v>76.955999999999989</v>
      </c>
    </row>
    <row r="9" ht="15" customHeight="1">
      <c r="A9" s="82">
        <v>9094240</v>
      </c>
      <c r="B9" s="169">
        <v>0</v>
      </c>
      <c r="C9" s="82">
        <f t="shared" si="0"/>
        <v>0</v>
      </c>
      <c r="D9" s="85">
        <v>90942400</v>
      </c>
      <c r="E9" s="82" t="s">
        <v>10565</v>
      </c>
      <c r="F9" s="82" t="s">
        <v>669</v>
      </c>
      <c r="G9" s="82" t="s">
        <v>670</v>
      </c>
      <c r="H9" s="82" t="s">
        <v>662</v>
      </c>
      <c r="I9" s="82">
        <v>1</v>
      </c>
      <c r="J9" s="82" t="s">
        <v>88</v>
      </c>
      <c r="K9" s="82" t="s">
        <v>14</v>
      </c>
      <c r="L9" s="82">
        <v>25.52</v>
      </c>
    </row>
    <row r="10" ht="15" customHeight="1">
      <c r="A10" s="82">
        <v>9085270</v>
      </c>
      <c r="B10" s="169">
        <v>2</v>
      </c>
      <c r="C10" s="82">
        <f t="shared" si="0"/>
        <v>0</v>
      </c>
      <c r="D10" s="85">
        <v>90852702</v>
      </c>
      <c r="E10" s="82" t="s">
        <v>10565</v>
      </c>
      <c r="F10" s="82" t="s">
        <v>723</v>
      </c>
      <c r="G10" s="82" t="s">
        <v>724</v>
      </c>
      <c r="H10" s="82" t="s">
        <v>725</v>
      </c>
      <c r="I10" s="82">
        <v>300</v>
      </c>
      <c r="J10" s="82" t="s">
        <v>95</v>
      </c>
      <c r="K10" s="82" t="s">
        <v>19</v>
      </c>
      <c r="L10" s="82">
        <v>0.31</v>
      </c>
    </row>
    <row r="11" ht="15" customHeight="1">
      <c r="A11" s="82">
        <v>9031108</v>
      </c>
      <c r="B11" s="169">
        <v>6</v>
      </c>
      <c r="C11" s="82">
        <f t="shared" si="0"/>
        <v>0</v>
      </c>
      <c r="D11" s="85">
        <v>90311086</v>
      </c>
      <c r="E11" s="82" t="s">
        <v>10565</v>
      </c>
      <c r="F11" s="82" t="s">
        <v>726</v>
      </c>
      <c r="G11" s="82" t="s">
        <v>727</v>
      </c>
      <c r="H11" s="82" t="s">
        <v>728</v>
      </c>
      <c r="I11" s="82">
        <v>125</v>
      </c>
      <c r="J11" s="82" t="s">
        <v>95</v>
      </c>
      <c r="K11" s="82" t="s">
        <v>19</v>
      </c>
      <c r="L11" s="82">
        <v>1.5840000000000001</v>
      </c>
    </row>
    <row r="12" ht="15" customHeight="1">
      <c r="A12" s="82">
        <v>9087016</v>
      </c>
      <c r="B12" s="169">
        <v>6</v>
      </c>
      <c r="C12" s="82">
        <f t="shared" si="0"/>
        <v>0</v>
      </c>
      <c r="D12" s="85">
        <v>90870166</v>
      </c>
      <c r="E12" s="82" t="s">
        <v>10565</v>
      </c>
      <c r="F12" s="82" t="s">
        <v>729</v>
      </c>
      <c r="G12" s="82" t="s">
        <v>730</v>
      </c>
      <c r="H12" s="82" t="s">
        <v>506</v>
      </c>
      <c r="I12" s="82">
        <v>225</v>
      </c>
      <c r="J12" s="82" t="s">
        <v>95</v>
      </c>
      <c r="K12" s="82" t="s">
        <v>19</v>
      </c>
      <c r="L12" s="82">
        <v>0.62</v>
      </c>
    </row>
    <row r="13" ht="15" customHeight="1">
      <c r="A13" s="82">
        <v>9030013</v>
      </c>
      <c r="B13" s="169">
        <v>0</v>
      </c>
      <c r="C13" s="82">
        <f t="shared" si="0"/>
        <v>0</v>
      </c>
      <c r="D13" s="85">
        <v>90300130</v>
      </c>
      <c r="E13" s="82" t="s">
        <v>10565</v>
      </c>
      <c r="F13" s="82" t="s">
        <v>731</v>
      </c>
      <c r="G13" s="82" t="s">
        <v>732</v>
      </c>
      <c r="H13" s="82" t="s">
        <v>506</v>
      </c>
      <c r="I13" s="82">
        <v>1</v>
      </c>
      <c r="J13" s="82" t="s">
        <v>88</v>
      </c>
      <c r="K13" s="82" t="s">
        <v>14</v>
      </c>
      <c r="L13" s="82">
        <v>11.07</v>
      </c>
    </row>
    <row r="14" ht="15" customHeight="1">
      <c r="A14" s="82">
        <v>9028004</v>
      </c>
      <c r="B14" s="169">
        <v>0</v>
      </c>
      <c r="C14" s="82">
        <f t="shared" si="0"/>
        <v>0</v>
      </c>
      <c r="D14" s="85">
        <v>90280040</v>
      </c>
      <c r="E14" s="82" t="s">
        <v>10565</v>
      </c>
      <c r="F14" s="82" t="s">
        <v>759</v>
      </c>
      <c r="G14" s="82" t="s">
        <v>760</v>
      </c>
      <c r="H14" s="82" t="s">
        <v>761</v>
      </c>
      <c r="I14" s="82">
        <v>1</v>
      </c>
      <c r="J14" s="82" t="s">
        <v>88</v>
      </c>
      <c r="K14" s="82" t="s">
        <v>14</v>
      </c>
      <c r="L14" s="82">
        <v>683.75249999999994</v>
      </c>
    </row>
    <row r="15" ht="15" customHeight="1">
      <c r="A15" s="82">
        <v>9241684</v>
      </c>
      <c r="B15" s="169">
        <v>5</v>
      </c>
      <c r="C15" s="82">
        <f t="shared" si="0"/>
        <v>0</v>
      </c>
      <c r="D15" s="85">
        <v>92416845</v>
      </c>
      <c r="E15" s="82" t="s">
        <v>10565</v>
      </c>
      <c r="F15" s="82" t="s">
        <v>762</v>
      </c>
      <c r="G15" s="82" t="s">
        <v>763</v>
      </c>
      <c r="H15" s="82" t="s">
        <v>520</v>
      </c>
      <c r="I15" s="82">
        <v>1</v>
      </c>
      <c r="J15" s="82" t="s">
        <v>88</v>
      </c>
      <c r="K15" s="82" t="s">
        <v>14</v>
      </c>
      <c r="L15" s="82">
        <v>214.39124999999999</v>
      </c>
    </row>
    <row r="16" ht="15" customHeight="1">
      <c r="A16" s="82">
        <v>9241685</v>
      </c>
      <c r="B16" s="169">
        <v>3</v>
      </c>
      <c r="C16" s="82">
        <f t="shared" si="0"/>
        <v>0</v>
      </c>
      <c r="D16" s="85">
        <v>92416853</v>
      </c>
      <c r="E16" s="82" t="s">
        <v>10565</v>
      </c>
      <c r="F16" s="82" t="s">
        <v>764</v>
      </c>
      <c r="G16" s="82" t="s">
        <v>765</v>
      </c>
      <c r="H16" s="82" t="s">
        <v>520</v>
      </c>
      <c r="I16" s="82">
        <v>1</v>
      </c>
      <c r="J16" s="82" t="s">
        <v>88</v>
      </c>
      <c r="K16" s="82" t="s">
        <v>14</v>
      </c>
      <c r="L16" s="82">
        <v>383.96250000000003</v>
      </c>
    </row>
    <row r="17" ht="15" customHeight="1">
      <c r="A17" s="82">
        <v>9019973</v>
      </c>
      <c r="B17" s="169">
        <v>1</v>
      </c>
      <c r="C17" s="82">
        <f t="shared" si="0"/>
        <v>0</v>
      </c>
      <c r="D17" s="85">
        <v>90199731</v>
      </c>
      <c r="E17" s="82" t="s">
        <v>10565</v>
      </c>
      <c r="F17" s="82" t="s">
        <v>10569</v>
      </c>
      <c r="G17" s="82" t="s">
        <v>10570</v>
      </c>
      <c r="H17" s="82" t="s">
        <v>620</v>
      </c>
      <c r="I17" s="82">
        <v>1</v>
      </c>
      <c r="J17" s="82" t="s">
        <v>485</v>
      </c>
      <c r="K17" s="82" t="s">
        <v>14</v>
      </c>
      <c r="L17" s="82">
        <v>194.15000000000001</v>
      </c>
    </row>
    <row r="18" ht="15" customHeight="1">
      <c r="A18" s="82">
        <v>9019968</v>
      </c>
      <c r="B18" s="169">
        <v>5</v>
      </c>
      <c r="C18" s="82">
        <f t="shared" si="0"/>
        <v>0</v>
      </c>
      <c r="D18" s="85">
        <v>90199685</v>
      </c>
      <c r="E18" s="82" t="s">
        <v>10565</v>
      </c>
      <c r="F18" s="82" t="s">
        <v>10569</v>
      </c>
      <c r="G18" s="82" t="s">
        <v>10571</v>
      </c>
      <c r="H18" s="82" t="s">
        <v>620</v>
      </c>
      <c r="I18" s="82">
        <v>1</v>
      </c>
      <c r="J18" s="82" t="s">
        <v>485</v>
      </c>
      <c r="K18" s="82" t="s">
        <v>14</v>
      </c>
      <c r="L18" s="82">
        <v>388.30000000000001</v>
      </c>
    </row>
    <row r="19" ht="15" customHeight="1">
      <c r="A19" s="82">
        <v>9019972</v>
      </c>
      <c r="B19" s="170">
        <v>3</v>
      </c>
      <c r="C19" s="82">
        <f t="shared" si="0"/>
        <v>0</v>
      </c>
      <c r="D19" s="85">
        <v>90199723</v>
      </c>
      <c r="E19" s="82" t="s">
        <v>10565</v>
      </c>
      <c r="F19" s="82" t="s">
        <v>10569</v>
      </c>
      <c r="G19" s="82" t="s">
        <v>10572</v>
      </c>
      <c r="H19" s="82" t="s">
        <v>620</v>
      </c>
      <c r="I19" s="82">
        <v>1</v>
      </c>
      <c r="J19" s="82" t="s">
        <v>485</v>
      </c>
      <c r="K19" s="82" t="s">
        <v>14</v>
      </c>
      <c r="L19" s="82">
        <v>465.97000000000003</v>
      </c>
    </row>
    <row r="20" ht="15" customHeight="1">
      <c r="A20" s="82">
        <v>9019975</v>
      </c>
      <c r="B20" s="170">
        <v>8</v>
      </c>
      <c r="C20" s="82">
        <f t="shared" si="0"/>
        <v>0</v>
      </c>
      <c r="D20" s="85">
        <v>90199758</v>
      </c>
      <c r="E20" s="82" t="s">
        <v>10565</v>
      </c>
      <c r="F20" s="82" t="s">
        <v>10569</v>
      </c>
      <c r="G20" s="82" t="s">
        <v>10573</v>
      </c>
      <c r="H20" s="82" t="s">
        <v>620</v>
      </c>
      <c r="I20" s="82">
        <v>1</v>
      </c>
      <c r="J20" s="82" t="s">
        <v>485</v>
      </c>
      <c r="K20" s="82" t="s">
        <v>14</v>
      </c>
      <c r="L20" s="82">
        <v>582.50999999999999</v>
      </c>
    </row>
    <row r="21" ht="15" customHeight="1">
      <c r="A21" s="82">
        <v>9245253</v>
      </c>
      <c r="B21" s="169">
        <v>1</v>
      </c>
      <c r="C21" s="82">
        <f t="shared" si="0"/>
        <v>0</v>
      </c>
      <c r="D21" s="85">
        <v>92452531</v>
      </c>
      <c r="E21" s="82" t="s">
        <v>10565</v>
      </c>
      <c r="F21" s="82" t="s">
        <v>766</v>
      </c>
      <c r="G21" s="82" t="s">
        <v>767</v>
      </c>
      <c r="H21" s="82" t="s">
        <v>520</v>
      </c>
      <c r="I21" s="82">
        <v>1</v>
      </c>
      <c r="J21" s="82" t="s">
        <v>88</v>
      </c>
      <c r="K21" s="82" t="s">
        <v>14</v>
      </c>
      <c r="L21" s="82">
        <v>514.54124999999999</v>
      </c>
    </row>
    <row r="22" ht="15" customHeight="1">
      <c r="A22" s="82">
        <v>9027991</v>
      </c>
      <c r="B22" s="169">
        <v>3</v>
      </c>
      <c r="C22" s="82">
        <f t="shared" si="0"/>
        <v>0</v>
      </c>
      <c r="D22" s="85">
        <v>90279913</v>
      </c>
      <c r="E22" s="82" t="s">
        <v>10565</v>
      </c>
      <c r="F22" s="82" t="s">
        <v>768</v>
      </c>
      <c r="G22" s="82" t="s">
        <v>769</v>
      </c>
      <c r="H22" s="82" t="s">
        <v>761</v>
      </c>
      <c r="I22" s="82">
        <v>1</v>
      </c>
      <c r="J22" s="82" t="s">
        <v>88</v>
      </c>
      <c r="K22" s="82" t="s">
        <v>14</v>
      </c>
      <c r="L22" s="82">
        <v>748.78650000000005</v>
      </c>
    </row>
    <row r="23" ht="15" customHeight="1">
      <c r="A23" s="82">
        <v>9028038</v>
      </c>
      <c r="B23" s="169">
        <v>5</v>
      </c>
      <c r="C23" s="82">
        <f t="shared" si="0"/>
        <v>0</v>
      </c>
      <c r="D23" s="85">
        <v>90280385</v>
      </c>
      <c r="E23" s="82" t="s">
        <v>10565</v>
      </c>
      <c r="F23" s="82" t="s">
        <v>770</v>
      </c>
      <c r="G23" s="82" t="s">
        <v>771</v>
      </c>
      <c r="H23" s="82" t="s">
        <v>761</v>
      </c>
      <c r="I23" s="82">
        <v>1</v>
      </c>
      <c r="J23" s="82" t="s">
        <v>88</v>
      </c>
      <c r="K23" s="82" t="s">
        <v>14</v>
      </c>
      <c r="L23" s="82">
        <v>559.64700000000005</v>
      </c>
    </row>
    <row r="24" ht="15" customHeight="1">
      <c r="A24" s="82">
        <v>9028039</v>
      </c>
      <c r="B24" s="169">
        <v>3</v>
      </c>
      <c r="C24" s="82">
        <f t="shared" si="0"/>
        <v>0</v>
      </c>
      <c r="D24" s="85">
        <v>90280393</v>
      </c>
      <c r="E24" s="82" t="s">
        <v>10565</v>
      </c>
      <c r="F24" s="82" t="s">
        <v>770</v>
      </c>
      <c r="G24" s="82" t="s">
        <v>772</v>
      </c>
      <c r="H24" s="82" t="s">
        <v>761</v>
      </c>
      <c r="I24" s="82">
        <v>1</v>
      </c>
      <c r="J24" s="82" t="s">
        <v>88</v>
      </c>
      <c r="K24" s="82" t="s">
        <v>14</v>
      </c>
      <c r="L24" s="82">
        <v>615.60675000000003</v>
      </c>
    </row>
    <row r="25" ht="15" customHeight="1">
      <c r="A25" s="82">
        <v>9028041</v>
      </c>
      <c r="B25" s="169">
        <v>5</v>
      </c>
      <c r="C25" s="82">
        <f t="shared" si="0"/>
        <v>0</v>
      </c>
      <c r="D25" s="85">
        <v>90280415</v>
      </c>
      <c r="E25" s="82" t="s">
        <v>10565</v>
      </c>
      <c r="F25" s="82" t="s">
        <v>770</v>
      </c>
      <c r="G25" s="82" t="s">
        <v>773</v>
      </c>
      <c r="H25" s="82" t="s">
        <v>761</v>
      </c>
      <c r="I25" s="82">
        <v>1</v>
      </c>
      <c r="J25" s="82" t="s">
        <v>88</v>
      </c>
      <c r="K25" s="82" t="s">
        <v>14</v>
      </c>
      <c r="L25" s="82">
        <v>812.60437500000012</v>
      </c>
    </row>
    <row r="26" ht="15" customHeight="1">
      <c r="A26" s="82">
        <v>9028036</v>
      </c>
      <c r="B26" s="169">
        <v>9</v>
      </c>
      <c r="C26" s="82">
        <f t="shared" si="0"/>
        <v>0</v>
      </c>
      <c r="D26" s="85">
        <v>90280369</v>
      </c>
      <c r="E26" s="82" t="s">
        <v>10565</v>
      </c>
      <c r="F26" s="82" t="s">
        <v>770</v>
      </c>
      <c r="G26" s="82" t="s">
        <v>774</v>
      </c>
      <c r="H26" s="82" t="s">
        <v>761</v>
      </c>
      <c r="I26" s="82">
        <v>1</v>
      </c>
      <c r="J26" s="82" t="s">
        <v>88</v>
      </c>
      <c r="K26" s="82" t="s">
        <v>14</v>
      </c>
      <c r="L26" s="82">
        <v>987.64874999999995</v>
      </c>
    </row>
    <row r="27" ht="15" customHeight="1">
      <c r="A27" s="82">
        <v>9031192</v>
      </c>
      <c r="B27" s="169">
        <v>2</v>
      </c>
      <c r="C27" s="82">
        <f t="shared" si="0"/>
        <v>0</v>
      </c>
      <c r="D27" s="85">
        <v>90311922</v>
      </c>
      <c r="E27" s="82" t="s">
        <v>10565</v>
      </c>
      <c r="F27" s="82" t="s">
        <v>974</v>
      </c>
      <c r="G27" s="82" t="s">
        <v>974</v>
      </c>
      <c r="H27" s="82" t="s">
        <v>975</v>
      </c>
      <c r="I27" s="82">
        <v>400</v>
      </c>
      <c r="J27" s="82" t="s">
        <v>95</v>
      </c>
      <c r="K27" s="82" t="s">
        <v>19</v>
      </c>
      <c r="L27" s="82">
        <v>0.13200000000000001</v>
      </c>
    </row>
    <row r="28" ht="15" customHeight="1">
      <c r="A28" s="82">
        <v>9085287</v>
      </c>
      <c r="B28" s="169">
        <v>7</v>
      </c>
      <c r="C28" s="82">
        <f t="shared" si="0"/>
        <v>0</v>
      </c>
      <c r="D28" s="85">
        <v>90852877</v>
      </c>
      <c r="E28" s="82" t="s">
        <v>10565</v>
      </c>
      <c r="F28" s="82" t="s">
        <v>976</v>
      </c>
      <c r="G28" s="82" t="s">
        <v>976</v>
      </c>
      <c r="H28" s="82" t="s">
        <v>975</v>
      </c>
      <c r="I28" s="82">
        <v>400</v>
      </c>
      <c r="J28" s="82" t="s">
        <v>95</v>
      </c>
      <c r="K28" s="82" t="s">
        <v>19</v>
      </c>
      <c r="L28" s="82">
        <v>7.0000000000000007e-002</v>
      </c>
    </row>
    <row r="29" ht="15" customHeight="1">
      <c r="A29" s="82">
        <v>9084938</v>
      </c>
      <c r="B29" s="169">
        <v>8</v>
      </c>
      <c r="C29" s="82">
        <f t="shared" si="0"/>
        <v>0</v>
      </c>
      <c r="D29" s="85">
        <v>90849388</v>
      </c>
      <c r="E29" s="82" t="s">
        <v>10565</v>
      </c>
      <c r="F29" s="82" t="s">
        <v>1097</v>
      </c>
      <c r="G29" s="82" t="s">
        <v>1097</v>
      </c>
      <c r="H29" s="82" t="s">
        <v>146</v>
      </c>
      <c r="I29" s="82">
        <v>200</v>
      </c>
      <c r="J29" s="82" t="s">
        <v>95</v>
      </c>
      <c r="K29" s="82" t="s">
        <v>19</v>
      </c>
      <c r="L29" s="82">
        <v>0.17999999999999999</v>
      </c>
    </row>
    <row r="30" ht="15" customHeight="1">
      <c r="A30" s="82">
        <v>9084939</v>
      </c>
      <c r="B30" s="169">
        <v>6</v>
      </c>
      <c r="C30" s="82">
        <f t="shared" si="0"/>
        <v>0</v>
      </c>
      <c r="D30" s="85">
        <v>90849396</v>
      </c>
      <c r="E30" s="82" t="s">
        <v>10565</v>
      </c>
      <c r="F30" s="82" t="s">
        <v>1098</v>
      </c>
      <c r="G30" s="82" t="s">
        <v>1098</v>
      </c>
      <c r="H30" s="82" t="s">
        <v>146</v>
      </c>
      <c r="I30" s="82">
        <v>1</v>
      </c>
      <c r="J30" s="82" t="s">
        <v>88</v>
      </c>
      <c r="K30" s="82" t="s">
        <v>14</v>
      </c>
      <c r="L30" s="82">
        <v>1.575</v>
      </c>
    </row>
    <row r="31" ht="15" customHeight="1">
      <c r="A31" s="82">
        <v>9029415</v>
      </c>
      <c r="B31" s="171">
        <v>7</v>
      </c>
      <c r="C31" s="82">
        <f t="shared" si="0"/>
        <v>0</v>
      </c>
      <c r="D31" s="85">
        <v>90294157</v>
      </c>
      <c r="E31" s="82" t="s">
        <v>10565</v>
      </c>
      <c r="F31" s="82" t="s">
        <v>1266</v>
      </c>
      <c r="G31" s="82" t="s">
        <v>1267</v>
      </c>
      <c r="H31" s="82" t="s">
        <v>1268</v>
      </c>
      <c r="I31" s="82">
        <v>1</v>
      </c>
      <c r="J31" s="82" t="s">
        <v>88</v>
      </c>
      <c r="K31" s="82" t="s">
        <v>14</v>
      </c>
      <c r="L31" s="82">
        <v>7.8198750000000006</v>
      </c>
    </row>
    <row r="32" ht="15" customHeight="1">
      <c r="A32" s="82">
        <v>9090459</v>
      </c>
      <c r="B32" s="169">
        <v>1</v>
      </c>
      <c r="C32" s="82">
        <f t="shared" si="0"/>
        <v>0</v>
      </c>
      <c r="D32" s="85">
        <v>90904591</v>
      </c>
      <c r="E32" s="82" t="s">
        <v>10565</v>
      </c>
      <c r="F32" s="82" t="s">
        <v>6480</v>
      </c>
      <c r="G32" s="82" t="s">
        <v>6481</v>
      </c>
      <c r="H32" s="82" t="s">
        <v>1268</v>
      </c>
      <c r="I32" s="82">
        <v>6</v>
      </c>
      <c r="J32" s="82" t="s">
        <v>95</v>
      </c>
      <c r="K32" s="82" t="s">
        <v>14</v>
      </c>
      <c r="L32" s="82">
        <v>9.7987500000000018</v>
      </c>
    </row>
    <row r="33" ht="15" customHeight="1">
      <c r="A33" s="82">
        <v>9027830</v>
      </c>
      <c r="B33" s="169">
        <v>5</v>
      </c>
      <c r="C33" s="82">
        <f t="shared" si="0"/>
        <v>0</v>
      </c>
      <c r="D33" s="85">
        <v>90278305</v>
      </c>
      <c r="E33" s="82" t="s">
        <v>10565</v>
      </c>
      <c r="F33" s="82" t="s">
        <v>1535</v>
      </c>
      <c r="G33" s="82" t="s">
        <v>1535</v>
      </c>
      <c r="H33" s="82" t="s">
        <v>725</v>
      </c>
      <c r="I33" s="82">
        <v>1</v>
      </c>
      <c r="J33" s="82" t="s">
        <v>88</v>
      </c>
      <c r="K33" s="82" t="s">
        <v>14</v>
      </c>
      <c r="L33" s="82">
        <v>46.740000000000002</v>
      </c>
    </row>
    <row r="34" ht="15" customHeight="1">
      <c r="A34" s="82">
        <v>9085240</v>
      </c>
      <c r="B34" s="169">
        <v>0</v>
      </c>
      <c r="C34" s="82">
        <f t="shared" si="0"/>
        <v>0</v>
      </c>
      <c r="D34" s="85">
        <v>90852400</v>
      </c>
      <c r="E34" s="82" t="s">
        <v>10565</v>
      </c>
      <c r="F34" s="82" t="s">
        <v>1794</v>
      </c>
      <c r="G34" s="82" t="s">
        <v>1794</v>
      </c>
      <c r="H34" s="82" t="s">
        <v>725</v>
      </c>
      <c r="I34" s="82">
        <v>250</v>
      </c>
      <c r="J34" s="82" t="s">
        <v>95</v>
      </c>
      <c r="K34" s="82" t="s">
        <v>19</v>
      </c>
      <c r="L34" s="82">
        <v>0.47999999999999998</v>
      </c>
    </row>
    <row r="35" ht="15" customHeight="1">
      <c r="A35" s="82">
        <v>9085279</v>
      </c>
      <c r="B35" s="169">
        <v>6</v>
      </c>
      <c r="C35" s="82">
        <f t="shared" si="0"/>
        <v>0</v>
      </c>
      <c r="D35" s="85">
        <v>90852796</v>
      </c>
      <c r="E35" s="82" t="s">
        <v>10565</v>
      </c>
      <c r="F35" s="82" t="s">
        <v>4095</v>
      </c>
      <c r="G35" s="82" t="s">
        <v>4095</v>
      </c>
      <c r="H35" s="82" t="s">
        <v>725</v>
      </c>
      <c r="I35" s="82">
        <v>1</v>
      </c>
      <c r="J35" s="82" t="s">
        <v>88</v>
      </c>
      <c r="K35" s="82" t="s">
        <v>14</v>
      </c>
      <c r="L35" s="82">
        <v>220</v>
      </c>
    </row>
    <row r="36" ht="15" customHeight="1">
      <c r="A36" s="82">
        <v>9246710</v>
      </c>
      <c r="B36" s="170">
        <v>5</v>
      </c>
      <c r="C36" s="82">
        <f t="shared" si="0"/>
        <v>0</v>
      </c>
      <c r="D36" s="85">
        <v>92467105</v>
      </c>
      <c r="E36" s="82" t="s">
        <v>10565</v>
      </c>
      <c r="F36" s="82" t="s">
        <v>4096</v>
      </c>
      <c r="G36" s="82" t="s">
        <v>4096</v>
      </c>
      <c r="H36" s="82" t="s">
        <v>725</v>
      </c>
      <c r="I36" s="82">
        <v>1</v>
      </c>
      <c r="J36" s="82" t="s">
        <v>88</v>
      </c>
      <c r="K36" s="82" t="s">
        <v>14</v>
      </c>
      <c r="L36" s="82">
        <v>572</v>
      </c>
    </row>
    <row r="37" ht="15" customHeight="1">
      <c r="A37" s="82">
        <v>9244296</v>
      </c>
      <c r="B37" s="170">
        <v>0</v>
      </c>
      <c r="C37" s="82">
        <f t="shared" si="0"/>
        <v>0</v>
      </c>
      <c r="D37" s="85">
        <v>92442960</v>
      </c>
      <c r="E37" s="82" t="s">
        <v>10565</v>
      </c>
      <c r="F37" s="82" t="s">
        <v>4097</v>
      </c>
      <c r="G37" s="82" t="s">
        <v>4097</v>
      </c>
      <c r="H37" s="82" t="s">
        <v>725</v>
      </c>
      <c r="I37" s="82">
        <v>1</v>
      </c>
      <c r="J37" s="82" t="s">
        <v>88</v>
      </c>
      <c r="K37" s="82" t="s">
        <v>14</v>
      </c>
      <c r="L37" s="82">
        <v>54.185999999999993</v>
      </c>
    </row>
    <row r="38" ht="15" customHeight="1">
      <c r="A38" s="82">
        <v>9600604</v>
      </c>
      <c r="B38" s="171">
        <v>8</v>
      </c>
      <c r="C38" s="82">
        <f t="shared" si="0"/>
        <v>0</v>
      </c>
      <c r="D38" s="85">
        <v>96006048</v>
      </c>
      <c r="E38" s="82" t="s">
        <v>10565</v>
      </c>
      <c r="F38" s="82" t="s">
        <v>9907</v>
      </c>
      <c r="G38" s="82" t="s">
        <v>9907</v>
      </c>
      <c r="H38" s="82" t="s">
        <v>134</v>
      </c>
      <c r="I38" s="82">
        <v>1</v>
      </c>
      <c r="J38" s="82" t="s">
        <v>10574</v>
      </c>
      <c r="K38" s="82" t="s">
        <v>14</v>
      </c>
      <c r="L38" s="82">
        <v>107.62</v>
      </c>
    </row>
    <row r="39" ht="15" customHeight="1">
      <c r="A39" s="82">
        <v>9600603</v>
      </c>
      <c r="B39" s="169">
        <v>0</v>
      </c>
      <c r="C39" s="82">
        <f t="shared" si="0"/>
        <v>0</v>
      </c>
      <c r="D39" s="85">
        <v>96006030</v>
      </c>
      <c r="E39" s="82" t="s">
        <v>10565</v>
      </c>
      <c r="F39" s="82" t="s">
        <v>9906</v>
      </c>
      <c r="G39" s="82" t="s">
        <v>9906</v>
      </c>
      <c r="H39" s="82" t="s">
        <v>134</v>
      </c>
      <c r="I39" s="82">
        <v>1</v>
      </c>
      <c r="J39" s="82" t="s">
        <v>10039</v>
      </c>
      <c r="K39" s="82" t="s">
        <v>9886</v>
      </c>
      <c r="L39" s="82">
        <v>21.140000000000001</v>
      </c>
    </row>
    <row r="40" ht="15" customHeight="1">
      <c r="A40" s="82">
        <v>9028821</v>
      </c>
      <c r="B40" s="169">
        <v>1</v>
      </c>
      <c r="C40" s="82">
        <f t="shared" si="0"/>
        <v>0</v>
      </c>
      <c r="D40" s="85">
        <v>90288211</v>
      </c>
      <c r="E40" s="82" t="s">
        <v>10565</v>
      </c>
      <c r="F40" s="82" t="s">
        <v>4249</v>
      </c>
      <c r="G40" s="82" t="s">
        <v>4249</v>
      </c>
      <c r="H40" s="82" t="s">
        <v>662</v>
      </c>
      <c r="I40" s="82">
        <v>1</v>
      </c>
      <c r="J40" s="82" t="s">
        <v>88</v>
      </c>
      <c r="K40" s="82" t="s">
        <v>14</v>
      </c>
      <c r="L40" s="82">
        <v>47.167999999999999</v>
      </c>
    </row>
    <row r="41" ht="15" customHeight="1">
      <c r="A41" s="82">
        <v>9085275</v>
      </c>
      <c r="B41" s="169">
        <v>3</v>
      </c>
      <c r="C41" s="82">
        <f t="shared" si="0"/>
        <v>0</v>
      </c>
      <c r="D41" s="85">
        <v>90852753</v>
      </c>
      <c r="E41" s="82" t="s">
        <v>10565</v>
      </c>
      <c r="F41" s="82" t="s">
        <v>4252</v>
      </c>
      <c r="G41" s="82" t="s">
        <v>4252</v>
      </c>
      <c r="H41" s="82" t="s">
        <v>725</v>
      </c>
      <c r="I41" s="82">
        <v>1</v>
      </c>
      <c r="J41" s="82" t="s">
        <v>88</v>
      </c>
      <c r="K41" s="82" t="s">
        <v>14</v>
      </c>
      <c r="L41" s="82">
        <v>31.217999999999996</v>
      </c>
    </row>
    <row r="42" ht="15" customHeight="1">
      <c r="A42" s="82">
        <v>9089382</v>
      </c>
      <c r="B42" s="171">
        <v>4</v>
      </c>
      <c r="C42" s="82">
        <f t="shared" si="0"/>
        <v>0</v>
      </c>
      <c r="D42" s="85">
        <v>90893824</v>
      </c>
      <c r="E42" s="82" t="s">
        <v>10565</v>
      </c>
      <c r="F42" s="82" t="s">
        <v>4426</v>
      </c>
      <c r="G42" s="82" t="s">
        <v>4426</v>
      </c>
      <c r="H42" s="82" t="s">
        <v>4427</v>
      </c>
      <c r="I42" s="82">
        <v>1</v>
      </c>
      <c r="J42" s="82" t="s">
        <v>88</v>
      </c>
      <c r="K42" s="82" t="s">
        <v>14</v>
      </c>
      <c r="L42" s="82">
        <v>185.36625000000001</v>
      </c>
    </row>
    <row r="43" ht="15" customHeight="1">
      <c r="A43" s="82">
        <v>9029057</v>
      </c>
      <c r="B43" s="169">
        <v>7</v>
      </c>
      <c r="C43" s="82">
        <f t="shared" si="0"/>
        <v>0</v>
      </c>
      <c r="D43" s="85">
        <v>90290577</v>
      </c>
      <c r="E43" s="82" t="s">
        <v>10565</v>
      </c>
      <c r="F43" s="82" t="s">
        <v>4428</v>
      </c>
      <c r="G43" s="82" t="s">
        <v>4429</v>
      </c>
      <c r="H43" s="82" t="s">
        <v>4430</v>
      </c>
      <c r="I43" s="82">
        <v>800</v>
      </c>
      <c r="J43" s="82" t="s">
        <v>95</v>
      </c>
      <c r="K43" s="82" t="s">
        <v>19</v>
      </c>
      <c r="L43" s="82">
        <v>0.27000000000000002</v>
      </c>
    </row>
    <row r="44" ht="15" customHeight="1">
      <c r="A44" s="82">
        <v>9084690</v>
      </c>
      <c r="B44" s="169">
        <v>7</v>
      </c>
      <c r="C44" s="82">
        <f t="shared" si="0"/>
        <v>0</v>
      </c>
      <c r="D44" s="85">
        <v>90846907</v>
      </c>
      <c r="E44" s="82" t="s">
        <v>10565</v>
      </c>
      <c r="F44" s="82" t="s">
        <v>4431</v>
      </c>
      <c r="G44" s="82" t="s">
        <v>4432</v>
      </c>
      <c r="H44" s="82" t="s">
        <v>520</v>
      </c>
      <c r="I44" s="82">
        <v>1</v>
      </c>
      <c r="J44" s="82" t="s">
        <v>88</v>
      </c>
      <c r="K44" s="82" t="s">
        <v>14</v>
      </c>
      <c r="L44" s="82">
        <v>211.60012500000002</v>
      </c>
    </row>
    <row r="45" ht="15" customHeight="1">
      <c r="A45" s="82">
        <v>9086822</v>
      </c>
      <c r="B45" s="169">
        <v>6</v>
      </c>
      <c r="C45" s="82">
        <f t="shared" si="0"/>
        <v>0</v>
      </c>
      <c r="D45" s="85">
        <v>90868226</v>
      </c>
      <c r="E45" s="82" t="s">
        <v>10565</v>
      </c>
      <c r="F45" s="82" t="s">
        <v>4433</v>
      </c>
      <c r="G45" s="82" t="s">
        <v>4434</v>
      </c>
      <c r="H45" s="82" t="s">
        <v>4430</v>
      </c>
      <c r="I45" s="82">
        <v>1</v>
      </c>
      <c r="J45" s="82" t="s">
        <v>88</v>
      </c>
      <c r="K45" s="82" t="s">
        <v>14</v>
      </c>
      <c r="L45" s="82">
        <v>63.382500000000007</v>
      </c>
    </row>
    <row r="46" ht="15" customHeight="1">
      <c r="A46" s="82">
        <v>9600605</v>
      </c>
      <c r="B46" s="171">
        <v>6</v>
      </c>
      <c r="C46" s="82">
        <f t="shared" si="0"/>
        <v>0</v>
      </c>
      <c r="D46" s="85">
        <v>96006056</v>
      </c>
      <c r="E46" s="82" t="s">
        <v>10565</v>
      </c>
      <c r="F46" s="82" t="s">
        <v>9908</v>
      </c>
      <c r="G46" s="82" t="s">
        <v>9908</v>
      </c>
      <c r="H46" s="82" t="s">
        <v>9909</v>
      </c>
      <c r="I46" s="82">
        <v>1</v>
      </c>
      <c r="J46" s="82" t="s">
        <v>10039</v>
      </c>
      <c r="K46" s="82" t="s">
        <v>9886</v>
      </c>
      <c r="L46" s="82">
        <v>18.399999999999999</v>
      </c>
    </row>
    <row r="47" ht="15" customHeight="1">
      <c r="A47" s="82">
        <v>9600606</v>
      </c>
      <c r="B47" s="171">
        <v>4</v>
      </c>
      <c r="C47" s="82">
        <f t="shared" si="0"/>
        <v>0</v>
      </c>
      <c r="D47" s="85">
        <v>96006064</v>
      </c>
      <c r="E47" s="82" t="s">
        <v>10565</v>
      </c>
      <c r="F47" s="82" t="s">
        <v>9910</v>
      </c>
      <c r="G47" s="82" t="s">
        <v>9910</v>
      </c>
      <c r="H47" s="82" t="s">
        <v>134</v>
      </c>
      <c r="I47" s="82">
        <v>1</v>
      </c>
      <c r="J47" s="82" t="s">
        <v>10039</v>
      </c>
      <c r="K47" s="82" t="s">
        <v>9886</v>
      </c>
      <c r="L47" s="82">
        <v>10.56</v>
      </c>
    </row>
    <row r="48" ht="15" customHeight="1">
      <c r="A48" s="82">
        <v>9028864</v>
      </c>
      <c r="B48" s="169">
        <v>5</v>
      </c>
      <c r="C48" s="82">
        <f t="shared" si="0"/>
        <v>0</v>
      </c>
      <c r="D48" s="85">
        <v>90288645</v>
      </c>
      <c r="E48" s="82" t="s">
        <v>10565</v>
      </c>
      <c r="F48" s="82" t="s">
        <v>5179</v>
      </c>
      <c r="G48" s="82" t="s">
        <v>5180</v>
      </c>
      <c r="H48" s="82" t="s">
        <v>146</v>
      </c>
      <c r="I48" s="82">
        <v>1</v>
      </c>
      <c r="J48" s="82" t="s">
        <v>88</v>
      </c>
      <c r="K48" s="82" t="s">
        <v>14</v>
      </c>
      <c r="L48" s="82">
        <v>7.3349999999999991</v>
      </c>
    </row>
    <row r="49" ht="15" customHeight="1">
      <c r="A49" s="82">
        <v>9244852</v>
      </c>
      <c r="B49" s="169">
        <v>6</v>
      </c>
      <c r="C49" s="82">
        <f t="shared" si="0"/>
        <v>0</v>
      </c>
      <c r="D49" s="85">
        <v>92448526</v>
      </c>
      <c r="E49" s="82" t="s">
        <v>10565</v>
      </c>
      <c r="F49" s="82" t="s">
        <v>5331</v>
      </c>
      <c r="G49" s="82" t="s">
        <v>5332</v>
      </c>
      <c r="H49" s="82" t="s">
        <v>725</v>
      </c>
      <c r="I49" s="82">
        <v>400</v>
      </c>
      <c r="J49" s="82" t="s">
        <v>95</v>
      </c>
      <c r="K49" s="82" t="s">
        <v>19</v>
      </c>
      <c r="L49" s="82">
        <v>0.59999999999999998</v>
      </c>
    </row>
    <row r="50" ht="15" customHeight="1">
      <c r="A50" s="82">
        <v>9244851</v>
      </c>
      <c r="B50" s="169">
        <v>8</v>
      </c>
      <c r="C50" s="82">
        <f t="shared" si="0"/>
        <v>0</v>
      </c>
      <c r="D50" s="85">
        <v>92448518</v>
      </c>
      <c r="E50" s="82" t="s">
        <v>10565</v>
      </c>
      <c r="F50" s="82" t="s">
        <v>5333</v>
      </c>
      <c r="G50" s="82" t="s">
        <v>5334</v>
      </c>
      <c r="H50" s="82" t="s">
        <v>725</v>
      </c>
      <c r="I50" s="82">
        <v>400</v>
      </c>
      <c r="J50" s="82" t="s">
        <v>95</v>
      </c>
      <c r="K50" s="82" t="s">
        <v>19</v>
      </c>
      <c r="L50" s="82">
        <v>0.34000000000000002</v>
      </c>
    </row>
    <row r="51" ht="15" customHeight="1">
      <c r="A51" s="82">
        <v>9085291</v>
      </c>
      <c r="B51" s="169">
        <v>5</v>
      </c>
      <c r="C51" s="82">
        <f t="shared" si="0"/>
        <v>0</v>
      </c>
      <c r="D51" s="85">
        <v>90852915</v>
      </c>
      <c r="E51" s="82" t="s">
        <v>10565</v>
      </c>
      <c r="F51" s="82" t="s">
        <v>5335</v>
      </c>
      <c r="G51" s="82" t="s">
        <v>5335</v>
      </c>
      <c r="H51" s="82" t="s">
        <v>725</v>
      </c>
      <c r="I51" s="82">
        <v>1</v>
      </c>
      <c r="J51" s="82" t="s">
        <v>88</v>
      </c>
      <c r="K51" s="82" t="s">
        <v>14</v>
      </c>
      <c r="L51" s="82">
        <v>69.069000000000003</v>
      </c>
    </row>
    <row r="52" ht="15" customHeight="1">
      <c r="A52" s="82">
        <v>9085269</v>
      </c>
      <c r="B52" s="169">
        <v>9</v>
      </c>
      <c r="C52" s="82">
        <f t="shared" si="0"/>
        <v>0</v>
      </c>
      <c r="D52" s="85">
        <v>90852699</v>
      </c>
      <c r="E52" s="82" t="s">
        <v>10565</v>
      </c>
      <c r="F52" s="82" t="s">
        <v>5336</v>
      </c>
      <c r="G52" s="82" t="s">
        <v>5336</v>
      </c>
      <c r="H52" s="82" t="s">
        <v>725</v>
      </c>
      <c r="I52" s="82">
        <v>1</v>
      </c>
      <c r="J52" s="82" t="s">
        <v>88</v>
      </c>
      <c r="K52" s="82" t="s">
        <v>14</v>
      </c>
      <c r="L52" s="82">
        <v>40.875999999999998</v>
      </c>
    </row>
    <row r="53" ht="15" customHeight="1">
      <c r="A53" s="82">
        <v>9030710</v>
      </c>
      <c r="B53" s="169">
        <v>0</v>
      </c>
      <c r="C53" s="82">
        <f t="shared" si="0"/>
        <v>0</v>
      </c>
      <c r="D53" s="85">
        <v>90307100</v>
      </c>
      <c r="E53" s="82" t="s">
        <v>10565</v>
      </c>
      <c r="F53" s="82" t="s">
        <v>5337</v>
      </c>
      <c r="G53" s="82" t="s">
        <v>5337</v>
      </c>
      <c r="H53" s="82" t="s">
        <v>725</v>
      </c>
      <c r="I53" s="82">
        <v>400</v>
      </c>
      <c r="J53" s="82" t="s">
        <v>95</v>
      </c>
      <c r="K53" s="82" t="s">
        <v>19</v>
      </c>
      <c r="L53" s="82">
        <v>8.8000000000000009e-002</v>
      </c>
    </row>
    <row r="54" ht="15" customHeight="1">
      <c r="A54" s="82">
        <v>9087037</v>
      </c>
      <c r="B54" s="169">
        <v>9</v>
      </c>
      <c r="C54" s="82">
        <f t="shared" si="0"/>
        <v>0</v>
      </c>
      <c r="D54" s="85">
        <v>90870379</v>
      </c>
      <c r="E54" s="82" t="s">
        <v>10565</v>
      </c>
      <c r="F54" s="82" t="s">
        <v>5454</v>
      </c>
      <c r="G54" s="82" t="s">
        <v>5454</v>
      </c>
      <c r="H54" s="82" t="s">
        <v>506</v>
      </c>
      <c r="I54" s="82">
        <v>1</v>
      </c>
      <c r="J54" s="82" t="s">
        <v>88</v>
      </c>
      <c r="K54" s="82" t="s">
        <v>14</v>
      </c>
      <c r="L54" s="82">
        <v>142.80000000000001</v>
      </c>
    </row>
    <row r="55" ht="15" customHeight="1">
      <c r="A55" s="82">
        <v>9600607</v>
      </c>
      <c r="B55" s="171">
        <v>2</v>
      </c>
      <c r="C55" s="82">
        <f t="shared" si="0"/>
        <v>0</v>
      </c>
      <c r="D55" s="85">
        <v>96006072</v>
      </c>
      <c r="E55" s="82" t="s">
        <v>10565</v>
      </c>
      <c r="F55" s="82" t="s">
        <v>9911</v>
      </c>
      <c r="G55" s="82" t="s">
        <v>9911</v>
      </c>
      <c r="H55" s="82" t="s">
        <v>5467</v>
      </c>
      <c r="I55" s="82">
        <v>1</v>
      </c>
      <c r="J55" s="82" t="s">
        <v>9916</v>
      </c>
      <c r="K55" s="82" t="s">
        <v>9886</v>
      </c>
      <c r="L55" s="82">
        <v>178</v>
      </c>
    </row>
    <row r="56" ht="15" customHeight="1">
      <c r="A56" s="82">
        <v>9600608</v>
      </c>
      <c r="B56" s="171">
        <v>0</v>
      </c>
      <c r="C56" s="82">
        <f t="shared" si="0"/>
        <v>0</v>
      </c>
      <c r="D56" s="85">
        <v>96006080</v>
      </c>
      <c r="E56" s="82" t="s">
        <v>10565</v>
      </c>
      <c r="F56" s="82" t="s">
        <v>9912</v>
      </c>
      <c r="G56" s="82" t="s">
        <v>9912</v>
      </c>
      <c r="H56" s="82" t="s">
        <v>5467</v>
      </c>
      <c r="I56" s="82">
        <v>1</v>
      </c>
      <c r="J56" s="82" t="s">
        <v>9916</v>
      </c>
      <c r="K56" s="82" t="s">
        <v>9886</v>
      </c>
      <c r="L56" s="82">
        <v>70</v>
      </c>
    </row>
    <row r="57" ht="15" customHeight="1">
      <c r="A57" s="82">
        <v>9030809</v>
      </c>
      <c r="B57" s="169">
        <v>3</v>
      </c>
      <c r="C57" s="82">
        <f t="shared" si="0"/>
        <v>0</v>
      </c>
      <c r="D57" s="85">
        <v>90308093</v>
      </c>
      <c r="E57" s="82" t="s">
        <v>10565</v>
      </c>
      <c r="F57" s="82" t="s">
        <v>5455</v>
      </c>
      <c r="G57" s="82" t="s">
        <v>5455</v>
      </c>
      <c r="H57" s="82" t="s">
        <v>506</v>
      </c>
      <c r="I57" s="82">
        <v>1</v>
      </c>
      <c r="J57" s="82" t="s">
        <v>88</v>
      </c>
      <c r="K57" s="82" t="s">
        <v>14</v>
      </c>
      <c r="L57" s="82">
        <v>39.25</v>
      </c>
    </row>
    <row r="58" ht="15" customHeight="1">
      <c r="A58" s="82">
        <v>9030709</v>
      </c>
      <c r="B58" s="169">
        <v>7</v>
      </c>
      <c r="C58" s="82">
        <f t="shared" si="0"/>
        <v>0</v>
      </c>
      <c r="D58" s="85">
        <v>90307097</v>
      </c>
      <c r="E58" s="82" t="s">
        <v>10565</v>
      </c>
      <c r="F58" s="82" t="s">
        <v>5456</v>
      </c>
      <c r="G58" s="82" t="s">
        <v>5456</v>
      </c>
      <c r="H58" s="82" t="s">
        <v>506</v>
      </c>
      <c r="I58" s="82">
        <v>1</v>
      </c>
      <c r="J58" s="82" t="s">
        <v>88</v>
      </c>
      <c r="K58" s="82" t="s">
        <v>14</v>
      </c>
      <c r="L58" s="82">
        <v>40.060000000000002</v>
      </c>
    </row>
    <row r="59" ht="15" customHeight="1">
      <c r="A59" s="82">
        <v>9029957</v>
      </c>
      <c r="B59" s="169">
        <v>4</v>
      </c>
      <c r="C59" s="82">
        <f t="shared" si="0"/>
        <v>0</v>
      </c>
      <c r="D59" s="85">
        <v>90299574</v>
      </c>
      <c r="E59" s="82" t="s">
        <v>10565</v>
      </c>
      <c r="F59" s="82" t="s">
        <v>5457</v>
      </c>
      <c r="G59" s="82" t="s">
        <v>5457</v>
      </c>
      <c r="H59" s="82" t="s">
        <v>506</v>
      </c>
      <c r="I59" s="82">
        <v>1</v>
      </c>
      <c r="J59" s="82" t="s">
        <v>88</v>
      </c>
      <c r="K59" s="82" t="s">
        <v>14</v>
      </c>
      <c r="L59" s="82">
        <v>30.73</v>
      </c>
    </row>
    <row r="60" ht="15" customHeight="1">
      <c r="A60" s="82">
        <v>9087036</v>
      </c>
      <c r="B60" s="170">
        <v>0</v>
      </c>
      <c r="C60" s="82">
        <f t="shared" si="0"/>
        <v>0</v>
      </c>
      <c r="D60" s="85">
        <v>90870360</v>
      </c>
      <c r="E60" s="82" t="s">
        <v>10565</v>
      </c>
      <c r="F60" s="82" t="s">
        <v>5458</v>
      </c>
      <c r="G60" s="82" t="s">
        <v>5458</v>
      </c>
      <c r="H60" s="82" t="s">
        <v>506</v>
      </c>
      <c r="I60" s="82">
        <v>1</v>
      </c>
      <c r="J60" s="82" t="s">
        <v>88</v>
      </c>
      <c r="K60" s="82" t="s">
        <v>14</v>
      </c>
      <c r="L60" s="82">
        <v>526.24000000000001</v>
      </c>
    </row>
    <row r="61" ht="15" customHeight="1">
      <c r="A61" s="82">
        <v>9026667</v>
      </c>
      <c r="B61" s="170">
        <v>6</v>
      </c>
      <c r="C61" s="82">
        <f t="shared" si="0"/>
        <v>0</v>
      </c>
      <c r="D61" s="85">
        <v>90266676</v>
      </c>
      <c r="E61" s="82" t="s">
        <v>10565</v>
      </c>
      <c r="F61" s="82" t="s">
        <v>5459</v>
      </c>
      <c r="G61" s="82" t="s">
        <v>5459</v>
      </c>
      <c r="H61" s="82" t="s">
        <v>506</v>
      </c>
      <c r="I61" s="82">
        <v>1</v>
      </c>
      <c r="J61" s="82" t="s">
        <v>88</v>
      </c>
      <c r="K61" s="82" t="s">
        <v>14</v>
      </c>
      <c r="L61" s="82">
        <v>362.55000000000001</v>
      </c>
    </row>
    <row r="62" ht="15" customHeight="1">
      <c r="A62" s="82">
        <v>9600609</v>
      </c>
      <c r="B62" s="171">
        <v>9</v>
      </c>
      <c r="C62" s="82">
        <f t="shared" si="0"/>
        <v>0</v>
      </c>
      <c r="D62" s="85">
        <v>96006099</v>
      </c>
      <c r="E62" s="82" t="s">
        <v>10565</v>
      </c>
      <c r="F62" s="82" t="s">
        <v>9913</v>
      </c>
      <c r="G62" s="82" t="s">
        <v>9913</v>
      </c>
      <c r="H62" s="82" t="s">
        <v>5467</v>
      </c>
      <c r="I62" s="82">
        <v>1</v>
      </c>
      <c r="J62" s="82" t="s">
        <v>10039</v>
      </c>
      <c r="K62" s="82" t="s">
        <v>9886</v>
      </c>
      <c r="L62" s="82">
        <v>22</v>
      </c>
    </row>
    <row r="63" ht="15" customHeight="1">
      <c r="A63" s="82">
        <v>9087034</v>
      </c>
      <c r="B63" s="170">
        <v>4</v>
      </c>
      <c r="C63" s="82">
        <f t="shared" si="0"/>
        <v>0</v>
      </c>
      <c r="D63" s="85">
        <v>90870344</v>
      </c>
      <c r="E63" s="82" t="s">
        <v>10565</v>
      </c>
      <c r="F63" s="82" t="s">
        <v>5460</v>
      </c>
      <c r="G63" s="82" t="s">
        <v>5460</v>
      </c>
      <c r="H63" s="82" t="s">
        <v>506</v>
      </c>
      <c r="I63" s="82">
        <v>1</v>
      </c>
      <c r="J63" s="82" t="s">
        <v>88</v>
      </c>
      <c r="K63" s="82" t="s">
        <v>14</v>
      </c>
      <c r="L63" s="82">
        <v>581.60000000000002</v>
      </c>
    </row>
    <row r="64" ht="15" customHeight="1">
      <c r="A64" s="82">
        <v>9026486</v>
      </c>
      <c r="B64" s="170">
        <v>0</v>
      </c>
      <c r="C64" s="82">
        <f t="shared" si="0"/>
        <v>0</v>
      </c>
      <c r="D64" s="85">
        <v>90264860</v>
      </c>
      <c r="E64" s="82" t="s">
        <v>10565</v>
      </c>
      <c r="F64" s="82" t="s">
        <v>5461</v>
      </c>
      <c r="G64" s="82" t="s">
        <v>5461</v>
      </c>
      <c r="H64" s="82" t="s">
        <v>506</v>
      </c>
      <c r="I64" s="82">
        <v>1</v>
      </c>
      <c r="J64" s="82" t="s">
        <v>88</v>
      </c>
      <c r="K64" s="82" t="s">
        <v>14</v>
      </c>
      <c r="L64" s="82">
        <v>401.50999999999999</v>
      </c>
    </row>
    <row r="65" ht="15" customHeight="1">
      <c r="A65" s="82">
        <v>9030804</v>
      </c>
      <c r="B65" s="169">
        <v>2</v>
      </c>
      <c r="C65" s="82">
        <f t="shared" si="0"/>
        <v>0</v>
      </c>
      <c r="D65" s="85">
        <v>90308042</v>
      </c>
      <c r="E65" s="82" t="s">
        <v>10565</v>
      </c>
      <c r="F65" s="82" t="s">
        <v>5462</v>
      </c>
      <c r="G65" s="82" t="s">
        <v>5462</v>
      </c>
      <c r="H65" s="82" t="s">
        <v>506</v>
      </c>
      <c r="I65" s="82">
        <v>1</v>
      </c>
      <c r="J65" s="82" t="s">
        <v>88</v>
      </c>
      <c r="K65" s="82" t="s">
        <v>14</v>
      </c>
      <c r="L65" s="82">
        <v>186.69200000000001</v>
      </c>
    </row>
    <row r="66" ht="15" customHeight="1">
      <c r="A66" s="82">
        <v>9087035</v>
      </c>
      <c r="B66" s="170">
        <v>2</v>
      </c>
      <c r="C66" s="82">
        <f t="shared" si="0"/>
        <v>0</v>
      </c>
      <c r="D66" s="85">
        <v>90870352</v>
      </c>
      <c r="E66" s="82" t="s">
        <v>10565</v>
      </c>
      <c r="F66" s="82" t="s">
        <v>5463</v>
      </c>
      <c r="G66" s="82" t="s">
        <v>5463</v>
      </c>
      <c r="H66" s="82" t="s">
        <v>506</v>
      </c>
      <c r="I66" s="82">
        <v>1</v>
      </c>
      <c r="J66" s="82" t="s">
        <v>88</v>
      </c>
      <c r="K66" s="82" t="s">
        <v>14</v>
      </c>
      <c r="L66" s="82">
        <v>470.80000000000001</v>
      </c>
    </row>
    <row r="67" ht="15" customHeight="1">
      <c r="A67" s="82">
        <v>9026666</v>
      </c>
      <c r="B67" s="170">
        <v>8</v>
      </c>
      <c r="C67" s="82">
        <f t="shared" si="0"/>
        <v>0</v>
      </c>
      <c r="D67" s="85">
        <v>90266668</v>
      </c>
      <c r="E67" s="82" t="s">
        <v>10565</v>
      </c>
      <c r="F67" s="82" t="s">
        <v>5464</v>
      </c>
      <c r="G67" s="82" t="s">
        <v>5464</v>
      </c>
      <c r="H67" s="82" t="s">
        <v>506</v>
      </c>
      <c r="I67" s="82">
        <v>1</v>
      </c>
      <c r="J67" s="82" t="s">
        <v>88</v>
      </c>
      <c r="K67" s="82" t="s">
        <v>14</v>
      </c>
      <c r="L67" s="82">
        <v>410.60799999999995</v>
      </c>
    </row>
    <row r="68" ht="15" customHeight="1">
      <c r="A68" s="82">
        <v>9031709</v>
      </c>
      <c r="B68" s="169">
        <v>2</v>
      </c>
      <c r="C68" s="82">
        <f t="shared" si="0"/>
        <v>0</v>
      </c>
      <c r="D68" s="85">
        <v>90317092</v>
      </c>
      <c r="E68" s="82" t="s">
        <v>10565</v>
      </c>
      <c r="F68" s="82" t="s">
        <v>5465</v>
      </c>
      <c r="G68" s="82" t="s">
        <v>5466</v>
      </c>
      <c r="H68" s="82" t="s">
        <v>5467</v>
      </c>
      <c r="I68" s="82">
        <v>1</v>
      </c>
      <c r="J68" s="82" t="s">
        <v>10566</v>
      </c>
      <c r="K68" s="82" t="s">
        <v>14</v>
      </c>
      <c r="L68" s="82">
        <v>46.530000000000001</v>
      </c>
    </row>
    <row r="69" ht="15" customHeight="1">
      <c r="A69" s="82">
        <v>9029966</v>
      </c>
      <c r="B69" s="170">
        <v>3</v>
      </c>
      <c r="C69" s="82">
        <f t="shared" si="0"/>
        <v>0</v>
      </c>
      <c r="D69" s="85">
        <v>90299663</v>
      </c>
      <c r="E69" s="82" t="s">
        <v>10565</v>
      </c>
      <c r="F69" s="82" t="s">
        <v>5468</v>
      </c>
      <c r="G69" s="82" t="s">
        <v>5468</v>
      </c>
      <c r="H69" s="82" t="s">
        <v>506</v>
      </c>
      <c r="I69" s="82">
        <v>1</v>
      </c>
      <c r="J69" s="82" t="s">
        <v>88</v>
      </c>
      <c r="K69" s="82" t="s">
        <v>14</v>
      </c>
      <c r="L69" s="82">
        <v>42.042000000000002</v>
      </c>
    </row>
    <row r="70" ht="15" customHeight="1">
      <c r="A70" s="82">
        <v>9029967</v>
      </c>
      <c r="B70" s="169">
        <v>1</v>
      </c>
      <c r="C70" s="82">
        <f t="shared" si="0"/>
        <v>0</v>
      </c>
      <c r="D70" s="85">
        <v>90299671</v>
      </c>
      <c r="E70" s="82" t="s">
        <v>10565</v>
      </c>
      <c r="F70" s="82" t="s">
        <v>5469</v>
      </c>
      <c r="G70" s="82" t="s">
        <v>5469</v>
      </c>
      <c r="H70" s="82" t="s">
        <v>506</v>
      </c>
      <c r="I70" s="82">
        <v>1</v>
      </c>
      <c r="J70" s="82" t="s">
        <v>88</v>
      </c>
      <c r="K70" s="82" t="s">
        <v>14</v>
      </c>
      <c r="L70" s="82">
        <v>55.439999999999998</v>
      </c>
    </row>
    <row r="71" ht="15" customHeight="1">
      <c r="A71" s="82">
        <v>9026665</v>
      </c>
      <c r="B71" s="169">
        <v>0</v>
      </c>
      <c r="C71" s="82">
        <f t="shared" si="0"/>
        <v>0</v>
      </c>
      <c r="D71" s="85">
        <v>90266650</v>
      </c>
      <c r="E71" s="82" t="s">
        <v>10565</v>
      </c>
      <c r="F71" s="82" t="s">
        <v>5470</v>
      </c>
      <c r="G71" s="82" t="s">
        <v>5470</v>
      </c>
      <c r="H71" s="82" t="s">
        <v>506</v>
      </c>
      <c r="I71" s="82">
        <v>1</v>
      </c>
      <c r="J71" s="82" t="s">
        <v>88</v>
      </c>
      <c r="K71" s="82" t="s">
        <v>14</v>
      </c>
      <c r="L71" s="82">
        <v>170.06</v>
      </c>
    </row>
    <row r="72" ht="15" customHeight="1">
      <c r="A72" s="82">
        <v>9245081</v>
      </c>
      <c r="B72" s="170">
        <v>4</v>
      </c>
      <c r="C72" s="82">
        <f t="shared" si="0"/>
        <v>0</v>
      </c>
      <c r="D72" s="85">
        <v>92450814</v>
      </c>
      <c r="E72" s="82" t="s">
        <v>10565</v>
      </c>
      <c r="F72" s="82" t="s">
        <v>5471</v>
      </c>
      <c r="G72" s="82" t="s">
        <v>5471</v>
      </c>
      <c r="H72" s="82" t="s">
        <v>506</v>
      </c>
      <c r="I72" s="82">
        <v>1</v>
      </c>
      <c r="J72" s="82" t="s">
        <v>88</v>
      </c>
      <c r="K72" s="82" t="s">
        <v>14</v>
      </c>
      <c r="L72" s="82">
        <v>328.89999999999998</v>
      </c>
    </row>
    <row r="73" ht="15" customHeight="1">
      <c r="A73" s="82">
        <v>9026487</v>
      </c>
      <c r="B73" s="170">
        <v>8</v>
      </c>
      <c r="C73" s="82">
        <f t="shared" si="0"/>
        <v>0</v>
      </c>
      <c r="D73" s="85">
        <v>90264878</v>
      </c>
      <c r="E73" s="82" t="s">
        <v>10565</v>
      </c>
      <c r="F73" s="82" t="s">
        <v>5472</v>
      </c>
      <c r="G73" s="82" t="s">
        <v>5472</v>
      </c>
      <c r="H73" s="82" t="s">
        <v>506</v>
      </c>
      <c r="I73" s="82">
        <v>1</v>
      </c>
      <c r="J73" s="82" t="s">
        <v>88</v>
      </c>
      <c r="K73" s="82" t="s">
        <v>14</v>
      </c>
      <c r="L73" s="82">
        <v>228.18000000000001</v>
      </c>
    </row>
    <row r="74" ht="15" customHeight="1">
      <c r="A74" s="82">
        <v>9087033</v>
      </c>
      <c r="B74" s="169">
        <v>6</v>
      </c>
      <c r="C74" s="82">
        <f t="shared" si="0"/>
        <v>0</v>
      </c>
      <c r="D74" s="85">
        <v>90870336</v>
      </c>
      <c r="E74" s="82" t="s">
        <v>10565</v>
      </c>
      <c r="F74" s="82" t="s">
        <v>5473</v>
      </c>
      <c r="G74" s="82" t="s">
        <v>5473</v>
      </c>
      <c r="H74" s="82" t="s">
        <v>506</v>
      </c>
      <c r="I74" s="82">
        <v>1</v>
      </c>
      <c r="J74" s="82" t="s">
        <v>88</v>
      </c>
      <c r="K74" s="82" t="s">
        <v>14</v>
      </c>
      <c r="L74" s="82">
        <v>404.80000000000001</v>
      </c>
    </row>
    <row r="75" ht="15" customHeight="1">
      <c r="A75" s="82">
        <v>9026488</v>
      </c>
      <c r="B75" s="169">
        <v>6</v>
      </c>
      <c r="C75" s="82">
        <f t="shared" si="0"/>
        <v>0</v>
      </c>
      <c r="D75" s="85">
        <v>90264886</v>
      </c>
      <c r="E75" s="82" t="s">
        <v>10565</v>
      </c>
      <c r="F75" s="82" t="s">
        <v>5474</v>
      </c>
      <c r="G75" s="82" t="s">
        <v>5474</v>
      </c>
      <c r="H75" s="82" t="s">
        <v>506</v>
      </c>
      <c r="I75" s="82">
        <v>1</v>
      </c>
      <c r="J75" s="82" t="s">
        <v>88</v>
      </c>
      <c r="K75" s="82" t="s">
        <v>14</v>
      </c>
      <c r="L75" s="82">
        <v>280.24000000000001</v>
      </c>
    </row>
    <row r="76" ht="15" customHeight="1">
      <c r="A76" s="82">
        <v>9030136</v>
      </c>
      <c r="B76" s="169">
        <v>6</v>
      </c>
      <c r="C76" s="82">
        <f t="shared" si="0"/>
        <v>0</v>
      </c>
      <c r="D76" s="85">
        <v>90301366</v>
      </c>
      <c r="E76" s="82" t="s">
        <v>10565</v>
      </c>
      <c r="F76" s="82" t="s">
        <v>5475</v>
      </c>
      <c r="G76" s="82" t="s">
        <v>5475</v>
      </c>
      <c r="H76" s="82" t="s">
        <v>506</v>
      </c>
      <c r="I76" s="82">
        <v>1</v>
      </c>
      <c r="J76" s="82" t="s">
        <v>88</v>
      </c>
      <c r="K76" s="82" t="s">
        <v>14</v>
      </c>
      <c r="L76" s="82">
        <v>42.042000000000002</v>
      </c>
    </row>
    <row r="77" ht="15" customHeight="1">
      <c r="A77" s="82">
        <v>9029962</v>
      </c>
      <c r="B77" s="169">
        <v>0</v>
      </c>
      <c r="C77" s="82">
        <f t="shared" si="0"/>
        <v>0</v>
      </c>
      <c r="D77" s="85">
        <v>90299620</v>
      </c>
      <c r="E77" s="82" t="s">
        <v>10565</v>
      </c>
      <c r="F77" s="82" t="s">
        <v>5476</v>
      </c>
      <c r="G77" s="82" t="s">
        <v>5476</v>
      </c>
      <c r="H77" s="82" t="s">
        <v>506</v>
      </c>
      <c r="I77" s="82">
        <v>1</v>
      </c>
      <c r="J77" s="82" t="s">
        <v>88</v>
      </c>
      <c r="K77" s="82" t="s">
        <v>14</v>
      </c>
      <c r="L77" s="82">
        <v>42.042000000000002</v>
      </c>
    </row>
    <row r="78" ht="15" customHeight="1">
      <c r="A78" s="82">
        <v>9029963</v>
      </c>
      <c r="B78" s="169">
        <v>9</v>
      </c>
      <c r="C78" s="82">
        <f t="shared" si="0"/>
        <v>0</v>
      </c>
      <c r="D78" s="85">
        <v>90299639</v>
      </c>
      <c r="E78" s="82" t="s">
        <v>10565</v>
      </c>
      <c r="F78" s="82" t="s">
        <v>5477</v>
      </c>
      <c r="G78" s="82" t="s">
        <v>5477</v>
      </c>
      <c r="H78" s="82" t="s">
        <v>506</v>
      </c>
      <c r="I78" s="82">
        <v>1</v>
      </c>
      <c r="J78" s="82" t="s">
        <v>88</v>
      </c>
      <c r="K78" s="82" t="s">
        <v>14</v>
      </c>
      <c r="L78" s="82">
        <v>44.144100000000002</v>
      </c>
    </row>
    <row r="79" ht="15" customHeight="1">
      <c r="A79" s="82">
        <v>9029964</v>
      </c>
      <c r="B79" s="169">
        <v>7</v>
      </c>
      <c r="C79" s="82">
        <f t="shared" si="0"/>
        <v>0</v>
      </c>
      <c r="D79" s="85">
        <v>90299647</v>
      </c>
      <c r="E79" s="82" t="s">
        <v>10565</v>
      </c>
      <c r="F79" s="82" t="s">
        <v>5478</v>
      </c>
      <c r="G79" s="82" t="s">
        <v>5478</v>
      </c>
      <c r="H79" s="82" t="s">
        <v>506</v>
      </c>
      <c r="I79" s="82">
        <v>1</v>
      </c>
      <c r="J79" s="82" t="s">
        <v>88</v>
      </c>
      <c r="K79" s="82" t="s">
        <v>14</v>
      </c>
      <c r="L79" s="82">
        <v>44.144100000000002</v>
      </c>
    </row>
    <row r="80" ht="15" customHeight="1">
      <c r="A80" s="82">
        <v>9029965</v>
      </c>
      <c r="B80" s="169">
        <v>5</v>
      </c>
      <c r="C80" s="82">
        <f t="shared" si="0"/>
        <v>0</v>
      </c>
      <c r="D80" s="85">
        <v>90299655</v>
      </c>
      <c r="E80" s="82" t="s">
        <v>10565</v>
      </c>
      <c r="F80" s="82" t="s">
        <v>5479</v>
      </c>
      <c r="G80" s="82" t="s">
        <v>5479</v>
      </c>
      <c r="H80" s="82" t="s">
        <v>506</v>
      </c>
      <c r="I80" s="82">
        <v>1</v>
      </c>
      <c r="J80" s="82" t="s">
        <v>88</v>
      </c>
      <c r="K80" s="82" t="s">
        <v>14</v>
      </c>
      <c r="L80" s="82">
        <v>42.042000000000002</v>
      </c>
    </row>
    <row r="81" ht="15" customHeight="1">
      <c r="A81" s="82">
        <v>9025565</v>
      </c>
      <c r="B81" s="169">
        <v>8</v>
      </c>
      <c r="C81" s="82">
        <f t="shared" si="0"/>
        <v>0</v>
      </c>
      <c r="D81" s="85">
        <v>90255658</v>
      </c>
      <c r="E81" s="82" t="s">
        <v>10565</v>
      </c>
      <c r="F81" s="82" t="s">
        <v>5481</v>
      </c>
      <c r="G81" s="82" t="s">
        <v>5481</v>
      </c>
      <c r="H81" s="82" t="s">
        <v>506</v>
      </c>
      <c r="I81" s="82">
        <v>1</v>
      </c>
      <c r="J81" s="82" t="s">
        <v>88</v>
      </c>
      <c r="K81" s="82" t="s">
        <v>14</v>
      </c>
      <c r="L81" s="82">
        <v>42.042000000000002</v>
      </c>
    </row>
    <row r="82" ht="15" customHeight="1">
      <c r="A82" s="82">
        <v>9032367</v>
      </c>
      <c r="B82" s="169">
        <v>0</v>
      </c>
      <c r="C82" s="82">
        <f t="shared" si="0"/>
        <v>0</v>
      </c>
      <c r="D82" s="85">
        <v>90323670</v>
      </c>
      <c r="E82" s="82" t="s">
        <v>10565</v>
      </c>
      <c r="F82" s="82" t="s">
        <v>5482</v>
      </c>
      <c r="G82" s="82" t="s">
        <v>5482</v>
      </c>
      <c r="H82" s="82" t="s">
        <v>5467</v>
      </c>
      <c r="I82" s="82">
        <v>300</v>
      </c>
      <c r="J82" s="82" t="s">
        <v>95</v>
      </c>
      <c r="K82" s="82" t="s">
        <v>19</v>
      </c>
      <c r="L82" s="82">
        <v>0.57999999999999996</v>
      </c>
    </row>
    <row r="83" ht="15" customHeight="1">
      <c r="A83" s="82">
        <v>9029053</v>
      </c>
      <c r="B83" s="169">
        <v>4</v>
      </c>
      <c r="C83" s="82">
        <f t="shared" si="0"/>
        <v>0</v>
      </c>
      <c r="D83" s="85">
        <v>90290534</v>
      </c>
      <c r="E83" s="82" t="s">
        <v>10565</v>
      </c>
      <c r="F83" s="82" t="s">
        <v>5483</v>
      </c>
      <c r="G83" s="82" t="s">
        <v>5483</v>
      </c>
      <c r="H83" s="82" t="s">
        <v>506</v>
      </c>
      <c r="I83" s="82">
        <v>1</v>
      </c>
      <c r="J83" s="82" t="s">
        <v>88</v>
      </c>
      <c r="K83" s="82" t="s">
        <v>14</v>
      </c>
      <c r="L83" s="82">
        <v>224.89500000000001</v>
      </c>
    </row>
    <row r="84" ht="15" customHeight="1">
      <c r="A84" s="82">
        <v>9027416</v>
      </c>
      <c r="B84" s="170">
        <v>4</v>
      </c>
      <c r="C84" s="82">
        <f t="shared" si="0"/>
        <v>0</v>
      </c>
      <c r="D84" s="85">
        <v>90274164</v>
      </c>
      <c r="E84" s="82" t="s">
        <v>10565</v>
      </c>
      <c r="F84" s="82" t="s">
        <v>5835</v>
      </c>
      <c r="G84" s="82" t="s">
        <v>5836</v>
      </c>
      <c r="H84" s="82" t="s">
        <v>506</v>
      </c>
      <c r="I84" s="82">
        <v>1</v>
      </c>
      <c r="J84" s="82" t="s">
        <v>88</v>
      </c>
      <c r="K84" s="82" t="s">
        <v>14</v>
      </c>
      <c r="L84" s="82">
        <v>579.69449999999995</v>
      </c>
    </row>
    <row r="85" ht="15" customHeight="1">
      <c r="A85" s="82">
        <v>9027415</v>
      </c>
      <c r="B85" s="170">
        <v>6</v>
      </c>
      <c r="C85" s="82">
        <f t="shared" si="0"/>
        <v>0</v>
      </c>
      <c r="D85" s="85">
        <v>90274156</v>
      </c>
      <c r="E85" s="82" t="s">
        <v>10565</v>
      </c>
      <c r="F85" s="82" t="s">
        <v>5835</v>
      </c>
      <c r="G85" s="82" t="s">
        <v>5837</v>
      </c>
      <c r="H85" s="82" t="s">
        <v>506</v>
      </c>
      <c r="I85" s="82">
        <v>1</v>
      </c>
      <c r="J85" s="82" t="s">
        <v>88</v>
      </c>
      <c r="K85" s="82" t="s">
        <v>14</v>
      </c>
      <c r="L85" s="82">
        <v>418.39875000000001</v>
      </c>
    </row>
    <row r="86" ht="15" customHeight="1">
      <c r="A86" s="82">
        <v>9431338</v>
      </c>
      <c r="B86" s="170">
        <v>5</v>
      </c>
      <c r="C86" s="82">
        <f t="shared" si="0"/>
        <v>0</v>
      </c>
      <c r="D86" s="85">
        <v>94313385</v>
      </c>
      <c r="E86" s="82" t="s">
        <v>10565</v>
      </c>
      <c r="F86" s="82" t="s">
        <v>5895</v>
      </c>
      <c r="G86" s="82" t="s">
        <v>5896</v>
      </c>
      <c r="H86" s="82" t="s">
        <v>134</v>
      </c>
      <c r="I86" s="82">
        <v>1</v>
      </c>
      <c r="J86" s="82" t="s">
        <v>88</v>
      </c>
      <c r="K86" s="82" t="s">
        <v>14</v>
      </c>
      <c r="L86" s="82">
        <v>55.020000000000003</v>
      </c>
    </row>
    <row r="87" ht="15" customHeight="1">
      <c r="A87" s="82">
        <v>9031235</v>
      </c>
      <c r="B87" s="170">
        <v>0</v>
      </c>
      <c r="C87" s="82">
        <f t="shared" si="0"/>
        <v>0</v>
      </c>
      <c r="D87" s="85">
        <v>90312350</v>
      </c>
      <c r="E87" s="82" t="s">
        <v>10565</v>
      </c>
      <c r="F87" s="82" t="s">
        <v>5897</v>
      </c>
      <c r="G87" s="82" t="s">
        <v>5897</v>
      </c>
      <c r="H87" s="82" t="s">
        <v>134</v>
      </c>
      <c r="I87" s="82">
        <v>1</v>
      </c>
      <c r="J87" s="82" t="s">
        <v>88</v>
      </c>
      <c r="K87" s="82" t="s">
        <v>14</v>
      </c>
      <c r="L87" s="82">
        <v>480</v>
      </c>
    </row>
    <row r="88" ht="15" customHeight="1">
      <c r="A88" s="82">
        <v>9084433</v>
      </c>
      <c r="B88" s="171">
        <v>5</v>
      </c>
      <c r="C88" s="82">
        <f t="shared" si="0"/>
        <v>0</v>
      </c>
      <c r="D88" s="85">
        <v>90844335</v>
      </c>
      <c r="E88" s="82" t="s">
        <v>10565</v>
      </c>
      <c r="F88" s="82" t="s">
        <v>5898</v>
      </c>
      <c r="G88" s="82" t="s">
        <v>5898</v>
      </c>
      <c r="H88" s="82" t="s">
        <v>134</v>
      </c>
      <c r="I88" s="82">
        <v>1</v>
      </c>
      <c r="J88" s="82" t="s">
        <v>88</v>
      </c>
      <c r="K88" s="82" t="s">
        <v>14</v>
      </c>
      <c r="L88" s="82">
        <v>61.523000000000003</v>
      </c>
    </row>
    <row r="89" ht="15" customHeight="1">
      <c r="A89" s="82">
        <v>9027509</v>
      </c>
      <c r="B89" s="171">
        <v>8</v>
      </c>
      <c r="C89" s="82">
        <f t="shared" si="0"/>
        <v>0</v>
      </c>
      <c r="D89" s="85">
        <v>90275098</v>
      </c>
      <c r="E89" s="82" t="s">
        <v>10565</v>
      </c>
      <c r="F89" s="82" t="s">
        <v>5899</v>
      </c>
      <c r="G89" s="82" t="s">
        <v>5900</v>
      </c>
      <c r="H89" s="82" t="s">
        <v>134</v>
      </c>
      <c r="I89" s="82">
        <v>1</v>
      </c>
      <c r="J89" s="82" t="s">
        <v>88</v>
      </c>
      <c r="K89" s="82" t="s">
        <v>14</v>
      </c>
      <c r="L89" s="82">
        <v>14.937999999999999</v>
      </c>
    </row>
    <row r="90" ht="15" customHeight="1">
      <c r="A90" s="82">
        <v>9600380</v>
      </c>
      <c r="B90" s="169">
        <v>4</v>
      </c>
      <c r="C90" s="82">
        <f t="shared" si="0"/>
        <v>0</v>
      </c>
      <c r="D90" s="85">
        <v>96003804</v>
      </c>
      <c r="E90" s="82" t="s">
        <v>10565</v>
      </c>
      <c r="F90" s="82" t="s">
        <v>5901</v>
      </c>
      <c r="G90" s="82" t="s">
        <v>5901</v>
      </c>
      <c r="H90" s="82" t="s">
        <v>10575</v>
      </c>
      <c r="I90" s="82">
        <v>1</v>
      </c>
      <c r="J90" s="82" t="s">
        <v>10576</v>
      </c>
      <c r="K90" s="82" t="s">
        <v>5903</v>
      </c>
      <c r="L90" s="82">
        <v>76.439999999999998</v>
      </c>
    </row>
    <row r="91" ht="15" customHeight="1">
      <c r="A91" s="82">
        <v>9085241</v>
      </c>
      <c r="B91" s="169">
        <v>9</v>
      </c>
      <c r="C91" s="82">
        <f t="shared" si="0"/>
        <v>0</v>
      </c>
      <c r="D91" s="85">
        <v>90852419</v>
      </c>
      <c r="E91" s="82" t="s">
        <v>10565</v>
      </c>
      <c r="F91" s="82" t="s">
        <v>5907</v>
      </c>
      <c r="G91" s="82" t="s">
        <v>5907</v>
      </c>
      <c r="H91" s="82" t="s">
        <v>725</v>
      </c>
      <c r="I91" s="82">
        <v>1</v>
      </c>
      <c r="J91" s="82" t="s">
        <v>88</v>
      </c>
      <c r="K91" s="82" t="s">
        <v>14</v>
      </c>
      <c r="L91" s="82">
        <v>15.42</v>
      </c>
    </row>
    <row r="92" ht="15" customHeight="1">
      <c r="A92" s="82">
        <v>9093708</v>
      </c>
      <c r="B92" s="169">
        <v>2</v>
      </c>
      <c r="C92" s="82">
        <f t="shared" si="0"/>
        <v>0</v>
      </c>
      <c r="D92" s="85">
        <v>90937082</v>
      </c>
      <c r="E92" s="82" t="s">
        <v>10565</v>
      </c>
      <c r="F92" s="82" t="s">
        <v>5908</v>
      </c>
      <c r="G92" s="82" t="s">
        <v>5908</v>
      </c>
      <c r="H92" s="82" t="s">
        <v>484</v>
      </c>
      <c r="I92" s="82">
        <v>1</v>
      </c>
      <c r="J92" s="82" t="s">
        <v>485</v>
      </c>
      <c r="K92" s="82" t="s">
        <v>14</v>
      </c>
      <c r="L92" s="82">
        <v>7.7659999999999991</v>
      </c>
    </row>
    <row r="93" ht="15" customHeight="1">
      <c r="A93" s="82">
        <v>9087059</v>
      </c>
      <c r="B93" s="169">
        <v>0</v>
      </c>
      <c r="C93" s="82">
        <f t="shared" si="0"/>
        <v>0</v>
      </c>
      <c r="D93" s="85">
        <v>90870590</v>
      </c>
      <c r="E93" s="82" t="s">
        <v>10565</v>
      </c>
      <c r="F93" s="82" t="s">
        <v>5909</v>
      </c>
      <c r="G93" s="82" t="s">
        <v>5910</v>
      </c>
      <c r="H93" s="82" t="s">
        <v>506</v>
      </c>
      <c r="I93" s="82">
        <v>1</v>
      </c>
      <c r="J93" s="82" t="s">
        <v>88</v>
      </c>
      <c r="K93" s="82" t="s">
        <v>14</v>
      </c>
      <c r="L93" s="82">
        <v>348.5</v>
      </c>
    </row>
    <row r="94" ht="15" customHeight="1">
      <c r="A94" s="82">
        <v>9030833</v>
      </c>
      <c r="B94" s="169">
        <v>6</v>
      </c>
      <c r="C94" s="82">
        <f t="shared" si="0"/>
        <v>0</v>
      </c>
      <c r="D94" s="85">
        <v>90308336</v>
      </c>
      <c r="E94" s="82" t="s">
        <v>10565</v>
      </c>
      <c r="F94" s="82" t="s">
        <v>5911</v>
      </c>
      <c r="G94" s="82" t="s">
        <v>5912</v>
      </c>
      <c r="H94" s="82" t="s">
        <v>5913</v>
      </c>
      <c r="I94" s="82">
        <v>1</v>
      </c>
      <c r="J94" s="82" t="s">
        <v>88</v>
      </c>
      <c r="K94" s="82" t="s">
        <v>14</v>
      </c>
      <c r="L94" s="82">
        <v>7.1500000000000004</v>
      </c>
    </row>
    <row r="95" ht="15" customHeight="1">
      <c r="A95" s="82">
        <v>9028216</v>
      </c>
      <c r="B95" s="169">
        <v>7</v>
      </c>
      <c r="C95" s="82">
        <f t="shared" si="0"/>
        <v>0</v>
      </c>
      <c r="D95" s="85">
        <v>90282167</v>
      </c>
      <c r="E95" s="82" t="s">
        <v>10565</v>
      </c>
      <c r="F95" s="82" t="s">
        <v>5914</v>
      </c>
      <c r="G95" s="82" t="s">
        <v>5915</v>
      </c>
      <c r="H95" s="82" t="s">
        <v>5913</v>
      </c>
      <c r="I95" s="82">
        <v>1</v>
      </c>
      <c r="J95" s="82" t="s">
        <v>88</v>
      </c>
      <c r="K95" s="82" t="s">
        <v>14</v>
      </c>
      <c r="L95" s="82">
        <v>3.8399999999999999</v>
      </c>
    </row>
    <row r="96" ht="15" customHeight="1">
      <c r="A96" s="82">
        <v>9028822</v>
      </c>
      <c r="B96" s="169">
        <v>0</v>
      </c>
      <c r="C96" s="82">
        <f t="shared" si="0"/>
        <v>0</v>
      </c>
      <c r="D96" s="85">
        <v>90288220</v>
      </c>
      <c r="E96" s="82" t="s">
        <v>10565</v>
      </c>
      <c r="F96" s="82" t="s">
        <v>5968</v>
      </c>
      <c r="G96" s="82" t="s">
        <v>5968</v>
      </c>
      <c r="H96" s="82" t="s">
        <v>662</v>
      </c>
      <c r="I96" s="82">
        <v>1</v>
      </c>
      <c r="J96" s="82" t="s">
        <v>88</v>
      </c>
      <c r="K96" s="82" t="s">
        <v>14</v>
      </c>
      <c r="L96" s="82">
        <v>26.048000000000002</v>
      </c>
    </row>
    <row r="97" ht="15" customHeight="1">
      <c r="A97" s="82">
        <v>9030695</v>
      </c>
      <c r="B97" s="169">
        <v>3</v>
      </c>
      <c r="C97" s="82">
        <f t="shared" si="0"/>
        <v>0</v>
      </c>
      <c r="D97" s="85">
        <v>90306953</v>
      </c>
      <c r="E97" s="82" t="s">
        <v>10565</v>
      </c>
      <c r="F97" s="82" t="s">
        <v>6205</v>
      </c>
      <c r="G97" s="82" t="s">
        <v>6206</v>
      </c>
      <c r="H97" s="82" t="s">
        <v>728</v>
      </c>
      <c r="I97" s="82">
        <v>1</v>
      </c>
      <c r="J97" s="82" t="s">
        <v>88</v>
      </c>
      <c r="K97" s="82" t="s">
        <v>14</v>
      </c>
      <c r="L97" s="82">
        <v>38.016000000000005</v>
      </c>
    </row>
    <row r="98" ht="15" customHeight="1">
      <c r="A98" s="82">
        <v>9026167</v>
      </c>
      <c r="B98" s="169">
        <v>4</v>
      </c>
      <c r="C98" s="82">
        <f t="shared" si="0"/>
        <v>0</v>
      </c>
      <c r="D98" s="85">
        <v>90261674</v>
      </c>
      <c r="E98" s="82" t="s">
        <v>10565</v>
      </c>
      <c r="F98" s="82" t="s">
        <v>6207</v>
      </c>
      <c r="G98" s="82" t="s">
        <v>6207</v>
      </c>
      <c r="H98" s="82" t="s">
        <v>728</v>
      </c>
      <c r="I98" s="82">
        <v>1</v>
      </c>
      <c r="J98" s="82" t="s">
        <v>88</v>
      </c>
      <c r="K98" s="82" t="s">
        <v>14</v>
      </c>
      <c r="L98" s="82">
        <v>630.17999999999995</v>
      </c>
    </row>
    <row r="99" ht="15" customHeight="1">
      <c r="A99" s="82">
        <v>9027638</v>
      </c>
      <c r="B99" s="169">
        <v>8</v>
      </c>
      <c r="C99" s="82">
        <f t="shared" si="0"/>
        <v>0</v>
      </c>
      <c r="D99" s="85">
        <v>90276388</v>
      </c>
      <c r="E99" s="82" t="s">
        <v>10565</v>
      </c>
      <c r="F99" s="82" t="s">
        <v>6450</v>
      </c>
      <c r="G99" s="82" t="s">
        <v>6450</v>
      </c>
      <c r="H99" s="82" t="s">
        <v>728</v>
      </c>
      <c r="I99" s="82">
        <v>1</v>
      </c>
      <c r="J99" s="82" t="s">
        <v>88</v>
      </c>
      <c r="K99" s="82" t="s">
        <v>14</v>
      </c>
      <c r="L99" s="82">
        <v>204.292</v>
      </c>
    </row>
    <row r="100" ht="15" customHeight="1">
      <c r="A100" s="82">
        <v>9027636</v>
      </c>
      <c r="B100" s="169">
        <v>1</v>
      </c>
      <c r="C100" s="82">
        <f t="shared" si="0"/>
        <v>0</v>
      </c>
      <c r="D100" s="85">
        <v>90276361</v>
      </c>
      <c r="E100" s="82" t="s">
        <v>10565</v>
      </c>
      <c r="F100" s="82" t="s">
        <v>6451</v>
      </c>
      <c r="G100" s="82" t="s">
        <v>6451</v>
      </c>
      <c r="H100" s="82" t="s">
        <v>728</v>
      </c>
      <c r="I100" s="82">
        <v>1</v>
      </c>
      <c r="J100" s="82" t="s">
        <v>88</v>
      </c>
      <c r="K100" s="82" t="s">
        <v>14</v>
      </c>
      <c r="L100" s="82">
        <v>599.54999999999995</v>
      </c>
    </row>
    <row r="101" ht="15" customHeight="1">
      <c r="A101" s="82">
        <v>9600611</v>
      </c>
      <c r="B101" s="171">
        <v>0</v>
      </c>
      <c r="C101" s="82">
        <f t="shared" si="0"/>
        <v>0</v>
      </c>
      <c r="D101" s="85">
        <v>96006110</v>
      </c>
      <c r="E101" s="82" t="s">
        <v>10565</v>
      </c>
      <c r="F101" s="82" t="s">
        <v>10577</v>
      </c>
      <c r="G101" s="82" t="s">
        <v>10577</v>
      </c>
      <c r="H101" s="82" t="s">
        <v>9915</v>
      </c>
      <c r="I101" s="82">
        <v>1</v>
      </c>
      <c r="J101" s="82" t="s">
        <v>9916</v>
      </c>
      <c r="K101" s="82" t="s">
        <v>9886</v>
      </c>
      <c r="L101" s="82">
        <v>90.400000000000006</v>
      </c>
    </row>
    <row r="102" ht="15" customHeight="1">
      <c r="A102" s="82">
        <v>9027629</v>
      </c>
      <c r="B102" s="169">
        <v>9</v>
      </c>
      <c r="C102" s="82">
        <f t="shared" si="0"/>
        <v>0</v>
      </c>
      <c r="D102" s="85">
        <v>90276299</v>
      </c>
      <c r="E102" s="82" t="s">
        <v>10565</v>
      </c>
      <c r="F102" s="82" t="s">
        <v>6452</v>
      </c>
      <c r="G102" s="82" t="s">
        <v>6452</v>
      </c>
      <c r="H102" s="82" t="s">
        <v>728</v>
      </c>
      <c r="I102" s="82">
        <v>1</v>
      </c>
      <c r="J102" s="82" t="s">
        <v>88</v>
      </c>
      <c r="K102" s="82" t="s">
        <v>14</v>
      </c>
      <c r="L102" s="82">
        <v>45.067</v>
      </c>
    </row>
    <row r="103" ht="15" customHeight="1">
      <c r="A103" s="82">
        <v>9030842</v>
      </c>
      <c r="B103" s="169">
        <v>5</v>
      </c>
      <c r="C103" s="82">
        <f t="shared" si="0"/>
        <v>0</v>
      </c>
      <c r="D103" s="85">
        <v>90308425</v>
      </c>
      <c r="E103" s="82" t="s">
        <v>10565</v>
      </c>
      <c r="F103" s="82" t="s">
        <v>6453</v>
      </c>
      <c r="G103" s="82" t="s">
        <v>6453</v>
      </c>
      <c r="H103" s="82" t="s">
        <v>728</v>
      </c>
      <c r="I103" s="82">
        <v>1</v>
      </c>
      <c r="J103" s="82" t="s">
        <v>88</v>
      </c>
      <c r="K103" s="82" t="s">
        <v>14</v>
      </c>
      <c r="L103" s="82">
        <v>61.149000000000008</v>
      </c>
    </row>
    <row r="104" ht="15" customHeight="1">
      <c r="A104" s="82">
        <v>9027628</v>
      </c>
      <c r="B104" s="169">
        <v>0</v>
      </c>
      <c r="C104" s="82">
        <f t="shared" si="0"/>
        <v>0</v>
      </c>
      <c r="D104" s="85">
        <v>90276280</v>
      </c>
      <c r="E104" s="82" t="s">
        <v>10565</v>
      </c>
      <c r="F104" s="82" t="s">
        <v>6454</v>
      </c>
      <c r="G104" s="82" t="s">
        <v>6454</v>
      </c>
      <c r="H104" s="82" t="s">
        <v>728</v>
      </c>
      <c r="I104" s="82">
        <v>1</v>
      </c>
      <c r="J104" s="82" t="s">
        <v>88</v>
      </c>
      <c r="K104" s="82" t="s">
        <v>14</v>
      </c>
      <c r="L104" s="82">
        <v>182.578</v>
      </c>
    </row>
    <row r="105" ht="15" customHeight="1">
      <c r="A105" s="82">
        <v>9027630</v>
      </c>
      <c r="B105" s="169">
        <v>2</v>
      </c>
      <c r="C105" s="82">
        <f t="shared" si="0"/>
        <v>0</v>
      </c>
      <c r="D105" s="85">
        <v>90276302</v>
      </c>
      <c r="E105" s="82" t="s">
        <v>10565</v>
      </c>
      <c r="F105" s="82" t="s">
        <v>6455</v>
      </c>
      <c r="G105" s="82" t="s">
        <v>6455</v>
      </c>
      <c r="H105" s="82" t="s">
        <v>728</v>
      </c>
      <c r="I105" s="82">
        <v>1</v>
      </c>
      <c r="J105" s="82" t="s">
        <v>88</v>
      </c>
      <c r="K105" s="82" t="s">
        <v>14</v>
      </c>
      <c r="L105" s="82">
        <v>333.08999999999997</v>
      </c>
    </row>
    <row r="106" ht="15" customHeight="1">
      <c r="A106" s="82">
        <v>9600612</v>
      </c>
      <c r="B106" s="171">
        <v>9</v>
      </c>
      <c r="C106" s="82">
        <f t="shared" si="0"/>
        <v>0</v>
      </c>
      <c r="D106" s="85">
        <v>96006129</v>
      </c>
      <c r="E106" s="82" t="s">
        <v>10565</v>
      </c>
      <c r="F106" s="82" t="s">
        <v>9917</v>
      </c>
      <c r="G106" s="82" t="s">
        <v>9917</v>
      </c>
      <c r="H106" s="82" t="s">
        <v>134</v>
      </c>
      <c r="I106" s="82">
        <v>1</v>
      </c>
      <c r="J106" s="82" t="s">
        <v>9916</v>
      </c>
      <c r="K106" s="82" t="s">
        <v>9886</v>
      </c>
      <c r="L106" s="82">
        <v>99.239999999999995</v>
      </c>
    </row>
    <row r="107" ht="15" customHeight="1">
      <c r="A107" s="82">
        <v>9084437</v>
      </c>
      <c r="B107" s="170">
        <v>8</v>
      </c>
      <c r="C107" s="82">
        <f t="shared" si="0"/>
        <v>0</v>
      </c>
      <c r="D107" s="85">
        <v>90844378</v>
      </c>
      <c r="E107" s="82" t="s">
        <v>10565</v>
      </c>
      <c r="F107" s="82" t="s">
        <v>6472</v>
      </c>
      <c r="G107" s="82" t="s">
        <v>6472</v>
      </c>
      <c r="H107" s="82" t="s">
        <v>134</v>
      </c>
      <c r="I107" s="82">
        <v>1</v>
      </c>
      <c r="J107" s="82" t="s">
        <v>88</v>
      </c>
      <c r="K107" s="82" t="s">
        <v>14</v>
      </c>
      <c r="L107" s="82">
        <v>427.45999999999998</v>
      </c>
    </row>
    <row r="108" ht="15" customHeight="1">
      <c r="A108" s="82">
        <v>9030773</v>
      </c>
      <c r="B108" s="169">
        <v>9</v>
      </c>
      <c r="C108" s="82">
        <f t="shared" si="0"/>
        <v>0</v>
      </c>
      <c r="D108" s="85">
        <v>90307739</v>
      </c>
      <c r="E108" s="82" t="s">
        <v>10565</v>
      </c>
      <c r="F108" s="82" t="s">
        <v>7346</v>
      </c>
      <c r="G108" s="82" t="s">
        <v>7347</v>
      </c>
      <c r="H108" s="82" t="s">
        <v>4430</v>
      </c>
      <c r="I108" s="82">
        <v>1</v>
      </c>
      <c r="J108" s="82" t="s">
        <v>88</v>
      </c>
      <c r="K108" s="82" t="s">
        <v>14</v>
      </c>
      <c r="L108" s="82">
        <v>28.923750000000002</v>
      </c>
    </row>
    <row r="109" ht="15" customHeight="1">
      <c r="A109" s="82">
        <v>9030708</v>
      </c>
      <c r="B109" s="169">
        <v>9</v>
      </c>
      <c r="C109" s="82">
        <f t="shared" si="0"/>
        <v>0</v>
      </c>
      <c r="D109" s="85">
        <v>90307089</v>
      </c>
      <c r="E109" s="82" t="s">
        <v>10565</v>
      </c>
      <c r="F109" s="82" t="s">
        <v>10578</v>
      </c>
      <c r="G109" s="82" t="s">
        <v>10579</v>
      </c>
      <c r="H109" s="82" t="s">
        <v>5913</v>
      </c>
      <c r="I109" s="82">
        <v>250</v>
      </c>
      <c r="J109" s="82" t="s">
        <v>95</v>
      </c>
      <c r="K109" s="82" t="s">
        <v>19</v>
      </c>
      <c r="L109" s="82">
        <v>0.56999999999999995</v>
      </c>
    </row>
    <row r="110" ht="15" customHeight="1">
      <c r="A110" s="82">
        <v>9245058</v>
      </c>
      <c r="B110" s="169">
        <v>0</v>
      </c>
      <c r="C110" s="82">
        <f t="shared" si="0"/>
        <v>0</v>
      </c>
      <c r="D110" s="85">
        <v>92450580</v>
      </c>
      <c r="E110" s="82" t="s">
        <v>10565</v>
      </c>
      <c r="F110" s="82" t="s">
        <v>10580</v>
      </c>
      <c r="G110" s="82" t="s">
        <v>7350</v>
      </c>
      <c r="H110" s="82" t="s">
        <v>4430</v>
      </c>
      <c r="I110" s="82">
        <v>250</v>
      </c>
      <c r="J110" s="82" t="s">
        <v>95</v>
      </c>
      <c r="K110" s="82" t="s">
        <v>19</v>
      </c>
      <c r="L110" s="82">
        <v>0.55125000000000002</v>
      </c>
    </row>
    <row r="111" ht="15" customHeight="1">
      <c r="A111" s="82">
        <v>9094243</v>
      </c>
      <c r="B111" s="169">
        <v>4</v>
      </c>
      <c r="C111" s="82">
        <f t="shared" si="0"/>
        <v>0</v>
      </c>
      <c r="D111" s="85">
        <v>90942434</v>
      </c>
      <c r="E111" s="82" t="s">
        <v>10565</v>
      </c>
      <c r="F111" s="82" t="s">
        <v>7351</v>
      </c>
      <c r="G111" s="82" t="s">
        <v>7351</v>
      </c>
      <c r="H111" s="82" t="s">
        <v>662</v>
      </c>
      <c r="I111" s="82">
        <v>400</v>
      </c>
      <c r="J111" s="82" t="s">
        <v>95</v>
      </c>
      <c r="K111" s="82" t="s">
        <v>19</v>
      </c>
      <c r="L111" s="82">
        <v>0.30800000000000005</v>
      </c>
    </row>
    <row r="112" ht="15" customHeight="1">
      <c r="A112" s="82">
        <v>9031203</v>
      </c>
      <c r="B112" s="169">
        <v>1</v>
      </c>
      <c r="C112" s="82">
        <f t="shared" si="0"/>
        <v>0</v>
      </c>
      <c r="D112" s="85">
        <v>90312031</v>
      </c>
      <c r="E112" s="82" t="s">
        <v>10565</v>
      </c>
      <c r="F112" s="82" t="s">
        <v>7392</v>
      </c>
      <c r="G112" s="82" t="s">
        <v>7392</v>
      </c>
      <c r="H112" s="82" t="s">
        <v>725</v>
      </c>
      <c r="I112" s="82">
        <v>350</v>
      </c>
      <c r="J112" s="82" t="s">
        <v>95</v>
      </c>
      <c r="K112" s="82" t="s">
        <v>19</v>
      </c>
      <c r="L112" s="82">
        <v>0.59625000000000006</v>
      </c>
    </row>
    <row r="113" ht="15" customHeight="1">
      <c r="A113" s="82">
        <v>9031225</v>
      </c>
      <c r="B113" s="169">
        <v>2</v>
      </c>
      <c r="C113" s="82">
        <f t="shared" si="0"/>
        <v>0</v>
      </c>
      <c r="D113" s="85">
        <v>90312252</v>
      </c>
      <c r="E113" s="82" t="s">
        <v>10565</v>
      </c>
      <c r="F113" s="82" t="s">
        <v>7423</v>
      </c>
      <c r="G113" s="82" t="s">
        <v>7424</v>
      </c>
      <c r="H113" s="82" t="s">
        <v>725</v>
      </c>
      <c r="I113" s="82">
        <v>400</v>
      </c>
      <c r="J113" s="82" t="s">
        <v>95</v>
      </c>
      <c r="K113" s="82" t="s">
        <v>19</v>
      </c>
      <c r="L113" s="82">
        <v>0.63</v>
      </c>
    </row>
    <row r="114" ht="15" customHeight="1">
      <c r="A114" s="82">
        <v>9027644</v>
      </c>
      <c r="B114" s="169">
        <v>2</v>
      </c>
      <c r="C114" s="82">
        <f t="shared" si="0"/>
        <v>0</v>
      </c>
      <c r="D114" s="85">
        <v>90276442</v>
      </c>
      <c r="E114" s="82" t="s">
        <v>10565</v>
      </c>
      <c r="F114" s="82" t="s">
        <v>10581</v>
      </c>
      <c r="G114" s="82" t="s">
        <v>10581</v>
      </c>
      <c r="H114" s="82" t="s">
        <v>728</v>
      </c>
      <c r="I114" s="82">
        <v>1</v>
      </c>
      <c r="J114" s="82" t="s">
        <v>88</v>
      </c>
      <c r="K114" s="82" t="s">
        <v>14</v>
      </c>
      <c r="L114" s="82">
        <v>467.26999999999998</v>
      </c>
    </row>
    <row r="115" ht="15" customHeight="1">
      <c r="A115" s="82">
        <v>9029838</v>
      </c>
      <c r="B115" s="169">
        <v>1</v>
      </c>
      <c r="C115" s="82">
        <f t="shared" si="0"/>
        <v>0</v>
      </c>
      <c r="D115" s="85">
        <v>90298381</v>
      </c>
      <c r="E115" s="82" t="s">
        <v>10565</v>
      </c>
      <c r="F115" s="82" t="s">
        <v>7625</v>
      </c>
      <c r="G115" s="82" t="s">
        <v>7625</v>
      </c>
      <c r="H115" s="82" t="s">
        <v>728</v>
      </c>
      <c r="I115" s="82">
        <v>1</v>
      </c>
      <c r="J115" s="82" t="s">
        <v>88</v>
      </c>
      <c r="K115" s="82" t="s">
        <v>14</v>
      </c>
      <c r="L115" s="82">
        <v>223.00299999999999</v>
      </c>
    </row>
    <row r="116" ht="15" customHeight="1">
      <c r="A116" s="82">
        <v>9031415</v>
      </c>
      <c r="B116" s="171">
        <v>8</v>
      </c>
      <c r="C116" s="82">
        <f t="shared" si="0"/>
        <v>0</v>
      </c>
      <c r="D116" s="85">
        <v>90314158</v>
      </c>
      <c r="E116" s="82" t="s">
        <v>10565</v>
      </c>
      <c r="F116" s="82" t="s">
        <v>7626</v>
      </c>
      <c r="G116" s="82" t="s">
        <v>7626</v>
      </c>
      <c r="H116" s="82" t="s">
        <v>728</v>
      </c>
      <c r="I116" s="82">
        <v>1</v>
      </c>
      <c r="J116" s="82" t="s">
        <v>88</v>
      </c>
      <c r="K116" s="82" t="s">
        <v>14</v>
      </c>
      <c r="L116" s="82">
        <v>37.237200000000001</v>
      </c>
    </row>
    <row r="117" ht="15" customHeight="1">
      <c r="A117" s="82">
        <v>9600602</v>
      </c>
      <c r="B117" s="171">
        <v>1</v>
      </c>
      <c r="C117" s="82">
        <f t="shared" si="0"/>
        <v>0</v>
      </c>
      <c r="D117" s="85">
        <v>96006021</v>
      </c>
      <c r="E117" s="82" t="s">
        <v>10565</v>
      </c>
      <c r="F117" s="82" t="s">
        <v>6475</v>
      </c>
      <c r="G117" s="82" t="s">
        <v>6475</v>
      </c>
      <c r="H117" s="82" t="s">
        <v>6476</v>
      </c>
      <c r="I117" s="82">
        <v>1</v>
      </c>
      <c r="J117" s="82" t="s">
        <v>88</v>
      </c>
      <c r="K117" s="82" t="s">
        <v>14</v>
      </c>
      <c r="L117" s="82">
        <v>156</v>
      </c>
    </row>
    <row r="118" ht="15" customHeight="1">
      <c r="A118" s="82">
        <v>9027690</v>
      </c>
      <c r="B118" s="170">
        <v>6</v>
      </c>
      <c r="C118" s="82">
        <f t="shared" si="0"/>
        <v>0</v>
      </c>
      <c r="D118" s="85">
        <v>90276906</v>
      </c>
      <c r="E118" s="82" t="s">
        <v>10565</v>
      </c>
      <c r="F118" s="82" t="s">
        <v>7628</v>
      </c>
      <c r="G118" s="82" t="s">
        <v>7628</v>
      </c>
      <c r="H118" s="82" t="s">
        <v>728</v>
      </c>
      <c r="I118" s="82">
        <v>1</v>
      </c>
      <c r="J118" s="82" t="s">
        <v>88</v>
      </c>
      <c r="K118" s="82" t="s">
        <v>14</v>
      </c>
      <c r="L118" s="82">
        <v>472.791</v>
      </c>
    </row>
    <row r="119" ht="15" customHeight="1">
      <c r="A119" s="82">
        <v>9027648</v>
      </c>
      <c r="B119" s="170">
        <v>5</v>
      </c>
      <c r="C119" s="82">
        <f t="shared" si="0"/>
        <v>0</v>
      </c>
      <c r="D119" s="85">
        <v>90276485</v>
      </c>
      <c r="E119" s="82" t="s">
        <v>10565</v>
      </c>
      <c r="F119" s="82" t="s">
        <v>7629</v>
      </c>
      <c r="G119" s="82" t="s">
        <v>7629</v>
      </c>
      <c r="H119" s="82" t="s">
        <v>728</v>
      </c>
      <c r="I119" s="82">
        <v>1</v>
      </c>
      <c r="J119" s="82" t="s">
        <v>88</v>
      </c>
      <c r="K119" s="82" t="s">
        <v>14</v>
      </c>
      <c r="L119" s="82">
        <v>624.2170000000001</v>
      </c>
    </row>
    <row r="120" ht="15" customHeight="1">
      <c r="A120" s="82">
        <v>9027647</v>
      </c>
      <c r="B120" s="169">
        <v>7</v>
      </c>
      <c r="C120" s="82">
        <f t="shared" si="0"/>
        <v>0</v>
      </c>
      <c r="D120" s="85">
        <v>90276477</v>
      </c>
      <c r="E120" s="82" t="s">
        <v>10565</v>
      </c>
      <c r="F120" s="82" t="s">
        <v>7630</v>
      </c>
      <c r="G120" s="82" t="s">
        <v>7630</v>
      </c>
      <c r="H120" s="82" t="s">
        <v>728</v>
      </c>
      <c r="I120" s="82">
        <v>1</v>
      </c>
      <c r="J120" s="82" t="s">
        <v>88</v>
      </c>
      <c r="K120" s="82" t="s">
        <v>14</v>
      </c>
      <c r="L120" s="82">
        <v>42.141000000000005</v>
      </c>
    </row>
    <row r="121" ht="15" customHeight="1">
      <c r="A121" s="82">
        <v>9027646</v>
      </c>
      <c r="B121" s="169">
        <v>9</v>
      </c>
      <c r="C121" s="82">
        <f t="shared" si="0"/>
        <v>0</v>
      </c>
      <c r="D121" s="85">
        <v>90276469</v>
      </c>
      <c r="E121" s="82" t="s">
        <v>10565</v>
      </c>
      <c r="F121" s="82" t="s">
        <v>10582</v>
      </c>
      <c r="G121" s="82" t="s">
        <v>10582</v>
      </c>
      <c r="H121" s="82" t="s">
        <v>728</v>
      </c>
      <c r="I121" s="82">
        <v>1</v>
      </c>
      <c r="J121" s="82" t="s">
        <v>88</v>
      </c>
      <c r="K121" s="82" t="s">
        <v>14</v>
      </c>
      <c r="L121" s="82">
        <v>35.123000000000005</v>
      </c>
    </row>
    <row r="122" ht="15" customHeight="1">
      <c r="A122" s="82">
        <v>9027645</v>
      </c>
      <c r="B122" s="169">
        <v>0</v>
      </c>
      <c r="C122" s="82">
        <f t="shared" si="0"/>
        <v>0</v>
      </c>
      <c r="D122" s="85">
        <v>90276450</v>
      </c>
      <c r="E122" s="82" t="s">
        <v>10565</v>
      </c>
      <c r="F122" s="82" t="s">
        <v>10583</v>
      </c>
      <c r="G122" s="82" t="s">
        <v>10583</v>
      </c>
      <c r="H122" s="82" t="s">
        <v>728</v>
      </c>
      <c r="I122" s="82">
        <v>1</v>
      </c>
      <c r="J122" s="82" t="s">
        <v>88</v>
      </c>
      <c r="K122" s="82" t="s">
        <v>14</v>
      </c>
      <c r="L122" s="82">
        <v>467.27999999999997</v>
      </c>
    </row>
    <row r="123" ht="15" customHeight="1">
      <c r="A123" s="82">
        <v>9600386</v>
      </c>
      <c r="B123" s="171">
        <v>3</v>
      </c>
      <c r="C123" s="82">
        <f t="shared" si="0"/>
        <v>0</v>
      </c>
      <c r="D123" s="85">
        <v>96003863</v>
      </c>
      <c r="E123" s="82" t="s">
        <v>10565</v>
      </c>
      <c r="F123" s="82" t="s">
        <v>6477</v>
      </c>
      <c r="G123" s="82" t="s">
        <v>6477</v>
      </c>
      <c r="H123" s="82" t="s">
        <v>6476</v>
      </c>
      <c r="I123" s="82">
        <v>1</v>
      </c>
      <c r="J123" s="82" t="s">
        <v>88</v>
      </c>
      <c r="K123" s="82" t="s">
        <v>14</v>
      </c>
      <c r="L123" s="82">
        <v>155.59999999999999</v>
      </c>
    </row>
    <row r="124" ht="15" customHeight="1">
      <c r="A124" s="82">
        <v>9027687</v>
      </c>
      <c r="B124" s="171">
        <v>6</v>
      </c>
      <c r="C124" s="82">
        <f t="shared" si="0"/>
        <v>0</v>
      </c>
      <c r="D124" s="85">
        <v>90276876</v>
      </c>
      <c r="E124" s="82" t="s">
        <v>10565</v>
      </c>
      <c r="F124" s="82" t="s">
        <v>7627</v>
      </c>
      <c r="G124" s="82" t="s">
        <v>7627</v>
      </c>
      <c r="H124" s="82" t="s">
        <v>728</v>
      </c>
      <c r="I124" s="82">
        <v>1</v>
      </c>
      <c r="J124" s="82" t="s">
        <v>88</v>
      </c>
      <c r="K124" s="82" t="s">
        <v>14</v>
      </c>
      <c r="L124" s="82">
        <v>62.399999999999999</v>
      </c>
    </row>
    <row r="125" ht="15" customHeight="1">
      <c r="A125" s="82">
        <v>9026127</v>
      </c>
      <c r="B125" s="169">
        <v>5</v>
      </c>
      <c r="C125" s="82">
        <f t="shared" si="0"/>
        <v>0</v>
      </c>
      <c r="D125" s="85">
        <v>90261275</v>
      </c>
      <c r="E125" s="82" t="s">
        <v>10565</v>
      </c>
      <c r="F125" s="82" t="s">
        <v>7633</v>
      </c>
      <c r="G125" s="82" t="s">
        <v>7633</v>
      </c>
      <c r="H125" s="82" t="s">
        <v>481</v>
      </c>
      <c r="I125" s="82">
        <v>1</v>
      </c>
      <c r="J125" s="82" t="s">
        <v>88</v>
      </c>
      <c r="K125" s="82" t="s">
        <v>14</v>
      </c>
      <c r="L125" s="82">
        <v>408.08249999999998</v>
      </c>
    </row>
    <row r="126" ht="15" customHeight="1">
      <c r="A126" s="82">
        <v>9093646</v>
      </c>
      <c r="B126" s="169">
        <v>9</v>
      </c>
      <c r="C126" s="82">
        <f t="shared" si="0"/>
        <v>0</v>
      </c>
      <c r="D126" s="85">
        <v>90936469</v>
      </c>
      <c r="E126" s="82" t="s">
        <v>10565</v>
      </c>
      <c r="F126" s="82" t="s">
        <v>7634</v>
      </c>
      <c r="G126" s="82" t="s">
        <v>7634</v>
      </c>
      <c r="H126" s="82" t="s">
        <v>484</v>
      </c>
      <c r="I126" s="82">
        <v>1</v>
      </c>
      <c r="J126" s="82" t="s">
        <v>485</v>
      </c>
      <c r="K126" s="82" t="s">
        <v>14</v>
      </c>
      <c r="L126" s="82">
        <v>549.48299999999995</v>
      </c>
    </row>
    <row r="127" ht="15" customHeight="1">
      <c r="A127" s="82">
        <v>9093647</v>
      </c>
      <c r="B127" s="169">
        <v>7</v>
      </c>
      <c r="C127" s="82">
        <f t="shared" si="0"/>
        <v>0</v>
      </c>
      <c r="D127" s="85">
        <v>90936477</v>
      </c>
      <c r="E127" s="82" t="s">
        <v>10565</v>
      </c>
      <c r="F127" s="82" t="s">
        <v>7635</v>
      </c>
      <c r="G127" s="82" t="s">
        <v>7635</v>
      </c>
      <c r="H127" s="82" t="s">
        <v>484</v>
      </c>
      <c r="I127" s="82">
        <v>1</v>
      </c>
      <c r="J127" s="82" t="s">
        <v>485</v>
      </c>
      <c r="K127" s="82" t="s">
        <v>14</v>
      </c>
      <c r="L127" s="82">
        <v>653.279</v>
      </c>
    </row>
    <row r="128" ht="15" customHeight="1">
      <c r="A128" s="82">
        <v>9093648</v>
      </c>
      <c r="B128" s="169">
        <v>5</v>
      </c>
      <c r="C128" s="82">
        <f t="shared" si="0"/>
        <v>0</v>
      </c>
      <c r="D128" s="85">
        <v>90936485</v>
      </c>
      <c r="E128" s="82" t="s">
        <v>10565</v>
      </c>
      <c r="F128" s="82" t="s">
        <v>7636</v>
      </c>
      <c r="G128" s="82" t="s">
        <v>7636</v>
      </c>
      <c r="H128" s="82" t="s">
        <v>484</v>
      </c>
      <c r="I128" s="82">
        <v>1</v>
      </c>
      <c r="J128" s="82" t="s">
        <v>485</v>
      </c>
      <c r="K128" s="82" t="s">
        <v>14</v>
      </c>
      <c r="L128" s="82">
        <v>734.62400000000014</v>
      </c>
    </row>
    <row r="129" ht="15" customHeight="1">
      <c r="A129" s="82">
        <v>9093688</v>
      </c>
      <c r="B129" s="169">
        <v>4</v>
      </c>
      <c r="C129" s="82">
        <f t="shared" si="0"/>
        <v>0</v>
      </c>
      <c r="D129" s="85">
        <v>90936884</v>
      </c>
      <c r="E129" s="82" t="s">
        <v>10565</v>
      </c>
      <c r="F129" s="82" t="s">
        <v>7637</v>
      </c>
      <c r="G129" s="82" t="s">
        <v>7637</v>
      </c>
      <c r="H129" s="82" t="s">
        <v>484</v>
      </c>
      <c r="I129" s="82">
        <v>1</v>
      </c>
      <c r="J129" s="82" t="s">
        <v>485</v>
      </c>
      <c r="K129" s="82" t="s">
        <v>14</v>
      </c>
      <c r="L129" s="82">
        <v>607.25499999999988</v>
      </c>
    </row>
    <row r="130" ht="15" customHeight="1">
      <c r="A130" s="82">
        <v>9093690</v>
      </c>
      <c r="B130" s="169">
        <v>6</v>
      </c>
      <c r="C130" s="82">
        <f t="shared" si="0"/>
        <v>0</v>
      </c>
      <c r="D130" s="85">
        <v>90936906</v>
      </c>
      <c r="E130" s="82" t="s">
        <v>10565</v>
      </c>
      <c r="F130" s="82" t="s">
        <v>7638</v>
      </c>
      <c r="G130" s="82" t="s">
        <v>7638</v>
      </c>
      <c r="H130" s="82" t="s">
        <v>484</v>
      </c>
      <c r="I130" s="82">
        <v>1</v>
      </c>
      <c r="J130" s="82" t="s">
        <v>485</v>
      </c>
      <c r="K130" s="82" t="s">
        <v>14</v>
      </c>
      <c r="L130" s="82">
        <v>801.61399999999992</v>
      </c>
    </row>
    <row r="131" ht="15" customHeight="1">
      <c r="A131" s="82">
        <v>9093691</v>
      </c>
      <c r="B131" s="169">
        <v>4</v>
      </c>
      <c r="C131" s="82">
        <f t="shared" si="0"/>
        <v>0</v>
      </c>
      <c r="D131" s="85">
        <v>90936914</v>
      </c>
      <c r="E131" s="82" t="s">
        <v>10565</v>
      </c>
      <c r="F131" s="82" t="s">
        <v>7639</v>
      </c>
      <c r="G131" s="82" t="s">
        <v>7639</v>
      </c>
      <c r="H131" s="82" t="s">
        <v>484</v>
      </c>
      <c r="I131" s="82">
        <v>1</v>
      </c>
      <c r="J131" s="82" t="s">
        <v>485</v>
      </c>
      <c r="K131" s="82" t="s">
        <v>14</v>
      </c>
      <c r="L131" s="82">
        <v>885.88499999999999</v>
      </c>
    </row>
    <row r="132" ht="15" customHeight="1">
      <c r="A132" s="82">
        <v>9093683</v>
      </c>
      <c r="B132" s="169">
        <v>3</v>
      </c>
      <c r="C132" s="82">
        <f t="shared" si="0"/>
        <v>0</v>
      </c>
      <c r="D132" s="85">
        <v>90936833</v>
      </c>
      <c r="E132" s="82" t="s">
        <v>10565</v>
      </c>
      <c r="F132" s="82" t="s">
        <v>7640</v>
      </c>
      <c r="G132" s="82" t="s">
        <v>7640</v>
      </c>
      <c r="H132" s="82" t="s">
        <v>484</v>
      </c>
      <c r="I132" s="82">
        <v>1</v>
      </c>
      <c r="J132" s="82" t="s">
        <v>485</v>
      </c>
      <c r="K132" s="82" t="s">
        <v>14</v>
      </c>
      <c r="L132" s="82">
        <v>509.53100000000001</v>
      </c>
    </row>
    <row r="133" ht="15" customHeight="1">
      <c r="A133" s="82">
        <v>9093700</v>
      </c>
      <c r="B133" s="169">
        <v>7</v>
      </c>
      <c r="C133" s="82">
        <f t="shared" si="0"/>
        <v>0</v>
      </c>
      <c r="D133" s="85">
        <v>90937007</v>
      </c>
      <c r="E133" s="82" t="s">
        <v>10565</v>
      </c>
      <c r="F133" s="82" t="s">
        <v>7641</v>
      </c>
      <c r="G133" s="82" t="s">
        <v>7641</v>
      </c>
      <c r="H133" s="82" t="s">
        <v>484</v>
      </c>
      <c r="I133" s="82">
        <v>1</v>
      </c>
      <c r="J133" s="82" t="s">
        <v>485</v>
      </c>
      <c r="K133" s="82" t="s">
        <v>14</v>
      </c>
      <c r="L133" s="82">
        <v>503.82199999999995</v>
      </c>
    </row>
    <row r="134" ht="15" customHeight="1">
      <c r="A134" s="82">
        <v>9025569</v>
      </c>
      <c r="B134" s="169">
        <v>0</v>
      </c>
      <c r="C134" s="82">
        <f t="shared" si="0"/>
        <v>0</v>
      </c>
      <c r="D134" s="85">
        <v>90255690</v>
      </c>
      <c r="E134" s="82" t="s">
        <v>10565</v>
      </c>
      <c r="F134" s="82" t="s">
        <v>7642</v>
      </c>
      <c r="G134" s="82" t="s">
        <v>7642</v>
      </c>
      <c r="H134" s="82" t="s">
        <v>484</v>
      </c>
      <c r="I134" s="82">
        <v>1</v>
      </c>
      <c r="J134" s="82" t="s">
        <v>485</v>
      </c>
      <c r="K134" s="82" t="s">
        <v>14</v>
      </c>
      <c r="L134" s="82">
        <v>548.98799999999994</v>
      </c>
    </row>
    <row r="135" ht="15" customHeight="1">
      <c r="A135" s="82">
        <v>9025570</v>
      </c>
      <c r="B135" s="169">
        <v>4</v>
      </c>
      <c r="C135" s="82">
        <f t="shared" si="0"/>
        <v>0</v>
      </c>
      <c r="D135" s="85">
        <v>90255704</v>
      </c>
      <c r="E135" s="82" t="s">
        <v>10565</v>
      </c>
      <c r="F135" s="82" t="s">
        <v>7643</v>
      </c>
      <c r="G135" s="82" t="s">
        <v>7643</v>
      </c>
      <c r="H135" s="82" t="s">
        <v>484</v>
      </c>
      <c r="I135" s="82">
        <v>1</v>
      </c>
      <c r="J135" s="82" t="s">
        <v>485</v>
      </c>
      <c r="K135" s="82" t="s">
        <v>14</v>
      </c>
      <c r="L135" s="82">
        <v>605.83600000000001</v>
      </c>
    </row>
    <row r="136" ht="15" customHeight="1">
      <c r="A136" s="82">
        <v>9093703</v>
      </c>
      <c r="B136" s="169">
        <v>1</v>
      </c>
      <c r="C136" s="82">
        <f t="shared" si="0"/>
        <v>0</v>
      </c>
      <c r="D136" s="85">
        <v>90937031</v>
      </c>
      <c r="E136" s="82" t="s">
        <v>10565</v>
      </c>
      <c r="F136" s="82" t="s">
        <v>7644</v>
      </c>
      <c r="G136" s="82" t="s">
        <v>7644</v>
      </c>
      <c r="H136" s="82" t="s">
        <v>484</v>
      </c>
      <c r="I136" s="82">
        <v>1</v>
      </c>
      <c r="J136" s="82" t="s">
        <v>485</v>
      </c>
      <c r="K136" s="82" t="s">
        <v>14</v>
      </c>
      <c r="L136" s="82">
        <v>731.31299999999999</v>
      </c>
    </row>
    <row r="137" ht="15" customHeight="1">
      <c r="A137" s="82">
        <v>9030699</v>
      </c>
      <c r="B137" s="169">
        <v>6</v>
      </c>
      <c r="C137" s="82">
        <f t="shared" si="0"/>
        <v>0</v>
      </c>
      <c r="D137" s="85">
        <v>90306996</v>
      </c>
      <c r="E137" s="82" t="s">
        <v>10565</v>
      </c>
      <c r="F137" s="82" t="s">
        <v>7645</v>
      </c>
      <c r="G137" s="82" t="s">
        <v>7645</v>
      </c>
      <c r="H137" s="82" t="s">
        <v>728</v>
      </c>
      <c r="I137" s="82">
        <v>1</v>
      </c>
      <c r="J137" s="82" t="s">
        <v>88</v>
      </c>
      <c r="K137" s="82" t="s">
        <v>14</v>
      </c>
      <c r="L137" s="82">
        <v>33.740000000000002</v>
      </c>
    </row>
    <row r="138" ht="15" customHeight="1">
      <c r="A138" s="82">
        <v>9027653</v>
      </c>
      <c r="B138" s="169">
        <v>1</v>
      </c>
      <c r="C138" s="82">
        <f t="shared" si="0"/>
        <v>0</v>
      </c>
      <c r="D138" s="85">
        <v>90276531</v>
      </c>
      <c r="E138" s="82" t="s">
        <v>10565</v>
      </c>
      <c r="F138" s="82" t="s">
        <v>7646</v>
      </c>
      <c r="G138" s="82" t="s">
        <v>7647</v>
      </c>
      <c r="H138" s="82" t="s">
        <v>728</v>
      </c>
      <c r="I138" s="82">
        <v>400</v>
      </c>
      <c r="J138" s="82" t="s">
        <v>95</v>
      </c>
      <c r="K138" s="82" t="s">
        <v>19</v>
      </c>
      <c r="L138" s="82">
        <v>0.19</v>
      </c>
    </row>
    <row r="139" ht="15" customHeight="1">
      <c r="A139" s="82">
        <v>9030700</v>
      </c>
      <c r="B139" s="169">
        <v>3</v>
      </c>
      <c r="C139" s="82">
        <f t="shared" si="0"/>
        <v>0</v>
      </c>
      <c r="D139" s="85">
        <v>90307003</v>
      </c>
      <c r="E139" s="82" t="s">
        <v>10565</v>
      </c>
      <c r="F139" s="82" t="s">
        <v>7648</v>
      </c>
      <c r="G139" s="82" t="s">
        <v>7648</v>
      </c>
      <c r="H139" s="82" t="s">
        <v>728</v>
      </c>
      <c r="I139" s="82">
        <v>1</v>
      </c>
      <c r="J139" s="82" t="s">
        <v>88</v>
      </c>
      <c r="K139" s="82" t="s">
        <v>14</v>
      </c>
      <c r="L139" s="82">
        <v>30.701000000000001</v>
      </c>
    </row>
    <row r="140" ht="15" customHeight="1">
      <c r="A140" s="82">
        <v>9600614</v>
      </c>
      <c r="B140" s="171">
        <v>5</v>
      </c>
      <c r="C140" s="82">
        <f t="shared" si="0"/>
        <v>0</v>
      </c>
      <c r="D140" s="85">
        <v>96006145</v>
      </c>
      <c r="E140" s="82" t="s">
        <v>10565</v>
      </c>
      <c r="F140" s="82" t="s">
        <v>9918</v>
      </c>
      <c r="G140" s="82" t="s">
        <v>9918</v>
      </c>
      <c r="H140" s="82" t="s">
        <v>9919</v>
      </c>
      <c r="I140" s="82">
        <v>1</v>
      </c>
      <c r="J140" s="82" t="s">
        <v>10039</v>
      </c>
      <c r="K140" s="82" t="s">
        <v>9886</v>
      </c>
      <c r="L140" s="82">
        <v>35.759999999999998</v>
      </c>
    </row>
    <row r="141" ht="15" customHeight="1">
      <c r="A141" s="82">
        <v>9027651</v>
      </c>
      <c r="B141" s="169">
        <v>5</v>
      </c>
      <c r="C141" s="82">
        <f t="shared" si="0"/>
        <v>0</v>
      </c>
      <c r="D141" s="85">
        <v>90276515</v>
      </c>
      <c r="E141" s="82" t="s">
        <v>10565</v>
      </c>
      <c r="F141" s="82" t="s">
        <v>7649</v>
      </c>
      <c r="G141" s="82" t="s">
        <v>7649</v>
      </c>
      <c r="H141" s="82" t="s">
        <v>728</v>
      </c>
      <c r="I141" s="82">
        <v>400</v>
      </c>
      <c r="J141" s="82" t="s">
        <v>95</v>
      </c>
      <c r="K141" s="82" t="s">
        <v>19</v>
      </c>
      <c r="L141" s="82">
        <v>5.0000000000000003e-002</v>
      </c>
    </row>
    <row r="142" ht="15" customHeight="1">
      <c r="A142" s="82">
        <v>9027654</v>
      </c>
      <c r="B142" s="169">
        <v>0</v>
      </c>
      <c r="C142" s="82">
        <f t="shared" si="0"/>
        <v>0</v>
      </c>
      <c r="D142" s="85">
        <v>90276540</v>
      </c>
      <c r="E142" s="82" t="s">
        <v>10565</v>
      </c>
      <c r="F142" s="82" t="s">
        <v>7650</v>
      </c>
      <c r="G142" s="82" t="s">
        <v>7650</v>
      </c>
      <c r="H142" s="82" t="s">
        <v>728</v>
      </c>
      <c r="I142" s="82">
        <v>400</v>
      </c>
      <c r="J142" s="82" t="s">
        <v>95</v>
      </c>
      <c r="K142" s="82" t="s">
        <v>19</v>
      </c>
      <c r="L142" s="82">
        <v>0.13</v>
      </c>
    </row>
    <row r="143" ht="15" customHeight="1">
      <c r="A143" s="82">
        <v>9432116</v>
      </c>
      <c r="B143" s="171">
        <v>7</v>
      </c>
      <c r="C143" s="82">
        <f t="shared" si="0"/>
        <v>0</v>
      </c>
      <c r="D143" s="85">
        <v>94321167</v>
      </c>
      <c r="E143" s="82" t="s">
        <v>10565</v>
      </c>
      <c r="F143" s="82" t="s">
        <v>6478</v>
      </c>
      <c r="G143" s="82" t="s">
        <v>6478</v>
      </c>
      <c r="H143" s="82" t="s">
        <v>6476</v>
      </c>
      <c r="I143" s="82">
        <v>1</v>
      </c>
      <c r="J143" s="82" t="s">
        <v>95</v>
      </c>
      <c r="K143" s="82" t="s">
        <v>19</v>
      </c>
      <c r="L143" s="82">
        <v>8.0000000000000002e-002</v>
      </c>
    </row>
    <row r="144" ht="15" customHeight="1">
      <c r="A144" s="82">
        <v>9600381</v>
      </c>
      <c r="B144" s="169">
        <v>2</v>
      </c>
      <c r="C144" s="82">
        <f t="shared" si="0"/>
        <v>0</v>
      </c>
      <c r="D144" s="85">
        <v>96003812</v>
      </c>
      <c r="E144" s="82" t="s">
        <v>10565</v>
      </c>
      <c r="F144" s="82" t="s">
        <v>7651</v>
      </c>
      <c r="G144" s="82" t="s">
        <v>7651</v>
      </c>
      <c r="H144" s="82" t="s">
        <v>7652</v>
      </c>
      <c r="I144" s="82">
        <v>1</v>
      </c>
      <c r="J144" s="82" t="s">
        <v>10576</v>
      </c>
      <c r="K144" s="82" t="s">
        <v>5903</v>
      </c>
      <c r="L144" s="82">
        <v>54</v>
      </c>
    </row>
    <row r="145" ht="15" customHeight="1">
      <c r="A145" s="82">
        <v>9600383</v>
      </c>
      <c r="B145" s="169">
        <v>9</v>
      </c>
      <c r="C145" s="82">
        <f t="shared" si="0"/>
        <v>0</v>
      </c>
      <c r="D145" s="85">
        <v>96003839</v>
      </c>
      <c r="E145" s="82" t="s">
        <v>10565</v>
      </c>
      <c r="F145" s="82" t="s">
        <v>7653</v>
      </c>
      <c r="G145" s="82" t="s">
        <v>7653</v>
      </c>
      <c r="H145" s="82" t="s">
        <v>7652</v>
      </c>
      <c r="I145" s="82">
        <v>1</v>
      </c>
      <c r="J145" s="82" t="s">
        <v>10576</v>
      </c>
      <c r="K145" s="82" t="s">
        <v>5903</v>
      </c>
      <c r="L145" s="82">
        <v>51.200000000000003</v>
      </c>
    </row>
    <row r="146" ht="15" customHeight="1">
      <c r="A146" s="82">
        <v>9600382</v>
      </c>
      <c r="B146" s="169">
        <v>0</v>
      </c>
      <c r="C146" s="82">
        <f t="shared" si="0"/>
        <v>0</v>
      </c>
      <c r="D146" s="85">
        <v>96003820</v>
      </c>
      <c r="E146" s="82" t="s">
        <v>10565</v>
      </c>
      <c r="F146" s="82" t="s">
        <v>7654</v>
      </c>
      <c r="G146" s="82" t="s">
        <v>7654</v>
      </c>
      <c r="H146" s="82" t="s">
        <v>7652</v>
      </c>
      <c r="I146" s="82">
        <v>1</v>
      </c>
      <c r="J146" s="82" t="s">
        <v>10576</v>
      </c>
      <c r="K146" s="82" t="s">
        <v>5903</v>
      </c>
      <c r="L146" s="82">
        <v>15.800000000000001</v>
      </c>
    </row>
    <row r="147" ht="15" customHeight="1">
      <c r="A147" s="82">
        <v>9600384</v>
      </c>
      <c r="B147" s="169">
        <v>7</v>
      </c>
      <c r="C147" s="82">
        <f t="shared" si="0"/>
        <v>0</v>
      </c>
      <c r="D147" s="85">
        <v>96003847</v>
      </c>
      <c r="E147" s="82" t="s">
        <v>10565</v>
      </c>
      <c r="F147" s="82" t="s">
        <v>7655</v>
      </c>
      <c r="G147" s="82" t="s">
        <v>7655</v>
      </c>
      <c r="H147" s="82" t="s">
        <v>7652</v>
      </c>
      <c r="I147" s="82">
        <v>1</v>
      </c>
      <c r="J147" s="82" t="s">
        <v>10576</v>
      </c>
      <c r="K147" s="82" t="s">
        <v>5903</v>
      </c>
      <c r="L147" s="82">
        <v>16.98</v>
      </c>
    </row>
    <row r="148" ht="15" customHeight="1">
      <c r="A148" s="82">
        <v>9431855</v>
      </c>
      <c r="B148" s="171">
        <v>7</v>
      </c>
      <c r="C148" s="82">
        <f t="shared" si="0"/>
        <v>0</v>
      </c>
      <c r="D148" s="85">
        <v>94318557</v>
      </c>
      <c r="E148" s="82" t="s">
        <v>10565</v>
      </c>
      <c r="F148" s="82" t="s">
        <v>6479</v>
      </c>
      <c r="G148" s="82" t="s">
        <v>6479</v>
      </c>
      <c r="H148" s="82" t="s">
        <v>4430</v>
      </c>
      <c r="I148" s="82">
        <v>1</v>
      </c>
      <c r="J148" s="82" t="s">
        <v>88</v>
      </c>
      <c r="K148" s="82" t="s">
        <v>14</v>
      </c>
      <c r="L148" s="82">
        <v>160</v>
      </c>
    </row>
    <row r="149" ht="15" customHeight="1">
      <c r="A149" s="82">
        <v>9093675</v>
      </c>
      <c r="B149" s="169">
        <v>2</v>
      </c>
      <c r="C149" s="82">
        <f t="shared" si="0"/>
        <v>0</v>
      </c>
      <c r="D149" s="85">
        <v>90936752</v>
      </c>
      <c r="E149" s="82" t="s">
        <v>10565</v>
      </c>
      <c r="F149" s="82" t="s">
        <v>7656</v>
      </c>
      <c r="G149" s="82" t="s">
        <v>7656</v>
      </c>
      <c r="H149" s="82" t="s">
        <v>484</v>
      </c>
      <c r="I149" s="82">
        <v>1</v>
      </c>
      <c r="J149" s="82" t="s">
        <v>485</v>
      </c>
      <c r="K149" s="82" t="s">
        <v>14</v>
      </c>
      <c r="L149" s="82">
        <v>325.16000000000003</v>
      </c>
    </row>
    <row r="150" ht="15" customHeight="1">
      <c r="A150" s="82">
        <v>9031046</v>
      </c>
      <c r="B150" s="169">
        <v>2</v>
      </c>
      <c r="C150" s="82">
        <f t="shared" si="0"/>
        <v>0</v>
      </c>
      <c r="D150" s="85">
        <v>90310462</v>
      </c>
      <c r="E150" s="82" t="s">
        <v>10565</v>
      </c>
      <c r="F150" s="82" t="s">
        <v>7657</v>
      </c>
      <c r="G150" s="82" t="s">
        <v>7657</v>
      </c>
      <c r="H150" s="82" t="s">
        <v>520</v>
      </c>
      <c r="I150" s="82">
        <v>1</v>
      </c>
      <c r="J150" s="82" t="s">
        <v>88</v>
      </c>
      <c r="K150" s="82" t="s">
        <v>14</v>
      </c>
      <c r="L150" s="82">
        <v>295.11899999999997</v>
      </c>
    </row>
    <row r="151" ht="15" customHeight="1">
      <c r="A151" s="82">
        <v>9031168</v>
      </c>
      <c r="B151" s="169">
        <v>0</v>
      </c>
      <c r="C151" s="82">
        <f t="shared" si="0"/>
        <v>0</v>
      </c>
      <c r="D151" s="85">
        <v>90311680</v>
      </c>
      <c r="E151" s="82" t="s">
        <v>10565</v>
      </c>
      <c r="F151" s="82" t="s">
        <v>7659</v>
      </c>
      <c r="G151" s="82" t="s">
        <v>7659</v>
      </c>
      <c r="H151" s="82" t="s">
        <v>725</v>
      </c>
      <c r="I151" s="82">
        <v>1</v>
      </c>
      <c r="J151" s="82" t="s">
        <v>88</v>
      </c>
      <c r="K151" s="82" t="s">
        <v>14</v>
      </c>
      <c r="L151" s="82">
        <v>50.399999999999999</v>
      </c>
    </row>
    <row r="152" ht="15" customHeight="1">
      <c r="A152" s="82">
        <v>9600615</v>
      </c>
      <c r="B152" s="171">
        <v>3</v>
      </c>
      <c r="C152" s="82">
        <f t="shared" si="0"/>
        <v>0</v>
      </c>
      <c r="D152" s="85">
        <v>96006153</v>
      </c>
      <c r="E152" s="82" t="s">
        <v>10565</v>
      </c>
      <c r="F152" s="82" t="s">
        <v>9920</v>
      </c>
      <c r="G152" s="82" t="s">
        <v>9920</v>
      </c>
      <c r="H152" s="82" t="s">
        <v>975</v>
      </c>
      <c r="I152" s="82">
        <v>1</v>
      </c>
      <c r="J152" s="82" t="s">
        <v>10039</v>
      </c>
      <c r="K152" s="82" t="s">
        <v>9886</v>
      </c>
      <c r="L152" s="82">
        <v>28.399999999999999</v>
      </c>
    </row>
    <row r="153" ht="15" customHeight="1">
      <c r="A153" s="82">
        <v>9029661</v>
      </c>
      <c r="B153" s="169">
        <v>3</v>
      </c>
      <c r="C153" s="82">
        <f t="shared" si="0"/>
        <v>0</v>
      </c>
      <c r="D153" s="85">
        <v>90296613</v>
      </c>
      <c r="E153" s="82" t="s">
        <v>10565</v>
      </c>
      <c r="F153" s="82" t="s">
        <v>10584</v>
      </c>
      <c r="G153" s="82" t="s">
        <v>10584</v>
      </c>
      <c r="H153" s="82" t="s">
        <v>725</v>
      </c>
      <c r="I153" s="82">
        <v>325</v>
      </c>
      <c r="J153" s="82" t="s">
        <v>95</v>
      </c>
      <c r="K153" s="82" t="s">
        <v>19</v>
      </c>
      <c r="L153" s="82">
        <v>0.14000000000000001</v>
      </c>
    </row>
    <row r="154" ht="15" customHeight="1">
      <c r="A154" s="82">
        <v>9085250</v>
      </c>
      <c r="B154" s="169">
        <v>8</v>
      </c>
      <c r="C154" s="82">
        <f t="shared" si="0"/>
        <v>0</v>
      </c>
      <c r="D154" s="85">
        <v>90852508</v>
      </c>
      <c r="E154" s="82" t="s">
        <v>10565</v>
      </c>
      <c r="F154" s="82" t="s">
        <v>7661</v>
      </c>
      <c r="G154" s="82" t="s">
        <v>7661</v>
      </c>
      <c r="H154" s="82" t="s">
        <v>725</v>
      </c>
      <c r="I154" s="82">
        <v>1</v>
      </c>
      <c r="J154" s="82" t="s">
        <v>88</v>
      </c>
      <c r="K154" s="82" t="s">
        <v>14</v>
      </c>
      <c r="L154" s="82">
        <v>27.236000000000004</v>
      </c>
    </row>
    <row r="155" ht="15" customHeight="1">
      <c r="A155" s="82">
        <v>9029662</v>
      </c>
      <c r="B155" s="169">
        <v>1</v>
      </c>
      <c r="C155" s="82">
        <f t="shared" si="0"/>
        <v>0</v>
      </c>
      <c r="D155" s="85">
        <v>90296621</v>
      </c>
      <c r="E155" s="82" t="s">
        <v>10565</v>
      </c>
      <c r="F155" s="82" t="s">
        <v>7662</v>
      </c>
      <c r="G155" s="82" t="s">
        <v>7662</v>
      </c>
      <c r="H155" s="82" t="s">
        <v>725</v>
      </c>
      <c r="I155" s="82">
        <v>1</v>
      </c>
      <c r="J155" s="82" t="s">
        <v>88</v>
      </c>
      <c r="K155" s="82" t="s">
        <v>14</v>
      </c>
      <c r="L155" s="82">
        <v>51.006999999999998</v>
      </c>
    </row>
    <row r="156" ht="15" customHeight="1">
      <c r="A156" s="82">
        <v>9085239</v>
      </c>
      <c r="B156" s="170">
        <v>7</v>
      </c>
      <c r="C156" s="82">
        <f t="shared" si="0"/>
        <v>0</v>
      </c>
      <c r="D156" s="85">
        <v>90852397</v>
      </c>
      <c r="E156" s="82" t="s">
        <v>10565</v>
      </c>
      <c r="F156" s="82" t="s">
        <v>7663</v>
      </c>
      <c r="G156" s="82" t="s">
        <v>7663</v>
      </c>
      <c r="H156" s="82" t="s">
        <v>725</v>
      </c>
      <c r="I156" s="82">
        <v>1</v>
      </c>
      <c r="J156" s="82" t="s">
        <v>88</v>
      </c>
      <c r="K156" s="82" t="s">
        <v>14</v>
      </c>
      <c r="L156" s="82">
        <v>25.300000000000001</v>
      </c>
    </row>
    <row r="157" ht="15" customHeight="1">
      <c r="A157" s="82">
        <v>9085262</v>
      </c>
      <c r="B157" s="169">
        <v>1</v>
      </c>
      <c r="C157" s="82">
        <f t="shared" si="0"/>
        <v>0</v>
      </c>
      <c r="D157" s="85">
        <v>90852621</v>
      </c>
      <c r="E157" s="82" t="s">
        <v>10565</v>
      </c>
      <c r="F157" s="82" t="s">
        <v>7664</v>
      </c>
      <c r="G157" s="82" t="s">
        <v>7664</v>
      </c>
      <c r="H157" s="82" t="s">
        <v>725</v>
      </c>
      <c r="I157" s="82">
        <v>1</v>
      </c>
      <c r="J157" s="82" t="s">
        <v>88</v>
      </c>
      <c r="K157" s="82" t="s">
        <v>14</v>
      </c>
      <c r="L157" s="82">
        <v>189.53</v>
      </c>
    </row>
    <row r="158" ht="15" customHeight="1">
      <c r="A158" s="82">
        <v>9085266</v>
      </c>
      <c r="B158" s="169">
        <v>4</v>
      </c>
      <c r="C158" s="82">
        <f t="shared" si="0"/>
        <v>0</v>
      </c>
      <c r="D158" s="85">
        <v>90852664</v>
      </c>
      <c r="E158" s="82" t="s">
        <v>10565</v>
      </c>
      <c r="F158" s="82" t="s">
        <v>7665</v>
      </c>
      <c r="G158" s="82" t="s">
        <v>7665</v>
      </c>
      <c r="H158" s="82" t="s">
        <v>725</v>
      </c>
      <c r="I158" s="82">
        <v>1</v>
      </c>
      <c r="J158" s="82" t="s">
        <v>88</v>
      </c>
      <c r="K158" s="82" t="s">
        <v>14</v>
      </c>
      <c r="L158" s="82">
        <v>170.5</v>
      </c>
    </row>
    <row r="159" ht="15" customHeight="1">
      <c r="A159" s="82">
        <v>9085264</v>
      </c>
      <c r="B159" s="169">
        <v>8</v>
      </c>
      <c r="C159" s="82">
        <f t="shared" si="0"/>
        <v>0</v>
      </c>
      <c r="D159" s="85">
        <v>90852648</v>
      </c>
      <c r="E159" s="82" t="s">
        <v>10565</v>
      </c>
      <c r="F159" s="82" t="s">
        <v>7666</v>
      </c>
      <c r="G159" s="82" t="s">
        <v>7666</v>
      </c>
      <c r="H159" s="82" t="s">
        <v>725</v>
      </c>
      <c r="I159" s="82">
        <v>1</v>
      </c>
      <c r="J159" s="82" t="s">
        <v>88</v>
      </c>
      <c r="K159" s="82" t="s">
        <v>14</v>
      </c>
      <c r="L159" s="82">
        <v>125.68600000000001</v>
      </c>
    </row>
    <row r="160" ht="15" customHeight="1">
      <c r="A160" s="82">
        <v>9600616</v>
      </c>
      <c r="B160" s="171">
        <v>1</v>
      </c>
      <c r="C160" s="82">
        <f t="shared" si="0"/>
        <v>0</v>
      </c>
      <c r="D160" s="85">
        <v>96006161</v>
      </c>
      <c r="E160" s="82" t="s">
        <v>10565</v>
      </c>
      <c r="F160" s="82" t="s">
        <v>9921</v>
      </c>
      <c r="G160" s="82" t="s">
        <v>9921</v>
      </c>
      <c r="H160" s="82" t="s">
        <v>975</v>
      </c>
      <c r="I160" s="82">
        <v>1</v>
      </c>
      <c r="J160" s="82" t="s">
        <v>10585</v>
      </c>
      <c r="K160" s="82" t="s">
        <v>9886</v>
      </c>
      <c r="L160" s="82">
        <v>138.80000000000001</v>
      </c>
    </row>
    <row r="161" ht="15" customHeight="1">
      <c r="A161" s="82">
        <v>9085271</v>
      </c>
      <c r="B161" s="170">
        <v>0</v>
      </c>
      <c r="C161" s="82">
        <f t="shared" si="0"/>
        <v>0</v>
      </c>
      <c r="D161" s="85">
        <v>90852710</v>
      </c>
      <c r="E161" s="82" t="s">
        <v>10565</v>
      </c>
      <c r="F161" s="82" t="s">
        <v>7667</v>
      </c>
      <c r="G161" s="82" t="s">
        <v>7667</v>
      </c>
      <c r="H161" s="82" t="s">
        <v>725</v>
      </c>
      <c r="I161" s="82">
        <v>1</v>
      </c>
      <c r="J161" s="82" t="s">
        <v>88</v>
      </c>
      <c r="K161" s="82" t="s">
        <v>14</v>
      </c>
      <c r="L161" s="82">
        <v>129.96000000000001</v>
      </c>
    </row>
    <row r="162" ht="15" customHeight="1">
      <c r="A162" s="82">
        <v>9085272</v>
      </c>
      <c r="B162" s="170">
        <v>9</v>
      </c>
      <c r="C162" s="82">
        <f t="shared" si="0"/>
        <v>0</v>
      </c>
      <c r="D162" s="85">
        <v>90852729</v>
      </c>
      <c r="E162" s="82" t="s">
        <v>10565</v>
      </c>
      <c r="F162" s="82" t="s">
        <v>7668</v>
      </c>
      <c r="G162" s="82" t="s">
        <v>7668</v>
      </c>
      <c r="H162" s="82" t="s">
        <v>725</v>
      </c>
      <c r="I162" s="82">
        <v>1</v>
      </c>
      <c r="J162" s="82" t="s">
        <v>88</v>
      </c>
      <c r="K162" s="82" t="s">
        <v>14</v>
      </c>
      <c r="L162" s="82">
        <v>502.95300000000003</v>
      </c>
    </row>
    <row r="163" ht="15" customHeight="1">
      <c r="A163" s="82">
        <v>9085234</v>
      </c>
      <c r="B163" s="169">
        <v>6</v>
      </c>
      <c r="C163" s="82">
        <f t="shared" si="0"/>
        <v>0</v>
      </c>
      <c r="D163" s="85">
        <v>90852346</v>
      </c>
      <c r="E163" s="82" t="s">
        <v>10565</v>
      </c>
      <c r="F163" s="82" t="s">
        <v>7669</v>
      </c>
      <c r="G163" s="82" t="s">
        <v>7669</v>
      </c>
      <c r="H163" s="82" t="s">
        <v>725</v>
      </c>
      <c r="I163" s="82">
        <v>1</v>
      </c>
      <c r="J163" s="82" t="s">
        <v>88</v>
      </c>
      <c r="K163" s="82" t="s">
        <v>14</v>
      </c>
      <c r="L163" s="82">
        <v>53.614000000000004</v>
      </c>
    </row>
    <row r="164" ht="15" customHeight="1">
      <c r="A164" s="82">
        <v>9085237</v>
      </c>
      <c r="B164" s="170">
        <v>0</v>
      </c>
      <c r="C164" s="82">
        <f t="shared" si="0"/>
        <v>0</v>
      </c>
      <c r="D164" s="85">
        <v>90852370</v>
      </c>
      <c r="E164" s="82" t="s">
        <v>10565</v>
      </c>
      <c r="F164" s="82" t="s">
        <v>7670</v>
      </c>
      <c r="G164" s="82" t="s">
        <v>7670</v>
      </c>
      <c r="H164" s="82" t="s">
        <v>725</v>
      </c>
      <c r="I164" s="82">
        <v>1</v>
      </c>
      <c r="J164" s="82" t="s">
        <v>88</v>
      </c>
      <c r="K164" s="82" t="s">
        <v>14</v>
      </c>
      <c r="L164" s="82">
        <v>543.202</v>
      </c>
    </row>
    <row r="165" ht="15" customHeight="1">
      <c r="A165" s="82">
        <v>9085236</v>
      </c>
      <c r="B165" s="170">
        <v>2</v>
      </c>
      <c r="C165" s="82">
        <f t="shared" si="0"/>
        <v>0</v>
      </c>
      <c r="D165" s="85">
        <v>90852362</v>
      </c>
      <c r="E165" s="82" t="s">
        <v>10565</v>
      </c>
      <c r="F165" s="82" t="s">
        <v>7671</v>
      </c>
      <c r="G165" s="82" t="s">
        <v>7671</v>
      </c>
      <c r="H165" s="82" t="s">
        <v>725</v>
      </c>
      <c r="I165" s="82">
        <v>1</v>
      </c>
      <c r="J165" s="82" t="s">
        <v>88</v>
      </c>
      <c r="K165" s="82" t="s">
        <v>14</v>
      </c>
      <c r="L165" s="82">
        <v>167.893</v>
      </c>
    </row>
    <row r="166" ht="15" customHeight="1">
      <c r="A166" s="82">
        <v>9031252</v>
      </c>
      <c r="B166" s="170">
        <v>0</v>
      </c>
      <c r="C166" s="82">
        <f t="shared" si="0"/>
        <v>0</v>
      </c>
      <c r="D166" s="85">
        <v>90312520</v>
      </c>
      <c r="E166" s="82" t="s">
        <v>10565</v>
      </c>
      <c r="F166" s="82" t="s">
        <v>7672</v>
      </c>
      <c r="G166" s="82" t="s">
        <v>7672</v>
      </c>
      <c r="H166" s="82" t="s">
        <v>725</v>
      </c>
      <c r="I166" s="82">
        <v>1</v>
      </c>
      <c r="J166" s="82" t="s">
        <v>88</v>
      </c>
      <c r="K166" s="82" t="s">
        <v>14</v>
      </c>
      <c r="L166" s="82">
        <v>510.39999999999998</v>
      </c>
    </row>
    <row r="167" ht="15" customHeight="1">
      <c r="A167" s="82">
        <v>9244817</v>
      </c>
      <c r="B167" s="169">
        <v>8</v>
      </c>
      <c r="C167" s="82">
        <f t="shared" si="0"/>
        <v>0</v>
      </c>
      <c r="D167" s="85">
        <v>92448178</v>
      </c>
      <c r="E167" s="82" t="s">
        <v>10565</v>
      </c>
      <c r="F167" s="82" t="s">
        <v>7673</v>
      </c>
      <c r="G167" s="82" t="s">
        <v>7673</v>
      </c>
      <c r="H167" s="82" t="s">
        <v>725</v>
      </c>
      <c r="I167" s="82">
        <v>1</v>
      </c>
      <c r="J167" s="82" t="s">
        <v>88</v>
      </c>
      <c r="K167" s="82" t="s">
        <v>14</v>
      </c>
      <c r="L167" s="82">
        <v>35.289999999999999</v>
      </c>
    </row>
    <row r="168" ht="15" customHeight="1">
      <c r="A168" s="82">
        <v>9085228</v>
      </c>
      <c r="B168" s="169">
        <v>1</v>
      </c>
      <c r="C168" s="82">
        <f t="shared" si="0"/>
        <v>0</v>
      </c>
      <c r="D168" s="85">
        <v>90852281</v>
      </c>
      <c r="E168" s="82" t="s">
        <v>10565</v>
      </c>
      <c r="F168" s="82" t="s">
        <v>7674</v>
      </c>
      <c r="G168" s="82" t="s">
        <v>7674</v>
      </c>
      <c r="H168" s="82" t="s">
        <v>725</v>
      </c>
      <c r="I168" s="82">
        <v>1</v>
      </c>
      <c r="J168" s="82" t="s">
        <v>88</v>
      </c>
      <c r="K168" s="82" t="s">
        <v>14</v>
      </c>
      <c r="L168" s="82">
        <v>29.864999999999998</v>
      </c>
    </row>
    <row r="169" ht="15" customHeight="1">
      <c r="A169" s="82">
        <v>9085273</v>
      </c>
      <c r="B169" s="170">
        <v>7</v>
      </c>
      <c r="C169" s="82">
        <f t="shared" si="0"/>
        <v>0</v>
      </c>
      <c r="D169" s="85">
        <v>90852737</v>
      </c>
      <c r="E169" s="82" t="s">
        <v>10565</v>
      </c>
      <c r="F169" s="82" t="s">
        <v>7675</v>
      </c>
      <c r="G169" s="82" t="s">
        <v>7675</v>
      </c>
      <c r="H169" s="82" t="s">
        <v>725</v>
      </c>
      <c r="I169" s="82">
        <v>1</v>
      </c>
      <c r="J169" s="82" t="s">
        <v>88</v>
      </c>
      <c r="K169" s="82" t="s">
        <v>14</v>
      </c>
      <c r="L169" s="82">
        <v>122.26000000000001</v>
      </c>
    </row>
    <row r="170" ht="15" customHeight="1">
      <c r="A170" s="82">
        <v>9085274</v>
      </c>
      <c r="B170" s="170">
        <v>5</v>
      </c>
      <c r="C170" s="82">
        <f t="shared" si="0"/>
        <v>0</v>
      </c>
      <c r="D170" s="85">
        <v>90852745</v>
      </c>
      <c r="E170" s="82" t="s">
        <v>10565</v>
      </c>
      <c r="F170" s="82" t="s">
        <v>7676</v>
      </c>
      <c r="G170" s="82" t="s">
        <v>7676</v>
      </c>
      <c r="H170" s="82" t="s">
        <v>725</v>
      </c>
      <c r="I170" s="82">
        <v>1</v>
      </c>
      <c r="J170" s="82" t="s">
        <v>88</v>
      </c>
      <c r="K170" s="82" t="s">
        <v>14</v>
      </c>
      <c r="L170" s="82">
        <v>616.79999999999995</v>
      </c>
    </row>
    <row r="171" ht="15" customHeight="1">
      <c r="A171" s="82">
        <v>9026663</v>
      </c>
      <c r="B171" s="170">
        <v>3</v>
      </c>
      <c r="C171" s="82">
        <f t="shared" si="0"/>
        <v>0</v>
      </c>
      <c r="D171" s="85">
        <v>90266633</v>
      </c>
      <c r="E171" s="82" t="s">
        <v>10565</v>
      </c>
      <c r="F171" s="82" t="s">
        <v>7677</v>
      </c>
      <c r="G171" s="82" t="s">
        <v>7677</v>
      </c>
      <c r="H171" s="82" t="s">
        <v>725</v>
      </c>
      <c r="I171" s="82">
        <v>1</v>
      </c>
      <c r="J171" s="82" t="s">
        <v>88</v>
      </c>
      <c r="K171" s="82" t="s">
        <v>14</v>
      </c>
      <c r="L171" s="82">
        <v>101.84999999999999</v>
      </c>
    </row>
    <row r="172" ht="15" customHeight="1">
      <c r="A172" s="82">
        <v>9026664</v>
      </c>
      <c r="B172" s="170">
        <v>1</v>
      </c>
      <c r="C172" s="82">
        <f t="shared" si="0"/>
        <v>0</v>
      </c>
      <c r="D172" s="85">
        <v>90266641</v>
      </c>
      <c r="E172" s="82" t="s">
        <v>10565</v>
      </c>
      <c r="F172" s="82" t="s">
        <v>7678</v>
      </c>
      <c r="G172" s="82" t="s">
        <v>7678</v>
      </c>
      <c r="H172" s="82" t="s">
        <v>725</v>
      </c>
      <c r="I172" s="82">
        <v>1</v>
      </c>
      <c r="J172" s="82" t="s">
        <v>88</v>
      </c>
      <c r="K172" s="82" t="s">
        <v>14</v>
      </c>
      <c r="L172" s="82">
        <v>608</v>
      </c>
    </row>
    <row r="173" ht="15" customHeight="1">
      <c r="A173" s="82">
        <v>9026661</v>
      </c>
      <c r="B173" s="170">
        <v>7</v>
      </c>
      <c r="C173" s="82">
        <f t="shared" si="0"/>
        <v>0</v>
      </c>
      <c r="D173" s="85">
        <v>90266617</v>
      </c>
      <c r="E173" s="82" t="s">
        <v>10565</v>
      </c>
      <c r="F173" s="82" t="s">
        <v>7679</v>
      </c>
      <c r="G173" s="82" t="s">
        <v>7679</v>
      </c>
      <c r="H173" s="82" t="s">
        <v>725</v>
      </c>
      <c r="I173" s="82">
        <v>1</v>
      </c>
      <c r="J173" s="82" t="s">
        <v>88</v>
      </c>
      <c r="K173" s="82" t="s">
        <v>14</v>
      </c>
      <c r="L173" s="82">
        <v>93.129999999999995</v>
      </c>
    </row>
    <row r="174" ht="15" customHeight="1">
      <c r="A174" s="82">
        <v>9026662</v>
      </c>
      <c r="B174" s="170">
        <v>5</v>
      </c>
      <c r="C174" s="82">
        <f t="shared" si="0"/>
        <v>0</v>
      </c>
      <c r="D174" s="85">
        <v>90266625</v>
      </c>
      <c r="E174" s="82" t="s">
        <v>10565</v>
      </c>
      <c r="F174" s="82" t="s">
        <v>7680</v>
      </c>
      <c r="G174" s="82" t="s">
        <v>7680</v>
      </c>
      <c r="H174" s="82" t="s">
        <v>725</v>
      </c>
      <c r="I174" s="82">
        <v>1</v>
      </c>
      <c r="J174" s="82" t="s">
        <v>88</v>
      </c>
      <c r="K174" s="82" t="s">
        <v>14</v>
      </c>
      <c r="L174" s="82">
        <v>404.21700000000004</v>
      </c>
    </row>
    <row r="175" ht="15" customHeight="1">
      <c r="A175" s="82">
        <v>9600617</v>
      </c>
      <c r="B175" s="171">
        <v>0</v>
      </c>
      <c r="C175" s="82">
        <f t="shared" si="0"/>
        <v>0</v>
      </c>
      <c r="D175" s="85">
        <v>96006170</v>
      </c>
      <c r="E175" s="82" t="s">
        <v>10565</v>
      </c>
      <c r="F175" s="82" t="s">
        <v>9922</v>
      </c>
      <c r="G175" s="82" t="s">
        <v>9922</v>
      </c>
      <c r="H175" s="82" t="s">
        <v>975</v>
      </c>
      <c r="I175" s="82">
        <v>1</v>
      </c>
      <c r="J175" s="82" t="s">
        <v>9916</v>
      </c>
      <c r="K175" s="82" t="s">
        <v>9886</v>
      </c>
      <c r="L175" s="82">
        <v>154.24000000000001</v>
      </c>
    </row>
    <row r="176" ht="15" customHeight="1">
      <c r="A176" s="82">
        <v>9600618</v>
      </c>
      <c r="B176" s="171">
        <v>8</v>
      </c>
      <c r="C176" s="82">
        <f t="shared" si="0"/>
        <v>0</v>
      </c>
      <c r="D176" s="85">
        <v>96006188</v>
      </c>
      <c r="E176" s="82" t="s">
        <v>10565</v>
      </c>
      <c r="F176" s="82" t="s">
        <v>9923</v>
      </c>
      <c r="G176" s="82" t="s">
        <v>9923</v>
      </c>
      <c r="H176" s="82" t="s">
        <v>975</v>
      </c>
      <c r="I176" s="82">
        <v>1</v>
      </c>
      <c r="J176" s="82" t="s">
        <v>9916</v>
      </c>
      <c r="K176" s="82" t="s">
        <v>9886</v>
      </c>
      <c r="L176" s="82">
        <v>150.30000000000001</v>
      </c>
    </row>
    <row r="177" ht="15" customHeight="1">
      <c r="A177" s="82">
        <v>9085278</v>
      </c>
      <c r="B177" s="170">
        <v>8</v>
      </c>
      <c r="C177" s="82">
        <f t="shared" si="0"/>
        <v>0</v>
      </c>
      <c r="D177" s="85">
        <v>90852788</v>
      </c>
      <c r="E177" s="82" t="s">
        <v>10565</v>
      </c>
      <c r="F177" s="82" t="s">
        <v>7681</v>
      </c>
      <c r="G177" s="82" t="s">
        <v>7681</v>
      </c>
      <c r="H177" s="82" t="s">
        <v>725</v>
      </c>
      <c r="I177" s="82">
        <v>1</v>
      </c>
      <c r="J177" s="82" t="s">
        <v>88</v>
      </c>
      <c r="K177" s="82" t="s">
        <v>14</v>
      </c>
      <c r="L177" s="82">
        <v>579.54599999999994</v>
      </c>
    </row>
    <row r="178" ht="15" customHeight="1">
      <c r="A178" s="82">
        <v>9085277</v>
      </c>
      <c r="B178" s="170">
        <v>0</v>
      </c>
      <c r="C178" s="82">
        <f t="shared" si="0"/>
        <v>0</v>
      </c>
      <c r="D178" s="85">
        <v>90852770</v>
      </c>
      <c r="E178" s="82" t="s">
        <v>10565</v>
      </c>
      <c r="F178" s="82" t="s">
        <v>7682</v>
      </c>
      <c r="G178" s="82" t="s">
        <v>7682</v>
      </c>
      <c r="H178" s="82" t="s">
        <v>725</v>
      </c>
      <c r="I178" s="82">
        <v>1</v>
      </c>
      <c r="J178" s="82" t="s">
        <v>88</v>
      </c>
      <c r="K178" s="82" t="s">
        <v>14</v>
      </c>
      <c r="L178" s="82">
        <v>405.68000000000001</v>
      </c>
    </row>
    <row r="179" ht="15" customHeight="1">
      <c r="A179" s="82">
        <v>9085258</v>
      </c>
      <c r="B179" s="169">
        <v>3</v>
      </c>
      <c r="C179" s="82">
        <f t="shared" si="0"/>
        <v>0</v>
      </c>
      <c r="D179" s="85">
        <v>90852583</v>
      </c>
      <c r="E179" s="82" t="s">
        <v>10565</v>
      </c>
      <c r="F179" s="82" t="s">
        <v>7683</v>
      </c>
      <c r="G179" s="82" t="s">
        <v>7683</v>
      </c>
      <c r="H179" s="82" t="s">
        <v>725</v>
      </c>
      <c r="I179" s="82">
        <v>800</v>
      </c>
      <c r="J179" s="82" t="s">
        <v>95</v>
      </c>
      <c r="K179" s="82" t="s">
        <v>19</v>
      </c>
      <c r="L179" s="82">
        <v>0.22</v>
      </c>
    </row>
    <row r="180" ht="15" customHeight="1">
      <c r="A180" s="82">
        <v>9027335</v>
      </c>
      <c r="B180" s="169">
        <v>4</v>
      </c>
      <c r="C180" s="82">
        <f t="shared" si="0"/>
        <v>0</v>
      </c>
      <c r="D180" s="85">
        <v>90273354</v>
      </c>
      <c r="E180" s="82" t="s">
        <v>10565</v>
      </c>
      <c r="F180" s="82" t="s">
        <v>7684</v>
      </c>
      <c r="G180" s="82" t="s">
        <v>7684</v>
      </c>
      <c r="H180" s="82" t="s">
        <v>725</v>
      </c>
      <c r="I180" s="82">
        <v>800</v>
      </c>
      <c r="J180" s="82" t="s">
        <v>95</v>
      </c>
      <c r="K180" s="82" t="s">
        <v>19</v>
      </c>
      <c r="L180" s="82">
        <v>0.253</v>
      </c>
    </row>
    <row r="181" ht="15" customHeight="1">
      <c r="A181" s="82">
        <v>9026659</v>
      </c>
      <c r="B181" s="170">
        <v>5</v>
      </c>
      <c r="C181" s="82">
        <f t="shared" si="0"/>
        <v>0</v>
      </c>
      <c r="D181" s="85">
        <v>90266595</v>
      </c>
      <c r="E181" s="82" t="s">
        <v>10565</v>
      </c>
      <c r="F181" s="82" t="s">
        <v>7685</v>
      </c>
      <c r="G181" s="82" t="s">
        <v>7685</v>
      </c>
      <c r="H181" s="82" t="s">
        <v>725</v>
      </c>
      <c r="I181" s="82">
        <v>1</v>
      </c>
      <c r="J181" s="82" t="s">
        <v>88</v>
      </c>
      <c r="K181" s="82" t="s">
        <v>14</v>
      </c>
      <c r="L181" s="82">
        <v>81.079999999999998</v>
      </c>
    </row>
    <row r="182" ht="15" customHeight="1">
      <c r="A182" s="82">
        <v>9026660</v>
      </c>
      <c r="B182" s="170">
        <v>9</v>
      </c>
      <c r="C182" s="82">
        <f t="shared" si="0"/>
        <v>0</v>
      </c>
      <c r="D182" s="85">
        <v>90266609</v>
      </c>
      <c r="E182" s="82" t="s">
        <v>10565</v>
      </c>
      <c r="F182" s="82" t="s">
        <v>7686</v>
      </c>
      <c r="G182" s="82" t="s">
        <v>7686</v>
      </c>
      <c r="H182" s="82" t="s">
        <v>725</v>
      </c>
      <c r="I182" s="82">
        <v>1</v>
      </c>
      <c r="J182" s="82" t="s">
        <v>88</v>
      </c>
      <c r="K182" s="82" t="s">
        <v>14</v>
      </c>
      <c r="L182" s="82">
        <v>366.78399999999999</v>
      </c>
    </row>
    <row r="183" ht="15" customHeight="1">
      <c r="A183" s="82">
        <v>9027413</v>
      </c>
      <c r="B183" s="169">
        <v>0</v>
      </c>
      <c r="C183" s="82">
        <f t="shared" si="0"/>
        <v>0</v>
      </c>
      <c r="D183" s="85">
        <v>90274130</v>
      </c>
      <c r="E183" s="82" t="s">
        <v>10565</v>
      </c>
      <c r="F183" s="82" t="s">
        <v>7746</v>
      </c>
      <c r="G183" s="82" t="s">
        <v>7747</v>
      </c>
      <c r="H183" s="82" t="s">
        <v>506</v>
      </c>
      <c r="I183" s="82">
        <v>100</v>
      </c>
      <c r="J183" s="82" t="s">
        <v>18</v>
      </c>
      <c r="K183" s="82" t="s">
        <v>19</v>
      </c>
      <c r="L183" s="82">
        <v>1.3700000000000001</v>
      </c>
    </row>
    <row r="184" ht="15" customHeight="1">
      <c r="A184" s="82">
        <v>9240828</v>
      </c>
      <c r="B184" s="169">
        <v>1</v>
      </c>
      <c r="C184" s="82">
        <f t="shared" si="0"/>
        <v>0</v>
      </c>
      <c r="D184" s="85">
        <v>92408281</v>
      </c>
      <c r="E184" s="82" t="s">
        <v>10565</v>
      </c>
      <c r="F184" s="82" t="s">
        <v>7748</v>
      </c>
      <c r="G184" s="82" t="s">
        <v>7749</v>
      </c>
      <c r="H184" s="82" t="s">
        <v>520</v>
      </c>
      <c r="I184" s="82">
        <v>100</v>
      </c>
      <c r="J184" s="82" t="s">
        <v>18</v>
      </c>
      <c r="K184" s="82" t="s">
        <v>19</v>
      </c>
      <c r="L184" s="82">
        <v>1.575</v>
      </c>
    </row>
    <row r="185" ht="15" customHeight="1">
      <c r="A185" s="82">
        <v>9045504</v>
      </c>
      <c r="B185" s="169">
        <v>5</v>
      </c>
      <c r="C185" s="82">
        <f t="shared" si="0"/>
        <v>0</v>
      </c>
      <c r="D185" s="85">
        <v>90455045</v>
      </c>
      <c r="E185" s="82" t="s">
        <v>10565</v>
      </c>
      <c r="F185" s="82" t="s">
        <v>7748</v>
      </c>
      <c r="G185" s="82" t="s">
        <v>7750</v>
      </c>
      <c r="H185" s="82" t="s">
        <v>520</v>
      </c>
      <c r="I185" s="82">
        <v>500</v>
      </c>
      <c r="J185" s="82" t="s">
        <v>18</v>
      </c>
      <c r="K185" s="82" t="s">
        <v>19</v>
      </c>
      <c r="L185" s="82">
        <v>0.57309862499999997</v>
      </c>
    </row>
    <row r="186" ht="15" customHeight="1">
      <c r="A186" s="82">
        <v>9028732</v>
      </c>
      <c r="B186" s="169">
        <v>0</v>
      </c>
      <c r="C186" s="82">
        <f t="shared" si="0"/>
        <v>0</v>
      </c>
      <c r="D186" s="85">
        <v>90287320</v>
      </c>
      <c r="E186" s="82" t="s">
        <v>10565</v>
      </c>
      <c r="F186" s="82" t="s">
        <v>7767</v>
      </c>
      <c r="G186" s="82" t="s">
        <v>7767</v>
      </c>
      <c r="H186" s="82" t="s">
        <v>725</v>
      </c>
      <c r="I186" s="82">
        <v>400</v>
      </c>
      <c r="J186" s="82" t="s">
        <v>95</v>
      </c>
      <c r="K186" s="82" t="s">
        <v>19</v>
      </c>
      <c r="L186" s="82">
        <v>8.8000000000000009e-002</v>
      </c>
    </row>
    <row r="187" ht="15" customHeight="1">
      <c r="A187" s="82">
        <v>9030775</v>
      </c>
      <c r="B187" s="170">
        <v>5</v>
      </c>
      <c r="C187" s="82">
        <f t="shared" si="0"/>
        <v>0</v>
      </c>
      <c r="D187" s="85">
        <v>90307755</v>
      </c>
      <c r="E187" s="82" t="s">
        <v>10565</v>
      </c>
      <c r="F187" s="82" t="s">
        <v>7933</v>
      </c>
      <c r="G187" s="82" t="s">
        <v>7933</v>
      </c>
      <c r="H187" s="82" t="s">
        <v>134</v>
      </c>
      <c r="I187" s="82">
        <v>1</v>
      </c>
      <c r="J187" s="82" t="s">
        <v>88</v>
      </c>
      <c r="K187" s="82" t="s">
        <v>14</v>
      </c>
      <c r="L187" s="82">
        <v>567.47000000000003</v>
      </c>
    </row>
    <row r="188" ht="15" customHeight="1">
      <c r="A188" s="82">
        <v>9600619</v>
      </c>
      <c r="B188" s="171">
        <v>6</v>
      </c>
      <c r="C188" s="82">
        <f t="shared" si="0"/>
        <v>0</v>
      </c>
      <c r="D188" s="85">
        <v>96006196</v>
      </c>
      <c r="E188" s="82" t="s">
        <v>10565</v>
      </c>
      <c r="F188" s="82" t="s">
        <v>9924</v>
      </c>
      <c r="G188" s="82" t="s">
        <v>9924</v>
      </c>
      <c r="H188" s="82" t="s">
        <v>134</v>
      </c>
      <c r="I188" s="82">
        <v>1</v>
      </c>
      <c r="J188" s="82" t="s">
        <v>9916</v>
      </c>
      <c r="K188" s="82" t="s">
        <v>9886</v>
      </c>
      <c r="L188" s="82">
        <v>80.239999999999995</v>
      </c>
    </row>
    <row r="189" ht="15" customHeight="1">
      <c r="A189" s="82">
        <v>9031190</v>
      </c>
      <c r="B189" s="169">
        <v>6</v>
      </c>
      <c r="C189" s="82">
        <f t="shared" si="0"/>
        <v>0</v>
      </c>
      <c r="D189" s="85">
        <v>90311906</v>
      </c>
      <c r="E189" s="82" t="s">
        <v>10565</v>
      </c>
      <c r="F189" s="82" t="s">
        <v>8263</v>
      </c>
      <c r="G189" s="82" t="s">
        <v>8263</v>
      </c>
      <c r="H189" s="82" t="s">
        <v>134</v>
      </c>
      <c r="I189" s="82">
        <v>900</v>
      </c>
      <c r="J189" s="82" t="s">
        <v>95</v>
      </c>
      <c r="K189" s="82" t="s">
        <v>19</v>
      </c>
      <c r="L189" s="82">
        <v>1.299375e-002</v>
      </c>
    </row>
    <row r="190" ht="15" customHeight="1">
      <c r="A190" s="82">
        <v>9027668</v>
      </c>
      <c r="B190" s="172">
        <v>0</v>
      </c>
      <c r="C190" s="82">
        <f t="shared" si="0"/>
        <v>0</v>
      </c>
      <c r="D190" s="85">
        <v>90276680</v>
      </c>
      <c r="E190" s="82" t="s">
        <v>10565</v>
      </c>
      <c r="F190" s="82" t="s">
        <v>8304</v>
      </c>
      <c r="G190" s="82" t="s">
        <v>8304</v>
      </c>
      <c r="H190" s="82" t="s">
        <v>728</v>
      </c>
      <c r="I190" s="82">
        <v>1</v>
      </c>
      <c r="J190" s="82" t="s">
        <v>88</v>
      </c>
      <c r="K190" s="82" t="s">
        <v>14</v>
      </c>
      <c r="L190" s="82">
        <v>125.2</v>
      </c>
    </row>
    <row r="191" ht="15" customHeight="1">
      <c r="A191" s="82">
        <v>9027669</v>
      </c>
      <c r="B191" s="169">
        <v>8</v>
      </c>
      <c r="C191" s="82">
        <f t="shared" si="0"/>
        <v>0</v>
      </c>
      <c r="D191" s="85">
        <v>90276698</v>
      </c>
      <c r="E191" s="82" t="s">
        <v>10565</v>
      </c>
      <c r="F191" s="82" t="s">
        <v>8305</v>
      </c>
      <c r="G191" s="82" t="s">
        <v>8305</v>
      </c>
      <c r="H191" s="82" t="s">
        <v>728</v>
      </c>
      <c r="I191" s="82">
        <v>1</v>
      </c>
      <c r="J191" s="82" t="s">
        <v>88</v>
      </c>
      <c r="K191" s="82" t="s">
        <v>14</v>
      </c>
      <c r="L191" s="82">
        <v>634.78800000000001</v>
      </c>
    </row>
    <row r="192" ht="15" customHeight="1">
      <c r="A192" s="82">
        <v>9031045</v>
      </c>
      <c r="B192" s="169">
        <v>4</v>
      </c>
      <c r="C192" s="82">
        <f t="shared" si="0"/>
        <v>0</v>
      </c>
      <c r="D192" s="85">
        <v>90310454</v>
      </c>
      <c r="E192" s="82" t="s">
        <v>10565</v>
      </c>
      <c r="F192" s="82" t="s">
        <v>8306</v>
      </c>
      <c r="G192" s="82" t="s">
        <v>8306</v>
      </c>
      <c r="H192" s="82" t="s">
        <v>728</v>
      </c>
      <c r="I192" s="82">
        <v>1</v>
      </c>
      <c r="J192" s="82" t="s">
        <v>88</v>
      </c>
      <c r="K192" s="82" t="s">
        <v>14</v>
      </c>
      <c r="L192" s="82">
        <v>784.10200000000009</v>
      </c>
    </row>
    <row r="193" ht="15" customHeight="1">
      <c r="A193" s="82">
        <v>9031678</v>
      </c>
      <c r="B193" s="169">
        <v>9</v>
      </c>
      <c r="C193" s="82">
        <f t="shared" si="0"/>
        <v>0</v>
      </c>
      <c r="D193" s="85">
        <v>90316789</v>
      </c>
      <c r="E193" s="82" t="s">
        <v>10565</v>
      </c>
      <c r="F193" s="82" t="s">
        <v>8307</v>
      </c>
      <c r="G193" s="82" t="s">
        <v>8307</v>
      </c>
      <c r="H193" s="82" t="s">
        <v>728</v>
      </c>
      <c r="I193" s="82">
        <v>1</v>
      </c>
      <c r="J193" s="82" t="s">
        <v>88</v>
      </c>
      <c r="K193" s="82" t="s">
        <v>14</v>
      </c>
      <c r="L193" s="82">
        <v>798.35000000000002</v>
      </c>
    </row>
    <row r="194" ht="15" customHeight="1">
      <c r="A194" s="82">
        <v>9027666</v>
      </c>
      <c r="B194" s="169">
        <v>3</v>
      </c>
      <c r="C194" s="82">
        <f t="shared" si="0"/>
        <v>0</v>
      </c>
      <c r="D194" s="85">
        <v>90276663</v>
      </c>
      <c r="E194" s="82" t="s">
        <v>10565</v>
      </c>
      <c r="F194" s="82" t="s">
        <v>8308</v>
      </c>
      <c r="G194" s="82" t="s">
        <v>8308</v>
      </c>
      <c r="H194" s="82" t="s">
        <v>728</v>
      </c>
      <c r="I194" s="82">
        <v>1</v>
      </c>
      <c r="J194" s="82" t="s">
        <v>88</v>
      </c>
      <c r="K194" s="82" t="s">
        <v>14</v>
      </c>
      <c r="L194" s="82">
        <v>614.96000000000004</v>
      </c>
    </row>
    <row r="195" ht="15" customHeight="1">
      <c r="A195" s="82">
        <v>9030370</v>
      </c>
      <c r="B195" s="169">
        <v>9</v>
      </c>
      <c r="C195" s="82">
        <f t="shared" si="0"/>
        <v>0</v>
      </c>
      <c r="D195" s="85">
        <v>90303709</v>
      </c>
      <c r="E195" s="82" t="s">
        <v>10565</v>
      </c>
      <c r="F195" s="82" t="s">
        <v>8309</v>
      </c>
      <c r="G195" s="82" t="s">
        <v>8309</v>
      </c>
      <c r="H195" s="82" t="s">
        <v>662</v>
      </c>
      <c r="I195" s="82">
        <v>400</v>
      </c>
      <c r="J195" s="82" t="s">
        <v>95</v>
      </c>
      <c r="K195" s="82" t="s">
        <v>19</v>
      </c>
      <c r="L195" s="82">
        <v>0.69999999999999996</v>
      </c>
    </row>
    <row r="196" ht="15" customHeight="1">
      <c r="A196" s="82">
        <v>9600620</v>
      </c>
      <c r="B196" s="171">
        <v>0</v>
      </c>
      <c r="C196" s="82">
        <f t="shared" si="0"/>
        <v>0</v>
      </c>
      <c r="D196" s="85">
        <v>96006200</v>
      </c>
      <c r="E196" s="82" t="s">
        <v>10565</v>
      </c>
      <c r="F196" s="82" t="s">
        <v>9925</v>
      </c>
      <c r="G196" s="82" t="s">
        <v>9925</v>
      </c>
      <c r="H196" s="82" t="s">
        <v>134</v>
      </c>
      <c r="I196" s="82">
        <v>1</v>
      </c>
      <c r="J196" s="82" t="s">
        <v>9916</v>
      </c>
      <c r="K196" s="82" t="s">
        <v>9886</v>
      </c>
      <c r="L196" s="82">
        <v>102</v>
      </c>
    </row>
    <row r="197" ht="15" customHeight="1">
      <c r="A197" s="82">
        <v>9600621</v>
      </c>
      <c r="B197" s="173">
        <v>8</v>
      </c>
      <c r="C197" s="82">
        <f t="shared" si="0"/>
        <v>0</v>
      </c>
      <c r="D197" s="85">
        <v>96006218</v>
      </c>
      <c r="E197" s="82" t="s">
        <v>10565</v>
      </c>
      <c r="F197" s="82" t="s">
        <v>9926</v>
      </c>
      <c r="G197" s="82" t="s">
        <v>9926</v>
      </c>
      <c r="H197" s="82" t="s">
        <v>134</v>
      </c>
      <c r="I197" s="82">
        <v>1</v>
      </c>
      <c r="J197" s="82" t="s">
        <v>9916</v>
      </c>
      <c r="K197" s="82" t="s">
        <v>9886</v>
      </c>
      <c r="L197" s="82">
        <v>23</v>
      </c>
    </row>
    <row r="198" ht="15" customHeight="1">
      <c r="A198" s="82">
        <v>9029054</v>
      </c>
      <c r="B198" s="174">
        <v>2</v>
      </c>
      <c r="C198" s="82">
        <f t="shared" si="0"/>
        <v>0</v>
      </c>
      <c r="D198" s="85">
        <v>90290542</v>
      </c>
      <c r="E198" s="82" t="s">
        <v>10565</v>
      </c>
      <c r="F198" s="82" t="s">
        <v>8575</v>
      </c>
      <c r="G198" s="82" t="s">
        <v>8575</v>
      </c>
      <c r="H198" s="82" t="s">
        <v>506</v>
      </c>
      <c r="I198" s="82">
        <v>1</v>
      </c>
      <c r="J198" s="82" t="s">
        <v>88</v>
      </c>
      <c r="K198" s="82" t="s">
        <v>14</v>
      </c>
      <c r="L198" s="82">
        <v>246.40000000000001</v>
      </c>
    </row>
    <row r="199" ht="15" customHeight="1">
      <c r="A199" s="82">
        <v>9084439</v>
      </c>
      <c r="B199" s="174">
        <v>4</v>
      </c>
      <c r="C199" s="82">
        <f t="shared" si="0"/>
        <v>0</v>
      </c>
      <c r="D199" s="85">
        <v>90844394</v>
      </c>
      <c r="E199" s="82" t="s">
        <v>10565</v>
      </c>
      <c r="F199" s="82" t="s">
        <v>8580</v>
      </c>
      <c r="G199" s="82" t="s">
        <v>8580</v>
      </c>
      <c r="H199" s="82" t="s">
        <v>134</v>
      </c>
      <c r="I199" s="82">
        <v>1</v>
      </c>
      <c r="J199" s="82" t="s">
        <v>88</v>
      </c>
      <c r="K199" s="82" t="s">
        <v>14</v>
      </c>
      <c r="L199" s="82">
        <v>41.613</v>
      </c>
    </row>
    <row r="200" ht="15" customHeight="1">
      <c r="A200" s="82">
        <v>9027692</v>
      </c>
      <c r="B200" s="174">
        <v>2</v>
      </c>
      <c r="C200" s="82">
        <f t="shared" si="0"/>
        <v>0</v>
      </c>
      <c r="D200" s="85">
        <v>90276922</v>
      </c>
      <c r="E200" s="82" t="s">
        <v>10565</v>
      </c>
      <c r="F200" s="82" t="s">
        <v>8583</v>
      </c>
      <c r="G200" s="82" t="s">
        <v>8584</v>
      </c>
      <c r="H200" s="82" t="s">
        <v>728</v>
      </c>
      <c r="I200" s="82">
        <v>1</v>
      </c>
      <c r="J200" s="82" t="s">
        <v>88</v>
      </c>
      <c r="K200" s="82" t="s">
        <v>14</v>
      </c>
      <c r="L200" s="82">
        <v>3.5899999999999999</v>
      </c>
    </row>
    <row r="201" ht="15" customHeight="1">
      <c r="A201" s="82">
        <v>9027691</v>
      </c>
      <c r="B201" s="174">
        <v>4</v>
      </c>
      <c r="C201" s="82">
        <f t="shared" si="0"/>
        <v>0</v>
      </c>
      <c r="D201" s="85">
        <v>90276914</v>
      </c>
      <c r="E201" s="82" t="s">
        <v>10565</v>
      </c>
      <c r="F201" s="82" t="s">
        <v>8585</v>
      </c>
      <c r="G201" s="82" t="s">
        <v>8586</v>
      </c>
      <c r="H201" s="82" t="s">
        <v>728</v>
      </c>
      <c r="I201" s="82">
        <v>260</v>
      </c>
      <c r="J201" s="82" t="s">
        <v>95</v>
      </c>
      <c r="K201" s="82" t="s">
        <v>19</v>
      </c>
      <c r="L201" s="82">
        <v>0.31900000000000001</v>
      </c>
    </row>
    <row r="202" ht="15" customHeight="1">
      <c r="A202" s="82">
        <v>9031208</v>
      </c>
      <c r="B202" s="174">
        <v>2</v>
      </c>
      <c r="C202" s="82">
        <f t="shared" si="0"/>
        <v>0</v>
      </c>
      <c r="D202" s="85">
        <v>90312082</v>
      </c>
      <c r="E202" s="82" t="s">
        <v>10565</v>
      </c>
      <c r="F202" s="82" t="s">
        <v>8587</v>
      </c>
      <c r="G202" s="82" t="s">
        <v>8587</v>
      </c>
      <c r="H202" s="82" t="s">
        <v>728</v>
      </c>
      <c r="I202" s="82">
        <v>1</v>
      </c>
      <c r="J202" s="82" t="s">
        <v>10007</v>
      </c>
      <c r="K202" s="82" t="s">
        <v>14</v>
      </c>
      <c r="L202" s="82">
        <v>9.1630000000000003</v>
      </c>
    </row>
    <row r="203" ht="15" customHeight="1">
      <c r="A203" s="82">
        <v>9027695</v>
      </c>
      <c r="B203" s="174">
        <v>7</v>
      </c>
      <c r="C203" s="82">
        <f t="shared" si="0"/>
        <v>0</v>
      </c>
      <c r="D203" s="85">
        <v>90276957</v>
      </c>
      <c r="E203" s="82" t="s">
        <v>10565</v>
      </c>
      <c r="F203" s="82" t="s">
        <v>8588</v>
      </c>
      <c r="G203" s="82" t="s">
        <v>8588</v>
      </c>
      <c r="H203" s="82" t="s">
        <v>728</v>
      </c>
      <c r="I203" s="82">
        <v>1</v>
      </c>
      <c r="J203" s="82" t="s">
        <v>88</v>
      </c>
      <c r="K203" s="82" t="s">
        <v>14</v>
      </c>
      <c r="L203" s="82">
        <v>19.964999999999996</v>
      </c>
    </row>
    <row r="204" ht="15" customHeight="1">
      <c r="A204" s="82">
        <v>9027696</v>
      </c>
      <c r="B204" s="174">
        <v>5</v>
      </c>
      <c r="C204" s="82">
        <f t="shared" si="0"/>
        <v>0</v>
      </c>
      <c r="D204" s="85">
        <v>90276965</v>
      </c>
      <c r="E204" s="82" t="s">
        <v>10565</v>
      </c>
      <c r="F204" s="82" t="s">
        <v>8589</v>
      </c>
      <c r="G204" s="82" t="s">
        <v>8589</v>
      </c>
      <c r="H204" s="82" t="s">
        <v>728</v>
      </c>
      <c r="I204" s="82">
        <v>240</v>
      </c>
      <c r="J204" s="82" t="s">
        <v>95</v>
      </c>
      <c r="K204" s="82" t="s">
        <v>19</v>
      </c>
      <c r="L204" s="82">
        <v>0.70455000000000001</v>
      </c>
    </row>
    <row r="205" ht="15" customHeight="1">
      <c r="A205" s="82">
        <v>9027684</v>
      </c>
      <c r="B205" s="174">
        <v>1</v>
      </c>
      <c r="C205" s="82">
        <f t="shared" si="0"/>
        <v>0</v>
      </c>
      <c r="D205" s="85">
        <v>90276841</v>
      </c>
      <c r="E205" s="82" t="s">
        <v>10565</v>
      </c>
      <c r="F205" s="82" t="s">
        <v>10586</v>
      </c>
      <c r="G205" s="82" t="s">
        <v>10586</v>
      </c>
      <c r="H205" s="82" t="s">
        <v>728</v>
      </c>
      <c r="I205" s="82">
        <v>5</v>
      </c>
      <c r="J205" s="82" t="s">
        <v>95</v>
      </c>
      <c r="K205" s="82" t="s">
        <v>14</v>
      </c>
      <c r="L205" s="82">
        <v>4.1600000000000001</v>
      </c>
    </row>
    <row r="206" ht="15" customHeight="1">
      <c r="A206" s="82">
        <v>9031587</v>
      </c>
      <c r="B206" s="174">
        <v>1</v>
      </c>
      <c r="C206" s="82">
        <f t="shared" si="0"/>
        <v>0</v>
      </c>
      <c r="D206" s="85">
        <v>90315871</v>
      </c>
      <c r="E206" s="82" t="s">
        <v>10565</v>
      </c>
      <c r="F206" s="82" t="s">
        <v>8591</v>
      </c>
      <c r="G206" s="82" t="s">
        <v>8591</v>
      </c>
      <c r="H206" s="82" t="s">
        <v>728</v>
      </c>
      <c r="I206" s="82">
        <v>1.2</v>
      </c>
      <c r="J206" s="82" t="s">
        <v>5137</v>
      </c>
      <c r="K206" s="82" t="s">
        <v>14</v>
      </c>
      <c r="L206" s="82">
        <v>5.8080000000000007</v>
      </c>
    </row>
    <row r="207" ht="15" customHeight="1">
      <c r="A207" s="82">
        <v>9030701</v>
      </c>
      <c r="B207" s="174">
        <v>1</v>
      </c>
      <c r="C207" s="82">
        <f t="shared" si="0"/>
        <v>0</v>
      </c>
      <c r="D207" s="85">
        <v>90307011</v>
      </c>
      <c r="E207" s="82" t="s">
        <v>10565</v>
      </c>
      <c r="F207" s="82" t="s">
        <v>8592</v>
      </c>
      <c r="G207" s="82" t="s">
        <v>8593</v>
      </c>
      <c r="H207" s="82" t="s">
        <v>725</v>
      </c>
      <c r="I207" s="82">
        <v>1</v>
      </c>
      <c r="J207" s="82" t="s">
        <v>88</v>
      </c>
      <c r="K207" s="82" t="s">
        <v>14</v>
      </c>
      <c r="L207" s="82">
        <v>23.18</v>
      </c>
    </row>
    <row r="208" ht="15" customHeight="1">
      <c r="A208" s="82">
        <v>9600385</v>
      </c>
      <c r="B208" s="174">
        <v>5</v>
      </c>
      <c r="C208" s="82">
        <f t="shared" si="0"/>
        <v>0</v>
      </c>
      <c r="D208" s="85">
        <v>96003855</v>
      </c>
      <c r="E208" s="82" t="s">
        <v>10565</v>
      </c>
      <c r="F208" s="82" t="s">
        <v>9876</v>
      </c>
      <c r="G208" s="82" t="s">
        <v>9876</v>
      </c>
      <c r="H208" s="82" t="s">
        <v>975</v>
      </c>
      <c r="I208" s="82">
        <v>225</v>
      </c>
      <c r="J208" s="82" t="s">
        <v>95</v>
      </c>
      <c r="K208" s="82" t="s">
        <v>19</v>
      </c>
      <c r="L208" s="82">
        <v>0.40999999999999998</v>
      </c>
    </row>
    <row r="209" ht="15" customHeight="1">
      <c r="A209" s="82">
        <v>9029055</v>
      </c>
      <c r="B209" s="175">
        <v>0</v>
      </c>
      <c r="C209" s="82">
        <f t="shared" si="0"/>
        <v>0</v>
      </c>
      <c r="D209" s="85">
        <v>90290550</v>
      </c>
      <c r="E209" s="82" t="s">
        <v>10565</v>
      </c>
      <c r="F209" s="82" t="s">
        <v>9408</v>
      </c>
      <c r="G209" s="82" t="s">
        <v>9408</v>
      </c>
      <c r="H209" s="82" t="s">
        <v>506</v>
      </c>
      <c r="I209" s="82">
        <v>1</v>
      </c>
      <c r="J209" s="82" t="s">
        <v>88</v>
      </c>
      <c r="K209" s="82" t="s">
        <v>14</v>
      </c>
      <c r="L209" s="82">
        <v>317</v>
      </c>
    </row>
    <row r="210" ht="15" customHeight="1">
      <c r="A210" s="82">
        <v>9600622</v>
      </c>
      <c r="B210" s="173">
        <v>6</v>
      </c>
      <c r="C210" s="82">
        <f t="shared" si="0"/>
        <v>0</v>
      </c>
      <c r="D210" s="85">
        <v>96006226</v>
      </c>
      <c r="E210" s="82" t="s">
        <v>10565</v>
      </c>
      <c r="F210" s="82" t="s">
        <v>9927</v>
      </c>
      <c r="G210" s="82" t="s">
        <v>9927</v>
      </c>
      <c r="H210" s="82" t="s">
        <v>5467</v>
      </c>
      <c r="I210" s="82">
        <v>1</v>
      </c>
      <c r="J210" s="82" t="s">
        <v>9916</v>
      </c>
      <c r="K210" s="82" t="s">
        <v>9886</v>
      </c>
      <c r="L210" s="82">
        <v>102</v>
      </c>
    </row>
    <row r="211" ht="15" customHeight="1">
      <c r="A211" s="82">
        <v>9085267</v>
      </c>
      <c r="B211" s="174">
        <v>2</v>
      </c>
      <c r="C211" s="82">
        <f t="shared" si="0"/>
        <v>0</v>
      </c>
      <c r="D211" s="85">
        <v>90852672</v>
      </c>
      <c r="E211" s="82" t="s">
        <v>10565</v>
      </c>
      <c r="F211" s="82" t="s">
        <v>9409</v>
      </c>
      <c r="G211" s="82" t="s">
        <v>9409</v>
      </c>
      <c r="H211" s="82" t="s">
        <v>975</v>
      </c>
      <c r="I211" s="82">
        <v>450</v>
      </c>
      <c r="J211" s="82" t="s">
        <v>95</v>
      </c>
      <c r="K211" s="82" t="s">
        <v>19</v>
      </c>
      <c r="L211" s="82">
        <v>5.5e-002</v>
      </c>
    </row>
    <row r="212" ht="15" customHeight="1">
      <c r="A212" s="82">
        <v>9245362</v>
      </c>
      <c r="B212" s="174">
        <v>7</v>
      </c>
      <c r="C212" s="82">
        <f t="shared" si="0"/>
        <v>0</v>
      </c>
      <c r="D212" s="85">
        <v>92453627</v>
      </c>
      <c r="E212" s="82" t="s">
        <v>10565</v>
      </c>
      <c r="F212" s="82" t="s">
        <v>9620</v>
      </c>
      <c r="G212" s="82" t="s">
        <v>9621</v>
      </c>
      <c r="H212" s="82" t="s">
        <v>9622</v>
      </c>
      <c r="I212" s="82">
        <v>1</v>
      </c>
      <c r="J212" s="82" t="s">
        <v>88</v>
      </c>
      <c r="K212" s="82" t="s">
        <v>14</v>
      </c>
      <c r="L212" s="82">
        <v>13.21875</v>
      </c>
    </row>
    <row r="213" ht="15" customHeight="1">
      <c r="A213" s="82">
        <v>9085245</v>
      </c>
      <c r="B213" s="174">
        <v>1</v>
      </c>
      <c r="C213" s="82">
        <f t="shared" si="0"/>
        <v>0</v>
      </c>
      <c r="D213" s="85">
        <v>90852451</v>
      </c>
      <c r="E213" s="82" t="s">
        <v>10565</v>
      </c>
      <c r="F213" s="82" t="s">
        <v>9656</v>
      </c>
      <c r="G213" s="82" t="s">
        <v>9657</v>
      </c>
      <c r="H213" s="82" t="s">
        <v>725</v>
      </c>
      <c r="I213" s="82">
        <v>250</v>
      </c>
      <c r="J213" s="82" t="s">
        <v>18</v>
      </c>
      <c r="K213" s="82" t="s">
        <v>19</v>
      </c>
      <c r="L213" s="82">
        <v>0.28125</v>
      </c>
    </row>
    <row r="214" ht="15" customHeight="1">
      <c r="D214" s="82" t="s">
        <v>10587</v>
      </c>
      <c r="E214" s="82" t="s">
        <v>10565</v>
      </c>
    </row>
    <row r="215" ht="15" customHeight="1">
      <c r="D215" s="82" t="s">
        <v>10588</v>
      </c>
      <c r="E215" s="82" t="s">
        <v>10565</v>
      </c>
    </row>
    <row r="216" ht="15" customHeight="1">
      <c r="D216" s="82" t="s">
        <v>10589</v>
      </c>
      <c r="E216" s="82" t="s">
        <v>10565</v>
      </c>
    </row>
    <row r="217" ht="15" customHeight="1">
      <c r="D217" s="82" t="s">
        <v>10590</v>
      </c>
      <c r="E217" s="82" t="s">
        <v>10565</v>
      </c>
    </row>
    <row r="218" ht="15" customHeight="1">
      <c r="D218" s="82" t="s">
        <v>10591</v>
      </c>
      <c r="E218" s="82" t="s">
        <v>10565</v>
      </c>
    </row>
    <row r="219" ht="15" customHeight="1">
      <c r="D219" s="82" t="s">
        <v>10592</v>
      </c>
      <c r="E219" s="82" t="s">
        <v>10565</v>
      </c>
    </row>
    <row r="220" ht="15" customHeight="1">
      <c r="D220" s="82" t="s">
        <v>10593</v>
      </c>
      <c r="E220" s="82" t="s">
        <v>10565</v>
      </c>
    </row>
    <row r="221" ht="15" customHeight="1">
      <c r="D221" s="82" t="s">
        <v>10594</v>
      </c>
      <c r="E221" s="82" t="s">
        <v>10565</v>
      </c>
    </row>
    <row r="222" ht="15" customHeight="1">
      <c r="D222" s="82" t="s">
        <v>10595</v>
      </c>
      <c r="E222" s="82" t="s">
        <v>10565</v>
      </c>
    </row>
    <row r="223" ht="15" customHeight="1">
      <c r="D223" s="82" t="s">
        <v>10596</v>
      </c>
      <c r="E223" s="82" t="s">
        <v>10565</v>
      </c>
    </row>
    <row r="224" ht="15" customHeight="1">
      <c r="D224" s="82" t="s">
        <v>10597</v>
      </c>
      <c r="E224" s="82" t="s">
        <v>10565</v>
      </c>
    </row>
    <row r="225" ht="15" customHeight="1">
      <c r="D225" s="82" t="s">
        <v>10598</v>
      </c>
      <c r="E225" s="82" t="s">
        <v>10565</v>
      </c>
    </row>
    <row r="226" ht="15" customHeight="1">
      <c r="D226" s="82" t="s">
        <v>10599</v>
      </c>
      <c r="E226" s="82" t="s">
        <v>10565</v>
      </c>
    </row>
    <row r="227" ht="15" customHeight="1">
      <c r="D227" s="82" t="s">
        <v>10600</v>
      </c>
      <c r="E227" s="82" t="s">
        <v>10565</v>
      </c>
    </row>
    <row r="228" ht="15" customHeight="1">
      <c r="D228" s="82" t="s">
        <v>10601</v>
      </c>
      <c r="E228" s="82" t="s">
        <v>10565</v>
      </c>
    </row>
    <row r="229" ht="15" customHeight="1">
      <c r="D229" s="82" t="s">
        <v>10602</v>
      </c>
      <c r="E229" s="82" t="s">
        <v>10565</v>
      </c>
    </row>
    <row r="230" ht="15" customHeight="1">
      <c r="D230" s="82" t="s">
        <v>10603</v>
      </c>
      <c r="E230" s="82" t="s">
        <v>10565</v>
      </c>
    </row>
    <row r="231" ht="15" customHeight="1">
      <c r="D231" s="82" t="s">
        <v>10604</v>
      </c>
      <c r="E231" s="82" t="s">
        <v>10565</v>
      </c>
    </row>
    <row r="232" ht="15" customHeight="1">
      <c r="D232" s="82" t="s">
        <v>10605</v>
      </c>
      <c r="E232" s="82" t="s">
        <v>10565</v>
      </c>
    </row>
    <row r="233" ht="15" customHeight="1">
      <c r="D233" s="82" t="s">
        <v>10606</v>
      </c>
      <c r="E233" s="82" t="s">
        <v>10565</v>
      </c>
    </row>
    <row r="234" ht="15" customHeight="1">
      <c r="D234" s="82" t="s">
        <v>10607</v>
      </c>
      <c r="E234" s="82" t="s">
        <v>10565</v>
      </c>
    </row>
    <row r="235" ht="15" customHeight="1">
      <c r="D235" s="82" t="s">
        <v>10608</v>
      </c>
      <c r="E235" s="82" t="s">
        <v>10565</v>
      </c>
    </row>
    <row r="236" ht="15" customHeight="1">
      <c r="D236" s="82" t="s">
        <v>10609</v>
      </c>
      <c r="E236" s="82" t="s">
        <v>10565</v>
      </c>
    </row>
    <row r="237" ht="15" customHeight="1">
      <c r="D237" s="82" t="s">
        <v>10610</v>
      </c>
      <c r="E237" s="82" t="s">
        <v>10565</v>
      </c>
    </row>
    <row r="238" ht="15" customHeight="1">
      <c r="D238" s="82" t="s">
        <v>10611</v>
      </c>
      <c r="E238" s="82" t="s">
        <v>10565</v>
      </c>
    </row>
    <row r="239" ht="15" customHeight="1">
      <c r="D239" s="82" t="s">
        <v>10612</v>
      </c>
      <c r="E239" s="82" t="s">
        <v>10565</v>
      </c>
    </row>
    <row r="240" ht="15" customHeight="1">
      <c r="D240" s="82" t="s">
        <v>10613</v>
      </c>
      <c r="E240" s="82" t="s">
        <v>10565</v>
      </c>
    </row>
    <row r="241" ht="15" customHeight="1">
      <c r="D241" s="82" t="s">
        <v>10614</v>
      </c>
      <c r="E241" s="82" t="s">
        <v>10565</v>
      </c>
    </row>
    <row r="242" ht="15" customHeight="1">
      <c r="D242" s="82" t="s">
        <v>10615</v>
      </c>
      <c r="E242" s="82" t="s">
        <v>10565</v>
      </c>
    </row>
    <row r="243" ht="15" customHeight="1">
      <c r="D243" s="82" t="s">
        <v>10616</v>
      </c>
      <c r="E243" s="82" t="s">
        <v>10565</v>
      </c>
    </row>
    <row r="244" ht="15" customHeight="1">
      <c r="D244" s="82" t="s">
        <v>10617</v>
      </c>
      <c r="E244" s="82" t="s">
        <v>10565</v>
      </c>
    </row>
    <row r="245" ht="15" customHeight="1">
      <c r="D245" s="82" t="s">
        <v>10618</v>
      </c>
      <c r="E245" s="82" t="s">
        <v>10565</v>
      </c>
    </row>
    <row r="246" ht="15" customHeight="1">
      <c r="D246" s="82" t="s">
        <v>10619</v>
      </c>
      <c r="E246" s="82" t="s">
        <v>10565</v>
      </c>
    </row>
    <row r="247" ht="15" customHeight="1">
      <c r="D247" s="82" t="s">
        <v>10620</v>
      </c>
      <c r="E247" s="82" t="s">
        <v>10565</v>
      </c>
    </row>
    <row r="248" ht="15" customHeight="1">
      <c r="D248" s="82" t="s">
        <v>10621</v>
      </c>
      <c r="E248" s="82" t="s">
        <v>10565</v>
      </c>
    </row>
    <row r="249" ht="15" customHeight="1">
      <c r="D249" s="82" t="s">
        <v>10622</v>
      </c>
      <c r="E249" s="82" t="s">
        <v>10565</v>
      </c>
    </row>
    <row r="250" ht="15" customHeight="1">
      <c r="D250" s="82" t="s">
        <v>10623</v>
      </c>
      <c r="E250" s="82" t="s">
        <v>10565</v>
      </c>
    </row>
    <row r="251" ht="15" customHeight="1">
      <c r="D251" s="82" t="s">
        <v>10624</v>
      </c>
      <c r="E251" s="82" t="s">
        <v>10565</v>
      </c>
    </row>
    <row r="252" ht="15" customHeight="1">
      <c r="D252" s="82" t="s">
        <v>10625</v>
      </c>
      <c r="E252" s="82" t="s">
        <v>10565</v>
      </c>
    </row>
    <row r="253" ht="15" customHeight="1">
      <c r="D253" s="82" t="s">
        <v>10626</v>
      </c>
      <c r="E253" s="82" t="s">
        <v>10565</v>
      </c>
    </row>
    <row r="254" ht="15" customHeight="1">
      <c r="D254" s="82" t="s">
        <v>10627</v>
      </c>
      <c r="E254" s="82" t="s">
        <v>10565</v>
      </c>
    </row>
    <row r="255" ht="15" customHeight="1">
      <c r="D255" s="82" t="s">
        <v>10628</v>
      </c>
      <c r="E255" s="82" t="s">
        <v>10565</v>
      </c>
    </row>
    <row r="256" ht="15" customHeight="1">
      <c r="D256" s="82" t="s">
        <v>10629</v>
      </c>
      <c r="E256" s="82" t="s">
        <v>10565</v>
      </c>
    </row>
    <row r="257" ht="15" customHeight="1">
      <c r="D257" s="82" t="s">
        <v>10630</v>
      </c>
      <c r="E257" s="82" t="s">
        <v>10565</v>
      </c>
    </row>
    <row r="258" ht="15" customHeight="1">
      <c r="D258" s="82" t="s">
        <v>10631</v>
      </c>
      <c r="E258" s="82" t="s">
        <v>10565</v>
      </c>
    </row>
    <row r="259" ht="15" customHeight="1">
      <c r="D259" s="82" t="s">
        <v>10632</v>
      </c>
      <c r="E259" s="82" t="s">
        <v>10565</v>
      </c>
    </row>
    <row r="260" ht="15" customHeight="1">
      <c r="D260" s="82" t="s">
        <v>10633</v>
      </c>
      <c r="E260" s="82" t="s">
        <v>10565</v>
      </c>
    </row>
    <row r="261" ht="15" customHeight="1">
      <c r="D261" s="82" t="s">
        <v>10634</v>
      </c>
      <c r="E261" s="82" t="s">
        <v>10565</v>
      </c>
    </row>
    <row r="262" ht="15" customHeight="1">
      <c r="D262" s="82" t="s">
        <v>10635</v>
      </c>
      <c r="E262" s="82" t="s">
        <v>10565</v>
      </c>
    </row>
    <row r="263" ht="15" customHeight="1">
      <c r="D263" s="82" t="s">
        <v>10636</v>
      </c>
      <c r="E263" s="82" t="s">
        <v>10565</v>
      </c>
    </row>
    <row r="264" ht="15" customHeight="1">
      <c r="D264" s="82" t="s">
        <v>10637</v>
      </c>
      <c r="E264" s="82" t="s">
        <v>10565</v>
      </c>
    </row>
    <row r="265" ht="15" customHeight="1">
      <c r="D265" s="82" t="s">
        <v>10638</v>
      </c>
      <c r="E265" s="82" t="s">
        <v>10565</v>
      </c>
    </row>
    <row r="266" ht="15" customHeight="1">
      <c r="D266" s="82" t="s">
        <v>10639</v>
      </c>
      <c r="E266" s="82" t="s">
        <v>10565</v>
      </c>
    </row>
    <row r="267" ht="15" customHeight="1">
      <c r="D267" s="82" t="s">
        <v>10640</v>
      </c>
      <c r="E267" s="82" t="s">
        <v>10565</v>
      </c>
    </row>
    <row r="268" ht="15" customHeight="1">
      <c r="D268" s="82" t="s">
        <v>10641</v>
      </c>
      <c r="E268" s="82" t="s">
        <v>10565</v>
      </c>
    </row>
    <row r="269" ht="15" customHeight="1">
      <c r="D269" s="82" t="s">
        <v>10642</v>
      </c>
      <c r="E269" s="82" t="s">
        <v>10565</v>
      </c>
    </row>
    <row r="270" ht="15" customHeight="1">
      <c r="D270" s="82" t="s">
        <v>10643</v>
      </c>
      <c r="E270" s="82" t="s">
        <v>10565</v>
      </c>
    </row>
    <row r="271" ht="15" customHeight="1">
      <c r="D271" s="82" t="s">
        <v>10644</v>
      </c>
      <c r="E271" s="82" t="s">
        <v>10565</v>
      </c>
    </row>
    <row r="272" ht="15" customHeight="1">
      <c r="D272" s="82" t="s">
        <v>10645</v>
      </c>
      <c r="E272" s="82" t="s">
        <v>10565</v>
      </c>
    </row>
    <row r="273" ht="15" customHeight="1">
      <c r="D273" s="82" t="s">
        <v>10646</v>
      </c>
      <c r="E273" s="82" t="s">
        <v>10565</v>
      </c>
    </row>
    <row r="274" ht="15" customHeight="1">
      <c r="D274" s="82" t="s">
        <v>10647</v>
      </c>
      <c r="E274" s="82" t="s">
        <v>10565</v>
      </c>
    </row>
    <row r="275" ht="15" customHeight="1">
      <c r="D275" s="82" t="s">
        <v>10648</v>
      </c>
      <c r="E275" s="82" t="s">
        <v>10565</v>
      </c>
    </row>
    <row r="276" ht="15" customHeight="1">
      <c r="D276" s="82" t="s">
        <v>10649</v>
      </c>
      <c r="E276" s="82" t="s">
        <v>10565</v>
      </c>
    </row>
    <row r="277" ht="15" customHeight="1">
      <c r="D277" s="82" t="s">
        <v>10650</v>
      </c>
      <c r="E277" s="82" t="s">
        <v>10565</v>
      </c>
    </row>
    <row r="278" ht="15" customHeight="1">
      <c r="D278" s="82" t="s">
        <v>10651</v>
      </c>
      <c r="E278" s="82" t="s">
        <v>10565</v>
      </c>
    </row>
    <row r="279" ht="15" customHeight="1">
      <c r="D279" s="82" t="s">
        <v>10652</v>
      </c>
      <c r="E279" s="82" t="s">
        <v>10565</v>
      </c>
    </row>
    <row r="280" ht="15" customHeight="1">
      <c r="D280" s="82" t="s">
        <v>10653</v>
      </c>
      <c r="E280" s="82" t="s">
        <v>10565</v>
      </c>
    </row>
    <row r="281" ht="15" customHeight="1">
      <c r="D281" s="82" t="s">
        <v>10654</v>
      </c>
      <c r="E281" s="82" t="s">
        <v>10565</v>
      </c>
    </row>
    <row r="282" ht="15" customHeight="1">
      <c r="D282" s="82" t="s">
        <v>10655</v>
      </c>
      <c r="E282" s="82" t="s">
        <v>10565</v>
      </c>
    </row>
    <row r="283" ht="15" customHeight="1">
      <c r="D283" s="82" t="s">
        <v>10656</v>
      </c>
      <c r="E283" s="82" t="s">
        <v>10565</v>
      </c>
    </row>
    <row r="284" ht="15" customHeight="1">
      <c r="D284" s="82" t="s">
        <v>10657</v>
      </c>
      <c r="E284" s="82" t="s">
        <v>10565</v>
      </c>
    </row>
    <row r="285" ht="15" customHeight="1">
      <c r="D285" s="82" t="s">
        <v>10658</v>
      </c>
      <c r="E285" s="82" t="s">
        <v>10565</v>
      </c>
    </row>
    <row r="286" ht="15" customHeight="1">
      <c r="D286" s="82" t="s">
        <v>10659</v>
      </c>
      <c r="E286" s="82" t="s">
        <v>10565</v>
      </c>
    </row>
    <row r="287" ht="15" customHeight="1">
      <c r="D287" s="82" t="s">
        <v>10660</v>
      </c>
      <c r="E287" s="82" t="s">
        <v>10565</v>
      </c>
    </row>
    <row r="288" ht="15" customHeight="1">
      <c r="D288" s="82" t="s">
        <v>10661</v>
      </c>
      <c r="E288" s="82" t="s">
        <v>10565</v>
      </c>
    </row>
    <row r="289" ht="15" customHeight="1">
      <c r="D289" s="82" t="s">
        <v>10662</v>
      </c>
      <c r="E289" s="82" t="s">
        <v>10565</v>
      </c>
    </row>
    <row r="290" ht="15" customHeight="1">
      <c r="D290" s="82" t="s">
        <v>10663</v>
      </c>
      <c r="E290" s="82" t="s">
        <v>10565</v>
      </c>
    </row>
    <row r="291" ht="15" customHeight="1">
      <c r="D291" s="82" t="s">
        <v>10664</v>
      </c>
      <c r="E291" s="82" t="s">
        <v>10565</v>
      </c>
    </row>
    <row r="292" ht="15" customHeight="1">
      <c r="D292" s="82" t="s">
        <v>10665</v>
      </c>
      <c r="E292" s="82" t="s">
        <v>10565</v>
      </c>
    </row>
    <row r="293" ht="15" customHeight="1">
      <c r="D293" s="82" t="s">
        <v>10666</v>
      </c>
      <c r="E293" s="82" t="s">
        <v>10565</v>
      </c>
    </row>
    <row r="294" ht="15" customHeight="1">
      <c r="D294" s="82" t="s">
        <v>10667</v>
      </c>
      <c r="E294" s="82" t="s">
        <v>10565</v>
      </c>
    </row>
    <row r="295" ht="15" customHeight="1">
      <c r="D295" s="82" t="s">
        <v>10668</v>
      </c>
      <c r="E295" s="82" t="s">
        <v>10565</v>
      </c>
    </row>
    <row r="296" ht="15" customHeight="1">
      <c r="D296" s="82" t="s">
        <v>10669</v>
      </c>
      <c r="E296" s="82" t="s">
        <v>10565</v>
      </c>
    </row>
    <row r="297" ht="15" customHeight="1">
      <c r="D297" s="82" t="s">
        <v>10670</v>
      </c>
      <c r="E297" s="82" t="s">
        <v>10565</v>
      </c>
    </row>
    <row r="298" ht="15" customHeight="1">
      <c r="D298" s="82" t="s">
        <v>10671</v>
      </c>
      <c r="E298" s="82" t="s">
        <v>10565</v>
      </c>
    </row>
    <row r="299" ht="15" customHeight="1">
      <c r="D299" s="82" t="s">
        <v>10672</v>
      </c>
      <c r="E299" s="82" t="s">
        <v>10565</v>
      </c>
    </row>
    <row r="300" ht="15" customHeight="1">
      <c r="D300" s="82" t="s">
        <v>10673</v>
      </c>
      <c r="E300" s="82" t="s">
        <v>10565</v>
      </c>
    </row>
    <row r="301" ht="15" customHeight="1">
      <c r="D301" s="82" t="s">
        <v>10674</v>
      </c>
      <c r="E301" s="82" t="s">
        <v>10565</v>
      </c>
    </row>
    <row r="302" ht="15" customHeight="1">
      <c r="D302" s="82" t="s">
        <v>10675</v>
      </c>
      <c r="E302" s="82" t="s">
        <v>10565</v>
      </c>
    </row>
    <row r="303" ht="15" customHeight="1">
      <c r="D303" s="82" t="s">
        <v>10676</v>
      </c>
      <c r="E303" s="82" t="s">
        <v>10565</v>
      </c>
    </row>
    <row r="304" ht="15" customHeight="1">
      <c r="D304" s="82" t="s">
        <v>10677</v>
      </c>
      <c r="E304" s="82" t="s">
        <v>10565</v>
      </c>
    </row>
    <row r="305" ht="15" customHeight="1">
      <c r="D305" s="82" t="s">
        <v>10678</v>
      </c>
      <c r="E305" s="82" t="s">
        <v>10565</v>
      </c>
    </row>
    <row r="306" ht="15" customHeight="1">
      <c r="D306" s="82" t="s">
        <v>10679</v>
      </c>
      <c r="E306" s="82" t="s">
        <v>10565</v>
      </c>
    </row>
    <row r="307" ht="15" customHeight="1">
      <c r="D307" s="82" t="s">
        <v>10680</v>
      </c>
      <c r="E307" s="82" t="s">
        <v>10565</v>
      </c>
    </row>
    <row r="308" ht="15" customHeight="1">
      <c r="D308" s="82" t="s">
        <v>10681</v>
      </c>
      <c r="E308" s="82" t="s">
        <v>10565</v>
      </c>
    </row>
    <row r="309" ht="15" customHeight="1">
      <c r="D309" s="82" t="s">
        <v>10682</v>
      </c>
      <c r="E309" s="82" t="s">
        <v>10565</v>
      </c>
    </row>
    <row r="310" ht="15" customHeight="1">
      <c r="D310" s="82" t="s">
        <v>10683</v>
      </c>
      <c r="E310" s="82" t="s">
        <v>10565</v>
      </c>
    </row>
    <row r="311" ht="15" customHeight="1">
      <c r="D311" s="82" t="s">
        <v>10684</v>
      </c>
      <c r="E311" s="82" t="s">
        <v>10565</v>
      </c>
    </row>
    <row r="312" ht="15" customHeight="1">
      <c r="D312" s="82" t="s">
        <v>10685</v>
      </c>
      <c r="E312" s="82" t="s">
        <v>10565</v>
      </c>
    </row>
    <row r="313" ht="15" customHeight="1">
      <c r="D313" s="82" t="s">
        <v>10686</v>
      </c>
      <c r="E313" s="82" t="s">
        <v>10565</v>
      </c>
    </row>
    <row r="314" ht="15" customHeight="1">
      <c r="D314" s="82" t="s">
        <v>10687</v>
      </c>
      <c r="E314" s="82" t="s">
        <v>10565</v>
      </c>
    </row>
    <row r="315" ht="15" customHeight="1">
      <c r="D315" s="82" t="s">
        <v>10688</v>
      </c>
      <c r="E315" s="82" t="s">
        <v>10565</v>
      </c>
    </row>
    <row r="316" ht="15" customHeight="1">
      <c r="D316" s="82" t="s">
        <v>10689</v>
      </c>
      <c r="E316" s="82" t="s">
        <v>10565</v>
      </c>
    </row>
    <row r="317" ht="15" customHeight="1">
      <c r="D317" s="82" t="s">
        <v>10690</v>
      </c>
      <c r="E317" s="82" t="s">
        <v>10565</v>
      </c>
    </row>
    <row r="318" ht="15" customHeight="1">
      <c r="D318" s="82" t="s">
        <v>10691</v>
      </c>
      <c r="E318" s="82" t="s">
        <v>10565</v>
      </c>
    </row>
    <row r="319" ht="15" customHeight="1">
      <c r="D319" s="82" t="s">
        <v>10692</v>
      </c>
      <c r="E319" s="82" t="s">
        <v>10565</v>
      </c>
    </row>
    <row r="320" ht="15" customHeight="1">
      <c r="D320" s="82" t="s">
        <v>10693</v>
      </c>
      <c r="E320" s="82" t="s">
        <v>10565</v>
      </c>
    </row>
    <row r="321" ht="15" customHeight="1">
      <c r="D321" s="82" t="s">
        <v>10694</v>
      </c>
      <c r="E321" s="82" t="s">
        <v>10565</v>
      </c>
    </row>
    <row r="322" ht="15" customHeight="1">
      <c r="D322" s="82" t="s">
        <v>10695</v>
      </c>
      <c r="E322" s="82" t="s">
        <v>10565</v>
      </c>
    </row>
    <row r="323" ht="15" customHeight="1">
      <c r="D323" s="82" t="s">
        <v>10696</v>
      </c>
      <c r="E323" s="82" t="s">
        <v>10565</v>
      </c>
    </row>
    <row r="324" ht="15" customHeight="1">
      <c r="D324" s="82" t="s">
        <v>10697</v>
      </c>
      <c r="E324" s="82" t="s">
        <v>10565</v>
      </c>
    </row>
    <row r="325" ht="15" customHeight="1">
      <c r="D325" s="82" t="s">
        <v>10698</v>
      </c>
      <c r="E325" s="82" t="s">
        <v>10565</v>
      </c>
    </row>
    <row r="326" ht="15" customHeight="1">
      <c r="D326" s="82" t="s">
        <v>10699</v>
      </c>
      <c r="E326" s="82" t="s">
        <v>10565</v>
      </c>
    </row>
    <row r="327" ht="15" customHeight="1">
      <c r="D327" s="82" t="s">
        <v>10700</v>
      </c>
      <c r="E327" s="82" t="s">
        <v>10565</v>
      </c>
    </row>
    <row r="328" ht="15" customHeight="1">
      <c r="D328" s="82" t="s">
        <v>10701</v>
      </c>
      <c r="E328" s="82" t="s">
        <v>10565</v>
      </c>
    </row>
    <row r="329" ht="15" customHeight="1">
      <c r="D329" s="82" t="s">
        <v>10702</v>
      </c>
      <c r="E329" s="82" t="s">
        <v>10565</v>
      </c>
    </row>
    <row r="330" ht="15" customHeight="1">
      <c r="D330" s="82" t="s">
        <v>10703</v>
      </c>
      <c r="E330" s="82" t="s">
        <v>10565</v>
      </c>
    </row>
    <row r="331" ht="15" customHeight="1">
      <c r="D331" s="82" t="s">
        <v>10704</v>
      </c>
      <c r="E331" s="82" t="s">
        <v>10565</v>
      </c>
    </row>
    <row r="332" ht="15" customHeight="1">
      <c r="D332" s="82" t="s">
        <v>10705</v>
      </c>
      <c r="E332" s="82" t="s">
        <v>10565</v>
      </c>
    </row>
    <row r="333" ht="15" customHeight="1">
      <c r="D333" s="82" t="s">
        <v>10706</v>
      </c>
      <c r="E333" s="82" t="s">
        <v>10565</v>
      </c>
    </row>
    <row r="334" ht="15" customHeight="1">
      <c r="D334" s="82" t="s">
        <v>10707</v>
      </c>
      <c r="E334" s="82" t="s">
        <v>10565</v>
      </c>
    </row>
    <row r="335" ht="15" customHeight="1">
      <c r="D335" s="82" t="s">
        <v>10708</v>
      </c>
      <c r="E335" s="82" t="s">
        <v>10565</v>
      </c>
    </row>
    <row r="336" ht="15" customHeight="1">
      <c r="D336" s="82" t="s">
        <v>10709</v>
      </c>
      <c r="E336" s="82" t="s">
        <v>10565</v>
      </c>
    </row>
    <row r="337" ht="15" customHeight="1">
      <c r="D337" s="82" t="s">
        <v>10710</v>
      </c>
      <c r="E337" s="82" t="s">
        <v>10565</v>
      </c>
    </row>
    <row r="338" ht="15" customHeight="1">
      <c r="D338" s="82" t="s">
        <v>10711</v>
      </c>
      <c r="E338" s="82" t="s">
        <v>10565</v>
      </c>
    </row>
    <row r="339" ht="15" customHeight="1">
      <c r="D339" s="82" t="s">
        <v>10712</v>
      </c>
      <c r="E339" s="82" t="s">
        <v>10565</v>
      </c>
    </row>
    <row r="340" ht="15" customHeight="1">
      <c r="D340" s="82" t="s">
        <v>10713</v>
      </c>
      <c r="E340" s="82" t="s">
        <v>10565</v>
      </c>
    </row>
    <row r="341" ht="15" customHeight="1">
      <c r="D341" s="82" t="s">
        <v>10714</v>
      </c>
      <c r="E341" s="82" t="s">
        <v>10565</v>
      </c>
    </row>
    <row r="342" ht="15" customHeight="1">
      <c r="D342" s="82" t="s">
        <v>10715</v>
      </c>
      <c r="E342" s="82" t="s">
        <v>10565</v>
      </c>
    </row>
    <row r="343" ht="15" customHeight="1">
      <c r="D343" s="82" t="s">
        <v>10716</v>
      </c>
      <c r="E343" s="82" t="s">
        <v>10565</v>
      </c>
    </row>
    <row r="344" ht="15" customHeight="1">
      <c r="D344" s="82" t="s">
        <v>10717</v>
      </c>
      <c r="E344" s="82" t="s">
        <v>10565</v>
      </c>
    </row>
    <row r="345" ht="15" customHeight="1">
      <c r="D345" s="82" t="s">
        <v>10718</v>
      </c>
      <c r="E345" s="82" t="s">
        <v>10565</v>
      </c>
    </row>
    <row r="346" ht="15" customHeight="1">
      <c r="D346" s="82" t="s">
        <v>10719</v>
      </c>
      <c r="E346" s="82" t="s">
        <v>10565</v>
      </c>
    </row>
    <row r="347" ht="15" customHeight="1">
      <c r="D347" s="82" t="s">
        <v>10720</v>
      </c>
      <c r="E347" s="82" t="s">
        <v>10565</v>
      </c>
    </row>
    <row r="348" ht="15" customHeight="1">
      <c r="D348" s="82" t="s">
        <v>10721</v>
      </c>
      <c r="E348" s="82" t="s">
        <v>10565</v>
      </c>
    </row>
    <row r="349" ht="15" customHeight="1">
      <c r="D349" s="82" t="s">
        <v>10722</v>
      </c>
      <c r="E349" s="82" t="s">
        <v>10565</v>
      </c>
    </row>
    <row r="350" ht="15" customHeight="1">
      <c r="D350" s="82" t="s">
        <v>10723</v>
      </c>
      <c r="E350" s="82" t="s">
        <v>10565</v>
      </c>
    </row>
    <row r="351" ht="15" customHeight="1">
      <c r="D351" s="82" t="s">
        <v>10724</v>
      </c>
      <c r="E351" s="82" t="s">
        <v>10565</v>
      </c>
    </row>
    <row r="352" ht="15" customHeight="1">
      <c r="D352" s="82" t="s">
        <v>10725</v>
      </c>
      <c r="E352" s="82" t="s">
        <v>10565</v>
      </c>
    </row>
    <row r="353" ht="15" customHeight="1">
      <c r="D353" s="82" t="s">
        <v>10726</v>
      </c>
      <c r="E353" s="82" t="s">
        <v>10565</v>
      </c>
    </row>
    <row r="354" ht="15" customHeight="1">
      <c r="D354" s="82" t="s">
        <v>10727</v>
      </c>
      <c r="E354" s="82" t="s">
        <v>10565</v>
      </c>
    </row>
    <row r="355" ht="15" customHeight="1">
      <c r="D355" s="82" t="s">
        <v>10728</v>
      </c>
      <c r="E355" s="82" t="s">
        <v>10565</v>
      </c>
    </row>
    <row r="356" ht="15" customHeight="1">
      <c r="D356" s="82" t="s">
        <v>10729</v>
      </c>
      <c r="E356" s="82" t="s">
        <v>10565</v>
      </c>
    </row>
    <row r="357" ht="15" customHeight="1">
      <c r="D357" s="82" t="s">
        <v>10730</v>
      </c>
      <c r="E357" s="82" t="s">
        <v>10565</v>
      </c>
    </row>
    <row r="358" ht="15" customHeight="1">
      <c r="D358" s="82" t="s">
        <v>10731</v>
      </c>
      <c r="E358" s="82" t="s">
        <v>10565</v>
      </c>
    </row>
    <row r="359" ht="15" customHeight="1">
      <c r="D359" s="82" t="s">
        <v>10732</v>
      </c>
      <c r="E359" s="82" t="s">
        <v>10565</v>
      </c>
    </row>
    <row r="360" ht="15" customHeight="1">
      <c r="D360" s="82" t="s">
        <v>10733</v>
      </c>
      <c r="E360" s="82" t="s">
        <v>10565</v>
      </c>
    </row>
    <row r="361" ht="15" customHeight="1">
      <c r="D361" s="82" t="s">
        <v>10734</v>
      </c>
      <c r="E361" s="82" t="s">
        <v>10565</v>
      </c>
    </row>
    <row r="362" ht="15" customHeight="1">
      <c r="D362" s="82" t="s">
        <v>10735</v>
      </c>
      <c r="E362" s="82" t="s">
        <v>10565</v>
      </c>
    </row>
    <row r="363" ht="15" customHeight="1">
      <c r="D363" s="82" t="s">
        <v>10736</v>
      </c>
      <c r="E363" s="82" t="s">
        <v>10565</v>
      </c>
    </row>
    <row r="364" ht="15" customHeight="1">
      <c r="D364" s="82" t="s">
        <v>10737</v>
      </c>
      <c r="E364" s="82" t="s">
        <v>10565</v>
      </c>
    </row>
    <row r="365" ht="15" customHeight="1">
      <c r="D365" s="82" t="s">
        <v>10738</v>
      </c>
      <c r="E365" s="82" t="s">
        <v>10565</v>
      </c>
    </row>
    <row r="366" ht="15" customHeight="1">
      <c r="D366" s="82" t="s">
        <v>10739</v>
      </c>
      <c r="E366" s="82" t="s">
        <v>10565</v>
      </c>
    </row>
    <row r="367" ht="15" customHeight="1">
      <c r="D367" s="82" t="s">
        <v>10740</v>
      </c>
      <c r="E367" s="82" t="s">
        <v>10565</v>
      </c>
    </row>
    <row r="368" ht="15" customHeight="1">
      <c r="D368" s="82" t="s">
        <v>10741</v>
      </c>
      <c r="E368" s="82" t="s">
        <v>10565</v>
      </c>
    </row>
    <row r="369" ht="15" customHeight="1">
      <c r="D369" s="82" t="s">
        <v>10742</v>
      </c>
      <c r="E369" s="82" t="s">
        <v>10565</v>
      </c>
    </row>
    <row r="370" ht="15" customHeight="1">
      <c r="D370" s="82" t="s">
        <v>10743</v>
      </c>
      <c r="E370" s="82" t="s">
        <v>10565</v>
      </c>
    </row>
    <row r="371" ht="15" customHeight="1">
      <c r="D371" s="82" t="s">
        <v>10744</v>
      </c>
      <c r="E371" s="82" t="s">
        <v>10565</v>
      </c>
    </row>
    <row r="372" ht="15" customHeight="1">
      <c r="D372" s="82" t="s">
        <v>10745</v>
      </c>
      <c r="E372" s="82" t="s">
        <v>10565</v>
      </c>
    </row>
    <row r="373" ht="15" customHeight="1">
      <c r="D373" s="82" t="s">
        <v>10746</v>
      </c>
      <c r="E373" s="82" t="s">
        <v>10565</v>
      </c>
    </row>
    <row r="374" ht="15" customHeight="1">
      <c r="D374" s="82" t="s">
        <v>10747</v>
      </c>
      <c r="E374" s="82" t="s">
        <v>10565</v>
      </c>
    </row>
    <row r="375" ht="15" customHeight="1">
      <c r="D375" s="82" t="s">
        <v>10748</v>
      </c>
      <c r="E375" s="82" t="s">
        <v>10565</v>
      </c>
    </row>
    <row r="376" ht="15" customHeight="1">
      <c r="D376" s="82" t="s">
        <v>10749</v>
      </c>
      <c r="E376" s="82" t="s">
        <v>10565</v>
      </c>
    </row>
    <row r="377" ht="15" customHeight="1">
      <c r="D377" s="82" t="s">
        <v>10750</v>
      </c>
      <c r="E377" s="82" t="s">
        <v>10565</v>
      </c>
    </row>
    <row r="378" ht="15" customHeight="1">
      <c r="D378" s="82" t="s">
        <v>10751</v>
      </c>
      <c r="E378" s="82" t="s">
        <v>10565</v>
      </c>
    </row>
    <row r="379" ht="15" customHeight="1">
      <c r="D379" s="82" t="s">
        <v>10752</v>
      </c>
      <c r="E379" s="82" t="s">
        <v>10565</v>
      </c>
    </row>
    <row r="380" ht="15" customHeight="1">
      <c r="D380" s="82" t="s">
        <v>10753</v>
      </c>
      <c r="E380" s="82" t="s">
        <v>10565</v>
      </c>
    </row>
    <row r="381" ht="15" customHeight="1">
      <c r="D381" s="82" t="s">
        <v>10754</v>
      </c>
      <c r="E381" s="82" t="s">
        <v>10565</v>
      </c>
    </row>
    <row r="382" ht="15" customHeight="1">
      <c r="D382" s="82" t="s">
        <v>10755</v>
      </c>
      <c r="E382" s="82" t="s">
        <v>10565</v>
      </c>
    </row>
    <row r="383" ht="15" customHeight="1">
      <c r="D383" s="82" t="s">
        <v>10756</v>
      </c>
      <c r="E383" s="82" t="s">
        <v>10565</v>
      </c>
    </row>
    <row r="384" ht="15" customHeight="1">
      <c r="D384" s="82" t="s">
        <v>10757</v>
      </c>
      <c r="E384" s="82" t="s">
        <v>10565</v>
      </c>
    </row>
    <row r="385" ht="15" customHeight="1">
      <c r="D385" s="82" t="s">
        <v>10758</v>
      </c>
      <c r="E385" s="82" t="s">
        <v>10565</v>
      </c>
    </row>
    <row r="386" ht="15" customHeight="1">
      <c r="D386" s="82" t="s">
        <v>10759</v>
      </c>
      <c r="E386" s="82" t="s">
        <v>10565</v>
      </c>
    </row>
    <row r="387" ht="15" customHeight="1">
      <c r="D387" s="82" t="s">
        <v>10760</v>
      </c>
      <c r="E387" s="82" t="s">
        <v>10565</v>
      </c>
    </row>
    <row r="388" ht="15" customHeight="1">
      <c r="D388" s="82" t="s">
        <v>10761</v>
      </c>
      <c r="E388" s="82" t="s">
        <v>10565</v>
      </c>
    </row>
    <row r="389" ht="15" customHeight="1">
      <c r="D389" s="82" t="s">
        <v>10762</v>
      </c>
      <c r="E389" s="82" t="s">
        <v>10565</v>
      </c>
    </row>
    <row r="390" ht="15" customHeight="1">
      <c r="D390" s="82" t="s">
        <v>10763</v>
      </c>
      <c r="E390" s="82" t="s">
        <v>10565</v>
      </c>
    </row>
    <row r="391" ht="15" customHeight="1">
      <c r="D391" s="82" t="s">
        <v>10764</v>
      </c>
      <c r="E391" s="82" t="s">
        <v>10565</v>
      </c>
    </row>
    <row r="392" ht="15" customHeight="1">
      <c r="D392" s="82" t="s">
        <v>10765</v>
      </c>
      <c r="E392" s="82" t="s">
        <v>10565</v>
      </c>
    </row>
    <row r="393" ht="15" customHeight="1">
      <c r="D393" s="82" t="s">
        <v>10766</v>
      </c>
      <c r="E393" s="82" t="s">
        <v>10565</v>
      </c>
    </row>
    <row r="394" ht="15" customHeight="1">
      <c r="D394" s="82" t="s">
        <v>10767</v>
      </c>
      <c r="E394" s="82" t="s">
        <v>10565</v>
      </c>
    </row>
    <row r="395" ht="15" customHeight="1">
      <c r="D395" s="82" t="s">
        <v>10768</v>
      </c>
      <c r="E395" s="82" t="s">
        <v>10565</v>
      </c>
    </row>
    <row r="396" ht="15" customHeight="1">
      <c r="D396" s="82" t="s">
        <v>10769</v>
      </c>
      <c r="E396" s="82" t="s">
        <v>10565</v>
      </c>
    </row>
    <row r="397" ht="15" customHeight="1">
      <c r="D397" s="82" t="s">
        <v>10770</v>
      </c>
      <c r="E397" s="82" t="s">
        <v>10565</v>
      </c>
    </row>
    <row r="398" ht="15" customHeight="1">
      <c r="D398" s="82" t="s">
        <v>10771</v>
      </c>
      <c r="E398" s="82" t="s">
        <v>10565</v>
      </c>
    </row>
    <row r="399" ht="15" customHeight="1">
      <c r="D399" s="82" t="s">
        <v>10772</v>
      </c>
      <c r="E399" s="82" t="s">
        <v>10565</v>
      </c>
    </row>
    <row r="400" ht="15" customHeight="1">
      <c r="D400" s="82" t="s">
        <v>10773</v>
      </c>
      <c r="E400" s="82" t="s">
        <v>10565</v>
      </c>
    </row>
    <row r="401" ht="15" customHeight="1">
      <c r="D401" s="82" t="s">
        <v>10774</v>
      </c>
      <c r="E401" s="82" t="s">
        <v>10565</v>
      </c>
    </row>
    <row r="402" ht="15" customHeight="1">
      <c r="D402" s="82" t="s">
        <v>10775</v>
      </c>
      <c r="E402" s="82" t="s">
        <v>10565</v>
      </c>
    </row>
    <row r="403" ht="15" customHeight="1">
      <c r="D403" s="82" t="s">
        <v>10776</v>
      </c>
      <c r="E403" s="82" t="s">
        <v>10565</v>
      </c>
    </row>
    <row r="404" ht="15" customHeight="1">
      <c r="D404" s="82" t="s">
        <v>10777</v>
      </c>
      <c r="E404" s="82" t="s">
        <v>10565</v>
      </c>
    </row>
    <row r="405" ht="15" customHeight="1">
      <c r="D405" s="82" t="s">
        <v>10778</v>
      </c>
      <c r="E405" s="82" t="s">
        <v>10565</v>
      </c>
    </row>
    <row r="406" ht="15" customHeight="1">
      <c r="D406" s="82" t="s">
        <v>10779</v>
      </c>
      <c r="E406" s="82" t="s">
        <v>10565</v>
      </c>
    </row>
    <row r="407" ht="15" customHeight="1">
      <c r="D407" s="82" t="s">
        <v>10780</v>
      </c>
      <c r="E407" s="82" t="s">
        <v>10565</v>
      </c>
    </row>
    <row r="408" ht="15" customHeight="1">
      <c r="D408" s="82" t="s">
        <v>10781</v>
      </c>
      <c r="E408" s="82" t="s">
        <v>10565</v>
      </c>
    </row>
    <row r="409" ht="15" customHeight="1">
      <c r="D409" s="82" t="s">
        <v>10782</v>
      </c>
      <c r="E409" s="82" t="s">
        <v>10565</v>
      </c>
    </row>
  </sheetData>
  <conditionalFormatting sqref="A1:A65536">
    <cfRule type="expression" priority="1" dxfId="1" stopIfTrue="1">
      <formula>AND(COUNTIF($A:$A,A1)&gt;1,NOT(ISBLANK(A1)))</formula>
    </cfRule>
  </conditionalFormatting>
  <conditionalFormatting sqref="A1:A65536">
    <cfRule type="expression" priority="2" dxfId="1" stopIfTrue="1">
      <formula>AND(COUNTIF($A:$A,A1)&gt;1,NOT(ISBLANK(A1)))</formula>
    </cfRule>
  </conditionalFormatting>
  <conditionalFormatting sqref="A1:A65536">
    <cfRule type="expression" priority="3" dxfId="1" stopIfTrue="1">
      <formula>AND(COUNTIF($A:$A,A1)&gt;1,NOT(ISBLANK(A1)))</formula>
    </cfRule>
  </conditionalFormatting>
  <conditionalFormatting sqref="C2:C65536">
    <cfRule type="expression" priority="4" dxfId="1" stopIfTrue="1">
      <formula>AND(COUNTIF($C$2:$C$65536,C2)&gt;1,NOT(ISBLANK(C2)))</formula>
    </cfRule>
  </conditionalFormatting>
  <conditionalFormatting sqref="C2:C65536">
    <cfRule type="expression" priority="5" dxfId="1" stopIfTrue="1">
      <formula>AND(COUNTIF($C$2:$C$65536,C2)&gt;1,NOT(ISBLANK(C2)))</formula>
    </cfRule>
  </conditionalFormatting>
  <conditionalFormatting sqref="C2:C65536">
    <cfRule type="expression" priority="6" dxfId="1" stopIfTrue="1">
      <formula>AND(COUNTIF($C$2:$C$65536,C2)&gt;1,NOT(ISBLANK(C2)))</formula>
    </cfRule>
  </conditionalFormatting>
  <conditionalFormatting sqref="E410:E65536">
    <cfRule type="expression" priority="7" dxfId="1" stopIfTrue="1">
      <formula>AND(COUNTIF($E$410:$E$65536,E410)&gt;1,NOT(ISBLANK(E410)))</formula>
    </cfRule>
  </conditionalFormatting>
  <conditionalFormatting sqref="E410:E65536">
    <cfRule type="expression" priority="8" dxfId="1" stopIfTrue="1">
      <formula>AND(COUNTIF($E$410:$E$65536,E410)&gt;1,NOT(ISBLANK(E410)))</formula>
    </cfRule>
  </conditionalFormatting>
  <conditionalFormatting sqref="E410:E65536">
    <cfRule type="expression" priority="9" dxfId="1" stopIfTrue="1">
      <formula>AND(COUNTIF($E$410:$E$65536,E410)&gt;1,NOT(ISBLANK(E410)))</formula>
    </cfRule>
  </conditionalFormatting>
  <conditionalFormatting sqref="F214:L65536">
    <cfRule type="expression" priority="10" dxfId="1" stopIfTrue="1">
      <formula>AND(COUNTIF($F$214:$L$65536,F214)&gt;1,NOT(ISBLANK(F214)))</formula>
    </cfRule>
  </conditionalFormatting>
  <conditionalFormatting sqref="F214:L65536">
    <cfRule type="expression" priority="11" dxfId="1" stopIfTrue="1">
      <formula>AND(COUNTIF($F$214:$L$65536,F214)&gt;1,NOT(ISBLANK(F214)))</formula>
    </cfRule>
  </conditionalFormatting>
  <conditionalFormatting sqref="F214:L65536">
    <cfRule type="expression" priority="12" dxfId="1" stopIfTrue="1">
      <formula>AND(COUNTIF($F$214:$L$65536,F214)&gt;1,NOT(ISBLANK(F214)))</formula>
    </cfRule>
  </conditionalFormatting>
  <conditionalFormatting sqref="D1:D65536">
    <cfRule type="expression" priority="13" dxfId="1" stopIfTrue="1">
      <formula>AND(COUNTIF($D:$D,D1)&gt;1,NOT(ISBLANK(D1)))</formula>
    </cfRule>
  </conditionalFormatting>
  <conditionalFormatting sqref="D1:D65536">
    <cfRule type="expression" priority="14" dxfId="1" stopIfTrue="1">
      <formula>AND(COUNTIF($D:$D,D1)&gt;1,NOT(ISBLANK(D1)))</formula>
    </cfRule>
  </conditionalFormatting>
  <conditionalFormatting sqref="D1:D65536">
    <cfRule type="expression" priority="15" dxfId="1" stopIfTrue="1">
      <formula>AND(COUNTIF($D:$D,D1)&gt;1,NOT(ISBLANK(D1)))</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sheetViews>
    <sheetView topLeftCell="A58" workbookViewId="0">
      <selection activeCell="O86" sqref="O86"/>
    </sheetView>
  </sheetViews>
  <sheetFormatPr baseColWidth="8" defaultRowHeight="12.75" customHeight="1"/>
  <cols>
    <col customWidth="1" min="2" max="2" width="15.984400000000001"/>
    <col customWidth="1" min="4" max="4" width="33.984400000000001"/>
    <col customWidth="1" min="5" max="5" width="40.839799999999997"/>
    <col customWidth="1" min="6" max="6" width="21.984400000000001"/>
    <col customWidth="1" min="7" max="7" width="15.6953"/>
    <col customWidth="1" min="8" max="8" width="17.406199999999998"/>
    <col customWidth="1" min="9" max="9" width="14.273400000000001"/>
    <col customWidth="1" min="11" max="11" width="11.1289"/>
    <col customWidth="1" min="13" max="13" width="11.550800000000001"/>
  </cols>
  <sheetData>
    <row r="1" ht="76.5">
      <c r="A1" s="176" t="s">
        <v>10783</v>
      </c>
      <c r="B1" s="176" t="s">
        <v>10784</v>
      </c>
      <c r="C1" s="176" t="s">
        <v>10785</v>
      </c>
      <c r="D1" s="176" t="s">
        <v>10786</v>
      </c>
      <c r="E1" s="176" t="s">
        <v>10787</v>
      </c>
      <c r="F1" s="176" t="s">
        <v>10788</v>
      </c>
      <c r="G1" s="177" t="s">
        <v>10061</v>
      </c>
      <c r="H1" s="176" t="s">
        <v>10062</v>
      </c>
      <c r="I1" s="177" t="s">
        <v>10063</v>
      </c>
      <c r="J1" s="176" t="s">
        <v>10789</v>
      </c>
      <c r="K1" s="176" t="s">
        <v>10790</v>
      </c>
      <c r="L1" s="176" t="s">
        <v>10791</v>
      </c>
      <c r="M1" s="169" t="s">
        <v>10792</v>
      </c>
    </row>
    <row r="2" ht="15">
      <c r="A2" s="178">
        <v>479</v>
      </c>
      <c r="B2" s="178" t="s">
        <v>5467</v>
      </c>
      <c r="C2" s="178">
        <v>7393</v>
      </c>
      <c r="D2" s="178" t="s">
        <v>10793</v>
      </c>
      <c r="E2" s="178" t="s">
        <v>10794</v>
      </c>
      <c r="F2" s="179">
        <v>90870166</v>
      </c>
      <c r="G2" s="180">
        <v>448</v>
      </c>
      <c r="H2" s="178">
        <v>1</v>
      </c>
      <c r="I2" s="180">
        <v>448</v>
      </c>
      <c r="J2" s="178">
        <v>841</v>
      </c>
      <c r="K2" s="178" t="s">
        <v>10795</v>
      </c>
      <c r="L2" s="178" t="s">
        <v>10796</v>
      </c>
      <c r="M2" s="169">
        <v>6058</v>
      </c>
    </row>
    <row r="3" ht="15">
      <c r="A3" s="178">
        <v>479</v>
      </c>
      <c r="B3" s="178" t="s">
        <v>5467</v>
      </c>
      <c r="C3" s="178">
        <v>7393</v>
      </c>
      <c r="D3" s="178" t="s">
        <v>10793</v>
      </c>
      <c r="E3" s="178" t="s">
        <v>10797</v>
      </c>
      <c r="F3" s="179">
        <v>90300130</v>
      </c>
      <c r="G3" s="180">
        <v>5450</v>
      </c>
      <c r="H3" s="178">
        <v>100</v>
      </c>
      <c r="I3" s="180">
        <v>54.5</v>
      </c>
      <c r="J3" s="178">
        <v>841</v>
      </c>
      <c r="K3" s="178" t="s">
        <v>10795</v>
      </c>
      <c r="L3" s="178" t="s">
        <v>10796</v>
      </c>
      <c r="M3" s="169">
        <v>6059</v>
      </c>
    </row>
    <row r="4" ht="15">
      <c r="A4" s="178">
        <v>479</v>
      </c>
      <c r="B4" s="178" t="s">
        <v>5467</v>
      </c>
      <c r="C4" s="178">
        <v>16985</v>
      </c>
      <c r="D4" s="178" t="s">
        <v>10798</v>
      </c>
      <c r="E4" s="178" t="s">
        <v>10799</v>
      </c>
      <c r="F4" s="179">
        <v>92450814</v>
      </c>
      <c r="G4" s="180">
        <v>650</v>
      </c>
      <c r="H4" s="178">
        <v>1</v>
      </c>
      <c r="I4" s="180">
        <v>650</v>
      </c>
      <c r="J4" s="178">
        <v>903</v>
      </c>
      <c r="K4" s="178" t="s">
        <v>10795</v>
      </c>
      <c r="L4" s="178" t="s">
        <v>10796</v>
      </c>
      <c r="M4" s="169">
        <v>30745</v>
      </c>
    </row>
    <row r="5" ht="15">
      <c r="A5" s="178">
        <v>479</v>
      </c>
      <c r="B5" s="178" t="s">
        <v>5467</v>
      </c>
      <c r="C5" s="178">
        <v>16985</v>
      </c>
      <c r="D5" s="178" t="s">
        <v>10798</v>
      </c>
      <c r="E5" s="178" t="s">
        <v>10800</v>
      </c>
      <c r="F5" s="179">
        <v>90870379</v>
      </c>
      <c r="G5" s="180">
        <v>345</v>
      </c>
      <c r="H5" s="178">
        <v>1</v>
      </c>
      <c r="I5" s="180">
        <v>345</v>
      </c>
      <c r="J5" s="178">
        <v>850</v>
      </c>
      <c r="K5" s="178" t="s">
        <v>10795</v>
      </c>
      <c r="L5" s="178" t="s">
        <v>10796</v>
      </c>
      <c r="M5" s="169">
        <v>30746</v>
      </c>
    </row>
    <row r="6" ht="15">
      <c r="A6" s="178">
        <v>479</v>
      </c>
      <c r="B6" s="178" t="s">
        <v>5467</v>
      </c>
      <c r="C6" s="178">
        <v>16985</v>
      </c>
      <c r="D6" s="178" t="s">
        <v>10798</v>
      </c>
      <c r="E6" s="178" t="s">
        <v>10801</v>
      </c>
      <c r="F6" s="179">
        <v>90264886</v>
      </c>
      <c r="G6" s="180">
        <v>485</v>
      </c>
      <c r="H6" s="178">
        <v>1</v>
      </c>
      <c r="I6" s="180">
        <v>485</v>
      </c>
      <c r="J6" s="178">
        <v>903</v>
      </c>
      <c r="K6" s="178" t="s">
        <v>10795</v>
      </c>
      <c r="L6" s="178" t="s">
        <v>10796</v>
      </c>
      <c r="M6" s="169">
        <v>30747</v>
      </c>
    </row>
    <row r="7" ht="15">
      <c r="A7" s="178">
        <v>479</v>
      </c>
      <c r="B7" s="178" t="s">
        <v>5467</v>
      </c>
      <c r="C7" s="178">
        <v>16985</v>
      </c>
      <c r="D7" s="178" t="s">
        <v>10798</v>
      </c>
      <c r="E7" s="178" t="s">
        <v>10802</v>
      </c>
      <c r="F7" s="179">
        <v>90264878</v>
      </c>
      <c r="G7" s="180">
        <v>360</v>
      </c>
      <c r="H7" s="178">
        <v>1</v>
      </c>
      <c r="I7" s="180">
        <v>360</v>
      </c>
      <c r="J7" s="178">
        <v>903</v>
      </c>
      <c r="K7" s="178" t="s">
        <v>10795</v>
      </c>
      <c r="L7" s="178" t="s">
        <v>10796</v>
      </c>
      <c r="M7" s="169">
        <v>30748</v>
      </c>
    </row>
    <row r="8" ht="15">
      <c r="A8" s="178">
        <v>479</v>
      </c>
      <c r="B8" s="178" t="s">
        <v>5467</v>
      </c>
      <c r="C8" s="178">
        <v>16985</v>
      </c>
      <c r="D8" s="178" t="s">
        <v>10798</v>
      </c>
      <c r="E8" s="178" t="s">
        <v>10803</v>
      </c>
      <c r="F8" s="179">
        <v>90870336</v>
      </c>
      <c r="G8" s="180">
        <v>875</v>
      </c>
      <c r="H8" s="178">
        <v>1</v>
      </c>
      <c r="I8" s="180">
        <v>875</v>
      </c>
      <c r="J8" s="178">
        <v>903</v>
      </c>
      <c r="K8" s="178" t="s">
        <v>10795</v>
      </c>
      <c r="L8" s="178" t="s">
        <v>10796</v>
      </c>
      <c r="M8" s="169">
        <v>30749</v>
      </c>
    </row>
    <row r="9" ht="15">
      <c r="A9" s="178">
        <v>479</v>
      </c>
      <c r="B9" s="178" t="s">
        <v>5467</v>
      </c>
      <c r="C9" s="178">
        <v>16985</v>
      </c>
      <c r="D9" s="178" t="s">
        <v>10798</v>
      </c>
      <c r="E9" s="178" t="s">
        <v>10804</v>
      </c>
      <c r="F9" s="179">
        <v>90290550</v>
      </c>
      <c r="G9" s="180">
        <v>650</v>
      </c>
      <c r="H9" s="178">
        <v>1</v>
      </c>
      <c r="I9" s="180">
        <v>650</v>
      </c>
      <c r="J9" s="178">
        <v>850</v>
      </c>
      <c r="K9" s="178" t="s">
        <v>10795</v>
      </c>
      <c r="L9" s="178" t="s">
        <v>10796</v>
      </c>
      <c r="M9" s="169">
        <v>30750</v>
      </c>
    </row>
    <row r="10" ht="15">
      <c r="A10" s="178">
        <v>479</v>
      </c>
      <c r="B10" s="178" t="s">
        <v>5467</v>
      </c>
      <c r="C10" s="178">
        <v>16985</v>
      </c>
      <c r="D10" s="178" t="s">
        <v>10798</v>
      </c>
      <c r="E10" s="178" t="s">
        <v>10805</v>
      </c>
      <c r="F10" s="179">
        <v>90870344</v>
      </c>
      <c r="G10" s="180">
        <v>1240</v>
      </c>
      <c r="H10" s="178">
        <v>1</v>
      </c>
      <c r="I10" s="180">
        <v>1240</v>
      </c>
      <c r="J10" s="178">
        <v>903</v>
      </c>
      <c r="K10" s="178" t="s">
        <v>10795</v>
      </c>
      <c r="L10" s="178" t="s">
        <v>10796</v>
      </c>
      <c r="M10" s="169">
        <v>30751</v>
      </c>
    </row>
    <row r="11" ht="15">
      <c r="A11" s="178">
        <v>479</v>
      </c>
      <c r="B11" s="178" t="s">
        <v>5467</v>
      </c>
      <c r="C11" s="178">
        <v>16985</v>
      </c>
      <c r="D11" s="178" t="s">
        <v>10798</v>
      </c>
      <c r="E11" s="178" t="s">
        <v>10806</v>
      </c>
      <c r="F11" s="179">
        <v>90264860</v>
      </c>
      <c r="G11" s="180">
        <v>705</v>
      </c>
      <c r="H11" s="178">
        <v>1</v>
      </c>
      <c r="I11" s="180">
        <v>705</v>
      </c>
      <c r="J11" s="178">
        <v>841</v>
      </c>
      <c r="K11" s="178" t="s">
        <v>10795</v>
      </c>
      <c r="L11" s="178" t="s">
        <v>10796</v>
      </c>
      <c r="M11" s="169">
        <v>30752</v>
      </c>
    </row>
    <row r="12" ht="15">
      <c r="A12" s="178">
        <v>479</v>
      </c>
      <c r="B12" s="178" t="s">
        <v>5467</v>
      </c>
      <c r="C12" s="178">
        <v>16985</v>
      </c>
      <c r="D12" s="178" t="s">
        <v>10798</v>
      </c>
      <c r="E12" s="178" t="s">
        <v>10807</v>
      </c>
      <c r="F12" s="179">
        <v>90870352</v>
      </c>
      <c r="G12" s="180">
        <v>1805</v>
      </c>
      <c r="H12" s="178">
        <v>1</v>
      </c>
      <c r="I12" s="180">
        <v>1805</v>
      </c>
      <c r="J12" s="178">
        <v>903</v>
      </c>
      <c r="K12" s="178" t="s">
        <v>10795</v>
      </c>
      <c r="L12" s="178" t="s">
        <v>10796</v>
      </c>
      <c r="M12" s="169">
        <v>30753</v>
      </c>
    </row>
    <row r="13" ht="15">
      <c r="A13" s="178">
        <v>479</v>
      </c>
      <c r="B13" s="178" t="s">
        <v>5467</v>
      </c>
      <c r="C13" s="178">
        <v>16985</v>
      </c>
      <c r="D13" s="178" t="s">
        <v>10798</v>
      </c>
      <c r="E13" s="178" t="s">
        <v>10808</v>
      </c>
      <c r="F13" s="179">
        <v>90870360</v>
      </c>
      <c r="G13" s="180">
        <v>1250</v>
      </c>
      <c r="H13" s="178">
        <v>1</v>
      </c>
      <c r="I13" s="180">
        <v>1250</v>
      </c>
      <c r="J13" s="178">
        <v>903</v>
      </c>
      <c r="K13" s="178" t="s">
        <v>10795</v>
      </c>
      <c r="L13" s="178" t="s">
        <v>10796</v>
      </c>
      <c r="M13" s="169">
        <v>30754</v>
      </c>
    </row>
    <row r="14" ht="15">
      <c r="A14" s="178">
        <v>479</v>
      </c>
      <c r="B14" s="178" t="s">
        <v>5467</v>
      </c>
      <c r="C14" s="178">
        <v>16985</v>
      </c>
      <c r="D14" s="178" t="s">
        <v>10798</v>
      </c>
      <c r="E14" s="178" t="s">
        <v>10809</v>
      </c>
      <c r="F14" s="179">
        <v>90266676</v>
      </c>
      <c r="G14" s="180">
        <v>690</v>
      </c>
      <c r="H14" s="178">
        <v>1</v>
      </c>
      <c r="I14" s="180">
        <v>690</v>
      </c>
      <c r="J14" s="178">
        <v>903</v>
      </c>
      <c r="K14" s="178" t="s">
        <v>10795</v>
      </c>
      <c r="L14" s="178" t="s">
        <v>10796</v>
      </c>
      <c r="M14" s="169">
        <v>30755</v>
      </c>
    </row>
    <row r="15" ht="15">
      <c r="A15" s="178">
        <v>479</v>
      </c>
      <c r="B15" s="178" t="s">
        <v>5467</v>
      </c>
      <c r="C15" s="178">
        <v>16985</v>
      </c>
      <c r="D15" s="178" t="s">
        <v>10798</v>
      </c>
      <c r="E15" s="178" t="s">
        <v>10810</v>
      </c>
      <c r="F15" s="179">
        <v>90266668</v>
      </c>
      <c r="G15" s="180">
        <v>1105</v>
      </c>
      <c r="H15" s="178">
        <v>1</v>
      </c>
      <c r="I15" s="180">
        <v>1105</v>
      </c>
      <c r="J15" s="178">
        <v>903</v>
      </c>
      <c r="K15" s="178" t="s">
        <v>10795</v>
      </c>
      <c r="L15" s="178" t="s">
        <v>10796</v>
      </c>
      <c r="M15" s="169">
        <v>30756</v>
      </c>
    </row>
    <row r="16" ht="15">
      <c r="A16" s="178">
        <v>479</v>
      </c>
      <c r="B16" s="178" t="s">
        <v>5467</v>
      </c>
      <c r="C16" s="178">
        <v>16985</v>
      </c>
      <c r="D16" s="178" t="s">
        <v>10798</v>
      </c>
      <c r="E16" s="178" t="s">
        <v>10811</v>
      </c>
      <c r="F16" s="179">
        <v>90266650</v>
      </c>
      <c r="G16" s="180">
        <v>605</v>
      </c>
      <c r="H16" s="178">
        <v>1</v>
      </c>
      <c r="I16" s="180">
        <v>605</v>
      </c>
      <c r="J16" s="178">
        <v>850</v>
      </c>
      <c r="K16" s="178" t="s">
        <v>10795</v>
      </c>
      <c r="L16" s="178" t="s">
        <v>10796</v>
      </c>
      <c r="M16" s="169">
        <v>30757</v>
      </c>
    </row>
    <row r="17" ht="15">
      <c r="A17" s="178">
        <v>479</v>
      </c>
      <c r="B17" s="178" t="s">
        <v>5467</v>
      </c>
      <c r="C17" s="178">
        <v>16985</v>
      </c>
      <c r="D17" s="178" t="s">
        <v>10798</v>
      </c>
      <c r="E17" s="178" t="s">
        <v>10812</v>
      </c>
      <c r="F17" s="179">
        <v>90290542</v>
      </c>
      <c r="G17" s="180">
        <v>445</v>
      </c>
      <c r="H17" s="178">
        <v>1</v>
      </c>
      <c r="I17" s="180">
        <v>445</v>
      </c>
      <c r="J17" s="178">
        <v>841</v>
      </c>
      <c r="K17" s="178" t="s">
        <v>10795</v>
      </c>
      <c r="L17" s="178" t="s">
        <v>10796</v>
      </c>
      <c r="M17" s="169">
        <v>30765</v>
      </c>
    </row>
    <row r="18" ht="15">
      <c r="A18" s="178">
        <v>479</v>
      </c>
      <c r="B18" s="178" t="s">
        <v>5467</v>
      </c>
      <c r="C18" s="178">
        <v>16985</v>
      </c>
      <c r="D18" s="178" t="s">
        <v>10798</v>
      </c>
      <c r="E18" s="178" t="s">
        <v>10813</v>
      </c>
      <c r="F18" s="179">
        <v>90290534</v>
      </c>
      <c r="G18" s="180">
        <v>915</v>
      </c>
      <c r="H18" s="178">
        <v>1</v>
      </c>
      <c r="I18" s="180">
        <v>915</v>
      </c>
      <c r="J18" s="178">
        <v>850</v>
      </c>
      <c r="K18" s="178" t="s">
        <v>10795</v>
      </c>
      <c r="L18" s="178" t="s">
        <v>10796</v>
      </c>
      <c r="M18" s="169">
        <v>33444</v>
      </c>
    </row>
    <row r="19" ht="15">
      <c r="A19" s="178">
        <v>479</v>
      </c>
      <c r="B19" s="178" t="s">
        <v>5467</v>
      </c>
      <c r="C19" s="178">
        <v>16985</v>
      </c>
      <c r="D19" s="178" t="s">
        <v>10798</v>
      </c>
      <c r="E19" s="178" t="s">
        <v>10814</v>
      </c>
      <c r="F19" s="179">
        <v>90308042</v>
      </c>
      <c r="G19" s="180">
        <v>410</v>
      </c>
      <c r="H19" s="178">
        <v>1</v>
      </c>
      <c r="I19" s="180">
        <v>410</v>
      </c>
      <c r="J19" s="178">
        <v>841</v>
      </c>
      <c r="K19" s="178" t="s">
        <v>10795</v>
      </c>
      <c r="L19" s="178" t="s">
        <v>10796</v>
      </c>
      <c r="M19" s="169">
        <v>40097</v>
      </c>
    </row>
    <row r="20" ht="15">
      <c r="A20" s="178">
        <v>479</v>
      </c>
      <c r="B20" s="178" t="s">
        <v>5467</v>
      </c>
      <c r="C20" s="178">
        <v>16985</v>
      </c>
      <c r="D20" s="178" t="s">
        <v>10798</v>
      </c>
      <c r="E20" s="178" t="s">
        <v>10815</v>
      </c>
      <c r="F20" s="179">
        <v>96006226</v>
      </c>
      <c r="G20" s="180">
        <v>1275</v>
      </c>
      <c r="H20" s="178">
        <v>1</v>
      </c>
      <c r="I20" s="180">
        <v>1275</v>
      </c>
      <c r="J20" s="178">
        <v>903</v>
      </c>
      <c r="K20" s="178" t="s">
        <v>10795</v>
      </c>
      <c r="L20" s="178" t="s">
        <v>10796</v>
      </c>
      <c r="M20" s="169">
        <v>56927</v>
      </c>
    </row>
    <row r="21" ht="15">
      <c r="A21" s="178">
        <v>479</v>
      </c>
      <c r="B21" s="178" t="s">
        <v>5467</v>
      </c>
      <c r="C21" s="178">
        <v>16985</v>
      </c>
      <c r="D21" s="178" t="s">
        <v>10798</v>
      </c>
      <c r="E21" s="178" t="s">
        <v>10816</v>
      </c>
      <c r="F21" s="179">
        <v>96006080</v>
      </c>
      <c r="G21" s="180">
        <v>1695</v>
      </c>
      <c r="H21" s="178">
        <v>1</v>
      </c>
      <c r="I21" s="180">
        <v>1695</v>
      </c>
      <c r="J21" s="178">
        <v>903</v>
      </c>
      <c r="K21" s="178" t="s">
        <v>10795</v>
      </c>
      <c r="L21" s="178" t="s">
        <v>10796</v>
      </c>
      <c r="M21" s="169">
        <v>59887</v>
      </c>
    </row>
    <row r="22" ht="15">
      <c r="A22" s="178">
        <v>479</v>
      </c>
      <c r="B22" s="178" t="s">
        <v>5467</v>
      </c>
      <c r="C22" s="178">
        <v>16985</v>
      </c>
      <c r="D22" s="178" t="s">
        <v>10798</v>
      </c>
      <c r="E22" s="178" t="s">
        <v>10817</v>
      </c>
      <c r="F22" s="179">
        <v>96006072</v>
      </c>
      <c r="G22" s="180">
        <v>715</v>
      </c>
      <c r="H22" s="178">
        <v>1</v>
      </c>
      <c r="I22" s="180">
        <v>715</v>
      </c>
      <c r="J22" s="178">
        <v>841</v>
      </c>
      <c r="K22" s="178" t="s">
        <v>10795</v>
      </c>
      <c r="L22" s="178" t="s">
        <v>10796</v>
      </c>
      <c r="M22" s="169">
        <v>62685</v>
      </c>
    </row>
    <row r="23" ht="15">
      <c r="A23" s="178">
        <v>479</v>
      </c>
      <c r="B23" s="178" t="s">
        <v>5467</v>
      </c>
      <c r="C23" s="178">
        <v>17195</v>
      </c>
      <c r="D23" s="178" t="s">
        <v>10818</v>
      </c>
      <c r="E23" s="178" t="s">
        <v>10819</v>
      </c>
      <c r="F23" s="179">
        <v>90299574</v>
      </c>
      <c r="G23" s="180">
        <v>125</v>
      </c>
      <c r="H23" s="178">
        <v>1</v>
      </c>
      <c r="I23" s="180">
        <v>125</v>
      </c>
      <c r="J23" s="178">
        <v>850</v>
      </c>
      <c r="K23" s="178" t="s">
        <v>10795</v>
      </c>
      <c r="L23" s="178" t="s">
        <v>10796</v>
      </c>
      <c r="M23" s="169">
        <v>33117</v>
      </c>
    </row>
    <row r="24" ht="15">
      <c r="A24" s="178">
        <v>479</v>
      </c>
      <c r="B24" s="178" t="s">
        <v>5467</v>
      </c>
      <c r="C24" s="178">
        <v>17195</v>
      </c>
      <c r="D24" s="178" t="s">
        <v>10818</v>
      </c>
      <c r="E24" s="178" t="s">
        <v>10820</v>
      </c>
      <c r="F24" s="179">
        <v>96006099</v>
      </c>
      <c r="G24" s="180">
        <v>115</v>
      </c>
      <c r="H24" s="178">
        <v>1</v>
      </c>
      <c r="I24" s="180">
        <v>115</v>
      </c>
      <c r="J24" s="178">
        <v>892</v>
      </c>
      <c r="K24" s="178" t="s">
        <v>10795</v>
      </c>
      <c r="L24" s="178" t="s">
        <v>10796</v>
      </c>
      <c r="M24" s="169">
        <v>33120</v>
      </c>
    </row>
    <row r="25" ht="15">
      <c r="A25" s="178">
        <v>479</v>
      </c>
      <c r="B25" s="178" t="s">
        <v>5467</v>
      </c>
      <c r="C25" s="178">
        <v>17195</v>
      </c>
      <c r="D25" s="178" t="s">
        <v>10818</v>
      </c>
      <c r="E25" s="178" t="s">
        <v>10821</v>
      </c>
      <c r="F25" s="179">
        <v>90299647</v>
      </c>
      <c r="G25" s="180">
        <v>135</v>
      </c>
      <c r="H25" s="178">
        <v>1</v>
      </c>
      <c r="I25" s="180">
        <v>135</v>
      </c>
      <c r="J25" s="178">
        <v>903</v>
      </c>
      <c r="K25" s="178" t="s">
        <v>10795</v>
      </c>
      <c r="L25" s="178" t="s">
        <v>10796</v>
      </c>
      <c r="M25" s="169">
        <v>31839</v>
      </c>
    </row>
    <row r="26" ht="15">
      <c r="A26" s="178">
        <v>479</v>
      </c>
      <c r="B26" s="178" t="s">
        <v>5467</v>
      </c>
      <c r="C26" s="178">
        <v>17195</v>
      </c>
      <c r="D26" s="178" t="s">
        <v>10818</v>
      </c>
      <c r="E26" s="178" t="s">
        <v>10822</v>
      </c>
      <c r="F26" s="179">
        <v>90299655</v>
      </c>
      <c r="G26" s="180">
        <v>135</v>
      </c>
      <c r="H26" s="178">
        <v>1</v>
      </c>
      <c r="I26" s="180">
        <v>135</v>
      </c>
      <c r="J26" s="178">
        <v>903</v>
      </c>
      <c r="K26" s="178" t="s">
        <v>10795</v>
      </c>
      <c r="L26" s="178" t="s">
        <v>10796</v>
      </c>
      <c r="M26" s="169">
        <v>31838</v>
      </c>
    </row>
    <row r="27" ht="15">
      <c r="A27" s="178">
        <v>479</v>
      </c>
      <c r="B27" s="178" t="s">
        <v>5467</v>
      </c>
      <c r="C27" s="178">
        <v>17195</v>
      </c>
      <c r="D27" s="178" t="s">
        <v>10818</v>
      </c>
      <c r="E27" s="178" t="s">
        <v>10823</v>
      </c>
      <c r="F27" s="179">
        <v>90299639</v>
      </c>
      <c r="G27" s="180">
        <v>135</v>
      </c>
      <c r="H27" s="178">
        <v>1</v>
      </c>
      <c r="I27" s="180">
        <v>135</v>
      </c>
      <c r="J27" s="178">
        <v>903</v>
      </c>
      <c r="K27" s="178" t="s">
        <v>10795</v>
      </c>
      <c r="L27" s="178" t="s">
        <v>10796</v>
      </c>
      <c r="M27" s="169">
        <v>31837</v>
      </c>
    </row>
    <row r="28" ht="15">
      <c r="A28" s="178">
        <v>479</v>
      </c>
      <c r="B28" s="178" t="s">
        <v>5467</v>
      </c>
      <c r="C28" s="178">
        <v>17195</v>
      </c>
      <c r="D28" s="178" t="s">
        <v>10818</v>
      </c>
      <c r="E28" s="178" t="s">
        <v>10824</v>
      </c>
      <c r="F28" s="179">
        <v>90299620</v>
      </c>
      <c r="G28" s="180">
        <v>135</v>
      </c>
      <c r="H28" s="178">
        <v>1</v>
      </c>
      <c r="I28" s="180">
        <v>135</v>
      </c>
      <c r="J28" s="178">
        <v>903</v>
      </c>
      <c r="K28" s="178" t="s">
        <v>10795</v>
      </c>
      <c r="L28" s="178" t="s">
        <v>10796</v>
      </c>
      <c r="M28" s="169">
        <v>31836</v>
      </c>
    </row>
    <row r="29" ht="15">
      <c r="A29" s="178">
        <v>479</v>
      </c>
      <c r="B29" s="178" t="s">
        <v>5467</v>
      </c>
      <c r="C29" s="178">
        <v>17195</v>
      </c>
      <c r="D29" s="178" t="s">
        <v>10818</v>
      </c>
      <c r="E29" s="178" t="s">
        <v>10825</v>
      </c>
      <c r="F29" s="179">
        <v>90299671</v>
      </c>
      <c r="G29" s="180">
        <v>245</v>
      </c>
      <c r="H29" s="178">
        <v>1</v>
      </c>
      <c r="I29" s="180">
        <v>245</v>
      </c>
      <c r="J29" s="178">
        <v>841</v>
      </c>
      <c r="K29" s="178" t="s">
        <v>10795</v>
      </c>
      <c r="L29" s="178" t="s">
        <v>10796</v>
      </c>
      <c r="M29" s="169">
        <v>34722</v>
      </c>
    </row>
    <row r="30" ht="15">
      <c r="A30" s="178">
        <v>479</v>
      </c>
      <c r="B30" s="178" t="s">
        <v>5467</v>
      </c>
      <c r="C30" s="178">
        <v>17195</v>
      </c>
      <c r="D30" s="178" t="s">
        <v>10818</v>
      </c>
      <c r="E30" s="178" t="s">
        <v>10826</v>
      </c>
      <c r="F30" s="179">
        <v>90299663</v>
      </c>
      <c r="G30" s="180">
        <v>245</v>
      </c>
      <c r="H30" s="178">
        <v>1</v>
      </c>
      <c r="I30" s="180">
        <v>245</v>
      </c>
      <c r="J30" s="178">
        <v>841</v>
      </c>
      <c r="K30" s="178" t="s">
        <v>10795</v>
      </c>
      <c r="L30" s="178" t="s">
        <v>10796</v>
      </c>
      <c r="M30" s="169">
        <v>34723</v>
      </c>
    </row>
    <row r="31" ht="15">
      <c r="A31" s="178">
        <v>479</v>
      </c>
      <c r="B31" s="178" t="s">
        <v>5467</v>
      </c>
      <c r="C31" s="178">
        <v>17195</v>
      </c>
      <c r="D31" s="178" t="s">
        <v>10818</v>
      </c>
      <c r="E31" s="178" t="s">
        <v>10827</v>
      </c>
      <c r="F31" s="179">
        <v>90307097</v>
      </c>
      <c r="G31" s="180">
        <v>135</v>
      </c>
      <c r="H31" s="178">
        <v>1</v>
      </c>
      <c r="I31" s="180">
        <v>135</v>
      </c>
      <c r="J31" s="178">
        <v>850</v>
      </c>
      <c r="K31" s="178" t="s">
        <v>10795</v>
      </c>
      <c r="L31" s="178" t="s">
        <v>10796</v>
      </c>
      <c r="M31" s="169">
        <v>34728</v>
      </c>
    </row>
    <row r="32" ht="15">
      <c r="A32" s="178">
        <v>479</v>
      </c>
      <c r="B32" s="178" t="s">
        <v>5467</v>
      </c>
      <c r="C32" s="178">
        <v>17195</v>
      </c>
      <c r="D32" s="178" t="s">
        <v>10818</v>
      </c>
      <c r="E32" s="178" t="s">
        <v>10828</v>
      </c>
      <c r="F32" s="179">
        <v>90301366</v>
      </c>
      <c r="G32" s="180">
        <v>135</v>
      </c>
      <c r="H32" s="178">
        <v>1</v>
      </c>
      <c r="I32" s="180">
        <v>135</v>
      </c>
      <c r="J32" s="178">
        <v>903</v>
      </c>
      <c r="K32" s="178" t="s">
        <v>10795</v>
      </c>
      <c r="L32" s="178" t="s">
        <v>10796</v>
      </c>
      <c r="M32" s="169">
        <v>34814</v>
      </c>
    </row>
    <row r="33" ht="15">
      <c r="A33" s="178">
        <v>479</v>
      </c>
      <c r="B33" s="178" t="s">
        <v>5467</v>
      </c>
      <c r="C33" s="178">
        <v>17195</v>
      </c>
      <c r="D33" s="178" t="s">
        <v>10818</v>
      </c>
      <c r="E33" s="178" t="s">
        <v>10829</v>
      </c>
      <c r="F33" s="179">
        <v>90308093</v>
      </c>
      <c r="G33" s="180">
        <v>130</v>
      </c>
      <c r="H33" s="178">
        <v>1</v>
      </c>
      <c r="I33" s="180">
        <v>130</v>
      </c>
      <c r="J33" s="178">
        <v>850</v>
      </c>
      <c r="K33" s="178" t="s">
        <v>10795</v>
      </c>
      <c r="L33" s="178" t="s">
        <v>10796</v>
      </c>
      <c r="M33" s="169">
        <v>39498</v>
      </c>
    </row>
    <row r="34" ht="15">
      <c r="A34" s="178">
        <v>479</v>
      </c>
      <c r="B34" s="178" t="s">
        <v>5467</v>
      </c>
      <c r="C34" s="178">
        <v>17195</v>
      </c>
      <c r="D34" s="178" t="s">
        <v>10818</v>
      </c>
      <c r="E34" s="178" t="s">
        <v>10830</v>
      </c>
      <c r="F34" s="179">
        <v>90317092</v>
      </c>
      <c r="G34" s="180">
        <v>65</v>
      </c>
      <c r="H34" s="178">
        <v>1</v>
      </c>
      <c r="I34" s="180">
        <v>65</v>
      </c>
      <c r="J34" s="178">
        <v>841</v>
      </c>
      <c r="K34" s="178" t="s">
        <v>10795</v>
      </c>
      <c r="L34" s="178" t="s">
        <v>10796</v>
      </c>
      <c r="M34" s="169">
        <v>48898</v>
      </c>
    </row>
    <row r="35" ht="15">
      <c r="A35" s="178">
        <v>479</v>
      </c>
      <c r="B35" s="178" t="s">
        <v>5467</v>
      </c>
      <c r="C35" s="178">
        <v>17195</v>
      </c>
      <c r="D35" s="178" t="s">
        <v>10818</v>
      </c>
      <c r="E35" s="178" t="s">
        <v>10831</v>
      </c>
      <c r="F35" s="179">
        <v>90323670</v>
      </c>
      <c r="G35" s="180">
        <v>280</v>
      </c>
      <c r="H35" s="178">
        <v>1</v>
      </c>
      <c r="I35" s="180">
        <v>280</v>
      </c>
      <c r="J35" s="178">
        <v>841</v>
      </c>
      <c r="K35" s="178" t="s">
        <v>10795</v>
      </c>
      <c r="L35" s="178" t="s">
        <v>10796</v>
      </c>
      <c r="M35" s="169">
        <v>53502</v>
      </c>
    </row>
    <row r="36" ht="15">
      <c r="A36" s="178">
        <v>479</v>
      </c>
      <c r="B36" s="178" t="s">
        <v>5467</v>
      </c>
      <c r="C36" s="178">
        <v>17195</v>
      </c>
      <c r="D36" s="178" t="s">
        <v>10818</v>
      </c>
      <c r="E36" s="178" t="s">
        <v>10832</v>
      </c>
      <c r="F36" s="179">
        <v>96006331</v>
      </c>
      <c r="G36" s="180">
        <v>65</v>
      </c>
      <c r="H36" s="178">
        <v>1</v>
      </c>
      <c r="I36" s="180">
        <v>65</v>
      </c>
      <c r="J36" s="178">
        <v>841</v>
      </c>
      <c r="K36" s="178" t="s">
        <v>10795</v>
      </c>
      <c r="L36" s="178" t="s">
        <v>10796</v>
      </c>
      <c r="M36" s="169">
        <v>55924</v>
      </c>
    </row>
    <row r="37" ht="15">
      <c r="A37" s="178">
        <v>622</v>
      </c>
      <c r="B37" s="178" t="s">
        <v>10833</v>
      </c>
      <c r="C37" s="178">
        <v>23138</v>
      </c>
      <c r="D37" s="178" t="s">
        <v>10834</v>
      </c>
      <c r="E37" s="178" t="s">
        <v>10835</v>
      </c>
      <c r="F37" s="179">
        <v>90893824</v>
      </c>
      <c r="G37" s="180">
        <v>720</v>
      </c>
      <c r="H37" s="178">
        <v>1</v>
      </c>
      <c r="I37" s="180">
        <v>720</v>
      </c>
      <c r="J37" s="178">
        <v>955</v>
      </c>
      <c r="K37" s="178" t="s">
        <v>10795</v>
      </c>
      <c r="L37" s="178" t="s">
        <v>10796</v>
      </c>
      <c r="M37" s="169">
        <v>67330</v>
      </c>
    </row>
    <row r="38" ht="15">
      <c r="A38" s="178">
        <v>715</v>
      </c>
      <c r="B38" s="178" t="s">
        <v>484</v>
      </c>
      <c r="C38" s="178">
        <v>15622</v>
      </c>
      <c r="D38" s="178" t="s">
        <v>10836</v>
      </c>
      <c r="E38" s="178" t="s">
        <v>10837</v>
      </c>
      <c r="F38" s="179">
        <v>90936469</v>
      </c>
      <c r="G38" s="180">
        <v>1089.6099999999999</v>
      </c>
      <c r="H38" s="178">
        <v>1</v>
      </c>
      <c r="I38" s="180">
        <v>1089.6099999999999</v>
      </c>
      <c r="J38" s="178">
        <v>970</v>
      </c>
      <c r="K38" s="178" t="s">
        <v>10795</v>
      </c>
      <c r="L38" s="178" t="s">
        <v>10796</v>
      </c>
      <c r="M38" s="169">
        <v>23522</v>
      </c>
    </row>
    <row r="39" ht="15">
      <c r="A39" s="178">
        <v>715</v>
      </c>
      <c r="B39" s="178" t="s">
        <v>484</v>
      </c>
      <c r="C39" s="178">
        <v>15622</v>
      </c>
      <c r="D39" s="178" t="s">
        <v>10836</v>
      </c>
      <c r="E39" s="178" t="s">
        <v>10838</v>
      </c>
      <c r="F39" s="179">
        <v>90936477</v>
      </c>
      <c r="G39" s="180">
        <v>1295.4300000000001</v>
      </c>
      <c r="H39" s="178">
        <v>1</v>
      </c>
      <c r="I39" s="180">
        <v>1295.4300000000001</v>
      </c>
      <c r="J39" s="178">
        <v>970</v>
      </c>
      <c r="K39" s="178" t="s">
        <v>10795</v>
      </c>
      <c r="L39" s="178" t="s">
        <v>10796</v>
      </c>
      <c r="M39" s="169">
        <v>23523</v>
      </c>
    </row>
    <row r="40" ht="15">
      <c r="A40" s="178">
        <v>715</v>
      </c>
      <c r="B40" s="178" t="s">
        <v>484</v>
      </c>
      <c r="C40" s="178">
        <v>15622</v>
      </c>
      <c r="D40" s="178" t="s">
        <v>10836</v>
      </c>
      <c r="E40" s="178" t="s">
        <v>10839</v>
      </c>
      <c r="F40" s="179">
        <v>90936485</v>
      </c>
      <c r="G40" s="180">
        <v>1456.74</v>
      </c>
      <c r="H40" s="178">
        <v>1</v>
      </c>
      <c r="I40" s="180">
        <v>1456.74</v>
      </c>
      <c r="J40" s="178">
        <v>970</v>
      </c>
      <c r="K40" s="178" t="s">
        <v>10795</v>
      </c>
      <c r="L40" s="178" t="s">
        <v>10796</v>
      </c>
      <c r="M40" s="169">
        <v>23524</v>
      </c>
    </row>
    <row r="41" ht="15">
      <c r="A41" s="178">
        <v>715</v>
      </c>
      <c r="B41" s="178" t="s">
        <v>484</v>
      </c>
      <c r="C41" s="178">
        <v>15627</v>
      </c>
      <c r="D41" s="178" t="s">
        <v>10840</v>
      </c>
      <c r="E41" s="178" t="s">
        <v>10841</v>
      </c>
      <c r="F41" s="179">
        <v>90936752</v>
      </c>
      <c r="G41" s="180">
        <v>644.77999999999997</v>
      </c>
      <c r="H41" s="178">
        <v>1</v>
      </c>
      <c r="I41" s="180">
        <v>644.77999999999997</v>
      </c>
      <c r="J41" s="178">
        <v>970</v>
      </c>
      <c r="K41" s="178" t="s">
        <v>10795</v>
      </c>
      <c r="L41" s="178" t="s">
        <v>10796</v>
      </c>
      <c r="M41" s="169">
        <v>23551</v>
      </c>
    </row>
    <row r="42" ht="15">
      <c r="A42" s="178">
        <v>715</v>
      </c>
      <c r="B42" s="178" t="s">
        <v>484</v>
      </c>
      <c r="C42" s="178">
        <v>15628</v>
      </c>
      <c r="D42" s="178" t="s">
        <v>10842</v>
      </c>
      <c r="E42" s="178" t="s">
        <v>10843</v>
      </c>
      <c r="F42" s="179">
        <v>90936833</v>
      </c>
      <c r="G42" s="180">
        <v>1010.38</v>
      </c>
      <c r="H42" s="178">
        <v>1</v>
      </c>
      <c r="I42" s="180">
        <v>1010.38</v>
      </c>
      <c r="J42" s="178">
        <v>970</v>
      </c>
      <c r="K42" s="178" t="s">
        <v>10795</v>
      </c>
      <c r="L42" s="178" t="s">
        <v>10796</v>
      </c>
      <c r="M42" s="169">
        <v>23558</v>
      </c>
    </row>
    <row r="43" ht="15">
      <c r="A43" s="178">
        <v>715</v>
      </c>
      <c r="B43" s="178" t="s">
        <v>484</v>
      </c>
      <c r="C43" s="178">
        <v>15629</v>
      </c>
      <c r="D43" s="178" t="s">
        <v>10844</v>
      </c>
      <c r="E43" s="178" t="s">
        <v>10845</v>
      </c>
      <c r="F43" s="179">
        <v>90936884</v>
      </c>
      <c r="G43" s="180">
        <v>1204.1700000000001</v>
      </c>
      <c r="H43" s="178">
        <v>1</v>
      </c>
      <c r="I43" s="180">
        <v>1204.1700000000001</v>
      </c>
      <c r="J43" s="178">
        <v>970</v>
      </c>
      <c r="K43" s="178" t="s">
        <v>10795</v>
      </c>
      <c r="L43" s="178" t="s">
        <v>10796</v>
      </c>
      <c r="M43" s="169">
        <v>23564</v>
      </c>
    </row>
    <row r="44" ht="15">
      <c r="A44" s="178">
        <v>715</v>
      </c>
      <c r="B44" s="178" t="s">
        <v>484</v>
      </c>
      <c r="C44" s="178">
        <v>15629</v>
      </c>
      <c r="D44" s="178" t="s">
        <v>10844</v>
      </c>
      <c r="E44" s="178" t="s">
        <v>10846</v>
      </c>
      <c r="F44" s="179">
        <v>96006366</v>
      </c>
      <c r="G44" s="180">
        <v>1231.8599999999999</v>
      </c>
      <c r="H44" s="178">
        <v>1</v>
      </c>
      <c r="I44" s="180">
        <v>1231.8599999999999</v>
      </c>
      <c r="J44" s="178">
        <v>970</v>
      </c>
      <c r="K44" s="178" t="s">
        <v>10795</v>
      </c>
      <c r="L44" s="178" t="s">
        <v>10796</v>
      </c>
      <c r="M44" s="169">
        <v>23565</v>
      </c>
    </row>
    <row r="45" ht="15">
      <c r="A45" s="178">
        <v>715</v>
      </c>
      <c r="B45" s="178" t="s">
        <v>484</v>
      </c>
      <c r="C45" s="178">
        <v>15629</v>
      </c>
      <c r="D45" s="178" t="s">
        <v>10844</v>
      </c>
      <c r="E45" s="178" t="s">
        <v>10847</v>
      </c>
      <c r="F45" s="179">
        <v>90936906</v>
      </c>
      <c r="G45" s="180">
        <v>1589.5899999999999</v>
      </c>
      <c r="H45" s="178">
        <v>1</v>
      </c>
      <c r="I45" s="180">
        <v>1589.5899999999999</v>
      </c>
      <c r="J45" s="178">
        <v>970</v>
      </c>
      <c r="K45" s="178" t="s">
        <v>10795</v>
      </c>
      <c r="L45" s="178" t="s">
        <v>10796</v>
      </c>
      <c r="M45" s="169">
        <v>23566</v>
      </c>
    </row>
    <row r="46" ht="15">
      <c r="A46" s="178">
        <v>715</v>
      </c>
      <c r="B46" s="178" t="s">
        <v>484</v>
      </c>
      <c r="C46" s="178">
        <v>15629</v>
      </c>
      <c r="D46" s="178" t="s">
        <v>10844</v>
      </c>
      <c r="E46" s="178" t="s">
        <v>10848</v>
      </c>
      <c r="F46" s="179">
        <v>90936914</v>
      </c>
      <c r="G46" s="180">
        <v>1756.6900000000001</v>
      </c>
      <c r="H46" s="178">
        <v>1</v>
      </c>
      <c r="I46" s="180">
        <v>1756.6900000000001</v>
      </c>
      <c r="J46" s="178">
        <v>970</v>
      </c>
      <c r="K46" s="178" t="s">
        <v>10795</v>
      </c>
      <c r="L46" s="178" t="s">
        <v>10796</v>
      </c>
      <c r="M46" s="169">
        <v>23567</v>
      </c>
    </row>
    <row r="47" ht="15">
      <c r="A47" s="178">
        <v>715</v>
      </c>
      <c r="B47" s="178" t="s">
        <v>484</v>
      </c>
      <c r="C47" s="178">
        <v>15630</v>
      </c>
      <c r="D47" s="178" t="s">
        <v>10849</v>
      </c>
      <c r="E47" s="178" t="s">
        <v>10850</v>
      </c>
      <c r="F47" s="179">
        <v>96006374</v>
      </c>
      <c r="G47" s="180">
        <v>1072.23</v>
      </c>
      <c r="H47" s="178">
        <v>1</v>
      </c>
      <c r="I47" s="180">
        <v>1072.23</v>
      </c>
      <c r="J47" s="178">
        <v>970</v>
      </c>
      <c r="K47" s="178" t="s">
        <v>10795</v>
      </c>
      <c r="L47" s="178" t="s">
        <v>10796</v>
      </c>
      <c r="M47" s="169">
        <v>23571</v>
      </c>
    </row>
    <row r="48" ht="15">
      <c r="A48" s="178">
        <v>715</v>
      </c>
      <c r="B48" s="178" t="s">
        <v>484</v>
      </c>
      <c r="C48" s="178">
        <v>15630</v>
      </c>
      <c r="D48" s="178" t="s">
        <v>10849</v>
      </c>
      <c r="E48" s="178" t="s">
        <v>10851</v>
      </c>
      <c r="F48" s="179">
        <v>96006382</v>
      </c>
      <c r="G48" s="180">
        <v>1415.3900000000001</v>
      </c>
      <c r="H48" s="178">
        <v>1</v>
      </c>
      <c r="I48" s="180">
        <v>1415.3900000000001</v>
      </c>
      <c r="J48" s="178">
        <v>970</v>
      </c>
      <c r="K48" s="178" t="s">
        <v>10795</v>
      </c>
      <c r="L48" s="178" t="s">
        <v>10796</v>
      </c>
      <c r="M48" s="169">
        <v>23573</v>
      </c>
    </row>
    <row r="49" ht="15">
      <c r="A49" s="178">
        <v>715</v>
      </c>
      <c r="B49" s="178" t="s">
        <v>484</v>
      </c>
      <c r="C49" s="178">
        <v>15631</v>
      </c>
      <c r="D49" s="178" t="s">
        <v>10852</v>
      </c>
      <c r="E49" s="178" t="s">
        <v>10853</v>
      </c>
      <c r="F49" s="179">
        <v>90937007</v>
      </c>
      <c r="G49" s="180">
        <v>999.08000000000004</v>
      </c>
      <c r="H49" s="178">
        <v>1</v>
      </c>
      <c r="I49" s="180">
        <v>999.08000000000004</v>
      </c>
      <c r="J49" s="178">
        <v>970</v>
      </c>
      <c r="K49" s="178" t="s">
        <v>10795</v>
      </c>
      <c r="L49" s="178" t="s">
        <v>10796</v>
      </c>
      <c r="M49" s="169">
        <v>23577</v>
      </c>
    </row>
    <row r="50" ht="15">
      <c r="A50" s="178">
        <v>715</v>
      </c>
      <c r="B50" s="178" t="s">
        <v>484</v>
      </c>
      <c r="C50" s="178">
        <v>15631</v>
      </c>
      <c r="D50" s="178" t="s">
        <v>10852</v>
      </c>
      <c r="E50" s="178" t="s">
        <v>10854</v>
      </c>
      <c r="F50" s="179">
        <v>90255690</v>
      </c>
      <c r="G50" s="180">
        <v>1088.6300000000001</v>
      </c>
      <c r="H50" s="178">
        <v>1</v>
      </c>
      <c r="I50" s="180">
        <v>1088.6300000000001</v>
      </c>
      <c r="J50" s="178">
        <v>970</v>
      </c>
      <c r="K50" s="178" t="s">
        <v>10795</v>
      </c>
      <c r="L50" s="178" t="s">
        <v>10796</v>
      </c>
      <c r="M50" s="169">
        <v>23578</v>
      </c>
    </row>
    <row r="51" ht="15">
      <c r="A51" s="178">
        <v>715</v>
      </c>
      <c r="B51" s="178" t="s">
        <v>484</v>
      </c>
      <c r="C51" s="178">
        <v>15631</v>
      </c>
      <c r="D51" s="178" t="s">
        <v>10852</v>
      </c>
      <c r="E51" s="178" t="s">
        <v>10855</v>
      </c>
      <c r="F51" s="179">
        <v>90255704</v>
      </c>
      <c r="G51" s="180">
        <v>1201.3699999999999</v>
      </c>
      <c r="H51" s="178">
        <v>1</v>
      </c>
      <c r="I51" s="180">
        <v>1201.3699999999999</v>
      </c>
      <c r="J51" s="178">
        <v>970</v>
      </c>
      <c r="K51" s="178" t="s">
        <v>10795</v>
      </c>
      <c r="L51" s="178" t="s">
        <v>10796</v>
      </c>
      <c r="M51" s="169">
        <v>23579</v>
      </c>
    </row>
    <row r="52" ht="15">
      <c r="A52" s="178">
        <v>715</v>
      </c>
      <c r="B52" s="178" t="s">
        <v>484</v>
      </c>
      <c r="C52" s="178">
        <v>15631</v>
      </c>
      <c r="D52" s="178" t="s">
        <v>10852</v>
      </c>
      <c r="E52" s="178" t="s">
        <v>10856</v>
      </c>
      <c r="F52" s="179">
        <v>90937031</v>
      </c>
      <c r="G52" s="180">
        <v>1450.1700000000001</v>
      </c>
      <c r="H52" s="178">
        <v>1</v>
      </c>
      <c r="I52" s="180">
        <v>1450.1700000000001</v>
      </c>
      <c r="J52" s="178">
        <v>970</v>
      </c>
      <c r="K52" s="178" t="s">
        <v>10795</v>
      </c>
      <c r="L52" s="178" t="s">
        <v>10796</v>
      </c>
      <c r="M52" s="169">
        <v>23580</v>
      </c>
    </row>
    <row r="53" ht="15">
      <c r="A53" s="178">
        <v>715</v>
      </c>
      <c r="B53" s="178" t="s">
        <v>484</v>
      </c>
      <c r="C53" s="178">
        <v>15632</v>
      </c>
      <c r="D53" s="178" t="s">
        <v>10857</v>
      </c>
      <c r="E53" s="178" t="s">
        <v>10858</v>
      </c>
      <c r="F53" s="179">
        <v>90937074</v>
      </c>
      <c r="G53" s="180">
        <v>7.3499999999999996</v>
      </c>
      <c r="H53" s="178">
        <v>1</v>
      </c>
      <c r="I53" s="180">
        <v>7.3499999999999996</v>
      </c>
      <c r="J53" s="178">
        <v>970</v>
      </c>
      <c r="K53" s="178" t="s">
        <v>10795</v>
      </c>
      <c r="L53" s="178" t="s">
        <v>10796</v>
      </c>
      <c r="M53" s="169">
        <v>23584</v>
      </c>
    </row>
    <row r="54" ht="15">
      <c r="A54" s="178">
        <v>715</v>
      </c>
      <c r="B54" s="178" t="s">
        <v>484</v>
      </c>
      <c r="C54" s="178">
        <v>15632</v>
      </c>
      <c r="D54" s="178" t="s">
        <v>10857</v>
      </c>
      <c r="E54" s="178" t="s">
        <v>10859</v>
      </c>
      <c r="F54" s="179">
        <v>90937082</v>
      </c>
      <c r="G54" s="180">
        <v>15.390000000000001</v>
      </c>
      <c r="H54" s="178">
        <v>1</v>
      </c>
      <c r="I54" s="180">
        <v>15.390000000000001</v>
      </c>
      <c r="J54" s="178">
        <v>970</v>
      </c>
      <c r="K54" s="178" t="s">
        <v>10795</v>
      </c>
      <c r="L54" s="178" t="s">
        <v>10796</v>
      </c>
      <c r="M54" s="169">
        <v>23585</v>
      </c>
    </row>
    <row r="55" ht="15">
      <c r="A55" s="178">
        <v>728</v>
      </c>
      <c r="B55" s="178" t="s">
        <v>9909</v>
      </c>
      <c r="C55" s="178">
        <v>15837</v>
      </c>
      <c r="D55" s="178" t="s">
        <v>10860</v>
      </c>
      <c r="E55" s="178" t="s">
        <v>10861</v>
      </c>
      <c r="F55" s="179">
        <v>90942370</v>
      </c>
      <c r="G55" s="180">
        <v>281.51999999999998</v>
      </c>
      <c r="H55" s="178">
        <v>1</v>
      </c>
      <c r="I55" s="180">
        <v>281.51999999999998</v>
      </c>
      <c r="J55" s="178">
        <v>858</v>
      </c>
      <c r="K55" s="178" t="s">
        <v>10795</v>
      </c>
      <c r="L55" s="178" t="s">
        <v>10796</v>
      </c>
      <c r="M55" s="169">
        <v>24680</v>
      </c>
    </row>
    <row r="56" ht="15">
      <c r="A56" s="178">
        <v>728</v>
      </c>
      <c r="B56" s="178" t="s">
        <v>9909</v>
      </c>
      <c r="C56" s="178">
        <v>15837</v>
      </c>
      <c r="D56" s="178" t="s">
        <v>10860</v>
      </c>
      <c r="E56" s="178" t="s">
        <v>10862</v>
      </c>
      <c r="F56" s="179">
        <v>90942388</v>
      </c>
      <c r="G56" s="180">
        <v>289.12</v>
      </c>
      <c r="H56" s="178">
        <v>1</v>
      </c>
      <c r="I56" s="180">
        <v>289.12</v>
      </c>
      <c r="J56" s="178">
        <v>858</v>
      </c>
      <c r="K56" s="178" t="s">
        <v>10795</v>
      </c>
      <c r="L56" s="178" t="s">
        <v>10796</v>
      </c>
      <c r="M56" s="169">
        <v>24681</v>
      </c>
    </row>
    <row r="57" ht="15">
      <c r="A57" s="178">
        <v>728</v>
      </c>
      <c r="B57" s="178" t="s">
        <v>9909</v>
      </c>
      <c r="C57" s="178">
        <v>15837</v>
      </c>
      <c r="D57" s="178" t="s">
        <v>10860</v>
      </c>
      <c r="E57" s="178" t="s">
        <v>10863</v>
      </c>
      <c r="F57" s="179">
        <v>90942396</v>
      </c>
      <c r="G57" s="180">
        <v>325</v>
      </c>
      <c r="H57" s="178">
        <v>1</v>
      </c>
      <c r="I57" s="180">
        <v>325</v>
      </c>
      <c r="J57" s="178">
        <v>858</v>
      </c>
      <c r="K57" s="178" t="s">
        <v>10795</v>
      </c>
      <c r="L57" s="178" t="s">
        <v>10796</v>
      </c>
      <c r="M57" s="169">
        <v>24682</v>
      </c>
    </row>
    <row r="58" ht="15">
      <c r="A58" s="178">
        <v>728</v>
      </c>
      <c r="B58" s="178" t="s">
        <v>9909</v>
      </c>
      <c r="C58" s="178">
        <v>15837</v>
      </c>
      <c r="D58" s="178" t="s">
        <v>10860</v>
      </c>
      <c r="E58" s="178" t="s">
        <v>10864</v>
      </c>
      <c r="F58" s="179">
        <v>90942353</v>
      </c>
      <c r="G58" s="180">
        <v>374.38999999999999</v>
      </c>
      <c r="H58" s="178">
        <v>1</v>
      </c>
      <c r="I58" s="180">
        <v>374.38999999999999</v>
      </c>
      <c r="J58" s="178">
        <v>848</v>
      </c>
      <c r="K58" s="178" t="s">
        <v>10795</v>
      </c>
      <c r="L58" s="178" t="s">
        <v>10796</v>
      </c>
      <c r="M58" s="169">
        <v>44226</v>
      </c>
    </row>
    <row r="59" ht="15">
      <c r="A59" s="178">
        <v>728</v>
      </c>
      <c r="B59" s="178" t="s">
        <v>9909</v>
      </c>
      <c r="C59" s="178">
        <v>15838</v>
      </c>
      <c r="D59" s="178" t="s">
        <v>10865</v>
      </c>
      <c r="E59" s="178" t="s">
        <v>10866</v>
      </c>
      <c r="F59" s="179">
        <v>90942400</v>
      </c>
      <c r="G59" s="180">
        <v>76.700000000000003</v>
      </c>
      <c r="H59" s="178">
        <v>1</v>
      </c>
      <c r="I59" s="180">
        <v>76.700000000000003</v>
      </c>
      <c r="J59" s="178">
        <v>848</v>
      </c>
      <c r="K59" s="178" t="s">
        <v>10795</v>
      </c>
      <c r="L59" s="178" t="s">
        <v>10796</v>
      </c>
      <c r="M59" s="169">
        <v>24683</v>
      </c>
    </row>
    <row r="60" ht="15">
      <c r="A60" s="178">
        <v>728</v>
      </c>
      <c r="B60" s="178" t="s">
        <v>9909</v>
      </c>
      <c r="C60" s="178">
        <v>15839</v>
      </c>
      <c r="D60" s="178" t="s">
        <v>10867</v>
      </c>
      <c r="E60" s="178" t="s">
        <v>10868</v>
      </c>
      <c r="F60" s="179">
        <v>90942434</v>
      </c>
      <c r="G60" s="180">
        <v>371.62</v>
      </c>
      <c r="H60" s="178">
        <v>1</v>
      </c>
      <c r="I60" s="180">
        <v>371.62</v>
      </c>
      <c r="J60" s="178">
        <v>848</v>
      </c>
      <c r="K60" s="178" t="s">
        <v>10795</v>
      </c>
      <c r="L60" s="178" t="s">
        <v>10796</v>
      </c>
      <c r="M60" s="169">
        <v>24686</v>
      </c>
    </row>
    <row r="61" ht="15">
      <c r="A61" s="178">
        <v>728</v>
      </c>
      <c r="B61" s="178" t="s">
        <v>9909</v>
      </c>
      <c r="C61" s="178">
        <v>15990</v>
      </c>
      <c r="D61" s="178" t="s">
        <v>10869</v>
      </c>
      <c r="E61" s="178" t="s">
        <v>10870</v>
      </c>
      <c r="F61" s="179">
        <v>90288211</v>
      </c>
      <c r="G61" s="180">
        <v>85.049999999999997</v>
      </c>
      <c r="H61" s="178">
        <v>1</v>
      </c>
      <c r="I61" s="180">
        <v>85.049999999999997</v>
      </c>
      <c r="J61" s="178">
        <v>858</v>
      </c>
      <c r="K61" s="178" t="s">
        <v>10795</v>
      </c>
      <c r="L61" s="178" t="s">
        <v>10796</v>
      </c>
      <c r="M61" s="169">
        <v>25649</v>
      </c>
    </row>
    <row r="62" ht="15">
      <c r="A62" s="178">
        <v>728</v>
      </c>
      <c r="B62" s="178" t="s">
        <v>9909</v>
      </c>
      <c r="C62" s="178">
        <v>15990</v>
      </c>
      <c r="D62" s="178" t="s">
        <v>10869</v>
      </c>
      <c r="E62" s="178" t="s">
        <v>10871</v>
      </c>
      <c r="F62" s="179">
        <v>90288220</v>
      </c>
      <c r="G62" s="180">
        <v>93.939999999999998</v>
      </c>
      <c r="H62" s="178">
        <v>1</v>
      </c>
      <c r="I62" s="180">
        <v>93.939999999999998</v>
      </c>
      <c r="J62" s="178">
        <v>858</v>
      </c>
      <c r="K62" s="178" t="s">
        <v>10795</v>
      </c>
      <c r="L62" s="178" t="s">
        <v>10796</v>
      </c>
      <c r="M62" s="169">
        <v>25650</v>
      </c>
    </row>
    <row r="63" ht="15">
      <c r="A63" s="178">
        <v>728</v>
      </c>
      <c r="B63" s="178" t="s">
        <v>9909</v>
      </c>
      <c r="C63" s="178">
        <v>15990</v>
      </c>
      <c r="D63" s="178" t="s">
        <v>10869</v>
      </c>
      <c r="E63" s="178" t="s">
        <v>10872</v>
      </c>
      <c r="F63" s="179">
        <v>90303709</v>
      </c>
      <c r="G63" s="180">
        <v>402.5</v>
      </c>
      <c r="H63" s="178">
        <v>1</v>
      </c>
      <c r="I63" s="180">
        <v>402.5</v>
      </c>
      <c r="J63" s="178">
        <v>850</v>
      </c>
      <c r="K63" s="178" t="s">
        <v>10795</v>
      </c>
      <c r="L63" s="178" t="s">
        <v>10796</v>
      </c>
      <c r="M63" s="169">
        <v>63970</v>
      </c>
    </row>
    <row r="64" ht="15">
      <c r="A64" s="178">
        <v>757</v>
      </c>
      <c r="B64" s="178" t="s">
        <v>5913</v>
      </c>
      <c r="C64" s="178">
        <v>17250</v>
      </c>
      <c r="D64" s="178" t="s">
        <v>10873</v>
      </c>
      <c r="E64" s="178" t="s">
        <v>10874</v>
      </c>
      <c r="F64" s="179">
        <v>90282167</v>
      </c>
      <c r="G64" s="180">
        <v>914</v>
      </c>
      <c r="H64" s="178">
        <v>20</v>
      </c>
      <c r="I64" s="180">
        <v>45.700000000000003</v>
      </c>
      <c r="J64" s="178">
        <v>970</v>
      </c>
      <c r="K64" s="178" t="s">
        <v>10795</v>
      </c>
      <c r="L64" s="178" t="s">
        <v>10796</v>
      </c>
      <c r="M64" s="169">
        <v>57118</v>
      </c>
    </row>
    <row r="65" ht="15">
      <c r="A65" s="178">
        <v>757</v>
      </c>
      <c r="B65" s="178" t="s">
        <v>5913</v>
      </c>
      <c r="C65" s="178">
        <v>17250</v>
      </c>
      <c r="D65" s="178" t="s">
        <v>10873</v>
      </c>
      <c r="E65" s="178" t="s">
        <v>10875</v>
      </c>
      <c r="F65" s="179">
        <v>90308336</v>
      </c>
      <c r="G65" s="180">
        <v>1911</v>
      </c>
      <c r="H65" s="178">
        <v>30</v>
      </c>
      <c r="I65" s="180">
        <v>63.700000000000003</v>
      </c>
      <c r="J65" s="178">
        <v>970</v>
      </c>
      <c r="K65" s="178" t="s">
        <v>10795</v>
      </c>
      <c r="L65" s="178" t="s">
        <v>10796</v>
      </c>
      <c r="M65" s="169">
        <v>57119</v>
      </c>
    </row>
    <row r="66" ht="15">
      <c r="A66" s="178">
        <v>757</v>
      </c>
      <c r="B66" s="178" t="s">
        <v>5913</v>
      </c>
      <c r="C66" s="178">
        <v>18710</v>
      </c>
      <c r="D66" s="178" t="s">
        <v>10876</v>
      </c>
      <c r="E66" s="178" t="s">
        <v>10877</v>
      </c>
      <c r="F66" s="179">
        <v>90307089</v>
      </c>
      <c r="G66" s="180">
        <v>34</v>
      </c>
      <c r="H66" s="178">
        <v>1</v>
      </c>
      <c r="I66" s="180">
        <v>34</v>
      </c>
      <c r="J66" s="178">
        <v>970</v>
      </c>
      <c r="K66" s="178" t="s">
        <v>10795</v>
      </c>
      <c r="L66" s="178" t="s">
        <v>10796</v>
      </c>
      <c r="M66" s="169">
        <v>71135</v>
      </c>
    </row>
    <row r="67" ht="15">
      <c r="A67" s="178">
        <v>757</v>
      </c>
      <c r="B67" s="178" t="s">
        <v>5913</v>
      </c>
      <c r="C67" s="178">
        <v>18976</v>
      </c>
      <c r="D67" s="178" t="s">
        <v>10878</v>
      </c>
      <c r="E67" s="178" t="s">
        <v>10879</v>
      </c>
      <c r="F67" s="179">
        <v>96006412</v>
      </c>
      <c r="G67" s="180">
        <v>330</v>
      </c>
      <c r="H67" s="178">
        <v>30</v>
      </c>
      <c r="I67" s="180">
        <v>11</v>
      </c>
      <c r="J67" s="178">
        <v>970</v>
      </c>
      <c r="K67" s="178" t="s">
        <v>10795</v>
      </c>
      <c r="L67" s="178" t="s">
        <v>10796</v>
      </c>
      <c r="M67" s="169">
        <v>57116</v>
      </c>
    </row>
    <row r="68" ht="15">
      <c r="A68" s="178">
        <v>757</v>
      </c>
      <c r="B68" s="178" t="s">
        <v>5913</v>
      </c>
      <c r="C68" s="178">
        <v>21807</v>
      </c>
      <c r="D68" s="178" t="s">
        <v>10880</v>
      </c>
      <c r="E68" s="178" t="s">
        <v>10881</v>
      </c>
      <c r="F68" s="179">
        <v>96006447</v>
      </c>
      <c r="G68" s="180">
        <v>489</v>
      </c>
      <c r="H68" s="178">
        <v>30</v>
      </c>
      <c r="I68" s="180">
        <v>16.300000000000001</v>
      </c>
      <c r="J68" s="178">
        <v>950</v>
      </c>
      <c r="K68" s="178" t="s">
        <v>10795</v>
      </c>
      <c r="L68" s="178" t="s">
        <v>10796</v>
      </c>
      <c r="M68" s="169">
        <v>57148</v>
      </c>
    </row>
    <row r="69" ht="15">
      <c r="A69" s="178">
        <v>757</v>
      </c>
      <c r="B69" s="178" t="s">
        <v>5913</v>
      </c>
      <c r="C69" s="178">
        <v>22761</v>
      </c>
      <c r="D69" s="178" t="s">
        <v>10882</v>
      </c>
      <c r="E69" s="178" t="s">
        <v>10883</v>
      </c>
      <c r="F69" s="179">
        <v>96006358</v>
      </c>
      <c r="G69" s="180">
        <v>927</v>
      </c>
      <c r="H69" s="178">
        <v>15</v>
      </c>
      <c r="I69" s="180">
        <v>61.799999999999997</v>
      </c>
      <c r="J69" s="178">
        <v>970</v>
      </c>
      <c r="K69" s="178" t="s">
        <v>10795</v>
      </c>
      <c r="L69" s="178" t="s">
        <v>10796</v>
      </c>
      <c r="M69" s="169">
        <v>64771</v>
      </c>
    </row>
    <row r="70" ht="25.5">
      <c r="B70" s="74" t="s">
        <v>5</v>
      </c>
      <c r="D70" s="74" t="s">
        <v>3</v>
      </c>
      <c r="E70" s="74" t="s">
        <v>4</v>
      </c>
      <c r="F70" s="72" t="s">
        <v>2</v>
      </c>
      <c r="G70" s="73"/>
      <c r="H70" s="74" t="s">
        <v>6</v>
      </c>
      <c r="I70" s="74" t="s">
        <v>7</v>
      </c>
      <c r="J70" s="74" t="s">
        <v>8</v>
      </c>
      <c r="K70" s="74" t="s">
        <v>10060</v>
      </c>
    </row>
    <row r="71" ht="12.75">
      <c r="B71" s="84" t="s">
        <v>725</v>
      </c>
      <c r="D71" s="84" t="s">
        <v>7686</v>
      </c>
      <c r="E71" s="84" t="s">
        <v>7686</v>
      </c>
      <c r="F71" s="82">
        <v>90266609</v>
      </c>
      <c r="G71" s="83"/>
      <c r="H71" s="85">
        <v>1</v>
      </c>
      <c r="I71" s="86" t="s">
        <v>10036</v>
      </c>
      <c r="J71" s="86" t="s">
        <v>14</v>
      </c>
      <c r="K71" s="87">
        <v>416.49423552000002</v>
      </c>
    </row>
    <row r="72" ht="12.75">
      <c r="B72" s="84" t="s">
        <v>725</v>
      </c>
      <c r="D72" s="84" t="s">
        <v>7672</v>
      </c>
      <c r="E72" s="84" t="s">
        <v>7672</v>
      </c>
      <c r="F72" s="82">
        <v>90312520</v>
      </c>
      <c r="G72" s="83"/>
      <c r="H72" s="85">
        <v>1</v>
      </c>
      <c r="I72" s="86" t="s">
        <v>10036</v>
      </c>
      <c r="J72" s="86" t="s">
        <v>14</v>
      </c>
      <c r="K72" s="87">
        <v>604.67008836959997</v>
      </c>
    </row>
    <row r="73" ht="12.75">
      <c r="B73" s="84" t="s">
        <v>725</v>
      </c>
      <c r="D73" s="84" t="s">
        <v>7678</v>
      </c>
      <c r="E73" s="84" t="s">
        <v>7678</v>
      </c>
      <c r="F73" s="82">
        <v>90266641</v>
      </c>
      <c r="G73" s="83"/>
      <c r="H73" s="85">
        <v>1</v>
      </c>
      <c r="I73" s="86" t="s">
        <v>10036</v>
      </c>
      <c r="J73" s="86" t="s">
        <v>14</v>
      </c>
      <c r="K73" s="87">
        <v>690.40224000000001</v>
      </c>
    </row>
    <row r="74" ht="12.75">
      <c r="B74" s="84" t="s">
        <v>725</v>
      </c>
      <c r="D74" s="84" t="s">
        <v>7676</v>
      </c>
      <c r="E74" s="84" t="s">
        <v>7676</v>
      </c>
      <c r="F74" s="82">
        <v>90852745</v>
      </c>
      <c r="G74" s="83"/>
      <c r="H74" s="85">
        <v>1</v>
      </c>
      <c r="I74" s="86" t="s">
        <v>10036</v>
      </c>
      <c r="J74" s="86" t="s">
        <v>14</v>
      </c>
      <c r="K74" s="87">
        <v>730.72200334320007</v>
      </c>
    </row>
    <row r="75" ht="12.75">
      <c r="B75" s="84" t="s">
        <v>725</v>
      </c>
      <c r="D75" s="84" t="s">
        <v>7681</v>
      </c>
      <c r="E75" s="84" t="s">
        <v>7681</v>
      </c>
      <c r="F75" s="82">
        <v>90852788</v>
      </c>
      <c r="G75" s="83"/>
      <c r="H75" s="85">
        <v>1</v>
      </c>
      <c r="I75" s="86" t="s">
        <v>10036</v>
      </c>
      <c r="J75" s="86" t="s">
        <v>14</v>
      </c>
      <c r="K75" s="87">
        <v>686.58724732415396</v>
      </c>
    </row>
    <row r="76" ht="12.75">
      <c r="B76" s="84" t="s">
        <v>725</v>
      </c>
      <c r="D76" s="84" t="s">
        <v>7668</v>
      </c>
      <c r="E76" s="84" t="s">
        <v>7668</v>
      </c>
      <c r="F76" s="82">
        <v>90852729</v>
      </c>
      <c r="G76" s="83"/>
      <c r="H76" s="85">
        <v>1</v>
      </c>
      <c r="I76" s="86" t="s">
        <v>10036</v>
      </c>
      <c r="J76" s="86" t="s">
        <v>14</v>
      </c>
      <c r="K76" s="87">
        <v>595.84763901989709</v>
      </c>
    </row>
    <row r="77" ht="12.75">
      <c r="B77" s="84" t="s">
        <v>728</v>
      </c>
      <c r="D77" s="84" t="s">
        <v>6451</v>
      </c>
      <c r="E77" s="84" t="s">
        <v>6451</v>
      </c>
      <c r="F77" s="82">
        <v>90276361</v>
      </c>
      <c r="G77" s="83"/>
      <c r="H77" s="85">
        <v>1</v>
      </c>
      <c r="I77" s="86" t="s">
        <v>10036</v>
      </c>
      <c r="J77" s="86" t="s">
        <v>14</v>
      </c>
      <c r="K77" s="87">
        <v>680.80701150000004</v>
      </c>
    </row>
    <row r="78" ht="12.75">
      <c r="B78" s="84" t="s">
        <v>725</v>
      </c>
      <c r="D78" s="84" t="s">
        <v>7658</v>
      </c>
      <c r="E78" s="84" t="s">
        <v>7659</v>
      </c>
      <c r="F78" s="82">
        <v>90311680</v>
      </c>
      <c r="G78" s="83"/>
      <c r="H78" s="85">
        <v>1</v>
      </c>
      <c r="I78" s="86" t="s">
        <v>10036</v>
      </c>
      <c r="J78" s="86" t="s">
        <v>14</v>
      </c>
      <c r="K78" s="87">
        <v>57.230712000000004</v>
      </c>
    </row>
    <row r="79" ht="12.75">
      <c r="B79" s="84" t="s">
        <v>725</v>
      </c>
      <c r="D79" s="84" t="s">
        <v>7670</v>
      </c>
      <c r="E79" s="84" t="s">
        <v>7670</v>
      </c>
      <c r="F79" s="82">
        <v>90852370</v>
      </c>
      <c r="G79" s="83"/>
      <c r="H79" s="85">
        <v>1</v>
      </c>
      <c r="I79" s="86" t="s">
        <v>10036</v>
      </c>
      <c r="J79" s="86" t="s">
        <v>14</v>
      </c>
      <c r="K79" s="89">
        <v>643.53056689369794</v>
      </c>
    </row>
    <row r="80" ht="12.75">
      <c r="B80" s="84" t="s">
        <v>728</v>
      </c>
      <c r="D80" s="84" t="s">
        <v>7632</v>
      </c>
      <c r="E80" s="84" t="s">
        <v>7632</v>
      </c>
      <c r="F80" s="82">
        <v>90276450</v>
      </c>
      <c r="G80" s="83"/>
      <c r="H80" s="85">
        <v>1</v>
      </c>
      <c r="I80" s="86" t="s">
        <v>10036</v>
      </c>
      <c r="J80" s="86" t="s">
        <v>14</v>
      </c>
      <c r="K80" s="87">
        <v>530.61252300000001</v>
      </c>
    </row>
    <row r="81" ht="12.75">
      <c r="B81" s="84" t="s">
        <v>728</v>
      </c>
      <c r="D81" s="84" t="s">
        <v>8305</v>
      </c>
      <c r="E81" s="84" t="s">
        <v>8305</v>
      </c>
      <c r="F81" s="82">
        <v>90276698</v>
      </c>
      <c r="G81" s="83"/>
      <c r="H81" s="85">
        <v>1</v>
      </c>
      <c r="I81" s="86" t="s">
        <v>10036</v>
      </c>
      <c r="J81" s="86" t="s">
        <v>14</v>
      </c>
      <c r="K81" s="87">
        <v>864.98481600000002</v>
      </c>
    </row>
    <row r="82" ht="12.75">
      <c r="B82" s="84" t="s">
        <v>725</v>
      </c>
      <c r="D82" s="84" t="s">
        <v>4252</v>
      </c>
      <c r="E82" s="84" t="s">
        <v>4252</v>
      </c>
      <c r="F82" s="82">
        <v>90852753</v>
      </c>
      <c r="G82" s="83"/>
      <c r="H82" s="85">
        <v>1</v>
      </c>
      <c r="I82" s="86" t="s">
        <v>10036</v>
      </c>
      <c r="J82" s="86" t="s">
        <v>14</v>
      </c>
      <c r="K82" s="87">
        <v>103.39186464000001</v>
      </c>
    </row>
    <row r="83" ht="12.75">
      <c r="B83" s="84" t="s">
        <v>728</v>
      </c>
      <c r="D83" s="84" t="s">
        <v>7628</v>
      </c>
      <c r="E83" s="84" t="s">
        <v>7628</v>
      </c>
      <c r="F83" s="82">
        <v>90276906</v>
      </c>
      <c r="G83" s="83"/>
      <c r="H83" s="85">
        <v>1</v>
      </c>
      <c r="I83" s="86" t="s">
        <v>10036</v>
      </c>
      <c r="J83" s="86" t="s">
        <v>14</v>
      </c>
      <c r="K83" s="87">
        <v>536.86836423</v>
      </c>
    </row>
    <row r="84" ht="12.75">
      <c r="B84" s="84" t="s">
        <v>975</v>
      </c>
      <c r="D84" s="84" t="s">
        <v>9921</v>
      </c>
      <c r="E84" s="84" t="s">
        <v>9921</v>
      </c>
      <c r="F84" s="82">
        <v>96006161</v>
      </c>
      <c r="G84" s="83"/>
      <c r="H84" s="85">
        <v>1</v>
      </c>
      <c r="I84" s="86" t="s">
        <v>10036</v>
      </c>
      <c r="J84" s="86" t="s">
        <v>14</v>
      </c>
      <c r="K84" s="87">
        <v>149.48740429200001</v>
      </c>
    </row>
    <row r="85" ht="12.75">
      <c r="B85" s="84" t="s">
        <v>728</v>
      </c>
      <c r="D85" s="84" t="s">
        <v>7629</v>
      </c>
      <c r="E85" s="84" t="s">
        <v>7629</v>
      </c>
      <c r="F85" s="82">
        <v>90276485</v>
      </c>
      <c r="G85" s="83"/>
      <c r="H85" s="85">
        <v>1</v>
      </c>
      <c r="I85" s="86" t="s">
        <v>10036</v>
      </c>
      <c r="J85" s="86" t="s">
        <v>14</v>
      </c>
      <c r="K85" s="87">
        <v>708.81713001000026</v>
      </c>
    </row>
    <row r="86" ht="12.75">
      <c r="B86" s="84" t="s">
        <v>725</v>
      </c>
      <c r="D86" s="84" t="s">
        <v>5331</v>
      </c>
      <c r="E86" s="84" t="s">
        <v>5332</v>
      </c>
      <c r="F86" s="82">
        <v>92448526</v>
      </c>
      <c r="G86" s="83"/>
      <c r="H86" s="85">
        <v>400</v>
      </c>
      <c r="I86" s="86" t="s">
        <v>10077</v>
      </c>
      <c r="J86" s="86" t="s">
        <v>19</v>
      </c>
      <c r="K86" s="87">
        <v>0.64619915399999994</v>
      </c>
    </row>
    <row r="87" ht="12.75">
      <c r="B87" s="84" t="s">
        <v>728</v>
      </c>
      <c r="D87" s="84" t="s">
        <v>6205</v>
      </c>
      <c r="E87" s="84" t="s">
        <v>6206</v>
      </c>
      <c r="F87" s="82">
        <v>90306953</v>
      </c>
      <c r="G87" s="83"/>
      <c r="H87" s="85">
        <v>1</v>
      </c>
      <c r="I87" s="86" t="s">
        <v>10036</v>
      </c>
      <c r="J87" s="86" t="s">
        <v>14</v>
      </c>
      <c r="K87" s="87">
        <v>60.141797999999994</v>
      </c>
    </row>
    <row r="88" ht="12.75">
      <c r="B88" s="84" t="s">
        <v>6476</v>
      </c>
      <c r="D88" s="84" t="s">
        <v>6477</v>
      </c>
      <c r="E88" s="84" t="s">
        <v>6477</v>
      </c>
      <c r="F88" s="82">
        <v>96003863</v>
      </c>
      <c r="G88" s="83"/>
      <c r="H88" s="85">
        <v>1</v>
      </c>
      <c r="I88" s="86" t="s">
        <v>10036</v>
      </c>
      <c r="J88" s="86" t="s">
        <v>14</v>
      </c>
      <c r="K88" s="87">
        <v>160.62588</v>
      </c>
    </row>
    <row r="89" ht="12.75">
      <c r="B89" s="84" t="s">
        <v>725</v>
      </c>
      <c r="D89" s="84" t="s">
        <v>4097</v>
      </c>
      <c r="E89" s="84" t="s">
        <v>4097</v>
      </c>
      <c r="F89" s="82">
        <v>92442960</v>
      </c>
      <c r="G89" s="83"/>
      <c r="H89" s="85">
        <v>1</v>
      </c>
      <c r="I89" s="86" t="s">
        <v>10036</v>
      </c>
      <c r="J89" s="86" t="s">
        <v>14</v>
      </c>
      <c r="K89" s="87">
        <v>64.194070157513991</v>
      </c>
    </row>
    <row r="90" ht="12.75">
      <c r="B90" s="84" t="s">
        <v>728</v>
      </c>
      <c r="D90" s="84" t="s">
        <v>726</v>
      </c>
      <c r="E90" s="84" t="s">
        <v>727</v>
      </c>
      <c r="F90" s="82">
        <v>90311086</v>
      </c>
      <c r="G90" s="83"/>
      <c r="H90" s="85">
        <v>125</v>
      </c>
      <c r="I90" s="86" t="s">
        <v>10077</v>
      </c>
      <c r="J90" s="86" t="s">
        <v>19</v>
      </c>
      <c r="K90" s="87">
        <v>1.9658956031999999</v>
      </c>
    </row>
    <row r="91" ht="12.75">
      <c r="B91" s="84" t="s">
        <v>975</v>
      </c>
      <c r="D91" s="84" t="s">
        <v>9920</v>
      </c>
      <c r="E91" s="84" t="s">
        <v>9920</v>
      </c>
      <c r="F91" s="82">
        <v>96006153</v>
      </c>
      <c r="G91" s="83"/>
      <c r="H91" s="85">
        <v>1</v>
      </c>
      <c r="I91" s="86" t="s">
        <v>10036</v>
      </c>
      <c r="J91" s="86" t="s">
        <v>14</v>
      </c>
      <c r="K91" s="87">
        <v>30.586759955999998</v>
      </c>
    </row>
    <row r="92" ht="12.75">
      <c r="B92" s="84" t="s">
        <v>728</v>
      </c>
      <c r="D92" s="84" t="s">
        <v>9974</v>
      </c>
      <c r="E92" s="84" t="s">
        <v>9974</v>
      </c>
      <c r="F92" s="82">
        <v>96006323</v>
      </c>
      <c r="G92" s="83"/>
      <c r="H92" s="85">
        <v>1</v>
      </c>
      <c r="I92" s="86" t="s">
        <v>10036</v>
      </c>
      <c r="J92" s="86" t="s">
        <v>14</v>
      </c>
      <c r="K92" s="87">
        <v>210.59952299999998</v>
      </c>
    </row>
    <row r="93" ht="12.75">
      <c r="B93" s="84" t="s">
        <v>728</v>
      </c>
      <c r="D93" s="84" t="s">
        <v>6207</v>
      </c>
      <c r="E93" s="84" t="s">
        <v>6207</v>
      </c>
      <c r="F93" s="82">
        <v>90261674</v>
      </c>
      <c r="G93" s="83"/>
      <c r="H93" s="85">
        <v>1</v>
      </c>
      <c r="I93" s="86" t="s">
        <v>10036</v>
      </c>
      <c r="J93" s="86" t="s">
        <v>14</v>
      </c>
      <c r="K93" s="87">
        <v>715.58829539999999</v>
      </c>
    </row>
    <row r="94" ht="12.75">
      <c r="B94" s="84" t="s">
        <v>725</v>
      </c>
      <c r="D94" s="84" t="s">
        <v>7680</v>
      </c>
      <c r="E94" s="84" t="s">
        <v>7680</v>
      </c>
      <c r="F94" s="82">
        <v>90266625</v>
      </c>
      <c r="G94" s="83"/>
      <c r="H94" s="85">
        <v>1</v>
      </c>
      <c r="I94" s="86" t="s">
        <v>10036</v>
      </c>
      <c r="J94" s="86" t="s">
        <v>14</v>
      </c>
      <c r="K94" s="89">
        <v>459.00053001000009</v>
      </c>
    </row>
    <row r="95" ht="12.75">
      <c r="B95" s="84" t="s">
        <v>725</v>
      </c>
      <c r="D95" s="84" t="s">
        <v>7662</v>
      </c>
      <c r="E95" s="84" t="s">
        <v>7662</v>
      </c>
      <c r="F95" s="82">
        <v>90296621</v>
      </c>
      <c r="G95" s="83"/>
      <c r="H95" s="85">
        <v>1</v>
      </c>
      <c r="I95" s="86" t="s">
        <v>10036</v>
      </c>
      <c r="J95" s="86" t="s">
        <v>14</v>
      </c>
      <c r="K95" s="87">
        <v>104.253463512</v>
      </c>
    </row>
    <row r="96" ht="12.75">
      <c r="B96" s="84" t="s">
        <v>728</v>
      </c>
      <c r="D96" s="84" t="s">
        <v>8590</v>
      </c>
      <c r="E96" s="84" t="s">
        <v>8590</v>
      </c>
      <c r="F96" s="82">
        <v>90276841</v>
      </c>
      <c r="G96" s="83"/>
      <c r="H96" s="85">
        <v>1</v>
      </c>
      <c r="I96" s="86" t="s">
        <v>5137</v>
      </c>
      <c r="J96" s="86" t="s">
        <v>14</v>
      </c>
      <c r="K96" s="87">
        <v>6.0011034494399995</v>
      </c>
    </row>
    <row r="97" ht="12.75">
      <c r="B97" s="84" t="s">
        <v>6476</v>
      </c>
      <c r="D97" s="84" t="s">
        <v>6475</v>
      </c>
      <c r="E97" s="84" t="s">
        <v>6475</v>
      </c>
      <c r="F97" s="82">
        <v>96006021</v>
      </c>
      <c r="G97" s="83"/>
      <c r="H97" s="85">
        <v>1</v>
      </c>
      <c r="I97" s="86" t="s">
        <v>10036</v>
      </c>
      <c r="J97" s="86" t="s">
        <v>14</v>
      </c>
      <c r="K97" s="87">
        <v>161.03880000000001</v>
      </c>
    </row>
    <row r="98" ht="12.75">
      <c r="B98" s="84" t="s">
        <v>728</v>
      </c>
      <c r="D98" s="84" t="s">
        <v>7626</v>
      </c>
      <c r="E98" s="84" t="s">
        <v>7626</v>
      </c>
      <c r="F98" s="82">
        <v>90314158</v>
      </c>
      <c r="G98" s="83"/>
      <c r="H98" s="85">
        <v>1</v>
      </c>
      <c r="I98" s="86" t="s">
        <v>10036</v>
      </c>
      <c r="J98" s="86" t="s">
        <v>14</v>
      </c>
      <c r="K98" s="87">
        <v>93.959946000000002</v>
      </c>
    </row>
    <row r="99" ht="12.75">
      <c r="B99" s="84" t="s">
        <v>134</v>
      </c>
      <c r="D99" s="84" t="s">
        <v>5897</v>
      </c>
      <c r="E99" s="84" t="s">
        <v>5897</v>
      </c>
      <c r="F99" s="82">
        <v>90312350</v>
      </c>
      <c r="G99" s="83"/>
      <c r="H99" s="85">
        <v>1</v>
      </c>
      <c r="I99" s="86" t="s">
        <v>10036</v>
      </c>
      <c r="J99" s="86" t="s">
        <v>14</v>
      </c>
      <c r="K99" s="87">
        <v>495.50400000000002</v>
      </c>
    </row>
    <row r="100" ht="12.75">
      <c r="B100" s="84" t="s">
        <v>728</v>
      </c>
      <c r="D100" s="84" t="s">
        <v>10079</v>
      </c>
      <c r="E100" s="84" t="s">
        <v>10079</v>
      </c>
      <c r="F100" s="82">
        <v>90276442</v>
      </c>
      <c r="G100" s="83"/>
      <c r="H100" s="85">
        <v>1</v>
      </c>
      <c r="I100" s="86" t="s">
        <v>10036</v>
      </c>
      <c r="J100" s="86" t="s">
        <v>14</v>
      </c>
      <c r="K100" s="87">
        <v>530.60220000000004</v>
      </c>
    </row>
    <row r="101" ht="12.75">
      <c r="B101" s="84" t="s">
        <v>728</v>
      </c>
      <c r="D101" s="84" t="s">
        <v>8591</v>
      </c>
      <c r="E101" s="84" t="s">
        <v>8591</v>
      </c>
      <c r="F101" s="82">
        <v>90315871</v>
      </c>
      <c r="G101" s="83"/>
      <c r="H101" s="85">
        <v>1</v>
      </c>
      <c r="I101" s="86" t="s">
        <v>5137</v>
      </c>
      <c r="J101" s="86" t="s">
        <v>14</v>
      </c>
      <c r="K101" s="87">
        <v>7.1951309999999999</v>
      </c>
    </row>
    <row r="102" ht="12.75">
      <c r="B102" s="84" t="s">
        <v>728</v>
      </c>
      <c r="D102" s="84" t="s">
        <v>7645</v>
      </c>
      <c r="E102" s="84" t="s">
        <v>7645</v>
      </c>
      <c r="F102" s="82">
        <v>90306996</v>
      </c>
      <c r="G102" s="83"/>
      <c r="H102" s="85">
        <v>1</v>
      </c>
      <c r="I102" s="86" t="s">
        <v>10036</v>
      </c>
      <c r="J102" s="86" t="s">
        <v>14</v>
      </c>
      <c r="K102" s="87">
        <v>40.061498399999998</v>
      </c>
    </row>
    <row r="103" ht="12.75">
      <c r="B103" s="84" t="s">
        <v>134</v>
      </c>
      <c r="D103" s="84" t="s">
        <v>9925</v>
      </c>
      <c r="E103" s="84" t="s">
        <v>9925</v>
      </c>
      <c r="F103" s="82">
        <v>96006200</v>
      </c>
      <c r="G103" s="83"/>
      <c r="H103" s="85">
        <v>1</v>
      </c>
      <c r="I103" s="86" t="s">
        <v>10036</v>
      </c>
      <c r="J103" s="86" t="s">
        <v>14</v>
      </c>
      <c r="K103" s="87">
        <v>105.2946</v>
      </c>
    </row>
    <row r="104" ht="12.75">
      <c r="B104" s="84" t="s">
        <v>4430</v>
      </c>
      <c r="D104" s="84" t="s">
        <v>7346</v>
      </c>
      <c r="E104" s="84" t="s">
        <v>7347</v>
      </c>
      <c r="F104" s="82">
        <v>90307739</v>
      </c>
      <c r="G104" s="83"/>
      <c r="H104" s="85">
        <v>1</v>
      </c>
      <c r="I104" s="86" t="s">
        <v>10036</v>
      </c>
      <c r="J104" s="86" t="s">
        <v>14</v>
      </c>
      <c r="K104" s="87">
        <v>33.602356007999994</v>
      </c>
    </row>
    <row r="105" ht="12.75">
      <c r="B105" s="84" t="s">
        <v>725</v>
      </c>
      <c r="D105" s="84" t="s">
        <v>7682</v>
      </c>
      <c r="E105" s="84" t="s">
        <v>7682</v>
      </c>
      <c r="F105" s="82">
        <v>90852770</v>
      </c>
      <c r="G105" s="83"/>
      <c r="H105" s="85">
        <v>1</v>
      </c>
      <c r="I105" s="86" t="s">
        <v>10036</v>
      </c>
      <c r="J105" s="86" t="s">
        <v>14</v>
      </c>
      <c r="K105" s="89">
        <v>480.60846679032005</v>
      </c>
    </row>
    <row r="106" ht="12.75">
      <c r="B106" s="84" t="s">
        <v>134</v>
      </c>
      <c r="D106" s="84" t="s">
        <v>9917</v>
      </c>
      <c r="E106" s="84" t="s">
        <v>9917</v>
      </c>
      <c r="F106" s="82">
        <v>96006129</v>
      </c>
      <c r="G106" s="83"/>
      <c r="H106" s="85">
        <v>1</v>
      </c>
      <c r="I106" s="86" t="s">
        <v>10036</v>
      </c>
      <c r="J106" s="86" t="s">
        <v>14</v>
      </c>
      <c r="K106" s="87">
        <v>102.44545199999999</v>
      </c>
    </row>
    <row r="107" ht="12.75">
      <c r="B107" s="84" t="s">
        <v>728</v>
      </c>
      <c r="D107" s="84" t="s">
        <v>8306</v>
      </c>
      <c r="E107" s="84" t="s">
        <v>8306</v>
      </c>
      <c r="F107" s="82">
        <v>90310454</v>
      </c>
      <c r="G107" s="83"/>
      <c r="H107" s="85">
        <v>1</v>
      </c>
      <c r="I107" s="86" t="s">
        <v>10036</v>
      </c>
      <c r="J107" s="86" t="s">
        <v>14</v>
      </c>
      <c r="K107" s="87">
        <v>890.37113760000011</v>
      </c>
    </row>
    <row r="108" ht="12.75">
      <c r="B108" s="84" t="s">
        <v>725</v>
      </c>
      <c r="D108" s="84" t="s">
        <v>9656</v>
      </c>
      <c r="E108" s="84" t="s">
        <v>9657</v>
      </c>
      <c r="F108" s="82">
        <v>90852451</v>
      </c>
      <c r="G108" s="83"/>
      <c r="H108" s="85">
        <v>250</v>
      </c>
      <c r="I108" s="86" t="s">
        <v>18</v>
      </c>
      <c r="J108" s="86" t="s">
        <v>19</v>
      </c>
      <c r="K108" s="87">
        <v>0.29033437499999998</v>
      </c>
    </row>
    <row r="109" ht="12.75">
      <c r="B109" s="84" t="s">
        <v>725</v>
      </c>
      <c r="D109" s="84" t="s">
        <v>4096</v>
      </c>
      <c r="E109" s="84" t="s">
        <v>4096</v>
      </c>
      <c r="F109" s="82">
        <v>92467105</v>
      </c>
      <c r="G109" s="83"/>
      <c r="H109" s="85">
        <v>1</v>
      </c>
      <c r="I109" s="86" t="s">
        <v>10036</v>
      </c>
      <c r="J109" s="86" t="s">
        <v>14</v>
      </c>
      <c r="K109" s="87">
        <v>649.52316000000008</v>
      </c>
    </row>
    <row r="110" ht="12.75">
      <c r="B110" s="84" t="s">
        <v>728</v>
      </c>
      <c r="D110" s="84" t="s">
        <v>6453</v>
      </c>
      <c r="E110" s="84" t="s">
        <v>6453</v>
      </c>
      <c r="F110" s="82">
        <v>90308425</v>
      </c>
      <c r="G110" s="83"/>
      <c r="H110" s="85">
        <v>1</v>
      </c>
      <c r="I110" s="86" t="s">
        <v>10036</v>
      </c>
      <c r="J110" s="86" t="s">
        <v>14</v>
      </c>
      <c r="K110" s="87">
        <v>85.532248799999991</v>
      </c>
    </row>
    <row r="111" ht="12.75">
      <c r="B111" s="84" t="s">
        <v>5902</v>
      </c>
      <c r="D111" s="84" t="s">
        <v>5901</v>
      </c>
      <c r="E111" s="84" t="s">
        <v>5901</v>
      </c>
      <c r="F111" s="82">
        <v>96003804</v>
      </c>
      <c r="G111" s="83"/>
      <c r="H111" s="85">
        <v>1</v>
      </c>
      <c r="I111" s="86" t="s">
        <v>10036</v>
      </c>
      <c r="J111" s="86" t="s">
        <v>14</v>
      </c>
      <c r="K111" s="87">
        <v>86.799913200000006</v>
      </c>
    </row>
    <row r="112" ht="12.75">
      <c r="B112" s="84" t="s">
        <v>975</v>
      </c>
      <c r="D112" s="84" t="s">
        <v>9922</v>
      </c>
      <c r="E112" s="84" t="s">
        <v>9922</v>
      </c>
      <c r="F112" s="82">
        <v>96006170</v>
      </c>
      <c r="G112" s="83"/>
      <c r="H112" s="85">
        <v>1</v>
      </c>
      <c r="I112" s="86" t="s">
        <v>10036</v>
      </c>
      <c r="J112" s="86" t="s">
        <v>14</v>
      </c>
      <c r="K112" s="87">
        <v>159.22195200000002</v>
      </c>
    </row>
    <row r="113" ht="15">
      <c r="B113" s="84" t="s">
        <v>506</v>
      </c>
      <c r="D113" s="84" t="s">
        <v>5480</v>
      </c>
      <c r="E113" s="84" t="s">
        <v>5481</v>
      </c>
      <c r="F113" s="82">
        <v>90255658</v>
      </c>
      <c r="G113" s="181">
        <v>135</v>
      </c>
      <c r="H113" s="182">
        <v>1</v>
      </c>
      <c r="I113" s="181">
        <v>135</v>
      </c>
      <c r="J113" s="86" t="s">
        <v>14</v>
      </c>
      <c r="K113" s="87">
        <v>49.811184787500004</v>
      </c>
      <c r="M113" s="169">
        <v>31837</v>
      </c>
    </row>
    <row r="114" ht="15">
      <c r="B114" s="84" t="s">
        <v>725</v>
      </c>
      <c r="D114" s="84" t="s">
        <v>5335</v>
      </c>
      <c r="E114" s="84" t="s">
        <v>5335</v>
      </c>
      <c r="F114" s="82">
        <v>90852915</v>
      </c>
      <c r="G114" s="83"/>
      <c r="H114" s="85">
        <v>1</v>
      </c>
      <c r="I114" s="86" t="s">
        <v>10036</v>
      </c>
      <c r="J114" s="86" t="s">
        <v>14</v>
      </c>
      <c r="K114" s="87">
        <v>81.825937173981004</v>
      </c>
      <c r="M114" s="169"/>
    </row>
    <row r="115" ht="15">
      <c r="B115" s="84" t="s">
        <v>10083</v>
      </c>
      <c r="D115" s="84" t="s">
        <v>10081</v>
      </c>
      <c r="E115" s="84" t="s">
        <v>10082</v>
      </c>
      <c r="F115" s="82">
        <v>96546492</v>
      </c>
      <c r="G115" s="181">
        <v>34</v>
      </c>
      <c r="H115" s="182">
        <v>1</v>
      </c>
      <c r="I115" s="181">
        <v>34</v>
      </c>
      <c r="J115" s="86" t="s">
        <v>14</v>
      </c>
      <c r="K115" s="87">
        <v>6.81318</v>
      </c>
      <c r="M115" s="169">
        <v>71135</v>
      </c>
    </row>
    <row r="116" ht="15">
      <c r="B116" s="84" t="s">
        <v>728</v>
      </c>
      <c r="D116" s="84" t="s">
        <v>8583</v>
      </c>
      <c r="E116" s="84" t="s">
        <v>8584</v>
      </c>
      <c r="F116" s="82">
        <v>90276922</v>
      </c>
      <c r="G116" s="83"/>
      <c r="H116" s="85">
        <v>1</v>
      </c>
      <c r="I116" s="86" t="s">
        <v>10036</v>
      </c>
      <c r="J116" s="86" t="s">
        <v>14</v>
      </c>
      <c r="K116" s="87">
        <v>4.0127565599999997</v>
      </c>
      <c r="M116" s="169"/>
    </row>
    <row r="117" ht="15">
      <c r="B117" s="84" t="s">
        <v>5467</v>
      </c>
      <c r="D117" s="84" t="s">
        <v>10084</v>
      </c>
      <c r="E117" s="84" t="s">
        <v>10084</v>
      </c>
      <c r="F117" s="82">
        <v>96006630</v>
      </c>
      <c r="G117" s="181">
        <v>1175</v>
      </c>
      <c r="H117" s="182">
        <v>1</v>
      </c>
      <c r="I117" s="181">
        <v>1175</v>
      </c>
      <c r="J117" s="86" t="s">
        <v>625</v>
      </c>
      <c r="K117" s="87">
        <v>36.336960000000005</v>
      </c>
      <c r="M117" s="169">
        <v>72967</v>
      </c>
    </row>
    <row r="118" ht="15">
      <c r="B118" s="84" t="s">
        <v>728</v>
      </c>
      <c r="D118" s="84" t="s">
        <v>7646</v>
      </c>
      <c r="E118" s="84" t="s">
        <v>7647</v>
      </c>
      <c r="F118" s="82">
        <v>90276531</v>
      </c>
      <c r="G118" s="83"/>
      <c r="H118" s="85">
        <v>400</v>
      </c>
      <c r="I118" s="86" t="s">
        <v>10077</v>
      </c>
      <c r="J118" s="86" t="s">
        <v>19</v>
      </c>
      <c r="K118" s="87">
        <v>0.27523182599999996</v>
      </c>
      <c r="M118" s="169"/>
    </row>
    <row r="119" ht="15">
      <c r="B119" s="84" t="s">
        <v>2995</v>
      </c>
      <c r="D119" s="84" t="s">
        <v>10041</v>
      </c>
      <c r="E119" s="84" t="s">
        <v>10041</v>
      </c>
      <c r="F119" s="82">
        <v>96006498</v>
      </c>
      <c r="G119" s="181">
        <v>335</v>
      </c>
      <c r="H119" s="182">
        <v>1</v>
      </c>
      <c r="I119" s="181">
        <v>335</v>
      </c>
      <c r="J119" s="86" t="s">
        <v>14</v>
      </c>
      <c r="K119" s="87">
        <v>46.946368538100003</v>
      </c>
      <c r="M119" s="169">
        <v>30743</v>
      </c>
    </row>
    <row r="120" ht="15">
      <c r="B120" s="84" t="s">
        <v>728</v>
      </c>
      <c r="D120" s="84" t="s">
        <v>8585</v>
      </c>
      <c r="E120" s="84" t="s">
        <v>8586</v>
      </c>
      <c r="F120" s="82">
        <v>90276914</v>
      </c>
      <c r="G120" s="83"/>
      <c r="H120" s="85">
        <v>260</v>
      </c>
      <c r="I120" s="86" t="s">
        <v>10077</v>
      </c>
      <c r="J120" s="86" t="s">
        <v>19</v>
      </c>
      <c r="K120" s="87">
        <v>0.42638754461538464</v>
      </c>
      <c r="M120" s="169"/>
    </row>
    <row r="121" ht="15">
      <c r="B121" s="84" t="s">
        <v>728</v>
      </c>
      <c r="D121" s="84" t="s">
        <v>8588</v>
      </c>
      <c r="E121" s="84" t="s">
        <v>8588</v>
      </c>
      <c r="F121" s="82">
        <v>90276957</v>
      </c>
      <c r="G121" s="83"/>
      <c r="H121" s="85">
        <v>1</v>
      </c>
      <c r="I121" s="86" t="s">
        <v>10036</v>
      </c>
      <c r="J121" s="86" t="s">
        <v>14</v>
      </c>
      <c r="K121" s="87">
        <v>23.711931</v>
      </c>
      <c r="M121" s="169"/>
    </row>
    <row r="122" ht="15">
      <c r="B122" s="84" t="s">
        <v>728</v>
      </c>
      <c r="D122" s="84" t="s">
        <v>8587</v>
      </c>
      <c r="E122" s="84" t="s">
        <v>8587</v>
      </c>
      <c r="F122" s="82">
        <v>90312082</v>
      </c>
      <c r="G122" s="83"/>
      <c r="H122" s="85">
        <v>1</v>
      </c>
      <c r="I122" s="86" t="s">
        <v>5137</v>
      </c>
      <c r="J122" s="86" t="s">
        <v>14</v>
      </c>
      <c r="K122" s="87">
        <v>10.222522772471999</v>
      </c>
      <c r="M122" s="169"/>
    </row>
    <row r="123" ht="15">
      <c r="B123" s="84" t="s">
        <v>728</v>
      </c>
      <c r="D123" s="84" t="s">
        <v>7627</v>
      </c>
      <c r="E123" s="84" t="s">
        <v>7627</v>
      </c>
      <c r="F123" s="82">
        <v>90276876</v>
      </c>
      <c r="G123" s="83"/>
      <c r="H123" s="85">
        <v>1</v>
      </c>
      <c r="I123" s="86" t="s">
        <v>10036</v>
      </c>
      <c r="J123" s="86" t="s">
        <v>14</v>
      </c>
      <c r="K123" s="87">
        <v>93.964075199999996</v>
      </c>
      <c r="M123" s="169"/>
    </row>
    <row r="124" ht="15">
      <c r="B124" s="84" t="s">
        <v>728</v>
      </c>
      <c r="D124" s="84" t="s">
        <v>7625</v>
      </c>
      <c r="E124" s="84" t="s">
        <v>7625</v>
      </c>
      <c r="F124" s="82">
        <v>90298381</v>
      </c>
      <c r="G124" s="83"/>
      <c r="H124" s="85">
        <v>1</v>
      </c>
      <c r="I124" s="86" t="s">
        <v>10036</v>
      </c>
      <c r="J124" s="86" t="s">
        <v>14</v>
      </c>
      <c r="K124" s="87">
        <v>253.22319000000002</v>
      </c>
      <c r="M124" s="169"/>
    </row>
    <row r="125" ht="15">
      <c r="B125" s="84" t="s">
        <v>728</v>
      </c>
      <c r="D125" s="84" t="s">
        <v>6450</v>
      </c>
      <c r="E125" s="84" t="s">
        <v>6450</v>
      </c>
      <c r="F125" s="82">
        <v>90276388</v>
      </c>
      <c r="G125" s="83"/>
      <c r="H125" s="85">
        <v>1</v>
      </c>
      <c r="I125" s="86" t="s">
        <v>10036</v>
      </c>
      <c r="J125" s="86" t="s">
        <v>14</v>
      </c>
      <c r="K125" s="87">
        <v>281.02302900000001</v>
      </c>
      <c r="M125" s="169"/>
    </row>
    <row r="126" ht="15">
      <c r="B126" s="84" t="s">
        <v>4430</v>
      </c>
      <c r="D126" s="84" t="s">
        <v>4433</v>
      </c>
      <c r="E126" s="84" t="s">
        <v>4434</v>
      </c>
      <c r="F126" s="82">
        <v>90868226</v>
      </c>
      <c r="G126" s="83"/>
      <c r="H126" s="85">
        <v>1</v>
      </c>
      <c r="I126" s="86" t="s">
        <v>10036</v>
      </c>
      <c r="J126" s="86" t="s">
        <v>14</v>
      </c>
      <c r="K126" s="87">
        <v>73.235904120000001</v>
      </c>
      <c r="M126" s="169"/>
    </row>
    <row r="127" ht="15">
      <c r="B127" s="84" t="s">
        <v>728</v>
      </c>
      <c r="D127" s="84" t="s">
        <v>8589</v>
      </c>
      <c r="E127" s="84" t="s">
        <v>8589</v>
      </c>
      <c r="F127" s="82">
        <v>90276965</v>
      </c>
      <c r="G127" s="83"/>
      <c r="H127" s="85">
        <v>240</v>
      </c>
      <c r="I127" s="86" t="s">
        <v>10077</v>
      </c>
      <c r="J127" s="86" t="s">
        <v>19</v>
      </c>
      <c r="K127" s="87">
        <v>0.85042968880800007</v>
      </c>
      <c r="M127" s="169"/>
    </row>
    <row r="128" ht="15">
      <c r="B128" s="84" t="s">
        <v>728</v>
      </c>
      <c r="D128" s="84" t="s">
        <v>6452</v>
      </c>
      <c r="E128" s="84" t="s">
        <v>6452</v>
      </c>
      <c r="F128" s="82">
        <v>90276299</v>
      </c>
      <c r="G128" s="83"/>
      <c r="H128" s="85">
        <v>1</v>
      </c>
      <c r="I128" s="86" t="s">
        <v>10036</v>
      </c>
      <c r="J128" s="86" t="s">
        <v>14</v>
      </c>
      <c r="K128" s="87">
        <v>51.174930510000003</v>
      </c>
      <c r="M128" s="169"/>
    </row>
    <row r="129" ht="15">
      <c r="B129" s="84" t="s">
        <v>725</v>
      </c>
      <c r="D129" s="84" t="s">
        <v>5336</v>
      </c>
      <c r="E129" s="84" t="s">
        <v>5336</v>
      </c>
      <c r="F129" s="82">
        <v>90852699</v>
      </c>
      <c r="G129" s="83"/>
      <c r="H129" s="85">
        <v>1</v>
      </c>
      <c r="I129" s="86" t="s">
        <v>10036</v>
      </c>
      <c r="J129" s="86" t="s">
        <v>14</v>
      </c>
      <c r="K129" s="87">
        <v>46.415924279999999</v>
      </c>
      <c r="M129" s="169"/>
    </row>
    <row r="130" ht="15">
      <c r="B130" s="84" t="s">
        <v>725</v>
      </c>
      <c r="D130" s="84" t="s">
        <v>5337</v>
      </c>
      <c r="E130" s="84" t="s">
        <v>5337</v>
      </c>
      <c r="F130" s="82">
        <v>90307100</v>
      </c>
      <c r="G130" s="83"/>
      <c r="H130" s="85">
        <v>400</v>
      </c>
      <c r="I130" s="86" t="s">
        <v>10077</v>
      </c>
      <c r="J130" s="86" t="s">
        <v>19</v>
      </c>
      <c r="K130" s="87">
        <v>0.24505264263457155</v>
      </c>
      <c r="M130" s="169"/>
    </row>
    <row r="131" ht="15">
      <c r="B131" s="84" t="s">
        <v>728</v>
      </c>
      <c r="D131" s="84" t="s">
        <v>7648</v>
      </c>
      <c r="E131" s="84" t="s">
        <v>7648</v>
      </c>
      <c r="F131" s="82">
        <v>90307003</v>
      </c>
      <c r="G131" s="83"/>
      <c r="H131" s="85">
        <v>1</v>
      </c>
      <c r="I131" s="86" t="s">
        <v>10036</v>
      </c>
      <c r="J131" s="86" t="s">
        <v>14</v>
      </c>
      <c r="K131" s="87">
        <v>49.467815999999999</v>
      </c>
      <c r="M131" s="169"/>
    </row>
    <row r="132" ht="15">
      <c r="B132" s="84" t="s">
        <v>6476</v>
      </c>
      <c r="D132" s="84" t="s">
        <v>6478</v>
      </c>
      <c r="E132" s="84" t="s">
        <v>6478</v>
      </c>
      <c r="F132" s="82">
        <v>94321167</v>
      </c>
      <c r="G132" s="83"/>
      <c r="H132" s="85">
        <v>370</v>
      </c>
      <c r="I132" s="86" t="s">
        <v>10077</v>
      </c>
      <c r="J132" s="86" t="s">
        <v>19</v>
      </c>
      <c r="K132" s="87">
        <v>8.3707142400000004e-002</v>
      </c>
      <c r="M132" s="169"/>
    </row>
    <row r="133" ht="15">
      <c r="B133" s="84" t="s">
        <v>134</v>
      </c>
      <c r="D133" s="84" t="s">
        <v>5895</v>
      </c>
      <c r="E133" s="84" t="s">
        <v>5896</v>
      </c>
      <c r="F133" s="82">
        <v>94313385</v>
      </c>
      <c r="G133" s="83"/>
      <c r="H133" s="85">
        <v>1</v>
      </c>
      <c r="I133" s="86" t="s">
        <v>10036</v>
      </c>
      <c r="J133" s="86" t="s">
        <v>14</v>
      </c>
      <c r="K133" s="87">
        <v>56.797146000000005</v>
      </c>
      <c r="M133" s="169"/>
    </row>
    <row r="134" ht="15">
      <c r="B134" s="84" t="s">
        <v>975</v>
      </c>
      <c r="D134" s="84" t="s">
        <v>9876</v>
      </c>
      <c r="E134" s="84" t="s">
        <v>9876</v>
      </c>
      <c r="F134" s="82">
        <v>96003855</v>
      </c>
      <c r="G134" s="83"/>
      <c r="H134" s="85">
        <v>225</v>
      </c>
      <c r="I134" s="86" t="s">
        <v>10077</v>
      </c>
      <c r="J134" s="86" t="s">
        <v>19</v>
      </c>
      <c r="K134" s="87">
        <v>0.63424512000000011</v>
      </c>
      <c r="M134" s="169"/>
    </row>
    <row r="135" ht="15">
      <c r="B135" s="84" t="s">
        <v>725</v>
      </c>
      <c r="D135" s="84" t="s">
        <v>7683</v>
      </c>
      <c r="E135" s="84" t="s">
        <v>7683</v>
      </c>
      <c r="F135" s="82">
        <v>90852583</v>
      </c>
      <c r="G135" s="83"/>
      <c r="H135" s="85">
        <v>800</v>
      </c>
      <c r="I135" s="86" t="s">
        <v>10077</v>
      </c>
      <c r="J135" s="86" t="s">
        <v>19</v>
      </c>
      <c r="K135" s="87">
        <v>0.33279256430999998</v>
      </c>
      <c r="M135" s="169"/>
    </row>
    <row r="136" ht="15">
      <c r="B136" s="84" t="s">
        <v>725</v>
      </c>
      <c r="D136" s="84" t="s">
        <v>1794</v>
      </c>
      <c r="E136" s="84" t="s">
        <v>1794</v>
      </c>
      <c r="F136" s="82">
        <v>90852400</v>
      </c>
      <c r="G136" s="83"/>
      <c r="H136" s="85">
        <v>250</v>
      </c>
      <c r="I136" s="86" t="s">
        <v>10077</v>
      </c>
      <c r="J136" s="86" t="s">
        <v>19</v>
      </c>
      <c r="K136" s="87">
        <v>0.57478463999999996</v>
      </c>
      <c r="M136" s="169"/>
    </row>
    <row r="137" ht="15">
      <c r="B137" s="84" t="s">
        <v>9919</v>
      </c>
      <c r="D137" s="84" t="s">
        <v>10085</v>
      </c>
      <c r="E137" s="84" t="s">
        <v>10085</v>
      </c>
      <c r="F137" s="82">
        <v>96546441</v>
      </c>
      <c r="G137" s="83"/>
      <c r="H137" s="85">
        <v>1</v>
      </c>
      <c r="I137" s="86" t="s">
        <v>88</v>
      </c>
      <c r="J137" s="86" t="s">
        <v>14</v>
      </c>
      <c r="K137" s="87">
        <v>30.659309999999998</v>
      </c>
      <c r="M137" s="169"/>
    </row>
    <row r="138" ht="15">
      <c r="B138" s="84" t="s">
        <v>10045</v>
      </c>
      <c r="D138" s="84" t="s">
        <v>10044</v>
      </c>
      <c r="E138" s="84" t="s">
        <v>10044</v>
      </c>
      <c r="F138" s="82">
        <v>96006510</v>
      </c>
      <c r="G138" s="83"/>
      <c r="H138" s="85">
        <v>400</v>
      </c>
      <c r="I138" s="86" t="s">
        <v>10077</v>
      </c>
      <c r="J138" s="86" t="s">
        <v>9934</v>
      </c>
      <c r="K138" s="87">
        <v>0.16516800000000001</v>
      </c>
      <c r="M138" s="169"/>
    </row>
    <row r="139" ht="15">
      <c r="B139" s="84" t="s">
        <v>725</v>
      </c>
      <c r="D139" s="84" t="s">
        <v>7423</v>
      </c>
      <c r="E139" s="84" t="s">
        <v>7424</v>
      </c>
      <c r="F139" s="82">
        <v>90312252</v>
      </c>
      <c r="G139" s="83"/>
      <c r="H139" s="85">
        <v>400</v>
      </c>
      <c r="I139" s="86" t="s">
        <v>10077</v>
      </c>
      <c r="J139" s="86" t="s">
        <v>19</v>
      </c>
      <c r="K139" s="87">
        <v>0.67850911169999994</v>
      </c>
      <c r="M139" s="169"/>
    </row>
    <row r="140" ht="15">
      <c r="B140" s="84" t="s">
        <v>134</v>
      </c>
      <c r="D140" s="84" t="s">
        <v>5899</v>
      </c>
      <c r="E140" s="84" t="s">
        <v>5900</v>
      </c>
      <c r="F140" s="82">
        <v>90275098</v>
      </c>
      <c r="G140" s="83"/>
      <c r="H140" s="85">
        <v>1</v>
      </c>
      <c r="I140" s="86" t="s">
        <v>10036</v>
      </c>
      <c r="J140" s="86" t="s">
        <v>14</v>
      </c>
      <c r="K140" s="87">
        <v>18.069379199999997</v>
      </c>
      <c r="M140" s="169"/>
    </row>
    <row r="141" ht="15">
      <c r="B141" s="84" t="s">
        <v>725</v>
      </c>
      <c r="D141" s="84" t="s">
        <v>7663</v>
      </c>
      <c r="E141" s="84" t="s">
        <v>7663</v>
      </c>
      <c r="F141" s="82">
        <v>90852397</v>
      </c>
      <c r="G141" s="83"/>
      <c r="H141" s="85">
        <v>1</v>
      </c>
      <c r="I141" s="86" t="s">
        <v>10036</v>
      </c>
      <c r="J141" s="86" t="s">
        <v>14</v>
      </c>
      <c r="K141" s="87">
        <v>72.805104684</v>
      </c>
      <c r="M141" s="169"/>
    </row>
    <row r="142" ht="15">
      <c r="B142" s="84" t="s">
        <v>728</v>
      </c>
      <c r="D142" s="84" t="s">
        <v>10040</v>
      </c>
      <c r="E142" s="84" t="s">
        <v>10040</v>
      </c>
      <c r="F142" s="82">
        <v>96006480</v>
      </c>
      <c r="G142" s="83"/>
      <c r="H142" s="85">
        <v>1</v>
      </c>
      <c r="I142" s="86" t="s">
        <v>10036</v>
      </c>
      <c r="J142" s="86" t="s">
        <v>14</v>
      </c>
      <c r="K142" s="87">
        <v>54.897714000000001</v>
      </c>
      <c r="M142" s="169"/>
    </row>
    <row r="143" ht="15">
      <c r="B143" s="84" t="s">
        <v>134</v>
      </c>
      <c r="D143" s="84" t="s">
        <v>9910</v>
      </c>
      <c r="E143" s="84" t="s">
        <v>9910</v>
      </c>
      <c r="F143" s="82">
        <v>96006064</v>
      </c>
      <c r="G143" s="83"/>
      <c r="H143" s="85">
        <v>1</v>
      </c>
      <c r="I143" s="86" t="s">
        <v>10036</v>
      </c>
      <c r="J143" s="86" t="s">
        <v>14</v>
      </c>
      <c r="K143" s="87">
        <v>10.901088</v>
      </c>
      <c r="M143" s="169"/>
    </row>
    <row r="144" ht="15">
      <c r="B144" s="84" t="s">
        <v>725</v>
      </c>
      <c r="D144" s="84" t="s">
        <v>5333</v>
      </c>
      <c r="E144" s="84" t="s">
        <v>5334</v>
      </c>
      <c r="F144" s="82">
        <v>92448518</v>
      </c>
      <c r="G144" s="83"/>
      <c r="H144" s="85">
        <v>400</v>
      </c>
      <c r="I144" s="86" t="s">
        <v>10077</v>
      </c>
      <c r="J144" s="86" t="s">
        <v>19</v>
      </c>
      <c r="K144" s="87">
        <v>0.40239054000000002</v>
      </c>
      <c r="M144" s="169"/>
    </row>
    <row r="145" ht="15">
      <c r="B145" s="84" t="s">
        <v>4430</v>
      </c>
      <c r="D145" s="84" t="s">
        <v>7349</v>
      </c>
      <c r="E145" s="84" t="s">
        <v>7350</v>
      </c>
      <c r="F145" s="82">
        <v>92450580</v>
      </c>
      <c r="G145" s="83"/>
      <c r="H145" s="85">
        <v>250</v>
      </c>
      <c r="I145" s="86" t="s">
        <v>10077</v>
      </c>
      <c r="J145" s="86" t="s">
        <v>19</v>
      </c>
      <c r="K145" s="87">
        <v>0.61943285376000001</v>
      </c>
      <c r="M145" s="169"/>
    </row>
    <row r="146" ht="15">
      <c r="B146" s="84" t="s">
        <v>725</v>
      </c>
      <c r="D146" s="84" t="s">
        <v>5907</v>
      </c>
      <c r="E146" s="84" t="s">
        <v>5907</v>
      </c>
      <c r="F146" s="82">
        <v>90852419</v>
      </c>
      <c r="G146" s="83"/>
      <c r="H146" s="85">
        <v>1</v>
      </c>
      <c r="I146" s="86" t="s">
        <v>10036</v>
      </c>
      <c r="J146" s="86" t="s">
        <v>14</v>
      </c>
      <c r="K146" s="87">
        <v>18.313001999999997</v>
      </c>
      <c r="M146" s="169"/>
    </row>
    <row r="147" ht="15">
      <c r="B147" s="84" t="s">
        <v>5467</v>
      </c>
      <c r="D147" s="84" t="s">
        <v>10086</v>
      </c>
      <c r="E147" s="84" t="s">
        <v>10086</v>
      </c>
      <c r="F147" s="82">
        <v>96546450</v>
      </c>
      <c r="G147" s="181">
        <v>225</v>
      </c>
      <c r="H147" s="182">
        <v>1</v>
      </c>
      <c r="I147" s="181">
        <v>225</v>
      </c>
      <c r="J147" s="86" t="s">
        <v>14</v>
      </c>
      <c r="K147" s="87">
        <v>22.597047</v>
      </c>
      <c r="M147" s="169">
        <v>69870</v>
      </c>
    </row>
    <row r="148" ht="15">
      <c r="B148" s="84" t="s">
        <v>728</v>
      </c>
      <c r="D148" s="84" t="s">
        <v>7631</v>
      </c>
      <c r="E148" s="84" t="s">
        <v>7631</v>
      </c>
      <c r="F148" s="82">
        <v>90276469</v>
      </c>
      <c r="G148" s="83"/>
      <c r="H148" s="85">
        <v>1</v>
      </c>
      <c r="I148" s="86" t="s">
        <v>10036</v>
      </c>
      <c r="J148" s="86" t="s">
        <v>14</v>
      </c>
      <c r="K148" s="87">
        <v>66.954977999999997</v>
      </c>
      <c r="M148" s="169"/>
    </row>
    <row r="149" ht="15">
      <c r="B149" s="84" t="s">
        <v>725</v>
      </c>
      <c r="D149" s="84" t="s">
        <v>1535</v>
      </c>
      <c r="E149" s="84" t="s">
        <v>1535</v>
      </c>
      <c r="F149" s="82">
        <v>90278305</v>
      </c>
      <c r="G149" s="83"/>
      <c r="H149" s="85">
        <v>1</v>
      </c>
      <c r="I149" s="86" t="s">
        <v>10036</v>
      </c>
      <c r="J149" s="86" t="s">
        <v>14</v>
      </c>
      <c r="K149" s="87">
        <v>55.33128</v>
      </c>
      <c r="M149" s="169"/>
    </row>
    <row r="150" ht="15">
      <c r="B150" s="84" t="s">
        <v>134</v>
      </c>
      <c r="D150" s="84" t="s">
        <v>10087</v>
      </c>
      <c r="E150" s="84" t="s">
        <v>10087</v>
      </c>
      <c r="F150" s="82">
        <v>96546476</v>
      </c>
      <c r="G150" s="83"/>
      <c r="H150" s="85">
        <v>1</v>
      </c>
      <c r="I150" s="86" t="s">
        <v>10088</v>
      </c>
      <c r="J150" s="86" t="s">
        <v>19</v>
      </c>
      <c r="K150" s="87">
        <v>9.290699999999999e-002</v>
      </c>
      <c r="M150" s="169"/>
    </row>
    <row r="151" ht="15">
      <c r="B151" s="84" t="s">
        <v>725</v>
      </c>
      <c r="D151" s="84" t="s">
        <v>7660</v>
      </c>
      <c r="E151" s="84" t="s">
        <v>7660</v>
      </c>
      <c r="F151" s="82">
        <v>90296613</v>
      </c>
      <c r="G151" s="83"/>
      <c r="H151" s="85">
        <v>350</v>
      </c>
      <c r="I151" s="86" t="s">
        <v>10077</v>
      </c>
      <c r="J151" s="86" t="s">
        <v>19</v>
      </c>
      <c r="K151" s="87">
        <v>0.22615306322399997</v>
      </c>
      <c r="M151" s="169"/>
    </row>
    <row r="152" ht="15">
      <c r="B152" s="84" t="s">
        <v>5467</v>
      </c>
      <c r="D152" s="84" t="s">
        <v>10089</v>
      </c>
      <c r="E152" s="84" t="s">
        <v>10089</v>
      </c>
      <c r="F152" s="82">
        <v>96546433</v>
      </c>
      <c r="G152" s="181">
        <v>70.349999999999994</v>
      </c>
      <c r="H152" s="182">
        <v>1</v>
      </c>
      <c r="I152" s="181">
        <v>70.349999999999994</v>
      </c>
      <c r="J152" s="86" t="s">
        <v>14</v>
      </c>
      <c r="K152" s="87">
        <v>31.794840000000001</v>
      </c>
      <c r="M152" s="169">
        <v>72968</v>
      </c>
    </row>
    <row r="153" ht="15">
      <c r="B153" s="84" t="s">
        <v>134</v>
      </c>
      <c r="D153" s="84" t="s">
        <v>8263</v>
      </c>
      <c r="E153" s="84" t="s">
        <v>8263</v>
      </c>
      <c r="F153" s="82">
        <v>90311906</v>
      </c>
      <c r="G153" s="83"/>
      <c r="H153" s="85">
        <v>900</v>
      </c>
      <c r="I153" s="86" t="s">
        <v>10077</v>
      </c>
      <c r="J153" s="86" t="s">
        <v>19</v>
      </c>
      <c r="K153" s="87">
        <v>7.1411483960006406e-002</v>
      </c>
      <c r="M153" s="169"/>
    </row>
    <row r="154" ht="15">
      <c r="B154" s="84" t="s">
        <v>728</v>
      </c>
      <c r="D154" s="84" t="s">
        <v>7649</v>
      </c>
      <c r="E154" s="84" t="s">
        <v>7649</v>
      </c>
      <c r="F154" s="82">
        <v>90276515</v>
      </c>
      <c r="G154" s="83"/>
      <c r="H154" s="85">
        <v>400</v>
      </c>
      <c r="I154" s="86" t="s">
        <v>10077</v>
      </c>
      <c r="J154" s="86" t="s">
        <v>19</v>
      </c>
      <c r="K154" s="87">
        <v>5.2316964000000001e-002</v>
      </c>
      <c r="M154" s="169"/>
    </row>
    <row r="155" ht="15">
      <c r="B155" s="84" t="s">
        <v>10043</v>
      </c>
      <c r="D155" s="84" t="s">
        <v>10090</v>
      </c>
      <c r="E155" s="84" t="s">
        <v>10090</v>
      </c>
      <c r="F155" s="82">
        <v>96006567</v>
      </c>
      <c r="G155" s="83"/>
      <c r="H155" s="85">
        <v>1</v>
      </c>
      <c r="I155" s="86" t="s">
        <v>10036</v>
      </c>
      <c r="J155" s="86" t="s">
        <v>625</v>
      </c>
      <c r="K155" s="87">
        <v>7.9487100000000002</v>
      </c>
      <c r="M155" s="169"/>
    </row>
    <row r="156" ht="15">
      <c r="B156" s="84" t="s">
        <v>4430</v>
      </c>
      <c r="D156" s="84" t="s">
        <v>10011</v>
      </c>
      <c r="E156" s="84" t="s">
        <v>10012</v>
      </c>
      <c r="F156" s="82">
        <v>96006439</v>
      </c>
      <c r="G156" s="83"/>
      <c r="H156" s="85">
        <v>400</v>
      </c>
      <c r="I156" s="86" t="s">
        <v>10077</v>
      </c>
      <c r="J156" s="86" t="s">
        <v>19</v>
      </c>
      <c r="K156" s="87">
        <v>8.6159887199999993e-002</v>
      </c>
      <c r="M156" s="169"/>
    </row>
    <row r="157" ht="15">
      <c r="B157" s="84" t="s">
        <v>975</v>
      </c>
      <c r="D157" s="84" t="s">
        <v>9409</v>
      </c>
      <c r="E157" s="84" t="s">
        <v>9409</v>
      </c>
      <c r="F157" s="82">
        <v>90852672</v>
      </c>
      <c r="G157" s="83"/>
      <c r="H157" s="85">
        <v>450</v>
      </c>
      <c r="I157" s="86" t="s">
        <v>10077</v>
      </c>
      <c r="J157" s="86" t="s">
        <v>19</v>
      </c>
      <c r="K157" s="87">
        <v>6.9728049619200011e-002</v>
      </c>
      <c r="M157" s="169"/>
    </row>
    <row r="158" ht="15">
      <c r="B158" s="100" t="s">
        <v>2995</v>
      </c>
      <c r="D158" s="99" t="s">
        <v>10091</v>
      </c>
      <c r="E158" s="99" t="s">
        <v>10091</v>
      </c>
      <c r="F158" s="82">
        <v>96546530</v>
      </c>
      <c r="G158" s="181">
        <v>1309</v>
      </c>
      <c r="H158" s="182">
        <v>1</v>
      </c>
      <c r="I158" s="181">
        <v>1309</v>
      </c>
      <c r="J158" s="86" t="s">
        <v>14</v>
      </c>
      <c r="K158" s="102">
        <v>28.629999999999999</v>
      </c>
      <c r="M158" s="169">
        <v>76576</v>
      </c>
    </row>
    <row r="159" ht="15">
      <c r="B159" s="84" t="s">
        <v>725</v>
      </c>
      <c r="D159" s="84" t="s">
        <v>723</v>
      </c>
      <c r="E159" s="84" t="s">
        <v>724</v>
      </c>
      <c r="F159" s="82">
        <v>90852702</v>
      </c>
      <c r="G159" s="83"/>
      <c r="H159" s="85">
        <v>300</v>
      </c>
      <c r="I159" s="86" t="s">
        <v>10077</v>
      </c>
      <c r="J159" s="86" t="s">
        <v>19</v>
      </c>
      <c r="K159" s="87">
        <v>0.32758319999999969</v>
      </c>
      <c r="M159" s="169"/>
    </row>
    <row r="160" ht="15">
      <c r="B160" s="84" t="s">
        <v>975</v>
      </c>
      <c r="D160" s="84" t="s">
        <v>974</v>
      </c>
      <c r="E160" s="84" t="s">
        <v>974</v>
      </c>
      <c r="F160" s="82">
        <v>90311922</v>
      </c>
      <c r="G160" s="83"/>
      <c r="H160" s="85">
        <v>400</v>
      </c>
      <c r="I160" s="86" t="s">
        <v>10077</v>
      </c>
      <c r="J160" s="86" t="s">
        <v>19</v>
      </c>
      <c r="K160" s="87">
        <v>0.15452775769319999</v>
      </c>
      <c r="M160" s="169"/>
    </row>
    <row r="161" ht="15">
      <c r="B161" s="84" t="s">
        <v>975</v>
      </c>
      <c r="D161" s="84" t="s">
        <v>976</v>
      </c>
      <c r="E161" s="84" t="s">
        <v>976</v>
      </c>
      <c r="F161" s="82">
        <v>90852877</v>
      </c>
      <c r="G161" s="83"/>
      <c r="H161" s="85">
        <v>400</v>
      </c>
      <c r="I161" s="86" t="s">
        <v>10077</v>
      </c>
      <c r="J161" s="86" t="s">
        <v>19</v>
      </c>
      <c r="K161" s="87">
        <v>7.8598495499327986e-002</v>
      </c>
      <c r="M161" s="169"/>
    </row>
    <row r="162" ht="15">
      <c r="B162" s="84" t="s">
        <v>146</v>
      </c>
      <c r="D162" s="84" t="s">
        <v>1097</v>
      </c>
      <c r="E162" s="84" t="s">
        <v>1097</v>
      </c>
      <c r="F162" s="82">
        <v>90849388</v>
      </c>
      <c r="G162" s="83" t="s">
        <v>10075</v>
      </c>
      <c r="H162" s="83" t="s">
        <v>10075</v>
      </c>
      <c r="I162" s="83" t="s">
        <v>10075</v>
      </c>
      <c r="J162" s="86" t="s">
        <v>19</v>
      </c>
      <c r="K162" s="87">
        <v>0.1883410704</v>
      </c>
      <c r="M162" s="169"/>
    </row>
    <row r="163" ht="15">
      <c r="B163" s="84" t="s">
        <v>146</v>
      </c>
      <c r="D163" s="84" t="s">
        <v>1098</v>
      </c>
      <c r="E163" s="84" t="s">
        <v>1098</v>
      </c>
      <c r="F163" s="82">
        <v>90849396</v>
      </c>
      <c r="G163" s="83" t="s">
        <v>10075</v>
      </c>
      <c r="H163" s="83" t="s">
        <v>10075</v>
      </c>
      <c r="I163" s="83" t="s">
        <v>10075</v>
      </c>
      <c r="J163" s="86" t="s">
        <v>14</v>
      </c>
      <c r="K163" s="87">
        <v>1.647984366</v>
      </c>
      <c r="M163" s="169"/>
    </row>
    <row r="164" ht="15">
      <c r="B164" s="84" t="s">
        <v>725</v>
      </c>
      <c r="D164" s="84" t="s">
        <v>4095</v>
      </c>
      <c r="E164" s="84" t="s">
        <v>4095</v>
      </c>
      <c r="F164" s="82">
        <v>90852796</v>
      </c>
      <c r="G164" s="83"/>
      <c r="H164" s="85">
        <v>1</v>
      </c>
      <c r="I164" s="86" t="s">
        <v>10036</v>
      </c>
      <c r="J164" s="86" t="s">
        <v>14</v>
      </c>
      <c r="K164" s="87">
        <v>273.35304000000002</v>
      </c>
      <c r="M164" s="169"/>
    </row>
    <row r="165" ht="15">
      <c r="B165" s="84" t="s">
        <v>134</v>
      </c>
      <c r="D165" s="84" t="s">
        <v>9907</v>
      </c>
      <c r="E165" s="84" t="s">
        <v>9907</v>
      </c>
      <c r="F165" s="82">
        <v>96006048</v>
      </c>
      <c r="G165" s="83"/>
      <c r="H165" s="85">
        <v>1</v>
      </c>
      <c r="I165" s="86" t="s">
        <v>10036</v>
      </c>
      <c r="J165" s="86" t="s">
        <v>14</v>
      </c>
      <c r="K165" s="87">
        <v>111.096126</v>
      </c>
      <c r="M165" s="169"/>
    </row>
    <row r="166" ht="15">
      <c r="B166" s="84" t="s">
        <v>134</v>
      </c>
      <c r="D166" s="84" t="s">
        <v>9906</v>
      </c>
      <c r="E166" s="84" t="s">
        <v>9906</v>
      </c>
      <c r="F166" s="82">
        <v>96006030</v>
      </c>
      <c r="G166" s="83"/>
      <c r="H166" s="85">
        <v>1</v>
      </c>
      <c r="I166" s="86" t="s">
        <v>10036</v>
      </c>
      <c r="J166" s="86" t="s">
        <v>14</v>
      </c>
      <c r="K166" s="87">
        <v>21.822822000000002</v>
      </c>
      <c r="M166" s="169"/>
    </row>
    <row r="167" ht="15">
      <c r="B167" s="84" t="s">
        <v>5467</v>
      </c>
      <c r="D167" s="84" t="s">
        <v>10095</v>
      </c>
      <c r="E167" s="84" t="s">
        <v>10095</v>
      </c>
      <c r="F167" s="82" t="s">
        <v>10094</v>
      </c>
      <c r="G167" s="181">
        <v>2095</v>
      </c>
      <c r="H167" s="182">
        <v>1</v>
      </c>
      <c r="I167" s="181">
        <v>2095</v>
      </c>
      <c r="J167" s="86" t="s">
        <v>14</v>
      </c>
      <c r="K167" s="87">
        <v>55.527417</v>
      </c>
      <c r="M167" s="169">
        <v>75647</v>
      </c>
    </row>
    <row r="168" ht="15">
      <c r="B168" s="84" t="s">
        <v>4430</v>
      </c>
      <c r="D168" s="84" t="s">
        <v>4428</v>
      </c>
      <c r="E168" s="84" t="s">
        <v>4429</v>
      </c>
      <c r="F168" s="82">
        <v>90290577</v>
      </c>
      <c r="G168" s="83"/>
      <c r="H168" s="85">
        <v>800</v>
      </c>
      <c r="I168" s="86" t="s">
        <v>10077</v>
      </c>
      <c r="J168" s="86" t="s">
        <v>19</v>
      </c>
      <c r="K168" s="87">
        <v>0.35478487551780002</v>
      </c>
      <c r="M168" s="169"/>
    </row>
    <row r="169" ht="15">
      <c r="B169" s="84" t="s">
        <v>520</v>
      </c>
      <c r="D169" s="84" t="s">
        <v>4431</v>
      </c>
      <c r="E169" s="84" t="s">
        <v>4432</v>
      </c>
      <c r="F169" s="82">
        <v>90846907</v>
      </c>
      <c r="G169" s="181">
        <v>688.44000000000005</v>
      </c>
      <c r="H169" s="182">
        <v>1</v>
      </c>
      <c r="I169" s="181">
        <v>688.44000000000005</v>
      </c>
      <c r="J169" s="86" t="s">
        <v>14</v>
      </c>
      <c r="K169" s="87">
        <v>404.18680084110002</v>
      </c>
      <c r="M169" s="169">
        <v>80811</v>
      </c>
    </row>
    <row r="170" ht="15">
      <c r="B170" s="84" t="s">
        <v>9909</v>
      </c>
      <c r="D170" s="84" t="s">
        <v>9908</v>
      </c>
      <c r="E170" s="84" t="s">
        <v>9908</v>
      </c>
      <c r="F170" s="82">
        <v>96006056</v>
      </c>
      <c r="G170" s="83" t="s">
        <v>10075</v>
      </c>
      <c r="H170" s="85" t="s">
        <v>10075</v>
      </c>
      <c r="I170" s="86" t="s">
        <v>10075</v>
      </c>
      <c r="J170" s="86" t="s">
        <v>14</v>
      </c>
      <c r="K170" s="87">
        <v>19.816774056</v>
      </c>
      <c r="M170" s="169"/>
    </row>
    <row r="171" ht="15">
      <c r="B171" s="84" t="s">
        <v>10884</v>
      </c>
      <c r="D171" s="84" t="s">
        <v>10096</v>
      </c>
      <c r="E171" s="84" t="s">
        <v>10096</v>
      </c>
      <c r="F171" s="82">
        <v>96006640</v>
      </c>
      <c r="G171" s="83"/>
      <c r="H171" s="85">
        <v>1</v>
      </c>
      <c r="I171" s="86" t="s">
        <v>10036</v>
      </c>
      <c r="J171" s="86" t="s">
        <v>625</v>
      </c>
      <c r="K171" s="87">
        <v>19.531116000000001</v>
      </c>
      <c r="M171" s="169"/>
    </row>
    <row r="172" ht="15">
      <c r="B172" s="84" t="s">
        <v>134</v>
      </c>
      <c r="D172" s="84" t="s">
        <v>10097</v>
      </c>
      <c r="E172" s="84" t="s">
        <v>10097</v>
      </c>
      <c r="F172" s="82">
        <v>96546468</v>
      </c>
      <c r="G172" s="83"/>
      <c r="H172" s="85">
        <v>1</v>
      </c>
      <c r="I172" s="86" t="s">
        <v>10088</v>
      </c>
      <c r="J172" s="86" t="s">
        <v>19</v>
      </c>
      <c r="K172" s="87">
        <v>8.0519400000000005e-002</v>
      </c>
      <c r="M172" s="169"/>
    </row>
    <row r="173" ht="15">
      <c r="B173" s="84" t="s">
        <v>2995</v>
      </c>
      <c r="D173" s="84" t="s">
        <v>10098</v>
      </c>
      <c r="E173" s="84" t="s">
        <v>10098</v>
      </c>
      <c r="F173" s="82">
        <v>96546514</v>
      </c>
      <c r="G173" s="181">
        <v>735</v>
      </c>
      <c r="H173" s="182">
        <v>1</v>
      </c>
      <c r="I173" s="181">
        <v>735</v>
      </c>
      <c r="J173" s="86" t="s">
        <v>14</v>
      </c>
      <c r="K173" s="87">
        <v>71.74485</v>
      </c>
      <c r="M173" s="169">
        <v>62686</v>
      </c>
    </row>
    <row r="174" ht="12.75">
      <c r="B174" s="84" t="s">
        <v>134</v>
      </c>
      <c r="D174" s="84" t="s">
        <v>10047</v>
      </c>
      <c r="E174" s="84" t="s">
        <v>10047</v>
      </c>
      <c r="F174" s="82">
        <v>96006528</v>
      </c>
      <c r="G174" s="83"/>
      <c r="H174" s="85">
        <v>1</v>
      </c>
      <c r="I174" s="86" t="s">
        <v>10036</v>
      </c>
      <c r="J174" s="86" t="s">
        <v>14</v>
      </c>
      <c r="K174" s="87">
        <v>94.816755000000001</v>
      </c>
    </row>
    <row r="175" ht="12.75">
      <c r="B175" s="84" t="s">
        <v>134</v>
      </c>
      <c r="D175" s="84" t="s">
        <v>5898</v>
      </c>
      <c r="E175" s="84" t="s">
        <v>5898</v>
      </c>
      <c r="F175" s="82">
        <v>90844335</v>
      </c>
      <c r="G175" s="83"/>
      <c r="H175" s="85">
        <v>1</v>
      </c>
      <c r="I175" s="86" t="s">
        <v>10036</v>
      </c>
      <c r="J175" s="86" t="s">
        <v>14</v>
      </c>
      <c r="K175" s="87">
        <v>82.584000000000003</v>
      </c>
    </row>
    <row r="176" ht="12.75">
      <c r="B176" s="84" t="s">
        <v>9915</v>
      </c>
      <c r="D176" s="84" t="s">
        <v>9914</v>
      </c>
      <c r="E176" s="84" t="s">
        <v>9914</v>
      </c>
      <c r="F176" s="82">
        <v>96006110</v>
      </c>
      <c r="G176" s="83"/>
      <c r="H176" s="85">
        <v>1</v>
      </c>
      <c r="I176" s="86" t="s">
        <v>10036</v>
      </c>
      <c r="J176" s="86" t="s">
        <v>14</v>
      </c>
      <c r="K176" s="87">
        <v>93.31992000000001</v>
      </c>
    </row>
    <row r="177" ht="12.75">
      <c r="B177" s="84" t="s">
        <v>728</v>
      </c>
      <c r="D177" s="84" t="s">
        <v>6454</v>
      </c>
      <c r="E177" s="84" t="s">
        <v>6454</v>
      </c>
      <c r="F177" s="82">
        <v>90276280</v>
      </c>
      <c r="G177" s="83"/>
      <c r="H177" s="85">
        <v>1</v>
      </c>
      <c r="I177" s="86" t="s">
        <v>10036</v>
      </c>
      <c r="J177" s="86" t="s">
        <v>14</v>
      </c>
      <c r="K177" s="87">
        <v>225.57819600000002</v>
      </c>
    </row>
    <row r="178" ht="12.75">
      <c r="B178" s="84" t="s">
        <v>728</v>
      </c>
      <c r="D178" s="84" t="s">
        <v>6455</v>
      </c>
      <c r="E178" s="84" t="s">
        <v>6455</v>
      </c>
      <c r="F178" s="82">
        <v>90276302</v>
      </c>
      <c r="G178" s="83"/>
      <c r="H178" s="85">
        <v>1</v>
      </c>
      <c r="I178" s="86" t="s">
        <v>10036</v>
      </c>
      <c r="J178" s="86" t="s">
        <v>14</v>
      </c>
      <c r="K178" s="87">
        <v>343.84880699999997</v>
      </c>
    </row>
    <row r="179" ht="12.75">
      <c r="B179" s="84" t="s">
        <v>134</v>
      </c>
      <c r="D179" s="84" t="s">
        <v>6472</v>
      </c>
      <c r="E179" s="84" t="s">
        <v>6472</v>
      </c>
      <c r="F179" s="82">
        <v>90844378</v>
      </c>
      <c r="G179" s="83"/>
      <c r="H179" s="85">
        <v>1</v>
      </c>
      <c r="I179" s="86" t="s">
        <v>10036</v>
      </c>
      <c r="J179" s="86" t="s">
        <v>14</v>
      </c>
      <c r="K179" s="87">
        <v>441.26695799999999</v>
      </c>
    </row>
    <row r="180" ht="12.75">
      <c r="B180" s="84" t="s">
        <v>725</v>
      </c>
      <c r="D180" s="84" t="s">
        <v>7392</v>
      </c>
      <c r="E180" s="84" t="s">
        <v>7392</v>
      </c>
      <c r="F180" s="82">
        <v>90312031</v>
      </c>
      <c r="G180" s="83"/>
      <c r="H180" s="85">
        <v>350</v>
      </c>
      <c r="I180" s="86" t="s">
        <v>10077</v>
      </c>
      <c r="J180" s="86" t="s">
        <v>19</v>
      </c>
      <c r="K180" s="87">
        <v>0.62387979570000007</v>
      </c>
    </row>
    <row r="181" ht="12.75">
      <c r="B181" s="84" t="s">
        <v>728</v>
      </c>
      <c r="D181" s="84" t="s">
        <v>7630</v>
      </c>
      <c r="E181" s="84" t="s">
        <v>7630</v>
      </c>
      <c r="F181" s="82">
        <v>90276477</v>
      </c>
      <c r="G181" s="83"/>
      <c r="H181" s="85">
        <v>1</v>
      </c>
      <c r="I181" s="86" t="s">
        <v>10036</v>
      </c>
      <c r="J181" s="86" t="s">
        <v>14</v>
      </c>
      <c r="K181" s="87">
        <v>47.852369730000007</v>
      </c>
    </row>
    <row r="182" ht="12.75">
      <c r="B182" s="84" t="s">
        <v>9919</v>
      </c>
      <c r="D182" s="84" t="s">
        <v>9918</v>
      </c>
      <c r="E182" s="84" t="s">
        <v>9918</v>
      </c>
      <c r="F182" s="82">
        <v>96006145</v>
      </c>
      <c r="G182" s="83"/>
      <c r="H182" s="85">
        <v>1</v>
      </c>
      <c r="I182" s="86" t="s">
        <v>10036</v>
      </c>
      <c r="J182" s="86" t="s">
        <v>14</v>
      </c>
      <c r="K182" s="87">
        <v>36.915047999999999</v>
      </c>
    </row>
    <row r="183" ht="12.75">
      <c r="B183" s="84" t="s">
        <v>728</v>
      </c>
      <c r="D183" s="84" t="s">
        <v>7650</v>
      </c>
      <c r="E183" s="84" t="s">
        <v>7650</v>
      </c>
      <c r="F183" s="82">
        <v>90276540</v>
      </c>
      <c r="G183" s="83"/>
      <c r="H183" s="85">
        <v>400</v>
      </c>
      <c r="I183" s="86" t="s">
        <v>10077</v>
      </c>
      <c r="J183" s="86" t="s">
        <v>19</v>
      </c>
      <c r="K183" s="87">
        <v>0.13602410640000001</v>
      </c>
    </row>
    <row r="184" ht="12.75">
      <c r="B184" s="84" t="s">
        <v>7652</v>
      </c>
      <c r="D184" s="84" t="s">
        <v>7651</v>
      </c>
      <c r="E184" s="84" t="s">
        <v>7651</v>
      </c>
      <c r="F184" s="82">
        <v>96003812</v>
      </c>
      <c r="G184" s="83"/>
      <c r="H184" s="85">
        <v>1</v>
      </c>
      <c r="I184" s="86" t="s">
        <v>10036</v>
      </c>
      <c r="J184" s="86" t="s">
        <v>14</v>
      </c>
      <c r="K184" s="87">
        <v>61.318620000000003</v>
      </c>
    </row>
    <row r="185" ht="12.75">
      <c r="B185" s="84" t="s">
        <v>975</v>
      </c>
      <c r="D185" s="84" t="s">
        <v>10100</v>
      </c>
      <c r="E185" s="84" t="s">
        <v>10100</v>
      </c>
      <c r="F185" s="82">
        <v>96006621</v>
      </c>
      <c r="G185" s="83"/>
      <c r="H185" s="85">
        <v>1</v>
      </c>
      <c r="I185" s="86" t="s">
        <v>10036</v>
      </c>
      <c r="J185" s="86" t="s">
        <v>625</v>
      </c>
      <c r="K185" s="87">
        <v>6.4621979999999999</v>
      </c>
    </row>
    <row r="186" ht="12.75">
      <c r="B186" s="84" t="s">
        <v>7652</v>
      </c>
      <c r="D186" s="84" t="s">
        <v>7653</v>
      </c>
      <c r="E186" s="84" t="s">
        <v>7653</v>
      </c>
      <c r="F186" s="82">
        <v>96003839</v>
      </c>
      <c r="G186" s="83"/>
      <c r="H186" s="85">
        <v>1</v>
      </c>
      <c r="I186" s="86" t="s">
        <v>10036</v>
      </c>
      <c r="J186" s="86" t="s">
        <v>14</v>
      </c>
      <c r="K186" s="87">
        <v>60.656560588800005</v>
      </c>
    </row>
    <row r="187" ht="12.75">
      <c r="B187" s="84" t="s">
        <v>7652</v>
      </c>
      <c r="D187" s="84" t="s">
        <v>7654</v>
      </c>
      <c r="E187" s="84" t="s">
        <v>7654</v>
      </c>
      <c r="F187" s="82">
        <v>96003820</v>
      </c>
      <c r="G187" s="83"/>
      <c r="H187" s="85">
        <v>1</v>
      </c>
      <c r="I187" s="86" t="s">
        <v>10036</v>
      </c>
      <c r="J187" s="86" t="s">
        <v>14</v>
      </c>
      <c r="K187" s="87">
        <v>16.31034</v>
      </c>
    </row>
    <row r="188" ht="12.75">
      <c r="B188" s="84" t="s">
        <v>7652</v>
      </c>
      <c r="D188" s="84" t="s">
        <v>7655</v>
      </c>
      <c r="E188" s="84" t="s">
        <v>7655</v>
      </c>
      <c r="F188" s="82">
        <v>96003847</v>
      </c>
      <c r="G188" s="83"/>
      <c r="H188" s="85">
        <v>1</v>
      </c>
      <c r="I188" s="86" t="s">
        <v>10036</v>
      </c>
      <c r="J188" s="86" t="s">
        <v>14</v>
      </c>
      <c r="K188" s="87">
        <v>17.528454</v>
      </c>
    </row>
    <row r="189" ht="12.75">
      <c r="B189" s="84" t="s">
        <v>4430</v>
      </c>
      <c r="D189" s="84" t="s">
        <v>6479</v>
      </c>
      <c r="E189" s="84" t="s">
        <v>6479</v>
      </c>
      <c r="F189" s="82">
        <v>94318557</v>
      </c>
      <c r="G189" s="83"/>
      <c r="H189" s="85">
        <v>1</v>
      </c>
      <c r="I189" s="86" t="s">
        <v>10036</v>
      </c>
      <c r="J189" s="86" t="s">
        <v>14</v>
      </c>
      <c r="K189" s="87">
        <v>167.41428480000002</v>
      </c>
    </row>
    <row r="190" ht="15">
      <c r="B190" s="84" t="s">
        <v>520</v>
      </c>
      <c r="D190" s="84" t="s">
        <v>7657</v>
      </c>
      <c r="E190" s="84" t="s">
        <v>7657</v>
      </c>
      <c r="F190" s="82">
        <v>90310462</v>
      </c>
      <c r="G190" s="181">
        <v>1234.3800000000001</v>
      </c>
      <c r="H190" s="182">
        <v>1</v>
      </c>
      <c r="I190" s="181">
        <v>1234.3800000000001</v>
      </c>
      <c r="J190" s="86" t="s">
        <v>14</v>
      </c>
      <c r="K190" s="87">
        <v>349.627021570431</v>
      </c>
      <c r="M190" s="169">
        <v>78552</v>
      </c>
    </row>
    <row r="191" ht="12.75">
      <c r="B191" s="84" t="s">
        <v>725</v>
      </c>
      <c r="D191" s="84" t="s">
        <v>7661</v>
      </c>
      <c r="E191" s="84" t="s">
        <v>7661</v>
      </c>
      <c r="F191" s="82">
        <v>90852508</v>
      </c>
      <c r="G191" s="83"/>
      <c r="H191" s="85">
        <v>1</v>
      </c>
      <c r="I191" s="86" t="s">
        <v>10036</v>
      </c>
      <c r="J191" s="86" t="s">
        <v>14</v>
      </c>
      <c r="K191" s="87">
        <v>57.808799999999998</v>
      </c>
    </row>
    <row r="192" ht="12.75">
      <c r="B192" s="183" t="s">
        <v>725</v>
      </c>
      <c r="D192" s="84" t="s">
        <v>7664</v>
      </c>
      <c r="E192" s="183" t="s">
        <v>7664</v>
      </c>
      <c r="F192" s="82">
        <v>90852621</v>
      </c>
      <c r="G192" s="83"/>
      <c r="H192" s="184">
        <v>1</v>
      </c>
      <c r="I192" s="185" t="s">
        <v>10036</v>
      </c>
      <c r="J192" s="185" t="s">
        <v>14</v>
      </c>
      <c r="K192" s="108">
        <v>294.33294466110004</v>
      </c>
    </row>
    <row r="193" ht="12.75">
      <c r="B193" s="183" t="s">
        <v>725</v>
      </c>
      <c r="D193" s="84" t="s">
        <v>7665</v>
      </c>
      <c r="E193" s="183" t="s">
        <v>7665</v>
      </c>
      <c r="F193" s="82">
        <v>90852664</v>
      </c>
      <c r="G193" s="83"/>
      <c r="H193" s="184">
        <v>1</v>
      </c>
      <c r="I193" s="185" t="s">
        <v>10036</v>
      </c>
      <c r="J193" s="185" t="s">
        <v>14</v>
      </c>
      <c r="K193" s="108">
        <v>301.55960520000002</v>
      </c>
    </row>
    <row r="194" ht="12.75">
      <c r="B194" s="183" t="s">
        <v>10043</v>
      </c>
      <c r="D194" s="84" t="s">
        <v>10042</v>
      </c>
      <c r="E194" s="183" t="s">
        <v>10042</v>
      </c>
      <c r="F194" s="82">
        <v>96006501</v>
      </c>
      <c r="G194" s="83"/>
      <c r="H194" s="184">
        <v>1</v>
      </c>
      <c r="I194" s="185" t="s">
        <v>10036</v>
      </c>
      <c r="J194" s="185" t="s">
        <v>14</v>
      </c>
      <c r="K194" s="108">
        <v>137.3496301827</v>
      </c>
    </row>
    <row r="195" ht="12.75">
      <c r="B195" s="183" t="s">
        <v>725</v>
      </c>
      <c r="D195" s="84" t="s">
        <v>7666</v>
      </c>
      <c r="E195" s="183" t="s">
        <v>7666</v>
      </c>
      <c r="F195" s="82">
        <v>90852648</v>
      </c>
      <c r="G195" s="83"/>
      <c r="H195" s="184">
        <v>1</v>
      </c>
      <c r="I195" s="185" t="s">
        <v>10036</v>
      </c>
      <c r="J195" s="185" t="s">
        <v>14</v>
      </c>
      <c r="K195" s="108">
        <v>148.90000926101402</v>
      </c>
    </row>
    <row r="196" ht="12.75">
      <c r="B196" s="183" t="s">
        <v>725</v>
      </c>
      <c r="D196" s="84" t="s">
        <v>7667</v>
      </c>
      <c r="E196" s="183" t="s">
        <v>7667</v>
      </c>
      <c r="F196" s="82">
        <v>90852710</v>
      </c>
      <c r="G196" s="83"/>
      <c r="H196" s="184">
        <v>1</v>
      </c>
      <c r="I196" s="185" t="s">
        <v>10036</v>
      </c>
      <c r="J196" s="185" t="s">
        <v>14</v>
      </c>
      <c r="K196" s="108">
        <v>154.43207999999998</v>
      </c>
    </row>
    <row r="197" ht="12.75">
      <c r="B197" s="183" t="s">
        <v>725</v>
      </c>
      <c r="D197" s="84" t="s">
        <v>7669</v>
      </c>
      <c r="E197" s="183" t="s">
        <v>7669</v>
      </c>
      <c r="F197" s="82">
        <v>90852346</v>
      </c>
      <c r="G197" s="83"/>
      <c r="H197" s="184">
        <v>1</v>
      </c>
      <c r="I197" s="185" t="s">
        <v>10036</v>
      </c>
      <c r="J197" s="185" t="s">
        <v>14</v>
      </c>
      <c r="K197" s="108">
        <v>91.698244749216002</v>
      </c>
    </row>
    <row r="198" ht="12.75">
      <c r="B198" s="183" t="s">
        <v>725</v>
      </c>
      <c r="D198" s="84" t="s">
        <v>7671</v>
      </c>
      <c r="E198" s="183" t="s">
        <v>7671</v>
      </c>
      <c r="F198" s="82">
        <v>90852362</v>
      </c>
      <c r="G198" s="83"/>
      <c r="H198" s="184">
        <v>1</v>
      </c>
      <c r="I198" s="185" t="s">
        <v>10036</v>
      </c>
      <c r="J198" s="185" t="s">
        <v>14</v>
      </c>
      <c r="K198" s="108">
        <v>208.11168000000001</v>
      </c>
    </row>
    <row r="199" ht="12.75">
      <c r="B199" s="183" t="s">
        <v>725</v>
      </c>
      <c r="D199" s="84" t="s">
        <v>7673</v>
      </c>
      <c r="E199" s="183" t="s">
        <v>7673</v>
      </c>
      <c r="F199" s="82">
        <v>92448178</v>
      </c>
      <c r="G199" s="83"/>
      <c r="H199" s="184">
        <v>1</v>
      </c>
      <c r="I199" s="185" t="s">
        <v>10036</v>
      </c>
      <c r="J199" s="185" t="s">
        <v>14</v>
      </c>
      <c r="K199" s="108">
        <v>36.925313191200004</v>
      </c>
    </row>
    <row r="200" ht="12.75">
      <c r="B200" s="183" t="s">
        <v>725</v>
      </c>
      <c r="D200" s="84" t="s">
        <v>7674</v>
      </c>
      <c r="E200" s="183" t="s">
        <v>7674</v>
      </c>
      <c r="F200" s="82">
        <v>90852281</v>
      </c>
      <c r="G200" s="83"/>
      <c r="H200" s="184">
        <v>1</v>
      </c>
      <c r="I200" s="185" t="s">
        <v>10036</v>
      </c>
      <c r="J200" s="185" t="s">
        <v>14</v>
      </c>
      <c r="K200" s="108">
        <v>38.771949239999998</v>
      </c>
    </row>
    <row r="201" ht="12.75">
      <c r="B201" s="183" t="s">
        <v>725</v>
      </c>
      <c r="D201" s="84" t="s">
        <v>7675</v>
      </c>
      <c r="E201" s="183" t="s">
        <v>7675</v>
      </c>
      <c r="F201" s="82">
        <v>90852737</v>
      </c>
      <c r="G201" s="83"/>
      <c r="H201" s="184">
        <v>1</v>
      </c>
      <c r="I201" s="185" t="s">
        <v>10036</v>
      </c>
      <c r="J201" s="185" t="s">
        <v>14</v>
      </c>
      <c r="K201" s="108">
        <v>145.34784000000002</v>
      </c>
    </row>
    <row r="202" ht="12.75">
      <c r="B202" s="183" t="s">
        <v>725</v>
      </c>
      <c r="D202" s="84" t="s">
        <v>7677</v>
      </c>
      <c r="E202" s="183" t="s">
        <v>7677</v>
      </c>
      <c r="F202" s="82">
        <v>90266633</v>
      </c>
      <c r="G202" s="83"/>
      <c r="H202" s="184">
        <v>1</v>
      </c>
      <c r="I202" s="185" t="s">
        <v>10036</v>
      </c>
      <c r="J202" s="185" t="s">
        <v>14</v>
      </c>
      <c r="K202" s="108">
        <v>127.234856448</v>
      </c>
    </row>
    <row r="203" ht="12.75">
      <c r="B203" s="183" t="s">
        <v>725</v>
      </c>
      <c r="D203" s="84" t="s">
        <v>7679</v>
      </c>
      <c r="E203" s="183" t="s">
        <v>7679</v>
      </c>
      <c r="F203" s="82">
        <v>90266617</v>
      </c>
      <c r="G203" s="83"/>
      <c r="H203" s="184">
        <v>1</v>
      </c>
      <c r="I203" s="185" t="s">
        <v>10036</v>
      </c>
      <c r="J203" s="185" t="s">
        <v>14</v>
      </c>
      <c r="K203" s="108">
        <v>110.66256</v>
      </c>
    </row>
    <row r="204" ht="12.75">
      <c r="B204" s="183" t="s">
        <v>975</v>
      </c>
      <c r="D204" s="84" t="s">
        <v>9923</v>
      </c>
      <c r="E204" s="183" t="s">
        <v>9923</v>
      </c>
      <c r="F204" s="82">
        <v>96006188</v>
      </c>
      <c r="G204" s="83"/>
      <c r="H204" s="184">
        <v>1</v>
      </c>
      <c r="I204" s="185" t="s">
        <v>10036</v>
      </c>
      <c r="J204" s="185" t="s">
        <v>14</v>
      </c>
      <c r="K204" s="108">
        <v>161.87288807700003</v>
      </c>
    </row>
    <row r="205" ht="12.75">
      <c r="B205" s="183" t="s">
        <v>725</v>
      </c>
      <c r="D205" s="84" t="s">
        <v>7684</v>
      </c>
      <c r="E205" s="183" t="s">
        <v>7684</v>
      </c>
      <c r="F205" s="82">
        <v>90273354</v>
      </c>
      <c r="G205" s="83"/>
      <c r="H205" s="184">
        <v>800</v>
      </c>
      <c r="I205" s="185" t="s">
        <v>10077</v>
      </c>
      <c r="J205" s="185" t="s">
        <v>19</v>
      </c>
      <c r="K205" s="108">
        <v>0.38644260287169596</v>
      </c>
    </row>
    <row r="206" ht="12.75">
      <c r="B206" s="183" t="s">
        <v>725</v>
      </c>
      <c r="D206" s="84" t="s">
        <v>7685</v>
      </c>
      <c r="E206" s="183" t="s">
        <v>7685</v>
      </c>
      <c r="F206" s="82">
        <v>90266595</v>
      </c>
      <c r="G206" s="83"/>
      <c r="H206" s="184">
        <v>1</v>
      </c>
      <c r="I206" s="185" t="s">
        <v>10036</v>
      </c>
      <c r="J206" s="185" t="s">
        <v>14</v>
      </c>
      <c r="K206" s="108">
        <v>96.623279999999994</v>
      </c>
    </row>
    <row r="207" ht="12.75">
      <c r="B207" s="84" t="s">
        <v>725</v>
      </c>
      <c r="D207" s="84" t="s">
        <v>7767</v>
      </c>
      <c r="E207" s="84" t="s">
        <v>7767</v>
      </c>
      <c r="F207" s="82">
        <v>90287320</v>
      </c>
      <c r="G207" s="83"/>
      <c r="H207" s="85">
        <v>400</v>
      </c>
      <c r="I207" s="86" t="s">
        <v>10077</v>
      </c>
      <c r="J207" s="86" t="s">
        <v>19</v>
      </c>
      <c r="K207" s="87">
        <v>0.11091196368000002</v>
      </c>
    </row>
    <row r="208" ht="12.75">
      <c r="B208" s="84" t="s">
        <v>134</v>
      </c>
      <c r="D208" s="84" t="s">
        <v>7933</v>
      </c>
      <c r="E208" s="84" t="s">
        <v>7933</v>
      </c>
      <c r="F208" s="82">
        <v>90307755</v>
      </c>
      <c r="G208" s="83"/>
      <c r="H208" s="85">
        <v>1</v>
      </c>
      <c r="I208" s="86" t="s">
        <v>10036</v>
      </c>
      <c r="J208" s="86" t="s">
        <v>14</v>
      </c>
      <c r="K208" s="87">
        <v>644.37920910000014</v>
      </c>
    </row>
    <row r="209" ht="12.75">
      <c r="B209" s="84" t="s">
        <v>134</v>
      </c>
      <c r="D209" s="84" t="s">
        <v>9924</v>
      </c>
      <c r="E209" s="84" t="s">
        <v>9924</v>
      </c>
      <c r="F209" s="82">
        <v>96006196</v>
      </c>
      <c r="G209" s="83"/>
      <c r="H209" s="85">
        <v>1</v>
      </c>
      <c r="I209" s="86" t="s">
        <v>10036</v>
      </c>
      <c r="J209" s="86" t="s">
        <v>14</v>
      </c>
      <c r="K209" s="87">
        <v>82.831751999999994</v>
      </c>
    </row>
    <row r="210" ht="12.75">
      <c r="B210" s="84" t="s">
        <v>728</v>
      </c>
      <c r="D210" s="84" t="s">
        <v>8304</v>
      </c>
      <c r="E210" s="84" t="s">
        <v>8304</v>
      </c>
      <c r="F210" s="82">
        <v>90276680</v>
      </c>
      <c r="G210" s="83"/>
      <c r="H210" s="85">
        <v>1</v>
      </c>
      <c r="I210" s="86" t="s">
        <v>10036</v>
      </c>
      <c r="J210" s="86" t="s">
        <v>14</v>
      </c>
      <c r="K210" s="87">
        <v>172.92221476992</v>
      </c>
    </row>
    <row r="211" ht="12.75">
      <c r="B211" s="84" t="s">
        <v>728</v>
      </c>
      <c r="D211" s="84" t="s">
        <v>8307</v>
      </c>
      <c r="E211" s="84" t="s">
        <v>8307</v>
      </c>
      <c r="F211" s="82">
        <v>90316789</v>
      </c>
      <c r="G211" s="83"/>
      <c r="H211" s="85">
        <v>1</v>
      </c>
      <c r="I211" s="86" t="s">
        <v>10036</v>
      </c>
      <c r="J211" s="86" t="s">
        <v>14</v>
      </c>
      <c r="K211" s="87">
        <v>1087.8625152</v>
      </c>
    </row>
    <row r="212" ht="12.75">
      <c r="B212" s="84" t="s">
        <v>728</v>
      </c>
      <c r="D212" s="84" t="s">
        <v>8308</v>
      </c>
      <c r="E212" s="84" t="s">
        <v>8308</v>
      </c>
      <c r="F212" s="82">
        <v>90276663</v>
      </c>
      <c r="G212" s="83"/>
      <c r="H212" s="85">
        <v>1</v>
      </c>
      <c r="I212" s="86" t="s">
        <v>10036</v>
      </c>
      <c r="J212" s="86" t="s">
        <v>14</v>
      </c>
      <c r="K212" s="87">
        <v>837.959202</v>
      </c>
    </row>
    <row r="213" ht="12.75">
      <c r="B213" s="84" t="s">
        <v>134</v>
      </c>
      <c r="D213" s="84" t="s">
        <v>9926</v>
      </c>
      <c r="E213" s="84" t="s">
        <v>9926</v>
      </c>
      <c r="F213" s="82">
        <v>96006218</v>
      </c>
      <c r="G213" s="83"/>
      <c r="H213" s="85">
        <v>1</v>
      </c>
      <c r="I213" s="86" t="s">
        <v>10036</v>
      </c>
      <c r="J213" s="86" t="s">
        <v>14</v>
      </c>
      <c r="K213" s="87">
        <v>23.742899999999999</v>
      </c>
    </row>
    <row r="214" ht="12.75">
      <c r="B214" s="84" t="s">
        <v>134</v>
      </c>
      <c r="D214" s="84" t="s">
        <v>10008</v>
      </c>
      <c r="E214" s="84" t="s">
        <v>10008</v>
      </c>
      <c r="F214" s="82">
        <v>96006420</v>
      </c>
      <c r="G214" s="83"/>
      <c r="H214" s="85">
        <v>1</v>
      </c>
      <c r="I214" s="86" t="s">
        <v>10036</v>
      </c>
      <c r="J214" s="86" t="s">
        <v>14</v>
      </c>
      <c r="K214" s="87">
        <v>17.218764</v>
      </c>
    </row>
    <row r="215" ht="12.75">
      <c r="B215" s="84" t="s">
        <v>134</v>
      </c>
      <c r="D215" s="84" t="s">
        <v>8580</v>
      </c>
      <c r="E215" s="84" t="s">
        <v>8580</v>
      </c>
      <c r="F215" s="82">
        <v>90844394</v>
      </c>
      <c r="G215" s="83"/>
      <c r="H215" s="85">
        <v>1</v>
      </c>
      <c r="I215" s="86" t="s">
        <v>10036</v>
      </c>
      <c r="J215" s="86" t="s">
        <v>14</v>
      </c>
      <c r="K215" s="87">
        <v>82.584000000000003</v>
      </c>
    </row>
    <row r="216" ht="12.75">
      <c r="B216" s="84" t="s">
        <v>725</v>
      </c>
      <c r="D216" s="84" t="s">
        <v>8592</v>
      </c>
      <c r="E216" s="84" t="s">
        <v>8593</v>
      </c>
      <c r="F216" s="82">
        <v>90307011</v>
      </c>
      <c r="G216" s="83"/>
      <c r="H216" s="85">
        <v>1</v>
      </c>
      <c r="I216" s="86" t="s">
        <v>10036</v>
      </c>
      <c r="J216" s="86" t="s">
        <v>14</v>
      </c>
      <c r="K216" s="87">
        <v>33.482856959999999</v>
      </c>
    </row>
    <row r="217" ht="12.75">
      <c r="B217" s="84" t="s">
        <v>146</v>
      </c>
      <c r="D217" s="84" t="s">
        <v>5179</v>
      </c>
      <c r="E217" s="84" t="s">
        <v>5180</v>
      </c>
      <c r="F217" s="82">
        <v>90288645</v>
      </c>
      <c r="G217" s="83" t="s">
        <v>10075</v>
      </c>
      <c r="H217" s="83" t="s">
        <v>10075</v>
      </c>
      <c r="I217" s="83" t="s">
        <v>10075</v>
      </c>
      <c r="J217" s="86" t="s">
        <v>14</v>
      </c>
      <c r="K217" s="87">
        <v>7.6748986187999995</v>
      </c>
    </row>
    <row r="218" ht="12.75">
      <c r="B218" s="84" t="s">
        <v>9622</v>
      </c>
      <c r="D218" s="84" t="s">
        <v>9620</v>
      </c>
      <c r="E218" s="84" t="s">
        <v>9621</v>
      </c>
      <c r="F218" s="82">
        <v>92453627</v>
      </c>
      <c r="G218" s="83" t="s">
        <v>10075</v>
      </c>
      <c r="H218" s="85" t="s">
        <v>10075</v>
      </c>
      <c r="I218" s="86" t="s">
        <v>10075</v>
      </c>
      <c r="J218" s="86" t="s">
        <v>14</v>
      </c>
      <c r="K218" s="87">
        <v>13.647006000000001</v>
      </c>
    </row>
  </sheetData>
  <autoFilter ref="$A$70:$M$218"/>
  <conditionalFormatting sqref="F70">
    <cfRule type="expression" priority="1" dxfId="1" stopIfTrue="1">
      <formula>AND(COUNTIF($F$70,F70)&gt;1,NOT(ISBLANK(F70)))</formula>
    </cfRule>
  </conditionalFormatting>
  <conditionalFormatting sqref="F218 F70:F216">
    <cfRule type="expression" priority="2" dxfId="1" stopIfTrue="1">
      <formula>AND(COUNTIF($F$218,F218)+COUNTIF($F$70:$F$216,F218)&gt;1,NOT(ISBLANK(F218)))</formula>
    </cfRule>
  </conditionalFormatting>
  <conditionalFormatting sqref="F70:F218">
    <cfRule type="expression" priority="3" dxfId="1" stopIfTrue="1">
      <formula>AND(COUNTIF($F$70:$F$218,F70)&gt;1,NOT(ISBLANK(F70)))</formula>
    </cfRule>
  </conditionalFormatting>
  <conditionalFormatting sqref="F71:F216">
    <cfRule type="expression" priority="4" dxfId="1" stopIfTrue="1">
      <formula>AND(COUNTIF($F$71:$F$216,F71)&gt;1,NOT(ISBLANK(F71)))</formula>
    </cfRule>
  </conditionalFormatting>
  <conditionalFormatting sqref="F217">
    <cfRule type="expression" priority="5" dxfId="1" stopIfTrue="1">
      <formula>AND(COUNTIF($F$217,F217)&gt;1,NOT(ISBLANK(F217)))</formula>
    </cfRule>
  </conditionalFormatting>
  <pageMargins left="0.51180599999999998" right="0.51180599999999998" top="0.78750000000000009" bottom="0.78750000000000009" header="0.51181100000000002" footer="0.51181100000000002"/>
  <pageSetup paperSize="9" scale="90" firstPageNumber="0" fitToWidth="1" fitToHeight="1" orientation="portrait" horizontalDpi="300" verticalDpi="300"/>
  <headerFooter differentFirst="0" differentOddEven="0"/>
</worksheet>
</file>

<file path=docProps/app.xml><?xml version="1.0" encoding="utf-8"?>
<Properties xmlns="http://schemas.openxmlformats.org/officeDocument/2006/extended-properties" xmlns:vt="http://schemas.openxmlformats.org/officeDocument/2006/docPropsVTypes">
  <Application>ONLYOFFICE/7.3.0.184</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Liliane Cipelli</dc:creator>
  <cp:revision>9</cp:revision>
  <dcterms:created xsi:type="dcterms:W3CDTF">2014-05-15T14:31:00Z</dcterms:created>
  <dcterms:modified xsi:type="dcterms:W3CDTF">2023-01-31T16:10:00Z</dcterms:modified>
</cp:coreProperties>
</file>